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3.bin" ContentType="application/vnd.openxmlformats-officedocument.spreadsheetml.customProperty"/>
  <Override PartName="/xl/customProperty4.bin" ContentType="application/vnd.openxmlformats-officedocument.spreadsheetml.customProperty"/>
  <Override PartName="/xl/comments2.xml" ContentType="application/vnd.openxmlformats-officedocument.spreadsheetml.comments+xml"/>
  <Override PartName="/xl/customProperty5.bin" ContentType="application/vnd.openxmlformats-officedocument.spreadsheetml.customProperty"/>
  <Override PartName="/xl/drawings/drawing1.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omments3.xml" ContentType="application/vnd.openxmlformats-officedocument.spreadsheetml.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2c85114a611240ee" Type="http://schemas.microsoft.com/office/2007/relationships/ui/extensibility" Target="customUI/customUI14.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C:\Users\valerie.paulus\OneDrive - GCloud Belgium\Communication\BOSA\Fichiers nouveau site web\"/>
    </mc:Choice>
  </mc:AlternateContent>
  <xr:revisionPtr revIDLastSave="0" documentId="8_{5CE71B0C-51C1-4C4A-8A8A-070522F7971C}" xr6:coauthVersionLast="47" xr6:coauthVersionMax="47" xr10:uidLastSave="{00000000-0000-0000-0000-000000000000}"/>
  <workbookProtection workbookAlgorithmName="SHA-512" workbookHashValue="sRyp+WfbVsqamNBwDA1dhLgVHBGYZOR2xTw12xW4oeGsKogbgqm1zwRyG8CrKa/km4SPesvrr/tG2oQZk+iVFg==" workbookSaltValue="y5N+1qIe9iM56z70H78Xsg==" workbookSpinCount="100000" lockStructure="1"/>
  <bookViews>
    <workbookView xWindow="-108" yWindow="-108" windowWidth="23256" windowHeight="12576" tabRatio="866" firstSheet="3" activeTab="4" xr2:uid="{00000000-000D-0000-FFFF-FFFF00000000}"/>
  </bookViews>
  <sheets>
    <sheet name="Config" sheetId="10" state="veryHidden" r:id="rId1"/>
    <sheet name="Translations" sheetId="19" state="veryHidden" r:id="rId2"/>
    <sheet name="Warning" sheetId="39" state="veryHidden" r:id="rId3"/>
    <sheet name="Read me" sheetId="11" r:id="rId4"/>
    <sheet name="Eco (EXP)" sheetId="1" r:id="rId5"/>
    <sheet name="Eco (INC)" sheetId="37" r:id="rId6"/>
    <sheet name="AllData_P3E_EXP" sheetId="2" state="veryHidden" r:id="rId7"/>
    <sheet name="AllData_P3E_INC" sheetId="32" state="veryHidden" r:id="rId8"/>
    <sheet name="Fct (EXP)" sheetId="38" r:id="rId9"/>
    <sheet name="AllData_D3F" sheetId="16" state="veryHidden" r:id="rId10"/>
    <sheet name="VisibleOrNot" sheetId="26" state="veryHidden" r:id="rId11"/>
  </sheets>
  <externalReferences>
    <externalReference r:id="rId12"/>
    <externalReference r:id="rId13"/>
    <externalReference r:id="rId14"/>
  </externalReferences>
  <definedNames>
    <definedName name="_xlnm._FilterDatabase" localSheetId="9" hidden="1">AllData_D3F!$A$1:$AK$1829</definedName>
    <definedName name="_xlnm._FilterDatabase" localSheetId="6" hidden="1">AllData_P3E_EXP!$A$1:$BS$2522</definedName>
    <definedName name="_xlnm._FilterDatabase" localSheetId="7" hidden="1">AllData_P3E_INC!$A$1:$BS$2135</definedName>
    <definedName name="List_EcoCode" localSheetId="7">AllData_P3E_INC!$G$3:$G$2135</definedName>
    <definedName name="List_EcoCode">AllData_P3E_EXP!$G$3:$G$2084</definedName>
    <definedName name="ListCycleP3aEXP">AllData_P3E_EXP!$H$1:$BS$2</definedName>
    <definedName name="ListCycleP3aINC">AllData_P3E_INC!$H$1:$BS$2</definedName>
    <definedName name="ListCycleP3b">AllData_D3F!$F$1:$AK$2</definedName>
    <definedName name="ListInstances">Config!$B$3:$E$66</definedName>
    <definedName name="_xlnm.Print_Area" localSheetId="4">'Eco (EXP)'!$C$2:$N$354</definedName>
    <definedName name="_xlnm.Print_Area" localSheetId="5">'Eco (INC)'!$C$2:$N$303</definedName>
    <definedName name="_xlnm.Print_Area" localSheetId="8">'Fct (EXP)'!$D$2:$O$263</definedName>
    <definedName name="_xlnm.Print_Area" localSheetId="3">'Read me'!$B$2:$B$20</definedName>
    <definedName name="_xlnm.Print_Titles" localSheetId="4">'Eco (EXP)'!$C:$D,'Eco (EXP)'!$2:$7</definedName>
    <definedName name="_xlnm.Print_Titles" localSheetId="5">'Eco (INC)'!$C:$D,'Eco (INC)'!$2:$7</definedName>
    <definedName name="_xlnm.Print_Titles" localSheetId="8">'Fct (EXP)'!$D:$E,'Fct (EXP)'!$2:$7</definedName>
    <definedName name="rngCE_0" localSheetId="4">'Eco (EXP)'!$8:$8</definedName>
    <definedName name="rngCE_0" localSheetId="5">'Eco (INC)'!$8:$8</definedName>
    <definedName name="rngCE_01" localSheetId="4">'Eco (EXP)'!$9:$9</definedName>
    <definedName name="rngCE_0100" localSheetId="4">'Eco (EXP)'!$10:$10</definedName>
    <definedName name="rngCE_02" localSheetId="4">'Eco (EXP)'!$11:$11</definedName>
    <definedName name="rngCE_0200" localSheetId="4">'Eco (EXP)'!$12:$12</definedName>
    <definedName name="rngCE_04" localSheetId="4">'Eco (EXP)'!$13:$13</definedName>
    <definedName name="rngCE_0400" localSheetId="4">'Eco (EXP)'!$14:$14</definedName>
    <definedName name="rngCE_06" localSheetId="5">'Eco (INC)'!$9:$9</definedName>
    <definedName name="rngCE_0600" localSheetId="5">'Eco (INC)'!$10:$10</definedName>
    <definedName name="rngCE_07" localSheetId="5">'Eco (INC)'!$11:$11</definedName>
    <definedName name="rngCE_0700" localSheetId="5">'Eco (INC)'!$12:$12</definedName>
    <definedName name="rngCE_1" localSheetId="4">'Eco (EXP)'!$16:$16</definedName>
    <definedName name="rngCE_1" localSheetId="5">'Eco (INC)'!$14:$14</definedName>
    <definedName name="rngCE_11" localSheetId="4">'Eco (EXP)'!$17:$17</definedName>
    <definedName name="rngCE_1111" localSheetId="4">'Eco (EXP)'!$18:$18</definedName>
    <definedName name="rngCE_1112" localSheetId="4">'Eco (EXP)'!$19:$19</definedName>
    <definedName name="rngCE_1120" localSheetId="4">'Eco (EXP)'!$20:$20</definedName>
    <definedName name="rngCE_1131" localSheetId="4">'Eco (EXP)'!$21:$21</definedName>
    <definedName name="rngCE_1132" localSheetId="4">'Eco (EXP)'!$22:$22</definedName>
    <definedName name="rngCE_1133" localSheetId="4">'Eco (EXP)'!$23:$23</definedName>
    <definedName name="rngCE_1140" localSheetId="4">'Eco (EXP)'!$24:$24</definedName>
    <definedName name="rngCE_12" localSheetId="4">'Eco (EXP)'!$25:$25</definedName>
    <definedName name="rngCE_1211" localSheetId="4">'Eco (EXP)'!$26:$26</definedName>
    <definedName name="rngCE_1212" localSheetId="4">'Eco (EXP)'!$27:$27</definedName>
    <definedName name="rngCE_1221" localSheetId="4">'Eco (EXP)'!$28:$28</definedName>
    <definedName name="rngCE_1222" localSheetId="4">'Eco (EXP)'!$29:$29</definedName>
    <definedName name="rngCE_1250" localSheetId="4">'Eco (EXP)'!$30:$30</definedName>
    <definedName name="rngCE_13" localSheetId="4">'Eco (EXP)'!$31:$31</definedName>
    <definedName name="rngCE_1300" localSheetId="4">'Eco (EXP)'!$32:$32</definedName>
    <definedName name="rngCE_14" localSheetId="4">'Eco (EXP)'!$33:$33</definedName>
    <definedName name="rngCE_1410" localSheetId="4">'Eco (EXP)'!$34:$34</definedName>
    <definedName name="rngCE_1420" localSheetId="4">'Eco (EXP)'!$35:$35</definedName>
    <definedName name="rngCE_16" localSheetId="5">'Eco (INC)'!$15:$15</definedName>
    <definedName name="rngCE_1611" localSheetId="5">'Eco (INC)'!$16:$16</definedName>
    <definedName name="rngCE_1612" localSheetId="5">'Eco (INC)'!$17:$17</definedName>
    <definedName name="rngCE_1613" localSheetId="5">'Eco (INC)'!$18:$18</definedName>
    <definedName name="rngCE_1620" localSheetId="5">'Eco (INC)'!$19:$19</definedName>
    <definedName name="rngCE_17" localSheetId="5">'Eco (INC)'!$20:$20</definedName>
    <definedName name="rngCE_1700" localSheetId="5">'Eco (INC)'!$21:$21</definedName>
    <definedName name="rngCE_18" localSheetId="5">'Eco (INC)'!$22:$22</definedName>
    <definedName name="rngCE_1810" localSheetId="5">'Eco (INC)'!$23:$23</definedName>
    <definedName name="rngCE_1820" localSheetId="5">'Eco (INC)'!$24:$24</definedName>
    <definedName name="rngCE_19" localSheetId="5">'Eco (INC)'!$25:$25</definedName>
    <definedName name="rngCE_1900" localSheetId="5">'Eco (INC)'!$26:$26</definedName>
    <definedName name="rngCE_2" localSheetId="4">'Eco (EXP)'!$37:$37</definedName>
    <definedName name="rngCE_2" localSheetId="5">'Eco (INC)'!$28:$28</definedName>
    <definedName name="rngCE_21" localSheetId="4">'Eco (EXP)'!$38:$38</definedName>
    <definedName name="rngCE_2110" localSheetId="4">'Eco (EXP)'!$39:$39</definedName>
    <definedName name="rngCE_2120" localSheetId="4">'Eco (EXP)'!$40:$40</definedName>
    <definedName name="rngCE_2130" localSheetId="4">'Eco (EXP)'!$41:$41</definedName>
    <definedName name="rngCE_2140" localSheetId="4">'Eco (EXP)'!$42:$42</definedName>
    <definedName name="rngCE_2150" localSheetId="4">'Eco (EXP)'!$43:$43</definedName>
    <definedName name="rngCE_2160" localSheetId="4">'Eco (EXP)'!$44:$44</definedName>
    <definedName name="rngCE_22" localSheetId="4">'Eco (EXP)'!$45:$45</definedName>
    <definedName name="rngCE_2200" localSheetId="4">'Eco (EXP)'!$46:$46</definedName>
    <definedName name="rngCE_24" localSheetId="4">'Eco (EXP)'!$47:$47</definedName>
    <definedName name="rngCE_2410" localSheetId="4">'Eco (EXP)'!$48:$48</definedName>
    <definedName name="rngCE_2420" localSheetId="4">'Eco (EXP)'!$49:$49</definedName>
    <definedName name="rngCE_25" localSheetId="4">'Eco (EXP)'!$50:$50</definedName>
    <definedName name="rngCE_2500" localSheetId="4">'Eco (EXP)'!$51:$51</definedName>
    <definedName name="rngCE_26" localSheetId="5">'Eco (INC)'!$29:$29</definedName>
    <definedName name="rngCE_2610" localSheetId="5">'Eco (INC)'!$30:$30</definedName>
    <definedName name="rngCE_2620" localSheetId="5">'Eco (INC)'!$31:$31</definedName>
    <definedName name="rngCE_27" localSheetId="5">'Eco (INC)'!$32:$32</definedName>
    <definedName name="rngCE_2710" localSheetId="5">'Eco (INC)'!$33:$33</definedName>
    <definedName name="rngCE_2720" localSheetId="5">'Eco (INC)'!$34:$34</definedName>
    <definedName name="rngCE_2730" localSheetId="5">'Eco (INC)'!$35:$35</definedName>
    <definedName name="rngCE_2740" localSheetId="5">'Eco (INC)'!$36:$36</definedName>
    <definedName name="rngCE_2750" localSheetId="5">'Eco (INC)'!$37:$37</definedName>
    <definedName name="rngCE_28" localSheetId="5">'Eco (INC)'!$38:$38</definedName>
    <definedName name="rngCE_2810" localSheetId="5">'Eco (INC)'!$39:$39</definedName>
    <definedName name="rngCE_2820" localSheetId="5">'Eco (INC)'!$40:$40</definedName>
    <definedName name="rngCE_2830" localSheetId="5">'Eco (INC)'!$41:$41</definedName>
    <definedName name="rngCE_3" localSheetId="4">'Eco (EXP)'!$53:$53</definedName>
    <definedName name="rngCE_3" localSheetId="5">'Eco (INC)'!$43:$43</definedName>
    <definedName name="rngCE_31" localSheetId="4">'Eco (EXP)'!$54:$54</definedName>
    <definedName name="rngCE_3111" localSheetId="4">'Eco (EXP)'!$55:$55</definedName>
    <definedName name="rngCE_3112" localSheetId="4">'Eco (EXP)'!$56:$56</definedName>
    <definedName name="rngCE_3121" localSheetId="4">'Eco (EXP)'!$57:$57</definedName>
    <definedName name="rngCE_3122" localSheetId="4">'Eco (EXP)'!$58:$58</definedName>
    <definedName name="rngCE_3131" localSheetId="4">'Eco (EXP)'!$59:$59</definedName>
    <definedName name="rngCE_3132" localSheetId="4">'Eco (EXP)'!$60:$60</definedName>
    <definedName name="rngCE_3140" localSheetId="4">'Eco (EXP)'!$61:$61</definedName>
    <definedName name="rngCE_32" localSheetId="4">'Eco (EXP)'!$62:$62</definedName>
    <definedName name="rngCE_3200" localSheetId="4">'Eco (EXP)'!$63:$63</definedName>
    <definedName name="rngCE_33" localSheetId="4">'Eco (EXP)'!$64:$64</definedName>
    <definedName name="rngCE_3300" localSheetId="4">'Eco (EXP)'!$65:$65</definedName>
    <definedName name="rngCE_34" localSheetId="4">'Eco (EXP)'!$66:$66</definedName>
    <definedName name="rngCE_3410" localSheetId="4">'Eco (EXP)'!$67:$67</definedName>
    <definedName name="rngCE_3420" localSheetId="4">'Eco (EXP)'!$68:$68</definedName>
    <definedName name="rngCE_3431" localSheetId="4">'Eco (EXP)'!$69:$69</definedName>
    <definedName name="rngCE_3432" localSheetId="4">'Eco (EXP)'!$70:$70</definedName>
    <definedName name="rngCE_3441" localSheetId="4">'Eco (EXP)'!$71:$71</definedName>
    <definedName name="rngCE_3442" localSheetId="4">'Eco (EXP)'!$72:$72</definedName>
    <definedName name="rngCE_3450" localSheetId="4">'Eco (EXP)'!$73:$73</definedName>
    <definedName name="rngCE_35" localSheetId="4">'Eco (EXP)'!$74:$74</definedName>
    <definedName name="rngCE_3510" localSheetId="4">'Eco (EXP)'!$75:$75</definedName>
    <definedName name="rngCE_3520" localSheetId="4">'Eco (EXP)'!$76:$76</definedName>
    <definedName name="rngCE_3530" localSheetId="4">'Eco (EXP)'!$77:$77</definedName>
    <definedName name="rngCE_3540" localSheetId="4">'Eco (EXP)'!$78:$78</definedName>
    <definedName name="rngCE_3550" localSheetId="4">'Eco (EXP)'!$79:$79</definedName>
    <definedName name="rngCE_3560" localSheetId="4">'Eco (EXP)'!$80:$80</definedName>
    <definedName name="rngCE_36" localSheetId="5">'Eco (INC)'!$44:$44</definedName>
    <definedName name="rngCE_3610" localSheetId="5">'Eco (INC)'!$45:$45</definedName>
    <definedName name="rngCE_3620" localSheetId="5">'Eco (INC)'!$46:$46</definedName>
    <definedName name="rngCE_3630" localSheetId="5">'Eco (INC)'!$47:$47</definedName>
    <definedName name="rngCE_3640" localSheetId="5">'Eco (INC)'!$48:$48</definedName>
    <definedName name="rngCE_3650" localSheetId="5">'Eco (INC)'!$49:$49</definedName>
    <definedName name="rngCE_3660" localSheetId="5">'Eco (INC)'!$50:$50</definedName>
    <definedName name="rngCE_3670" localSheetId="5">'Eco (INC)'!$51:$51</definedName>
    <definedName name="rngCE_3680" localSheetId="5">'Eco (INC)'!$52:$52</definedName>
    <definedName name="rngCE_3690" localSheetId="5">'Eco (INC)'!$53:$53</definedName>
    <definedName name="rngCE_37" localSheetId="5">'Eco (INC)'!$54:$54</definedName>
    <definedName name="rngCE_3710" localSheetId="5">'Eco (INC)'!$55:$55</definedName>
    <definedName name="rngCE_3720" localSheetId="5">'Eco (INC)'!$56:$56</definedName>
    <definedName name="rngCE_3730" localSheetId="5">'Eco (INC)'!$57:$57</definedName>
    <definedName name="rngCE_3740" localSheetId="5">'Eco (INC)'!$58:$58</definedName>
    <definedName name="rngCE_3750" localSheetId="5">'Eco (INC)'!$59:$59</definedName>
    <definedName name="rngCE_3760" localSheetId="5">'Eco (INC)'!$60:$60</definedName>
    <definedName name="rngCE_3770" localSheetId="5">'Eco (INC)'!$61:$61</definedName>
    <definedName name="rngCE_38" localSheetId="5">'Eco (INC)'!$62:$62</definedName>
    <definedName name="rngCE_3810" localSheetId="5">'Eco (INC)'!$63:$63</definedName>
    <definedName name="rngCE_3820" localSheetId="5">'Eco (INC)'!$64:$64</definedName>
    <definedName name="rngCE_3830" localSheetId="5">'Eco (INC)'!$65:$65</definedName>
    <definedName name="rngCE_3840" localSheetId="5">'Eco (INC)'!$66:$66</definedName>
    <definedName name="rngCE_3850" localSheetId="5">'Eco (INC)'!$67:$67</definedName>
    <definedName name="rngCE_3860" localSheetId="5">'Eco (INC)'!$68:$68</definedName>
    <definedName name="rngCE_39" localSheetId="5">'Eco (INC)'!$69:$69</definedName>
    <definedName name="rngCE_3910" localSheetId="5">'Eco (INC)'!$70:$70</definedName>
    <definedName name="rngCE_3920" localSheetId="5">'Eco (INC)'!$71:$71</definedName>
    <definedName name="rngCE_3930" localSheetId="5">'Eco (INC)'!$72:$72</definedName>
    <definedName name="rngCE_3940" localSheetId="5">'Eco (INC)'!$73:$73</definedName>
    <definedName name="rngCE_3950" localSheetId="5">'Eco (INC)'!$74:$74</definedName>
    <definedName name="rngCE_3960" localSheetId="5">'Eco (INC)'!$75:$75</definedName>
    <definedName name="rngCE_4" localSheetId="4">'Eco (EXP)'!$82:$82</definedName>
    <definedName name="rngCE_4" localSheetId="5">'Eco (INC)'!$77:$77</definedName>
    <definedName name="rngCE_41" localSheetId="4">'Eco (EXP)'!$83:$83</definedName>
    <definedName name="rngCE_4110" localSheetId="4">'Eco (EXP)'!$84:$84</definedName>
    <definedName name="rngCE_4120" localSheetId="4">'Eco (EXP)'!$85:$85</definedName>
    <definedName name="rngCE_4130" localSheetId="4">'Eco (EXP)'!$86:$86</definedName>
    <definedName name="rngCE_4140" localSheetId="4">'Eco (EXP)'!$87:$87</definedName>
    <definedName name="rngCE_4150" localSheetId="4">'Eco (EXP)'!$88:$88</definedName>
    <definedName name="rngCE_4160" localSheetId="4">'Eco (EXP)'!$89:$89</definedName>
    <definedName name="rngCE_4170" localSheetId="4">'Eco (EXP)'!$90:$90</definedName>
    <definedName name="rngCE_42" localSheetId="4">'Eco (EXP)'!$91:$91</definedName>
    <definedName name="rngCE_4210" localSheetId="4">'Eco (EXP)'!$92:$92</definedName>
    <definedName name="rngCE_4220" localSheetId="4">'Eco (EXP)'!$93:$93</definedName>
    <definedName name="rngCE_4230" localSheetId="4">'Eco (EXP)'!$94:$94</definedName>
    <definedName name="rngCE_4240" localSheetId="4">'Eco (EXP)'!$95:$95</definedName>
    <definedName name="rngCE_4250" localSheetId="4">'Eco (EXP)'!$96:$96</definedName>
    <definedName name="rngCE_4260" localSheetId="4">'Eco (EXP)'!$97:$97</definedName>
    <definedName name="rngCE_4270" localSheetId="4">'Eco (EXP)'!$98:$98</definedName>
    <definedName name="rngCE_4280" localSheetId="4">'Eco (EXP)'!$99:$99</definedName>
    <definedName name="rngCE_4290" localSheetId="4">'Eco (EXP)'!$100:$100</definedName>
    <definedName name="rngCE_43" localSheetId="4">'Eco (EXP)'!$101:$101</definedName>
    <definedName name="rngCE_4311" localSheetId="4">'Eco (EXP)'!$102:$102</definedName>
    <definedName name="rngCE_4312" localSheetId="4">'Eco (EXP)'!$103:$103</definedName>
    <definedName name="rngCE_4313" localSheetId="4">'Eco (EXP)'!$104:$104</definedName>
    <definedName name="rngCE_4314" localSheetId="4">'Eco (EXP)'!$105:$105</definedName>
    <definedName name="rngCE_4315" localSheetId="4">'Eco (EXP)'!$106:$106</definedName>
    <definedName name="rngCE_4316" localSheetId="4">'Eco (EXP)'!$107:$107</definedName>
    <definedName name="rngCE_4321" localSheetId="4">'Eco (EXP)'!$108:$108</definedName>
    <definedName name="rngCE_4322" localSheetId="4">'Eco (EXP)'!$109:$109</definedName>
    <definedName name="rngCE_4323" localSheetId="4">'Eco (EXP)'!$110:$110</definedName>
    <definedName name="rngCE_4324" localSheetId="4">'Eco (EXP)'!$111:$111</definedName>
    <definedName name="rngCE_4325" localSheetId="4">'Eco (EXP)'!$112:$112</definedName>
    <definedName name="rngCE_4326" localSheetId="4">'Eco (EXP)'!$113:$113</definedName>
    <definedName name="rngCE_4331" localSheetId="4">'Eco (EXP)'!$114:$114</definedName>
    <definedName name="rngCE_4332" localSheetId="4">'Eco (EXP)'!$115:$115</definedName>
    <definedName name="rngCE_4333" localSheetId="4">'Eco (EXP)'!$116:$116</definedName>
    <definedName name="rngCE_4334" localSheetId="4">'Eco (EXP)'!$117:$117</definedName>
    <definedName name="rngCE_4335" localSheetId="4">'Eco (EXP)'!$118:$118</definedName>
    <definedName name="rngCE_4336" localSheetId="4">'Eco (EXP)'!$119:$119</definedName>
    <definedName name="rngCE_4340" localSheetId="4">'Eco (EXP)'!$120:$120</definedName>
    <definedName name="rngCE_4351" localSheetId="4">'Eco (EXP)'!$122:$122</definedName>
    <definedName name="rngCE_4351old" localSheetId="4">'Eco (EXP)'!$121:$121</definedName>
    <definedName name="rngCE_4352" localSheetId="4">'Eco (EXP)'!$124:$124</definedName>
    <definedName name="rngCE_4352old" localSheetId="4">'Eco (EXP)'!$123:$123</definedName>
    <definedName name="rngCE_4353" localSheetId="4">'Eco (EXP)'!$125:$125</definedName>
    <definedName name="rngCE_4354" localSheetId="4">'Eco (EXP)'!$126:$126</definedName>
    <definedName name="rngCE_4359" localSheetId="4">'Eco (EXP)'!$127:$127</definedName>
    <definedName name="rngCE_44" localSheetId="4">'Eco (EXP)'!$128:$128</definedName>
    <definedName name="rngCE_4410" localSheetId="4">'Eco (EXP)'!$129:$129</definedName>
    <definedName name="rngCE_4420" localSheetId="4">'Eco (EXP)'!$130:$130</definedName>
    <definedName name="rngCE_4430" localSheetId="4">'Eco (EXP)'!$131:$131</definedName>
    <definedName name="rngCE_4440" localSheetId="4">'Eco (EXP)'!$132:$132</definedName>
    <definedName name="rngCE_45" localSheetId="4">'Eco (EXP)'!$133:$133</definedName>
    <definedName name="rngCE_4500" localSheetId="4">'Eco (EXP)'!$134:$134</definedName>
    <definedName name="rngCE_4510" localSheetId="4">'Eco (EXP)'!$135:$135</definedName>
    <definedName name="rngCE_4511" localSheetId="4">'Eco (EXP)'!$136:$136</definedName>
    <definedName name="rngCE_4512" localSheetId="4">'Eco (EXP)'!$137:$137</definedName>
    <definedName name="rngCE_4513" localSheetId="4">'Eco (EXP)'!$138:$138</definedName>
    <definedName name="rngCE_4521" localSheetId="4">'Eco (EXP)'!$139:$139</definedName>
    <definedName name="rngCE_4522" localSheetId="4">'Eco (EXP)'!$140:$140</definedName>
    <definedName name="rngCE_4523" localSheetId="4">'Eco (EXP)'!$141:$141</definedName>
    <definedName name="rngCE_4524" localSheetId="4">'Eco (EXP)'!$142:$142</definedName>
    <definedName name="rngCE_4525" localSheetId="4">'Eco (EXP)'!$143:$143</definedName>
    <definedName name="rngCE_4526" localSheetId="4">'Eco (EXP)'!$144:$144</definedName>
    <definedName name="rngCE_4530" localSheetId="4">'Eco (EXP)'!$145:$145</definedName>
    <definedName name="rngCE_4531" localSheetId="4">'Eco (EXP)'!$146:$146</definedName>
    <definedName name="rngCE_4532" localSheetId="4">'Eco (EXP)'!$147:$147</definedName>
    <definedName name="rngCE_4533" localSheetId="4">'Eco (EXP)'!$148:$148</definedName>
    <definedName name="rngCE_4534" localSheetId="4">'Eco (EXP)'!$149:$149</definedName>
    <definedName name="rngCE_4535" localSheetId="4">'Eco (EXP)'!$150:$150</definedName>
    <definedName name="rngCE_4540" localSheetId="4">'Eco (EXP)'!$151:$151</definedName>
    <definedName name="rngCE_4550" localSheetId="4">'Eco (EXP)'!$152:$152</definedName>
    <definedName name="rngCE_46" localSheetId="5">'Eco (INC)'!$78:$78</definedName>
    <definedName name="rngCE_4610" localSheetId="5">'Eco (INC)'!$79:$79</definedName>
    <definedName name="rngCE_4620" localSheetId="5">'Eco (INC)'!$80:$80</definedName>
    <definedName name="rngCE_4630" localSheetId="5">'Eco (INC)'!$81:$81</definedName>
    <definedName name="rngCE_4640" localSheetId="5">'Eco (INC)'!$82:$82</definedName>
    <definedName name="rngCE_4650" localSheetId="5">'Eco (INC)'!$83:$83</definedName>
    <definedName name="rngCE_4660" localSheetId="5">'Eco (INC)'!$84:$84</definedName>
    <definedName name="rngCE_4670" localSheetId="5">'Eco (INC)'!$85:$85</definedName>
    <definedName name="rngCE_47" localSheetId="5">'Eco (INC)'!$86:$86</definedName>
    <definedName name="rngCE_4710" localSheetId="5">'Eco (INC)'!$87:$87</definedName>
    <definedName name="rngCE_4720" localSheetId="5">'Eco (INC)'!$88:$88</definedName>
    <definedName name="rngCE_4730" localSheetId="5">'Eco (INC)'!$89:$89</definedName>
    <definedName name="rngCE_4740" localSheetId="5">'Eco (INC)'!$90:$90</definedName>
    <definedName name="rngCE_4750" localSheetId="5">'Eco (INC)'!$91:$91</definedName>
    <definedName name="rngCE_4760" localSheetId="5">'Eco (INC)'!$92:$92</definedName>
    <definedName name="rngCE_4770" localSheetId="5">'Eco (INC)'!$93:$93</definedName>
    <definedName name="rngCE_4780" localSheetId="5">'Eco (INC)'!$94:$94</definedName>
    <definedName name="rngCE_48" localSheetId="5">'Eco (INC)'!$95:$95</definedName>
    <definedName name="rngCE_4811" localSheetId="5">'Eco (INC)'!$96:$96</definedName>
    <definedName name="rngCE_4812" localSheetId="5">'Eco (INC)'!$97:$97</definedName>
    <definedName name="rngCE_4821" localSheetId="5">'Eco (INC)'!$98:$98</definedName>
    <definedName name="rngCE_4822" localSheetId="5">'Eco (INC)'!$99:$99</definedName>
    <definedName name="rngCE_4830" localSheetId="5">'Eco (INC)'!$100:$100</definedName>
    <definedName name="rngCE_4840" localSheetId="5">'Eco (INC)'!$101:$101</definedName>
    <definedName name="rngCE_4851" localSheetId="5">'Eco (INC)'!$103:$103</definedName>
    <definedName name="rngCE_4851old" localSheetId="5">'Eco (INC)'!$102:$102</definedName>
    <definedName name="rngCE_4852" localSheetId="5">'Eco (INC)'!$105:$105</definedName>
    <definedName name="rngCE_4852old" localSheetId="5">'Eco (INC)'!$104:$104</definedName>
    <definedName name="rngCE_4853" localSheetId="5">'Eco (INC)'!$106:$106</definedName>
    <definedName name="rngCE_4854" localSheetId="5">'Eco (INC)'!$107:$107</definedName>
    <definedName name="rngCE_4859" localSheetId="5">'Eco (INC)'!$108:$108</definedName>
    <definedName name="rngCE_49" localSheetId="5">'Eco (INC)'!$109:$109</definedName>
    <definedName name="rngCE_4900" localSheetId="5">'Eco (INC)'!$110:$110</definedName>
    <definedName name="rngCE_4910" localSheetId="5">'Eco (INC)'!$111:$111</definedName>
    <definedName name="rngCE_4911" localSheetId="5">'Eco (INC)'!$112:$112</definedName>
    <definedName name="rngCE_4912" localSheetId="5">'Eco (INC)'!$113:$113</definedName>
    <definedName name="rngCE_4913" localSheetId="5">'Eco (INC)'!$114:$114</definedName>
    <definedName name="rngCE_4920" localSheetId="5">'Eco (INC)'!$115:$115</definedName>
    <definedName name="rngCE_4924" localSheetId="5">'Eco (INC)'!$116:$116</definedName>
    <definedName name="rngCE_4925" localSheetId="5">'Eco (INC)'!$117:$117</definedName>
    <definedName name="rngCE_4926" localSheetId="5">'Eco (INC)'!$118:$118</definedName>
    <definedName name="rngCE_4930" localSheetId="5">'Eco (INC)'!$119:$119</definedName>
    <definedName name="rngCE_4934" localSheetId="5">'Eco (INC)'!$120:$120</definedName>
    <definedName name="rngCE_4935" localSheetId="5">'Eco (INC)'!$121:$121</definedName>
    <definedName name="rngCE_4940" localSheetId="5">'Eco (INC)'!$122:$122</definedName>
    <definedName name="rngCE_4941" localSheetId="5">'Eco (INC)'!$123:$123</definedName>
    <definedName name="rngCE_4942" localSheetId="5">'Eco (INC)'!$124:$124</definedName>
    <definedName name="rngCE_4943" localSheetId="5">'Eco (INC)'!$125:$125</definedName>
    <definedName name="rngCE_4950" localSheetId="5">'Eco (INC)'!$126:$126</definedName>
    <definedName name="rngCE_5" localSheetId="4">'Eco (EXP)'!$155:$155</definedName>
    <definedName name="rngCE_5" localSheetId="5">'Eco (INC)'!$129:$129</definedName>
    <definedName name="rngCE_51" localSheetId="4">'Eco (EXP)'!$156:$156</definedName>
    <definedName name="rngCE_5111" localSheetId="4">'Eco (EXP)'!$157:$157</definedName>
    <definedName name="rngCE_5112" localSheetId="4">'Eco (EXP)'!$158:$158</definedName>
    <definedName name="rngCE_5121" localSheetId="4">'Eco (EXP)'!$159:$159</definedName>
    <definedName name="rngCE_5122" localSheetId="4">'Eco (EXP)'!$160:$160</definedName>
    <definedName name="rngCE_5130" localSheetId="4">'Eco (EXP)'!$161:$161</definedName>
    <definedName name="rngCE_5140" localSheetId="4">'Eco (EXP)'!$162:$162</definedName>
    <definedName name="rngCE_52" localSheetId="4">'Eco (EXP)'!$163:$163</definedName>
    <definedName name="rngCE_5210" localSheetId="4">'Eco (EXP)'!$164:$164</definedName>
    <definedName name="rngCE_5220" localSheetId="4">'Eco (EXP)'!$165:$165</definedName>
    <definedName name="rngCE_53" localSheetId="4">'Eco (EXP)'!$166:$166</definedName>
    <definedName name="rngCE_5310" localSheetId="4">'Eco (EXP)'!$167:$167</definedName>
    <definedName name="rngCE_5320" localSheetId="4">'Eco (EXP)'!$168:$168</definedName>
    <definedName name="rngCE_54" localSheetId="4">'Eco (EXP)'!$169:$169</definedName>
    <definedName name="rngCE_5411" localSheetId="4">'Eco (EXP)'!$170:$170</definedName>
    <definedName name="rngCE_5412" localSheetId="4">'Eco (EXP)'!$171:$171</definedName>
    <definedName name="rngCE_5421" localSheetId="4">'Eco (EXP)'!$172:$172</definedName>
    <definedName name="rngCE_5422" localSheetId="4">'Eco (EXP)'!$173:$173</definedName>
    <definedName name="rngCE_5431" localSheetId="4">'Eco (EXP)'!$174:$174</definedName>
    <definedName name="rngCE_5432" localSheetId="4">'Eco (EXP)'!$175:$175</definedName>
    <definedName name="rngCE_5441" localSheetId="4">'Eco (EXP)'!$176:$176</definedName>
    <definedName name="rngCE_5442" localSheetId="4">'Eco (EXP)'!$177:$177</definedName>
    <definedName name="rngCE_5451" localSheetId="4">'Eco (EXP)'!$178:$178</definedName>
    <definedName name="rngCE_5452" localSheetId="4">'Eco (EXP)'!$179:$179</definedName>
    <definedName name="rngCE_5461" localSheetId="4">'Eco (EXP)'!$180:$180</definedName>
    <definedName name="rngCE_5462" localSheetId="4">'Eco (EXP)'!$181:$181</definedName>
    <definedName name="rngCE_56" localSheetId="5">'Eco (INC)'!$130:$130</definedName>
    <definedName name="rngCE_5610" localSheetId="5">'Eco (INC)'!$131:$131</definedName>
    <definedName name="rngCE_5620" localSheetId="5">'Eco (INC)'!$132:$132</definedName>
    <definedName name="rngCE_5630" localSheetId="5">'Eco (INC)'!$133:$133</definedName>
    <definedName name="rngCE_5640" localSheetId="5">'Eco (INC)'!$134:$134</definedName>
    <definedName name="rngCE_5650" localSheetId="5">'Eco (INC)'!$135:$135</definedName>
    <definedName name="rngCE_57" localSheetId="5">'Eco (INC)'!$136:$136</definedName>
    <definedName name="rngCE_5710" localSheetId="5">'Eco (INC)'!$137:$137</definedName>
    <definedName name="rngCE_5720" localSheetId="5">'Eco (INC)'!$138:$138</definedName>
    <definedName name="rngCE_5730" localSheetId="5">'Eco (INC)'!$139:$139</definedName>
    <definedName name="rngCE_5740" localSheetId="5">'Eco (INC)'!$140:$140</definedName>
    <definedName name="rngCE_58" localSheetId="5">'Eco (INC)'!$141:$141</definedName>
    <definedName name="rngCE_5810" localSheetId="5">'Eco (INC)'!$142:$142</definedName>
    <definedName name="rngCE_5820" localSheetId="5">'Eco (INC)'!$143:$143</definedName>
    <definedName name="rngCE_59" localSheetId="5">'Eco (INC)'!$144:$144</definedName>
    <definedName name="rngCE_5911" localSheetId="5">'Eco (INC)'!$145:$145</definedName>
    <definedName name="rngCE_5912" localSheetId="5">'Eco (INC)'!$146:$146</definedName>
    <definedName name="rngCE_5921" localSheetId="5">'Eco (INC)'!$147:$147</definedName>
    <definedName name="rngCE_5922" localSheetId="5">'Eco (INC)'!$148:$148</definedName>
    <definedName name="rngCE_5930" localSheetId="5">'Eco (INC)'!$149:$149</definedName>
    <definedName name="rngCE_5941" localSheetId="5">'Eco (INC)'!$150:$150</definedName>
    <definedName name="rngCE_5942" localSheetId="5">'Eco (INC)'!$151:$151</definedName>
    <definedName name="rngCE_5951" localSheetId="5">'Eco (INC)'!$152:$152</definedName>
    <definedName name="rngCE_5952" localSheetId="5">'Eco (INC)'!$153:$153</definedName>
    <definedName name="rngCE_5960" localSheetId="5">'Eco (INC)'!$154:$154</definedName>
    <definedName name="rngCE_6" localSheetId="4">'Eco (EXP)'!$183:$183</definedName>
    <definedName name="rngCE_6" localSheetId="5">'Eco (INC)'!$156:$156</definedName>
    <definedName name="rngCE_61" localSheetId="4">'Eco (EXP)'!$184:$184</definedName>
    <definedName name="rngCE_6111" localSheetId="4">'Eco (EXP)'!$185:$185</definedName>
    <definedName name="rngCE_6112" localSheetId="4">'Eco (EXP)'!$186:$186</definedName>
    <definedName name="rngCE_6121" localSheetId="4">'Eco (EXP)'!$187:$187</definedName>
    <definedName name="rngCE_6122" localSheetId="4">'Eco (EXP)'!$188:$188</definedName>
    <definedName name="rngCE_6131" localSheetId="4">'Eco (EXP)'!$189:$189</definedName>
    <definedName name="rngCE_6132" localSheetId="4">'Eco (EXP)'!$190:$190</definedName>
    <definedName name="rngCE_6141" localSheetId="4">'Eco (EXP)'!$191:$191</definedName>
    <definedName name="rngCE_6142" localSheetId="4">'Eco (EXP)'!$192:$192</definedName>
    <definedName name="rngCE_6151" localSheetId="4">'Eco (EXP)'!$193:$193</definedName>
    <definedName name="rngCE_6152" localSheetId="4">'Eco (EXP)'!$194:$194</definedName>
    <definedName name="rngCE_6161" localSheetId="4">'Eco (EXP)'!$195:$195</definedName>
    <definedName name="rngCE_6162" localSheetId="4">'Eco (EXP)'!$196:$196</definedName>
    <definedName name="rngCE_6171" localSheetId="4">'Eco (EXP)'!$197:$197</definedName>
    <definedName name="rngCE_6172" localSheetId="4">'Eco (EXP)'!$198:$198</definedName>
    <definedName name="rngCE_62" localSheetId="4">'Eco (EXP)'!$199:$199</definedName>
    <definedName name="rngCE_6210" localSheetId="4">'Eco (EXP)'!$200:$200</definedName>
    <definedName name="rngCE_6220" localSheetId="4">'Eco (EXP)'!$201:$201</definedName>
    <definedName name="rngCE_63" localSheetId="4">'Eco (EXP)'!$202:$202</definedName>
    <definedName name="rngCE_6300" localSheetId="4">'Eco (EXP)'!$203:$203</definedName>
    <definedName name="rngCE_6311" localSheetId="4">'Eco (EXP)'!$204:$204</definedName>
    <definedName name="rngCE_6312" localSheetId="4">'Eco (EXP)'!$205:$205</definedName>
    <definedName name="rngCE_6321" localSheetId="4">'Eco (EXP)'!$206:$206</definedName>
    <definedName name="rngCE_6322" localSheetId="4">'Eco (EXP)'!$207:$207</definedName>
    <definedName name="rngCE_6331" localSheetId="4">'Eco (EXP)'!$208:$208</definedName>
    <definedName name="rngCE_6332" localSheetId="4">'Eco (EXP)'!$209:$209</definedName>
    <definedName name="rngCE_6341" localSheetId="4">'Eco (EXP)'!$210:$210</definedName>
    <definedName name="rngCE_6342" localSheetId="4">'Eco (EXP)'!$211:$211</definedName>
    <definedName name="rngCE_6351" localSheetId="4">'Eco (EXP)'!$213:$213</definedName>
    <definedName name="rngCE_6351old" localSheetId="4">'Eco (EXP)'!$212:$212</definedName>
    <definedName name="rngCE_6352" localSheetId="4">'Eco (EXP)'!$215:$215</definedName>
    <definedName name="rngCE_6352old" localSheetId="4">'Eco (EXP)'!$214:$214</definedName>
    <definedName name="rngCE_6353" localSheetId="4">'Eco (EXP)'!$216:$216</definedName>
    <definedName name="rngCE_6354" localSheetId="4">'Eco (EXP)'!$217:$217</definedName>
    <definedName name="rngCE_6359" localSheetId="4">'Eco (EXP)'!$218:$218</definedName>
    <definedName name="rngCE_64" localSheetId="4">'Eco (EXP)'!$219:$219</definedName>
    <definedName name="rngCE_6410" localSheetId="4">'Eco (EXP)'!$220:$220</definedName>
    <definedName name="rngCE_6420" localSheetId="4">'Eco (EXP)'!$221:$221</definedName>
    <definedName name="rngCE_65" localSheetId="4">'Eco (EXP)'!$222:$222</definedName>
    <definedName name="rngCE_6510" localSheetId="4">'Eco (EXP)'!$223:$223</definedName>
    <definedName name="rngCE_6511" localSheetId="4">'Eco (EXP)'!$224:$224</definedName>
    <definedName name="rngCE_6512" localSheetId="4">'Eco (EXP)'!$225:$225</definedName>
    <definedName name="rngCE_6513" localSheetId="4">'Eco (EXP)'!$226:$226</definedName>
    <definedName name="rngCE_6521" localSheetId="4">'Eco (EXP)'!$227:$227</definedName>
    <definedName name="rngCE_6522" localSheetId="4">'Eco (EXP)'!$228:$228</definedName>
    <definedName name="rngCE_6523" localSheetId="4">'Eco (EXP)'!$229:$229</definedName>
    <definedName name="rngCE_6524" localSheetId="4">'Eco (EXP)'!$230:$230</definedName>
    <definedName name="rngCE_6525" localSheetId="4">'Eco (EXP)'!$231:$231</definedName>
    <definedName name="rngCE_6526" localSheetId="4">'Eco (EXP)'!$232:$232</definedName>
    <definedName name="rngCE_6531" localSheetId="4">'Eco (EXP)'!$233:$233</definedName>
    <definedName name="rngCE_6532" localSheetId="4">'Eco (EXP)'!$234:$234</definedName>
    <definedName name="rngCE_6533" localSheetId="4">'Eco (EXP)'!$235:$235</definedName>
    <definedName name="rngCE_6534" localSheetId="4">'Eco (EXP)'!$236:$236</definedName>
    <definedName name="rngCE_6535" localSheetId="4">'Eco (EXP)'!$237:$237</definedName>
    <definedName name="rngCE_6540" localSheetId="4">'Eco (EXP)'!$238:$238</definedName>
    <definedName name="rngCE_6550" localSheetId="4">'Eco (EXP)'!$239:$239</definedName>
    <definedName name="rngCE_66" localSheetId="5">'Eco (INC)'!$157:$157</definedName>
    <definedName name="rngCE_6611" localSheetId="5">'Eco (INC)'!$158:$158</definedName>
    <definedName name="rngCE_6612" localSheetId="5">'Eco (INC)'!$159:$159</definedName>
    <definedName name="rngCE_6621" localSheetId="5">'Eco (INC)'!$160:$160</definedName>
    <definedName name="rngCE_6622" localSheetId="5">'Eco (INC)'!$161:$161</definedName>
    <definedName name="rngCE_6631" localSheetId="5">'Eco (INC)'!$162:$162</definedName>
    <definedName name="rngCE_6632" localSheetId="5">'Eco (INC)'!$163:$163</definedName>
    <definedName name="rngCE_6641" localSheetId="5">'Eco (INC)'!$164:$164</definedName>
    <definedName name="rngCE_6642" localSheetId="5">'Eco (INC)'!$165:$165</definedName>
    <definedName name="rngCE_6651" localSheetId="5">'Eco (INC)'!$166:$166</definedName>
    <definedName name="rngCE_6652" localSheetId="5">'Eco (INC)'!$167:$167</definedName>
    <definedName name="rngCE_6661" localSheetId="5">'Eco (INC)'!$168:$168</definedName>
    <definedName name="rngCE_6662" localSheetId="5">'Eco (INC)'!$169:$169</definedName>
    <definedName name="rngCE_6671" localSheetId="5">'Eco (INC)'!$170:$170</definedName>
    <definedName name="rngCE_6672" localSheetId="5">'Eco (INC)'!$171:$171</definedName>
    <definedName name="rngCE_67" localSheetId="5">'Eco (INC)'!$172:$172</definedName>
    <definedName name="rngCE_6700" localSheetId="5">'Eco (INC)'!$173:$173</definedName>
    <definedName name="rngCE_68" localSheetId="5">'Eco (INC)'!$174:$174</definedName>
    <definedName name="rngCE_6811" localSheetId="5">'Eco (INC)'!$175:$175</definedName>
    <definedName name="rngCE_6812" localSheetId="5">'Eco (INC)'!$176:$176</definedName>
    <definedName name="rngCE_6821" localSheetId="5">'Eco (INC)'!$177:$177</definedName>
    <definedName name="rngCE_6822" localSheetId="5">'Eco (INC)'!$178:$178</definedName>
    <definedName name="rngCE_6831" localSheetId="5">'Eco (INC)'!$179:$179</definedName>
    <definedName name="rngCE_6832" localSheetId="5">'Eco (INC)'!$180:$180</definedName>
    <definedName name="rngCE_6841" localSheetId="5">'Eco (INC)'!$181:$181</definedName>
    <definedName name="rngCE_6842" localSheetId="5">'Eco (INC)'!$182:$182</definedName>
    <definedName name="rngCE_6851" localSheetId="5">'Eco (INC)'!$184:$184</definedName>
    <definedName name="rngCE_6851old" localSheetId="5">'Eco (INC)'!$183:$183</definedName>
    <definedName name="rngCE_6852" localSheetId="5">'Eco (INC)'!$186:$186</definedName>
    <definedName name="rngCE_6852old" localSheetId="5">'Eco (INC)'!$185:$185</definedName>
    <definedName name="rngCE_6853" localSheetId="5">'Eco (INC)'!$187:$187</definedName>
    <definedName name="rngCE_6854" localSheetId="5">'Eco (INC)'!$188:$188</definedName>
    <definedName name="rngCE_6859" localSheetId="5">'Eco (INC)'!$189:$189</definedName>
    <definedName name="rngCE_69" localSheetId="5">'Eco (INC)'!$190:$190</definedName>
    <definedName name="rngCE_6910" localSheetId="5">'Eco (INC)'!$191:$191</definedName>
    <definedName name="rngCE_6911" localSheetId="5">'Eco (INC)'!$192:$192</definedName>
    <definedName name="rngCE_6912" localSheetId="5">'Eco (INC)'!$193:$193</definedName>
    <definedName name="rngCE_6913" localSheetId="5">'Eco (INC)'!$194:$194</definedName>
    <definedName name="rngCE_6920" localSheetId="5">'Eco (INC)'!$195:$195</definedName>
    <definedName name="rngCE_6924" localSheetId="5">'Eco (INC)'!$196:$196</definedName>
    <definedName name="rngCE_6925" localSheetId="5">'Eco (INC)'!$197:$197</definedName>
    <definedName name="rngCE_6926" localSheetId="5">'Eco (INC)'!$198:$198</definedName>
    <definedName name="rngCE_6930" localSheetId="5">'Eco (INC)'!$199:$199</definedName>
    <definedName name="rngCE_6934" localSheetId="5">'Eco (INC)'!$200:$200</definedName>
    <definedName name="rngCE_6935" localSheetId="5">'Eco (INC)'!$201:$201</definedName>
    <definedName name="rngCE_6940" localSheetId="5">'Eco (INC)'!$202:$202</definedName>
    <definedName name="rngCE_6941" localSheetId="5">'Eco (INC)'!$203:$203</definedName>
    <definedName name="rngCE_6942" localSheetId="5">'Eco (INC)'!$204:$204</definedName>
    <definedName name="rngCE_6943" localSheetId="5">'Eco (INC)'!$205:$205</definedName>
    <definedName name="rngCE_6950" localSheetId="5">'Eco (INC)'!$206:$206</definedName>
    <definedName name="rngCE_7" localSheetId="4">'Eco (EXP)'!$241:$241</definedName>
    <definedName name="rngCE_7" localSheetId="5">'Eco (INC)'!$208:$208</definedName>
    <definedName name="rngCE_71" localSheetId="4">'Eco (EXP)'!$242:$242</definedName>
    <definedName name="rngCE_7111" localSheetId="4">'Eco (EXP)'!$243:$243</definedName>
    <definedName name="rngCE_7112" localSheetId="4">'Eco (EXP)'!$244:$244</definedName>
    <definedName name="rngCE_7121" localSheetId="4">'Eco (EXP)'!$245:$245</definedName>
    <definedName name="rngCE_7122" localSheetId="4">'Eco (EXP)'!$246:$246</definedName>
    <definedName name="rngCE_7131" localSheetId="4">'Eco (EXP)'!$247:$247</definedName>
    <definedName name="rngCE_7132" localSheetId="4">'Eco (EXP)'!$248:$248</definedName>
    <definedName name="rngCE_72" localSheetId="4">'Eco (EXP)'!$249:$249</definedName>
    <definedName name="rngCE_7200" localSheetId="4">'Eco (EXP)'!$250:$250</definedName>
    <definedName name="rngCE_7290" localSheetId="4">'Eco (EXP)'!$251:$251</definedName>
    <definedName name="rngCE_73" localSheetId="4">'Eco (EXP)'!$252:$252</definedName>
    <definedName name="rngCE_7310" localSheetId="4">'Eco (EXP)'!$253:$253</definedName>
    <definedName name="rngCE_7320" localSheetId="4">'Eco (EXP)'!$254:$254</definedName>
    <definedName name="rngCE_7330" localSheetId="4">'Eco (EXP)'!$255:$255</definedName>
    <definedName name="rngCE_7340" localSheetId="4">'Eco (EXP)'!$256:$256</definedName>
    <definedName name="rngCE_7390" localSheetId="4">'Eco (EXP)'!$257:$257</definedName>
    <definedName name="rngCE_74" localSheetId="4">'Eco (EXP)'!$258:$258</definedName>
    <definedName name="rngCE_7410" localSheetId="4">'Eco (EXP)'!$259:$259</definedName>
    <definedName name="rngCE_7421" localSheetId="4">'Eco (EXP)'!$260:$260</definedName>
    <definedName name="rngCE_7422" localSheetId="4">'Eco (EXP)'!$261:$261</definedName>
    <definedName name="rngCE_7430" localSheetId="4">'Eco (EXP)'!$262:$262</definedName>
    <definedName name="rngCE_7440" localSheetId="4">'Eco (EXP)'!$263:$263</definedName>
    <definedName name="rngCE_7450" localSheetId="4">'Eco (EXP)'!$264:$264</definedName>
    <definedName name="rngCE_7460" localSheetId="4">'Eco (EXP)'!$265:$265</definedName>
    <definedName name="rngCE_7470" localSheetId="4">'Eco (EXP)'!$266:$266</definedName>
    <definedName name="rngCE_7480" localSheetId="4">'Eco (EXP)'!$267:$267</definedName>
    <definedName name="rngCE_7490" localSheetId="4">'Eco (EXP)'!$268:$268</definedName>
    <definedName name="rngCE_75" localSheetId="4">'Eco (EXP)'!$269:$269</definedName>
    <definedName name="rngCE_7500" localSheetId="4">'Eco (EXP)'!$270:$270</definedName>
    <definedName name="rngCE_76" localSheetId="5">'Eco (INC)'!$209:$209</definedName>
    <definedName name="rngCE_7611" localSheetId="5">'Eco (INC)'!$210:$210</definedName>
    <definedName name="rngCE_7612" localSheetId="5">'Eco (INC)'!$211:$211</definedName>
    <definedName name="rngCE_7621" localSheetId="5">'Eco (INC)'!$212:$212</definedName>
    <definedName name="rngCE_7622" localSheetId="5">'Eco (INC)'!$213:$213</definedName>
    <definedName name="rngCE_7631" localSheetId="5">'Eco (INC)'!$214:$214</definedName>
    <definedName name="rngCE_7632" localSheetId="5">'Eco (INC)'!$215:$215</definedName>
    <definedName name="rngCE_77" localSheetId="5">'Eco (INC)'!$216:$216</definedName>
    <definedName name="rngCE_7710" localSheetId="5">'Eco (INC)'!$217:$217</definedName>
    <definedName name="rngCE_7720" localSheetId="5">'Eco (INC)'!$218:$218</definedName>
    <definedName name="rngCE_7730" localSheetId="5">'Eco (INC)'!$219:$219</definedName>
    <definedName name="rngCE_7740" localSheetId="5">'Eco (INC)'!$220:$220</definedName>
    <definedName name="rngCE_7750" localSheetId="5">'Eco (INC)'!$221:$221</definedName>
    <definedName name="rngCE_7760" localSheetId="5">'Eco (INC)'!$222:$222</definedName>
    <definedName name="rngCE_7770" localSheetId="5">'Eco (INC)'!$223:$223</definedName>
    <definedName name="rngCE_7780" localSheetId="5">'Eco (INC)'!$224:$224</definedName>
    <definedName name="rngCE_78" localSheetId="5">'Eco (INC)'!$225:$225</definedName>
    <definedName name="rngCE_7800" localSheetId="5">'Eco (INC)'!$226:$226</definedName>
    <definedName name="rngCE_8" localSheetId="4">'Eco (EXP)'!$272:$272</definedName>
    <definedName name="rngCE_8" localSheetId="5">'Eco (INC)'!$228:$228</definedName>
    <definedName name="rngCE_81" localSheetId="4">'Eco (EXP)'!$273:$273</definedName>
    <definedName name="rngCE_8111" localSheetId="4">'Eco (EXP)'!$274:$274</definedName>
    <definedName name="rngCE_8112" localSheetId="4">'Eco (EXP)'!$275:$275</definedName>
    <definedName name="rngCE_8121" localSheetId="4">'Eco (EXP)'!$276:$276</definedName>
    <definedName name="rngCE_8122" localSheetId="4">'Eco (EXP)'!$277:$277</definedName>
    <definedName name="rngCE_8131" localSheetId="4">'Eco (EXP)'!$278:$278</definedName>
    <definedName name="rngCE_8132" localSheetId="4">'Eco (EXP)'!$279:$279</definedName>
    <definedName name="rngCE_8141" localSheetId="4">'Eco (EXP)'!$280:$280</definedName>
    <definedName name="rngCE_8142" localSheetId="4">'Eco (EXP)'!$281:$281</definedName>
    <definedName name="rngCE_8151" localSheetId="4">'Eco (EXP)'!$282:$282</definedName>
    <definedName name="rngCE_8152" localSheetId="4">'Eco (EXP)'!$283:$283</definedName>
    <definedName name="rngCE_8161" localSheetId="4">'Eco (EXP)'!$284:$284</definedName>
    <definedName name="rngCE_8162" localSheetId="4">'Eco (EXP)'!$285:$285</definedName>
    <definedName name="rngCE_8170" localSheetId="4">'Eco (EXP)'!$286:$286</definedName>
    <definedName name="rngCE_8180" localSheetId="4">'Eco (EXP)'!$287:$287</definedName>
    <definedName name="rngCE_82" localSheetId="4">'Eco (EXP)'!$288:$288</definedName>
    <definedName name="rngCE_8200" localSheetId="4">'Eco (EXP)'!$289:$289</definedName>
    <definedName name="rngCE_8210" localSheetId="4">'Eco (EXP)'!$290:$290</definedName>
    <definedName name="rngCE_83" localSheetId="4">'Eco (EXP)'!$291:$291</definedName>
    <definedName name="rngCE_8300" localSheetId="4">'Eco (EXP)'!$292:$292</definedName>
    <definedName name="rngCE_8310" localSheetId="4">'Eco (EXP)'!$293:$293</definedName>
    <definedName name="rngCE_84" localSheetId="4">'Eco (EXP)'!$294:$294</definedName>
    <definedName name="rngCE_8411" localSheetId="4">'Eco (EXP)'!$295:$295</definedName>
    <definedName name="rngCE_8412" localSheetId="4">'Eco (EXP)'!$296:$296</definedName>
    <definedName name="rngCE_8413" localSheetId="4">'Eco (EXP)'!$297:$297</definedName>
    <definedName name="rngCE_8414" localSheetId="4">'Eco (EXP)'!$298:$298</definedName>
    <definedName name="rngCE_8415" localSheetId="4">'Eco (EXP)'!$299:$299</definedName>
    <definedName name="rngCE_8416" localSheetId="4">'Eco (EXP)'!$300:$300</definedName>
    <definedName name="rngCE_8417" localSheetId="4">'Eco (EXP)'!$301:$301</definedName>
    <definedName name="rngCE_8421" localSheetId="4">'Eco (EXP)'!$302:$302</definedName>
    <definedName name="rngCE_8422" localSheetId="4">'Eco (EXP)'!$303:$303</definedName>
    <definedName name="rngCE_8423" localSheetId="4">'Eco (EXP)'!$304:$304</definedName>
    <definedName name="rngCE_8424" localSheetId="4">'Eco (EXP)'!$305:$305</definedName>
    <definedName name="rngCE_8430" localSheetId="4">'Eco (EXP)'!$306:$306</definedName>
    <definedName name="rngCE_85" localSheetId="4">'Eco (EXP)'!$307:$307</definedName>
    <definedName name="rngCE_8511" localSheetId="4">'Eco (EXP)'!$308:$308</definedName>
    <definedName name="rngCE_8512" localSheetId="4">'Eco (EXP)'!$309:$309</definedName>
    <definedName name="rngCE_8513" localSheetId="4">'Eco (EXP)'!$310:$310</definedName>
    <definedName name="rngCE_8514" localSheetId="4">'Eco (EXP)'!$311:$311</definedName>
    <definedName name="rngCE_8515" localSheetId="4">'Eco (EXP)'!$312:$312</definedName>
    <definedName name="rngCE_8516" localSheetId="4">'Eco (EXP)'!$313:$313</definedName>
    <definedName name="rngCE_8517" localSheetId="4">'Eco (EXP)'!$314:$314</definedName>
    <definedName name="rngCE_8520" localSheetId="4">'Eco (EXP)'!$315:$315</definedName>
    <definedName name="rngCE_8531" localSheetId="4">'Eco (EXP)'!$316:$316</definedName>
    <definedName name="rngCE_8532" localSheetId="4">'Eco (EXP)'!$317:$317</definedName>
    <definedName name="rngCE_8533" localSheetId="4">'Eco (EXP)'!$318:$318</definedName>
    <definedName name="rngCE_8534" localSheetId="4">'Eco (EXP)'!$319:$319</definedName>
    <definedName name="rngCE_8535" localSheetId="4">'Eco (EXP)'!$320:$320</definedName>
    <definedName name="rngCE_8540" localSheetId="4">'Eco (EXP)'!$321:$321</definedName>
    <definedName name="rngCE_8550" localSheetId="4">'Eco (EXP)'!$322:$322</definedName>
    <definedName name="rngCE_8561" localSheetId="4">'Eco (EXP)'!$323:$323</definedName>
    <definedName name="rngCE_8562" localSheetId="4">'Eco (EXP)'!$324:$324</definedName>
    <definedName name="rngCE_8563" localSheetId="4">'Eco (EXP)'!$325:$325</definedName>
    <definedName name="rngCE_8564" localSheetId="4">'Eco (EXP)'!$326:$326</definedName>
    <definedName name="rngCE_8565" localSheetId="4">'Eco (EXP)'!$327:$327</definedName>
    <definedName name="rngCE_8571" localSheetId="4">'Eco (EXP)'!$328:$328</definedName>
    <definedName name="rngCE_8572" localSheetId="4">'Eco (EXP)'!$329:$329</definedName>
    <definedName name="rngCE_8573" localSheetId="4">'Eco (EXP)'!$330:$330</definedName>
    <definedName name="rngCE_8574" localSheetId="4">'Eco (EXP)'!$331:$331</definedName>
    <definedName name="rngCE_8575" localSheetId="4">'Eco (EXP)'!$332:$332</definedName>
    <definedName name="rngCE_86" localSheetId="5">'Eco (INC)'!$229:$229</definedName>
    <definedName name="rngCE_8610" localSheetId="5">'Eco (INC)'!$230:$230</definedName>
    <definedName name="rngCE_8620" localSheetId="5">'Eco (INC)'!$231:$231</definedName>
    <definedName name="rngCE_8630" localSheetId="5">'Eco (INC)'!$232:$232</definedName>
    <definedName name="rngCE_8640" localSheetId="5">'Eco (INC)'!$233:$233</definedName>
    <definedName name="rngCE_8650" localSheetId="5">'Eco (INC)'!$234:$234</definedName>
    <definedName name="rngCE_8660" localSheetId="5">'Eco (INC)'!$235:$235</definedName>
    <definedName name="rngCE_8670" localSheetId="5">'Eco (INC)'!$236:$236</definedName>
    <definedName name="rngCE_8680" localSheetId="5">'Eco (INC)'!$237:$237</definedName>
    <definedName name="rngCE_87" localSheetId="5">'Eco (INC)'!$238:$238</definedName>
    <definedName name="rngCE_8710" localSheetId="5">'Eco (INC)'!$239:$239</definedName>
    <definedName name="rngCE_8720" localSheetId="5">'Eco (INC)'!$240:$240</definedName>
    <definedName name="rngCE_8730" localSheetId="5">'Eco (INC)'!$241:$241</definedName>
    <definedName name="rngCE_8740" localSheetId="5">'Eco (INC)'!$242:$242</definedName>
    <definedName name="rngCE_88" localSheetId="5">'Eco (INC)'!$243:$243</definedName>
    <definedName name="rngCE_8811" localSheetId="5">'Eco (INC)'!$244:$244</definedName>
    <definedName name="rngCE_8812" localSheetId="5">'Eco (INC)'!$245:$245</definedName>
    <definedName name="rngCE_8813" localSheetId="5">'Eco (INC)'!$246:$246</definedName>
    <definedName name="rngCE_8814" localSheetId="5">'Eco (INC)'!$247:$247</definedName>
    <definedName name="rngCE_8815" localSheetId="5">'Eco (INC)'!$248:$248</definedName>
    <definedName name="rngCE_8816" localSheetId="5">'Eco (INC)'!$249:$249</definedName>
    <definedName name="rngCE_8817" localSheetId="5">'Eco (INC)'!$250:$250</definedName>
    <definedName name="rngCE_8821" localSheetId="5">'Eco (INC)'!$251:$251</definedName>
    <definedName name="rngCE_8822" localSheetId="5">'Eco (INC)'!$252:$252</definedName>
    <definedName name="rngCE_8823" localSheetId="5">'Eco (INC)'!$253:$253</definedName>
    <definedName name="rngCE_8824" localSheetId="5">'Eco (INC)'!$254:$254</definedName>
    <definedName name="rngCE_8830" localSheetId="5">'Eco (INC)'!$255:$255</definedName>
    <definedName name="rngCE_89" localSheetId="5">'Eco (INC)'!$256:$256</definedName>
    <definedName name="rngCE_8911" localSheetId="5">'Eco (INC)'!$257:$257</definedName>
    <definedName name="rngCE_8912" localSheetId="5">'Eco (INC)'!$258:$258</definedName>
    <definedName name="rngCE_8913" localSheetId="5">'Eco (INC)'!$259:$259</definedName>
    <definedName name="rngCE_8914" localSheetId="5">'Eco (INC)'!$260:$260</definedName>
    <definedName name="rngCE_8915" localSheetId="5">'Eco (INC)'!$261:$261</definedName>
    <definedName name="rngCE_8916" localSheetId="5">'Eco (INC)'!$262:$262</definedName>
    <definedName name="rngCE_8917" localSheetId="5">'Eco (INC)'!$263:$263</definedName>
    <definedName name="rngCE_8920" localSheetId="5">'Eco (INC)'!$264:$264</definedName>
    <definedName name="rngCE_8931" localSheetId="5">'Eco (INC)'!$265:$265</definedName>
    <definedName name="rngCE_8932" localSheetId="5">'Eco (INC)'!$266:$266</definedName>
    <definedName name="rngCE_8933" localSheetId="5">'Eco (INC)'!$267:$267</definedName>
    <definedName name="rngCE_8934" localSheetId="5">'Eco (INC)'!$268:$268</definedName>
    <definedName name="rngCE_8935" localSheetId="5">'Eco (INC)'!$269:$269</definedName>
    <definedName name="rngCE_8940" localSheetId="5">'Eco (INC)'!$270:$270</definedName>
    <definedName name="rngCE_8950" localSheetId="5">'Eco (INC)'!$271:$271</definedName>
    <definedName name="rngCE_8961" localSheetId="5">'Eco (INC)'!$272:$272</definedName>
    <definedName name="rngCE_8962" localSheetId="5">'Eco (INC)'!$273:$273</definedName>
    <definedName name="rngCE_8963" localSheetId="5">'Eco (INC)'!$274:$274</definedName>
    <definedName name="rngCE_8964" localSheetId="5">'Eco (INC)'!$275:$275</definedName>
    <definedName name="rngCE_8965" localSheetId="5">'Eco (INC)'!$276:$276</definedName>
    <definedName name="rngCE_8971" localSheetId="5">'Eco (INC)'!$277:$277</definedName>
    <definedName name="rngCE_8972" localSheetId="5">'Eco (INC)'!$278:$278</definedName>
    <definedName name="rngCE_8973" localSheetId="5">'Eco (INC)'!$279:$279</definedName>
    <definedName name="rngCE_8974" localSheetId="5">'Eco (INC)'!$280:$280</definedName>
    <definedName name="rngCE_8975" localSheetId="5">'Eco (INC)'!$281:$281</definedName>
    <definedName name="rngCE_9" localSheetId="4">'Eco (EXP)'!$336:$336</definedName>
    <definedName name="rngCE_9" localSheetId="5">'Eco (INC)'!$285:$285</definedName>
    <definedName name="rngCE_91" localSheetId="4">'Eco (EXP)'!$337:$337</definedName>
    <definedName name="rngCE_9110" localSheetId="4">'Eco (EXP)'!$338:$338</definedName>
    <definedName name="rngCE_9120" localSheetId="4">'Eco (EXP)'!$339:$339</definedName>
    <definedName name="rngCE_9130" localSheetId="4">'Eco (EXP)'!$340:$340</definedName>
    <definedName name="rngCE_9131" localSheetId="4">'Eco (EXP)'!$341:$341</definedName>
    <definedName name="rngCE_9132" localSheetId="4">'Eco (EXP)'!$342:$342</definedName>
    <definedName name="rngCE_9133" localSheetId="4">'Eco (EXP)'!$343:$343</definedName>
    <definedName name="rngCE_9134" localSheetId="4">'Eco (EXP)'!$344:$344</definedName>
    <definedName name="rngCE_9135" localSheetId="4">'Eco (EXP)'!$345:$345</definedName>
    <definedName name="rngCE_9140" localSheetId="4">'Eco (EXP)'!$346:$346</definedName>
    <definedName name="rngCE_9170" localSheetId="4">'Eco (EXP)'!$347:$347</definedName>
    <definedName name="rngCE_92" localSheetId="4">'Eco (EXP)'!$348:$348</definedName>
    <definedName name="rngCE_9200" localSheetId="4">'Eco (EXP)'!$349:$349</definedName>
    <definedName name="rngCE_93" localSheetId="4">'Eco (EXP)'!$352:$352</definedName>
    <definedName name="rngCE_9300" localSheetId="4">'Eco (EXP)'!$353:$353</definedName>
    <definedName name="rngCE_94" localSheetId="4">'Eco (EXP)'!$352:$352</definedName>
    <definedName name="rngCE_9400" localSheetId="4">'Eco (EXP)'!$353:$353</definedName>
    <definedName name="rngCE_96" localSheetId="5">'Eco (INC)'!$286:$286</definedName>
    <definedName name="rngCE_9610" localSheetId="5">'Eco (INC)'!$287:$287</definedName>
    <definedName name="rngCE_9620" localSheetId="5">'Eco (INC)'!$288:$288</definedName>
    <definedName name="rngCE_9630" localSheetId="5">'Eco (INC)'!$289:$289</definedName>
    <definedName name="rngCE_9631" localSheetId="5">'Eco (INC)'!$290:$290</definedName>
    <definedName name="rngCE_9632" localSheetId="5">'Eco (INC)'!$291:$291</definedName>
    <definedName name="rngCE_9633" localSheetId="5">'Eco (INC)'!$292:$292</definedName>
    <definedName name="rngCE_9634" localSheetId="5">'Eco (INC)'!$293:$293</definedName>
    <definedName name="rngCE_9635" localSheetId="5">'Eco (INC)'!$294:$294</definedName>
    <definedName name="rngCE_9640" localSheetId="5">'Eco (INC)'!$295:$295</definedName>
    <definedName name="rngCE_9670" localSheetId="5">'Eco (INC)'!$296:$296</definedName>
    <definedName name="rngCE_97" localSheetId="5">'Eco (INC)'!$297:$297</definedName>
    <definedName name="rngCE_9700" localSheetId="5">'Eco (INC)'!$298:$298</definedName>
    <definedName name="rngCE_98" localSheetId="5">'Eco (INC)'!$301:$301</definedName>
    <definedName name="rngCE_9800" localSheetId="5">'Eco (INC)'!$302:$302</definedName>
    <definedName name="rngCE_99" localSheetId="5">'Eco (INC)'!$301:$301</definedName>
    <definedName name="rngCE_9900" localSheetId="5">'Eco (INC)'!$302:$302</definedName>
    <definedName name="rngCycleSelect">Config!$G$5</definedName>
    <definedName name="rngD_023">Translations!$C$37</definedName>
    <definedName name="rngD_024">Translations!$C$38</definedName>
    <definedName name="rngDataP3aEXP">AllData_P3E_EXP!$B$3:$BS$2522</definedName>
    <definedName name="rngDataP3aINC">AllData_P3E_INC!$B$3:$BS$2135</definedName>
    <definedName name="rngDataP3b">AllData_D3F!$B$3:$AK$1829</definedName>
    <definedName name="rngHiddenCode">VisibleOrNot!$B$3:$I$191</definedName>
    <definedName name="rngInstanceID">Config!$I$4</definedName>
    <definedName name="rngInstanceIndex">Config!$I$3</definedName>
    <definedName name="rngInstanceSelect">Config!$I$5</definedName>
    <definedName name="rngIntroFR" localSheetId="3">'Read me'!$B$7:$B$13</definedName>
    <definedName name="rngIntroNL" localSheetId="3">'Read me'!$B$14:$B$20</definedName>
    <definedName name="rngLanguageID">Config!$J$4</definedName>
    <definedName name="rngLanguageIndex">Config!$J$3</definedName>
    <definedName name="rngLanguageSelect">Config!$J$5</definedName>
    <definedName name="rngLastUpdateEco">Config!$O$3</definedName>
    <definedName name="rngLastUpdateFct">Config!$O$4</definedName>
    <definedName name="rngNoDataP3b">'Fct (EXP)'!$265:$265</definedName>
    <definedName name="rngTableP3aEXP" localSheetId="4">'Eco (EXP)'!$C$8:$N$354</definedName>
    <definedName name="rngTableP3aINC" localSheetId="5">'Eco (INC)'!$C$8:$N$303</definedName>
    <definedName name="rngTableP3b" localSheetId="8">'Fct (EXP)'!$D$8:$O$263</definedName>
    <definedName name="rngTitleFR" localSheetId="3">'Read me'!$B$2:$B$3,'Read me'!$7:$13</definedName>
    <definedName name="rngTitleNL" localSheetId="3">'Read me'!$B$4:$B$5,'Read me'!$14:$20</definedName>
    <definedName name="rngTranslations">Translations!$B$1:$E$39</definedName>
    <definedName name="rngTranslationsCE">Translations!$B$40:$E$656</definedName>
    <definedName name="rngTranslationsCF">Translations!$B$657:$E$911</definedName>
    <definedName name="rngVLK3aEXP">Config!$M$5</definedName>
    <definedName name="rngVLK3aINC">Config!$M$6</definedName>
    <definedName name="rngVLK3b">Config!$M$7</definedName>
    <definedName name="rngYearSelect">Config!$H$5</definedName>
    <definedName name="VLK_import">Config!$G$15:$H$23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1628" i="16" l="1"/>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627" i="16"/>
  <c r="AZ477" i="32" l="1"/>
  <c r="AZ1901" i="32" l="1"/>
  <c r="AZ1902" i="32"/>
  <c r="AZ1903" i="32"/>
  <c r="AZ1904" i="32"/>
  <c r="AZ1906" i="32"/>
  <c r="AZ1907" i="32"/>
  <c r="AZ1908" i="32"/>
  <c r="AZ1909" i="32"/>
  <c r="AZ1910" i="32"/>
  <c r="AZ1916" i="32"/>
  <c r="AZ1917" i="32"/>
  <c r="AZ1918" i="32"/>
  <c r="AZ1919" i="32"/>
  <c r="AZ1920" i="32"/>
  <c r="AZ1921" i="32"/>
  <c r="AZ1922" i="32"/>
  <c r="AZ1923" i="32"/>
  <c r="AZ1924" i="32"/>
  <c r="AZ1925" i="32"/>
  <c r="AZ1926" i="32"/>
  <c r="AZ1927" i="32"/>
  <c r="AZ1928" i="32"/>
  <c r="AZ1929" i="32"/>
  <c r="AZ1930" i="32"/>
  <c r="AZ1931" i="32"/>
  <c r="AZ1932" i="32"/>
  <c r="AZ1933" i="32"/>
  <c r="AZ1934" i="32"/>
  <c r="AZ1935" i="32"/>
  <c r="AZ1936" i="32"/>
  <c r="AZ1937" i="32"/>
  <c r="AZ1938" i="32"/>
  <c r="AZ1939" i="32"/>
  <c r="AZ1940" i="32"/>
  <c r="AZ1941" i="32"/>
  <c r="AZ1942" i="32"/>
  <c r="AZ1943" i="32"/>
  <c r="AZ1944" i="32"/>
  <c r="AZ1945" i="32"/>
  <c r="AZ1946" i="32"/>
  <c r="AZ1947" i="32"/>
  <c r="AZ1948" i="32"/>
  <c r="AZ1949" i="32"/>
  <c r="AZ1950" i="32"/>
  <c r="AZ1951" i="32"/>
  <c r="AZ1952" i="32"/>
  <c r="AZ1953" i="32"/>
  <c r="AZ1954" i="32"/>
  <c r="AZ1955" i="32"/>
  <c r="AZ1956" i="32"/>
  <c r="AZ1957" i="32"/>
  <c r="AZ1958" i="32"/>
  <c r="AZ1959" i="32"/>
  <c r="AZ1960" i="32"/>
  <c r="AZ1961" i="32"/>
  <c r="AZ1962" i="32"/>
  <c r="AZ1963" i="32"/>
  <c r="AZ1964" i="32"/>
  <c r="AZ1965" i="32"/>
  <c r="AZ1967" i="32"/>
  <c r="AZ1968" i="32"/>
  <c r="AZ1969" i="32"/>
  <c r="AZ1970" i="32"/>
  <c r="AZ1971" i="32"/>
  <c r="AZ1972" i="32"/>
  <c r="AZ1975" i="32"/>
  <c r="AZ1976" i="32"/>
  <c r="AZ1977" i="32"/>
  <c r="AZ1979" i="32"/>
  <c r="AZ1980" i="32"/>
  <c r="AZ1981" i="32"/>
  <c r="AZ1983" i="32"/>
  <c r="AZ1984" i="32"/>
  <c r="AZ1985" i="32"/>
  <c r="AZ1989" i="32"/>
  <c r="AZ1990" i="32"/>
  <c r="AZ1991" i="32"/>
  <c r="AZ1992" i="32"/>
  <c r="AZ1993" i="32"/>
  <c r="AZ1994" i="32"/>
  <c r="AZ1996" i="32"/>
  <c r="AZ1997" i="32"/>
  <c r="AZ1998" i="32"/>
  <c r="AZ1999" i="32"/>
  <c r="AZ2000" i="32"/>
  <c r="AZ2001" i="32"/>
  <c r="AZ2002" i="32"/>
  <c r="AZ2003" i="32"/>
  <c r="AZ2004" i="32"/>
  <c r="AZ2005" i="32"/>
  <c r="AZ2006" i="32"/>
  <c r="AZ2007" i="32"/>
  <c r="AZ2008" i="32"/>
  <c r="AZ2009" i="32"/>
  <c r="AZ2010" i="32"/>
  <c r="AZ2011" i="32"/>
  <c r="AZ2012" i="32"/>
  <c r="AZ2013" i="32"/>
  <c r="AZ2014" i="32"/>
  <c r="AZ2015" i="32"/>
  <c r="AZ2016" i="32"/>
  <c r="AZ2017" i="32"/>
  <c r="AZ2018" i="32"/>
  <c r="AZ2019" i="32"/>
  <c r="AZ2020" i="32"/>
  <c r="AZ2021" i="32"/>
  <c r="AZ2022" i="32"/>
  <c r="AZ2023" i="32"/>
  <c r="AZ2024" i="32"/>
  <c r="AZ2025" i="32"/>
  <c r="AZ2026" i="32"/>
  <c r="AZ2027" i="32"/>
  <c r="AZ2028" i="32"/>
  <c r="AZ2029" i="32"/>
  <c r="AZ2032" i="32"/>
  <c r="AZ2033" i="32"/>
  <c r="AZ2034" i="32"/>
  <c r="AZ2035" i="32"/>
  <c r="AZ2036" i="32"/>
  <c r="AZ2037" i="32"/>
  <c r="AZ2038" i="32"/>
  <c r="AZ2040" i="32"/>
  <c r="AZ2041" i="32"/>
  <c r="AZ2042" i="32"/>
  <c r="AZ2044" i="32"/>
  <c r="AZ2045" i="32"/>
  <c r="AZ2046" i="32"/>
  <c r="AZ2048" i="32"/>
  <c r="AZ2049" i="32"/>
  <c r="AZ2050" i="32"/>
  <c r="AZ2054" i="32"/>
  <c r="AZ2055" i="32"/>
  <c r="AZ2056" i="32"/>
  <c r="AZ2057" i="32"/>
  <c r="AZ2058" i="32"/>
  <c r="AZ2059" i="32"/>
  <c r="AZ2060" i="32"/>
  <c r="AZ2061" i="32"/>
  <c r="AZ2062" i="32"/>
  <c r="AZ2063" i="32"/>
  <c r="AZ2064" i="32"/>
  <c r="AZ2065" i="32"/>
  <c r="AZ2067" i="32"/>
  <c r="AZ2068" i="32"/>
  <c r="AZ2069" i="32"/>
  <c r="AZ2070" i="32"/>
  <c r="AZ2071" i="32"/>
  <c r="AZ2072" i="32"/>
  <c r="AZ2073" i="32"/>
  <c r="AZ2074" i="32"/>
  <c r="AZ2075" i="32"/>
  <c r="AZ2076" i="32"/>
  <c r="AZ2077" i="32"/>
  <c r="AZ2078" i="32"/>
  <c r="AZ2079" i="32"/>
  <c r="AZ2080" i="32"/>
  <c r="AZ2081" i="32"/>
  <c r="AZ2082" i="32"/>
  <c r="AZ2083" i="32"/>
  <c r="AZ2084" i="32"/>
  <c r="AZ2085" i="32"/>
  <c r="AZ2086" i="32"/>
  <c r="AZ2087" i="32"/>
  <c r="AZ2088" i="32"/>
  <c r="AZ2089" i="32"/>
  <c r="AZ2090" i="32"/>
  <c r="AZ2091" i="32"/>
  <c r="AZ2092" i="32"/>
  <c r="AZ2093" i="32"/>
  <c r="AZ2094" i="32"/>
  <c r="AZ2095" i="32"/>
  <c r="AZ2096" i="32"/>
  <c r="AZ2097" i="32"/>
  <c r="AZ2098" i="32"/>
  <c r="AZ2099" i="32"/>
  <c r="AZ2100" i="32"/>
  <c r="AZ2101" i="32"/>
  <c r="AZ2102" i="32"/>
  <c r="AZ2103" i="32"/>
  <c r="AZ2105" i="32"/>
  <c r="AZ2106" i="32"/>
  <c r="AZ2107" i="32"/>
  <c r="AZ2108" i="32"/>
  <c r="AZ2109" i="32"/>
  <c r="AZ2110" i="32"/>
  <c r="AZ2111" i="32"/>
  <c r="AZ2112" i="32"/>
  <c r="AZ2113" i="32"/>
  <c r="AZ2114" i="32"/>
  <c r="AZ2115" i="32"/>
  <c r="AZ2116" i="32"/>
  <c r="AZ2117" i="32"/>
  <c r="AZ2118" i="32"/>
  <c r="AZ2119" i="32"/>
  <c r="AZ2120" i="32"/>
  <c r="AZ2121" i="32"/>
  <c r="AZ2122" i="32"/>
  <c r="AZ2123" i="32"/>
  <c r="AZ2124" i="32"/>
  <c r="AZ2125" i="32"/>
  <c r="AZ2126" i="32"/>
  <c r="AZ2127" i="32"/>
  <c r="AZ2128" i="32"/>
  <c r="AZ2129" i="32"/>
  <c r="AZ2130" i="32"/>
  <c r="AZ2131" i="32"/>
  <c r="AZ1899" i="32"/>
  <c r="G191" i="26" l="1"/>
  <c r="E191" i="26"/>
  <c r="G190" i="26"/>
  <c r="E190" i="26"/>
  <c r="G189" i="26"/>
  <c r="E189" i="26"/>
  <c r="G188" i="26"/>
  <c r="E188" i="26"/>
  <c r="G187" i="26"/>
  <c r="E187" i="26"/>
  <c r="G186" i="26"/>
  <c r="E186" i="26"/>
  <c r="G185" i="26"/>
  <c r="E185" i="26"/>
  <c r="G184" i="26"/>
  <c r="E184" i="26"/>
  <c r="G183" i="26"/>
  <c r="E183" i="26"/>
  <c r="G182" i="26"/>
  <c r="E182" i="26"/>
  <c r="G181" i="26"/>
  <c r="E181" i="26"/>
  <c r="G180" i="26"/>
  <c r="E180" i="26"/>
  <c r="G179" i="26"/>
  <c r="E179" i="26"/>
  <c r="G178" i="26"/>
  <c r="E178" i="26"/>
  <c r="G177" i="26"/>
  <c r="E177" i="26"/>
  <c r="G176" i="26"/>
  <c r="E176" i="26"/>
  <c r="G175" i="26"/>
  <c r="E175" i="26"/>
  <c r="G174" i="26"/>
  <c r="E174" i="26"/>
  <c r="G173" i="26"/>
  <c r="E173" i="26"/>
  <c r="G172" i="26"/>
  <c r="E172" i="26"/>
  <c r="G171" i="26"/>
  <c r="E171" i="26"/>
  <c r="G170" i="26"/>
  <c r="E170" i="26"/>
  <c r="G169" i="26"/>
  <c r="E169" i="26"/>
  <c r="G168" i="26"/>
  <c r="E168" i="26"/>
  <c r="G167" i="26"/>
  <c r="E167" i="26"/>
  <c r="G166" i="26"/>
  <c r="E166" i="26"/>
  <c r="G165" i="26"/>
  <c r="E165" i="26"/>
  <c r="G164" i="26"/>
  <c r="E164" i="26"/>
  <c r="G163" i="26"/>
  <c r="E163" i="26"/>
  <c r="G162" i="26"/>
  <c r="E162" i="26"/>
  <c r="G161" i="26"/>
  <c r="E161" i="26"/>
  <c r="G160" i="26"/>
  <c r="E160" i="26"/>
  <c r="G159" i="26"/>
  <c r="E159" i="26"/>
  <c r="G158" i="26"/>
  <c r="E158" i="26"/>
  <c r="G157" i="26"/>
  <c r="E157" i="26"/>
  <c r="G156" i="26"/>
  <c r="E156" i="26"/>
  <c r="G155" i="26"/>
  <c r="E155" i="26"/>
  <c r="G154" i="26"/>
  <c r="E154" i="26"/>
  <c r="G153" i="26"/>
  <c r="E153" i="26"/>
  <c r="G152" i="26"/>
  <c r="E152" i="26"/>
  <c r="G151" i="26"/>
  <c r="E151" i="26"/>
  <c r="G150" i="26"/>
  <c r="E150" i="26"/>
  <c r="G149" i="26"/>
  <c r="E149" i="26"/>
  <c r="G148" i="26"/>
  <c r="E148" i="26"/>
  <c r="G147" i="26"/>
  <c r="E147" i="26"/>
  <c r="G146" i="26"/>
  <c r="E146" i="26"/>
  <c r="G145" i="26"/>
  <c r="E145" i="26"/>
  <c r="G144" i="26"/>
  <c r="E144" i="26"/>
  <c r="G143" i="26"/>
  <c r="E143" i="26"/>
  <c r="G142" i="26"/>
  <c r="E142" i="26"/>
  <c r="G141" i="26"/>
  <c r="E141" i="26"/>
  <c r="G140" i="26"/>
  <c r="E140" i="26"/>
  <c r="G139" i="26"/>
  <c r="E139" i="26"/>
  <c r="G138"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E108" i="26"/>
  <c r="E107" i="26"/>
  <c r="E106" i="26"/>
  <c r="E105" i="26"/>
  <c r="G104" i="26"/>
  <c r="E104" i="26"/>
  <c r="G103" i="26"/>
  <c r="E103" i="26"/>
  <c r="G102" i="26"/>
  <c r="E102" i="26"/>
  <c r="G101" i="26"/>
  <c r="E101" i="26"/>
  <c r="G100" i="26"/>
  <c r="E100" i="26"/>
  <c r="G99" i="26"/>
  <c r="E99" i="26"/>
  <c r="G98" i="26"/>
  <c r="E98" i="26"/>
  <c r="G97" i="26"/>
  <c r="E97" i="26"/>
  <c r="G96" i="26"/>
  <c r="E96" i="26"/>
  <c r="G95" i="26"/>
  <c r="E95" i="26"/>
  <c r="G94" i="26"/>
  <c r="E94" i="26"/>
  <c r="G93" i="26"/>
  <c r="E93" i="26"/>
  <c r="G92" i="26"/>
  <c r="E92" i="26"/>
  <c r="G91" i="26"/>
  <c r="E91" i="26"/>
  <c r="G90" i="26"/>
  <c r="E90" i="26"/>
  <c r="G89" i="26"/>
  <c r="E89" i="26"/>
  <c r="G88" i="26"/>
  <c r="E88" i="26"/>
  <c r="G87" i="26"/>
  <c r="E87" i="26"/>
  <c r="G86" i="26"/>
  <c r="E86" i="26"/>
  <c r="G85" i="26"/>
  <c r="E85" i="26"/>
  <c r="G84" i="26"/>
  <c r="E84" i="26"/>
  <c r="G83" i="26"/>
  <c r="E83" i="26"/>
  <c r="G82" i="26"/>
  <c r="E82" i="26"/>
  <c r="G81" i="26"/>
  <c r="E81" i="26"/>
  <c r="G80" i="26"/>
  <c r="E80" i="26"/>
  <c r="G79" i="26"/>
  <c r="E79" i="26"/>
  <c r="G78" i="26"/>
  <c r="E78" i="26"/>
  <c r="G77" i="26"/>
  <c r="E77" i="26"/>
  <c r="G76" i="26"/>
  <c r="E76" i="26"/>
  <c r="G75" i="26"/>
  <c r="E75" i="26"/>
  <c r="G74" i="26"/>
  <c r="E74" i="26"/>
  <c r="G73" i="26"/>
  <c r="E73" i="26"/>
  <c r="G72" i="26"/>
  <c r="E72" i="26"/>
  <c r="G71" i="26"/>
  <c r="E71" i="26"/>
  <c r="G70" i="26"/>
  <c r="E70" i="26"/>
  <c r="G69" i="26"/>
  <c r="E69" i="26"/>
  <c r="G68" i="26"/>
  <c r="E68" i="26"/>
  <c r="G67" i="26"/>
  <c r="E67" i="26"/>
  <c r="G66" i="26"/>
  <c r="E66" i="26"/>
  <c r="G65" i="26"/>
  <c r="E65" i="26"/>
  <c r="G64" i="26"/>
  <c r="E64" i="26"/>
  <c r="G63" i="26"/>
  <c r="E63" i="26"/>
  <c r="G62" i="26"/>
  <c r="E62" i="26"/>
  <c r="G61" i="26"/>
  <c r="E61" i="26"/>
  <c r="G60" i="26"/>
  <c r="E60" i="26"/>
  <c r="G59" i="26"/>
  <c r="E59" i="26"/>
  <c r="G58" i="26"/>
  <c r="E58" i="26"/>
  <c r="G57" i="26"/>
  <c r="E57" i="26"/>
  <c r="G56" i="26"/>
  <c r="E56" i="26"/>
  <c r="G55" i="26"/>
  <c r="E55" i="26"/>
  <c r="G54" i="26"/>
  <c r="E54" i="26"/>
  <c r="G53" i="26"/>
  <c r="E53" i="26"/>
  <c r="G52" i="26"/>
  <c r="E52" i="26"/>
  <c r="G51" i="26"/>
  <c r="E51" i="26"/>
  <c r="G50" i="26"/>
  <c r="E50" i="26"/>
  <c r="G49" i="26"/>
  <c r="E49" i="26"/>
  <c r="G48" i="26"/>
  <c r="E48" i="26"/>
  <c r="G47" i="26"/>
  <c r="E47" i="26"/>
  <c r="G46" i="26"/>
  <c r="E46" i="26"/>
  <c r="G45" i="26"/>
  <c r="E45" i="26"/>
  <c r="G44" i="26"/>
  <c r="E44" i="26"/>
  <c r="G43" i="26"/>
  <c r="E43" i="26"/>
  <c r="G42" i="26"/>
  <c r="E42" i="26"/>
  <c r="G41" i="26"/>
  <c r="E41" i="26"/>
  <c r="G40" i="26"/>
  <c r="E40" i="26"/>
  <c r="G39" i="26"/>
  <c r="E39" i="26"/>
  <c r="G38" i="26"/>
  <c r="E38" i="26"/>
  <c r="G37" i="26"/>
  <c r="E37" i="26"/>
  <c r="G36" i="26"/>
  <c r="E36" i="26"/>
  <c r="G35" i="26"/>
  <c r="E35" i="26"/>
  <c r="G34" i="26"/>
  <c r="E34" i="26"/>
  <c r="G33" i="26"/>
  <c r="E33" i="26"/>
  <c r="G32" i="26"/>
  <c r="E32" i="26"/>
  <c r="G31" i="26"/>
  <c r="E31" i="26"/>
  <c r="G30" i="26"/>
  <c r="E30" i="26"/>
  <c r="G29" i="26"/>
  <c r="E29" i="26"/>
  <c r="G28" i="26"/>
  <c r="E28" i="26"/>
  <c r="G27" i="26"/>
  <c r="E27" i="26"/>
  <c r="G26" i="26"/>
  <c r="E26" i="26"/>
  <c r="G25" i="26"/>
  <c r="E25" i="26"/>
  <c r="G24" i="26"/>
  <c r="E24" i="26"/>
  <c r="G23" i="26"/>
  <c r="E23" i="26"/>
  <c r="G22" i="26"/>
  <c r="E22" i="26"/>
  <c r="G21" i="26"/>
  <c r="E21" i="26"/>
  <c r="G20" i="26"/>
  <c r="E20" i="26"/>
  <c r="G19" i="26"/>
  <c r="E19" i="26"/>
  <c r="G18" i="26"/>
  <c r="E18" i="26"/>
  <c r="G17" i="26"/>
  <c r="E17" i="26"/>
  <c r="G16" i="26"/>
  <c r="E16" i="26"/>
  <c r="G15" i="26"/>
  <c r="E15" i="26"/>
  <c r="G14" i="26"/>
  <c r="E14" i="26"/>
  <c r="G13" i="26"/>
  <c r="E13" i="26"/>
  <c r="G12" i="26"/>
  <c r="E12" i="26"/>
  <c r="G11" i="26"/>
  <c r="E11" i="26"/>
  <c r="G10" i="26"/>
  <c r="E10" i="26"/>
  <c r="G9" i="26"/>
  <c r="E9" i="26"/>
  <c r="G8" i="26"/>
  <c r="E8" i="26"/>
  <c r="G7" i="26"/>
  <c r="E7" i="26"/>
  <c r="G6" i="26"/>
  <c r="E6" i="26"/>
  <c r="G5" i="26"/>
  <c r="E5" i="26"/>
  <c r="G4" i="26"/>
  <c r="E4" i="26"/>
  <c r="G3" i="26"/>
  <c r="E3" i="26"/>
  <c r="D1829" i="16"/>
  <c r="B1829" i="16" s="1"/>
  <c r="D1828" i="16"/>
  <c r="B1828" i="16" s="1"/>
  <c r="D1827" i="16"/>
  <c r="B1827" i="16" s="1"/>
  <c r="D1826" i="16"/>
  <c r="B1826" i="16" s="1"/>
  <c r="D1825" i="16"/>
  <c r="B1825" i="16" s="1"/>
  <c r="D1824" i="16"/>
  <c r="B1824" i="16" s="1"/>
  <c r="D1823" i="16"/>
  <c r="B1823" i="16" s="1"/>
  <c r="D1822" i="16"/>
  <c r="B1822" i="16" s="1"/>
  <c r="D1821" i="16"/>
  <c r="B1821" i="16" s="1"/>
  <c r="D1820" i="16"/>
  <c r="B1820" i="16" s="1"/>
  <c r="D1819" i="16"/>
  <c r="B1819" i="16" s="1"/>
  <c r="D1818" i="16"/>
  <c r="B1818" i="16" s="1"/>
  <c r="D1817" i="16"/>
  <c r="B1817" i="16" s="1"/>
  <c r="D1816" i="16"/>
  <c r="B1816" i="16" s="1"/>
  <c r="D1815" i="16"/>
  <c r="B1815" i="16" s="1"/>
  <c r="D1814" i="16"/>
  <c r="B1814" i="16" s="1"/>
  <c r="D1813" i="16"/>
  <c r="B1813" i="16" s="1"/>
  <c r="D1812" i="16"/>
  <c r="B1812" i="16" s="1"/>
  <c r="D1811" i="16"/>
  <c r="B1811" i="16" s="1"/>
  <c r="D1810" i="16"/>
  <c r="B1810" i="16" s="1"/>
  <c r="D1809" i="16"/>
  <c r="B1809" i="16" s="1"/>
  <c r="D1808" i="16"/>
  <c r="B1808" i="16" s="1"/>
  <c r="D1807" i="16"/>
  <c r="B1807" i="16" s="1"/>
  <c r="D1806" i="16"/>
  <c r="B1806" i="16" s="1"/>
  <c r="D1805" i="16"/>
  <c r="B1805" i="16" s="1"/>
  <c r="D1804" i="16"/>
  <c r="B1804" i="16" s="1"/>
  <c r="D1803" i="16"/>
  <c r="B1803" i="16" s="1"/>
  <c r="D1802" i="16"/>
  <c r="B1802" i="16" s="1"/>
  <c r="D1801" i="16"/>
  <c r="B1801" i="16" s="1"/>
  <c r="D1800" i="16"/>
  <c r="B1800" i="16" s="1"/>
  <c r="D1799" i="16"/>
  <c r="B1799" i="16" s="1"/>
  <c r="D1798" i="16"/>
  <c r="B1798" i="16" s="1"/>
  <c r="D1797" i="16"/>
  <c r="B1797" i="16" s="1"/>
  <c r="D1796" i="16"/>
  <c r="B1796" i="16" s="1"/>
  <c r="D1795" i="16"/>
  <c r="B1795" i="16" s="1"/>
  <c r="D1794" i="16"/>
  <c r="B1794" i="16" s="1"/>
  <c r="D1793" i="16"/>
  <c r="B1793" i="16" s="1"/>
  <c r="D1792" i="16"/>
  <c r="B1792" i="16" s="1"/>
  <c r="D1791" i="16"/>
  <c r="B1791" i="16" s="1"/>
  <c r="D1790" i="16"/>
  <c r="B1790" i="16" s="1"/>
  <c r="D1789" i="16"/>
  <c r="B1789" i="16" s="1"/>
  <c r="D1788" i="16"/>
  <c r="B1788" i="16" s="1"/>
  <c r="D1787" i="16"/>
  <c r="B1787" i="16" s="1"/>
  <c r="D1786" i="16"/>
  <c r="B1786" i="16" s="1"/>
  <c r="D1785" i="16"/>
  <c r="B1785" i="16" s="1"/>
  <c r="D1784" i="16"/>
  <c r="B1784" i="16" s="1"/>
  <c r="D1783" i="16"/>
  <c r="B1783" i="16" s="1"/>
  <c r="D1782" i="16"/>
  <c r="B1782" i="16" s="1"/>
  <c r="D1781" i="16"/>
  <c r="B1781" i="16" s="1"/>
  <c r="D1780" i="16"/>
  <c r="B1780" i="16" s="1"/>
  <c r="D1779" i="16"/>
  <c r="B1779" i="16" s="1"/>
  <c r="D1778" i="16"/>
  <c r="B1778" i="16" s="1"/>
  <c r="D1777" i="16"/>
  <c r="B1777" i="16" s="1"/>
  <c r="D1776" i="16"/>
  <c r="B1776" i="16" s="1"/>
  <c r="D1775" i="16"/>
  <c r="B1775" i="16" s="1"/>
  <c r="D1774" i="16"/>
  <c r="B1774" i="16" s="1"/>
  <c r="D1773" i="16"/>
  <c r="B1773" i="16" s="1"/>
  <c r="D1772" i="16"/>
  <c r="B1772" i="16" s="1"/>
  <c r="D1771" i="16"/>
  <c r="B1771" i="16" s="1"/>
  <c r="D1770" i="16"/>
  <c r="B1770" i="16" s="1"/>
  <c r="D1769" i="16"/>
  <c r="B1769" i="16" s="1"/>
  <c r="D1768" i="16"/>
  <c r="B1768" i="16" s="1"/>
  <c r="D1767" i="16"/>
  <c r="B1767" i="16" s="1"/>
  <c r="D1766" i="16"/>
  <c r="B1766" i="16" s="1"/>
  <c r="D1765" i="16"/>
  <c r="B1765" i="16" s="1"/>
  <c r="D1764" i="16"/>
  <c r="B1764" i="16" s="1"/>
  <c r="D1763" i="16"/>
  <c r="B1763" i="16" s="1"/>
  <c r="D1762" i="16"/>
  <c r="B1762" i="16" s="1"/>
  <c r="D1761" i="16"/>
  <c r="B1761" i="16" s="1"/>
  <c r="D1760" i="16"/>
  <c r="B1760" i="16" s="1"/>
  <c r="D1759" i="16"/>
  <c r="B1759" i="16" s="1"/>
  <c r="D1758" i="16"/>
  <c r="B1758" i="16" s="1"/>
  <c r="D1757" i="16"/>
  <c r="B1757" i="16" s="1"/>
  <c r="D1756" i="16"/>
  <c r="B1756" i="16" s="1"/>
  <c r="D1755" i="16"/>
  <c r="B1755" i="16" s="1"/>
  <c r="D1754" i="16"/>
  <c r="B1754" i="16" s="1"/>
  <c r="D1753" i="16"/>
  <c r="B1753" i="16" s="1"/>
  <c r="D1752" i="16"/>
  <c r="B1752" i="16" s="1"/>
  <c r="D1751" i="16"/>
  <c r="B1751" i="16" s="1"/>
  <c r="D1750" i="16"/>
  <c r="B1750" i="16" s="1"/>
  <c r="D1749" i="16"/>
  <c r="B1749" i="16" s="1"/>
  <c r="D1748" i="16"/>
  <c r="B1748" i="16" s="1"/>
  <c r="D1747" i="16"/>
  <c r="B1747" i="16" s="1"/>
  <c r="D1746" i="16"/>
  <c r="B1746" i="16" s="1"/>
  <c r="D1745" i="16"/>
  <c r="B1745" i="16" s="1"/>
  <c r="D1744" i="16"/>
  <c r="B1744" i="16" s="1"/>
  <c r="D1743" i="16"/>
  <c r="B1743" i="16" s="1"/>
  <c r="D1742" i="16"/>
  <c r="B1742" i="16" s="1"/>
  <c r="D1741" i="16"/>
  <c r="B1741" i="16" s="1"/>
  <c r="D1740" i="16"/>
  <c r="B1740" i="16" s="1"/>
  <c r="D1739" i="16"/>
  <c r="B1739" i="16" s="1"/>
  <c r="D1738" i="16"/>
  <c r="B1738" i="16" s="1"/>
  <c r="D1737" i="16"/>
  <c r="B1737" i="16" s="1"/>
  <c r="D1736" i="16"/>
  <c r="B1736" i="16" s="1"/>
  <c r="D1735" i="16"/>
  <c r="B1735" i="16" s="1"/>
  <c r="D1734" i="16"/>
  <c r="B1734" i="16" s="1"/>
  <c r="D1733" i="16"/>
  <c r="B1733" i="16" s="1"/>
  <c r="D1732" i="16"/>
  <c r="B1732" i="16" s="1"/>
  <c r="D1731" i="16"/>
  <c r="B1731" i="16" s="1"/>
  <c r="D1730" i="16"/>
  <c r="B1730" i="16" s="1"/>
  <c r="D1729" i="16"/>
  <c r="B1729" i="16" s="1"/>
  <c r="D1728" i="16"/>
  <c r="B1728" i="16" s="1"/>
  <c r="D1727" i="16"/>
  <c r="B1727" i="16" s="1"/>
  <c r="D1726" i="16"/>
  <c r="B1726" i="16" s="1"/>
  <c r="D1725" i="16"/>
  <c r="B1725" i="16" s="1"/>
  <c r="D1724" i="16"/>
  <c r="B1724" i="16" s="1"/>
  <c r="D1723" i="16"/>
  <c r="B1723" i="16" s="1"/>
  <c r="D1722" i="16"/>
  <c r="B1722" i="16" s="1"/>
  <c r="D1721" i="16"/>
  <c r="B1721" i="16" s="1"/>
  <c r="D1720" i="16"/>
  <c r="B1720" i="16" s="1"/>
  <c r="D1719" i="16"/>
  <c r="B1719" i="16" s="1"/>
  <c r="D1718" i="16"/>
  <c r="B1718" i="16" s="1"/>
  <c r="D1717" i="16"/>
  <c r="B1717" i="16" s="1"/>
  <c r="D1716" i="16"/>
  <c r="B1716" i="16" s="1"/>
  <c r="D1715" i="16"/>
  <c r="B1715" i="16" s="1"/>
  <c r="D1714" i="16"/>
  <c r="B1714" i="16" s="1"/>
  <c r="D1713" i="16"/>
  <c r="B1713" i="16" s="1"/>
  <c r="D1712" i="16"/>
  <c r="B1712" i="16" s="1"/>
  <c r="D1711" i="16"/>
  <c r="B1711" i="16" s="1"/>
  <c r="D1710" i="16"/>
  <c r="B1710" i="16" s="1"/>
  <c r="D1709" i="16"/>
  <c r="B1709" i="16" s="1"/>
  <c r="D1708" i="16"/>
  <c r="B1708" i="16" s="1"/>
  <c r="D1707" i="16"/>
  <c r="B1707" i="16" s="1"/>
  <c r="D1706" i="16"/>
  <c r="B1706" i="16" s="1"/>
  <c r="D1705" i="16"/>
  <c r="B1705" i="16" s="1"/>
  <c r="D1704" i="16"/>
  <c r="B1704" i="16" s="1"/>
  <c r="D1703" i="16"/>
  <c r="B1703" i="16" s="1"/>
  <c r="D1702" i="16"/>
  <c r="B1702" i="16" s="1"/>
  <c r="D1701" i="16"/>
  <c r="B1701" i="16" s="1"/>
  <c r="D1700" i="16"/>
  <c r="B1700" i="16" s="1"/>
  <c r="D1699" i="16"/>
  <c r="B1699" i="16" s="1"/>
  <c r="D1698" i="16"/>
  <c r="B1698" i="16" s="1"/>
  <c r="D1697" i="16"/>
  <c r="B1697" i="16" s="1"/>
  <c r="D1696" i="16"/>
  <c r="B1696" i="16" s="1"/>
  <c r="D1695" i="16"/>
  <c r="B1695" i="16" s="1"/>
  <c r="D1694" i="16"/>
  <c r="B1694" i="16" s="1"/>
  <c r="D1693" i="16"/>
  <c r="B1693" i="16" s="1"/>
  <c r="D1692" i="16"/>
  <c r="B1692" i="16" s="1"/>
  <c r="D1691" i="16"/>
  <c r="B1691" i="16" s="1"/>
  <c r="D1690" i="16"/>
  <c r="B1690" i="16" s="1"/>
  <c r="D1689" i="16"/>
  <c r="B1689" i="16" s="1"/>
  <c r="D1688" i="16"/>
  <c r="B1688" i="16" s="1"/>
  <c r="D1687" i="16"/>
  <c r="B1687" i="16" s="1"/>
  <c r="D1686" i="16"/>
  <c r="B1686" i="16" s="1"/>
  <c r="D1685" i="16"/>
  <c r="B1685" i="16" s="1"/>
  <c r="D1684" i="16"/>
  <c r="B1684" i="16" s="1"/>
  <c r="D1683" i="16"/>
  <c r="B1683" i="16" s="1"/>
  <c r="D1682" i="16"/>
  <c r="B1682" i="16" s="1"/>
  <c r="D1681" i="16"/>
  <c r="B1681" i="16" s="1"/>
  <c r="D1680" i="16"/>
  <c r="B1680" i="16" s="1"/>
  <c r="D1679" i="16"/>
  <c r="B1679" i="16" s="1"/>
  <c r="D1678" i="16"/>
  <c r="B1678" i="16" s="1"/>
  <c r="D1677" i="16"/>
  <c r="B1677" i="16" s="1"/>
  <c r="D1676" i="16"/>
  <c r="B1676" i="16" s="1"/>
  <c r="D1675" i="16"/>
  <c r="B1675" i="16" s="1"/>
  <c r="D1674" i="16"/>
  <c r="B1674" i="16" s="1"/>
  <c r="D1673" i="16"/>
  <c r="B1673" i="16" s="1"/>
  <c r="D1672" i="16"/>
  <c r="B1672" i="16" s="1"/>
  <c r="D1671" i="16"/>
  <c r="B1671" i="16" s="1"/>
  <c r="D1670" i="16"/>
  <c r="B1670" i="16" s="1"/>
  <c r="D1669" i="16"/>
  <c r="B1669" i="16" s="1"/>
  <c r="D1668" i="16"/>
  <c r="B1668" i="16" s="1"/>
  <c r="D1667" i="16"/>
  <c r="B1667" i="16" s="1"/>
  <c r="D1666" i="16"/>
  <c r="B1666" i="16" s="1"/>
  <c r="D1665" i="16"/>
  <c r="B1665" i="16" s="1"/>
  <c r="D1664" i="16"/>
  <c r="B1664" i="16" s="1"/>
  <c r="D1663" i="16"/>
  <c r="B1663" i="16" s="1"/>
  <c r="D1662" i="16"/>
  <c r="B1662" i="16" s="1"/>
  <c r="D1661" i="16"/>
  <c r="B1661" i="16" s="1"/>
  <c r="D1660" i="16"/>
  <c r="B1660" i="16" s="1"/>
  <c r="D1659" i="16"/>
  <c r="B1659" i="16" s="1"/>
  <c r="D1658" i="16"/>
  <c r="B1658" i="16" s="1"/>
  <c r="D1657" i="16"/>
  <c r="B1657" i="16" s="1"/>
  <c r="D1656" i="16"/>
  <c r="B1656" i="16" s="1"/>
  <c r="D1655" i="16"/>
  <c r="B1655" i="16" s="1"/>
  <c r="D1654" i="16"/>
  <c r="B1654" i="16" s="1"/>
  <c r="D1653" i="16"/>
  <c r="B1653" i="16" s="1"/>
  <c r="D1652" i="16"/>
  <c r="B1652" i="16" s="1"/>
  <c r="D1651" i="16"/>
  <c r="B1651" i="16" s="1"/>
  <c r="D1650" i="16"/>
  <c r="B1650" i="16" s="1"/>
  <c r="D1649" i="16"/>
  <c r="B1649" i="16" s="1"/>
  <c r="D1648" i="16"/>
  <c r="B1648" i="16" s="1"/>
  <c r="D1647" i="16"/>
  <c r="B1647" i="16" s="1"/>
  <c r="D1646" i="16"/>
  <c r="B1646" i="16" s="1"/>
  <c r="D1645" i="16"/>
  <c r="B1645" i="16" s="1"/>
  <c r="D1644" i="16"/>
  <c r="B1644" i="16" s="1"/>
  <c r="D1643" i="16"/>
  <c r="B1643" i="16" s="1"/>
  <c r="D1642" i="16"/>
  <c r="B1642" i="16" s="1"/>
  <c r="D1641" i="16"/>
  <c r="B1641" i="16" s="1"/>
  <c r="D1640" i="16"/>
  <c r="B1640" i="16" s="1"/>
  <c r="D1639" i="16"/>
  <c r="B1639" i="16" s="1"/>
  <c r="D1638" i="16"/>
  <c r="B1638" i="16" s="1"/>
  <c r="D1637" i="16"/>
  <c r="B1637" i="16" s="1"/>
  <c r="D1636" i="16"/>
  <c r="B1636" i="16" s="1"/>
  <c r="D1635" i="16"/>
  <c r="B1635" i="16" s="1"/>
  <c r="D1634" i="16"/>
  <c r="B1634" i="16" s="1"/>
  <c r="D1633" i="16"/>
  <c r="B1633" i="16" s="1"/>
  <c r="D1632" i="16"/>
  <c r="B1632" i="16" s="1"/>
  <c r="D1631" i="16"/>
  <c r="B1631" i="16" s="1"/>
  <c r="D1630" i="16"/>
  <c r="B1630" i="16" s="1"/>
  <c r="D1629" i="16"/>
  <c r="B1629" i="16" s="1"/>
  <c r="D1628" i="16"/>
  <c r="B1628" i="16" s="1"/>
  <c r="D1627" i="16"/>
  <c r="B1627" i="16" s="1"/>
  <c r="D1626" i="16"/>
  <c r="B1626" i="16" s="1"/>
  <c r="D1625" i="16"/>
  <c r="B1625" i="16" s="1"/>
  <c r="D1624" i="16"/>
  <c r="B1624" i="16" s="1"/>
  <c r="D1623" i="16"/>
  <c r="B1623" i="16" s="1"/>
  <c r="D1622" i="16"/>
  <c r="B1622" i="16" s="1"/>
  <c r="D1621" i="16"/>
  <c r="B1621" i="16" s="1"/>
  <c r="D1620" i="16"/>
  <c r="B1620" i="16" s="1"/>
  <c r="D1619" i="16"/>
  <c r="B1619" i="16" s="1"/>
  <c r="D1618" i="16"/>
  <c r="B1618" i="16" s="1"/>
  <c r="D1617" i="16"/>
  <c r="B1617" i="16" s="1"/>
  <c r="D1616" i="16"/>
  <c r="B1616" i="16" s="1"/>
  <c r="D1615" i="16"/>
  <c r="B1615" i="16" s="1"/>
  <c r="D1614" i="16"/>
  <c r="B1614" i="16" s="1"/>
  <c r="D1613" i="16"/>
  <c r="B1613" i="16" s="1"/>
  <c r="D1612" i="16"/>
  <c r="B1612" i="16" s="1"/>
  <c r="D1611" i="16"/>
  <c r="B1611" i="16" s="1"/>
  <c r="D1610" i="16"/>
  <c r="B1610" i="16" s="1"/>
  <c r="D1609" i="16"/>
  <c r="B1609" i="16" s="1"/>
  <c r="D1608" i="16"/>
  <c r="B1608" i="16" s="1"/>
  <c r="D1607" i="16"/>
  <c r="B1607" i="16" s="1"/>
  <c r="D1606" i="16"/>
  <c r="B1606" i="16" s="1"/>
  <c r="D1605" i="16"/>
  <c r="B1605" i="16" s="1"/>
  <c r="D1604" i="16"/>
  <c r="B1604" i="16" s="1"/>
  <c r="D1603" i="16"/>
  <c r="B1603" i="16" s="1"/>
  <c r="D1602" i="16"/>
  <c r="B1602" i="16" s="1"/>
  <c r="D1601" i="16"/>
  <c r="B1601" i="16" s="1"/>
  <c r="D1600" i="16"/>
  <c r="B1600" i="16" s="1"/>
  <c r="D1599" i="16"/>
  <c r="B1599" i="16" s="1"/>
  <c r="D1598" i="16"/>
  <c r="B1598" i="16" s="1"/>
  <c r="D1597" i="16"/>
  <c r="B1597" i="16" s="1"/>
  <c r="D1596" i="16"/>
  <c r="B1596" i="16" s="1"/>
  <c r="D1595" i="16"/>
  <c r="B1595" i="16" s="1"/>
  <c r="D1594" i="16"/>
  <c r="B1594" i="16" s="1"/>
  <c r="D1593" i="16"/>
  <c r="B1593" i="16" s="1"/>
  <c r="D1592" i="16"/>
  <c r="B1592" i="16" s="1"/>
  <c r="D1591" i="16"/>
  <c r="B1591" i="16" s="1"/>
  <c r="D1590" i="16"/>
  <c r="B1590" i="16" s="1"/>
  <c r="D1589" i="16"/>
  <c r="B1589" i="16" s="1"/>
  <c r="D1588" i="16"/>
  <c r="B1588" i="16" s="1"/>
  <c r="D1587" i="16"/>
  <c r="B1587" i="16" s="1"/>
  <c r="D1586" i="16"/>
  <c r="B1586" i="16" s="1"/>
  <c r="D1585" i="16"/>
  <c r="B1585" i="16" s="1"/>
  <c r="D1584" i="16"/>
  <c r="B1584" i="16" s="1"/>
  <c r="D1583" i="16"/>
  <c r="B1583" i="16" s="1"/>
  <c r="D1582" i="16"/>
  <c r="B1582" i="16" s="1"/>
  <c r="D1581" i="16"/>
  <c r="B1581" i="16" s="1"/>
  <c r="D1580" i="16"/>
  <c r="B1580" i="16" s="1"/>
  <c r="D1579" i="16"/>
  <c r="B1579" i="16" s="1"/>
  <c r="D1578" i="16"/>
  <c r="B1578" i="16" s="1"/>
  <c r="D1577" i="16"/>
  <c r="B1577" i="16" s="1"/>
  <c r="D1576" i="16"/>
  <c r="B1576" i="16" s="1"/>
  <c r="D1575" i="16"/>
  <c r="B1575" i="16" s="1"/>
  <c r="D1574" i="16"/>
  <c r="B1574" i="16" s="1"/>
  <c r="D1573" i="16"/>
  <c r="B1573" i="16" s="1"/>
  <c r="D1572" i="16"/>
  <c r="B1572" i="16" s="1"/>
  <c r="D1571" i="16"/>
  <c r="B1571" i="16" s="1"/>
  <c r="D1570" i="16"/>
  <c r="B1570" i="16" s="1"/>
  <c r="D1569" i="16"/>
  <c r="B1569" i="16" s="1"/>
  <c r="D1568" i="16"/>
  <c r="B1568" i="16" s="1"/>
  <c r="D1567" i="16"/>
  <c r="B1567" i="16" s="1"/>
  <c r="D1566" i="16"/>
  <c r="B1566" i="16" s="1"/>
  <c r="D1565" i="16"/>
  <c r="B1565" i="16" s="1"/>
  <c r="D1564" i="16"/>
  <c r="B1564" i="16" s="1"/>
  <c r="D1563" i="16"/>
  <c r="B1563" i="16" s="1"/>
  <c r="D1562" i="16"/>
  <c r="B1562" i="16" s="1"/>
  <c r="D1561" i="16"/>
  <c r="B1561" i="16" s="1"/>
  <c r="D1560" i="16"/>
  <c r="B1560" i="16" s="1"/>
  <c r="D1559" i="16"/>
  <c r="B1559" i="16" s="1"/>
  <c r="D1558" i="16"/>
  <c r="B1558" i="16" s="1"/>
  <c r="D1557" i="16"/>
  <c r="B1557" i="16" s="1"/>
  <c r="D1556" i="16"/>
  <c r="B1556" i="16" s="1"/>
  <c r="D1555" i="16"/>
  <c r="B1555" i="16" s="1"/>
  <c r="D1554" i="16"/>
  <c r="B1554" i="16" s="1"/>
  <c r="D1553" i="16"/>
  <c r="B1553" i="16" s="1"/>
  <c r="D1552" i="16"/>
  <c r="B1552" i="16" s="1"/>
  <c r="D1551" i="16"/>
  <c r="B1551" i="16" s="1"/>
  <c r="D1550" i="16"/>
  <c r="B1550" i="16" s="1"/>
  <c r="D1549" i="16"/>
  <c r="B1549" i="16" s="1"/>
  <c r="D1548" i="16"/>
  <c r="B1548" i="16" s="1"/>
  <c r="D1547" i="16"/>
  <c r="B1547" i="16" s="1"/>
  <c r="D1546" i="16"/>
  <c r="B1546" i="16" s="1"/>
  <c r="D1545" i="16"/>
  <c r="B1545" i="16" s="1"/>
  <c r="D1544" i="16"/>
  <c r="B1544" i="16" s="1"/>
  <c r="D1543" i="16"/>
  <c r="B1543" i="16" s="1"/>
  <c r="D1542" i="16"/>
  <c r="B1542" i="16" s="1"/>
  <c r="D1541" i="16"/>
  <c r="B1541" i="16" s="1"/>
  <c r="D1540" i="16"/>
  <c r="B1540" i="16" s="1"/>
  <c r="D1539" i="16"/>
  <c r="B1539" i="16" s="1"/>
  <c r="D1538" i="16"/>
  <c r="B1538" i="16" s="1"/>
  <c r="D1537" i="16"/>
  <c r="B1537" i="16" s="1"/>
  <c r="D1536" i="16"/>
  <c r="B1536" i="16" s="1"/>
  <c r="D1535" i="16"/>
  <c r="B1535" i="16" s="1"/>
  <c r="D1534" i="16"/>
  <c r="B1534" i="16" s="1"/>
  <c r="D1533" i="16"/>
  <c r="B1533" i="16" s="1"/>
  <c r="D1532" i="16"/>
  <c r="B1532" i="16" s="1"/>
  <c r="D1531" i="16"/>
  <c r="B1531" i="16" s="1"/>
  <c r="D1530" i="16"/>
  <c r="B1530" i="16" s="1"/>
  <c r="D1529" i="16"/>
  <c r="B1529" i="16" s="1"/>
  <c r="D1528" i="16"/>
  <c r="B1528" i="16" s="1"/>
  <c r="D1527" i="16"/>
  <c r="B1527" i="16" s="1"/>
  <c r="D1526" i="16"/>
  <c r="B1526" i="16" s="1"/>
  <c r="D1525" i="16"/>
  <c r="B1525" i="16" s="1"/>
  <c r="D1524" i="16"/>
  <c r="B1524" i="16" s="1"/>
  <c r="D1523" i="16"/>
  <c r="B1523" i="16" s="1"/>
  <c r="D1522" i="16"/>
  <c r="B1522" i="16" s="1"/>
  <c r="D1521" i="16"/>
  <c r="B1521" i="16" s="1"/>
  <c r="D1520" i="16"/>
  <c r="B1520" i="16" s="1"/>
  <c r="D1519" i="16"/>
  <c r="B1519" i="16" s="1"/>
  <c r="D1518" i="16"/>
  <c r="B1518" i="16" s="1"/>
  <c r="D1517" i="16"/>
  <c r="B1517" i="16" s="1"/>
  <c r="D1516" i="16"/>
  <c r="B1516" i="16" s="1"/>
  <c r="D1515" i="16"/>
  <c r="B1515" i="16" s="1"/>
  <c r="D1514" i="16"/>
  <c r="B1514" i="16" s="1"/>
  <c r="D1513" i="16"/>
  <c r="B1513" i="16" s="1"/>
  <c r="D1512" i="16"/>
  <c r="B1512" i="16" s="1"/>
  <c r="D1511" i="16"/>
  <c r="B1511" i="16" s="1"/>
  <c r="D1510" i="16"/>
  <c r="B1510" i="16" s="1"/>
  <c r="D1509" i="16"/>
  <c r="B1509" i="16" s="1"/>
  <c r="D1508" i="16"/>
  <c r="B1508" i="16" s="1"/>
  <c r="D1507" i="16"/>
  <c r="B1507" i="16" s="1"/>
  <c r="D1506" i="16"/>
  <c r="B1506" i="16" s="1"/>
  <c r="D1505" i="16"/>
  <c r="B1505" i="16" s="1"/>
  <c r="D1504" i="16"/>
  <c r="B1504" i="16" s="1"/>
  <c r="D1503" i="16"/>
  <c r="B1503" i="16" s="1"/>
  <c r="D1502" i="16"/>
  <c r="B1502" i="16" s="1"/>
  <c r="D1501" i="16"/>
  <c r="B1501" i="16" s="1"/>
  <c r="D1500" i="16"/>
  <c r="B1500" i="16" s="1"/>
  <c r="D1499" i="16"/>
  <c r="B1499" i="16" s="1"/>
  <c r="D1498" i="16"/>
  <c r="B1498" i="16" s="1"/>
  <c r="D1497" i="16"/>
  <c r="B1497" i="16" s="1"/>
  <c r="D1496" i="16"/>
  <c r="B1496" i="16" s="1"/>
  <c r="D1495" i="16"/>
  <c r="B1495" i="16" s="1"/>
  <c r="D1494" i="16"/>
  <c r="B1494" i="16" s="1"/>
  <c r="D1493" i="16"/>
  <c r="B1493" i="16" s="1"/>
  <c r="D1492" i="16"/>
  <c r="B1492" i="16" s="1"/>
  <c r="D1491" i="16"/>
  <c r="B1491" i="16" s="1"/>
  <c r="D1490" i="16"/>
  <c r="B1490" i="16" s="1"/>
  <c r="D1489" i="16"/>
  <c r="B1489" i="16" s="1"/>
  <c r="D1488" i="16"/>
  <c r="B1488" i="16" s="1"/>
  <c r="D1487" i="16"/>
  <c r="B1487" i="16" s="1"/>
  <c r="D1486" i="16"/>
  <c r="B1486" i="16" s="1"/>
  <c r="D1485" i="16"/>
  <c r="B1485" i="16" s="1"/>
  <c r="D1484" i="16"/>
  <c r="B1484" i="16" s="1"/>
  <c r="D1483" i="16"/>
  <c r="B1483" i="16" s="1"/>
  <c r="D1482" i="16"/>
  <c r="B1482" i="16" s="1"/>
  <c r="D1481" i="16"/>
  <c r="B1481" i="16" s="1"/>
  <c r="D1480" i="16"/>
  <c r="B1480" i="16" s="1"/>
  <c r="D1479" i="16"/>
  <c r="B1479" i="16" s="1"/>
  <c r="D1478" i="16"/>
  <c r="B1478" i="16" s="1"/>
  <c r="D1477" i="16"/>
  <c r="B1477" i="16" s="1"/>
  <c r="D1476" i="16"/>
  <c r="B1476" i="16" s="1"/>
  <c r="D1475" i="16"/>
  <c r="B1475" i="16" s="1"/>
  <c r="D1474" i="16"/>
  <c r="B1474" i="16" s="1"/>
  <c r="D1473" i="16"/>
  <c r="B1473" i="16" s="1"/>
  <c r="D1472" i="16"/>
  <c r="B1472" i="16" s="1"/>
  <c r="D1471" i="16"/>
  <c r="B1471" i="16" s="1"/>
  <c r="D1470" i="16"/>
  <c r="B1470" i="16" s="1"/>
  <c r="D1469" i="16"/>
  <c r="B1469" i="16" s="1"/>
  <c r="D1468" i="16"/>
  <c r="B1468" i="16" s="1"/>
  <c r="D1467" i="16"/>
  <c r="B1467" i="16" s="1"/>
  <c r="D1466" i="16"/>
  <c r="B1466" i="16" s="1"/>
  <c r="D1465" i="16"/>
  <c r="B1465" i="16" s="1"/>
  <c r="D1464" i="16"/>
  <c r="B1464" i="16" s="1"/>
  <c r="D1463" i="16"/>
  <c r="B1463" i="16" s="1"/>
  <c r="D1462" i="16"/>
  <c r="B1462" i="16" s="1"/>
  <c r="D1461" i="16"/>
  <c r="B1461" i="16" s="1"/>
  <c r="D1460" i="16"/>
  <c r="B1460" i="16" s="1"/>
  <c r="D1459" i="16"/>
  <c r="B1459" i="16" s="1"/>
  <c r="D1458" i="16"/>
  <c r="B1458" i="16" s="1"/>
  <c r="D1457" i="16"/>
  <c r="B1457" i="16" s="1"/>
  <c r="D1456" i="16"/>
  <c r="B1456" i="16" s="1"/>
  <c r="D1455" i="16"/>
  <c r="B1455" i="16" s="1"/>
  <c r="D1454" i="16"/>
  <c r="B1454" i="16" s="1"/>
  <c r="D1453" i="16"/>
  <c r="B1453" i="16" s="1"/>
  <c r="D1452" i="16"/>
  <c r="B1452" i="16" s="1"/>
  <c r="D1451" i="16"/>
  <c r="B1451" i="16" s="1"/>
  <c r="D1450" i="16"/>
  <c r="B1450" i="16" s="1"/>
  <c r="D1449" i="16"/>
  <c r="B1449" i="16" s="1"/>
  <c r="D1448" i="16"/>
  <c r="B1448" i="16" s="1"/>
  <c r="D1447" i="16"/>
  <c r="B1447" i="16" s="1"/>
  <c r="D1446" i="16"/>
  <c r="B1446" i="16" s="1"/>
  <c r="D1445" i="16"/>
  <c r="B1445" i="16" s="1"/>
  <c r="D1444" i="16"/>
  <c r="B1444" i="16" s="1"/>
  <c r="D1443" i="16"/>
  <c r="B1443" i="16" s="1"/>
  <c r="D1442" i="16"/>
  <c r="B1442" i="16" s="1"/>
  <c r="D1441" i="16"/>
  <c r="B1441" i="16" s="1"/>
  <c r="D1440" i="16"/>
  <c r="B1440" i="16" s="1"/>
  <c r="D1439" i="16"/>
  <c r="B1439" i="16" s="1"/>
  <c r="D1438" i="16"/>
  <c r="B1438" i="16" s="1"/>
  <c r="D1437" i="16"/>
  <c r="B1437" i="16" s="1"/>
  <c r="D1436" i="16"/>
  <c r="B1436" i="16" s="1"/>
  <c r="D1435" i="16"/>
  <c r="B1435" i="16" s="1"/>
  <c r="D1434" i="16"/>
  <c r="B1434" i="16" s="1"/>
  <c r="D1433" i="16"/>
  <c r="B1433" i="16" s="1"/>
  <c r="D1432" i="16"/>
  <c r="B1432" i="16" s="1"/>
  <c r="D1431" i="16"/>
  <c r="B1431" i="16" s="1"/>
  <c r="D1430" i="16"/>
  <c r="B1430" i="16" s="1"/>
  <c r="D1429" i="16"/>
  <c r="B1429" i="16" s="1"/>
  <c r="D1428" i="16"/>
  <c r="B1428" i="16" s="1"/>
  <c r="D1427" i="16"/>
  <c r="B1427" i="16" s="1"/>
  <c r="D1426" i="16"/>
  <c r="B1426" i="16" s="1"/>
  <c r="D1425" i="16"/>
  <c r="B1425" i="16" s="1"/>
  <c r="D1424" i="16"/>
  <c r="B1424" i="16" s="1"/>
  <c r="D1423" i="16"/>
  <c r="B1423" i="16" s="1"/>
  <c r="D1422" i="16"/>
  <c r="B1422" i="16" s="1"/>
  <c r="D1421" i="16"/>
  <c r="B1421" i="16" s="1"/>
  <c r="D1420" i="16"/>
  <c r="B1420" i="16" s="1"/>
  <c r="D1419" i="16"/>
  <c r="B1419" i="16" s="1"/>
  <c r="D1418" i="16"/>
  <c r="B1418" i="16" s="1"/>
  <c r="D1417" i="16"/>
  <c r="B1417" i="16" s="1"/>
  <c r="D1416" i="16"/>
  <c r="B1416" i="16" s="1"/>
  <c r="D1415" i="16"/>
  <c r="B1415" i="16" s="1"/>
  <c r="D1414" i="16"/>
  <c r="B1414" i="16" s="1"/>
  <c r="D1413" i="16"/>
  <c r="B1413" i="16" s="1"/>
  <c r="D1412" i="16"/>
  <c r="B1412" i="16" s="1"/>
  <c r="D1411" i="16"/>
  <c r="B1411" i="16" s="1"/>
  <c r="D1410" i="16"/>
  <c r="B1410" i="16" s="1"/>
  <c r="D1409" i="16"/>
  <c r="B1409" i="16" s="1"/>
  <c r="D1408" i="16"/>
  <c r="B1408" i="16" s="1"/>
  <c r="D1407" i="16"/>
  <c r="B1407" i="16" s="1"/>
  <c r="D1406" i="16"/>
  <c r="B1406" i="16" s="1"/>
  <c r="D1405" i="16"/>
  <c r="B1405" i="16" s="1"/>
  <c r="D1404" i="16"/>
  <c r="B1404" i="16" s="1"/>
  <c r="D1403" i="16"/>
  <c r="B1403" i="16" s="1"/>
  <c r="D1402" i="16"/>
  <c r="B1402" i="16" s="1"/>
  <c r="D1401" i="16"/>
  <c r="B1401" i="16" s="1"/>
  <c r="D1400" i="16"/>
  <c r="B1400" i="16" s="1"/>
  <c r="D1399" i="16"/>
  <c r="B1399" i="16" s="1"/>
  <c r="D1398" i="16"/>
  <c r="B1398" i="16" s="1"/>
  <c r="D1397" i="16"/>
  <c r="B1397" i="16" s="1"/>
  <c r="D1396" i="16"/>
  <c r="B1396" i="16" s="1"/>
  <c r="D1395" i="16"/>
  <c r="B1395" i="16" s="1"/>
  <c r="D1394" i="16"/>
  <c r="B1394" i="16" s="1"/>
  <c r="D1393" i="16"/>
  <c r="B1393" i="16" s="1"/>
  <c r="D1392" i="16"/>
  <c r="B1392" i="16" s="1"/>
  <c r="D1391" i="16"/>
  <c r="B1391" i="16" s="1"/>
  <c r="D1390" i="16"/>
  <c r="B1390" i="16" s="1"/>
  <c r="D1389" i="16"/>
  <c r="B1389" i="16" s="1"/>
  <c r="D1388" i="16"/>
  <c r="B1388" i="16" s="1"/>
  <c r="D1387" i="16"/>
  <c r="B1387" i="16" s="1"/>
  <c r="D1386" i="16"/>
  <c r="B1386" i="16" s="1"/>
  <c r="D1385" i="16"/>
  <c r="B1385" i="16" s="1"/>
  <c r="D1384" i="16"/>
  <c r="B1384" i="16" s="1"/>
  <c r="D1383" i="16"/>
  <c r="B1383" i="16" s="1"/>
  <c r="D1382" i="16"/>
  <c r="B1382" i="16" s="1"/>
  <c r="D1381" i="16"/>
  <c r="B1381" i="16" s="1"/>
  <c r="D1380" i="16"/>
  <c r="B1380" i="16" s="1"/>
  <c r="D1379" i="16"/>
  <c r="B1379" i="16" s="1"/>
  <c r="D1378" i="16"/>
  <c r="B1378" i="16" s="1"/>
  <c r="D1377" i="16"/>
  <c r="B1377" i="16" s="1"/>
  <c r="D1376" i="16"/>
  <c r="B1376" i="16" s="1"/>
  <c r="D1375" i="16"/>
  <c r="B1375" i="16" s="1"/>
  <c r="D1374" i="16"/>
  <c r="B1374" i="16" s="1"/>
  <c r="D1373" i="16"/>
  <c r="B1373" i="16" s="1"/>
  <c r="D1372" i="16"/>
  <c r="B1372" i="16" s="1"/>
  <c r="D1371" i="16"/>
  <c r="B1371" i="16" s="1"/>
  <c r="D1370" i="16"/>
  <c r="B1370" i="16" s="1"/>
  <c r="D1369" i="16"/>
  <c r="B1369" i="16" s="1"/>
  <c r="D1368" i="16"/>
  <c r="B1368" i="16" s="1"/>
  <c r="D1367" i="16"/>
  <c r="B1367" i="16" s="1"/>
  <c r="D1366" i="16"/>
  <c r="B1366" i="16" s="1"/>
  <c r="D1365" i="16"/>
  <c r="B1365" i="16" s="1"/>
  <c r="D1364" i="16"/>
  <c r="B1364" i="16" s="1"/>
  <c r="D1363" i="16"/>
  <c r="B1363" i="16" s="1"/>
  <c r="D1362" i="16"/>
  <c r="B1362" i="16" s="1"/>
  <c r="D1361" i="16"/>
  <c r="B1361" i="16" s="1"/>
  <c r="D1360" i="16"/>
  <c r="B1360" i="16" s="1"/>
  <c r="D1359" i="16"/>
  <c r="B1359" i="16" s="1"/>
  <c r="D1358" i="16"/>
  <c r="B1358" i="16" s="1"/>
  <c r="D1357" i="16"/>
  <c r="B1357" i="16" s="1"/>
  <c r="D1356" i="16"/>
  <c r="B1356" i="16" s="1"/>
  <c r="D1355" i="16"/>
  <c r="B1355" i="16" s="1"/>
  <c r="D1354" i="16"/>
  <c r="B1354" i="16" s="1"/>
  <c r="D1353" i="16"/>
  <c r="B1353" i="16" s="1"/>
  <c r="D1352" i="16"/>
  <c r="B1352" i="16" s="1"/>
  <c r="D1351" i="16"/>
  <c r="B1351" i="16" s="1"/>
  <c r="D1350" i="16"/>
  <c r="B1350" i="16" s="1"/>
  <c r="D1349" i="16"/>
  <c r="B1349" i="16" s="1"/>
  <c r="D1348" i="16"/>
  <c r="B1348" i="16" s="1"/>
  <c r="D1347" i="16"/>
  <c r="B1347" i="16" s="1"/>
  <c r="D1346" i="16"/>
  <c r="B1346" i="16" s="1"/>
  <c r="D1345" i="16"/>
  <c r="B1345" i="16" s="1"/>
  <c r="D1344" i="16"/>
  <c r="B1344" i="16" s="1"/>
  <c r="D1343" i="16"/>
  <c r="B1343" i="16" s="1"/>
  <c r="D1342" i="16"/>
  <c r="B1342" i="16" s="1"/>
  <c r="D1341" i="16"/>
  <c r="B1341" i="16" s="1"/>
  <c r="D1340" i="16"/>
  <c r="B1340" i="16" s="1"/>
  <c r="D1339" i="16"/>
  <c r="B1339" i="16" s="1"/>
  <c r="D1338" i="16"/>
  <c r="B1338" i="16" s="1"/>
  <c r="D1337" i="16"/>
  <c r="B1337" i="16" s="1"/>
  <c r="D1336" i="16"/>
  <c r="B1336" i="16" s="1"/>
  <c r="D1335" i="16"/>
  <c r="B1335" i="16" s="1"/>
  <c r="D1334" i="16"/>
  <c r="B1334" i="16" s="1"/>
  <c r="D1333" i="16"/>
  <c r="B1333" i="16" s="1"/>
  <c r="D1332" i="16"/>
  <c r="B1332" i="16" s="1"/>
  <c r="D1331" i="16"/>
  <c r="B1331" i="16" s="1"/>
  <c r="D1330" i="16"/>
  <c r="B1330" i="16" s="1"/>
  <c r="D1329" i="16"/>
  <c r="B1329" i="16" s="1"/>
  <c r="D1328" i="16"/>
  <c r="B1328" i="16" s="1"/>
  <c r="D1327" i="16"/>
  <c r="B1327" i="16" s="1"/>
  <c r="D1326" i="16"/>
  <c r="B1326" i="16" s="1"/>
  <c r="D1325" i="16"/>
  <c r="B1325" i="16" s="1"/>
  <c r="D1324" i="16"/>
  <c r="B1324" i="16" s="1"/>
  <c r="D1323" i="16"/>
  <c r="B1323" i="16" s="1"/>
  <c r="D1322" i="16"/>
  <c r="B1322" i="16" s="1"/>
  <c r="D1321" i="16"/>
  <c r="B1321" i="16" s="1"/>
  <c r="D1320" i="16"/>
  <c r="B1320" i="16" s="1"/>
  <c r="D1319" i="16"/>
  <c r="B1319" i="16" s="1"/>
  <c r="D1318" i="16"/>
  <c r="B1318" i="16" s="1"/>
  <c r="D1317" i="16"/>
  <c r="B1317" i="16" s="1"/>
  <c r="D1316" i="16"/>
  <c r="B1316" i="16" s="1"/>
  <c r="D1315" i="16"/>
  <c r="B1315" i="16" s="1"/>
  <c r="D1314" i="16"/>
  <c r="B1314" i="16" s="1"/>
  <c r="D1313" i="16"/>
  <c r="B1313" i="16" s="1"/>
  <c r="D1312" i="16"/>
  <c r="B1312" i="16" s="1"/>
  <c r="D1311" i="16"/>
  <c r="B1311" i="16" s="1"/>
  <c r="D1310" i="16"/>
  <c r="B1310" i="16" s="1"/>
  <c r="D1309" i="16"/>
  <c r="B1309" i="16" s="1"/>
  <c r="D1308" i="16"/>
  <c r="B1308" i="16" s="1"/>
  <c r="D1307" i="16"/>
  <c r="B1307" i="16" s="1"/>
  <c r="D1306" i="16"/>
  <c r="B1306" i="16" s="1"/>
  <c r="D1305" i="16"/>
  <c r="B1305" i="16" s="1"/>
  <c r="D1304" i="16"/>
  <c r="B1304" i="16" s="1"/>
  <c r="D1303" i="16"/>
  <c r="B1303" i="16" s="1"/>
  <c r="D1302" i="16"/>
  <c r="B1302" i="16" s="1"/>
  <c r="D1301" i="16"/>
  <c r="B1301" i="16" s="1"/>
  <c r="D1300" i="16"/>
  <c r="B1300" i="16" s="1"/>
  <c r="D1299" i="16"/>
  <c r="B1299" i="16" s="1"/>
  <c r="D1298" i="16"/>
  <c r="B1298" i="16" s="1"/>
  <c r="D1297" i="16"/>
  <c r="B1297" i="16" s="1"/>
  <c r="D1296" i="16"/>
  <c r="B1296" i="16" s="1"/>
  <c r="D1295" i="16"/>
  <c r="B1295" i="16" s="1"/>
  <c r="D1294" i="16"/>
  <c r="B1294" i="16" s="1"/>
  <c r="D1293" i="16"/>
  <c r="B1293" i="16" s="1"/>
  <c r="D1292" i="16"/>
  <c r="B1292" i="16" s="1"/>
  <c r="D1291" i="16"/>
  <c r="B1291" i="16" s="1"/>
  <c r="D1290" i="16"/>
  <c r="B1290" i="16" s="1"/>
  <c r="D1289" i="16"/>
  <c r="B1289" i="16" s="1"/>
  <c r="D1288" i="16"/>
  <c r="B1288" i="16" s="1"/>
  <c r="D1287" i="16"/>
  <c r="B1287" i="16" s="1"/>
  <c r="D1286" i="16"/>
  <c r="B1286" i="16" s="1"/>
  <c r="D1285" i="16"/>
  <c r="B1285" i="16" s="1"/>
  <c r="D1284" i="16"/>
  <c r="B1284" i="16" s="1"/>
  <c r="D1283" i="16"/>
  <c r="B1283" i="16" s="1"/>
  <c r="D1282" i="16"/>
  <c r="B1282" i="16" s="1"/>
  <c r="D1281" i="16"/>
  <c r="B1281" i="16" s="1"/>
  <c r="D1280" i="16"/>
  <c r="B1280" i="16" s="1"/>
  <c r="D1279" i="16"/>
  <c r="B1279" i="16" s="1"/>
  <c r="D1278" i="16"/>
  <c r="B1278" i="16" s="1"/>
  <c r="D1277" i="16"/>
  <c r="B1277" i="16" s="1"/>
  <c r="D1276" i="16"/>
  <c r="B1276" i="16" s="1"/>
  <c r="D1275" i="16"/>
  <c r="B1275" i="16" s="1"/>
  <c r="D1274" i="16"/>
  <c r="B1274" i="16" s="1"/>
  <c r="D1273" i="16"/>
  <c r="B1273" i="16" s="1"/>
  <c r="D1272" i="16"/>
  <c r="B1272" i="16" s="1"/>
  <c r="D1271" i="16"/>
  <c r="B1271" i="16" s="1"/>
  <c r="D1270" i="16"/>
  <c r="B1270" i="16" s="1"/>
  <c r="D1269" i="16"/>
  <c r="B1269" i="16" s="1"/>
  <c r="D1268" i="16"/>
  <c r="B1268" i="16" s="1"/>
  <c r="D1267" i="16"/>
  <c r="B1267" i="16" s="1"/>
  <c r="D1266" i="16"/>
  <c r="B1266" i="16" s="1"/>
  <c r="D1265" i="16"/>
  <c r="B1265" i="16" s="1"/>
  <c r="D1264" i="16"/>
  <c r="B1264" i="16" s="1"/>
  <c r="D1263" i="16"/>
  <c r="B1263" i="16" s="1"/>
  <c r="D1262" i="16"/>
  <c r="B1262" i="16" s="1"/>
  <c r="D1261" i="16"/>
  <c r="B1261" i="16" s="1"/>
  <c r="D1260" i="16"/>
  <c r="B1260" i="16" s="1"/>
  <c r="D1259" i="16"/>
  <c r="B1259" i="16" s="1"/>
  <c r="D1258" i="16"/>
  <c r="B1258" i="16" s="1"/>
  <c r="D1257" i="16"/>
  <c r="B1257" i="16" s="1"/>
  <c r="D1256" i="16"/>
  <c r="B1256" i="16" s="1"/>
  <c r="D1255" i="16"/>
  <c r="B1255" i="16" s="1"/>
  <c r="D1254" i="16"/>
  <c r="B1254" i="16" s="1"/>
  <c r="D1253" i="16"/>
  <c r="B1253" i="16" s="1"/>
  <c r="D1252" i="16"/>
  <c r="B1252" i="16" s="1"/>
  <c r="D1251" i="16"/>
  <c r="B1251" i="16" s="1"/>
  <c r="D1250" i="16"/>
  <c r="B1250" i="16" s="1"/>
  <c r="D1249" i="16"/>
  <c r="B1249" i="16" s="1"/>
  <c r="D1248" i="16"/>
  <c r="B1248" i="16" s="1"/>
  <c r="D1247" i="16"/>
  <c r="B1247" i="16" s="1"/>
  <c r="D1246" i="16"/>
  <c r="B1246" i="16" s="1"/>
  <c r="D1245" i="16"/>
  <c r="B1245" i="16" s="1"/>
  <c r="D1244" i="16"/>
  <c r="B1244" i="16" s="1"/>
  <c r="D1243" i="16"/>
  <c r="B1243" i="16" s="1"/>
  <c r="D1242" i="16"/>
  <c r="B1242" i="16" s="1"/>
  <c r="D1241" i="16"/>
  <c r="B1241" i="16" s="1"/>
  <c r="D1240" i="16"/>
  <c r="B1240" i="16" s="1"/>
  <c r="D1239" i="16"/>
  <c r="B1239" i="16" s="1"/>
  <c r="D1238" i="16"/>
  <c r="B1238" i="16" s="1"/>
  <c r="D1237" i="16"/>
  <c r="B1237" i="16" s="1"/>
  <c r="D1236" i="16"/>
  <c r="B1236" i="16" s="1"/>
  <c r="D1235" i="16"/>
  <c r="B1235" i="16" s="1"/>
  <c r="D1234" i="16"/>
  <c r="B1234" i="16" s="1"/>
  <c r="D1233" i="16"/>
  <c r="B1233" i="16" s="1"/>
  <c r="D1232" i="16"/>
  <c r="B1232" i="16" s="1"/>
  <c r="D1231" i="16"/>
  <c r="B1231" i="16" s="1"/>
  <c r="D1230" i="16"/>
  <c r="B1230" i="16" s="1"/>
  <c r="D1229" i="16"/>
  <c r="B1229" i="16" s="1"/>
  <c r="D1228" i="16"/>
  <c r="B1228" i="16" s="1"/>
  <c r="D1227" i="16"/>
  <c r="B1227" i="16" s="1"/>
  <c r="D1226" i="16"/>
  <c r="B1226" i="16" s="1"/>
  <c r="D1225" i="16"/>
  <c r="B1225" i="16" s="1"/>
  <c r="D1224" i="16"/>
  <c r="B1224" i="16" s="1"/>
  <c r="D1223" i="16"/>
  <c r="B1223" i="16" s="1"/>
  <c r="D1222" i="16"/>
  <c r="B1222" i="16" s="1"/>
  <c r="D1221" i="16"/>
  <c r="B1221" i="16" s="1"/>
  <c r="D1220" i="16"/>
  <c r="B1220" i="16" s="1"/>
  <c r="D1219" i="16"/>
  <c r="B1219" i="16" s="1"/>
  <c r="D1218" i="16"/>
  <c r="B1218" i="16" s="1"/>
  <c r="D1217" i="16"/>
  <c r="B1217" i="16" s="1"/>
  <c r="D1216" i="16"/>
  <c r="B1216" i="16" s="1"/>
  <c r="D1215" i="16"/>
  <c r="B1215" i="16" s="1"/>
  <c r="D1214" i="16"/>
  <c r="B1214" i="16" s="1"/>
  <c r="D1213" i="16"/>
  <c r="B1213" i="16" s="1"/>
  <c r="D1212" i="16"/>
  <c r="B1212" i="16" s="1"/>
  <c r="D1211" i="16"/>
  <c r="B1211" i="16" s="1"/>
  <c r="D1210" i="16"/>
  <c r="B1210" i="16" s="1"/>
  <c r="D1209" i="16"/>
  <c r="B1209" i="16" s="1"/>
  <c r="D1208" i="16"/>
  <c r="B1208" i="16" s="1"/>
  <c r="D1207" i="16"/>
  <c r="B1207" i="16" s="1"/>
  <c r="D1206" i="16"/>
  <c r="B1206" i="16" s="1"/>
  <c r="D1205" i="16"/>
  <c r="B1205" i="16" s="1"/>
  <c r="D1204" i="16"/>
  <c r="B1204" i="16" s="1"/>
  <c r="D1203" i="16"/>
  <c r="B1203" i="16" s="1"/>
  <c r="D1202" i="16"/>
  <c r="B1202" i="16" s="1"/>
  <c r="D1201" i="16"/>
  <c r="B1201" i="16" s="1"/>
  <c r="D1200" i="16"/>
  <c r="B1200" i="16" s="1"/>
  <c r="D1199" i="16"/>
  <c r="B1199" i="16" s="1"/>
  <c r="D1198" i="16"/>
  <c r="B1198" i="16" s="1"/>
  <c r="D1197" i="16"/>
  <c r="B1197" i="16" s="1"/>
  <c r="D1196" i="16"/>
  <c r="B1196" i="16" s="1"/>
  <c r="D1195" i="16"/>
  <c r="B1195" i="16" s="1"/>
  <c r="D1194" i="16"/>
  <c r="B1194" i="16" s="1"/>
  <c r="D1193" i="16"/>
  <c r="B1193" i="16" s="1"/>
  <c r="D1192" i="16"/>
  <c r="B1192" i="16" s="1"/>
  <c r="D1191" i="16"/>
  <c r="B1191" i="16" s="1"/>
  <c r="D1190" i="16"/>
  <c r="B1190" i="16" s="1"/>
  <c r="D1189" i="16"/>
  <c r="B1189" i="16" s="1"/>
  <c r="D1188" i="16"/>
  <c r="B1188" i="16" s="1"/>
  <c r="D1187" i="16"/>
  <c r="B1187" i="16" s="1"/>
  <c r="D1186" i="16"/>
  <c r="B1186" i="16" s="1"/>
  <c r="D1185" i="16"/>
  <c r="B1185" i="16" s="1"/>
  <c r="D1184" i="16"/>
  <c r="B1184" i="16" s="1"/>
  <c r="D1183" i="16"/>
  <c r="B1183" i="16" s="1"/>
  <c r="D1182" i="16"/>
  <c r="B1182" i="16" s="1"/>
  <c r="D1181" i="16"/>
  <c r="B1181" i="16" s="1"/>
  <c r="D1180" i="16"/>
  <c r="B1180" i="16" s="1"/>
  <c r="D1179" i="16"/>
  <c r="B1179" i="16" s="1"/>
  <c r="D1178" i="16"/>
  <c r="B1178" i="16" s="1"/>
  <c r="D1177" i="16"/>
  <c r="B1177" i="16" s="1"/>
  <c r="D1176" i="16"/>
  <c r="B1176" i="16" s="1"/>
  <c r="D1175" i="16"/>
  <c r="B1175" i="16" s="1"/>
  <c r="D1174" i="16"/>
  <c r="B1174" i="16" s="1"/>
  <c r="D1173" i="16"/>
  <c r="B1173" i="16" s="1"/>
  <c r="D1172" i="16"/>
  <c r="B1172" i="16" s="1"/>
  <c r="D1171" i="16"/>
  <c r="B1171" i="16" s="1"/>
  <c r="D1170" i="16"/>
  <c r="B1170" i="16" s="1"/>
  <c r="D1169" i="16"/>
  <c r="B1169" i="16" s="1"/>
  <c r="D1168" i="16"/>
  <c r="B1168" i="16" s="1"/>
  <c r="D1167" i="16"/>
  <c r="B1167" i="16" s="1"/>
  <c r="D1166" i="16"/>
  <c r="B1166" i="16" s="1"/>
  <c r="D1165" i="16"/>
  <c r="B1165" i="16" s="1"/>
  <c r="D1164" i="16"/>
  <c r="B1164" i="16" s="1"/>
  <c r="D1163" i="16"/>
  <c r="B1163" i="16" s="1"/>
  <c r="D1162" i="16"/>
  <c r="B1162" i="16" s="1"/>
  <c r="D1161" i="16"/>
  <c r="B1161" i="16" s="1"/>
  <c r="D1160" i="16"/>
  <c r="B1160" i="16" s="1"/>
  <c r="D1159" i="16"/>
  <c r="B1159" i="16" s="1"/>
  <c r="D1158" i="16"/>
  <c r="B1158" i="16" s="1"/>
  <c r="D1157" i="16"/>
  <c r="B1157" i="16" s="1"/>
  <c r="D1156" i="16"/>
  <c r="B1156" i="16" s="1"/>
  <c r="D1155" i="16"/>
  <c r="B1155" i="16" s="1"/>
  <c r="D1154" i="16"/>
  <c r="B1154" i="16" s="1"/>
  <c r="D1153" i="16"/>
  <c r="B1153" i="16" s="1"/>
  <c r="D1152" i="16"/>
  <c r="B1152" i="16" s="1"/>
  <c r="D1151" i="16"/>
  <c r="B1151" i="16" s="1"/>
  <c r="D1150" i="16"/>
  <c r="B1150" i="16" s="1"/>
  <c r="D1149" i="16"/>
  <c r="B1149" i="16" s="1"/>
  <c r="D1148" i="16"/>
  <c r="B1148" i="16" s="1"/>
  <c r="D1147" i="16"/>
  <c r="B1147" i="16" s="1"/>
  <c r="D1146" i="16"/>
  <c r="B1146" i="16" s="1"/>
  <c r="D1145" i="16"/>
  <c r="B1145" i="16" s="1"/>
  <c r="D1144" i="16"/>
  <c r="B1144" i="16" s="1"/>
  <c r="D1143" i="16"/>
  <c r="B1143" i="16" s="1"/>
  <c r="D1142" i="16"/>
  <c r="B1142" i="16" s="1"/>
  <c r="D1141" i="16"/>
  <c r="B1141" i="16" s="1"/>
  <c r="D1140" i="16"/>
  <c r="B1140" i="16" s="1"/>
  <c r="D1139" i="16"/>
  <c r="B1139" i="16" s="1"/>
  <c r="D1138" i="16"/>
  <c r="B1138" i="16" s="1"/>
  <c r="D1137" i="16"/>
  <c r="B1137" i="16" s="1"/>
  <c r="D1136" i="16"/>
  <c r="B1136" i="16" s="1"/>
  <c r="D1135" i="16"/>
  <c r="B1135" i="16" s="1"/>
  <c r="D1134" i="16"/>
  <c r="B1134" i="16" s="1"/>
  <c r="D1133" i="16"/>
  <c r="B1133" i="16" s="1"/>
  <c r="D1132" i="16"/>
  <c r="B1132" i="16" s="1"/>
  <c r="D1131" i="16"/>
  <c r="B1131" i="16" s="1"/>
  <c r="D1130" i="16"/>
  <c r="B1130" i="16" s="1"/>
  <c r="D1129" i="16"/>
  <c r="B1129" i="16" s="1"/>
  <c r="D1128" i="16"/>
  <c r="B1128" i="16" s="1"/>
  <c r="D1127" i="16"/>
  <c r="B1127" i="16" s="1"/>
  <c r="D1126" i="16"/>
  <c r="B1126" i="16" s="1"/>
  <c r="D1125" i="16"/>
  <c r="B1125" i="16" s="1"/>
  <c r="D1124" i="16"/>
  <c r="B1124" i="16" s="1"/>
  <c r="D1123" i="16"/>
  <c r="B1123" i="16" s="1"/>
  <c r="D1122" i="16"/>
  <c r="B1122" i="16" s="1"/>
  <c r="D1121" i="16"/>
  <c r="B1121" i="16" s="1"/>
  <c r="D1120" i="16"/>
  <c r="B1120" i="16" s="1"/>
  <c r="D1119" i="16"/>
  <c r="B1119" i="16" s="1"/>
  <c r="D1118" i="16"/>
  <c r="B1118" i="16" s="1"/>
  <c r="D1117" i="16"/>
  <c r="B1117" i="16" s="1"/>
  <c r="D1116" i="16"/>
  <c r="B1116" i="16" s="1"/>
  <c r="D1115" i="16"/>
  <c r="B1115" i="16" s="1"/>
  <c r="D1114" i="16"/>
  <c r="B1114" i="16" s="1"/>
  <c r="D1113" i="16"/>
  <c r="B1113" i="16" s="1"/>
  <c r="D1112" i="16"/>
  <c r="B1112" i="16" s="1"/>
  <c r="D1111" i="16"/>
  <c r="B1111" i="16" s="1"/>
  <c r="D1110" i="16"/>
  <c r="B1110" i="16" s="1"/>
  <c r="D1109" i="16"/>
  <c r="B1109" i="16" s="1"/>
  <c r="D1108" i="16"/>
  <c r="B1108" i="16" s="1"/>
  <c r="D1107" i="16"/>
  <c r="B1107" i="16" s="1"/>
  <c r="D1106" i="16"/>
  <c r="B1106" i="16" s="1"/>
  <c r="D1105" i="16"/>
  <c r="B1105" i="16" s="1"/>
  <c r="D1104" i="16"/>
  <c r="B1104" i="16" s="1"/>
  <c r="D1103" i="16"/>
  <c r="B1103" i="16" s="1"/>
  <c r="D1102" i="16"/>
  <c r="B1102" i="16" s="1"/>
  <c r="D1101" i="16"/>
  <c r="B1101" i="16" s="1"/>
  <c r="D1100" i="16"/>
  <c r="B1100" i="16" s="1"/>
  <c r="D1099" i="16"/>
  <c r="B1099" i="16" s="1"/>
  <c r="D1098" i="16"/>
  <c r="B1098" i="16" s="1"/>
  <c r="D1097" i="16"/>
  <c r="B1097" i="16" s="1"/>
  <c r="D1096" i="16"/>
  <c r="B1096" i="16" s="1"/>
  <c r="D1095" i="16"/>
  <c r="B1095" i="16" s="1"/>
  <c r="D1094" i="16"/>
  <c r="B1094" i="16" s="1"/>
  <c r="D1093" i="16"/>
  <c r="B1093" i="16" s="1"/>
  <c r="D1092" i="16"/>
  <c r="B1092" i="16" s="1"/>
  <c r="D1091" i="16"/>
  <c r="B1091" i="16" s="1"/>
  <c r="D1090" i="16"/>
  <c r="B1090" i="16" s="1"/>
  <c r="D1089" i="16"/>
  <c r="B1089" i="16" s="1"/>
  <c r="D1088" i="16"/>
  <c r="B1088" i="16" s="1"/>
  <c r="D1087" i="16"/>
  <c r="B1087" i="16" s="1"/>
  <c r="D1086" i="16"/>
  <c r="B1086" i="16" s="1"/>
  <c r="D1085" i="16"/>
  <c r="B1085" i="16" s="1"/>
  <c r="D1084" i="16"/>
  <c r="B1084" i="16" s="1"/>
  <c r="D1083" i="16"/>
  <c r="B1083" i="16" s="1"/>
  <c r="D1082" i="16"/>
  <c r="B1082" i="16" s="1"/>
  <c r="D1081" i="16"/>
  <c r="B1081" i="16" s="1"/>
  <c r="D1080" i="16"/>
  <c r="B1080" i="16" s="1"/>
  <c r="D1079" i="16"/>
  <c r="B1079" i="16" s="1"/>
  <c r="D1078" i="16"/>
  <c r="B1078" i="16" s="1"/>
  <c r="D1077" i="16"/>
  <c r="B1077" i="16" s="1"/>
  <c r="D1076" i="16"/>
  <c r="B1076" i="16" s="1"/>
  <c r="D1075" i="16"/>
  <c r="B1075" i="16" s="1"/>
  <c r="D1074" i="16"/>
  <c r="B1074" i="16" s="1"/>
  <c r="D1073" i="16"/>
  <c r="B1073" i="16" s="1"/>
  <c r="D1072" i="16"/>
  <c r="B1072" i="16" s="1"/>
  <c r="D1071" i="16"/>
  <c r="B1071" i="16" s="1"/>
  <c r="D1070" i="16"/>
  <c r="B1070" i="16" s="1"/>
  <c r="D1069" i="16"/>
  <c r="B1069" i="16" s="1"/>
  <c r="D1068" i="16"/>
  <c r="B1068" i="16" s="1"/>
  <c r="D1067" i="16"/>
  <c r="B1067" i="16" s="1"/>
  <c r="D1066" i="16"/>
  <c r="B1066" i="16" s="1"/>
  <c r="D1065" i="16"/>
  <c r="B1065" i="16" s="1"/>
  <c r="D1064" i="16"/>
  <c r="B1064" i="16" s="1"/>
  <c r="D1063" i="16"/>
  <c r="B1063" i="16" s="1"/>
  <c r="D1062" i="16"/>
  <c r="B1062" i="16" s="1"/>
  <c r="D1061" i="16"/>
  <c r="B1061" i="16" s="1"/>
  <c r="D1060" i="16"/>
  <c r="B1060" i="16" s="1"/>
  <c r="D1059" i="16"/>
  <c r="B1059" i="16" s="1"/>
  <c r="D1058" i="16"/>
  <c r="B1058" i="16" s="1"/>
  <c r="D1057" i="16"/>
  <c r="B1057" i="16" s="1"/>
  <c r="D1056" i="16"/>
  <c r="B1056" i="16" s="1"/>
  <c r="D1055" i="16"/>
  <c r="B1055" i="16" s="1"/>
  <c r="D1054" i="16"/>
  <c r="B1054" i="16" s="1"/>
  <c r="D1053" i="16"/>
  <c r="B1053" i="16" s="1"/>
  <c r="D1052" i="16"/>
  <c r="B1052" i="16" s="1"/>
  <c r="D1051" i="16"/>
  <c r="B1051" i="16" s="1"/>
  <c r="D1050" i="16"/>
  <c r="B1050" i="16" s="1"/>
  <c r="D1049" i="16"/>
  <c r="B1049" i="16" s="1"/>
  <c r="D1048" i="16"/>
  <c r="B1048" i="16" s="1"/>
  <c r="D1047" i="16"/>
  <c r="B1047" i="16" s="1"/>
  <c r="D1046" i="16"/>
  <c r="B1046" i="16" s="1"/>
  <c r="D1045" i="16"/>
  <c r="B1045" i="16" s="1"/>
  <c r="D1044" i="16"/>
  <c r="B1044" i="16" s="1"/>
  <c r="D1043" i="16"/>
  <c r="B1043" i="16" s="1"/>
  <c r="D1042" i="16"/>
  <c r="B1042" i="16" s="1"/>
  <c r="D1041" i="16"/>
  <c r="B1041" i="16" s="1"/>
  <c r="D1040" i="16"/>
  <c r="B1040" i="16" s="1"/>
  <c r="D1039" i="16"/>
  <c r="B1039" i="16" s="1"/>
  <c r="D1038" i="16"/>
  <c r="B1038" i="16" s="1"/>
  <c r="D1037" i="16"/>
  <c r="B1037" i="16" s="1"/>
  <c r="D1036" i="16"/>
  <c r="B1036" i="16" s="1"/>
  <c r="D1035" i="16"/>
  <c r="B1035" i="16" s="1"/>
  <c r="D1034" i="16"/>
  <c r="B1034" i="16" s="1"/>
  <c r="D1033" i="16"/>
  <c r="B1033" i="16" s="1"/>
  <c r="D1032" i="16"/>
  <c r="B1032" i="16" s="1"/>
  <c r="D1031" i="16"/>
  <c r="B1031" i="16" s="1"/>
  <c r="D1030" i="16"/>
  <c r="B1030" i="16" s="1"/>
  <c r="D1029" i="16"/>
  <c r="B1029" i="16" s="1"/>
  <c r="D1028" i="16"/>
  <c r="B1028" i="16" s="1"/>
  <c r="D1027" i="16"/>
  <c r="B1027" i="16" s="1"/>
  <c r="D1026" i="16"/>
  <c r="B1026" i="16" s="1"/>
  <c r="D1025" i="16"/>
  <c r="B1025" i="16" s="1"/>
  <c r="D1024" i="16"/>
  <c r="B1024" i="16" s="1"/>
  <c r="D1023" i="16"/>
  <c r="B1023" i="16" s="1"/>
  <c r="D1022" i="16"/>
  <c r="B1022" i="16" s="1"/>
  <c r="D1021" i="16"/>
  <c r="B1021" i="16" s="1"/>
  <c r="D1020" i="16"/>
  <c r="B1020" i="16" s="1"/>
  <c r="D1019" i="16"/>
  <c r="B1019" i="16" s="1"/>
  <c r="D1018" i="16"/>
  <c r="B1018" i="16" s="1"/>
  <c r="D1017" i="16"/>
  <c r="B1017" i="16" s="1"/>
  <c r="D1016" i="16"/>
  <c r="B1016" i="16" s="1"/>
  <c r="D1015" i="16"/>
  <c r="B1015" i="16" s="1"/>
  <c r="D1014" i="16"/>
  <c r="B1014" i="16" s="1"/>
  <c r="D1013" i="16"/>
  <c r="B1013" i="16" s="1"/>
  <c r="D1012" i="16"/>
  <c r="B1012" i="16" s="1"/>
  <c r="D1011" i="16"/>
  <c r="B1011" i="16" s="1"/>
  <c r="D1010" i="16"/>
  <c r="B1010" i="16" s="1"/>
  <c r="D1009" i="16"/>
  <c r="B1009" i="16" s="1"/>
  <c r="D1008" i="16"/>
  <c r="B1008" i="16" s="1"/>
  <c r="D1007" i="16"/>
  <c r="B1007" i="16" s="1"/>
  <c r="D1006" i="16"/>
  <c r="B1006" i="16" s="1"/>
  <c r="D1005" i="16"/>
  <c r="B1005" i="16" s="1"/>
  <c r="D1004" i="16"/>
  <c r="B1004" i="16" s="1"/>
  <c r="D1003" i="16"/>
  <c r="B1003" i="16" s="1"/>
  <c r="D1002" i="16"/>
  <c r="B1002" i="16" s="1"/>
  <c r="D1001" i="16"/>
  <c r="B1001" i="16" s="1"/>
  <c r="D1000" i="16"/>
  <c r="B1000" i="16" s="1"/>
  <c r="D999" i="16"/>
  <c r="B999" i="16" s="1"/>
  <c r="D998" i="16"/>
  <c r="B998" i="16" s="1"/>
  <c r="D997" i="16"/>
  <c r="B997" i="16" s="1"/>
  <c r="D996" i="16"/>
  <c r="B996" i="16" s="1"/>
  <c r="D995" i="16"/>
  <c r="B995" i="16" s="1"/>
  <c r="D994" i="16"/>
  <c r="B994" i="16" s="1"/>
  <c r="D993" i="16"/>
  <c r="B993" i="16" s="1"/>
  <c r="D992" i="16"/>
  <c r="B992" i="16" s="1"/>
  <c r="D991" i="16"/>
  <c r="B991" i="16" s="1"/>
  <c r="D990" i="16"/>
  <c r="B990" i="16" s="1"/>
  <c r="D989" i="16"/>
  <c r="B989" i="16" s="1"/>
  <c r="D988" i="16"/>
  <c r="B988" i="16" s="1"/>
  <c r="D987" i="16"/>
  <c r="B987" i="16" s="1"/>
  <c r="D986" i="16"/>
  <c r="B986" i="16" s="1"/>
  <c r="D985" i="16"/>
  <c r="B985" i="16" s="1"/>
  <c r="D984" i="16"/>
  <c r="B984" i="16" s="1"/>
  <c r="D983" i="16"/>
  <c r="B983" i="16" s="1"/>
  <c r="D982" i="16"/>
  <c r="B982" i="16" s="1"/>
  <c r="D981" i="16"/>
  <c r="B981" i="16" s="1"/>
  <c r="D980" i="16"/>
  <c r="B980" i="16" s="1"/>
  <c r="D979" i="16"/>
  <c r="B979" i="16" s="1"/>
  <c r="D978" i="16"/>
  <c r="B978" i="16" s="1"/>
  <c r="D977" i="16"/>
  <c r="B977" i="16" s="1"/>
  <c r="D976" i="16"/>
  <c r="B976" i="16" s="1"/>
  <c r="D975" i="16"/>
  <c r="B975" i="16" s="1"/>
  <c r="D974" i="16"/>
  <c r="B974" i="16" s="1"/>
  <c r="D973" i="16"/>
  <c r="B973" i="16" s="1"/>
  <c r="D972" i="16"/>
  <c r="B972" i="16" s="1"/>
  <c r="D971" i="16"/>
  <c r="B971" i="16" s="1"/>
  <c r="D970" i="16"/>
  <c r="B970" i="16" s="1"/>
  <c r="D969" i="16"/>
  <c r="B969" i="16" s="1"/>
  <c r="D968" i="16"/>
  <c r="B968" i="16" s="1"/>
  <c r="D967" i="16"/>
  <c r="B967" i="16" s="1"/>
  <c r="D966" i="16"/>
  <c r="B966" i="16" s="1"/>
  <c r="D965" i="16"/>
  <c r="B965" i="16" s="1"/>
  <c r="D964" i="16"/>
  <c r="B964" i="16" s="1"/>
  <c r="D963" i="16"/>
  <c r="B963" i="16" s="1"/>
  <c r="D962" i="16"/>
  <c r="B962" i="16" s="1"/>
  <c r="D961" i="16"/>
  <c r="B961" i="16" s="1"/>
  <c r="D960" i="16"/>
  <c r="B960" i="16" s="1"/>
  <c r="D959" i="16"/>
  <c r="B959" i="16" s="1"/>
  <c r="D958" i="16"/>
  <c r="B958" i="16" s="1"/>
  <c r="D957" i="16"/>
  <c r="B957" i="16" s="1"/>
  <c r="D956" i="16"/>
  <c r="B956" i="16" s="1"/>
  <c r="D955" i="16"/>
  <c r="B955" i="16" s="1"/>
  <c r="D954" i="16"/>
  <c r="B954" i="16" s="1"/>
  <c r="D953" i="16"/>
  <c r="B953" i="16" s="1"/>
  <c r="D952" i="16"/>
  <c r="B952" i="16" s="1"/>
  <c r="D951" i="16"/>
  <c r="B951" i="16" s="1"/>
  <c r="D950" i="16"/>
  <c r="B950" i="16" s="1"/>
  <c r="D949" i="16"/>
  <c r="B949" i="16" s="1"/>
  <c r="D948" i="16"/>
  <c r="B948" i="16" s="1"/>
  <c r="D947" i="16"/>
  <c r="B947" i="16" s="1"/>
  <c r="D946" i="16"/>
  <c r="B946" i="16" s="1"/>
  <c r="D945" i="16"/>
  <c r="B945" i="16" s="1"/>
  <c r="D944" i="16"/>
  <c r="B944" i="16" s="1"/>
  <c r="D943" i="16"/>
  <c r="B943" i="16" s="1"/>
  <c r="D942" i="16"/>
  <c r="B942" i="16" s="1"/>
  <c r="D941" i="16"/>
  <c r="B941" i="16" s="1"/>
  <c r="D940" i="16"/>
  <c r="B940" i="16" s="1"/>
  <c r="D939" i="16"/>
  <c r="B939" i="16" s="1"/>
  <c r="D938" i="16"/>
  <c r="B938" i="16" s="1"/>
  <c r="D937" i="16"/>
  <c r="B937" i="16" s="1"/>
  <c r="D936" i="16"/>
  <c r="B936" i="16" s="1"/>
  <c r="D935" i="16"/>
  <c r="B935" i="16" s="1"/>
  <c r="D934" i="16"/>
  <c r="B934" i="16" s="1"/>
  <c r="D933" i="16"/>
  <c r="B933" i="16" s="1"/>
  <c r="D932" i="16"/>
  <c r="B932" i="16" s="1"/>
  <c r="D931" i="16"/>
  <c r="B931" i="16" s="1"/>
  <c r="D930" i="16"/>
  <c r="B930" i="16" s="1"/>
  <c r="D929" i="16"/>
  <c r="B929" i="16" s="1"/>
  <c r="D928" i="16"/>
  <c r="B928" i="16" s="1"/>
  <c r="D927" i="16"/>
  <c r="B927" i="16" s="1"/>
  <c r="D926" i="16"/>
  <c r="B926" i="16" s="1"/>
  <c r="D925" i="16"/>
  <c r="B925" i="16" s="1"/>
  <c r="D924" i="16"/>
  <c r="B924" i="16" s="1"/>
  <c r="D923" i="16"/>
  <c r="B923" i="16" s="1"/>
  <c r="D922" i="16"/>
  <c r="B922" i="16" s="1"/>
  <c r="D921" i="16"/>
  <c r="B921" i="16" s="1"/>
  <c r="D920" i="16"/>
  <c r="B920" i="16" s="1"/>
  <c r="D919" i="16"/>
  <c r="B919" i="16" s="1"/>
  <c r="D918" i="16"/>
  <c r="B918" i="16" s="1"/>
  <c r="D917" i="16"/>
  <c r="B917" i="16" s="1"/>
  <c r="D916" i="16"/>
  <c r="B916" i="16" s="1"/>
  <c r="D915" i="16"/>
  <c r="B915" i="16" s="1"/>
  <c r="D914" i="16"/>
  <c r="B914" i="16" s="1"/>
  <c r="D913" i="16"/>
  <c r="B913" i="16" s="1"/>
  <c r="D912" i="16"/>
  <c r="B912" i="16" s="1"/>
  <c r="D911" i="16"/>
  <c r="B911" i="16" s="1"/>
  <c r="D910" i="16"/>
  <c r="B910" i="16" s="1"/>
  <c r="D909" i="16"/>
  <c r="B909" i="16" s="1"/>
  <c r="D908" i="16"/>
  <c r="B908" i="16" s="1"/>
  <c r="D907" i="16"/>
  <c r="B907" i="16" s="1"/>
  <c r="D906" i="16"/>
  <c r="B906" i="16" s="1"/>
  <c r="D905" i="16"/>
  <c r="B905" i="16" s="1"/>
  <c r="D904" i="16"/>
  <c r="B904" i="16" s="1"/>
  <c r="D903" i="16"/>
  <c r="B903" i="16" s="1"/>
  <c r="D902" i="16"/>
  <c r="B902" i="16" s="1"/>
  <c r="D901" i="16"/>
  <c r="B901" i="16" s="1"/>
  <c r="D900" i="16"/>
  <c r="B900" i="16" s="1"/>
  <c r="D899" i="16"/>
  <c r="B899" i="16" s="1"/>
  <c r="D898" i="16"/>
  <c r="B898" i="16" s="1"/>
  <c r="D897" i="16"/>
  <c r="B897" i="16" s="1"/>
  <c r="D896" i="16"/>
  <c r="B896" i="16" s="1"/>
  <c r="D895" i="16"/>
  <c r="B895" i="16" s="1"/>
  <c r="D894" i="16"/>
  <c r="B894" i="16" s="1"/>
  <c r="D893" i="16"/>
  <c r="B893" i="16" s="1"/>
  <c r="D892" i="16"/>
  <c r="B892" i="16" s="1"/>
  <c r="D891" i="16"/>
  <c r="B891" i="16" s="1"/>
  <c r="D890" i="16"/>
  <c r="B890" i="16" s="1"/>
  <c r="D889" i="16"/>
  <c r="B889" i="16" s="1"/>
  <c r="D888" i="16"/>
  <c r="B888" i="16" s="1"/>
  <c r="D887" i="16"/>
  <c r="B887" i="16" s="1"/>
  <c r="D886" i="16"/>
  <c r="B886" i="16" s="1"/>
  <c r="D885" i="16"/>
  <c r="B885" i="16" s="1"/>
  <c r="D884" i="16"/>
  <c r="B884" i="16" s="1"/>
  <c r="D883" i="16"/>
  <c r="B883" i="16" s="1"/>
  <c r="D882" i="16"/>
  <c r="B882" i="16" s="1"/>
  <c r="D881" i="16"/>
  <c r="B881" i="16" s="1"/>
  <c r="D880" i="16"/>
  <c r="B880" i="16" s="1"/>
  <c r="D879" i="16"/>
  <c r="B879" i="16" s="1"/>
  <c r="D878" i="16"/>
  <c r="B878" i="16" s="1"/>
  <c r="D877" i="16"/>
  <c r="B877" i="16" s="1"/>
  <c r="D876" i="16"/>
  <c r="B876" i="16" s="1"/>
  <c r="D875" i="16"/>
  <c r="B875" i="16" s="1"/>
  <c r="D874" i="16"/>
  <c r="B874" i="16" s="1"/>
  <c r="D873" i="16"/>
  <c r="B873" i="16" s="1"/>
  <c r="D872" i="16"/>
  <c r="B872" i="16" s="1"/>
  <c r="D871" i="16"/>
  <c r="B871" i="16" s="1"/>
  <c r="D870" i="16"/>
  <c r="B870" i="16" s="1"/>
  <c r="D869" i="16"/>
  <c r="B869" i="16" s="1"/>
  <c r="D868" i="16"/>
  <c r="B868" i="16" s="1"/>
  <c r="D867" i="16"/>
  <c r="B867" i="16" s="1"/>
  <c r="D866" i="16"/>
  <c r="B866" i="16" s="1"/>
  <c r="D865" i="16"/>
  <c r="B865" i="16" s="1"/>
  <c r="D864" i="16"/>
  <c r="B864" i="16" s="1"/>
  <c r="D863" i="16"/>
  <c r="B863" i="16" s="1"/>
  <c r="D862" i="16"/>
  <c r="B862" i="16" s="1"/>
  <c r="D861" i="16"/>
  <c r="B861" i="16" s="1"/>
  <c r="D860" i="16"/>
  <c r="B860" i="16" s="1"/>
  <c r="D859" i="16"/>
  <c r="B859" i="16" s="1"/>
  <c r="D858" i="16"/>
  <c r="B858" i="16" s="1"/>
  <c r="D857" i="16"/>
  <c r="B857" i="16" s="1"/>
  <c r="D856" i="16"/>
  <c r="B856" i="16" s="1"/>
  <c r="D855" i="16"/>
  <c r="B855" i="16" s="1"/>
  <c r="D854" i="16"/>
  <c r="B854" i="16" s="1"/>
  <c r="D853" i="16"/>
  <c r="B853" i="16" s="1"/>
  <c r="D852" i="16"/>
  <c r="B852" i="16" s="1"/>
  <c r="D851" i="16"/>
  <c r="B851" i="16" s="1"/>
  <c r="D850" i="16"/>
  <c r="B850" i="16" s="1"/>
  <c r="D849" i="16"/>
  <c r="B849" i="16" s="1"/>
  <c r="D848" i="16"/>
  <c r="B848" i="16" s="1"/>
  <c r="D847" i="16"/>
  <c r="B847" i="16" s="1"/>
  <c r="D846" i="16"/>
  <c r="B846" i="16" s="1"/>
  <c r="D845" i="16"/>
  <c r="B845" i="16" s="1"/>
  <c r="D844" i="16"/>
  <c r="B844" i="16" s="1"/>
  <c r="D843" i="16"/>
  <c r="B843" i="16" s="1"/>
  <c r="D842" i="16"/>
  <c r="B842" i="16" s="1"/>
  <c r="D841" i="16"/>
  <c r="B841" i="16" s="1"/>
  <c r="D840" i="16"/>
  <c r="B840" i="16" s="1"/>
  <c r="D839" i="16"/>
  <c r="B839" i="16" s="1"/>
  <c r="D838" i="16"/>
  <c r="B838" i="16" s="1"/>
  <c r="D837" i="16"/>
  <c r="B837" i="16" s="1"/>
  <c r="D836" i="16"/>
  <c r="B836" i="16" s="1"/>
  <c r="D835" i="16"/>
  <c r="B835" i="16" s="1"/>
  <c r="D834" i="16"/>
  <c r="B834" i="16" s="1"/>
  <c r="D833" i="16"/>
  <c r="B833" i="16" s="1"/>
  <c r="D832" i="16"/>
  <c r="B832" i="16" s="1"/>
  <c r="D831" i="16"/>
  <c r="B831" i="16" s="1"/>
  <c r="D830" i="16"/>
  <c r="B830" i="16" s="1"/>
  <c r="D829" i="16"/>
  <c r="B829" i="16" s="1"/>
  <c r="D828" i="16"/>
  <c r="B828" i="16" s="1"/>
  <c r="D827" i="16"/>
  <c r="B827" i="16" s="1"/>
  <c r="D826" i="16"/>
  <c r="B826" i="16" s="1"/>
  <c r="D825" i="16"/>
  <c r="B825" i="16" s="1"/>
  <c r="D824" i="16"/>
  <c r="B824" i="16" s="1"/>
  <c r="D823" i="16"/>
  <c r="B823" i="16" s="1"/>
  <c r="D822" i="16"/>
  <c r="B822" i="16" s="1"/>
  <c r="D821" i="16"/>
  <c r="B821" i="16" s="1"/>
  <c r="D820" i="16"/>
  <c r="B820" i="16" s="1"/>
  <c r="D819" i="16"/>
  <c r="B819" i="16" s="1"/>
  <c r="D818" i="16"/>
  <c r="B818" i="16" s="1"/>
  <c r="D817" i="16"/>
  <c r="B817" i="16" s="1"/>
  <c r="D816" i="16"/>
  <c r="B816" i="16" s="1"/>
  <c r="D815" i="16"/>
  <c r="B815" i="16" s="1"/>
  <c r="D814" i="16"/>
  <c r="B814" i="16" s="1"/>
  <c r="D813" i="16"/>
  <c r="B813" i="16" s="1"/>
  <c r="D812" i="16"/>
  <c r="B812" i="16" s="1"/>
  <c r="D811" i="16"/>
  <c r="B811" i="16" s="1"/>
  <c r="D810" i="16"/>
  <c r="B810" i="16" s="1"/>
  <c r="D809" i="16"/>
  <c r="B809" i="16" s="1"/>
  <c r="D808" i="16"/>
  <c r="B808" i="16" s="1"/>
  <c r="D807" i="16"/>
  <c r="B807" i="16" s="1"/>
  <c r="D806" i="16"/>
  <c r="B806" i="16" s="1"/>
  <c r="D805" i="16"/>
  <c r="B805" i="16" s="1"/>
  <c r="D804" i="16"/>
  <c r="B804" i="16" s="1"/>
  <c r="D803" i="16"/>
  <c r="B803" i="16" s="1"/>
  <c r="D802" i="16"/>
  <c r="B802" i="16" s="1"/>
  <c r="D801" i="16"/>
  <c r="B801" i="16" s="1"/>
  <c r="D800" i="16"/>
  <c r="B800" i="16" s="1"/>
  <c r="D799" i="16"/>
  <c r="B799" i="16" s="1"/>
  <c r="D798" i="16"/>
  <c r="B798" i="16" s="1"/>
  <c r="D797" i="16"/>
  <c r="B797" i="16" s="1"/>
  <c r="D796" i="16"/>
  <c r="B796" i="16" s="1"/>
  <c r="D795" i="16"/>
  <c r="B795" i="16" s="1"/>
  <c r="D794" i="16"/>
  <c r="B794" i="16" s="1"/>
  <c r="D793" i="16"/>
  <c r="B793" i="16" s="1"/>
  <c r="D792" i="16"/>
  <c r="B792" i="16" s="1"/>
  <c r="D791" i="16"/>
  <c r="B791" i="16" s="1"/>
  <c r="D790" i="16"/>
  <c r="B790" i="16" s="1"/>
  <c r="D789" i="16"/>
  <c r="B789" i="16" s="1"/>
  <c r="D788" i="16"/>
  <c r="B788" i="16" s="1"/>
  <c r="D787" i="16"/>
  <c r="B787" i="16" s="1"/>
  <c r="D786" i="16"/>
  <c r="B786" i="16" s="1"/>
  <c r="D785" i="16"/>
  <c r="B785" i="16" s="1"/>
  <c r="D784" i="16"/>
  <c r="B784" i="16" s="1"/>
  <c r="D783" i="16"/>
  <c r="B783" i="16" s="1"/>
  <c r="D782" i="16"/>
  <c r="B782" i="16" s="1"/>
  <c r="D781" i="16"/>
  <c r="B781" i="16" s="1"/>
  <c r="D780" i="16"/>
  <c r="B780" i="16" s="1"/>
  <c r="D779" i="16"/>
  <c r="B779" i="16" s="1"/>
  <c r="D778" i="16"/>
  <c r="B778" i="16" s="1"/>
  <c r="D777" i="16"/>
  <c r="B777" i="16" s="1"/>
  <c r="D776" i="16"/>
  <c r="B776" i="16" s="1"/>
  <c r="D775" i="16"/>
  <c r="B775" i="16" s="1"/>
  <c r="D774" i="16"/>
  <c r="B774" i="16" s="1"/>
  <c r="D773" i="16"/>
  <c r="B773" i="16" s="1"/>
  <c r="D772" i="16"/>
  <c r="B772" i="16" s="1"/>
  <c r="D771" i="16"/>
  <c r="B771" i="16" s="1"/>
  <c r="D770" i="16"/>
  <c r="B770" i="16" s="1"/>
  <c r="D769" i="16"/>
  <c r="B769" i="16" s="1"/>
  <c r="D768" i="16"/>
  <c r="B768" i="16" s="1"/>
  <c r="D767" i="16"/>
  <c r="B767" i="16" s="1"/>
  <c r="D766" i="16"/>
  <c r="B766" i="16" s="1"/>
  <c r="D765" i="16"/>
  <c r="B765" i="16" s="1"/>
  <c r="D764" i="16"/>
  <c r="B764" i="16" s="1"/>
  <c r="D763" i="16"/>
  <c r="B763" i="16" s="1"/>
  <c r="D762" i="16"/>
  <c r="B762" i="16" s="1"/>
  <c r="D761" i="16"/>
  <c r="B761" i="16" s="1"/>
  <c r="D760" i="16"/>
  <c r="B760" i="16" s="1"/>
  <c r="D759" i="16"/>
  <c r="B759" i="16" s="1"/>
  <c r="D758" i="16"/>
  <c r="B758" i="16" s="1"/>
  <c r="D757" i="16"/>
  <c r="B757" i="16" s="1"/>
  <c r="D756" i="16"/>
  <c r="B756" i="16" s="1"/>
  <c r="D755" i="16"/>
  <c r="B755" i="16" s="1"/>
  <c r="D754" i="16"/>
  <c r="B754" i="16" s="1"/>
  <c r="D753" i="16"/>
  <c r="B753" i="16" s="1"/>
  <c r="D752" i="16"/>
  <c r="B752" i="16" s="1"/>
  <c r="D751" i="16"/>
  <c r="B751" i="16" s="1"/>
  <c r="D750" i="16"/>
  <c r="B750" i="16" s="1"/>
  <c r="D749" i="16"/>
  <c r="B749" i="16" s="1"/>
  <c r="D748" i="16"/>
  <c r="B748" i="16" s="1"/>
  <c r="D747" i="16"/>
  <c r="B747" i="16" s="1"/>
  <c r="D746" i="16"/>
  <c r="B746" i="16" s="1"/>
  <c r="D745" i="16"/>
  <c r="B745" i="16" s="1"/>
  <c r="D744" i="16"/>
  <c r="B744" i="16" s="1"/>
  <c r="D743" i="16"/>
  <c r="B743" i="16" s="1"/>
  <c r="D742" i="16"/>
  <c r="B742" i="16" s="1"/>
  <c r="D741" i="16"/>
  <c r="B741" i="16" s="1"/>
  <c r="D740" i="16"/>
  <c r="B740" i="16" s="1"/>
  <c r="D739" i="16"/>
  <c r="B739" i="16" s="1"/>
  <c r="D738" i="16"/>
  <c r="B738" i="16" s="1"/>
  <c r="D737" i="16"/>
  <c r="B737" i="16" s="1"/>
  <c r="D736" i="16"/>
  <c r="B736" i="16" s="1"/>
  <c r="D735" i="16"/>
  <c r="B735" i="16" s="1"/>
  <c r="D734" i="16"/>
  <c r="B734" i="16" s="1"/>
  <c r="D733" i="16"/>
  <c r="B733" i="16" s="1"/>
  <c r="D732" i="16"/>
  <c r="B732" i="16" s="1"/>
  <c r="D731" i="16"/>
  <c r="B731" i="16" s="1"/>
  <c r="D730" i="16"/>
  <c r="B730" i="16" s="1"/>
  <c r="D729" i="16"/>
  <c r="B729" i="16" s="1"/>
  <c r="D728" i="16"/>
  <c r="B728" i="16" s="1"/>
  <c r="D727" i="16"/>
  <c r="B727" i="16" s="1"/>
  <c r="D726" i="16"/>
  <c r="B726" i="16" s="1"/>
  <c r="D725" i="16"/>
  <c r="B725" i="16" s="1"/>
  <c r="D724" i="16"/>
  <c r="B724" i="16" s="1"/>
  <c r="D723" i="16"/>
  <c r="B723" i="16" s="1"/>
  <c r="D722" i="16"/>
  <c r="B722" i="16" s="1"/>
  <c r="D721" i="16"/>
  <c r="B721" i="16" s="1"/>
  <c r="D720" i="16"/>
  <c r="B720" i="16" s="1"/>
  <c r="D719" i="16"/>
  <c r="B719" i="16" s="1"/>
  <c r="D718" i="16"/>
  <c r="B718" i="16" s="1"/>
  <c r="D717" i="16"/>
  <c r="B717" i="16" s="1"/>
  <c r="D716" i="16"/>
  <c r="B716" i="16" s="1"/>
  <c r="D715" i="16"/>
  <c r="B715" i="16" s="1"/>
  <c r="D714" i="16"/>
  <c r="B714" i="16" s="1"/>
  <c r="D713" i="16"/>
  <c r="B713" i="16" s="1"/>
  <c r="D712" i="16"/>
  <c r="B712" i="16" s="1"/>
  <c r="D711" i="16"/>
  <c r="B711" i="16" s="1"/>
  <c r="D710" i="16"/>
  <c r="B710" i="16" s="1"/>
  <c r="D709" i="16"/>
  <c r="B709" i="16" s="1"/>
  <c r="D708" i="16"/>
  <c r="B708" i="16" s="1"/>
  <c r="D707" i="16"/>
  <c r="B707" i="16" s="1"/>
  <c r="D706" i="16"/>
  <c r="B706" i="16" s="1"/>
  <c r="D705" i="16"/>
  <c r="B705" i="16" s="1"/>
  <c r="D704" i="16"/>
  <c r="B704" i="16" s="1"/>
  <c r="D703" i="16"/>
  <c r="B703" i="16" s="1"/>
  <c r="D702" i="16"/>
  <c r="B702" i="16" s="1"/>
  <c r="D701" i="16"/>
  <c r="B701" i="16" s="1"/>
  <c r="D700" i="16"/>
  <c r="B700" i="16" s="1"/>
  <c r="D699" i="16"/>
  <c r="B699" i="16" s="1"/>
  <c r="D698" i="16"/>
  <c r="B698" i="16" s="1"/>
  <c r="D697" i="16"/>
  <c r="B697" i="16" s="1"/>
  <c r="D696" i="16"/>
  <c r="B696" i="16" s="1"/>
  <c r="D695" i="16"/>
  <c r="B695" i="16" s="1"/>
  <c r="D694" i="16"/>
  <c r="B694" i="16" s="1"/>
  <c r="D693" i="16"/>
  <c r="B693" i="16" s="1"/>
  <c r="D692" i="16"/>
  <c r="B692" i="16" s="1"/>
  <c r="D691" i="16"/>
  <c r="B691" i="16" s="1"/>
  <c r="D690" i="16"/>
  <c r="B690" i="16" s="1"/>
  <c r="D689" i="16"/>
  <c r="B689" i="16" s="1"/>
  <c r="D688" i="16"/>
  <c r="B688" i="16" s="1"/>
  <c r="D687" i="16"/>
  <c r="B687" i="16" s="1"/>
  <c r="D686" i="16"/>
  <c r="B686" i="16" s="1"/>
  <c r="D685" i="16"/>
  <c r="B685" i="16" s="1"/>
  <c r="D684" i="16"/>
  <c r="B684" i="16" s="1"/>
  <c r="D683" i="16"/>
  <c r="B683" i="16" s="1"/>
  <c r="D682" i="16"/>
  <c r="B682" i="16" s="1"/>
  <c r="D681" i="16"/>
  <c r="B681" i="16" s="1"/>
  <c r="D680" i="16"/>
  <c r="B680" i="16" s="1"/>
  <c r="D679" i="16"/>
  <c r="B679" i="16" s="1"/>
  <c r="D678" i="16"/>
  <c r="B678" i="16" s="1"/>
  <c r="D677" i="16"/>
  <c r="B677" i="16" s="1"/>
  <c r="D676" i="16"/>
  <c r="B676" i="16" s="1"/>
  <c r="D675" i="16"/>
  <c r="B675" i="16" s="1"/>
  <c r="D674" i="16"/>
  <c r="B674" i="16" s="1"/>
  <c r="D673" i="16"/>
  <c r="B673" i="16" s="1"/>
  <c r="D672" i="16"/>
  <c r="B672" i="16" s="1"/>
  <c r="D671" i="16"/>
  <c r="B671" i="16" s="1"/>
  <c r="D670" i="16"/>
  <c r="B670" i="16" s="1"/>
  <c r="D669" i="16"/>
  <c r="B669" i="16" s="1"/>
  <c r="D668" i="16"/>
  <c r="B668" i="16" s="1"/>
  <c r="D667" i="16"/>
  <c r="B667" i="16" s="1"/>
  <c r="D666" i="16"/>
  <c r="B666" i="16" s="1"/>
  <c r="D665" i="16"/>
  <c r="B665" i="16" s="1"/>
  <c r="D664" i="16"/>
  <c r="B664" i="16" s="1"/>
  <c r="D663" i="16"/>
  <c r="B663" i="16" s="1"/>
  <c r="D662" i="16"/>
  <c r="B662" i="16" s="1"/>
  <c r="D661" i="16"/>
  <c r="B661" i="16" s="1"/>
  <c r="D660" i="16"/>
  <c r="B660" i="16" s="1"/>
  <c r="D659" i="16"/>
  <c r="B659" i="16" s="1"/>
  <c r="D658" i="16"/>
  <c r="B658" i="16" s="1"/>
  <c r="D657" i="16"/>
  <c r="B657" i="16" s="1"/>
  <c r="D656" i="16"/>
  <c r="B656" i="16" s="1"/>
  <c r="D655" i="16"/>
  <c r="B655" i="16" s="1"/>
  <c r="D654" i="16"/>
  <c r="B654" i="16" s="1"/>
  <c r="D653" i="16"/>
  <c r="B653" i="16" s="1"/>
  <c r="D652" i="16"/>
  <c r="B652" i="16" s="1"/>
  <c r="D651" i="16"/>
  <c r="B651" i="16" s="1"/>
  <c r="D650" i="16"/>
  <c r="B650" i="16" s="1"/>
  <c r="D649" i="16"/>
  <c r="B649" i="16" s="1"/>
  <c r="D648" i="16"/>
  <c r="B648" i="16" s="1"/>
  <c r="D647" i="16"/>
  <c r="B647" i="16" s="1"/>
  <c r="D646" i="16"/>
  <c r="B646" i="16" s="1"/>
  <c r="D645" i="16"/>
  <c r="B645" i="16" s="1"/>
  <c r="D644" i="16"/>
  <c r="B644" i="16" s="1"/>
  <c r="D643" i="16"/>
  <c r="B643" i="16" s="1"/>
  <c r="D642" i="16"/>
  <c r="B642" i="16" s="1"/>
  <c r="D641" i="16"/>
  <c r="B641" i="16" s="1"/>
  <c r="D640" i="16"/>
  <c r="B640" i="16" s="1"/>
  <c r="D639" i="16"/>
  <c r="B639" i="16" s="1"/>
  <c r="D638" i="16"/>
  <c r="B638" i="16" s="1"/>
  <c r="D637" i="16"/>
  <c r="B637" i="16" s="1"/>
  <c r="D636" i="16"/>
  <c r="B636" i="16" s="1"/>
  <c r="D635" i="16"/>
  <c r="B635" i="16" s="1"/>
  <c r="D634" i="16"/>
  <c r="B634" i="16" s="1"/>
  <c r="D633" i="16"/>
  <c r="B633" i="16" s="1"/>
  <c r="D632" i="16"/>
  <c r="B632" i="16" s="1"/>
  <c r="D631" i="16"/>
  <c r="B631" i="16" s="1"/>
  <c r="D630" i="16"/>
  <c r="B630" i="16" s="1"/>
  <c r="D629" i="16"/>
  <c r="B629" i="16" s="1"/>
  <c r="D628" i="16"/>
  <c r="B628" i="16" s="1"/>
  <c r="D627" i="16"/>
  <c r="B627" i="16" s="1"/>
  <c r="D626" i="16"/>
  <c r="B626" i="16" s="1"/>
  <c r="D625" i="16"/>
  <c r="B625" i="16" s="1"/>
  <c r="D624" i="16"/>
  <c r="B624" i="16" s="1"/>
  <c r="D623" i="16"/>
  <c r="B623" i="16" s="1"/>
  <c r="D622" i="16"/>
  <c r="B622" i="16" s="1"/>
  <c r="D621" i="16"/>
  <c r="B621" i="16" s="1"/>
  <c r="D620" i="16"/>
  <c r="B620" i="16" s="1"/>
  <c r="D619" i="16"/>
  <c r="B619" i="16" s="1"/>
  <c r="D618" i="16"/>
  <c r="B618" i="16" s="1"/>
  <c r="D617" i="16"/>
  <c r="B617" i="16" s="1"/>
  <c r="D616" i="16"/>
  <c r="B616" i="16" s="1"/>
  <c r="D615" i="16"/>
  <c r="B615" i="16" s="1"/>
  <c r="D614" i="16"/>
  <c r="B614" i="16" s="1"/>
  <c r="D613" i="16"/>
  <c r="B613" i="16" s="1"/>
  <c r="D612" i="16"/>
  <c r="B612" i="16" s="1"/>
  <c r="D611" i="16"/>
  <c r="B611" i="16" s="1"/>
  <c r="D610" i="16"/>
  <c r="B610" i="16" s="1"/>
  <c r="D609" i="16"/>
  <c r="B609" i="16" s="1"/>
  <c r="D608" i="16"/>
  <c r="B608" i="16" s="1"/>
  <c r="D607" i="16"/>
  <c r="B607" i="16" s="1"/>
  <c r="D606" i="16"/>
  <c r="B606" i="16" s="1"/>
  <c r="D605" i="16"/>
  <c r="B605" i="16" s="1"/>
  <c r="D604" i="16"/>
  <c r="B604" i="16" s="1"/>
  <c r="D603" i="16"/>
  <c r="B603" i="16" s="1"/>
  <c r="D602" i="16"/>
  <c r="B602" i="16" s="1"/>
  <c r="D601" i="16"/>
  <c r="B601" i="16" s="1"/>
  <c r="D600" i="16"/>
  <c r="B600" i="16" s="1"/>
  <c r="D599" i="16"/>
  <c r="B599" i="16" s="1"/>
  <c r="D598" i="16"/>
  <c r="B598" i="16" s="1"/>
  <c r="D597" i="16"/>
  <c r="B597" i="16" s="1"/>
  <c r="D596" i="16"/>
  <c r="B596" i="16" s="1"/>
  <c r="D595" i="16"/>
  <c r="B595" i="16" s="1"/>
  <c r="D594" i="16"/>
  <c r="B594" i="16" s="1"/>
  <c r="D593" i="16"/>
  <c r="B593" i="16" s="1"/>
  <c r="D592" i="16"/>
  <c r="B592" i="16" s="1"/>
  <c r="D591" i="16"/>
  <c r="B591" i="16" s="1"/>
  <c r="D590" i="16"/>
  <c r="B590" i="16" s="1"/>
  <c r="D589" i="16"/>
  <c r="B589" i="16" s="1"/>
  <c r="D588" i="16"/>
  <c r="B588" i="16" s="1"/>
  <c r="D587" i="16"/>
  <c r="B587" i="16" s="1"/>
  <c r="D586" i="16"/>
  <c r="B586" i="16" s="1"/>
  <c r="D585" i="16"/>
  <c r="B585" i="16" s="1"/>
  <c r="D584" i="16"/>
  <c r="B584" i="16" s="1"/>
  <c r="D583" i="16"/>
  <c r="B583" i="16" s="1"/>
  <c r="D582" i="16"/>
  <c r="B582" i="16" s="1"/>
  <c r="D581" i="16"/>
  <c r="B581" i="16" s="1"/>
  <c r="D580" i="16"/>
  <c r="B580" i="16" s="1"/>
  <c r="D579" i="16"/>
  <c r="B579" i="16" s="1"/>
  <c r="D578" i="16"/>
  <c r="B578" i="16" s="1"/>
  <c r="D577" i="16"/>
  <c r="B577" i="16" s="1"/>
  <c r="D576" i="16"/>
  <c r="B576" i="16" s="1"/>
  <c r="D575" i="16"/>
  <c r="B575" i="16" s="1"/>
  <c r="D574" i="16"/>
  <c r="B574" i="16" s="1"/>
  <c r="D573" i="16"/>
  <c r="B573" i="16" s="1"/>
  <c r="D572" i="16"/>
  <c r="B572" i="16" s="1"/>
  <c r="D571" i="16"/>
  <c r="B571" i="16" s="1"/>
  <c r="D570" i="16"/>
  <c r="B570" i="16" s="1"/>
  <c r="D569" i="16"/>
  <c r="B569" i="16" s="1"/>
  <c r="D568" i="16"/>
  <c r="B568" i="16" s="1"/>
  <c r="D567" i="16"/>
  <c r="B567" i="16" s="1"/>
  <c r="D566" i="16"/>
  <c r="B566" i="16" s="1"/>
  <c r="D565" i="16"/>
  <c r="B565" i="16" s="1"/>
  <c r="D564" i="16"/>
  <c r="B564" i="16" s="1"/>
  <c r="D563" i="16"/>
  <c r="B563" i="16" s="1"/>
  <c r="D562" i="16"/>
  <c r="B562" i="16" s="1"/>
  <c r="D561" i="16"/>
  <c r="B561" i="16" s="1"/>
  <c r="D560" i="16"/>
  <c r="B560" i="16" s="1"/>
  <c r="D559" i="16"/>
  <c r="B559" i="16" s="1"/>
  <c r="D558" i="16"/>
  <c r="B558" i="16" s="1"/>
  <c r="D557" i="16"/>
  <c r="B557" i="16" s="1"/>
  <c r="D556" i="16"/>
  <c r="B556" i="16" s="1"/>
  <c r="D555" i="16"/>
  <c r="B555" i="16" s="1"/>
  <c r="D554" i="16"/>
  <c r="B554" i="16" s="1"/>
  <c r="D553" i="16"/>
  <c r="B553" i="16" s="1"/>
  <c r="D552" i="16"/>
  <c r="B552" i="16" s="1"/>
  <c r="D551" i="16"/>
  <c r="B551" i="16" s="1"/>
  <c r="D550" i="16"/>
  <c r="B550" i="16" s="1"/>
  <c r="D549" i="16"/>
  <c r="B549" i="16" s="1"/>
  <c r="D548" i="16"/>
  <c r="B548" i="16" s="1"/>
  <c r="D547" i="16"/>
  <c r="B547" i="16" s="1"/>
  <c r="D546" i="16"/>
  <c r="B546" i="16" s="1"/>
  <c r="D545" i="16"/>
  <c r="B545" i="16" s="1"/>
  <c r="D544" i="16"/>
  <c r="B544" i="16" s="1"/>
  <c r="D543" i="16"/>
  <c r="B543" i="16" s="1"/>
  <c r="D542" i="16"/>
  <c r="B542" i="16" s="1"/>
  <c r="D541" i="16"/>
  <c r="B541" i="16" s="1"/>
  <c r="D540" i="16"/>
  <c r="B540" i="16" s="1"/>
  <c r="D539" i="16"/>
  <c r="B539" i="16" s="1"/>
  <c r="D538" i="16"/>
  <c r="B538" i="16" s="1"/>
  <c r="D537" i="16"/>
  <c r="B537" i="16" s="1"/>
  <c r="D536" i="16"/>
  <c r="B536" i="16" s="1"/>
  <c r="D535" i="16"/>
  <c r="B535" i="16" s="1"/>
  <c r="D534" i="16"/>
  <c r="B534" i="16" s="1"/>
  <c r="D533" i="16"/>
  <c r="B533" i="16" s="1"/>
  <c r="D532" i="16"/>
  <c r="B532" i="16" s="1"/>
  <c r="D531" i="16"/>
  <c r="B531" i="16" s="1"/>
  <c r="D530" i="16"/>
  <c r="B530" i="16" s="1"/>
  <c r="D529" i="16"/>
  <c r="B529" i="16" s="1"/>
  <c r="D528" i="16"/>
  <c r="B528" i="16" s="1"/>
  <c r="D527" i="16"/>
  <c r="B527" i="16" s="1"/>
  <c r="D526" i="16"/>
  <c r="B526" i="16" s="1"/>
  <c r="D525" i="16"/>
  <c r="B525" i="16" s="1"/>
  <c r="D524" i="16"/>
  <c r="B524" i="16" s="1"/>
  <c r="D523" i="16"/>
  <c r="B523" i="16" s="1"/>
  <c r="D522" i="16"/>
  <c r="B522" i="16" s="1"/>
  <c r="D521" i="16"/>
  <c r="B521" i="16" s="1"/>
  <c r="D520" i="16"/>
  <c r="B520" i="16" s="1"/>
  <c r="D519" i="16"/>
  <c r="B519" i="16" s="1"/>
  <c r="D518" i="16"/>
  <c r="B518" i="16" s="1"/>
  <c r="D517" i="16"/>
  <c r="B517" i="16" s="1"/>
  <c r="D516" i="16"/>
  <c r="B516" i="16" s="1"/>
  <c r="D515" i="16"/>
  <c r="B515" i="16" s="1"/>
  <c r="D514" i="16"/>
  <c r="B514" i="16" s="1"/>
  <c r="D513" i="16"/>
  <c r="B513" i="16" s="1"/>
  <c r="D512" i="16"/>
  <c r="B512" i="16" s="1"/>
  <c r="D511" i="16"/>
  <c r="B511" i="16" s="1"/>
  <c r="D510" i="16"/>
  <c r="B510" i="16" s="1"/>
  <c r="D509" i="16"/>
  <c r="B509" i="16" s="1"/>
  <c r="D508" i="16"/>
  <c r="B508" i="16" s="1"/>
  <c r="D507" i="16"/>
  <c r="B507" i="16" s="1"/>
  <c r="D506" i="16"/>
  <c r="B506" i="16" s="1"/>
  <c r="D505" i="16"/>
  <c r="B505" i="16" s="1"/>
  <c r="D504" i="16"/>
  <c r="B504" i="16" s="1"/>
  <c r="D503" i="16"/>
  <c r="B503" i="16" s="1"/>
  <c r="D502" i="16"/>
  <c r="B502" i="16" s="1"/>
  <c r="D501" i="16"/>
  <c r="B501" i="16" s="1"/>
  <c r="D500" i="16"/>
  <c r="B500" i="16" s="1"/>
  <c r="D499" i="16"/>
  <c r="B499" i="16" s="1"/>
  <c r="D498" i="16"/>
  <c r="B498" i="16" s="1"/>
  <c r="D497" i="16"/>
  <c r="B497" i="16" s="1"/>
  <c r="D496" i="16"/>
  <c r="B496" i="16" s="1"/>
  <c r="D495" i="16"/>
  <c r="B495" i="16" s="1"/>
  <c r="D494" i="16"/>
  <c r="B494" i="16" s="1"/>
  <c r="D493" i="16"/>
  <c r="B493" i="16" s="1"/>
  <c r="D492" i="16"/>
  <c r="B492" i="16" s="1"/>
  <c r="D491" i="16"/>
  <c r="B491" i="16" s="1"/>
  <c r="D490" i="16"/>
  <c r="B490" i="16" s="1"/>
  <c r="D489" i="16"/>
  <c r="B489" i="16" s="1"/>
  <c r="D488" i="16"/>
  <c r="B488" i="16" s="1"/>
  <c r="D487" i="16"/>
  <c r="B487" i="16" s="1"/>
  <c r="D486" i="16"/>
  <c r="B486" i="16" s="1"/>
  <c r="D485" i="16"/>
  <c r="B485" i="16" s="1"/>
  <c r="D484" i="16"/>
  <c r="B484" i="16" s="1"/>
  <c r="D483" i="16"/>
  <c r="B483" i="16" s="1"/>
  <c r="D482" i="16"/>
  <c r="B482" i="16" s="1"/>
  <c r="D481" i="16"/>
  <c r="B481" i="16" s="1"/>
  <c r="D480" i="16"/>
  <c r="B480" i="16" s="1"/>
  <c r="D479" i="16"/>
  <c r="B479" i="16" s="1"/>
  <c r="D478" i="16"/>
  <c r="B478" i="16" s="1"/>
  <c r="D477" i="16"/>
  <c r="B477" i="16" s="1"/>
  <c r="D476" i="16"/>
  <c r="B476" i="16" s="1"/>
  <c r="D475" i="16"/>
  <c r="B475" i="16" s="1"/>
  <c r="D474" i="16"/>
  <c r="B474" i="16" s="1"/>
  <c r="D473" i="16"/>
  <c r="B473" i="16" s="1"/>
  <c r="D472" i="16"/>
  <c r="B472" i="16" s="1"/>
  <c r="D471" i="16"/>
  <c r="B471" i="16" s="1"/>
  <c r="D470" i="16"/>
  <c r="B470" i="16" s="1"/>
  <c r="D469" i="16"/>
  <c r="B469" i="16" s="1"/>
  <c r="D468" i="16"/>
  <c r="B468" i="16" s="1"/>
  <c r="D467" i="16"/>
  <c r="B467" i="16" s="1"/>
  <c r="D466" i="16"/>
  <c r="B466" i="16" s="1"/>
  <c r="D465" i="16"/>
  <c r="B465" i="16" s="1"/>
  <c r="D464" i="16"/>
  <c r="B464" i="16" s="1"/>
  <c r="D463" i="16"/>
  <c r="B463" i="16" s="1"/>
  <c r="D462" i="16"/>
  <c r="B462" i="16" s="1"/>
  <c r="D461" i="16"/>
  <c r="B461" i="16" s="1"/>
  <c r="D460" i="16"/>
  <c r="B460" i="16" s="1"/>
  <c r="D459" i="16"/>
  <c r="B459" i="16" s="1"/>
  <c r="D458" i="16"/>
  <c r="B458" i="16" s="1"/>
  <c r="D457" i="16"/>
  <c r="B457" i="16" s="1"/>
  <c r="D456" i="16"/>
  <c r="B456" i="16" s="1"/>
  <c r="D455" i="16"/>
  <c r="B455" i="16" s="1"/>
  <c r="D454" i="16"/>
  <c r="B454" i="16" s="1"/>
  <c r="D453" i="16"/>
  <c r="B453" i="16" s="1"/>
  <c r="D452" i="16"/>
  <c r="B452" i="16" s="1"/>
  <c r="D451" i="16"/>
  <c r="B451" i="16" s="1"/>
  <c r="D450" i="16"/>
  <c r="B450" i="16" s="1"/>
  <c r="D449" i="16"/>
  <c r="B449" i="16" s="1"/>
  <c r="D448" i="16"/>
  <c r="B448" i="16" s="1"/>
  <c r="D447" i="16"/>
  <c r="B447" i="16" s="1"/>
  <c r="D446" i="16"/>
  <c r="B446" i="16" s="1"/>
  <c r="D445" i="16"/>
  <c r="B445" i="16" s="1"/>
  <c r="D444" i="16"/>
  <c r="B444" i="16" s="1"/>
  <c r="D443" i="16"/>
  <c r="B443" i="16" s="1"/>
  <c r="D442" i="16"/>
  <c r="B442" i="16" s="1"/>
  <c r="D441" i="16"/>
  <c r="B441" i="16" s="1"/>
  <c r="D440" i="16"/>
  <c r="B440" i="16" s="1"/>
  <c r="D439" i="16"/>
  <c r="B439" i="16" s="1"/>
  <c r="D438" i="16"/>
  <c r="B438" i="16" s="1"/>
  <c r="D437" i="16"/>
  <c r="B437" i="16" s="1"/>
  <c r="D436" i="16"/>
  <c r="B436" i="16" s="1"/>
  <c r="D435" i="16"/>
  <c r="B435" i="16" s="1"/>
  <c r="D434" i="16"/>
  <c r="B434" i="16" s="1"/>
  <c r="D433" i="16"/>
  <c r="B433" i="16" s="1"/>
  <c r="D432" i="16"/>
  <c r="B432" i="16" s="1"/>
  <c r="D431" i="16"/>
  <c r="B431" i="16" s="1"/>
  <c r="D430" i="16"/>
  <c r="B430" i="16" s="1"/>
  <c r="D429" i="16"/>
  <c r="B429" i="16" s="1"/>
  <c r="D428" i="16"/>
  <c r="B428" i="16" s="1"/>
  <c r="D427" i="16"/>
  <c r="B427" i="16" s="1"/>
  <c r="D426" i="16"/>
  <c r="B426" i="16" s="1"/>
  <c r="D425" i="16"/>
  <c r="B425" i="16" s="1"/>
  <c r="D424" i="16"/>
  <c r="B424" i="16" s="1"/>
  <c r="D423" i="16"/>
  <c r="B423" i="16" s="1"/>
  <c r="D422" i="16"/>
  <c r="B422" i="16" s="1"/>
  <c r="D421" i="16"/>
  <c r="B421" i="16" s="1"/>
  <c r="D420" i="16"/>
  <c r="B420" i="16" s="1"/>
  <c r="D419" i="16"/>
  <c r="B419" i="16" s="1"/>
  <c r="D418" i="16"/>
  <c r="B418" i="16" s="1"/>
  <c r="D417" i="16"/>
  <c r="B417" i="16" s="1"/>
  <c r="D416" i="16"/>
  <c r="B416" i="16" s="1"/>
  <c r="D415" i="16"/>
  <c r="B415" i="16" s="1"/>
  <c r="D414" i="16"/>
  <c r="B414" i="16" s="1"/>
  <c r="D413" i="16"/>
  <c r="B413" i="16" s="1"/>
  <c r="D412" i="16"/>
  <c r="B412" i="16" s="1"/>
  <c r="D411" i="16"/>
  <c r="B411" i="16" s="1"/>
  <c r="D410" i="16"/>
  <c r="B410" i="16" s="1"/>
  <c r="D409" i="16"/>
  <c r="B409" i="16" s="1"/>
  <c r="D408" i="16"/>
  <c r="B408" i="16" s="1"/>
  <c r="D407" i="16"/>
  <c r="B407" i="16" s="1"/>
  <c r="D406" i="16"/>
  <c r="B406" i="16" s="1"/>
  <c r="D405" i="16"/>
  <c r="B405" i="16" s="1"/>
  <c r="D404" i="16"/>
  <c r="B404" i="16" s="1"/>
  <c r="D403" i="16"/>
  <c r="B403" i="16" s="1"/>
  <c r="D402" i="16"/>
  <c r="B402" i="16" s="1"/>
  <c r="D401" i="16"/>
  <c r="B401" i="16" s="1"/>
  <c r="D400" i="16"/>
  <c r="B400" i="16" s="1"/>
  <c r="D399" i="16"/>
  <c r="B399" i="16" s="1"/>
  <c r="D398" i="16"/>
  <c r="B398" i="16" s="1"/>
  <c r="D397" i="16"/>
  <c r="B397" i="16" s="1"/>
  <c r="D396" i="16"/>
  <c r="B396" i="16" s="1"/>
  <c r="D395" i="16"/>
  <c r="B395" i="16" s="1"/>
  <c r="D394" i="16"/>
  <c r="B394" i="16" s="1"/>
  <c r="D393" i="16"/>
  <c r="B393" i="16" s="1"/>
  <c r="D392" i="16"/>
  <c r="B392" i="16" s="1"/>
  <c r="D391" i="16"/>
  <c r="B391" i="16" s="1"/>
  <c r="D390" i="16"/>
  <c r="B390" i="16" s="1"/>
  <c r="D389" i="16"/>
  <c r="B389" i="16" s="1"/>
  <c r="D388" i="16"/>
  <c r="B388" i="16" s="1"/>
  <c r="D387" i="16"/>
  <c r="B387" i="16" s="1"/>
  <c r="D386" i="16"/>
  <c r="B386" i="16" s="1"/>
  <c r="D385" i="16"/>
  <c r="B385" i="16" s="1"/>
  <c r="D384" i="16"/>
  <c r="B384" i="16" s="1"/>
  <c r="D383" i="16"/>
  <c r="B383" i="16" s="1"/>
  <c r="D382" i="16"/>
  <c r="B382" i="16" s="1"/>
  <c r="D381" i="16"/>
  <c r="B381" i="16" s="1"/>
  <c r="D380" i="16"/>
  <c r="B380" i="16" s="1"/>
  <c r="D379" i="16"/>
  <c r="B379" i="16" s="1"/>
  <c r="D378" i="16"/>
  <c r="B378" i="16" s="1"/>
  <c r="D377" i="16"/>
  <c r="B377" i="16" s="1"/>
  <c r="D376" i="16"/>
  <c r="B376" i="16" s="1"/>
  <c r="D375" i="16"/>
  <c r="B375" i="16" s="1"/>
  <c r="D374" i="16"/>
  <c r="B374" i="16" s="1"/>
  <c r="D373" i="16"/>
  <c r="B373" i="16" s="1"/>
  <c r="D372" i="16"/>
  <c r="B372" i="16" s="1"/>
  <c r="D371" i="16"/>
  <c r="B371" i="16" s="1"/>
  <c r="D370" i="16"/>
  <c r="B370" i="16" s="1"/>
  <c r="D369" i="16"/>
  <c r="B369" i="16" s="1"/>
  <c r="D368" i="16"/>
  <c r="B368" i="16" s="1"/>
  <c r="D367" i="16"/>
  <c r="B367" i="16" s="1"/>
  <c r="D366" i="16"/>
  <c r="B366" i="16" s="1"/>
  <c r="D365" i="16"/>
  <c r="B365" i="16" s="1"/>
  <c r="D364" i="16"/>
  <c r="B364" i="16" s="1"/>
  <c r="D363" i="16"/>
  <c r="B363" i="16" s="1"/>
  <c r="D362" i="16"/>
  <c r="B362" i="16" s="1"/>
  <c r="D361" i="16"/>
  <c r="B361" i="16" s="1"/>
  <c r="D360" i="16"/>
  <c r="B360" i="16" s="1"/>
  <c r="D359" i="16"/>
  <c r="B359" i="16" s="1"/>
  <c r="D358" i="16"/>
  <c r="B358" i="16" s="1"/>
  <c r="D357" i="16"/>
  <c r="B357" i="16" s="1"/>
  <c r="D356" i="16"/>
  <c r="B356" i="16" s="1"/>
  <c r="D355" i="16"/>
  <c r="B355" i="16" s="1"/>
  <c r="D354" i="16"/>
  <c r="B354" i="16" s="1"/>
  <c r="D353" i="16"/>
  <c r="B353" i="16" s="1"/>
  <c r="D352" i="16"/>
  <c r="B352" i="16" s="1"/>
  <c r="D351" i="16"/>
  <c r="B351" i="16" s="1"/>
  <c r="D350" i="16"/>
  <c r="B350" i="16" s="1"/>
  <c r="D349" i="16"/>
  <c r="B349" i="16" s="1"/>
  <c r="D348" i="16"/>
  <c r="B348" i="16" s="1"/>
  <c r="D347" i="16"/>
  <c r="B347" i="16" s="1"/>
  <c r="D346" i="16"/>
  <c r="B346" i="16" s="1"/>
  <c r="D345" i="16"/>
  <c r="B345" i="16" s="1"/>
  <c r="D344" i="16"/>
  <c r="B344" i="16" s="1"/>
  <c r="D343" i="16"/>
  <c r="B343" i="16" s="1"/>
  <c r="D342" i="16"/>
  <c r="B342" i="16" s="1"/>
  <c r="D341" i="16"/>
  <c r="B341" i="16" s="1"/>
  <c r="D340" i="16"/>
  <c r="B340" i="16" s="1"/>
  <c r="D339" i="16"/>
  <c r="B339" i="16" s="1"/>
  <c r="D338" i="16"/>
  <c r="B338" i="16" s="1"/>
  <c r="D337" i="16"/>
  <c r="B337" i="16" s="1"/>
  <c r="D336" i="16"/>
  <c r="B336" i="16" s="1"/>
  <c r="D335" i="16"/>
  <c r="B335" i="16" s="1"/>
  <c r="D334" i="16"/>
  <c r="B334" i="16" s="1"/>
  <c r="D333" i="16"/>
  <c r="B333" i="16" s="1"/>
  <c r="D332" i="16"/>
  <c r="B332" i="16" s="1"/>
  <c r="D331" i="16"/>
  <c r="B331" i="16" s="1"/>
  <c r="D330" i="16"/>
  <c r="B330" i="16" s="1"/>
  <c r="D329" i="16"/>
  <c r="B329" i="16" s="1"/>
  <c r="D328" i="16"/>
  <c r="B328" i="16" s="1"/>
  <c r="D327" i="16"/>
  <c r="B327" i="16" s="1"/>
  <c r="D326" i="16"/>
  <c r="B326" i="16" s="1"/>
  <c r="D325" i="16"/>
  <c r="B325" i="16" s="1"/>
  <c r="D324" i="16"/>
  <c r="B324" i="16" s="1"/>
  <c r="D323" i="16"/>
  <c r="B323" i="16" s="1"/>
  <c r="D322" i="16"/>
  <c r="B322" i="16" s="1"/>
  <c r="D321" i="16"/>
  <c r="B321" i="16" s="1"/>
  <c r="D320" i="16"/>
  <c r="B320" i="16" s="1"/>
  <c r="D319" i="16"/>
  <c r="B319" i="16" s="1"/>
  <c r="D318" i="16"/>
  <c r="B318" i="16" s="1"/>
  <c r="D317" i="16"/>
  <c r="B317" i="16" s="1"/>
  <c r="D316" i="16"/>
  <c r="B316" i="16" s="1"/>
  <c r="D315" i="16"/>
  <c r="B315" i="16" s="1"/>
  <c r="D314" i="16"/>
  <c r="B314" i="16" s="1"/>
  <c r="D313" i="16"/>
  <c r="B313" i="16" s="1"/>
  <c r="D312" i="16"/>
  <c r="B312" i="16" s="1"/>
  <c r="D311" i="16"/>
  <c r="B311" i="16" s="1"/>
  <c r="D310" i="16"/>
  <c r="B310" i="16" s="1"/>
  <c r="D309" i="16"/>
  <c r="B309" i="16" s="1"/>
  <c r="D308" i="16"/>
  <c r="B308" i="16" s="1"/>
  <c r="D307" i="16"/>
  <c r="B307" i="16" s="1"/>
  <c r="D306" i="16"/>
  <c r="B306" i="16" s="1"/>
  <c r="D305" i="16"/>
  <c r="B305" i="16" s="1"/>
  <c r="D304" i="16"/>
  <c r="B304" i="16" s="1"/>
  <c r="D303" i="16"/>
  <c r="B303" i="16" s="1"/>
  <c r="D302" i="16"/>
  <c r="B302" i="16" s="1"/>
  <c r="D301" i="16"/>
  <c r="B301" i="16" s="1"/>
  <c r="D300" i="16"/>
  <c r="B300" i="16" s="1"/>
  <c r="D299" i="16"/>
  <c r="B299" i="16" s="1"/>
  <c r="D298" i="16"/>
  <c r="B298" i="16" s="1"/>
  <c r="D297" i="16"/>
  <c r="B297" i="16" s="1"/>
  <c r="D296" i="16"/>
  <c r="B296" i="16" s="1"/>
  <c r="D295" i="16"/>
  <c r="B295" i="16" s="1"/>
  <c r="D294" i="16"/>
  <c r="B294" i="16" s="1"/>
  <c r="D293" i="16"/>
  <c r="B293" i="16" s="1"/>
  <c r="D292" i="16"/>
  <c r="B292" i="16" s="1"/>
  <c r="D291" i="16"/>
  <c r="B291" i="16" s="1"/>
  <c r="D290" i="16"/>
  <c r="B290" i="16" s="1"/>
  <c r="D289" i="16"/>
  <c r="B289" i="16" s="1"/>
  <c r="D288" i="16"/>
  <c r="B288" i="16" s="1"/>
  <c r="D287" i="16"/>
  <c r="B287" i="16" s="1"/>
  <c r="D286" i="16"/>
  <c r="B286" i="16" s="1"/>
  <c r="D285" i="16"/>
  <c r="B285" i="16" s="1"/>
  <c r="D284" i="16"/>
  <c r="B284" i="16" s="1"/>
  <c r="D283" i="16"/>
  <c r="B283" i="16" s="1"/>
  <c r="D282" i="16"/>
  <c r="B282" i="16" s="1"/>
  <c r="D281" i="16"/>
  <c r="B281" i="16" s="1"/>
  <c r="D280" i="16"/>
  <c r="B280" i="16" s="1"/>
  <c r="D279" i="16"/>
  <c r="B279" i="16" s="1"/>
  <c r="D278" i="16"/>
  <c r="B278" i="16" s="1"/>
  <c r="D277" i="16"/>
  <c r="B277" i="16" s="1"/>
  <c r="D276" i="16"/>
  <c r="B276" i="16" s="1"/>
  <c r="D275" i="16"/>
  <c r="B275" i="16" s="1"/>
  <c r="D274" i="16"/>
  <c r="B274" i="16" s="1"/>
  <c r="D273" i="16"/>
  <c r="B273" i="16" s="1"/>
  <c r="D272" i="16"/>
  <c r="B272" i="16" s="1"/>
  <c r="D271" i="16"/>
  <c r="B271" i="16" s="1"/>
  <c r="D270" i="16"/>
  <c r="B270" i="16" s="1"/>
  <c r="D269" i="16"/>
  <c r="B269" i="16" s="1"/>
  <c r="D268" i="16"/>
  <c r="B268" i="16" s="1"/>
  <c r="D267" i="16"/>
  <c r="B267" i="16" s="1"/>
  <c r="D266" i="16"/>
  <c r="B266" i="16" s="1"/>
  <c r="D265" i="16"/>
  <c r="B265" i="16" s="1"/>
  <c r="D264" i="16"/>
  <c r="B264" i="16" s="1"/>
  <c r="D263" i="16"/>
  <c r="B263" i="16" s="1"/>
  <c r="D262" i="16"/>
  <c r="B262" i="16" s="1"/>
  <c r="D261" i="16"/>
  <c r="B261" i="16" s="1"/>
  <c r="D260" i="16"/>
  <c r="B260" i="16" s="1"/>
  <c r="D259" i="16"/>
  <c r="B259" i="16" s="1"/>
  <c r="D258" i="16"/>
  <c r="B258" i="16" s="1"/>
  <c r="D257" i="16"/>
  <c r="B257" i="16" s="1"/>
  <c r="D256" i="16"/>
  <c r="B256" i="16" s="1"/>
  <c r="D255" i="16"/>
  <c r="B255" i="16" s="1"/>
  <c r="D254" i="16"/>
  <c r="B254" i="16" s="1"/>
  <c r="D253" i="16"/>
  <c r="B253" i="16" s="1"/>
  <c r="D252" i="16"/>
  <c r="B252" i="16" s="1"/>
  <c r="D251" i="16"/>
  <c r="B251" i="16" s="1"/>
  <c r="D250" i="16"/>
  <c r="B250" i="16" s="1"/>
  <c r="D249" i="16"/>
  <c r="B249" i="16" s="1"/>
  <c r="D248" i="16"/>
  <c r="B248" i="16" s="1"/>
  <c r="D247" i="16"/>
  <c r="B247" i="16" s="1"/>
  <c r="D246" i="16"/>
  <c r="B246" i="16" s="1"/>
  <c r="D245" i="16"/>
  <c r="B245" i="16" s="1"/>
  <c r="D244" i="16"/>
  <c r="B244" i="16" s="1"/>
  <c r="D243" i="16"/>
  <c r="B243" i="16" s="1"/>
  <c r="D242" i="16"/>
  <c r="B242" i="16" s="1"/>
  <c r="D241" i="16"/>
  <c r="B241" i="16" s="1"/>
  <c r="D240" i="16"/>
  <c r="B240" i="16" s="1"/>
  <c r="D239" i="16"/>
  <c r="B239" i="16" s="1"/>
  <c r="D238" i="16"/>
  <c r="B238" i="16" s="1"/>
  <c r="D237" i="16"/>
  <c r="B237" i="16" s="1"/>
  <c r="D236" i="16"/>
  <c r="B236" i="16" s="1"/>
  <c r="D235" i="16"/>
  <c r="B235" i="16" s="1"/>
  <c r="D234" i="16"/>
  <c r="B234" i="16" s="1"/>
  <c r="D233" i="16"/>
  <c r="B233" i="16" s="1"/>
  <c r="D232" i="16"/>
  <c r="B232" i="16" s="1"/>
  <c r="D231" i="16"/>
  <c r="B231" i="16" s="1"/>
  <c r="D230" i="16"/>
  <c r="B230" i="16" s="1"/>
  <c r="D229" i="16"/>
  <c r="B229" i="16" s="1"/>
  <c r="D228" i="16"/>
  <c r="B228" i="16" s="1"/>
  <c r="D227" i="16"/>
  <c r="B227" i="16" s="1"/>
  <c r="D226" i="16"/>
  <c r="B226" i="16" s="1"/>
  <c r="D225" i="16"/>
  <c r="B225" i="16" s="1"/>
  <c r="D224" i="16"/>
  <c r="B224" i="16" s="1"/>
  <c r="D223" i="16"/>
  <c r="B223" i="16" s="1"/>
  <c r="D222" i="16"/>
  <c r="B222" i="16" s="1"/>
  <c r="D221" i="16"/>
  <c r="B221" i="16" s="1"/>
  <c r="D220" i="16"/>
  <c r="B220" i="16" s="1"/>
  <c r="D219" i="16"/>
  <c r="B219" i="16" s="1"/>
  <c r="D218" i="16"/>
  <c r="B218" i="16" s="1"/>
  <c r="D217" i="16"/>
  <c r="B217" i="16" s="1"/>
  <c r="D216" i="16"/>
  <c r="B216" i="16" s="1"/>
  <c r="D215" i="16"/>
  <c r="B215" i="16" s="1"/>
  <c r="D214" i="16"/>
  <c r="B214" i="16" s="1"/>
  <c r="D213" i="16"/>
  <c r="B213" i="16" s="1"/>
  <c r="D212" i="16"/>
  <c r="B212" i="16" s="1"/>
  <c r="D211" i="16"/>
  <c r="B211" i="16" s="1"/>
  <c r="D210" i="16"/>
  <c r="B210" i="16" s="1"/>
  <c r="D209" i="16"/>
  <c r="B209" i="16" s="1"/>
  <c r="D208" i="16"/>
  <c r="B208" i="16" s="1"/>
  <c r="D207" i="16"/>
  <c r="B207" i="16" s="1"/>
  <c r="D206" i="16"/>
  <c r="B206" i="16" s="1"/>
  <c r="D205" i="16"/>
  <c r="B205" i="16" s="1"/>
  <c r="D204" i="16"/>
  <c r="B204" i="16" s="1"/>
  <c r="D203" i="16"/>
  <c r="B203" i="16" s="1"/>
  <c r="D202" i="16"/>
  <c r="B202" i="16" s="1"/>
  <c r="D201" i="16"/>
  <c r="B201" i="16" s="1"/>
  <c r="D200" i="16"/>
  <c r="B200" i="16" s="1"/>
  <c r="D199" i="16"/>
  <c r="B199" i="16" s="1"/>
  <c r="D198" i="16"/>
  <c r="B198" i="16" s="1"/>
  <c r="D197" i="16"/>
  <c r="B197" i="16" s="1"/>
  <c r="D196" i="16"/>
  <c r="B196" i="16" s="1"/>
  <c r="D195" i="16"/>
  <c r="B195" i="16" s="1"/>
  <c r="D194" i="16"/>
  <c r="B194" i="16" s="1"/>
  <c r="D193" i="16"/>
  <c r="B193" i="16" s="1"/>
  <c r="D192" i="16"/>
  <c r="B192" i="16" s="1"/>
  <c r="D191" i="16"/>
  <c r="B191" i="16" s="1"/>
  <c r="D190" i="16"/>
  <c r="B190" i="16" s="1"/>
  <c r="D189" i="16"/>
  <c r="B189" i="16" s="1"/>
  <c r="D188" i="16"/>
  <c r="B188" i="16" s="1"/>
  <c r="D187" i="16"/>
  <c r="B187" i="16" s="1"/>
  <c r="D186" i="16"/>
  <c r="B186" i="16" s="1"/>
  <c r="D185" i="16"/>
  <c r="B185" i="16" s="1"/>
  <c r="D184" i="16"/>
  <c r="B184" i="16" s="1"/>
  <c r="D183" i="16"/>
  <c r="B183" i="16" s="1"/>
  <c r="D182" i="16"/>
  <c r="B182" i="16" s="1"/>
  <c r="D181" i="16"/>
  <c r="B181" i="16" s="1"/>
  <c r="D180" i="16"/>
  <c r="B180" i="16" s="1"/>
  <c r="D179" i="16"/>
  <c r="B179" i="16" s="1"/>
  <c r="D178" i="16"/>
  <c r="B178" i="16" s="1"/>
  <c r="D177" i="16"/>
  <c r="B177" i="16" s="1"/>
  <c r="D176" i="16"/>
  <c r="B176" i="16" s="1"/>
  <c r="D175" i="16"/>
  <c r="B175" i="16" s="1"/>
  <c r="D174" i="16"/>
  <c r="B174" i="16" s="1"/>
  <c r="D173" i="16"/>
  <c r="B173" i="16" s="1"/>
  <c r="D172" i="16"/>
  <c r="B172" i="16" s="1"/>
  <c r="D171" i="16"/>
  <c r="B171" i="16" s="1"/>
  <c r="D170" i="16"/>
  <c r="B170" i="16" s="1"/>
  <c r="D169" i="16"/>
  <c r="B169" i="16" s="1"/>
  <c r="D168" i="16"/>
  <c r="B168" i="16" s="1"/>
  <c r="D167" i="16"/>
  <c r="B167" i="16" s="1"/>
  <c r="D166" i="16"/>
  <c r="B166" i="16" s="1"/>
  <c r="D165" i="16"/>
  <c r="B165" i="16" s="1"/>
  <c r="D164" i="16"/>
  <c r="B164" i="16" s="1"/>
  <c r="D163" i="16"/>
  <c r="B163" i="16" s="1"/>
  <c r="D162" i="16"/>
  <c r="B162" i="16" s="1"/>
  <c r="D161" i="16"/>
  <c r="B161" i="16" s="1"/>
  <c r="D160" i="16"/>
  <c r="B160" i="16" s="1"/>
  <c r="D159" i="16"/>
  <c r="B159" i="16" s="1"/>
  <c r="D158" i="16"/>
  <c r="B158" i="16" s="1"/>
  <c r="D157" i="16"/>
  <c r="B157" i="16" s="1"/>
  <c r="D156" i="16"/>
  <c r="B156" i="16" s="1"/>
  <c r="D155" i="16"/>
  <c r="B155" i="16" s="1"/>
  <c r="D154" i="16"/>
  <c r="B154" i="16" s="1"/>
  <c r="D153" i="16"/>
  <c r="B153" i="16" s="1"/>
  <c r="D152" i="16"/>
  <c r="B152" i="16" s="1"/>
  <c r="D151" i="16"/>
  <c r="B151" i="16" s="1"/>
  <c r="D150" i="16"/>
  <c r="B150" i="16" s="1"/>
  <c r="D149" i="16"/>
  <c r="B149" i="16" s="1"/>
  <c r="D148" i="16"/>
  <c r="B148" i="16" s="1"/>
  <c r="D147" i="16"/>
  <c r="B147" i="16" s="1"/>
  <c r="D146" i="16"/>
  <c r="B146" i="16" s="1"/>
  <c r="D145" i="16"/>
  <c r="B145" i="16" s="1"/>
  <c r="D144" i="16"/>
  <c r="B144" i="16" s="1"/>
  <c r="D143" i="16"/>
  <c r="B143" i="16" s="1"/>
  <c r="D142" i="16"/>
  <c r="B142" i="16" s="1"/>
  <c r="D141" i="16"/>
  <c r="B141" i="16" s="1"/>
  <c r="D140" i="16"/>
  <c r="B140" i="16" s="1"/>
  <c r="D139" i="16"/>
  <c r="B139" i="16" s="1"/>
  <c r="D138" i="16"/>
  <c r="B138" i="16" s="1"/>
  <c r="D137" i="16"/>
  <c r="B137" i="16" s="1"/>
  <c r="D136" i="16"/>
  <c r="B136" i="16" s="1"/>
  <c r="D135" i="16"/>
  <c r="B135" i="16" s="1"/>
  <c r="D134" i="16"/>
  <c r="B134" i="16" s="1"/>
  <c r="D133" i="16"/>
  <c r="B133" i="16" s="1"/>
  <c r="D132" i="16"/>
  <c r="B132" i="16" s="1"/>
  <c r="D131" i="16"/>
  <c r="B131" i="16" s="1"/>
  <c r="D130" i="16"/>
  <c r="B130" i="16" s="1"/>
  <c r="D129" i="16"/>
  <c r="B129" i="16" s="1"/>
  <c r="D128" i="16"/>
  <c r="B128" i="16" s="1"/>
  <c r="D127" i="16"/>
  <c r="B127" i="16" s="1"/>
  <c r="D126" i="16"/>
  <c r="B126" i="16" s="1"/>
  <c r="D125" i="16"/>
  <c r="B125" i="16" s="1"/>
  <c r="D124" i="16"/>
  <c r="B124" i="16" s="1"/>
  <c r="D123" i="16"/>
  <c r="B123" i="16" s="1"/>
  <c r="D122" i="16"/>
  <c r="B122" i="16" s="1"/>
  <c r="D121" i="16"/>
  <c r="B121" i="16" s="1"/>
  <c r="D120" i="16"/>
  <c r="B120" i="16" s="1"/>
  <c r="D119" i="16"/>
  <c r="B119" i="16" s="1"/>
  <c r="D118" i="16"/>
  <c r="B118" i="16" s="1"/>
  <c r="D117" i="16"/>
  <c r="B117" i="16" s="1"/>
  <c r="D116" i="16"/>
  <c r="B116" i="16" s="1"/>
  <c r="D115" i="16"/>
  <c r="B115" i="16" s="1"/>
  <c r="D114" i="16"/>
  <c r="B114" i="16" s="1"/>
  <c r="D113" i="16"/>
  <c r="B113" i="16" s="1"/>
  <c r="D112" i="16"/>
  <c r="B112" i="16" s="1"/>
  <c r="D111" i="16"/>
  <c r="B111" i="16" s="1"/>
  <c r="D110" i="16"/>
  <c r="B110" i="16" s="1"/>
  <c r="D109" i="16"/>
  <c r="B109" i="16" s="1"/>
  <c r="D108" i="16"/>
  <c r="B108" i="16" s="1"/>
  <c r="D107" i="16"/>
  <c r="B107" i="16" s="1"/>
  <c r="D106" i="16"/>
  <c r="B106" i="16" s="1"/>
  <c r="D105" i="16"/>
  <c r="B105" i="16" s="1"/>
  <c r="D104" i="16"/>
  <c r="B104" i="16" s="1"/>
  <c r="D103" i="16"/>
  <c r="B103" i="16" s="1"/>
  <c r="D102" i="16"/>
  <c r="B102" i="16" s="1"/>
  <c r="D101" i="16"/>
  <c r="B101" i="16" s="1"/>
  <c r="D100" i="16"/>
  <c r="B100" i="16" s="1"/>
  <c r="D99" i="16"/>
  <c r="B99" i="16" s="1"/>
  <c r="D98" i="16"/>
  <c r="B98" i="16" s="1"/>
  <c r="D97" i="16"/>
  <c r="B97" i="16" s="1"/>
  <c r="D96" i="16"/>
  <c r="B96" i="16" s="1"/>
  <c r="D95" i="16"/>
  <c r="B95" i="16" s="1"/>
  <c r="D94" i="16"/>
  <c r="B94" i="16" s="1"/>
  <c r="D93" i="16"/>
  <c r="B93" i="16" s="1"/>
  <c r="D92" i="16"/>
  <c r="B92" i="16" s="1"/>
  <c r="D91" i="16"/>
  <c r="B91" i="16" s="1"/>
  <c r="D90" i="16"/>
  <c r="B90" i="16" s="1"/>
  <c r="D89" i="16"/>
  <c r="B89" i="16" s="1"/>
  <c r="D88" i="16"/>
  <c r="B88" i="16" s="1"/>
  <c r="D87" i="16"/>
  <c r="B87" i="16" s="1"/>
  <c r="D86" i="16"/>
  <c r="B86" i="16" s="1"/>
  <c r="D85" i="16"/>
  <c r="B85" i="16" s="1"/>
  <c r="D84" i="16"/>
  <c r="B84" i="16" s="1"/>
  <c r="D83" i="16"/>
  <c r="B83" i="16" s="1"/>
  <c r="D82" i="16"/>
  <c r="B82" i="16" s="1"/>
  <c r="D81" i="16"/>
  <c r="B81" i="16" s="1"/>
  <c r="D80" i="16"/>
  <c r="B80" i="16" s="1"/>
  <c r="D79" i="16"/>
  <c r="B79" i="16" s="1"/>
  <c r="D78" i="16"/>
  <c r="B78" i="16" s="1"/>
  <c r="D77" i="16"/>
  <c r="B77" i="16" s="1"/>
  <c r="D76" i="16"/>
  <c r="B76" i="16" s="1"/>
  <c r="D75" i="16"/>
  <c r="B75" i="16" s="1"/>
  <c r="D74" i="16"/>
  <c r="B74" i="16" s="1"/>
  <c r="D73" i="16"/>
  <c r="B73" i="16" s="1"/>
  <c r="D72" i="16"/>
  <c r="B72" i="16" s="1"/>
  <c r="D71" i="16"/>
  <c r="B71" i="16" s="1"/>
  <c r="D70" i="16"/>
  <c r="B70" i="16" s="1"/>
  <c r="D69" i="16"/>
  <c r="B69" i="16" s="1"/>
  <c r="D68" i="16"/>
  <c r="B68" i="16" s="1"/>
  <c r="D67" i="16"/>
  <c r="B67" i="16" s="1"/>
  <c r="D66" i="16"/>
  <c r="B66" i="16" s="1"/>
  <c r="D65" i="16"/>
  <c r="B65" i="16" s="1"/>
  <c r="D64" i="16"/>
  <c r="B64" i="16" s="1"/>
  <c r="D63" i="16"/>
  <c r="B63" i="16" s="1"/>
  <c r="D62" i="16"/>
  <c r="B62" i="16" s="1"/>
  <c r="D61" i="16"/>
  <c r="B61" i="16" s="1"/>
  <c r="D60" i="16"/>
  <c r="B60" i="16" s="1"/>
  <c r="D59" i="16"/>
  <c r="B59" i="16" s="1"/>
  <c r="D58" i="16"/>
  <c r="B58" i="16" s="1"/>
  <c r="D57" i="16"/>
  <c r="B57" i="16" s="1"/>
  <c r="D56" i="16"/>
  <c r="B56" i="16" s="1"/>
  <c r="D55" i="16"/>
  <c r="B55" i="16" s="1"/>
  <c r="D54" i="16"/>
  <c r="B54" i="16" s="1"/>
  <c r="D53" i="16"/>
  <c r="B53" i="16" s="1"/>
  <c r="D52" i="16"/>
  <c r="B52" i="16" s="1"/>
  <c r="D51" i="16"/>
  <c r="B51" i="16" s="1"/>
  <c r="D50" i="16"/>
  <c r="B50" i="16" s="1"/>
  <c r="D49" i="16"/>
  <c r="B49" i="16" s="1"/>
  <c r="D48" i="16"/>
  <c r="B48" i="16" s="1"/>
  <c r="D47" i="16"/>
  <c r="B47" i="16" s="1"/>
  <c r="D46" i="16"/>
  <c r="B46" i="16" s="1"/>
  <c r="D45" i="16"/>
  <c r="B45" i="16" s="1"/>
  <c r="D44" i="16"/>
  <c r="B44" i="16" s="1"/>
  <c r="D43" i="16"/>
  <c r="B43" i="16" s="1"/>
  <c r="D42" i="16"/>
  <c r="B42" i="16" s="1"/>
  <c r="D41" i="16"/>
  <c r="B41" i="16" s="1"/>
  <c r="D40" i="16"/>
  <c r="B40" i="16" s="1"/>
  <c r="D39" i="16"/>
  <c r="B39" i="16" s="1"/>
  <c r="D38" i="16"/>
  <c r="B38" i="16" s="1"/>
  <c r="D37" i="16"/>
  <c r="B37" i="16" s="1"/>
  <c r="D36" i="16"/>
  <c r="B36" i="16" s="1"/>
  <c r="D35" i="16"/>
  <c r="B35" i="16" s="1"/>
  <c r="D34" i="16"/>
  <c r="B34" i="16" s="1"/>
  <c r="D33" i="16"/>
  <c r="B33" i="16" s="1"/>
  <c r="D32" i="16"/>
  <c r="B32" i="16" s="1"/>
  <c r="D31" i="16"/>
  <c r="B31" i="16" s="1"/>
  <c r="D30" i="16"/>
  <c r="B30" i="16" s="1"/>
  <c r="D29" i="16"/>
  <c r="B29" i="16" s="1"/>
  <c r="D28" i="16"/>
  <c r="B28" i="16" s="1"/>
  <c r="D27" i="16"/>
  <c r="B27" i="16" s="1"/>
  <c r="D26" i="16"/>
  <c r="B26" i="16" s="1"/>
  <c r="D25" i="16"/>
  <c r="B25" i="16" s="1"/>
  <c r="D24" i="16"/>
  <c r="B24" i="16" s="1"/>
  <c r="D23" i="16"/>
  <c r="B23" i="16" s="1"/>
  <c r="D22" i="16"/>
  <c r="B22" i="16" s="1"/>
  <c r="D21" i="16"/>
  <c r="B21" i="16" s="1"/>
  <c r="D20" i="16"/>
  <c r="B20" i="16" s="1"/>
  <c r="D19" i="16"/>
  <c r="B19" i="16" s="1"/>
  <c r="D18" i="16"/>
  <c r="B18" i="16" s="1"/>
  <c r="D17" i="16"/>
  <c r="B17" i="16" s="1"/>
  <c r="D16" i="16"/>
  <c r="B16" i="16" s="1"/>
  <c r="D15" i="16"/>
  <c r="B15" i="16" s="1"/>
  <c r="D14" i="16"/>
  <c r="B14" i="16" s="1"/>
  <c r="D13" i="16"/>
  <c r="B13" i="16" s="1"/>
  <c r="D12" i="16"/>
  <c r="B12" i="16" s="1"/>
  <c r="D11" i="16"/>
  <c r="B11" i="16" s="1"/>
  <c r="D10" i="16"/>
  <c r="B10" i="16" s="1"/>
  <c r="D9" i="16"/>
  <c r="B9" i="16" s="1"/>
  <c r="D8" i="16"/>
  <c r="B8" i="16" s="1"/>
  <c r="D7" i="16"/>
  <c r="B7" i="16" s="1"/>
  <c r="D6" i="16"/>
  <c r="B6" i="16" s="1"/>
  <c r="D5" i="16"/>
  <c r="B5" i="16" s="1"/>
  <c r="D4" i="16"/>
  <c r="B4" i="16" s="1"/>
  <c r="D3" i="16"/>
  <c r="B3" i="16" s="1"/>
  <c r="C2" i="16"/>
  <c r="D2" i="16" s="1"/>
  <c r="E2" i="16" s="1"/>
  <c r="F2" i="16" s="1"/>
  <c r="G2" i="16" s="1"/>
  <c r="H2" i="16" s="1"/>
  <c r="I2" i="16" s="1"/>
  <c r="J2" i="16" s="1"/>
  <c r="K2" i="16" s="1"/>
  <c r="L2" i="16" s="1"/>
  <c r="M2" i="16" s="1"/>
  <c r="N2" i="16" s="1"/>
  <c r="O2" i="16" s="1"/>
  <c r="P2" i="16" s="1"/>
  <c r="Q2" i="16" s="1"/>
  <c r="R2" i="16" s="1"/>
  <c r="S2" i="16" s="1"/>
  <c r="T2" i="16" s="1"/>
  <c r="U2" i="16" s="1"/>
  <c r="V2" i="16" s="1"/>
  <c r="W2" i="16" s="1"/>
  <c r="X2" i="16" s="1"/>
  <c r="Y2" i="16" s="1"/>
  <c r="Z2" i="16" s="1"/>
  <c r="AA2" i="16" s="1"/>
  <c r="AB2" i="16" s="1"/>
  <c r="AC2" i="16" s="1"/>
  <c r="AD2" i="16" s="1"/>
  <c r="AE2" i="16" s="1"/>
  <c r="AF2" i="16" s="1"/>
  <c r="AG2" i="16" s="1"/>
  <c r="AH2" i="16" s="1"/>
  <c r="AI2" i="16" s="1"/>
  <c r="AJ2" i="16" s="1"/>
  <c r="AK2" i="16" s="1"/>
  <c r="C263" i="38"/>
  <c r="C262" i="38"/>
  <c r="B262" i="38"/>
  <c r="C261" i="38"/>
  <c r="B261" i="38"/>
  <c r="C260" i="38"/>
  <c r="B260" i="38"/>
  <c r="C259" i="38"/>
  <c r="B259" i="38"/>
  <c r="C258" i="38"/>
  <c r="B258" i="38"/>
  <c r="C257" i="38"/>
  <c r="B257" i="38"/>
  <c r="C256" i="38"/>
  <c r="B256" i="38"/>
  <c r="C255" i="38"/>
  <c r="B255" i="38"/>
  <c r="C254" i="38"/>
  <c r="B254" i="38"/>
  <c r="C253" i="38"/>
  <c r="B253" i="38"/>
  <c r="C252" i="38"/>
  <c r="B252" i="38"/>
  <c r="C251" i="38"/>
  <c r="B251" i="38"/>
  <c r="C250" i="38"/>
  <c r="B250" i="38"/>
  <c r="C249" i="38"/>
  <c r="B249" i="38"/>
  <c r="C248" i="38"/>
  <c r="B248" i="38"/>
  <c r="C247" i="38"/>
  <c r="B247" i="38"/>
  <c r="C246" i="38"/>
  <c r="B246" i="38"/>
  <c r="C245" i="38"/>
  <c r="B245" i="38"/>
  <c r="C244" i="38"/>
  <c r="B244" i="38"/>
  <c r="C243" i="38"/>
  <c r="B243" i="38"/>
  <c r="C242" i="38"/>
  <c r="B242" i="38"/>
  <c r="C241" i="38"/>
  <c r="B241" i="38"/>
  <c r="C240" i="38"/>
  <c r="B240" i="38"/>
  <c r="C239" i="38"/>
  <c r="B239" i="38"/>
  <c r="C238" i="38"/>
  <c r="B238" i="38"/>
  <c r="C237" i="38"/>
  <c r="B237" i="38"/>
  <c r="C236" i="38"/>
  <c r="B236" i="38"/>
  <c r="C235" i="38"/>
  <c r="B235" i="38"/>
  <c r="C234" i="38"/>
  <c r="B234" i="38"/>
  <c r="C233" i="38"/>
  <c r="B233" i="38"/>
  <c r="C232" i="38"/>
  <c r="B232" i="38"/>
  <c r="C231" i="38"/>
  <c r="B231" i="38"/>
  <c r="C230" i="38"/>
  <c r="B230" i="38"/>
  <c r="C229" i="38"/>
  <c r="B229" i="38"/>
  <c r="C228" i="38"/>
  <c r="B228" i="38"/>
  <c r="C227" i="38"/>
  <c r="B227" i="38"/>
  <c r="C226" i="38"/>
  <c r="B226" i="38"/>
  <c r="C225" i="38"/>
  <c r="B225" i="38"/>
  <c r="C224" i="38"/>
  <c r="B224" i="38"/>
  <c r="C223" i="38"/>
  <c r="B223" i="38"/>
  <c r="C222" i="38"/>
  <c r="B222" i="38"/>
  <c r="C221" i="38"/>
  <c r="B221" i="38"/>
  <c r="C220" i="38"/>
  <c r="B220" i="38"/>
  <c r="C219" i="38"/>
  <c r="B219" i="38"/>
  <c r="C218" i="38"/>
  <c r="B218" i="38"/>
  <c r="C217" i="38"/>
  <c r="B217" i="38"/>
  <c r="C216" i="38"/>
  <c r="B216" i="38"/>
  <c r="C215" i="38"/>
  <c r="B215" i="38"/>
  <c r="C214" i="38"/>
  <c r="B214" i="38"/>
  <c r="C213" i="38"/>
  <c r="B213" i="38"/>
  <c r="C212" i="38"/>
  <c r="B212" i="38"/>
  <c r="C211" i="38"/>
  <c r="B211" i="38"/>
  <c r="C210" i="38"/>
  <c r="B210" i="38"/>
  <c r="C209" i="38"/>
  <c r="B209" i="38"/>
  <c r="C208" i="38"/>
  <c r="B208" i="38"/>
  <c r="C207" i="38"/>
  <c r="B207" i="38"/>
  <c r="C206" i="38"/>
  <c r="B206" i="38"/>
  <c r="C205" i="38"/>
  <c r="B205" i="38"/>
  <c r="C204" i="38"/>
  <c r="B204" i="38"/>
  <c r="C203" i="38"/>
  <c r="B203" i="38"/>
  <c r="C202" i="38"/>
  <c r="B202" i="38"/>
  <c r="C201" i="38"/>
  <c r="B201" i="38"/>
  <c r="C200" i="38"/>
  <c r="B200" i="38"/>
  <c r="C199" i="38"/>
  <c r="B199" i="38"/>
  <c r="C198" i="38"/>
  <c r="B198" i="38"/>
  <c r="C197" i="38"/>
  <c r="B197" i="38"/>
  <c r="C196" i="38"/>
  <c r="B196" i="38"/>
  <c r="C195" i="38"/>
  <c r="B195" i="38"/>
  <c r="C194" i="38"/>
  <c r="B194" i="38"/>
  <c r="C193" i="38"/>
  <c r="B193" i="38"/>
  <c r="C192" i="38"/>
  <c r="B192" i="38"/>
  <c r="C191" i="38"/>
  <c r="B191" i="38"/>
  <c r="C190" i="38"/>
  <c r="B190" i="38"/>
  <c r="C189" i="38"/>
  <c r="B189" i="38"/>
  <c r="C188" i="38"/>
  <c r="B188" i="38"/>
  <c r="C187" i="38"/>
  <c r="B187" i="38"/>
  <c r="C186" i="38"/>
  <c r="B186" i="38"/>
  <c r="C185" i="38"/>
  <c r="B185" i="38"/>
  <c r="C184" i="38"/>
  <c r="B184" i="38"/>
  <c r="C183" i="38"/>
  <c r="B183" i="38"/>
  <c r="C182" i="38"/>
  <c r="B182" i="38"/>
  <c r="C181" i="38"/>
  <c r="B181" i="38"/>
  <c r="C180" i="38"/>
  <c r="B180" i="38"/>
  <c r="C179" i="38"/>
  <c r="B179" i="38"/>
  <c r="C178" i="38"/>
  <c r="B178" i="38"/>
  <c r="C177" i="38"/>
  <c r="B177" i="38"/>
  <c r="C176" i="38"/>
  <c r="B176" i="38"/>
  <c r="C175" i="38"/>
  <c r="B175" i="38"/>
  <c r="C174" i="38"/>
  <c r="B174" i="38"/>
  <c r="C173" i="38"/>
  <c r="B173" i="38"/>
  <c r="C172" i="38"/>
  <c r="B172" i="38"/>
  <c r="C171" i="38"/>
  <c r="B171" i="38"/>
  <c r="C170" i="38"/>
  <c r="B170" i="38"/>
  <c r="C169" i="38"/>
  <c r="B169" i="38"/>
  <c r="C168" i="38"/>
  <c r="B168" i="38"/>
  <c r="C167" i="38"/>
  <c r="B167" i="38"/>
  <c r="C166" i="38"/>
  <c r="B166" i="38"/>
  <c r="C165" i="38"/>
  <c r="B165" i="38"/>
  <c r="C164" i="38"/>
  <c r="B164" i="38"/>
  <c r="C163" i="38"/>
  <c r="B163" i="38"/>
  <c r="C162" i="38"/>
  <c r="B162" i="38"/>
  <c r="C161" i="38"/>
  <c r="B161" i="38"/>
  <c r="C160" i="38"/>
  <c r="B160" i="38"/>
  <c r="C159" i="38"/>
  <c r="B159" i="38"/>
  <c r="C158" i="38"/>
  <c r="B158" i="38"/>
  <c r="C157" i="38"/>
  <c r="B157" i="38"/>
  <c r="C156" i="38"/>
  <c r="B156" i="38"/>
  <c r="C155" i="38"/>
  <c r="B155" i="38"/>
  <c r="C154" i="38"/>
  <c r="B154" i="38"/>
  <c r="C153" i="38"/>
  <c r="B153" i="38"/>
  <c r="C152" i="38"/>
  <c r="B152" i="38"/>
  <c r="C151" i="38"/>
  <c r="B151" i="38"/>
  <c r="C150" i="38"/>
  <c r="B150" i="38"/>
  <c r="C149" i="38"/>
  <c r="B149" i="38"/>
  <c r="C148" i="38"/>
  <c r="B148" i="38"/>
  <c r="C147" i="38"/>
  <c r="B147" i="38"/>
  <c r="C146" i="38"/>
  <c r="B146" i="38"/>
  <c r="C145" i="38"/>
  <c r="B145" i="38"/>
  <c r="C144" i="38"/>
  <c r="B144" i="38"/>
  <c r="C143" i="38"/>
  <c r="B143" i="38"/>
  <c r="C142" i="38"/>
  <c r="B142" i="38"/>
  <c r="C141" i="38"/>
  <c r="B141" i="38"/>
  <c r="C140" i="38"/>
  <c r="B140" i="38"/>
  <c r="C139" i="38"/>
  <c r="B139" i="38"/>
  <c r="C138" i="38"/>
  <c r="B138" i="38"/>
  <c r="C137" i="38"/>
  <c r="B137" i="38"/>
  <c r="C136" i="38"/>
  <c r="B136" i="38"/>
  <c r="C135" i="38"/>
  <c r="B135" i="38"/>
  <c r="C134" i="38"/>
  <c r="B134" i="38"/>
  <c r="C133" i="38"/>
  <c r="B133" i="38"/>
  <c r="C132" i="38"/>
  <c r="B132" i="38"/>
  <c r="C131" i="38"/>
  <c r="B131" i="38"/>
  <c r="C130" i="38"/>
  <c r="B130" i="38"/>
  <c r="C129" i="38"/>
  <c r="B129" i="38"/>
  <c r="C128" i="38"/>
  <c r="B128" i="38"/>
  <c r="C127" i="38"/>
  <c r="B127" i="38"/>
  <c r="C126" i="38"/>
  <c r="B126" i="38"/>
  <c r="C125" i="38"/>
  <c r="B125" i="38"/>
  <c r="C124" i="38"/>
  <c r="B124" i="38"/>
  <c r="C123" i="38"/>
  <c r="B123" i="38"/>
  <c r="C122" i="38"/>
  <c r="B122" i="38"/>
  <c r="C121" i="38"/>
  <c r="B121" i="38"/>
  <c r="C120" i="38"/>
  <c r="B120" i="38"/>
  <c r="C119" i="38"/>
  <c r="B119" i="38"/>
  <c r="C118" i="38"/>
  <c r="B118" i="38"/>
  <c r="C117" i="38"/>
  <c r="B117" i="38"/>
  <c r="C116" i="38"/>
  <c r="B116" i="38"/>
  <c r="C115" i="38"/>
  <c r="B115" i="38"/>
  <c r="C114" i="38"/>
  <c r="B114" i="38"/>
  <c r="C113" i="38"/>
  <c r="B113" i="38"/>
  <c r="C112" i="38"/>
  <c r="B112" i="38"/>
  <c r="C111" i="38"/>
  <c r="B111" i="38"/>
  <c r="C110" i="38"/>
  <c r="B110" i="38"/>
  <c r="C109" i="38"/>
  <c r="B109" i="38"/>
  <c r="C108" i="38"/>
  <c r="B108" i="38"/>
  <c r="C107" i="38"/>
  <c r="B107" i="38"/>
  <c r="C106" i="38"/>
  <c r="B106" i="38"/>
  <c r="C105" i="38"/>
  <c r="B105" i="38"/>
  <c r="C104" i="38"/>
  <c r="B104" i="38"/>
  <c r="C103" i="38"/>
  <c r="B103" i="38"/>
  <c r="C102" i="38"/>
  <c r="B102" i="38"/>
  <c r="C101" i="38"/>
  <c r="B101" i="38"/>
  <c r="C100" i="38"/>
  <c r="B100" i="38"/>
  <c r="C99" i="38"/>
  <c r="B99" i="38"/>
  <c r="C98" i="38"/>
  <c r="B98" i="38"/>
  <c r="C97" i="38"/>
  <c r="B97" i="38"/>
  <c r="C96" i="38"/>
  <c r="B96" i="38"/>
  <c r="C95" i="38"/>
  <c r="B95" i="38"/>
  <c r="C94" i="38"/>
  <c r="B94" i="38"/>
  <c r="C93" i="38"/>
  <c r="B93" i="38"/>
  <c r="C92" i="38"/>
  <c r="B92" i="38"/>
  <c r="C91" i="38"/>
  <c r="B91" i="38"/>
  <c r="C90" i="38"/>
  <c r="B90" i="38"/>
  <c r="C89" i="38"/>
  <c r="B89" i="38"/>
  <c r="C88" i="38"/>
  <c r="B88" i="38"/>
  <c r="C87" i="38"/>
  <c r="B87" i="38"/>
  <c r="C86" i="38"/>
  <c r="B86" i="38"/>
  <c r="C85" i="38"/>
  <c r="B85" i="38"/>
  <c r="C84" i="38"/>
  <c r="B84" i="38"/>
  <c r="C83" i="38"/>
  <c r="B83" i="38"/>
  <c r="C82" i="38"/>
  <c r="B82" i="38"/>
  <c r="C81" i="38"/>
  <c r="B81" i="38"/>
  <c r="C80" i="38"/>
  <c r="B80" i="38"/>
  <c r="C79" i="38"/>
  <c r="B79" i="38"/>
  <c r="C78" i="38"/>
  <c r="B78" i="38"/>
  <c r="C77" i="38"/>
  <c r="B77" i="38"/>
  <c r="C76" i="38"/>
  <c r="B76" i="38"/>
  <c r="C75" i="38"/>
  <c r="B75" i="38"/>
  <c r="C74" i="38"/>
  <c r="B74" i="38"/>
  <c r="C73" i="38"/>
  <c r="B73" i="38"/>
  <c r="C72" i="38"/>
  <c r="B72" i="38"/>
  <c r="C71" i="38"/>
  <c r="B71" i="38"/>
  <c r="C70" i="38"/>
  <c r="B70" i="38"/>
  <c r="C69" i="38"/>
  <c r="B69" i="38"/>
  <c r="C68" i="38"/>
  <c r="B68" i="38"/>
  <c r="C67" i="38"/>
  <c r="B67" i="38"/>
  <c r="C66" i="38"/>
  <c r="B66" i="38"/>
  <c r="C65" i="38"/>
  <c r="B65" i="38"/>
  <c r="C64" i="38"/>
  <c r="B64" i="38"/>
  <c r="C63" i="38"/>
  <c r="B63" i="38"/>
  <c r="C62" i="38"/>
  <c r="B62" i="38"/>
  <c r="C61" i="38"/>
  <c r="B61" i="38"/>
  <c r="C60" i="38"/>
  <c r="B60" i="38"/>
  <c r="C59" i="38"/>
  <c r="B59" i="38"/>
  <c r="C58" i="38"/>
  <c r="B58" i="38"/>
  <c r="C57" i="38"/>
  <c r="B57" i="38"/>
  <c r="C56" i="38"/>
  <c r="B56" i="38"/>
  <c r="C55" i="38"/>
  <c r="B55" i="38"/>
  <c r="C54" i="38"/>
  <c r="B54" i="38"/>
  <c r="C53" i="38"/>
  <c r="B53" i="38"/>
  <c r="C52" i="38"/>
  <c r="B52" i="38"/>
  <c r="C51" i="38"/>
  <c r="B51" i="38"/>
  <c r="C50" i="38"/>
  <c r="B50" i="38"/>
  <c r="C49" i="38"/>
  <c r="B49" i="38"/>
  <c r="C48" i="38"/>
  <c r="B48" i="38"/>
  <c r="C47" i="38"/>
  <c r="B47" i="38"/>
  <c r="C46" i="38"/>
  <c r="B46" i="38"/>
  <c r="C45" i="38"/>
  <c r="B45" i="38"/>
  <c r="C44" i="38"/>
  <c r="B44" i="38"/>
  <c r="C43" i="38"/>
  <c r="B43" i="38"/>
  <c r="C42" i="38"/>
  <c r="B42" i="38"/>
  <c r="C41" i="38"/>
  <c r="B41" i="38"/>
  <c r="C40" i="38"/>
  <c r="B40" i="38"/>
  <c r="C39" i="38"/>
  <c r="B39" i="38"/>
  <c r="C38" i="38"/>
  <c r="B38" i="38"/>
  <c r="C37" i="38"/>
  <c r="B37" i="38"/>
  <c r="C36" i="38"/>
  <c r="B36" i="38"/>
  <c r="C35" i="38"/>
  <c r="B35" i="38"/>
  <c r="C34" i="38"/>
  <c r="B34" i="38"/>
  <c r="C33" i="38"/>
  <c r="B33" i="38"/>
  <c r="C32" i="38"/>
  <c r="B32" i="38"/>
  <c r="C31" i="38"/>
  <c r="B31" i="38"/>
  <c r="C30" i="38"/>
  <c r="B30" i="38"/>
  <c r="C29" i="38"/>
  <c r="B29" i="38"/>
  <c r="C28" i="38"/>
  <c r="B28" i="38"/>
  <c r="C27" i="38"/>
  <c r="B27" i="38"/>
  <c r="C26" i="38"/>
  <c r="B26" i="38"/>
  <c r="C25" i="38"/>
  <c r="B25" i="38"/>
  <c r="C24" i="38"/>
  <c r="B24" i="38"/>
  <c r="C23" i="38"/>
  <c r="B23" i="38"/>
  <c r="C22" i="38"/>
  <c r="B22" i="38"/>
  <c r="C21" i="38"/>
  <c r="B21" i="38"/>
  <c r="C20" i="38"/>
  <c r="B20" i="38"/>
  <c r="C19" i="38"/>
  <c r="B19" i="38"/>
  <c r="C18" i="38"/>
  <c r="B18" i="38"/>
  <c r="C17" i="38"/>
  <c r="B17" i="38"/>
  <c r="C16" i="38"/>
  <c r="B16" i="38"/>
  <c r="C15" i="38"/>
  <c r="B15" i="38"/>
  <c r="C14" i="38"/>
  <c r="B14" i="38"/>
  <c r="C13" i="38"/>
  <c r="B13" i="38"/>
  <c r="C12" i="38"/>
  <c r="B12" i="38"/>
  <c r="C11" i="38"/>
  <c r="B11" i="38"/>
  <c r="C10" i="38"/>
  <c r="B10" i="38"/>
  <c r="C9" i="38"/>
  <c r="B9" i="38"/>
  <c r="C8" i="38"/>
  <c r="B8" i="38"/>
  <c r="F2135" i="32"/>
  <c r="E2135" i="32"/>
  <c r="D2135" i="32"/>
  <c r="B2135" i="32"/>
  <c r="F2134" i="32"/>
  <c r="E2134" i="32"/>
  <c r="D2134" i="32"/>
  <c r="B2134" i="32"/>
  <c r="F2133" i="32"/>
  <c r="E2133" i="32"/>
  <c r="D2133" i="32"/>
  <c r="B2133" i="32"/>
  <c r="F2132" i="32"/>
  <c r="E2132" i="32"/>
  <c r="D2132" i="32"/>
  <c r="B2132" i="32"/>
  <c r="F2131" i="32"/>
  <c r="E2131" i="32"/>
  <c r="D2131" i="32"/>
  <c r="B2131" i="32"/>
  <c r="F2130" i="32"/>
  <c r="E2130" i="32"/>
  <c r="D2130" i="32"/>
  <c r="B2130" i="32"/>
  <c r="F2129" i="32"/>
  <c r="E2129" i="32"/>
  <c r="D2129" i="32"/>
  <c r="B2129" i="32"/>
  <c r="F2128" i="32"/>
  <c r="E2128" i="32"/>
  <c r="D2128" i="32"/>
  <c r="B2128" i="32"/>
  <c r="F2127" i="32"/>
  <c r="E2127" i="32"/>
  <c r="D2127" i="32"/>
  <c r="B2127" i="32"/>
  <c r="F2126" i="32"/>
  <c r="E2126" i="32"/>
  <c r="D2126" i="32"/>
  <c r="B2126" i="32"/>
  <c r="F2125" i="32"/>
  <c r="E2125" i="32"/>
  <c r="D2125" i="32"/>
  <c r="B2125" i="32"/>
  <c r="F2124" i="32"/>
  <c r="E2124" i="32"/>
  <c r="D2124" i="32"/>
  <c r="B2124" i="32"/>
  <c r="F2123" i="32"/>
  <c r="E2123" i="32"/>
  <c r="D2123" i="32"/>
  <c r="B2123" i="32"/>
  <c r="F2122" i="32"/>
  <c r="E2122" i="32"/>
  <c r="D2122" i="32"/>
  <c r="B2122" i="32"/>
  <c r="F2121" i="32"/>
  <c r="E2121" i="32"/>
  <c r="D2121" i="32"/>
  <c r="B2121" i="32"/>
  <c r="F2120" i="32"/>
  <c r="E2120" i="32"/>
  <c r="D2120" i="32"/>
  <c r="B2120" i="32"/>
  <c r="F2119" i="32"/>
  <c r="E2119" i="32"/>
  <c r="D2119" i="32"/>
  <c r="B2119" i="32"/>
  <c r="F2118" i="32"/>
  <c r="E2118" i="32"/>
  <c r="D2118" i="32"/>
  <c r="B2118" i="32"/>
  <c r="F2117" i="32"/>
  <c r="E2117" i="32"/>
  <c r="D2117" i="32"/>
  <c r="B2117" i="32"/>
  <c r="F2116" i="32"/>
  <c r="E2116" i="32"/>
  <c r="D2116" i="32"/>
  <c r="B2116" i="32"/>
  <c r="F2115" i="32"/>
  <c r="E2115" i="32"/>
  <c r="D2115" i="32"/>
  <c r="B2115" i="32"/>
  <c r="F2114" i="32"/>
  <c r="E2114" i="32"/>
  <c r="D2114" i="32"/>
  <c r="B2114" i="32"/>
  <c r="F2113" i="32"/>
  <c r="E2113" i="32"/>
  <c r="D2113" i="32"/>
  <c r="B2113" i="32"/>
  <c r="F2112" i="32"/>
  <c r="E2112" i="32"/>
  <c r="D2112" i="32"/>
  <c r="B2112" i="32"/>
  <c r="F2111" i="32"/>
  <c r="E2111" i="32"/>
  <c r="D2111" i="32"/>
  <c r="B2111" i="32"/>
  <c r="F2110" i="32"/>
  <c r="E2110" i="32"/>
  <c r="D2110" i="32"/>
  <c r="B2110" i="32"/>
  <c r="F2109" i="32"/>
  <c r="E2109" i="32"/>
  <c r="D2109" i="32"/>
  <c r="B2109" i="32"/>
  <c r="F2108" i="32"/>
  <c r="E2108" i="32"/>
  <c r="D2108" i="32"/>
  <c r="B2108" i="32"/>
  <c r="F2107" i="32"/>
  <c r="E2107" i="32"/>
  <c r="D2107" i="32"/>
  <c r="B2107" i="32"/>
  <c r="F2106" i="32"/>
  <c r="E2106" i="32"/>
  <c r="D2106" i="32"/>
  <c r="B2106" i="32"/>
  <c r="F2105" i="32"/>
  <c r="E2105" i="32"/>
  <c r="D2105" i="32"/>
  <c r="B2105" i="32"/>
  <c r="F2104" i="32"/>
  <c r="E2104" i="32"/>
  <c r="D2104" i="32"/>
  <c r="B2104" i="32"/>
  <c r="F2103" i="32"/>
  <c r="E2103" i="32"/>
  <c r="D2103" i="32"/>
  <c r="B2103" i="32"/>
  <c r="F2102" i="32"/>
  <c r="E2102" i="32"/>
  <c r="D2102" i="32"/>
  <c r="B2102" i="32"/>
  <c r="F2101" i="32"/>
  <c r="E2101" i="32"/>
  <c r="D2101" i="32"/>
  <c r="B2101" i="32"/>
  <c r="F2100" i="32"/>
  <c r="E2100" i="32"/>
  <c r="D2100" i="32"/>
  <c r="B2100" i="32"/>
  <c r="F2099" i="32"/>
  <c r="E2099" i="32"/>
  <c r="D2099" i="32"/>
  <c r="B2099" i="32"/>
  <c r="F2098" i="32"/>
  <c r="E2098" i="32"/>
  <c r="D2098" i="32"/>
  <c r="B2098" i="32"/>
  <c r="F2097" i="32"/>
  <c r="E2097" i="32"/>
  <c r="D2097" i="32"/>
  <c r="B2097" i="32"/>
  <c r="F2096" i="32"/>
  <c r="E2096" i="32"/>
  <c r="D2096" i="32"/>
  <c r="B2096" i="32"/>
  <c r="F2095" i="32"/>
  <c r="E2095" i="32"/>
  <c r="D2095" i="32"/>
  <c r="B2095" i="32"/>
  <c r="F2094" i="32"/>
  <c r="E2094" i="32"/>
  <c r="D2094" i="32"/>
  <c r="B2094" i="32"/>
  <c r="F2093" i="32"/>
  <c r="E2093" i="32"/>
  <c r="D2093" i="32"/>
  <c r="B2093" i="32"/>
  <c r="F2092" i="32"/>
  <c r="E2092" i="32"/>
  <c r="D2092" i="32"/>
  <c r="B2092" i="32"/>
  <c r="F2091" i="32"/>
  <c r="E2091" i="32"/>
  <c r="D2091" i="32"/>
  <c r="B2091" i="32"/>
  <c r="F2090" i="32"/>
  <c r="E2090" i="32"/>
  <c r="D2090" i="32"/>
  <c r="B2090" i="32"/>
  <c r="F2089" i="32"/>
  <c r="E2089" i="32"/>
  <c r="D2089" i="32"/>
  <c r="B2089" i="32"/>
  <c r="F2088" i="32"/>
  <c r="E2088" i="32"/>
  <c r="D2088" i="32"/>
  <c r="B2088" i="32"/>
  <c r="F2087" i="32"/>
  <c r="E2087" i="32"/>
  <c r="D2087" i="32"/>
  <c r="B2087" i="32"/>
  <c r="F2086" i="32"/>
  <c r="E2086" i="32"/>
  <c r="D2086" i="32"/>
  <c r="B2086" i="32"/>
  <c r="F2085" i="32"/>
  <c r="E2085" i="32"/>
  <c r="D2085" i="32"/>
  <c r="B2085" i="32"/>
  <c r="F2084" i="32"/>
  <c r="E2084" i="32"/>
  <c r="D2084" i="32"/>
  <c r="B2084" i="32"/>
  <c r="F2083" i="32"/>
  <c r="E2083" i="32"/>
  <c r="D2083" i="32"/>
  <c r="B2083" i="32"/>
  <c r="F2082" i="32"/>
  <c r="E2082" i="32"/>
  <c r="D2082" i="32"/>
  <c r="B2082" i="32"/>
  <c r="F2081" i="32"/>
  <c r="E2081" i="32"/>
  <c r="D2081" i="32"/>
  <c r="B2081" i="32"/>
  <c r="F2080" i="32"/>
  <c r="E2080" i="32"/>
  <c r="D2080" i="32"/>
  <c r="B2080" i="32"/>
  <c r="F2079" i="32"/>
  <c r="E2079" i="32"/>
  <c r="D2079" i="32"/>
  <c r="B2079" i="32"/>
  <c r="F2078" i="32"/>
  <c r="E2078" i="32"/>
  <c r="D2078" i="32"/>
  <c r="B2078" i="32"/>
  <c r="F2077" i="32"/>
  <c r="E2077" i="32"/>
  <c r="D2077" i="32"/>
  <c r="B2077" i="32"/>
  <c r="F2076" i="32"/>
  <c r="E2076" i="32"/>
  <c r="D2076" i="32"/>
  <c r="B2076" i="32"/>
  <c r="F2075" i="32"/>
  <c r="E2075" i="32"/>
  <c r="D2075" i="32"/>
  <c r="B2075" i="32"/>
  <c r="F2074" i="32"/>
  <c r="E2074" i="32"/>
  <c r="D2074" i="32"/>
  <c r="B2074" i="32"/>
  <c r="F2073" i="32"/>
  <c r="E2073" i="32"/>
  <c r="D2073" i="32"/>
  <c r="B2073" i="32"/>
  <c r="F2072" i="32"/>
  <c r="E2072" i="32"/>
  <c r="D2072" i="32"/>
  <c r="B2072" i="32"/>
  <c r="F2071" i="32"/>
  <c r="E2071" i="32"/>
  <c r="D2071" i="32"/>
  <c r="B2071" i="32"/>
  <c r="F2070" i="32"/>
  <c r="E2070" i="32"/>
  <c r="D2070" i="32"/>
  <c r="B2070" i="32"/>
  <c r="F2069" i="32"/>
  <c r="E2069" i="32"/>
  <c r="D2069" i="32"/>
  <c r="B2069" i="32"/>
  <c r="F2068" i="32"/>
  <c r="E2068" i="32"/>
  <c r="D2068" i="32"/>
  <c r="B2068" i="32"/>
  <c r="F2067" i="32"/>
  <c r="E2067" i="32"/>
  <c r="D2067" i="32"/>
  <c r="B2067" i="32"/>
  <c r="F2066" i="32"/>
  <c r="E2066" i="32"/>
  <c r="D2066" i="32"/>
  <c r="B2066" i="32"/>
  <c r="F2065" i="32"/>
  <c r="E2065" i="32"/>
  <c r="D2065" i="32"/>
  <c r="B2065" i="32"/>
  <c r="F2064" i="32"/>
  <c r="E2064" i="32"/>
  <c r="D2064" i="32"/>
  <c r="B2064" i="32"/>
  <c r="F2063" i="32"/>
  <c r="E2063" i="32"/>
  <c r="D2063" i="32"/>
  <c r="B2063" i="32"/>
  <c r="F2062" i="32"/>
  <c r="E2062" i="32"/>
  <c r="D2062" i="32"/>
  <c r="B2062" i="32"/>
  <c r="F2061" i="32"/>
  <c r="E2061" i="32"/>
  <c r="D2061" i="32"/>
  <c r="B2061" i="32"/>
  <c r="F2060" i="32"/>
  <c r="E2060" i="32"/>
  <c r="D2060" i="32"/>
  <c r="B2060" i="32"/>
  <c r="F2059" i="32"/>
  <c r="E2059" i="32"/>
  <c r="D2059" i="32"/>
  <c r="B2059" i="32"/>
  <c r="F2058" i="32"/>
  <c r="E2058" i="32"/>
  <c r="D2058" i="32"/>
  <c r="B2058" i="32"/>
  <c r="F2057" i="32"/>
  <c r="E2057" i="32"/>
  <c r="D2057" i="32"/>
  <c r="B2057" i="32"/>
  <c r="F2056" i="32"/>
  <c r="E2056" i="32"/>
  <c r="D2056" i="32"/>
  <c r="B2056" i="32"/>
  <c r="F2055" i="32"/>
  <c r="E2055" i="32"/>
  <c r="D2055" i="32"/>
  <c r="B2055" i="32"/>
  <c r="F2054" i="32"/>
  <c r="E2054" i="32"/>
  <c r="D2054" i="32"/>
  <c r="B2054" i="32"/>
  <c r="F2053" i="32"/>
  <c r="E2053" i="32"/>
  <c r="D2053" i="32"/>
  <c r="B2053" i="32"/>
  <c r="F2052" i="32"/>
  <c r="E2052" i="32"/>
  <c r="D2052" i="32"/>
  <c r="B2052" i="32"/>
  <c r="F2051" i="32"/>
  <c r="E2051" i="32"/>
  <c r="D2051" i="32"/>
  <c r="B2051" i="32"/>
  <c r="F2050" i="32"/>
  <c r="E2050" i="32"/>
  <c r="D2050" i="32"/>
  <c r="B2050" i="32"/>
  <c r="F2049" i="32"/>
  <c r="E2049" i="32"/>
  <c r="D2049" i="32"/>
  <c r="B2049" i="32"/>
  <c r="F2048" i="32"/>
  <c r="E2048" i="32"/>
  <c r="D2048" i="32"/>
  <c r="B2048" i="32"/>
  <c r="F2047" i="32"/>
  <c r="E2047" i="32"/>
  <c r="D2047" i="32"/>
  <c r="B2047" i="32"/>
  <c r="F2046" i="32"/>
  <c r="E2046" i="32"/>
  <c r="D2046" i="32"/>
  <c r="B2046" i="32"/>
  <c r="F2045" i="32"/>
  <c r="E2045" i="32"/>
  <c r="D2045" i="32"/>
  <c r="B2045" i="32"/>
  <c r="F2044" i="32"/>
  <c r="E2044" i="32"/>
  <c r="D2044" i="32"/>
  <c r="B2044" i="32"/>
  <c r="F2043" i="32"/>
  <c r="E2043" i="32"/>
  <c r="D2043" i="32"/>
  <c r="B2043" i="32"/>
  <c r="F2042" i="32"/>
  <c r="E2042" i="32"/>
  <c r="D2042" i="32"/>
  <c r="B2042" i="32"/>
  <c r="F2041" i="32"/>
  <c r="E2041" i="32"/>
  <c r="D2041" i="32"/>
  <c r="B2041" i="32"/>
  <c r="F2040" i="32"/>
  <c r="E2040" i="32"/>
  <c r="D2040" i="32"/>
  <c r="B2040" i="32"/>
  <c r="F2039" i="32"/>
  <c r="E2039" i="32"/>
  <c r="D2039" i="32"/>
  <c r="B2039" i="32"/>
  <c r="F2038" i="32"/>
  <c r="E2038" i="32"/>
  <c r="D2038" i="32"/>
  <c r="B2038" i="32"/>
  <c r="F2037" i="32"/>
  <c r="E2037" i="32"/>
  <c r="D2037" i="32"/>
  <c r="B2037" i="32"/>
  <c r="F2036" i="32"/>
  <c r="E2036" i="32"/>
  <c r="D2036" i="32"/>
  <c r="B2036" i="32"/>
  <c r="B2035" i="32"/>
  <c r="B2034" i="32"/>
  <c r="F2033" i="32"/>
  <c r="E2033" i="32"/>
  <c r="D2033" i="32"/>
  <c r="B2033" i="32"/>
  <c r="F2032" i="32"/>
  <c r="E2032" i="32"/>
  <c r="D2032" i="32"/>
  <c r="B2032" i="32"/>
  <c r="F2031" i="32"/>
  <c r="E2031" i="32"/>
  <c r="D2031" i="32"/>
  <c r="B2031" i="32"/>
  <c r="F2030" i="32"/>
  <c r="E2030" i="32"/>
  <c r="D2030" i="32"/>
  <c r="B2030" i="32"/>
  <c r="F2029" i="32"/>
  <c r="E2029" i="32"/>
  <c r="D2029" i="32"/>
  <c r="B2029" i="32"/>
  <c r="F2028" i="32"/>
  <c r="E2028" i="32"/>
  <c r="D2028" i="32"/>
  <c r="B2028" i="32"/>
  <c r="F2027" i="32"/>
  <c r="E2027" i="32"/>
  <c r="D2027" i="32"/>
  <c r="B2027" i="32"/>
  <c r="F2026" i="32"/>
  <c r="E2026" i="32"/>
  <c r="D2026" i="32"/>
  <c r="B2026" i="32"/>
  <c r="F2025" i="32"/>
  <c r="E2025" i="32"/>
  <c r="D2025" i="32"/>
  <c r="B2025" i="32"/>
  <c r="F2024" i="32"/>
  <c r="E2024" i="32"/>
  <c r="D2024" i="32"/>
  <c r="B2024" i="32"/>
  <c r="F2023" i="32"/>
  <c r="E2023" i="32"/>
  <c r="D2023" i="32"/>
  <c r="B2023" i="32"/>
  <c r="F2022" i="32"/>
  <c r="E2022" i="32"/>
  <c r="D2022" i="32"/>
  <c r="B2022" i="32"/>
  <c r="F2021" i="32"/>
  <c r="E2021" i="32"/>
  <c r="D2021" i="32"/>
  <c r="B2021" i="32"/>
  <c r="F2020" i="32"/>
  <c r="E2020" i="32"/>
  <c r="D2020" i="32"/>
  <c r="B2020" i="32"/>
  <c r="F2019" i="32"/>
  <c r="E2019" i="32"/>
  <c r="D2019" i="32"/>
  <c r="B2019" i="32"/>
  <c r="F2018" i="32"/>
  <c r="E2018" i="32"/>
  <c r="D2018" i="32"/>
  <c r="B2018" i="32"/>
  <c r="F2017" i="32"/>
  <c r="E2017" i="32"/>
  <c r="D2017" i="32"/>
  <c r="B2017" i="32"/>
  <c r="F2016" i="32"/>
  <c r="E2016" i="32"/>
  <c r="D2016" i="32"/>
  <c r="B2016" i="32"/>
  <c r="F2015" i="32"/>
  <c r="E2015" i="32"/>
  <c r="D2015" i="32"/>
  <c r="B2015" i="32"/>
  <c r="F2014" i="32"/>
  <c r="E2014" i="32"/>
  <c r="D2014" i="32"/>
  <c r="B2014" i="32"/>
  <c r="F2013" i="32"/>
  <c r="E2013" i="32"/>
  <c r="D2013" i="32"/>
  <c r="B2013" i="32"/>
  <c r="F2012" i="32"/>
  <c r="E2012" i="32"/>
  <c r="D2012" i="32"/>
  <c r="B2012" i="32"/>
  <c r="F2011" i="32"/>
  <c r="E2011" i="32"/>
  <c r="D2011" i="32"/>
  <c r="B2011" i="32"/>
  <c r="F2010" i="32"/>
  <c r="E2010" i="32"/>
  <c r="D2010" i="32"/>
  <c r="B2010" i="32"/>
  <c r="F2009" i="32"/>
  <c r="E2009" i="32"/>
  <c r="D2009" i="32"/>
  <c r="B2009" i="32"/>
  <c r="F2008" i="32"/>
  <c r="E2008" i="32"/>
  <c r="D2008" i="32"/>
  <c r="B2008" i="32"/>
  <c r="F2007" i="32"/>
  <c r="E2007" i="32"/>
  <c r="D2007" i="32"/>
  <c r="B2007" i="32"/>
  <c r="F2006" i="32"/>
  <c r="E2006" i="32"/>
  <c r="D2006" i="32"/>
  <c r="B2006" i="32"/>
  <c r="F2005" i="32"/>
  <c r="E2005" i="32"/>
  <c r="D2005" i="32"/>
  <c r="B2005" i="32"/>
  <c r="F2004" i="32"/>
  <c r="E2004" i="32"/>
  <c r="D2004" i="32"/>
  <c r="B2004" i="32"/>
  <c r="F2003" i="32"/>
  <c r="E2003" i="32"/>
  <c r="D2003" i="32"/>
  <c r="B2003" i="32"/>
  <c r="F2002" i="32"/>
  <c r="E2002" i="32"/>
  <c r="D2002" i="32"/>
  <c r="B2002" i="32"/>
  <c r="F2001" i="32"/>
  <c r="E2001" i="32"/>
  <c r="D2001" i="32"/>
  <c r="B2001" i="32"/>
  <c r="F2000" i="32"/>
  <c r="E2000" i="32"/>
  <c r="D2000" i="32"/>
  <c r="B2000" i="32"/>
  <c r="F1999" i="32"/>
  <c r="E1999" i="32"/>
  <c r="D1999" i="32"/>
  <c r="B1999" i="32"/>
  <c r="F1998" i="32"/>
  <c r="E1998" i="32"/>
  <c r="D1998" i="32"/>
  <c r="B1998" i="32"/>
  <c r="F1997" i="32"/>
  <c r="E1997" i="32"/>
  <c r="D1997" i="32"/>
  <c r="B1997" i="32"/>
  <c r="F1996" i="32"/>
  <c r="E1996" i="32"/>
  <c r="D1996" i="32"/>
  <c r="B1996" i="32"/>
  <c r="F1995" i="32"/>
  <c r="E1995" i="32"/>
  <c r="D1995" i="32"/>
  <c r="B1995" i="32"/>
  <c r="F1994" i="32"/>
  <c r="E1994" i="32"/>
  <c r="D1994" i="32"/>
  <c r="B1994" i="32"/>
  <c r="F1993" i="32"/>
  <c r="E1993" i="32"/>
  <c r="D1993" i="32"/>
  <c r="B1993" i="32"/>
  <c r="F1992" i="32"/>
  <c r="E1992" i="32"/>
  <c r="D1992" i="32"/>
  <c r="B1992" i="32"/>
  <c r="F1991" i="32"/>
  <c r="E1991" i="32"/>
  <c r="D1991" i="32"/>
  <c r="B1991" i="32"/>
  <c r="F1990" i="32"/>
  <c r="E1990" i="32"/>
  <c r="D1990" i="32"/>
  <c r="B1990" i="32"/>
  <c r="F1989" i="32"/>
  <c r="E1989" i="32"/>
  <c r="D1989" i="32"/>
  <c r="B1989" i="32"/>
  <c r="F1988" i="32"/>
  <c r="E1988" i="32"/>
  <c r="D1988" i="32"/>
  <c r="B1988" i="32"/>
  <c r="F1987" i="32"/>
  <c r="E1987" i="32"/>
  <c r="D1987" i="32"/>
  <c r="B1987" i="32"/>
  <c r="F1986" i="32"/>
  <c r="E1986" i="32"/>
  <c r="D1986" i="32"/>
  <c r="B1986" i="32"/>
  <c r="F1985" i="32"/>
  <c r="E1985" i="32"/>
  <c r="D1985" i="32"/>
  <c r="B1985" i="32"/>
  <c r="F1984" i="32"/>
  <c r="E1984" i="32"/>
  <c r="D1984" i="32"/>
  <c r="B1984" i="32"/>
  <c r="F1983" i="32"/>
  <c r="E1983" i="32"/>
  <c r="D1983" i="32"/>
  <c r="B1983" i="32"/>
  <c r="F1982" i="32"/>
  <c r="E1982" i="32"/>
  <c r="D1982" i="32"/>
  <c r="B1982" i="32"/>
  <c r="F1981" i="32"/>
  <c r="E1981" i="32"/>
  <c r="D1981" i="32"/>
  <c r="B1981" i="32"/>
  <c r="F1980" i="32"/>
  <c r="E1980" i="32"/>
  <c r="D1980" i="32"/>
  <c r="B1980" i="32"/>
  <c r="F1979" i="32"/>
  <c r="E1979" i="32"/>
  <c r="D1979" i="32"/>
  <c r="B1979" i="32"/>
  <c r="F1978" i="32"/>
  <c r="E1978" i="32"/>
  <c r="D1978" i="32"/>
  <c r="B1978" i="32"/>
  <c r="F1977" i="32"/>
  <c r="E1977" i="32"/>
  <c r="D1977" i="32"/>
  <c r="B1977" i="32"/>
  <c r="F1976" i="32"/>
  <c r="E1976" i="32"/>
  <c r="D1976" i="32"/>
  <c r="B1976" i="32"/>
  <c r="F1975" i="32"/>
  <c r="E1975" i="32"/>
  <c r="D1975" i="32"/>
  <c r="B1975" i="32"/>
  <c r="F1974" i="32"/>
  <c r="E1974" i="32"/>
  <c r="D1974" i="32"/>
  <c r="B1974" i="32"/>
  <c r="F1973" i="32"/>
  <c r="E1973" i="32"/>
  <c r="D1973" i="32"/>
  <c r="B1973" i="32"/>
  <c r="F1972" i="32"/>
  <c r="E1972" i="32"/>
  <c r="D1972" i="32"/>
  <c r="B1972" i="32"/>
  <c r="F1971" i="32"/>
  <c r="E1971" i="32"/>
  <c r="D1971" i="32"/>
  <c r="B1971" i="32"/>
  <c r="F1970" i="32"/>
  <c r="E1970" i="32"/>
  <c r="D1970" i="32"/>
  <c r="B1970" i="32"/>
  <c r="B1969" i="32"/>
  <c r="B1968" i="32"/>
  <c r="F1967" i="32"/>
  <c r="E1967" i="32"/>
  <c r="D1967" i="32"/>
  <c r="B1967" i="32"/>
  <c r="F1966" i="32"/>
  <c r="E1966" i="32"/>
  <c r="D1966" i="32"/>
  <c r="B1966" i="32"/>
  <c r="F1965" i="32"/>
  <c r="E1965" i="32"/>
  <c r="D1965" i="32"/>
  <c r="B1965" i="32"/>
  <c r="F1964" i="32"/>
  <c r="E1964" i="32"/>
  <c r="D1964" i="32"/>
  <c r="B1964" i="32"/>
  <c r="F1963" i="32"/>
  <c r="E1963" i="32"/>
  <c r="D1963" i="32"/>
  <c r="B1963" i="32"/>
  <c r="F1962" i="32"/>
  <c r="E1962" i="32"/>
  <c r="D1962" i="32"/>
  <c r="B1962" i="32"/>
  <c r="F1961" i="32"/>
  <c r="E1961" i="32"/>
  <c r="D1961" i="32"/>
  <c r="B1961" i="32"/>
  <c r="F1960" i="32"/>
  <c r="E1960" i="32"/>
  <c r="D1960" i="32"/>
  <c r="B1960" i="32"/>
  <c r="F1959" i="32"/>
  <c r="E1959" i="32"/>
  <c r="D1959" i="32"/>
  <c r="B1959" i="32"/>
  <c r="F1958" i="32"/>
  <c r="E1958" i="32"/>
  <c r="D1958" i="32"/>
  <c r="B1958" i="32"/>
  <c r="F1957" i="32"/>
  <c r="E1957" i="32"/>
  <c r="D1957" i="32"/>
  <c r="B1957" i="32"/>
  <c r="F1956" i="32"/>
  <c r="E1956" i="32"/>
  <c r="D1956" i="32"/>
  <c r="B1956" i="32"/>
  <c r="F1955" i="32"/>
  <c r="E1955" i="32"/>
  <c r="D1955" i="32"/>
  <c r="B1955" i="32"/>
  <c r="F1954" i="32"/>
  <c r="E1954" i="32"/>
  <c r="D1954" i="32"/>
  <c r="B1954" i="32"/>
  <c r="F1953" i="32"/>
  <c r="E1953" i="32"/>
  <c r="D1953" i="32"/>
  <c r="B1953" i="32"/>
  <c r="F1952" i="32"/>
  <c r="E1952" i="32"/>
  <c r="D1952" i="32"/>
  <c r="B1952" i="32"/>
  <c r="F1951" i="32"/>
  <c r="E1951" i="32"/>
  <c r="D1951" i="32"/>
  <c r="B1951" i="32"/>
  <c r="F1950" i="32"/>
  <c r="E1950" i="32"/>
  <c r="D1950" i="32"/>
  <c r="B1950" i="32"/>
  <c r="F1949" i="32"/>
  <c r="E1949" i="32"/>
  <c r="D1949" i="32"/>
  <c r="B1949" i="32"/>
  <c r="F1948" i="32"/>
  <c r="E1948" i="32"/>
  <c r="D1948" i="32"/>
  <c r="B1948" i="32"/>
  <c r="F1947" i="32"/>
  <c r="E1947" i="32"/>
  <c r="D1947" i="32"/>
  <c r="B1947" i="32"/>
  <c r="F1946" i="32"/>
  <c r="E1946" i="32"/>
  <c r="D1946" i="32"/>
  <c r="B1946" i="32"/>
  <c r="F1945" i="32"/>
  <c r="E1945" i="32"/>
  <c r="D1945" i="32"/>
  <c r="B1945" i="32"/>
  <c r="F1944" i="32"/>
  <c r="E1944" i="32"/>
  <c r="D1944" i="32"/>
  <c r="B1944" i="32"/>
  <c r="F1943" i="32"/>
  <c r="E1943" i="32"/>
  <c r="D1943" i="32"/>
  <c r="B1943" i="32"/>
  <c r="F1942" i="32"/>
  <c r="E1942" i="32"/>
  <c r="D1942" i="32"/>
  <c r="B1942" i="32"/>
  <c r="F1941" i="32"/>
  <c r="E1941" i="32"/>
  <c r="D1941" i="32"/>
  <c r="B1941" i="32"/>
  <c r="F1940" i="32"/>
  <c r="E1940" i="32"/>
  <c r="D1940" i="32"/>
  <c r="B1940" i="32"/>
  <c r="F1939" i="32"/>
  <c r="E1939" i="32"/>
  <c r="D1939" i="32"/>
  <c r="B1939" i="32"/>
  <c r="F1938" i="32"/>
  <c r="E1938" i="32"/>
  <c r="D1938" i="32"/>
  <c r="B1938" i="32"/>
  <c r="F1937" i="32"/>
  <c r="E1937" i="32"/>
  <c r="D1937" i="32"/>
  <c r="B1937" i="32"/>
  <c r="F1936" i="32"/>
  <c r="E1936" i="32"/>
  <c r="D1936" i="32"/>
  <c r="B1936" i="32"/>
  <c r="F1935" i="32"/>
  <c r="E1935" i="32"/>
  <c r="D1935" i="32"/>
  <c r="B1935" i="32"/>
  <c r="F1934" i="32"/>
  <c r="E1934" i="32"/>
  <c r="D1934" i="32"/>
  <c r="B1934" i="32"/>
  <c r="F1933" i="32"/>
  <c r="E1933" i="32"/>
  <c r="D1933" i="32"/>
  <c r="B1933" i="32"/>
  <c r="F1932" i="32"/>
  <c r="E1932" i="32"/>
  <c r="D1932" i="32"/>
  <c r="B1932" i="32"/>
  <c r="F1931" i="32"/>
  <c r="E1931" i="32"/>
  <c r="D1931" i="32"/>
  <c r="B1931" i="32"/>
  <c r="F1930" i="32"/>
  <c r="E1930" i="32"/>
  <c r="D1930" i="32"/>
  <c r="B1930" i="32"/>
  <c r="F1929" i="32"/>
  <c r="E1929" i="32"/>
  <c r="D1929" i="32"/>
  <c r="B1929" i="32"/>
  <c r="F1928" i="32"/>
  <c r="E1928" i="32"/>
  <c r="D1928" i="32"/>
  <c r="B1928" i="32"/>
  <c r="F1927" i="32"/>
  <c r="E1927" i="32"/>
  <c r="D1927" i="32"/>
  <c r="B1927" i="32"/>
  <c r="F1926" i="32"/>
  <c r="E1926" i="32"/>
  <c r="D1926" i="32"/>
  <c r="B1926" i="32"/>
  <c r="F1925" i="32"/>
  <c r="E1925" i="32"/>
  <c r="D1925" i="32"/>
  <c r="B1925" i="32"/>
  <c r="F1924" i="32"/>
  <c r="E1924" i="32"/>
  <c r="D1924" i="32"/>
  <c r="B1924" i="32"/>
  <c r="F1923" i="32"/>
  <c r="E1923" i="32"/>
  <c r="D1923" i="32"/>
  <c r="B1923" i="32"/>
  <c r="F1922" i="32"/>
  <c r="E1922" i="32"/>
  <c r="D1922" i="32"/>
  <c r="B1922" i="32"/>
  <c r="F1921" i="32"/>
  <c r="E1921" i="32"/>
  <c r="D1921" i="32"/>
  <c r="B1921" i="32"/>
  <c r="F1920" i="32"/>
  <c r="E1920" i="32"/>
  <c r="D1920" i="32"/>
  <c r="B1920" i="32"/>
  <c r="F1919" i="32"/>
  <c r="E1919" i="32"/>
  <c r="D1919" i="32"/>
  <c r="B1919" i="32"/>
  <c r="F1918" i="32"/>
  <c r="E1918" i="32"/>
  <c r="D1918" i="32"/>
  <c r="B1918" i="32"/>
  <c r="F1917" i="32"/>
  <c r="E1917" i="32"/>
  <c r="D1917" i="32"/>
  <c r="B1917" i="32"/>
  <c r="F1916" i="32"/>
  <c r="E1916" i="32"/>
  <c r="D1916" i="32"/>
  <c r="B1916" i="32"/>
  <c r="F1915" i="32"/>
  <c r="E1915" i="32"/>
  <c r="D1915" i="32"/>
  <c r="B1915" i="32"/>
  <c r="F1914" i="32"/>
  <c r="E1914" i="32"/>
  <c r="D1914" i="32"/>
  <c r="B1914" i="32"/>
  <c r="F1913" i="32"/>
  <c r="E1913" i="32"/>
  <c r="D1913" i="32"/>
  <c r="B1913" i="32"/>
  <c r="F1912" i="32"/>
  <c r="E1912" i="32"/>
  <c r="D1912" i="32"/>
  <c r="B1912" i="32"/>
  <c r="F1911" i="32"/>
  <c r="E1911" i="32"/>
  <c r="D1911" i="32"/>
  <c r="B1911" i="32"/>
  <c r="F1910" i="32"/>
  <c r="E1910" i="32"/>
  <c r="D1910" i="32"/>
  <c r="B1910" i="32"/>
  <c r="F1909" i="32"/>
  <c r="E1909" i="32"/>
  <c r="D1909" i="32"/>
  <c r="B1909" i="32"/>
  <c r="F1908" i="32"/>
  <c r="E1908" i="32"/>
  <c r="D1908" i="32"/>
  <c r="B1908" i="32"/>
  <c r="F1907" i="32"/>
  <c r="E1907" i="32"/>
  <c r="D1907" i="32"/>
  <c r="B1907" i="32"/>
  <c r="F1906" i="32"/>
  <c r="E1906" i="32"/>
  <c r="D1906" i="32"/>
  <c r="B1906" i="32"/>
  <c r="F1905" i="32"/>
  <c r="E1905" i="32"/>
  <c r="D1905" i="32"/>
  <c r="B1905" i="32"/>
  <c r="F1904" i="32"/>
  <c r="E1904" i="32"/>
  <c r="D1904" i="32"/>
  <c r="B1904" i="32"/>
  <c r="F1903" i="32"/>
  <c r="E1903" i="32"/>
  <c r="D1903" i="32"/>
  <c r="B1903" i="32"/>
  <c r="F1902" i="32"/>
  <c r="E1902" i="32"/>
  <c r="D1902" i="32"/>
  <c r="B1902" i="32"/>
  <c r="F1901" i="32"/>
  <c r="E1901" i="32"/>
  <c r="D1901" i="32"/>
  <c r="B1901" i="32"/>
  <c r="F1900" i="32"/>
  <c r="E1900" i="32"/>
  <c r="D1900" i="32"/>
  <c r="B1900" i="32"/>
  <c r="F1899" i="32"/>
  <c r="E1899" i="32"/>
  <c r="D1899" i="32"/>
  <c r="B1899" i="32"/>
  <c r="F1898" i="32"/>
  <c r="E1898" i="32"/>
  <c r="D1898" i="32"/>
  <c r="B1898" i="32"/>
  <c r="F1897" i="32"/>
  <c r="E1897" i="32"/>
  <c r="D1897" i="32"/>
  <c r="B1897" i="32"/>
  <c r="F1896" i="32"/>
  <c r="E1896" i="32"/>
  <c r="D1896" i="32"/>
  <c r="B1896" i="32"/>
  <c r="F1895" i="32"/>
  <c r="E1895" i="32"/>
  <c r="D1895" i="32"/>
  <c r="B1895" i="32"/>
  <c r="F1894" i="32"/>
  <c r="E1894" i="32"/>
  <c r="D1894" i="32"/>
  <c r="B1894" i="32"/>
  <c r="F1893" i="32"/>
  <c r="E1893" i="32"/>
  <c r="D1893" i="32"/>
  <c r="B1893" i="32"/>
  <c r="F1892" i="32"/>
  <c r="E1892" i="32"/>
  <c r="D1892" i="32"/>
  <c r="B1892" i="32"/>
  <c r="F1891" i="32"/>
  <c r="E1891" i="32"/>
  <c r="D1891" i="32"/>
  <c r="B1891" i="32"/>
  <c r="F1890" i="32"/>
  <c r="E1890" i="32"/>
  <c r="D1890" i="32"/>
  <c r="B1890" i="32"/>
  <c r="F1889" i="32"/>
  <c r="E1889" i="32"/>
  <c r="D1889" i="32"/>
  <c r="B1889" i="32"/>
  <c r="F1888" i="32"/>
  <c r="E1888" i="32"/>
  <c r="D1888" i="32"/>
  <c r="B1888" i="32"/>
  <c r="F1887" i="32"/>
  <c r="E1887" i="32"/>
  <c r="D1887" i="32"/>
  <c r="B1887" i="32"/>
  <c r="F1886" i="32"/>
  <c r="E1886" i="32"/>
  <c r="D1886" i="32"/>
  <c r="B1886" i="32"/>
  <c r="F1885" i="32"/>
  <c r="E1885" i="32"/>
  <c r="D1885" i="32"/>
  <c r="B1885" i="32"/>
  <c r="F1884" i="32"/>
  <c r="E1884" i="32"/>
  <c r="D1884" i="32"/>
  <c r="B1884" i="32"/>
  <c r="F1883" i="32"/>
  <c r="E1883" i="32"/>
  <c r="D1883" i="32"/>
  <c r="B1883" i="32"/>
  <c r="F1882" i="32"/>
  <c r="E1882" i="32"/>
  <c r="D1882" i="32"/>
  <c r="B1882" i="32"/>
  <c r="F1881" i="32"/>
  <c r="E1881" i="32"/>
  <c r="D1881" i="32"/>
  <c r="B1881" i="32"/>
  <c r="F1880" i="32"/>
  <c r="E1880" i="32"/>
  <c r="D1880" i="32"/>
  <c r="B1880" i="32"/>
  <c r="F1879" i="32"/>
  <c r="E1879" i="32"/>
  <c r="D1879" i="32"/>
  <c r="B1879" i="32"/>
  <c r="F1878" i="32"/>
  <c r="E1878" i="32"/>
  <c r="D1878" i="32"/>
  <c r="B1878" i="32"/>
  <c r="F1877" i="32"/>
  <c r="E1877" i="32"/>
  <c r="D1877" i="32"/>
  <c r="B1877" i="32"/>
  <c r="F1876" i="32"/>
  <c r="E1876" i="32"/>
  <c r="D1876" i="32"/>
  <c r="B1876" i="32"/>
  <c r="F1875" i="32"/>
  <c r="E1875" i="32"/>
  <c r="D1875" i="32"/>
  <c r="B1875" i="32"/>
  <c r="F1874" i="32"/>
  <c r="E1874" i="32"/>
  <c r="D1874" i="32"/>
  <c r="B1874" i="32"/>
  <c r="F1873" i="32"/>
  <c r="E1873" i="32"/>
  <c r="D1873" i="32"/>
  <c r="B1873" i="32"/>
  <c r="F1872" i="32"/>
  <c r="E1872" i="32"/>
  <c r="D1872" i="32"/>
  <c r="B1872" i="32"/>
  <c r="F1871" i="32"/>
  <c r="E1871" i="32"/>
  <c r="D1871" i="32"/>
  <c r="B1871" i="32"/>
  <c r="F1870" i="32"/>
  <c r="E1870" i="32"/>
  <c r="D1870" i="32"/>
  <c r="B1870" i="32"/>
  <c r="F1869" i="32"/>
  <c r="E1869" i="32"/>
  <c r="D1869" i="32"/>
  <c r="B1869" i="32"/>
  <c r="F1868" i="32"/>
  <c r="E1868" i="32"/>
  <c r="D1868" i="32"/>
  <c r="B1868" i="32"/>
  <c r="F1867" i="32"/>
  <c r="E1867" i="32"/>
  <c r="D1867" i="32"/>
  <c r="B1867" i="32"/>
  <c r="F1866" i="32"/>
  <c r="E1866" i="32"/>
  <c r="D1866" i="32"/>
  <c r="B1866" i="32"/>
  <c r="F1865" i="32"/>
  <c r="E1865" i="32"/>
  <c r="D1865" i="32"/>
  <c r="B1865" i="32"/>
  <c r="F1864" i="32"/>
  <c r="E1864" i="32"/>
  <c r="D1864" i="32"/>
  <c r="B1864" i="32"/>
  <c r="F1863" i="32"/>
  <c r="E1863" i="32"/>
  <c r="D1863" i="32"/>
  <c r="B1863" i="32"/>
  <c r="F1862" i="32"/>
  <c r="E1862" i="32"/>
  <c r="D1862" i="32"/>
  <c r="B1862" i="32"/>
  <c r="F1861" i="32"/>
  <c r="E1861" i="32"/>
  <c r="D1861" i="32"/>
  <c r="B1861" i="32"/>
  <c r="F1860" i="32"/>
  <c r="E1860" i="32"/>
  <c r="D1860" i="32"/>
  <c r="B1860" i="32"/>
  <c r="F1859" i="32"/>
  <c r="E1859" i="32"/>
  <c r="D1859" i="32"/>
  <c r="B1859" i="32"/>
  <c r="F1858" i="32"/>
  <c r="E1858" i="32"/>
  <c r="D1858" i="32"/>
  <c r="B1858" i="32"/>
  <c r="F1857" i="32"/>
  <c r="E1857" i="32"/>
  <c r="D1857" i="32"/>
  <c r="B1857" i="32"/>
  <c r="F1856" i="32"/>
  <c r="E1856" i="32"/>
  <c r="D1856" i="32"/>
  <c r="B1856" i="32"/>
  <c r="F1855" i="32"/>
  <c r="E1855" i="32"/>
  <c r="D1855" i="32"/>
  <c r="B1855" i="32"/>
  <c r="F1854" i="32"/>
  <c r="E1854" i="32"/>
  <c r="D1854" i="32"/>
  <c r="B1854" i="32"/>
  <c r="F1853" i="32"/>
  <c r="E1853" i="32"/>
  <c r="D1853" i="32"/>
  <c r="B1853" i="32"/>
  <c r="F1852" i="32"/>
  <c r="E1852" i="32"/>
  <c r="D1852" i="32"/>
  <c r="B1852" i="32"/>
  <c r="F1851" i="32"/>
  <c r="E1851" i="32"/>
  <c r="D1851" i="32"/>
  <c r="B1851" i="32"/>
  <c r="F1850" i="32"/>
  <c r="E1850" i="32"/>
  <c r="D1850" i="32"/>
  <c r="B1850" i="32"/>
  <c r="F1849" i="32"/>
  <c r="E1849" i="32"/>
  <c r="D1849" i="32"/>
  <c r="B1849" i="32"/>
  <c r="F1848" i="32"/>
  <c r="E1848" i="32"/>
  <c r="D1848" i="32"/>
  <c r="B1848" i="32"/>
  <c r="F1847" i="32"/>
  <c r="E1847" i="32"/>
  <c r="D1847" i="32"/>
  <c r="B1847" i="32"/>
  <c r="F1846" i="32"/>
  <c r="E1846" i="32"/>
  <c r="D1846" i="32"/>
  <c r="B1846" i="32"/>
  <c r="F1845" i="32"/>
  <c r="E1845" i="32"/>
  <c r="D1845" i="32"/>
  <c r="B1845" i="32"/>
  <c r="F1844" i="32"/>
  <c r="E1844" i="32"/>
  <c r="D1844" i="32"/>
  <c r="B1844" i="32"/>
  <c r="F1843" i="32"/>
  <c r="E1843" i="32"/>
  <c r="D1843" i="32"/>
  <c r="B1843" i="32"/>
  <c r="F1842" i="32"/>
  <c r="E1842" i="32"/>
  <c r="D1842" i="32"/>
  <c r="B1842" i="32"/>
  <c r="F1841" i="32"/>
  <c r="E1841" i="32"/>
  <c r="D1841" i="32"/>
  <c r="B1841" i="32"/>
  <c r="F1840" i="32"/>
  <c r="E1840" i="32"/>
  <c r="D1840" i="32"/>
  <c r="B1840" i="32"/>
  <c r="F1839" i="32"/>
  <c r="E1839" i="32"/>
  <c r="D1839" i="32"/>
  <c r="B1839" i="32"/>
  <c r="F1838" i="32"/>
  <c r="E1838" i="32"/>
  <c r="D1838" i="32"/>
  <c r="B1838" i="32"/>
  <c r="F1837" i="32"/>
  <c r="E1837" i="32"/>
  <c r="D1837" i="32"/>
  <c r="B1837" i="32"/>
  <c r="F1836" i="32"/>
  <c r="E1836" i="32"/>
  <c r="D1836" i="32"/>
  <c r="B1836" i="32"/>
  <c r="F1835" i="32"/>
  <c r="E1835" i="32"/>
  <c r="D1835" i="32"/>
  <c r="B1835" i="32"/>
  <c r="F1834" i="32"/>
  <c r="E1834" i="32"/>
  <c r="D1834" i="32"/>
  <c r="B1834" i="32"/>
  <c r="F1833" i="32"/>
  <c r="E1833" i="32"/>
  <c r="D1833" i="32"/>
  <c r="B1833" i="32"/>
  <c r="F1832" i="32"/>
  <c r="E1832" i="32"/>
  <c r="D1832" i="32"/>
  <c r="B1832" i="32"/>
  <c r="F1831" i="32"/>
  <c r="E1831" i="32"/>
  <c r="D1831" i="32"/>
  <c r="B1831" i="32"/>
  <c r="F1830" i="32"/>
  <c r="E1830" i="32"/>
  <c r="D1830" i="32"/>
  <c r="B1830" i="32"/>
  <c r="F1829" i="32"/>
  <c r="E1829" i="32"/>
  <c r="D1829" i="32"/>
  <c r="B1829" i="32"/>
  <c r="F1828" i="32"/>
  <c r="E1828" i="32"/>
  <c r="D1828" i="32"/>
  <c r="B1828" i="32"/>
  <c r="F1827" i="32"/>
  <c r="E1827" i="32"/>
  <c r="D1827" i="32"/>
  <c r="B1827" i="32"/>
  <c r="F1826" i="32"/>
  <c r="E1826" i="32"/>
  <c r="D1826" i="32"/>
  <c r="B1826" i="32"/>
  <c r="F1825" i="32"/>
  <c r="E1825" i="32"/>
  <c r="D1825" i="32"/>
  <c r="B1825" i="32"/>
  <c r="F1824" i="32"/>
  <c r="E1824" i="32"/>
  <c r="D1824" i="32"/>
  <c r="B1824" i="32"/>
  <c r="F1823" i="32"/>
  <c r="E1823" i="32"/>
  <c r="D1823" i="32"/>
  <c r="B1823" i="32"/>
  <c r="F1822" i="32"/>
  <c r="E1822" i="32"/>
  <c r="D1822" i="32"/>
  <c r="B1822" i="32"/>
  <c r="F1821" i="32"/>
  <c r="E1821" i="32"/>
  <c r="D1821" i="32"/>
  <c r="B1821" i="32"/>
  <c r="F1820" i="32"/>
  <c r="E1820" i="32"/>
  <c r="D1820" i="32"/>
  <c r="B1820" i="32"/>
  <c r="F1819" i="32"/>
  <c r="E1819" i="32"/>
  <c r="D1819" i="32"/>
  <c r="B1819" i="32"/>
  <c r="F1818" i="32"/>
  <c r="E1818" i="32"/>
  <c r="D1818" i="32"/>
  <c r="B1818" i="32"/>
  <c r="F1817" i="32"/>
  <c r="E1817" i="32"/>
  <c r="D1817" i="32"/>
  <c r="B1817" i="32"/>
  <c r="F1816" i="32"/>
  <c r="E1816" i="32"/>
  <c r="D1816" i="32"/>
  <c r="B1816" i="32"/>
  <c r="F1815" i="32"/>
  <c r="E1815" i="32"/>
  <c r="D1815" i="32"/>
  <c r="B1815" i="32"/>
  <c r="F1814" i="32"/>
  <c r="E1814" i="32"/>
  <c r="D1814" i="32"/>
  <c r="B1814" i="32"/>
  <c r="F1813" i="32"/>
  <c r="E1813" i="32"/>
  <c r="D1813" i="32"/>
  <c r="B1813" i="32"/>
  <c r="F1812" i="32"/>
  <c r="E1812" i="32"/>
  <c r="D1812" i="32"/>
  <c r="B1812" i="32"/>
  <c r="F1811" i="32"/>
  <c r="E1811" i="32"/>
  <c r="D1811" i="32"/>
  <c r="B1811" i="32"/>
  <c r="F1810" i="32"/>
  <c r="E1810" i="32"/>
  <c r="D1810" i="32"/>
  <c r="B1810" i="32"/>
  <c r="F1809" i="32"/>
  <c r="E1809" i="32"/>
  <c r="D1809" i="32"/>
  <c r="B1809" i="32"/>
  <c r="F1808" i="32"/>
  <c r="E1808" i="32"/>
  <c r="D1808" i="32"/>
  <c r="B1808" i="32"/>
  <c r="F1807" i="32"/>
  <c r="E1807" i="32"/>
  <c r="D1807" i="32"/>
  <c r="B1807" i="32"/>
  <c r="F1806" i="32"/>
  <c r="E1806" i="32"/>
  <c r="D1806" i="32"/>
  <c r="B1806" i="32"/>
  <c r="F1805" i="32"/>
  <c r="E1805" i="32"/>
  <c r="D1805" i="32"/>
  <c r="B1805" i="32"/>
  <c r="F1804" i="32"/>
  <c r="E1804" i="32"/>
  <c r="D1804" i="32"/>
  <c r="B1804" i="32"/>
  <c r="F1803" i="32"/>
  <c r="E1803" i="32"/>
  <c r="D1803" i="32"/>
  <c r="B1803" i="32"/>
  <c r="F1802" i="32"/>
  <c r="E1802" i="32"/>
  <c r="D1802" i="32"/>
  <c r="B1802" i="32"/>
  <c r="F1801" i="32"/>
  <c r="E1801" i="32"/>
  <c r="D1801" i="32"/>
  <c r="B1801" i="32"/>
  <c r="F1800" i="32"/>
  <c r="E1800" i="32"/>
  <c r="D1800" i="32"/>
  <c r="B1800" i="32"/>
  <c r="F1799" i="32"/>
  <c r="E1799" i="32"/>
  <c r="D1799" i="32"/>
  <c r="B1799" i="32"/>
  <c r="B1798" i="32"/>
  <c r="B1797" i="32"/>
  <c r="F1796" i="32"/>
  <c r="E1796" i="32"/>
  <c r="D1796" i="32"/>
  <c r="B1796" i="32"/>
  <c r="F1795" i="32"/>
  <c r="E1795" i="32"/>
  <c r="D1795" i="32"/>
  <c r="B1795" i="32"/>
  <c r="F1794" i="32"/>
  <c r="E1794" i="32"/>
  <c r="D1794" i="32"/>
  <c r="B1794" i="32"/>
  <c r="F1793" i="32"/>
  <c r="E1793" i="32"/>
  <c r="D1793" i="32"/>
  <c r="B1793" i="32"/>
  <c r="F1792" i="32"/>
  <c r="E1792" i="32"/>
  <c r="D1792" i="32"/>
  <c r="B1792" i="32"/>
  <c r="F1791" i="32"/>
  <c r="E1791" i="32"/>
  <c r="D1791" i="32"/>
  <c r="B1791" i="32"/>
  <c r="F1790" i="32"/>
  <c r="E1790" i="32"/>
  <c r="D1790" i="32"/>
  <c r="B1790" i="32"/>
  <c r="F1789" i="32"/>
  <c r="E1789" i="32"/>
  <c r="D1789" i="32"/>
  <c r="B1789" i="32"/>
  <c r="F1788" i="32"/>
  <c r="E1788" i="32"/>
  <c r="D1788" i="32"/>
  <c r="B1788" i="32"/>
  <c r="F1787" i="32"/>
  <c r="E1787" i="32"/>
  <c r="D1787" i="32"/>
  <c r="B1787" i="32"/>
  <c r="F1786" i="32"/>
  <c r="E1786" i="32"/>
  <c r="D1786" i="32"/>
  <c r="B1786" i="32"/>
  <c r="F1785" i="32"/>
  <c r="E1785" i="32"/>
  <c r="D1785" i="32"/>
  <c r="B1785" i="32"/>
  <c r="F1784" i="32"/>
  <c r="E1784" i="32"/>
  <c r="D1784" i="32"/>
  <c r="B1784" i="32"/>
  <c r="F1783" i="32"/>
  <c r="E1783" i="32"/>
  <c r="D1783" i="32"/>
  <c r="B1783" i="32"/>
  <c r="F1782" i="32"/>
  <c r="E1782" i="32"/>
  <c r="D1782" i="32"/>
  <c r="B1782" i="32"/>
  <c r="F1781" i="32"/>
  <c r="E1781" i="32"/>
  <c r="D1781" i="32"/>
  <c r="B1781" i="32"/>
  <c r="F1780" i="32"/>
  <c r="E1780" i="32"/>
  <c r="D1780" i="32"/>
  <c r="B1780" i="32"/>
  <c r="F1779" i="32"/>
  <c r="E1779" i="32"/>
  <c r="D1779" i="32"/>
  <c r="B1779" i="32"/>
  <c r="F1778" i="32"/>
  <c r="E1778" i="32"/>
  <c r="D1778" i="32"/>
  <c r="B1778" i="32"/>
  <c r="F1777" i="32"/>
  <c r="E1777" i="32"/>
  <c r="D1777" i="32"/>
  <c r="B1777" i="32"/>
  <c r="F1776" i="32"/>
  <c r="E1776" i="32"/>
  <c r="D1776" i="32"/>
  <c r="B1776" i="32"/>
  <c r="F1775" i="32"/>
  <c r="E1775" i="32"/>
  <c r="D1775" i="32"/>
  <c r="B1775" i="32"/>
  <c r="F1774" i="32"/>
  <c r="E1774" i="32"/>
  <c r="D1774" i="32"/>
  <c r="B1774" i="32"/>
  <c r="F1773" i="32"/>
  <c r="E1773" i="32"/>
  <c r="D1773" i="32"/>
  <c r="B1773" i="32"/>
  <c r="F1772" i="32"/>
  <c r="E1772" i="32"/>
  <c r="D1772" i="32"/>
  <c r="B1772" i="32"/>
  <c r="F1771" i="32"/>
  <c r="E1771" i="32"/>
  <c r="D1771" i="32"/>
  <c r="B1771" i="32"/>
  <c r="F1770" i="32"/>
  <c r="E1770" i="32"/>
  <c r="D1770" i="32"/>
  <c r="B1770" i="32"/>
  <c r="F1769" i="32"/>
  <c r="E1769" i="32"/>
  <c r="D1769" i="32"/>
  <c r="B1769" i="32"/>
  <c r="F1768" i="32"/>
  <c r="E1768" i="32"/>
  <c r="D1768" i="32"/>
  <c r="B1768" i="32"/>
  <c r="F1767" i="32"/>
  <c r="E1767" i="32"/>
  <c r="D1767" i="32"/>
  <c r="B1767" i="32"/>
  <c r="F1766" i="32"/>
  <c r="E1766" i="32"/>
  <c r="D1766" i="32"/>
  <c r="B1766" i="32"/>
  <c r="F1765" i="32"/>
  <c r="E1765" i="32"/>
  <c r="D1765" i="32"/>
  <c r="B1765" i="32"/>
  <c r="F1764" i="32"/>
  <c r="E1764" i="32"/>
  <c r="D1764" i="32"/>
  <c r="B1764" i="32"/>
  <c r="F1763" i="32"/>
  <c r="E1763" i="32"/>
  <c r="D1763" i="32"/>
  <c r="B1763" i="32"/>
  <c r="F1762" i="32"/>
  <c r="E1762" i="32"/>
  <c r="D1762" i="32"/>
  <c r="B1762" i="32"/>
  <c r="F1761" i="32"/>
  <c r="E1761" i="32"/>
  <c r="D1761" i="32"/>
  <c r="B1761" i="32"/>
  <c r="F1760" i="32"/>
  <c r="E1760" i="32"/>
  <c r="D1760" i="32"/>
  <c r="B1760" i="32"/>
  <c r="F1759" i="32"/>
  <c r="E1759" i="32"/>
  <c r="D1759" i="32"/>
  <c r="B1759" i="32"/>
  <c r="F1758" i="32"/>
  <c r="E1758" i="32"/>
  <c r="D1758" i="32"/>
  <c r="B1758" i="32"/>
  <c r="F1757" i="32"/>
  <c r="E1757" i="32"/>
  <c r="D1757" i="32"/>
  <c r="B1757" i="32"/>
  <c r="F1756" i="32"/>
  <c r="E1756" i="32"/>
  <c r="D1756" i="32"/>
  <c r="B1756" i="32"/>
  <c r="F1755" i="32"/>
  <c r="E1755" i="32"/>
  <c r="D1755" i="32"/>
  <c r="B1755" i="32"/>
  <c r="F1754" i="32"/>
  <c r="E1754" i="32"/>
  <c r="D1754" i="32"/>
  <c r="B1754" i="32"/>
  <c r="F1753" i="32"/>
  <c r="E1753" i="32"/>
  <c r="D1753" i="32"/>
  <c r="B1753" i="32"/>
  <c r="F1752" i="32"/>
  <c r="E1752" i="32"/>
  <c r="D1752" i="32"/>
  <c r="B1752" i="32"/>
  <c r="F1751" i="32"/>
  <c r="E1751" i="32"/>
  <c r="D1751" i="32"/>
  <c r="B1751" i="32"/>
  <c r="F1750" i="32"/>
  <c r="E1750" i="32"/>
  <c r="D1750" i="32"/>
  <c r="B1750" i="32"/>
  <c r="F1749" i="32"/>
  <c r="E1749" i="32"/>
  <c r="D1749" i="32"/>
  <c r="B1749" i="32"/>
  <c r="F1748" i="32"/>
  <c r="E1748" i="32"/>
  <c r="D1748" i="32"/>
  <c r="B1748" i="32"/>
  <c r="F1747" i="32"/>
  <c r="E1747" i="32"/>
  <c r="D1747" i="32"/>
  <c r="B1747" i="32"/>
  <c r="F1746" i="32"/>
  <c r="E1746" i="32"/>
  <c r="D1746" i="32"/>
  <c r="B1746" i="32"/>
  <c r="F1745" i="32"/>
  <c r="E1745" i="32"/>
  <c r="D1745" i="32"/>
  <c r="B1745" i="32"/>
  <c r="F1744" i="32"/>
  <c r="E1744" i="32"/>
  <c r="D1744" i="32"/>
  <c r="B1744" i="32"/>
  <c r="F1743" i="32"/>
  <c r="E1743" i="32"/>
  <c r="D1743" i="32"/>
  <c r="B1743" i="32"/>
  <c r="F1742" i="32"/>
  <c r="E1742" i="32"/>
  <c r="D1742" i="32"/>
  <c r="B1742" i="32"/>
  <c r="F1741" i="32"/>
  <c r="E1741" i="32"/>
  <c r="D1741" i="32"/>
  <c r="B1741" i="32"/>
  <c r="F1740" i="32"/>
  <c r="E1740" i="32"/>
  <c r="D1740" i="32"/>
  <c r="B1740" i="32"/>
  <c r="F1739" i="32"/>
  <c r="E1739" i="32"/>
  <c r="D1739" i="32"/>
  <c r="B1739" i="32"/>
  <c r="F1738" i="32"/>
  <c r="E1738" i="32"/>
  <c r="D1738" i="32"/>
  <c r="B1738" i="32"/>
  <c r="F1737" i="32"/>
  <c r="E1737" i="32"/>
  <c r="D1737" i="32"/>
  <c r="B1737" i="32"/>
  <c r="F1736" i="32"/>
  <c r="E1736" i="32"/>
  <c r="D1736" i="32"/>
  <c r="B1736" i="32"/>
  <c r="F1735" i="32"/>
  <c r="E1735" i="32"/>
  <c r="D1735" i="32"/>
  <c r="B1735" i="32"/>
  <c r="F1734" i="32"/>
  <c r="E1734" i="32"/>
  <c r="D1734" i="32"/>
  <c r="B1734" i="32"/>
  <c r="F1733" i="32"/>
  <c r="E1733" i="32"/>
  <c r="D1733" i="32"/>
  <c r="B1733" i="32"/>
  <c r="B1732" i="32"/>
  <c r="B1731" i="32"/>
  <c r="F1730" i="32"/>
  <c r="E1730" i="32"/>
  <c r="D1730" i="32"/>
  <c r="B1730" i="32"/>
  <c r="F1729" i="32"/>
  <c r="E1729" i="32"/>
  <c r="D1729" i="32"/>
  <c r="B1729" i="32"/>
  <c r="F1728" i="32"/>
  <c r="E1728" i="32"/>
  <c r="D1728" i="32"/>
  <c r="B1728" i="32"/>
  <c r="F1727" i="32"/>
  <c r="E1727" i="32"/>
  <c r="D1727" i="32"/>
  <c r="B1727" i="32"/>
  <c r="F1726" i="32"/>
  <c r="E1726" i="32"/>
  <c r="D1726" i="32"/>
  <c r="B1726" i="32"/>
  <c r="F1725" i="32"/>
  <c r="E1725" i="32"/>
  <c r="D1725" i="32"/>
  <c r="B1725" i="32"/>
  <c r="F1724" i="32"/>
  <c r="E1724" i="32"/>
  <c r="D1724" i="32"/>
  <c r="B1724" i="32"/>
  <c r="F1723" i="32"/>
  <c r="E1723" i="32"/>
  <c r="D1723" i="32"/>
  <c r="B1723" i="32"/>
  <c r="F1722" i="32"/>
  <c r="E1722" i="32"/>
  <c r="D1722" i="32"/>
  <c r="B1722" i="32"/>
  <c r="F1721" i="32"/>
  <c r="E1721" i="32"/>
  <c r="D1721" i="32"/>
  <c r="B1721" i="32"/>
  <c r="F1720" i="32"/>
  <c r="E1720" i="32"/>
  <c r="D1720" i="32"/>
  <c r="B1720" i="32"/>
  <c r="F1719" i="32"/>
  <c r="E1719" i="32"/>
  <c r="D1719" i="32"/>
  <c r="B1719" i="32"/>
  <c r="F1718" i="32"/>
  <c r="E1718" i="32"/>
  <c r="D1718" i="32"/>
  <c r="B1718" i="32"/>
  <c r="F1717" i="32"/>
  <c r="E1717" i="32"/>
  <c r="D1717" i="32"/>
  <c r="B1717" i="32"/>
  <c r="F1716" i="32"/>
  <c r="E1716" i="32"/>
  <c r="D1716" i="32"/>
  <c r="B1716" i="32"/>
  <c r="F1715" i="32"/>
  <c r="E1715" i="32"/>
  <c r="D1715" i="32"/>
  <c r="B1715" i="32"/>
  <c r="F1714" i="32"/>
  <c r="E1714" i="32"/>
  <c r="D1714" i="32"/>
  <c r="B1714" i="32"/>
  <c r="F1713" i="32"/>
  <c r="E1713" i="32"/>
  <c r="D1713" i="32"/>
  <c r="B1713" i="32"/>
  <c r="F1712" i="32"/>
  <c r="E1712" i="32"/>
  <c r="D1712" i="32"/>
  <c r="B1712" i="32"/>
  <c r="F1711" i="32"/>
  <c r="E1711" i="32"/>
  <c r="D1711" i="32"/>
  <c r="B1711" i="32"/>
  <c r="F1710" i="32"/>
  <c r="E1710" i="32"/>
  <c r="D1710" i="32"/>
  <c r="B1710" i="32"/>
  <c r="F1709" i="32"/>
  <c r="E1709" i="32"/>
  <c r="D1709" i="32"/>
  <c r="B1709" i="32"/>
  <c r="F1708" i="32"/>
  <c r="E1708" i="32"/>
  <c r="D1708" i="32"/>
  <c r="B1708" i="32"/>
  <c r="F1707" i="32"/>
  <c r="E1707" i="32"/>
  <c r="D1707" i="32"/>
  <c r="B1707" i="32"/>
  <c r="F1706" i="32"/>
  <c r="E1706" i="32"/>
  <c r="D1706" i="32"/>
  <c r="B1706" i="32"/>
  <c r="F1705" i="32"/>
  <c r="E1705" i="32"/>
  <c r="D1705" i="32"/>
  <c r="B1705" i="32"/>
  <c r="F1704" i="32"/>
  <c r="E1704" i="32"/>
  <c r="D1704" i="32"/>
  <c r="B1704" i="32"/>
  <c r="F1703" i="32"/>
  <c r="E1703" i="32"/>
  <c r="D1703" i="32"/>
  <c r="B1703" i="32"/>
  <c r="F1702" i="32"/>
  <c r="E1702" i="32"/>
  <c r="D1702" i="32"/>
  <c r="B1702" i="32"/>
  <c r="F1701" i="32"/>
  <c r="E1701" i="32"/>
  <c r="D1701" i="32"/>
  <c r="B1701" i="32"/>
  <c r="F1700" i="32"/>
  <c r="E1700" i="32"/>
  <c r="D1700" i="32"/>
  <c r="B1700" i="32"/>
  <c r="F1699" i="32"/>
  <c r="E1699" i="32"/>
  <c r="D1699" i="32"/>
  <c r="B1699" i="32"/>
  <c r="F1698" i="32"/>
  <c r="E1698" i="32"/>
  <c r="D1698" i="32"/>
  <c r="B1698" i="32"/>
  <c r="F1697" i="32"/>
  <c r="E1697" i="32"/>
  <c r="D1697" i="32"/>
  <c r="B1697" i="32"/>
  <c r="F1696" i="32"/>
  <c r="E1696" i="32"/>
  <c r="D1696" i="32"/>
  <c r="B1696" i="32"/>
  <c r="F1695" i="32"/>
  <c r="E1695" i="32"/>
  <c r="D1695" i="32"/>
  <c r="B1695" i="32"/>
  <c r="F1694" i="32"/>
  <c r="E1694" i="32"/>
  <c r="D1694" i="32"/>
  <c r="B1694" i="32"/>
  <c r="F1693" i="32"/>
  <c r="E1693" i="32"/>
  <c r="D1693" i="32"/>
  <c r="B1693" i="32"/>
  <c r="F1692" i="32"/>
  <c r="E1692" i="32"/>
  <c r="D1692" i="32"/>
  <c r="B1692" i="32"/>
  <c r="F1691" i="32"/>
  <c r="E1691" i="32"/>
  <c r="D1691" i="32"/>
  <c r="B1691" i="32"/>
  <c r="F1690" i="32"/>
  <c r="E1690" i="32"/>
  <c r="D1690" i="32"/>
  <c r="B1690" i="32"/>
  <c r="F1689" i="32"/>
  <c r="E1689" i="32"/>
  <c r="D1689" i="32"/>
  <c r="B1689" i="32"/>
  <c r="F1688" i="32"/>
  <c r="E1688" i="32"/>
  <c r="D1688" i="32"/>
  <c r="B1688" i="32"/>
  <c r="F1687" i="32"/>
  <c r="E1687" i="32"/>
  <c r="D1687" i="32"/>
  <c r="B1687" i="32"/>
  <c r="F1686" i="32"/>
  <c r="E1686" i="32"/>
  <c r="D1686" i="32"/>
  <c r="B1686" i="32"/>
  <c r="F1685" i="32"/>
  <c r="E1685" i="32"/>
  <c r="D1685" i="32"/>
  <c r="B1685" i="32"/>
  <c r="F1684" i="32"/>
  <c r="E1684" i="32"/>
  <c r="D1684" i="32"/>
  <c r="B1684" i="32"/>
  <c r="F1683" i="32"/>
  <c r="E1683" i="32"/>
  <c r="D1683" i="32"/>
  <c r="B1683" i="32"/>
  <c r="F1682" i="32"/>
  <c r="E1682" i="32"/>
  <c r="D1682" i="32"/>
  <c r="B1682" i="32"/>
  <c r="F1681" i="32"/>
  <c r="E1681" i="32"/>
  <c r="D1681" i="32"/>
  <c r="B1681" i="32"/>
  <c r="F1680" i="32"/>
  <c r="E1680" i="32"/>
  <c r="D1680" i="32"/>
  <c r="B1680" i="32"/>
  <c r="F1679" i="32"/>
  <c r="E1679" i="32"/>
  <c r="D1679" i="32"/>
  <c r="B1679" i="32"/>
  <c r="F1678" i="32"/>
  <c r="E1678" i="32"/>
  <c r="D1678" i="32"/>
  <c r="B1678" i="32"/>
  <c r="F1677" i="32"/>
  <c r="E1677" i="32"/>
  <c r="D1677" i="32"/>
  <c r="B1677" i="32"/>
  <c r="F1676" i="32"/>
  <c r="E1676" i="32"/>
  <c r="D1676" i="32"/>
  <c r="B1676" i="32"/>
  <c r="F1675" i="32"/>
  <c r="E1675" i="32"/>
  <c r="D1675" i="32"/>
  <c r="B1675" i="32"/>
  <c r="F1674" i="32"/>
  <c r="E1674" i="32"/>
  <c r="D1674" i="32"/>
  <c r="B1674" i="32"/>
  <c r="F1673" i="32"/>
  <c r="E1673" i="32"/>
  <c r="D1673" i="32"/>
  <c r="B1673" i="32"/>
  <c r="F1672" i="32"/>
  <c r="E1672" i="32"/>
  <c r="D1672" i="32"/>
  <c r="B1672" i="32"/>
  <c r="F1671" i="32"/>
  <c r="E1671" i="32"/>
  <c r="D1671" i="32"/>
  <c r="B1671" i="32"/>
  <c r="F1670" i="32"/>
  <c r="E1670" i="32"/>
  <c r="D1670" i="32"/>
  <c r="B1670" i="32"/>
  <c r="F1669" i="32"/>
  <c r="E1669" i="32"/>
  <c r="D1669" i="32"/>
  <c r="B1669" i="32"/>
  <c r="F1668" i="32"/>
  <c r="E1668" i="32"/>
  <c r="D1668" i="32"/>
  <c r="B1668" i="32"/>
  <c r="F1667" i="32"/>
  <c r="E1667" i="32"/>
  <c r="D1667" i="32"/>
  <c r="B1667" i="32"/>
  <c r="F1666" i="32"/>
  <c r="E1666" i="32"/>
  <c r="D1666" i="32"/>
  <c r="B1666" i="32"/>
  <c r="F1665" i="32"/>
  <c r="E1665" i="32"/>
  <c r="D1665" i="32"/>
  <c r="B1665" i="32"/>
  <c r="F1664" i="32"/>
  <c r="E1664" i="32"/>
  <c r="D1664" i="32"/>
  <c r="B1664" i="32"/>
  <c r="F1663" i="32"/>
  <c r="E1663" i="32"/>
  <c r="D1663" i="32"/>
  <c r="B1663" i="32"/>
  <c r="F1662" i="32"/>
  <c r="E1662" i="32"/>
  <c r="D1662" i="32"/>
  <c r="B1662" i="32"/>
  <c r="F1661" i="32"/>
  <c r="E1661" i="32"/>
  <c r="D1661" i="32"/>
  <c r="B1661" i="32"/>
  <c r="F1660" i="32"/>
  <c r="E1660" i="32"/>
  <c r="D1660" i="32"/>
  <c r="B1660" i="32"/>
  <c r="F1659" i="32"/>
  <c r="E1659" i="32"/>
  <c r="D1659" i="32"/>
  <c r="B1659" i="32"/>
  <c r="F1658" i="32"/>
  <c r="E1658" i="32"/>
  <c r="D1658" i="32"/>
  <c r="B1658" i="32"/>
  <c r="F1657" i="32"/>
  <c r="E1657" i="32"/>
  <c r="D1657" i="32"/>
  <c r="B1657" i="32"/>
  <c r="F1656" i="32"/>
  <c r="E1656" i="32"/>
  <c r="D1656" i="32"/>
  <c r="B1656" i="32"/>
  <c r="F1655" i="32"/>
  <c r="E1655" i="32"/>
  <c r="D1655" i="32"/>
  <c r="B1655" i="32"/>
  <c r="F1654" i="32"/>
  <c r="E1654" i="32"/>
  <c r="D1654" i="32"/>
  <c r="B1654" i="32"/>
  <c r="F1653" i="32"/>
  <c r="E1653" i="32"/>
  <c r="D1653" i="32"/>
  <c r="B1653" i="32"/>
  <c r="F1652" i="32"/>
  <c r="E1652" i="32"/>
  <c r="D1652" i="32"/>
  <c r="B1652" i="32"/>
  <c r="F1651" i="32"/>
  <c r="E1651" i="32"/>
  <c r="D1651" i="32"/>
  <c r="B1651" i="32"/>
  <c r="F1650" i="32"/>
  <c r="E1650" i="32"/>
  <c r="D1650" i="32"/>
  <c r="B1650" i="32"/>
  <c r="F1649" i="32"/>
  <c r="E1649" i="32"/>
  <c r="D1649" i="32"/>
  <c r="B1649" i="32"/>
  <c r="F1648" i="32"/>
  <c r="E1648" i="32"/>
  <c r="D1648" i="32"/>
  <c r="B1648" i="32"/>
  <c r="F1647" i="32"/>
  <c r="E1647" i="32"/>
  <c r="D1647" i="32"/>
  <c r="B1647" i="32"/>
  <c r="F1646" i="32"/>
  <c r="E1646" i="32"/>
  <c r="D1646" i="32"/>
  <c r="B1646" i="32"/>
  <c r="F1645" i="32"/>
  <c r="E1645" i="32"/>
  <c r="D1645" i="32"/>
  <c r="B1645" i="32"/>
  <c r="F1644" i="32"/>
  <c r="E1644" i="32"/>
  <c r="D1644" i="32"/>
  <c r="B1644" i="32"/>
  <c r="F1643" i="32"/>
  <c r="E1643" i="32"/>
  <c r="D1643" i="32"/>
  <c r="B1643" i="32"/>
  <c r="F1642" i="32"/>
  <c r="E1642" i="32"/>
  <c r="D1642" i="32"/>
  <c r="B1642" i="32"/>
  <c r="F1641" i="32"/>
  <c r="E1641" i="32"/>
  <c r="D1641" i="32"/>
  <c r="B1641" i="32"/>
  <c r="F1640" i="32"/>
  <c r="E1640" i="32"/>
  <c r="D1640" i="32"/>
  <c r="B1640" i="32"/>
  <c r="F1639" i="32"/>
  <c r="E1639" i="32"/>
  <c r="D1639" i="32"/>
  <c r="B1639" i="32"/>
  <c r="F1638" i="32"/>
  <c r="E1638" i="32"/>
  <c r="D1638" i="32"/>
  <c r="B1638" i="32"/>
  <c r="F1637" i="32"/>
  <c r="E1637" i="32"/>
  <c r="D1637" i="32"/>
  <c r="B1637" i="32"/>
  <c r="F1636" i="32"/>
  <c r="E1636" i="32"/>
  <c r="D1636" i="32"/>
  <c r="B1636" i="32"/>
  <c r="F1635" i="32"/>
  <c r="E1635" i="32"/>
  <c r="D1635" i="32"/>
  <c r="B1635" i="32"/>
  <c r="F1634" i="32"/>
  <c r="E1634" i="32"/>
  <c r="D1634" i="32"/>
  <c r="B1634" i="32"/>
  <c r="F1633" i="32"/>
  <c r="E1633" i="32"/>
  <c r="D1633" i="32"/>
  <c r="B1633" i="32"/>
  <c r="F1632" i="32"/>
  <c r="E1632" i="32"/>
  <c r="D1632" i="32"/>
  <c r="B1632" i="32"/>
  <c r="F1631" i="32"/>
  <c r="E1631" i="32"/>
  <c r="D1631" i="32"/>
  <c r="B1631" i="32"/>
  <c r="F1630" i="32"/>
  <c r="E1630" i="32"/>
  <c r="D1630" i="32"/>
  <c r="B1630" i="32"/>
  <c r="F1629" i="32"/>
  <c r="E1629" i="32"/>
  <c r="D1629" i="32"/>
  <c r="B1629" i="32"/>
  <c r="F1628" i="32"/>
  <c r="E1628" i="32"/>
  <c r="D1628" i="32"/>
  <c r="B1628" i="32"/>
  <c r="F1627" i="32"/>
  <c r="E1627" i="32"/>
  <c r="D1627" i="32"/>
  <c r="B1627" i="32"/>
  <c r="F1626" i="32"/>
  <c r="E1626" i="32"/>
  <c r="D1626" i="32"/>
  <c r="B1626" i="32"/>
  <c r="F1625" i="32"/>
  <c r="E1625" i="32"/>
  <c r="D1625" i="32"/>
  <c r="B1625" i="32"/>
  <c r="F1624" i="32"/>
  <c r="E1624" i="32"/>
  <c r="D1624" i="32"/>
  <c r="B1624" i="32"/>
  <c r="F1623" i="32"/>
  <c r="E1623" i="32"/>
  <c r="D1623" i="32"/>
  <c r="B1623" i="32"/>
  <c r="F1622" i="32"/>
  <c r="E1622" i="32"/>
  <c r="D1622" i="32"/>
  <c r="B1622" i="32"/>
  <c r="F1621" i="32"/>
  <c r="E1621" i="32"/>
  <c r="D1621" i="32"/>
  <c r="B1621" i="32"/>
  <c r="F1620" i="32"/>
  <c r="E1620" i="32"/>
  <c r="D1620" i="32"/>
  <c r="B1620" i="32"/>
  <c r="F1619" i="32"/>
  <c r="E1619" i="32"/>
  <c r="D1619" i="32"/>
  <c r="B1619" i="32"/>
  <c r="F1618" i="32"/>
  <c r="E1618" i="32"/>
  <c r="D1618" i="32"/>
  <c r="B1618" i="32"/>
  <c r="F1617" i="32"/>
  <c r="E1617" i="32"/>
  <c r="D1617" i="32"/>
  <c r="B1617" i="32"/>
  <c r="F1616" i="32"/>
  <c r="E1616" i="32"/>
  <c r="D1616" i="32"/>
  <c r="B1616" i="32"/>
  <c r="F1615" i="32"/>
  <c r="E1615" i="32"/>
  <c r="D1615" i="32"/>
  <c r="B1615" i="32"/>
  <c r="F1614" i="32"/>
  <c r="E1614" i="32"/>
  <c r="D1614" i="32"/>
  <c r="B1614" i="32"/>
  <c r="F1613" i="32"/>
  <c r="E1613" i="32"/>
  <c r="D1613" i="32"/>
  <c r="B1613" i="32"/>
  <c r="F1612" i="32"/>
  <c r="E1612" i="32"/>
  <c r="D1612" i="32"/>
  <c r="B1612" i="32"/>
  <c r="F1611" i="32"/>
  <c r="E1611" i="32"/>
  <c r="D1611" i="32"/>
  <c r="B1611" i="32"/>
  <c r="F1610" i="32"/>
  <c r="E1610" i="32"/>
  <c r="D1610" i="32"/>
  <c r="B1610" i="32"/>
  <c r="F1609" i="32"/>
  <c r="E1609" i="32"/>
  <c r="D1609" i="32"/>
  <c r="B1609" i="32"/>
  <c r="F1608" i="32"/>
  <c r="E1608" i="32"/>
  <c r="D1608" i="32"/>
  <c r="B1608" i="32"/>
  <c r="F1607" i="32"/>
  <c r="E1607" i="32"/>
  <c r="D1607" i="32"/>
  <c r="B1607" i="32"/>
  <c r="F1606" i="32"/>
  <c r="E1606" i="32"/>
  <c r="D1606" i="32"/>
  <c r="B1606" i="32"/>
  <c r="F1605" i="32"/>
  <c r="E1605" i="32"/>
  <c r="D1605" i="32"/>
  <c r="B1605" i="32"/>
  <c r="F1604" i="32"/>
  <c r="E1604" i="32"/>
  <c r="D1604" i="32"/>
  <c r="B1604" i="32"/>
  <c r="F1603" i="32"/>
  <c r="E1603" i="32"/>
  <c r="D1603" i="32"/>
  <c r="B1603" i="32"/>
  <c r="F1602" i="32"/>
  <c r="E1602" i="32"/>
  <c r="D1602" i="32"/>
  <c r="B1602" i="32"/>
  <c r="F1601" i="32"/>
  <c r="E1601" i="32"/>
  <c r="D1601" i="32"/>
  <c r="B1601" i="32"/>
  <c r="F1600" i="32"/>
  <c r="E1600" i="32"/>
  <c r="D1600" i="32"/>
  <c r="B1600" i="32"/>
  <c r="F1599" i="32"/>
  <c r="E1599" i="32"/>
  <c r="D1599" i="32"/>
  <c r="B1599" i="32"/>
  <c r="F1598" i="32"/>
  <c r="E1598" i="32"/>
  <c r="D1598" i="32"/>
  <c r="B1598" i="32"/>
  <c r="F1597" i="32"/>
  <c r="E1597" i="32"/>
  <c r="D1597" i="32"/>
  <c r="B1597" i="32"/>
  <c r="F1596" i="32"/>
  <c r="E1596" i="32"/>
  <c r="D1596" i="32"/>
  <c r="B1596" i="32"/>
  <c r="F1595" i="32"/>
  <c r="E1595" i="32"/>
  <c r="D1595" i="32"/>
  <c r="B1595" i="32"/>
  <c r="F1594" i="32"/>
  <c r="E1594" i="32"/>
  <c r="D1594" i="32"/>
  <c r="B1594" i="32"/>
  <c r="F1593" i="32"/>
  <c r="E1593" i="32"/>
  <c r="D1593" i="32"/>
  <c r="B1593" i="32"/>
  <c r="F1592" i="32"/>
  <c r="E1592" i="32"/>
  <c r="D1592" i="32"/>
  <c r="B1592" i="32"/>
  <c r="F1591" i="32"/>
  <c r="E1591" i="32"/>
  <c r="D1591" i="32"/>
  <c r="B1591" i="32"/>
  <c r="F1590" i="32"/>
  <c r="E1590" i="32"/>
  <c r="D1590" i="32"/>
  <c r="B1590" i="32"/>
  <c r="F1589" i="32"/>
  <c r="E1589" i="32"/>
  <c r="D1589" i="32"/>
  <c r="B1589" i="32"/>
  <c r="F1588" i="32"/>
  <c r="E1588" i="32"/>
  <c r="D1588" i="32"/>
  <c r="B1588" i="32"/>
  <c r="F1587" i="32"/>
  <c r="E1587" i="32"/>
  <c r="D1587" i="32"/>
  <c r="B1587" i="32"/>
  <c r="F1586" i="32"/>
  <c r="E1586" i="32"/>
  <c r="D1586" i="32"/>
  <c r="B1586" i="32"/>
  <c r="F1585" i="32"/>
  <c r="E1585" i="32"/>
  <c r="D1585" i="32"/>
  <c r="B1585" i="32"/>
  <c r="F1584" i="32"/>
  <c r="E1584" i="32"/>
  <c r="D1584" i="32"/>
  <c r="B1584" i="32"/>
  <c r="F1583" i="32"/>
  <c r="E1583" i="32"/>
  <c r="D1583" i="32"/>
  <c r="B1583" i="32"/>
  <c r="F1582" i="32"/>
  <c r="E1582" i="32"/>
  <c r="D1582" i="32"/>
  <c r="B1582" i="32"/>
  <c r="F1581" i="32"/>
  <c r="E1581" i="32"/>
  <c r="D1581" i="32"/>
  <c r="B1581" i="32"/>
  <c r="F1580" i="32"/>
  <c r="E1580" i="32"/>
  <c r="D1580" i="32"/>
  <c r="B1580" i="32"/>
  <c r="F1579" i="32"/>
  <c r="E1579" i="32"/>
  <c r="D1579" i="32"/>
  <c r="B1579" i="32"/>
  <c r="F1578" i="32"/>
  <c r="E1578" i="32"/>
  <c r="D1578" i="32"/>
  <c r="B1578" i="32"/>
  <c r="F1577" i="32"/>
  <c r="E1577" i="32"/>
  <c r="D1577" i="32"/>
  <c r="B1577" i="32"/>
  <c r="F1576" i="32"/>
  <c r="E1576" i="32"/>
  <c r="D1576" i="32"/>
  <c r="B1576" i="32"/>
  <c r="F1575" i="32"/>
  <c r="E1575" i="32"/>
  <c r="D1575" i="32"/>
  <c r="B1575" i="32"/>
  <c r="F1574" i="32"/>
  <c r="E1574" i="32"/>
  <c r="D1574" i="32"/>
  <c r="B1574" i="32"/>
  <c r="F1573" i="32"/>
  <c r="E1573" i="32"/>
  <c r="D1573" i="32"/>
  <c r="B1573" i="32"/>
  <c r="F1572" i="32"/>
  <c r="E1572" i="32"/>
  <c r="D1572" i="32"/>
  <c r="B1572" i="32"/>
  <c r="F1571" i="32"/>
  <c r="E1571" i="32"/>
  <c r="D1571" i="32"/>
  <c r="B1571" i="32"/>
  <c r="F1570" i="32"/>
  <c r="E1570" i="32"/>
  <c r="D1570" i="32"/>
  <c r="B1570" i="32"/>
  <c r="F1569" i="32"/>
  <c r="E1569" i="32"/>
  <c r="D1569" i="32"/>
  <c r="B1569" i="32"/>
  <c r="F1568" i="32"/>
  <c r="E1568" i="32"/>
  <c r="D1568" i="32"/>
  <c r="B1568" i="32"/>
  <c r="F1567" i="32"/>
  <c r="E1567" i="32"/>
  <c r="D1567" i="32"/>
  <c r="B1567" i="32"/>
  <c r="F1566" i="32"/>
  <c r="E1566" i="32"/>
  <c r="D1566" i="32"/>
  <c r="B1566" i="32"/>
  <c r="F1565" i="32"/>
  <c r="E1565" i="32"/>
  <c r="D1565" i="32"/>
  <c r="B1565" i="32"/>
  <c r="F1564" i="32"/>
  <c r="E1564" i="32"/>
  <c r="D1564" i="32"/>
  <c r="B1564" i="32"/>
  <c r="F1563" i="32"/>
  <c r="E1563" i="32"/>
  <c r="D1563" i="32"/>
  <c r="B1563" i="32"/>
  <c r="F1562" i="32"/>
  <c r="E1562" i="32"/>
  <c r="D1562" i="32"/>
  <c r="B1562" i="32"/>
  <c r="B1561" i="32"/>
  <c r="B1560" i="32"/>
  <c r="F1559" i="32"/>
  <c r="E1559" i="32"/>
  <c r="D1559" i="32"/>
  <c r="B1559" i="32"/>
  <c r="F1558" i="32"/>
  <c r="E1558" i="32"/>
  <c r="D1558" i="32"/>
  <c r="B1558" i="32"/>
  <c r="F1557" i="32"/>
  <c r="E1557" i="32"/>
  <c r="D1557" i="32"/>
  <c r="B1557" i="32"/>
  <c r="F1556" i="32"/>
  <c r="E1556" i="32"/>
  <c r="D1556" i="32"/>
  <c r="B1556" i="32"/>
  <c r="F1555" i="32"/>
  <c r="E1555" i="32"/>
  <c r="D1555" i="32"/>
  <c r="B1555" i="32"/>
  <c r="F1554" i="32"/>
  <c r="E1554" i="32"/>
  <c r="D1554" i="32"/>
  <c r="B1554" i="32"/>
  <c r="F1553" i="32"/>
  <c r="E1553" i="32"/>
  <c r="D1553" i="32"/>
  <c r="B1553" i="32"/>
  <c r="F1552" i="32"/>
  <c r="E1552" i="32"/>
  <c r="D1552" i="32"/>
  <c r="B1552" i="32"/>
  <c r="F1551" i="32"/>
  <c r="E1551" i="32"/>
  <c r="D1551" i="32"/>
  <c r="B1551" i="32"/>
  <c r="F1550" i="32"/>
  <c r="E1550" i="32"/>
  <c r="D1550" i="32"/>
  <c r="B1550" i="32"/>
  <c r="F1549" i="32"/>
  <c r="E1549" i="32"/>
  <c r="D1549" i="32"/>
  <c r="B1549" i="32"/>
  <c r="F1548" i="32"/>
  <c r="E1548" i="32"/>
  <c r="D1548" i="32"/>
  <c r="B1548" i="32"/>
  <c r="F1547" i="32"/>
  <c r="E1547" i="32"/>
  <c r="D1547" i="32"/>
  <c r="B1547" i="32"/>
  <c r="F1546" i="32"/>
  <c r="E1546" i="32"/>
  <c r="D1546" i="32"/>
  <c r="B1546" i="32"/>
  <c r="F1545" i="32"/>
  <c r="E1545" i="32"/>
  <c r="D1545" i="32"/>
  <c r="B1545" i="32"/>
  <c r="F1544" i="32"/>
  <c r="E1544" i="32"/>
  <c r="D1544" i="32"/>
  <c r="B1544" i="32"/>
  <c r="F1543" i="32"/>
  <c r="E1543" i="32"/>
  <c r="D1543" i="32"/>
  <c r="B1543" i="32"/>
  <c r="F1542" i="32"/>
  <c r="E1542" i="32"/>
  <c r="D1542" i="32"/>
  <c r="B1542" i="32"/>
  <c r="F1541" i="32"/>
  <c r="E1541" i="32"/>
  <c r="D1541" i="32"/>
  <c r="B1541" i="32"/>
  <c r="F1540" i="32"/>
  <c r="E1540" i="32"/>
  <c r="D1540" i="32"/>
  <c r="B1540" i="32"/>
  <c r="F1539" i="32"/>
  <c r="E1539" i="32"/>
  <c r="D1539" i="32"/>
  <c r="B1539" i="32"/>
  <c r="F1538" i="32"/>
  <c r="E1538" i="32"/>
  <c r="D1538" i="32"/>
  <c r="B1538" i="32"/>
  <c r="F1537" i="32"/>
  <c r="E1537" i="32"/>
  <c r="D1537" i="32"/>
  <c r="B1537" i="32"/>
  <c r="F1536" i="32"/>
  <c r="E1536" i="32"/>
  <c r="D1536" i="32"/>
  <c r="B1536" i="32"/>
  <c r="F1535" i="32"/>
  <c r="E1535" i="32"/>
  <c r="D1535" i="32"/>
  <c r="B1535" i="32"/>
  <c r="F1534" i="32"/>
  <c r="E1534" i="32"/>
  <c r="D1534" i="32"/>
  <c r="B1534" i="32"/>
  <c r="F1533" i="32"/>
  <c r="E1533" i="32"/>
  <c r="D1533" i="32"/>
  <c r="B1533" i="32"/>
  <c r="F1532" i="32"/>
  <c r="E1532" i="32"/>
  <c r="D1532" i="32"/>
  <c r="B1532" i="32"/>
  <c r="F1531" i="32"/>
  <c r="E1531" i="32"/>
  <c r="D1531" i="32"/>
  <c r="B1531" i="32"/>
  <c r="F1530" i="32"/>
  <c r="E1530" i="32"/>
  <c r="D1530" i="32"/>
  <c r="B1530" i="32"/>
  <c r="F1529" i="32"/>
  <c r="E1529" i="32"/>
  <c r="D1529" i="32"/>
  <c r="B1529" i="32"/>
  <c r="F1528" i="32"/>
  <c r="E1528" i="32"/>
  <c r="D1528" i="32"/>
  <c r="B1528" i="32"/>
  <c r="F1527" i="32"/>
  <c r="E1527" i="32"/>
  <c r="D1527" i="32"/>
  <c r="B1527" i="32"/>
  <c r="F1526" i="32"/>
  <c r="E1526" i="32"/>
  <c r="D1526" i="32"/>
  <c r="B1526" i="32"/>
  <c r="F1525" i="32"/>
  <c r="E1525" i="32"/>
  <c r="D1525" i="32"/>
  <c r="B1525" i="32"/>
  <c r="F1524" i="32"/>
  <c r="E1524" i="32"/>
  <c r="D1524" i="32"/>
  <c r="B1524" i="32"/>
  <c r="F1523" i="32"/>
  <c r="E1523" i="32"/>
  <c r="D1523" i="32"/>
  <c r="B1523" i="32"/>
  <c r="F1522" i="32"/>
  <c r="E1522" i="32"/>
  <c r="D1522" i="32"/>
  <c r="B1522" i="32"/>
  <c r="F1521" i="32"/>
  <c r="E1521" i="32"/>
  <c r="D1521" i="32"/>
  <c r="B1521" i="32"/>
  <c r="F1520" i="32"/>
  <c r="E1520" i="32"/>
  <c r="D1520" i="32"/>
  <c r="B1520" i="32"/>
  <c r="F1519" i="32"/>
  <c r="E1519" i="32"/>
  <c r="D1519" i="32"/>
  <c r="B1519" i="32"/>
  <c r="F1518" i="32"/>
  <c r="E1518" i="32"/>
  <c r="D1518" i="32"/>
  <c r="B1518" i="32"/>
  <c r="F1517" i="32"/>
  <c r="E1517" i="32"/>
  <c r="D1517" i="32"/>
  <c r="B1517" i="32"/>
  <c r="F1516" i="32"/>
  <c r="E1516" i="32"/>
  <c r="D1516" i="32"/>
  <c r="B1516" i="32"/>
  <c r="F1515" i="32"/>
  <c r="E1515" i="32"/>
  <c r="D1515" i="32"/>
  <c r="B1515" i="32"/>
  <c r="F1514" i="32"/>
  <c r="E1514" i="32"/>
  <c r="D1514" i="32"/>
  <c r="B1514" i="32"/>
  <c r="F1513" i="32"/>
  <c r="E1513" i="32"/>
  <c r="D1513" i="32"/>
  <c r="B1513" i="32"/>
  <c r="F1512" i="32"/>
  <c r="E1512" i="32"/>
  <c r="D1512" i="32"/>
  <c r="B1512" i="32"/>
  <c r="F1511" i="32"/>
  <c r="E1511" i="32"/>
  <c r="D1511" i="32"/>
  <c r="B1511" i="32"/>
  <c r="F1510" i="32"/>
  <c r="E1510" i="32"/>
  <c r="D1510" i="32"/>
  <c r="B1510" i="32"/>
  <c r="F1509" i="32"/>
  <c r="E1509" i="32"/>
  <c r="D1509" i="32"/>
  <c r="B1509" i="32"/>
  <c r="F1508" i="32"/>
  <c r="E1508" i="32"/>
  <c r="D1508" i="32"/>
  <c r="B1508" i="32"/>
  <c r="F1507" i="32"/>
  <c r="E1507" i="32"/>
  <c r="D1507" i="32"/>
  <c r="B1507" i="32"/>
  <c r="F1506" i="32"/>
  <c r="E1506" i="32"/>
  <c r="D1506" i="32"/>
  <c r="B1506" i="32"/>
  <c r="F1505" i="32"/>
  <c r="E1505" i="32"/>
  <c r="D1505" i="32"/>
  <c r="B1505" i="32"/>
  <c r="F1504" i="32"/>
  <c r="E1504" i="32"/>
  <c r="D1504" i="32"/>
  <c r="B1504" i="32"/>
  <c r="F1503" i="32"/>
  <c r="E1503" i="32"/>
  <c r="D1503" i="32"/>
  <c r="B1503" i="32"/>
  <c r="F1502" i="32"/>
  <c r="E1502" i="32"/>
  <c r="D1502" i="32"/>
  <c r="B1502" i="32"/>
  <c r="F1501" i="32"/>
  <c r="E1501" i="32"/>
  <c r="D1501" i="32"/>
  <c r="B1501" i="32"/>
  <c r="F1500" i="32"/>
  <c r="E1500" i="32"/>
  <c r="D1500" i="32"/>
  <c r="B1500" i="32"/>
  <c r="F1499" i="32"/>
  <c r="E1499" i="32"/>
  <c r="D1499" i="32"/>
  <c r="B1499" i="32"/>
  <c r="F1498" i="32"/>
  <c r="E1498" i="32"/>
  <c r="D1498" i="32"/>
  <c r="B1498" i="32"/>
  <c r="F1497" i="32"/>
  <c r="E1497" i="32"/>
  <c r="D1497" i="32"/>
  <c r="B1497" i="32"/>
  <c r="F1496" i="32"/>
  <c r="E1496" i="32"/>
  <c r="D1496" i="32"/>
  <c r="B1496" i="32"/>
  <c r="B1495" i="32"/>
  <c r="B1494" i="32"/>
  <c r="F1493" i="32"/>
  <c r="E1493" i="32"/>
  <c r="D1493" i="32"/>
  <c r="B1493" i="32"/>
  <c r="F1492" i="32"/>
  <c r="E1492" i="32"/>
  <c r="D1492" i="32"/>
  <c r="B1492" i="32"/>
  <c r="F1491" i="32"/>
  <c r="E1491" i="32"/>
  <c r="D1491" i="32"/>
  <c r="B1491" i="32"/>
  <c r="F1490" i="32"/>
  <c r="E1490" i="32"/>
  <c r="D1490" i="32"/>
  <c r="B1490" i="32"/>
  <c r="F1489" i="32"/>
  <c r="E1489" i="32"/>
  <c r="D1489" i="32"/>
  <c r="B1489" i="32"/>
  <c r="F1488" i="32"/>
  <c r="E1488" i="32"/>
  <c r="D1488" i="32"/>
  <c r="B1488" i="32"/>
  <c r="F1487" i="32"/>
  <c r="E1487" i="32"/>
  <c r="D1487" i="32"/>
  <c r="B1487" i="32"/>
  <c r="F1486" i="32"/>
  <c r="E1486" i="32"/>
  <c r="D1486" i="32"/>
  <c r="B1486" i="32"/>
  <c r="F1485" i="32"/>
  <c r="E1485" i="32"/>
  <c r="D1485" i="32"/>
  <c r="B1485" i="32"/>
  <c r="F1484" i="32"/>
  <c r="E1484" i="32"/>
  <c r="D1484" i="32"/>
  <c r="B1484" i="32"/>
  <c r="F1483" i="32"/>
  <c r="E1483" i="32"/>
  <c r="D1483" i="32"/>
  <c r="B1483" i="32"/>
  <c r="F1482" i="32"/>
  <c r="E1482" i="32"/>
  <c r="D1482" i="32"/>
  <c r="B1482" i="32"/>
  <c r="F1481" i="32"/>
  <c r="E1481" i="32"/>
  <c r="D1481" i="32"/>
  <c r="B1481" i="32"/>
  <c r="F1480" i="32"/>
  <c r="E1480" i="32"/>
  <c r="D1480" i="32"/>
  <c r="B1480" i="32"/>
  <c r="F1479" i="32"/>
  <c r="E1479" i="32"/>
  <c r="D1479" i="32"/>
  <c r="B1479" i="32"/>
  <c r="F1478" i="32"/>
  <c r="E1478" i="32"/>
  <c r="D1478" i="32"/>
  <c r="B1478" i="32"/>
  <c r="F1477" i="32"/>
  <c r="E1477" i="32"/>
  <c r="D1477" i="32"/>
  <c r="B1477" i="32"/>
  <c r="F1476" i="32"/>
  <c r="E1476" i="32"/>
  <c r="D1476" i="32"/>
  <c r="B1476" i="32"/>
  <c r="F1475" i="32"/>
  <c r="E1475" i="32"/>
  <c r="D1475" i="32"/>
  <c r="B1475" i="32"/>
  <c r="F1474" i="32"/>
  <c r="E1474" i="32"/>
  <c r="D1474" i="32"/>
  <c r="B1474" i="32"/>
  <c r="F1473" i="32"/>
  <c r="E1473" i="32"/>
  <c r="D1473" i="32"/>
  <c r="B1473" i="32"/>
  <c r="F1472" i="32"/>
  <c r="E1472" i="32"/>
  <c r="D1472" i="32"/>
  <c r="B1472" i="32"/>
  <c r="F1471" i="32"/>
  <c r="E1471" i="32"/>
  <c r="D1471" i="32"/>
  <c r="B1471" i="32"/>
  <c r="F1470" i="32"/>
  <c r="E1470" i="32"/>
  <c r="D1470" i="32"/>
  <c r="B1470" i="32"/>
  <c r="F1469" i="32"/>
  <c r="E1469" i="32"/>
  <c r="D1469" i="32"/>
  <c r="B1469" i="32"/>
  <c r="F1468" i="32"/>
  <c r="E1468" i="32"/>
  <c r="D1468" i="32"/>
  <c r="B1468" i="32"/>
  <c r="F1467" i="32"/>
  <c r="E1467" i="32"/>
  <c r="D1467" i="32"/>
  <c r="B1467" i="32"/>
  <c r="F1466" i="32"/>
  <c r="E1466" i="32"/>
  <c r="D1466" i="32"/>
  <c r="B1466" i="32"/>
  <c r="F1465" i="32"/>
  <c r="E1465" i="32"/>
  <c r="D1465" i="32"/>
  <c r="B1465" i="32"/>
  <c r="F1464" i="32"/>
  <c r="E1464" i="32"/>
  <c r="D1464" i="32"/>
  <c r="B1464" i="32"/>
  <c r="F1463" i="32"/>
  <c r="E1463" i="32"/>
  <c r="D1463" i="32"/>
  <c r="B1463" i="32"/>
  <c r="F1462" i="32"/>
  <c r="E1462" i="32"/>
  <c r="D1462" i="32"/>
  <c r="B1462" i="32"/>
  <c r="F1461" i="32"/>
  <c r="E1461" i="32"/>
  <c r="D1461" i="32"/>
  <c r="B1461" i="32"/>
  <c r="F1460" i="32"/>
  <c r="E1460" i="32"/>
  <c r="D1460" i="32"/>
  <c r="B1460" i="32"/>
  <c r="F1459" i="32"/>
  <c r="E1459" i="32"/>
  <c r="D1459" i="32"/>
  <c r="B1459" i="32"/>
  <c r="F1458" i="32"/>
  <c r="E1458" i="32"/>
  <c r="D1458" i="32"/>
  <c r="B1458" i="32"/>
  <c r="F1457" i="32"/>
  <c r="E1457" i="32"/>
  <c r="D1457" i="32"/>
  <c r="B1457" i="32"/>
  <c r="F1456" i="32"/>
  <c r="E1456" i="32"/>
  <c r="D1456" i="32"/>
  <c r="B1456" i="32"/>
  <c r="F1455" i="32"/>
  <c r="E1455" i="32"/>
  <c r="D1455" i="32"/>
  <c r="B1455" i="32"/>
  <c r="F1454" i="32"/>
  <c r="E1454" i="32"/>
  <c r="D1454" i="32"/>
  <c r="B1454" i="32"/>
  <c r="F1453" i="32"/>
  <c r="E1453" i="32"/>
  <c r="D1453" i="32"/>
  <c r="B1453" i="32"/>
  <c r="F1452" i="32"/>
  <c r="E1452" i="32"/>
  <c r="D1452" i="32"/>
  <c r="B1452" i="32"/>
  <c r="F1451" i="32"/>
  <c r="E1451" i="32"/>
  <c r="D1451" i="32"/>
  <c r="B1451" i="32"/>
  <c r="F1450" i="32"/>
  <c r="E1450" i="32"/>
  <c r="D1450" i="32"/>
  <c r="B1450" i="32"/>
  <c r="F1449" i="32"/>
  <c r="E1449" i="32"/>
  <c r="D1449" i="32"/>
  <c r="B1449" i="32"/>
  <c r="F1448" i="32"/>
  <c r="E1448" i="32"/>
  <c r="D1448" i="32"/>
  <c r="B1448" i="32"/>
  <c r="F1447" i="32"/>
  <c r="E1447" i="32"/>
  <c r="D1447" i="32"/>
  <c r="B1447" i="32"/>
  <c r="F1446" i="32"/>
  <c r="E1446" i="32"/>
  <c r="D1446" i="32"/>
  <c r="B1446" i="32"/>
  <c r="F1445" i="32"/>
  <c r="E1445" i="32"/>
  <c r="D1445" i="32"/>
  <c r="B1445" i="32"/>
  <c r="F1444" i="32"/>
  <c r="E1444" i="32"/>
  <c r="D1444" i="32"/>
  <c r="B1444" i="32"/>
  <c r="F1443" i="32"/>
  <c r="E1443" i="32"/>
  <c r="D1443" i="32"/>
  <c r="B1443" i="32"/>
  <c r="F1442" i="32"/>
  <c r="E1442" i="32"/>
  <c r="D1442" i="32"/>
  <c r="B1442" i="32"/>
  <c r="F1441" i="32"/>
  <c r="E1441" i="32"/>
  <c r="D1441" i="32"/>
  <c r="B1441" i="32"/>
  <c r="F1440" i="32"/>
  <c r="E1440" i="32"/>
  <c r="D1440" i="32"/>
  <c r="B1440" i="32"/>
  <c r="F1439" i="32"/>
  <c r="E1439" i="32"/>
  <c r="D1439" i="32"/>
  <c r="B1439" i="32"/>
  <c r="F1438" i="32"/>
  <c r="E1438" i="32"/>
  <c r="D1438" i="32"/>
  <c r="B1438" i="32"/>
  <c r="F1437" i="32"/>
  <c r="E1437" i="32"/>
  <c r="D1437" i="32"/>
  <c r="B1437" i="32"/>
  <c r="F1436" i="32"/>
  <c r="E1436" i="32"/>
  <c r="D1436" i="32"/>
  <c r="B1436" i="32"/>
  <c r="F1435" i="32"/>
  <c r="E1435" i="32"/>
  <c r="D1435" i="32"/>
  <c r="B1435" i="32"/>
  <c r="F1434" i="32"/>
  <c r="E1434" i="32"/>
  <c r="D1434" i="32"/>
  <c r="B1434" i="32"/>
  <c r="F1433" i="32"/>
  <c r="E1433" i="32"/>
  <c r="D1433" i="32"/>
  <c r="B1433" i="32"/>
  <c r="F1432" i="32"/>
  <c r="E1432" i="32"/>
  <c r="D1432" i="32"/>
  <c r="B1432" i="32"/>
  <c r="F1431" i="32"/>
  <c r="E1431" i="32"/>
  <c r="D1431" i="32"/>
  <c r="B1431" i="32"/>
  <c r="F1430" i="32"/>
  <c r="E1430" i="32"/>
  <c r="D1430" i="32"/>
  <c r="B1430" i="32"/>
  <c r="F1429" i="32"/>
  <c r="E1429" i="32"/>
  <c r="D1429" i="32"/>
  <c r="B1429" i="32"/>
  <c r="F1428" i="32"/>
  <c r="E1428" i="32"/>
  <c r="D1428" i="32"/>
  <c r="B1428" i="32"/>
  <c r="F1427" i="32"/>
  <c r="E1427" i="32"/>
  <c r="D1427" i="32"/>
  <c r="B1427" i="32"/>
  <c r="F1426" i="32"/>
  <c r="E1426" i="32"/>
  <c r="D1426" i="32"/>
  <c r="B1426" i="32"/>
  <c r="F1425" i="32"/>
  <c r="E1425" i="32"/>
  <c r="D1425" i="32"/>
  <c r="B1425" i="32"/>
  <c r="F1424" i="32"/>
  <c r="E1424" i="32"/>
  <c r="D1424" i="32"/>
  <c r="B1424" i="32"/>
  <c r="F1423" i="32"/>
  <c r="E1423" i="32"/>
  <c r="D1423" i="32"/>
  <c r="B1423" i="32"/>
  <c r="F1422" i="32"/>
  <c r="E1422" i="32"/>
  <c r="D1422" i="32"/>
  <c r="B1422" i="32"/>
  <c r="F1421" i="32"/>
  <c r="E1421" i="32"/>
  <c r="D1421" i="32"/>
  <c r="B1421" i="32"/>
  <c r="F1420" i="32"/>
  <c r="E1420" i="32"/>
  <c r="D1420" i="32"/>
  <c r="B1420" i="32"/>
  <c r="F1419" i="32"/>
  <c r="E1419" i="32"/>
  <c r="D1419" i="32"/>
  <c r="B1419" i="32"/>
  <c r="F1418" i="32"/>
  <c r="E1418" i="32"/>
  <c r="D1418" i="32"/>
  <c r="B1418" i="32"/>
  <c r="F1417" i="32"/>
  <c r="E1417" i="32"/>
  <c r="D1417" i="32"/>
  <c r="B1417" i="32"/>
  <c r="F1416" i="32"/>
  <c r="E1416" i="32"/>
  <c r="D1416" i="32"/>
  <c r="B1416" i="32"/>
  <c r="F1415" i="32"/>
  <c r="E1415" i="32"/>
  <c r="D1415" i="32"/>
  <c r="B1415" i="32"/>
  <c r="F1414" i="32"/>
  <c r="E1414" i="32"/>
  <c r="D1414" i="32"/>
  <c r="B1414" i="32"/>
  <c r="F1413" i="32"/>
  <c r="E1413" i="32"/>
  <c r="D1413" i="32"/>
  <c r="B1413" i="32"/>
  <c r="F1412" i="32"/>
  <c r="E1412" i="32"/>
  <c r="D1412" i="32"/>
  <c r="B1412" i="32"/>
  <c r="F1411" i="32"/>
  <c r="E1411" i="32"/>
  <c r="D1411" i="32"/>
  <c r="B1411" i="32"/>
  <c r="F1410" i="32"/>
  <c r="E1410" i="32"/>
  <c r="D1410" i="32"/>
  <c r="B1410" i="32"/>
  <c r="F1409" i="32"/>
  <c r="E1409" i="32"/>
  <c r="D1409" i="32"/>
  <c r="B1409" i="32"/>
  <c r="F1408" i="32"/>
  <c r="E1408" i="32"/>
  <c r="D1408" i="32"/>
  <c r="B1408" i="32"/>
  <c r="F1407" i="32"/>
  <c r="E1407" i="32"/>
  <c r="D1407" i="32"/>
  <c r="B1407" i="32"/>
  <c r="F1406" i="32"/>
  <c r="E1406" i="32"/>
  <c r="D1406" i="32"/>
  <c r="B1406" i="32"/>
  <c r="F1405" i="32"/>
  <c r="E1405" i="32"/>
  <c r="D1405" i="32"/>
  <c r="B1405" i="32"/>
  <c r="F1404" i="32"/>
  <c r="E1404" i="32"/>
  <c r="D1404" i="32"/>
  <c r="B1404" i="32"/>
  <c r="F1403" i="32"/>
  <c r="E1403" i="32"/>
  <c r="D1403" i="32"/>
  <c r="B1403" i="32"/>
  <c r="F1402" i="32"/>
  <c r="E1402" i="32"/>
  <c r="D1402" i="32"/>
  <c r="B1402" i="32"/>
  <c r="F1401" i="32"/>
  <c r="E1401" i="32"/>
  <c r="D1401" i="32"/>
  <c r="B1401" i="32"/>
  <c r="F1400" i="32"/>
  <c r="E1400" i="32"/>
  <c r="D1400" i="32"/>
  <c r="B1400" i="32"/>
  <c r="F1399" i="32"/>
  <c r="E1399" i="32"/>
  <c r="D1399" i="32"/>
  <c r="B1399" i="32"/>
  <c r="F1398" i="32"/>
  <c r="E1398" i="32"/>
  <c r="D1398" i="32"/>
  <c r="B1398" i="32"/>
  <c r="F1397" i="32"/>
  <c r="E1397" i="32"/>
  <c r="D1397" i="32"/>
  <c r="B1397" i="32"/>
  <c r="F1396" i="32"/>
  <c r="E1396" i="32"/>
  <c r="D1396" i="32"/>
  <c r="B1396" i="32"/>
  <c r="F1395" i="32"/>
  <c r="E1395" i="32"/>
  <c r="D1395" i="32"/>
  <c r="B1395" i="32"/>
  <c r="F1394" i="32"/>
  <c r="E1394" i="32"/>
  <c r="D1394" i="32"/>
  <c r="B1394" i="32"/>
  <c r="F1393" i="32"/>
  <c r="E1393" i="32"/>
  <c r="D1393" i="32"/>
  <c r="B1393" i="32"/>
  <c r="F1392" i="32"/>
  <c r="E1392" i="32"/>
  <c r="D1392" i="32"/>
  <c r="B1392" i="32"/>
  <c r="F1391" i="32"/>
  <c r="E1391" i="32"/>
  <c r="D1391" i="32"/>
  <c r="B1391" i="32"/>
  <c r="F1390" i="32"/>
  <c r="E1390" i="32"/>
  <c r="D1390" i="32"/>
  <c r="B1390" i="32"/>
  <c r="F1389" i="32"/>
  <c r="E1389" i="32"/>
  <c r="D1389" i="32"/>
  <c r="B1389" i="32"/>
  <c r="F1388" i="32"/>
  <c r="E1388" i="32"/>
  <c r="D1388" i="32"/>
  <c r="B1388" i="32"/>
  <c r="F1387" i="32"/>
  <c r="E1387" i="32"/>
  <c r="D1387" i="32"/>
  <c r="B1387" i="32"/>
  <c r="F1386" i="32"/>
  <c r="E1386" i="32"/>
  <c r="D1386" i="32"/>
  <c r="B1386" i="32"/>
  <c r="F1385" i="32"/>
  <c r="E1385" i="32"/>
  <c r="D1385" i="32"/>
  <c r="B1385" i="32"/>
  <c r="F1384" i="32"/>
  <c r="E1384" i="32"/>
  <c r="D1384" i="32"/>
  <c r="B1384" i="32"/>
  <c r="F1383" i="32"/>
  <c r="E1383" i="32"/>
  <c r="D1383" i="32"/>
  <c r="B1383" i="32"/>
  <c r="F1382" i="32"/>
  <c r="E1382" i="32"/>
  <c r="D1382" i="32"/>
  <c r="B1382" i="32"/>
  <c r="F1381" i="32"/>
  <c r="E1381" i="32"/>
  <c r="D1381" i="32"/>
  <c r="B1381" i="32"/>
  <c r="F1380" i="32"/>
  <c r="E1380" i="32"/>
  <c r="D1380" i="32"/>
  <c r="B1380" i="32"/>
  <c r="F1379" i="32"/>
  <c r="E1379" i="32"/>
  <c r="D1379" i="32"/>
  <c r="B1379" i="32"/>
  <c r="F1378" i="32"/>
  <c r="E1378" i="32"/>
  <c r="D1378" i="32"/>
  <c r="B1378" i="32"/>
  <c r="F1377" i="32"/>
  <c r="E1377" i="32"/>
  <c r="D1377" i="32"/>
  <c r="B1377" i="32"/>
  <c r="F1376" i="32"/>
  <c r="E1376" i="32"/>
  <c r="D1376" i="32"/>
  <c r="B1376" i="32"/>
  <c r="F1375" i="32"/>
  <c r="E1375" i="32"/>
  <c r="D1375" i="32"/>
  <c r="B1375" i="32"/>
  <c r="F1374" i="32"/>
  <c r="E1374" i="32"/>
  <c r="D1374" i="32"/>
  <c r="B1374" i="32"/>
  <c r="F1373" i="32"/>
  <c r="E1373" i="32"/>
  <c r="D1373" i="32"/>
  <c r="B1373" i="32"/>
  <c r="F1372" i="32"/>
  <c r="E1372" i="32"/>
  <c r="D1372" i="32"/>
  <c r="B1372" i="32"/>
  <c r="F1371" i="32"/>
  <c r="E1371" i="32"/>
  <c r="D1371" i="32"/>
  <c r="B1371" i="32"/>
  <c r="F1370" i="32"/>
  <c r="E1370" i="32"/>
  <c r="D1370" i="32"/>
  <c r="B1370" i="32"/>
  <c r="F1369" i="32"/>
  <c r="E1369" i="32"/>
  <c r="D1369" i="32"/>
  <c r="B1369" i="32"/>
  <c r="F1368" i="32"/>
  <c r="E1368" i="32"/>
  <c r="D1368" i="32"/>
  <c r="B1368" i="32"/>
  <c r="F1367" i="32"/>
  <c r="E1367" i="32"/>
  <c r="D1367" i="32"/>
  <c r="B1367" i="32"/>
  <c r="F1366" i="32"/>
  <c r="E1366" i="32"/>
  <c r="D1366" i="32"/>
  <c r="B1366" i="32"/>
  <c r="F1365" i="32"/>
  <c r="E1365" i="32"/>
  <c r="D1365" i="32"/>
  <c r="B1365" i="32"/>
  <c r="F1364" i="32"/>
  <c r="E1364" i="32"/>
  <c r="D1364" i="32"/>
  <c r="B1364" i="32"/>
  <c r="F1363" i="32"/>
  <c r="E1363" i="32"/>
  <c r="D1363" i="32"/>
  <c r="B1363" i="32"/>
  <c r="F1362" i="32"/>
  <c r="E1362" i="32"/>
  <c r="D1362" i="32"/>
  <c r="B1362" i="32"/>
  <c r="F1361" i="32"/>
  <c r="E1361" i="32"/>
  <c r="D1361" i="32"/>
  <c r="B1361" i="32"/>
  <c r="F1360" i="32"/>
  <c r="E1360" i="32"/>
  <c r="D1360" i="32"/>
  <c r="B1360" i="32"/>
  <c r="F1359" i="32"/>
  <c r="E1359" i="32"/>
  <c r="D1359" i="32"/>
  <c r="B1359" i="32"/>
  <c r="F1358" i="32"/>
  <c r="E1358" i="32"/>
  <c r="D1358" i="32"/>
  <c r="B1358" i="32"/>
  <c r="F1357" i="32"/>
  <c r="E1357" i="32"/>
  <c r="D1357" i="32"/>
  <c r="B1357" i="32"/>
  <c r="F1356" i="32"/>
  <c r="E1356" i="32"/>
  <c r="D1356" i="32"/>
  <c r="B1356" i="32"/>
  <c r="F1355" i="32"/>
  <c r="E1355" i="32"/>
  <c r="D1355" i="32"/>
  <c r="B1355" i="32"/>
  <c r="F1354" i="32"/>
  <c r="E1354" i="32"/>
  <c r="D1354" i="32"/>
  <c r="B1354" i="32"/>
  <c r="F1353" i="32"/>
  <c r="E1353" i="32"/>
  <c r="D1353" i="32"/>
  <c r="B1353" i="32"/>
  <c r="F1352" i="32"/>
  <c r="E1352" i="32"/>
  <c r="D1352" i="32"/>
  <c r="B1352" i="32"/>
  <c r="F1351" i="32"/>
  <c r="E1351" i="32"/>
  <c r="D1351" i="32"/>
  <c r="B1351" i="32"/>
  <c r="F1350" i="32"/>
  <c r="E1350" i="32"/>
  <c r="D1350" i="32"/>
  <c r="B1350" i="32"/>
  <c r="F1349" i="32"/>
  <c r="E1349" i="32"/>
  <c r="D1349" i="32"/>
  <c r="B1349" i="32"/>
  <c r="F1348" i="32"/>
  <c r="E1348" i="32"/>
  <c r="D1348" i="32"/>
  <c r="B1348" i="32"/>
  <c r="F1347" i="32"/>
  <c r="E1347" i="32"/>
  <c r="D1347" i="32"/>
  <c r="B1347" i="32"/>
  <c r="F1346" i="32"/>
  <c r="E1346" i="32"/>
  <c r="D1346" i="32"/>
  <c r="B1346" i="32"/>
  <c r="F1345" i="32"/>
  <c r="E1345" i="32"/>
  <c r="D1345" i="32"/>
  <c r="B1345" i="32"/>
  <c r="F1344" i="32"/>
  <c r="E1344" i="32"/>
  <c r="D1344" i="32"/>
  <c r="B1344" i="32"/>
  <c r="F1343" i="32"/>
  <c r="E1343" i="32"/>
  <c r="D1343" i="32"/>
  <c r="B1343" i="32"/>
  <c r="F1342" i="32"/>
  <c r="E1342" i="32"/>
  <c r="D1342" i="32"/>
  <c r="B1342" i="32"/>
  <c r="F1341" i="32"/>
  <c r="E1341" i="32"/>
  <c r="D1341" i="32"/>
  <c r="B1341" i="32"/>
  <c r="F1340" i="32"/>
  <c r="E1340" i="32"/>
  <c r="D1340" i="32"/>
  <c r="B1340" i="32"/>
  <c r="F1339" i="32"/>
  <c r="E1339" i="32"/>
  <c r="D1339" i="32"/>
  <c r="B1339" i="32"/>
  <c r="F1338" i="32"/>
  <c r="E1338" i="32"/>
  <c r="D1338" i="32"/>
  <c r="B1338" i="32"/>
  <c r="F1337" i="32"/>
  <c r="E1337" i="32"/>
  <c r="D1337" i="32"/>
  <c r="B1337" i="32"/>
  <c r="F1336" i="32"/>
  <c r="E1336" i="32"/>
  <c r="D1336" i="32"/>
  <c r="B1336" i="32"/>
  <c r="F1335" i="32"/>
  <c r="E1335" i="32"/>
  <c r="D1335" i="32"/>
  <c r="B1335" i="32"/>
  <c r="F1334" i="32"/>
  <c r="E1334" i="32"/>
  <c r="D1334" i="32"/>
  <c r="B1334" i="32"/>
  <c r="F1333" i="32"/>
  <c r="E1333" i="32"/>
  <c r="D1333" i="32"/>
  <c r="B1333" i="32"/>
  <c r="F1332" i="32"/>
  <c r="E1332" i="32"/>
  <c r="D1332" i="32"/>
  <c r="B1332" i="32"/>
  <c r="F1331" i="32"/>
  <c r="E1331" i="32"/>
  <c r="D1331" i="32"/>
  <c r="B1331" i="32"/>
  <c r="F1330" i="32"/>
  <c r="E1330" i="32"/>
  <c r="D1330" i="32"/>
  <c r="B1330" i="32"/>
  <c r="F1329" i="32"/>
  <c r="E1329" i="32"/>
  <c r="D1329" i="32"/>
  <c r="B1329" i="32"/>
  <c r="F1328" i="32"/>
  <c r="E1328" i="32"/>
  <c r="D1328" i="32"/>
  <c r="B1328" i="32"/>
  <c r="F1327" i="32"/>
  <c r="E1327" i="32"/>
  <c r="D1327" i="32"/>
  <c r="B1327" i="32"/>
  <c r="F1326" i="32"/>
  <c r="E1326" i="32"/>
  <c r="D1326" i="32"/>
  <c r="B1326" i="32"/>
  <c r="F1325" i="32"/>
  <c r="E1325" i="32"/>
  <c r="D1325" i="32"/>
  <c r="B1325" i="32"/>
  <c r="B1324" i="32"/>
  <c r="B1323" i="32"/>
  <c r="F1322" i="32"/>
  <c r="E1322" i="32"/>
  <c r="D1322" i="32"/>
  <c r="B1322" i="32"/>
  <c r="F1321" i="32"/>
  <c r="E1321" i="32"/>
  <c r="D1321" i="32"/>
  <c r="B1321" i="32"/>
  <c r="F1320" i="32"/>
  <c r="E1320" i="32"/>
  <c r="D1320" i="32"/>
  <c r="B1320" i="32"/>
  <c r="F1319" i="32"/>
  <c r="E1319" i="32"/>
  <c r="D1319" i="32"/>
  <c r="B1319" i="32"/>
  <c r="F1318" i="32"/>
  <c r="E1318" i="32"/>
  <c r="D1318" i="32"/>
  <c r="B1318" i="32"/>
  <c r="F1317" i="32"/>
  <c r="E1317" i="32"/>
  <c r="D1317" i="32"/>
  <c r="B1317" i="32"/>
  <c r="F1316" i="32"/>
  <c r="E1316" i="32"/>
  <c r="D1316" i="32"/>
  <c r="B1316" i="32"/>
  <c r="F1315" i="32"/>
  <c r="E1315" i="32"/>
  <c r="D1315" i="32"/>
  <c r="B1315" i="32"/>
  <c r="F1314" i="32"/>
  <c r="E1314" i="32"/>
  <c r="D1314" i="32"/>
  <c r="B1314" i="32"/>
  <c r="F1313" i="32"/>
  <c r="E1313" i="32"/>
  <c r="D1313" i="32"/>
  <c r="B1313" i="32"/>
  <c r="F1312" i="32"/>
  <c r="E1312" i="32"/>
  <c r="D1312" i="32"/>
  <c r="B1312" i="32"/>
  <c r="F1311" i="32"/>
  <c r="E1311" i="32"/>
  <c r="D1311" i="32"/>
  <c r="B1311" i="32"/>
  <c r="F1310" i="32"/>
  <c r="E1310" i="32"/>
  <c r="D1310" i="32"/>
  <c r="B1310" i="32"/>
  <c r="F1309" i="32"/>
  <c r="E1309" i="32"/>
  <c r="D1309" i="32"/>
  <c r="B1309" i="32"/>
  <c r="F1308" i="32"/>
  <c r="E1308" i="32"/>
  <c r="D1308" i="32"/>
  <c r="B1308" i="32"/>
  <c r="F1307" i="32"/>
  <c r="E1307" i="32"/>
  <c r="D1307" i="32"/>
  <c r="B1307" i="32"/>
  <c r="F1306" i="32"/>
  <c r="E1306" i="32"/>
  <c r="D1306" i="32"/>
  <c r="B1306" i="32"/>
  <c r="F1305" i="32"/>
  <c r="E1305" i="32"/>
  <c r="D1305" i="32"/>
  <c r="B1305" i="32"/>
  <c r="F1304" i="32"/>
  <c r="E1304" i="32"/>
  <c r="D1304" i="32"/>
  <c r="B1304" i="32"/>
  <c r="F1303" i="32"/>
  <c r="E1303" i="32"/>
  <c r="D1303" i="32"/>
  <c r="B1303" i="32"/>
  <c r="F1302" i="32"/>
  <c r="E1302" i="32"/>
  <c r="D1302" i="32"/>
  <c r="B1302" i="32"/>
  <c r="F1301" i="32"/>
  <c r="E1301" i="32"/>
  <c r="D1301" i="32"/>
  <c r="B1301" i="32"/>
  <c r="F1300" i="32"/>
  <c r="E1300" i="32"/>
  <c r="D1300" i="32"/>
  <c r="B1300" i="32"/>
  <c r="F1299" i="32"/>
  <c r="E1299" i="32"/>
  <c r="D1299" i="32"/>
  <c r="B1299" i="32"/>
  <c r="F1298" i="32"/>
  <c r="E1298" i="32"/>
  <c r="D1298" i="32"/>
  <c r="B1298" i="32"/>
  <c r="F1297" i="32"/>
  <c r="E1297" i="32"/>
  <c r="D1297" i="32"/>
  <c r="B1297" i="32"/>
  <c r="F1296" i="32"/>
  <c r="E1296" i="32"/>
  <c r="D1296" i="32"/>
  <c r="B1296" i="32"/>
  <c r="F1295" i="32"/>
  <c r="E1295" i="32"/>
  <c r="D1295" i="32"/>
  <c r="B1295" i="32"/>
  <c r="F1294" i="32"/>
  <c r="E1294" i="32"/>
  <c r="D1294" i="32"/>
  <c r="B1294" i="32"/>
  <c r="F1293" i="32"/>
  <c r="E1293" i="32"/>
  <c r="D1293" i="32"/>
  <c r="B1293" i="32"/>
  <c r="F1292" i="32"/>
  <c r="E1292" i="32"/>
  <c r="D1292" i="32"/>
  <c r="B1292" i="32"/>
  <c r="F1291" i="32"/>
  <c r="E1291" i="32"/>
  <c r="D1291" i="32"/>
  <c r="B1291" i="32"/>
  <c r="F1290" i="32"/>
  <c r="E1290" i="32"/>
  <c r="D1290" i="32"/>
  <c r="B1290" i="32"/>
  <c r="F1289" i="32"/>
  <c r="E1289" i="32"/>
  <c r="D1289" i="32"/>
  <c r="B1289" i="32"/>
  <c r="F1288" i="32"/>
  <c r="E1288" i="32"/>
  <c r="D1288" i="32"/>
  <c r="B1288" i="32"/>
  <c r="F1287" i="32"/>
  <c r="E1287" i="32"/>
  <c r="D1287" i="32"/>
  <c r="B1287" i="32"/>
  <c r="F1286" i="32"/>
  <c r="E1286" i="32"/>
  <c r="D1286" i="32"/>
  <c r="B1286" i="32"/>
  <c r="F1285" i="32"/>
  <c r="E1285" i="32"/>
  <c r="D1285" i="32"/>
  <c r="B1285" i="32"/>
  <c r="F1284" i="32"/>
  <c r="E1284" i="32"/>
  <c r="D1284" i="32"/>
  <c r="B1284" i="32"/>
  <c r="F1283" i="32"/>
  <c r="E1283" i="32"/>
  <c r="D1283" i="32"/>
  <c r="B1283" i="32"/>
  <c r="F1282" i="32"/>
  <c r="E1282" i="32"/>
  <c r="D1282" i="32"/>
  <c r="B1282" i="32"/>
  <c r="F1281" i="32"/>
  <c r="E1281" i="32"/>
  <c r="D1281" i="32"/>
  <c r="B1281" i="32"/>
  <c r="F1280" i="32"/>
  <c r="E1280" i="32"/>
  <c r="D1280" i="32"/>
  <c r="B1280" i="32"/>
  <c r="F1279" i="32"/>
  <c r="E1279" i="32"/>
  <c r="D1279" i="32"/>
  <c r="B1279" i="32"/>
  <c r="F1278" i="32"/>
  <c r="E1278" i="32"/>
  <c r="D1278" i="32"/>
  <c r="B1278" i="32"/>
  <c r="F1277" i="32"/>
  <c r="E1277" i="32"/>
  <c r="D1277" i="32"/>
  <c r="B1277" i="32"/>
  <c r="F1276" i="32"/>
  <c r="E1276" i="32"/>
  <c r="D1276" i="32"/>
  <c r="B1276" i="32"/>
  <c r="F1275" i="32"/>
  <c r="E1275" i="32"/>
  <c r="D1275" i="32"/>
  <c r="B1275" i="32"/>
  <c r="F1274" i="32"/>
  <c r="E1274" i="32"/>
  <c r="D1274" i="32"/>
  <c r="B1274" i="32"/>
  <c r="F1273" i="32"/>
  <c r="E1273" i="32"/>
  <c r="D1273" i="32"/>
  <c r="B1273" i="32"/>
  <c r="F1272" i="32"/>
  <c r="E1272" i="32"/>
  <c r="D1272" i="32"/>
  <c r="B1272" i="32"/>
  <c r="F1271" i="32"/>
  <c r="E1271" i="32"/>
  <c r="D1271" i="32"/>
  <c r="B1271" i="32"/>
  <c r="F1270" i="32"/>
  <c r="E1270" i="32"/>
  <c r="D1270" i="32"/>
  <c r="B1270" i="32"/>
  <c r="F1269" i="32"/>
  <c r="E1269" i="32"/>
  <c r="D1269" i="32"/>
  <c r="B1269" i="32"/>
  <c r="F1268" i="32"/>
  <c r="E1268" i="32"/>
  <c r="D1268" i="32"/>
  <c r="B1268" i="32"/>
  <c r="F1267" i="32"/>
  <c r="E1267" i="32"/>
  <c r="D1267" i="32"/>
  <c r="B1267" i="32"/>
  <c r="F1266" i="32"/>
  <c r="E1266" i="32"/>
  <c r="D1266" i="32"/>
  <c r="B1266" i="32"/>
  <c r="F1265" i="32"/>
  <c r="E1265" i="32"/>
  <c r="D1265" i="32"/>
  <c r="B1265" i="32"/>
  <c r="F1264" i="32"/>
  <c r="E1264" i="32"/>
  <c r="D1264" i="32"/>
  <c r="B1264" i="32"/>
  <c r="F1263" i="32"/>
  <c r="E1263" i="32"/>
  <c r="D1263" i="32"/>
  <c r="B1263" i="32"/>
  <c r="F1262" i="32"/>
  <c r="E1262" i="32"/>
  <c r="D1262" i="32"/>
  <c r="B1262" i="32"/>
  <c r="F1261" i="32"/>
  <c r="E1261" i="32"/>
  <c r="D1261" i="32"/>
  <c r="B1261" i="32"/>
  <c r="F1260" i="32"/>
  <c r="E1260" i="32"/>
  <c r="D1260" i="32"/>
  <c r="B1260" i="32"/>
  <c r="F1259" i="32"/>
  <c r="E1259" i="32"/>
  <c r="D1259" i="32"/>
  <c r="B1259" i="32"/>
  <c r="B1258" i="32"/>
  <c r="B1257" i="32"/>
  <c r="F1256" i="32"/>
  <c r="E1256" i="32"/>
  <c r="D1256" i="32"/>
  <c r="B1256" i="32"/>
  <c r="F1255" i="32"/>
  <c r="E1255" i="32"/>
  <c r="D1255" i="32"/>
  <c r="B1255" i="32"/>
  <c r="F1254" i="32"/>
  <c r="E1254" i="32"/>
  <c r="D1254" i="32"/>
  <c r="B1254" i="32"/>
  <c r="F1253" i="32"/>
  <c r="E1253" i="32"/>
  <c r="D1253" i="32"/>
  <c r="B1253" i="32"/>
  <c r="F1252" i="32"/>
  <c r="E1252" i="32"/>
  <c r="D1252" i="32"/>
  <c r="B1252" i="32"/>
  <c r="F1251" i="32"/>
  <c r="E1251" i="32"/>
  <c r="D1251" i="32"/>
  <c r="B1251" i="32"/>
  <c r="F1250" i="32"/>
  <c r="E1250" i="32"/>
  <c r="D1250" i="32"/>
  <c r="B1250" i="32"/>
  <c r="F1249" i="32"/>
  <c r="E1249" i="32"/>
  <c r="D1249" i="32"/>
  <c r="B1249" i="32"/>
  <c r="F1248" i="32"/>
  <c r="E1248" i="32"/>
  <c r="D1248" i="32"/>
  <c r="B1248" i="32"/>
  <c r="F1247" i="32"/>
  <c r="E1247" i="32"/>
  <c r="D1247" i="32"/>
  <c r="B1247" i="32"/>
  <c r="F1246" i="32"/>
  <c r="E1246" i="32"/>
  <c r="D1246" i="32"/>
  <c r="B1246" i="32"/>
  <c r="F1245" i="32"/>
  <c r="E1245" i="32"/>
  <c r="D1245" i="32"/>
  <c r="B1245" i="32"/>
  <c r="F1244" i="32"/>
  <c r="E1244" i="32"/>
  <c r="D1244" i="32"/>
  <c r="B1244" i="32"/>
  <c r="F1243" i="32"/>
  <c r="E1243" i="32"/>
  <c r="D1243" i="32"/>
  <c r="B1243" i="32"/>
  <c r="F1242" i="32"/>
  <c r="E1242" i="32"/>
  <c r="D1242" i="32"/>
  <c r="B1242" i="32"/>
  <c r="F1241" i="32"/>
  <c r="E1241" i="32"/>
  <c r="D1241" i="32"/>
  <c r="B1241" i="32"/>
  <c r="F1240" i="32"/>
  <c r="E1240" i="32"/>
  <c r="D1240" i="32"/>
  <c r="B1240" i="32"/>
  <c r="F1239" i="32"/>
  <c r="E1239" i="32"/>
  <c r="D1239" i="32"/>
  <c r="B1239" i="32"/>
  <c r="F1238" i="32"/>
  <c r="E1238" i="32"/>
  <c r="D1238" i="32"/>
  <c r="B1238" i="32"/>
  <c r="F1237" i="32"/>
  <c r="E1237" i="32"/>
  <c r="D1237" i="32"/>
  <c r="B1237" i="32"/>
  <c r="F1236" i="32"/>
  <c r="E1236" i="32"/>
  <c r="D1236" i="32"/>
  <c r="B1236" i="32"/>
  <c r="F1235" i="32"/>
  <c r="E1235" i="32"/>
  <c r="D1235" i="32"/>
  <c r="B1235" i="32"/>
  <c r="F1234" i="32"/>
  <c r="E1234" i="32"/>
  <c r="D1234" i="32"/>
  <c r="B1234" i="32"/>
  <c r="F1233" i="32"/>
  <c r="E1233" i="32"/>
  <c r="D1233" i="32"/>
  <c r="B1233" i="32"/>
  <c r="F1232" i="32"/>
  <c r="E1232" i="32"/>
  <c r="D1232" i="32"/>
  <c r="B1232" i="32"/>
  <c r="F1231" i="32"/>
  <c r="E1231" i="32"/>
  <c r="D1231" i="32"/>
  <c r="B1231" i="32"/>
  <c r="F1230" i="32"/>
  <c r="E1230" i="32"/>
  <c r="D1230" i="32"/>
  <c r="B1230" i="32"/>
  <c r="F1229" i="32"/>
  <c r="E1229" i="32"/>
  <c r="D1229" i="32"/>
  <c r="B1229" i="32"/>
  <c r="F1228" i="32"/>
  <c r="E1228" i="32"/>
  <c r="D1228" i="32"/>
  <c r="B1228" i="32"/>
  <c r="F1227" i="32"/>
  <c r="E1227" i="32"/>
  <c r="D1227" i="32"/>
  <c r="B1227" i="32"/>
  <c r="F1226" i="32"/>
  <c r="E1226" i="32"/>
  <c r="D1226" i="32"/>
  <c r="B1226" i="32"/>
  <c r="F1225" i="32"/>
  <c r="E1225" i="32"/>
  <c r="D1225" i="32"/>
  <c r="B1225" i="32"/>
  <c r="F1224" i="32"/>
  <c r="E1224" i="32"/>
  <c r="D1224" i="32"/>
  <c r="B1224" i="32"/>
  <c r="F1223" i="32"/>
  <c r="E1223" i="32"/>
  <c r="D1223" i="32"/>
  <c r="B1223" i="32"/>
  <c r="F1222" i="32"/>
  <c r="E1222" i="32"/>
  <c r="D1222" i="32"/>
  <c r="B1222" i="32"/>
  <c r="F1221" i="32"/>
  <c r="E1221" i="32"/>
  <c r="D1221" i="32"/>
  <c r="B1221" i="32"/>
  <c r="F1220" i="32"/>
  <c r="E1220" i="32"/>
  <c r="D1220" i="32"/>
  <c r="B1220" i="32"/>
  <c r="F1219" i="32"/>
  <c r="E1219" i="32"/>
  <c r="D1219" i="32"/>
  <c r="B1219" i="32"/>
  <c r="F1218" i="32"/>
  <c r="E1218" i="32"/>
  <c r="D1218" i="32"/>
  <c r="B1218" i="32"/>
  <c r="F1217" i="32"/>
  <c r="E1217" i="32"/>
  <c r="D1217" i="32"/>
  <c r="B1217" i="32"/>
  <c r="F1216" i="32"/>
  <c r="E1216" i="32"/>
  <c r="D1216" i="32"/>
  <c r="B1216" i="32"/>
  <c r="F1215" i="32"/>
  <c r="E1215" i="32"/>
  <c r="D1215" i="32"/>
  <c r="B1215" i="32"/>
  <c r="F1214" i="32"/>
  <c r="E1214" i="32"/>
  <c r="D1214" i="32"/>
  <c r="B1214" i="32"/>
  <c r="F1213" i="32"/>
  <c r="E1213" i="32"/>
  <c r="D1213" i="32"/>
  <c r="B1213" i="32"/>
  <c r="F1212" i="32"/>
  <c r="E1212" i="32"/>
  <c r="D1212" i="32"/>
  <c r="B1212" i="32"/>
  <c r="F1211" i="32"/>
  <c r="E1211" i="32"/>
  <c r="D1211" i="32"/>
  <c r="B1211" i="32"/>
  <c r="F1210" i="32"/>
  <c r="E1210" i="32"/>
  <c r="D1210" i="32"/>
  <c r="B1210" i="32"/>
  <c r="F1209" i="32"/>
  <c r="E1209" i="32"/>
  <c r="D1209" i="32"/>
  <c r="B1209" i="32"/>
  <c r="F1208" i="32"/>
  <c r="E1208" i="32"/>
  <c r="D1208" i="32"/>
  <c r="B1208" i="32"/>
  <c r="F1207" i="32"/>
  <c r="E1207" i="32"/>
  <c r="D1207" i="32"/>
  <c r="B1207" i="32"/>
  <c r="F1206" i="32"/>
  <c r="E1206" i="32"/>
  <c r="D1206" i="32"/>
  <c r="B1206" i="32"/>
  <c r="F1205" i="32"/>
  <c r="E1205" i="32"/>
  <c r="D1205" i="32"/>
  <c r="B1205" i="32"/>
  <c r="F1204" i="32"/>
  <c r="E1204" i="32"/>
  <c r="D1204" i="32"/>
  <c r="B1204" i="32"/>
  <c r="F1203" i="32"/>
  <c r="E1203" i="32"/>
  <c r="D1203" i="32"/>
  <c r="B1203" i="32"/>
  <c r="F1202" i="32"/>
  <c r="E1202" i="32"/>
  <c r="D1202" i="32"/>
  <c r="B1202" i="32"/>
  <c r="F1201" i="32"/>
  <c r="E1201" i="32"/>
  <c r="D1201" i="32"/>
  <c r="B1201" i="32"/>
  <c r="F1200" i="32"/>
  <c r="E1200" i="32"/>
  <c r="D1200" i="32"/>
  <c r="B1200" i="32"/>
  <c r="F1199" i="32"/>
  <c r="E1199" i="32"/>
  <c r="D1199" i="32"/>
  <c r="B1199" i="32"/>
  <c r="F1198" i="32"/>
  <c r="E1198" i="32"/>
  <c r="D1198" i="32"/>
  <c r="B1198" i="32"/>
  <c r="F1197" i="32"/>
  <c r="E1197" i="32"/>
  <c r="D1197" i="32"/>
  <c r="B1197" i="32"/>
  <c r="F1196" i="32"/>
  <c r="E1196" i="32"/>
  <c r="D1196" i="32"/>
  <c r="B1196" i="32"/>
  <c r="F1195" i="32"/>
  <c r="E1195" i="32"/>
  <c r="D1195" i="32"/>
  <c r="B1195" i="32"/>
  <c r="F1194" i="32"/>
  <c r="E1194" i="32"/>
  <c r="D1194" i="32"/>
  <c r="B1194" i="32"/>
  <c r="F1193" i="32"/>
  <c r="E1193" i="32"/>
  <c r="D1193" i="32"/>
  <c r="B1193" i="32"/>
  <c r="F1192" i="32"/>
  <c r="E1192" i="32"/>
  <c r="D1192" i="32"/>
  <c r="B1192" i="32"/>
  <c r="F1191" i="32"/>
  <c r="E1191" i="32"/>
  <c r="D1191" i="32"/>
  <c r="B1191" i="32"/>
  <c r="F1190" i="32"/>
  <c r="E1190" i="32"/>
  <c r="D1190" i="32"/>
  <c r="B1190" i="32"/>
  <c r="F1189" i="32"/>
  <c r="E1189" i="32"/>
  <c r="D1189" i="32"/>
  <c r="B1189" i="32"/>
  <c r="F1188" i="32"/>
  <c r="E1188" i="32"/>
  <c r="D1188" i="32"/>
  <c r="B1188" i="32"/>
  <c r="F1187" i="32"/>
  <c r="E1187" i="32"/>
  <c r="D1187" i="32"/>
  <c r="B1187" i="32"/>
  <c r="F1186" i="32"/>
  <c r="E1186" i="32"/>
  <c r="D1186" i="32"/>
  <c r="B1186" i="32"/>
  <c r="F1185" i="32"/>
  <c r="E1185" i="32"/>
  <c r="D1185" i="32"/>
  <c r="B1185" i="32"/>
  <c r="F1184" i="32"/>
  <c r="E1184" i="32"/>
  <c r="D1184" i="32"/>
  <c r="B1184" i="32"/>
  <c r="F1183" i="32"/>
  <c r="E1183" i="32"/>
  <c r="D1183" i="32"/>
  <c r="B1183" i="32"/>
  <c r="F1182" i="32"/>
  <c r="E1182" i="32"/>
  <c r="D1182" i="32"/>
  <c r="B1182" i="32"/>
  <c r="F1181" i="32"/>
  <c r="E1181" i="32"/>
  <c r="D1181" i="32"/>
  <c r="B1181" i="32"/>
  <c r="F1180" i="32"/>
  <c r="E1180" i="32"/>
  <c r="D1180" i="32"/>
  <c r="B1180" i="32"/>
  <c r="F1179" i="32"/>
  <c r="E1179" i="32"/>
  <c r="D1179" i="32"/>
  <c r="B1179" i="32"/>
  <c r="F1178" i="32"/>
  <c r="E1178" i="32"/>
  <c r="D1178" i="32"/>
  <c r="B1178" i="32"/>
  <c r="F1177" i="32"/>
  <c r="E1177" i="32"/>
  <c r="D1177" i="32"/>
  <c r="B1177" i="32"/>
  <c r="F1176" i="32"/>
  <c r="E1176" i="32"/>
  <c r="D1176" i="32"/>
  <c r="B1176" i="32"/>
  <c r="F1175" i="32"/>
  <c r="E1175" i="32"/>
  <c r="D1175" i="32"/>
  <c r="B1175" i="32"/>
  <c r="F1174" i="32"/>
  <c r="E1174" i="32"/>
  <c r="D1174" i="32"/>
  <c r="B1174" i="32"/>
  <c r="F1173" i="32"/>
  <c r="E1173" i="32"/>
  <c r="D1173" i="32"/>
  <c r="B1173" i="32"/>
  <c r="F1172" i="32"/>
  <c r="E1172" i="32"/>
  <c r="D1172" i="32"/>
  <c r="B1172" i="32"/>
  <c r="F1171" i="32"/>
  <c r="E1171" i="32"/>
  <c r="D1171" i="32"/>
  <c r="B1171" i="32"/>
  <c r="F1170" i="32"/>
  <c r="E1170" i="32"/>
  <c r="D1170" i="32"/>
  <c r="B1170" i="32"/>
  <c r="F1169" i="32"/>
  <c r="E1169" i="32"/>
  <c r="D1169" i="32"/>
  <c r="B1169" i="32"/>
  <c r="F1168" i="32"/>
  <c r="E1168" i="32"/>
  <c r="D1168" i="32"/>
  <c r="B1168" i="32"/>
  <c r="F1167" i="32"/>
  <c r="E1167" i="32"/>
  <c r="D1167" i="32"/>
  <c r="B1167" i="32"/>
  <c r="F1166" i="32"/>
  <c r="E1166" i="32"/>
  <c r="D1166" i="32"/>
  <c r="B1166" i="32"/>
  <c r="F1165" i="32"/>
  <c r="E1165" i="32"/>
  <c r="D1165" i="32"/>
  <c r="B1165" i="32"/>
  <c r="F1164" i="32"/>
  <c r="E1164" i="32"/>
  <c r="D1164" i="32"/>
  <c r="B1164" i="32"/>
  <c r="F1163" i="32"/>
  <c r="E1163" i="32"/>
  <c r="D1163" i="32"/>
  <c r="B1163" i="32"/>
  <c r="F1162" i="32"/>
  <c r="E1162" i="32"/>
  <c r="D1162" i="32"/>
  <c r="B1162" i="32"/>
  <c r="F1161" i="32"/>
  <c r="E1161" i="32"/>
  <c r="D1161" i="32"/>
  <c r="B1161" i="32"/>
  <c r="F1160" i="32"/>
  <c r="E1160" i="32"/>
  <c r="D1160" i="32"/>
  <c r="B1160" i="32"/>
  <c r="F1159" i="32"/>
  <c r="E1159" i="32"/>
  <c r="D1159" i="32"/>
  <c r="B1159" i="32"/>
  <c r="F1158" i="32"/>
  <c r="E1158" i="32"/>
  <c r="D1158" i="32"/>
  <c r="B1158" i="32"/>
  <c r="F1157" i="32"/>
  <c r="E1157" i="32"/>
  <c r="D1157" i="32"/>
  <c r="B1157" i="32"/>
  <c r="F1156" i="32"/>
  <c r="E1156" i="32"/>
  <c r="D1156" i="32"/>
  <c r="B1156" i="32"/>
  <c r="F1155" i="32"/>
  <c r="E1155" i="32"/>
  <c r="D1155" i="32"/>
  <c r="B1155" i="32"/>
  <c r="F1154" i="32"/>
  <c r="E1154" i="32"/>
  <c r="D1154" i="32"/>
  <c r="B1154" i="32"/>
  <c r="F1153" i="32"/>
  <c r="E1153" i="32"/>
  <c r="D1153" i="32"/>
  <c r="B1153" i="32"/>
  <c r="F1152" i="32"/>
  <c r="E1152" i="32"/>
  <c r="D1152" i="32"/>
  <c r="B1152" i="32"/>
  <c r="F1151" i="32"/>
  <c r="E1151" i="32"/>
  <c r="D1151" i="32"/>
  <c r="B1151" i="32"/>
  <c r="F1150" i="32"/>
  <c r="E1150" i="32"/>
  <c r="D1150" i="32"/>
  <c r="B1150" i="32"/>
  <c r="F1149" i="32"/>
  <c r="E1149" i="32"/>
  <c r="D1149" i="32"/>
  <c r="B1149" i="32"/>
  <c r="F1148" i="32"/>
  <c r="E1148" i="32"/>
  <c r="D1148" i="32"/>
  <c r="B1148" i="32"/>
  <c r="F1147" i="32"/>
  <c r="E1147" i="32"/>
  <c r="D1147" i="32"/>
  <c r="B1147" i="32"/>
  <c r="F1146" i="32"/>
  <c r="E1146" i="32"/>
  <c r="D1146" i="32"/>
  <c r="B1146" i="32"/>
  <c r="F1145" i="32"/>
  <c r="E1145" i="32"/>
  <c r="D1145" i="32"/>
  <c r="B1145" i="32"/>
  <c r="F1144" i="32"/>
  <c r="E1144" i="32"/>
  <c r="D1144" i="32"/>
  <c r="B1144" i="32"/>
  <c r="F1143" i="32"/>
  <c r="E1143" i="32"/>
  <c r="D1143" i="32"/>
  <c r="B1143" i="32"/>
  <c r="F1142" i="32"/>
  <c r="E1142" i="32"/>
  <c r="D1142" i="32"/>
  <c r="B1142" i="32"/>
  <c r="F1141" i="32"/>
  <c r="E1141" i="32"/>
  <c r="D1141" i="32"/>
  <c r="B1141" i="32"/>
  <c r="F1140" i="32"/>
  <c r="E1140" i="32"/>
  <c r="D1140" i="32"/>
  <c r="B1140" i="32"/>
  <c r="F1139" i="32"/>
  <c r="E1139" i="32"/>
  <c r="D1139" i="32"/>
  <c r="B1139" i="32"/>
  <c r="F1138" i="32"/>
  <c r="E1138" i="32"/>
  <c r="D1138" i="32"/>
  <c r="B1138" i="32"/>
  <c r="F1137" i="32"/>
  <c r="E1137" i="32"/>
  <c r="D1137" i="32"/>
  <c r="B1137" i="32"/>
  <c r="F1136" i="32"/>
  <c r="E1136" i="32"/>
  <c r="D1136" i="32"/>
  <c r="B1136" i="32"/>
  <c r="F1135" i="32"/>
  <c r="E1135" i="32"/>
  <c r="D1135" i="32"/>
  <c r="B1135" i="32"/>
  <c r="F1134" i="32"/>
  <c r="E1134" i="32"/>
  <c r="D1134" i="32"/>
  <c r="B1134" i="32"/>
  <c r="F1133" i="32"/>
  <c r="E1133" i="32"/>
  <c r="D1133" i="32"/>
  <c r="B1133" i="32"/>
  <c r="F1132" i="32"/>
  <c r="E1132" i="32"/>
  <c r="D1132" i="32"/>
  <c r="B1132" i="32"/>
  <c r="F1131" i="32"/>
  <c r="E1131" i="32"/>
  <c r="D1131" i="32"/>
  <c r="B1131" i="32"/>
  <c r="F1130" i="32"/>
  <c r="E1130" i="32"/>
  <c r="D1130" i="32"/>
  <c r="B1130" i="32"/>
  <c r="F1129" i="32"/>
  <c r="E1129" i="32"/>
  <c r="D1129" i="32"/>
  <c r="B1129" i="32"/>
  <c r="F1128" i="32"/>
  <c r="E1128" i="32"/>
  <c r="D1128" i="32"/>
  <c r="B1128" i="32"/>
  <c r="F1127" i="32"/>
  <c r="E1127" i="32"/>
  <c r="D1127" i="32"/>
  <c r="B1127" i="32"/>
  <c r="F1126" i="32"/>
  <c r="E1126" i="32"/>
  <c r="D1126" i="32"/>
  <c r="B1126" i="32"/>
  <c r="F1125" i="32"/>
  <c r="E1125" i="32"/>
  <c r="D1125" i="32"/>
  <c r="B1125" i="32"/>
  <c r="F1124" i="32"/>
  <c r="E1124" i="32"/>
  <c r="D1124" i="32"/>
  <c r="B1124" i="32"/>
  <c r="F1123" i="32"/>
  <c r="E1123" i="32"/>
  <c r="D1123" i="32"/>
  <c r="B1123" i="32"/>
  <c r="F1122" i="32"/>
  <c r="E1122" i="32"/>
  <c r="D1122" i="32"/>
  <c r="B1122" i="32"/>
  <c r="F1121" i="32"/>
  <c r="E1121" i="32"/>
  <c r="D1121" i="32"/>
  <c r="B1121" i="32"/>
  <c r="F1120" i="32"/>
  <c r="E1120" i="32"/>
  <c r="D1120" i="32"/>
  <c r="B1120" i="32"/>
  <c r="F1119" i="32"/>
  <c r="E1119" i="32"/>
  <c r="D1119" i="32"/>
  <c r="B1119" i="32"/>
  <c r="F1118" i="32"/>
  <c r="E1118" i="32"/>
  <c r="D1118" i="32"/>
  <c r="B1118" i="32"/>
  <c r="F1117" i="32"/>
  <c r="E1117" i="32"/>
  <c r="D1117" i="32"/>
  <c r="B1117" i="32"/>
  <c r="F1116" i="32"/>
  <c r="E1116" i="32"/>
  <c r="D1116" i="32"/>
  <c r="B1116" i="32"/>
  <c r="F1115" i="32"/>
  <c r="E1115" i="32"/>
  <c r="D1115" i="32"/>
  <c r="B1115" i="32"/>
  <c r="F1114" i="32"/>
  <c r="E1114" i="32"/>
  <c r="D1114" i="32"/>
  <c r="B1114" i="32"/>
  <c r="F1113" i="32"/>
  <c r="E1113" i="32"/>
  <c r="D1113" i="32"/>
  <c r="B1113" i="32"/>
  <c r="F1112" i="32"/>
  <c r="E1112" i="32"/>
  <c r="D1112" i="32"/>
  <c r="B1112" i="32"/>
  <c r="F1111" i="32"/>
  <c r="E1111" i="32"/>
  <c r="D1111" i="32"/>
  <c r="B1111" i="32"/>
  <c r="F1110" i="32"/>
  <c r="E1110" i="32"/>
  <c r="D1110" i="32"/>
  <c r="B1110" i="32"/>
  <c r="F1109" i="32"/>
  <c r="E1109" i="32"/>
  <c r="D1109" i="32"/>
  <c r="B1109" i="32"/>
  <c r="F1108" i="32"/>
  <c r="E1108" i="32"/>
  <c r="D1108" i="32"/>
  <c r="B1108" i="32"/>
  <c r="F1107" i="32"/>
  <c r="E1107" i="32"/>
  <c r="D1107" i="32"/>
  <c r="B1107" i="32"/>
  <c r="F1106" i="32"/>
  <c r="E1106" i="32"/>
  <c r="D1106" i="32"/>
  <c r="B1106" i="32"/>
  <c r="F1105" i="32"/>
  <c r="E1105" i="32"/>
  <c r="D1105" i="32"/>
  <c r="B1105" i="32"/>
  <c r="F1104" i="32"/>
  <c r="E1104" i="32"/>
  <c r="D1104" i="32"/>
  <c r="B1104" i="32"/>
  <c r="F1103" i="32"/>
  <c r="E1103" i="32"/>
  <c r="D1103" i="32"/>
  <c r="B1103" i="32"/>
  <c r="F1102" i="32"/>
  <c r="E1102" i="32"/>
  <c r="D1102" i="32"/>
  <c r="B1102" i="32"/>
  <c r="F1101" i="32"/>
  <c r="E1101" i="32"/>
  <c r="D1101" i="32"/>
  <c r="B1101" i="32"/>
  <c r="F1100" i="32"/>
  <c r="E1100" i="32"/>
  <c r="D1100" i="32"/>
  <c r="B1100" i="32"/>
  <c r="F1099" i="32"/>
  <c r="E1099" i="32"/>
  <c r="D1099" i="32"/>
  <c r="B1099" i="32"/>
  <c r="F1098" i="32"/>
  <c r="E1098" i="32"/>
  <c r="D1098" i="32"/>
  <c r="B1098" i="32"/>
  <c r="F1097" i="32"/>
  <c r="E1097" i="32"/>
  <c r="D1097" i="32"/>
  <c r="B1097" i="32"/>
  <c r="F1096" i="32"/>
  <c r="E1096" i="32"/>
  <c r="D1096" i="32"/>
  <c r="B1096" i="32"/>
  <c r="F1095" i="32"/>
  <c r="E1095" i="32"/>
  <c r="D1095" i="32"/>
  <c r="B1095" i="32"/>
  <c r="F1094" i="32"/>
  <c r="E1094" i="32"/>
  <c r="D1094" i="32"/>
  <c r="B1094" i="32"/>
  <c r="F1093" i="32"/>
  <c r="E1093" i="32"/>
  <c r="D1093" i="32"/>
  <c r="B1093" i="32"/>
  <c r="F1092" i="32"/>
  <c r="E1092" i="32"/>
  <c r="D1092" i="32"/>
  <c r="B1092" i="32"/>
  <c r="F1091" i="32"/>
  <c r="E1091" i="32"/>
  <c r="D1091" i="32"/>
  <c r="B1091" i="32"/>
  <c r="F1090" i="32"/>
  <c r="E1090" i="32"/>
  <c r="D1090" i="32"/>
  <c r="B1090" i="32"/>
  <c r="F1089" i="32"/>
  <c r="E1089" i="32"/>
  <c r="D1089" i="32"/>
  <c r="B1089" i="32"/>
  <c r="F1088" i="32"/>
  <c r="E1088" i="32"/>
  <c r="D1088" i="32"/>
  <c r="B1088" i="32"/>
  <c r="B1087" i="32"/>
  <c r="B1086" i="32"/>
  <c r="F1085" i="32"/>
  <c r="E1085" i="32"/>
  <c r="D1085" i="32"/>
  <c r="B1085" i="32"/>
  <c r="F1084" i="32"/>
  <c r="E1084" i="32"/>
  <c r="D1084" i="32"/>
  <c r="B1084" i="32"/>
  <c r="F1083" i="32"/>
  <c r="E1083" i="32"/>
  <c r="D1083" i="32"/>
  <c r="B1083" i="32"/>
  <c r="F1082" i="32"/>
  <c r="E1082" i="32"/>
  <c r="D1082" i="32"/>
  <c r="B1082" i="32"/>
  <c r="F1081" i="32"/>
  <c r="E1081" i="32"/>
  <c r="D1081" i="32"/>
  <c r="B1081" i="32"/>
  <c r="F1080" i="32"/>
  <c r="E1080" i="32"/>
  <c r="D1080" i="32"/>
  <c r="B1080" i="32"/>
  <c r="F1079" i="32"/>
  <c r="E1079" i="32"/>
  <c r="D1079" i="32"/>
  <c r="B1079" i="32"/>
  <c r="F1078" i="32"/>
  <c r="E1078" i="32"/>
  <c r="D1078" i="32"/>
  <c r="B1078" i="32"/>
  <c r="F1077" i="32"/>
  <c r="E1077" i="32"/>
  <c r="D1077" i="32"/>
  <c r="B1077" i="32"/>
  <c r="F1076" i="32"/>
  <c r="E1076" i="32"/>
  <c r="D1076" i="32"/>
  <c r="B1076" i="32"/>
  <c r="F1075" i="32"/>
  <c r="E1075" i="32"/>
  <c r="D1075" i="32"/>
  <c r="B1075" i="32"/>
  <c r="F1074" i="32"/>
  <c r="E1074" i="32"/>
  <c r="D1074" i="32"/>
  <c r="B1074" i="32"/>
  <c r="F1073" i="32"/>
  <c r="E1073" i="32"/>
  <c r="D1073" i="32"/>
  <c r="B1073" i="32"/>
  <c r="F1072" i="32"/>
  <c r="E1072" i="32"/>
  <c r="D1072" i="32"/>
  <c r="B1072" i="32"/>
  <c r="F1071" i="32"/>
  <c r="E1071" i="32"/>
  <c r="D1071" i="32"/>
  <c r="B1071" i="32"/>
  <c r="F1070" i="32"/>
  <c r="E1070" i="32"/>
  <c r="D1070" i="32"/>
  <c r="B1070" i="32"/>
  <c r="F1069" i="32"/>
  <c r="E1069" i="32"/>
  <c r="D1069" i="32"/>
  <c r="B1069" i="32"/>
  <c r="F1068" i="32"/>
  <c r="E1068" i="32"/>
  <c r="D1068" i="32"/>
  <c r="B1068" i="32"/>
  <c r="F1067" i="32"/>
  <c r="E1067" i="32"/>
  <c r="D1067" i="32"/>
  <c r="B1067" i="32"/>
  <c r="F1066" i="32"/>
  <c r="E1066" i="32"/>
  <c r="D1066" i="32"/>
  <c r="B1066" i="32"/>
  <c r="F1065" i="32"/>
  <c r="E1065" i="32"/>
  <c r="D1065" i="32"/>
  <c r="B1065" i="32"/>
  <c r="F1064" i="32"/>
  <c r="E1064" i="32"/>
  <c r="D1064" i="32"/>
  <c r="B1064" i="32"/>
  <c r="F1063" i="32"/>
  <c r="E1063" i="32"/>
  <c r="D1063" i="32"/>
  <c r="B1063" i="32"/>
  <c r="F1062" i="32"/>
  <c r="E1062" i="32"/>
  <c r="D1062" i="32"/>
  <c r="B1062" i="32"/>
  <c r="F1061" i="32"/>
  <c r="E1061" i="32"/>
  <c r="D1061" i="32"/>
  <c r="B1061" i="32"/>
  <c r="F1060" i="32"/>
  <c r="E1060" i="32"/>
  <c r="D1060" i="32"/>
  <c r="B1060" i="32"/>
  <c r="F1059" i="32"/>
  <c r="E1059" i="32"/>
  <c r="D1059" i="32"/>
  <c r="B1059" i="32"/>
  <c r="F1058" i="32"/>
  <c r="E1058" i="32"/>
  <c r="D1058" i="32"/>
  <c r="B1058" i="32"/>
  <c r="F1057" i="32"/>
  <c r="E1057" i="32"/>
  <c r="D1057" i="32"/>
  <c r="B1057" i="32"/>
  <c r="F1056" i="32"/>
  <c r="E1056" i="32"/>
  <c r="D1056" i="32"/>
  <c r="B1056" i="32"/>
  <c r="F1055" i="32"/>
  <c r="E1055" i="32"/>
  <c r="D1055" i="32"/>
  <c r="B1055" i="32"/>
  <c r="F1054" i="32"/>
  <c r="E1054" i="32"/>
  <c r="D1054" i="32"/>
  <c r="B1054" i="32"/>
  <c r="F1053" i="32"/>
  <c r="E1053" i="32"/>
  <c r="D1053" i="32"/>
  <c r="B1053" i="32"/>
  <c r="F1052" i="32"/>
  <c r="E1052" i="32"/>
  <c r="D1052" i="32"/>
  <c r="B1052" i="32"/>
  <c r="F1051" i="32"/>
  <c r="E1051" i="32"/>
  <c r="D1051" i="32"/>
  <c r="B1051" i="32"/>
  <c r="F1050" i="32"/>
  <c r="E1050" i="32"/>
  <c r="D1050" i="32"/>
  <c r="B1050" i="32"/>
  <c r="F1049" i="32"/>
  <c r="E1049" i="32"/>
  <c r="D1049" i="32"/>
  <c r="B1049" i="32"/>
  <c r="F1048" i="32"/>
  <c r="E1048" i="32"/>
  <c r="D1048" i="32"/>
  <c r="B1048" i="32"/>
  <c r="F1047" i="32"/>
  <c r="E1047" i="32"/>
  <c r="D1047" i="32"/>
  <c r="B1047" i="32"/>
  <c r="F1046" i="32"/>
  <c r="E1046" i="32"/>
  <c r="D1046" i="32"/>
  <c r="B1046" i="32"/>
  <c r="F1045" i="32"/>
  <c r="E1045" i="32"/>
  <c r="D1045" i="32"/>
  <c r="B1045" i="32"/>
  <c r="F1044" i="32"/>
  <c r="E1044" i="32"/>
  <c r="D1044" i="32"/>
  <c r="B1044" i="32"/>
  <c r="F1043" i="32"/>
  <c r="E1043" i="32"/>
  <c r="D1043" i="32"/>
  <c r="B1043" i="32"/>
  <c r="F1042" i="32"/>
  <c r="E1042" i="32"/>
  <c r="D1042" i="32"/>
  <c r="B1042" i="32"/>
  <c r="F1041" i="32"/>
  <c r="E1041" i="32"/>
  <c r="D1041" i="32"/>
  <c r="B1041" i="32"/>
  <c r="F1040" i="32"/>
  <c r="E1040" i="32"/>
  <c r="D1040" i="32"/>
  <c r="B1040" i="32"/>
  <c r="F1039" i="32"/>
  <c r="E1039" i="32"/>
  <c r="D1039" i="32"/>
  <c r="B1039" i="32"/>
  <c r="F1038" i="32"/>
  <c r="E1038" i="32"/>
  <c r="D1038" i="32"/>
  <c r="B1038" i="32"/>
  <c r="F1037" i="32"/>
  <c r="E1037" i="32"/>
  <c r="D1037" i="32"/>
  <c r="B1037" i="32"/>
  <c r="F1036" i="32"/>
  <c r="E1036" i="32"/>
  <c r="D1036" i="32"/>
  <c r="B1036" i="32"/>
  <c r="F1035" i="32"/>
  <c r="E1035" i="32"/>
  <c r="D1035" i="32"/>
  <c r="B1035" i="32"/>
  <c r="F1034" i="32"/>
  <c r="E1034" i="32"/>
  <c r="D1034" i="32"/>
  <c r="B1034" i="32"/>
  <c r="F1033" i="32"/>
  <c r="E1033" i="32"/>
  <c r="D1033" i="32"/>
  <c r="B1033" i="32"/>
  <c r="F1032" i="32"/>
  <c r="E1032" i="32"/>
  <c r="D1032" i="32"/>
  <c r="B1032" i="32"/>
  <c r="F1031" i="32"/>
  <c r="E1031" i="32"/>
  <c r="D1031" i="32"/>
  <c r="B1031" i="32"/>
  <c r="F1030" i="32"/>
  <c r="E1030" i="32"/>
  <c r="D1030" i="32"/>
  <c r="B1030" i="32"/>
  <c r="F1029" i="32"/>
  <c r="E1029" i="32"/>
  <c r="D1029" i="32"/>
  <c r="B1029" i="32"/>
  <c r="F1028" i="32"/>
  <c r="E1028" i="32"/>
  <c r="D1028" i="32"/>
  <c r="B1028" i="32"/>
  <c r="F1027" i="32"/>
  <c r="E1027" i="32"/>
  <c r="D1027" i="32"/>
  <c r="B1027" i="32"/>
  <c r="F1026" i="32"/>
  <c r="E1026" i="32"/>
  <c r="D1026" i="32"/>
  <c r="B1026" i="32"/>
  <c r="F1025" i="32"/>
  <c r="E1025" i="32"/>
  <c r="D1025" i="32"/>
  <c r="B1025" i="32"/>
  <c r="F1024" i="32"/>
  <c r="E1024" i="32"/>
  <c r="D1024" i="32"/>
  <c r="B1024" i="32"/>
  <c r="F1023" i="32"/>
  <c r="E1023" i="32"/>
  <c r="D1023" i="32"/>
  <c r="B1023" i="32"/>
  <c r="F1022" i="32"/>
  <c r="E1022" i="32"/>
  <c r="D1022" i="32"/>
  <c r="B1022" i="32"/>
  <c r="B1021" i="32"/>
  <c r="B1020" i="32"/>
  <c r="F1019" i="32"/>
  <c r="E1019" i="32"/>
  <c r="D1019" i="32"/>
  <c r="B1019" i="32"/>
  <c r="F1018" i="32"/>
  <c r="E1018" i="32"/>
  <c r="D1018" i="32"/>
  <c r="B1018" i="32"/>
  <c r="F1017" i="32"/>
  <c r="E1017" i="32"/>
  <c r="D1017" i="32"/>
  <c r="B1017" i="32"/>
  <c r="F1016" i="32"/>
  <c r="E1016" i="32"/>
  <c r="D1016" i="32"/>
  <c r="B1016" i="32"/>
  <c r="F1015" i="32"/>
  <c r="E1015" i="32"/>
  <c r="D1015" i="32"/>
  <c r="B1015" i="32"/>
  <c r="F1014" i="32"/>
  <c r="E1014" i="32"/>
  <c r="D1014" i="32"/>
  <c r="B1014" i="32"/>
  <c r="F1013" i="32"/>
  <c r="E1013" i="32"/>
  <c r="D1013" i="32"/>
  <c r="B1013" i="32"/>
  <c r="F1012" i="32"/>
  <c r="E1012" i="32"/>
  <c r="D1012" i="32"/>
  <c r="B1012" i="32"/>
  <c r="F1011" i="32"/>
  <c r="E1011" i="32"/>
  <c r="D1011" i="32"/>
  <c r="B1011" i="32"/>
  <c r="F1010" i="32"/>
  <c r="E1010" i="32"/>
  <c r="D1010" i="32"/>
  <c r="B1010" i="32"/>
  <c r="F1009" i="32"/>
  <c r="E1009" i="32"/>
  <c r="D1009" i="32"/>
  <c r="B1009" i="32"/>
  <c r="F1008" i="32"/>
  <c r="E1008" i="32"/>
  <c r="D1008" i="32"/>
  <c r="B1008" i="32"/>
  <c r="F1007" i="32"/>
  <c r="E1007" i="32"/>
  <c r="D1007" i="32"/>
  <c r="B1007" i="32"/>
  <c r="F1006" i="32"/>
  <c r="E1006" i="32"/>
  <c r="D1006" i="32"/>
  <c r="B1006" i="32"/>
  <c r="F1005" i="32"/>
  <c r="E1005" i="32"/>
  <c r="D1005" i="32"/>
  <c r="B1005" i="32"/>
  <c r="F1004" i="32"/>
  <c r="E1004" i="32"/>
  <c r="D1004" i="32"/>
  <c r="B1004" i="32"/>
  <c r="F1003" i="32"/>
  <c r="E1003" i="32"/>
  <c r="D1003" i="32"/>
  <c r="B1003" i="32"/>
  <c r="F1002" i="32"/>
  <c r="E1002" i="32"/>
  <c r="D1002" i="32"/>
  <c r="B1002" i="32"/>
  <c r="F1001" i="32"/>
  <c r="E1001" i="32"/>
  <c r="D1001" i="32"/>
  <c r="B1001" i="32"/>
  <c r="F1000" i="32"/>
  <c r="E1000" i="32"/>
  <c r="D1000" i="32"/>
  <c r="B1000" i="32"/>
  <c r="F999" i="32"/>
  <c r="E999" i="32"/>
  <c r="D999" i="32"/>
  <c r="B999" i="32"/>
  <c r="F998" i="32"/>
  <c r="E998" i="32"/>
  <c r="D998" i="32"/>
  <c r="B998" i="32"/>
  <c r="F997" i="32"/>
  <c r="E997" i="32"/>
  <c r="D997" i="32"/>
  <c r="B997" i="32"/>
  <c r="F996" i="32"/>
  <c r="E996" i="32"/>
  <c r="D996" i="32"/>
  <c r="B996" i="32"/>
  <c r="F995" i="32"/>
  <c r="E995" i="32"/>
  <c r="D995" i="32"/>
  <c r="B995" i="32"/>
  <c r="F994" i="32"/>
  <c r="E994" i="32"/>
  <c r="D994" i="32"/>
  <c r="B994" i="32"/>
  <c r="F993" i="32"/>
  <c r="E993" i="32"/>
  <c r="D993" i="32"/>
  <c r="B993" i="32"/>
  <c r="F992" i="32"/>
  <c r="E992" i="32"/>
  <c r="D992" i="32"/>
  <c r="B992" i="32"/>
  <c r="F991" i="32"/>
  <c r="E991" i="32"/>
  <c r="D991" i="32"/>
  <c r="B991" i="32"/>
  <c r="F990" i="32"/>
  <c r="E990" i="32"/>
  <c r="D990" i="32"/>
  <c r="B990" i="32"/>
  <c r="F989" i="32"/>
  <c r="E989" i="32"/>
  <c r="D989" i="32"/>
  <c r="B989" i="32"/>
  <c r="F988" i="32"/>
  <c r="E988" i="32"/>
  <c r="D988" i="32"/>
  <c r="B988" i="32"/>
  <c r="F987" i="32"/>
  <c r="E987" i="32"/>
  <c r="D987" i="32"/>
  <c r="B987" i="32"/>
  <c r="F986" i="32"/>
  <c r="E986" i="32"/>
  <c r="D986" i="32"/>
  <c r="B986" i="32"/>
  <c r="F985" i="32"/>
  <c r="E985" i="32"/>
  <c r="D985" i="32"/>
  <c r="B985" i="32"/>
  <c r="F984" i="32"/>
  <c r="E984" i="32"/>
  <c r="D984" i="32"/>
  <c r="B984" i="32"/>
  <c r="F983" i="32"/>
  <c r="E983" i="32"/>
  <c r="D983" i="32"/>
  <c r="B983" i="32"/>
  <c r="F982" i="32"/>
  <c r="E982" i="32"/>
  <c r="D982" i="32"/>
  <c r="B982" i="32"/>
  <c r="F981" i="32"/>
  <c r="E981" i="32"/>
  <c r="D981" i="32"/>
  <c r="B981" i="32"/>
  <c r="F980" i="32"/>
  <c r="E980" i="32"/>
  <c r="D980" i="32"/>
  <c r="B980" i="32"/>
  <c r="F979" i="32"/>
  <c r="E979" i="32"/>
  <c r="D979" i="32"/>
  <c r="B979" i="32"/>
  <c r="F978" i="32"/>
  <c r="E978" i="32"/>
  <c r="D978" i="32"/>
  <c r="B978" i="32"/>
  <c r="F977" i="32"/>
  <c r="E977" i="32"/>
  <c r="D977" i="32"/>
  <c r="B977" i="32"/>
  <c r="F976" i="32"/>
  <c r="E976" i="32"/>
  <c r="D976" i="32"/>
  <c r="B976" i="32"/>
  <c r="F975" i="32"/>
  <c r="E975" i="32"/>
  <c r="D975" i="32"/>
  <c r="B975" i="32"/>
  <c r="F974" i="32"/>
  <c r="E974" i="32"/>
  <c r="D974" i="32"/>
  <c r="B974" i="32"/>
  <c r="F973" i="32"/>
  <c r="E973" i="32"/>
  <c r="D973" i="32"/>
  <c r="B973" i="32"/>
  <c r="F972" i="32"/>
  <c r="E972" i="32"/>
  <c r="D972" i="32"/>
  <c r="B972" i="32"/>
  <c r="F971" i="32"/>
  <c r="E971" i="32"/>
  <c r="D971" i="32"/>
  <c r="B971" i="32"/>
  <c r="F970" i="32"/>
  <c r="E970" i="32"/>
  <c r="D970" i="32"/>
  <c r="B970" i="32"/>
  <c r="F969" i="32"/>
  <c r="E969" i="32"/>
  <c r="D969" i="32"/>
  <c r="B969" i="32"/>
  <c r="F968" i="32"/>
  <c r="E968" i="32"/>
  <c r="D968" i="32"/>
  <c r="B968" i="32"/>
  <c r="F967" i="32"/>
  <c r="E967" i="32"/>
  <c r="D967" i="32"/>
  <c r="B967" i="32"/>
  <c r="F966" i="32"/>
  <c r="E966" i="32"/>
  <c r="D966" i="32"/>
  <c r="B966" i="32"/>
  <c r="F965" i="32"/>
  <c r="E965" i="32"/>
  <c r="D965" i="32"/>
  <c r="B965" i="32"/>
  <c r="F964" i="32"/>
  <c r="E964" i="32"/>
  <c r="D964" i="32"/>
  <c r="B964" i="32"/>
  <c r="F963" i="32"/>
  <c r="E963" i="32"/>
  <c r="D963" i="32"/>
  <c r="B963" i="32"/>
  <c r="F962" i="32"/>
  <c r="E962" i="32"/>
  <c r="D962" i="32"/>
  <c r="B962" i="32"/>
  <c r="F961" i="32"/>
  <c r="E961" i="32"/>
  <c r="D961" i="32"/>
  <c r="B961" i="32"/>
  <c r="F960" i="32"/>
  <c r="E960" i="32"/>
  <c r="D960" i="32"/>
  <c r="B960" i="32"/>
  <c r="F959" i="32"/>
  <c r="E959" i="32"/>
  <c r="D959" i="32"/>
  <c r="B959" i="32"/>
  <c r="F958" i="32"/>
  <c r="E958" i="32"/>
  <c r="D958" i="32"/>
  <c r="B958" i="32"/>
  <c r="F957" i="32"/>
  <c r="E957" i="32"/>
  <c r="D957" i="32"/>
  <c r="B957" i="32"/>
  <c r="F956" i="32"/>
  <c r="E956" i="32"/>
  <c r="D956" i="32"/>
  <c r="B956" i="32"/>
  <c r="F955" i="32"/>
  <c r="E955" i="32"/>
  <c r="D955" i="32"/>
  <c r="B955" i="32"/>
  <c r="F954" i="32"/>
  <c r="E954" i="32"/>
  <c r="D954" i="32"/>
  <c r="B954" i="32"/>
  <c r="F953" i="32"/>
  <c r="E953" i="32"/>
  <c r="D953" i="32"/>
  <c r="B953" i="32"/>
  <c r="F952" i="32"/>
  <c r="E952" i="32"/>
  <c r="D952" i="32"/>
  <c r="B952" i="32"/>
  <c r="F951" i="32"/>
  <c r="E951" i="32"/>
  <c r="D951" i="32"/>
  <c r="B951" i="32"/>
  <c r="F950" i="32"/>
  <c r="E950" i="32"/>
  <c r="D950" i="32"/>
  <c r="B950" i="32"/>
  <c r="F949" i="32"/>
  <c r="E949" i="32"/>
  <c r="D949" i="32"/>
  <c r="B949" i="32"/>
  <c r="F948" i="32"/>
  <c r="E948" i="32"/>
  <c r="D948" i="32"/>
  <c r="B948" i="32"/>
  <c r="F947" i="32"/>
  <c r="E947" i="32"/>
  <c r="D947" i="32"/>
  <c r="B947" i="32"/>
  <c r="F946" i="32"/>
  <c r="E946" i="32"/>
  <c r="D946" i="32"/>
  <c r="B946" i="32"/>
  <c r="F945" i="32"/>
  <c r="E945" i="32"/>
  <c r="D945" i="32"/>
  <c r="B945" i="32"/>
  <c r="F944" i="32"/>
  <c r="E944" i="32"/>
  <c r="D944" i="32"/>
  <c r="B944" i="32"/>
  <c r="F943" i="32"/>
  <c r="E943" i="32"/>
  <c r="D943" i="32"/>
  <c r="B943" i="32"/>
  <c r="F942" i="32"/>
  <c r="E942" i="32"/>
  <c r="D942" i="32"/>
  <c r="B942" i="32"/>
  <c r="F941" i="32"/>
  <c r="E941" i="32"/>
  <c r="D941" i="32"/>
  <c r="B941" i="32"/>
  <c r="F940" i="32"/>
  <c r="E940" i="32"/>
  <c r="D940" i="32"/>
  <c r="B940" i="32"/>
  <c r="F939" i="32"/>
  <c r="E939" i="32"/>
  <c r="D939" i="32"/>
  <c r="B939" i="32"/>
  <c r="F938" i="32"/>
  <c r="E938" i="32"/>
  <c r="D938" i="32"/>
  <c r="B938" i="32"/>
  <c r="F937" i="32"/>
  <c r="E937" i="32"/>
  <c r="D937" i="32"/>
  <c r="B937" i="32"/>
  <c r="F936" i="32"/>
  <c r="E936" i="32"/>
  <c r="D936" i="32"/>
  <c r="B936" i="32"/>
  <c r="F935" i="32"/>
  <c r="E935" i="32"/>
  <c r="D935" i="32"/>
  <c r="B935" i="32"/>
  <c r="F934" i="32"/>
  <c r="E934" i="32"/>
  <c r="D934" i="32"/>
  <c r="B934" i="32"/>
  <c r="F933" i="32"/>
  <c r="E933" i="32"/>
  <c r="D933" i="32"/>
  <c r="B933" i="32"/>
  <c r="F932" i="32"/>
  <c r="E932" i="32"/>
  <c r="D932" i="32"/>
  <c r="B932" i="32"/>
  <c r="F931" i="32"/>
  <c r="E931" i="32"/>
  <c r="D931" i="32"/>
  <c r="B931" i="32"/>
  <c r="F930" i="32"/>
  <c r="E930" i="32"/>
  <c r="D930" i="32"/>
  <c r="B930" i="32"/>
  <c r="F929" i="32"/>
  <c r="E929" i="32"/>
  <c r="D929" i="32"/>
  <c r="B929" i="32"/>
  <c r="F928" i="32"/>
  <c r="E928" i="32"/>
  <c r="D928" i="32"/>
  <c r="B928" i="32"/>
  <c r="F927" i="32"/>
  <c r="E927" i="32"/>
  <c r="D927" i="32"/>
  <c r="B927" i="32"/>
  <c r="F926" i="32"/>
  <c r="E926" i="32"/>
  <c r="D926" i="32"/>
  <c r="B926" i="32"/>
  <c r="F925" i="32"/>
  <c r="E925" i="32"/>
  <c r="D925" i="32"/>
  <c r="B925" i="32"/>
  <c r="F924" i="32"/>
  <c r="E924" i="32"/>
  <c r="D924" i="32"/>
  <c r="B924" i="32"/>
  <c r="F923" i="32"/>
  <c r="E923" i="32"/>
  <c r="D923" i="32"/>
  <c r="B923" i="32"/>
  <c r="F922" i="32"/>
  <c r="E922" i="32"/>
  <c r="D922" i="32"/>
  <c r="B922" i="32"/>
  <c r="F921" i="32"/>
  <c r="E921" i="32"/>
  <c r="D921" i="32"/>
  <c r="B921" i="32"/>
  <c r="F920" i="32"/>
  <c r="E920" i="32"/>
  <c r="D920" i="32"/>
  <c r="B920" i="32"/>
  <c r="F919" i="32"/>
  <c r="E919" i="32"/>
  <c r="D919" i="32"/>
  <c r="B919" i="32"/>
  <c r="F918" i="32"/>
  <c r="E918" i="32"/>
  <c r="D918" i="32"/>
  <c r="B918" i="32"/>
  <c r="F917" i="32"/>
  <c r="E917" i="32"/>
  <c r="D917" i="32"/>
  <c r="B917" i="32"/>
  <c r="F916" i="32"/>
  <c r="E916" i="32"/>
  <c r="D916" i="32"/>
  <c r="B916" i="32"/>
  <c r="F915" i="32"/>
  <c r="E915" i="32"/>
  <c r="D915" i="32"/>
  <c r="B915" i="32"/>
  <c r="F914" i="32"/>
  <c r="E914" i="32"/>
  <c r="D914" i="32"/>
  <c r="B914" i="32"/>
  <c r="F913" i="32"/>
  <c r="E913" i="32"/>
  <c r="D913" i="32"/>
  <c r="B913" i="32"/>
  <c r="F912" i="32"/>
  <c r="E912" i="32"/>
  <c r="D912" i="32"/>
  <c r="B912" i="32"/>
  <c r="F911" i="32"/>
  <c r="E911" i="32"/>
  <c r="D911" i="32"/>
  <c r="B911" i="32"/>
  <c r="F910" i="32"/>
  <c r="E910" i="32"/>
  <c r="D910" i="32"/>
  <c r="B910" i="32"/>
  <c r="F909" i="32"/>
  <c r="E909" i="32"/>
  <c r="D909" i="32"/>
  <c r="B909" i="32"/>
  <c r="F908" i="32"/>
  <c r="E908" i="32"/>
  <c r="D908" i="32"/>
  <c r="B908" i="32"/>
  <c r="F907" i="32"/>
  <c r="E907" i="32"/>
  <c r="D907" i="32"/>
  <c r="B907" i="32"/>
  <c r="F906" i="32"/>
  <c r="E906" i="32"/>
  <c r="D906" i="32"/>
  <c r="B906" i="32"/>
  <c r="F905" i="32"/>
  <c r="E905" i="32"/>
  <c r="D905" i="32"/>
  <c r="B905" i="32"/>
  <c r="F904" i="32"/>
  <c r="E904" i="32"/>
  <c r="D904" i="32"/>
  <c r="B904" i="32"/>
  <c r="F903" i="32"/>
  <c r="E903" i="32"/>
  <c r="D903" i="32"/>
  <c r="B903" i="32"/>
  <c r="F902" i="32"/>
  <c r="E902" i="32"/>
  <c r="D902" i="32"/>
  <c r="B902" i="32"/>
  <c r="F901" i="32"/>
  <c r="E901" i="32"/>
  <c r="D901" i="32"/>
  <c r="B901" i="32"/>
  <c r="F900" i="32"/>
  <c r="E900" i="32"/>
  <c r="D900" i="32"/>
  <c r="B900" i="32"/>
  <c r="F899" i="32"/>
  <c r="E899" i="32"/>
  <c r="D899" i="32"/>
  <c r="B899" i="32"/>
  <c r="F898" i="32"/>
  <c r="E898" i="32"/>
  <c r="D898" i="32"/>
  <c r="B898" i="32"/>
  <c r="F897" i="32"/>
  <c r="E897" i="32"/>
  <c r="D897" i="32"/>
  <c r="B897" i="32"/>
  <c r="F896" i="32"/>
  <c r="E896" i="32"/>
  <c r="D896" i="32"/>
  <c r="B896" i="32"/>
  <c r="F895" i="32"/>
  <c r="E895" i="32"/>
  <c r="D895" i="32"/>
  <c r="B895" i="32"/>
  <c r="F894" i="32"/>
  <c r="E894" i="32"/>
  <c r="D894" i="32"/>
  <c r="B894" i="32"/>
  <c r="F893" i="32"/>
  <c r="E893" i="32"/>
  <c r="D893" i="32"/>
  <c r="B893" i="32"/>
  <c r="F892" i="32"/>
  <c r="E892" i="32"/>
  <c r="D892" i="32"/>
  <c r="B892" i="32"/>
  <c r="F891" i="32"/>
  <c r="E891" i="32"/>
  <c r="D891" i="32"/>
  <c r="B891" i="32"/>
  <c r="F890" i="32"/>
  <c r="E890" i="32"/>
  <c r="D890" i="32"/>
  <c r="B890" i="32"/>
  <c r="F889" i="32"/>
  <c r="E889" i="32"/>
  <c r="D889" i="32"/>
  <c r="B889" i="32"/>
  <c r="F888" i="32"/>
  <c r="E888" i="32"/>
  <c r="D888" i="32"/>
  <c r="B888" i="32"/>
  <c r="F887" i="32"/>
  <c r="E887" i="32"/>
  <c r="D887" i="32"/>
  <c r="B887" i="32"/>
  <c r="F886" i="32"/>
  <c r="E886" i="32"/>
  <c r="D886" i="32"/>
  <c r="B886" i="32"/>
  <c r="F885" i="32"/>
  <c r="E885" i="32"/>
  <c r="D885" i="32"/>
  <c r="B885" i="32"/>
  <c r="F884" i="32"/>
  <c r="E884" i="32"/>
  <c r="D884" i="32"/>
  <c r="B884" i="32"/>
  <c r="F883" i="32"/>
  <c r="E883" i="32"/>
  <c r="D883" i="32"/>
  <c r="B883" i="32"/>
  <c r="F882" i="32"/>
  <c r="E882" i="32"/>
  <c r="D882" i="32"/>
  <c r="B882" i="32"/>
  <c r="F881" i="32"/>
  <c r="E881" i="32"/>
  <c r="D881" i="32"/>
  <c r="B881" i="32"/>
  <c r="F880" i="32"/>
  <c r="E880" i="32"/>
  <c r="D880" i="32"/>
  <c r="B880" i="32"/>
  <c r="F879" i="32"/>
  <c r="E879" i="32"/>
  <c r="D879" i="32"/>
  <c r="B879" i="32"/>
  <c r="F878" i="32"/>
  <c r="E878" i="32"/>
  <c r="D878" i="32"/>
  <c r="B878" i="32"/>
  <c r="F877" i="32"/>
  <c r="E877" i="32"/>
  <c r="D877" i="32"/>
  <c r="B877" i="32"/>
  <c r="F876" i="32"/>
  <c r="E876" i="32"/>
  <c r="D876" i="32"/>
  <c r="B876" i="32"/>
  <c r="F875" i="32"/>
  <c r="E875" i="32"/>
  <c r="D875" i="32"/>
  <c r="B875" i="32"/>
  <c r="F874" i="32"/>
  <c r="E874" i="32"/>
  <c r="D874" i="32"/>
  <c r="B874" i="32"/>
  <c r="F873" i="32"/>
  <c r="E873" i="32"/>
  <c r="D873" i="32"/>
  <c r="B873" i="32"/>
  <c r="F872" i="32"/>
  <c r="E872" i="32"/>
  <c r="D872" i="32"/>
  <c r="B872" i="32"/>
  <c r="F871" i="32"/>
  <c r="E871" i="32"/>
  <c r="D871" i="32"/>
  <c r="B871" i="32"/>
  <c r="F870" i="32"/>
  <c r="E870" i="32"/>
  <c r="D870" i="32"/>
  <c r="B870" i="32"/>
  <c r="F869" i="32"/>
  <c r="E869" i="32"/>
  <c r="D869" i="32"/>
  <c r="B869" i="32"/>
  <c r="F868" i="32"/>
  <c r="E868" i="32"/>
  <c r="D868" i="32"/>
  <c r="B868" i="32"/>
  <c r="F867" i="32"/>
  <c r="E867" i="32"/>
  <c r="D867" i="32"/>
  <c r="B867" i="32"/>
  <c r="F866" i="32"/>
  <c r="E866" i="32"/>
  <c r="D866" i="32"/>
  <c r="B866" i="32"/>
  <c r="F865" i="32"/>
  <c r="E865" i="32"/>
  <c r="D865" i="32"/>
  <c r="B865" i="32"/>
  <c r="F864" i="32"/>
  <c r="E864" i="32"/>
  <c r="D864" i="32"/>
  <c r="B864" i="32"/>
  <c r="F863" i="32"/>
  <c r="E863" i="32"/>
  <c r="D863" i="32"/>
  <c r="B863" i="32"/>
  <c r="F862" i="32"/>
  <c r="E862" i="32"/>
  <c r="D862" i="32"/>
  <c r="B862" i="32"/>
  <c r="F861" i="32"/>
  <c r="E861" i="32"/>
  <c r="D861" i="32"/>
  <c r="B861" i="32"/>
  <c r="F860" i="32"/>
  <c r="E860" i="32"/>
  <c r="D860" i="32"/>
  <c r="B860" i="32"/>
  <c r="F859" i="32"/>
  <c r="E859" i="32"/>
  <c r="D859" i="32"/>
  <c r="B859" i="32"/>
  <c r="F858" i="32"/>
  <c r="E858" i="32"/>
  <c r="D858" i="32"/>
  <c r="B858" i="32"/>
  <c r="F857" i="32"/>
  <c r="E857" i="32"/>
  <c r="D857" i="32"/>
  <c r="B857" i="32"/>
  <c r="F856" i="32"/>
  <c r="E856" i="32"/>
  <c r="D856" i="32"/>
  <c r="B856" i="32"/>
  <c r="F855" i="32"/>
  <c r="E855" i="32"/>
  <c r="D855" i="32"/>
  <c r="B855" i="32"/>
  <c r="F854" i="32"/>
  <c r="E854" i="32"/>
  <c r="D854" i="32"/>
  <c r="B854" i="32"/>
  <c r="F853" i="32"/>
  <c r="E853" i="32"/>
  <c r="D853" i="32"/>
  <c r="B853" i="32"/>
  <c r="F852" i="32"/>
  <c r="E852" i="32"/>
  <c r="D852" i="32"/>
  <c r="B852" i="32"/>
  <c r="F851" i="32"/>
  <c r="E851" i="32"/>
  <c r="D851" i="32"/>
  <c r="B851" i="32"/>
  <c r="B850" i="32"/>
  <c r="B849" i="32"/>
  <c r="F848" i="32"/>
  <c r="E848" i="32"/>
  <c r="D848" i="32"/>
  <c r="B848" i="32"/>
  <c r="F847" i="32"/>
  <c r="E847" i="32"/>
  <c r="D847" i="32"/>
  <c r="B847" i="32"/>
  <c r="F846" i="32"/>
  <c r="E846" i="32"/>
  <c r="D846" i="32"/>
  <c r="B846" i="32"/>
  <c r="F845" i="32"/>
  <c r="E845" i="32"/>
  <c r="D845" i="32"/>
  <c r="B845" i="32"/>
  <c r="F844" i="32"/>
  <c r="E844" i="32"/>
  <c r="D844" i="32"/>
  <c r="B844" i="32"/>
  <c r="F843" i="32"/>
  <c r="E843" i="32"/>
  <c r="D843" i="32"/>
  <c r="B843" i="32"/>
  <c r="F842" i="32"/>
  <c r="E842" i="32"/>
  <c r="D842" i="32"/>
  <c r="B842" i="32"/>
  <c r="F841" i="32"/>
  <c r="E841" i="32"/>
  <c r="D841" i="32"/>
  <c r="B841" i="32"/>
  <c r="F840" i="32"/>
  <c r="E840" i="32"/>
  <c r="D840" i="32"/>
  <c r="B840" i="32"/>
  <c r="F839" i="32"/>
  <c r="E839" i="32"/>
  <c r="D839" i="32"/>
  <c r="B839" i="32"/>
  <c r="F838" i="32"/>
  <c r="E838" i="32"/>
  <c r="D838" i="32"/>
  <c r="B838" i="32"/>
  <c r="F837" i="32"/>
  <c r="E837" i="32"/>
  <c r="D837" i="32"/>
  <c r="B837" i="32"/>
  <c r="F836" i="32"/>
  <c r="E836" i="32"/>
  <c r="D836" i="32"/>
  <c r="B836" i="32"/>
  <c r="F835" i="32"/>
  <c r="E835" i="32"/>
  <c r="D835" i="32"/>
  <c r="B835" i="32"/>
  <c r="F834" i="32"/>
  <c r="E834" i="32"/>
  <c r="D834" i="32"/>
  <c r="B834" i="32"/>
  <c r="F833" i="32"/>
  <c r="E833" i="32"/>
  <c r="D833" i="32"/>
  <c r="B833" i="32"/>
  <c r="F832" i="32"/>
  <c r="E832" i="32"/>
  <c r="D832" i="32"/>
  <c r="B832" i="32"/>
  <c r="F831" i="32"/>
  <c r="E831" i="32"/>
  <c r="D831" i="32"/>
  <c r="B831" i="32"/>
  <c r="F830" i="32"/>
  <c r="E830" i="32"/>
  <c r="D830" i="32"/>
  <c r="B830" i="32"/>
  <c r="F829" i="32"/>
  <c r="E829" i="32"/>
  <c r="D829" i="32"/>
  <c r="B829" i="32"/>
  <c r="F828" i="32"/>
  <c r="E828" i="32"/>
  <c r="D828" i="32"/>
  <c r="B828" i="32"/>
  <c r="F827" i="32"/>
  <c r="E827" i="32"/>
  <c r="D827" i="32"/>
  <c r="B827" i="32"/>
  <c r="F826" i="32"/>
  <c r="E826" i="32"/>
  <c r="D826" i="32"/>
  <c r="B826" i="32"/>
  <c r="F825" i="32"/>
  <c r="E825" i="32"/>
  <c r="D825" i="32"/>
  <c r="B825" i="32"/>
  <c r="F824" i="32"/>
  <c r="E824" i="32"/>
  <c r="D824" i="32"/>
  <c r="B824" i="32"/>
  <c r="F823" i="32"/>
  <c r="E823" i="32"/>
  <c r="D823" i="32"/>
  <c r="B823" i="32"/>
  <c r="F822" i="32"/>
  <c r="E822" i="32"/>
  <c r="D822" i="32"/>
  <c r="B822" i="32"/>
  <c r="F821" i="32"/>
  <c r="E821" i="32"/>
  <c r="D821" i="32"/>
  <c r="B821" i="32"/>
  <c r="F820" i="32"/>
  <c r="E820" i="32"/>
  <c r="D820" i="32"/>
  <c r="B820" i="32"/>
  <c r="F819" i="32"/>
  <c r="E819" i="32"/>
  <c r="D819" i="32"/>
  <c r="B819" i="32"/>
  <c r="F818" i="32"/>
  <c r="E818" i="32"/>
  <c r="D818" i="32"/>
  <c r="B818" i="32"/>
  <c r="F817" i="32"/>
  <c r="E817" i="32"/>
  <c r="D817" i="32"/>
  <c r="B817" i="32"/>
  <c r="F816" i="32"/>
  <c r="E816" i="32"/>
  <c r="D816" i="32"/>
  <c r="B816" i="32"/>
  <c r="F815" i="32"/>
  <c r="E815" i="32"/>
  <c r="D815" i="32"/>
  <c r="B815" i="32"/>
  <c r="F814" i="32"/>
  <c r="E814" i="32"/>
  <c r="D814" i="32"/>
  <c r="B814" i="32"/>
  <c r="F813" i="32"/>
  <c r="E813" i="32"/>
  <c r="D813" i="32"/>
  <c r="B813" i="32"/>
  <c r="F812" i="32"/>
  <c r="E812" i="32"/>
  <c r="D812" i="32"/>
  <c r="B812" i="32"/>
  <c r="F811" i="32"/>
  <c r="E811" i="32"/>
  <c r="D811" i="32"/>
  <c r="B811" i="32"/>
  <c r="F810" i="32"/>
  <c r="E810" i="32"/>
  <c r="D810" i="32"/>
  <c r="B810" i="32"/>
  <c r="F809" i="32"/>
  <c r="E809" i="32"/>
  <c r="D809" i="32"/>
  <c r="B809" i="32"/>
  <c r="F808" i="32"/>
  <c r="E808" i="32"/>
  <c r="D808" i="32"/>
  <c r="B808" i="32"/>
  <c r="F807" i="32"/>
  <c r="E807" i="32"/>
  <c r="D807" i="32"/>
  <c r="B807" i="32"/>
  <c r="F806" i="32"/>
  <c r="E806" i="32"/>
  <c r="D806" i="32"/>
  <c r="B806" i="32"/>
  <c r="F805" i="32"/>
  <c r="E805" i="32"/>
  <c r="D805" i="32"/>
  <c r="B805" i="32"/>
  <c r="F804" i="32"/>
  <c r="E804" i="32"/>
  <c r="D804" i="32"/>
  <c r="B804" i="32"/>
  <c r="F803" i="32"/>
  <c r="E803" i="32"/>
  <c r="D803" i="32"/>
  <c r="B803" i="32"/>
  <c r="F802" i="32"/>
  <c r="E802" i="32"/>
  <c r="D802" i="32"/>
  <c r="B802" i="32"/>
  <c r="F801" i="32"/>
  <c r="E801" i="32"/>
  <c r="D801" i="32"/>
  <c r="B801" i="32"/>
  <c r="F800" i="32"/>
  <c r="E800" i="32"/>
  <c r="D800" i="32"/>
  <c r="B800" i="32"/>
  <c r="F799" i="32"/>
  <c r="E799" i="32"/>
  <c r="D799" i="32"/>
  <c r="B799" i="32"/>
  <c r="F798" i="32"/>
  <c r="E798" i="32"/>
  <c r="D798" i="32"/>
  <c r="B798" i="32"/>
  <c r="F797" i="32"/>
  <c r="E797" i="32"/>
  <c r="D797" i="32"/>
  <c r="B797" i="32"/>
  <c r="F796" i="32"/>
  <c r="E796" i="32"/>
  <c r="D796" i="32"/>
  <c r="B796" i="32"/>
  <c r="F795" i="32"/>
  <c r="E795" i="32"/>
  <c r="D795" i="32"/>
  <c r="B795" i="32"/>
  <c r="F794" i="32"/>
  <c r="E794" i="32"/>
  <c r="D794" i="32"/>
  <c r="B794" i="32"/>
  <c r="F793" i="32"/>
  <c r="E793" i="32"/>
  <c r="D793" i="32"/>
  <c r="B793" i="32"/>
  <c r="F792" i="32"/>
  <c r="E792" i="32"/>
  <c r="D792" i="32"/>
  <c r="B792" i="32"/>
  <c r="F791" i="32"/>
  <c r="E791" i="32"/>
  <c r="D791" i="32"/>
  <c r="B791" i="32"/>
  <c r="F790" i="32"/>
  <c r="E790" i="32"/>
  <c r="D790" i="32"/>
  <c r="B790" i="32"/>
  <c r="F789" i="32"/>
  <c r="E789" i="32"/>
  <c r="D789" i="32"/>
  <c r="B789" i="32"/>
  <c r="F788" i="32"/>
  <c r="E788" i="32"/>
  <c r="D788" i="32"/>
  <c r="B788" i="32"/>
  <c r="F787" i="32"/>
  <c r="E787" i="32"/>
  <c r="D787" i="32"/>
  <c r="B787" i="32"/>
  <c r="F786" i="32"/>
  <c r="E786" i="32"/>
  <c r="D786" i="32"/>
  <c r="B786" i="32"/>
  <c r="F785" i="32"/>
  <c r="E785" i="32"/>
  <c r="D785" i="32"/>
  <c r="B785" i="32"/>
  <c r="B784" i="32"/>
  <c r="B783" i="32"/>
  <c r="F782" i="32"/>
  <c r="E782" i="32"/>
  <c r="D782" i="32"/>
  <c r="B782" i="32"/>
  <c r="F781" i="32"/>
  <c r="E781" i="32"/>
  <c r="D781" i="32"/>
  <c r="B781" i="32"/>
  <c r="F780" i="32"/>
  <c r="E780" i="32"/>
  <c r="D780" i="32"/>
  <c r="B780" i="32"/>
  <c r="F779" i="32"/>
  <c r="E779" i="32"/>
  <c r="D779" i="32"/>
  <c r="B779" i="32"/>
  <c r="F778" i="32"/>
  <c r="E778" i="32"/>
  <c r="D778" i="32"/>
  <c r="B778" i="32"/>
  <c r="F777" i="32"/>
  <c r="E777" i="32"/>
  <c r="D777" i="32"/>
  <c r="B777" i="32"/>
  <c r="F776" i="32"/>
  <c r="E776" i="32"/>
  <c r="D776" i="32"/>
  <c r="B776" i="32"/>
  <c r="F775" i="32"/>
  <c r="E775" i="32"/>
  <c r="D775" i="32"/>
  <c r="B775" i="32"/>
  <c r="F774" i="32"/>
  <c r="E774" i="32"/>
  <c r="D774" i="32"/>
  <c r="B774" i="32"/>
  <c r="F773" i="32"/>
  <c r="E773" i="32"/>
  <c r="D773" i="32"/>
  <c r="B773" i="32"/>
  <c r="F772" i="32"/>
  <c r="E772" i="32"/>
  <c r="D772" i="32"/>
  <c r="B772" i="32"/>
  <c r="F771" i="32"/>
  <c r="E771" i="32"/>
  <c r="D771" i="32"/>
  <c r="B771" i="32"/>
  <c r="F770" i="32"/>
  <c r="E770" i="32"/>
  <c r="D770" i="32"/>
  <c r="B770" i="32"/>
  <c r="F769" i="32"/>
  <c r="E769" i="32"/>
  <c r="D769" i="32"/>
  <c r="B769" i="32"/>
  <c r="F768" i="32"/>
  <c r="E768" i="32"/>
  <c r="D768" i="32"/>
  <c r="B768" i="32"/>
  <c r="F767" i="32"/>
  <c r="E767" i="32"/>
  <c r="D767" i="32"/>
  <c r="B767" i="32"/>
  <c r="F766" i="32"/>
  <c r="E766" i="32"/>
  <c r="D766" i="32"/>
  <c r="B766" i="32"/>
  <c r="F765" i="32"/>
  <c r="E765" i="32"/>
  <c r="D765" i="32"/>
  <c r="B765" i="32"/>
  <c r="F764" i="32"/>
  <c r="E764" i="32"/>
  <c r="D764" i="32"/>
  <c r="B764" i="32"/>
  <c r="F763" i="32"/>
  <c r="E763" i="32"/>
  <c r="D763" i="32"/>
  <c r="B763" i="32"/>
  <c r="F762" i="32"/>
  <c r="E762" i="32"/>
  <c r="D762" i="32"/>
  <c r="B762" i="32"/>
  <c r="F761" i="32"/>
  <c r="E761" i="32"/>
  <c r="D761" i="32"/>
  <c r="B761" i="32"/>
  <c r="F760" i="32"/>
  <c r="E760" i="32"/>
  <c r="D760" i="32"/>
  <c r="B760" i="32"/>
  <c r="F759" i="32"/>
  <c r="E759" i="32"/>
  <c r="D759" i="32"/>
  <c r="B759" i="32"/>
  <c r="F758" i="32"/>
  <c r="E758" i="32"/>
  <c r="D758" i="32"/>
  <c r="B758" i="32"/>
  <c r="F757" i="32"/>
  <c r="E757" i="32"/>
  <c r="D757" i="32"/>
  <c r="B757" i="32"/>
  <c r="F756" i="32"/>
  <c r="E756" i="32"/>
  <c r="D756" i="32"/>
  <c r="B756" i="32"/>
  <c r="F755" i="32"/>
  <c r="E755" i="32"/>
  <c r="D755" i="32"/>
  <c r="B755" i="32"/>
  <c r="F754" i="32"/>
  <c r="E754" i="32"/>
  <c r="D754" i="32"/>
  <c r="B754" i="32"/>
  <c r="F753" i="32"/>
  <c r="E753" i="32"/>
  <c r="D753" i="32"/>
  <c r="B753" i="32"/>
  <c r="F752" i="32"/>
  <c r="E752" i="32"/>
  <c r="D752" i="32"/>
  <c r="B752" i="32"/>
  <c r="F751" i="32"/>
  <c r="E751" i="32"/>
  <c r="D751" i="32"/>
  <c r="B751" i="32"/>
  <c r="F750" i="32"/>
  <c r="E750" i="32"/>
  <c r="D750" i="32"/>
  <c r="B750" i="32"/>
  <c r="F749" i="32"/>
  <c r="E749" i="32"/>
  <c r="D749" i="32"/>
  <c r="B749" i="32"/>
  <c r="F748" i="32"/>
  <c r="E748" i="32"/>
  <c r="D748" i="32"/>
  <c r="B748" i="32"/>
  <c r="F747" i="32"/>
  <c r="E747" i="32"/>
  <c r="D747" i="32"/>
  <c r="B747" i="32"/>
  <c r="F746" i="32"/>
  <c r="E746" i="32"/>
  <c r="D746" i="32"/>
  <c r="B746" i="32"/>
  <c r="F745" i="32"/>
  <c r="E745" i="32"/>
  <c r="D745" i="32"/>
  <c r="B745" i="32"/>
  <c r="F744" i="32"/>
  <c r="E744" i="32"/>
  <c r="D744" i="32"/>
  <c r="B744" i="32"/>
  <c r="F743" i="32"/>
  <c r="E743" i="32"/>
  <c r="D743" i="32"/>
  <c r="B743" i="32"/>
  <c r="F742" i="32"/>
  <c r="E742" i="32"/>
  <c r="D742" i="32"/>
  <c r="B742" i="32"/>
  <c r="F741" i="32"/>
  <c r="E741" i="32"/>
  <c r="D741" i="32"/>
  <c r="B741" i="32"/>
  <c r="F740" i="32"/>
  <c r="E740" i="32"/>
  <c r="D740" i="32"/>
  <c r="B740" i="32"/>
  <c r="F739" i="32"/>
  <c r="E739" i="32"/>
  <c r="D739" i="32"/>
  <c r="B739" i="32"/>
  <c r="F738" i="32"/>
  <c r="E738" i="32"/>
  <c r="D738" i="32"/>
  <c r="B738" i="32"/>
  <c r="F737" i="32"/>
  <c r="E737" i="32"/>
  <c r="D737" i="32"/>
  <c r="B737" i="32"/>
  <c r="F736" i="32"/>
  <c r="E736" i="32"/>
  <c r="D736" i="32"/>
  <c r="B736" i="32"/>
  <c r="F735" i="32"/>
  <c r="E735" i="32"/>
  <c r="D735" i="32"/>
  <c r="B735" i="32"/>
  <c r="F734" i="32"/>
  <c r="E734" i="32"/>
  <c r="D734" i="32"/>
  <c r="B734" i="32"/>
  <c r="F733" i="32"/>
  <c r="E733" i="32"/>
  <c r="D733" i="32"/>
  <c r="B733" i="32"/>
  <c r="F732" i="32"/>
  <c r="E732" i="32"/>
  <c r="D732" i="32"/>
  <c r="B732" i="32"/>
  <c r="F731" i="32"/>
  <c r="E731" i="32"/>
  <c r="D731" i="32"/>
  <c r="B731" i="32"/>
  <c r="F730" i="32"/>
  <c r="E730" i="32"/>
  <c r="D730" i="32"/>
  <c r="B730" i="32"/>
  <c r="F729" i="32"/>
  <c r="E729" i="32"/>
  <c r="D729" i="32"/>
  <c r="B729" i="32"/>
  <c r="F728" i="32"/>
  <c r="E728" i="32"/>
  <c r="D728" i="32"/>
  <c r="B728" i="32"/>
  <c r="F727" i="32"/>
  <c r="E727" i="32"/>
  <c r="D727" i="32"/>
  <c r="B727" i="32"/>
  <c r="F726" i="32"/>
  <c r="E726" i="32"/>
  <c r="D726" i="32"/>
  <c r="B726" i="32"/>
  <c r="F725" i="32"/>
  <c r="E725" i="32"/>
  <c r="D725" i="32"/>
  <c r="B725" i="32"/>
  <c r="F724" i="32"/>
  <c r="E724" i="32"/>
  <c r="D724" i="32"/>
  <c r="B724" i="32"/>
  <c r="F723" i="32"/>
  <c r="E723" i="32"/>
  <c r="D723" i="32"/>
  <c r="B723" i="32"/>
  <c r="F722" i="32"/>
  <c r="E722" i="32"/>
  <c r="D722" i="32"/>
  <c r="B722" i="32"/>
  <c r="F721" i="32"/>
  <c r="E721" i="32"/>
  <c r="D721" i="32"/>
  <c r="B721" i="32"/>
  <c r="F720" i="32"/>
  <c r="E720" i="32"/>
  <c r="D720" i="32"/>
  <c r="B720" i="32"/>
  <c r="F719" i="32"/>
  <c r="E719" i="32"/>
  <c r="D719" i="32"/>
  <c r="B719" i="32"/>
  <c r="F718" i="32"/>
  <c r="E718" i="32"/>
  <c r="D718" i="32"/>
  <c r="B718" i="32"/>
  <c r="F717" i="32"/>
  <c r="E717" i="32"/>
  <c r="D717" i="32"/>
  <c r="B717" i="32"/>
  <c r="F716" i="32"/>
  <c r="E716" i="32"/>
  <c r="D716" i="32"/>
  <c r="B716" i="32"/>
  <c r="F715" i="32"/>
  <c r="E715" i="32"/>
  <c r="D715" i="32"/>
  <c r="B715" i="32"/>
  <c r="F714" i="32"/>
  <c r="E714" i="32"/>
  <c r="D714" i="32"/>
  <c r="B714" i="32"/>
  <c r="F713" i="32"/>
  <c r="E713" i="32"/>
  <c r="D713" i="32"/>
  <c r="B713" i="32"/>
  <c r="F712" i="32"/>
  <c r="E712" i="32"/>
  <c r="D712" i="32"/>
  <c r="B712" i="32"/>
  <c r="F711" i="32"/>
  <c r="E711" i="32"/>
  <c r="D711" i="32"/>
  <c r="B711" i="32"/>
  <c r="F710" i="32"/>
  <c r="E710" i="32"/>
  <c r="D710" i="32"/>
  <c r="B710" i="32"/>
  <c r="F709" i="32"/>
  <c r="E709" i="32"/>
  <c r="D709" i="32"/>
  <c r="B709" i="32"/>
  <c r="F708" i="32"/>
  <c r="E708" i="32"/>
  <c r="D708" i="32"/>
  <c r="B708" i="32"/>
  <c r="F707" i="32"/>
  <c r="E707" i="32"/>
  <c r="D707" i="32"/>
  <c r="B707" i="32"/>
  <c r="F706" i="32"/>
  <c r="E706" i="32"/>
  <c r="D706" i="32"/>
  <c r="B706" i="32"/>
  <c r="F705" i="32"/>
  <c r="E705" i="32"/>
  <c r="D705" i="32"/>
  <c r="B705" i="32"/>
  <c r="F704" i="32"/>
  <c r="E704" i="32"/>
  <c r="D704" i="32"/>
  <c r="B704" i="32"/>
  <c r="F703" i="32"/>
  <c r="E703" i="32"/>
  <c r="D703" i="32"/>
  <c r="B703" i="32"/>
  <c r="F702" i="32"/>
  <c r="E702" i="32"/>
  <c r="D702" i="32"/>
  <c r="B702" i="32"/>
  <c r="F701" i="32"/>
  <c r="E701" i="32"/>
  <c r="D701" i="32"/>
  <c r="B701" i="32"/>
  <c r="F700" i="32"/>
  <c r="E700" i="32"/>
  <c r="D700" i="32"/>
  <c r="B700" i="32"/>
  <c r="F699" i="32"/>
  <c r="E699" i="32"/>
  <c r="D699" i="32"/>
  <c r="B699" i="32"/>
  <c r="F698" i="32"/>
  <c r="E698" i="32"/>
  <c r="D698" i="32"/>
  <c r="B698" i="32"/>
  <c r="F697" i="32"/>
  <c r="E697" i="32"/>
  <c r="D697" i="32"/>
  <c r="B697" i="32"/>
  <c r="F696" i="32"/>
  <c r="E696" i="32"/>
  <c r="D696" i="32"/>
  <c r="B696" i="32"/>
  <c r="F695" i="32"/>
  <c r="E695" i="32"/>
  <c r="D695" i="32"/>
  <c r="B695" i="32"/>
  <c r="F694" i="32"/>
  <c r="E694" i="32"/>
  <c r="D694" i="32"/>
  <c r="B694" i="32"/>
  <c r="F693" i="32"/>
  <c r="E693" i="32"/>
  <c r="D693" i="32"/>
  <c r="B693" i="32"/>
  <c r="F692" i="32"/>
  <c r="E692" i="32"/>
  <c r="D692" i="32"/>
  <c r="B692" i="32"/>
  <c r="F691" i="32"/>
  <c r="E691" i="32"/>
  <c r="D691" i="32"/>
  <c r="B691" i="32"/>
  <c r="F690" i="32"/>
  <c r="E690" i="32"/>
  <c r="D690" i="32"/>
  <c r="B690" i="32"/>
  <c r="F689" i="32"/>
  <c r="E689" i="32"/>
  <c r="D689" i="32"/>
  <c r="B689" i="32"/>
  <c r="F688" i="32"/>
  <c r="E688" i="32"/>
  <c r="D688" i="32"/>
  <c r="B688" i="32"/>
  <c r="F687" i="32"/>
  <c r="E687" i="32"/>
  <c r="D687" i="32"/>
  <c r="B687" i="32"/>
  <c r="F686" i="32"/>
  <c r="E686" i="32"/>
  <c r="D686" i="32"/>
  <c r="B686" i="32"/>
  <c r="F685" i="32"/>
  <c r="E685" i="32"/>
  <c r="D685" i="32"/>
  <c r="B685" i="32"/>
  <c r="F684" i="32"/>
  <c r="E684" i="32"/>
  <c r="D684" i="32"/>
  <c r="B684" i="32"/>
  <c r="F683" i="32"/>
  <c r="E683" i="32"/>
  <c r="D683" i="32"/>
  <c r="B683" i="32"/>
  <c r="F682" i="32"/>
  <c r="E682" i="32"/>
  <c r="D682" i="32"/>
  <c r="B682" i="32"/>
  <c r="F681" i="32"/>
  <c r="E681" i="32"/>
  <c r="D681" i="32"/>
  <c r="B681" i="32"/>
  <c r="F680" i="32"/>
  <c r="E680" i="32"/>
  <c r="D680" i="32"/>
  <c r="B680" i="32"/>
  <c r="F679" i="32"/>
  <c r="E679" i="32"/>
  <c r="D679" i="32"/>
  <c r="B679" i="32"/>
  <c r="F678" i="32"/>
  <c r="E678" i="32"/>
  <c r="D678" i="32"/>
  <c r="B678" i="32"/>
  <c r="F677" i="32"/>
  <c r="E677" i="32"/>
  <c r="D677" i="32"/>
  <c r="B677" i="32"/>
  <c r="F676" i="32"/>
  <c r="E676" i="32"/>
  <c r="D676" i="32"/>
  <c r="B676" i="32"/>
  <c r="F675" i="32"/>
  <c r="E675" i="32"/>
  <c r="D675" i="32"/>
  <c r="B675" i="32"/>
  <c r="F674" i="32"/>
  <c r="E674" i="32"/>
  <c r="D674" i="32"/>
  <c r="B674" i="32"/>
  <c r="F673" i="32"/>
  <c r="E673" i="32"/>
  <c r="D673" i="32"/>
  <c r="B673" i="32"/>
  <c r="F672" i="32"/>
  <c r="E672" i="32"/>
  <c r="D672" i="32"/>
  <c r="B672" i="32"/>
  <c r="F671" i="32"/>
  <c r="E671" i="32"/>
  <c r="D671" i="32"/>
  <c r="B671" i="32"/>
  <c r="F670" i="32"/>
  <c r="E670" i="32"/>
  <c r="D670" i="32"/>
  <c r="B670" i="32"/>
  <c r="F669" i="32"/>
  <c r="E669" i="32"/>
  <c r="D669" i="32"/>
  <c r="B669" i="32"/>
  <c r="F668" i="32"/>
  <c r="E668" i="32"/>
  <c r="D668" i="32"/>
  <c r="B668" i="32"/>
  <c r="F667" i="32"/>
  <c r="E667" i="32"/>
  <c r="D667" i="32"/>
  <c r="B667" i="32"/>
  <c r="F666" i="32"/>
  <c r="E666" i="32"/>
  <c r="D666" i="32"/>
  <c r="B666" i="32"/>
  <c r="F665" i="32"/>
  <c r="E665" i="32"/>
  <c r="D665" i="32"/>
  <c r="B665" i="32"/>
  <c r="F664" i="32"/>
  <c r="E664" i="32"/>
  <c r="D664" i="32"/>
  <c r="B664" i="32"/>
  <c r="F663" i="32"/>
  <c r="E663" i="32"/>
  <c r="D663" i="32"/>
  <c r="B663" i="32"/>
  <c r="F662" i="32"/>
  <c r="E662" i="32"/>
  <c r="D662" i="32"/>
  <c r="B662" i="32"/>
  <c r="F661" i="32"/>
  <c r="E661" i="32"/>
  <c r="D661" i="32"/>
  <c r="B661" i="32"/>
  <c r="F660" i="32"/>
  <c r="E660" i="32"/>
  <c r="D660" i="32"/>
  <c r="B660" i="32"/>
  <c r="F659" i="32"/>
  <c r="E659" i="32"/>
  <c r="D659" i="32"/>
  <c r="B659" i="32"/>
  <c r="F658" i="32"/>
  <c r="E658" i="32"/>
  <c r="D658" i="32"/>
  <c r="B658" i="32"/>
  <c r="F657" i="32"/>
  <c r="E657" i="32"/>
  <c r="D657" i="32"/>
  <c r="B657" i="32"/>
  <c r="F656" i="32"/>
  <c r="E656" i="32"/>
  <c r="D656" i="32"/>
  <c r="B656" i="32"/>
  <c r="F655" i="32"/>
  <c r="E655" i="32"/>
  <c r="D655" i="32"/>
  <c r="B655" i="32"/>
  <c r="F654" i="32"/>
  <c r="E654" i="32"/>
  <c r="D654" i="32"/>
  <c r="B654" i="32"/>
  <c r="F653" i="32"/>
  <c r="E653" i="32"/>
  <c r="D653" i="32"/>
  <c r="B653" i="32"/>
  <c r="F652" i="32"/>
  <c r="E652" i="32"/>
  <c r="D652" i="32"/>
  <c r="B652" i="32"/>
  <c r="F651" i="32"/>
  <c r="E651" i="32"/>
  <c r="D651" i="32"/>
  <c r="B651" i="32"/>
  <c r="F650" i="32"/>
  <c r="E650" i="32"/>
  <c r="D650" i="32"/>
  <c r="B650" i="32"/>
  <c r="F649" i="32"/>
  <c r="E649" i="32"/>
  <c r="D649" i="32"/>
  <c r="B649" i="32"/>
  <c r="F648" i="32"/>
  <c r="E648" i="32"/>
  <c r="D648" i="32"/>
  <c r="B648" i="32"/>
  <c r="F647" i="32"/>
  <c r="E647" i="32"/>
  <c r="D647" i="32"/>
  <c r="B647" i="32"/>
  <c r="F646" i="32"/>
  <c r="E646" i="32"/>
  <c r="D646" i="32"/>
  <c r="B646" i="32"/>
  <c r="F645" i="32"/>
  <c r="E645" i="32"/>
  <c r="D645" i="32"/>
  <c r="B645" i="32"/>
  <c r="F644" i="32"/>
  <c r="E644" i="32"/>
  <c r="D644" i="32"/>
  <c r="B644" i="32"/>
  <c r="F643" i="32"/>
  <c r="E643" i="32"/>
  <c r="D643" i="32"/>
  <c r="B643" i="32"/>
  <c r="F642" i="32"/>
  <c r="E642" i="32"/>
  <c r="D642" i="32"/>
  <c r="B642" i="32"/>
  <c r="F641" i="32"/>
  <c r="E641" i="32"/>
  <c r="D641" i="32"/>
  <c r="B641" i="32"/>
  <c r="F640" i="32"/>
  <c r="E640" i="32"/>
  <c r="D640" i="32"/>
  <c r="B640" i="32"/>
  <c r="F639" i="32"/>
  <c r="E639" i="32"/>
  <c r="D639" i="32"/>
  <c r="B639" i="32"/>
  <c r="F638" i="32"/>
  <c r="E638" i="32"/>
  <c r="D638" i="32"/>
  <c r="B638" i="32"/>
  <c r="F637" i="32"/>
  <c r="E637" i="32"/>
  <c r="D637" i="32"/>
  <c r="B637" i="32"/>
  <c r="F636" i="32"/>
  <c r="E636" i="32"/>
  <c r="D636" i="32"/>
  <c r="B636" i="32"/>
  <c r="F635" i="32"/>
  <c r="E635" i="32"/>
  <c r="D635" i="32"/>
  <c r="B635" i="32"/>
  <c r="F634" i="32"/>
  <c r="E634" i="32"/>
  <c r="D634" i="32"/>
  <c r="B634" i="32"/>
  <c r="F633" i="32"/>
  <c r="E633" i="32"/>
  <c r="D633" i="32"/>
  <c r="B633" i="32"/>
  <c r="F632" i="32"/>
  <c r="E632" i="32"/>
  <c r="D632" i="32"/>
  <c r="B632" i="32"/>
  <c r="F631" i="32"/>
  <c r="E631" i="32"/>
  <c r="D631" i="32"/>
  <c r="B631" i="32"/>
  <c r="F630" i="32"/>
  <c r="E630" i="32"/>
  <c r="D630" i="32"/>
  <c r="B630" i="32"/>
  <c r="F629" i="32"/>
  <c r="E629" i="32"/>
  <c r="D629" i="32"/>
  <c r="B629" i="32"/>
  <c r="F628" i="32"/>
  <c r="E628" i="32"/>
  <c r="D628" i="32"/>
  <c r="B628" i="32"/>
  <c r="F627" i="32"/>
  <c r="E627" i="32"/>
  <c r="D627" i="32"/>
  <c r="B627" i="32"/>
  <c r="F626" i="32"/>
  <c r="E626" i="32"/>
  <c r="D626" i="32"/>
  <c r="B626" i="32"/>
  <c r="F625" i="32"/>
  <c r="E625" i="32"/>
  <c r="D625" i="32"/>
  <c r="B625" i="32"/>
  <c r="F624" i="32"/>
  <c r="E624" i="32"/>
  <c r="D624" i="32"/>
  <c r="B624" i="32"/>
  <c r="F623" i="32"/>
  <c r="E623" i="32"/>
  <c r="D623" i="32"/>
  <c r="B623" i="32"/>
  <c r="F622" i="32"/>
  <c r="E622" i="32"/>
  <c r="D622" i="32"/>
  <c r="B622" i="32"/>
  <c r="F621" i="32"/>
  <c r="E621" i="32"/>
  <c r="D621" i="32"/>
  <c r="B621" i="32"/>
  <c r="F620" i="32"/>
  <c r="E620" i="32"/>
  <c r="D620" i="32"/>
  <c r="B620" i="32"/>
  <c r="F619" i="32"/>
  <c r="E619" i="32"/>
  <c r="D619" i="32"/>
  <c r="B619" i="32"/>
  <c r="F618" i="32"/>
  <c r="E618" i="32"/>
  <c r="D618" i="32"/>
  <c r="B618" i="32"/>
  <c r="F617" i="32"/>
  <c r="E617" i="32"/>
  <c r="D617" i="32"/>
  <c r="B617" i="32"/>
  <c r="F616" i="32"/>
  <c r="E616" i="32"/>
  <c r="D616" i="32"/>
  <c r="B616" i="32"/>
  <c r="F615" i="32"/>
  <c r="E615" i="32"/>
  <c r="D615" i="32"/>
  <c r="B615" i="32"/>
  <c r="F614" i="32"/>
  <c r="E614" i="32"/>
  <c r="D614" i="32"/>
  <c r="B614" i="32"/>
  <c r="B613" i="32"/>
  <c r="B612" i="32"/>
  <c r="F611" i="32"/>
  <c r="E611" i="32"/>
  <c r="D611" i="32"/>
  <c r="B611" i="32"/>
  <c r="F610" i="32"/>
  <c r="E610" i="32"/>
  <c r="D610" i="32"/>
  <c r="B610" i="32"/>
  <c r="F609" i="32"/>
  <c r="E609" i="32"/>
  <c r="D609" i="32"/>
  <c r="B609" i="32"/>
  <c r="F608" i="32"/>
  <c r="E608" i="32"/>
  <c r="D608" i="32"/>
  <c r="B608" i="32"/>
  <c r="F607" i="32"/>
  <c r="E607" i="32"/>
  <c r="D607" i="32"/>
  <c r="B607" i="32"/>
  <c r="F606" i="32"/>
  <c r="E606" i="32"/>
  <c r="D606" i="32"/>
  <c r="B606" i="32"/>
  <c r="F605" i="32"/>
  <c r="E605" i="32"/>
  <c r="D605" i="32"/>
  <c r="B605" i="32"/>
  <c r="F604" i="32"/>
  <c r="E604" i="32"/>
  <c r="D604" i="32"/>
  <c r="B604" i="32"/>
  <c r="F603" i="32"/>
  <c r="E603" i="32"/>
  <c r="D603" i="32"/>
  <c r="B603" i="32"/>
  <c r="F602" i="32"/>
  <c r="E602" i="32"/>
  <c r="D602" i="32"/>
  <c r="B602" i="32"/>
  <c r="F601" i="32"/>
  <c r="E601" i="32"/>
  <c r="D601" i="32"/>
  <c r="B601" i="32"/>
  <c r="F600" i="32"/>
  <c r="E600" i="32"/>
  <c r="D600" i="32"/>
  <c r="B600" i="32"/>
  <c r="F599" i="32"/>
  <c r="E599" i="32"/>
  <c r="D599" i="32"/>
  <c r="B599" i="32"/>
  <c r="F598" i="32"/>
  <c r="E598" i="32"/>
  <c r="D598" i="32"/>
  <c r="B598" i="32"/>
  <c r="F597" i="32"/>
  <c r="E597" i="32"/>
  <c r="D597" i="32"/>
  <c r="B597" i="32"/>
  <c r="F596" i="32"/>
  <c r="E596" i="32"/>
  <c r="D596" i="32"/>
  <c r="B596" i="32"/>
  <c r="F595" i="32"/>
  <c r="E595" i="32"/>
  <c r="D595" i="32"/>
  <c r="B595" i="32"/>
  <c r="F594" i="32"/>
  <c r="E594" i="32"/>
  <c r="D594" i="32"/>
  <c r="B594" i="32"/>
  <c r="F593" i="32"/>
  <c r="E593" i="32"/>
  <c r="D593" i="32"/>
  <c r="B593" i="32"/>
  <c r="F592" i="32"/>
  <c r="E592" i="32"/>
  <c r="D592" i="32"/>
  <c r="B592" i="32"/>
  <c r="F591" i="32"/>
  <c r="E591" i="32"/>
  <c r="D591" i="32"/>
  <c r="B591" i="32"/>
  <c r="F590" i="32"/>
  <c r="E590" i="32"/>
  <c r="D590" i="32"/>
  <c r="B590" i="32"/>
  <c r="F589" i="32"/>
  <c r="E589" i="32"/>
  <c r="D589" i="32"/>
  <c r="B589" i="32"/>
  <c r="F588" i="32"/>
  <c r="E588" i="32"/>
  <c r="D588" i="32"/>
  <c r="B588" i="32"/>
  <c r="F587" i="32"/>
  <c r="E587" i="32"/>
  <c r="D587" i="32"/>
  <c r="B587" i="32"/>
  <c r="F586" i="32"/>
  <c r="E586" i="32"/>
  <c r="D586" i="32"/>
  <c r="B586" i="32"/>
  <c r="F585" i="32"/>
  <c r="E585" i="32"/>
  <c r="D585" i="32"/>
  <c r="B585" i="32"/>
  <c r="F584" i="32"/>
  <c r="E584" i="32"/>
  <c r="D584" i="32"/>
  <c r="B584" i="32"/>
  <c r="F583" i="32"/>
  <c r="E583" i="32"/>
  <c r="D583" i="32"/>
  <c r="B583" i="32"/>
  <c r="F582" i="32"/>
  <c r="E582" i="32"/>
  <c r="D582" i="32"/>
  <c r="B582" i="32"/>
  <c r="F581" i="32"/>
  <c r="E581" i="32"/>
  <c r="D581" i="32"/>
  <c r="B581" i="32"/>
  <c r="F580" i="32"/>
  <c r="E580" i="32"/>
  <c r="D580" i="32"/>
  <c r="B580" i="32"/>
  <c r="F579" i="32"/>
  <c r="E579" i="32"/>
  <c r="D579" i="32"/>
  <c r="B579" i="32"/>
  <c r="F578" i="32"/>
  <c r="E578" i="32"/>
  <c r="D578" i="32"/>
  <c r="B578" i="32"/>
  <c r="F577" i="32"/>
  <c r="E577" i="32"/>
  <c r="D577" i="32"/>
  <c r="B577" i="32"/>
  <c r="F576" i="32"/>
  <c r="E576" i="32"/>
  <c r="D576" i="32"/>
  <c r="B576" i="32"/>
  <c r="F575" i="32"/>
  <c r="E575" i="32"/>
  <c r="D575" i="32"/>
  <c r="B575" i="32"/>
  <c r="F574" i="32"/>
  <c r="E574" i="32"/>
  <c r="D574" i="32"/>
  <c r="B574" i="32"/>
  <c r="F573" i="32"/>
  <c r="E573" i="32"/>
  <c r="D573" i="32"/>
  <c r="B573" i="32"/>
  <c r="F572" i="32"/>
  <c r="E572" i="32"/>
  <c r="D572" i="32"/>
  <c r="B572" i="32"/>
  <c r="F571" i="32"/>
  <c r="E571" i="32"/>
  <c r="D571" i="32"/>
  <c r="B571" i="32"/>
  <c r="F570" i="32"/>
  <c r="E570" i="32"/>
  <c r="D570" i="32"/>
  <c r="B570" i="32"/>
  <c r="F569" i="32"/>
  <c r="E569" i="32"/>
  <c r="D569" i="32"/>
  <c r="B569" i="32"/>
  <c r="F568" i="32"/>
  <c r="E568" i="32"/>
  <c r="D568" i="32"/>
  <c r="B568" i="32"/>
  <c r="F567" i="32"/>
  <c r="E567" i="32"/>
  <c r="D567" i="32"/>
  <c r="B567" i="32"/>
  <c r="F566" i="32"/>
  <c r="E566" i="32"/>
  <c r="D566" i="32"/>
  <c r="B566" i="32"/>
  <c r="F565" i="32"/>
  <c r="E565" i="32"/>
  <c r="D565" i="32"/>
  <c r="B565" i="32"/>
  <c r="F564" i="32"/>
  <c r="E564" i="32"/>
  <c r="D564" i="32"/>
  <c r="B564" i="32"/>
  <c r="F563" i="32"/>
  <c r="E563" i="32"/>
  <c r="D563" i="32"/>
  <c r="B563" i="32"/>
  <c r="F562" i="32"/>
  <c r="E562" i="32"/>
  <c r="D562" i="32"/>
  <c r="B562" i="32"/>
  <c r="F561" i="32"/>
  <c r="E561" i="32"/>
  <c r="D561" i="32"/>
  <c r="B561" i="32"/>
  <c r="F560" i="32"/>
  <c r="E560" i="32"/>
  <c r="D560" i="32"/>
  <c r="B560" i="32"/>
  <c r="F559" i="32"/>
  <c r="E559" i="32"/>
  <c r="D559" i="32"/>
  <c r="B559" i="32"/>
  <c r="F558" i="32"/>
  <c r="E558" i="32"/>
  <c r="D558" i="32"/>
  <c r="B558" i="32"/>
  <c r="F557" i="32"/>
  <c r="E557" i="32"/>
  <c r="D557" i="32"/>
  <c r="B557" i="32"/>
  <c r="F556" i="32"/>
  <c r="E556" i="32"/>
  <c r="D556" i="32"/>
  <c r="B556" i="32"/>
  <c r="F555" i="32"/>
  <c r="E555" i="32"/>
  <c r="D555" i="32"/>
  <c r="B555" i="32"/>
  <c r="F554" i="32"/>
  <c r="E554" i="32"/>
  <c r="D554" i="32"/>
  <c r="B554" i="32"/>
  <c r="F553" i="32"/>
  <c r="E553" i="32"/>
  <c r="D553" i="32"/>
  <c r="B553" i="32"/>
  <c r="F552" i="32"/>
  <c r="E552" i="32"/>
  <c r="D552" i="32"/>
  <c r="B552" i="32"/>
  <c r="F551" i="32"/>
  <c r="E551" i="32"/>
  <c r="D551" i="32"/>
  <c r="B551" i="32"/>
  <c r="F550" i="32"/>
  <c r="E550" i="32"/>
  <c r="D550" i="32"/>
  <c r="B550" i="32"/>
  <c r="F549" i="32"/>
  <c r="E549" i="32"/>
  <c r="D549" i="32"/>
  <c r="B549" i="32"/>
  <c r="F548" i="32"/>
  <c r="E548" i="32"/>
  <c r="D548" i="32"/>
  <c r="B548" i="32"/>
  <c r="B547" i="32"/>
  <c r="B546" i="32"/>
  <c r="F545" i="32"/>
  <c r="E545" i="32"/>
  <c r="D545" i="32"/>
  <c r="B545" i="32"/>
  <c r="F544" i="32"/>
  <c r="E544" i="32"/>
  <c r="D544" i="32"/>
  <c r="B544" i="32"/>
  <c r="F543" i="32"/>
  <c r="E543" i="32"/>
  <c r="D543" i="32"/>
  <c r="B543" i="32"/>
  <c r="F542" i="32"/>
  <c r="E542" i="32"/>
  <c r="D542" i="32"/>
  <c r="B542" i="32"/>
  <c r="F541" i="32"/>
  <c r="E541" i="32"/>
  <c r="D541" i="32"/>
  <c r="B541" i="32"/>
  <c r="F540" i="32"/>
  <c r="E540" i="32"/>
  <c r="D540" i="32"/>
  <c r="B540" i="32"/>
  <c r="F539" i="32"/>
  <c r="E539" i="32"/>
  <c r="D539" i="32"/>
  <c r="B539" i="32"/>
  <c r="F538" i="32"/>
  <c r="E538" i="32"/>
  <c r="D538" i="32"/>
  <c r="B538" i="32"/>
  <c r="F537" i="32"/>
  <c r="E537" i="32"/>
  <c r="D537" i="32"/>
  <c r="B537" i="32"/>
  <c r="F536" i="32"/>
  <c r="E536" i="32"/>
  <c r="D536" i="32"/>
  <c r="B536" i="32"/>
  <c r="F535" i="32"/>
  <c r="E535" i="32"/>
  <c r="D535" i="32"/>
  <c r="B535" i="32"/>
  <c r="F534" i="32"/>
  <c r="E534" i="32"/>
  <c r="D534" i="32"/>
  <c r="B534" i="32"/>
  <c r="F533" i="32"/>
  <c r="E533" i="32"/>
  <c r="D533" i="32"/>
  <c r="B533" i="32"/>
  <c r="F532" i="32"/>
  <c r="E532" i="32"/>
  <c r="D532" i="32"/>
  <c r="B532" i="32"/>
  <c r="F531" i="32"/>
  <c r="E531" i="32"/>
  <c r="D531" i="32"/>
  <c r="B531" i="32"/>
  <c r="F530" i="32"/>
  <c r="E530" i="32"/>
  <c r="D530" i="32"/>
  <c r="B530" i="32"/>
  <c r="F529" i="32"/>
  <c r="E529" i="32"/>
  <c r="D529" i="32"/>
  <c r="B529" i="32"/>
  <c r="F528" i="32"/>
  <c r="E528" i="32"/>
  <c r="D528" i="32"/>
  <c r="B528" i="32"/>
  <c r="F527" i="32"/>
  <c r="E527" i="32"/>
  <c r="D527" i="32"/>
  <c r="B527" i="32"/>
  <c r="F526" i="32"/>
  <c r="E526" i="32"/>
  <c r="D526" i="32"/>
  <c r="B526" i="32"/>
  <c r="F525" i="32"/>
  <c r="E525" i="32"/>
  <c r="D525" i="32"/>
  <c r="B525" i="32"/>
  <c r="F524" i="32"/>
  <c r="E524" i="32"/>
  <c r="D524" i="32"/>
  <c r="B524" i="32"/>
  <c r="F523" i="32"/>
  <c r="E523" i="32"/>
  <c r="D523" i="32"/>
  <c r="B523" i="32"/>
  <c r="F522" i="32"/>
  <c r="E522" i="32"/>
  <c r="D522" i="32"/>
  <c r="B522" i="32"/>
  <c r="F521" i="32"/>
  <c r="E521" i="32"/>
  <c r="D521" i="32"/>
  <c r="B521" i="32"/>
  <c r="F520" i="32"/>
  <c r="E520" i="32"/>
  <c r="D520" i="32"/>
  <c r="B520" i="32"/>
  <c r="F519" i="32"/>
  <c r="E519" i="32"/>
  <c r="D519" i="32"/>
  <c r="B519" i="32"/>
  <c r="F518" i="32"/>
  <c r="E518" i="32"/>
  <c r="D518" i="32"/>
  <c r="B518" i="32"/>
  <c r="F517" i="32"/>
  <c r="E517" i="32"/>
  <c r="D517" i="32"/>
  <c r="B517" i="32"/>
  <c r="F516" i="32"/>
  <c r="E516" i="32"/>
  <c r="D516" i="32"/>
  <c r="B516" i="32"/>
  <c r="F515" i="32"/>
  <c r="E515" i="32"/>
  <c r="D515" i="32"/>
  <c r="B515" i="32"/>
  <c r="F514" i="32"/>
  <c r="E514" i="32"/>
  <c r="D514" i="32"/>
  <c r="B514" i="32"/>
  <c r="F513" i="32"/>
  <c r="E513" i="32"/>
  <c r="D513" i="32"/>
  <c r="B513" i="32"/>
  <c r="F512" i="32"/>
  <c r="E512" i="32"/>
  <c r="D512" i="32"/>
  <c r="B512" i="32"/>
  <c r="F511" i="32"/>
  <c r="E511" i="32"/>
  <c r="D511" i="32"/>
  <c r="B511" i="32"/>
  <c r="F510" i="32"/>
  <c r="E510" i="32"/>
  <c r="D510" i="32"/>
  <c r="B510" i="32"/>
  <c r="F509" i="32"/>
  <c r="E509" i="32"/>
  <c r="D509" i="32"/>
  <c r="B509" i="32"/>
  <c r="F508" i="32"/>
  <c r="E508" i="32"/>
  <c r="D508" i="32"/>
  <c r="B508" i="32"/>
  <c r="F507" i="32"/>
  <c r="E507" i="32"/>
  <c r="D507" i="32"/>
  <c r="B507" i="32"/>
  <c r="F506" i="32"/>
  <c r="E506" i="32"/>
  <c r="D506" i="32"/>
  <c r="B506" i="32"/>
  <c r="F505" i="32"/>
  <c r="E505" i="32"/>
  <c r="D505" i="32"/>
  <c r="B505" i="32"/>
  <c r="F504" i="32"/>
  <c r="E504" i="32"/>
  <c r="D504" i="32"/>
  <c r="B504" i="32"/>
  <c r="F503" i="32"/>
  <c r="E503" i="32"/>
  <c r="D503" i="32"/>
  <c r="B503" i="32"/>
  <c r="F502" i="32"/>
  <c r="E502" i="32"/>
  <c r="D502" i="32"/>
  <c r="B502" i="32"/>
  <c r="F501" i="32"/>
  <c r="E501" i="32"/>
  <c r="D501" i="32"/>
  <c r="B501" i="32"/>
  <c r="F500" i="32"/>
  <c r="E500" i="32"/>
  <c r="D500" i="32"/>
  <c r="B500" i="32"/>
  <c r="F499" i="32"/>
  <c r="E499" i="32"/>
  <c r="D499" i="32"/>
  <c r="B499" i="32"/>
  <c r="F498" i="32"/>
  <c r="E498" i="32"/>
  <c r="D498" i="32"/>
  <c r="B498" i="32"/>
  <c r="F497" i="32"/>
  <c r="E497" i="32"/>
  <c r="D497" i="32"/>
  <c r="B497" i="32"/>
  <c r="F496" i="32"/>
  <c r="E496" i="32"/>
  <c r="D496" i="32"/>
  <c r="B496" i="32"/>
  <c r="F495" i="32"/>
  <c r="E495" i="32"/>
  <c r="D495" i="32"/>
  <c r="B495" i="32"/>
  <c r="F494" i="32"/>
  <c r="E494" i="32"/>
  <c r="D494" i="32"/>
  <c r="B494" i="32"/>
  <c r="F493" i="32"/>
  <c r="E493" i="32"/>
  <c r="D493" i="32"/>
  <c r="B493" i="32"/>
  <c r="F492" i="32"/>
  <c r="E492" i="32"/>
  <c r="D492" i="32"/>
  <c r="B492" i="32"/>
  <c r="F491" i="32"/>
  <c r="E491" i="32"/>
  <c r="D491" i="32"/>
  <c r="B491" i="32"/>
  <c r="F490" i="32"/>
  <c r="E490" i="32"/>
  <c r="D490" i="32"/>
  <c r="B490" i="32"/>
  <c r="F489" i="32"/>
  <c r="E489" i="32"/>
  <c r="D489" i="32"/>
  <c r="B489" i="32"/>
  <c r="F488" i="32"/>
  <c r="E488" i="32"/>
  <c r="D488" i="32"/>
  <c r="B488" i="32"/>
  <c r="F487" i="32"/>
  <c r="E487" i="32"/>
  <c r="D487" i="32"/>
  <c r="B487" i="32"/>
  <c r="F486" i="32"/>
  <c r="E486" i="32"/>
  <c r="D486" i="32"/>
  <c r="B486" i="32"/>
  <c r="F485" i="32"/>
  <c r="E485" i="32"/>
  <c r="D485" i="32"/>
  <c r="B485" i="32"/>
  <c r="F484" i="32"/>
  <c r="E484" i="32"/>
  <c r="D484" i="32"/>
  <c r="B484" i="32"/>
  <c r="F483" i="32"/>
  <c r="E483" i="32"/>
  <c r="D483" i="32"/>
  <c r="B483" i="32"/>
  <c r="F482" i="32"/>
  <c r="E482" i="32"/>
  <c r="D482" i="32"/>
  <c r="B482" i="32"/>
  <c r="F481" i="32"/>
  <c r="E481" i="32"/>
  <c r="D481" i="32"/>
  <c r="B481" i="32"/>
  <c r="F480" i="32"/>
  <c r="E480" i="32"/>
  <c r="D480" i="32"/>
  <c r="B480" i="32"/>
  <c r="F479" i="32"/>
  <c r="E479" i="32"/>
  <c r="D479" i="32"/>
  <c r="B479" i="32"/>
  <c r="F478" i="32"/>
  <c r="E478" i="32"/>
  <c r="D478" i="32"/>
  <c r="B478" i="32"/>
  <c r="F477" i="32"/>
  <c r="E477" i="32"/>
  <c r="D477" i="32"/>
  <c r="B477" i="32"/>
  <c r="F476" i="32"/>
  <c r="E476" i="32"/>
  <c r="D476" i="32"/>
  <c r="B476" i="32"/>
  <c r="F475" i="32"/>
  <c r="E475" i="32"/>
  <c r="D475" i="32"/>
  <c r="B475" i="32"/>
  <c r="F474" i="32"/>
  <c r="E474" i="32"/>
  <c r="D474" i="32"/>
  <c r="B474" i="32"/>
  <c r="F473" i="32"/>
  <c r="E473" i="32"/>
  <c r="D473" i="32"/>
  <c r="B473" i="32"/>
  <c r="F472" i="32"/>
  <c r="E472" i="32"/>
  <c r="D472" i="32"/>
  <c r="B472" i="32"/>
  <c r="F471" i="32"/>
  <c r="E471" i="32"/>
  <c r="D471" i="32"/>
  <c r="B471" i="32"/>
  <c r="F470" i="32"/>
  <c r="E470" i="32"/>
  <c r="D470" i="32"/>
  <c r="B470" i="32"/>
  <c r="F469" i="32"/>
  <c r="E469" i="32"/>
  <c r="D469" i="32"/>
  <c r="B469" i="32"/>
  <c r="F468" i="32"/>
  <c r="E468" i="32"/>
  <c r="D468" i="32"/>
  <c r="B468" i="32"/>
  <c r="F467" i="32"/>
  <c r="E467" i="32"/>
  <c r="D467" i="32"/>
  <c r="B467" i="32"/>
  <c r="F466" i="32"/>
  <c r="E466" i="32"/>
  <c r="D466" i="32"/>
  <c r="B466" i="32"/>
  <c r="F465" i="32"/>
  <c r="E465" i="32"/>
  <c r="D465" i="32"/>
  <c r="B465" i="32"/>
  <c r="F464" i="32"/>
  <c r="E464" i="32"/>
  <c r="D464" i="32"/>
  <c r="B464" i="32"/>
  <c r="F463" i="32"/>
  <c r="E463" i="32"/>
  <c r="D463" i="32"/>
  <c r="B463" i="32"/>
  <c r="F462" i="32"/>
  <c r="E462" i="32"/>
  <c r="D462" i="32"/>
  <c r="B462" i="32"/>
  <c r="F461" i="32"/>
  <c r="E461" i="32"/>
  <c r="D461" i="32"/>
  <c r="B461" i="32"/>
  <c r="F460" i="32"/>
  <c r="E460" i="32"/>
  <c r="D460" i="32"/>
  <c r="B460" i="32"/>
  <c r="F459" i="32"/>
  <c r="E459" i="32"/>
  <c r="D459" i="32"/>
  <c r="B459" i="32"/>
  <c r="F458" i="32"/>
  <c r="E458" i="32"/>
  <c r="D458" i="32"/>
  <c r="B458" i="32"/>
  <c r="F457" i="32"/>
  <c r="E457" i="32"/>
  <c r="D457" i="32"/>
  <c r="B457" i="32"/>
  <c r="F456" i="32"/>
  <c r="E456" i="32"/>
  <c r="D456" i="32"/>
  <c r="B456" i="32"/>
  <c r="F455" i="32"/>
  <c r="E455" i="32"/>
  <c r="D455" i="32"/>
  <c r="B455" i="32"/>
  <c r="F454" i="32"/>
  <c r="E454" i="32"/>
  <c r="D454" i="32"/>
  <c r="B454" i="32"/>
  <c r="F453" i="32"/>
  <c r="E453" i="32"/>
  <c r="D453" i="32"/>
  <c r="B453" i="32"/>
  <c r="F452" i="32"/>
  <c r="E452" i="32"/>
  <c r="D452" i="32"/>
  <c r="B452" i="32"/>
  <c r="F451" i="32"/>
  <c r="E451" i="32"/>
  <c r="D451" i="32"/>
  <c r="B451" i="32"/>
  <c r="F450" i="32"/>
  <c r="E450" i="32"/>
  <c r="D450" i="32"/>
  <c r="B450" i="32"/>
  <c r="F449" i="32"/>
  <c r="E449" i="32"/>
  <c r="D449" i="32"/>
  <c r="B449" i="32"/>
  <c r="F448" i="32"/>
  <c r="E448" i="32"/>
  <c r="D448" i="32"/>
  <c r="B448" i="32"/>
  <c r="F447" i="32"/>
  <c r="E447" i="32"/>
  <c r="D447" i="32"/>
  <c r="B447" i="32"/>
  <c r="F446" i="32"/>
  <c r="E446" i="32"/>
  <c r="D446" i="32"/>
  <c r="B446" i="32"/>
  <c r="F445" i="32"/>
  <c r="E445" i="32"/>
  <c r="D445" i="32"/>
  <c r="B445" i="32"/>
  <c r="F444" i="32"/>
  <c r="E444" i="32"/>
  <c r="D444" i="32"/>
  <c r="B444" i="32"/>
  <c r="F443" i="32"/>
  <c r="E443" i="32"/>
  <c r="D443" i="32"/>
  <c r="B443" i="32"/>
  <c r="F442" i="32"/>
  <c r="E442" i="32"/>
  <c r="D442" i="32"/>
  <c r="B442" i="32"/>
  <c r="F441" i="32"/>
  <c r="E441" i="32"/>
  <c r="D441" i="32"/>
  <c r="B441" i="32"/>
  <c r="F440" i="32"/>
  <c r="E440" i="32"/>
  <c r="D440" i="32"/>
  <c r="B440" i="32"/>
  <c r="F439" i="32"/>
  <c r="E439" i="32"/>
  <c r="D439" i="32"/>
  <c r="B439" i="32"/>
  <c r="F438" i="32"/>
  <c r="E438" i="32"/>
  <c r="D438" i="32"/>
  <c r="B438" i="32"/>
  <c r="F437" i="32"/>
  <c r="E437" i="32"/>
  <c r="D437" i="32"/>
  <c r="B437" i="32"/>
  <c r="F436" i="32"/>
  <c r="E436" i="32"/>
  <c r="D436" i="32"/>
  <c r="B436" i="32"/>
  <c r="F435" i="32"/>
  <c r="E435" i="32"/>
  <c r="D435" i="32"/>
  <c r="B435" i="32"/>
  <c r="F434" i="32"/>
  <c r="E434" i="32"/>
  <c r="D434" i="32"/>
  <c r="B434" i="32"/>
  <c r="F433" i="32"/>
  <c r="E433" i="32"/>
  <c r="D433" i="32"/>
  <c r="B433" i="32"/>
  <c r="F432" i="32"/>
  <c r="E432" i="32"/>
  <c r="D432" i="32"/>
  <c r="B432" i="32"/>
  <c r="F431" i="32"/>
  <c r="E431" i="32"/>
  <c r="D431" i="32"/>
  <c r="B431" i="32"/>
  <c r="F430" i="32"/>
  <c r="E430" i="32"/>
  <c r="D430" i="32"/>
  <c r="B430" i="32"/>
  <c r="F429" i="32"/>
  <c r="E429" i="32"/>
  <c r="D429" i="32"/>
  <c r="B429" i="32"/>
  <c r="F428" i="32"/>
  <c r="E428" i="32"/>
  <c r="D428" i="32"/>
  <c r="B428" i="32"/>
  <c r="F427" i="32"/>
  <c r="E427" i="32"/>
  <c r="D427" i="32"/>
  <c r="B427" i="32"/>
  <c r="F426" i="32"/>
  <c r="E426" i="32"/>
  <c r="D426" i="32"/>
  <c r="B426" i="32"/>
  <c r="F425" i="32"/>
  <c r="E425" i="32"/>
  <c r="D425" i="32"/>
  <c r="B425" i="32"/>
  <c r="F424" i="32"/>
  <c r="E424" i="32"/>
  <c r="D424" i="32"/>
  <c r="B424" i="32"/>
  <c r="F423" i="32"/>
  <c r="E423" i="32"/>
  <c r="D423" i="32"/>
  <c r="B423" i="32"/>
  <c r="F422" i="32"/>
  <c r="E422" i="32"/>
  <c r="D422" i="32"/>
  <c r="B422" i="32"/>
  <c r="F421" i="32"/>
  <c r="E421" i="32"/>
  <c r="D421" i="32"/>
  <c r="B421" i="32"/>
  <c r="F420" i="32"/>
  <c r="E420" i="32"/>
  <c r="D420" i="32"/>
  <c r="B420" i="32"/>
  <c r="F419" i="32"/>
  <c r="E419" i="32"/>
  <c r="D419" i="32"/>
  <c r="B419" i="32"/>
  <c r="F418" i="32"/>
  <c r="E418" i="32"/>
  <c r="D418" i="32"/>
  <c r="B418" i="32"/>
  <c r="F417" i="32"/>
  <c r="E417" i="32"/>
  <c r="D417" i="32"/>
  <c r="B417" i="32"/>
  <c r="F416" i="32"/>
  <c r="E416" i="32"/>
  <c r="D416" i="32"/>
  <c r="B416" i="32"/>
  <c r="F415" i="32"/>
  <c r="E415" i="32"/>
  <c r="D415" i="32"/>
  <c r="B415" i="32"/>
  <c r="F414" i="32"/>
  <c r="E414" i="32"/>
  <c r="D414" i="32"/>
  <c r="B414" i="32"/>
  <c r="F413" i="32"/>
  <c r="E413" i="32"/>
  <c r="D413" i="32"/>
  <c r="B413" i="32"/>
  <c r="F412" i="32"/>
  <c r="E412" i="32"/>
  <c r="D412" i="32"/>
  <c r="B412" i="32"/>
  <c r="F411" i="32"/>
  <c r="E411" i="32"/>
  <c r="D411" i="32"/>
  <c r="B411" i="32"/>
  <c r="F410" i="32"/>
  <c r="E410" i="32"/>
  <c r="D410" i="32"/>
  <c r="B410" i="32"/>
  <c r="F409" i="32"/>
  <c r="E409" i="32"/>
  <c r="D409" i="32"/>
  <c r="B409" i="32"/>
  <c r="F408" i="32"/>
  <c r="E408" i="32"/>
  <c r="D408" i="32"/>
  <c r="B408" i="32"/>
  <c r="F407" i="32"/>
  <c r="E407" i="32"/>
  <c r="D407" i="32"/>
  <c r="B407" i="32"/>
  <c r="F406" i="32"/>
  <c r="E406" i="32"/>
  <c r="D406" i="32"/>
  <c r="B406" i="32"/>
  <c r="F405" i="32"/>
  <c r="E405" i="32"/>
  <c r="D405" i="32"/>
  <c r="B405" i="32"/>
  <c r="F404" i="32"/>
  <c r="E404" i="32"/>
  <c r="D404" i="32"/>
  <c r="B404" i="32"/>
  <c r="F403" i="32"/>
  <c r="E403" i="32"/>
  <c r="D403" i="32"/>
  <c r="B403" i="32"/>
  <c r="F402" i="32"/>
  <c r="E402" i="32"/>
  <c r="D402" i="32"/>
  <c r="B402" i="32"/>
  <c r="F401" i="32"/>
  <c r="E401" i="32"/>
  <c r="D401" i="32"/>
  <c r="B401" i="32"/>
  <c r="F400" i="32"/>
  <c r="E400" i="32"/>
  <c r="D400" i="32"/>
  <c r="B400" i="32"/>
  <c r="F399" i="32"/>
  <c r="E399" i="32"/>
  <c r="D399" i="32"/>
  <c r="B399" i="32"/>
  <c r="F398" i="32"/>
  <c r="E398" i="32"/>
  <c r="D398" i="32"/>
  <c r="B398" i="32"/>
  <c r="F397" i="32"/>
  <c r="E397" i="32"/>
  <c r="D397" i="32"/>
  <c r="B397" i="32"/>
  <c r="F396" i="32"/>
  <c r="E396" i="32"/>
  <c r="D396" i="32"/>
  <c r="B396" i="32"/>
  <c r="F395" i="32"/>
  <c r="E395" i="32"/>
  <c r="D395" i="32"/>
  <c r="B395" i="32"/>
  <c r="F394" i="32"/>
  <c r="E394" i="32"/>
  <c r="D394" i="32"/>
  <c r="B394" i="32"/>
  <c r="F393" i="32"/>
  <c r="E393" i="32"/>
  <c r="D393" i="32"/>
  <c r="B393" i="32"/>
  <c r="F392" i="32"/>
  <c r="E392" i="32"/>
  <c r="D392" i="32"/>
  <c r="B392" i="32"/>
  <c r="F391" i="32"/>
  <c r="E391" i="32"/>
  <c r="D391" i="32"/>
  <c r="B391" i="32"/>
  <c r="F390" i="32"/>
  <c r="E390" i="32"/>
  <c r="D390" i="32"/>
  <c r="B390" i="32"/>
  <c r="F389" i="32"/>
  <c r="E389" i="32"/>
  <c r="D389" i="32"/>
  <c r="B389" i="32"/>
  <c r="F388" i="32"/>
  <c r="E388" i="32"/>
  <c r="D388" i="32"/>
  <c r="B388" i="32"/>
  <c r="F387" i="32"/>
  <c r="E387" i="32"/>
  <c r="D387" i="32"/>
  <c r="B387" i="32"/>
  <c r="F386" i="32"/>
  <c r="E386" i="32"/>
  <c r="D386" i="32"/>
  <c r="B386" i="32"/>
  <c r="F385" i="32"/>
  <c r="E385" i="32"/>
  <c r="D385" i="32"/>
  <c r="B385" i="32"/>
  <c r="F384" i="32"/>
  <c r="E384" i="32"/>
  <c r="D384" i="32"/>
  <c r="B384" i="32"/>
  <c r="F383" i="32"/>
  <c r="E383" i="32"/>
  <c r="D383" i="32"/>
  <c r="B383" i="32"/>
  <c r="F382" i="32"/>
  <c r="E382" i="32"/>
  <c r="D382" i="32"/>
  <c r="B382" i="32"/>
  <c r="F381" i="32"/>
  <c r="E381" i="32"/>
  <c r="D381" i="32"/>
  <c r="B381" i="32"/>
  <c r="F380" i="32"/>
  <c r="E380" i="32"/>
  <c r="D380" i="32"/>
  <c r="B380" i="32"/>
  <c r="F379" i="32"/>
  <c r="E379" i="32"/>
  <c r="D379" i="32"/>
  <c r="B379" i="32"/>
  <c r="F378" i="32"/>
  <c r="E378" i="32"/>
  <c r="D378" i="32"/>
  <c r="B378" i="32"/>
  <c r="F377" i="32"/>
  <c r="E377" i="32"/>
  <c r="D377" i="32"/>
  <c r="B377" i="32"/>
  <c r="B376" i="32"/>
  <c r="B375" i="32"/>
  <c r="F374" i="32"/>
  <c r="E374" i="32"/>
  <c r="D374" i="32"/>
  <c r="B374" i="32"/>
  <c r="F373" i="32"/>
  <c r="E373" i="32"/>
  <c r="D373" i="32"/>
  <c r="B373" i="32"/>
  <c r="F372" i="32"/>
  <c r="E372" i="32"/>
  <c r="D372" i="32"/>
  <c r="B372" i="32"/>
  <c r="F371" i="32"/>
  <c r="E371" i="32"/>
  <c r="D371" i="32"/>
  <c r="B371" i="32"/>
  <c r="F370" i="32"/>
  <c r="E370" i="32"/>
  <c r="D370" i="32"/>
  <c r="B370" i="32"/>
  <c r="F369" i="32"/>
  <c r="E369" i="32"/>
  <c r="D369" i="32"/>
  <c r="B369" i="32"/>
  <c r="F368" i="32"/>
  <c r="E368" i="32"/>
  <c r="D368" i="32"/>
  <c r="B368" i="32"/>
  <c r="F367" i="32"/>
  <c r="E367" i="32"/>
  <c r="D367" i="32"/>
  <c r="B367" i="32"/>
  <c r="F366" i="32"/>
  <c r="E366" i="32"/>
  <c r="D366" i="32"/>
  <c r="B366" i="32"/>
  <c r="F365" i="32"/>
  <c r="E365" i="32"/>
  <c r="D365" i="32"/>
  <c r="B365" i="32"/>
  <c r="F364" i="32"/>
  <c r="E364" i="32"/>
  <c r="D364" i="32"/>
  <c r="B364" i="32"/>
  <c r="F363" i="32"/>
  <c r="E363" i="32"/>
  <c r="D363" i="32"/>
  <c r="B363" i="32"/>
  <c r="F362" i="32"/>
  <c r="E362" i="32"/>
  <c r="D362" i="32"/>
  <c r="B362" i="32"/>
  <c r="F361" i="32"/>
  <c r="E361" i="32"/>
  <c r="D361" i="32"/>
  <c r="B361" i="32"/>
  <c r="F360" i="32"/>
  <c r="E360" i="32"/>
  <c r="D360" i="32"/>
  <c r="B360" i="32"/>
  <c r="F359" i="32"/>
  <c r="E359" i="32"/>
  <c r="D359" i="32"/>
  <c r="B359" i="32"/>
  <c r="F358" i="32"/>
  <c r="E358" i="32"/>
  <c r="D358" i="32"/>
  <c r="B358" i="32"/>
  <c r="F357" i="32"/>
  <c r="E357" i="32"/>
  <c r="D357" i="32"/>
  <c r="B357" i="32"/>
  <c r="F356" i="32"/>
  <c r="E356" i="32"/>
  <c r="D356" i="32"/>
  <c r="B356" i="32"/>
  <c r="F355" i="32"/>
  <c r="E355" i="32"/>
  <c r="D355" i="32"/>
  <c r="B355" i="32"/>
  <c r="F354" i="32"/>
  <c r="E354" i="32"/>
  <c r="D354" i="32"/>
  <c r="B354" i="32"/>
  <c r="F353" i="32"/>
  <c r="E353" i="32"/>
  <c r="D353" i="32"/>
  <c r="B353" i="32"/>
  <c r="F352" i="32"/>
  <c r="E352" i="32"/>
  <c r="D352" i="32"/>
  <c r="B352" i="32"/>
  <c r="F351" i="32"/>
  <c r="E351" i="32"/>
  <c r="D351" i="32"/>
  <c r="B351" i="32"/>
  <c r="F350" i="32"/>
  <c r="E350" i="32"/>
  <c r="D350" i="32"/>
  <c r="B350" i="32"/>
  <c r="F349" i="32"/>
  <c r="E349" i="32"/>
  <c r="D349" i="32"/>
  <c r="B349" i="32"/>
  <c r="F348" i="32"/>
  <c r="E348" i="32"/>
  <c r="D348" i="32"/>
  <c r="B348" i="32"/>
  <c r="F347" i="32"/>
  <c r="E347" i="32"/>
  <c r="D347" i="32"/>
  <c r="B347" i="32"/>
  <c r="F346" i="32"/>
  <c r="E346" i="32"/>
  <c r="D346" i="32"/>
  <c r="B346" i="32"/>
  <c r="F345" i="32"/>
  <c r="E345" i="32"/>
  <c r="D345" i="32"/>
  <c r="B345" i="32"/>
  <c r="F344" i="32"/>
  <c r="E344" i="32"/>
  <c r="D344" i="32"/>
  <c r="B344" i="32"/>
  <c r="F343" i="32"/>
  <c r="E343" i="32"/>
  <c r="D343" i="32"/>
  <c r="B343" i="32"/>
  <c r="F342" i="32"/>
  <c r="E342" i="32"/>
  <c r="D342" i="32"/>
  <c r="B342" i="32"/>
  <c r="F341" i="32"/>
  <c r="E341" i="32"/>
  <c r="D341" i="32"/>
  <c r="B341" i="32"/>
  <c r="F340" i="32"/>
  <c r="E340" i="32"/>
  <c r="D340" i="32"/>
  <c r="B340" i="32"/>
  <c r="F339" i="32"/>
  <c r="E339" i="32"/>
  <c r="D339" i="32"/>
  <c r="B339" i="32"/>
  <c r="F338" i="32"/>
  <c r="E338" i="32"/>
  <c r="D338" i="32"/>
  <c r="B338" i="32"/>
  <c r="F337" i="32"/>
  <c r="E337" i="32"/>
  <c r="D337" i="32"/>
  <c r="B337" i="32"/>
  <c r="F336" i="32"/>
  <c r="E336" i="32"/>
  <c r="D336" i="32"/>
  <c r="B336" i="32"/>
  <c r="F335" i="32"/>
  <c r="E335" i="32"/>
  <c r="D335" i="32"/>
  <c r="B335" i="32"/>
  <c r="F334" i="32"/>
  <c r="E334" i="32"/>
  <c r="D334" i="32"/>
  <c r="B334" i="32"/>
  <c r="F333" i="32"/>
  <c r="E333" i="32"/>
  <c r="D333" i="32"/>
  <c r="B333" i="32"/>
  <c r="F332" i="32"/>
  <c r="E332" i="32"/>
  <c r="D332" i="32"/>
  <c r="B332" i="32"/>
  <c r="F331" i="32"/>
  <c r="E331" i="32"/>
  <c r="D331" i="32"/>
  <c r="B331" i="32"/>
  <c r="F330" i="32"/>
  <c r="E330" i="32"/>
  <c r="D330" i="32"/>
  <c r="B330" i="32"/>
  <c r="F329" i="32"/>
  <c r="E329" i="32"/>
  <c r="D329" i="32"/>
  <c r="B329" i="32"/>
  <c r="F328" i="32"/>
  <c r="E328" i="32"/>
  <c r="D328" i="32"/>
  <c r="B328" i="32"/>
  <c r="F327" i="32"/>
  <c r="E327" i="32"/>
  <c r="D327" i="32"/>
  <c r="B327" i="32"/>
  <c r="F326" i="32"/>
  <c r="E326" i="32"/>
  <c r="D326" i="32"/>
  <c r="B326" i="32"/>
  <c r="F325" i="32"/>
  <c r="E325" i="32"/>
  <c r="D325" i="32"/>
  <c r="B325" i="32"/>
  <c r="F324" i="32"/>
  <c r="E324" i="32"/>
  <c r="D324" i="32"/>
  <c r="B324" i="32"/>
  <c r="F323" i="32"/>
  <c r="E323" i="32"/>
  <c r="D323" i="32"/>
  <c r="B323" i="32"/>
  <c r="F322" i="32"/>
  <c r="E322" i="32"/>
  <c r="D322" i="32"/>
  <c r="B322" i="32"/>
  <c r="F321" i="32"/>
  <c r="E321" i="32"/>
  <c r="D321" i="32"/>
  <c r="B321" i="32"/>
  <c r="F320" i="32"/>
  <c r="E320" i="32"/>
  <c r="D320" i="32"/>
  <c r="B320" i="32"/>
  <c r="F319" i="32"/>
  <c r="E319" i="32"/>
  <c r="D319" i="32"/>
  <c r="B319" i="32"/>
  <c r="F318" i="32"/>
  <c r="E318" i="32"/>
  <c r="D318" i="32"/>
  <c r="B318" i="32"/>
  <c r="F317" i="32"/>
  <c r="E317" i="32"/>
  <c r="D317" i="32"/>
  <c r="B317" i="32"/>
  <c r="F316" i="32"/>
  <c r="E316" i="32"/>
  <c r="D316" i="32"/>
  <c r="B316" i="32"/>
  <c r="F315" i="32"/>
  <c r="E315" i="32"/>
  <c r="D315" i="32"/>
  <c r="B315" i="32"/>
  <c r="F314" i="32"/>
  <c r="E314" i="32"/>
  <c r="D314" i="32"/>
  <c r="B314" i="32"/>
  <c r="F313" i="32"/>
  <c r="E313" i="32"/>
  <c r="D313" i="32"/>
  <c r="B313" i="32"/>
  <c r="F312" i="32"/>
  <c r="E312" i="32"/>
  <c r="D312" i="32"/>
  <c r="B312" i="32"/>
  <c r="F311" i="32"/>
  <c r="E311" i="32"/>
  <c r="D311" i="32"/>
  <c r="B311" i="32"/>
  <c r="B310" i="32"/>
  <c r="B309" i="32"/>
  <c r="F308" i="32"/>
  <c r="E308" i="32"/>
  <c r="D308" i="32"/>
  <c r="B308" i="32"/>
  <c r="F307" i="32"/>
  <c r="E307" i="32"/>
  <c r="D307" i="32"/>
  <c r="B307" i="32"/>
  <c r="F306" i="32"/>
  <c r="E306" i="32"/>
  <c r="D306" i="32"/>
  <c r="B306" i="32"/>
  <c r="F305" i="32"/>
  <c r="E305" i="32"/>
  <c r="D305" i="32"/>
  <c r="B305" i="32"/>
  <c r="F304" i="32"/>
  <c r="E304" i="32"/>
  <c r="D304" i="32"/>
  <c r="B304" i="32"/>
  <c r="F303" i="32"/>
  <c r="E303" i="32"/>
  <c r="D303" i="32"/>
  <c r="B303" i="32"/>
  <c r="F302" i="32"/>
  <c r="E302" i="32"/>
  <c r="D302" i="32"/>
  <c r="B302" i="32"/>
  <c r="F301" i="32"/>
  <c r="E301" i="32"/>
  <c r="D301" i="32"/>
  <c r="B301" i="32"/>
  <c r="F300" i="32"/>
  <c r="E300" i="32"/>
  <c r="D300" i="32"/>
  <c r="B300" i="32"/>
  <c r="F299" i="32"/>
  <c r="E299" i="32"/>
  <c r="D299" i="32"/>
  <c r="B299" i="32"/>
  <c r="F298" i="32"/>
  <c r="E298" i="32"/>
  <c r="D298" i="32"/>
  <c r="B298" i="32"/>
  <c r="F297" i="32"/>
  <c r="E297" i="32"/>
  <c r="D297" i="32"/>
  <c r="B297" i="32"/>
  <c r="F296" i="32"/>
  <c r="E296" i="32"/>
  <c r="D296" i="32"/>
  <c r="B296" i="32"/>
  <c r="F295" i="32"/>
  <c r="E295" i="32"/>
  <c r="D295" i="32"/>
  <c r="B295" i="32"/>
  <c r="F294" i="32"/>
  <c r="E294" i="32"/>
  <c r="D294" i="32"/>
  <c r="B294" i="32"/>
  <c r="F293" i="32"/>
  <c r="E293" i="32"/>
  <c r="D293" i="32"/>
  <c r="B293" i="32"/>
  <c r="F292" i="32"/>
  <c r="E292" i="32"/>
  <c r="D292" i="32"/>
  <c r="B292" i="32"/>
  <c r="F291" i="32"/>
  <c r="E291" i="32"/>
  <c r="D291" i="32"/>
  <c r="B291" i="32"/>
  <c r="F290" i="32"/>
  <c r="E290" i="32"/>
  <c r="D290" i="32"/>
  <c r="B290" i="32"/>
  <c r="F289" i="32"/>
  <c r="E289" i="32"/>
  <c r="D289" i="32"/>
  <c r="B289" i="32"/>
  <c r="F288" i="32"/>
  <c r="E288" i="32"/>
  <c r="D288" i="32"/>
  <c r="B288" i="32"/>
  <c r="F287" i="32"/>
  <c r="E287" i="32"/>
  <c r="D287" i="32"/>
  <c r="B287" i="32"/>
  <c r="F286" i="32"/>
  <c r="E286" i="32"/>
  <c r="D286" i="32"/>
  <c r="B286" i="32"/>
  <c r="F285" i="32"/>
  <c r="E285" i="32"/>
  <c r="D285" i="32"/>
  <c r="B285" i="32"/>
  <c r="F284" i="32"/>
  <c r="E284" i="32"/>
  <c r="D284" i="32"/>
  <c r="B284" i="32"/>
  <c r="F283" i="32"/>
  <c r="E283" i="32"/>
  <c r="D283" i="32"/>
  <c r="B283" i="32"/>
  <c r="F282" i="32"/>
  <c r="E282" i="32"/>
  <c r="D282" i="32"/>
  <c r="B282" i="32"/>
  <c r="F281" i="32"/>
  <c r="E281" i="32"/>
  <c r="D281" i="32"/>
  <c r="B281" i="32"/>
  <c r="F280" i="32"/>
  <c r="E280" i="32"/>
  <c r="D280" i="32"/>
  <c r="B280" i="32"/>
  <c r="F279" i="32"/>
  <c r="E279" i="32"/>
  <c r="D279" i="32"/>
  <c r="B279" i="32"/>
  <c r="F278" i="32"/>
  <c r="E278" i="32"/>
  <c r="D278" i="32"/>
  <c r="B278" i="32"/>
  <c r="F277" i="32"/>
  <c r="E277" i="32"/>
  <c r="D277" i="32"/>
  <c r="B277" i="32"/>
  <c r="F276" i="32"/>
  <c r="E276" i="32"/>
  <c r="D276" i="32"/>
  <c r="B276" i="32"/>
  <c r="F275" i="32"/>
  <c r="E275" i="32"/>
  <c r="D275" i="32"/>
  <c r="B275" i="32"/>
  <c r="F274" i="32"/>
  <c r="E274" i="32"/>
  <c r="D274" i="32"/>
  <c r="B274" i="32"/>
  <c r="F273" i="32"/>
  <c r="E273" i="32"/>
  <c r="D273" i="32"/>
  <c r="B273" i="32"/>
  <c r="F272" i="32"/>
  <c r="E272" i="32"/>
  <c r="D272" i="32"/>
  <c r="B272" i="32"/>
  <c r="F271" i="32"/>
  <c r="E271" i="32"/>
  <c r="D271" i="32"/>
  <c r="B271" i="32"/>
  <c r="F270" i="32"/>
  <c r="E270" i="32"/>
  <c r="D270" i="32"/>
  <c r="B270" i="32"/>
  <c r="F269" i="32"/>
  <c r="E269" i="32"/>
  <c r="D269" i="32"/>
  <c r="B269" i="32"/>
  <c r="F268" i="32"/>
  <c r="E268" i="32"/>
  <c r="D268" i="32"/>
  <c r="B268" i="32"/>
  <c r="F267" i="32"/>
  <c r="E267" i="32"/>
  <c r="D267" i="32"/>
  <c r="B267" i="32"/>
  <c r="F266" i="32"/>
  <c r="E266" i="32"/>
  <c r="D266" i="32"/>
  <c r="B266" i="32"/>
  <c r="F265" i="32"/>
  <c r="E265" i="32"/>
  <c r="D265" i="32"/>
  <c r="B265" i="32"/>
  <c r="F264" i="32"/>
  <c r="E264" i="32"/>
  <c r="D264" i="32"/>
  <c r="B264" i="32"/>
  <c r="F263" i="32"/>
  <c r="E263" i="32"/>
  <c r="D263" i="32"/>
  <c r="B263" i="32"/>
  <c r="F262" i="32"/>
  <c r="E262" i="32"/>
  <c r="D262" i="32"/>
  <c r="B262" i="32"/>
  <c r="F261" i="32"/>
  <c r="E261" i="32"/>
  <c r="D261" i="32"/>
  <c r="B261" i="32"/>
  <c r="F260" i="32"/>
  <c r="E260" i="32"/>
  <c r="D260" i="32"/>
  <c r="B260" i="32"/>
  <c r="F259" i="32"/>
  <c r="E259" i="32"/>
  <c r="D259" i="32"/>
  <c r="B259" i="32"/>
  <c r="F258" i="32"/>
  <c r="E258" i="32"/>
  <c r="D258" i="32"/>
  <c r="B258" i="32"/>
  <c r="F257" i="32"/>
  <c r="E257" i="32"/>
  <c r="D257" i="32"/>
  <c r="B257" i="32"/>
  <c r="F256" i="32"/>
  <c r="E256" i="32"/>
  <c r="D256" i="32"/>
  <c r="B256" i="32"/>
  <c r="F255" i="32"/>
  <c r="E255" i="32"/>
  <c r="D255" i="32"/>
  <c r="B255" i="32"/>
  <c r="F254" i="32"/>
  <c r="E254" i="32"/>
  <c r="D254" i="32"/>
  <c r="B254" i="32"/>
  <c r="F253" i="32"/>
  <c r="E253" i="32"/>
  <c r="D253" i="32"/>
  <c r="B253" i="32"/>
  <c r="F252" i="32"/>
  <c r="E252" i="32"/>
  <c r="D252" i="32"/>
  <c r="B252" i="32"/>
  <c r="F251" i="32"/>
  <c r="E251" i="32"/>
  <c r="D251" i="32"/>
  <c r="B251" i="32"/>
  <c r="F250" i="32"/>
  <c r="E250" i="32"/>
  <c r="D250" i="32"/>
  <c r="B250" i="32"/>
  <c r="F249" i="32"/>
  <c r="E249" i="32"/>
  <c r="D249" i="32"/>
  <c r="B249" i="32"/>
  <c r="F248" i="32"/>
  <c r="E248" i="32"/>
  <c r="D248" i="32"/>
  <c r="B248" i="32"/>
  <c r="F247" i="32"/>
  <c r="E247" i="32"/>
  <c r="D247" i="32"/>
  <c r="B247" i="32"/>
  <c r="F246" i="32"/>
  <c r="E246" i="32"/>
  <c r="D246" i="32"/>
  <c r="B246" i="32"/>
  <c r="F245" i="32"/>
  <c r="E245" i="32"/>
  <c r="D245" i="32"/>
  <c r="B245" i="32"/>
  <c r="F244" i="32"/>
  <c r="E244" i="32"/>
  <c r="D244" i="32"/>
  <c r="B244" i="32"/>
  <c r="F243" i="32"/>
  <c r="E243" i="32"/>
  <c r="D243" i="32"/>
  <c r="B243" i="32"/>
  <c r="F242" i="32"/>
  <c r="E242" i="32"/>
  <c r="D242" i="32"/>
  <c r="B242" i="32"/>
  <c r="F241" i="32"/>
  <c r="E241" i="32"/>
  <c r="D241" i="32"/>
  <c r="B241" i="32"/>
  <c r="F240" i="32"/>
  <c r="E240" i="32"/>
  <c r="D240" i="32"/>
  <c r="B240" i="32"/>
  <c r="F239" i="32"/>
  <c r="E239" i="32"/>
  <c r="D239" i="32"/>
  <c r="B239" i="32"/>
  <c r="F238" i="32"/>
  <c r="E238" i="32"/>
  <c r="D238" i="32"/>
  <c r="B238" i="32"/>
  <c r="F237" i="32"/>
  <c r="E237" i="32"/>
  <c r="D237" i="32"/>
  <c r="B237" i="32"/>
  <c r="F236" i="32"/>
  <c r="E236" i="32"/>
  <c r="D236" i="32"/>
  <c r="B236" i="32"/>
  <c r="F235" i="32"/>
  <c r="E235" i="32"/>
  <c r="D235" i="32"/>
  <c r="B235" i="32"/>
  <c r="F234" i="32"/>
  <c r="E234" i="32"/>
  <c r="D234" i="32"/>
  <c r="B234" i="32"/>
  <c r="F233" i="32"/>
  <c r="E233" i="32"/>
  <c r="D233" i="32"/>
  <c r="B233" i="32"/>
  <c r="F232" i="32"/>
  <c r="E232" i="32"/>
  <c r="D232" i="32"/>
  <c r="B232" i="32"/>
  <c r="F231" i="32"/>
  <c r="E231" i="32"/>
  <c r="D231" i="32"/>
  <c r="B231" i="32"/>
  <c r="F230" i="32"/>
  <c r="E230" i="32"/>
  <c r="D230" i="32"/>
  <c r="B230" i="32"/>
  <c r="F229" i="32"/>
  <c r="E229" i="32"/>
  <c r="D229" i="32"/>
  <c r="B229" i="32"/>
  <c r="F228" i="32"/>
  <c r="E228" i="32"/>
  <c r="D228" i="32"/>
  <c r="B228" i="32"/>
  <c r="F227" i="32"/>
  <c r="E227" i="32"/>
  <c r="D227" i="32"/>
  <c r="B227" i="32"/>
  <c r="F226" i="32"/>
  <c r="E226" i="32"/>
  <c r="D226" i="32"/>
  <c r="B226" i="32"/>
  <c r="F225" i="32"/>
  <c r="E225" i="32"/>
  <c r="D225" i="32"/>
  <c r="B225" i="32"/>
  <c r="F224" i="32"/>
  <c r="E224" i="32"/>
  <c r="D224" i="32"/>
  <c r="B224" i="32"/>
  <c r="F223" i="32"/>
  <c r="E223" i="32"/>
  <c r="D223" i="32"/>
  <c r="B223" i="32"/>
  <c r="F222" i="32"/>
  <c r="E222" i="32"/>
  <c r="D222" i="32"/>
  <c r="B222" i="32"/>
  <c r="F221" i="32"/>
  <c r="E221" i="32"/>
  <c r="D221" i="32"/>
  <c r="B221" i="32"/>
  <c r="F220" i="32"/>
  <c r="E220" i="32"/>
  <c r="D220" i="32"/>
  <c r="B220" i="32"/>
  <c r="F219" i="32"/>
  <c r="E219" i="32"/>
  <c r="D219" i="32"/>
  <c r="B219" i="32"/>
  <c r="F218" i="32"/>
  <c r="E218" i="32"/>
  <c r="D218" i="32"/>
  <c r="B218" i="32"/>
  <c r="F217" i="32"/>
  <c r="E217" i="32"/>
  <c r="D217" i="32"/>
  <c r="B217" i="32"/>
  <c r="F216" i="32"/>
  <c r="E216" i="32"/>
  <c r="D216" i="32"/>
  <c r="B216" i="32"/>
  <c r="F215" i="32"/>
  <c r="E215" i="32"/>
  <c r="D215" i="32"/>
  <c r="B215" i="32"/>
  <c r="F214" i="32"/>
  <c r="E214" i="32"/>
  <c r="D214" i="32"/>
  <c r="B214" i="32"/>
  <c r="F213" i="32"/>
  <c r="E213" i="32"/>
  <c r="D213" i="32"/>
  <c r="B213" i="32"/>
  <c r="F212" i="32"/>
  <c r="E212" i="32"/>
  <c r="D212" i="32"/>
  <c r="B212" i="32"/>
  <c r="F211" i="32"/>
  <c r="E211" i="32"/>
  <c r="D211" i="32"/>
  <c r="B211" i="32"/>
  <c r="F210" i="32"/>
  <c r="E210" i="32"/>
  <c r="D210" i="32"/>
  <c r="B210" i="32"/>
  <c r="F209" i="32"/>
  <c r="E209" i="32"/>
  <c r="D209" i="32"/>
  <c r="B209" i="32"/>
  <c r="F208" i="32"/>
  <c r="E208" i="32"/>
  <c r="D208" i="32"/>
  <c r="B208" i="32"/>
  <c r="F207" i="32"/>
  <c r="E207" i="32"/>
  <c r="D207" i="32"/>
  <c r="B207" i="32"/>
  <c r="F206" i="32"/>
  <c r="E206" i="32"/>
  <c r="D206" i="32"/>
  <c r="B206" i="32"/>
  <c r="F205" i="32"/>
  <c r="E205" i="32"/>
  <c r="D205" i="32"/>
  <c r="B205" i="32"/>
  <c r="F204" i="32"/>
  <c r="E204" i="32"/>
  <c r="D204" i="32"/>
  <c r="B204" i="32"/>
  <c r="F203" i="32"/>
  <c r="E203" i="32"/>
  <c r="D203" i="32"/>
  <c r="B203" i="32"/>
  <c r="F202" i="32"/>
  <c r="E202" i="32"/>
  <c r="D202" i="32"/>
  <c r="B202" i="32"/>
  <c r="F201" i="32"/>
  <c r="E201" i="32"/>
  <c r="D201" i="32"/>
  <c r="B201" i="32"/>
  <c r="F200" i="32"/>
  <c r="E200" i="32"/>
  <c r="D200" i="32"/>
  <c r="B200" i="32"/>
  <c r="F199" i="32"/>
  <c r="E199" i="32"/>
  <c r="D199" i="32"/>
  <c r="B199" i="32"/>
  <c r="F198" i="32"/>
  <c r="E198" i="32"/>
  <c r="D198" i="32"/>
  <c r="B198" i="32"/>
  <c r="F197" i="32"/>
  <c r="E197" i="32"/>
  <c r="D197" i="32"/>
  <c r="B197" i="32"/>
  <c r="F196" i="32"/>
  <c r="E196" i="32"/>
  <c r="D196" i="32"/>
  <c r="B196" i="32"/>
  <c r="F195" i="32"/>
  <c r="E195" i="32"/>
  <c r="D195" i="32"/>
  <c r="B195" i="32"/>
  <c r="F194" i="32"/>
  <c r="E194" i="32"/>
  <c r="D194" i="32"/>
  <c r="B194" i="32"/>
  <c r="F193" i="32"/>
  <c r="E193" i="32"/>
  <c r="D193" i="32"/>
  <c r="B193" i="32"/>
  <c r="F192" i="32"/>
  <c r="E192" i="32"/>
  <c r="D192" i="32"/>
  <c r="B192" i="32"/>
  <c r="F191" i="32"/>
  <c r="E191" i="32"/>
  <c r="D191" i="32"/>
  <c r="B191" i="32"/>
  <c r="F190" i="32"/>
  <c r="E190" i="32"/>
  <c r="D190" i="32"/>
  <c r="B190" i="32"/>
  <c r="F189" i="32"/>
  <c r="E189" i="32"/>
  <c r="D189" i="32"/>
  <c r="B189" i="32"/>
  <c r="F188" i="32"/>
  <c r="E188" i="32"/>
  <c r="D188" i="32"/>
  <c r="B188" i="32"/>
  <c r="F187" i="32"/>
  <c r="E187" i="32"/>
  <c r="D187" i="32"/>
  <c r="B187" i="32"/>
  <c r="F186" i="32"/>
  <c r="E186" i="32"/>
  <c r="D186" i="32"/>
  <c r="B186" i="32"/>
  <c r="F185" i="32"/>
  <c r="E185" i="32"/>
  <c r="D185" i="32"/>
  <c r="B185" i="32"/>
  <c r="F184" i="32"/>
  <c r="E184" i="32"/>
  <c r="D184" i="32"/>
  <c r="B184" i="32"/>
  <c r="F183" i="32"/>
  <c r="E183" i="32"/>
  <c r="D183" i="32"/>
  <c r="B183" i="32"/>
  <c r="F182" i="32"/>
  <c r="E182" i="32"/>
  <c r="D182" i="32"/>
  <c r="B182" i="32"/>
  <c r="F181" i="32"/>
  <c r="E181" i="32"/>
  <c r="D181" i="32"/>
  <c r="B181" i="32"/>
  <c r="F180" i="32"/>
  <c r="E180" i="32"/>
  <c r="D180" i="32"/>
  <c r="B180" i="32"/>
  <c r="F179" i="32"/>
  <c r="E179" i="32"/>
  <c r="D179" i="32"/>
  <c r="B179" i="32"/>
  <c r="F178" i="32"/>
  <c r="E178" i="32"/>
  <c r="D178" i="32"/>
  <c r="B178" i="32"/>
  <c r="F177" i="32"/>
  <c r="E177" i="32"/>
  <c r="D177" i="32"/>
  <c r="B177" i="32"/>
  <c r="F176" i="32"/>
  <c r="E176" i="32"/>
  <c r="D176" i="32"/>
  <c r="B176" i="32"/>
  <c r="F175" i="32"/>
  <c r="E175" i="32"/>
  <c r="D175" i="32"/>
  <c r="B175" i="32"/>
  <c r="F174" i="32"/>
  <c r="E174" i="32"/>
  <c r="D174" i="32"/>
  <c r="B174" i="32"/>
  <c r="F173" i="32"/>
  <c r="E173" i="32"/>
  <c r="D173" i="32"/>
  <c r="B173" i="32"/>
  <c r="F172" i="32"/>
  <c r="E172" i="32"/>
  <c r="D172" i="32"/>
  <c r="B172" i="32"/>
  <c r="F171" i="32"/>
  <c r="E171" i="32"/>
  <c r="D171" i="32"/>
  <c r="B171" i="32"/>
  <c r="F170" i="32"/>
  <c r="E170" i="32"/>
  <c r="D170" i="32"/>
  <c r="B170" i="32"/>
  <c r="F169" i="32"/>
  <c r="E169" i="32"/>
  <c r="D169" i="32"/>
  <c r="B169" i="32"/>
  <c r="F168" i="32"/>
  <c r="E168" i="32"/>
  <c r="D168" i="32"/>
  <c r="B168" i="32"/>
  <c r="F167" i="32"/>
  <c r="E167" i="32"/>
  <c r="D167" i="32"/>
  <c r="B167" i="32"/>
  <c r="F166" i="32"/>
  <c r="E166" i="32"/>
  <c r="D166" i="32"/>
  <c r="B166" i="32"/>
  <c r="F165" i="32"/>
  <c r="E165" i="32"/>
  <c r="D165" i="32"/>
  <c r="B165" i="32"/>
  <c r="F164" i="32"/>
  <c r="E164" i="32"/>
  <c r="D164" i="32"/>
  <c r="B164" i="32"/>
  <c r="F163" i="32"/>
  <c r="E163" i="32"/>
  <c r="D163" i="32"/>
  <c r="B163" i="32"/>
  <c r="F162" i="32"/>
  <c r="E162" i="32"/>
  <c r="D162" i="32"/>
  <c r="B162" i="32"/>
  <c r="F161" i="32"/>
  <c r="E161" i="32"/>
  <c r="D161" i="32"/>
  <c r="B161" i="32"/>
  <c r="F160" i="32"/>
  <c r="E160" i="32"/>
  <c r="D160" i="32"/>
  <c r="B160" i="32"/>
  <c r="F159" i="32"/>
  <c r="E159" i="32"/>
  <c r="D159" i="32"/>
  <c r="B159" i="32"/>
  <c r="F158" i="32"/>
  <c r="E158" i="32"/>
  <c r="D158" i="32"/>
  <c r="B158" i="32"/>
  <c r="F157" i="32"/>
  <c r="E157" i="32"/>
  <c r="D157" i="32"/>
  <c r="B157" i="32"/>
  <c r="F156" i="32"/>
  <c r="E156" i="32"/>
  <c r="D156" i="32"/>
  <c r="B156" i="32"/>
  <c r="F155" i="32"/>
  <c r="E155" i="32"/>
  <c r="D155" i="32"/>
  <c r="B155" i="32"/>
  <c r="F154" i="32"/>
  <c r="E154" i="32"/>
  <c r="D154" i="32"/>
  <c r="B154" i="32"/>
  <c r="F153" i="32"/>
  <c r="E153" i="32"/>
  <c r="D153" i="32"/>
  <c r="B153" i="32"/>
  <c r="F152" i="32"/>
  <c r="E152" i="32"/>
  <c r="D152" i="32"/>
  <c r="B152" i="32"/>
  <c r="F151" i="32"/>
  <c r="E151" i="32"/>
  <c r="D151" i="32"/>
  <c r="B151" i="32"/>
  <c r="F150" i="32"/>
  <c r="E150" i="32"/>
  <c r="D150" i="32"/>
  <c r="B150" i="32"/>
  <c r="F149" i="32"/>
  <c r="E149" i="32"/>
  <c r="D149" i="32"/>
  <c r="B149" i="32"/>
  <c r="F148" i="32"/>
  <c r="E148" i="32"/>
  <c r="D148" i="32"/>
  <c r="B148" i="32"/>
  <c r="F147" i="32"/>
  <c r="E147" i="32"/>
  <c r="D147" i="32"/>
  <c r="B147" i="32"/>
  <c r="F146" i="32"/>
  <c r="E146" i="32"/>
  <c r="D146" i="32"/>
  <c r="B146" i="32"/>
  <c r="F145" i="32"/>
  <c r="E145" i="32"/>
  <c r="D145" i="32"/>
  <c r="B145" i="32"/>
  <c r="F144" i="32"/>
  <c r="E144" i="32"/>
  <c r="D144" i="32"/>
  <c r="B144" i="32"/>
  <c r="F143" i="32"/>
  <c r="E143" i="32"/>
  <c r="D143" i="32"/>
  <c r="B143" i="32"/>
  <c r="F142" i="32"/>
  <c r="E142" i="32"/>
  <c r="D142" i="32"/>
  <c r="B142" i="32"/>
  <c r="F141" i="32"/>
  <c r="E141" i="32"/>
  <c r="D141" i="32"/>
  <c r="B141" i="32"/>
  <c r="F140" i="32"/>
  <c r="E140" i="32"/>
  <c r="D140" i="32"/>
  <c r="B140" i="32"/>
  <c r="B139" i="32"/>
  <c r="B138" i="32"/>
  <c r="F137" i="32"/>
  <c r="E137" i="32"/>
  <c r="D137" i="32"/>
  <c r="B137" i="32"/>
  <c r="F136" i="32"/>
  <c r="E136" i="32"/>
  <c r="D136" i="32"/>
  <c r="B136" i="32"/>
  <c r="F135" i="32"/>
  <c r="E135" i="32"/>
  <c r="D135" i="32"/>
  <c r="B135" i="32"/>
  <c r="F134" i="32"/>
  <c r="E134" i="32"/>
  <c r="D134" i="32"/>
  <c r="B134" i="32"/>
  <c r="F133" i="32"/>
  <c r="E133" i="32"/>
  <c r="D133" i="32"/>
  <c r="B133" i="32"/>
  <c r="F132" i="32"/>
  <c r="E132" i="32"/>
  <c r="D132" i="32"/>
  <c r="B132" i="32"/>
  <c r="F131" i="32"/>
  <c r="E131" i="32"/>
  <c r="D131" i="32"/>
  <c r="B131" i="32"/>
  <c r="F130" i="32"/>
  <c r="E130" i="32"/>
  <c r="D130" i="32"/>
  <c r="B130" i="32"/>
  <c r="F129" i="32"/>
  <c r="E129" i="32"/>
  <c r="D129" i="32"/>
  <c r="B129" i="32"/>
  <c r="F128" i="32"/>
  <c r="E128" i="32"/>
  <c r="D128" i="32"/>
  <c r="B128" i="32"/>
  <c r="F127" i="32"/>
  <c r="E127" i="32"/>
  <c r="D127" i="32"/>
  <c r="B127" i="32"/>
  <c r="F126" i="32"/>
  <c r="E126" i="32"/>
  <c r="D126" i="32"/>
  <c r="B126" i="32"/>
  <c r="F125" i="32"/>
  <c r="E125" i="32"/>
  <c r="D125" i="32"/>
  <c r="B125" i="32"/>
  <c r="F124" i="32"/>
  <c r="E124" i="32"/>
  <c r="D124" i="32"/>
  <c r="B124" i="32"/>
  <c r="F123" i="32"/>
  <c r="E123" i="32"/>
  <c r="D123" i="32"/>
  <c r="B123" i="32"/>
  <c r="F122" i="32"/>
  <c r="E122" i="32"/>
  <c r="D122" i="32"/>
  <c r="B122" i="32"/>
  <c r="F121" i="32"/>
  <c r="E121" i="32"/>
  <c r="D121" i="32"/>
  <c r="B121" i="32"/>
  <c r="F120" i="32"/>
  <c r="E120" i="32"/>
  <c r="D120" i="32"/>
  <c r="B120" i="32"/>
  <c r="F119" i="32"/>
  <c r="E119" i="32"/>
  <c r="D119" i="32"/>
  <c r="B119" i="32"/>
  <c r="F118" i="32"/>
  <c r="E118" i="32"/>
  <c r="D118" i="32"/>
  <c r="B118" i="32"/>
  <c r="F117" i="32"/>
  <c r="E117" i="32"/>
  <c r="D117" i="32"/>
  <c r="B117" i="32"/>
  <c r="F116" i="32"/>
  <c r="E116" i="32"/>
  <c r="D116" i="32"/>
  <c r="B116" i="32"/>
  <c r="F115" i="32"/>
  <c r="E115" i="32"/>
  <c r="D115" i="32"/>
  <c r="B115" i="32"/>
  <c r="F114" i="32"/>
  <c r="E114" i="32"/>
  <c r="D114" i="32"/>
  <c r="B114" i="32"/>
  <c r="F113" i="32"/>
  <c r="E113" i="32"/>
  <c r="D113" i="32"/>
  <c r="B113" i="32"/>
  <c r="F112" i="32"/>
  <c r="E112" i="32"/>
  <c r="D112" i="32"/>
  <c r="B112" i="32"/>
  <c r="F111" i="32"/>
  <c r="E111" i="32"/>
  <c r="D111" i="32"/>
  <c r="B111" i="32"/>
  <c r="F110" i="32"/>
  <c r="E110" i="32"/>
  <c r="D110" i="32"/>
  <c r="B110" i="32"/>
  <c r="F109" i="32"/>
  <c r="E109" i="32"/>
  <c r="D109" i="32"/>
  <c r="B109" i="32"/>
  <c r="F108" i="32"/>
  <c r="E108" i="32"/>
  <c r="D108" i="32"/>
  <c r="B108" i="32"/>
  <c r="F107" i="32"/>
  <c r="E107" i="32"/>
  <c r="D107" i="32"/>
  <c r="B107" i="32"/>
  <c r="F106" i="32"/>
  <c r="E106" i="32"/>
  <c r="D106" i="32"/>
  <c r="B106" i="32"/>
  <c r="F105" i="32"/>
  <c r="E105" i="32"/>
  <c r="D105" i="32"/>
  <c r="B105" i="32"/>
  <c r="F104" i="32"/>
  <c r="E104" i="32"/>
  <c r="D104" i="32"/>
  <c r="B104" i="32"/>
  <c r="F103" i="32"/>
  <c r="E103" i="32"/>
  <c r="D103" i="32"/>
  <c r="B103" i="32"/>
  <c r="F102" i="32"/>
  <c r="E102" i="32"/>
  <c r="D102" i="32"/>
  <c r="B102" i="32"/>
  <c r="F101" i="32"/>
  <c r="E101" i="32"/>
  <c r="D101" i="32"/>
  <c r="B101" i="32"/>
  <c r="F100" i="32"/>
  <c r="E100" i="32"/>
  <c r="D100" i="32"/>
  <c r="B100" i="32"/>
  <c r="F99" i="32"/>
  <c r="E99" i="32"/>
  <c r="D99" i="32"/>
  <c r="B99" i="32"/>
  <c r="F98" i="32"/>
  <c r="E98" i="32"/>
  <c r="D98" i="32"/>
  <c r="B98" i="32"/>
  <c r="F97" i="32"/>
  <c r="E97" i="32"/>
  <c r="D97" i="32"/>
  <c r="B97" i="32"/>
  <c r="F96" i="32"/>
  <c r="E96" i="32"/>
  <c r="D96" i="32"/>
  <c r="B96" i="32"/>
  <c r="F95" i="32"/>
  <c r="E95" i="32"/>
  <c r="D95" i="32"/>
  <c r="B95" i="32"/>
  <c r="F94" i="32"/>
  <c r="E94" i="32"/>
  <c r="D94" i="32"/>
  <c r="B94" i="32"/>
  <c r="F93" i="32"/>
  <c r="E93" i="32"/>
  <c r="D93" i="32"/>
  <c r="B93" i="32"/>
  <c r="F92" i="32"/>
  <c r="E92" i="32"/>
  <c r="D92" i="32"/>
  <c r="B92" i="32"/>
  <c r="F91" i="32"/>
  <c r="E91" i="32"/>
  <c r="D91" i="32"/>
  <c r="B91" i="32"/>
  <c r="F90" i="32"/>
  <c r="E90" i="32"/>
  <c r="D90" i="32"/>
  <c r="B90" i="32"/>
  <c r="F89" i="32"/>
  <c r="E89" i="32"/>
  <c r="D89" i="32"/>
  <c r="B89" i="32"/>
  <c r="F88" i="32"/>
  <c r="E88" i="32"/>
  <c r="D88" i="32"/>
  <c r="B88" i="32"/>
  <c r="F87" i="32"/>
  <c r="E87" i="32"/>
  <c r="D87" i="32"/>
  <c r="B87" i="32"/>
  <c r="F86" i="32"/>
  <c r="E86" i="32"/>
  <c r="D86" i="32"/>
  <c r="B86" i="32"/>
  <c r="F85" i="32"/>
  <c r="E85" i="32"/>
  <c r="D85" i="32"/>
  <c r="B85" i="32"/>
  <c r="F84" i="32"/>
  <c r="E84" i="32"/>
  <c r="D84" i="32"/>
  <c r="B84" i="32"/>
  <c r="F83" i="32"/>
  <c r="E83" i="32"/>
  <c r="D83" i="32"/>
  <c r="B83" i="32"/>
  <c r="F82" i="32"/>
  <c r="E82" i="32"/>
  <c r="D82" i="32"/>
  <c r="B82" i="32"/>
  <c r="F81" i="32"/>
  <c r="E81" i="32"/>
  <c r="D81" i="32"/>
  <c r="B81" i="32"/>
  <c r="F80" i="32"/>
  <c r="E80" i="32"/>
  <c r="D80" i="32"/>
  <c r="B80" i="32"/>
  <c r="F79" i="32"/>
  <c r="E79" i="32"/>
  <c r="D79" i="32"/>
  <c r="B79" i="32"/>
  <c r="F78" i="32"/>
  <c r="E78" i="32"/>
  <c r="D78" i="32"/>
  <c r="B78" i="32"/>
  <c r="F77" i="32"/>
  <c r="E77" i="32"/>
  <c r="D77" i="32"/>
  <c r="B77" i="32"/>
  <c r="F76" i="32"/>
  <c r="E76" i="32"/>
  <c r="D76" i="32"/>
  <c r="B76" i="32"/>
  <c r="F75" i="32"/>
  <c r="E75" i="32"/>
  <c r="D75" i="32"/>
  <c r="B75" i="32"/>
  <c r="F74" i="32"/>
  <c r="E74" i="32"/>
  <c r="D74" i="32"/>
  <c r="B74" i="32"/>
  <c r="B73" i="32"/>
  <c r="B72" i="32"/>
  <c r="F71" i="32"/>
  <c r="E71" i="32"/>
  <c r="D71" i="32"/>
  <c r="B71" i="32"/>
  <c r="F70" i="32"/>
  <c r="E70" i="32"/>
  <c r="D70" i="32"/>
  <c r="B70" i="32"/>
  <c r="F69" i="32"/>
  <c r="E69" i="32"/>
  <c r="D69" i="32"/>
  <c r="B69" i="32"/>
  <c r="F68" i="32"/>
  <c r="E68" i="32"/>
  <c r="D68" i="32"/>
  <c r="B68" i="32"/>
  <c r="F67" i="32"/>
  <c r="E67" i="32"/>
  <c r="D67" i="32"/>
  <c r="B67" i="32"/>
  <c r="F66" i="32"/>
  <c r="E66" i="32"/>
  <c r="D66" i="32"/>
  <c r="B66" i="32"/>
  <c r="F65" i="32"/>
  <c r="E65" i="32"/>
  <c r="D65" i="32"/>
  <c r="B65" i="32"/>
  <c r="F64" i="32"/>
  <c r="E64" i="32"/>
  <c r="D64" i="32"/>
  <c r="B64" i="32"/>
  <c r="F63" i="32"/>
  <c r="E63" i="32"/>
  <c r="D63" i="32"/>
  <c r="B63" i="32"/>
  <c r="F62" i="32"/>
  <c r="E62" i="32"/>
  <c r="D62" i="32"/>
  <c r="B62" i="32"/>
  <c r="F61" i="32"/>
  <c r="E61" i="32"/>
  <c r="D61" i="32"/>
  <c r="B61" i="32"/>
  <c r="F60" i="32"/>
  <c r="E60" i="32"/>
  <c r="D60" i="32"/>
  <c r="B60" i="32"/>
  <c r="F59" i="32"/>
  <c r="E59" i="32"/>
  <c r="D59" i="32"/>
  <c r="B59" i="32"/>
  <c r="F58" i="32"/>
  <c r="E58" i="32"/>
  <c r="D58" i="32"/>
  <c r="B58" i="32"/>
  <c r="F57" i="32"/>
  <c r="E57" i="32"/>
  <c r="D57" i="32"/>
  <c r="B57" i="32"/>
  <c r="F56" i="32"/>
  <c r="E56" i="32"/>
  <c r="D56" i="32"/>
  <c r="B56" i="32"/>
  <c r="F55" i="32"/>
  <c r="E55" i="32"/>
  <c r="D55" i="32"/>
  <c r="B55" i="32"/>
  <c r="F54" i="32"/>
  <c r="E54" i="32"/>
  <c r="D54" i="32"/>
  <c r="B54" i="32"/>
  <c r="F53" i="32"/>
  <c r="E53" i="32"/>
  <c r="D53" i="32"/>
  <c r="B53" i="32"/>
  <c r="F52" i="32"/>
  <c r="E52" i="32"/>
  <c r="D52" i="32"/>
  <c r="B52" i="32"/>
  <c r="F51" i="32"/>
  <c r="E51" i="32"/>
  <c r="D51" i="32"/>
  <c r="B51" i="32"/>
  <c r="F50" i="32"/>
  <c r="E50" i="32"/>
  <c r="D50" i="32"/>
  <c r="B50" i="32"/>
  <c r="F49" i="32"/>
  <c r="E49" i="32"/>
  <c r="D49" i="32"/>
  <c r="B49" i="32"/>
  <c r="F48" i="32"/>
  <c r="E48" i="32"/>
  <c r="D48" i="32"/>
  <c r="B48" i="32"/>
  <c r="F47" i="32"/>
  <c r="E47" i="32"/>
  <c r="D47" i="32"/>
  <c r="B47" i="32"/>
  <c r="F46" i="32"/>
  <c r="E46" i="32"/>
  <c r="D46" i="32"/>
  <c r="B46" i="32"/>
  <c r="F45" i="32"/>
  <c r="E45" i="32"/>
  <c r="D45" i="32"/>
  <c r="B45" i="32"/>
  <c r="F44" i="32"/>
  <c r="E44" i="32"/>
  <c r="D44" i="32"/>
  <c r="B44" i="32"/>
  <c r="F43" i="32"/>
  <c r="E43" i="32"/>
  <c r="D43" i="32"/>
  <c r="B43" i="32"/>
  <c r="F42" i="32"/>
  <c r="E42" i="32"/>
  <c r="D42" i="32"/>
  <c r="B42" i="32"/>
  <c r="F41" i="32"/>
  <c r="E41" i="32"/>
  <c r="D41" i="32"/>
  <c r="B41" i="32"/>
  <c r="F40" i="32"/>
  <c r="E40" i="32"/>
  <c r="D40" i="32"/>
  <c r="B40" i="32"/>
  <c r="F39" i="32"/>
  <c r="E39" i="32"/>
  <c r="D39" i="32"/>
  <c r="B39" i="32"/>
  <c r="F38" i="32"/>
  <c r="E38" i="32"/>
  <c r="D38" i="32"/>
  <c r="B38" i="32"/>
  <c r="F37" i="32"/>
  <c r="E37" i="32"/>
  <c r="D37" i="32"/>
  <c r="B37" i="32"/>
  <c r="F36" i="32"/>
  <c r="E36" i="32"/>
  <c r="D36" i="32"/>
  <c r="B36" i="32"/>
  <c r="F35" i="32"/>
  <c r="E35" i="32"/>
  <c r="D35" i="32"/>
  <c r="B35" i="32"/>
  <c r="F34" i="32"/>
  <c r="E34" i="32"/>
  <c r="D34" i="32"/>
  <c r="B34" i="32"/>
  <c r="F33" i="32"/>
  <c r="E33" i="32"/>
  <c r="D33" i="32"/>
  <c r="B33" i="32"/>
  <c r="F32" i="32"/>
  <c r="E32" i="32"/>
  <c r="D32" i="32"/>
  <c r="B32" i="32"/>
  <c r="F31" i="32"/>
  <c r="E31" i="32"/>
  <c r="D31" i="32"/>
  <c r="B31" i="32"/>
  <c r="F30" i="32"/>
  <c r="E30" i="32"/>
  <c r="D30" i="32"/>
  <c r="B30" i="32"/>
  <c r="F29" i="32"/>
  <c r="E29" i="32"/>
  <c r="D29" i="32"/>
  <c r="B29" i="32"/>
  <c r="F28" i="32"/>
  <c r="E28" i="32"/>
  <c r="D28" i="32"/>
  <c r="B28" i="32"/>
  <c r="F27" i="32"/>
  <c r="E27" i="32"/>
  <c r="D27" i="32"/>
  <c r="B27" i="32"/>
  <c r="F26" i="32"/>
  <c r="E26" i="32"/>
  <c r="D26" i="32"/>
  <c r="B26" i="32"/>
  <c r="F25" i="32"/>
  <c r="E25" i="32"/>
  <c r="D25" i="32"/>
  <c r="B25" i="32"/>
  <c r="F24" i="32"/>
  <c r="E24" i="32"/>
  <c r="D24" i="32"/>
  <c r="B24" i="32"/>
  <c r="F23" i="32"/>
  <c r="E23" i="32"/>
  <c r="D23" i="32"/>
  <c r="B23" i="32"/>
  <c r="F22" i="32"/>
  <c r="E22" i="32"/>
  <c r="D22" i="32"/>
  <c r="B22" i="32"/>
  <c r="F21" i="32"/>
  <c r="E21" i="32"/>
  <c r="D21" i="32"/>
  <c r="B21" i="32"/>
  <c r="F20" i="32"/>
  <c r="E20" i="32"/>
  <c r="D20" i="32"/>
  <c r="B20" i="32"/>
  <c r="F19" i="32"/>
  <c r="E19" i="32"/>
  <c r="D19" i="32"/>
  <c r="B19" i="32"/>
  <c r="F18" i="32"/>
  <c r="E18" i="32"/>
  <c r="D18" i="32"/>
  <c r="B18" i="32"/>
  <c r="F17" i="32"/>
  <c r="E17" i="32"/>
  <c r="D17" i="32"/>
  <c r="B17" i="32"/>
  <c r="F16" i="32"/>
  <c r="E16" i="32"/>
  <c r="D16" i="32"/>
  <c r="B16" i="32"/>
  <c r="F15" i="32"/>
  <c r="E15" i="32"/>
  <c r="D15" i="32"/>
  <c r="B15" i="32"/>
  <c r="F14" i="32"/>
  <c r="E14" i="32"/>
  <c r="D14" i="32"/>
  <c r="B14" i="32"/>
  <c r="F13" i="32"/>
  <c r="E13" i="32"/>
  <c r="D13" i="32"/>
  <c r="B13" i="32"/>
  <c r="F12" i="32"/>
  <c r="E12" i="32"/>
  <c r="D12" i="32"/>
  <c r="B12" i="32"/>
  <c r="F11" i="32"/>
  <c r="E11" i="32"/>
  <c r="D11" i="32"/>
  <c r="B11" i="32"/>
  <c r="F10" i="32"/>
  <c r="E10" i="32"/>
  <c r="D10" i="32"/>
  <c r="B10" i="32"/>
  <c r="F9" i="32"/>
  <c r="E9" i="32"/>
  <c r="D9" i="32"/>
  <c r="B9" i="32"/>
  <c r="F8" i="32"/>
  <c r="E8" i="32"/>
  <c r="D8" i="32"/>
  <c r="B8" i="32"/>
  <c r="F7" i="32"/>
  <c r="E7" i="32"/>
  <c r="D7" i="32"/>
  <c r="B7" i="32"/>
  <c r="F6" i="32"/>
  <c r="E6" i="32"/>
  <c r="D6" i="32"/>
  <c r="B6" i="32"/>
  <c r="F5" i="32"/>
  <c r="E5" i="32"/>
  <c r="D5" i="32"/>
  <c r="B5" i="32"/>
  <c r="F4" i="32"/>
  <c r="E4" i="32"/>
  <c r="D4" i="32"/>
  <c r="B4" i="32"/>
  <c r="F3" i="32"/>
  <c r="E3" i="32"/>
  <c r="D3" i="32"/>
  <c r="B3" i="32"/>
  <c r="B2" i="32"/>
  <c r="C2" i="32" s="1"/>
  <c r="D2" i="32" s="1"/>
  <c r="E2" i="32" s="1"/>
  <c r="F2" i="32" s="1"/>
  <c r="G2" i="32" s="1"/>
  <c r="H2" i="32" s="1"/>
  <c r="F2522" i="2"/>
  <c r="E2522" i="2"/>
  <c r="D2522" i="2"/>
  <c r="B2522" i="2"/>
  <c r="F2521" i="2"/>
  <c r="E2521" i="2"/>
  <c r="D2521" i="2"/>
  <c r="B2521" i="2"/>
  <c r="F2520" i="2"/>
  <c r="E2520" i="2"/>
  <c r="D2520" i="2"/>
  <c r="B2520" i="2"/>
  <c r="F2519" i="2"/>
  <c r="E2519" i="2"/>
  <c r="D2519" i="2"/>
  <c r="B2519" i="2"/>
  <c r="F2518" i="2"/>
  <c r="E2518" i="2"/>
  <c r="D2518" i="2"/>
  <c r="B2518" i="2"/>
  <c r="F2517" i="2"/>
  <c r="E2517" i="2"/>
  <c r="D2517" i="2"/>
  <c r="B2517" i="2"/>
  <c r="F2516" i="2"/>
  <c r="E2516" i="2"/>
  <c r="D2516" i="2"/>
  <c r="B2516" i="2"/>
  <c r="F2515" i="2"/>
  <c r="E2515" i="2"/>
  <c r="D2515" i="2"/>
  <c r="B2515" i="2"/>
  <c r="F2514" i="2"/>
  <c r="E2514" i="2"/>
  <c r="D2514" i="2"/>
  <c r="B2514" i="2"/>
  <c r="F2513" i="2"/>
  <c r="E2513" i="2"/>
  <c r="D2513" i="2"/>
  <c r="B2513" i="2"/>
  <c r="F2512" i="2"/>
  <c r="E2512" i="2"/>
  <c r="D2512" i="2"/>
  <c r="B2512" i="2"/>
  <c r="F2511" i="2"/>
  <c r="E2511" i="2"/>
  <c r="D2511" i="2"/>
  <c r="B2511" i="2"/>
  <c r="F2510" i="2"/>
  <c r="E2510" i="2"/>
  <c r="D2510" i="2"/>
  <c r="B2510" i="2"/>
  <c r="F2509" i="2"/>
  <c r="E2509" i="2"/>
  <c r="D2509" i="2"/>
  <c r="B2509" i="2"/>
  <c r="F2508" i="2"/>
  <c r="E2508" i="2"/>
  <c r="D2508" i="2"/>
  <c r="B2508" i="2"/>
  <c r="F2507" i="2"/>
  <c r="E2507" i="2"/>
  <c r="D2507" i="2"/>
  <c r="B2507" i="2"/>
  <c r="F2506" i="2"/>
  <c r="E2506" i="2"/>
  <c r="D2506" i="2"/>
  <c r="B2506" i="2"/>
  <c r="F2505" i="2"/>
  <c r="E2505" i="2"/>
  <c r="D2505" i="2"/>
  <c r="B2505" i="2"/>
  <c r="F2504" i="2"/>
  <c r="E2504" i="2"/>
  <c r="D2504" i="2"/>
  <c r="B2504" i="2"/>
  <c r="F2503" i="2"/>
  <c r="E2503" i="2"/>
  <c r="D2503" i="2"/>
  <c r="B2503" i="2"/>
  <c r="F2502" i="2"/>
  <c r="E2502" i="2"/>
  <c r="D2502" i="2"/>
  <c r="B2502" i="2"/>
  <c r="F2501" i="2"/>
  <c r="E2501" i="2"/>
  <c r="D2501" i="2"/>
  <c r="B2501" i="2"/>
  <c r="F2500" i="2"/>
  <c r="E2500" i="2"/>
  <c r="D2500" i="2"/>
  <c r="B2500" i="2"/>
  <c r="F2499" i="2"/>
  <c r="E2499" i="2"/>
  <c r="D2499" i="2"/>
  <c r="B2499" i="2"/>
  <c r="F2498" i="2"/>
  <c r="E2498" i="2"/>
  <c r="D2498" i="2"/>
  <c r="B2498" i="2"/>
  <c r="F2497" i="2"/>
  <c r="E2497" i="2"/>
  <c r="D2497" i="2"/>
  <c r="B2497" i="2"/>
  <c r="F2496" i="2"/>
  <c r="E2496" i="2"/>
  <c r="D2496" i="2"/>
  <c r="B2496" i="2"/>
  <c r="F2495" i="2"/>
  <c r="E2495" i="2"/>
  <c r="D2495" i="2"/>
  <c r="B2495" i="2"/>
  <c r="F2494" i="2"/>
  <c r="E2494" i="2"/>
  <c r="D2494" i="2"/>
  <c r="B2494" i="2"/>
  <c r="F2493" i="2"/>
  <c r="E2493" i="2"/>
  <c r="D2493" i="2"/>
  <c r="B2493" i="2"/>
  <c r="F2492" i="2"/>
  <c r="E2492" i="2"/>
  <c r="D2492" i="2"/>
  <c r="B2492" i="2"/>
  <c r="F2491" i="2"/>
  <c r="E2491" i="2"/>
  <c r="D2491" i="2"/>
  <c r="B2491" i="2"/>
  <c r="F2490" i="2"/>
  <c r="E2490" i="2"/>
  <c r="D2490" i="2"/>
  <c r="B2490" i="2"/>
  <c r="F2489" i="2"/>
  <c r="E2489" i="2"/>
  <c r="D2489" i="2"/>
  <c r="B2489" i="2"/>
  <c r="F2488" i="2"/>
  <c r="E2488" i="2"/>
  <c r="D2488" i="2"/>
  <c r="B2488" i="2"/>
  <c r="F2487" i="2"/>
  <c r="E2487" i="2"/>
  <c r="D2487" i="2"/>
  <c r="B2487" i="2"/>
  <c r="F2486" i="2"/>
  <c r="E2486" i="2"/>
  <c r="D2486" i="2"/>
  <c r="B2486" i="2"/>
  <c r="F2485" i="2"/>
  <c r="E2485" i="2"/>
  <c r="D2485" i="2"/>
  <c r="B2485" i="2"/>
  <c r="F2484" i="2"/>
  <c r="E2484" i="2"/>
  <c r="D2484" i="2"/>
  <c r="B2484" i="2"/>
  <c r="F2483" i="2"/>
  <c r="E2483" i="2"/>
  <c r="D2483" i="2"/>
  <c r="B2483" i="2"/>
  <c r="F2482" i="2"/>
  <c r="E2482" i="2"/>
  <c r="D2482" i="2"/>
  <c r="B2482" i="2"/>
  <c r="F2481" i="2"/>
  <c r="E2481" i="2"/>
  <c r="D2481" i="2"/>
  <c r="B2481" i="2"/>
  <c r="F2480" i="2"/>
  <c r="E2480" i="2"/>
  <c r="D2480" i="2"/>
  <c r="B2480" i="2"/>
  <c r="F2479" i="2"/>
  <c r="E2479" i="2"/>
  <c r="D2479" i="2"/>
  <c r="B2479" i="2"/>
  <c r="F2478" i="2"/>
  <c r="E2478" i="2"/>
  <c r="D2478" i="2"/>
  <c r="B2478" i="2"/>
  <c r="F2477" i="2"/>
  <c r="E2477" i="2"/>
  <c r="D2477" i="2"/>
  <c r="B2477" i="2"/>
  <c r="F2476" i="2"/>
  <c r="E2476" i="2"/>
  <c r="D2476" i="2"/>
  <c r="B2476" i="2"/>
  <c r="F2475" i="2"/>
  <c r="E2475" i="2"/>
  <c r="D2475" i="2"/>
  <c r="B2475" i="2"/>
  <c r="F2474" i="2"/>
  <c r="E2474" i="2"/>
  <c r="D2474" i="2"/>
  <c r="B2474" i="2"/>
  <c r="F2473" i="2"/>
  <c r="E2473" i="2"/>
  <c r="D2473" i="2"/>
  <c r="B2473" i="2"/>
  <c r="F2472" i="2"/>
  <c r="E2472" i="2"/>
  <c r="D2472" i="2"/>
  <c r="B2472" i="2"/>
  <c r="F2471" i="2"/>
  <c r="E2471" i="2"/>
  <c r="D2471" i="2"/>
  <c r="B2471" i="2"/>
  <c r="F2470" i="2"/>
  <c r="E2470" i="2"/>
  <c r="D2470" i="2"/>
  <c r="B2470" i="2"/>
  <c r="F2469" i="2"/>
  <c r="E2469" i="2"/>
  <c r="D2469" i="2"/>
  <c r="B2469" i="2"/>
  <c r="F2468" i="2"/>
  <c r="E2468" i="2"/>
  <c r="D2468" i="2"/>
  <c r="B2468" i="2"/>
  <c r="F2467" i="2"/>
  <c r="E2467" i="2"/>
  <c r="D2467" i="2"/>
  <c r="B2467" i="2"/>
  <c r="F2466" i="2"/>
  <c r="E2466" i="2"/>
  <c r="D2466" i="2"/>
  <c r="B2466" i="2"/>
  <c r="F2465" i="2"/>
  <c r="E2465" i="2"/>
  <c r="D2465" i="2"/>
  <c r="B2465" i="2"/>
  <c r="F2464" i="2"/>
  <c r="E2464" i="2"/>
  <c r="D2464" i="2"/>
  <c r="B2464" i="2"/>
  <c r="F2463" i="2"/>
  <c r="E2463" i="2"/>
  <c r="D2463" i="2"/>
  <c r="B2463" i="2"/>
  <c r="F2462" i="2"/>
  <c r="E2462" i="2"/>
  <c r="D2462" i="2"/>
  <c r="B2462" i="2"/>
  <c r="F2461" i="2"/>
  <c r="E2461" i="2"/>
  <c r="D2461" i="2"/>
  <c r="B2461" i="2"/>
  <c r="F2460" i="2"/>
  <c r="E2460" i="2"/>
  <c r="D2460" i="2"/>
  <c r="B2460" i="2"/>
  <c r="F2459" i="2"/>
  <c r="E2459" i="2"/>
  <c r="D2459" i="2"/>
  <c r="B2459" i="2"/>
  <c r="F2458" i="2"/>
  <c r="E2458" i="2"/>
  <c r="D2458" i="2"/>
  <c r="B2458" i="2"/>
  <c r="F2457" i="2"/>
  <c r="E2457" i="2"/>
  <c r="D2457" i="2"/>
  <c r="B2457" i="2"/>
  <c r="F2456" i="2"/>
  <c r="E2456" i="2"/>
  <c r="D2456" i="2"/>
  <c r="B2456" i="2"/>
  <c r="F2455" i="2"/>
  <c r="E2455" i="2"/>
  <c r="D2455" i="2"/>
  <c r="B2455" i="2"/>
  <c r="F2454" i="2"/>
  <c r="E2454" i="2"/>
  <c r="D2454" i="2"/>
  <c r="B2454" i="2"/>
  <c r="F2453" i="2"/>
  <c r="E2453" i="2"/>
  <c r="D2453" i="2"/>
  <c r="B2453" i="2"/>
  <c r="F2452" i="2"/>
  <c r="E2452" i="2"/>
  <c r="D2452" i="2"/>
  <c r="B2452" i="2"/>
  <c r="F2451" i="2"/>
  <c r="E2451" i="2"/>
  <c r="D2451" i="2"/>
  <c r="B2451" i="2"/>
  <c r="F2450" i="2"/>
  <c r="E2450" i="2"/>
  <c r="D2450" i="2"/>
  <c r="B2450" i="2"/>
  <c r="F2449" i="2"/>
  <c r="E2449" i="2"/>
  <c r="D2449" i="2"/>
  <c r="B2449" i="2"/>
  <c r="F2448" i="2"/>
  <c r="E2448" i="2"/>
  <c r="D2448" i="2"/>
  <c r="B2448" i="2"/>
  <c r="F2447" i="2"/>
  <c r="E2447" i="2"/>
  <c r="D2447" i="2"/>
  <c r="B2447" i="2"/>
  <c r="F2446" i="2"/>
  <c r="E2446" i="2"/>
  <c r="D2446" i="2"/>
  <c r="B2446" i="2"/>
  <c r="F2445" i="2"/>
  <c r="E2445" i="2"/>
  <c r="D2445" i="2"/>
  <c r="B2445" i="2"/>
  <c r="F2444" i="2"/>
  <c r="E2444" i="2"/>
  <c r="D2444" i="2"/>
  <c r="B2444" i="2"/>
  <c r="F2443" i="2"/>
  <c r="E2443" i="2"/>
  <c r="D2443" i="2"/>
  <c r="B2443" i="2"/>
  <c r="F2442" i="2"/>
  <c r="E2442" i="2"/>
  <c r="D2442" i="2"/>
  <c r="B2442" i="2"/>
  <c r="F2441" i="2"/>
  <c r="E2441" i="2"/>
  <c r="D2441" i="2"/>
  <c r="B2441" i="2"/>
  <c r="F2440" i="2"/>
  <c r="E2440" i="2"/>
  <c r="D2440" i="2"/>
  <c r="B2440" i="2"/>
  <c r="B2439" i="2"/>
  <c r="F2438" i="2"/>
  <c r="E2438" i="2"/>
  <c r="D2438" i="2"/>
  <c r="B2438" i="2"/>
  <c r="F2437" i="2"/>
  <c r="E2437" i="2"/>
  <c r="D2437" i="2"/>
  <c r="B2437" i="2"/>
  <c r="F2436" i="2"/>
  <c r="E2436" i="2"/>
  <c r="D2436" i="2"/>
  <c r="B2436" i="2"/>
  <c r="F2435" i="2"/>
  <c r="E2435" i="2"/>
  <c r="D2435" i="2"/>
  <c r="B2435" i="2"/>
  <c r="F2434" i="2"/>
  <c r="E2434" i="2"/>
  <c r="D2434" i="2"/>
  <c r="B2434" i="2"/>
  <c r="F2433" i="2"/>
  <c r="E2433" i="2"/>
  <c r="D2433" i="2"/>
  <c r="B2433" i="2"/>
  <c r="F2432" i="2"/>
  <c r="E2432" i="2"/>
  <c r="D2432" i="2"/>
  <c r="B2432" i="2"/>
  <c r="F2431" i="2"/>
  <c r="E2431" i="2"/>
  <c r="D2431" i="2"/>
  <c r="B2431" i="2"/>
  <c r="F2430" i="2"/>
  <c r="E2430" i="2"/>
  <c r="D2430" i="2"/>
  <c r="B2430" i="2"/>
  <c r="F2429" i="2"/>
  <c r="E2429" i="2"/>
  <c r="D2429" i="2"/>
  <c r="B2429" i="2"/>
  <c r="F2428" i="2"/>
  <c r="E2428" i="2"/>
  <c r="D2428" i="2"/>
  <c r="B2428" i="2"/>
  <c r="F2427" i="2"/>
  <c r="E2427" i="2"/>
  <c r="D2427" i="2"/>
  <c r="B2427" i="2"/>
  <c r="F2426" i="2"/>
  <c r="E2426" i="2"/>
  <c r="D2426" i="2"/>
  <c r="B2426" i="2"/>
  <c r="F2425" i="2"/>
  <c r="E2425" i="2"/>
  <c r="D2425" i="2"/>
  <c r="B2425" i="2"/>
  <c r="F2424" i="2"/>
  <c r="E2424" i="2"/>
  <c r="D2424" i="2"/>
  <c r="B2424" i="2"/>
  <c r="F2423" i="2"/>
  <c r="E2423" i="2"/>
  <c r="D2423" i="2"/>
  <c r="B2423" i="2"/>
  <c r="F2422" i="2"/>
  <c r="E2422" i="2"/>
  <c r="D2422" i="2"/>
  <c r="B2422" i="2"/>
  <c r="F2421" i="2"/>
  <c r="E2421" i="2"/>
  <c r="D2421" i="2"/>
  <c r="B2421" i="2"/>
  <c r="F2420" i="2"/>
  <c r="E2420" i="2"/>
  <c r="D2420" i="2"/>
  <c r="B2420" i="2"/>
  <c r="F2419" i="2"/>
  <c r="E2419" i="2"/>
  <c r="D2419" i="2"/>
  <c r="B2419" i="2"/>
  <c r="F2418" i="2"/>
  <c r="E2418" i="2"/>
  <c r="D2418" i="2"/>
  <c r="B2418" i="2"/>
  <c r="F2417" i="2"/>
  <c r="E2417" i="2"/>
  <c r="D2417" i="2"/>
  <c r="B2417" i="2"/>
  <c r="F2416" i="2"/>
  <c r="E2416" i="2"/>
  <c r="D2416" i="2"/>
  <c r="B2416" i="2"/>
  <c r="F2415" i="2"/>
  <c r="E2415" i="2"/>
  <c r="D2415" i="2"/>
  <c r="B2415" i="2"/>
  <c r="F2414" i="2"/>
  <c r="E2414" i="2"/>
  <c r="D2414" i="2"/>
  <c r="B2414" i="2"/>
  <c r="F2413" i="2"/>
  <c r="E2413" i="2"/>
  <c r="D2413" i="2"/>
  <c r="B2413" i="2"/>
  <c r="F2412" i="2"/>
  <c r="E2412" i="2"/>
  <c r="D2412" i="2"/>
  <c r="B2412" i="2"/>
  <c r="F2411" i="2"/>
  <c r="E2411" i="2"/>
  <c r="D2411" i="2"/>
  <c r="B2411" i="2"/>
  <c r="F2410" i="2"/>
  <c r="E2410" i="2"/>
  <c r="D2410" i="2"/>
  <c r="B2410" i="2"/>
  <c r="F2409" i="2"/>
  <c r="E2409" i="2"/>
  <c r="D2409" i="2"/>
  <c r="B2409" i="2"/>
  <c r="F2408" i="2"/>
  <c r="E2408" i="2"/>
  <c r="D2408" i="2"/>
  <c r="B2408" i="2"/>
  <c r="F2407" i="2"/>
  <c r="E2407" i="2"/>
  <c r="D2407" i="2"/>
  <c r="B2407" i="2"/>
  <c r="F2406" i="2"/>
  <c r="E2406" i="2"/>
  <c r="D2406" i="2"/>
  <c r="B2406" i="2"/>
  <c r="F2405" i="2"/>
  <c r="E2405" i="2"/>
  <c r="D2405" i="2"/>
  <c r="B2405" i="2"/>
  <c r="B2404" i="2"/>
  <c r="B2403" i="2"/>
  <c r="F2402" i="2"/>
  <c r="E2402" i="2"/>
  <c r="D2402" i="2"/>
  <c r="B2402" i="2"/>
  <c r="F2401" i="2"/>
  <c r="E2401" i="2"/>
  <c r="D2401" i="2"/>
  <c r="B2401" i="2"/>
  <c r="F2400" i="2"/>
  <c r="E2400" i="2"/>
  <c r="D2400" i="2"/>
  <c r="B2400" i="2"/>
  <c r="F2399" i="2"/>
  <c r="E2399" i="2"/>
  <c r="D2399" i="2"/>
  <c r="B2399" i="2"/>
  <c r="F2398" i="2"/>
  <c r="E2398" i="2"/>
  <c r="D2398" i="2"/>
  <c r="B2398" i="2"/>
  <c r="F2397" i="2"/>
  <c r="E2397" i="2"/>
  <c r="D2397" i="2"/>
  <c r="B2397" i="2"/>
  <c r="F2396" i="2"/>
  <c r="E2396" i="2"/>
  <c r="D2396" i="2"/>
  <c r="B2396" i="2"/>
  <c r="F2395" i="2"/>
  <c r="E2395" i="2"/>
  <c r="D2395" i="2"/>
  <c r="B2395" i="2"/>
  <c r="F2394" i="2"/>
  <c r="E2394" i="2"/>
  <c r="D2394" i="2"/>
  <c r="B2394" i="2"/>
  <c r="F2393" i="2"/>
  <c r="E2393" i="2"/>
  <c r="D2393" i="2"/>
  <c r="B2393" i="2"/>
  <c r="F2392" i="2"/>
  <c r="E2392" i="2"/>
  <c r="D2392" i="2"/>
  <c r="B2392" i="2"/>
  <c r="F2391" i="2"/>
  <c r="E2391" i="2"/>
  <c r="D2391" i="2"/>
  <c r="B2391" i="2"/>
  <c r="F2390" i="2"/>
  <c r="E2390" i="2"/>
  <c r="D2390" i="2"/>
  <c r="B2390" i="2"/>
  <c r="F2389" i="2"/>
  <c r="E2389" i="2"/>
  <c r="D2389" i="2"/>
  <c r="B2389" i="2"/>
  <c r="F2388" i="2"/>
  <c r="E2388" i="2"/>
  <c r="D2388" i="2"/>
  <c r="B2388" i="2"/>
  <c r="F2387" i="2"/>
  <c r="E2387" i="2"/>
  <c r="D2387" i="2"/>
  <c r="B2387" i="2"/>
  <c r="F2386" i="2"/>
  <c r="E2386" i="2"/>
  <c r="D2386" i="2"/>
  <c r="B2386" i="2"/>
  <c r="F2385" i="2"/>
  <c r="E2385" i="2"/>
  <c r="D2385" i="2"/>
  <c r="B2385" i="2"/>
  <c r="F2384" i="2"/>
  <c r="E2384" i="2"/>
  <c r="D2384" i="2"/>
  <c r="B2384" i="2"/>
  <c r="F2383" i="2"/>
  <c r="E2383" i="2"/>
  <c r="D2383" i="2"/>
  <c r="B2383" i="2"/>
  <c r="F2382" i="2"/>
  <c r="E2382" i="2"/>
  <c r="D2382" i="2"/>
  <c r="B2382" i="2"/>
  <c r="F2381" i="2"/>
  <c r="E2381" i="2"/>
  <c r="D2381" i="2"/>
  <c r="B2381" i="2"/>
  <c r="F2380" i="2"/>
  <c r="E2380" i="2"/>
  <c r="D2380" i="2"/>
  <c r="B2380" i="2"/>
  <c r="F2379" i="2"/>
  <c r="E2379" i="2"/>
  <c r="D2379" i="2"/>
  <c r="B2379" i="2"/>
  <c r="F2378" i="2"/>
  <c r="E2378" i="2"/>
  <c r="D2378" i="2"/>
  <c r="B2378" i="2"/>
  <c r="F2377" i="2"/>
  <c r="E2377" i="2"/>
  <c r="D2377" i="2"/>
  <c r="B2377" i="2"/>
  <c r="F2376" i="2"/>
  <c r="E2376" i="2"/>
  <c r="D2376" i="2"/>
  <c r="B2376" i="2"/>
  <c r="F2375" i="2"/>
  <c r="E2375" i="2"/>
  <c r="D2375" i="2"/>
  <c r="B2375" i="2"/>
  <c r="F2374" i="2"/>
  <c r="E2374" i="2"/>
  <c r="D2374" i="2"/>
  <c r="B2374" i="2"/>
  <c r="F2373" i="2"/>
  <c r="E2373" i="2"/>
  <c r="D2373" i="2"/>
  <c r="B2373" i="2"/>
  <c r="F2372" i="2"/>
  <c r="E2372" i="2"/>
  <c r="D2372" i="2"/>
  <c r="B2372" i="2"/>
  <c r="F2371" i="2"/>
  <c r="E2371" i="2"/>
  <c r="D2371" i="2"/>
  <c r="B2371" i="2"/>
  <c r="F2370" i="2"/>
  <c r="E2370" i="2"/>
  <c r="D2370" i="2"/>
  <c r="B2370" i="2"/>
  <c r="F2369" i="2"/>
  <c r="E2369" i="2"/>
  <c r="D2369" i="2"/>
  <c r="B2369" i="2"/>
  <c r="F2368" i="2"/>
  <c r="E2368" i="2"/>
  <c r="D2368" i="2"/>
  <c r="B2368" i="2"/>
  <c r="F2367" i="2"/>
  <c r="E2367" i="2"/>
  <c r="D2367" i="2"/>
  <c r="B2367" i="2"/>
  <c r="F2366" i="2"/>
  <c r="E2366" i="2"/>
  <c r="D2366" i="2"/>
  <c r="B2366" i="2"/>
  <c r="F2365" i="2"/>
  <c r="E2365" i="2"/>
  <c r="D2365" i="2"/>
  <c r="B2365" i="2"/>
  <c r="F2364" i="2"/>
  <c r="E2364" i="2"/>
  <c r="D2364" i="2"/>
  <c r="B2364" i="2"/>
  <c r="F2363" i="2"/>
  <c r="E2363" i="2"/>
  <c r="D2363" i="2"/>
  <c r="B2363" i="2"/>
  <c r="F2362" i="2"/>
  <c r="E2362" i="2"/>
  <c r="D2362" i="2"/>
  <c r="B2362" i="2"/>
  <c r="F2361" i="2"/>
  <c r="E2361" i="2"/>
  <c r="D2361" i="2"/>
  <c r="B2361" i="2"/>
  <c r="F2360" i="2"/>
  <c r="E2360" i="2"/>
  <c r="D2360" i="2"/>
  <c r="B2360" i="2"/>
  <c r="F2359" i="2"/>
  <c r="E2359" i="2"/>
  <c r="D2359" i="2"/>
  <c r="B2359" i="2"/>
  <c r="F2358" i="2"/>
  <c r="E2358" i="2"/>
  <c r="D2358" i="2"/>
  <c r="B2358" i="2"/>
  <c r="F2357" i="2"/>
  <c r="E2357" i="2"/>
  <c r="D2357" i="2"/>
  <c r="B2357" i="2"/>
  <c r="F2356" i="2"/>
  <c r="E2356" i="2"/>
  <c r="D2356" i="2"/>
  <c r="B2356" i="2"/>
  <c r="F2355" i="2"/>
  <c r="E2355" i="2"/>
  <c r="D2355" i="2"/>
  <c r="B2355" i="2"/>
  <c r="F2354" i="2"/>
  <c r="E2354" i="2"/>
  <c r="D2354" i="2"/>
  <c r="B2354" i="2"/>
  <c r="F2353" i="2"/>
  <c r="E2353" i="2"/>
  <c r="D2353" i="2"/>
  <c r="B2353" i="2"/>
  <c r="F2352" i="2"/>
  <c r="E2352" i="2"/>
  <c r="D2352" i="2"/>
  <c r="B2352" i="2"/>
  <c r="F2351" i="2"/>
  <c r="E2351" i="2"/>
  <c r="D2351" i="2"/>
  <c r="B2351" i="2"/>
  <c r="F2350" i="2"/>
  <c r="E2350" i="2"/>
  <c r="D2350" i="2"/>
  <c r="B2350" i="2"/>
  <c r="F2349" i="2"/>
  <c r="E2349" i="2"/>
  <c r="D2349" i="2"/>
  <c r="B2349" i="2"/>
  <c r="F2348" i="2"/>
  <c r="E2348" i="2"/>
  <c r="D2348" i="2"/>
  <c r="B2348" i="2"/>
  <c r="F2347" i="2"/>
  <c r="E2347" i="2"/>
  <c r="D2347" i="2"/>
  <c r="B2347" i="2"/>
  <c r="F2346" i="2"/>
  <c r="E2346" i="2"/>
  <c r="D2346" i="2"/>
  <c r="B2346" i="2"/>
  <c r="F2345" i="2"/>
  <c r="E2345" i="2"/>
  <c r="D2345" i="2"/>
  <c r="B2345" i="2"/>
  <c r="F2344" i="2"/>
  <c r="E2344" i="2"/>
  <c r="D2344" i="2"/>
  <c r="B2344" i="2"/>
  <c r="F2343" i="2"/>
  <c r="E2343" i="2"/>
  <c r="D2343" i="2"/>
  <c r="B2343" i="2"/>
  <c r="F2342" i="2"/>
  <c r="E2342" i="2"/>
  <c r="D2342" i="2"/>
  <c r="B2342" i="2"/>
  <c r="F2341" i="2"/>
  <c r="E2341" i="2"/>
  <c r="D2341" i="2"/>
  <c r="B2341" i="2"/>
  <c r="F2340" i="2"/>
  <c r="E2340" i="2"/>
  <c r="D2340" i="2"/>
  <c r="B2340" i="2"/>
  <c r="F2339" i="2"/>
  <c r="E2339" i="2"/>
  <c r="D2339" i="2"/>
  <c r="B2339" i="2"/>
  <c r="F2338" i="2"/>
  <c r="E2338" i="2"/>
  <c r="D2338" i="2"/>
  <c r="B2338" i="2"/>
  <c r="F2337" i="2"/>
  <c r="E2337" i="2"/>
  <c r="D2337" i="2"/>
  <c r="B2337" i="2"/>
  <c r="F2336" i="2"/>
  <c r="E2336" i="2"/>
  <c r="D2336" i="2"/>
  <c r="B2336" i="2"/>
  <c r="F2335" i="2"/>
  <c r="E2335" i="2"/>
  <c r="D2335" i="2"/>
  <c r="B2335" i="2"/>
  <c r="F2334" i="2"/>
  <c r="E2334" i="2"/>
  <c r="D2334" i="2"/>
  <c r="B2334" i="2"/>
  <c r="F2333" i="2"/>
  <c r="E2333" i="2"/>
  <c r="D2333" i="2"/>
  <c r="B2333" i="2"/>
  <c r="F2332" i="2"/>
  <c r="E2332" i="2"/>
  <c r="D2332" i="2"/>
  <c r="B2332" i="2"/>
  <c r="F2331" i="2"/>
  <c r="E2331" i="2"/>
  <c r="D2331" i="2"/>
  <c r="B2331" i="2"/>
  <c r="F2330" i="2"/>
  <c r="E2330" i="2"/>
  <c r="D2330" i="2"/>
  <c r="B2330" i="2"/>
  <c r="B2329" i="2"/>
  <c r="B2328" i="2"/>
  <c r="F2327" i="2"/>
  <c r="E2327" i="2"/>
  <c r="D2327" i="2"/>
  <c r="B2327" i="2"/>
  <c r="F2326" i="2"/>
  <c r="E2326" i="2"/>
  <c r="D2326" i="2"/>
  <c r="B2326" i="2"/>
  <c r="F2325" i="2"/>
  <c r="E2325" i="2"/>
  <c r="D2325" i="2"/>
  <c r="B2325" i="2"/>
  <c r="F2324" i="2"/>
  <c r="E2324" i="2"/>
  <c r="D2324" i="2"/>
  <c r="B2324" i="2"/>
  <c r="F2323" i="2"/>
  <c r="E2323" i="2"/>
  <c r="D2323" i="2"/>
  <c r="B2323" i="2"/>
  <c r="F2322" i="2"/>
  <c r="E2322" i="2"/>
  <c r="D2322" i="2"/>
  <c r="B2322" i="2"/>
  <c r="F2321" i="2"/>
  <c r="E2321" i="2"/>
  <c r="D2321" i="2"/>
  <c r="B2321" i="2"/>
  <c r="F2320" i="2"/>
  <c r="E2320" i="2"/>
  <c r="D2320" i="2"/>
  <c r="B2320" i="2"/>
  <c r="F2319" i="2"/>
  <c r="E2319" i="2"/>
  <c r="D2319" i="2"/>
  <c r="B2319" i="2"/>
  <c r="F2318" i="2"/>
  <c r="E2318" i="2"/>
  <c r="D2318" i="2"/>
  <c r="B2318" i="2"/>
  <c r="F2317" i="2"/>
  <c r="E2317" i="2"/>
  <c r="D2317" i="2"/>
  <c r="B2317" i="2"/>
  <c r="F2316" i="2"/>
  <c r="E2316" i="2"/>
  <c r="D2316" i="2"/>
  <c r="B2316" i="2"/>
  <c r="F2315" i="2"/>
  <c r="E2315" i="2"/>
  <c r="D2315" i="2"/>
  <c r="B2315" i="2"/>
  <c r="F2314" i="2"/>
  <c r="E2314" i="2"/>
  <c r="D2314" i="2"/>
  <c r="B2314" i="2"/>
  <c r="F2313" i="2"/>
  <c r="E2313" i="2"/>
  <c r="D2313" i="2"/>
  <c r="B2313" i="2"/>
  <c r="F2312" i="2"/>
  <c r="E2312" i="2"/>
  <c r="D2312" i="2"/>
  <c r="B2312" i="2"/>
  <c r="F2311" i="2"/>
  <c r="E2311" i="2"/>
  <c r="D2311" i="2"/>
  <c r="B2311" i="2"/>
  <c r="F2310" i="2"/>
  <c r="E2310" i="2"/>
  <c r="D2310" i="2"/>
  <c r="B2310" i="2"/>
  <c r="F2309" i="2"/>
  <c r="E2309" i="2"/>
  <c r="D2309" i="2"/>
  <c r="B2309" i="2"/>
  <c r="F2308" i="2"/>
  <c r="E2308" i="2"/>
  <c r="D2308" i="2"/>
  <c r="B2308" i="2"/>
  <c r="F2307" i="2"/>
  <c r="E2307" i="2"/>
  <c r="D2307" i="2"/>
  <c r="B2307" i="2"/>
  <c r="F2306" i="2"/>
  <c r="E2306" i="2"/>
  <c r="D2306" i="2"/>
  <c r="B2306" i="2"/>
  <c r="F2305" i="2"/>
  <c r="E2305" i="2"/>
  <c r="D2305" i="2"/>
  <c r="B2305" i="2"/>
  <c r="F2304" i="2"/>
  <c r="E2304" i="2"/>
  <c r="D2304" i="2"/>
  <c r="B2304" i="2"/>
  <c r="F2303" i="2"/>
  <c r="E2303" i="2"/>
  <c r="D2303" i="2"/>
  <c r="B2303" i="2"/>
  <c r="F2302" i="2"/>
  <c r="E2302" i="2"/>
  <c r="D2302" i="2"/>
  <c r="B2302" i="2"/>
  <c r="F2301" i="2"/>
  <c r="E2301" i="2"/>
  <c r="D2301" i="2"/>
  <c r="B2301" i="2"/>
  <c r="F2300" i="2"/>
  <c r="E2300" i="2"/>
  <c r="D2300" i="2"/>
  <c r="B2300" i="2"/>
  <c r="F2299" i="2"/>
  <c r="E2299" i="2"/>
  <c r="D2299" i="2"/>
  <c r="B2299" i="2"/>
  <c r="F2298" i="2"/>
  <c r="E2298" i="2"/>
  <c r="D2298" i="2"/>
  <c r="B2298" i="2"/>
  <c r="F2297" i="2"/>
  <c r="E2297" i="2"/>
  <c r="D2297" i="2"/>
  <c r="B2297" i="2"/>
  <c r="F2296" i="2"/>
  <c r="E2296" i="2"/>
  <c r="D2296" i="2"/>
  <c r="B2296" i="2"/>
  <c r="F2295" i="2"/>
  <c r="E2295" i="2"/>
  <c r="D2295" i="2"/>
  <c r="B2295" i="2"/>
  <c r="F2294" i="2"/>
  <c r="E2294" i="2"/>
  <c r="D2294" i="2"/>
  <c r="B2294" i="2"/>
  <c r="F2293" i="2"/>
  <c r="E2293" i="2"/>
  <c r="D2293" i="2"/>
  <c r="B2293" i="2"/>
  <c r="F2292" i="2"/>
  <c r="E2292" i="2"/>
  <c r="D2292" i="2"/>
  <c r="B2292" i="2"/>
  <c r="F2291" i="2"/>
  <c r="E2291" i="2"/>
  <c r="D2291" i="2"/>
  <c r="B2291" i="2"/>
  <c r="F2290" i="2"/>
  <c r="E2290" i="2"/>
  <c r="D2290" i="2"/>
  <c r="B2290" i="2"/>
  <c r="F2289" i="2"/>
  <c r="E2289" i="2"/>
  <c r="D2289" i="2"/>
  <c r="B2289" i="2"/>
  <c r="F2288" i="2"/>
  <c r="E2288" i="2"/>
  <c r="D2288" i="2"/>
  <c r="B2288" i="2"/>
  <c r="F2287" i="2"/>
  <c r="E2287" i="2"/>
  <c r="D2287" i="2"/>
  <c r="B2287" i="2"/>
  <c r="F2286" i="2"/>
  <c r="E2286" i="2"/>
  <c r="D2286" i="2"/>
  <c r="B2286" i="2"/>
  <c r="F2285" i="2"/>
  <c r="E2285" i="2"/>
  <c r="D2285" i="2"/>
  <c r="B2285" i="2"/>
  <c r="F2284" i="2"/>
  <c r="E2284" i="2"/>
  <c r="D2284" i="2"/>
  <c r="B2284" i="2"/>
  <c r="F2283" i="2"/>
  <c r="E2283" i="2"/>
  <c r="D2283" i="2"/>
  <c r="B2283" i="2"/>
  <c r="F2282" i="2"/>
  <c r="E2282" i="2"/>
  <c r="D2282" i="2"/>
  <c r="B2282" i="2"/>
  <c r="F2281" i="2"/>
  <c r="E2281" i="2"/>
  <c r="D2281" i="2"/>
  <c r="B2281" i="2"/>
  <c r="F2280" i="2"/>
  <c r="E2280" i="2"/>
  <c r="D2280" i="2"/>
  <c r="B2280" i="2"/>
  <c r="F2279" i="2"/>
  <c r="E2279" i="2"/>
  <c r="D2279" i="2"/>
  <c r="B2279" i="2"/>
  <c r="F2278" i="2"/>
  <c r="E2278" i="2"/>
  <c r="D2278" i="2"/>
  <c r="B2278" i="2"/>
  <c r="F2277" i="2"/>
  <c r="E2277" i="2"/>
  <c r="D2277" i="2"/>
  <c r="B2277" i="2"/>
  <c r="F2276" i="2"/>
  <c r="E2276" i="2"/>
  <c r="D2276" i="2"/>
  <c r="B2276" i="2"/>
  <c r="F2275" i="2"/>
  <c r="E2275" i="2"/>
  <c r="D2275" i="2"/>
  <c r="B2275" i="2"/>
  <c r="F2274" i="2"/>
  <c r="E2274" i="2"/>
  <c r="D2274" i="2"/>
  <c r="B2274" i="2"/>
  <c r="F2273" i="2"/>
  <c r="E2273" i="2"/>
  <c r="D2273" i="2"/>
  <c r="B2273" i="2"/>
  <c r="F2272" i="2"/>
  <c r="E2272" i="2"/>
  <c r="D2272" i="2"/>
  <c r="B2272" i="2"/>
  <c r="F2271" i="2"/>
  <c r="E2271" i="2"/>
  <c r="D2271" i="2"/>
  <c r="B2271" i="2"/>
  <c r="F2270" i="2"/>
  <c r="E2270" i="2"/>
  <c r="D2270" i="2"/>
  <c r="B2270" i="2"/>
  <c r="F2269" i="2"/>
  <c r="E2269" i="2"/>
  <c r="D2269" i="2"/>
  <c r="B2269" i="2"/>
  <c r="F2268" i="2"/>
  <c r="E2268" i="2"/>
  <c r="D2268" i="2"/>
  <c r="B2268" i="2"/>
  <c r="F2267" i="2"/>
  <c r="E2267" i="2"/>
  <c r="D2267" i="2"/>
  <c r="B2267" i="2"/>
  <c r="F2266" i="2"/>
  <c r="E2266" i="2"/>
  <c r="D2266" i="2"/>
  <c r="B2266" i="2"/>
  <c r="F2265" i="2"/>
  <c r="E2265" i="2"/>
  <c r="D2265" i="2"/>
  <c r="B2265" i="2"/>
  <c r="F2264" i="2"/>
  <c r="E2264" i="2"/>
  <c r="D2264" i="2"/>
  <c r="B2264" i="2"/>
  <c r="F2263" i="2"/>
  <c r="E2263" i="2"/>
  <c r="D2263" i="2"/>
  <c r="B2263" i="2"/>
  <c r="F2262" i="2"/>
  <c r="E2262" i="2"/>
  <c r="D2262" i="2"/>
  <c r="B2262" i="2"/>
  <c r="F2261" i="2"/>
  <c r="E2261" i="2"/>
  <c r="D2261" i="2"/>
  <c r="B2261" i="2"/>
  <c r="F2260" i="2"/>
  <c r="E2260" i="2"/>
  <c r="D2260" i="2"/>
  <c r="B2260" i="2"/>
  <c r="F2259" i="2"/>
  <c r="E2259" i="2"/>
  <c r="D2259" i="2"/>
  <c r="B2259" i="2"/>
  <c r="F2258" i="2"/>
  <c r="E2258" i="2"/>
  <c r="D2258" i="2"/>
  <c r="B2258" i="2"/>
  <c r="F2257" i="2"/>
  <c r="E2257" i="2"/>
  <c r="D2257" i="2"/>
  <c r="B2257" i="2"/>
  <c r="F2256" i="2"/>
  <c r="E2256" i="2"/>
  <c r="D2256" i="2"/>
  <c r="B2256" i="2"/>
  <c r="F2255" i="2"/>
  <c r="E2255" i="2"/>
  <c r="D2255" i="2"/>
  <c r="B2255" i="2"/>
  <c r="F2254" i="2"/>
  <c r="E2254" i="2"/>
  <c r="D2254" i="2"/>
  <c r="B2254" i="2"/>
  <c r="F2253" i="2"/>
  <c r="E2253" i="2"/>
  <c r="D2253" i="2"/>
  <c r="B2253" i="2"/>
  <c r="F2252" i="2"/>
  <c r="E2252" i="2"/>
  <c r="D2252" i="2"/>
  <c r="B2252" i="2"/>
  <c r="F2251" i="2"/>
  <c r="E2251" i="2"/>
  <c r="D2251" i="2"/>
  <c r="B2251" i="2"/>
  <c r="F2250" i="2"/>
  <c r="E2250" i="2"/>
  <c r="D2250" i="2"/>
  <c r="B2250" i="2"/>
  <c r="F2249" i="2"/>
  <c r="E2249" i="2"/>
  <c r="D2249" i="2"/>
  <c r="B2249" i="2"/>
  <c r="F2248" i="2"/>
  <c r="E2248" i="2"/>
  <c r="D2248" i="2"/>
  <c r="B2248" i="2"/>
  <c r="F2247" i="2"/>
  <c r="E2247" i="2"/>
  <c r="D2247" i="2"/>
  <c r="B2247" i="2"/>
  <c r="F2246" i="2"/>
  <c r="E2246" i="2"/>
  <c r="D2246" i="2"/>
  <c r="B2246" i="2"/>
  <c r="F2245" i="2"/>
  <c r="E2245" i="2"/>
  <c r="D2245" i="2"/>
  <c r="B2245" i="2"/>
  <c r="F2244" i="2"/>
  <c r="E2244" i="2"/>
  <c r="D2244" i="2"/>
  <c r="B2244" i="2"/>
  <c r="F2243" i="2"/>
  <c r="E2243" i="2"/>
  <c r="D2243" i="2"/>
  <c r="B2243" i="2"/>
  <c r="F2242" i="2"/>
  <c r="E2242" i="2"/>
  <c r="D2242" i="2"/>
  <c r="B2242" i="2"/>
  <c r="F2241" i="2"/>
  <c r="E2241" i="2"/>
  <c r="D2241" i="2"/>
  <c r="B2241" i="2"/>
  <c r="F2240" i="2"/>
  <c r="E2240" i="2"/>
  <c r="D2240" i="2"/>
  <c r="B2240" i="2"/>
  <c r="F2239" i="2"/>
  <c r="E2239" i="2"/>
  <c r="D2239" i="2"/>
  <c r="B2239" i="2"/>
  <c r="F2238" i="2"/>
  <c r="E2238" i="2"/>
  <c r="D2238" i="2"/>
  <c r="B2238" i="2"/>
  <c r="F2237" i="2"/>
  <c r="E2237" i="2"/>
  <c r="D2237" i="2"/>
  <c r="B2237" i="2"/>
  <c r="F2236" i="2"/>
  <c r="E2236" i="2"/>
  <c r="D2236" i="2"/>
  <c r="B2236" i="2"/>
  <c r="F2235" i="2"/>
  <c r="E2235" i="2"/>
  <c r="D2235" i="2"/>
  <c r="B2235" i="2"/>
  <c r="F2234" i="2"/>
  <c r="E2234" i="2"/>
  <c r="D2234" i="2"/>
  <c r="B2234" i="2"/>
  <c r="F2233" i="2"/>
  <c r="E2233" i="2"/>
  <c r="D2233" i="2"/>
  <c r="B2233" i="2"/>
  <c r="F2232" i="2"/>
  <c r="E2232" i="2"/>
  <c r="D2232" i="2"/>
  <c r="B2232" i="2"/>
  <c r="F2231" i="2"/>
  <c r="E2231" i="2"/>
  <c r="D2231" i="2"/>
  <c r="B2231" i="2"/>
  <c r="F2230" i="2"/>
  <c r="E2230" i="2"/>
  <c r="D2230" i="2"/>
  <c r="B2230" i="2"/>
  <c r="F2229" i="2"/>
  <c r="E2229" i="2"/>
  <c r="D2229" i="2"/>
  <c r="B2229" i="2"/>
  <c r="F2228" i="2"/>
  <c r="E2228" i="2"/>
  <c r="D2228" i="2"/>
  <c r="B2228" i="2"/>
  <c r="F2227" i="2"/>
  <c r="E2227" i="2"/>
  <c r="D2227" i="2"/>
  <c r="B2227" i="2"/>
  <c r="F2226" i="2"/>
  <c r="E2226" i="2"/>
  <c r="D2226" i="2"/>
  <c r="B2226" i="2"/>
  <c r="F2225" i="2"/>
  <c r="E2225" i="2"/>
  <c r="D2225" i="2"/>
  <c r="B2225" i="2"/>
  <c r="F2224" i="2"/>
  <c r="E2224" i="2"/>
  <c r="D2224" i="2"/>
  <c r="B2224" i="2"/>
  <c r="F2223" i="2"/>
  <c r="E2223" i="2"/>
  <c r="D2223" i="2"/>
  <c r="B2223" i="2"/>
  <c r="F2222" i="2"/>
  <c r="E2222" i="2"/>
  <c r="D2222" i="2"/>
  <c r="B2222" i="2"/>
  <c r="F2221" i="2"/>
  <c r="E2221" i="2"/>
  <c r="D2221" i="2"/>
  <c r="B2221" i="2"/>
  <c r="F2220" i="2"/>
  <c r="E2220" i="2"/>
  <c r="D2220" i="2"/>
  <c r="B2220" i="2"/>
  <c r="F2219" i="2"/>
  <c r="E2219" i="2"/>
  <c r="D2219" i="2"/>
  <c r="B2219" i="2"/>
  <c r="F2218" i="2"/>
  <c r="E2218" i="2"/>
  <c r="D2218" i="2"/>
  <c r="B2218" i="2"/>
  <c r="F2217" i="2"/>
  <c r="E2217" i="2"/>
  <c r="D2217" i="2"/>
  <c r="B2217" i="2"/>
  <c r="F2216" i="2"/>
  <c r="E2216" i="2"/>
  <c r="D2216" i="2"/>
  <c r="B2216" i="2"/>
  <c r="F2215" i="2"/>
  <c r="E2215" i="2"/>
  <c r="D2215" i="2"/>
  <c r="B2215" i="2"/>
  <c r="F2214" i="2"/>
  <c r="E2214" i="2"/>
  <c r="D2214" i="2"/>
  <c r="B2214" i="2"/>
  <c r="F2213" i="2"/>
  <c r="E2213" i="2"/>
  <c r="D2213" i="2"/>
  <c r="B2213" i="2"/>
  <c r="F2212" i="2"/>
  <c r="E2212" i="2"/>
  <c r="D2212" i="2"/>
  <c r="B2212" i="2"/>
  <c r="F2211" i="2"/>
  <c r="E2211" i="2"/>
  <c r="D2211" i="2"/>
  <c r="B2211" i="2"/>
  <c r="F2210" i="2"/>
  <c r="E2210" i="2"/>
  <c r="D2210" i="2"/>
  <c r="B2210" i="2"/>
  <c r="F2209" i="2"/>
  <c r="E2209" i="2"/>
  <c r="D2209" i="2"/>
  <c r="B2209" i="2"/>
  <c r="F2208" i="2"/>
  <c r="E2208" i="2"/>
  <c r="D2208" i="2"/>
  <c r="B2208" i="2"/>
  <c r="F2207" i="2"/>
  <c r="E2207" i="2"/>
  <c r="D2207" i="2"/>
  <c r="B2207" i="2"/>
  <c r="F2206" i="2"/>
  <c r="E2206" i="2"/>
  <c r="D2206" i="2"/>
  <c r="B2206" i="2"/>
  <c r="F2205" i="2"/>
  <c r="E2205" i="2"/>
  <c r="D2205" i="2"/>
  <c r="B2205" i="2"/>
  <c r="F2204" i="2"/>
  <c r="E2204" i="2"/>
  <c r="D2204" i="2"/>
  <c r="B2204" i="2"/>
  <c r="F2203" i="2"/>
  <c r="E2203" i="2"/>
  <c r="D2203" i="2"/>
  <c r="B2203" i="2"/>
  <c r="F2202" i="2"/>
  <c r="E2202" i="2"/>
  <c r="D2202" i="2"/>
  <c r="B2202" i="2"/>
  <c r="F2201" i="2"/>
  <c r="E2201" i="2"/>
  <c r="D2201" i="2"/>
  <c r="B2201" i="2"/>
  <c r="F2200" i="2"/>
  <c r="E2200" i="2"/>
  <c r="D2200" i="2"/>
  <c r="B2200" i="2"/>
  <c r="F2199" i="2"/>
  <c r="E2199" i="2"/>
  <c r="D2199" i="2"/>
  <c r="B2199" i="2"/>
  <c r="F2198" i="2"/>
  <c r="E2198" i="2"/>
  <c r="D2198" i="2"/>
  <c r="B2198" i="2"/>
  <c r="F2197" i="2"/>
  <c r="E2197" i="2"/>
  <c r="D2197" i="2"/>
  <c r="B2197" i="2"/>
  <c r="F2196" i="2"/>
  <c r="E2196" i="2"/>
  <c r="D2196" i="2"/>
  <c r="B2196" i="2"/>
  <c r="F2195" i="2"/>
  <c r="E2195" i="2"/>
  <c r="D2195" i="2"/>
  <c r="B2195" i="2"/>
  <c r="F2194" i="2"/>
  <c r="E2194" i="2"/>
  <c r="D2194" i="2"/>
  <c r="B2194" i="2"/>
  <c r="F2193" i="2"/>
  <c r="E2193" i="2"/>
  <c r="D2193" i="2"/>
  <c r="B2193" i="2"/>
  <c r="F2192" i="2"/>
  <c r="E2192" i="2"/>
  <c r="D2192" i="2"/>
  <c r="B2192" i="2"/>
  <c r="F2191" i="2"/>
  <c r="E2191" i="2"/>
  <c r="D2191" i="2"/>
  <c r="B2191" i="2"/>
  <c r="F2190" i="2"/>
  <c r="E2190" i="2"/>
  <c r="D2190" i="2"/>
  <c r="B2190" i="2"/>
  <c r="F2189" i="2"/>
  <c r="E2189" i="2"/>
  <c r="D2189" i="2"/>
  <c r="B2189" i="2"/>
  <c r="F2188" i="2"/>
  <c r="E2188" i="2"/>
  <c r="D2188" i="2"/>
  <c r="B2188" i="2"/>
  <c r="F2187" i="2"/>
  <c r="E2187" i="2"/>
  <c r="D2187" i="2"/>
  <c r="B2187" i="2"/>
  <c r="F2186" i="2"/>
  <c r="E2186" i="2"/>
  <c r="D2186" i="2"/>
  <c r="B2186" i="2"/>
  <c r="F2185" i="2"/>
  <c r="E2185" i="2"/>
  <c r="D2185" i="2"/>
  <c r="B2185" i="2"/>
  <c r="F2184" i="2"/>
  <c r="E2184" i="2"/>
  <c r="D2184" i="2"/>
  <c r="B2184" i="2"/>
  <c r="F2183" i="2"/>
  <c r="E2183" i="2"/>
  <c r="D2183" i="2"/>
  <c r="B2183" i="2"/>
  <c r="F2182" i="2"/>
  <c r="E2182" i="2"/>
  <c r="D2182" i="2"/>
  <c r="B2182" i="2"/>
  <c r="F2181" i="2"/>
  <c r="E2181" i="2"/>
  <c r="D2181" i="2"/>
  <c r="B2181" i="2"/>
  <c r="F2180" i="2"/>
  <c r="E2180" i="2"/>
  <c r="D2180" i="2"/>
  <c r="B2180" i="2"/>
  <c r="F2179" i="2"/>
  <c r="E2179" i="2"/>
  <c r="D2179" i="2"/>
  <c r="B2179" i="2"/>
  <c r="F2178" i="2"/>
  <c r="E2178" i="2"/>
  <c r="D2178" i="2"/>
  <c r="B2178" i="2"/>
  <c r="F2177" i="2"/>
  <c r="E2177" i="2"/>
  <c r="D2177" i="2"/>
  <c r="B2177" i="2"/>
  <c r="F2176" i="2"/>
  <c r="E2176" i="2"/>
  <c r="D2176" i="2"/>
  <c r="B2176" i="2"/>
  <c r="F2175" i="2"/>
  <c r="E2175" i="2"/>
  <c r="D2175" i="2"/>
  <c r="B2175" i="2"/>
  <c r="F2174" i="2"/>
  <c r="E2174" i="2"/>
  <c r="D2174" i="2"/>
  <c r="B2174" i="2"/>
  <c r="F2173" i="2"/>
  <c r="E2173" i="2"/>
  <c r="D2173" i="2"/>
  <c r="B2173" i="2"/>
  <c r="F2172" i="2"/>
  <c r="E2172" i="2"/>
  <c r="D2172" i="2"/>
  <c r="B2172" i="2"/>
  <c r="F2171" i="2"/>
  <c r="E2171" i="2"/>
  <c r="D2171" i="2"/>
  <c r="B2171" i="2"/>
  <c r="F2170" i="2"/>
  <c r="E2170" i="2"/>
  <c r="D2170" i="2"/>
  <c r="B2170" i="2"/>
  <c r="F2169" i="2"/>
  <c r="E2169" i="2"/>
  <c r="D2169" i="2"/>
  <c r="B2169" i="2"/>
  <c r="F2168" i="2"/>
  <c r="E2168" i="2"/>
  <c r="D2168" i="2"/>
  <c r="B2168" i="2"/>
  <c r="F2167" i="2"/>
  <c r="E2167" i="2"/>
  <c r="D2167" i="2"/>
  <c r="B2167" i="2"/>
  <c r="F2166" i="2"/>
  <c r="E2166" i="2"/>
  <c r="D2166" i="2"/>
  <c r="B2166" i="2"/>
  <c r="F2165" i="2"/>
  <c r="E2165" i="2"/>
  <c r="D2165" i="2"/>
  <c r="B2165" i="2"/>
  <c r="F2164" i="2"/>
  <c r="E2164" i="2"/>
  <c r="D2164" i="2"/>
  <c r="B2164" i="2"/>
  <c r="F2163" i="2"/>
  <c r="E2163" i="2"/>
  <c r="D2163" i="2"/>
  <c r="B2163" i="2"/>
  <c r="F2162" i="2"/>
  <c r="E2162" i="2"/>
  <c r="D2162" i="2"/>
  <c r="B2162" i="2"/>
  <c r="F2161" i="2"/>
  <c r="E2161" i="2"/>
  <c r="D2161" i="2"/>
  <c r="B2161" i="2"/>
  <c r="F2160" i="2"/>
  <c r="E2160" i="2"/>
  <c r="D2160" i="2"/>
  <c r="B2160" i="2"/>
  <c r="B2159" i="2"/>
  <c r="F2158" i="2"/>
  <c r="E2158" i="2"/>
  <c r="D2158" i="2"/>
  <c r="B2158" i="2"/>
  <c r="F2157" i="2"/>
  <c r="E2157" i="2"/>
  <c r="D2157" i="2"/>
  <c r="B2157" i="2"/>
  <c r="F2156" i="2"/>
  <c r="E2156" i="2"/>
  <c r="D2156" i="2"/>
  <c r="B2156" i="2"/>
  <c r="F2155" i="2"/>
  <c r="E2155" i="2"/>
  <c r="D2155" i="2"/>
  <c r="B2155" i="2"/>
  <c r="F2154" i="2"/>
  <c r="E2154" i="2"/>
  <c r="D2154" i="2"/>
  <c r="B2154" i="2"/>
  <c r="F2153" i="2"/>
  <c r="E2153" i="2"/>
  <c r="D2153" i="2"/>
  <c r="B2153" i="2"/>
  <c r="F2152" i="2"/>
  <c r="E2152" i="2"/>
  <c r="D2152" i="2"/>
  <c r="B2152" i="2"/>
  <c r="F2151" i="2"/>
  <c r="E2151" i="2"/>
  <c r="D2151" i="2"/>
  <c r="B2151" i="2"/>
  <c r="F2150" i="2"/>
  <c r="E2150" i="2"/>
  <c r="D2150" i="2"/>
  <c r="B2150" i="2"/>
  <c r="F2149" i="2"/>
  <c r="E2149" i="2"/>
  <c r="D2149" i="2"/>
  <c r="B2149" i="2"/>
  <c r="F2148" i="2"/>
  <c r="E2148" i="2"/>
  <c r="D2148" i="2"/>
  <c r="B2148" i="2"/>
  <c r="F2147" i="2"/>
  <c r="E2147" i="2"/>
  <c r="D2147" i="2"/>
  <c r="B2147" i="2"/>
  <c r="F2146" i="2"/>
  <c r="E2146" i="2"/>
  <c r="D2146" i="2"/>
  <c r="B2146" i="2"/>
  <c r="F2145" i="2"/>
  <c r="E2145" i="2"/>
  <c r="D2145" i="2"/>
  <c r="B2145" i="2"/>
  <c r="F2144" i="2"/>
  <c r="E2144" i="2"/>
  <c r="D2144" i="2"/>
  <c r="B2144" i="2"/>
  <c r="F2143" i="2"/>
  <c r="E2143" i="2"/>
  <c r="D2143" i="2"/>
  <c r="B2143" i="2"/>
  <c r="F2142" i="2"/>
  <c r="E2142" i="2"/>
  <c r="D2142" i="2"/>
  <c r="B2142" i="2"/>
  <c r="F2141" i="2"/>
  <c r="E2141" i="2"/>
  <c r="D2141" i="2"/>
  <c r="B2141" i="2"/>
  <c r="F2140" i="2"/>
  <c r="E2140" i="2"/>
  <c r="D2140" i="2"/>
  <c r="B2140" i="2"/>
  <c r="F2139" i="2"/>
  <c r="E2139" i="2"/>
  <c r="D2139" i="2"/>
  <c r="B2139" i="2"/>
  <c r="F2138" i="2"/>
  <c r="E2138" i="2"/>
  <c r="D2138" i="2"/>
  <c r="B2138" i="2"/>
  <c r="F2137" i="2"/>
  <c r="E2137" i="2"/>
  <c r="D2137" i="2"/>
  <c r="B2137" i="2"/>
  <c r="F2136" i="2"/>
  <c r="E2136" i="2"/>
  <c r="D2136" i="2"/>
  <c r="B2136" i="2"/>
  <c r="F2135" i="2"/>
  <c r="E2135" i="2"/>
  <c r="D2135" i="2"/>
  <c r="B2135" i="2"/>
  <c r="F2134" i="2"/>
  <c r="E2134" i="2"/>
  <c r="D2134" i="2"/>
  <c r="B2134" i="2"/>
  <c r="F2133" i="2"/>
  <c r="E2133" i="2"/>
  <c r="D2133" i="2"/>
  <c r="B2133" i="2"/>
  <c r="F2132" i="2"/>
  <c r="E2132" i="2"/>
  <c r="D2132" i="2"/>
  <c r="B2132" i="2"/>
  <c r="F2131" i="2"/>
  <c r="E2131" i="2"/>
  <c r="D2131" i="2"/>
  <c r="B2131" i="2"/>
  <c r="F2130" i="2"/>
  <c r="E2130" i="2"/>
  <c r="D2130" i="2"/>
  <c r="B2130" i="2"/>
  <c r="F2129" i="2"/>
  <c r="E2129" i="2"/>
  <c r="D2129" i="2"/>
  <c r="B2129" i="2"/>
  <c r="F2128" i="2"/>
  <c r="E2128" i="2"/>
  <c r="D2128" i="2"/>
  <c r="B2128" i="2"/>
  <c r="F2127" i="2"/>
  <c r="E2127" i="2"/>
  <c r="D2127" i="2"/>
  <c r="B2127" i="2"/>
  <c r="F2126" i="2"/>
  <c r="E2126" i="2"/>
  <c r="D2126" i="2"/>
  <c r="B2126" i="2"/>
  <c r="F2125" i="2"/>
  <c r="E2125" i="2"/>
  <c r="D2125" i="2"/>
  <c r="B2125" i="2"/>
  <c r="B2124" i="2"/>
  <c r="B2123" i="2"/>
  <c r="F2122" i="2"/>
  <c r="E2122" i="2"/>
  <c r="D2122" i="2"/>
  <c r="B2122" i="2"/>
  <c r="F2121" i="2"/>
  <c r="E2121" i="2"/>
  <c r="D2121" i="2"/>
  <c r="B2121" i="2"/>
  <c r="F2120" i="2"/>
  <c r="E2120" i="2"/>
  <c r="D2120" i="2"/>
  <c r="B2120" i="2"/>
  <c r="F2119" i="2"/>
  <c r="E2119" i="2"/>
  <c r="D2119" i="2"/>
  <c r="B2119" i="2"/>
  <c r="F2118" i="2"/>
  <c r="E2118" i="2"/>
  <c r="D2118" i="2"/>
  <c r="B2118" i="2"/>
  <c r="F2117" i="2"/>
  <c r="E2117" i="2"/>
  <c r="D2117" i="2"/>
  <c r="B2117" i="2"/>
  <c r="F2116" i="2"/>
  <c r="E2116" i="2"/>
  <c r="D2116" i="2"/>
  <c r="B2116" i="2"/>
  <c r="F2115" i="2"/>
  <c r="E2115" i="2"/>
  <c r="D2115" i="2"/>
  <c r="B2115" i="2"/>
  <c r="F2114" i="2"/>
  <c r="E2114" i="2"/>
  <c r="D2114" i="2"/>
  <c r="B2114" i="2"/>
  <c r="F2113" i="2"/>
  <c r="E2113" i="2"/>
  <c r="D2113" i="2"/>
  <c r="B2113" i="2"/>
  <c r="F2112" i="2"/>
  <c r="E2112" i="2"/>
  <c r="D2112" i="2"/>
  <c r="B2112" i="2"/>
  <c r="F2111" i="2"/>
  <c r="E2111" i="2"/>
  <c r="D2111" i="2"/>
  <c r="B2111" i="2"/>
  <c r="F2110" i="2"/>
  <c r="E2110" i="2"/>
  <c r="D2110" i="2"/>
  <c r="B2110" i="2"/>
  <c r="F2109" i="2"/>
  <c r="E2109" i="2"/>
  <c r="D2109" i="2"/>
  <c r="B2109" i="2"/>
  <c r="F2108" i="2"/>
  <c r="E2108" i="2"/>
  <c r="D2108" i="2"/>
  <c r="B2108" i="2"/>
  <c r="F2107" i="2"/>
  <c r="E2107" i="2"/>
  <c r="D2107" i="2"/>
  <c r="B2107" i="2"/>
  <c r="F2106" i="2"/>
  <c r="E2106" i="2"/>
  <c r="D2106" i="2"/>
  <c r="B2106" i="2"/>
  <c r="F2105" i="2"/>
  <c r="E2105" i="2"/>
  <c r="D2105" i="2"/>
  <c r="B2105" i="2"/>
  <c r="F2104" i="2"/>
  <c r="E2104" i="2"/>
  <c r="D2104" i="2"/>
  <c r="B2104" i="2"/>
  <c r="F2103" i="2"/>
  <c r="E2103" i="2"/>
  <c r="D2103" i="2"/>
  <c r="B2103" i="2"/>
  <c r="F2102" i="2"/>
  <c r="E2102" i="2"/>
  <c r="D2102" i="2"/>
  <c r="B2102" i="2"/>
  <c r="F2101" i="2"/>
  <c r="E2101" i="2"/>
  <c r="D2101" i="2"/>
  <c r="B2101" i="2"/>
  <c r="F2100" i="2"/>
  <c r="E2100" i="2"/>
  <c r="D2100" i="2"/>
  <c r="B2100" i="2"/>
  <c r="F2099" i="2"/>
  <c r="E2099" i="2"/>
  <c r="D2099" i="2"/>
  <c r="B2099" i="2"/>
  <c r="F2098" i="2"/>
  <c r="E2098" i="2"/>
  <c r="D2098" i="2"/>
  <c r="B2098" i="2"/>
  <c r="F2097" i="2"/>
  <c r="E2097" i="2"/>
  <c r="D2097" i="2"/>
  <c r="B2097" i="2"/>
  <c r="F2096" i="2"/>
  <c r="E2096" i="2"/>
  <c r="D2096" i="2"/>
  <c r="B2096" i="2"/>
  <c r="F2095" i="2"/>
  <c r="E2095" i="2"/>
  <c r="D2095" i="2"/>
  <c r="B2095" i="2"/>
  <c r="F2094" i="2"/>
  <c r="E2094" i="2"/>
  <c r="D2094" i="2"/>
  <c r="B2094" i="2"/>
  <c r="F2093" i="2"/>
  <c r="E2093" i="2"/>
  <c r="D2093" i="2"/>
  <c r="B2093" i="2"/>
  <c r="F2092" i="2"/>
  <c r="E2092" i="2"/>
  <c r="D2092" i="2"/>
  <c r="B2092" i="2"/>
  <c r="F2091" i="2"/>
  <c r="E2091" i="2"/>
  <c r="D2091" i="2"/>
  <c r="B2091" i="2"/>
  <c r="F2090" i="2"/>
  <c r="E2090" i="2"/>
  <c r="D2090" i="2"/>
  <c r="B2090" i="2"/>
  <c r="F2089" i="2"/>
  <c r="E2089" i="2"/>
  <c r="D2089" i="2"/>
  <c r="B2089" i="2"/>
  <c r="F2088" i="2"/>
  <c r="E2088" i="2"/>
  <c r="D2088" i="2"/>
  <c r="B2088" i="2"/>
  <c r="F2087" i="2"/>
  <c r="E2087" i="2"/>
  <c r="D2087" i="2"/>
  <c r="B2087" i="2"/>
  <c r="F2086" i="2"/>
  <c r="E2086" i="2"/>
  <c r="D2086" i="2"/>
  <c r="B2086" i="2"/>
  <c r="F2085" i="2"/>
  <c r="E2085" i="2"/>
  <c r="D2085" i="2"/>
  <c r="B2085" i="2"/>
  <c r="F2084" i="2"/>
  <c r="E2084" i="2"/>
  <c r="D2084" i="2"/>
  <c r="B2084" i="2"/>
  <c r="F2083" i="2"/>
  <c r="E2083" i="2"/>
  <c r="D2083" i="2"/>
  <c r="B2083" i="2"/>
  <c r="F2082" i="2"/>
  <c r="E2082" i="2"/>
  <c r="D2082" i="2"/>
  <c r="B2082" i="2"/>
  <c r="F2081" i="2"/>
  <c r="E2081" i="2"/>
  <c r="D2081" i="2"/>
  <c r="B2081" i="2"/>
  <c r="F2080" i="2"/>
  <c r="E2080" i="2"/>
  <c r="D2080" i="2"/>
  <c r="B2080" i="2"/>
  <c r="F2079" i="2"/>
  <c r="E2079" i="2"/>
  <c r="D2079" i="2"/>
  <c r="B2079" i="2"/>
  <c r="F2078" i="2"/>
  <c r="E2078" i="2"/>
  <c r="D2078" i="2"/>
  <c r="B2078" i="2"/>
  <c r="F2077" i="2"/>
  <c r="E2077" i="2"/>
  <c r="D2077" i="2"/>
  <c r="B2077" i="2"/>
  <c r="F2076" i="2"/>
  <c r="E2076" i="2"/>
  <c r="D2076" i="2"/>
  <c r="B2076" i="2"/>
  <c r="F2075" i="2"/>
  <c r="E2075" i="2"/>
  <c r="D2075" i="2"/>
  <c r="B2075" i="2"/>
  <c r="F2074" i="2"/>
  <c r="E2074" i="2"/>
  <c r="D2074" i="2"/>
  <c r="B2074" i="2"/>
  <c r="F2073" i="2"/>
  <c r="E2073" i="2"/>
  <c r="D2073" i="2"/>
  <c r="B2073" i="2"/>
  <c r="F2072" i="2"/>
  <c r="E2072" i="2"/>
  <c r="D2072" i="2"/>
  <c r="B2072" i="2"/>
  <c r="F2071" i="2"/>
  <c r="E2071" i="2"/>
  <c r="D2071" i="2"/>
  <c r="B2071" i="2"/>
  <c r="F2070" i="2"/>
  <c r="E2070" i="2"/>
  <c r="D2070" i="2"/>
  <c r="B2070" i="2"/>
  <c r="F2069" i="2"/>
  <c r="E2069" i="2"/>
  <c r="D2069" i="2"/>
  <c r="B2069" i="2"/>
  <c r="F2068" i="2"/>
  <c r="E2068" i="2"/>
  <c r="D2068" i="2"/>
  <c r="B2068" i="2"/>
  <c r="F2067" i="2"/>
  <c r="E2067" i="2"/>
  <c r="D2067" i="2"/>
  <c r="B2067" i="2"/>
  <c r="F2066" i="2"/>
  <c r="E2066" i="2"/>
  <c r="D2066" i="2"/>
  <c r="B2066" i="2"/>
  <c r="F2065" i="2"/>
  <c r="E2065" i="2"/>
  <c r="D2065" i="2"/>
  <c r="B2065" i="2"/>
  <c r="F2064" i="2"/>
  <c r="E2064" i="2"/>
  <c r="D2064" i="2"/>
  <c r="B2064" i="2"/>
  <c r="F2063" i="2"/>
  <c r="E2063" i="2"/>
  <c r="D2063" i="2"/>
  <c r="B2063" i="2"/>
  <c r="F2062" i="2"/>
  <c r="E2062" i="2"/>
  <c r="D2062" i="2"/>
  <c r="B2062" i="2"/>
  <c r="F2061" i="2"/>
  <c r="E2061" i="2"/>
  <c r="D2061" i="2"/>
  <c r="B2061" i="2"/>
  <c r="F2060" i="2"/>
  <c r="E2060" i="2"/>
  <c r="D2060" i="2"/>
  <c r="B2060" i="2"/>
  <c r="F2059" i="2"/>
  <c r="E2059" i="2"/>
  <c r="D2059" i="2"/>
  <c r="B2059" i="2"/>
  <c r="F2058" i="2"/>
  <c r="E2058" i="2"/>
  <c r="D2058" i="2"/>
  <c r="B2058" i="2"/>
  <c r="F2057" i="2"/>
  <c r="E2057" i="2"/>
  <c r="D2057" i="2"/>
  <c r="B2057" i="2"/>
  <c r="F2056" i="2"/>
  <c r="E2056" i="2"/>
  <c r="D2056" i="2"/>
  <c r="B2056" i="2"/>
  <c r="F2055" i="2"/>
  <c r="E2055" i="2"/>
  <c r="D2055" i="2"/>
  <c r="B2055" i="2"/>
  <c r="F2054" i="2"/>
  <c r="E2054" i="2"/>
  <c r="D2054" i="2"/>
  <c r="B2054" i="2"/>
  <c r="F2053" i="2"/>
  <c r="E2053" i="2"/>
  <c r="D2053" i="2"/>
  <c r="B2053" i="2"/>
  <c r="F2052" i="2"/>
  <c r="E2052" i="2"/>
  <c r="D2052" i="2"/>
  <c r="B2052" i="2"/>
  <c r="F2051" i="2"/>
  <c r="E2051" i="2"/>
  <c r="D2051" i="2"/>
  <c r="B2051" i="2"/>
  <c r="F2050" i="2"/>
  <c r="E2050" i="2"/>
  <c r="D2050" i="2"/>
  <c r="B2050" i="2"/>
  <c r="B2049" i="2"/>
  <c r="B2048" i="2"/>
  <c r="F2047" i="2"/>
  <c r="E2047" i="2"/>
  <c r="D2047" i="2"/>
  <c r="B2047" i="2"/>
  <c r="F2046" i="2"/>
  <c r="E2046" i="2"/>
  <c r="D2046" i="2"/>
  <c r="B2046" i="2"/>
  <c r="F2045" i="2"/>
  <c r="E2045" i="2"/>
  <c r="D2045" i="2"/>
  <c r="B2045" i="2"/>
  <c r="F2044" i="2"/>
  <c r="E2044" i="2"/>
  <c r="D2044" i="2"/>
  <c r="B2044" i="2"/>
  <c r="F2043" i="2"/>
  <c r="E2043" i="2"/>
  <c r="D2043" i="2"/>
  <c r="B2043" i="2"/>
  <c r="F2042" i="2"/>
  <c r="E2042" i="2"/>
  <c r="D2042" i="2"/>
  <c r="B2042" i="2"/>
  <c r="F2041" i="2"/>
  <c r="E2041" i="2"/>
  <c r="D2041" i="2"/>
  <c r="B2041" i="2"/>
  <c r="F2040" i="2"/>
  <c r="E2040" i="2"/>
  <c r="D2040" i="2"/>
  <c r="B2040" i="2"/>
  <c r="F2039" i="2"/>
  <c r="E2039" i="2"/>
  <c r="D2039" i="2"/>
  <c r="B2039" i="2"/>
  <c r="F2038" i="2"/>
  <c r="E2038" i="2"/>
  <c r="D2038" i="2"/>
  <c r="B2038" i="2"/>
  <c r="F2037" i="2"/>
  <c r="E2037" i="2"/>
  <c r="D2037" i="2"/>
  <c r="B2037" i="2"/>
  <c r="F2036" i="2"/>
  <c r="E2036" i="2"/>
  <c r="D2036" i="2"/>
  <c r="B2036" i="2"/>
  <c r="F2035" i="2"/>
  <c r="E2035" i="2"/>
  <c r="D2035" i="2"/>
  <c r="B2035" i="2"/>
  <c r="F2034" i="2"/>
  <c r="E2034" i="2"/>
  <c r="D2034" i="2"/>
  <c r="B2034" i="2"/>
  <c r="F2033" i="2"/>
  <c r="E2033" i="2"/>
  <c r="D2033" i="2"/>
  <c r="B2033" i="2"/>
  <c r="F2032" i="2"/>
  <c r="E2032" i="2"/>
  <c r="D2032" i="2"/>
  <c r="B2032" i="2"/>
  <c r="F2031" i="2"/>
  <c r="E2031" i="2"/>
  <c r="D2031" i="2"/>
  <c r="B2031" i="2"/>
  <c r="F2030" i="2"/>
  <c r="E2030" i="2"/>
  <c r="D2030" i="2"/>
  <c r="B2030" i="2"/>
  <c r="F2029" i="2"/>
  <c r="E2029" i="2"/>
  <c r="D2029" i="2"/>
  <c r="B2029" i="2"/>
  <c r="F2028" i="2"/>
  <c r="E2028" i="2"/>
  <c r="D2028" i="2"/>
  <c r="B2028" i="2"/>
  <c r="F2027" i="2"/>
  <c r="E2027" i="2"/>
  <c r="D2027" i="2"/>
  <c r="B2027" i="2"/>
  <c r="F2026" i="2"/>
  <c r="E2026" i="2"/>
  <c r="D2026" i="2"/>
  <c r="B2026" i="2"/>
  <c r="F2025" i="2"/>
  <c r="E2025" i="2"/>
  <c r="D2025" i="2"/>
  <c r="B2025" i="2"/>
  <c r="F2024" i="2"/>
  <c r="E2024" i="2"/>
  <c r="D2024" i="2"/>
  <c r="B2024" i="2"/>
  <c r="F2023" i="2"/>
  <c r="E2023" i="2"/>
  <c r="D2023" i="2"/>
  <c r="B2023" i="2"/>
  <c r="F2022" i="2"/>
  <c r="E2022" i="2"/>
  <c r="D2022" i="2"/>
  <c r="B2022" i="2"/>
  <c r="F2021" i="2"/>
  <c r="E2021" i="2"/>
  <c r="D2021" i="2"/>
  <c r="B2021" i="2"/>
  <c r="F2020" i="2"/>
  <c r="E2020" i="2"/>
  <c r="D2020" i="2"/>
  <c r="B2020" i="2"/>
  <c r="F2019" i="2"/>
  <c r="E2019" i="2"/>
  <c r="D2019" i="2"/>
  <c r="B2019" i="2"/>
  <c r="F2018" i="2"/>
  <c r="E2018" i="2"/>
  <c r="D2018" i="2"/>
  <c r="B2018" i="2"/>
  <c r="F2017" i="2"/>
  <c r="E2017" i="2"/>
  <c r="D2017" i="2"/>
  <c r="B2017" i="2"/>
  <c r="F2016" i="2"/>
  <c r="E2016" i="2"/>
  <c r="D2016" i="2"/>
  <c r="B2016" i="2"/>
  <c r="F2015" i="2"/>
  <c r="E2015" i="2"/>
  <c r="D2015" i="2"/>
  <c r="B2015" i="2"/>
  <c r="F2014" i="2"/>
  <c r="E2014" i="2"/>
  <c r="D2014" i="2"/>
  <c r="B2014" i="2"/>
  <c r="F2013" i="2"/>
  <c r="E2013" i="2"/>
  <c r="D2013" i="2"/>
  <c r="B2013" i="2"/>
  <c r="F2012" i="2"/>
  <c r="E2012" i="2"/>
  <c r="D2012" i="2"/>
  <c r="B2012" i="2"/>
  <c r="F2011" i="2"/>
  <c r="E2011" i="2"/>
  <c r="D2011" i="2"/>
  <c r="B2011" i="2"/>
  <c r="F2010" i="2"/>
  <c r="E2010" i="2"/>
  <c r="D2010" i="2"/>
  <c r="B2010" i="2"/>
  <c r="F2009" i="2"/>
  <c r="E2009" i="2"/>
  <c r="D2009" i="2"/>
  <c r="B2009" i="2"/>
  <c r="F2008" i="2"/>
  <c r="E2008" i="2"/>
  <c r="D2008" i="2"/>
  <c r="B2008" i="2"/>
  <c r="F2007" i="2"/>
  <c r="E2007" i="2"/>
  <c r="D2007" i="2"/>
  <c r="B2007" i="2"/>
  <c r="F2006" i="2"/>
  <c r="E2006" i="2"/>
  <c r="D2006" i="2"/>
  <c r="B2006" i="2"/>
  <c r="F2005" i="2"/>
  <c r="E2005" i="2"/>
  <c r="D2005" i="2"/>
  <c r="B2005" i="2"/>
  <c r="F2004" i="2"/>
  <c r="E2004" i="2"/>
  <c r="D2004" i="2"/>
  <c r="B2004" i="2"/>
  <c r="F2003" i="2"/>
  <c r="E2003" i="2"/>
  <c r="D2003" i="2"/>
  <c r="B2003" i="2"/>
  <c r="F2002" i="2"/>
  <c r="E2002" i="2"/>
  <c r="D2002" i="2"/>
  <c r="B2002" i="2"/>
  <c r="F2001" i="2"/>
  <c r="E2001" i="2"/>
  <c r="D2001" i="2"/>
  <c r="B2001" i="2"/>
  <c r="F2000" i="2"/>
  <c r="E2000" i="2"/>
  <c r="D2000" i="2"/>
  <c r="B2000" i="2"/>
  <c r="F1999" i="2"/>
  <c r="E1999" i="2"/>
  <c r="D1999" i="2"/>
  <c r="B1999" i="2"/>
  <c r="F1998" i="2"/>
  <c r="E1998" i="2"/>
  <c r="D1998" i="2"/>
  <c r="B1998" i="2"/>
  <c r="F1997" i="2"/>
  <c r="E1997" i="2"/>
  <c r="D1997" i="2"/>
  <c r="B1997" i="2"/>
  <c r="F1996" i="2"/>
  <c r="E1996" i="2"/>
  <c r="D1996" i="2"/>
  <c r="B1996" i="2"/>
  <c r="F1995" i="2"/>
  <c r="E1995" i="2"/>
  <c r="D1995" i="2"/>
  <c r="B1995" i="2"/>
  <c r="F1994" i="2"/>
  <c r="E1994" i="2"/>
  <c r="D1994" i="2"/>
  <c r="B1994" i="2"/>
  <c r="F1993" i="2"/>
  <c r="E1993" i="2"/>
  <c r="D1993" i="2"/>
  <c r="B1993" i="2"/>
  <c r="F1992" i="2"/>
  <c r="E1992" i="2"/>
  <c r="D1992" i="2"/>
  <c r="B1992" i="2"/>
  <c r="F1991" i="2"/>
  <c r="E1991" i="2"/>
  <c r="D1991" i="2"/>
  <c r="B1991" i="2"/>
  <c r="F1990" i="2"/>
  <c r="E1990" i="2"/>
  <c r="D1990" i="2"/>
  <c r="B1990" i="2"/>
  <c r="F1989" i="2"/>
  <c r="E1989" i="2"/>
  <c r="D1989" i="2"/>
  <c r="B1989" i="2"/>
  <c r="F1988" i="2"/>
  <c r="E1988" i="2"/>
  <c r="D1988" i="2"/>
  <c r="B1988" i="2"/>
  <c r="F1987" i="2"/>
  <c r="E1987" i="2"/>
  <c r="D1987" i="2"/>
  <c r="B1987" i="2"/>
  <c r="F1986" i="2"/>
  <c r="E1986" i="2"/>
  <c r="D1986" i="2"/>
  <c r="B1986" i="2"/>
  <c r="F1985" i="2"/>
  <c r="E1985" i="2"/>
  <c r="D1985" i="2"/>
  <c r="B1985" i="2"/>
  <c r="F1984" i="2"/>
  <c r="E1984" i="2"/>
  <c r="D1984" i="2"/>
  <c r="B1984" i="2"/>
  <c r="F1983" i="2"/>
  <c r="E1983" i="2"/>
  <c r="D1983" i="2"/>
  <c r="B1983" i="2"/>
  <c r="F1982" i="2"/>
  <c r="E1982" i="2"/>
  <c r="D1982" i="2"/>
  <c r="B1982" i="2"/>
  <c r="F1981" i="2"/>
  <c r="E1981" i="2"/>
  <c r="D1981" i="2"/>
  <c r="B1981" i="2"/>
  <c r="F1980" i="2"/>
  <c r="E1980" i="2"/>
  <c r="D1980" i="2"/>
  <c r="B1980" i="2"/>
  <c r="F1979" i="2"/>
  <c r="E1979" i="2"/>
  <c r="D1979" i="2"/>
  <c r="B1979" i="2"/>
  <c r="F1978" i="2"/>
  <c r="E1978" i="2"/>
  <c r="D1978" i="2"/>
  <c r="B1978" i="2"/>
  <c r="F1977" i="2"/>
  <c r="E1977" i="2"/>
  <c r="D1977" i="2"/>
  <c r="B1977" i="2"/>
  <c r="F1976" i="2"/>
  <c r="E1976" i="2"/>
  <c r="D1976" i="2"/>
  <c r="B1976" i="2"/>
  <c r="F1975" i="2"/>
  <c r="E1975" i="2"/>
  <c r="D1975" i="2"/>
  <c r="B1975" i="2"/>
  <c r="F1974" i="2"/>
  <c r="E1974" i="2"/>
  <c r="D1974" i="2"/>
  <c r="B1974" i="2"/>
  <c r="F1973" i="2"/>
  <c r="E1973" i="2"/>
  <c r="D1973" i="2"/>
  <c r="B1973" i="2"/>
  <c r="F1972" i="2"/>
  <c r="E1972" i="2"/>
  <c r="D1972" i="2"/>
  <c r="B1972" i="2"/>
  <c r="F1971" i="2"/>
  <c r="E1971" i="2"/>
  <c r="D1971" i="2"/>
  <c r="B1971" i="2"/>
  <c r="F1970" i="2"/>
  <c r="E1970" i="2"/>
  <c r="D1970" i="2"/>
  <c r="B1970" i="2"/>
  <c r="F1969" i="2"/>
  <c r="E1969" i="2"/>
  <c r="D1969" i="2"/>
  <c r="B1969" i="2"/>
  <c r="F1968" i="2"/>
  <c r="E1968" i="2"/>
  <c r="D1968" i="2"/>
  <c r="B1968" i="2"/>
  <c r="F1967" i="2"/>
  <c r="E1967" i="2"/>
  <c r="D1967" i="2"/>
  <c r="B1967" i="2"/>
  <c r="F1966" i="2"/>
  <c r="E1966" i="2"/>
  <c r="D1966" i="2"/>
  <c r="B1966" i="2"/>
  <c r="F1965" i="2"/>
  <c r="E1965" i="2"/>
  <c r="D1965" i="2"/>
  <c r="B1965" i="2"/>
  <c r="F1964" i="2"/>
  <c r="E1964" i="2"/>
  <c r="D1964" i="2"/>
  <c r="B1964" i="2"/>
  <c r="F1963" i="2"/>
  <c r="E1963" i="2"/>
  <c r="D1963" i="2"/>
  <c r="B1963" i="2"/>
  <c r="F1962" i="2"/>
  <c r="E1962" i="2"/>
  <c r="D1962" i="2"/>
  <c r="B1962" i="2"/>
  <c r="F1961" i="2"/>
  <c r="E1961" i="2"/>
  <c r="D1961" i="2"/>
  <c r="B1961" i="2"/>
  <c r="F1960" i="2"/>
  <c r="E1960" i="2"/>
  <c r="D1960" i="2"/>
  <c r="B1960" i="2"/>
  <c r="F1959" i="2"/>
  <c r="E1959" i="2"/>
  <c r="D1959" i="2"/>
  <c r="B1959" i="2"/>
  <c r="F1958" i="2"/>
  <c r="E1958" i="2"/>
  <c r="D1958" i="2"/>
  <c r="B1958" i="2"/>
  <c r="F1957" i="2"/>
  <c r="E1957" i="2"/>
  <c r="D1957" i="2"/>
  <c r="B1957" i="2"/>
  <c r="F1956" i="2"/>
  <c r="E1956" i="2"/>
  <c r="D1956" i="2"/>
  <c r="B1956" i="2"/>
  <c r="F1955" i="2"/>
  <c r="E1955" i="2"/>
  <c r="D1955" i="2"/>
  <c r="B1955" i="2"/>
  <c r="F1954" i="2"/>
  <c r="E1954" i="2"/>
  <c r="D1954" i="2"/>
  <c r="B1954" i="2"/>
  <c r="F1953" i="2"/>
  <c r="E1953" i="2"/>
  <c r="D1953" i="2"/>
  <c r="B1953" i="2"/>
  <c r="F1952" i="2"/>
  <c r="E1952" i="2"/>
  <c r="D1952" i="2"/>
  <c r="B1952" i="2"/>
  <c r="F1951" i="2"/>
  <c r="E1951" i="2"/>
  <c r="D1951" i="2"/>
  <c r="B1951" i="2"/>
  <c r="F1950" i="2"/>
  <c r="E1950" i="2"/>
  <c r="D1950" i="2"/>
  <c r="B1950" i="2"/>
  <c r="F1949" i="2"/>
  <c r="E1949" i="2"/>
  <c r="D1949" i="2"/>
  <c r="B1949" i="2"/>
  <c r="F1948" i="2"/>
  <c r="E1948" i="2"/>
  <c r="D1948" i="2"/>
  <c r="B1948" i="2"/>
  <c r="F1947" i="2"/>
  <c r="E1947" i="2"/>
  <c r="D1947" i="2"/>
  <c r="B1947" i="2"/>
  <c r="F1946" i="2"/>
  <c r="E1946" i="2"/>
  <c r="D1946" i="2"/>
  <c r="B1946" i="2"/>
  <c r="F1945" i="2"/>
  <c r="E1945" i="2"/>
  <c r="D1945" i="2"/>
  <c r="B1945" i="2"/>
  <c r="F1944" i="2"/>
  <c r="E1944" i="2"/>
  <c r="D1944" i="2"/>
  <c r="B1944" i="2"/>
  <c r="F1943" i="2"/>
  <c r="E1943" i="2"/>
  <c r="D1943" i="2"/>
  <c r="B1943" i="2"/>
  <c r="F1942" i="2"/>
  <c r="E1942" i="2"/>
  <c r="D1942" i="2"/>
  <c r="B1942" i="2"/>
  <c r="F1941" i="2"/>
  <c r="E1941" i="2"/>
  <c r="D1941" i="2"/>
  <c r="B1941" i="2"/>
  <c r="F1940" i="2"/>
  <c r="E1940" i="2"/>
  <c r="D1940" i="2"/>
  <c r="B1940" i="2"/>
  <c r="F1939" i="2"/>
  <c r="E1939" i="2"/>
  <c r="D1939" i="2"/>
  <c r="B1939" i="2"/>
  <c r="F1938" i="2"/>
  <c r="E1938" i="2"/>
  <c r="D1938" i="2"/>
  <c r="B1938" i="2"/>
  <c r="F1937" i="2"/>
  <c r="E1937" i="2"/>
  <c r="D1937" i="2"/>
  <c r="B1937" i="2"/>
  <c r="F1936" i="2"/>
  <c r="E1936" i="2"/>
  <c r="D1936" i="2"/>
  <c r="B1936" i="2"/>
  <c r="F1935" i="2"/>
  <c r="E1935" i="2"/>
  <c r="D1935" i="2"/>
  <c r="B1935" i="2"/>
  <c r="F1934" i="2"/>
  <c r="E1934" i="2"/>
  <c r="D1934" i="2"/>
  <c r="B1934" i="2"/>
  <c r="F1933" i="2"/>
  <c r="E1933" i="2"/>
  <c r="D1933" i="2"/>
  <c r="B1933" i="2"/>
  <c r="F1932" i="2"/>
  <c r="E1932" i="2"/>
  <c r="D1932" i="2"/>
  <c r="B1932" i="2"/>
  <c r="F1931" i="2"/>
  <c r="E1931" i="2"/>
  <c r="D1931" i="2"/>
  <c r="B1931" i="2"/>
  <c r="F1930" i="2"/>
  <c r="E1930" i="2"/>
  <c r="D1930" i="2"/>
  <c r="B1930" i="2"/>
  <c r="F1929" i="2"/>
  <c r="E1929" i="2"/>
  <c r="D1929" i="2"/>
  <c r="B1929" i="2"/>
  <c r="F1928" i="2"/>
  <c r="E1928" i="2"/>
  <c r="D1928" i="2"/>
  <c r="B1928" i="2"/>
  <c r="F1927" i="2"/>
  <c r="E1927" i="2"/>
  <c r="D1927" i="2"/>
  <c r="B1927" i="2"/>
  <c r="F1926" i="2"/>
  <c r="E1926" i="2"/>
  <c r="D1926" i="2"/>
  <c r="B1926" i="2"/>
  <c r="F1925" i="2"/>
  <c r="E1925" i="2"/>
  <c r="D1925" i="2"/>
  <c r="B1925" i="2"/>
  <c r="F1924" i="2"/>
  <c r="E1924" i="2"/>
  <c r="D1924" i="2"/>
  <c r="B1924" i="2"/>
  <c r="F1923" i="2"/>
  <c r="E1923" i="2"/>
  <c r="D1923" i="2"/>
  <c r="B1923" i="2"/>
  <c r="F1922" i="2"/>
  <c r="E1922" i="2"/>
  <c r="D1922" i="2"/>
  <c r="B1922" i="2"/>
  <c r="F1921" i="2"/>
  <c r="E1921" i="2"/>
  <c r="D1921" i="2"/>
  <c r="B1921" i="2"/>
  <c r="F1920" i="2"/>
  <c r="E1920" i="2"/>
  <c r="D1920" i="2"/>
  <c r="B1920" i="2"/>
  <c r="F1919" i="2"/>
  <c r="E1919" i="2"/>
  <c r="D1919" i="2"/>
  <c r="B1919" i="2"/>
  <c r="F1918" i="2"/>
  <c r="E1918" i="2"/>
  <c r="D1918" i="2"/>
  <c r="B1918" i="2"/>
  <c r="F1917" i="2"/>
  <c r="E1917" i="2"/>
  <c r="D1917" i="2"/>
  <c r="B1917" i="2"/>
  <c r="F1916" i="2"/>
  <c r="E1916" i="2"/>
  <c r="D1916" i="2"/>
  <c r="B1916" i="2"/>
  <c r="F1915" i="2"/>
  <c r="E1915" i="2"/>
  <c r="D1915" i="2"/>
  <c r="B1915" i="2"/>
  <c r="F1914" i="2"/>
  <c r="E1914" i="2"/>
  <c r="D1914" i="2"/>
  <c r="B1914" i="2"/>
  <c r="F1913" i="2"/>
  <c r="E1913" i="2"/>
  <c r="D1913" i="2"/>
  <c r="B1913" i="2"/>
  <c r="F1912" i="2"/>
  <c r="E1912" i="2"/>
  <c r="D1912" i="2"/>
  <c r="B1912" i="2"/>
  <c r="F1911" i="2"/>
  <c r="E1911" i="2"/>
  <c r="D1911" i="2"/>
  <c r="B1911" i="2"/>
  <c r="F1910" i="2"/>
  <c r="E1910" i="2"/>
  <c r="D1910" i="2"/>
  <c r="B1910" i="2"/>
  <c r="F1909" i="2"/>
  <c r="E1909" i="2"/>
  <c r="D1909" i="2"/>
  <c r="B1909" i="2"/>
  <c r="F1908" i="2"/>
  <c r="E1908" i="2"/>
  <c r="D1908" i="2"/>
  <c r="B1908" i="2"/>
  <c r="F1907" i="2"/>
  <c r="E1907" i="2"/>
  <c r="D1907" i="2"/>
  <c r="B1907" i="2"/>
  <c r="F1906" i="2"/>
  <c r="E1906" i="2"/>
  <c r="D1906" i="2"/>
  <c r="B1906" i="2"/>
  <c r="F1905" i="2"/>
  <c r="E1905" i="2"/>
  <c r="D1905" i="2"/>
  <c r="B1905" i="2"/>
  <c r="F1904" i="2"/>
  <c r="E1904" i="2"/>
  <c r="D1904" i="2"/>
  <c r="B1904" i="2"/>
  <c r="F1903" i="2"/>
  <c r="E1903" i="2"/>
  <c r="D1903" i="2"/>
  <c r="B1903" i="2"/>
  <c r="F1902" i="2"/>
  <c r="E1902" i="2"/>
  <c r="D1902" i="2"/>
  <c r="B1902" i="2"/>
  <c r="F1901" i="2"/>
  <c r="E1901" i="2"/>
  <c r="D1901" i="2"/>
  <c r="B1901" i="2"/>
  <c r="F1900" i="2"/>
  <c r="E1900" i="2"/>
  <c r="D1900" i="2"/>
  <c r="B1900" i="2"/>
  <c r="F1899" i="2"/>
  <c r="E1899" i="2"/>
  <c r="D1899" i="2"/>
  <c r="B1899" i="2"/>
  <c r="F1898" i="2"/>
  <c r="E1898" i="2"/>
  <c r="D1898" i="2"/>
  <c r="B1898" i="2"/>
  <c r="F1897" i="2"/>
  <c r="E1897" i="2"/>
  <c r="D1897" i="2"/>
  <c r="B1897" i="2"/>
  <c r="F1896" i="2"/>
  <c r="E1896" i="2"/>
  <c r="D1896" i="2"/>
  <c r="B1896" i="2"/>
  <c r="F1895" i="2"/>
  <c r="E1895" i="2"/>
  <c r="D1895" i="2"/>
  <c r="B1895" i="2"/>
  <c r="F1894" i="2"/>
  <c r="E1894" i="2"/>
  <c r="D1894" i="2"/>
  <c r="B1894" i="2"/>
  <c r="F1893" i="2"/>
  <c r="E1893" i="2"/>
  <c r="D1893" i="2"/>
  <c r="B1893" i="2"/>
  <c r="F1892" i="2"/>
  <c r="E1892" i="2"/>
  <c r="D1892" i="2"/>
  <c r="B1892" i="2"/>
  <c r="F1891" i="2"/>
  <c r="E1891" i="2"/>
  <c r="D1891" i="2"/>
  <c r="B1891" i="2"/>
  <c r="F1890" i="2"/>
  <c r="E1890" i="2"/>
  <c r="D1890" i="2"/>
  <c r="B1890" i="2"/>
  <c r="F1889" i="2"/>
  <c r="E1889" i="2"/>
  <c r="D1889" i="2"/>
  <c r="B1889" i="2"/>
  <c r="F1888" i="2"/>
  <c r="E1888" i="2"/>
  <c r="D1888" i="2"/>
  <c r="B1888" i="2"/>
  <c r="F1887" i="2"/>
  <c r="E1887" i="2"/>
  <c r="D1887" i="2"/>
  <c r="B1887" i="2"/>
  <c r="F1886" i="2"/>
  <c r="E1886" i="2"/>
  <c r="D1886" i="2"/>
  <c r="B1886" i="2"/>
  <c r="F1885" i="2"/>
  <c r="E1885" i="2"/>
  <c r="D1885" i="2"/>
  <c r="B1885" i="2"/>
  <c r="F1884" i="2"/>
  <c r="E1884" i="2"/>
  <c r="D1884" i="2"/>
  <c r="B1884" i="2"/>
  <c r="F1883" i="2"/>
  <c r="E1883" i="2"/>
  <c r="D1883" i="2"/>
  <c r="B1883" i="2"/>
  <c r="F1882" i="2"/>
  <c r="E1882" i="2"/>
  <c r="D1882" i="2"/>
  <c r="B1882" i="2"/>
  <c r="F1881" i="2"/>
  <c r="E1881" i="2"/>
  <c r="D1881" i="2"/>
  <c r="B1881" i="2"/>
  <c r="F1880" i="2"/>
  <c r="E1880" i="2"/>
  <c r="D1880" i="2"/>
  <c r="B1880" i="2"/>
  <c r="B1879" i="2"/>
  <c r="F1878" i="2"/>
  <c r="E1878" i="2"/>
  <c r="D1878" i="2"/>
  <c r="B1878" i="2"/>
  <c r="F1877" i="2"/>
  <c r="E1877" i="2"/>
  <c r="D1877" i="2"/>
  <c r="B1877" i="2"/>
  <c r="F1876" i="2"/>
  <c r="E1876" i="2"/>
  <c r="D1876" i="2"/>
  <c r="B1876" i="2"/>
  <c r="F1875" i="2"/>
  <c r="E1875" i="2"/>
  <c r="D1875" i="2"/>
  <c r="B1875" i="2"/>
  <c r="F1874" i="2"/>
  <c r="E1874" i="2"/>
  <c r="D1874" i="2"/>
  <c r="B1874" i="2"/>
  <c r="F1873" i="2"/>
  <c r="E1873" i="2"/>
  <c r="D1873" i="2"/>
  <c r="B1873" i="2"/>
  <c r="F1872" i="2"/>
  <c r="E1872" i="2"/>
  <c r="D1872" i="2"/>
  <c r="B1872" i="2"/>
  <c r="F1871" i="2"/>
  <c r="E1871" i="2"/>
  <c r="D1871" i="2"/>
  <c r="B1871" i="2"/>
  <c r="F1870" i="2"/>
  <c r="E1870" i="2"/>
  <c r="D1870" i="2"/>
  <c r="B1870" i="2"/>
  <c r="F1869" i="2"/>
  <c r="E1869" i="2"/>
  <c r="D1869" i="2"/>
  <c r="B1869" i="2"/>
  <c r="F1868" i="2"/>
  <c r="E1868" i="2"/>
  <c r="D1868" i="2"/>
  <c r="B1868" i="2"/>
  <c r="F1867" i="2"/>
  <c r="E1867" i="2"/>
  <c r="D1867" i="2"/>
  <c r="B1867" i="2"/>
  <c r="F1866" i="2"/>
  <c r="E1866" i="2"/>
  <c r="D1866" i="2"/>
  <c r="B1866" i="2"/>
  <c r="F1865" i="2"/>
  <c r="E1865" i="2"/>
  <c r="D1865" i="2"/>
  <c r="B1865" i="2"/>
  <c r="F1864" i="2"/>
  <c r="E1864" i="2"/>
  <c r="D1864" i="2"/>
  <c r="B1864" i="2"/>
  <c r="F1863" i="2"/>
  <c r="E1863" i="2"/>
  <c r="D1863" i="2"/>
  <c r="B1863" i="2"/>
  <c r="F1862" i="2"/>
  <c r="E1862" i="2"/>
  <c r="D1862" i="2"/>
  <c r="B1862" i="2"/>
  <c r="F1861" i="2"/>
  <c r="E1861" i="2"/>
  <c r="D1861" i="2"/>
  <c r="B1861" i="2"/>
  <c r="F1860" i="2"/>
  <c r="E1860" i="2"/>
  <c r="D1860" i="2"/>
  <c r="B1860" i="2"/>
  <c r="F1859" i="2"/>
  <c r="E1859" i="2"/>
  <c r="D1859" i="2"/>
  <c r="B1859" i="2"/>
  <c r="F1858" i="2"/>
  <c r="E1858" i="2"/>
  <c r="D1858" i="2"/>
  <c r="B1858" i="2"/>
  <c r="F1857" i="2"/>
  <c r="E1857" i="2"/>
  <c r="D1857" i="2"/>
  <c r="B1857" i="2"/>
  <c r="F1856" i="2"/>
  <c r="E1856" i="2"/>
  <c r="D1856" i="2"/>
  <c r="B1856" i="2"/>
  <c r="F1855" i="2"/>
  <c r="E1855" i="2"/>
  <c r="D1855" i="2"/>
  <c r="B1855" i="2"/>
  <c r="F1854" i="2"/>
  <c r="E1854" i="2"/>
  <c r="D1854" i="2"/>
  <c r="B1854" i="2"/>
  <c r="F1853" i="2"/>
  <c r="E1853" i="2"/>
  <c r="D1853" i="2"/>
  <c r="B1853" i="2"/>
  <c r="F1852" i="2"/>
  <c r="E1852" i="2"/>
  <c r="D1852" i="2"/>
  <c r="B1852" i="2"/>
  <c r="F1851" i="2"/>
  <c r="E1851" i="2"/>
  <c r="D1851" i="2"/>
  <c r="B1851" i="2"/>
  <c r="F1850" i="2"/>
  <c r="E1850" i="2"/>
  <c r="D1850" i="2"/>
  <c r="B1850" i="2"/>
  <c r="F1849" i="2"/>
  <c r="E1849" i="2"/>
  <c r="D1849" i="2"/>
  <c r="B1849" i="2"/>
  <c r="F1848" i="2"/>
  <c r="E1848" i="2"/>
  <c r="D1848" i="2"/>
  <c r="B1848" i="2"/>
  <c r="F1847" i="2"/>
  <c r="E1847" i="2"/>
  <c r="D1847" i="2"/>
  <c r="B1847" i="2"/>
  <c r="F1846" i="2"/>
  <c r="E1846" i="2"/>
  <c r="D1846" i="2"/>
  <c r="B1846" i="2"/>
  <c r="F1845" i="2"/>
  <c r="E1845" i="2"/>
  <c r="D1845" i="2"/>
  <c r="B1845" i="2"/>
  <c r="B1844" i="2"/>
  <c r="B1843" i="2"/>
  <c r="F1842" i="2"/>
  <c r="E1842" i="2"/>
  <c r="D1842" i="2"/>
  <c r="B1842" i="2"/>
  <c r="F1841" i="2"/>
  <c r="E1841" i="2"/>
  <c r="D1841" i="2"/>
  <c r="B1841" i="2"/>
  <c r="F1840" i="2"/>
  <c r="E1840" i="2"/>
  <c r="D1840" i="2"/>
  <c r="B1840" i="2"/>
  <c r="F1839" i="2"/>
  <c r="E1839" i="2"/>
  <c r="D1839" i="2"/>
  <c r="B1839" i="2"/>
  <c r="F1838" i="2"/>
  <c r="E1838" i="2"/>
  <c r="D1838" i="2"/>
  <c r="B1838" i="2"/>
  <c r="F1837" i="2"/>
  <c r="E1837" i="2"/>
  <c r="D1837" i="2"/>
  <c r="B1837" i="2"/>
  <c r="F1836" i="2"/>
  <c r="E1836" i="2"/>
  <c r="D1836" i="2"/>
  <c r="B1836" i="2"/>
  <c r="F1835" i="2"/>
  <c r="E1835" i="2"/>
  <c r="D1835" i="2"/>
  <c r="B1835" i="2"/>
  <c r="F1834" i="2"/>
  <c r="E1834" i="2"/>
  <c r="D1834" i="2"/>
  <c r="B1834" i="2"/>
  <c r="F1833" i="2"/>
  <c r="E1833" i="2"/>
  <c r="D1833" i="2"/>
  <c r="B1833" i="2"/>
  <c r="F1832" i="2"/>
  <c r="E1832" i="2"/>
  <c r="D1832" i="2"/>
  <c r="B1832" i="2"/>
  <c r="F1831" i="2"/>
  <c r="E1831" i="2"/>
  <c r="D1831" i="2"/>
  <c r="B1831" i="2"/>
  <c r="F1830" i="2"/>
  <c r="E1830" i="2"/>
  <c r="D1830" i="2"/>
  <c r="B1830" i="2"/>
  <c r="F1829" i="2"/>
  <c r="E1829" i="2"/>
  <c r="D1829" i="2"/>
  <c r="B1829" i="2"/>
  <c r="F1828" i="2"/>
  <c r="E1828" i="2"/>
  <c r="D1828" i="2"/>
  <c r="B1828" i="2"/>
  <c r="F1827" i="2"/>
  <c r="E1827" i="2"/>
  <c r="D1827" i="2"/>
  <c r="B1827" i="2"/>
  <c r="F1826" i="2"/>
  <c r="E1826" i="2"/>
  <c r="D1826" i="2"/>
  <c r="B1826" i="2"/>
  <c r="F1825" i="2"/>
  <c r="E1825" i="2"/>
  <c r="D1825" i="2"/>
  <c r="B1825" i="2"/>
  <c r="F1824" i="2"/>
  <c r="E1824" i="2"/>
  <c r="D1824" i="2"/>
  <c r="B1824" i="2"/>
  <c r="F1823" i="2"/>
  <c r="E1823" i="2"/>
  <c r="D1823" i="2"/>
  <c r="B1823" i="2"/>
  <c r="F1822" i="2"/>
  <c r="E1822" i="2"/>
  <c r="D1822" i="2"/>
  <c r="B1822" i="2"/>
  <c r="F1821" i="2"/>
  <c r="E1821" i="2"/>
  <c r="D1821" i="2"/>
  <c r="B1821" i="2"/>
  <c r="F1820" i="2"/>
  <c r="E1820" i="2"/>
  <c r="D1820" i="2"/>
  <c r="B1820" i="2"/>
  <c r="F1819" i="2"/>
  <c r="E1819" i="2"/>
  <c r="D1819" i="2"/>
  <c r="B1819" i="2"/>
  <c r="F1818" i="2"/>
  <c r="E1818" i="2"/>
  <c r="D1818" i="2"/>
  <c r="B1818" i="2"/>
  <c r="F1817" i="2"/>
  <c r="E1817" i="2"/>
  <c r="D1817" i="2"/>
  <c r="B1817" i="2"/>
  <c r="F1816" i="2"/>
  <c r="E1816" i="2"/>
  <c r="D1816" i="2"/>
  <c r="B1816" i="2"/>
  <c r="F1815" i="2"/>
  <c r="E1815" i="2"/>
  <c r="D1815" i="2"/>
  <c r="B1815" i="2"/>
  <c r="F1814" i="2"/>
  <c r="E1814" i="2"/>
  <c r="D1814" i="2"/>
  <c r="B1814" i="2"/>
  <c r="F1813" i="2"/>
  <c r="E1813" i="2"/>
  <c r="D1813" i="2"/>
  <c r="B1813" i="2"/>
  <c r="F1812" i="2"/>
  <c r="E1812" i="2"/>
  <c r="D1812" i="2"/>
  <c r="B1812" i="2"/>
  <c r="F1811" i="2"/>
  <c r="E1811" i="2"/>
  <c r="D1811" i="2"/>
  <c r="B1811" i="2"/>
  <c r="F1810" i="2"/>
  <c r="E1810" i="2"/>
  <c r="D1810" i="2"/>
  <c r="B1810" i="2"/>
  <c r="F1809" i="2"/>
  <c r="E1809" i="2"/>
  <c r="D1809" i="2"/>
  <c r="B1809" i="2"/>
  <c r="F1808" i="2"/>
  <c r="E1808" i="2"/>
  <c r="D1808" i="2"/>
  <c r="B1808" i="2"/>
  <c r="F1807" i="2"/>
  <c r="E1807" i="2"/>
  <c r="D1807" i="2"/>
  <c r="B1807" i="2"/>
  <c r="F1806" i="2"/>
  <c r="E1806" i="2"/>
  <c r="D1806" i="2"/>
  <c r="B1806" i="2"/>
  <c r="F1805" i="2"/>
  <c r="E1805" i="2"/>
  <c r="D1805" i="2"/>
  <c r="B1805" i="2"/>
  <c r="F1804" i="2"/>
  <c r="E1804" i="2"/>
  <c r="D1804" i="2"/>
  <c r="B1804" i="2"/>
  <c r="F1803" i="2"/>
  <c r="E1803" i="2"/>
  <c r="D1803" i="2"/>
  <c r="B1803" i="2"/>
  <c r="F1802" i="2"/>
  <c r="E1802" i="2"/>
  <c r="D1802" i="2"/>
  <c r="B1802" i="2"/>
  <c r="F1801" i="2"/>
  <c r="E1801" i="2"/>
  <c r="D1801" i="2"/>
  <c r="B1801" i="2"/>
  <c r="F1800" i="2"/>
  <c r="E1800" i="2"/>
  <c r="D1800" i="2"/>
  <c r="B1800" i="2"/>
  <c r="F1799" i="2"/>
  <c r="E1799" i="2"/>
  <c r="D1799" i="2"/>
  <c r="B1799" i="2"/>
  <c r="F1798" i="2"/>
  <c r="E1798" i="2"/>
  <c r="D1798" i="2"/>
  <c r="B1798" i="2"/>
  <c r="F1797" i="2"/>
  <c r="E1797" i="2"/>
  <c r="D1797" i="2"/>
  <c r="B1797" i="2"/>
  <c r="F1796" i="2"/>
  <c r="E1796" i="2"/>
  <c r="D1796" i="2"/>
  <c r="B1796" i="2"/>
  <c r="F1795" i="2"/>
  <c r="E1795" i="2"/>
  <c r="D1795" i="2"/>
  <c r="B1795" i="2"/>
  <c r="F1794" i="2"/>
  <c r="E1794" i="2"/>
  <c r="D1794" i="2"/>
  <c r="B1794" i="2"/>
  <c r="F1793" i="2"/>
  <c r="E1793" i="2"/>
  <c r="D1793" i="2"/>
  <c r="B1793" i="2"/>
  <c r="F1792" i="2"/>
  <c r="E1792" i="2"/>
  <c r="D1792" i="2"/>
  <c r="B1792" i="2"/>
  <c r="F1791" i="2"/>
  <c r="E1791" i="2"/>
  <c r="D1791" i="2"/>
  <c r="B1791" i="2"/>
  <c r="F1790" i="2"/>
  <c r="E1790" i="2"/>
  <c r="D1790" i="2"/>
  <c r="B1790" i="2"/>
  <c r="F1789" i="2"/>
  <c r="E1789" i="2"/>
  <c r="D1789" i="2"/>
  <c r="B1789" i="2"/>
  <c r="F1788" i="2"/>
  <c r="E1788" i="2"/>
  <c r="D1788" i="2"/>
  <c r="B1788" i="2"/>
  <c r="F1787" i="2"/>
  <c r="E1787" i="2"/>
  <c r="D1787" i="2"/>
  <c r="B1787" i="2"/>
  <c r="F1786" i="2"/>
  <c r="E1786" i="2"/>
  <c r="D1786" i="2"/>
  <c r="B1786" i="2"/>
  <c r="F1785" i="2"/>
  <c r="E1785" i="2"/>
  <c r="D1785" i="2"/>
  <c r="B1785" i="2"/>
  <c r="F1784" i="2"/>
  <c r="E1784" i="2"/>
  <c r="D1784" i="2"/>
  <c r="B1784" i="2"/>
  <c r="F1783" i="2"/>
  <c r="E1783" i="2"/>
  <c r="D1783" i="2"/>
  <c r="B1783" i="2"/>
  <c r="F1782" i="2"/>
  <c r="E1782" i="2"/>
  <c r="D1782" i="2"/>
  <c r="B1782" i="2"/>
  <c r="F1781" i="2"/>
  <c r="E1781" i="2"/>
  <c r="D1781" i="2"/>
  <c r="B1781" i="2"/>
  <c r="F1780" i="2"/>
  <c r="E1780" i="2"/>
  <c r="D1780" i="2"/>
  <c r="B1780" i="2"/>
  <c r="F1779" i="2"/>
  <c r="E1779" i="2"/>
  <c r="D1779" i="2"/>
  <c r="B1779" i="2"/>
  <c r="F1778" i="2"/>
  <c r="E1778" i="2"/>
  <c r="D1778" i="2"/>
  <c r="B1778" i="2"/>
  <c r="F1777" i="2"/>
  <c r="E1777" i="2"/>
  <c r="D1777" i="2"/>
  <c r="B1777" i="2"/>
  <c r="F1776" i="2"/>
  <c r="E1776" i="2"/>
  <c r="D1776" i="2"/>
  <c r="B1776" i="2"/>
  <c r="F1775" i="2"/>
  <c r="E1775" i="2"/>
  <c r="D1775" i="2"/>
  <c r="B1775" i="2"/>
  <c r="F1774" i="2"/>
  <c r="E1774" i="2"/>
  <c r="D1774" i="2"/>
  <c r="B1774" i="2"/>
  <c r="F1773" i="2"/>
  <c r="E1773" i="2"/>
  <c r="D1773" i="2"/>
  <c r="B1773" i="2"/>
  <c r="F1772" i="2"/>
  <c r="E1772" i="2"/>
  <c r="D1772" i="2"/>
  <c r="B1772" i="2"/>
  <c r="F1771" i="2"/>
  <c r="E1771" i="2"/>
  <c r="D1771" i="2"/>
  <c r="B1771" i="2"/>
  <c r="F1770" i="2"/>
  <c r="E1770" i="2"/>
  <c r="D1770" i="2"/>
  <c r="B1770" i="2"/>
  <c r="B1769" i="2"/>
  <c r="B1768" i="2"/>
  <c r="F1767" i="2"/>
  <c r="E1767" i="2"/>
  <c r="D1767" i="2"/>
  <c r="B1767" i="2"/>
  <c r="F1766" i="2"/>
  <c r="E1766" i="2"/>
  <c r="D1766" i="2"/>
  <c r="B1766" i="2"/>
  <c r="F1765" i="2"/>
  <c r="E1765" i="2"/>
  <c r="D1765" i="2"/>
  <c r="B1765" i="2"/>
  <c r="F1764" i="2"/>
  <c r="E1764" i="2"/>
  <c r="D1764" i="2"/>
  <c r="B1764" i="2"/>
  <c r="F1763" i="2"/>
  <c r="E1763" i="2"/>
  <c r="D1763" i="2"/>
  <c r="B1763" i="2"/>
  <c r="F1762" i="2"/>
  <c r="E1762" i="2"/>
  <c r="D1762" i="2"/>
  <c r="B1762" i="2"/>
  <c r="F1761" i="2"/>
  <c r="E1761" i="2"/>
  <c r="D1761" i="2"/>
  <c r="B1761" i="2"/>
  <c r="F1760" i="2"/>
  <c r="E1760" i="2"/>
  <c r="D1760" i="2"/>
  <c r="B1760" i="2"/>
  <c r="F1759" i="2"/>
  <c r="E1759" i="2"/>
  <c r="D1759" i="2"/>
  <c r="B1759" i="2"/>
  <c r="F1758" i="2"/>
  <c r="E1758" i="2"/>
  <c r="D1758" i="2"/>
  <c r="B1758" i="2"/>
  <c r="F1757" i="2"/>
  <c r="E1757" i="2"/>
  <c r="D1757" i="2"/>
  <c r="B1757" i="2"/>
  <c r="F1756" i="2"/>
  <c r="E1756" i="2"/>
  <c r="D1756" i="2"/>
  <c r="B1756" i="2"/>
  <c r="F1755" i="2"/>
  <c r="E1755" i="2"/>
  <c r="D1755" i="2"/>
  <c r="B1755" i="2"/>
  <c r="F1754" i="2"/>
  <c r="E1754" i="2"/>
  <c r="D1754" i="2"/>
  <c r="B1754" i="2"/>
  <c r="F1753" i="2"/>
  <c r="E1753" i="2"/>
  <c r="D1753" i="2"/>
  <c r="B1753" i="2"/>
  <c r="F1752" i="2"/>
  <c r="E1752" i="2"/>
  <c r="D1752" i="2"/>
  <c r="B1752" i="2"/>
  <c r="F1751" i="2"/>
  <c r="E1751" i="2"/>
  <c r="D1751" i="2"/>
  <c r="B1751" i="2"/>
  <c r="F1750" i="2"/>
  <c r="E1750" i="2"/>
  <c r="D1750" i="2"/>
  <c r="B1750" i="2"/>
  <c r="F1749" i="2"/>
  <c r="E1749" i="2"/>
  <c r="D1749" i="2"/>
  <c r="B1749" i="2"/>
  <c r="F1748" i="2"/>
  <c r="E1748" i="2"/>
  <c r="D1748" i="2"/>
  <c r="B1748" i="2"/>
  <c r="F1747" i="2"/>
  <c r="E1747" i="2"/>
  <c r="D1747" i="2"/>
  <c r="B1747" i="2"/>
  <c r="F1746" i="2"/>
  <c r="E1746" i="2"/>
  <c r="D1746" i="2"/>
  <c r="B1746" i="2"/>
  <c r="F1745" i="2"/>
  <c r="E1745" i="2"/>
  <c r="D1745" i="2"/>
  <c r="B1745" i="2"/>
  <c r="F1744" i="2"/>
  <c r="E1744" i="2"/>
  <c r="D1744" i="2"/>
  <c r="B1744" i="2"/>
  <c r="F1743" i="2"/>
  <c r="E1743" i="2"/>
  <c r="D1743" i="2"/>
  <c r="B1743" i="2"/>
  <c r="F1742" i="2"/>
  <c r="E1742" i="2"/>
  <c r="D1742" i="2"/>
  <c r="B1742" i="2"/>
  <c r="F1741" i="2"/>
  <c r="E1741" i="2"/>
  <c r="D1741" i="2"/>
  <c r="B1741" i="2"/>
  <c r="F1740" i="2"/>
  <c r="E1740" i="2"/>
  <c r="D1740" i="2"/>
  <c r="B1740" i="2"/>
  <c r="F1739" i="2"/>
  <c r="E1739" i="2"/>
  <c r="D1739" i="2"/>
  <c r="B1739" i="2"/>
  <c r="F1738" i="2"/>
  <c r="E1738" i="2"/>
  <c r="D1738" i="2"/>
  <c r="B1738" i="2"/>
  <c r="F1737" i="2"/>
  <c r="E1737" i="2"/>
  <c r="D1737" i="2"/>
  <c r="B1737" i="2"/>
  <c r="F1736" i="2"/>
  <c r="E1736" i="2"/>
  <c r="D1736" i="2"/>
  <c r="B1736" i="2"/>
  <c r="F1735" i="2"/>
  <c r="E1735" i="2"/>
  <c r="D1735" i="2"/>
  <c r="B1735" i="2"/>
  <c r="F1734" i="2"/>
  <c r="E1734" i="2"/>
  <c r="D1734" i="2"/>
  <c r="B1734" i="2"/>
  <c r="F1733" i="2"/>
  <c r="E1733" i="2"/>
  <c r="D1733" i="2"/>
  <c r="B1733" i="2"/>
  <c r="F1732" i="2"/>
  <c r="E1732" i="2"/>
  <c r="D1732" i="2"/>
  <c r="B1732" i="2"/>
  <c r="F1731" i="2"/>
  <c r="E1731" i="2"/>
  <c r="D1731" i="2"/>
  <c r="B1731" i="2"/>
  <c r="F1730" i="2"/>
  <c r="E1730" i="2"/>
  <c r="D1730" i="2"/>
  <c r="B1730" i="2"/>
  <c r="F1729" i="2"/>
  <c r="E1729" i="2"/>
  <c r="D1729" i="2"/>
  <c r="B1729" i="2"/>
  <c r="F1728" i="2"/>
  <c r="E1728" i="2"/>
  <c r="D1728" i="2"/>
  <c r="B1728" i="2"/>
  <c r="F1727" i="2"/>
  <c r="E1727" i="2"/>
  <c r="D1727" i="2"/>
  <c r="B1727" i="2"/>
  <c r="F1726" i="2"/>
  <c r="E1726" i="2"/>
  <c r="D1726" i="2"/>
  <c r="B1726" i="2"/>
  <c r="F1725" i="2"/>
  <c r="E1725" i="2"/>
  <c r="D1725" i="2"/>
  <c r="B1725" i="2"/>
  <c r="F1724" i="2"/>
  <c r="E1724" i="2"/>
  <c r="D1724" i="2"/>
  <c r="B1724" i="2"/>
  <c r="F1723" i="2"/>
  <c r="E1723" i="2"/>
  <c r="D1723" i="2"/>
  <c r="B1723" i="2"/>
  <c r="F1722" i="2"/>
  <c r="E1722" i="2"/>
  <c r="D1722" i="2"/>
  <c r="B1722" i="2"/>
  <c r="F1721" i="2"/>
  <c r="E1721" i="2"/>
  <c r="D1721" i="2"/>
  <c r="B1721" i="2"/>
  <c r="F1720" i="2"/>
  <c r="E1720" i="2"/>
  <c r="D1720" i="2"/>
  <c r="B1720" i="2"/>
  <c r="F1719" i="2"/>
  <c r="E1719" i="2"/>
  <c r="D1719" i="2"/>
  <c r="B1719" i="2"/>
  <c r="F1718" i="2"/>
  <c r="E1718" i="2"/>
  <c r="D1718" i="2"/>
  <c r="B1718" i="2"/>
  <c r="F1717" i="2"/>
  <c r="E1717" i="2"/>
  <c r="D1717" i="2"/>
  <c r="B1717" i="2"/>
  <c r="F1716" i="2"/>
  <c r="E1716" i="2"/>
  <c r="D1716" i="2"/>
  <c r="B1716" i="2"/>
  <c r="F1715" i="2"/>
  <c r="E1715" i="2"/>
  <c r="D1715" i="2"/>
  <c r="B1715" i="2"/>
  <c r="F1714" i="2"/>
  <c r="E1714" i="2"/>
  <c r="D1714" i="2"/>
  <c r="B1714" i="2"/>
  <c r="F1713" i="2"/>
  <c r="E1713" i="2"/>
  <c r="D1713" i="2"/>
  <c r="B1713" i="2"/>
  <c r="F1712" i="2"/>
  <c r="E1712" i="2"/>
  <c r="D1712" i="2"/>
  <c r="B1712" i="2"/>
  <c r="F1711" i="2"/>
  <c r="E1711" i="2"/>
  <c r="D1711" i="2"/>
  <c r="B1711" i="2"/>
  <c r="F1710" i="2"/>
  <c r="E1710" i="2"/>
  <c r="D1710" i="2"/>
  <c r="B1710" i="2"/>
  <c r="F1709" i="2"/>
  <c r="E1709" i="2"/>
  <c r="D1709" i="2"/>
  <c r="B1709" i="2"/>
  <c r="F1708" i="2"/>
  <c r="E1708" i="2"/>
  <c r="D1708" i="2"/>
  <c r="B1708" i="2"/>
  <c r="F1707" i="2"/>
  <c r="E1707" i="2"/>
  <c r="D1707" i="2"/>
  <c r="B1707" i="2"/>
  <c r="F1706" i="2"/>
  <c r="E1706" i="2"/>
  <c r="D1706" i="2"/>
  <c r="B1706" i="2"/>
  <c r="F1705" i="2"/>
  <c r="E1705" i="2"/>
  <c r="D1705" i="2"/>
  <c r="B1705" i="2"/>
  <c r="F1704" i="2"/>
  <c r="E1704" i="2"/>
  <c r="D1704" i="2"/>
  <c r="B1704" i="2"/>
  <c r="F1703" i="2"/>
  <c r="E1703" i="2"/>
  <c r="D1703" i="2"/>
  <c r="B1703" i="2"/>
  <c r="F1702" i="2"/>
  <c r="E1702" i="2"/>
  <c r="D1702" i="2"/>
  <c r="B1702" i="2"/>
  <c r="F1701" i="2"/>
  <c r="E1701" i="2"/>
  <c r="D1701" i="2"/>
  <c r="B1701" i="2"/>
  <c r="F1700" i="2"/>
  <c r="E1700" i="2"/>
  <c r="D1700" i="2"/>
  <c r="B1700" i="2"/>
  <c r="F1699" i="2"/>
  <c r="E1699" i="2"/>
  <c r="D1699" i="2"/>
  <c r="B1699" i="2"/>
  <c r="F1698" i="2"/>
  <c r="E1698" i="2"/>
  <c r="D1698" i="2"/>
  <c r="B1698" i="2"/>
  <c r="F1697" i="2"/>
  <c r="E1697" i="2"/>
  <c r="D1697" i="2"/>
  <c r="B1697" i="2"/>
  <c r="F1696" i="2"/>
  <c r="E1696" i="2"/>
  <c r="D1696" i="2"/>
  <c r="B1696" i="2"/>
  <c r="F1695" i="2"/>
  <c r="E1695" i="2"/>
  <c r="D1695" i="2"/>
  <c r="B1695" i="2"/>
  <c r="F1694" i="2"/>
  <c r="E1694" i="2"/>
  <c r="D1694" i="2"/>
  <c r="B1694" i="2"/>
  <c r="F1693" i="2"/>
  <c r="E1693" i="2"/>
  <c r="D1693" i="2"/>
  <c r="B1693" i="2"/>
  <c r="F1692" i="2"/>
  <c r="E1692" i="2"/>
  <c r="D1692" i="2"/>
  <c r="B1692" i="2"/>
  <c r="F1691" i="2"/>
  <c r="E1691" i="2"/>
  <c r="D1691" i="2"/>
  <c r="B1691" i="2"/>
  <c r="F1690" i="2"/>
  <c r="E1690" i="2"/>
  <c r="D1690" i="2"/>
  <c r="B1690" i="2"/>
  <c r="F1689" i="2"/>
  <c r="E1689" i="2"/>
  <c r="D1689" i="2"/>
  <c r="B1689" i="2"/>
  <c r="F1688" i="2"/>
  <c r="E1688" i="2"/>
  <c r="D1688" i="2"/>
  <c r="B1688" i="2"/>
  <c r="F1687" i="2"/>
  <c r="E1687" i="2"/>
  <c r="D1687" i="2"/>
  <c r="B1687" i="2"/>
  <c r="F1686" i="2"/>
  <c r="E1686" i="2"/>
  <c r="D1686" i="2"/>
  <c r="B1686" i="2"/>
  <c r="F1685" i="2"/>
  <c r="E1685" i="2"/>
  <c r="D1685" i="2"/>
  <c r="B1685" i="2"/>
  <c r="F1684" i="2"/>
  <c r="E1684" i="2"/>
  <c r="D1684" i="2"/>
  <c r="B1684" i="2"/>
  <c r="F1683" i="2"/>
  <c r="E1683" i="2"/>
  <c r="D1683" i="2"/>
  <c r="B1683" i="2"/>
  <c r="F1682" i="2"/>
  <c r="E1682" i="2"/>
  <c r="D1682" i="2"/>
  <c r="B1682" i="2"/>
  <c r="F1681" i="2"/>
  <c r="E1681" i="2"/>
  <c r="D1681" i="2"/>
  <c r="B1681" i="2"/>
  <c r="F1680" i="2"/>
  <c r="E1680" i="2"/>
  <c r="D1680" i="2"/>
  <c r="B1680" i="2"/>
  <c r="F1679" i="2"/>
  <c r="E1679" i="2"/>
  <c r="D1679" i="2"/>
  <c r="B1679" i="2"/>
  <c r="F1678" i="2"/>
  <c r="E1678" i="2"/>
  <c r="D1678" i="2"/>
  <c r="B1678" i="2"/>
  <c r="F1677" i="2"/>
  <c r="E1677" i="2"/>
  <c r="D1677" i="2"/>
  <c r="B1677" i="2"/>
  <c r="F1676" i="2"/>
  <c r="E1676" i="2"/>
  <c r="D1676" i="2"/>
  <c r="B1676" i="2"/>
  <c r="F1675" i="2"/>
  <c r="E1675" i="2"/>
  <c r="D1675" i="2"/>
  <c r="B1675" i="2"/>
  <c r="F1674" i="2"/>
  <c r="E1674" i="2"/>
  <c r="D1674" i="2"/>
  <c r="B1674" i="2"/>
  <c r="F1673" i="2"/>
  <c r="E1673" i="2"/>
  <c r="D1673" i="2"/>
  <c r="B1673" i="2"/>
  <c r="F1672" i="2"/>
  <c r="E1672" i="2"/>
  <c r="D1672" i="2"/>
  <c r="B1672" i="2"/>
  <c r="F1671" i="2"/>
  <c r="E1671" i="2"/>
  <c r="D1671" i="2"/>
  <c r="B1671" i="2"/>
  <c r="F1670" i="2"/>
  <c r="E1670" i="2"/>
  <c r="D1670" i="2"/>
  <c r="B1670" i="2"/>
  <c r="F1669" i="2"/>
  <c r="E1669" i="2"/>
  <c r="D1669" i="2"/>
  <c r="B1669" i="2"/>
  <c r="F1668" i="2"/>
  <c r="E1668" i="2"/>
  <c r="D1668" i="2"/>
  <c r="B1668" i="2"/>
  <c r="F1667" i="2"/>
  <c r="E1667" i="2"/>
  <c r="D1667" i="2"/>
  <c r="B1667" i="2"/>
  <c r="F1666" i="2"/>
  <c r="E1666" i="2"/>
  <c r="D1666" i="2"/>
  <c r="B1666" i="2"/>
  <c r="F1665" i="2"/>
  <c r="E1665" i="2"/>
  <c r="D1665" i="2"/>
  <c r="B1665" i="2"/>
  <c r="F1664" i="2"/>
  <c r="E1664" i="2"/>
  <c r="D1664" i="2"/>
  <c r="B1664" i="2"/>
  <c r="F1663" i="2"/>
  <c r="E1663" i="2"/>
  <c r="D1663" i="2"/>
  <c r="B1663" i="2"/>
  <c r="F1662" i="2"/>
  <c r="E1662" i="2"/>
  <c r="D1662" i="2"/>
  <c r="B1662" i="2"/>
  <c r="F1661" i="2"/>
  <c r="E1661" i="2"/>
  <c r="D1661" i="2"/>
  <c r="B1661" i="2"/>
  <c r="F1660" i="2"/>
  <c r="E1660" i="2"/>
  <c r="D1660" i="2"/>
  <c r="B1660" i="2"/>
  <c r="F1659" i="2"/>
  <c r="E1659" i="2"/>
  <c r="D1659" i="2"/>
  <c r="B1659" i="2"/>
  <c r="F1658" i="2"/>
  <c r="E1658" i="2"/>
  <c r="D1658" i="2"/>
  <c r="B1658" i="2"/>
  <c r="F1657" i="2"/>
  <c r="E1657" i="2"/>
  <c r="D1657" i="2"/>
  <c r="B1657" i="2"/>
  <c r="F1656" i="2"/>
  <c r="E1656" i="2"/>
  <c r="D1656" i="2"/>
  <c r="B1656" i="2"/>
  <c r="F1655" i="2"/>
  <c r="E1655" i="2"/>
  <c r="D1655" i="2"/>
  <c r="B1655" i="2"/>
  <c r="F1654" i="2"/>
  <c r="E1654" i="2"/>
  <c r="D1654" i="2"/>
  <c r="B1654" i="2"/>
  <c r="F1653" i="2"/>
  <c r="E1653" i="2"/>
  <c r="D1653" i="2"/>
  <c r="B1653" i="2"/>
  <c r="F1652" i="2"/>
  <c r="E1652" i="2"/>
  <c r="D1652" i="2"/>
  <c r="B1652" i="2"/>
  <c r="F1651" i="2"/>
  <c r="E1651" i="2"/>
  <c r="D1651" i="2"/>
  <c r="B1651" i="2"/>
  <c r="F1650" i="2"/>
  <c r="E1650" i="2"/>
  <c r="D1650" i="2"/>
  <c r="B1650" i="2"/>
  <c r="F1649" i="2"/>
  <c r="E1649" i="2"/>
  <c r="D1649" i="2"/>
  <c r="B1649" i="2"/>
  <c r="F1648" i="2"/>
  <c r="E1648" i="2"/>
  <c r="D1648" i="2"/>
  <c r="B1648" i="2"/>
  <c r="F1647" i="2"/>
  <c r="E1647" i="2"/>
  <c r="D1647" i="2"/>
  <c r="B1647" i="2"/>
  <c r="F1646" i="2"/>
  <c r="E1646" i="2"/>
  <c r="D1646" i="2"/>
  <c r="B1646" i="2"/>
  <c r="F1645" i="2"/>
  <c r="E1645" i="2"/>
  <c r="D1645" i="2"/>
  <c r="B1645" i="2"/>
  <c r="F1644" i="2"/>
  <c r="E1644" i="2"/>
  <c r="D1644" i="2"/>
  <c r="B1644" i="2"/>
  <c r="F1643" i="2"/>
  <c r="E1643" i="2"/>
  <c r="D1643" i="2"/>
  <c r="B1643" i="2"/>
  <c r="F1642" i="2"/>
  <c r="E1642" i="2"/>
  <c r="D1642" i="2"/>
  <c r="B1642" i="2"/>
  <c r="F1641" i="2"/>
  <c r="E1641" i="2"/>
  <c r="D1641" i="2"/>
  <c r="B1641" i="2"/>
  <c r="F1640" i="2"/>
  <c r="E1640" i="2"/>
  <c r="D1640" i="2"/>
  <c r="B1640" i="2"/>
  <c r="F1639" i="2"/>
  <c r="E1639" i="2"/>
  <c r="D1639" i="2"/>
  <c r="B1639" i="2"/>
  <c r="F1638" i="2"/>
  <c r="E1638" i="2"/>
  <c r="D1638" i="2"/>
  <c r="B1638" i="2"/>
  <c r="F1637" i="2"/>
  <c r="E1637" i="2"/>
  <c r="D1637" i="2"/>
  <c r="B1637" i="2"/>
  <c r="F1636" i="2"/>
  <c r="E1636" i="2"/>
  <c r="D1636" i="2"/>
  <c r="B1636" i="2"/>
  <c r="F1635" i="2"/>
  <c r="E1635" i="2"/>
  <c r="D1635" i="2"/>
  <c r="B1635" i="2"/>
  <c r="F1634" i="2"/>
  <c r="E1634" i="2"/>
  <c r="D1634" i="2"/>
  <c r="B1634" i="2"/>
  <c r="F1633" i="2"/>
  <c r="E1633" i="2"/>
  <c r="D1633" i="2"/>
  <c r="B1633" i="2"/>
  <c r="F1632" i="2"/>
  <c r="E1632" i="2"/>
  <c r="D1632" i="2"/>
  <c r="B1632" i="2"/>
  <c r="F1631" i="2"/>
  <c r="E1631" i="2"/>
  <c r="D1631" i="2"/>
  <c r="B1631" i="2"/>
  <c r="F1630" i="2"/>
  <c r="E1630" i="2"/>
  <c r="D1630" i="2"/>
  <c r="B1630" i="2"/>
  <c r="F1629" i="2"/>
  <c r="E1629" i="2"/>
  <c r="D1629" i="2"/>
  <c r="B1629" i="2"/>
  <c r="F1628" i="2"/>
  <c r="E1628" i="2"/>
  <c r="D1628" i="2"/>
  <c r="B1628" i="2"/>
  <c r="F1627" i="2"/>
  <c r="E1627" i="2"/>
  <c r="D1627" i="2"/>
  <c r="B1627" i="2"/>
  <c r="F1626" i="2"/>
  <c r="E1626" i="2"/>
  <c r="D1626" i="2"/>
  <c r="B1626" i="2"/>
  <c r="F1625" i="2"/>
  <c r="E1625" i="2"/>
  <c r="D1625" i="2"/>
  <c r="B1625" i="2"/>
  <c r="F1624" i="2"/>
  <c r="E1624" i="2"/>
  <c r="D1624" i="2"/>
  <c r="B1624" i="2"/>
  <c r="F1623" i="2"/>
  <c r="E1623" i="2"/>
  <c r="D1623" i="2"/>
  <c r="B1623" i="2"/>
  <c r="F1622" i="2"/>
  <c r="E1622" i="2"/>
  <c r="D1622" i="2"/>
  <c r="B1622" i="2"/>
  <c r="F1621" i="2"/>
  <c r="E1621" i="2"/>
  <c r="D1621" i="2"/>
  <c r="B1621" i="2"/>
  <c r="F1620" i="2"/>
  <c r="E1620" i="2"/>
  <c r="D1620" i="2"/>
  <c r="B1620" i="2"/>
  <c r="F1619" i="2"/>
  <c r="E1619" i="2"/>
  <c r="D1619" i="2"/>
  <c r="B1619" i="2"/>
  <c r="F1618" i="2"/>
  <c r="E1618" i="2"/>
  <c r="D1618" i="2"/>
  <c r="B1618" i="2"/>
  <c r="F1617" i="2"/>
  <c r="E1617" i="2"/>
  <c r="D1617" i="2"/>
  <c r="B1617" i="2"/>
  <c r="F1616" i="2"/>
  <c r="E1616" i="2"/>
  <c r="D1616" i="2"/>
  <c r="B1616" i="2"/>
  <c r="F1615" i="2"/>
  <c r="E1615" i="2"/>
  <c r="D1615" i="2"/>
  <c r="B1615" i="2"/>
  <c r="F1614" i="2"/>
  <c r="E1614" i="2"/>
  <c r="D1614" i="2"/>
  <c r="B1614" i="2"/>
  <c r="F1613" i="2"/>
  <c r="E1613" i="2"/>
  <c r="D1613" i="2"/>
  <c r="B1613" i="2"/>
  <c r="F1612" i="2"/>
  <c r="E1612" i="2"/>
  <c r="D1612" i="2"/>
  <c r="B1612" i="2"/>
  <c r="F1611" i="2"/>
  <c r="E1611" i="2"/>
  <c r="D1611" i="2"/>
  <c r="B1611" i="2"/>
  <c r="F1610" i="2"/>
  <c r="E1610" i="2"/>
  <c r="D1610" i="2"/>
  <c r="B1610" i="2"/>
  <c r="F1609" i="2"/>
  <c r="E1609" i="2"/>
  <c r="D1609" i="2"/>
  <c r="B1609" i="2"/>
  <c r="F1608" i="2"/>
  <c r="E1608" i="2"/>
  <c r="D1608" i="2"/>
  <c r="B1608" i="2"/>
  <c r="F1607" i="2"/>
  <c r="E1607" i="2"/>
  <c r="D1607" i="2"/>
  <c r="B1607" i="2"/>
  <c r="F1606" i="2"/>
  <c r="E1606" i="2"/>
  <c r="D1606" i="2"/>
  <c r="B1606" i="2"/>
  <c r="F1605" i="2"/>
  <c r="E1605" i="2"/>
  <c r="D1605" i="2"/>
  <c r="B1605" i="2"/>
  <c r="F1604" i="2"/>
  <c r="E1604" i="2"/>
  <c r="D1604" i="2"/>
  <c r="B1604" i="2"/>
  <c r="F1603" i="2"/>
  <c r="E1603" i="2"/>
  <c r="D1603" i="2"/>
  <c r="B1603" i="2"/>
  <c r="F1602" i="2"/>
  <c r="E1602" i="2"/>
  <c r="D1602" i="2"/>
  <c r="B1602" i="2"/>
  <c r="F1601" i="2"/>
  <c r="E1601" i="2"/>
  <c r="D1601" i="2"/>
  <c r="B1601" i="2"/>
  <c r="F1600" i="2"/>
  <c r="E1600" i="2"/>
  <c r="D1600" i="2"/>
  <c r="B1600" i="2"/>
  <c r="B1599" i="2"/>
  <c r="F1598" i="2"/>
  <c r="E1598" i="2"/>
  <c r="D1598" i="2"/>
  <c r="B1598" i="2"/>
  <c r="F1597" i="2"/>
  <c r="E1597" i="2"/>
  <c r="D1597" i="2"/>
  <c r="B1597" i="2"/>
  <c r="F1596" i="2"/>
  <c r="E1596" i="2"/>
  <c r="D1596" i="2"/>
  <c r="B1596" i="2"/>
  <c r="F1595" i="2"/>
  <c r="E1595" i="2"/>
  <c r="D1595" i="2"/>
  <c r="B1595" i="2"/>
  <c r="F1594" i="2"/>
  <c r="E1594" i="2"/>
  <c r="D1594" i="2"/>
  <c r="B1594" i="2"/>
  <c r="F1593" i="2"/>
  <c r="E1593" i="2"/>
  <c r="D1593" i="2"/>
  <c r="B1593" i="2"/>
  <c r="F1592" i="2"/>
  <c r="E1592" i="2"/>
  <c r="D1592" i="2"/>
  <c r="B1592" i="2"/>
  <c r="F1591" i="2"/>
  <c r="E1591" i="2"/>
  <c r="D1591" i="2"/>
  <c r="B1591" i="2"/>
  <c r="F1590" i="2"/>
  <c r="E1590" i="2"/>
  <c r="D1590" i="2"/>
  <c r="B1590" i="2"/>
  <c r="F1589" i="2"/>
  <c r="E1589" i="2"/>
  <c r="D1589" i="2"/>
  <c r="B1589" i="2"/>
  <c r="F1588" i="2"/>
  <c r="E1588" i="2"/>
  <c r="D1588" i="2"/>
  <c r="B1588" i="2"/>
  <c r="F1587" i="2"/>
  <c r="E1587" i="2"/>
  <c r="D1587" i="2"/>
  <c r="B1587" i="2"/>
  <c r="F1586" i="2"/>
  <c r="E1586" i="2"/>
  <c r="D1586" i="2"/>
  <c r="B1586" i="2"/>
  <c r="F1585" i="2"/>
  <c r="E1585" i="2"/>
  <c r="D1585" i="2"/>
  <c r="B1585" i="2"/>
  <c r="F1584" i="2"/>
  <c r="E1584" i="2"/>
  <c r="D1584" i="2"/>
  <c r="B1584" i="2"/>
  <c r="F1583" i="2"/>
  <c r="E1583" i="2"/>
  <c r="D1583" i="2"/>
  <c r="B1583" i="2"/>
  <c r="F1582" i="2"/>
  <c r="E1582" i="2"/>
  <c r="D1582" i="2"/>
  <c r="B1582" i="2"/>
  <c r="F1581" i="2"/>
  <c r="E1581" i="2"/>
  <c r="D1581" i="2"/>
  <c r="B1581" i="2"/>
  <c r="F1580" i="2"/>
  <c r="E1580" i="2"/>
  <c r="D1580" i="2"/>
  <c r="B1580" i="2"/>
  <c r="F1579" i="2"/>
  <c r="E1579" i="2"/>
  <c r="D1579" i="2"/>
  <c r="B1579" i="2"/>
  <c r="F1578" i="2"/>
  <c r="E1578" i="2"/>
  <c r="D1578" i="2"/>
  <c r="B1578" i="2"/>
  <c r="F1577" i="2"/>
  <c r="E1577" i="2"/>
  <c r="D1577" i="2"/>
  <c r="B1577" i="2"/>
  <c r="F1576" i="2"/>
  <c r="E1576" i="2"/>
  <c r="D1576" i="2"/>
  <c r="B1576" i="2"/>
  <c r="F1575" i="2"/>
  <c r="E1575" i="2"/>
  <c r="D1575" i="2"/>
  <c r="B1575" i="2"/>
  <c r="F1574" i="2"/>
  <c r="E1574" i="2"/>
  <c r="D1574" i="2"/>
  <c r="B1574" i="2"/>
  <c r="F1573" i="2"/>
  <c r="E1573" i="2"/>
  <c r="D1573" i="2"/>
  <c r="B1573" i="2"/>
  <c r="F1572" i="2"/>
  <c r="E1572" i="2"/>
  <c r="D1572" i="2"/>
  <c r="B1572" i="2"/>
  <c r="F1571" i="2"/>
  <c r="E1571" i="2"/>
  <c r="D1571" i="2"/>
  <c r="B1571" i="2"/>
  <c r="F1570" i="2"/>
  <c r="E1570" i="2"/>
  <c r="D1570" i="2"/>
  <c r="B1570" i="2"/>
  <c r="F1569" i="2"/>
  <c r="E1569" i="2"/>
  <c r="D1569" i="2"/>
  <c r="B1569" i="2"/>
  <c r="F1568" i="2"/>
  <c r="E1568" i="2"/>
  <c r="D1568" i="2"/>
  <c r="B1568" i="2"/>
  <c r="F1567" i="2"/>
  <c r="E1567" i="2"/>
  <c r="D1567" i="2"/>
  <c r="B1567" i="2"/>
  <c r="F1566" i="2"/>
  <c r="E1566" i="2"/>
  <c r="D1566" i="2"/>
  <c r="B1566" i="2"/>
  <c r="F1565" i="2"/>
  <c r="E1565" i="2"/>
  <c r="D1565" i="2"/>
  <c r="B1565" i="2"/>
  <c r="B1564" i="2"/>
  <c r="B1563" i="2"/>
  <c r="F1562" i="2"/>
  <c r="E1562" i="2"/>
  <c r="D1562" i="2"/>
  <c r="B1562" i="2"/>
  <c r="F1561" i="2"/>
  <c r="E1561" i="2"/>
  <c r="D1561" i="2"/>
  <c r="B1561" i="2"/>
  <c r="F1560" i="2"/>
  <c r="E1560" i="2"/>
  <c r="D1560" i="2"/>
  <c r="B1560" i="2"/>
  <c r="F1559" i="2"/>
  <c r="E1559" i="2"/>
  <c r="D1559" i="2"/>
  <c r="B1559" i="2"/>
  <c r="F1558" i="2"/>
  <c r="E1558" i="2"/>
  <c r="D1558" i="2"/>
  <c r="B1558" i="2"/>
  <c r="F1557" i="2"/>
  <c r="E1557" i="2"/>
  <c r="D1557" i="2"/>
  <c r="B1557" i="2"/>
  <c r="F1556" i="2"/>
  <c r="E1556" i="2"/>
  <c r="D1556" i="2"/>
  <c r="B1556" i="2"/>
  <c r="F1555" i="2"/>
  <c r="E1555" i="2"/>
  <c r="D1555" i="2"/>
  <c r="B1555" i="2"/>
  <c r="F1554" i="2"/>
  <c r="E1554" i="2"/>
  <c r="D1554" i="2"/>
  <c r="B1554" i="2"/>
  <c r="F1553" i="2"/>
  <c r="E1553" i="2"/>
  <c r="D1553" i="2"/>
  <c r="B1553" i="2"/>
  <c r="F1552" i="2"/>
  <c r="E1552" i="2"/>
  <c r="D1552" i="2"/>
  <c r="B1552" i="2"/>
  <c r="F1551" i="2"/>
  <c r="E1551" i="2"/>
  <c r="D1551" i="2"/>
  <c r="B1551" i="2"/>
  <c r="F1550" i="2"/>
  <c r="E1550" i="2"/>
  <c r="D1550" i="2"/>
  <c r="B1550" i="2"/>
  <c r="F1549" i="2"/>
  <c r="E1549" i="2"/>
  <c r="D1549" i="2"/>
  <c r="B1549" i="2"/>
  <c r="F1548" i="2"/>
  <c r="E1548" i="2"/>
  <c r="D1548" i="2"/>
  <c r="B1548" i="2"/>
  <c r="F1547" i="2"/>
  <c r="E1547" i="2"/>
  <c r="D1547" i="2"/>
  <c r="B1547" i="2"/>
  <c r="F1546" i="2"/>
  <c r="E1546" i="2"/>
  <c r="D1546" i="2"/>
  <c r="B1546" i="2"/>
  <c r="F1545" i="2"/>
  <c r="E1545" i="2"/>
  <c r="D1545" i="2"/>
  <c r="B1545" i="2"/>
  <c r="F1544" i="2"/>
  <c r="E1544" i="2"/>
  <c r="D1544" i="2"/>
  <c r="B1544" i="2"/>
  <c r="F1543" i="2"/>
  <c r="E1543" i="2"/>
  <c r="D1543" i="2"/>
  <c r="B1543" i="2"/>
  <c r="F1542" i="2"/>
  <c r="E1542" i="2"/>
  <c r="D1542" i="2"/>
  <c r="B1542" i="2"/>
  <c r="F1541" i="2"/>
  <c r="E1541" i="2"/>
  <c r="D1541" i="2"/>
  <c r="B1541" i="2"/>
  <c r="F1540" i="2"/>
  <c r="E1540" i="2"/>
  <c r="D1540" i="2"/>
  <c r="B1540" i="2"/>
  <c r="F1539" i="2"/>
  <c r="E1539" i="2"/>
  <c r="D1539" i="2"/>
  <c r="B1539" i="2"/>
  <c r="F1538" i="2"/>
  <c r="E1538" i="2"/>
  <c r="D1538" i="2"/>
  <c r="B1538" i="2"/>
  <c r="F1537" i="2"/>
  <c r="E1537" i="2"/>
  <c r="D1537" i="2"/>
  <c r="B1537" i="2"/>
  <c r="F1536" i="2"/>
  <c r="E1536" i="2"/>
  <c r="D1536" i="2"/>
  <c r="B1536" i="2"/>
  <c r="F1535" i="2"/>
  <c r="E1535" i="2"/>
  <c r="D1535" i="2"/>
  <c r="B1535" i="2"/>
  <c r="F1534" i="2"/>
  <c r="E1534" i="2"/>
  <c r="D1534" i="2"/>
  <c r="B1534" i="2"/>
  <c r="F1533" i="2"/>
  <c r="E1533" i="2"/>
  <c r="D1533" i="2"/>
  <c r="B1533" i="2"/>
  <c r="F1532" i="2"/>
  <c r="E1532" i="2"/>
  <c r="D1532" i="2"/>
  <c r="B1532" i="2"/>
  <c r="F1531" i="2"/>
  <c r="E1531" i="2"/>
  <c r="D1531" i="2"/>
  <c r="B1531" i="2"/>
  <c r="F1530" i="2"/>
  <c r="E1530" i="2"/>
  <c r="D1530" i="2"/>
  <c r="B1530" i="2"/>
  <c r="F1529" i="2"/>
  <c r="E1529" i="2"/>
  <c r="D1529" i="2"/>
  <c r="B1529" i="2"/>
  <c r="F1528" i="2"/>
  <c r="E1528" i="2"/>
  <c r="D1528" i="2"/>
  <c r="B1528" i="2"/>
  <c r="F1527" i="2"/>
  <c r="E1527" i="2"/>
  <c r="D1527" i="2"/>
  <c r="B1527" i="2"/>
  <c r="F1526" i="2"/>
  <c r="E1526" i="2"/>
  <c r="D1526" i="2"/>
  <c r="B1526" i="2"/>
  <c r="F1525" i="2"/>
  <c r="E1525" i="2"/>
  <c r="D1525" i="2"/>
  <c r="B1525" i="2"/>
  <c r="F1524" i="2"/>
  <c r="E1524" i="2"/>
  <c r="D1524" i="2"/>
  <c r="B1524" i="2"/>
  <c r="F1523" i="2"/>
  <c r="E1523" i="2"/>
  <c r="D1523" i="2"/>
  <c r="B1523" i="2"/>
  <c r="F1522" i="2"/>
  <c r="E1522" i="2"/>
  <c r="D1522" i="2"/>
  <c r="B1522" i="2"/>
  <c r="F1521" i="2"/>
  <c r="E1521" i="2"/>
  <c r="D1521" i="2"/>
  <c r="B1521" i="2"/>
  <c r="F1520" i="2"/>
  <c r="E1520" i="2"/>
  <c r="D1520" i="2"/>
  <c r="B1520" i="2"/>
  <c r="F1519" i="2"/>
  <c r="E1519" i="2"/>
  <c r="D1519" i="2"/>
  <c r="B1519" i="2"/>
  <c r="F1518" i="2"/>
  <c r="E1518" i="2"/>
  <c r="D1518" i="2"/>
  <c r="B1518" i="2"/>
  <c r="F1517" i="2"/>
  <c r="E1517" i="2"/>
  <c r="D1517" i="2"/>
  <c r="B1517" i="2"/>
  <c r="F1516" i="2"/>
  <c r="E1516" i="2"/>
  <c r="D1516" i="2"/>
  <c r="B1516" i="2"/>
  <c r="F1515" i="2"/>
  <c r="E1515" i="2"/>
  <c r="D1515" i="2"/>
  <c r="B1515" i="2"/>
  <c r="F1514" i="2"/>
  <c r="E1514" i="2"/>
  <c r="D1514" i="2"/>
  <c r="B1514" i="2"/>
  <c r="F1513" i="2"/>
  <c r="E1513" i="2"/>
  <c r="D1513" i="2"/>
  <c r="B1513" i="2"/>
  <c r="F1512" i="2"/>
  <c r="E1512" i="2"/>
  <c r="D1512" i="2"/>
  <c r="B1512" i="2"/>
  <c r="F1511" i="2"/>
  <c r="E1511" i="2"/>
  <c r="D1511" i="2"/>
  <c r="B1511" i="2"/>
  <c r="F1510" i="2"/>
  <c r="E1510" i="2"/>
  <c r="D1510" i="2"/>
  <c r="B1510" i="2"/>
  <c r="F1509" i="2"/>
  <c r="E1509" i="2"/>
  <c r="D1509" i="2"/>
  <c r="B1509" i="2"/>
  <c r="F1508" i="2"/>
  <c r="E1508" i="2"/>
  <c r="D1508" i="2"/>
  <c r="B1508" i="2"/>
  <c r="F1507" i="2"/>
  <c r="E1507" i="2"/>
  <c r="D1507" i="2"/>
  <c r="B1507" i="2"/>
  <c r="F1506" i="2"/>
  <c r="E1506" i="2"/>
  <c r="D1506" i="2"/>
  <c r="B1506" i="2"/>
  <c r="F1505" i="2"/>
  <c r="E1505" i="2"/>
  <c r="D1505" i="2"/>
  <c r="B1505" i="2"/>
  <c r="F1504" i="2"/>
  <c r="E1504" i="2"/>
  <c r="D1504" i="2"/>
  <c r="B1504" i="2"/>
  <c r="F1503" i="2"/>
  <c r="E1503" i="2"/>
  <c r="D1503" i="2"/>
  <c r="B1503" i="2"/>
  <c r="F1502" i="2"/>
  <c r="E1502" i="2"/>
  <c r="D1502" i="2"/>
  <c r="B1502" i="2"/>
  <c r="F1501" i="2"/>
  <c r="E1501" i="2"/>
  <c r="D1501" i="2"/>
  <c r="B1501" i="2"/>
  <c r="F1500" i="2"/>
  <c r="E1500" i="2"/>
  <c r="D1500" i="2"/>
  <c r="B1500" i="2"/>
  <c r="F1499" i="2"/>
  <c r="E1499" i="2"/>
  <c r="D1499" i="2"/>
  <c r="B1499" i="2"/>
  <c r="F1498" i="2"/>
  <c r="E1498" i="2"/>
  <c r="D1498" i="2"/>
  <c r="B1498" i="2"/>
  <c r="F1497" i="2"/>
  <c r="E1497" i="2"/>
  <c r="D1497" i="2"/>
  <c r="B1497" i="2"/>
  <c r="F1496" i="2"/>
  <c r="E1496" i="2"/>
  <c r="D1496" i="2"/>
  <c r="B1496" i="2"/>
  <c r="F1495" i="2"/>
  <c r="E1495" i="2"/>
  <c r="D1495" i="2"/>
  <c r="B1495" i="2"/>
  <c r="F1494" i="2"/>
  <c r="E1494" i="2"/>
  <c r="D1494" i="2"/>
  <c r="B1494" i="2"/>
  <c r="F1493" i="2"/>
  <c r="E1493" i="2"/>
  <c r="D1493" i="2"/>
  <c r="B1493" i="2"/>
  <c r="F1492" i="2"/>
  <c r="E1492" i="2"/>
  <c r="D1492" i="2"/>
  <c r="B1492" i="2"/>
  <c r="F1491" i="2"/>
  <c r="E1491" i="2"/>
  <c r="D1491" i="2"/>
  <c r="B1491" i="2"/>
  <c r="F1490" i="2"/>
  <c r="E1490" i="2"/>
  <c r="D1490" i="2"/>
  <c r="B1490" i="2"/>
  <c r="B1489" i="2"/>
  <c r="B1488" i="2"/>
  <c r="F1487" i="2"/>
  <c r="E1487" i="2"/>
  <c r="D1487" i="2"/>
  <c r="B1487" i="2"/>
  <c r="F1486" i="2"/>
  <c r="E1486" i="2"/>
  <c r="D1486" i="2"/>
  <c r="B1486" i="2"/>
  <c r="F1485" i="2"/>
  <c r="E1485" i="2"/>
  <c r="D1485" i="2"/>
  <c r="B1485" i="2"/>
  <c r="F1484" i="2"/>
  <c r="E1484" i="2"/>
  <c r="D1484" i="2"/>
  <c r="B1484" i="2"/>
  <c r="F1483" i="2"/>
  <c r="E1483" i="2"/>
  <c r="D1483" i="2"/>
  <c r="B1483" i="2"/>
  <c r="F1482" i="2"/>
  <c r="E1482" i="2"/>
  <c r="D1482" i="2"/>
  <c r="B1482" i="2"/>
  <c r="F1481" i="2"/>
  <c r="E1481" i="2"/>
  <c r="D1481" i="2"/>
  <c r="B1481" i="2"/>
  <c r="F1480" i="2"/>
  <c r="E1480" i="2"/>
  <c r="D1480" i="2"/>
  <c r="B1480" i="2"/>
  <c r="F1479" i="2"/>
  <c r="E1479" i="2"/>
  <c r="D1479" i="2"/>
  <c r="B1479" i="2"/>
  <c r="F1478" i="2"/>
  <c r="E1478" i="2"/>
  <c r="D1478" i="2"/>
  <c r="B1478" i="2"/>
  <c r="F1477" i="2"/>
  <c r="E1477" i="2"/>
  <c r="D1477" i="2"/>
  <c r="B1477" i="2"/>
  <c r="F1476" i="2"/>
  <c r="E1476" i="2"/>
  <c r="D1476" i="2"/>
  <c r="B1476" i="2"/>
  <c r="F1475" i="2"/>
  <c r="E1475" i="2"/>
  <c r="D1475" i="2"/>
  <c r="B1475" i="2"/>
  <c r="F1474" i="2"/>
  <c r="E1474" i="2"/>
  <c r="D1474" i="2"/>
  <c r="B1474" i="2"/>
  <c r="F1473" i="2"/>
  <c r="E1473" i="2"/>
  <c r="D1473" i="2"/>
  <c r="B1473" i="2"/>
  <c r="F1472" i="2"/>
  <c r="E1472" i="2"/>
  <c r="D1472" i="2"/>
  <c r="B1472" i="2"/>
  <c r="F1471" i="2"/>
  <c r="E1471" i="2"/>
  <c r="D1471" i="2"/>
  <c r="B1471" i="2"/>
  <c r="F1470" i="2"/>
  <c r="E1470" i="2"/>
  <c r="D1470" i="2"/>
  <c r="B1470" i="2"/>
  <c r="F1469" i="2"/>
  <c r="E1469" i="2"/>
  <c r="D1469" i="2"/>
  <c r="B1469" i="2"/>
  <c r="F1468" i="2"/>
  <c r="E1468" i="2"/>
  <c r="D1468" i="2"/>
  <c r="B1468" i="2"/>
  <c r="F1467" i="2"/>
  <c r="E1467" i="2"/>
  <c r="D1467" i="2"/>
  <c r="B1467" i="2"/>
  <c r="F1466" i="2"/>
  <c r="E1466" i="2"/>
  <c r="D1466" i="2"/>
  <c r="B1466" i="2"/>
  <c r="F1465" i="2"/>
  <c r="E1465" i="2"/>
  <c r="D1465" i="2"/>
  <c r="B1465" i="2"/>
  <c r="F1464" i="2"/>
  <c r="E1464" i="2"/>
  <c r="D1464" i="2"/>
  <c r="B1464" i="2"/>
  <c r="F1463" i="2"/>
  <c r="E1463" i="2"/>
  <c r="D1463" i="2"/>
  <c r="B1463" i="2"/>
  <c r="F1462" i="2"/>
  <c r="E1462" i="2"/>
  <c r="D1462" i="2"/>
  <c r="B1462" i="2"/>
  <c r="F1461" i="2"/>
  <c r="E1461" i="2"/>
  <c r="D1461" i="2"/>
  <c r="B1461" i="2"/>
  <c r="F1460" i="2"/>
  <c r="E1460" i="2"/>
  <c r="D1460" i="2"/>
  <c r="B1460" i="2"/>
  <c r="F1459" i="2"/>
  <c r="E1459" i="2"/>
  <c r="D1459" i="2"/>
  <c r="B1459" i="2"/>
  <c r="F1458" i="2"/>
  <c r="E1458" i="2"/>
  <c r="D1458" i="2"/>
  <c r="B1458" i="2"/>
  <c r="F1457" i="2"/>
  <c r="E1457" i="2"/>
  <c r="D1457" i="2"/>
  <c r="B1457" i="2"/>
  <c r="F1456" i="2"/>
  <c r="E1456" i="2"/>
  <c r="D1456" i="2"/>
  <c r="B1456" i="2"/>
  <c r="F1455" i="2"/>
  <c r="E1455" i="2"/>
  <c r="D1455" i="2"/>
  <c r="B1455" i="2"/>
  <c r="F1454" i="2"/>
  <c r="E1454" i="2"/>
  <c r="D1454" i="2"/>
  <c r="B1454" i="2"/>
  <c r="F1453" i="2"/>
  <c r="E1453" i="2"/>
  <c r="D1453" i="2"/>
  <c r="B1453" i="2"/>
  <c r="F1452" i="2"/>
  <c r="E1452" i="2"/>
  <c r="D1452" i="2"/>
  <c r="B1452" i="2"/>
  <c r="F1451" i="2"/>
  <c r="E1451" i="2"/>
  <c r="D1451" i="2"/>
  <c r="B1451" i="2"/>
  <c r="F1450" i="2"/>
  <c r="E1450" i="2"/>
  <c r="D1450" i="2"/>
  <c r="B1450" i="2"/>
  <c r="F1449" i="2"/>
  <c r="E1449" i="2"/>
  <c r="D1449" i="2"/>
  <c r="B1449" i="2"/>
  <c r="F1448" i="2"/>
  <c r="E1448" i="2"/>
  <c r="D1448" i="2"/>
  <c r="B1448" i="2"/>
  <c r="F1447" i="2"/>
  <c r="E1447" i="2"/>
  <c r="D1447" i="2"/>
  <c r="B1447" i="2"/>
  <c r="F1446" i="2"/>
  <c r="E1446" i="2"/>
  <c r="D1446" i="2"/>
  <c r="B1446" i="2"/>
  <c r="F1445" i="2"/>
  <c r="E1445" i="2"/>
  <c r="D1445" i="2"/>
  <c r="B1445" i="2"/>
  <c r="F1444" i="2"/>
  <c r="E1444" i="2"/>
  <c r="D1444" i="2"/>
  <c r="B1444" i="2"/>
  <c r="F1443" i="2"/>
  <c r="E1443" i="2"/>
  <c r="D1443" i="2"/>
  <c r="B1443" i="2"/>
  <c r="F1442" i="2"/>
  <c r="E1442" i="2"/>
  <c r="D1442" i="2"/>
  <c r="B1442" i="2"/>
  <c r="F1441" i="2"/>
  <c r="E1441" i="2"/>
  <c r="D1441" i="2"/>
  <c r="B1441" i="2"/>
  <c r="F1440" i="2"/>
  <c r="E1440" i="2"/>
  <c r="D1440" i="2"/>
  <c r="B1440" i="2"/>
  <c r="F1439" i="2"/>
  <c r="E1439" i="2"/>
  <c r="D1439" i="2"/>
  <c r="B1439" i="2"/>
  <c r="F1438" i="2"/>
  <c r="E1438" i="2"/>
  <c r="D1438" i="2"/>
  <c r="B1438" i="2"/>
  <c r="F1437" i="2"/>
  <c r="E1437" i="2"/>
  <c r="D1437" i="2"/>
  <c r="B1437" i="2"/>
  <c r="F1436" i="2"/>
  <c r="E1436" i="2"/>
  <c r="D1436" i="2"/>
  <c r="B1436" i="2"/>
  <c r="F1435" i="2"/>
  <c r="E1435" i="2"/>
  <c r="D1435" i="2"/>
  <c r="B1435" i="2"/>
  <c r="F1434" i="2"/>
  <c r="E1434" i="2"/>
  <c r="D1434" i="2"/>
  <c r="B1434" i="2"/>
  <c r="F1433" i="2"/>
  <c r="E1433" i="2"/>
  <c r="D1433" i="2"/>
  <c r="B1433" i="2"/>
  <c r="F1432" i="2"/>
  <c r="E1432" i="2"/>
  <c r="D1432" i="2"/>
  <c r="B1432" i="2"/>
  <c r="F1431" i="2"/>
  <c r="E1431" i="2"/>
  <c r="D1431" i="2"/>
  <c r="B1431" i="2"/>
  <c r="F1430" i="2"/>
  <c r="E1430" i="2"/>
  <c r="D1430" i="2"/>
  <c r="B1430" i="2"/>
  <c r="F1429" i="2"/>
  <c r="E1429" i="2"/>
  <c r="D1429" i="2"/>
  <c r="B1429" i="2"/>
  <c r="F1428" i="2"/>
  <c r="E1428" i="2"/>
  <c r="D1428" i="2"/>
  <c r="B1428" i="2"/>
  <c r="F1427" i="2"/>
  <c r="E1427" i="2"/>
  <c r="D1427" i="2"/>
  <c r="B1427" i="2"/>
  <c r="F1426" i="2"/>
  <c r="E1426" i="2"/>
  <c r="D1426" i="2"/>
  <c r="B1426" i="2"/>
  <c r="F1425" i="2"/>
  <c r="E1425" i="2"/>
  <c r="D1425" i="2"/>
  <c r="B1425" i="2"/>
  <c r="F1424" i="2"/>
  <c r="E1424" i="2"/>
  <c r="D1424" i="2"/>
  <c r="B1424" i="2"/>
  <c r="F1423" i="2"/>
  <c r="E1423" i="2"/>
  <c r="D1423" i="2"/>
  <c r="B1423" i="2"/>
  <c r="F1422" i="2"/>
  <c r="E1422" i="2"/>
  <c r="D1422" i="2"/>
  <c r="B1422" i="2"/>
  <c r="F1421" i="2"/>
  <c r="E1421" i="2"/>
  <c r="D1421" i="2"/>
  <c r="B1421" i="2"/>
  <c r="F1420" i="2"/>
  <c r="E1420" i="2"/>
  <c r="D1420" i="2"/>
  <c r="B1420" i="2"/>
  <c r="F1419" i="2"/>
  <c r="E1419" i="2"/>
  <c r="D1419" i="2"/>
  <c r="B1419" i="2"/>
  <c r="F1418" i="2"/>
  <c r="E1418" i="2"/>
  <c r="D1418" i="2"/>
  <c r="B1418" i="2"/>
  <c r="F1417" i="2"/>
  <c r="E1417" i="2"/>
  <c r="D1417" i="2"/>
  <c r="B1417" i="2"/>
  <c r="F1416" i="2"/>
  <c r="E1416" i="2"/>
  <c r="D1416" i="2"/>
  <c r="B1416" i="2"/>
  <c r="F1415" i="2"/>
  <c r="E1415" i="2"/>
  <c r="D1415" i="2"/>
  <c r="B1415" i="2"/>
  <c r="F1414" i="2"/>
  <c r="E1414" i="2"/>
  <c r="D1414" i="2"/>
  <c r="B1414" i="2"/>
  <c r="F1413" i="2"/>
  <c r="E1413" i="2"/>
  <c r="D1413" i="2"/>
  <c r="B1413" i="2"/>
  <c r="F1412" i="2"/>
  <c r="E1412" i="2"/>
  <c r="D1412" i="2"/>
  <c r="B1412" i="2"/>
  <c r="F1411" i="2"/>
  <c r="E1411" i="2"/>
  <c r="D1411" i="2"/>
  <c r="B1411" i="2"/>
  <c r="F1410" i="2"/>
  <c r="E1410" i="2"/>
  <c r="D1410" i="2"/>
  <c r="B1410" i="2"/>
  <c r="F1409" i="2"/>
  <c r="E1409" i="2"/>
  <c r="D1409" i="2"/>
  <c r="B1409" i="2"/>
  <c r="F1408" i="2"/>
  <c r="E1408" i="2"/>
  <c r="D1408" i="2"/>
  <c r="B1408" i="2"/>
  <c r="F1407" i="2"/>
  <c r="E1407" i="2"/>
  <c r="D1407" i="2"/>
  <c r="B1407" i="2"/>
  <c r="F1406" i="2"/>
  <c r="E1406" i="2"/>
  <c r="D1406" i="2"/>
  <c r="B1406" i="2"/>
  <c r="F1405" i="2"/>
  <c r="E1405" i="2"/>
  <c r="D1405" i="2"/>
  <c r="B1405" i="2"/>
  <c r="F1404" i="2"/>
  <c r="E1404" i="2"/>
  <c r="D1404" i="2"/>
  <c r="B1404" i="2"/>
  <c r="F1403" i="2"/>
  <c r="E1403" i="2"/>
  <c r="D1403" i="2"/>
  <c r="B1403" i="2"/>
  <c r="F1402" i="2"/>
  <c r="E1402" i="2"/>
  <c r="D1402" i="2"/>
  <c r="B1402" i="2"/>
  <c r="F1401" i="2"/>
  <c r="E1401" i="2"/>
  <c r="D1401" i="2"/>
  <c r="B1401" i="2"/>
  <c r="F1400" i="2"/>
  <c r="E1400" i="2"/>
  <c r="D1400" i="2"/>
  <c r="B1400" i="2"/>
  <c r="F1399" i="2"/>
  <c r="E1399" i="2"/>
  <c r="D1399" i="2"/>
  <c r="B1399" i="2"/>
  <c r="F1398" i="2"/>
  <c r="E1398" i="2"/>
  <c r="D1398" i="2"/>
  <c r="B1398" i="2"/>
  <c r="F1397" i="2"/>
  <c r="E1397" i="2"/>
  <c r="D1397" i="2"/>
  <c r="B1397" i="2"/>
  <c r="F1396" i="2"/>
  <c r="E1396" i="2"/>
  <c r="D1396" i="2"/>
  <c r="B1396" i="2"/>
  <c r="F1395" i="2"/>
  <c r="E1395" i="2"/>
  <c r="D1395" i="2"/>
  <c r="B1395" i="2"/>
  <c r="F1394" i="2"/>
  <c r="E1394" i="2"/>
  <c r="D1394" i="2"/>
  <c r="B1394" i="2"/>
  <c r="F1393" i="2"/>
  <c r="E1393" i="2"/>
  <c r="D1393" i="2"/>
  <c r="B1393" i="2"/>
  <c r="F1392" i="2"/>
  <c r="E1392" i="2"/>
  <c r="D1392" i="2"/>
  <c r="B1392" i="2"/>
  <c r="F1391" i="2"/>
  <c r="E1391" i="2"/>
  <c r="D1391" i="2"/>
  <c r="B1391" i="2"/>
  <c r="F1390" i="2"/>
  <c r="E1390" i="2"/>
  <c r="D1390" i="2"/>
  <c r="B1390" i="2"/>
  <c r="F1389" i="2"/>
  <c r="E1389" i="2"/>
  <c r="D1389" i="2"/>
  <c r="B1389" i="2"/>
  <c r="F1388" i="2"/>
  <c r="E1388" i="2"/>
  <c r="D1388" i="2"/>
  <c r="B1388" i="2"/>
  <c r="F1387" i="2"/>
  <c r="E1387" i="2"/>
  <c r="D1387" i="2"/>
  <c r="B1387" i="2"/>
  <c r="F1386" i="2"/>
  <c r="E1386" i="2"/>
  <c r="D1386" i="2"/>
  <c r="B1386" i="2"/>
  <c r="F1385" i="2"/>
  <c r="E1385" i="2"/>
  <c r="D1385" i="2"/>
  <c r="B1385" i="2"/>
  <c r="F1384" i="2"/>
  <c r="E1384" i="2"/>
  <c r="D1384" i="2"/>
  <c r="B1384" i="2"/>
  <c r="F1383" i="2"/>
  <c r="E1383" i="2"/>
  <c r="D1383" i="2"/>
  <c r="B1383" i="2"/>
  <c r="F1382" i="2"/>
  <c r="E1382" i="2"/>
  <c r="D1382" i="2"/>
  <c r="B1382" i="2"/>
  <c r="F1381" i="2"/>
  <c r="E1381" i="2"/>
  <c r="D1381" i="2"/>
  <c r="B1381" i="2"/>
  <c r="F1380" i="2"/>
  <c r="E1380" i="2"/>
  <c r="D1380" i="2"/>
  <c r="B1380" i="2"/>
  <c r="F1379" i="2"/>
  <c r="E1379" i="2"/>
  <c r="D1379" i="2"/>
  <c r="B1379" i="2"/>
  <c r="F1378" i="2"/>
  <c r="E1378" i="2"/>
  <c r="D1378" i="2"/>
  <c r="B1378" i="2"/>
  <c r="F1377" i="2"/>
  <c r="E1377" i="2"/>
  <c r="D1377" i="2"/>
  <c r="B1377" i="2"/>
  <c r="F1376" i="2"/>
  <c r="E1376" i="2"/>
  <c r="D1376" i="2"/>
  <c r="B1376" i="2"/>
  <c r="F1375" i="2"/>
  <c r="E1375" i="2"/>
  <c r="D1375" i="2"/>
  <c r="B1375" i="2"/>
  <c r="F1374" i="2"/>
  <c r="E1374" i="2"/>
  <c r="D1374" i="2"/>
  <c r="B1374" i="2"/>
  <c r="F1373" i="2"/>
  <c r="E1373" i="2"/>
  <c r="D1373" i="2"/>
  <c r="B1373" i="2"/>
  <c r="F1372" i="2"/>
  <c r="E1372" i="2"/>
  <c r="D1372" i="2"/>
  <c r="B1372" i="2"/>
  <c r="F1371" i="2"/>
  <c r="E1371" i="2"/>
  <c r="D1371" i="2"/>
  <c r="B1371" i="2"/>
  <c r="F1370" i="2"/>
  <c r="E1370" i="2"/>
  <c r="D1370" i="2"/>
  <c r="B1370" i="2"/>
  <c r="F1369" i="2"/>
  <c r="E1369" i="2"/>
  <c r="D1369" i="2"/>
  <c r="B1369" i="2"/>
  <c r="F1368" i="2"/>
  <c r="E1368" i="2"/>
  <c r="D1368" i="2"/>
  <c r="B1368" i="2"/>
  <c r="F1367" i="2"/>
  <c r="E1367" i="2"/>
  <c r="D1367" i="2"/>
  <c r="B1367" i="2"/>
  <c r="F1366" i="2"/>
  <c r="E1366" i="2"/>
  <c r="D1366" i="2"/>
  <c r="B1366" i="2"/>
  <c r="F1365" i="2"/>
  <c r="E1365" i="2"/>
  <c r="D1365" i="2"/>
  <c r="B1365" i="2"/>
  <c r="F1364" i="2"/>
  <c r="E1364" i="2"/>
  <c r="D1364" i="2"/>
  <c r="B1364" i="2"/>
  <c r="F1363" i="2"/>
  <c r="E1363" i="2"/>
  <c r="D1363" i="2"/>
  <c r="B1363" i="2"/>
  <c r="F1362" i="2"/>
  <c r="E1362" i="2"/>
  <c r="D1362" i="2"/>
  <c r="B1362" i="2"/>
  <c r="F1361" i="2"/>
  <c r="E1361" i="2"/>
  <c r="D1361" i="2"/>
  <c r="B1361" i="2"/>
  <c r="F1360" i="2"/>
  <c r="E1360" i="2"/>
  <c r="D1360" i="2"/>
  <c r="B1360" i="2"/>
  <c r="F1359" i="2"/>
  <c r="E1359" i="2"/>
  <c r="D1359" i="2"/>
  <c r="B1359" i="2"/>
  <c r="F1358" i="2"/>
  <c r="E1358" i="2"/>
  <c r="D1358" i="2"/>
  <c r="B1358" i="2"/>
  <c r="F1357" i="2"/>
  <c r="E1357" i="2"/>
  <c r="D1357" i="2"/>
  <c r="B1357" i="2"/>
  <c r="F1356" i="2"/>
  <c r="E1356" i="2"/>
  <c r="D1356" i="2"/>
  <c r="B1356" i="2"/>
  <c r="F1355" i="2"/>
  <c r="E1355" i="2"/>
  <c r="D1355" i="2"/>
  <c r="B1355" i="2"/>
  <c r="F1354" i="2"/>
  <c r="E1354" i="2"/>
  <c r="D1354" i="2"/>
  <c r="B1354" i="2"/>
  <c r="F1353" i="2"/>
  <c r="E1353" i="2"/>
  <c r="D1353" i="2"/>
  <c r="B1353" i="2"/>
  <c r="F1352" i="2"/>
  <c r="E1352" i="2"/>
  <c r="D1352" i="2"/>
  <c r="B1352" i="2"/>
  <c r="F1351" i="2"/>
  <c r="E1351" i="2"/>
  <c r="D1351" i="2"/>
  <c r="B1351" i="2"/>
  <c r="F1350" i="2"/>
  <c r="E1350" i="2"/>
  <c r="D1350" i="2"/>
  <c r="B1350" i="2"/>
  <c r="F1349" i="2"/>
  <c r="E1349" i="2"/>
  <c r="D1349" i="2"/>
  <c r="B1349" i="2"/>
  <c r="F1348" i="2"/>
  <c r="E1348" i="2"/>
  <c r="D1348" i="2"/>
  <c r="B1348" i="2"/>
  <c r="F1347" i="2"/>
  <c r="E1347" i="2"/>
  <c r="D1347" i="2"/>
  <c r="B1347" i="2"/>
  <c r="F1346" i="2"/>
  <c r="E1346" i="2"/>
  <c r="D1346" i="2"/>
  <c r="B1346" i="2"/>
  <c r="F1345" i="2"/>
  <c r="E1345" i="2"/>
  <c r="D1345" i="2"/>
  <c r="B1345" i="2"/>
  <c r="F1344" i="2"/>
  <c r="E1344" i="2"/>
  <c r="D1344" i="2"/>
  <c r="B1344" i="2"/>
  <c r="F1343" i="2"/>
  <c r="E1343" i="2"/>
  <c r="D1343" i="2"/>
  <c r="B1343" i="2"/>
  <c r="F1342" i="2"/>
  <c r="E1342" i="2"/>
  <c r="D1342" i="2"/>
  <c r="B1342" i="2"/>
  <c r="F1341" i="2"/>
  <c r="E1341" i="2"/>
  <c r="D1341" i="2"/>
  <c r="B1341" i="2"/>
  <c r="F1340" i="2"/>
  <c r="E1340" i="2"/>
  <c r="D1340" i="2"/>
  <c r="B1340" i="2"/>
  <c r="F1339" i="2"/>
  <c r="E1339" i="2"/>
  <c r="D1339" i="2"/>
  <c r="B1339" i="2"/>
  <c r="F1338" i="2"/>
  <c r="E1338" i="2"/>
  <c r="D1338" i="2"/>
  <c r="B1338" i="2"/>
  <c r="F1337" i="2"/>
  <c r="E1337" i="2"/>
  <c r="D1337" i="2"/>
  <c r="B1337" i="2"/>
  <c r="F1336" i="2"/>
  <c r="E1336" i="2"/>
  <c r="D1336" i="2"/>
  <c r="B1336" i="2"/>
  <c r="F1335" i="2"/>
  <c r="E1335" i="2"/>
  <c r="D1335" i="2"/>
  <c r="B1335" i="2"/>
  <c r="F1334" i="2"/>
  <c r="E1334" i="2"/>
  <c r="D1334" i="2"/>
  <c r="B1334" i="2"/>
  <c r="F1333" i="2"/>
  <c r="E1333" i="2"/>
  <c r="D1333" i="2"/>
  <c r="B1333" i="2"/>
  <c r="F1332" i="2"/>
  <c r="E1332" i="2"/>
  <c r="D1332" i="2"/>
  <c r="B1332" i="2"/>
  <c r="F1331" i="2"/>
  <c r="E1331" i="2"/>
  <c r="D1331" i="2"/>
  <c r="B1331" i="2"/>
  <c r="F1330" i="2"/>
  <c r="E1330" i="2"/>
  <c r="D1330" i="2"/>
  <c r="B1330" i="2"/>
  <c r="F1329" i="2"/>
  <c r="E1329" i="2"/>
  <c r="D1329" i="2"/>
  <c r="B1329" i="2"/>
  <c r="F1328" i="2"/>
  <c r="E1328" i="2"/>
  <c r="D1328" i="2"/>
  <c r="B1328" i="2"/>
  <c r="F1327" i="2"/>
  <c r="E1327" i="2"/>
  <c r="D1327" i="2"/>
  <c r="B1327" i="2"/>
  <c r="F1326" i="2"/>
  <c r="E1326" i="2"/>
  <c r="D1326" i="2"/>
  <c r="B1326" i="2"/>
  <c r="F1325" i="2"/>
  <c r="E1325" i="2"/>
  <c r="D1325" i="2"/>
  <c r="B1325" i="2"/>
  <c r="F1324" i="2"/>
  <c r="E1324" i="2"/>
  <c r="D1324" i="2"/>
  <c r="B1324" i="2"/>
  <c r="F1323" i="2"/>
  <c r="E1323" i="2"/>
  <c r="D1323" i="2"/>
  <c r="B1323" i="2"/>
  <c r="F1322" i="2"/>
  <c r="E1322" i="2"/>
  <c r="D1322" i="2"/>
  <c r="B1322" i="2"/>
  <c r="F1321" i="2"/>
  <c r="E1321" i="2"/>
  <c r="D1321" i="2"/>
  <c r="B1321" i="2"/>
  <c r="F1320" i="2"/>
  <c r="E1320" i="2"/>
  <c r="D1320" i="2"/>
  <c r="B1320" i="2"/>
  <c r="B1319" i="2"/>
  <c r="F1318" i="2"/>
  <c r="E1318" i="2"/>
  <c r="D1318" i="2"/>
  <c r="B1318" i="2"/>
  <c r="F1317" i="2"/>
  <c r="E1317" i="2"/>
  <c r="D1317" i="2"/>
  <c r="B1317" i="2"/>
  <c r="F1316" i="2"/>
  <c r="E1316" i="2"/>
  <c r="D1316" i="2"/>
  <c r="B1316" i="2"/>
  <c r="F1315" i="2"/>
  <c r="E1315" i="2"/>
  <c r="D1315" i="2"/>
  <c r="B1315" i="2"/>
  <c r="F1314" i="2"/>
  <c r="E1314" i="2"/>
  <c r="D1314" i="2"/>
  <c r="B1314" i="2"/>
  <c r="F1313" i="2"/>
  <c r="E1313" i="2"/>
  <c r="D1313" i="2"/>
  <c r="B1313" i="2"/>
  <c r="F1312" i="2"/>
  <c r="E1312" i="2"/>
  <c r="D1312" i="2"/>
  <c r="B1312" i="2"/>
  <c r="F1311" i="2"/>
  <c r="E1311" i="2"/>
  <c r="D1311" i="2"/>
  <c r="B1311" i="2"/>
  <c r="F1310" i="2"/>
  <c r="E1310" i="2"/>
  <c r="D1310" i="2"/>
  <c r="B1310" i="2"/>
  <c r="F1309" i="2"/>
  <c r="E1309" i="2"/>
  <c r="D1309" i="2"/>
  <c r="B1309" i="2"/>
  <c r="F1308" i="2"/>
  <c r="E1308" i="2"/>
  <c r="D1308" i="2"/>
  <c r="B1308" i="2"/>
  <c r="F1307" i="2"/>
  <c r="E1307" i="2"/>
  <c r="D1307" i="2"/>
  <c r="B1307" i="2"/>
  <c r="F1306" i="2"/>
  <c r="E1306" i="2"/>
  <c r="D1306" i="2"/>
  <c r="B1306" i="2"/>
  <c r="F1305" i="2"/>
  <c r="E1305" i="2"/>
  <c r="D1305" i="2"/>
  <c r="B1305" i="2"/>
  <c r="F1304" i="2"/>
  <c r="E1304" i="2"/>
  <c r="D1304" i="2"/>
  <c r="B1304" i="2"/>
  <c r="F1303" i="2"/>
  <c r="E1303" i="2"/>
  <c r="D1303" i="2"/>
  <c r="B1303" i="2"/>
  <c r="F1302" i="2"/>
  <c r="E1302" i="2"/>
  <c r="D1302" i="2"/>
  <c r="B1302" i="2"/>
  <c r="F1301" i="2"/>
  <c r="E1301" i="2"/>
  <c r="D1301" i="2"/>
  <c r="B1301" i="2"/>
  <c r="F1300" i="2"/>
  <c r="E1300" i="2"/>
  <c r="D1300" i="2"/>
  <c r="B1300" i="2"/>
  <c r="F1299" i="2"/>
  <c r="E1299" i="2"/>
  <c r="D1299" i="2"/>
  <c r="B1299" i="2"/>
  <c r="F1298" i="2"/>
  <c r="E1298" i="2"/>
  <c r="D1298" i="2"/>
  <c r="B1298" i="2"/>
  <c r="F1297" i="2"/>
  <c r="E1297" i="2"/>
  <c r="D1297" i="2"/>
  <c r="B1297" i="2"/>
  <c r="F1296" i="2"/>
  <c r="E1296" i="2"/>
  <c r="D1296" i="2"/>
  <c r="B1296" i="2"/>
  <c r="F1295" i="2"/>
  <c r="E1295" i="2"/>
  <c r="D1295" i="2"/>
  <c r="B1295" i="2"/>
  <c r="F1294" i="2"/>
  <c r="E1294" i="2"/>
  <c r="D1294" i="2"/>
  <c r="B1294" i="2"/>
  <c r="F1293" i="2"/>
  <c r="E1293" i="2"/>
  <c r="D1293" i="2"/>
  <c r="B1293" i="2"/>
  <c r="F1292" i="2"/>
  <c r="E1292" i="2"/>
  <c r="D1292" i="2"/>
  <c r="B1292" i="2"/>
  <c r="F1291" i="2"/>
  <c r="E1291" i="2"/>
  <c r="D1291" i="2"/>
  <c r="B1291" i="2"/>
  <c r="F1290" i="2"/>
  <c r="E1290" i="2"/>
  <c r="D1290" i="2"/>
  <c r="B1290" i="2"/>
  <c r="F1289" i="2"/>
  <c r="E1289" i="2"/>
  <c r="D1289" i="2"/>
  <c r="B1289" i="2"/>
  <c r="F1288" i="2"/>
  <c r="E1288" i="2"/>
  <c r="D1288" i="2"/>
  <c r="B1288" i="2"/>
  <c r="F1287" i="2"/>
  <c r="E1287" i="2"/>
  <c r="D1287" i="2"/>
  <c r="B1287" i="2"/>
  <c r="F1286" i="2"/>
  <c r="E1286" i="2"/>
  <c r="D1286" i="2"/>
  <c r="B1286" i="2"/>
  <c r="F1285" i="2"/>
  <c r="E1285" i="2"/>
  <c r="D1285" i="2"/>
  <c r="B1285" i="2"/>
  <c r="B1284" i="2"/>
  <c r="B1283" i="2"/>
  <c r="F1282" i="2"/>
  <c r="E1282" i="2"/>
  <c r="D1282" i="2"/>
  <c r="B1282" i="2"/>
  <c r="F1281" i="2"/>
  <c r="E1281" i="2"/>
  <c r="D1281" i="2"/>
  <c r="B1281" i="2"/>
  <c r="F1280" i="2"/>
  <c r="E1280" i="2"/>
  <c r="D1280" i="2"/>
  <c r="B1280" i="2"/>
  <c r="F1279" i="2"/>
  <c r="E1279" i="2"/>
  <c r="D1279" i="2"/>
  <c r="B1279" i="2"/>
  <c r="F1278" i="2"/>
  <c r="E1278" i="2"/>
  <c r="D1278" i="2"/>
  <c r="B1278" i="2"/>
  <c r="F1277" i="2"/>
  <c r="E1277" i="2"/>
  <c r="D1277" i="2"/>
  <c r="B1277" i="2"/>
  <c r="F1276" i="2"/>
  <c r="E1276" i="2"/>
  <c r="D1276" i="2"/>
  <c r="B1276" i="2"/>
  <c r="F1275" i="2"/>
  <c r="E1275" i="2"/>
  <c r="D1275" i="2"/>
  <c r="B1275" i="2"/>
  <c r="F1274" i="2"/>
  <c r="E1274" i="2"/>
  <c r="D1274" i="2"/>
  <c r="B1274" i="2"/>
  <c r="F1273" i="2"/>
  <c r="E1273" i="2"/>
  <c r="D1273" i="2"/>
  <c r="B1273" i="2"/>
  <c r="F1272" i="2"/>
  <c r="E1272" i="2"/>
  <c r="D1272" i="2"/>
  <c r="B1272" i="2"/>
  <c r="F1271" i="2"/>
  <c r="E1271" i="2"/>
  <c r="D1271" i="2"/>
  <c r="B1271" i="2"/>
  <c r="F1270" i="2"/>
  <c r="E1270" i="2"/>
  <c r="D1270" i="2"/>
  <c r="B1270" i="2"/>
  <c r="F1269" i="2"/>
  <c r="E1269" i="2"/>
  <c r="D1269" i="2"/>
  <c r="B1269" i="2"/>
  <c r="F1268" i="2"/>
  <c r="E1268" i="2"/>
  <c r="D1268" i="2"/>
  <c r="B1268" i="2"/>
  <c r="F1267" i="2"/>
  <c r="E1267" i="2"/>
  <c r="D1267" i="2"/>
  <c r="B1267" i="2"/>
  <c r="F1266" i="2"/>
  <c r="E1266" i="2"/>
  <c r="D1266" i="2"/>
  <c r="B1266" i="2"/>
  <c r="F1265" i="2"/>
  <c r="E1265" i="2"/>
  <c r="D1265" i="2"/>
  <c r="B1265" i="2"/>
  <c r="F1264" i="2"/>
  <c r="E1264" i="2"/>
  <c r="D1264" i="2"/>
  <c r="B1264" i="2"/>
  <c r="F1263" i="2"/>
  <c r="E1263" i="2"/>
  <c r="D1263" i="2"/>
  <c r="B1263" i="2"/>
  <c r="F1262" i="2"/>
  <c r="E1262" i="2"/>
  <c r="D1262" i="2"/>
  <c r="B1262" i="2"/>
  <c r="F1261" i="2"/>
  <c r="E1261" i="2"/>
  <c r="D1261" i="2"/>
  <c r="B1261" i="2"/>
  <c r="F1260" i="2"/>
  <c r="E1260" i="2"/>
  <c r="D1260" i="2"/>
  <c r="B1260" i="2"/>
  <c r="F1259" i="2"/>
  <c r="E1259" i="2"/>
  <c r="D1259" i="2"/>
  <c r="B1259" i="2"/>
  <c r="F1258" i="2"/>
  <c r="E1258" i="2"/>
  <c r="D1258" i="2"/>
  <c r="B1258" i="2"/>
  <c r="F1257" i="2"/>
  <c r="E1257" i="2"/>
  <c r="D1257" i="2"/>
  <c r="B1257" i="2"/>
  <c r="F1256" i="2"/>
  <c r="E1256" i="2"/>
  <c r="D1256" i="2"/>
  <c r="B1256" i="2"/>
  <c r="F1255" i="2"/>
  <c r="E1255" i="2"/>
  <c r="D1255" i="2"/>
  <c r="B1255" i="2"/>
  <c r="F1254" i="2"/>
  <c r="E1254" i="2"/>
  <c r="D1254" i="2"/>
  <c r="B1254" i="2"/>
  <c r="F1253" i="2"/>
  <c r="E1253" i="2"/>
  <c r="D1253" i="2"/>
  <c r="B1253" i="2"/>
  <c r="F1252" i="2"/>
  <c r="E1252" i="2"/>
  <c r="D1252" i="2"/>
  <c r="B1252" i="2"/>
  <c r="F1251" i="2"/>
  <c r="E1251" i="2"/>
  <c r="D1251" i="2"/>
  <c r="B1251" i="2"/>
  <c r="F1250" i="2"/>
  <c r="E1250" i="2"/>
  <c r="D1250" i="2"/>
  <c r="B1250" i="2"/>
  <c r="F1249" i="2"/>
  <c r="E1249" i="2"/>
  <c r="D1249" i="2"/>
  <c r="B1249" i="2"/>
  <c r="F1248" i="2"/>
  <c r="E1248" i="2"/>
  <c r="D1248" i="2"/>
  <c r="B1248" i="2"/>
  <c r="F1247" i="2"/>
  <c r="E1247" i="2"/>
  <c r="D1247" i="2"/>
  <c r="B1247" i="2"/>
  <c r="F1246" i="2"/>
  <c r="E1246" i="2"/>
  <c r="D1246" i="2"/>
  <c r="B1246" i="2"/>
  <c r="F1245" i="2"/>
  <c r="E1245" i="2"/>
  <c r="D1245" i="2"/>
  <c r="B1245" i="2"/>
  <c r="F1244" i="2"/>
  <c r="E1244" i="2"/>
  <c r="D1244" i="2"/>
  <c r="B1244" i="2"/>
  <c r="F1243" i="2"/>
  <c r="E1243" i="2"/>
  <c r="D1243" i="2"/>
  <c r="B1243" i="2"/>
  <c r="F1242" i="2"/>
  <c r="E1242" i="2"/>
  <c r="D1242" i="2"/>
  <c r="B1242" i="2"/>
  <c r="F1241" i="2"/>
  <c r="E1241" i="2"/>
  <c r="D1241" i="2"/>
  <c r="B1241" i="2"/>
  <c r="F1240" i="2"/>
  <c r="E1240" i="2"/>
  <c r="D1240" i="2"/>
  <c r="B1240" i="2"/>
  <c r="F1239" i="2"/>
  <c r="E1239" i="2"/>
  <c r="D1239" i="2"/>
  <c r="B1239" i="2"/>
  <c r="F1238" i="2"/>
  <c r="E1238" i="2"/>
  <c r="D1238" i="2"/>
  <c r="B1238" i="2"/>
  <c r="F1237" i="2"/>
  <c r="E1237" i="2"/>
  <c r="D1237" i="2"/>
  <c r="B1237" i="2"/>
  <c r="F1236" i="2"/>
  <c r="E1236" i="2"/>
  <c r="D1236" i="2"/>
  <c r="B1236" i="2"/>
  <c r="F1235" i="2"/>
  <c r="E1235" i="2"/>
  <c r="D1235" i="2"/>
  <c r="B1235" i="2"/>
  <c r="F1234" i="2"/>
  <c r="E1234" i="2"/>
  <c r="D1234" i="2"/>
  <c r="B1234" i="2"/>
  <c r="F1233" i="2"/>
  <c r="E1233" i="2"/>
  <c r="D1233" i="2"/>
  <c r="B1233" i="2"/>
  <c r="F1232" i="2"/>
  <c r="E1232" i="2"/>
  <c r="D1232" i="2"/>
  <c r="B1232" i="2"/>
  <c r="F1231" i="2"/>
  <c r="E1231" i="2"/>
  <c r="D1231" i="2"/>
  <c r="B1231" i="2"/>
  <c r="F1230" i="2"/>
  <c r="E1230" i="2"/>
  <c r="D1230" i="2"/>
  <c r="B1230" i="2"/>
  <c r="F1229" i="2"/>
  <c r="E1229" i="2"/>
  <c r="D1229" i="2"/>
  <c r="B1229" i="2"/>
  <c r="F1228" i="2"/>
  <c r="E1228" i="2"/>
  <c r="D1228" i="2"/>
  <c r="B1228" i="2"/>
  <c r="F1227" i="2"/>
  <c r="E1227" i="2"/>
  <c r="D1227" i="2"/>
  <c r="B1227" i="2"/>
  <c r="F1226" i="2"/>
  <c r="E1226" i="2"/>
  <c r="D1226" i="2"/>
  <c r="B1226" i="2"/>
  <c r="F1225" i="2"/>
  <c r="E1225" i="2"/>
  <c r="D1225" i="2"/>
  <c r="B1225" i="2"/>
  <c r="F1224" i="2"/>
  <c r="E1224" i="2"/>
  <c r="D1224" i="2"/>
  <c r="B1224" i="2"/>
  <c r="F1223" i="2"/>
  <c r="E1223" i="2"/>
  <c r="D1223" i="2"/>
  <c r="B1223" i="2"/>
  <c r="F1222" i="2"/>
  <c r="E1222" i="2"/>
  <c r="D1222" i="2"/>
  <c r="B1222" i="2"/>
  <c r="F1221" i="2"/>
  <c r="E1221" i="2"/>
  <c r="D1221" i="2"/>
  <c r="B1221" i="2"/>
  <c r="F1220" i="2"/>
  <c r="E1220" i="2"/>
  <c r="D1220" i="2"/>
  <c r="B1220" i="2"/>
  <c r="F1219" i="2"/>
  <c r="E1219" i="2"/>
  <c r="D1219" i="2"/>
  <c r="B1219" i="2"/>
  <c r="F1218" i="2"/>
  <c r="E1218" i="2"/>
  <c r="D1218" i="2"/>
  <c r="B1218" i="2"/>
  <c r="F1217" i="2"/>
  <c r="E1217" i="2"/>
  <c r="D1217" i="2"/>
  <c r="B1217" i="2"/>
  <c r="F1216" i="2"/>
  <c r="E1216" i="2"/>
  <c r="D1216" i="2"/>
  <c r="B1216" i="2"/>
  <c r="F1215" i="2"/>
  <c r="E1215" i="2"/>
  <c r="D1215" i="2"/>
  <c r="B1215" i="2"/>
  <c r="F1214" i="2"/>
  <c r="E1214" i="2"/>
  <c r="D1214" i="2"/>
  <c r="B1214" i="2"/>
  <c r="F1213" i="2"/>
  <c r="E1213" i="2"/>
  <c r="D1213" i="2"/>
  <c r="B1213" i="2"/>
  <c r="F1212" i="2"/>
  <c r="E1212" i="2"/>
  <c r="D1212" i="2"/>
  <c r="B1212" i="2"/>
  <c r="F1211" i="2"/>
  <c r="E1211" i="2"/>
  <c r="D1211" i="2"/>
  <c r="B1211" i="2"/>
  <c r="F1210" i="2"/>
  <c r="E1210" i="2"/>
  <c r="D1210" i="2"/>
  <c r="B1210" i="2"/>
  <c r="B1209" i="2"/>
  <c r="B1208" i="2"/>
  <c r="F1207" i="2"/>
  <c r="E1207" i="2"/>
  <c r="D1207" i="2"/>
  <c r="B1207" i="2"/>
  <c r="F1206" i="2"/>
  <c r="E1206" i="2"/>
  <c r="D1206" i="2"/>
  <c r="B1206" i="2"/>
  <c r="F1205" i="2"/>
  <c r="E1205" i="2"/>
  <c r="D1205" i="2"/>
  <c r="B1205" i="2"/>
  <c r="F1204" i="2"/>
  <c r="E1204" i="2"/>
  <c r="D1204" i="2"/>
  <c r="B1204" i="2"/>
  <c r="F1203" i="2"/>
  <c r="E1203" i="2"/>
  <c r="D1203" i="2"/>
  <c r="B1203" i="2"/>
  <c r="F1202" i="2"/>
  <c r="E1202" i="2"/>
  <c r="D1202" i="2"/>
  <c r="B1202" i="2"/>
  <c r="F1201" i="2"/>
  <c r="E1201" i="2"/>
  <c r="D1201" i="2"/>
  <c r="B1201" i="2"/>
  <c r="F1200" i="2"/>
  <c r="E1200" i="2"/>
  <c r="D1200" i="2"/>
  <c r="B1200" i="2"/>
  <c r="F1199" i="2"/>
  <c r="E1199" i="2"/>
  <c r="D1199" i="2"/>
  <c r="B1199" i="2"/>
  <c r="F1198" i="2"/>
  <c r="E1198" i="2"/>
  <c r="D1198" i="2"/>
  <c r="B1198" i="2"/>
  <c r="F1197" i="2"/>
  <c r="E1197" i="2"/>
  <c r="D1197" i="2"/>
  <c r="B1197" i="2"/>
  <c r="F1196" i="2"/>
  <c r="E1196" i="2"/>
  <c r="D1196" i="2"/>
  <c r="B1196" i="2"/>
  <c r="F1195" i="2"/>
  <c r="E1195" i="2"/>
  <c r="D1195" i="2"/>
  <c r="B1195" i="2"/>
  <c r="F1194" i="2"/>
  <c r="E1194" i="2"/>
  <c r="D1194" i="2"/>
  <c r="B1194" i="2"/>
  <c r="F1193" i="2"/>
  <c r="E1193" i="2"/>
  <c r="D1193" i="2"/>
  <c r="B1193" i="2"/>
  <c r="F1192" i="2"/>
  <c r="E1192" i="2"/>
  <c r="D1192" i="2"/>
  <c r="B1192" i="2"/>
  <c r="F1191" i="2"/>
  <c r="E1191" i="2"/>
  <c r="D1191" i="2"/>
  <c r="B1191" i="2"/>
  <c r="F1190" i="2"/>
  <c r="E1190" i="2"/>
  <c r="D1190" i="2"/>
  <c r="B1190" i="2"/>
  <c r="F1189" i="2"/>
  <c r="E1189" i="2"/>
  <c r="D1189" i="2"/>
  <c r="B1189" i="2"/>
  <c r="F1188" i="2"/>
  <c r="E1188" i="2"/>
  <c r="D1188" i="2"/>
  <c r="B1188" i="2"/>
  <c r="F1187" i="2"/>
  <c r="E1187" i="2"/>
  <c r="D1187" i="2"/>
  <c r="B1187" i="2"/>
  <c r="F1186" i="2"/>
  <c r="E1186" i="2"/>
  <c r="D1186" i="2"/>
  <c r="B1186" i="2"/>
  <c r="F1185" i="2"/>
  <c r="E1185" i="2"/>
  <c r="D1185" i="2"/>
  <c r="B1185" i="2"/>
  <c r="F1184" i="2"/>
  <c r="E1184" i="2"/>
  <c r="D1184" i="2"/>
  <c r="B1184" i="2"/>
  <c r="F1183" i="2"/>
  <c r="E1183" i="2"/>
  <c r="D1183" i="2"/>
  <c r="B1183" i="2"/>
  <c r="F1182" i="2"/>
  <c r="E1182" i="2"/>
  <c r="D1182" i="2"/>
  <c r="B1182" i="2"/>
  <c r="F1181" i="2"/>
  <c r="E1181" i="2"/>
  <c r="D1181" i="2"/>
  <c r="B1181" i="2"/>
  <c r="F1180" i="2"/>
  <c r="E1180" i="2"/>
  <c r="D1180" i="2"/>
  <c r="B1180" i="2"/>
  <c r="F1179" i="2"/>
  <c r="E1179" i="2"/>
  <c r="D1179" i="2"/>
  <c r="B1179" i="2"/>
  <c r="F1178" i="2"/>
  <c r="E1178" i="2"/>
  <c r="D1178" i="2"/>
  <c r="B1178" i="2"/>
  <c r="F1177" i="2"/>
  <c r="E1177" i="2"/>
  <c r="D1177" i="2"/>
  <c r="B1177" i="2"/>
  <c r="F1176" i="2"/>
  <c r="E1176" i="2"/>
  <c r="D1176" i="2"/>
  <c r="B1176" i="2"/>
  <c r="F1175" i="2"/>
  <c r="E1175" i="2"/>
  <c r="D1175" i="2"/>
  <c r="B1175" i="2"/>
  <c r="F1174" i="2"/>
  <c r="E1174" i="2"/>
  <c r="D1174" i="2"/>
  <c r="B1174" i="2"/>
  <c r="F1173" i="2"/>
  <c r="E1173" i="2"/>
  <c r="D1173" i="2"/>
  <c r="B1173" i="2"/>
  <c r="F1172" i="2"/>
  <c r="E1172" i="2"/>
  <c r="D1172" i="2"/>
  <c r="B1172" i="2"/>
  <c r="F1171" i="2"/>
  <c r="E1171" i="2"/>
  <c r="D1171" i="2"/>
  <c r="B1171" i="2"/>
  <c r="F1170" i="2"/>
  <c r="E1170" i="2"/>
  <c r="D1170" i="2"/>
  <c r="B1170" i="2"/>
  <c r="F1169" i="2"/>
  <c r="E1169" i="2"/>
  <c r="D1169" i="2"/>
  <c r="B1169" i="2"/>
  <c r="F1168" i="2"/>
  <c r="E1168" i="2"/>
  <c r="D1168" i="2"/>
  <c r="B1168" i="2"/>
  <c r="F1167" i="2"/>
  <c r="E1167" i="2"/>
  <c r="D1167" i="2"/>
  <c r="B1167" i="2"/>
  <c r="F1166" i="2"/>
  <c r="E1166" i="2"/>
  <c r="D1166" i="2"/>
  <c r="B1166" i="2"/>
  <c r="F1165" i="2"/>
  <c r="E1165" i="2"/>
  <c r="D1165" i="2"/>
  <c r="B1165" i="2"/>
  <c r="F1164" i="2"/>
  <c r="E1164" i="2"/>
  <c r="D1164" i="2"/>
  <c r="B1164" i="2"/>
  <c r="F1163" i="2"/>
  <c r="E1163" i="2"/>
  <c r="D1163" i="2"/>
  <c r="B1163" i="2"/>
  <c r="F1162" i="2"/>
  <c r="E1162" i="2"/>
  <c r="D1162" i="2"/>
  <c r="B1162" i="2"/>
  <c r="F1161" i="2"/>
  <c r="E1161" i="2"/>
  <c r="D1161" i="2"/>
  <c r="B1161" i="2"/>
  <c r="F1160" i="2"/>
  <c r="E1160" i="2"/>
  <c r="D1160" i="2"/>
  <c r="B1160" i="2"/>
  <c r="F1159" i="2"/>
  <c r="E1159" i="2"/>
  <c r="D1159" i="2"/>
  <c r="B1159" i="2"/>
  <c r="F1158" i="2"/>
  <c r="E1158" i="2"/>
  <c r="D1158" i="2"/>
  <c r="B1158" i="2"/>
  <c r="F1157" i="2"/>
  <c r="E1157" i="2"/>
  <c r="D1157" i="2"/>
  <c r="B1157" i="2"/>
  <c r="F1156" i="2"/>
  <c r="E1156" i="2"/>
  <c r="D1156" i="2"/>
  <c r="B1156" i="2"/>
  <c r="F1155" i="2"/>
  <c r="E1155" i="2"/>
  <c r="D1155" i="2"/>
  <c r="B1155" i="2"/>
  <c r="F1154" i="2"/>
  <c r="E1154" i="2"/>
  <c r="D1154" i="2"/>
  <c r="B1154" i="2"/>
  <c r="F1153" i="2"/>
  <c r="E1153" i="2"/>
  <c r="D1153" i="2"/>
  <c r="B1153" i="2"/>
  <c r="F1152" i="2"/>
  <c r="E1152" i="2"/>
  <c r="D1152" i="2"/>
  <c r="B1152" i="2"/>
  <c r="F1151" i="2"/>
  <c r="E1151" i="2"/>
  <c r="D1151" i="2"/>
  <c r="B1151" i="2"/>
  <c r="F1150" i="2"/>
  <c r="E1150" i="2"/>
  <c r="D1150" i="2"/>
  <c r="B1150" i="2"/>
  <c r="F1149" i="2"/>
  <c r="E1149" i="2"/>
  <c r="D1149" i="2"/>
  <c r="B1149" i="2"/>
  <c r="F1148" i="2"/>
  <c r="E1148" i="2"/>
  <c r="D1148" i="2"/>
  <c r="B1148" i="2"/>
  <c r="F1147" i="2"/>
  <c r="E1147" i="2"/>
  <c r="D1147" i="2"/>
  <c r="B1147" i="2"/>
  <c r="F1146" i="2"/>
  <c r="E1146" i="2"/>
  <c r="D1146" i="2"/>
  <c r="B1146" i="2"/>
  <c r="F1145" i="2"/>
  <c r="E1145" i="2"/>
  <c r="D1145" i="2"/>
  <c r="B1145" i="2"/>
  <c r="F1144" i="2"/>
  <c r="E1144" i="2"/>
  <c r="D1144" i="2"/>
  <c r="B1144" i="2"/>
  <c r="F1143" i="2"/>
  <c r="E1143" i="2"/>
  <c r="D1143" i="2"/>
  <c r="B1143" i="2"/>
  <c r="F1142" i="2"/>
  <c r="E1142" i="2"/>
  <c r="D1142" i="2"/>
  <c r="B1142" i="2"/>
  <c r="F1141" i="2"/>
  <c r="E1141" i="2"/>
  <c r="D1141" i="2"/>
  <c r="B1141" i="2"/>
  <c r="F1140" i="2"/>
  <c r="E1140" i="2"/>
  <c r="D1140" i="2"/>
  <c r="B1140" i="2"/>
  <c r="F1139" i="2"/>
  <c r="E1139" i="2"/>
  <c r="D1139" i="2"/>
  <c r="B1139" i="2"/>
  <c r="F1138" i="2"/>
  <c r="E1138" i="2"/>
  <c r="D1138" i="2"/>
  <c r="B1138" i="2"/>
  <c r="F1137" i="2"/>
  <c r="E1137" i="2"/>
  <c r="D1137" i="2"/>
  <c r="B1137" i="2"/>
  <c r="F1136" i="2"/>
  <c r="E1136" i="2"/>
  <c r="D1136" i="2"/>
  <c r="B1136" i="2"/>
  <c r="F1135" i="2"/>
  <c r="E1135" i="2"/>
  <c r="D1135" i="2"/>
  <c r="B1135" i="2"/>
  <c r="F1134" i="2"/>
  <c r="E1134" i="2"/>
  <c r="D1134" i="2"/>
  <c r="B1134" i="2"/>
  <c r="F1133" i="2"/>
  <c r="E1133" i="2"/>
  <c r="D1133" i="2"/>
  <c r="B1133" i="2"/>
  <c r="F1132" i="2"/>
  <c r="E1132" i="2"/>
  <c r="D1132" i="2"/>
  <c r="B1132" i="2"/>
  <c r="F1131" i="2"/>
  <c r="E1131" i="2"/>
  <c r="D1131" i="2"/>
  <c r="B1131" i="2"/>
  <c r="F1130" i="2"/>
  <c r="E1130" i="2"/>
  <c r="D1130" i="2"/>
  <c r="B1130" i="2"/>
  <c r="F1129" i="2"/>
  <c r="E1129" i="2"/>
  <c r="D1129" i="2"/>
  <c r="B1129" i="2"/>
  <c r="F1128" i="2"/>
  <c r="E1128" i="2"/>
  <c r="D1128" i="2"/>
  <c r="B1128" i="2"/>
  <c r="F1127" i="2"/>
  <c r="E1127" i="2"/>
  <c r="D1127" i="2"/>
  <c r="B1127" i="2"/>
  <c r="F1126" i="2"/>
  <c r="E1126" i="2"/>
  <c r="D1126" i="2"/>
  <c r="B1126" i="2"/>
  <c r="F1125" i="2"/>
  <c r="E1125" i="2"/>
  <c r="D1125" i="2"/>
  <c r="B1125" i="2"/>
  <c r="F1124" i="2"/>
  <c r="E1124" i="2"/>
  <c r="D1124" i="2"/>
  <c r="B1124" i="2"/>
  <c r="F1123" i="2"/>
  <c r="E1123" i="2"/>
  <c r="D1123" i="2"/>
  <c r="B1123" i="2"/>
  <c r="F1122" i="2"/>
  <c r="E1122" i="2"/>
  <c r="D1122" i="2"/>
  <c r="B1122" i="2"/>
  <c r="F1121" i="2"/>
  <c r="E1121" i="2"/>
  <c r="D1121" i="2"/>
  <c r="B1121" i="2"/>
  <c r="F1120" i="2"/>
  <c r="E1120" i="2"/>
  <c r="D1120" i="2"/>
  <c r="B1120" i="2"/>
  <c r="F1119" i="2"/>
  <c r="E1119" i="2"/>
  <c r="D1119" i="2"/>
  <c r="B1119" i="2"/>
  <c r="F1118" i="2"/>
  <c r="E1118" i="2"/>
  <c r="D1118" i="2"/>
  <c r="B1118" i="2"/>
  <c r="F1117" i="2"/>
  <c r="E1117" i="2"/>
  <c r="D1117" i="2"/>
  <c r="B1117" i="2"/>
  <c r="F1116" i="2"/>
  <c r="E1116" i="2"/>
  <c r="D1116" i="2"/>
  <c r="B1116" i="2"/>
  <c r="F1115" i="2"/>
  <c r="E1115" i="2"/>
  <c r="D1115" i="2"/>
  <c r="B1115" i="2"/>
  <c r="F1114" i="2"/>
  <c r="E1114" i="2"/>
  <c r="D1114" i="2"/>
  <c r="B1114" i="2"/>
  <c r="F1113" i="2"/>
  <c r="E1113" i="2"/>
  <c r="D1113" i="2"/>
  <c r="B1113" i="2"/>
  <c r="F1112" i="2"/>
  <c r="E1112" i="2"/>
  <c r="D1112" i="2"/>
  <c r="B1112" i="2"/>
  <c r="F1111" i="2"/>
  <c r="E1111" i="2"/>
  <c r="D1111" i="2"/>
  <c r="B1111" i="2"/>
  <c r="F1110" i="2"/>
  <c r="E1110" i="2"/>
  <c r="D1110" i="2"/>
  <c r="B1110" i="2"/>
  <c r="F1109" i="2"/>
  <c r="E1109" i="2"/>
  <c r="D1109" i="2"/>
  <c r="B1109" i="2"/>
  <c r="F1108" i="2"/>
  <c r="E1108" i="2"/>
  <c r="D1108" i="2"/>
  <c r="B1108" i="2"/>
  <c r="F1107" i="2"/>
  <c r="E1107" i="2"/>
  <c r="D1107" i="2"/>
  <c r="B1107" i="2"/>
  <c r="F1106" i="2"/>
  <c r="E1106" i="2"/>
  <c r="D1106" i="2"/>
  <c r="B1106" i="2"/>
  <c r="F1105" i="2"/>
  <c r="E1105" i="2"/>
  <c r="D1105" i="2"/>
  <c r="B1105" i="2"/>
  <c r="F1104" i="2"/>
  <c r="E1104" i="2"/>
  <c r="D1104" i="2"/>
  <c r="B1104" i="2"/>
  <c r="F1103" i="2"/>
  <c r="E1103" i="2"/>
  <c r="D1103" i="2"/>
  <c r="B1103" i="2"/>
  <c r="F1102" i="2"/>
  <c r="E1102" i="2"/>
  <c r="D1102" i="2"/>
  <c r="B1102" i="2"/>
  <c r="F1101" i="2"/>
  <c r="E1101" i="2"/>
  <c r="D1101" i="2"/>
  <c r="B1101" i="2"/>
  <c r="F1100" i="2"/>
  <c r="E1100" i="2"/>
  <c r="D1100" i="2"/>
  <c r="B1100" i="2"/>
  <c r="F1099" i="2"/>
  <c r="E1099" i="2"/>
  <c r="D1099" i="2"/>
  <c r="B1099" i="2"/>
  <c r="F1098" i="2"/>
  <c r="E1098" i="2"/>
  <c r="D1098" i="2"/>
  <c r="B1098" i="2"/>
  <c r="F1097" i="2"/>
  <c r="E1097" i="2"/>
  <c r="D1097" i="2"/>
  <c r="B1097" i="2"/>
  <c r="F1096" i="2"/>
  <c r="E1096" i="2"/>
  <c r="D1096" i="2"/>
  <c r="B1096" i="2"/>
  <c r="F1095" i="2"/>
  <c r="E1095" i="2"/>
  <c r="D1095" i="2"/>
  <c r="B1095" i="2"/>
  <c r="F1094" i="2"/>
  <c r="E1094" i="2"/>
  <c r="D1094" i="2"/>
  <c r="B1094" i="2"/>
  <c r="F1093" i="2"/>
  <c r="E1093" i="2"/>
  <c r="D1093" i="2"/>
  <c r="B1093" i="2"/>
  <c r="F1092" i="2"/>
  <c r="E1092" i="2"/>
  <c r="D1092" i="2"/>
  <c r="B1092" i="2"/>
  <c r="F1091" i="2"/>
  <c r="E1091" i="2"/>
  <c r="D1091" i="2"/>
  <c r="B1091" i="2"/>
  <c r="F1090" i="2"/>
  <c r="E1090" i="2"/>
  <c r="D1090" i="2"/>
  <c r="B1090" i="2"/>
  <c r="F1089" i="2"/>
  <c r="E1089" i="2"/>
  <c r="D1089" i="2"/>
  <c r="B1089" i="2"/>
  <c r="F1088" i="2"/>
  <c r="E1088" i="2"/>
  <c r="D1088" i="2"/>
  <c r="B1088" i="2"/>
  <c r="F1087" i="2"/>
  <c r="E1087" i="2"/>
  <c r="D1087" i="2"/>
  <c r="B1087" i="2"/>
  <c r="F1086" i="2"/>
  <c r="E1086" i="2"/>
  <c r="D1086" i="2"/>
  <c r="B1086" i="2"/>
  <c r="F1085" i="2"/>
  <c r="E1085" i="2"/>
  <c r="D1085" i="2"/>
  <c r="B1085" i="2"/>
  <c r="F1084" i="2"/>
  <c r="E1084" i="2"/>
  <c r="D1084" i="2"/>
  <c r="B1084" i="2"/>
  <c r="F1083" i="2"/>
  <c r="E1083" i="2"/>
  <c r="D1083" i="2"/>
  <c r="B1083" i="2"/>
  <c r="F1082" i="2"/>
  <c r="E1082" i="2"/>
  <c r="D1082" i="2"/>
  <c r="B1082" i="2"/>
  <c r="F1081" i="2"/>
  <c r="E1081" i="2"/>
  <c r="D1081" i="2"/>
  <c r="B1081" i="2"/>
  <c r="F1080" i="2"/>
  <c r="E1080" i="2"/>
  <c r="D1080" i="2"/>
  <c r="B1080" i="2"/>
  <c r="F1079" i="2"/>
  <c r="E1079" i="2"/>
  <c r="D1079" i="2"/>
  <c r="B1079" i="2"/>
  <c r="F1078" i="2"/>
  <c r="E1078" i="2"/>
  <c r="D1078" i="2"/>
  <c r="B1078" i="2"/>
  <c r="F1077" i="2"/>
  <c r="E1077" i="2"/>
  <c r="D1077" i="2"/>
  <c r="B1077" i="2"/>
  <c r="F1076" i="2"/>
  <c r="E1076" i="2"/>
  <c r="D1076" i="2"/>
  <c r="B1076" i="2"/>
  <c r="F1075" i="2"/>
  <c r="E1075" i="2"/>
  <c r="D1075" i="2"/>
  <c r="B1075" i="2"/>
  <c r="F1074" i="2"/>
  <c r="E1074" i="2"/>
  <c r="D1074" i="2"/>
  <c r="B1074" i="2"/>
  <c r="F1073" i="2"/>
  <c r="E1073" i="2"/>
  <c r="D1073" i="2"/>
  <c r="B1073" i="2"/>
  <c r="F1072" i="2"/>
  <c r="E1072" i="2"/>
  <c r="D1072" i="2"/>
  <c r="B1072" i="2"/>
  <c r="F1071" i="2"/>
  <c r="E1071" i="2"/>
  <c r="D1071" i="2"/>
  <c r="B1071" i="2"/>
  <c r="F1070" i="2"/>
  <c r="E1070" i="2"/>
  <c r="D1070" i="2"/>
  <c r="B1070" i="2"/>
  <c r="F1069" i="2"/>
  <c r="E1069" i="2"/>
  <c r="D1069" i="2"/>
  <c r="B1069" i="2"/>
  <c r="F1068" i="2"/>
  <c r="E1068" i="2"/>
  <c r="D1068" i="2"/>
  <c r="B1068" i="2"/>
  <c r="F1067" i="2"/>
  <c r="E1067" i="2"/>
  <c r="D1067" i="2"/>
  <c r="B1067" i="2"/>
  <c r="F1066" i="2"/>
  <c r="E1066" i="2"/>
  <c r="D1066" i="2"/>
  <c r="B1066" i="2"/>
  <c r="F1065" i="2"/>
  <c r="E1065" i="2"/>
  <c r="D1065" i="2"/>
  <c r="B1065" i="2"/>
  <c r="F1064" i="2"/>
  <c r="E1064" i="2"/>
  <c r="D1064" i="2"/>
  <c r="B1064" i="2"/>
  <c r="F1063" i="2"/>
  <c r="E1063" i="2"/>
  <c r="D1063" i="2"/>
  <c r="B1063" i="2"/>
  <c r="F1062" i="2"/>
  <c r="E1062" i="2"/>
  <c r="D1062" i="2"/>
  <c r="B1062" i="2"/>
  <c r="F1061" i="2"/>
  <c r="E1061" i="2"/>
  <c r="D1061" i="2"/>
  <c r="B1061" i="2"/>
  <c r="F1060" i="2"/>
  <c r="E1060" i="2"/>
  <c r="D1060" i="2"/>
  <c r="B1060" i="2"/>
  <c r="F1059" i="2"/>
  <c r="E1059" i="2"/>
  <c r="D1059" i="2"/>
  <c r="B1059" i="2"/>
  <c r="F1058" i="2"/>
  <c r="E1058" i="2"/>
  <c r="D1058" i="2"/>
  <c r="B1058" i="2"/>
  <c r="F1057" i="2"/>
  <c r="E1057" i="2"/>
  <c r="D1057" i="2"/>
  <c r="B1057" i="2"/>
  <c r="F1056" i="2"/>
  <c r="E1056" i="2"/>
  <c r="D1056" i="2"/>
  <c r="B1056" i="2"/>
  <c r="F1055" i="2"/>
  <c r="E1055" i="2"/>
  <c r="D1055" i="2"/>
  <c r="B1055" i="2"/>
  <c r="F1054" i="2"/>
  <c r="E1054" i="2"/>
  <c r="D1054" i="2"/>
  <c r="B1054" i="2"/>
  <c r="F1053" i="2"/>
  <c r="E1053" i="2"/>
  <c r="D1053" i="2"/>
  <c r="B1053" i="2"/>
  <c r="F1052" i="2"/>
  <c r="E1052" i="2"/>
  <c r="D1052" i="2"/>
  <c r="B1052" i="2"/>
  <c r="F1051" i="2"/>
  <c r="E1051" i="2"/>
  <c r="D1051" i="2"/>
  <c r="B1051" i="2"/>
  <c r="F1050" i="2"/>
  <c r="E1050" i="2"/>
  <c r="D1050" i="2"/>
  <c r="B1050" i="2"/>
  <c r="F1049" i="2"/>
  <c r="E1049" i="2"/>
  <c r="D1049" i="2"/>
  <c r="B1049" i="2"/>
  <c r="F1048" i="2"/>
  <c r="E1048" i="2"/>
  <c r="D1048" i="2"/>
  <c r="B1048" i="2"/>
  <c r="F1047" i="2"/>
  <c r="E1047" i="2"/>
  <c r="D1047" i="2"/>
  <c r="B1047" i="2"/>
  <c r="F1046" i="2"/>
  <c r="E1046" i="2"/>
  <c r="D1046" i="2"/>
  <c r="B1046" i="2"/>
  <c r="F1045" i="2"/>
  <c r="E1045" i="2"/>
  <c r="D1045" i="2"/>
  <c r="B1045" i="2"/>
  <c r="F1044" i="2"/>
  <c r="E1044" i="2"/>
  <c r="D1044" i="2"/>
  <c r="B1044" i="2"/>
  <c r="F1043" i="2"/>
  <c r="E1043" i="2"/>
  <c r="D1043" i="2"/>
  <c r="B1043" i="2"/>
  <c r="F1042" i="2"/>
  <c r="E1042" i="2"/>
  <c r="D1042" i="2"/>
  <c r="B1042" i="2"/>
  <c r="F1041" i="2"/>
  <c r="E1041" i="2"/>
  <c r="D1041" i="2"/>
  <c r="B1041" i="2"/>
  <c r="F1040" i="2"/>
  <c r="E1040" i="2"/>
  <c r="D1040" i="2"/>
  <c r="B1040" i="2"/>
  <c r="B1039" i="2"/>
  <c r="F1038" i="2"/>
  <c r="E1038" i="2"/>
  <c r="D1038" i="2"/>
  <c r="B1038" i="2"/>
  <c r="F1037" i="2"/>
  <c r="E1037" i="2"/>
  <c r="D1037" i="2"/>
  <c r="B1037" i="2"/>
  <c r="F1036" i="2"/>
  <c r="E1036" i="2"/>
  <c r="D1036" i="2"/>
  <c r="B1036" i="2"/>
  <c r="F1035" i="2"/>
  <c r="E1035" i="2"/>
  <c r="D1035" i="2"/>
  <c r="B1035" i="2"/>
  <c r="F1034" i="2"/>
  <c r="E1034" i="2"/>
  <c r="D1034" i="2"/>
  <c r="B1034" i="2"/>
  <c r="F1033" i="2"/>
  <c r="E1033" i="2"/>
  <c r="D1033" i="2"/>
  <c r="B1033" i="2"/>
  <c r="F1032" i="2"/>
  <c r="E1032" i="2"/>
  <c r="D1032" i="2"/>
  <c r="B1032" i="2"/>
  <c r="F1031" i="2"/>
  <c r="E1031" i="2"/>
  <c r="D1031" i="2"/>
  <c r="B1031" i="2"/>
  <c r="F1030" i="2"/>
  <c r="E1030" i="2"/>
  <c r="D1030" i="2"/>
  <c r="B1030" i="2"/>
  <c r="F1029" i="2"/>
  <c r="E1029" i="2"/>
  <c r="D1029" i="2"/>
  <c r="B1029" i="2"/>
  <c r="F1028" i="2"/>
  <c r="E1028" i="2"/>
  <c r="D1028" i="2"/>
  <c r="B1028" i="2"/>
  <c r="F1027" i="2"/>
  <c r="E1027" i="2"/>
  <c r="D1027" i="2"/>
  <c r="B1027" i="2"/>
  <c r="F1026" i="2"/>
  <c r="E1026" i="2"/>
  <c r="D1026" i="2"/>
  <c r="B1026" i="2"/>
  <c r="F1025" i="2"/>
  <c r="E1025" i="2"/>
  <c r="D1025" i="2"/>
  <c r="B1025" i="2"/>
  <c r="F1024" i="2"/>
  <c r="E1024" i="2"/>
  <c r="D1024" i="2"/>
  <c r="B1024" i="2"/>
  <c r="F1023" i="2"/>
  <c r="E1023" i="2"/>
  <c r="D1023" i="2"/>
  <c r="B1023" i="2"/>
  <c r="F1022" i="2"/>
  <c r="E1022" i="2"/>
  <c r="D1022" i="2"/>
  <c r="B1022" i="2"/>
  <c r="F1021" i="2"/>
  <c r="E1021" i="2"/>
  <c r="D1021" i="2"/>
  <c r="B1021" i="2"/>
  <c r="F1020" i="2"/>
  <c r="E1020" i="2"/>
  <c r="D1020" i="2"/>
  <c r="B1020" i="2"/>
  <c r="F1019" i="2"/>
  <c r="E1019" i="2"/>
  <c r="D1019" i="2"/>
  <c r="B1019" i="2"/>
  <c r="F1018" i="2"/>
  <c r="E1018" i="2"/>
  <c r="D1018" i="2"/>
  <c r="B1018" i="2"/>
  <c r="F1017" i="2"/>
  <c r="E1017" i="2"/>
  <c r="D1017" i="2"/>
  <c r="B1017" i="2"/>
  <c r="F1016" i="2"/>
  <c r="E1016" i="2"/>
  <c r="D1016" i="2"/>
  <c r="B1016" i="2"/>
  <c r="F1015" i="2"/>
  <c r="E1015" i="2"/>
  <c r="D1015" i="2"/>
  <c r="B1015" i="2"/>
  <c r="F1014" i="2"/>
  <c r="E1014" i="2"/>
  <c r="D1014" i="2"/>
  <c r="B1014" i="2"/>
  <c r="F1013" i="2"/>
  <c r="E1013" i="2"/>
  <c r="D1013" i="2"/>
  <c r="B1013" i="2"/>
  <c r="F1012" i="2"/>
  <c r="E1012" i="2"/>
  <c r="D1012" i="2"/>
  <c r="B1012" i="2"/>
  <c r="F1011" i="2"/>
  <c r="E1011" i="2"/>
  <c r="D1011" i="2"/>
  <c r="B1011" i="2"/>
  <c r="F1010" i="2"/>
  <c r="E1010" i="2"/>
  <c r="D1010" i="2"/>
  <c r="B1010" i="2"/>
  <c r="F1009" i="2"/>
  <c r="E1009" i="2"/>
  <c r="D1009" i="2"/>
  <c r="B1009" i="2"/>
  <c r="F1008" i="2"/>
  <c r="E1008" i="2"/>
  <c r="D1008" i="2"/>
  <c r="B1008" i="2"/>
  <c r="F1007" i="2"/>
  <c r="E1007" i="2"/>
  <c r="D1007" i="2"/>
  <c r="B1007" i="2"/>
  <c r="F1006" i="2"/>
  <c r="E1006" i="2"/>
  <c r="D1006" i="2"/>
  <c r="B1006" i="2"/>
  <c r="F1005" i="2"/>
  <c r="E1005" i="2"/>
  <c r="D1005" i="2"/>
  <c r="B1005" i="2"/>
  <c r="B1004" i="2"/>
  <c r="B1003" i="2"/>
  <c r="F1002" i="2"/>
  <c r="E1002" i="2"/>
  <c r="D1002" i="2"/>
  <c r="B1002" i="2"/>
  <c r="F1001" i="2"/>
  <c r="E1001" i="2"/>
  <c r="D1001" i="2"/>
  <c r="B1001" i="2"/>
  <c r="F1000" i="2"/>
  <c r="E1000" i="2"/>
  <c r="D1000" i="2"/>
  <c r="B1000" i="2"/>
  <c r="F999" i="2"/>
  <c r="E999" i="2"/>
  <c r="D999" i="2"/>
  <c r="B999" i="2"/>
  <c r="F998" i="2"/>
  <c r="E998" i="2"/>
  <c r="D998" i="2"/>
  <c r="B998" i="2"/>
  <c r="F997" i="2"/>
  <c r="E997" i="2"/>
  <c r="D997" i="2"/>
  <c r="B997" i="2"/>
  <c r="F996" i="2"/>
  <c r="E996" i="2"/>
  <c r="D996" i="2"/>
  <c r="B996" i="2"/>
  <c r="F995" i="2"/>
  <c r="E995" i="2"/>
  <c r="D995" i="2"/>
  <c r="B995" i="2"/>
  <c r="F994" i="2"/>
  <c r="E994" i="2"/>
  <c r="D994" i="2"/>
  <c r="B994" i="2"/>
  <c r="F993" i="2"/>
  <c r="E993" i="2"/>
  <c r="D993" i="2"/>
  <c r="B993" i="2"/>
  <c r="F992" i="2"/>
  <c r="E992" i="2"/>
  <c r="D992" i="2"/>
  <c r="B992" i="2"/>
  <c r="F991" i="2"/>
  <c r="E991" i="2"/>
  <c r="D991" i="2"/>
  <c r="B991" i="2"/>
  <c r="F990" i="2"/>
  <c r="E990" i="2"/>
  <c r="D990" i="2"/>
  <c r="B990" i="2"/>
  <c r="F989" i="2"/>
  <c r="E989" i="2"/>
  <c r="D989" i="2"/>
  <c r="B989" i="2"/>
  <c r="F988" i="2"/>
  <c r="E988" i="2"/>
  <c r="D988" i="2"/>
  <c r="B988" i="2"/>
  <c r="F987" i="2"/>
  <c r="E987" i="2"/>
  <c r="D987" i="2"/>
  <c r="B987" i="2"/>
  <c r="F986" i="2"/>
  <c r="E986" i="2"/>
  <c r="D986" i="2"/>
  <c r="B986" i="2"/>
  <c r="F985" i="2"/>
  <c r="E985" i="2"/>
  <c r="D985" i="2"/>
  <c r="B985" i="2"/>
  <c r="F984" i="2"/>
  <c r="E984" i="2"/>
  <c r="D984" i="2"/>
  <c r="B984" i="2"/>
  <c r="F983" i="2"/>
  <c r="E983" i="2"/>
  <c r="D983" i="2"/>
  <c r="B983" i="2"/>
  <c r="F982" i="2"/>
  <c r="E982" i="2"/>
  <c r="D982" i="2"/>
  <c r="B982" i="2"/>
  <c r="F981" i="2"/>
  <c r="E981" i="2"/>
  <c r="D981" i="2"/>
  <c r="B981" i="2"/>
  <c r="F980" i="2"/>
  <c r="E980" i="2"/>
  <c r="D980" i="2"/>
  <c r="B980" i="2"/>
  <c r="F979" i="2"/>
  <c r="E979" i="2"/>
  <c r="D979" i="2"/>
  <c r="B979" i="2"/>
  <c r="F978" i="2"/>
  <c r="E978" i="2"/>
  <c r="D978" i="2"/>
  <c r="B978" i="2"/>
  <c r="F977" i="2"/>
  <c r="E977" i="2"/>
  <c r="D977" i="2"/>
  <c r="B977" i="2"/>
  <c r="F976" i="2"/>
  <c r="E976" i="2"/>
  <c r="D976" i="2"/>
  <c r="B976" i="2"/>
  <c r="F975" i="2"/>
  <c r="E975" i="2"/>
  <c r="D975" i="2"/>
  <c r="B975" i="2"/>
  <c r="F974" i="2"/>
  <c r="E974" i="2"/>
  <c r="D974" i="2"/>
  <c r="B974" i="2"/>
  <c r="F973" i="2"/>
  <c r="E973" i="2"/>
  <c r="D973" i="2"/>
  <c r="B973" i="2"/>
  <c r="F972" i="2"/>
  <c r="E972" i="2"/>
  <c r="D972" i="2"/>
  <c r="B972" i="2"/>
  <c r="F971" i="2"/>
  <c r="E971" i="2"/>
  <c r="D971" i="2"/>
  <c r="B971" i="2"/>
  <c r="F970" i="2"/>
  <c r="E970" i="2"/>
  <c r="D970" i="2"/>
  <c r="B970" i="2"/>
  <c r="F969" i="2"/>
  <c r="E969" i="2"/>
  <c r="D969" i="2"/>
  <c r="B969" i="2"/>
  <c r="F968" i="2"/>
  <c r="E968" i="2"/>
  <c r="D968" i="2"/>
  <c r="B968" i="2"/>
  <c r="F967" i="2"/>
  <c r="E967" i="2"/>
  <c r="D967" i="2"/>
  <c r="B967" i="2"/>
  <c r="F966" i="2"/>
  <c r="E966" i="2"/>
  <c r="D966" i="2"/>
  <c r="B966" i="2"/>
  <c r="F965" i="2"/>
  <c r="E965" i="2"/>
  <c r="D965" i="2"/>
  <c r="B965" i="2"/>
  <c r="F964" i="2"/>
  <c r="E964" i="2"/>
  <c r="D964" i="2"/>
  <c r="B964" i="2"/>
  <c r="F963" i="2"/>
  <c r="E963" i="2"/>
  <c r="D963" i="2"/>
  <c r="B963" i="2"/>
  <c r="F962" i="2"/>
  <c r="E962" i="2"/>
  <c r="D962" i="2"/>
  <c r="B962" i="2"/>
  <c r="F961" i="2"/>
  <c r="E961" i="2"/>
  <c r="D961" i="2"/>
  <c r="B961" i="2"/>
  <c r="F960" i="2"/>
  <c r="E960" i="2"/>
  <c r="D960" i="2"/>
  <c r="B960" i="2"/>
  <c r="F959" i="2"/>
  <c r="E959" i="2"/>
  <c r="D959" i="2"/>
  <c r="B959" i="2"/>
  <c r="F958" i="2"/>
  <c r="E958" i="2"/>
  <c r="D958" i="2"/>
  <c r="B958" i="2"/>
  <c r="F957" i="2"/>
  <c r="E957" i="2"/>
  <c r="D957" i="2"/>
  <c r="B957" i="2"/>
  <c r="F956" i="2"/>
  <c r="E956" i="2"/>
  <c r="D956" i="2"/>
  <c r="B956" i="2"/>
  <c r="F955" i="2"/>
  <c r="E955" i="2"/>
  <c r="D955" i="2"/>
  <c r="B955" i="2"/>
  <c r="F954" i="2"/>
  <c r="E954" i="2"/>
  <c r="D954" i="2"/>
  <c r="B954" i="2"/>
  <c r="F953" i="2"/>
  <c r="E953" i="2"/>
  <c r="D953" i="2"/>
  <c r="B953" i="2"/>
  <c r="F952" i="2"/>
  <c r="E952" i="2"/>
  <c r="D952" i="2"/>
  <c r="B952" i="2"/>
  <c r="F951" i="2"/>
  <c r="E951" i="2"/>
  <c r="D951" i="2"/>
  <c r="B951" i="2"/>
  <c r="F950" i="2"/>
  <c r="E950" i="2"/>
  <c r="D950" i="2"/>
  <c r="B950" i="2"/>
  <c r="F949" i="2"/>
  <c r="E949" i="2"/>
  <c r="D949" i="2"/>
  <c r="B949" i="2"/>
  <c r="F948" i="2"/>
  <c r="E948" i="2"/>
  <c r="D948" i="2"/>
  <c r="B948" i="2"/>
  <c r="F947" i="2"/>
  <c r="E947" i="2"/>
  <c r="D947" i="2"/>
  <c r="B947" i="2"/>
  <c r="F946" i="2"/>
  <c r="E946" i="2"/>
  <c r="D946" i="2"/>
  <c r="B946" i="2"/>
  <c r="F945" i="2"/>
  <c r="E945" i="2"/>
  <c r="D945" i="2"/>
  <c r="B945" i="2"/>
  <c r="F944" i="2"/>
  <c r="E944" i="2"/>
  <c r="D944" i="2"/>
  <c r="B944" i="2"/>
  <c r="F943" i="2"/>
  <c r="E943" i="2"/>
  <c r="D943" i="2"/>
  <c r="B943" i="2"/>
  <c r="F942" i="2"/>
  <c r="E942" i="2"/>
  <c r="D942" i="2"/>
  <c r="B942" i="2"/>
  <c r="F941" i="2"/>
  <c r="E941" i="2"/>
  <c r="D941" i="2"/>
  <c r="B941" i="2"/>
  <c r="F940" i="2"/>
  <c r="E940" i="2"/>
  <c r="D940" i="2"/>
  <c r="B940" i="2"/>
  <c r="F939" i="2"/>
  <c r="E939" i="2"/>
  <c r="D939" i="2"/>
  <c r="B939" i="2"/>
  <c r="F938" i="2"/>
  <c r="E938" i="2"/>
  <c r="D938" i="2"/>
  <c r="B938" i="2"/>
  <c r="F937" i="2"/>
  <c r="E937" i="2"/>
  <c r="D937" i="2"/>
  <c r="B937" i="2"/>
  <c r="F936" i="2"/>
  <c r="E936" i="2"/>
  <c r="D936" i="2"/>
  <c r="B936" i="2"/>
  <c r="F935" i="2"/>
  <c r="E935" i="2"/>
  <c r="D935" i="2"/>
  <c r="B935" i="2"/>
  <c r="F934" i="2"/>
  <c r="E934" i="2"/>
  <c r="D934" i="2"/>
  <c r="B934" i="2"/>
  <c r="F933" i="2"/>
  <c r="E933" i="2"/>
  <c r="D933" i="2"/>
  <c r="B933" i="2"/>
  <c r="F932" i="2"/>
  <c r="E932" i="2"/>
  <c r="D932" i="2"/>
  <c r="B932" i="2"/>
  <c r="F931" i="2"/>
  <c r="E931" i="2"/>
  <c r="D931" i="2"/>
  <c r="B931" i="2"/>
  <c r="F930" i="2"/>
  <c r="E930" i="2"/>
  <c r="D930" i="2"/>
  <c r="B930" i="2"/>
  <c r="B929" i="2"/>
  <c r="B928" i="2"/>
  <c r="F927" i="2"/>
  <c r="E927" i="2"/>
  <c r="D927" i="2"/>
  <c r="B927" i="2"/>
  <c r="F926" i="2"/>
  <c r="E926" i="2"/>
  <c r="D926" i="2"/>
  <c r="B926" i="2"/>
  <c r="F925" i="2"/>
  <c r="E925" i="2"/>
  <c r="D925" i="2"/>
  <c r="B925" i="2"/>
  <c r="F924" i="2"/>
  <c r="E924" i="2"/>
  <c r="D924" i="2"/>
  <c r="B924" i="2"/>
  <c r="F923" i="2"/>
  <c r="E923" i="2"/>
  <c r="D923" i="2"/>
  <c r="B923" i="2"/>
  <c r="F922" i="2"/>
  <c r="E922" i="2"/>
  <c r="D922" i="2"/>
  <c r="B922" i="2"/>
  <c r="F921" i="2"/>
  <c r="E921" i="2"/>
  <c r="D921" i="2"/>
  <c r="B921" i="2"/>
  <c r="F920" i="2"/>
  <c r="E920" i="2"/>
  <c r="D920" i="2"/>
  <c r="B920" i="2"/>
  <c r="F919" i="2"/>
  <c r="E919" i="2"/>
  <c r="D919" i="2"/>
  <c r="B919" i="2"/>
  <c r="F918" i="2"/>
  <c r="E918" i="2"/>
  <c r="D918" i="2"/>
  <c r="B918" i="2"/>
  <c r="F917" i="2"/>
  <c r="E917" i="2"/>
  <c r="D917" i="2"/>
  <c r="B917" i="2"/>
  <c r="F916" i="2"/>
  <c r="E916" i="2"/>
  <c r="D916" i="2"/>
  <c r="B916" i="2"/>
  <c r="F915" i="2"/>
  <c r="E915" i="2"/>
  <c r="D915" i="2"/>
  <c r="B915" i="2"/>
  <c r="F914" i="2"/>
  <c r="E914" i="2"/>
  <c r="D914" i="2"/>
  <c r="B914" i="2"/>
  <c r="F913" i="2"/>
  <c r="E913" i="2"/>
  <c r="D913" i="2"/>
  <c r="B913" i="2"/>
  <c r="F912" i="2"/>
  <c r="E912" i="2"/>
  <c r="D912" i="2"/>
  <c r="B912" i="2"/>
  <c r="F911" i="2"/>
  <c r="E911" i="2"/>
  <c r="D911" i="2"/>
  <c r="B911" i="2"/>
  <c r="F910" i="2"/>
  <c r="E910" i="2"/>
  <c r="D910" i="2"/>
  <c r="B910" i="2"/>
  <c r="F909" i="2"/>
  <c r="E909" i="2"/>
  <c r="D909" i="2"/>
  <c r="B909" i="2"/>
  <c r="F908" i="2"/>
  <c r="E908" i="2"/>
  <c r="D908" i="2"/>
  <c r="B908" i="2"/>
  <c r="F907" i="2"/>
  <c r="E907" i="2"/>
  <c r="D907" i="2"/>
  <c r="B907" i="2"/>
  <c r="F906" i="2"/>
  <c r="E906" i="2"/>
  <c r="D906" i="2"/>
  <c r="B906" i="2"/>
  <c r="F905" i="2"/>
  <c r="E905" i="2"/>
  <c r="D905" i="2"/>
  <c r="B905" i="2"/>
  <c r="F904" i="2"/>
  <c r="E904" i="2"/>
  <c r="D904" i="2"/>
  <c r="B904" i="2"/>
  <c r="F903" i="2"/>
  <c r="E903" i="2"/>
  <c r="D903" i="2"/>
  <c r="B903" i="2"/>
  <c r="F902" i="2"/>
  <c r="E902" i="2"/>
  <c r="D902" i="2"/>
  <c r="B902" i="2"/>
  <c r="F901" i="2"/>
  <c r="E901" i="2"/>
  <c r="D901" i="2"/>
  <c r="B901" i="2"/>
  <c r="F900" i="2"/>
  <c r="E900" i="2"/>
  <c r="D900" i="2"/>
  <c r="B900" i="2"/>
  <c r="F899" i="2"/>
  <c r="E899" i="2"/>
  <c r="D899" i="2"/>
  <c r="B899" i="2"/>
  <c r="F898" i="2"/>
  <c r="E898" i="2"/>
  <c r="D898" i="2"/>
  <c r="B898" i="2"/>
  <c r="F897" i="2"/>
  <c r="E897" i="2"/>
  <c r="D897" i="2"/>
  <c r="B897" i="2"/>
  <c r="F896" i="2"/>
  <c r="E896" i="2"/>
  <c r="D896" i="2"/>
  <c r="B896" i="2"/>
  <c r="F895" i="2"/>
  <c r="E895" i="2"/>
  <c r="D895" i="2"/>
  <c r="B895" i="2"/>
  <c r="F894" i="2"/>
  <c r="E894" i="2"/>
  <c r="D894" i="2"/>
  <c r="B894" i="2"/>
  <c r="F893" i="2"/>
  <c r="E893" i="2"/>
  <c r="D893" i="2"/>
  <c r="B893" i="2"/>
  <c r="F892" i="2"/>
  <c r="E892" i="2"/>
  <c r="D892" i="2"/>
  <c r="B892" i="2"/>
  <c r="F891" i="2"/>
  <c r="E891" i="2"/>
  <c r="D891" i="2"/>
  <c r="B891" i="2"/>
  <c r="F890" i="2"/>
  <c r="E890" i="2"/>
  <c r="D890" i="2"/>
  <c r="B890" i="2"/>
  <c r="F889" i="2"/>
  <c r="E889" i="2"/>
  <c r="D889" i="2"/>
  <c r="B889" i="2"/>
  <c r="F888" i="2"/>
  <c r="E888" i="2"/>
  <c r="D888" i="2"/>
  <c r="B888" i="2"/>
  <c r="F887" i="2"/>
  <c r="E887" i="2"/>
  <c r="D887" i="2"/>
  <c r="B887" i="2"/>
  <c r="F886" i="2"/>
  <c r="E886" i="2"/>
  <c r="D886" i="2"/>
  <c r="B886" i="2"/>
  <c r="F885" i="2"/>
  <c r="E885" i="2"/>
  <c r="D885" i="2"/>
  <c r="B885" i="2"/>
  <c r="F884" i="2"/>
  <c r="E884" i="2"/>
  <c r="D884" i="2"/>
  <c r="B884" i="2"/>
  <c r="F883" i="2"/>
  <c r="E883" i="2"/>
  <c r="D883" i="2"/>
  <c r="B883" i="2"/>
  <c r="F882" i="2"/>
  <c r="E882" i="2"/>
  <c r="D882" i="2"/>
  <c r="B882" i="2"/>
  <c r="F881" i="2"/>
  <c r="E881" i="2"/>
  <c r="D881" i="2"/>
  <c r="B881" i="2"/>
  <c r="F880" i="2"/>
  <c r="E880" i="2"/>
  <c r="D880" i="2"/>
  <c r="B880" i="2"/>
  <c r="F879" i="2"/>
  <c r="E879" i="2"/>
  <c r="D879" i="2"/>
  <c r="B879" i="2"/>
  <c r="F878" i="2"/>
  <c r="E878" i="2"/>
  <c r="D878" i="2"/>
  <c r="B878" i="2"/>
  <c r="F877" i="2"/>
  <c r="E877" i="2"/>
  <c r="D877" i="2"/>
  <c r="B877" i="2"/>
  <c r="F876" i="2"/>
  <c r="E876" i="2"/>
  <c r="D876" i="2"/>
  <c r="B876" i="2"/>
  <c r="F875" i="2"/>
  <c r="E875" i="2"/>
  <c r="D875" i="2"/>
  <c r="B875" i="2"/>
  <c r="F874" i="2"/>
  <c r="E874" i="2"/>
  <c r="D874" i="2"/>
  <c r="B874" i="2"/>
  <c r="F873" i="2"/>
  <c r="E873" i="2"/>
  <c r="D873" i="2"/>
  <c r="B873" i="2"/>
  <c r="F872" i="2"/>
  <c r="E872" i="2"/>
  <c r="D872" i="2"/>
  <c r="B872" i="2"/>
  <c r="F871" i="2"/>
  <c r="E871" i="2"/>
  <c r="D871" i="2"/>
  <c r="B871" i="2"/>
  <c r="F870" i="2"/>
  <c r="E870" i="2"/>
  <c r="D870" i="2"/>
  <c r="B870" i="2"/>
  <c r="F869" i="2"/>
  <c r="E869" i="2"/>
  <c r="D869" i="2"/>
  <c r="B869" i="2"/>
  <c r="F868" i="2"/>
  <c r="E868" i="2"/>
  <c r="D868" i="2"/>
  <c r="B868" i="2"/>
  <c r="F867" i="2"/>
  <c r="E867" i="2"/>
  <c r="D867" i="2"/>
  <c r="B867" i="2"/>
  <c r="F866" i="2"/>
  <c r="E866" i="2"/>
  <c r="D866" i="2"/>
  <c r="B866" i="2"/>
  <c r="F865" i="2"/>
  <c r="E865" i="2"/>
  <c r="D865" i="2"/>
  <c r="B865" i="2"/>
  <c r="F864" i="2"/>
  <c r="E864" i="2"/>
  <c r="D864" i="2"/>
  <c r="B864" i="2"/>
  <c r="F863" i="2"/>
  <c r="E863" i="2"/>
  <c r="D863" i="2"/>
  <c r="B863" i="2"/>
  <c r="F862" i="2"/>
  <c r="E862" i="2"/>
  <c r="D862" i="2"/>
  <c r="B862" i="2"/>
  <c r="F861" i="2"/>
  <c r="E861" i="2"/>
  <c r="D861" i="2"/>
  <c r="B861" i="2"/>
  <c r="F860" i="2"/>
  <c r="E860" i="2"/>
  <c r="D860" i="2"/>
  <c r="B860" i="2"/>
  <c r="F859" i="2"/>
  <c r="E859" i="2"/>
  <c r="D859" i="2"/>
  <c r="B859" i="2"/>
  <c r="F858" i="2"/>
  <c r="E858" i="2"/>
  <c r="D858" i="2"/>
  <c r="B858" i="2"/>
  <c r="F857" i="2"/>
  <c r="E857" i="2"/>
  <c r="D857" i="2"/>
  <c r="B857" i="2"/>
  <c r="F856" i="2"/>
  <c r="E856" i="2"/>
  <c r="D856" i="2"/>
  <c r="B856" i="2"/>
  <c r="F855" i="2"/>
  <c r="E855" i="2"/>
  <c r="D855" i="2"/>
  <c r="B855" i="2"/>
  <c r="F854" i="2"/>
  <c r="E854" i="2"/>
  <c r="D854" i="2"/>
  <c r="B854" i="2"/>
  <c r="F853" i="2"/>
  <c r="E853" i="2"/>
  <c r="D853" i="2"/>
  <c r="B853" i="2"/>
  <c r="F852" i="2"/>
  <c r="E852" i="2"/>
  <c r="D852" i="2"/>
  <c r="B852" i="2"/>
  <c r="F851" i="2"/>
  <c r="E851" i="2"/>
  <c r="D851" i="2"/>
  <c r="B851" i="2"/>
  <c r="F850" i="2"/>
  <c r="E850" i="2"/>
  <c r="D850" i="2"/>
  <c r="B850" i="2"/>
  <c r="F849" i="2"/>
  <c r="E849" i="2"/>
  <c r="D849" i="2"/>
  <c r="B849" i="2"/>
  <c r="F848" i="2"/>
  <c r="E848" i="2"/>
  <c r="D848" i="2"/>
  <c r="B848" i="2"/>
  <c r="F847" i="2"/>
  <c r="E847" i="2"/>
  <c r="D847" i="2"/>
  <c r="B847" i="2"/>
  <c r="F846" i="2"/>
  <c r="E846" i="2"/>
  <c r="D846" i="2"/>
  <c r="B846" i="2"/>
  <c r="F845" i="2"/>
  <c r="E845" i="2"/>
  <c r="D845" i="2"/>
  <c r="B845" i="2"/>
  <c r="F844" i="2"/>
  <c r="E844" i="2"/>
  <c r="D844" i="2"/>
  <c r="B844" i="2"/>
  <c r="F843" i="2"/>
  <c r="E843" i="2"/>
  <c r="D843" i="2"/>
  <c r="B843" i="2"/>
  <c r="F842" i="2"/>
  <c r="E842" i="2"/>
  <c r="D842" i="2"/>
  <c r="B842" i="2"/>
  <c r="F841" i="2"/>
  <c r="E841" i="2"/>
  <c r="D841" i="2"/>
  <c r="B841" i="2"/>
  <c r="F840" i="2"/>
  <c r="E840" i="2"/>
  <c r="D840" i="2"/>
  <c r="B840" i="2"/>
  <c r="F839" i="2"/>
  <c r="E839" i="2"/>
  <c r="D839" i="2"/>
  <c r="B839" i="2"/>
  <c r="F838" i="2"/>
  <c r="E838" i="2"/>
  <c r="D838" i="2"/>
  <c r="B838" i="2"/>
  <c r="F837" i="2"/>
  <c r="E837" i="2"/>
  <c r="D837" i="2"/>
  <c r="B837" i="2"/>
  <c r="F836" i="2"/>
  <c r="E836" i="2"/>
  <c r="D836" i="2"/>
  <c r="B836" i="2"/>
  <c r="F835" i="2"/>
  <c r="E835" i="2"/>
  <c r="D835" i="2"/>
  <c r="B835" i="2"/>
  <c r="F834" i="2"/>
  <c r="E834" i="2"/>
  <c r="D834" i="2"/>
  <c r="B834" i="2"/>
  <c r="F833" i="2"/>
  <c r="E833" i="2"/>
  <c r="D833" i="2"/>
  <c r="B833" i="2"/>
  <c r="F832" i="2"/>
  <c r="E832" i="2"/>
  <c r="D832" i="2"/>
  <c r="B832" i="2"/>
  <c r="F831" i="2"/>
  <c r="E831" i="2"/>
  <c r="D831" i="2"/>
  <c r="B831" i="2"/>
  <c r="F830" i="2"/>
  <c r="E830" i="2"/>
  <c r="D830" i="2"/>
  <c r="B830" i="2"/>
  <c r="F829" i="2"/>
  <c r="E829" i="2"/>
  <c r="D829" i="2"/>
  <c r="B829" i="2"/>
  <c r="F828" i="2"/>
  <c r="E828" i="2"/>
  <c r="D828" i="2"/>
  <c r="B828" i="2"/>
  <c r="F827" i="2"/>
  <c r="E827" i="2"/>
  <c r="D827" i="2"/>
  <c r="B827" i="2"/>
  <c r="F826" i="2"/>
  <c r="E826" i="2"/>
  <c r="D826" i="2"/>
  <c r="B826" i="2"/>
  <c r="F825" i="2"/>
  <c r="E825" i="2"/>
  <c r="D825" i="2"/>
  <c r="B825" i="2"/>
  <c r="F824" i="2"/>
  <c r="E824" i="2"/>
  <c r="D824" i="2"/>
  <c r="B824" i="2"/>
  <c r="F823" i="2"/>
  <c r="E823" i="2"/>
  <c r="D823" i="2"/>
  <c r="B823" i="2"/>
  <c r="F822" i="2"/>
  <c r="E822" i="2"/>
  <c r="D822" i="2"/>
  <c r="B822" i="2"/>
  <c r="F821" i="2"/>
  <c r="E821" i="2"/>
  <c r="D821" i="2"/>
  <c r="B821" i="2"/>
  <c r="F820" i="2"/>
  <c r="E820" i="2"/>
  <c r="D820" i="2"/>
  <c r="B820" i="2"/>
  <c r="F819" i="2"/>
  <c r="E819" i="2"/>
  <c r="D819" i="2"/>
  <c r="B819" i="2"/>
  <c r="F818" i="2"/>
  <c r="E818" i="2"/>
  <c r="D818" i="2"/>
  <c r="B818" i="2"/>
  <c r="F817" i="2"/>
  <c r="E817" i="2"/>
  <c r="D817" i="2"/>
  <c r="B817" i="2"/>
  <c r="F816" i="2"/>
  <c r="E816" i="2"/>
  <c r="D816" i="2"/>
  <c r="B816" i="2"/>
  <c r="F815" i="2"/>
  <c r="E815" i="2"/>
  <c r="D815" i="2"/>
  <c r="B815" i="2"/>
  <c r="F814" i="2"/>
  <c r="E814" i="2"/>
  <c r="D814" i="2"/>
  <c r="B814" i="2"/>
  <c r="F813" i="2"/>
  <c r="E813" i="2"/>
  <c r="D813" i="2"/>
  <c r="B813" i="2"/>
  <c r="F812" i="2"/>
  <c r="E812" i="2"/>
  <c r="D812" i="2"/>
  <c r="B812" i="2"/>
  <c r="F811" i="2"/>
  <c r="E811" i="2"/>
  <c r="D811" i="2"/>
  <c r="B811" i="2"/>
  <c r="F810" i="2"/>
  <c r="E810" i="2"/>
  <c r="D810" i="2"/>
  <c r="B810" i="2"/>
  <c r="F809" i="2"/>
  <c r="E809" i="2"/>
  <c r="D809" i="2"/>
  <c r="B809" i="2"/>
  <c r="F808" i="2"/>
  <c r="E808" i="2"/>
  <c r="D808" i="2"/>
  <c r="B808" i="2"/>
  <c r="F807" i="2"/>
  <c r="E807" i="2"/>
  <c r="D807" i="2"/>
  <c r="B807" i="2"/>
  <c r="F806" i="2"/>
  <c r="E806" i="2"/>
  <c r="D806" i="2"/>
  <c r="B806" i="2"/>
  <c r="F805" i="2"/>
  <c r="E805" i="2"/>
  <c r="D805" i="2"/>
  <c r="B805" i="2"/>
  <c r="F804" i="2"/>
  <c r="E804" i="2"/>
  <c r="D804" i="2"/>
  <c r="B804" i="2"/>
  <c r="F803" i="2"/>
  <c r="E803" i="2"/>
  <c r="D803" i="2"/>
  <c r="B803" i="2"/>
  <c r="F802" i="2"/>
  <c r="E802" i="2"/>
  <c r="D802" i="2"/>
  <c r="B802" i="2"/>
  <c r="F801" i="2"/>
  <c r="E801" i="2"/>
  <c r="D801" i="2"/>
  <c r="B801" i="2"/>
  <c r="F800" i="2"/>
  <c r="E800" i="2"/>
  <c r="D800" i="2"/>
  <c r="B800" i="2"/>
  <c r="F799" i="2"/>
  <c r="E799" i="2"/>
  <c r="D799" i="2"/>
  <c r="B799" i="2"/>
  <c r="F798" i="2"/>
  <c r="E798" i="2"/>
  <c r="D798" i="2"/>
  <c r="B798" i="2"/>
  <c r="F797" i="2"/>
  <c r="E797" i="2"/>
  <c r="D797" i="2"/>
  <c r="B797" i="2"/>
  <c r="F796" i="2"/>
  <c r="E796" i="2"/>
  <c r="D796" i="2"/>
  <c r="B796" i="2"/>
  <c r="F795" i="2"/>
  <c r="E795" i="2"/>
  <c r="D795" i="2"/>
  <c r="B795" i="2"/>
  <c r="F794" i="2"/>
  <c r="E794" i="2"/>
  <c r="D794" i="2"/>
  <c r="B794" i="2"/>
  <c r="F793" i="2"/>
  <c r="E793" i="2"/>
  <c r="D793" i="2"/>
  <c r="B793" i="2"/>
  <c r="F792" i="2"/>
  <c r="E792" i="2"/>
  <c r="D792" i="2"/>
  <c r="B792" i="2"/>
  <c r="F791" i="2"/>
  <c r="E791" i="2"/>
  <c r="D791" i="2"/>
  <c r="B791" i="2"/>
  <c r="F790" i="2"/>
  <c r="E790" i="2"/>
  <c r="D790" i="2"/>
  <c r="B790" i="2"/>
  <c r="F789" i="2"/>
  <c r="E789" i="2"/>
  <c r="D789" i="2"/>
  <c r="B789" i="2"/>
  <c r="F788" i="2"/>
  <c r="E788" i="2"/>
  <c r="D788" i="2"/>
  <c r="B788" i="2"/>
  <c r="F787" i="2"/>
  <c r="E787" i="2"/>
  <c r="D787" i="2"/>
  <c r="B787" i="2"/>
  <c r="F786" i="2"/>
  <c r="E786" i="2"/>
  <c r="D786" i="2"/>
  <c r="B786" i="2"/>
  <c r="F785" i="2"/>
  <c r="E785" i="2"/>
  <c r="D785" i="2"/>
  <c r="B785" i="2"/>
  <c r="F784" i="2"/>
  <c r="E784" i="2"/>
  <c r="D784" i="2"/>
  <c r="B784" i="2"/>
  <c r="F783" i="2"/>
  <c r="E783" i="2"/>
  <c r="D783" i="2"/>
  <c r="B783" i="2"/>
  <c r="F782" i="2"/>
  <c r="E782" i="2"/>
  <c r="D782" i="2"/>
  <c r="B782" i="2"/>
  <c r="F781" i="2"/>
  <c r="E781" i="2"/>
  <c r="D781" i="2"/>
  <c r="B781" i="2"/>
  <c r="F780" i="2"/>
  <c r="E780" i="2"/>
  <c r="D780" i="2"/>
  <c r="B780" i="2"/>
  <c r="F779" i="2"/>
  <c r="E779" i="2"/>
  <c r="D779" i="2"/>
  <c r="B779" i="2"/>
  <c r="F778" i="2"/>
  <c r="E778" i="2"/>
  <c r="D778" i="2"/>
  <c r="B778" i="2"/>
  <c r="F777" i="2"/>
  <c r="E777" i="2"/>
  <c r="D777" i="2"/>
  <c r="B777" i="2"/>
  <c r="F776" i="2"/>
  <c r="E776" i="2"/>
  <c r="D776" i="2"/>
  <c r="B776" i="2"/>
  <c r="F775" i="2"/>
  <c r="E775" i="2"/>
  <c r="D775" i="2"/>
  <c r="B775" i="2"/>
  <c r="F774" i="2"/>
  <c r="E774" i="2"/>
  <c r="D774" i="2"/>
  <c r="B774" i="2"/>
  <c r="F773" i="2"/>
  <c r="E773" i="2"/>
  <c r="D773" i="2"/>
  <c r="B773" i="2"/>
  <c r="F772" i="2"/>
  <c r="E772" i="2"/>
  <c r="D772" i="2"/>
  <c r="B772" i="2"/>
  <c r="F771" i="2"/>
  <c r="E771" i="2"/>
  <c r="D771" i="2"/>
  <c r="B771" i="2"/>
  <c r="F770" i="2"/>
  <c r="E770" i="2"/>
  <c r="D770" i="2"/>
  <c r="B770" i="2"/>
  <c r="F769" i="2"/>
  <c r="E769" i="2"/>
  <c r="D769" i="2"/>
  <c r="B769" i="2"/>
  <c r="F768" i="2"/>
  <c r="E768" i="2"/>
  <c r="D768" i="2"/>
  <c r="B768" i="2"/>
  <c r="F767" i="2"/>
  <c r="E767" i="2"/>
  <c r="D767" i="2"/>
  <c r="B767" i="2"/>
  <c r="F766" i="2"/>
  <c r="E766" i="2"/>
  <c r="D766" i="2"/>
  <c r="B766" i="2"/>
  <c r="F765" i="2"/>
  <c r="E765" i="2"/>
  <c r="D765" i="2"/>
  <c r="B765" i="2"/>
  <c r="F764" i="2"/>
  <c r="E764" i="2"/>
  <c r="D764" i="2"/>
  <c r="B764" i="2"/>
  <c r="F763" i="2"/>
  <c r="E763" i="2"/>
  <c r="D763" i="2"/>
  <c r="B763" i="2"/>
  <c r="F762" i="2"/>
  <c r="E762" i="2"/>
  <c r="D762" i="2"/>
  <c r="B762" i="2"/>
  <c r="F761" i="2"/>
  <c r="E761" i="2"/>
  <c r="D761" i="2"/>
  <c r="B761" i="2"/>
  <c r="F760" i="2"/>
  <c r="E760" i="2"/>
  <c r="D760" i="2"/>
  <c r="B760" i="2"/>
  <c r="B759" i="2"/>
  <c r="F758" i="2"/>
  <c r="E758" i="2"/>
  <c r="D758" i="2"/>
  <c r="B758" i="2"/>
  <c r="F757" i="2"/>
  <c r="E757" i="2"/>
  <c r="D757" i="2"/>
  <c r="B757" i="2"/>
  <c r="F756" i="2"/>
  <c r="E756" i="2"/>
  <c r="D756" i="2"/>
  <c r="B756" i="2"/>
  <c r="F755" i="2"/>
  <c r="E755" i="2"/>
  <c r="D755" i="2"/>
  <c r="B755" i="2"/>
  <c r="F754" i="2"/>
  <c r="E754" i="2"/>
  <c r="D754" i="2"/>
  <c r="B754" i="2"/>
  <c r="F753" i="2"/>
  <c r="E753" i="2"/>
  <c r="D753" i="2"/>
  <c r="B753" i="2"/>
  <c r="F752" i="2"/>
  <c r="E752" i="2"/>
  <c r="D752" i="2"/>
  <c r="B752" i="2"/>
  <c r="F751" i="2"/>
  <c r="E751" i="2"/>
  <c r="D751" i="2"/>
  <c r="B751" i="2"/>
  <c r="F750" i="2"/>
  <c r="E750" i="2"/>
  <c r="D750" i="2"/>
  <c r="B750" i="2"/>
  <c r="F749" i="2"/>
  <c r="E749" i="2"/>
  <c r="D749" i="2"/>
  <c r="B749" i="2"/>
  <c r="F748" i="2"/>
  <c r="E748" i="2"/>
  <c r="D748" i="2"/>
  <c r="B748" i="2"/>
  <c r="F747" i="2"/>
  <c r="E747" i="2"/>
  <c r="D747" i="2"/>
  <c r="B747" i="2"/>
  <c r="F746" i="2"/>
  <c r="E746" i="2"/>
  <c r="D746" i="2"/>
  <c r="B746" i="2"/>
  <c r="F745" i="2"/>
  <c r="E745" i="2"/>
  <c r="D745" i="2"/>
  <c r="B745" i="2"/>
  <c r="F744" i="2"/>
  <c r="E744" i="2"/>
  <c r="D744" i="2"/>
  <c r="B744" i="2"/>
  <c r="F743" i="2"/>
  <c r="E743" i="2"/>
  <c r="D743" i="2"/>
  <c r="B743" i="2"/>
  <c r="F742" i="2"/>
  <c r="E742" i="2"/>
  <c r="D742" i="2"/>
  <c r="B742" i="2"/>
  <c r="F741" i="2"/>
  <c r="E741" i="2"/>
  <c r="D741" i="2"/>
  <c r="B741" i="2"/>
  <c r="F740" i="2"/>
  <c r="E740" i="2"/>
  <c r="D740" i="2"/>
  <c r="B740" i="2"/>
  <c r="F739" i="2"/>
  <c r="E739" i="2"/>
  <c r="D739" i="2"/>
  <c r="B739" i="2"/>
  <c r="F738" i="2"/>
  <c r="E738" i="2"/>
  <c r="D738" i="2"/>
  <c r="B738" i="2"/>
  <c r="F737" i="2"/>
  <c r="E737" i="2"/>
  <c r="D737" i="2"/>
  <c r="B737" i="2"/>
  <c r="F736" i="2"/>
  <c r="E736" i="2"/>
  <c r="D736" i="2"/>
  <c r="B736" i="2"/>
  <c r="F735" i="2"/>
  <c r="E735" i="2"/>
  <c r="D735" i="2"/>
  <c r="B735" i="2"/>
  <c r="F734" i="2"/>
  <c r="E734" i="2"/>
  <c r="D734" i="2"/>
  <c r="B734" i="2"/>
  <c r="F733" i="2"/>
  <c r="E733" i="2"/>
  <c r="D733" i="2"/>
  <c r="B733" i="2"/>
  <c r="F732" i="2"/>
  <c r="E732" i="2"/>
  <c r="D732" i="2"/>
  <c r="B732" i="2"/>
  <c r="F731" i="2"/>
  <c r="E731" i="2"/>
  <c r="D731" i="2"/>
  <c r="B731" i="2"/>
  <c r="F730" i="2"/>
  <c r="E730" i="2"/>
  <c r="D730" i="2"/>
  <c r="B730" i="2"/>
  <c r="F729" i="2"/>
  <c r="E729" i="2"/>
  <c r="D729" i="2"/>
  <c r="B729" i="2"/>
  <c r="F728" i="2"/>
  <c r="E728" i="2"/>
  <c r="D728" i="2"/>
  <c r="B728" i="2"/>
  <c r="F727" i="2"/>
  <c r="E727" i="2"/>
  <c r="D727" i="2"/>
  <c r="B727" i="2"/>
  <c r="F726" i="2"/>
  <c r="E726" i="2"/>
  <c r="D726" i="2"/>
  <c r="B726" i="2"/>
  <c r="F725" i="2"/>
  <c r="E725" i="2"/>
  <c r="D725" i="2"/>
  <c r="B725" i="2"/>
  <c r="B724" i="2"/>
  <c r="B723" i="2"/>
  <c r="F722" i="2"/>
  <c r="E722" i="2"/>
  <c r="D722" i="2"/>
  <c r="B722" i="2"/>
  <c r="F721" i="2"/>
  <c r="E721" i="2"/>
  <c r="D721" i="2"/>
  <c r="B721" i="2"/>
  <c r="F720" i="2"/>
  <c r="E720" i="2"/>
  <c r="D720" i="2"/>
  <c r="B720" i="2"/>
  <c r="F719" i="2"/>
  <c r="E719" i="2"/>
  <c r="D719" i="2"/>
  <c r="B719" i="2"/>
  <c r="F718" i="2"/>
  <c r="E718" i="2"/>
  <c r="D718" i="2"/>
  <c r="B718" i="2"/>
  <c r="F717" i="2"/>
  <c r="E717" i="2"/>
  <c r="D717" i="2"/>
  <c r="B717" i="2"/>
  <c r="F716" i="2"/>
  <c r="E716" i="2"/>
  <c r="D716" i="2"/>
  <c r="B716" i="2"/>
  <c r="F715" i="2"/>
  <c r="E715" i="2"/>
  <c r="D715" i="2"/>
  <c r="B715" i="2"/>
  <c r="F714" i="2"/>
  <c r="E714" i="2"/>
  <c r="D714" i="2"/>
  <c r="B714" i="2"/>
  <c r="F713" i="2"/>
  <c r="E713" i="2"/>
  <c r="D713" i="2"/>
  <c r="B713" i="2"/>
  <c r="F712" i="2"/>
  <c r="E712" i="2"/>
  <c r="D712" i="2"/>
  <c r="B712" i="2"/>
  <c r="F711" i="2"/>
  <c r="E711" i="2"/>
  <c r="D711" i="2"/>
  <c r="B711" i="2"/>
  <c r="F710" i="2"/>
  <c r="E710" i="2"/>
  <c r="D710" i="2"/>
  <c r="B710" i="2"/>
  <c r="F709" i="2"/>
  <c r="E709" i="2"/>
  <c r="D709" i="2"/>
  <c r="B709" i="2"/>
  <c r="F708" i="2"/>
  <c r="E708" i="2"/>
  <c r="D708" i="2"/>
  <c r="B708" i="2"/>
  <c r="F707" i="2"/>
  <c r="E707" i="2"/>
  <c r="D707" i="2"/>
  <c r="B707" i="2"/>
  <c r="F706" i="2"/>
  <c r="E706" i="2"/>
  <c r="D706" i="2"/>
  <c r="B706" i="2"/>
  <c r="F705" i="2"/>
  <c r="E705" i="2"/>
  <c r="D705" i="2"/>
  <c r="B705" i="2"/>
  <c r="F704" i="2"/>
  <c r="E704" i="2"/>
  <c r="D704" i="2"/>
  <c r="B704" i="2"/>
  <c r="F703" i="2"/>
  <c r="E703" i="2"/>
  <c r="D703" i="2"/>
  <c r="B703" i="2"/>
  <c r="F702" i="2"/>
  <c r="E702" i="2"/>
  <c r="D702" i="2"/>
  <c r="B702" i="2"/>
  <c r="F701" i="2"/>
  <c r="E701" i="2"/>
  <c r="D701" i="2"/>
  <c r="B701" i="2"/>
  <c r="F700" i="2"/>
  <c r="E700" i="2"/>
  <c r="D700" i="2"/>
  <c r="B700" i="2"/>
  <c r="F699" i="2"/>
  <c r="E699" i="2"/>
  <c r="D699" i="2"/>
  <c r="B699" i="2"/>
  <c r="F698" i="2"/>
  <c r="E698" i="2"/>
  <c r="D698" i="2"/>
  <c r="B698" i="2"/>
  <c r="F697" i="2"/>
  <c r="E697" i="2"/>
  <c r="D697" i="2"/>
  <c r="B697" i="2"/>
  <c r="F696" i="2"/>
  <c r="E696" i="2"/>
  <c r="D696" i="2"/>
  <c r="B696" i="2"/>
  <c r="F695" i="2"/>
  <c r="E695" i="2"/>
  <c r="D695" i="2"/>
  <c r="B695" i="2"/>
  <c r="F694" i="2"/>
  <c r="E694" i="2"/>
  <c r="D694" i="2"/>
  <c r="B694" i="2"/>
  <c r="F693" i="2"/>
  <c r="E693" i="2"/>
  <c r="D693" i="2"/>
  <c r="B693" i="2"/>
  <c r="F692" i="2"/>
  <c r="E692" i="2"/>
  <c r="D692" i="2"/>
  <c r="B692" i="2"/>
  <c r="F691" i="2"/>
  <c r="E691" i="2"/>
  <c r="D691" i="2"/>
  <c r="B691" i="2"/>
  <c r="F690" i="2"/>
  <c r="E690" i="2"/>
  <c r="D690" i="2"/>
  <c r="B690" i="2"/>
  <c r="F689" i="2"/>
  <c r="E689" i="2"/>
  <c r="D689" i="2"/>
  <c r="B689" i="2"/>
  <c r="F688" i="2"/>
  <c r="E688" i="2"/>
  <c r="D688" i="2"/>
  <c r="B688" i="2"/>
  <c r="F687" i="2"/>
  <c r="E687" i="2"/>
  <c r="D687" i="2"/>
  <c r="B687" i="2"/>
  <c r="F686" i="2"/>
  <c r="E686" i="2"/>
  <c r="D686" i="2"/>
  <c r="B686" i="2"/>
  <c r="F685" i="2"/>
  <c r="E685" i="2"/>
  <c r="D685" i="2"/>
  <c r="B685" i="2"/>
  <c r="F684" i="2"/>
  <c r="E684" i="2"/>
  <c r="D684" i="2"/>
  <c r="B684" i="2"/>
  <c r="F683" i="2"/>
  <c r="E683" i="2"/>
  <c r="D683" i="2"/>
  <c r="B683" i="2"/>
  <c r="F682" i="2"/>
  <c r="E682" i="2"/>
  <c r="D682" i="2"/>
  <c r="B682" i="2"/>
  <c r="F681" i="2"/>
  <c r="E681" i="2"/>
  <c r="D681" i="2"/>
  <c r="B681" i="2"/>
  <c r="F680" i="2"/>
  <c r="E680" i="2"/>
  <c r="D680" i="2"/>
  <c r="B680" i="2"/>
  <c r="F679" i="2"/>
  <c r="E679" i="2"/>
  <c r="D679" i="2"/>
  <c r="B679" i="2"/>
  <c r="F678" i="2"/>
  <c r="E678" i="2"/>
  <c r="D678" i="2"/>
  <c r="B678" i="2"/>
  <c r="F677" i="2"/>
  <c r="E677" i="2"/>
  <c r="D677" i="2"/>
  <c r="B677" i="2"/>
  <c r="F676" i="2"/>
  <c r="E676" i="2"/>
  <c r="D676" i="2"/>
  <c r="B676" i="2"/>
  <c r="F675" i="2"/>
  <c r="E675" i="2"/>
  <c r="D675" i="2"/>
  <c r="B675" i="2"/>
  <c r="F674" i="2"/>
  <c r="E674" i="2"/>
  <c r="D674" i="2"/>
  <c r="B674" i="2"/>
  <c r="F673" i="2"/>
  <c r="E673" i="2"/>
  <c r="D673" i="2"/>
  <c r="B673" i="2"/>
  <c r="F672" i="2"/>
  <c r="E672" i="2"/>
  <c r="D672" i="2"/>
  <c r="B672" i="2"/>
  <c r="F671" i="2"/>
  <c r="E671" i="2"/>
  <c r="D671" i="2"/>
  <c r="B671" i="2"/>
  <c r="F670" i="2"/>
  <c r="E670" i="2"/>
  <c r="D670" i="2"/>
  <c r="B670" i="2"/>
  <c r="F669" i="2"/>
  <c r="E669" i="2"/>
  <c r="D669" i="2"/>
  <c r="B669" i="2"/>
  <c r="F668" i="2"/>
  <c r="E668" i="2"/>
  <c r="D668" i="2"/>
  <c r="B668" i="2"/>
  <c r="F667" i="2"/>
  <c r="E667" i="2"/>
  <c r="D667" i="2"/>
  <c r="B667" i="2"/>
  <c r="F666" i="2"/>
  <c r="E666" i="2"/>
  <c r="D666" i="2"/>
  <c r="B666" i="2"/>
  <c r="F665" i="2"/>
  <c r="E665" i="2"/>
  <c r="D665" i="2"/>
  <c r="B665" i="2"/>
  <c r="F664" i="2"/>
  <c r="E664" i="2"/>
  <c r="D664" i="2"/>
  <c r="B664" i="2"/>
  <c r="F663" i="2"/>
  <c r="E663" i="2"/>
  <c r="D663" i="2"/>
  <c r="B663" i="2"/>
  <c r="F662" i="2"/>
  <c r="E662" i="2"/>
  <c r="D662" i="2"/>
  <c r="B662" i="2"/>
  <c r="F661" i="2"/>
  <c r="E661" i="2"/>
  <c r="D661" i="2"/>
  <c r="B661" i="2"/>
  <c r="F660" i="2"/>
  <c r="E660" i="2"/>
  <c r="D660" i="2"/>
  <c r="B660" i="2"/>
  <c r="F659" i="2"/>
  <c r="E659" i="2"/>
  <c r="D659" i="2"/>
  <c r="B659" i="2"/>
  <c r="F658" i="2"/>
  <c r="E658" i="2"/>
  <c r="D658" i="2"/>
  <c r="B658" i="2"/>
  <c r="F657" i="2"/>
  <c r="E657" i="2"/>
  <c r="D657" i="2"/>
  <c r="B657" i="2"/>
  <c r="F656" i="2"/>
  <c r="E656" i="2"/>
  <c r="D656" i="2"/>
  <c r="B656" i="2"/>
  <c r="F655" i="2"/>
  <c r="E655" i="2"/>
  <c r="D655" i="2"/>
  <c r="B655" i="2"/>
  <c r="F654" i="2"/>
  <c r="E654" i="2"/>
  <c r="D654" i="2"/>
  <c r="B654" i="2"/>
  <c r="F653" i="2"/>
  <c r="E653" i="2"/>
  <c r="D653" i="2"/>
  <c r="B653" i="2"/>
  <c r="F652" i="2"/>
  <c r="E652" i="2"/>
  <c r="D652" i="2"/>
  <c r="B652" i="2"/>
  <c r="F651" i="2"/>
  <c r="E651" i="2"/>
  <c r="D651" i="2"/>
  <c r="B651" i="2"/>
  <c r="F650" i="2"/>
  <c r="E650" i="2"/>
  <c r="D650" i="2"/>
  <c r="B650" i="2"/>
  <c r="B649" i="2"/>
  <c r="B648" i="2"/>
  <c r="F647" i="2"/>
  <c r="E647" i="2"/>
  <c r="D647" i="2"/>
  <c r="B647" i="2"/>
  <c r="F646" i="2"/>
  <c r="E646" i="2"/>
  <c r="D646" i="2"/>
  <c r="B646" i="2"/>
  <c r="F645" i="2"/>
  <c r="E645" i="2"/>
  <c r="D645" i="2"/>
  <c r="B645" i="2"/>
  <c r="F644" i="2"/>
  <c r="E644" i="2"/>
  <c r="D644" i="2"/>
  <c r="B644" i="2"/>
  <c r="F643" i="2"/>
  <c r="E643" i="2"/>
  <c r="D643" i="2"/>
  <c r="B643" i="2"/>
  <c r="F642" i="2"/>
  <c r="E642" i="2"/>
  <c r="D642" i="2"/>
  <c r="B642" i="2"/>
  <c r="F641" i="2"/>
  <c r="E641" i="2"/>
  <c r="D641" i="2"/>
  <c r="B641" i="2"/>
  <c r="F640" i="2"/>
  <c r="E640" i="2"/>
  <c r="D640" i="2"/>
  <c r="B640" i="2"/>
  <c r="F639" i="2"/>
  <c r="E639" i="2"/>
  <c r="D639" i="2"/>
  <c r="B639" i="2"/>
  <c r="F638" i="2"/>
  <c r="E638" i="2"/>
  <c r="D638" i="2"/>
  <c r="B638" i="2"/>
  <c r="F637" i="2"/>
  <c r="E637" i="2"/>
  <c r="D637" i="2"/>
  <c r="B637" i="2"/>
  <c r="F636" i="2"/>
  <c r="E636" i="2"/>
  <c r="D636" i="2"/>
  <c r="B636" i="2"/>
  <c r="F635" i="2"/>
  <c r="E635" i="2"/>
  <c r="D635" i="2"/>
  <c r="B635" i="2"/>
  <c r="F634" i="2"/>
  <c r="E634" i="2"/>
  <c r="D634" i="2"/>
  <c r="B634" i="2"/>
  <c r="F633" i="2"/>
  <c r="E633" i="2"/>
  <c r="D633" i="2"/>
  <c r="B633" i="2"/>
  <c r="F632" i="2"/>
  <c r="E632" i="2"/>
  <c r="D632" i="2"/>
  <c r="B632" i="2"/>
  <c r="F631" i="2"/>
  <c r="E631" i="2"/>
  <c r="D631" i="2"/>
  <c r="B631" i="2"/>
  <c r="F630" i="2"/>
  <c r="E630" i="2"/>
  <c r="D630" i="2"/>
  <c r="B630" i="2"/>
  <c r="F629" i="2"/>
  <c r="E629" i="2"/>
  <c r="D629" i="2"/>
  <c r="B629" i="2"/>
  <c r="F628" i="2"/>
  <c r="E628" i="2"/>
  <c r="D628" i="2"/>
  <c r="B628" i="2"/>
  <c r="F627" i="2"/>
  <c r="E627" i="2"/>
  <c r="D627" i="2"/>
  <c r="B627" i="2"/>
  <c r="F626" i="2"/>
  <c r="E626" i="2"/>
  <c r="D626" i="2"/>
  <c r="B626" i="2"/>
  <c r="F625" i="2"/>
  <c r="E625" i="2"/>
  <c r="D625" i="2"/>
  <c r="B625" i="2"/>
  <c r="F624" i="2"/>
  <c r="E624" i="2"/>
  <c r="D624" i="2"/>
  <c r="B624" i="2"/>
  <c r="F623" i="2"/>
  <c r="E623" i="2"/>
  <c r="D623" i="2"/>
  <c r="B623" i="2"/>
  <c r="F622" i="2"/>
  <c r="E622" i="2"/>
  <c r="D622" i="2"/>
  <c r="B622" i="2"/>
  <c r="F621" i="2"/>
  <c r="E621" i="2"/>
  <c r="D621" i="2"/>
  <c r="B621" i="2"/>
  <c r="F620" i="2"/>
  <c r="E620" i="2"/>
  <c r="D620" i="2"/>
  <c r="B620" i="2"/>
  <c r="F619" i="2"/>
  <c r="E619" i="2"/>
  <c r="D619" i="2"/>
  <c r="B619" i="2"/>
  <c r="F618" i="2"/>
  <c r="E618" i="2"/>
  <c r="D618" i="2"/>
  <c r="B618" i="2"/>
  <c r="F617" i="2"/>
  <c r="E617" i="2"/>
  <c r="D617" i="2"/>
  <c r="B617" i="2"/>
  <c r="F616" i="2"/>
  <c r="E616" i="2"/>
  <c r="D616" i="2"/>
  <c r="B616" i="2"/>
  <c r="F615" i="2"/>
  <c r="E615" i="2"/>
  <c r="D615" i="2"/>
  <c r="B615" i="2"/>
  <c r="F614" i="2"/>
  <c r="E614" i="2"/>
  <c r="D614" i="2"/>
  <c r="B614" i="2"/>
  <c r="F613" i="2"/>
  <c r="E613" i="2"/>
  <c r="D613" i="2"/>
  <c r="B613" i="2"/>
  <c r="F612" i="2"/>
  <c r="E612" i="2"/>
  <c r="D612" i="2"/>
  <c r="B612" i="2"/>
  <c r="F611" i="2"/>
  <c r="E611" i="2"/>
  <c r="D611" i="2"/>
  <c r="B611" i="2"/>
  <c r="F610" i="2"/>
  <c r="E610" i="2"/>
  <c r="D610" i="2"/>
  <c r="B610" i="2"/>
  <c r="F609" i="2"/>
  <c r="E609" i="2"/>
  <c r="D609" i="2"/>
  <c r="B609" i="2"/>
  <c r="F608" i="2"/>
  <c r="E608" i="2"/>
  <c r="D608" i="2"/>
  <c r="B608" i="2"/>
  <c r="F607" i="2"/>
  <c r="E607" i="2"/>
  <c r="D607" i="2"/>
  <c r="B607" i="2"/>
  <c r="F606" i="2"/>
  <c r="E606" i="2"/>
  <c r="D606" i="2"/>
  <c r="B606" i="2"/>
  <c r="F605" i="2"/>
  <c r="E605" i="2"/>
  <c r="D605" i="2"/>
  <c r="B605" i="2"/>
  <c r="F604" i="2"/>
  <c r="E604" i="2"/>
  <c r="D604" i="2"/>
  <c r="B604" i="2"/>
  <c r="F603" i="2"/>
  <c r="E603" i="2"/>
  <c r="D603" i="2"/>
  <c r="B603" i="2"/>
  <c r="F602" i="2"/>
  <c r="E602" i="2"/>
  <c r="D602" i="2"/>
  <c r="B602" i="2"/>
  <c r="F601" i="2"/>
  <c r="E601" i="2"/>
  <c r="D601" i="2"/>
  <c r="B601" i="2"/>
  <c r="F600" i="2"/>
  <c r="E600" i="2"/>
  <c r="D600" i="2"/>
  <c r="B600" i="2"/>
  <c r="F599" i="2"/>
  <c r="E599" i="2"/>
  <c r="D599" i="2"/>
  <c r="B599" i="2"/>
  <c r="F598" i="2"/>
  <c r="E598" i="2"/>
  <c r="D598" i="2"/>
  <c r="B598" i="2"/>
  <c r="F597" i="2"/>
  <c r="E597" i="2"/>
  <c r="D597" i="2"/>
  <c r="B597" i="2"/>
  <c r="F596" i="2"/>
  <c r="E596" i="2"/>
  <c r="D596" i="2"/>
  <c r="B596" i="2"/>
  <c r="F595" i="2"/>
  <c r="E595" i="2"/>
  <c r="D595" i="2"/>
  <c r="B595" i="2"/>
  <c r="F594" i="2"/>
  <c r="E594" i="2"/>
  <c r="D594" i="2"/>
  <c r="B594" i="2"/>
  <c r="F593" i="2"/>
  <c r="E593" i="2"/>
  <c r="D593" i="2"/>
  <c r="B593" i="2"/>
  <c r="F592" i="2"/>
  <c r="E592" i="2"/>
  <c r="D592" i="2"/>
  <c r="B592" i="2"/>
  <c r="F591" i="2"/>
  <c r="E591" i="2"/>
  <c r="D591" i="2"/>
  <c r="B591" i="2"/>
  <c r="F590" i="2"/>
  <c r="E590" i="2"/>
  <c r="D590" i="2"/>
  <c r="B590" i="2"/>
  <c r="F589" i="2"/>
  <c r="E589" i="2"/>
  <c r="D589" i="2"/>
  <c r="B589" i="2"/>
  <c r="F588" i="2"/>
  <c r="E588" i="2"/>
  <c r="D588" i="2"/>
  <c r="B588" i="2"/>
  <c r="F587" i="2"/>
  <c r="E587" i="2"/>
  <c r="D587" i="2"/>
  <c r="B587" i="2"/>
  <c r="F586" i="2"/>
  <c r="E586" i="2"/>
  <c r="D586" i="2"/>
  <c r="B586" i="2"/>
  <c r="F585" i="2"/>
  <c r="E585" i="2"/>
  <c r="D585" i="2"/>
  <c r="B585" i="2"/>
  <c r="F584" i="2"/>
  <c r="E584" i="2"/>
  <c r="D584" i="2"/>
  <c r="B584" i="2"/>
  <c r="F583" i="2"/>
  <c r="E583" i="2"/>
  <c r="D583" i="2"/>
  <c r="B583" i="2"/>
  <c r="F582" i="2"/>
  <c r="E582" i="2"/>
  <c r="D582" i="2"/>
  <c r="B582" i="2"/>
  <c r="F581" i="2"/>
  <c r="E581" i="2"/>
  <c r="D581" i="2"/>
  <c r="B581" i="2"/>
  <c r="F580" i="2"/>
  <c r="E580" i="2"/>
  <c r="D580" i="2"/>
  <c r="B580" i="2"/>
  <c r="F579" i="2"/>
  <c r="E579" i="2"/>
  <c r="D579" i="2"/>
  <c r="B579" i="2"/>
  <c r="F578" i="2"/>
  <c r="E578" i="2"/>
  <c r="D578" i="2"/>
  <c r="B578" i="2"/>
  <c r="F577" i="2"/>
  <c r="E577" i="2"/>
  <c r="D577" i="2"/>
  <c r="B577" i="2"/>
  <c r="F576" i="2"/>
  <c r="E576" i="2"/>
  <c r="D576" i="2"/>
  <c r="B576" i="2"/>
  <c r="F575" i="2"/>
  <c r="E575" i="2"/>
  <c r="D575" i="2"/>
  <c r="B575" i="2"/>
  <c r="F574" i="2"/>
  <c r="E574" i="2"/>
  <c r="D574" i="2"/>
  <c r="B574" i="2"/>
  <c r="F573" i="2"/>
  <c r="E573" i="2"/>
  <c r="D573" i="2"/>
  <c r="B573" i="2"/>
  <c r="F572" i="2"/>
  <c r="E572" i="2"/>
  <c r="D572" i="2"/>
  <c r="B572" i="2"/>
  <c r="F571" i="2"/>
  <c r="E571" i="2"/>
  <c r="D571" i="2"/>
  <c r="B571" i="2"/>
  <c r="F570" i="2"/>
  <c r="E570" i="2"/>
  <c r="D570" i="2"/>
  <c r="B570" i="2"/>
  <c r="F569" i="2"/>
  <c r="E569" i="2"/>
  <c r="D569" i="2"/>
  <c r="B569" i="2"/>
  <c r="F568" i="2"/>
  <c r="E568" i="2"/>
  <c r="D568" i="2"/>
  <c r="B568" i="2"/>
  <c r="F567" i="2"/>
  <c r="E567" i="2"/>
  <c r="D567" i="2"/>
  <c r="B567" i="2"/>
  <c r="F566" i="2"/>
  <c r="E566" i="2"/>
  <c r="D566" i="2"/>
  <c r="B566" i="2"/>
  <c r="F565" i="2"/>
  <c r="E565" i="2"/>
  <c r="D565" i="2"/>
  <c r="B565" i="2"/>
  <c r="F564" i="2"/>
  <c r="E564" i="2"/>
  <c r="D564" i="2"/>
  <c r="B564" i="2"/>
  <c r="F563" i="2"/>
  <c r="E563" i="2"/>
  <c r="D563" i="2"/>
  <c r="B563" i="2"/>
  <c r="F562" i="2"/>
  <c r="E562" i="2"/>
  <c r="D562" i="2"/>
  <c r="B562" i="2"/>
  <c r="F561" i="2"/>
  <c r="E561" i="2"/>
  <c r="D561" i="2"/>
  <c r="B561" i="2"/>
  <c r="F560" i="2"/>
  <c r="E560" i="2"/>
  <c r="D560" i="2"/>
  <c r="B560" i="2"/>
  <c r="F559" i="2"/>
  <c r="E559" i="2"/>
  <c r="D559" i="2"/>
  <c r="B559" i="2"/>
  <c r="F558" i="2"/>
  <c r="E558" i="2"/>
  <c r="D558" i="2"/>
  <c r="B558" i="2"/>
  <c r="F557" i="2"/>
  <c r="E557" i="2"/>
  <c r="D557" i="2"/>
  <c r="B557" i="2"/>
  <c r="F556" i="2"/>
  <c r="E556" i="2"/>
  <c r="D556" i="2"/>
  <c r="B556" i="2"/>
  <c r="F555" i="2"/>
  <c r="E555" i="2"/>
  <c r="D555" i="2"/>
  <c r="B555" i="2"/>
  <c r="F554" i="2"/>
  <c r="E554" i="2"/>
  <c r="D554" i="2"/>
  <c r="B554" i="2"/>
  <c r="F553" i="2"/>
  <c r="E553" i="2"/>
  <c r="D553" i="2"/>
  <c r="B553" i="2"/>
  <c r="F552" i="2"/>
  <c r="E552" i="2"/>
  <c r="D552" i="2"/>
  <c r="B552" i="2"/>
  <c r="F551" i="2"/>
  <c r="E551" i="2"/>
  <c r="D551" i="2"/>
  <c r="B551" i="2"/>
  <c r="F550" i="2"/>
  <c r="E550" i="2"/>
  <c r="D550" i="2"/>
  <c r="B550" i="2"/>
  <c r="F549" i="2"/>
  <c r="E549" i="2"/>
  <c r="D549" i="2"/>
  <c r="B549" i="2"/>
  <c r="F548" i="2"/>
  <c r="E548" i="2"/>
  <c r="D548" i="2"/>
  <c r="B548" i="2"/>
  <c r="F547" i="2"/>
  <c r="E547" i="2"/>
  <c r="D547" i="2"/>
  <c r="B547" i="2"/>
  <c r="F546" i="2"/>
  <c r="E546" i="2"/>
  <c r="D546" i="2"/>
  <c r="B546" i="2"/>
  <c r="F545" i="2"/>
  <c r="E545" i="2"/>
  <c r="D545" i="2"/>
  <c r="B545" i="2"/>
  <c r="F544" i="2"/>
  <c r="E544" i="2"/>
  <c r="D544" i="2"/>
  <c r="B544" i="2"/>
  <c r="F543" i="2"/>
  <c r="E543" i="2"/>
  <c r="D543" i="2"/>
  <c r="B543" i="2"/>
  <c r="F542" i="2"/>
  <c r="E542" i="2"/>
  <c r="D542" i="2"/>
  <c r="B542" i="2"/>
  <c r="F541" i="2"/>
  <c r="E541" i="2"/>
  <c r="D541" i="2"/>
  <c r="B541" i="2"/>
  <c r="F540" i="2"/>
  <c r="E540" i="2"/>
  <c r="D540" i="2"/>
  <c r="B540" i="2"/>
  <c r="F539" i="2"/>
  <c r="E539" i="2"/>
  <c r="D539" i="2"/>
  <c r="B539" i="2"/>
  <c r="F538" i="2"/>
  <c r="E538" i="2"/>
  <c r="D538" i="2"/>
  <c r="B538" i="2"/>
  <c r="F537" i="2"/>
  <c r="E537" i="2"/>
  <c r="D537" i="2"/>
  <c r="B537" i="2"/>
  <c r="F536" i="2"/>
  <c r="E536" i="2"/>
  <c r="D536" i="2"/>
  <c r="B536" i="2"/>
  <c r="F535" i="2"/>
  <c r="E535" i="2"/>
  <c r="D535" i="2"/>
  <c r="B535" i="2"/>
  <c r="F534" i="2"/>
  <c r="E534" i="2"/>
  <c r="D534" i="2"/>
  <c r="B534" i="2"/>
  <c r="F533" i="2"/>
  <c r="E533" i="2"/>
  <c r="D533" i="2"/>
  <c r="B533" i="2"/>
  <c r="F532" i="2"/>
  <c r="E532" i="2"/>
  <c r="D532" i="2"/>
  <c r="B532" i="2"/>
  <c r="F531" i="2"/>
  <c r="E531" i="2"/>
  <c r="D531" i="2"/>
  <c r="B531" i="2"/>
  <c r="F530" i="2"/>
  <c r="E530" i="2"/>
  <c r="D530" i="2"/>
  <c r="B530" i="2"/>
  <c r="F529" i="2"/>
  <c r="E529" i="2"/>
  <c r="D529" i="2"/>
  <c r="B529" i="2"/>
  <c r="F528" i="2"/>
  <c r="E528" i="2"/>
  <c r="D528" i="2"/>
  <c r="B528" i="2"/>
  <c r="F527" i="2"/>
  <c r="E527" i="2"/>
  <c r="D527" i="2"/>
  <c r="B527" i="2"/>
  <c r="F526" i="2"/>
  <c r="E526" i="2"/>
  <c r="D526" i="2"/>
  <c r="B526" i="2"/>
  <c r="F525" i="2"/>
  <c r="E525" i="2"/>
  <c r="D525" i="2"/>
  <c r="B525" i="2"/>
  <c r="F524" i="2"/>
  <c r="E524" i="2"/>
  <c r="D524" i="2"/>
  <c r="B524" i="2"/>
  <c r="F523" i="2"/>
  <c r="E523" i="2"/>
  <c r="D523" i="2"/>
  <c r="B523" i="2"/>
  <c r="F522" i="2"/>
  <c r="E522" i="2"/>
  <c r="D522" i="2"/>
  <c r="B522" i="2"/>
  <c r="F521" i="2"/>
  <c r="E521" i="2"/>
  <c r="D521" i="2"/>
  <c r="B521" i="2"/>
  <c r="F520" i="2"/>
  <c r="E520" i="2"/>
  <c r="D520" i="2"/>
  <c r="B520" i="2"/>
  <c r="F519" i="2"/>
  <c r="E519" i="2"/>
  <c r="D519" i="2"/>
  <c r="B519" i="2"/>
  <c r="F518" i="2"/>
  <c r="E518" i="2"/>
  <c r="D518" i="2"/>
  <c r="B518" i="2"/>
  <c r="F517" i="2"/>
  <c r="E517" i="2"/>
  <c r="D517" i="2"/>
  <c r="B517" i="2"/>
  <c r="F516" i="2"/>
  <c r="E516" i="2"/>
  <c r="D516" i="2"/>
  <c r="B516" i="2"/>
  <c r="F515" i="2"/>
  <c r="E515" i="2"/>
  <c r="D515" i="2"/>
  <c r="B515" i="2"/>
  <c r="F514" i="2"/>
  <c r="E514" i="2"/>
  <c r="D514" i="2"/>
  <c r="B514" i="2"/>
  <c r="F513" i="2"/>
  <c r="E513" i="2"/>
  <c r="D513" i="2"/>
  <c r="B513" i="2"/>
  <c r="F512" i="2"/>
  <c r="E512" i="2"/>
  <c r="D512" i="2"/>
  <c r="B512" i="2"/>
  <c r="F511" i="2"/>
  <c r="E511" i="2"/>
  <c r="D511" i="2"/>
  <c r="B511" i="2"/>
  <c r="F510" i="2"/>
  <c r="E510" i="2"/>
  <c r="D510" i="2"/>
  <c r="B510" i="2"/>
  <c r="F509" i="2"/>
  <c r="E509" i="2"/>
  <c r="D509" i="2"/>
  <c r="B509" i="2"/>
  <c r="F508" i="2"/>
  <c r="E508" i="2"/>
  <c r="D508" i="2"/>
  <c r="B508" i="2"/>
  <c r="F507" i="2"/>
  <c r="E507" i="2"/>
  <c r="D507" i="2"/>
  <c r="B507" i="2"/>
  <c r="F506" i="2"/>
  <c r="E506" i="2"/>
  <c r="D506" i="2"/>
  <c r="B506" i="2"/>
  <c r="F505" i="2"/>
  <c r="E505" i="2"/>
  <c r="D505" i="2"/>
  <c r="B505" i="2"/>
  <c r="F504" i="2"/>
  <c r="E504" i="2"/>
  <c r="D504" i="2"/>
  <c r="B504" i="2"/>
  <c r="F503" i="2"/>
  <c r="E503" i="2"/>
  <c r="D503" i="2"/>
  <c r="B503" i="2"/>
  <c r="F502" i="2"/>
  <c r="E502" i="2"/>
  <c r="D502" i="2"/>
  <c r="B502" i="2"/>
  <c r="F501" i="2"/>
  <c r="E501" i="2"/>
  <c r="D501" i="2"/>
  <c r="B501" i="2"/>
  <c r="F500" i="2"/>
  <c r="E500" i="2"/>
  <c r="D500" i="2"/>
  <c r="B500" i="2"/>
  <c r="F499" i="2"/>
  <c r="E499" i="2"/>
  <c r="D499" i="2"/>
  <c r="B499" i="2"/>
  <c r="F498" i="2"/>
  <c r="E498" i="2"/>
  <c r="D498" i="2"/>
  <c r="B498" i="2"/>
  <c r="F497" i="2"/>
  <c r="E497" i="2"/>
  <c r="D497" i="2"/>
  <c r="B497" i="2"/>
  <c r="F496" i="2"/>
  <c r="E496" i="2"/>
  <c r="D496" i="2"/>
  <c r="B496" i="2"/>
  <c r="F495" i="2"/>
  <c r="E495" i="2"/>
  <c r="D495" i="2"/>
  <c r="B495" i="2"/>
  <c r="F494" i="2"/>
  <c r="E494" i="2"/>
  <c r="D494" i="2"/>
  <c r="B494" i="2"/>
  <c r="F493" i="2"/>
  <c r="E493" i="2"/>
  <c r="D493" i="2"/>
  <c r="B493" i="2"/>
  <c r="F492" i="2"/>
  <c r="E492" i="2"/>
  <c r="D492" i="2"/>
  <c r="B492" i="2"/>
  <c r="F491" i="2"/>
  <c r="E491" i="2"/>
  <c r="D491" i="2"/>
  <c r="B491" i="2"/>
  <c r="F490" i="2"/>
  <c r="E490" i="2"/>
  <c r="D490" i="2"/>
  <c r="B490" i="2"/>
  <c r="F489" i="2"/>
  <c r="E489" i="2"/>
  <c r="D489" i="2"/>
  <c r="B489" i="2"/>
  <c r="F488" i="2"/>
  <c r="E488" i="2"/>
  <c r="D488" i="2"/>
  <c r="B488" i="2"/>
  <c r="F487" i="2"/>
  <c r="E487" i="2"/>
  <c r="D487" i="2"/>
  <c r="B487" i="2"/>
  <c r="F486" i="2"/>
  <c r="E486" i="2"/>
  <c r="D486" i="2"/>
  <c r="B486" i="2"/>
  <c r="F485" i="2"/>
  <c r="E485" i="2"/>
  <c r="D485" i="2"/>
  <c r="B485" i="2"/>
  <c r="F484" i="2"/>
  <c r="E484" i="2"/>
  <c r="D484" i="2"/>
  <c r="B484" i="2"/>
  <c r="F483" i="2"/>
  <c r="E483" i="2"/>
  <c r="D483" i="2"/>
  <c r="B483" i="2"/>
  <c r="F482" i="2"/>
  <c r="E482" i="2"/>
  <c r="D482" i="2"/>
  <c r="B482" i="2"/>
  <c r="F481" i="2"/>
  <c r="E481" i="2"/>
  <c r="D481" i="2"/>
  <c r="B481" i="2"/>
  <c r="F480" i="2"/>
  <c r="E480" i="2"/>
  <c r="D480" i="2"/>
  <c r="B480" i="2"/>
  <c r="B479" i="2"/>
  <c r="F478" i="2"/>
  <c r="E478" i="2"/>
  <c r="D478" i="2"/>
  <c r="B478" i="2"/>
  <c r="F477" i="2"/>
  <c r="E477" i="2"/>
  <c r="D477" i="2"/>
  <c r="B477" i="2"/>
  <c r="F476" i="2"/>
  <c r="E476" i="2"/>
  <c r="D476" i="2"/>
  <c r="B476" i="2"/>
  <c r="F475" i="2"/>
  <c r="E475" i="2"/>
  <c r="D475" i="2"/>
  <c r="B475" i="2"/>
  <c r="F474" i="2"/>
  <c r="E474" i="2"/>
  <c r="D474" i="2"/>
  <c r="B474" i="2"/>
  <c r="F473" i="2"/>
  <c r="E473" i="2"/>
  <c r="D473" i="2"/>
  <c r="B473" i="2"/>
  <c r="F472" i="2"/>
  <c r="E472" i="2"/>
  <c r="D472" i="2"/>
  <c r="B472" i="2"/>
  <c r="F471" i="2"/>
  <c r="E471" i="2"/>
  <c r="D471" i="2"/>
  <c r="B471" i="2"/>
  <c r="F470" i="2"/>
  <c r="E470" i="2"/>
  <c r="D470" i="2"/>
  <c r="B470" i="2"/>
  <c r="F469" i="2"/>
  <c r="E469" i="2"/>
  <c r="D469" i="2"/>
  <c r="B469" i="2"/>
  <c r="F468" i="2"/>
  <c r="E468" i="2"/>
  <c r="D468" i="2"/>
  <c r="B468" i="2"/>
  <c r="F467" i="2"/>
  <c r="E467" i="2"/>
  <c r="D467" i="2"/>
  <c r="B467" i="2"/>
  <c r="F466" i="2"/>
  <c r="E466" i="2"/>
  <c r="D466" i="2"/>
  <c r="B466" i="2"/>
  <c r="F465" i="2"/>
  <c r="E465" i="2"/>
  <c r="D465" i="2"/>
  <c r="B465" i="2"/>
  <c r="F464" i="2"/>
  <c r="E464" i="2"/>
  <c r="D464" i="2"/>
  <c r="B464" i="2"/>
  <c r="F463" i="2"/>
  <c r="E463" i="2"/>
  <c r="D463" i="2"/>
  <c r="B463" i="2"/>
  <c r="F462" i="2"/>
  <c r="E462" i="2"/>
  <c r="D462" i="2"/>
  <c r="B462" i="2"/>
  <c r="F461" i="2"/>
  <c r="E461" i="2"/>
  <c r="D461" i="2"/>
  <c r="B461" i="2"/>
  <c r="F460" i="2"/>
  <c r="E460" i="2"/>
  <c r="D460" i="2"/>
  <c r="B460" i="2"/>
  <c r="F459" i="2"/>
  <c r="E459" i="2"/>
  <c r="D459" i="2"/>
  <c r="B459" i="2"/>
  <c r="F458" i="2"/>
  <c r="E458" i="2"/>
  <c r="D458" i="2"/>
  <c r="B458" i="2"/>
  <c r="F457" i="2"/>
  <c r="E457" i="2"/>
  <c r="D457" i="2"/>
  <c r="B457" i="2"/>
  <c r="F456" i="2"/>
  <c r="E456" i="2"/>
  <c r="D456" i="2"/>
  <c r="B456" i="2"/>
  <c r="F455" i="2"/>
  <c r="E455" i="2"/>
  <c r="D455" i="2"/>
  <c r="B455" i="2"/>
  <c r="F454" i="2"/>
  <c r="E454" i="2"/>
  <c r="D454" i="2"/>
  <c r="B454" i="2"/>
  <c r="F453" i="2"/>
  <c r="E453" i="2"/>
  <c r="D453" i="2"/>
  <c r="B453" i="2"/>
  <c r="F452" i="2"/>
  <c r="E452" i="2"/>
  <c r="D452" i="2"/>
  <c r="B452" i="2"/>
  <c r="F451" i="2"/>
  <c r="E451" i="2"/>
  <c r="D451" i="2"/>
  <c r="B451" i="2"/>
  <c r="F450" i="2"/>
  <c r="E450" i="2"/>
  <c r="D450" i="2"/>
  <c r="B450" i="2"/>
  <c r="F449" i="2"/>
  <c r="E449" i="2"/>
  <c r="D449" i="2"/>
  <c r="B449" i="2"/>
  <c r="F448" i="2"/>
  <c r="E448" i="2"/>
  <c r="D448" i="2"/>
  <c r="B448" i="2"/>
  <c r="F447" i="2"/>
  <c r="E447" i="2"/>
  <c r="D447" i="2"/>
  <c r="B447" i="2"/>
  <c r="F446" i="2"/>
  <c r="E446" i="2"/>
  <c r="D446" i="2"/>
  <c r="B446" i="2"/>
  <c r="F445" i="2"/>
  <c r="E445" i="2"/>
  <c r="D445" i="2"/>
  <c r="B445" i="2"/>
  <c r="B444" i="2"/>
  <c r="B443" i="2"/>
  <c r="F442" i="2"/>
  <c r="E442" i="2"/>
  <c r="D442" i="2"/>
  <c r="B442" i="2"/>
  <c r="F441" i="2"/>
  <c r="E441" i="2"/>
  <c r="D441" i="2"/>
  <c r="B441" i="2"/>
  <c r="F440" i="2"/>
  <c r="E440" i="2"/>
  <c r="D440" i="2"/>
  <c r="B440" i="2"/>
  <c r="F439" i="2"/>
  <c r="E439" i="2"/>
  <c r="D439" i="2"/>
  <c r="B439" i="2"/>
  <c r="F438" i="2"/>
  <c r="E438" i="2"/>
  <c r="D438" i="2"/>
  <c r="B438" i="2"/>
  <c r="F437" i="2"/>
  <c r="E437" i="2"/>
  <c r="D437" i="2"/>
  <c r="B437" i="2"/>
  <c r="F436" i="2"/>
  <c r="E436" i="2"/>
  <c r="D436" i="2"/>
  <c r="B436" i="2"/>
  <c r="F435" i="2"/>
  <c r="E435" i="2"/>
  <c r="D435" i="2"/>
  <c r="B435" i="2"/>
  <c r="F434" i="2"/>
  <c r="E434" i="2"/>
  <c r="D434" i="2"/>
  <c r="B434" i="2"/>
  <c r="F433" i="2"/>
  <c r="E433" i="2"/>
  <c r="D433" i="2"/>
  <c r="B433" i="2"/>
  <c r="F432" i="2"/>
  <c r="E432" i="2"/>
  <c r="D432" i="2"/>
  <c r="B432" i="2"/>
  <c r="F431" i="2"/>
  <c r="E431" i="2"/>
  <c r="D431" i="2"/>
  <c r="B431" i="2"/>
  <c r="F430" i="2"/>
  <c r="E430" i="2"/>
  <c r="D430" i="2"/>
  <c r="B430" i="2"/>
  <c r="F429" i="2"/>
  <c r="E429" i="2"/>
  <c r="D429" i="2"/>
  <c r="B429" i="2"/>
  <c r="F428" i="2"/>
  <c r="E428" i="2"/>
  <c r="D428" i="2"/>
  <c r="B428" i="2"/>
  <c r="F427" i="2"/>
  <c r="E427" i="2"/>
  <c r="D427" i="2"/>
  <c r="B427" i="2"/>
  <c r="F426" i="2"/>
  <c r="E426" i="2"/>
  <c r="D426" i="2"/>
  <c r="B426" i="2"/>
  <c r="F425" i="2"/>
  <c r="E425" i="2"/>
  <c r="D425" i="2"/>
  <c r="B425" i="2"/>
  <c r="F424" i="2"/>
  <c r="E424" i="2"/>
  <c r="D424" i="2"/>
  <c r="B424" i="2"/>
  <c r="F423" i="2"/>
  <c r="E423" i="2"/>
  <c r="D423" i="2"/>
  <c r="B423" i="2"/>
  <c r="F422" i="2"/>
  <c r="E422" i="2"/>
  <c r="D422" i="2"/>
  <c r="B422" i="2"/>
  <c r="F421" i="2"/>
  <c r="E421" i="2"/>
  <c r="D421" i="2"/>
  <c r="B421" i="2"/>
  <c r="F420" i="2"/>
  <c r="E420" i="2"/>
  <c r="D420" i="2"/>
  <c r="B420" i="2"/>
  <c r="F419" i="2"/>
  <c r="E419" i="2"/>
  <c r="D419" i="2"/>
  <c r="B419" i="2"/>
  <c r="F418" i="2"/>
  <c r="E418" i="2"/>
  <c r="D418" i="2"/>
  <c r="B418" i="2"/>
  <c r="F417" i="2"/>
  <c r="E417" i="2"/>
  <c r="D417" i="2"/>
  <c r="B417" i="2"/>
  <c r="F416" i="2"/>
  <c r="E416" i="2"/>
  <c r="D416" i="2"/>
  <c r="B416" i="2"/>
  <c r="F415" i="2"/>
  <c r="E415" i="2"/>
  <c r="D415" i="2"/>
  <c r="B415" i="2"/>
  <c r="F414" i="2"/>
  <c r="E414" i="2"/>
  <c r="D414" i="2"/>
  <c r="B414" i="2"/>
  <c r="F413" i="2"/>
  <c r="E413" i="2"/>
  <c r="D413" i="2"/>
  <c r="B413" i="2"/>
  <c r="F412" i="2"/>
  <c r="E412" i="2"/>
  <c r="D412" i="2"/>
  <c r="B412" i="2"/>
  <c r="F411" i="2"/>
  <c r="E411" i="2"/>
  <c r="D411" i="2"/>
  <c r="B411" i="2"/>
  <c r="F410" i="2"/>
  <c r="E410" i="2"/>
  <c r="D410" i="2"/>
  <c r="B410" i="2"/>
  <c r="F409" i="2"/>
  <c r="E409" i="2"/>
  <c r="D409" i="2"/>
  <c r="B409" i="2"/>
  <c r="F408" i="2"/>
  <c r="E408" i="2"/>
  <c r="D408" i="2"/>
  <c r="B408" i="2"/>
  <c r="F407" i="2"/>
  <c r="E407" i="2"/>
  <c r="D407" i="2"/>
  <c r="B407" i="2"/>
  <c r="F406" i="2"/>
  <c r="E406" i="2"/>
  <c r="D406" i="2"/>
  <c r="B406" i="2"/>
  <c r="F405" i="2"/>
  <c r="E405" i="2"/>
  <c r="D405" i="2"/>
  <c r="B405" i="2"/>
  <c r="F404" i="2"/>
  <c r="E404" i="2"/>
  <c r="D404" i="2"/>
  <c r="B404" i="2"/>
  <c r="F403" i="2"/>
  <c r="E403" i="2"/>
  <c r="D403" i="2"/>
  <c r="B403" i="2"/>
  <c r="F402" i="2"/>
  <c r="E402" i="2"/>
  <c r="D402" i="2"/>
  <c r="B402" i="2"/>
  <c r="F401" i="2"/>
  <c r="E401" i="2"/>
  <c r="D401" i="2"/>
  <c r="B401" i="2"/>
  <c r="F400" i="2"/>
  <c r="E400" i="2"/>
  <c r="D400" i="2"/>
  <c r="B400" i="2"/>
  <c r="F399" i="2"/>
  <c r="E399" i="2"/>
  <c r="D399" i="2"/>
  <c r="B399" i="2"/>
  <c r="F398" i="2"/>
  <c r="E398" i="2"/>
  <c r="D398" i="2"/>
  <c r="B398" i="2"/>
  <c r="F397" i="2"/>
  <c r="E397" i="2"/>
  <c r="D397" i="2"/>
  <c r="B397" i="2"/>
  <c r="F396" i="2"/>
  <c r="E396" i="2"/>
  <c r="D396" i="2"/>
  <c r="B396" i="2"/>
  <c r="F395" i="2"/>
  <c r="E395" i="2"/>
  <c r="D395" i="2"/>
  <c r="B395" i="2"/>
  <c r="F394" i="2"/>
  <c r="E394" i="2"/>
  <c r="D394" i="2"/>
  <c r="B394" i="2"/>
  <c r="F393" i="2"/>
  <c r="E393" i="2"/>
  <c r="D393" i="2"/>
  <c r="B393" i="2"/>
  <c r="F392" i="2"/>
  <c r="E392" i="2"/>
  <c r="D392" i="2"/>
  <c r="B392" i="2"/>
  <c r="F391" i="2"/>
  <c r="E391" i="2"/>
  <c r="D391" i="2"/>
  <c r="B391" i="2"/>
  <c r="F390" i="2"/>
  <c r="E390" i="2"/>
  <c r="D390" i="2"/>
  <c r="B390" i="2"/>
  <c r="F389" i="2"/>
  <c r="E389" i="2"/>
  <c r="D389" i="2"/>
  <c r="B389" i="2"/>
  <c r="F388" i="2"/>
  <c r="E388" i="2"/>
  <c r="D388" i="2"/>
  <c r="B388" i="2"/>
  <c r="F387" i="2"/>
  <c r="E387" i="2"/>
  <c r="D387" i="2"/>
  <c r="B387" i="2"/>
  <c r="F386" i="2"/>
  <c r="E386" i="2"/>
  <c r="D386" i="2"/>
  <c r="B386" i="2"/>
  <c r="F385" i="2"/>
  <c r="E385" i="2"/>
  <c r="D385" i="2"/>
  <c r="B385" i="2"/>
  <c r="F384" i="2"/>
  <c r="E384" i="2"/>
  <c r="D384" i="2"/>
  <c r="B384" i="2"/>
  <c r="F383" i="2"/>
  <c r="E383" i="2"/>
  <c r="D383" i="2"/>
  <c r="B383" i="2"/>
  <c r="F382" i="2"/>
  <c r="E382" i="2"/>
  <c r="D382" i="2"/>
  <c r="B382" i="2"/>
  <c r="F381" i="2"/>
  <c r="E381" i="2"/>
  <c r="D381" i="2"/>
  <c r="B381" i="2"/>
  <c r="F380" i="2"/>
  <c r="E380" i="2"/>
  <c r="D380" i="2"/>
  <c r="B380" i="2"/>
  <c r="F379" i="2"/>
  <c r="E379" i="2"/>
  <c r="D379" i="2"/>
  <c r="B379" i="2"/>
  <c r="F378" i="2"/>
  <c r="E378" i="2"/>
  <c r="D378" i="2"/>
  <c r="B378" i="2"/>
  <c r="F377" i="2"/>
  <c r="E377" i="2"/>
  <c r="D377" i="2"/>
  <c r="B377" i="2"/>
  <c r="F376" i="2"/>
  <c r="E376" i="2"/>
  <c r="D376" i="2"/>
  <c r="B376" i="2"/>
  <c r="F375" i="2"/>
  <c r="E375" i="2"/>
  <c r="D375" i="2"/>
  <c r="B375" i="2"/>
  <c r="F374" i="2"/>
  <c r="E374" i="2"/>
  <c r="D374" i="2"/>
  <c r="B374" i="2"/>
  <c r="F373" i="2"/>
  <c r="E373" i="2"/>
  <c r="D373" i="2"/>
  <c r="B373" i="2"/>
  <c r="F372" i="2"/>
  <c r="E372" i="2"/>
  <c r="D372" i="2"/>
  <c r="B372" i="2"/>
  <c r="F371" i="2"/>
  <c r="E371" i="2"/>
  <c r="D371" i="2"/>
  <c r="B371" i="2"/>
  <c r="F370" i="2"/>
  <c r="E370" i="2"/>
  <c r="D370" i="2"/>
  <c r="B370" i="2"/>
  <c r="B369" i="2"/>
  <c r="B368" i="2"/>
  <c r="F367" i="2"/>
  <c r="E367" i="2"/>
  <c r="D367" i="2"/>
  <c r="B367" i="2"/>
  <c r="F366" i="2"/>
  <c r="E366" i="2"/>
  <c r="D366" i="2"/>
  <c r="B366" i="2"/>
  <c r="F365" i="2"/>
  <c r="E365" i="2"/>
  <c r="D365" i="2"/>
  <c r="B365" i="2"/>
  <c r="F364" i="2"/>
  <c r="E364" i="2"/>
  <c r="D364" i="2"/>
  <c r="B364" i="2"/>
  <c r="F363" i="2"/>
  <c r="E363" i="2"/>
  <c r="D363" i="2"/>
  <c r="B363" i="2"/>
  <c r="F362" i="2"/>
  <c r="E362" i="2"/>
  <c r="D362" i="2"/>
  <c r="B362" i="2"/>
  <c r="F361" i="2"/>
  <c r="E361" i="2"/>
  <c r="D361" i="2"/>
  <c r="B361" i="2"/>
  <c r="F360" i="2"/>
  <c r="E360" i="2"/>
  <c r="D360" i="2"/>
  <c r="B360" i="2"/>
  <c r="F359" i="2"/>
  <c r="E359" i="2"/>
  <c r="D359" i="2"/>
  <c r="B359" i="2"/>
  <c r="F358" i="2"/>
  <c r="E358" i="2"/>
  <c r="D358" i="2"/>
  <c r="B358" i="2"/>
  <c r="F357" i="2"/>
  <c r="E357" i="2"/>
  <c r="D357" i="2"/>
  <c r="B357" i="2"/>
  <c r="F356" i="2"/>
  <c r="E356" i="2"/>
  <c r="D356" i="2"/>
  <c r="B356" i="2"/>
  <c r="F355" i="2"/>
  <c r="E355" i="2"/>
  <c r="D355" i="2"/>
  <c r="B355" i="2"/>
  <c r="F354" i="2"/>
  <c r="E354" i="2"/>
  <c r="D354" i="2"/>
  <c r="B354" i="2"/>
  <c r="F353" i="2"/>
  <c r="E353" i="2"/>
  <c r="D353" i="2"/>
  <c r="B353" i="2"/>
  <c r="F352" i="2"/>
  <c r="E352" i="2"/>
  <c r="D352" i="2"/>
  <c r="B352" i="2"/>
  <c r="F351" i="2"/>
  <c r="E351" i="2"/>
  <c r="D351" i="2"/>
  <c r="B351" i="2"/>
  <c r="F350" i="2"/>
  <c r="E350" i="2"/>
  <c r="D350" i="2"/>
  <c r="B350" i="2"/>
  <c r="F349" i="2"/>
  <c r="E349" i="2"/>
  <c r="D349" i="2"/>
  <c r="B349" i="2"/>
  <c r="F348" i="2"/>
  <c r="E348" i="2"/>
  <c r="D348" i="2"/>
  <c r="B348" i="2"/>
  <c r="F347" i="2"/>
  <c r="E347" i="2"/>
  <c r="D347" i="2"/>
  <c r="B347" i="2"/>
  <c r="F346" i="2"/>
  <c r="E346" i="2"/>
  <c r="D346" i="2"/>
  <c r="B346" i="2"/>
  <c r="F345" i="2"/>
  <c r="E345" i="2"/>
  <c r="D345" i="2"/>
  <c r="B345" i="2"/>
  <c r="F344" i="2"/>
  <c r="E344" i="2"/>
  <c r="D344" i="2"/>
  <c r="B344" i="2"/>
  <c r="F343" i="2"/>
  <c r="E343" i="2"/>
  <c r="D343" i="2"/>
  <c r="B343" i="2"/>
  <c r="F342" i="2"/>
  <c r="E342" i="2"/>
  <c r="D342" i="2"/>
  <c r="B342" i="2"/>
  <c r="F341" i="2"/>
  <c r="E341" i="2"/>
  <c r="D341" i="2"/>
  <c r="B341" i="2"/>
  <c r="F340" i="2"/>
  <c r="E340" i="2"/>
  <c r="D340" i="2"/>
  <c r="B340" i="2"/>
  <c r="F339" i="2"/>
  <c r="E339" i="2"/>
  <c r="D339" i="2"/>
  <c r="B339" i="2"/>
  <c r="F338" i="2"/>
  <c r="E338" i="2"/>
  <c r="D338" i="2"/>
  <c r="B338" i="2"/>
  <c r="F337" i="2"/>
  <c r="E337" i="2"/>
  <c r="D337" i="2"/>
  <c r="B337" i="2"/>
  <c r="F336" i="2"/>
  <c r="E336" i="2"/>
  <c r="D336" i="2"/>
  <c r="B336" i="2"/>
  <c r="F335" i="2"/>
  <c r="E335" i="2"/>
  <c r="D335" i="2"/>
  <c r="B335" i="2"/>
  <c r="F334" i="2"/>
  <c r="E334" i="2"/>
  <c r="D334" i="2"/>
  <c r="B334" i="2"/>
  <c r="F333" i="2"/>
  <c r="E333" i="2"/>
  <c r="D333" i="2"/>
  <c r="B333" i="2"/>
  <c r="F332" i="2"/>
  <c r="E332" i="2"/>
  <c r="D332" i="2"/>
  <c r="B332" i="2"/>
  <c r="F331" i="2"/>
  <c r="E331" i="2"/>
  <c r="D331" i="2"/>
  <c r="B331" i="2"/>
  <c r="F330" i="2"/>
  <c r="E330" i="2"/>
  <c r="D330" i="2"/>
  <c r="B330" i="2"/>
  <c r="F329" i="2"/>
  <c r="E329" i="2"/>
  <c r="D329" i="2"/>
  <c r="B329" i="2"/>
  <c r="F328" i="2"/>
  <c r="E328" i="2"/>
  <c r="D328" i="2"/>
  <c r="B328" i="2"/>
  <c r="F327" i="2"/>
  <c r="E327" i="2"/>
  <c r="D327" i="2"/>
  <c r="B327" i="2"/>
  <c r="F326" i="2"/>
  <c r="E326" i="2"/>
  <c r="D326" i="2"/>
  <c r="B326" i="2"/>
  <c r="F325" i="2"/>
  <c r="E325" i="2"/>
  <c r="D325" i="2"/>
  <c r="B325" i="2"/>
  <c r="F324" i="2"/>
  <c r="E324" i="2"/>
  <c r="D324" i="2"/>
  <c r="B324" i="2"/>
  <c r="F323" i="2"/>
  <c r="E323" i="2"/>
  <c r="D323" i="2"/>
  <c r="B323" i="2"/>
  <c r="F322" i="2"/>
  <c r="E322" i="2"/>
  <c r="D322" i="2"/>
  <c r="B322" i="2"/>
  <c r="F321" i="2"/>
  <c r="E321" i="2"/>
  <c r="D321" i="2"/>
  <c r="B321" i="2"/>
  <c r="F320" i="2"/>
  <c r="E320" i="2"/>
  <c r="D320" i="2"/>
  <c r="B320" i="2"/>
  <c r="F319" i="2"/>
  <c r="E319" i="2"/>
  <c r="D319" i="2"/>
  <c r="B319" i="2"/>
  <c r="F318" i="2"/>
  <c r="E318" i="2"/>
  <c r="D318" i="2"/>
  <c r="B318" i="2"/>
  <c r="F317" i="2"/>
  <c r="E317" i="2"/>
  <c r="D317" i="2"/>
  <c r="B317" i="2"/>
  <c r="F316" i="2"/>
  <c r="E316" i="2"/>
  <c r="D316" i="2"/>
  <c r="B316" i="2"/>
  <c r="F315" i="2"/>
  <c r="E315" i="2"/>
  <c r="D315" i="2"/>
  <c r="B315" i="2"/>
  <c r="F314" i="2"/>
  <c r="E314" i="2"/>
  <c r="D314" i="2"/>
  <c r="B314" i="2"/>
  <c r="F313" i="2"/>
  <c r="E313" i="2"/>
  <c r="D313" i="2"/>
  <c r="B313" i="2"/>
  <c r="F312" i="2"/>
  <c r="E312" i="2"/>
  <c r="D312" i="2"/>
  <c r="B312" i="2"/>
  <c r="F311" i="2"/>
  <c r="E311" i="2"/>
  <c r="D311" i="2"/>
  <c r="B311" i="2"/>
  <c r="F310" i="2"/>
  <c r="E310" i="2"/>
  <c r="D310" i="2"/>
  <c r="B310" i="2"/>
  <c r="F309" i="2"/>
  <c r="E309" i="2"/>
  <c r="D309" i="2"/>
  <c r="B309" i="2"/>
  <c r="F308" i="2"/>
  <c r="E308" i="2"/>
  <c r="D308" i="2"/>
  <c r="B308" i="2"/>
  <c r="F307" i="2"/>
  <c r="E307" i="2"/>
  <c r="D307" i="2"/>
  <c r="B307" i="2"/>
  <c r="F306" i="2"/>
  <c r="E306" i="2"/>
  <c r="D306" i="2"/>
  <c r="B306" i="2"/>
  <c r="F305" i="2"/>
  <c r="E305" i="2"/>
  <c r="D305" i="2"/>
  <c r="B305" i="2"/>
  <c r="F304" i="2"/>
  <c r="E304" i="2"/>
  <c r="D304" i="2"/>
  <c r="B304" i="2"/>
  <c r="F303" i="2"/>
  <c r="E303" i="2"/>
  <c r="D303" i="2"/>
  <c r="B303" i="2"/>
  <c r="F302" i="2"/>
  <c r="E302" i="2"/>
  <c r="D302" i="2"/>
  <c r="B302" i="2"/>
  <c r="F301" i="2"/>
  <c r="E301" i="2"/>
  <c r="D301" i="2"/>
  <c r="B301" i="2"/>
  <c r="F300" i="2"/>
  <c r="E300" i="2"/>
  <c r="D300" i="2"/>
  <c r="B300" i="2"/>
  <c r="F299" i="2"/>
  <c r="E299" i="2"/>
  <c r="D299" i="2"/>
  <c r="B299" i="2"/>
  <c r="F298" i="2"/>
  <c r="E298" i="2"/>
  <c r="D298" i="2"/>
  <c r="B298" i="2"/>
  <c r="F297" i="2"/>
  <c r="E297" i="2"/>
  <c r="D297" i="2"/>
  <c r="B297" i="2"/>
  <c r="F296" i="2"/>
  <c r="E296" i="2"/>
  <c r="D296" i="2"/>
  <c r="B296" i="2"/>
  <c r="F295" i="2"/>
  <c r="E295" i="2"/>
  <c r="D295" i="2"/>
  <c r="B295" i="2"/>
  <c r="F294" i="2"/>
  <c r="E294" i="2"/>
  <c r="D294" i="2"/>
  <c r="B294" i="2"/>
  <c r="F293" i="2"/>
  <c r="E293" i="2"/>
  <c r="D293" i="2"/>
  <c r="B293" i="2"/>
  <c r="F292" i="2"/>
  <c r="E292" i="2"/>
  <c r="D292" i="2"/>
  <c r="B292" i="2"/>
  <c r="F291" i="2"/>
  <c r="E291" i="2"/>
  <c r="D291" i="2"/>
  <c r="B291" i="2"/>
  <c r="F290" i="2"/>
  <c r="E290" i="2"/>
  <c r="D290" i="2"/>
  <c r="B290" i="2"/>
  <c r="F289" i="2"/>
  <c r="E289" i="2"/>
  <c r="D289" i="2"/>
  <c r="B289" i="2"/>
  <c r="F288" i="2"/>
  <c r="E288" i="2"/>
  <c r="D288" i="2"/>
  <c r="B288" i="2"/>
  <c r="F287" i="2"/>
  <c r="E287" i="2"/>
  <c r="D287" i="2"/>
  <c r="B287" i="2"/>
  <c r="F286" i="2"/>
  <c r="E286" i="2"/>
  <c r="D286" i="2"/>
  <c r="B286" i="2"/>
  <c r="F285" i="2"/>
  <c r="E285" i="2"/>
  <c r="D285" i="2"/>
  <c r="B285" i="2"/>
  <c r="F284" i="2"/>
  <c r="E284" i="2"/>
  <c r="D284" i="2"/>
  <c r="B284" i="2"/>
  <c r="F283" i="2"/>
  <c r="E283" i="2"/>
  <c r="D283" i="2"/>
  <c r="B283" i="2"/>
  <c r="F282" i="2"/>
  <c r="E282" i="2"/>
  <c r="D282" i="2"/>
  <c r="B282" i="2"/>
  <c r="F281" i="2"/>
  <c r="E281" i="2"/>
  <c r="D281" i="2"/>
  <c r="B281" i="2"/>
  <c r="F280" i="2"/>
  <c r="E280" i="2"/>
  <c r="D280" i="2"/>
  <c r="B280" i="2"/>
  <c r="F279" i="2"/>
  <c r="E279" i="2"/>
  <c r="D279" i="2"/>
  <c r="B279" i="2"/>
  <c r="F278" i="2"/>
  <c r="E278" i="2"/>
  <c r="D278" i="2"/>
  <c r="B278" i="2"/>
  <c r="F277" i="2"/>
  <c r="E277" i="2"/>
  <c r="D277" i="2"/>
  <c r="B277" i="2"/>
  <c r="F276" i="2"/>
  <c r="E276" i="2"/>
  <c r="D276" i="2"/>
  <c r="B276" i="2"/>
  <c r="F275" i="2"/>
  <c r="E275" i="2"/>
  <c r="D275" i="2"/>
  <c r="B275" i="2"/>
  <c r="F274" i="2"/>
  <c r="E274" i="2"/>
  <c r="D274" i="2"/>
  <c r="B274" i="2"/>
  <c r="F273" i="2"/>
  <c r="E273" i="2"/>
  <c r="D273" i="2"/>
  <c r="B273" i="2"/>
  <c r="F272" i="2"/>
  <c r="E272" i="2"/>
  <c r="D272" i="2"/>
  <c r="B272" i="2"/>
  <c r="F271" i="2"/>
  <c r="E271" i="2"/>
  <c r="D271" i="2"/>
  <c r="B271" i="2"/>
  <c r="F270" i="2"/>
  <c r="E270" i="2"/>
  <c r="D270" i="2"/>
  <c r="B270" i="2"/>
  <c r="F269" i="2"/>
  <c r="E269" i="2"/>
  <c r="D269" i="2"/>
  <c r="B269" i="2"/>
  <c r="F268" i="2"/>
  <c r="E268" i="2"/>
  <c r="D268" i="2"/>
  <c r="B268" i="2"/>
  <c r="F267" i="2"/>
  <c r="E267" i="2"/>
  <c r="D267" i="2"/>
  <c r="B267" i="2"/>
  <c r="F266" i="2"/>
  <c r="E266" i="2"/>
  <c r="D266" i="2"/>
  <c r="B266" i="2"/>
  <c r="F265" i="2"/>
  <c r="E265" i="2"/>
  <c r="D265" i="2"/>
  <c r="B265" i="2"/>
  <c r="F264" i="2"/>
  <c r="E264" i="2"/>
  <c r="D264" i="2"/>
  <c r="B264" i="2"/>
  <c r="F263" i="2"/>
  <c r="E263" i="2"/>
  <c r="D263" i="2"/>
  <c r="B263" i="2"/>
  <c r="F262" i="2"/>
  <c r="E262" i="2"/>
  <c r="D262" i="2"/>
  <c r="B262" i="2"/>
  <c r="F261" i="2"/>
  <c r="E261" i="2"/>
  <c r="D261" i="2"/>
  <c r="B261" i="2"/>
  <c r="F260" i="2"/>
  <c r="E260" i="2"/>
  <c r="D260" i="2"/>
  <c r="B260" i="2"/>
  <c r="F259" i="2"/>
  <c r="E259" i="2"/>
  <c r="D259" i="2"/>
  <c r="B259" i="2"/>
  <c r="F258" i="2"/>
  <c r="E258" i="2"/>
  <c r="D258" i="2"/>
  <c r="B258" i="2"/>
  <c r="F257" i="2"/>
  <c r="E257" i="2"/>
  <c r="D257" i="2"/>
  <c r="B257" i="2"/>
  <c r="F256" i="2"/>
  <c r="E256" i="2"/>
  <c r="D256" i="2"/>
  <c r="B256" i="2"/>
  <c r="F255" i="2"/>
  <c r="E255" i="2"/>
  <c r="D255" i="2"/>
  <c r="B255" i="2"/>
  <c r="F254" i="2"/>
  <c r="E254" i="2"/>
  <c r="D254" i="2"/>
  <c r="B254" i="2"/>
  <c r="F253" i="2"/>
  <c r="E253" i="2"/>
  <c r="D253" i="2"/>
  <c r="B253" i="2"/>
  <c r="F252" i="2"/>
  <c r="E252" i="2"/>
  <c r="D252" i="2"/>
  <c r="B252" i="2"/>
  <c r="F251" i="2"/>
  <c r="E251" i="2"/>
  <c r="D251" i="2"/>
  <c r="B251" i="2"/>
  <c r="F250" i="2"/>
  <c r="E250" i="2"/>
  <c r="D250" i="2"/>
  <c r="B250" i="2"/>
  <c r="F249" i="2"/>
  <c r="E249" i="2"/>
  <c r="D249" i="2"/>
  <c r="B249" i="2"/>
  <c r="F248" i="2"/>
  <c r="E248" i="2"/>
  <c r="D248" i="2"/>
  <c r="B248" i="2"/>
  <c r="F247" i="2"/>
  <c r="E247" i="2"/>
  <c r="D247" i="2"/>
  <c r="B247" i="2"/>
  <c r="F246" i="2"/>
  <c r="E246" i="2"/>
  <c r="D246" i="2"/>
  <c r="B246" i="2"/>
  <c r="F245" i="2"/>
  <c r="E245" i="2"/>
  <c r="D245" i="2"/>
  <c r="B245" i="2"/>
  <c r="F244" i="2"/>
  <c r="E244" i="2"/>
  <c r="D244" i="2"/>
  <c r="B244" i="2"/>
  <c r="F243" i="2"/>
  <c r="E243" i="2"/>
  <c r="D243" i="2"/>
  <c r="B243" i="2"/>
  <c r="F242" i="2"/>
  <c r="E242" i="2"/>
  <c r="D242" i="2"/>
  <c r="B242" i="2"/>
  <c r="F241" i="2"/>
  <c r="E241" i="2"/>
  <c r="D241" i="2"/>
  <c r="B241" i="2"/>
  <c r="F240" i="2"/>
  <c r="E240" i="2"/>
  <c r="D240" i="2"/>
  <c r="B240" i="2"/>
  <c r="F239" i="2"/>
  <c r="E239" i="2"/>
  <c r="D239" i="2"/>
  <c r="B239" i="2"/>
  <c r="F238" i="2"/>
  <c r="E238" i="2"/>
  <c r="D238" i="2"/>
  <c r="B238" i="2"/>
  <c r="F237" i="2"/>
  <c r="E237" i="2"/>
  <c r="D237" i="2"/>
  <c r="B237" i="2"/>
  <c r="F236" i="2"/>
  <c r="E236" i="2"/>
  <c r="D236" i="2"/>
  <c r="B236" i="2"/>
  <c r="F235" i="2"/>
  <c r="E235" i="2"/>
  <c r="D235" i="2"/>
  <c r="B235" i="2"/>
  <c r="F234" i="2"/>
  <c r="E234" i="2"/>
  <c r="D234" i="2"/>
  <c r="B234" i="2"/>
  <c r="F233" i="2"/>
  <c r="E233" i="2"/>
  <c r="D233" i="2"/>
  <c r="B233" i="2"/>
  <c r="F232" i="2"/>
  <c r="E232" i="2"/>
  <c r="D232" i="2"/>
  <c r="B232" i="2"/>
  <c r="F231" i="2"/>
  <c r="E231" i="2"/>
  <c r="D231" i="2"/>
  <c r="B231" i="2"/>
  <c r="F230" i="2"/>
  <c r="E230" i="2"/>
  <c r="D230" i="2"/>
  <c r="B230" i="2"/>
  <c r="F229" i="2"/>
  <c r="E229" i="2"/>
  <c r="D229" i="2"/>
  <c r="B229" i="2"/>
  <c r="F228" i="2"/>
  <c r="E228" i="2"/>
  <c r="D228" i="2"/>
  <c r="B228" i="2"/>
  <c r="F227" i="2"/>
  <c r="E227" i="2"/>
  <c r="D227" i="2"/>
  <c r="B227" i="2"/>
  <c r="F226" i="2"/>
  <c r="E226" i="2"/>
  <c r="D226" i="2"/>
  <c r="B226" i="2"/>
  <c r="F225" i="2"/>
  <c r="E225" i="2"/>
  <c r="D225" i="2"/>
  <c r="B225" i="2"/>
  <c r="F224" i="2"/>
  <c r="E224" i="2"/>
  <c r="D224" i="2"/>
  <c r="B224" i="2"/>
  <c r="F223" i="2"/>
  <c r="E223" i="2"/>
  <c r="D223" i="2"/>
  <c r="B223" i="2"/>
  <c r="F222" i="2"/>
  <c r="E222" i="2"/>
  <c r="D222" i="2"/>
  <c r="B222" i="2"/>
  <c r="F221" i="2"/>
  <c r="E221" i="2"/>
  <c r="D221" i="2"/>
  <c r="B221" i="2"/>
  <c r="F220" i="2"/>
  <c r="E220" i="2"/>
  <c r="D220" i="2"/>
  <c r="B220" i="2"/>
  <c r="F219" i="2"/>
  <c r="E219" i="2"/>
  <c r="D219" i="2"/>
  <c r="B219" i="2"/>
  <c r="F218" i="2"/>
  <c r="E218" i="2"/>
  <c r="D218" i="2"/>
  <c r="B218" i="2"/>
  <c r="F217" i="2"/>
  <c r="E217" i="2"/>
  <c r="D217" i="2"/>
  <c r="B217" i="2"/>
  <c r="F216" i="2"/>
  <c r="E216" i="2"/>
  <c r="D216" i="2"/>
  <c r="B216" i="2"/>
  <c r="F215" i="2"/>
  <c r="E215" i="2"/>
  <c r="D215" i="2"/>
  <c r="B215" i="2"/>
  <c r="F214" i="2"/>
  <c r="E214" i="2"/>
  <c r="D214" i="2"/>
  <c r="B214" i="2"/>
  <c r="F213" i="2"/>
  <c r="E213" i="2"/>
  <c r="D213" i="2"/>
  <c r="B213" i="2"/>
  <c r="F212" i="2"/>
  <c r="E212" i="2"/>
  <c r="D212" i="2"/>
  <c r="B212" i="2"/>
  <c r="F211" i="2"/>
  <c r="E211" i="2"/>
  <c r="D211" i="2"/>
  <c r="B211" i="2"/>
  <c r="F210" i="2"/>
  <c r="E210" i="2"/>
  <c r="D210" i="2"/>
  <c r="B210" i="2"/>
  <c r="F209" i="2"/>
  <c r="E209" i="2"/>
  <c r="D209" i="2"/>
  <c r="B209" i="2"/>
  <c r="F208" i="2"/>
  <c r="E208" i="2"/>
  <c r="D208" i="2"/>
  <c r="B208" i="2"/>
  <c r="F207" i="2"/>
  <c r="E207" i="2"/>
  <c r="D207" i="2"/>
  <c r="B207" i="2"/>
  <c r="F206" i="2"/>
  <c r="E206" i="2"/>
  <c r="D206" i="2"/>
  <c r="B206" i="2"/>
  <c r="F205" i="2"/>
  <c r="E205" i="2"/>
  <c r="D205" i="2"/>
  <c r="B205" i="2"/>
  <c r="F204" i="2"/>
  <c r="E204" i="2"/>
  <c r="D204" i="2"/>
  <c r="B204" i="2"/>
  <c r="F203" i="2"/>
  <c r="E203" i="2"/>
  <c r="D203" i="2"/>
  <c r="B203" i="2"/>
  <c r="F202" i="2"/>
  <c r="E202" i="2"/>
  <c r="D202" i="2"/>
  <c r="B202" i="2"/>
  <c r="F201" i="2"/>
  <c r="E201" i="2"/>
  <c r="D201" i="2"/>
  <c r="B201" i="2"/>
  <c r="F200" i="2"/>
  <c r="E200" i="2"/>
  <c r="D200" i="2"/>
  <c r="B200" i="2"/>
  <c r="B199" i="2"/>
  <c r="F198" i="2"/>
  <c r="E198" i="2"/>
  <c r="D198" i="2"/>
  <c r="B198" i="2"/>
  <c r="F197" i="2"/>
  <c r="E197" i="2"/>
  <c r="D197" i="2"/>
  <c r="B197" i="2"/>
  <c r="F196" i="2"/>
  <c r="E196" i="2"/>
  <c r="D196" i="2"/>
  <c r="B196" i="2"/>
  <c r="F195" i="2"/>
  <c r="E195" i="2"/>
  <c r="D195" i="2"/>
  <c r="B195" i="2"/>
  <c r="F194" i="2"/>
  <c r="E194" i="2"/>
  <c r="D194" i="2"/>
  <c r="B194" i="2"/>
  <c r="F193" i="2"/>
  <c r="E193" i="2"/>
  <c r="D193" i="2"/>
  <c r="B193" i="2"/>
  <c r="F192" i="2"/>
  <c r="E192" i="2"/>
  <c r="D192" i="2"/>
  <c r="B192" i="2"/>
  <c r="F191" i="2"/>
  <c r="E191" i="2"/>
  <c r="D191" i="2"/>
  <c r="B191" i="2"/>
  <c r="F190" i="2"/>
  <c r="E190" i="2"/>
  <c r="D190" i="2"/>
  <c r="B190" i="2"/>
  <c r="F189" i="2"/>
  <c r="E189" i="2"/>
  <c r="D189" i="2"/>
  <c r="B189" i="2"/>
  <c r="F188" i="2"/>
  <c r="E188" i="2"/>
  <c r="D188" i="2"/>
  <c r="B188" i="2"/>
  <c r="F187" i="2"/>
  <c r="E187" i="2"/>
  <c r="D187" i="2"/>
  <c r="B187" i="2"/>
  <c r="F186" i="2"/>
  <c r="E186" i="2"/>
  <c r="D186" i="2"/>
  <c r="B186" i="2"/>
  <c r="F185" i="2"/>
  <c r="E185" i="2"/>
  <c r="D185" i="2"/>
  <c r="B185" i="2"/>
  <c r="F184" i="2"/>
  <c r="E184" i="2"/>
  <c r="D184" i="2"/>
  <c r="B184" i="2"/>
  <c r="F183" i="2"/>
  <c r="E183" i="2"/>
  <c r="D183" i="2"/>
  <c r="B183" i="2"/>
  <c r="F182" i="2"/>
  <c r="E182" i="2"/>
  <c r="D182" i="2"/>
  <c r="B182" i="2"/>
  <c r="F181" i="2"/>
  <c r="E181" i="2"/>
  <c r="D181" i="2"/>
  <c r="B181" i="2"/>
  <c r="F180" i="2"/>
  <c r="E180" i="2"/>
  <c r="D180" i="2"/>
  <c r="B180" i="2"/>
  <c r="F179" i="2"/>
  <c r="E179" i="2"/>
  <c r="D179" i="2"/>
  <c r="B179" i="2"/>
  <c r="F178" i="2"/>
  <c r="E178" i="2"/>
  <c r="D178" i="2"/>
  <c r="B178" i="2"/>
  <c r="F177" i="2"/>
  <c r="E177" i="2"/>
  <c r="D177" i="2"/>
  <c r="B177" i="2"/>
  <c r="F176" i="2"/>
  <c r="E176" i="2"/>
  <c r="D176" i="2"/>
  <c r="B176" i="2"/>
  <c r="F175" i="2"/>
  <c r="E175" i="2"/>
  <c r="D175" i="2"/>
  <c r="B175" i="2"/>
  <c r="F174" i="2"/>
  <c r="E174" i="2"/>
  <c r="D174" i="2"/>
  <c r="B174" i="2"/>
  <c r="F173" i="2"/>
  <c r="E173" i="2"/>
  <c r="D173" i="2"/>
  <c r="B173" i="2"/>
  <c r="F172" i="2"/>
  <c r="E172" i="2"/>
  <c r="D172" i="2"/>
  <c r="B172" i="2"/>
  <c r="F171" i="2"/>
  <c r="E171" i="2"/>
  <c r="D171" i="2"/>
  <c r="B171" i="2"/>
  <c r="F170" i="2"/>
  <c r="E170" i="2"/>
  <c r="D170" i="2"/>
  <c r="B170" i="2"/>
  <c r="F169" i="2"/>
  <c r="E169" i="2"/>
  <c r="D169" i="2"/>
  <c r="B169" i="2"/>
  <c r="F168" i="2"/>
  <c r="E168" i="2"/>
  <c r="D168" i="2"/>
  <c r="B168" i="2"/>
  <c r="F167" i="2"/>
  <c r="E167" i="2"/>
  <c r="D167" i="2"/>
  <c r="B167" i="2"/>
  <c r="F166" i="2"/>
  <c r="E166" i="2"/>
  <c r="D166" i="2"/>
  <c r="B166" i="2"/>
  <c r="F165" i="2"/>
  <c r="E165" i="2"/>
  <c r="D165" i="2"/>
  <c r="B165" i="2"/>
  <c r="B164" i="2"/>
  <c r="B163" i="2"/>
  <c r="F162" i="2"/>
  <c r="E162" i="2"/>
  <c r="D162" i="2"/>
  <c r="B162" i="2"/>
  <c r="F161" i="2"/>
  <c r="E161" i="2"/>
  <c r="D161" i="2"/>
  <c r="B161" i="2"/>
  <c r="F160" i="2"/>
  <c r="E160" i="2"/>
  <c r="D160" i="2"/>
  <c r="B160" i="2"/>
  <c r="F159" i="2"/>
  <c r="E159" i="2"/>
  <c r="D159" i="2"/>
  <c r="B159" i="2"/>
  <c r="F158" i="2"/>
  <c r="E158" i="2"/>
  <c r="D158" i="2"/>
  <c r="B158" i="2"/>
  <c r="F157" i="2"/>
  <c r="E157" i="2"/>
  <c r="D157" i="2"/>
  <c r="B157" i="2"/>
  <c r="F156" i="2"/>
  <c r="E156" i="2"/>
  <c r="D156" i="2"/>
  <c r="B156" i="2"/>
  <c r="F155" i="2"/>
  <c r="E155" i="2"/>
  <c r="D155" i="2"/>
  <c r="B155" i="2"/>
  <c r="F154" i="2"/>
  <c r="E154" i="2"/>
  <c r="D154" i="2"/>
  <c r="B154" i="2"/>
  <c r="F153" i="2"/>
  <c r="E153" i="2"/>
  <c r="D153" i="2"/>
  <c r="B153" i="2"/>
  <c r="F152" i="2"/>
  <c r="E152" i="2"/>
  <c r="D152" i="2"/>
  <c r="B152" i="2"/>
  <c r="F151" i="2"/>
  <c r="E151" i="2"/>
  <c r="D151" i="2"/>
  <c r="B151" i="2"/>
  <c r="F150" i="2"/>
  <c r="E150" i="2"/>
  <c r="D150" i="2"/>
  <c r="B150" i="2"/>
  <c r="F149" i="2"/>
  <c r="E149" i="2"/>
  <c r="D149" i="2"/>
  <c r="B149" i="2"/>
  <c r="F148" i="2"/>
  <c r="E148" i="2"/>
  <c r="D148" i="2"/>
  <c r="B148" i="2"/>
  <c r="F147" i="2"/>
  <c r="E147" i="2"/>
  <c r="D147" i="2"/>
  <c r="B147" i="2"/>
  <c r="F146" i="2"/>
  <c r="E146" i="2"/>
  <c r="D146" i="2"/>
  <c r="B146" i="2"/>
  <c r="F145" i="2"/>
  <c r="E145" i="2"/>
  <c r="D145" i="2"/>
  <c r="B145" i="2"/>
  <c r="F144" i="2"/>
  <c r="E144" i="2"/>
  <c r="D144" i="2"/>
  <c r="B144" i="2"/>
  <c r="F143" i="2"/>
  <c r="E143" i="2"/>
  <c r="D143" i="2"/>
  <c r="B143" i="2"/>
  <c r="F142" i="2"/>
  <c r="E142" i="2"/>
  <c r="D142" i="2"/>
  <c r="B142" i="2"/>
  <c r="F141" i="2"/>
  <c r="E141" i="2"/>
  <c r="D141" i="2"/>
  <c r="B141" i="2"/>
  <c r="F140" i="2"/>
  <c r="E140" i="2"/>
  <c r="D140" i="2"/>
  <c r="B140" i="2"/>
  <c r="F139" i="2"/>
  <c r="E139" i="2"/>
  <c r="D139" i="2"/>
  <c r="B139" i="2"/>
  <c r="F138" i="2"/>
  <c r="E138" i="2"/>
  <c r="D138" i="2"/>
  <c r="B138" i="2"/>
  <c r="F137" i="2"/>
  <c r="E137" i="2"/>
  <c r="D137" i="2"/>
  <c r="B137" i="2"/>
  <c r="F136" i="2"/>
  <c r="E136" i="2"/>
  <c r="D136" i="2"/>
  <c r="B136" i="2"/>
  <c r="F135" i="2"/>
  <c r="E135" i="2"/>
  <c r="D135" i="2"/>
  <c r="B135" i="2"/>
  <c r="F134" i="2"/>
  <c r="E134" i="2"/>
  <c r="D134" i="2"/>
  <c r="B134" i="2"/>
  <c r="F133" i="2"/>
  <c r="E133" i="2"/>
  <c r="D133" i="2"/>
  <c r="B133" i="2"/>
  <c r="F132" i="2"/>
  <c r="E132" i="2"/>
  <c r="D132" i="2"/>
  <c r="B132" i="2"/>
  <c r="F131" i="2"/>
  <c r="E131" i="2"/>
  <c r="D131" i="2"/>
  <c r="B131" i="2"/>
  <c r="F130" i="2"/>
  <c r="E130" i="2"/>
  <c r="D130" i="2"/>
  <c r="B130" i="2"/>
  <c r="F129" i="2"/>
  <c r="E129" i="2"/>
  <c r="D129" i="2"/>
  <c r="B129" i="2"/>
  <c r="F128" i="2"/>
  <c r="E128" i="2"/>
  <c r="D128" i="2"/>
  <c r="B128" i="2"/>
  <c r="F127" i="2"/>
  <c r="E127" i="2"/>
  <c r="D127" i="2"/>
  <c r="B127" i="2"/>
  <c r="F126" i="2"/>
  <c r="E126" i="2"/>
  <c r="D126" i="2"/>
  <c r="B126" i="2"/>
  <c r="F125" i="2"/>
  <c r="E125" i="2"/>
  <c r="D125" i="2"/>
  <c r="B125" i="2"/>
  <c r="F124" i="2"/>
  <c r="E124" i="2"/>
  <c r="D124" i="2"/>
  <c r="B124" i="2"/>
  <c r="F123" i="2"/>
  <c r="E123" i="2"/>
  <c r="D123" i="2"/>
  <c r="B123" i="2"/>
  <c r="F122" i="2"/>
  <c r="E122" i="2"/>
  <c r="D122" i="2"/>
  <c r="B122" i="2"/>
  <c r="F121" i="2"/>
  <c r="E121" i="2"/>
  <c r="D121" i="2"/>
  <c r="B121" i="2"/>
  <c r="F120" i="2"/>
  <c r="E120" i="2"/>
  <c r="D120" i="2"/>
  <c r="B120" i="2"/>
  <c r="F119" i="2"/>
  <c r="E119" i="2"/>
  <c r="D119" i="2"/>
  <c r="B119" i="2"/>
  <c r="F118" i="2"/>
  <c r="E118" i="2"/>
  <c r="D118" i="2"/>
  <c r="B118" i="2"/>
  <c r="F117" i="2"/>
  <c r="E117" i="2"/>
  <c r="D117" i="2"/>
  <c r="B117" i="2"/>
  <c r="F116" i="2"/>
  <c r="E116" i="2"/>
  <c r="D116" i="2"/>
  <c r="B116" i="2"/>
  <c r="F115" i="2"/>
  <c r="E115" i="2"/>
  <c r="D115" i="2"/>
  <c r="B115" i="2"/>
  <c r="F114" i="2"/>
  <c r="E114" i="2"/>
  <c r="D114" i="2"/>
  <c r="B114" i="2"/>
  <c r="F113" i="2"/>
  <c r="E113" i="2"/>
  <c r="D113" i="2"/>
  <c r="B113" i="2"/>
  <c r="F112" i="2"/>
  <c r="E112" i="2"/>
  <c r="D112" i="2"/>
  <c r="B112" i="2"/>
  <c r="F111" i="2"/>
  <c r="E111" i="2"/>
  <c r="D111" i="2"/>
  <c r="B111" i="2"/>
  <c r="F110" i="2"/>
  <c r="E110" i="2"/>
  <c r="D110" i="2"/>
  <c r="B110" i="2"/>
  <c r="F109" i="2"/>
  <c r="E109" i="2"/>
  <c r="D109" i="2"/>
  <c r="B109" i="2"/>
  <c r="F108" i="2"/>
  <c r="E108" i="2"/>
  <c r="D108" i="2"/>
  <c r="B108" i="2"/>
  <c r="F107" i="2"/>
  <c r="E107" i="2"/>
  <c r="D107" i="2"/>
  <c r="B107" i="2"/>
  <c r="F106" i="2"/>
  <c r="E106" i="2"/>
  <c r="D106" i="2"/>
  <c r="B106" i="2"/>
  <c r="F105" i="2"/>
  <c r="E105" i="2"/>
  <c r="D105" i="2"/>
  <c r="B105" i="2"/>
  <c r="F104" i="2"/>
  <c r="E104" i="2"/>
  <c r="D104" i="2"/>
  <c r="B104" i="2"/>
  <c r="F103" i="2"/>
  <c r="E103" i="2"/>
  <c r="D103" i="2"/>
  <c r="B103" i="2"/>
  <c r="F102" i="2"/>
  <c r="E102" i="2"/>
  <c r="D102" i="2"/>
  <c r="B102" i="2"/>
  <c r="F101" i="2"/>
  <c r="E101" i="2"/>
  <c r="D101" i="2"/>
  <c r="B101" i="2"/>
  <c r="F100" i="2"/>
  <c r="E100" i="2"/>
  <c r="D100" i="2"/>
  <c r="B100" i="2"/>
  <c r="F99" i="2"/>
  <c r="E99" i="2"/>
  <c r="D99" i="2"/>
  <c r="B99" i="2"/>
  <c r="F98" i="2"/>
  <c r="E98" i="2"/>
  <c r="D98" i="2"/>
  <c r="B98" i="2"/>
  <c r="F97" i="2"/>
  <c r="E97" i="2"/>
  <c r="D97" i="2"/>
  <c r="B97" i="2"/>
  <c r="F96" i="2"/>
  <c r="E96" i="2"/>
  <c r="D96" i="2"/>
  <c r="B96" i="2"/>
  <c r="F95" i="2"/>
  <c r="E95" i="2"/>
  <c r="D95" i="2"/>
  <c r="B95" i="2"/>
  <c r="F94" i="2"/>
  <c r="E94" i="2"/>
  <c r="D94" i="2"/>
  <c r="B94" i="2"/>
  <c r="F93" i="2"/>
  <c r="E93" i="2"/>
  <c r="D93" i="2"/>
  <c r="B93" i="2"/>
  <c r="F92" i="2"/>
  <c r="E92" i="2"/>
  <c r="D92" i="2"/>
  <c r="B92" i="2"/>
  <c r="F91" i="2"/>
  <c r="E91" i="2"/>
  <c r="D91" i="2"/>
  <c r="B91" i="2"/>
  <c r="F90" i="2"/>
  <c r="E90" i="2"/>
  <c r="D90" i="2"/>
  <c r="B90" i="2"/>
  <c r="B89" i="2"/>
  <c r="B88" i="2"/>
  <c r="F87" i="2"/>
  <c r="E87" i="2"/>
  <c r="D87" i="2"/>
  <c r="B87" i="2"/>
  <c r="F86" i="2"/>
  <c r="E86" i="2"/>
  <c r="D86" i="2"/>
  <c r="B86" i="2"/>
  <c r="F85" i="2"/>
  <c r="E85" i="2"/>
  <c r="D85" i="2"/>
  <c r="B85" i="2"/>
  <c r="F84" i="2"/>
  <c r="E84" i="2"/>
  <c r="D84" i="2"/>
  <c r="B84" i="2"/>
  <c r="F83" i="2"/>
  <c r="E83" i="2"/>
  <c r="D83" i="2"/>
  <c r="B83" i="2"/>
  <c r="F82" i="2"/>
  <c r="E82" i="2"/>
  <c r="D82" i="2"/>
  <c r="B82" i="2"/>
  <c r="F81" i="2"/>
  <c r="E81" i="2"/>
  <c r="D81" i="2"/>
  <c r="B81" i="2"/>
  <c r="F80" i="2"/>
  <c r="E80" i="2"/>
  <c r="D80" i="2"/>
  <c r="B80" i="2"/>
  <c r="F79" i="2"/>
  <c r="E79" i="2"/>
  <c r="D79" i="2"/>
  <c r="B79" i="2"/>
  <c r="F78" i="2"/>
  <c r="E78" i="2"/>
  <c r="D78" i="2"/>
  <c r="B78" i="2"/>
  <c r="F77" i="2"/>
  <c r="E77" i="2"/>
  <c r="D77" i="2"/>
  <c r="B77" i="2"/>
  <c r="F76" i="2"/>
  <c r="E76" i="2"/>
  <c r="D76" i="2"/>
  <c r="B76" i="2"/>
  <c r="F75" i="2"/>
  <c r="E75" i="2"/>
  <c r="D75" i="2"/>
  <c r="B75" i="2"/>
  <c r="F74" i="2"/>
  <c r="E74" i="2"/>
  <c r="D74" i="2"/>
  <c r="B74" i="2"/>
  <c r="F73" i="2"/>
  <c r="E73" i="2"/>
  <c r="D73" i="2"/>
  <c r="B73" i="2"/>
  <c r="F72" i="2"/>
  <c r="E72" i="2"/>
  <c r="D72" i="2"/>
  <c r="B72" i="2"/>
  <c r="F71" i="2"/>
  <c r="E71" i="2"/>
  <c r="D71" i="2"/>
  <c r="B71" i="2"/>
  <c r="F70" i="2"/>
  <c r="E70" i="2"/>
  <c r="D70" i="2"/>
  <c r="B70" i="2"/>
  <c r="F69" i="2"/>
  <c r="E69" i="2"/>
  <c r="D69" i="2"/>
  <c r="B69" i="2"/>
  <c r="F68" i="2"/>
  <c r="E68" i="2"/>
  <c r="D68" i="2"/>
  <c r="B68" i="2"/>
  <c r="F67" i="2"/>
  <c r="E67" i="2"/>
  <c r="D67" i="2"/>
  <c r="B67" i="2"/>
  <c r="F66" i="2"/>
  <c r="E66" i="2"/>
  <c r="D66" i="2"/>
  <c r="B66" i="2"/>
  <c r="F65" i="2"/>
  <c r="E65" i="2"/>
  <c r="D65" i="2"/>
  <c r="B65" i="2"/>
  <c r="F64" i="2"/>
  <c r="E64" i="2"/>
  <c r="D64" i="2"/>
  <c r="B64" i="2"/>
  <c r="F63" i="2"/>
  <c r="E63" i="2"/>
  <c r="D63" i="2"/>
  <c r="B63" i="2"/>
  <c r="F62" i="2"/>
  <c r="E62" i="2"/>
  <c r="D62" i="2"/>
  <c r="B62" i="2"/>
  <c r="F61" i="2"/>
  <c r="E61" i="2"/>
  <c r="D61" i="2"/>
  <c r="B61" i="2"/>
  <c r="F60" i="2"/>
  <c r="E60" i="2"/>
  <c r="D60" i="2"/>
  <c r="B60" i="2"/>
  <c r="F59" i="2"/>
  <c r="E59" i="2"/>
  <c r="D59" i="2"/>
  <c r="B59" i="2"/>
  <c r="F58" i="2"/>
  <c r="E58" i="2"/>
  <c r="D58" i="2"/>
  <c r="B58" i="2"/>
  <c r="F57" i="2"/>
  <c r="E57" i="2"/>
  <c r="D57" i="2"/>
  <c r="B57" i="2"/>
  <c r="F56" i="2"/>
  <c r="E56" i="2"/>
  <c r="D56" i="2"/>
  <c r="B56" i="2"/>
  <c r="F55" i="2"/>
  <c r="E55" i="2"/>
  <c r="D55" i="2"/>
  <c r="B55" i="2"/>
  <c r="F54" i="2"/>
  <c r="E54" i="2"/>
  <c r="D54" i="2"/>
  <c r="B54" i="2"/>
  <c r="F53" i="2"/>
  <c r="E53" i="2"/>
  <c r="D53" i="2"/>
  <c r="B53" i="2"/>
  <c r="F52" i="2"/>
  <c r="E52" i="2"/>
  <c r="D52" i="2"/>
  <c r="B52" i="2"/>
  <c r="F51" i="2"/>
  <c r="E51" i="2"/>
  <c r="D51" i="2"/>
  <c r="B51" i="2"/>
  <c r="F50" i="2"/>
  <c r="E50" i="2"/>
  <c r="D50" i="2"/>
  <c r="B50" i="2"/>
  <c r="F49" i="2"/>
  <c r="E49" i="2"/>
  <c r="D49" i="2"/>
  <c r="B49" i="2"/>
  <c r="F48" i="2"/>
  <c r="E48" i="2"/>
  <c r="D48" i="2"/>
  <c r="B48" i="2"/>
  <c r="F47" i="2"/>
  <c r="E47" i="2"/>
  <c r="D47" i="2"/>
  <c r="B47" i="2"/>
  <c r="F46" i="2"/>
  <c r="E46" i="2"/>
  <c r="D46" i="2"/>
  <c r="B46" i="2"/>
  <c r="F45" i="2"/>
  <c r="E45" i="2"/>
  <c r="D45" i="2"/>
  <c r="B45" i="2"/>
  <c r="F44" i="2"/>
  <c r="E44" i="2"/>
  <c r="D44" i="2"/>
  <c r="B44" i="2"/>
  <c r="F43" i="2"/>
  <c r="E43" i="2"/>
  <c r="D43" i="2"/>
  <c r="B43" i="2"/>
  <c r="F42" i="2"/>
  <c r="E42" i="2"/>
  <c r="D42" i="2"/>
  <c r="B42" i="2"/>
  <c r="F41" i="2"/>
  <c r="E41" i="2"/>
  <c r="D41" i="2"/>
  <c r="B41" i="2"/>
  <c r="F40" i="2"/>
  <c r="E40" i="2"/>
  <c r="D40" i="2"/>
  <c r="B40" i="2"/>
  <c r="F39" i="2"/>
  <c r="E39" i="2"/>
  <c r="D39" i="2"/>
  <c r="B39" i="2"/>
  <c r="F38" i="2"/>
  <c r="E38" i="2"/>
  <c r="D38" i="2"/>
  <c r="B38" i="2"/>
  <c r="F37" i="2"/>
  <c r="E37" i="2"/>
  <c r="D37" i="2"/>
  <c r="B37" i="2"/>
  <c r="F36" i="2"/>
  <c r="E36" i="2"/>
  <c r="D36" i="2"/>
  <c r="B36" i="2"/>
  <c r="F35" i="2"/>
  <c r="E35" i="2"/>
  <c r="D35" i="2"/>
  <c r="B35" i="2"/>
  <c r="F34" i="2"/>
  <c r="E34" i="2"/>
  <c r="D34" i="2"/>
  <c r="B34" i="2"/>
  <c r="F33" i="2"/>
  <c r="E33" i="2"/>
  <c r="D33" i="2"/>
  <c r="B33" i="2"/>
  <c r="F32" i="2"/>
  <c r="E32" i="2"/>
  <c r="D32" i="2"/>
  <c r="B32" i="2"/>
  <c r="F31" i="2"/>
  <c r="E31" i="2"/>
  <c r="D31" i="2"/>
  <c r="B31" i="2"/>
  <c r="F30" i="2"/>
  <c r="E30" i="2"/>
  <c r="D30" i="2"/>
  <c r="B30" i="2"/>
  <c r="F29" i="2"/>
  <c r="E29" i="2"/>
  <c r="D29" i="2"/>
  <c r="B29" i="2"/>
  <c r="F28" i="2"/>
  <c r="E28" i="2"/>
  <c r="D28" i="2"/>
  <c r="B28" i="2"/>
  <c r="F27" i="2"/>
  <c r="E27" i="2"/>
  <c r="D27" i="2"/>
  <c r="B27" i="2"/>
  <c r="F26" i="2"/>
  <c r="E26" i="2"/>
  <c r="D26" i="2"/>
  <c r="B26" i="2"/>
  <c r="F25" i="2"/>
  <c r="E25" i="2"/>
  <c r="D25" i="2"/>
  <c r="B25" i="2"/>
  <c r="F24" i="2"/>
  <c r="E24" i="2"/>
  <c r="D24" i="2"/>
  <c r="B24" i="2"/>
  <c r="F23" i="2"/>
  <c r="E23" i="2"/>
  <c r="D23" i="2"/>
  <c r="B23" i="2"/>
  <c r="F22" i="2"/>
  <c r="E22" i="2"/>
  <c r="D22" i="2"/>
  <c r="B22" i="2"/>
  <c r="F21" i="2"/>
  <c r="E21" i="2"/>
  <c r="D21" i="2"/>
  <c r="B21" i="2"/>
  <c r="F20" i="2"/>
  <c r="E20" i="2"/>
  <c r="D20" i="2"/>
  <c r="B20" i="2"/>
  <c r="F19" i="2"/>
  <c r="E19" i="2"/>
  <c r="D19" i="2"/>
  <c r="B19" i="2"/>
  <c r="F18" i="2"/>
  <c r="E18" i="2"/>
  <c r="D18" i="2"/>
  <c r="B18" i="2"/>
  <c r="F17" i="2"/>
  <c r="E17" i="2"/>
  <c r="D17" i="2"/>
  <c r="B17" i="2"/>
  <c r="F16" i="2"/>
  <c r="E16" i="2"/>
  <c r="D16" i="2"/>
  <c r="B16" i="2"/>
  <c r="F15" i="2"/>
  <c r="E15" i="2"/>
  <c r="D15" i="2"/>
  <c r="B15" i="2"/>
  <c r="F14" i="2"/>
  <c r="E14" i="2"/>
  <c r="D14" i="2"/>
  <c r="B14" i="2"/>
  <c r="F13" i="2"/>
  <c r="E13" i="2"/>
  <c r="D13" i="2"/>
  <c r="B13" i="2"/>
  <c r="F12" i="2"/>
  <c r="E12" i="2"/>
  <c r="D12" i="2"/>
  <c r="B12" i="2"/>
  <c r="F11" i="2"/>
  <c r="E11" i="2"/>
  <c r="D11" i="2"/>
  <c r="B11" i="2"/>
  <c r="F10" i="2"/>
  <c r="E10" i="2"/>
  <c r="D10" i="2"/>
  <c r="B10" i="2"/>
  <c r="F9" i="2"/>
  <c r="E9" i="2"/>
  <c r="D9" i="2"/>
  <c r="B9" i="2"/>
  <c r="F8" i="2"/>
  <c r="E8" i="2"/>
  <c r="D8" i="2"/>
  <c r="B8" i="2"/>
  <c r="F7" i="2"/>
  <c r="E7" i="2"/>
  <c r="D7" i="2"/>
  <c r="B7" i="2"/>
  <c r="F6" i="2"/>
  <c r="E6" i="2"/>
  <c r="D6" i="2"/>
  <c r="B6" i="2"/>
  <c r="F5" i="2"/>
  <c r="E5" i="2"/>
  <c r="D5" i="2"/>
  <c r="B5" i="2"/>
  <c r="F4" i="2"/>
  <c r="E4" i="2"/>
  <c r="D4" i="2"/>
  <c r="B4" i="2"/>
  <c r="F3" i="2"/>
  <c r="E3" i="2"/>
  <c r="D3" i="2"/>
  <c r="B3" i="2"/>
  <c r="B2" i="2"/>
  <c r="C2" i="2" s="1"/>
  <c r="D2" i="2" s="1"/>
  <c r="E2" i="2" s="1"/>
  <c r="F2" i="2" s="1"/>
  <c r="B303" i="37"/>
  <c r="B302" i="37"/>
  <c r="B301" i="37"/>
  <c r="B300" i="37"/>
  <c r="B299" i="37"/>
  <c r="B298" i="37"/>
  <c r="B297" i="37"/>
  <c r="B296" i="37"/>
  <c r="B295" i="37"/>
  <c r="B294" i="37"/>
  <c r="B293" i="37"/>
  <c r="B292" i="37"/>
  <c r="B291" i="37"/>
  <c r="B290" i="37"/>
  <c r="B289" i="37"/>
  <c r="B288" i="37"/>
  <c r="B287" i="37"/>
  <c r="B286" i="37"/>
  <c r="B285" i="37"/>
  <c r="N284" i="37"/>
  <c r="B284" i="37"/>
  <c r="B283" i="37"/>
  <c r="B282" i="37"/>
  <c r="B281" i="37"/>
  <c r="B280" i="37"/>
  <c r="B279" i="37"/>
  <c r="B278" i="37"/>
  <c r="B277" i="37"/>
  <c r="B276" i="37"/>
  <c r="B275" i="37"/>
  <c r="B274" i="37"/>
  <c r="B273" i="37"/>
  <c r="B272" i="37"/>
  <c r="B271" i="37"/>
  <c r="B270" i="37"/>
  <c r="B269" i="37"/>
  <c r="B268" i="37"/>
  <c r="B267" i="37"/>
  <c r="B266" i="37"/>
  <c r="B265" i="37"/>
  <c r="B264" i="37"/>
  <c r="B263" i="37"/>
  <c r="B262" i="37"/>
  <c r="B261" i="37"/>
  <c r="B260" i="37"/>
  <c r="B259" i="37"/>
  <c r="B258" i="37"/>
  <c r="B257" i="37"/>
  <c r="B256" i="37"/>
  <c r="B255" i="37"/>
  <c r="B254" i="37"/>
  <c r="B253" i="37"/>
  <c r="B252" i="37"/>
  <c r="B251" i="37"/>
  <c r="B250" i="37"/>
  <c r="B249" i="37"/>
  <c r="B248" i="37"/>
  <c r="B247" i="37"/>
  <c r="B246" i="37"/>
  <c r="B245" i="37"/>
  <c r="B244" i="37"/>
  <c r="B243" i="37"/>
  <c r="B242" i="37"/>
  <c r="B241" i="37"/>
  <c r="B240" i="37"/>
  <c r="B239" i="37"/>
  <c r="B238" i="37"/>
  <c r="B237" i="37"/>
  <c r="B236" i="37"/>
  <c r="B235" i="37"/>
  <c r="B234" i="37"/>
  <c r="B233" i="37"/>
  <c r="B232" i="37"/>
  <c r="B231" i="37"/>
  <c r="B230" i="37"/>
  <c r="B229" i="37"/>
  <c r="B228" i="37"/>
  <c r="D227" i="37"/>
  <c r="N227" i="37" s="1"/>
  <c r="B227" i="37"/>
  <c r="B226" i="37"/>
  <c r="B225" i="37"/>
  <c r="B224" i="37"/>
  <c r="B223" i="37"/>
  <c r="B222" i="37"/>
  <c r="B221" i="37"/>
  <c r="B220" i="37"/>
  <c r="B219" i="37"/>
  <c r="B218" i="37"/>
  <c r="B217" i="37"/>
  <c r="B216" i="37"/>
  <c r="B215" i="37"/>
  <c r="B214" i="37"/>
  <c r="B213" i="37"/>
  <c r="B212" i="37"/>
  <c r="B211" i="37"/>
  <c r="B210" i="37"/>
  <c r="B209" i="37"/>
  <c r="B208" i="37"/>
  <c r="D207" i="37"/>
  <c r="N207" i="37" s="1"/>
  <c r="B207" i="37"/>
  <c r="B206" i="37"/>
  <c r="B205" i="37"/>
  <c r="B204" i="37"/>
  <c r="B203" i="37"/>
  <c r="B202" i="37"/>
  <c r="B201" i="37"/>
  <c r="B200" i="37"/>
  <c r="B199" i="37"/>
  <c r="B198" i="37"/>
  <c r="B197" i="37"/>
  <c r="B196" i="37"/>
  <c r="B195" i="37"/>
  <c r="B194" i="37"/>
  <c r="B193" i="37"/>
  <c r="B192" i="37"/>
  <c r="B191" i="37"/>
  <c r="B190" i="37"/>
  <c r="B189" i="37"/>
  <c r="B188" i="37"/>
  <c r="B187" i="37"/>
  <c r="B186" i="37"/>
  <c r="B185" i="37"/>
  <c r="B184" i="37"/>
  <c r="B183" i="37"/>
  <c r="B182" i="37"/>
  <c r="B181" i="37"/>
  <c r="B180" i="37"/>
  <c r="B179" i="37"/>
  <c r="B178" i="37"/>
  <c r="B177" i="37"/>
  <c r="B176" i="37"/>
  <c r="B175" i="37"/>
  <c r="B174" i="37"/>
  <c r="B173" i="37"/>
  <c r="B172" i="37"/>
  <c r="B171" i="37"/>
  <c r="B170" i="37"/>
  <c r="B169" i="37"/>
  <c r="B168" i="37"/>
  <c r="B167" i="37"/>
  <c r="B166" i="37"/>
  <c r="B165" i="37"/>
  <c r="B164" i="37"/>
  <c r="B163" i="37"/>
  <c r="B162" i="37"/>
  <c r="B161" i="37"/>
  <c r="B160" i="37"/>
  <c r="B159" i="37"/>
  <c r="B158" i="37"/>
  <c r="B157" i="37"/>
  <c r="B156" i="37"/>
  <c r="D155" i="37"/>
  <c r="N155" i="37" s="1"/>
  <c r="B155" i="37"/>
  <c r="B154" i="37"/>
  <c r="B153" i="37"/>
  <c r="B152" i="37"/>
  <c r="B151" i="37"/>
  <c r="B150" i="37"/>
  <c r="B149" i="37"/>
  <c r="B148" i="37"/>
  <c r="B147" i="37"/>
  <c r="B146" i="37"/>
  <c r="B145" i="37"/>
  <c r="B144" i="37"/>
  <c r="B143" i="37"/>
  <c r="B142" i="37"/>
  <c r="B141" i="37"/>
  <c r="B140" i="37"/>
  <c r="B139" i="37"/>
  <c r="B138" i="37"/>
  <c r="B137" i="37"/>
  <c r="B136" i="37"/>
  <c r="B135" i="37"/>
  <c r="B134" i="37"/>
  <c r="B133" i="37"/>
  <c r="B132" i="37"/>
  <c r="B131" i="37"/>
  <c r="B130" i="37"/>
  <c r="B129" i="37"/>
  <c r="N128" i="37"/>
  <c r="B128" i="37"/>
  <c r="B127" i="37"/>
  <c r="B126" i="37"/>
  <c r="B125" i="37"/>
  <c r="B124" i="37"/>
  <c r="B123" i="37"/>
  <c r="B122" i="37"/>
  <c r="B121" i="37"/>
  <c r="B120" i="37"/>
  <c r="B119" i="37"/>
  <c r="B118" i="37"/>
  <c r="B117" i="37"/>
  <c r="B116" i="37"/>
  <c r="B115" i="37"/>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87" i="37"/>
  <c r="B86" i="37"/>
  <c r="B85" i="37"/>
  <c r="B84" i="37"/>
  <c r="B83" i="37"/>
  <c r="B82" i="37"/>
  <c r="B81" i="37"/>
  <c r="B80" i="37"/>
  <c r="B79" i="37"/>
  <c r="B78" i="37"/>
  <c r="B77" i="37"/>
  <c r="D76" i="37"/>
  <c r="N76" i="37" s="1"/>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D42" i="37"/>
  <c r="N42" i="37" s="1"/>
  <c r="B42" i="37"/>
  <c r="B41" i="37"/>
  <c r="B40" i="37"/>
  <c r="B39" i="37"/>
  <c r="B38" i="37"/>
  <c r="B37" i="37"/>
  <c r="B36" i="37"/>
  <c r="B35" i="37"/>
  <c r="B34" i="37"/>
  <c r="B33" i="37"/>
  <c r="B32" i="37"/>
  <c r="B31" i="37"/>
  <c r="B30" i="37"/>
  <c r="B29" i="37"/>
  <c r="B28" i="37"/>
  <c r="D27" i="37"/>
  <c r="N27" i="37" s="1"/>
  <c r="B27" i="37"/>
  <c r="B26" i="37"/>
  <c r="B25" i="37"/>
  <c r="B24" i="37"/>
  <c r="B23" i="37"/>
  <c r="B22" i="37"/>
  <c r="B21" i="37"/>
  <c r="B20" i="37"/>
  <c r="B19" i="37"/>
  <c r="B18" i="37"/>
  <c r="B17" i="37"/>
  <c r="B16" i="37"/>
  <c r="B15" i="37"/>
  <c r="B14" i="37"/>
  <c r="D13" i="37"/>
  <c r="N13" i="37" s="1"/>
  <c r="B13" i="37"/>
  <c r="B12" i="37"/>
  <c r="B11" i="37"/>
  <c r="B10" i="37"/>
  <c r="B9" i="37"/>
  <c r="B8" i="37"/>
  <c r="B354" i="1"/>
  <c r="B353" i="1"/>
  <c r="B352" i="1"/>
  <c r="B351" i="1"/>
  <c r="B350" i="1"/>
  <c r="B349" i="1"/>
  <c r="B348" i="1"/>
  <c r="B347" i="1"/>
  <c r="B346" i="1"/>
  <c r="B345" i="1"/>
  <c r="B344" i="1"/>
  <c r="B343" i="1"/>
  <c r="B342" i="1"/>
  <c r="B341" i="1"/>
  <c r="B340" i="1"/>
  <c r="B339" i="1"/>
  <c r="B338" i="1"/>
  <c r="B337" i="1"/>
  <c r="B336" i="1"/>
  <c r="N335"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D271" i="1"/>
  <c r="N271" i="1" s="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D240" i="1"/>
  <c r="N240" i="1" s="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D182" i="1"/>
  <c r="N182" i="1" s="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N154"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D81" i="1"/>
  <c r="N81" i="1" s="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D52" i="1"/>
  <c r="N52" i="1" s="1"/>
  <c r="B52" i="1"/>
  <c r="B51" i="1"/>
  <c r="B50" i="1"/>
  <c r="B49" i="1"/>
  <c r="B48" i="1"/>
  <c r="B47" i="1"/>
  <c r="B46" i="1"/>
  <c r="B45" i="1"/>
  <c r="B44" i="1"/>
  <c r="B43" i="1"/>
  <c r="B42" i="1"/>
  <c r="B41" i="1"/>
  <c r="B40" i="1"/>
  <c r="B39" i="1"/>
  <c r="B38" i="1"/>
  <c r="B37" i="1"/>
  <c r="D36" i="1"/>
  <c r="N36" i="1" s="1"/>
  <c r="B36" i="1"/>
  <c r="B35" i="1"/>
  <c r="B34" i="1"/>
  <c r="B33" i="1"/>
  <c r="B32" i="1"/>
  <c r="B31" i="1"/>
  <c r="B30" i="1"/>
  <c r="B29" i="1"/>
  <c r="B28" i="1"/>
  <c r="B27" i="1"/>
  <c r="B26" i="1"/>
  <c r="B25" i="1"/>
  <c r="B24" i="1"/>
  <c r="B23" i="1"/>
  <c r="B22" i="1"/>
  <c r="B21" i="1"/>
  <c r="B20" i="1"/>
  <c r="B19" i="1"/>
  <c r="B18" i="1"/>
  <c r="B17" i="1"/>
  <c r="B16" i="1"/>
  <c r="D15" i="1"/>
  <c r="N15" i="1" s="1"/>
  <c r="B15" i="1"/>
  <c r="B14" i="1"/>
  <c r="B13" i="1"/>
  <c r="B12" i="1"/>
  <c r="B11" i="1"/>
  <c r="B10" i="1"/>
  <c r="B9" i="1"/>
  <c r="B8" i="1"/>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M7" i="10"/>
  <c r="C7" i="10"/>
  <c r="M6" i="10"/>
  <c r="C6" i="10"/>
  <c r="M5" i="10"/>
  <c r="I5" i="10"/>
  <c r="C5" i="10"/>
  <c r="C4" i="10"/>
  <c r="J3" i="10"/>
  <c r="C900" i="19" s="1"/>
  <c r="E251" i="38" s="1"/>
  <c r="I3" i="10"/>
  <c r="C3" i="10"/>
  <c r="G205" i="1" l="1"/>
  <c r="C162" i="19"/>
  <c r="D18" i="37" s="1"/>
  <c r="C310" i="19"/>
  <c r="D87" i="37" s="1"/>
  <c r="C463" i="19"/>
  <c r="D181" i="37" s="1"/>
  <c r="C655" i="19"/>
  <c r="D300" i="37" s="1"/>
  <c r="C849" i="19"/>
  <c r="E200" i="38" s="1"/>
  <c r="C34" i="19"/>
  <c r="C24" i="19"/>
  <c r="C152" i="19"/>
  <c r="D26" i="1" s="1"/>
  <c r="C296" i="19"/>
  <c r="D146" i="1" s="1"/>
  <c r="C450" i="19"/>
  <c r="D166" i="37" s="1"/>
  <c r="C639" i="19"/>
  <c r="D346" i="1" s="1"/>
  <c r="C831" i="19"/>
  <c r="E182" i="38" s="1"/>
  <c r="C46" i="19"/>
  <c r="D53" i="1" s="1"/>
  <c r="C174" i="19"/>
  <c r="D46" i="1" s="1"/>
  <c r="C322" i="19"/>
  <c r="D100" i="37" s="1"/>
  <c r="C479" i="19"/>
  <c r="D198" i="37" s="1"/>
  <c r="C671" i="19"/>
  <c r="E22" i="38" s="1"/>
  <c r="C867" i="19"/>
  <c r="E218" i="38" s="1"/>
  <c r="C56" i="19"/>
  <c r="D272" i="1" s="1"/>
  <c r="C184" i="19"/>
  <c r="D37" i="37" s="1"/>
  <c r="C335" i="19"/>
  <c r="D114" i="37" s="1"/>
  <c r="C495" i="19"/>
  <c r="D251" i="1" s="1"/>
  <c r="C687" i="19"/>
  <c r="E38" i="38" s="1"/>
  <c r="C885" i="19"/>
  <c r="E236" i="38" s="1"/>
  <c r="C66" i="19"/>
  <c r="D25" i="1" s="1"/>
  <c r="C194" i="19"/>
  <c r="D61" i="1" s="1"/>
  <c r="C348" i="19"/>
  <c r="D157" i="1" s="1"/>
  <c r="C511" i="19"/>
  <c r="D270" i="1" s="1"/>
  <c r="C703" i="19"/>
  <c r="E54" i="38" s="1"/>
  <c r="C904" i="19"/>
  <c r="E255" i="38" s="1"/>
  <c r="C78" i="19"/>
  <c r="D32" i="37" s="1"/>
  <c r="C207" i="19"/>
  <c r="D78" i="1" s="1"/>
  <c r="C360" i="19"/>
  <c r="D172" i="1" s="1"/>
  <c r="C527" i="19"/>
  <c r="D274" i="1" s="1"/>
  <c r="C719" i="19"/>
  <c r="E70" i="38" s="1"/>
  <c r="C88" i="19"/>
  <c r="D69" i="37" s="1"/>
  <c r="C220" i="19"/>
  <c r="D56" i="37" s="1"/>
  <c r="C374" i="19"/>
  <c r="D135" i="37" s="1"/>
  <c r="C543" i="19"/>
  <c r="D292" i="1" s="1"/>
  <c r="C735" i="19"/>
  <c r="E86" i="38" s="1"/>
  <c r="C98" i="19"/>
  <c r="D156" i="1" s="1"/>
  <c r="C232" i="19"/>
  <c r="D70" i="37" s="1"/>
  <c r="C386" i="19"/>
  <c r="D150" i="37" s="1"/>
  <c r="C559" i="19"/>
  <c r="D310" i="1" s="1"/>
  <c r="C751" i="19"/>
  <c r="E102" i="38" s="1"/>
  <c r="C110" i="19"/>
  <c r="D222" i="1" s="1"/>
  <c r="C246" i="19"/>
  <c r="D93" i="1" s="1"/>
  <c r="C399" i="19"/>
  <c r="D193" i="1" s="1"/>
  <c r="C575" i="19"/>
  <c r="D326" i="1" s="1"/>
  <c r="C767" i="19"/>
  <c r="E118" i="38" s="1"/>
  <c r="C120" i="19"/>
  <c r="D209" i="37" s="1"/>
  <c r="C258" i="19"/>
  <c r="D106" i="1" s="1"/>
  <c r="C412" i="19"/>
  <c r="D208" i="1" s="1"/>
  <c r="C591" i="19"/>
  <c r="D240" i="37" s="1"/>
  <c r="C783" i="19"/>
  <c r="E134" i="38" s="1"/>
  <c r="C2" i="19"/>
  <c r="D3" i="10" s="1"/>
  <c r="C130" i="19"/>
  <c r="D243" i="37" s="1"/>
  <c r="C271" i="19"/>
  <c r="D119" i="1" s="1"/>
  <c r="C424" i="19"/>
  <c r="D221" i="1" s="1"/>
  <c r="C607" i="19"/>
  <c r="D258" i="37" s="1"/>
  <c r="C799" i="19"/>
  <c r="E150" i="38" s="1"/>
  <c r="C14" i="19"/>
  <c r="N5" i="38" s="1"/>
  <c r="C142" i="19"/>
  <c r="D14" i="1" s="1"/>
  <c r="C284" i="19"/>
  <c r="D134" i="1" s="1"/>
  <c r="C438" i="19"/>
  <c r="D236" i="1" s="1"/>
  <c r="C623" i="19"/>
  <c r="D274" i="37" s="1"/>
  <c r="C815" i="19"/>
  <c r="E166" i="38" s="1"/>
  <c r="M55" i="1"/>
  <c r="J14" i="1"/>
  <c r="J19" i="1"/>
  <c r="E26" i="1"/>
  <c r="I90" i="1"/>
  <c r="F10" i="1"/>
  <c r="F9" i="1" s="1"/>
  <c r="K29" i="1"/>
  <c r="K208" i="1"/>
  <c r="L151" i="1"/>
  <c r="E106" i="1"/>
  <c r="M220" i="1"/>
  <c r="J146" i="1"/>
  <c r="F227" i="1"/>
  <c r="C4" i="19"/>
  <c r="C15" i="19"/>
  <c r="C25" i="19"/>
  <c r="C36" i="19"/>
  <c r="C47" i="19"/>
  <c r="D43" i="37" s="1"/>
  <c r="C57" i="19"/>
  <c r="D228" i="37" s="1"/>
  <c r="C68" i="19"/>
  <c r="D33" i="1" s="1"/>
  <c r="C79" i="19"/>
  <c r="D38" i="37" s="1"/>
  <c r="C89" i="19"/>
  <c r="D83" i="1" s="1"/>
  <c r="C100" i="19"/>
  <c r="D166" i="1" s="1"/>
  <c r="C111" i="19"/>
  <c r="D157" i="37" s="1"/>
  <c r="C121" i="19"/>
  <c r="D216" i="37" s="1"/>
  <c r="C132" i="19"/>
  <c r="D337" i="1" s="1"/>
  <c r="C143" i="19"/>
  <c r="D10" i="37" s="1"/>
  <c r="C153" i="19"/>
  <c r="D27" i="1" s="1"/>
  <c r="C164" i="19"/>
  <c r="D21" i="37" s="1"/>
  <c r="C175" i="19"/>
  <c r="D48" i="1" s="1"/>
  <c r="C185" i="19"/>
  <c r="D39" i="37" s="1"/>
  <c r="C196" i="19"/>
  <c r="D65" i="1" s="1"/>
  <c r="C208" i="19"/>
  <c r="D79" i="1" s="1"/>
  <c r="C222" i="19"/>
  <c r="D58" i="37" s="1"/>
  <c r="C234" i="19"/>
  <c r="D72" i="37" s="1"/>
  <c r="C247" i="19"/>
  <c r="D94" i="1" s="1"/>
  <c r="C260" i="19"/>
  <c r="D108" i="1" s="1"/>
  <c r="C272" i="19"/>
  <c r="D120" i="1" s="1"/>
  <c r="C286" i="19"/>
  <c r="D136" i="1" s="1"/>
  <c r="C298" i="19"/>
  <c r="D148" i="1" s="1"/>
  <c r="C311" i="19"/>
  <c r="D88" i="37" s="1"/>
  <c r="C324" i="19"/>
  <c r="D103" i="37" s="1"/>
  <c r="C336" i="19"/>
  <c r="D115" i="37" s="1"/>
  <c r="C350" i="19"/>
  <c r="D159" i="1" s="1"/>
  <c r="C362" i="19"/>
  <c r="D174" i="1" s="1"/>
  <c r="C375" i="19"/>
  <c r="D137" i="37" s="1"/>
  <c r="C388" i="19"/>
  <c r="D152" i="37" s="1"/>
  <c r="C400" i="19"/>
  <c r="D194" i="1" s="1"/>
  <c r="C414" i="19"/>
  <c r="D210" i="1" s="1"/>
  <c r="C426" i="19"/>
  <c r="D224" i="1" s="1"/>
  <c r="C439" i="19"/>
  <c r="D237" i="1" s="1"/>
  <c r="C452" i="19"/>
  <c r="D168" i="37" s="1"/>
  <c r="C466" i="19"/>
  <c r="D183" i="37" s="1"/>
  <c r="C482" i="19"/>
  <c r="D201" i="37" s="1"/>
  <c r="C498" i="19"/>
  <c r="D255" i="1" s="1"/>
  <c r="C514" i="19"/>
  <c r="D212" i="37" s="1"/>
  <c r="C530" i="19"/>
  <c r="D277" i="1" s="1"/>
  <c r="C546" i="19"/>
  <c r="D296" i="1" s="1"/>
  <c r="C562" i="19"/>
  <c r="D313" i="1" s="1"/>
  <c r="C578" i="19"/>
  <c r="D329" i="1" s="1"/>
  <c r="C594" i="19"/>
  <c r="D244" i="37" s="1"/>
  <c r="C610" i="19"/>
  <c r="D261" i="37" s="1"/>
  <c r="C626" i="19"/>
  <c r="D277" i="37" s="1"/>
  <c r="C642" i="19"/>
  <c r="D351" i="1" s="1"/>
  <c r="C658" i="19"/>
  <c r="E9" i="38" s="1"/>
  <c r="C674" i="19"/>
  <c r="E25" i="38" s="1"/>
  <c r="C690" i="19"/>
  <c r="E41" i="38" s="1"/>
  <c r="C706" i="19"/>
  <c r="E57" i="38" s="1"/>
  <c r="C722" i="19"/>
  <c r="E73" i="38" s="1"/>
  <c r="C738" i="19"/>
  <c r="E89" i="38" s="1"/>
  <c r="C754" i="19"/>
  <c r="E105" i="38" s="1"/>
  <c r="C770" i="19"/>
  <c r="E121" i="38" s="1"/>
  <c r="C786" i="19"/>
  <c r="E137" i="38" s="1"/>
  <c r="C802" i="19"/>
  <c r="E153" i="38" s="1"/>
  <c r="C818" i="19"/>
  <c r="E169" i="38" s="1"/>
  <c r="C834" i="19"/>
  <c r="E185" i="38" s="1"/>
  <c r="C852" i="19"/>
  <c r="E203" i="38" s="1"/>
  <c r="C871" i="19"/>
  <c r="E222" i="38" s="1"/>
  <c r="C889" i="19"/>
  <c r="E240" i="38" s="1"/>
  <c r="C907" i="19"/>
  <c r="E258" i="38" s="1"/>
  <c r="I10" i="1"/>
  <c r="L14" i="1"/>
  <c r="J23" i="1"/>
  <c r="G39" i="1"/>
  <c r="I60" i="1"/>
  <c r="E118" i="1"/>
  <c r="M125" i="1"/>
  <c r="M130" i="1"/>
  <c r="I141" i="1"/>
  <c r="J157" i="1"/>
  <c r="I162" i="1"/>
  <c r="E196" i="1"/>
  <c r="L203" i="1"/>
  <c r="F302" i="37"/>
  <c r="F301" i="37" s="1"/>
  <c r="F300" i="37"/>
  <c r="F298" i="37"/>
  <c r="F296" i="37"/>
  <c r="J295" i="37"/>
  <c r="F294" i="37"/>
  <c r="J293" i="37"/>
  <c r="F292" i="37"/>
  <c r="J291" i="37"/>
  <c r="F290" i="37"/>
  <c r="J289" i="37"/>
  <c r="F288" i="37"/>
  <c r="J287" i="37"/>
  <c r="H271" i="37"/>
  <c r="L270" i="37"/>
  <c r="H269" i="37"/>
  <c r="L268" i="37"/>
  <c r="H267" i="37"/>
  <c r="L266" i="37"/>
  <c r="H265" i="37"/>
  <c r="L264" i="37"/>
  <c r="H263" i="37"/>
  <c r="L262" i="37"/>
  <c r="H261" i="37"/>
  <c r="L260" i="37"/>
  <c r="H259" i="37"/>
  <c r="L258" i="37"/>
  <c r="H257" i="37"/>
  <c r="H255" i="37"/>
  <c r="L254" i="37"/>
  <c r="H253" i="37"/>
  <c r="L252" i="37"/>
  <c r="H251" i="37"/>
  <c r="L250" i="37"/>
  <c r="M302" i="37"/>
  <c r="E302" i="37"/>
  <c r="M300" i="37"/>
  <c r="M299" i="37" s="1"/>
  <c r="E300" i="37"/>
  <c r="M298" i="37"/>
  <c r="M297" i="37" s="1"/>
  <c r="E298" i="37"/>
  <c r="E297" i="37" s="1"/>
  <c r="M296" i="37"/>
  <c r="E296" i="37"/>
  <c r="I295" i="37"/>
  <c r="M294" i="37"/>
  <c r="E294" i="37"/>
  <c r="I293" i="37"/>
  <c r="M292" i="37"/>
  <c r="E292" i="37"/>
  <c r="I291" i="37"/>
  <c r="M290" i="37"/>
  <c r="K302" i="37"/>
  <c r="K301" i="37" s="1"/>
  <c r="K300" i="37"/>
  <c r="K299" i="37" s="1"/>
  <c r="K298" i="37"/>
  <c r="K297" i="37" s="1"/>
  <c r="K296" i="37"/>
  <c r="G295" i="37"/>
  <c r="K294" i="37"/>
  <c r="G293" i="37"/>
  <c r="K292" i="37"/>
  <c r="G291" i="37"/>
  <c r="K290" i="37"/>
  <c r="G289" i="37"/>
  <c r="K288" i="37"/>
  <c r="G287" i="37"/>
  <c r="M271" i="37"/>
  <c r="E271" i="37"/>
  <c r="I270" i="37"/>
  <c r="M269" i="37"/>
  <c r="E269" i="37"/>
  <c r="I268" i="37"/>
  <c r="M267" i="37"/>
  <c r="E267" i="37"/>
  <c r="I266" i="37"/>
  <c r="M265" i="37"/>
  <c r="E265" i="37"/>
  <c r="I264" i="37"/>
  <c r="M263" i="37"/>
  <c r="E263" i="37"/>
  <c r="I262" i="37"/>
  <c r="M261" i="37"/>
  <c r="E261" i="37"/>
  <c r="I260" i="37"/>
  <c r="M259" i="37"/>
  <c r="E259" i="37"/>
  <c r="I258" i="37"/>
  <c r="M257" i="37"/>
  <c r="E257" i="37"/>
  <c r="M255" i="37"/>
  <c r="E255" i="37"/>
  <c r="I254" i="37"/>
  <c r="M253" i="37"/>
  <c r="E253" i="37"/>
  <c r="I252" i="37"/>
  <c r="M251" i="37"/>
  <c r="E251" i="37"/>
  <c r="I250" i="37"/>
  <c r="M249" i="37"/>
  <c r="E249" i="37"/>
  <c r="I248" i="37"/>
  <c r="M247" i="37"/>
  <c r="E247" i="37"/>
  <c r="I246" i="37"/>
  <c r="M245" i="37"/>
  <c r="E245" i="37"/>
  <c r="I244" i="37"/>
  <c r="I242" i="37"/>
  <c r="M241" i="37"/>
  <c r="E241" i="37"/>
  <c r="I240" i="37"/>
  <c r="M239" i="37"/>
  <c r="E239" i="37"/>
  <c r="M237" i="37"/>
  <c r="E237" i="37"/>
  <c r="I236" i="37"/>
  <c r="M235" i="37"/>
  <c r="E235" i="37"/>
  <c r="I234" i="37"/>
  <c r="M233" i="37"/>
  <c r="E233" i="37"/>
  <c r="I232" i="37"/>
  <c r="M231" i="37"/>
  <c r="E231" i="37"/>
  <c r="I230" i="37"/>
  <c r="H222" i="37"/>
  <c r="L221" i="37"/>
  <c r="H220" i="37"/>
  <c r="L219" i="37"/>
  <c r="H218" i="37"/>
  <c r="L217" i="37"/>
  <c r="L215" i="37"/>
  <c r="H214" i="37"/>
  <c r="L213" i="37"/>
  <c r="H212" i="37"/>
  <c r="L211" i="37"/>
  <c r="J302" i="37"/>
  <c r="J300" i="37"/>
  <c r="J298" i="37"/>
  <c r="J296" i="37"/>
  <c r="F295" i="37"/>
  <c r="J294" i="37"/>
  <c r="F293" i="37"/>
  <c r="J292" i="37"/>
  <c r="F291" i="37"/>
  <c r="J290" i="37"/>
  <c r="F289" i="37"/>
  <c r="J288" i="37"/>
  <c r="F287" i="37"/>
  <c r="L271" i="37"/>
  <c r="H270" i="37"/>
  <c r="L269" i="37"/>
  <c r="H268" i="37"/>
  <c r="L267" i="37"/>
  <c r="H266" i="37"/>
  <c r="L265" i="37"/>
  <c r="H264" i="37"/>
  <c r="L263" i="37"/>
  <c r="H262" i="37"/>
  <c r="L261" i="37"/>
  <c r="H260" i="37"/>
  <c r="L259" i="37"/>
  <c r="H258" i="37"/>
  <c r="L257" i="37"/>
  <c r="L255" i="37"/>
  <c r="H254" i="37"/>
  <c r="L253" i="37"/>
  <c r="H252" i="37"/>
  <c r="L251" i="37"/>
  <c r="H302" i="37"/>
  <c r="H301" i="37" s="1"/>
  <c r="H300" i="37"/>
  <c r="H298" i="37"/>
  <c r="H297" i="37" s="1"/>
  <c r="H296" i="37"/>
  <c r="L295" i="37"/>
  <c r="H294" i="37"/>
  <c r="L293" i="37"/>
  <c r="H292" i="37"/>
  <c r="L291" i="37"/>
  <c r="H290" i="37"/>
  <c r="L289" i="37"/>
  <c r="H288" i="37"/>
  <c r="L287" i="37"/>
  <c r="J271" i="37"/>
  <c r="F270" i="37"/>
  <c r="J269" i="37"/>
  <c r="F268" i="37"/>
  <c r="J267" i="37"/>
  <c r="F266" i="37"/>
  <c r="J265" i="37"/>
  <c r="F264" i="37"/>
  <c r="J263" i="37"/>
  <c r="F262" i="37"/>
  <c r="J261" i="37"/>
  <c r="F260" i="37"/>
  <c r="J259" i="37"/>
  <c r="F258" i="37"/>
  <c r="J257" i="37"/>
  <c r="J255" i="37"/>
  <c r="F254" i="37"/>
  <c r="J253" i="37"/>
  <c r="F252" i="37"/>
  <c r="J251" i="37"/>
  <c r="F250" i="37"/>
  <c r="J249" i="37"/>
  <c r="F248" i="37"/>
  <c r="J247" i="37"/>
  <c r="F246" i="37"/>
  <c r="J245" i="37"/>
  <c r="F244" i="37"/>
  <c r="F242" i="37"/>
  <c r="J241" i="37"/>
  <c r="F240" i="37"/>
  <c r="J239" i="37"/>
  <c r="J237" i="37"/>
  <c r="F236" i="37"/>
  <c r="J235" i="37"/>
  <c r="F234" i="37"/>
  <c r="J233" i="37"/>
  <c r="F232" i="37"/>
  <c r="J231" i="37"/>
  <c r="F230" i="37"/>
  <c r="M222" i="37"/>
  <c r="E222" i="37"/>
  <c r="I221" i="37"/>
  <c r="M220" i="37"/>
  <c r="E220" i="37"/>
  <c r="I219" i="37"/>
  <c r="M218" i="37"/>
  <c r="E218" i="37"/>
  <c r="I217" i="37"/>
  <c r="I215" i="37"/>
  <c r="M214" i="37"/>
  <c r="E214" i="37"/>
  <c r="I213" i="37"/>
  <c r="M212" i="37"/>
  <c r="E212" i="37"/>
  <c r="I211" i="37"/>
  <c r="M210" i="37"/>
  <c r="E210" i="37"/>
  <c r="I302" i="37"/>
  <c r="I301" i="37" s="1"/>
  <c r="I294" i="37"/>
  <c r="H291" i="37"/>
  <c r="L288" i="37"/>
  <c r="I287" i="37"/>
  <c r="K269" i="37"/>
  <c r="G268" i="37"/>
  <c r="K265" i="37"/>
  <c r="G264" i="37"/>
  <c r="K261" i="37"/>
  <c r="G260" i="37"/>
  <c r="K257" i="37"/>
  <c r="K253" i="37"/>
  <c r="G252" i="37"/>
  <c r="F247" i="37"/>
  <c r="G246" i="37"/>
  <c r="H245" i="37"/>
  <c r="J244" i="37"/>
  <c r="L242" i="37"/>
  <c r="F239" i="37"/>
  <c r="H237" i="37"/>
  <c r="J236" i="37"/>
  <c r="K235" i="37"/>
  <c r="L234" i="37"/>
  <c r="F231" i="37"/>
  <c r="G230" i="37"/>
  <c r="J222" i="37"/>
  <c r="K221" i="37"/>
  <c r="L220" i="37"/>
  <c r="F217" i="37"/>
  <c r="H215" i="37"/>
  <c r="J214" i="37"/>
  <c r="K213" i="37"/>
  <c r="L212" i="37"/>
  <c r="F210" i="37"/>
  <c r="F205" i="37"/>
  <c r="J204" i="37"/>
  <c r="F203" i="37"/>
  <c r="J202" i="37"/>
  <c r="F201" i="37"/>
  <c r="J200" i="37"/>
  <c r="F199" i="37"/>
  <c r="J198" i="37"/>
  <c r="F197" i="37"/>
  <c r="J196" i="37"/>
  <c r="F195" i="37"/>
  <c r="J194" i="37"/>
  <c r="F193" i="37"/>
  <c r="J192" i="37"/>
  <c r="F191" i="37"/>
  <c r="F189" i="37"/>
  <c r="J188" i="37"/>
  <c r="F187" i="37"/>
  <c r="J186" i="37"/>
  <c r="F185" i="37"/>
  <c r="J184" i="37"/>
  <c r="F183" i="37"/>
  <c r="J182" i="37"/>
  <c r="F181" i="37"/>
  <c r="J180" i="37"/>
  <c r="F179" i="37"/>
  <c r="J178" i="37"/>
  <c r="F177" i="37"/>
  <c r="J176" i="37"/>
  <c r="F175" i="37"/>
  <c r="F173" i="37"/>
  <c r="F171" i="37"/>
  <c r="J170" i="37"/>
  <c r="F169" i="37"/>
  <c r="J168" i="37"/>
  <c r="F167" i="37"/>
  <c r="J166" i="37"/>
  <c r="F165" i="37"/>
  <c r="J164" i="37"/>
  <c r="F163" i="37"/>
  <c r="J162" i="37"/>
  <c r="F161" i="37"/>
  <c r="J160" i="37"/>
  <c r="F159" i="37"/>
  <c r="J158" i="37"/>
  <c r="I154" i="37"/>
  <c r="M153" i="37"/>
  <c r="E153" i="37"/>
  <c r="I152" i="37"/>
  <c r="M151" i="37"/>
  <c r="E151" i="37"/>
  <c r="I150" i="37"/>
  <c r="M149" i="37"/>
  <c r="E149" i="37"/>
  <c r="I148" i="37"/>
  <c r="M147" i="37"/>
  <c r="E147" i="37"/>
  <c r="I146" i="37"/>
  <c r="M145" i="37"/>
  <c r="E145" i="37"/>
  <c r="M143" i="37"/>
  <c r="E143" i="37"/>
  <c r="I142" i="37"/>
  <c r="I140" i="37"/>
  <c r="M139" i="37"/>
  <c r="E139" i="37"/>
  <c r="I138" i="37"/>
  <c r="M137" i="37"/>
  <c r="E137" i="37"/>
  <c r="G302" i="37"/>
  <c r="G301" i="37" s="1"/>
  <c r="L300" i="37"/>
  <c r="L299" i="37" s="1"/>
  <c r="G294" i="37"/>
  <c r="L292" i="37"/>
  <c r="E291" i="37"/>
  <c r="M289" i="37"/>
  <c r="I288" i="37"/>
  <c r="H287" i="37"/>
  <c r="M270" i="37"/>
  <c r="I269" i="37"/>
  <c r="E268" i="37"/>
  <c r="M266" i="37"/>
  <c r="I265" i="37"/>
  <c r="E264" i="37"/>
  <c r="M262" i="37"/>
  <c r="I261" i="37"/>
  <c r="E260" i="37"/>
  <c r="M258" i="37"/>
  <c r="I257" i="37"/>
  <c r="M254" i="37"/>
  <c r="I253" i="37"/>
  <c r="E252" i="37"/>
  <c r="M250" i="37"/>
  <c r="L249" i="37"/>
  <c r="M248" i="37"/>
  <c r="E246" i="37"/>
  <c r="G245" i="37"/>
  <c r="H244" i="37"/>
  <c r="K242" i="37"/>
  <c r="L241" i="37"/>
  <c r="M240" i="37"/>
  <c r="G237" i="37"/>
  <c r="H236" i="37"/>
  <c r="I235" i="37"/>
  <c r="K234" i="37"/>
  <c r="L233" i="37"/>
  <c r="M232" i="37"/>
  <c r="E230" i="37"/>
  <c r="I222" i="37"/>
  <c r="J221" i="37"/>
  <c r="K220" i="37"/>
  <c r="M219" i="37"/>
  <c r="E217" i="37"/>
  <c r="G215" i="37"/>
  <c r="I214" i="37"/>
  <c r="J213" i="37"/>
  <c r="K212" i="37"/>
  <c r="M211" i="37"/>
  <c r="M205" i="37"/>
  <c r="E205" i="37"/>
  <c r="I204" i="37"/>
  <c r="M203" i="37"/>
  <c r="E203" i="37"/>
  <c r="I202" i="37"/>
  <c r="M201" i="37"/>
  <c r="E201" i="37"/>
  <c r="I200" i="37"/>
  <c r="M199" i="37"/>
  <c r="E199" i="37"/>
  <c r="I198" i="37"/>
  <c r="M197" i="37"/>
  <c r="E197" i="37"/>
  <c r="I196" i="37"/>
  <c r="M195" i="37"/>
  <c r="E195" i="37"/>
  <c r="I194" i="37"/>
  <c r="M193" i="37"/>
  <c r="E193" i="37"/>
  <c r="I192" i="37"/>
  <c r="M191" i="37"/>
  <c r="E191" i="37"/>
  <c r="M189" i="37"/>
  <c r="I300" i="37"/>
  <c r="M295" i="37"/>
  <c r="G300" i="37"/>
  <c r="L298" i="37"/>
  <c r="K295" i="37"/>
  <c r="G292" i="37"/>
  <c r="L290" i="37"/>
  <c r="I289" i="37"/>
  <c r="E288" i="37"/>
  <c r="J270" i="37"/>
  <c r="F269" i="37"/>
  <c r="J266" i="37"/>
  <c r="F265" i="37"/>
  <c r="J262" i="37"/>
  <c r="F261" i="37"/>
  <c r="J258" i="37"/>
  <c r="F257" i="37"/>
  <c r="J254" i="37"/>
  <c r="F253" i="37"/>
  <c r="J250" i="37"/>
  <c r="I249" i="37"/>
  <c r="K248" i="37"/>
  <c r="L247" i="37"/>
  <c r="M246" i="37"/>
  <c r="E244" i="37"/>
  <c r="H242" i="37"/>
  <c r="I241" i="37"/>
  <c r="K240" i="37"/>
  <c r="L239" i="37"/>
  <c r="E236" i="37"/>
  <c r="G235" i="37"/>
  <c r="H234" i="37"/>
  <c r="I233" i="37"/>
  <c r="K232" i="37"/>
  <c r="L231" i="37"/>
  <c r="M230" i="37"/>
  <c r="F222" i="37"/>
  <c r="G221" i="37"/>
  <c r="I220" i="37"/>
  <c r="J219" i="37"/>
  <c r="K218" i="37"/>
  <c r="M217" i="37"/>
  <c r="E215" i="37"/>
  <c r="F214" i="37"/>
  <c r="G213" i="37"/>
  <c r="I212" i="37"/>
  <c r="J211" i="37"/>
  <c r="K210" i="37"/>
  <c r="K205" i="37"/>
  <c r="G204" i="37"/>
  <c r="K203" i="37"/>
  <c r="G202" i="37"/>
  <c r="K201" i="37"/>
  <c r="G200" i="37"/>
  <c r="K199" i="37"/>
  <c r="G198" i="37"/>
  <c r="K197" i="37"/>
  <c r="G196" i="37"/>
  <c r="K195" i="37"/>
  <c r="G194" i="37"/>
  <c r="K193" i="37"/>
  <c r="G192" i="37"/>
  <c r="K191" i="37"/>
  <c r="K189" i="37"/>
  <c r="G188" i="37"/>
  <c r="K187" i="37"/>
  <c r="G186" i="37"/>
  <c r="K185" i="37"/>
  <c r="G184" i="37"/>
  <c r="K183" i="37"/>
  <c r="G182" i="37"/>
  <c r="K181" i="37"/>
  <c r="G180" i="37"/>
  <c r="K179" i="37"/>
  <c r="G178" i="37"/>
  <c r="K177" i="37"/>
  <c r="G176" i="37"/>
  <c r="K175" i="37"/>
  <c r="K173" i="37"/>
  <c r="K171" i="37"/>
  <c r="G170" i="37"/>
  <c r="K169" i="37"/>
  <c r="G168" i="37"/>
  <c r="K167" i="37"/>
  <c r="G166" i="37"/>
  <c r="K165" i="37"/>
  <c r="G164" i="37"/>
  <c r="K163" i="37"/>
  <c r="G162" i="37"/>
  <c r="K161" i="37"/>
  <c r="G160" i="37"/>
  <c r="K159" i="37"/>
  <c r="G158" i="37"/>
  <c r="F154" i="37"/>
  <c r="J153" i="37"/>
  <c r="F152" i="37"/>
  <c r="J151" i="37"/>
  <c r="F150" i="37"/>
  <c r="J149" i="37"/>
  <c r="F148" i="37"/>
  <c r="J147" i="37"/>
  <c r="F146" i="37"/>
  <c r="J145" i="37"/>
  <c r="J143" i="37"/>
  <c r="F142" i="37"/>
  <c r="F140" i="37"/>
  <c r="J139" i="37"/>
  <c r="F138" i="37"/>
  <c r="J137" i="37"/>
  <c r="J135" i="37"/>
  <c r="F134" i="37"/>
  <c r="J133" i="37"/>
  <c r="I298" i="37"/>
  <c r="I297" i="37" s="1"/>
  <c r="H295" i="37"/>
  <c r="M293" i="37"/>
  <c r="I296" i="37"/>
  <c r="H293" i="37"/>
  <c r="M291" i="37"/>
  <c r="G296" i="37"/>
  <c r="E293" i="37"/>
  <c r="E290" i="37"/>
  <c r="G288" i="37"/>
  <c r="K270" i="37"/>
  <c r="K268" i="37"/>
  <c r="K266" i="37"/>
  <c r="K264" i="37"/>
  <c r="K262" i="37"/>
  <c r="K260" i="37"/>
  <c r="K258" i="37"/>
  <c r="K254" i="37"/>
  <c r="K252" i="37"/>
  <c r="K250" i="37"/>
  <c r="F249" i="37"/>
  <c r="K246" i="37"/>
  <c r="I245" i="37"/>
  <c r="J242" i="37"/>
  <c r="F241" i="37"/>
  <c r="I237" i="37"/>
  <c r="J234" i="37"/>
  <c r="F233" i="37"/>
  <c r="K230" i="37"/>
  <c r="G219" i="37"/>
  <c r="F218" i="37"/>
  <c r="K215" i="37"/>
  <c r="G211" i="37"/>
  <c r="G210" i="37"/>
  <c r="G205" i="37"/>
  <c r="F204" i="37"/>
  <c r="G203" i="37"/>
  <c r="F202" i="37"/>
  <c r="G201" i="37"/>
  <c r="F200" i="37"/>
  <c r="G199" i="37"/>
  <c r="F198" i="37"/>
  <c r="G197" i="37"/>
  <c r="F196" i="37"/>
  <c r="G195" i="37"/>
  <c r="F194" i="37"/>
  <c r="G193" i="37"/>
  <c r="F192" i="37"/>
  <c r="G191" i="37"/>
  <c r="G189" i="37"/>
  <c r="I188" i="37"/>
  <c r="J187" i="37"/>
  <c r="M186" i="37"/>
  <c r="F184" i="37"/>
  <c r="H183" i="37"/>
  <c r="K182" i="37"/>
  <c r="L181" i="37"/>
  <c r="E179" i="37"/>
  <c r="H178" i="37"/>
  <c r="I177" i="37"/>
  <c r="L176" i="37"/>
  <c r="M175" i="37"/>
  <c r="G173" i="37"/>
  <c r="J171" i="37"/>
  <c r="M170" i="37"/>
  <c r="F168" i="37"/>
  <c r="H167" i="37"/>
  <c r="K166" i="37"/>
  <c r="L165" i="37"/>
  <c r="E163" i="37"/>
  <c r="H162" i="37"/>
  <c r="I161" i="37"/>
  <c r="L160" i="37"/>
  <c r="M159" i="37"/>
  <c r="E158" i="37"/>
  <c r="M154" i="37"/>
  <c r="E152" i="37"/>
  <c r="G151" i="37"/>
  <c r="H150" i="37"/>
  <c r="I149" i="37"/>
  <c r="K148" i="37"/>
  <c r="L147" i="37"/>
  <c r="M146" i="37"/>
  <c r="G143" i="37"/>
  <c r="H142" i="37"/>
  <c r="K140" i="37"/>
  <c r="L139" i="37"/>
  <c r="M138" i="37"/>
  <c r="I135" i="37"/>
  <c r="L134" i="37"/>
  <c r="F133" i="37"/>
  <c r="J132" i="37"/>
  <c r="F131" i="37"/>
  <c r="L125" i="37"/>
  <c r="H124" i="37"/>
  <c r="L123" i="37"/>
  <c r="H122" i="37"/>
  <c r="L121" i="37"/>
  <c r="H120" i="37"/>
  <c r="L119" i="37"/>
  <c r="H118" i="37"/>
  <c r="L117" i="37"/>
  <c r="H116" i="37"/>
  <c r="L115" i="37"/>
  <c r="H114" i="37"/>
  <c r="L113" i="37"/>
  <c r="G270" i="37"/>
  <c r="J268" i="37"/>
  <c r="G266" i="37"/>
  <c r="J264" i="37"/>
  <c r="G262" i="37"/>
  <c r="J260" i="37"/>
  <c r="G258" i="37"/>
  <c r="G254" i="37"/>
  <c r="J252" i="37"/>
  <c r="H250" i="37"/>
  <c r="J246" i="37"/>
  <c r="F245" i="37"/>
  <c r="G242" i="37"/>
  <c r="F237" i="37"/>
  <c r="G234" i="37"/>
  <c r="J230" i="37"/>
  <c r="J220" i="37"/>
  <c r="F219" i="37"/>
  <c r="J215" i="37"/>
  <c r="J212" i="37"/>
  <c r="F211" i="37"/>
  <c r="E204" i="37"/>
  <c r="E295" i="37"/>
  <c r="I292" i="37"/>
  <c r="E270" i="37"/>
  <c r="E266" i="37"/>
  <c r="E262" i="37"/>
  <c r="E258" i="37"/>
  <c r="E254" i="37"/>
  <c r="G250" i="37"/>
  <c r="K247" i="37"/>
  <c r="K289" i="37"/>
  <c r="M287" i="37"/>
  <c r="K271" i="37"/>
  <c r="K267" i="37"/>
  <c r="K263" i="37"/>
  <c r="K259" i="37"/>
  <c r="K255" i="37"/>
  <c r="K251" i="37"/>
  <c r="E250" i="37"/>
  <c r="L248" i="37"/>
  <c r="I247" i="37"/>
  <c r="M244" i="37"/>
  <c r="L240" i="37"/>
  <c r="I239" i="37"/>
  <c r="M236" i="37"/>
  <c r="H235" i="37"/>
  <c r="L232" i="37"/>
  <c r="I231" i="37"/>
  <c r="L302" i="37"/>
  <c r="G298" i="37"/>
  <c r="G297" i="37" s="1"/>
  <c r="L294" i="37"/>
  <c r="K291" i="37"/>
  <c r="H289" i="37"/>
  <c r="K287" i="37"/>
  <c r="I271" i="37"/>
  <c r="I267" i="37"/>
  <c r="I263" i="37"/>
  <c r="I259" i="37"/>
  <c r="I255" i="37"/>
  <c r="I251" i="37"/>
  <c r="J248" i="37"/>
  <c r="H247" i="37"/>
  <c r="L244" i="37"/>
  <c r="J240" i="37"/>
  <c r="H239" i="37"/>
  <c r="L236" i="37"/>
  <c r="F235" i="37"/>
  <c r="J232" i="37"/>
  <c r="H231" i="37"/>
  <c r="H221" i="37"/>
  <c r="L218" i="37"/>
  <c r="J217" i="37"/>
  <c r="H213" i="37"/>
  <c r="L210" i="37"/>
  <c r="L205" i="37"/>
  <c r="M204" i="37"/>
  <c r="L203" i="37"/>
  <c r="M202" i="37"/>
  <c r="L201" i="37"/>
  <c r="M200" i="37"/>
  <c r="L199" i="37"/>
  <c r="M198" i="37"/>
  <c r="L197" i="37"/>
  <c r="M196" i="37"/>
  <c r="L195" i="37"/>
  <c r="M194" i="37"/>
  <c r="L193" i="37"/>
  <c r="M192" i="37"/>
  <c r="L191" i="37"/>
  <c r="L189" i="37"/>
  <c r="E187" i="37"/>
  <c r="H186" i="37"/>
  <c r="I185" i="37"/>
  <c r="L184" i="37"/>
  <c r="M183" i="37"/>
  <c r="E182" i="37"/>
  <c r="G181" i="37"/>
  <c r="I180" i="37"/>
  <c r="J179" i="37"/>
  <c r="M178" i="37"/>
  <c r="F176" i="37"/>
  <c r="H175" i="37"/>
  <c r="L173" i="37"/>
  <c r="E171" i="37"/>
  <c r="H170" i="37"/>
  <c r="I169" i="37"/>
  <c r="L168" i="37"/>
  <c r="M167" i="37"/>
  <c r="E166" i="37"/>
  <c r="G165" i="37"/>
  <c r="I164" i="37"/>
  <c r="J163" i="37"/>
  <c r="M162" i="37"/>
  <c r="F160" i="37"/>
  <c r="H159" i="37"/>
  <c r="K158" i="37"/>
  <c r="H154" i="37"/>
  <c r="I153" i="37"/>
  <c r="K152" i="37"/>
  <c r="L151" i="37"/>
  <c r="M150" i="37"/>
  <c r="E148" i="37"/>
  <c r="G147" i="37"/>
  <c r="H146" i="37"/>
  <c r="I145" i="37"/>
  <c r="L143" i="37"/>
  <c r="M142" i="37"/>
  <c r="E140" i="37"/>
  <c r="G139" i="37"/>
  <c r="H138" i="37"/>
  <c r="I137" i="37"/>
  <c r="E135" i="37"/>
  <c r="H134" i="37"/>
  <c r="K133" i="37"/>
  <c r="F132" i="37"/>
  <c r="J131" i="37"/>
  <c r="H125" i="37"/>
  <c r="L124" i="37"/>
  <c r="H123" i="37"/>
  <c r="L122" i="37"/>
  <c r="H121" i="37"/>
  <c r="L120" i="37"/>
  <c r="H119" i="37"/>
  <c r="L118" i="37"/>
  <c r="H117" i="37"/>
  <c r="L116" i="37"/>
  <c r="H115" i="37"/>
  <c r="L114" i="37"/>
  <c r="H113" i="37"/>
  <c r="L112" i="37"/>
  <c r="H111" i="37"/>
  <c r="L110" i="37"/>
  <c r="L108" i="37"/>
  <c r="H107" i="37"/>
  <c r="L106" i="37"/>
  <c r="H105" i="37"/>
  <c r="L104" i="37"/>
  <c r="H103" i="37"/>
  <c r="I290" i="37"/>
  <c r="F271" i="37"/>
  <c r="F267" i="37"/>
  <c r="F263" i="37"/>
  <c r="F259" i="37"/>
  <c r="F255" i="37"/>
  <c r="F251" i="37"/>
  <c r="H249" i="37"/>
  <c r="G248" i="37"/>
  <c r="L245" i="37"/>
  <c r="G244" i="37"/>
  <c r="H241" i="37"/>
  <c r="G240" i="37"/>
  <c r="L237" i="37"/>
  <c r="G236" i="37"/>
  <c r="H233" i="37"/>
  <c r="G232" i="37"/>
  <c r="K222" i="37"/>
  <c r="E221" i="37"/>
  <c r="K219" i="37"/>
  <c r="I218" i="37"/>
  <c r="G217" i="37"/>
  <c r="K214" i="37"/>
  <c r="E213" i="37"/>
  <c r="K211" i="37"/>
  <c r="I210" i="37"/>
  <c r="I205" i="37"/>
  <c r="K204" i="37"/>
  <c r="I203" i="37"/>
  <c r="K202" i="37"/>
  <c r="I201" i="37"/>
  <c r="K200" i="37"/>
  <c r="I199" i="37"/>
  <c r="K198" i="37"/>
  <c r="I197" i="37"/>
  <c r="K196" i="37"/>
  <c r="I195" i="37"/>
  <c r="K194" i="37"/>
  <c r="I193" i="37"/>
  <c r="K192" i="37"/>
  <c r="I191" i="37"/>
  <c r="I189" i="37"/>
  <c r="L188" i="37"/>
  <c r="M187" i="37"/>
  <c r="E186" i="37"/>
  <c r="G185" i="37"/>
  <c r="I184" i="37"/>
  <c r="J183" i="37"/>
  <c r="M182" i="37"/>
  <c r="F180" i="37"/>
  <c r="H179" i="37"/>
  <c r="K178" i="37"/>
  <c r="L177" i="37"/>
  <c r="E175" i="37"/>
  <c r="I173" i="37"/>
  <c r="I172" i="37" s="1"/>
  <c r="M171" i="37"/>
  <c r="E170" i="37"/>
  <c r="G169" i="37"/>
  <c r="I168" i="37"/>
  <c r="J167" i="37"/>
  <c r="M166" i="37"/>
  <c r="G261" i="37"/>
  <c r="M252" i="37"/>
  <c r="H248" i="37"/>
  <c r="E240" i="37"/>
  <c r="E232" i="37"/>
  <c r="G222" i="37"/>
  <c r="K217" i="37"/>
  <c r="G212" i="37"/>
  <c r="E202" i="37"/>
  <c r="L200" i="37"/>
  <c r="H197" i="37"/>
  <c r="E194" i="37"/>
  <c r="L192" i="37"/>
  <c r="H189" i="37"/>
  <c r="E188" i="37"/>
  <c r="L185" i="37"/>
  <c r="H184" i="37"/>
  <c r="L180" i="37"/>
  <c r="G179" i="37"/>
  <c r="M176" i="37"/>
  <c r="I175" i="37"/>
  <c r="I171" i="37"/>
  <c r="I170" i="37"/>
  <c r="E169" i="37"/>
  <c r="L166" i="37"/>
  <c r="I165" i="37"/>
  <c r="F164" i="37"/>
  <c r="L154" i="37"/>
  <c r="L153" i="37"/>
  <c r="J152" i="37"/>
  <c r="H151" i="37"/>
  <c r="E150" i="37"/>
  <c r="F149" i="37"/>
  <c r="L146" i="37"/>
  <c r="L145" i="37"/>
  <c r="H143" i="37"/>
  <c r="E142" i="37"/>
  <c r="L138" i="37"/>
  <c r="L137" i="37"/>
  <c r="K135" i="37"/>
  <c r="J134" i="37"/>
  <c r="L133" i="37"/>
  <c r="L132" i="37"/>
  <c r="M131" i="37"/>
  <c r="M125" i="37"/>
  <c r="E123" i="37"/>
  <c r="F122" i="37"/>
  <c r="G121" i="37"/>
  <c r="I120" i="37"/>
  <c r="J119" i="37"/>
  <c r="K118" i="37"/>
  <c r="M117" i="37"/>
  <c r="E115" i="37"/>
  <c r="F114" i="37"/>
  <c r="G113" i="37"/>
  <c r="I112" i="37"/>
  <c r="L111" i="37"/>
  <c r="F110" i="37"/>
  <c r="K108" i="37"/>
  <c r="E107" i="37"/>
  <c r="H106" i="37"/>
  <c r="K105" i="37"/>
  <c r="E104" i="37"/>
  <c r="G103" i="37"/>
  <c r="K102" i="37"/>
  <c r="G101" i="37"/>
  <c r="K100" i="37"/>
  <c r="G99" i="37"/>
  <c r="K98" i="37"/>
  <c r="G97" i="37"/>
  <c r="K96" i="37"/>
  <c r="K94" i="37"/>
  <c r="G93" i="37"/>
  <c r="K92" i="37"/>
  <c r="G91" i="37"/>
  <c r="K90" i="37"/>
  <c r="G89" i="37"/>
  <c r="K88" i="37"/>
  <c r="G87" i="37"/>
  <c r="G85" i="37"/>
  <c r="K84" i="37"/>
  <c r="G83" i="37"/>
  <c r="K82" i="37"/>
  <c r="G81" i="37"/>
  <c r="K80" i="37"/>
  <c r="G79" i="37"/>
  <c r="F75" i="37"/>
  <c r="J74" i="37"/>
  <c r="F73" i="37"/>
  <c r="J72" i="37"/>
  <c r="F71" i="37"/>
  <c r="J70" i="37"/>
  <c r="J68" i="37"/>
  <c r="F67" i="37"/>
  <c r="J66" i="37"/>
  <c r="F65" i="37"/>
  <c r="J64" i="37"/>
  <c r="F63" i="37"/>
  <c r="F61" i="37"/>
  <c r="J60" i="37"/>
  <c r="F59" i="37"/>
  <c r="J58" i="37"/>
  <c r="F57" i="37"/>
  <c r="J56" i="37"/>
  <c r="F55" i="37"/>
  <c r="F53" i="37"/>
  <c r="J52" i="37"/>
  <c r="F51" i="37"/>
  <c r="J50" i="37"/>
  <c r="F49" i="37"/>
  <c r="J48" i="37"/>
  <c r="F47" i="37"/>
  <c r="J46" i="37"/>
  <c r="F45" i="37"/>
  <c r="M41" i="37"/>
  <c r="E41" i="37"/>
  <c r="I40" i="37"/>
  <c r="M39" i="37"/>
  <c r="E39" i="37"/>
  <c r="M37" i="37"/>
  <c r="E37" i="37"/>
  <c r="I36" i="37"/>
  <c r="M35" i="37"/>
  <c r="E35" i="37"/>
  <c r="I34" i="37"/>
  <c r="M33" i="37"/>
  <c r="E33" i="37"/>
  <c r="M31" i="37"/>
  <c r="E31" i="37"/>
  <c r="I30" i="37"/>
  <c r="H24" i="37"/>
  <c r="L23" i="37"/>
  <c r="L21" i="37"/>
  <c r="L20" i="37" s="1"/>
  <c r="L19" i="37"/>
  <c r="H18" i="37"/>
  <c r="L17" i="37"/>
  <c r="H16" i="37"/>
  <c r="G10" i="37"/>
  <c r="G9" i="37" s="1"/>
  <c r="E287" i="37"/>
  <c r="G265" i="37"/>
  <c r="E248" i="37"/>
  <c r="K245" i="37"/>
  <c r="M242" i="37"/>
  <c r="K237" i="37"/>
  <c r="M234" i="37"/>
  <c r="H219" i="37"/>
  <c r="H217" i="37"/>
  <c r="L214" i="37"/>
  <c r="F212" i="37"/>
  <c r="H200" i="37"/>
  <c r="J195" i="37"/>
  <c r="H192" i="37"/>
  <c r="E189" i="37"/>
  <c r="L186" i="37"/>
  <c r="J185" i="37"/>
  <c r="E184" i="37"/>
  <c r="M181" i="37"/>
  <c r="K180" i="37"/>
  <c r="K176" i="37"/>
  <c r="G175" i="37"/>
  <c r="H171" i="37"/>
  <c r="F170" i="37"/>
  <c r="L167" i="37"/>
  <c r="I166" i="37"/>
  <c r="H165" i="37"/>
  <c r="E164" i="37"/>
  <c r="L159" i="37"/>
  <c r="M158" i="37"/>
  <c r="K154" i="37"/>
  <c r="K153" i="37"/>
  <c r="H152" i="37"/>
  <c r="F151" i="37"/>
  <c r="K146" i="37"/>
  <c r="K145" i="37"/>
  <c r="F143" i="37"/>
  <c r="K138" i="37"/>
  <c r="K137" i="37"/>
  <c r="H135" i="37"/>
  <c r="I134" i="37"/>
  <c r="I133" i="37"/>
  <c r="K132" i="37"/>
  <c r="L131" i="37"/>
  <c r="K125" i="37"/>
  <c r="M124" i="37"/>
  <c r="E122" i="37"/>
  <c r="F121" i="37"/>
  <c r="G120" i="37"/>
  <c r="I119" i="37"/>
  <c r="J118" i="37"/>
  <c r="K117" i="37"/>
  <c r="M116" i="37"/>
  <c r="E114" i="37"/>
  <c r="F113" i="37"/>
  <c r="H112" i="37"/>
  <c r="K111" i="37"/>
  <c r="E110" i="37"/>
  <c r="J108" i="37"/>
  <c r="M107" i="37"/>
  <c r="G106" i="37"/>
  <c r="J105" i="37"/>
  <c r="M104" i="37"/>
  <c r="F103" i="37"/>
  <c r="J102" i="37"/>
  <c r="F101" i="37"/>
  <c r="J100" i="37"/>
  <c r="F99" i="37"/>
  <c r="J98" i="37"/>
  <c r="F97" i="37"/>
  <c r="J96" i="37"/>
  <c r="J94" i="37"/>
  <c r="F93" i="37"/>
  <c r="J92" i="37"/>
  <c r="F91" i="37"/>
  <c r="J90" i="37"/>
  <c r="F89" i="37"/>
  <c r="J88" i="37"/>
  <c r="F87" i="37"/>
  <c r="F85" i="37"/>
  <c r="J84" i="37"/>
  <c r="F83" i="37"/>
  <c r="J82" i="37"/>
  <c r="F81" i="37"/>
  <c r="J80" i="37"/>
  <c r="F79" i="37"/>
  <c r="M75" i="37"/>
  <c r="E75" i="37"/>
  <c r="I74" i="37"/>
  <c r="M73" i="37"/>
  <c r="E73" i="37"/>
  <c r="I72" i="37"/>
  <c r="M71" i="37"/>
  <c r="E71" i="37"/>
  <c r="I70" i="37"/>
  <c r="I68" i="37"/>
  <c r="M67" i="37"/>
  <c r="E67" i="37"/>
  <c r="I66" i="37"/>
  <c r="M65" i="37"/>
  <c r="E65" i="37"/>
  <c r="I64" i="37"/>
  <c r="M63" i="37"/>
  <c r="E63" i="37"/>
  <c r="M61" i="37"/>
  <c r="E61" i="37"/>
  <c r="I60" i="37"/>
  <c r="M59" i="37"/>
  <c r="E59" i="37"/>
  <c r="I58" i="37"/>
  <c r="M57" i="37"/>
  <c r="E57" i="37"/>
  <c r="I56" i="37"/>
  <c r="M55" i="37"/>
  <c r="E55" i="37"/>
  <c r="M53" i="37"/>
  <c r="E53" i="37"/>
  <c r="L296" i="37"/>
  <c r="G269" i="37"/>
  <c r="M260" i="37"/>
  <c r="G290" i="37"/>
  <c r="M264" i="37"/>
  <c r="G255" i="37"/>
  <c r="G247" i="37"/>
  <c r="K244" i="37"/>
  <c r="G239" i="37"/>
  <c r="K236" i="37"/>
  <c r="G231" i="37"/>
  <c r="M221" i="37"/>
  <c r="H211" i="37"/>
  <c r="H205" i="37"/>
  <c r="H203" i="37"/>
  <c r="J201" i="37"/>
  <c r="H198" i="37"/>
  <c r="J193" i="37"/>
  <c r="I187" i="37"/>
  <c r="I186" i="37"/>
  <c r="E185" i="37"/>
  <c r="L182" i="37"/>
  <c r="I181" i="37"/>
  <c r="E180" i="37"/>
  <c r="J177" i="37"/>
  <c r="H176" i="37"/>
  <c r="M173" i="37"/>
  <c r="M172" i="37" s="1"/>
  <c r="M168" i="37"/>
  <c r="G167" i="37"/>
  <c r="F166" i="37"/>
  <c r="M163" i="37"/>
  <c r="L162" i="37"/>
  <c r="L161" i="37"/>
  <c r="K160" i="37"/>
  <c r="I159" i="37"/>
  <c r="I158" i="37"/>
  <c r="G154" i="37"/>
  <c r="G153" i="37"/>
  <c r="L148" i="37"/>
  <c r="I147" i="37"/>
  <c r="G146" i="37"/>
  <c r="G145" i="37"/>
  <c r="L140" i="37"/>
  <c r="I139" i="37"/>
  <c r="G138" i="37"/>
  <c r="G137" i="37"/>
  <c r="F135" i="37"/>
  <c r="E134" i="37"/>
  <c r="G133" i="37"/>
  <c r="H132" i="37"/>
  <c r="I131" i="37"/>
  <c r="I125" i="37"/>
  <c r="J124" i="37"/>
  <c r="K123" i="37"/>
  <c r="M122" i="37"/>
  <c r="E120" i="37"/>
  <c r="F119" i="37"/>
  <c r="G118" i="37"/>
  <c r="I117" i="37"/>
  <c r="J116" i="37"/>
  <c r="K115" i="37"/>
  <c r="M114" i="37"/>
  <c r="F112" i="37"/>
  <c r="I111" i="37"/>
  <c r="K110" i="37"/>
  <c r="H108" i="37"/>
  <c r="K107" i="37"/>
  <c r="E106" i="37"/>
  <c r="G105" i="37"/>
  <c r="J104" i="37"/>
  <c r="M103" i="37"/>
  <c r="H102" i="37"/>
  <c r="L101" i="37"/>
  <c r="H100" i="37"/>
  <c r="L99" i="37"/>
  <c r="H98" i="37"/>
  <c r="L97" i="37"/>
  <c r="H96" i="37"/>
  <c r="H94" i="37"/>
  <c r="L93" i="37"/>
  <c r="H92" i="37"/>
  <c r="L91" i="37"/>
  <c r="H90" i="37"/>
  <c r="L89" i="37"/>
  <c r="H88" i="37"/>
  <c r="L87" i="37"/>
  <c r="L85" i="37"/>
  <c r="H84" i="37"/>
  <c r="L83" i="37"/>
  <c r="H82" i="37"/>
  <c r="L81" i="37"/>
  <c r="H80" i="37"/>
  <c r="L79" i="37"/>
  <c r="K75" i="37"/>
  <c r="G74" i="37"/>
  <c r="K73" i="37"/>
  <c r="G72" i="37"/>
  <c r="K71" i="37"/>
  <c r="G70" i="37"/>
  <c r="G68" i="37"/>
  <c r="K67" i="37"/>
  <c r="G66" i="37"/>
  <c r="K65" i="37"/>
  <c r="G64" i="37"/>
  <c r="K63" i="37"/>
  <c r="K61" i="37"/>
  <c r="G60" i="37"/>
  <c r="K59" i="37"/>
  <c r="G58" i="37"/>
  <c r="K57" i="37"/>
  <c r="G56" i="37"/>
  <c r="K55" i="37"/>
  <c r="K53" i="37"/>
  <c r="G52" i="37"/>
  <c r="K51" i="37"/>
  <c r="G50" i="37"/>
  <c r="K49" i="37"/>
  <c r="G48" i="37"/>
  <c r="K47" i="37"/>
  <c r="G46" i="37"/>
  <c r="K45" i="37"/>
  <c r="J41" i="37"/>
  <c r="F40" i="37"/>
  <c r="J39" i="37"/>
  <c r="J37" i="37"/>
  <c r="F36" i="37"/>
  <c r="J35" i="37"/>
  <c r="F34" i="37"/>
  <c r="J33" i="37"/>
  <c r="J31" i="37"/>
  <c r="F30" i="37"/>
  <c r="M24" i="37"/>
  <c r="E24" i="37"/>
  <c r="I23" i="37"/>
  <c r="I21" i="37"/>
  <c r="I20" i="37" s="1"/>
  <c r="I19" i="37"/>
  <c r="M18" i="37"/>
  <c r="E18" i="37"/>
  <c r="I17" i="37"/>
  <c r="M16" i="37"/>
  <c r="E16" i="37"/>
  <c r="L10" i="37"/>
  <c r="M268" i="37"/>
  <c r="G259" i="37"/>
  <c r="K241" i="37"/>
  <c r="K233" i="37"/>
  <c r="F221" i="37"/>
  <c r="J218" i="37"/>
  <c r="E211" i="37"/>
  <c r="H201" i="37"/>
  <c r="E198" i="37"/>
  <c r="L196" i="37"/>
  <c r="H193" i="37"/>
  <c r="M188" i="37"/>
  <c r="H187" i="37"/>
  <c r="F186" i="37"/>
  <c r="L183" i="37"/>
  <c r="I182" i="37"/>
  <c r="H181" i="37"/>
  <c r="L178" i="37"/>
  <c r="H177" i="37"/>
  <c r="E176" i="37"/>
  <c r="J173" i="37"/>
  <c r="J172" i="37" s="1"/>
  <c r="M169" i="37"/>
  <c r="K168" i="37"/>
  <c r="E167" i="37"/>
  <c r="M164" i="37"/>
  <c r="L163" i="37"/>
  <c r="K162" i="37"/>
  <c r="J161" i="37"/>
  <c r="I160" i="37"/>
  <c r="G159" i="37"/>
  <c r="H158" i="37"/>
  <c r="E154" i="37"/>
  <c r="F153" i="37"/>
  <c r="L150" i="37"/>
  <c r="L149" i="37"/>
  <c r="J148" i="37"/>
  <c r="H147" i="37"/>
  <c r="E146" i="37"/>
  <c r="F145" i="37"/>
  <c r="L142" i="37"/>
  <c r="J140" i="37"/>
  <c r="H139" i="37"/>
  <c r="E138" i="37"/>
  <c r="F137" i="37"/>
  <c r="E133" i="37"/>
  <c r="G132" i="37"/>
  <c r="H131" i="37"/>
  <c r="G125" i="37"/>
  <c r="I124" i="37"/>
  <c r="J123" i="37"/>
  <c r="K122" i="37"/>
  <c r="M121" i="37"/>
  <c r="E119" i="37"/>
  <c r="F118" i="37"/>
  <c r="G117" i="37"/>
  <c r="I116" i="37"/>
  <c r="J115" i="37"/>
  <c r="K114" i="37"/>
  <c r="M113" i="37"/>
  <c r="E112" i="37"/>
  <c r="G111" i="37"/>
  <c r="J110" i="37"/>
  <c r="G108" i="37"/>
  <c r="J107" i="37"/>
  <c r="M106" i="37"/>
  <c r="F105" i="37"/>
  <c r="I104" i="37"/>
  <c r="L103" i="37"/>
  <c r="G102" i="37"/>
  <c r="K101" i="37"/>
  <c r="G100" i="37"/>
  <c r="K99" i="37"/>
  <c r="G98" i="37"/>
  <c r="K97" i="37"/>
  <c r="G96" i="37"/>
  <c r="G94" i="37"/>
  <c r="K93" i="37"/>
  <c r="G92" i="37"/>
  <c r="K91" i="37"/>
  <c r="G90" i="37"/>
  <c r="K89" i="37"/>
  <c r="G88" i="37"/>
  <c r="K87" i="37"/>
  <c r="K85" i="37"/>
  <c r="G84" i="37"/>
  <c r="K83" i="37"/>
  <c r="G82" i="37"/>
  <c r="K81" i="37"/>
  <c r="G80" i="37"/>
  <c r="K79" i="37"/>
  <c r="J75" i="37"/>
  <c r="F74" i="37"/>
  <c r="J73" i="37"/>
  <c r="F72" i="37"/>
  <c r="J71" i="37"/>
  <c r="F70" i="37"/>
  <c r="F68" i="37"/>
  <c r="J67" i="37"/>
  <c r="F66" i="37"/>
  <c r="J65" i="37"/>
  <c r="F64" i="37"/>
  <c r="J63" i="37"/>
  <c r="J61" i="37"/>
  <c r="F60" i="37"/>
  <c r="J59" i="37"/>
  <c r="F58" i="37"/>
  <c r="J57" i="37"/>
  <c r="F56" i="37"/>
  <c r="J55" i="37"/>
  <c r="J53" i="37"/>
  <c r="F52" i="37"/>
  <c r="J51" i="37"/>
  <c r="F50" i="37"/>
  <c r="J49" i="37"/>
  <c r="F48" i="37"/>
  <c r="J47" i="37"/>
  <c r="F46" i="37"/>
  <c r="J45" i="37"/>
  <c r="I41" i="37"/>
  <c r="M40" i="37"/>
  <c r="E40" i="37"/>
  <c r="I39" i="37"/>
  <c r="I37" i="37"/>
  <c r="M36" i="37"/>
  <c r="E36" i="37"/>
  <c r="I35" i="37"/>
  <c r="M34" i="37"/>
  <c r="E34" i="37"/>
  <c r="I33" i="37"/>
  <c r="I31" i="37"/>
  <c r="M30" i="37"/>
  <c r="E30" i="37"/>
  <c r="L24" i="37"/>
  <c r="H23" i="37"/>
  <c r="H22" i="37" s="1"/>
  <c r="H21" i="37"/>
  <c r="H20" i="37" s="1"/>
  <c r="H19" i="37"/>
  <c r="L18" i="37"/>
  <c r="H17" i="37"/>
  <c r="L16" i="37"/>
  <c r="K10" i="37"/>
  <c r="E289" i="37"/>
  <c r="G263" i="37"/>
  <c r="K249" i="37"/>
  <c r="L246" i="37"/>
  <c r="G241" i="37"/>
  <c r="G233" i="37"/>
  <c r="L230" i="37"/>
  <c r="G218" i="37"/>
  <c r="M213" i="37"/>
  <c r="G267" i="37"/>
  <c r="G253" i="37"/>
  <c r="G249" i="37"/>
  <c r="H246" i="37"/>
  <c r="L235" i="37"/>
  <c r="H230" i="37"/>
  <c r="G220" i="37"/>
  <c r="M215" i="37"/>
  <c r="F213" i="37"/>
  <c r="J210" i="37"/>
  <c r="L204" i="37"/>
  <c r="L202" i="37"/>
  <c r="H199" i="37"/>
  <c r="E196" i="37"/>
  <c r="L194" i="37"/>
  <c r="H191" i="37"/>
  <c r="H188" i="37"/>
  <c r="M184" i="37"/>
  <c r="G183" i="37"/>
  <c r="F182" i="37"/>
  <c r="L179" i="37"/>
  <c r="F178" i="37"/>
  <c r="E177" i="37"/>
  <c r="L175" i="37"/>
  <c r="E173" i="37"/>
  <c r="L170" i="37"/>
  <c r="J169" i="37"/>
  <c r="E168" i="37"/>
  <c r="M165" i="37"/>
  <c r="K164" i="37"/>
  <c r="H163" i="37"/>
  <c r="F162" i="37"/>
  <c r="G161" i="37"/>
  <c r="E160" i="37"/>
  <c r="M152" i="37"/>
  <c r="K151" i="37"/>
  <c r="J150" i="37"/>
  <c r="H149" i="37"/>
  <c r="G148" i="37"/>
  <c r="K143" i="37"/>
  <c r="J142" i="37"/>
  <c r="G140" i="37"/>
  <c r="M135" i="37"/>
  <c r="M134" i="37"/>
  <c r="E131" i="37"/>
  <c r="E125" i="37"/>
  <c r="F124" i="37"/>
  <c r="G123" i="37"/>
  <c r="I122" i="37"/>
  <c r="J121" i="37"/>
  <c r="K120" i="37"/>
  <c r="M119" i="37"/>
  <c r="E117" i="37"/>
  <c r="F116" i="37"/>
  <c r="G115" i="37"/>
  <c r="I114" i="37"/>
  <c r="J113" i="37"/>
  <c r="K112" i="37"/>
  <c r="E111" i="37"/>
  <c r="H110" i="37"/>
  <c r="E108" i="37"/>
  <c r="G107" i="37"/>
  <c r="J106" i="37"/>
  <c r="M105" i="37"/>
  <c r="G104" i="37"/>
  <c r="J103" i="37"/>
  <c r="M102" i="37"/>
  <c r="E102" i="37"/>
  <c r="I101" i="37"/>
  <c r="M100" i="37"/>
  <c r="E100" i="37"/>
  <c r="I99" i="37"/>
  <c r="M98" i="37"/>
  <c r="E98" i="37"/>
  <c r="I97" i="37"/>
  <c r="M96" i="37"/>
  <c r="E96" i="37"/>
  <c r="M94" i="37"/>
  <c r="E94" i="37"/>
  <c r="I93" i="37"/>
  <c r="M92" i="37"/>
  <c r="E92" i="37"/>
  <c r="I91" i="37"/>
  <c r="M90" i="37"/>
  <c r="E90" i="37"/>
  <c r="I89" i="37"/>
  <c r="M88" i="37"/>
  <c r="E88" i="37"/>
  <c r="I87" i="37"/>
  <c r="I85" i="37"/>
  <c r="M84" i="37"/>
  <c r="E84" i="37"/>
  <c r="I83" i="37"/>
  <c r="M82" i="37"/>
  <c r="E82" i="37"/>
  <c r="I81" i="37"/>
  <c r="M80" i="37"/>
  <c r="E80" i="37"/>
  <c r="I79" i="37"/>
  <c r="L187" i="37"/>
  <c r="H180" i="37"/>
  <c r="M177" i="37"/>
  <c r="L169" i="37"/>
  <c r="L164" i="37"/>
  <c r="E162" i="37"/>
  <c r="J154" i="37"/>
  <c r="K149" i="37"/>
  <c r="F147" i="37"/>
  <c r="G142" i="37"/>
  <c r="H137" i="37"/>
  <c r="K134" i="37"/>
  <c r="I132" i="37"/>
  <c r="G110" i="37"/>
  <c r="F108" i="37"/>
  <c r="F106" i="37"/>
  <c r="H104" i="37"/>
  <c r="H101" i="37"/>
  <c r="I98" i="37"/>
  <c r="L92" i="37"/>
  <c r="E91" i="37"/>
  <c r="M89" i="37"/>
  <c r="F88" i="37"/>
  <c r="H85" i="37"/>
  <c r="I82" i="37"/>
  <c r="J79" i="37"/>
  <c r="M74" i="37"/>
  <c r="I73" i="37"/>
  <c r="H72" i="37"/>
  <c r="L68" i="37"/>
  <c r="H67" i="37"/>
  <c r="E66" i="37"/>
  <c r="L63" i="37"/>
  <c r="G61" i="37"/>
  <c r="M58" i="37"/>
  <c r="I57" i="37"/>
  <c r="H56" i="37"/>
  <c r="L52" i="37"/>
  <c r="L51" i="37"/>
  <c r="L50" i="37"/>
  <c r="L49" i="37"/>
  <c r="L48" i="37"/>
  <c r="L47" i="37"/>
  <c r="L46" i="37"/>
  <c r="L45" i="37"/>
  <c r="L37" i="37"/>
  <c r="K36" i="37"/>
  <c r="K35" i="37"/>
  <c r="J34" i="37"/>
  <c r="H33" i="37"/>
  <c r="G31" i="37"/>
  <c r="G30" i="37"/>
  <c r="G24" i="37"/>
  <c r="F23" i="37"/>
  <c r="E21" i="37"/>
  <c r="E20" i="37" s="1"/>
  <c r="E10" i="37"/>
  <c r="M288" i="37"/>
  <c r="H240" i="37"/>
  <c r="H210" i="37"/>
  <c r="H202" i="37"/>
  <c r="G187" i="37"/>
  <c r="H182" i="37"/>
  <c r="G177" i="37"/>
  <c r="L171" i="37"/>
  <c r="H169" i="37"/>
  <c r="H164" i="37"/>
  <c r="G149" i="37"/>
  <c r="K139" i="37"/>
  <c r="G134" i="37"/>
  <c r="E132" i="37"/>
  <c r="M123" i="37"/>
  <c r="K121" i="37"/>
  <c r="M115" i="37"/>
  <c r="K113" i="37"/>
  <c r="M111" i="37"/>
  <c r="F104" i="37"/>
  <c r="L102" i="37"/>
  <c r="E101" i="37"/>
  <c r="M99" i="37"/>
  <c r="F98" i="37"/>
  <c r="I92" i="37"/>
  <c r="J89" i="37"/>
  <c r="E85" i="37"/>
  <c r="M83" i="37"/>
  <c r="F82" i="37"/>
  <c r="H79" i="37"/>
  <c r="L74" i="37"/>
  <c r="H73" i="37"/>
  <c r="E72" i="37"/>
  <c r="K68" i="37"/>
  <c r="G67" i="37"/>
  <c r="M64" i="37"/>
  <c r="I63" i="37"/>
  <c r="L58" i="37"/>
  <c r="H57" i="37"/>
  <c r="E56" i="37"/>
  <c r="L53" i="37"/>
  <c r="K52" i="37"/>
  <c r="I51" i="37"/>
  <c r="K50" i="37"/>
  <c r="I49" i="37"/>
  <c r="K48" i="37"/>
  <c r="I47" i="37"/>
  <c r="K46" i="37"/>
  <c r="I45" i="37"/>
  <c r="L40" i="37"/>
  <c r="L39" i="37"/>
  <c r="K37" i="37"/>
  <c r="J36" i="37"/>
  <c r="H35" i="37"/>
  <c r="H34" i="37"/>
  <c r="G33" i="37"/>
  <c r="F31" i="37"/>
  <c r="F24" i="37"/>
  <c r="E23" i="37"/>
  <c r="M17" i="37"/>
  <c r="K16" i="37"/>
  <c r="E234" i="37"/>
  <c r="F220" i="37"/>
  <c r="F215" i="37"/>
  <c r="L198" i="37"/>
  <c r="H195" i="37"/>
  <c r="E192" i="37"/>
  <c r="J189" i="37"/>
  <c r="K184" i="37"/>
  <c r="M179" i="37"/>
  <c r="G171" i="37"/>
  <c r="M161" i="37"/>
  <c r="J159" i="37"/>
  <c r="I151" i="37"/>
  <c r="J146" i="37"/>
  <c r="F139" i="37"/>
  <c r="J125" i="37"/>
  <c r="I123" i="37"/>
  <c r="I121" i="37"/>
  <c r="K119" i="37"/>
  <c r="J117" i="37"/>
  <c r="I115" i="37"/>
  <c r="I113" i="37"/>
  <c r="J111" i="37"/>
  <c r="L107" i="37"/>
  <c r="I102" i="37"/>
  <c r="J99" i="37"/>
  <c r="L96" i="37"/>
  <c r="M93" i="37"/>
  <c r="F92" i="37"/>
  <c r="H89" i="37"/>
  <c r="J83" i="37"/>
  <c r="L80" i="37"/>
  <c r="E79" i="37"/>
  <c r="L75" i="37"/>
  <c r="K74" i="37"/>
  <c r="G73" i="37"/>
  <c r="M70" i="37"/>
  <c r="H68" i="37"/>
  <c r="L64" i="37"/>
  <c r="H63" i="37"/>
  <c r="L59" i="37"/>
  <c r="K58" i="37"/>
  <c r="G57" i="37"/>
  <c r="I53" i="37"/>
  <c r="I52" i="37"/>
  <c r="H51" i="37"/>
  <c r="I50" i="37"/>
  <c r="H49" i="37"/>
  <c r="I48" i="37"/>
  <c r="H47" i="37"/>
  <c r="I46" i="37"/>
  <c r="H45" i="37"/>
  <c r="L41" i="37"/>
  <c r="K40" i="37"/>
  <c r="K39" i="37"/>
  <c r="H37" i="37"/>
  <c r="H36" i="37"/>
  <c r="G35" i="37"/>
  <c r="G34" i="37"/>
  <c r="F33" i="37"/>
  <c r="M19" i="37"/>
  <c r="K18" i="37"/>
  <c r="K17" i="37"/>
  <c r="J16" i="37"/>
  <c r="K293" i="37"/>
  <c r="G251" i="37"/>
  <c r="K239" i="37"/>
  <c r="J205" i="37"/>
  <c r="K186" i="37"/>
  <c r="I179" i="37"/>
  <c r="I176" i="37"/>
  <c r="H173" i="37"/>
  <c r="H172" i="37" s="1"/>
  <c r="H166" i="37"/>
  <c r="I163" i="37"/>
  <c r="H161" i="37"/>
  <c r="E159" i="37"/>
  <c r="M148" i="37"/>
  <c r="M133" i="37"/>
  <c r="K131" i="37"/>
  <c r="F125" i="37"/>
  <c r="F123" i="37"/>
  <c r="E121" i="37"/>
  <c r="G119" i="37"/>
  <c r="F117" i="37"/>
  <c r="F115" i="37"/>
  <c r="E113" i="37"/>
  <c r="F111" i="37"/>
  <c r="I107" i="37"/>
  <c r="L105" i="37"/>
  <c r="F102" i="37"/>
  <c r="H99" i="37"/>
  <c r="I96" i="37"/>
  <c r="J93" i="37"/>
  <c r="L90" i="37"/>
  <c r="E89" i="37"/>
  <c r="M87" i="37"/>
  <c r="H83" i="37"/>
  <c r="I80" i="37"/>
  <c r="I75" i="37"/>
  <c r="H74" i="37"/>
  <c r="L70" i="37"/>
  <c r="E68" i="37"/>
  <c r="L65" i="37"/>
  <c r="K64" i="37"/>
  <c r="G63" i="37"/>
  <c r="M60" i="37"/>
  <c r="I59" i="37"/>
  <c r="H58" i="37"/>
  <c r="H53" i="37"/>
  <c r="H52" i="37"/>
  <c r="G51" i="37"/>
  <c r="H50" i="37"/>
  <c r="G49" i="37"/>
  <c r="H48" i="37"/>
  <c r="G47" i="37"/>
  <c r="H46" i="37"/>
  <c r="G45" i="37"/>
  <c r="K41" i="37"/>
  <c r="J40" i="37"/>
  <c r="H39" i="37"/>
  <c r="G37" i="37"/>
  <c r="G36" i="37"/>
  <c r="F35" i="37"/>
  <c r="M21" i="37"/>
  <c r="M20" i="37" s="1"/>
  <c r="K19" i="37"/>
  <c r="J18" i="37"/>
  <c r="J17" i="37"/>
  <c r="I16" i="37"/>
  <c r="M10" i="37"/>
  <c r="G257" i="37"/>
  <c r="E219" i="37"/>
  <c r="G214" i="37"/>
  <c r="J191" i="37"/>
  <c r="G271" i="37"/>
  <c r="H232" i="37"/>
  <c r="H204" i="37"/>
  <c r="E200" i="37"/>
  <c r="J197" i="37"/>
  <c r="H194" i="37"/>
  <c r="K188" i="37"/>
  <c r="I183" i="37"/>
  <c r="E181" i="37"/>
  <c r="I178" i="37"/>
  <c r="J175" i="37"/>
  <c r="K170" i="37"/>
  <c r="J165" i="37"/>
  <c r="L158" i="37"/>
  <c r="K150" i="37"/>
  <c r="M140" i="37"/>
  <c r="L135" i="37"/>
  <c r="K124" i="37"/>
  <c r="M120" i="37"/>
  <c r="M118" i="37"/>
  <c r="K116" i="37"/>
  <c r="M112" i="37"/>
  <c r="E105" i="37"/>
  <c r="I103" i="37"/>
  <c r="I100" i="37"/>
  <c r="J97" i="37"/>
  <c r="L94" i="37"/>
  <c r="E93" i="37"/>
  <c r="M91" i="37"/>
  <c r="F90" i="37"/>
  <c r="H87" i="37"/>
  <c r="I84" i="37"/>
  <c r="J81" i="37"/>
  <c r="G75" i="37"/>
  <c r="M72" i="37"/>
  <c r="I71" i="37"/>
  <c r="H70" i="37"/>
  <c r="L66" i="37"/>
  <c r="H65" i="37"/>
  <c r="E64" i="37"/>
  <c r="L61" i="37"/>
  <c r="K60" i="37"/>
  <c r="G59" i="37"/>
  <c r="M56" i="37"/>
  <c r="I55" i="37"/>
  <c r="G41" i="37"/>
  <c r="G40" i="37"/>
  <c r="F39" i="37"/>
  <c r="L31" i="37"/>
  <c r="K30" i="37"/>
  <c r="K24" i="37"/>
  <c r="K23" i="37"/>
  <c r="J21" i="37"/>
  <c r="J20" i="37" s="1"/>
  <c r="G19" i="37"/>
  <c r="G18" i="37"/>
  <c r="F17" i="37"/>
  <c r="F16" i="37"/>
  <c r="I10" i="37"/>
  <c r="E242" i="37"/>
  <c r="H196" i="37"/>
  <c r="M185" i="37"/>
  <c r="I162" i="37"/>
  <c r="F158" i="37"/>
  <c r="H153" i="37"/>
  <c r="G122" i="37"/>
  <c r="E118" i="37"/>
  <c r="G114" i="37"/>
  <c r="M110" i="37"/>
  <c r="F107" i="37"/>
  <c r="L98" i="37"/>
  <c r="E83" i="37"/>
  <c r="L71" i="37"/>
  <c r="M66" i="37"/>
  <c r="H64" i="37"/>
  <c r="I61" i="37"/>
  <c r="E48" i="37"/>
  <c r="M45" i="37"/>
  <c r="F37" i="37"/>
  <c r="H30" i="37"/>
  <c r="M23" i="37"/>
  <c r="K21" i="37"/>
  <c r="K20" i="37" s="1"/>
  <c r="J19" i="37"/>
  <c r="E17" i="37"/>
  <c r="L222" i="37"/>
  <c r="H185" i="37"/>
  <c r="M180" i="37"/>
  <c r="H148" i="37"/>
  <c r="I143" i="37"/>
  <c r="I110" i="37"/>
  <c r="K103" i="37"/>
  <c r="L100" i="37"/>
  <c r="L88" i="37"/>
  <c r="M85" i="37"/>
  <c r="F80" i="37"/>
  <c r="E74" i="37"/>
  <c r="H71" i="37"/>
  <c r="K66" i="37"/>
  <c r="H61" i="37"/>
  <c r="L55" i="37"/>
  <c r="G53" i="37"/>
  <c r="M50" i="37"/>
  <c r="E45" i="37"/>
  <c r="L34" i="37"/>
  <c r="J23" i="37"/>
  <c r="G21" i="37"/>
  <c r="G20" i="37" s="1"/>
  <c r="F19" i="37"/>
  <c r="E165" i="37"/>
  <c r="E161" i="37"/>
  <c r="L152" i="37"/>
  <c r="J138" i="37"/>
  <c r="H133" i="37"/>
  <c r="K106" i="37"/>
  <c r="E103" i="37"/>
  <c r="F100" i="37"/>
  <c r="M97" i="37"/>
  <c r="J91" i="37"/>
  <c r="I88" i="37"/>
  <c r="J85" i="37"/>
  <c r="G71" i="37"/>
  <c r="M68" i="37"/>
  <c r="H66" i="37"/>
  <c r="E58" i="37"/>
  <c r="H55" i="37"/>
  <c r="E50" i="37"/>
  <c r="M47" i="37"/>
  <c r="G39" i="37"/>
  <c r="L36" i="37"/>
  <c r="K34" i="37"/>
  <c r="G23" i="37"/>
  <c r="F21" i="37"/>
  <c r="F20" i="37" s="1"/>
  <c r="E19" i="37"/>
  <c r="G16" i="37"/>
  <c r="F188" i="37"/>
  <c r="G152" i="37"/>
  <c r="K147" i="37"/>
  <c r="K142" i="37"/>
  <c r="G124" i="37"/>
  <c r="J120" i="37"/>
  <c r="G116" i="37"/>
  <c r="J112" i="37"/>
  <c r="I106" i="37"/>
  <c r="H97" i="37"/>
  <c r="I94" i="37"/>
  <c r="H91" i="37"/>
  <c r="L82" i="37"/>
  <c r="M79" i="37"/>
  <c r="L73" i="37"/>
  <c r="L60" i="37"/>
  <c r="G55" i="37"/>
  <c r="M52" i="37"/>
  <c r="E47" i="37"/>
  <c r="H41" i="37"/>
  <c r="K31" i="37"/>
  <c r="K231" i="37"/>
  <c r="J199" i="37"/>
  <c r="E183" i="37"/>
  <c r="E178" i="37"/>
  <c r="M160" i="37"/>
  <c r="M132" i="37"/>
  <c r="E124" i="37"/>
  <c r="F120" i="37"/>
  <c r="E116" i="37"/>
  <c r="G112" i="37"/>
  <c r="E97" i="37"/>
  <c r="F94" i="37"/>
  <c r="J87" i="37"/>
  <c r="L84" i="37"/>
  <c r="K70" i="37"/>
  <c r="I65" i="37"/>
  <c r="H60" i="37"/>
  <c r="L57" i="37"/>
  <c r="E52" i="37"/>
  <c r="M49" i="37"/>
  <c r="F41" i="37"/>
  <c r="L33" i="37"/>
  <c r="H31" i="37"/>
  <c r="I18" i="37"/>
  <c r="H168" i="37"/>
  <c r="G163" i="37"/>
  <c r="H160" i="37"/>
  <c r="M108" i="37"/>
  <c r="I105" i="37"/>
  <c r="E99" i="37"/>
  <c r="I90" i="37"/>
  <c r="E87" i="37"/>
  <c r="F84" i="37"/>
  <c r="M81" i="37"/>
  <c r="L72" i="37"/>
  <c r="E70" i="37"/>
  <c r="L67" i="37"/>
  <c r="G65" i="37"/>
  <c r="E60" i="37"/>
  <c r="E49" i="37"/>
  <c r="M46" i="37"/>
  <c r="K33" i="37"/>
  <c r="J24" i="37"/>
  <c r="F18" i="37"/>
  <c r="J10" i="37"/>
  <c r="G150" i="37"/>
  <c r="H145" i="37"/>
  <c r="H140" i="37"/>
  <c r="G131" i="37"/>
  <c r="I108" i="37"/>
  <c r="M101" i="37"/>
  <c r="F96" i="37"/>
  <c r="H93" i="37"/>
  <c r="H81" i="37"/>
  <c r="H75" i="37"/>
  <c r="K72" i="37"/>
  <c r="I67" i="37"/>
  <c r="L56" i="37"/>
  <c r="M51" i="37"/>
  <c r="E46" i="37"/>
  <c r="L35" i="37"/>
  <c r="L30" i="37"/>
  <c r="I24" i="37"/>
  <c r="H10" i="37"/>
  <c r="J203" i="37"/>
  <c r="J181" i="37"/>
  <c r="I167" i="37"/>
  <c r="G135" i="37"/>
  <c r="J122" i="37"/>
  <c r="I118" i="37"/>
  <c r="J114" i="37"/>
  <c r="K104" i="37"/>
  <c r="J101" i="37"/>
  <c r="E81" i="37"/>
  <c r="H59" i="37"/>
  <c r="K56" i="37"/>
  <c r="E51" i="37"/>
  <c r="M48" i="37"/>
  <c r="H40" i="37"/>
  <c r="J30" i="37"/>
  <c r="G17" i="37"/>
  <c r="F10" i="37"/>
  <c r="C6" i="19"/>
  <c r="C16" i="19"/>
  <c r="C26" i="19"/>
  <c r="C38" i="19"/>
  <c r="C48" i="19"/>
  <c r="D82" i="1" s="1"/>
  <c r="C58" i="19"/>
  <c r="D336" i="1" s="1"/>
  <c r="C70" i="19"/>
  <c r="D20" i="37" s="1"/>
  <c r="C80" i="19"/>
  <c r="D54" i="1" s="1"/>
  <c r="C90" i="19"/>
  <c r="D91" i="1" s="1"/>
  <c r="C102" i="19"/>
  <c r="D130" i="37" s="1"/>
  <c r="C112" i="19"/>
  <c r="D172" i="37" s="1"/>
  <c r="C122" i="19"/>
  <c r="D225" i="37" s="1"/>
  <c r="C134" i="19"/>
  <c r="D350" i="1" s="1"/>
  <c r="C144" i="19"/>
  <c r="D12" i="37" s="1"/>
  <c r="C154" i="19"/>
  <c r="D28" i="1" s="1"/>
  <c r="C166" i="19"/>
  <c r="D24" i="37" s="1"/>
  <c r="C176" i="19"/>
  <c r="D49" i="1" s="1"/>
  <c r="C186" i="19"/>
  <c r="D40" i="37" s="1"/>
  <c r="C198" i="19"/>
  <c r="D68" i="1" s="1"/>
  <c r="C210" i="19"/>
  <c r="D45" i="37" s="1"/>
  <c r="C223" i="19"/>
  <c r="D59" i="37" s="1"/>
  <c r="C236" i="19"/>
  <c r="D74" i="37" s="1"/>
  <c r="C248" i="19"/>
  <c r="D95" i="1" s="1"/>
  <c r="C262" i="19"/>
  <c r="D110" i="1" s="1"/>
  <c r="C274" i="19"/>
  <c r="D121" i="1" s="1"/>
  <c r="C287" i="19"/>
  <c r="D137" i="1" s="1"/>
  <c r="C300" i="19"/>
  <c r="D150" i="1" s="1"/>
  <c r="C312" i="19"/>
  <c r="D89" i="37" s="1"/>
  <c r="C326" i="19"/>
  <c r="D105" i="37" s="1"/>
  <c r="C338" i="19"/>
  <c r="D117" i="37" s="1"/>
  <c r="C351" i="19"/>
  <c r="D160" i="1" s="1"/>
  <c r="C364" i="19"/>
  <c r="D176" i="1" s="1"/>
  <c r="C376" i="19"/>
  <c r="D138" i="37" s="1"/>
  <c r="C390" i="19"/>
  <c r="D154" i="37" s="1"/>
  <c r="C402" i="19"/>
  <c r="D196" i="1" s="1"/>
  <c r="C415" i="19"/>
  <c r="D211" i="1" s="1"/>
  <c r="C428" i="19"/>
  <c r="D226" i="1" s="1"/>
  <c r="C440" i="19"/>
  <c r="D238" i="1" s="1"/>
  <c r="C454" i="19"/>
  <c r="D170" i="37" s="1"/>
  <c r="C468" i="19"/>
  <c r="D185" i="37" s="1"/>
  <c r="C484" i="19"/>
  <c r="D203" i="37" s="1"/>
  <c r="C500" i="19"/>
  <c r="D257" i="1" s="1"/>
  <c r="C516" i="19"/>
  <c r="D214" i="37" s="1"/>
  <c r="C532" i="19"/>
  <c r="D279" i="1" s="1"/>
  <c r="C548" i="19"/>
  <c r="D298" i="1" s="1"/>
  <c r="C564" i="19"/>
  <c r="D315" i="1" s="1"/>
  <c r="C580" i="19"/>
  <c r="D331" i="1" s="1"/>
  <c r="C596" i="19"/>
  <c r="D246" i="37" s="1"/>
  <c r="C612" i="19"/>
  <c r="D263" i="37" s="1"/>
  <c r="C628" i="19"/>
  <c r="D279" i="37" s="1"/>
  <c r="C644" i="19"/>
  <c r="D287" i="37" s="1"/>
  <c r="C660" i="19"/>
  <c r="E11" i="38" s="1"/>
  <c r="C676" i="19"/>
  <c r="E27" i="38" s="1"/>
  <c r="C692" i="19"/>
  <c r="E43" i="38" s="1"/>
  <c r="C708" i="19"/>
  <c r="E59" i="38" s="1"/>
  <c r="C724" i="19"/>
  <c r="E75" i="38" s="1"/>
  <c r="C740" i="19"/>
  <c r="E91" i="38" s="1"/>
  <c r="C756" i="19"/>
  <c r="E107" i="38" s="1"/>
  <c r="C772" i="19"/>
  <c r="E123" i="38" s="1"/>
  <c r="C788" i="19"/>
  <c r="E139" i="38" s="1"/>
  <c r="C804" i="19"/>
  <c r="E155" i="38" s="1"/>
  <c r="C820" i="19"/>
  <c r="E171" i="38" s="1"/>
  <c r="C836" i="19"/>
  <c r="E187" i="38" s="1"/>
  <c r="C855" i="19"/>
  <c r="E206" i="38" s="1"/>
  <c r="C873" i="19"/>
  <c r="E224" i="38" s="1"/>
  <c r="C891" i="19"/>
  <c r="E242" i="38" s="1"/>
  <c r="C909" i="19"/>
  <c r="E260" i="38" s="1"/>
  <c r="J10" i="1"/>
  <c r="K23" i="1"/>
  <c r="F27" i="1"/>
  <c r="F44" i="1"/>
  <c r="L60" i="1"/>
  <c r="H65" i="1"/>
  <c r="I76" i="1"/>
  <c r="K86" i="1"/>
  <c r="K97" i="1"/>
  <c r="H102" i="1"/>
  <c r="G113" i="1"/>
  <c r="K181" i="1"/>
  <c r="L247" i="1"/>
  <c r="G228" i="38"/>
  <c r="G217" i="38"/>
  <c r="G215" i="38"/>
  <c r="F213" i="38"/>
  <c r="H208" i="38"/>
  <c r="F257" i="38"/>
  <c r="G250" i="38"/>
  <c r="L230" i="38"/>
  <c r="H228" i="38"/>
  <c r="I226" i="38"/>
  <c r="M213" i="38"/>
  <c r="F211" i="38"/>
  <c r="G201" i="38"/>
  <c r="M198" i="38"/>
  <c r="M193" i="38"/>
  <c r="F188" i="38"/>
  <c r="L180" i="38"/>
  <c r="N164" i="38"/>
  <c r="J156" i="38"/>
  <c r="G148" i="38"/>
  <c r="N243" i="38"/>
  <c r="N240" i="38"/>
  <c r="L224" i="38"/>
  <c r="L221" i="38"/>
  <c r="G220" i="38"/>
  <c r="I213" i="38"/>
  <c r="N206" i="38"/>
  <c r="N205" i="38"/>
  <c r="F201" i="38"/>
  <c r="J200" i="38"/>
  <c r="I199" i="38"/>
  <c r="L198" i="38"/>
  <c r="N196" i="38"/>
  <c r="F240" i="38"/>
  <c r="K224" i="38"/>
  <c r="J222" i="38"/>
  <c r="G213" i="38"/>
  <c r="K208" i="38"/>
  <c r="I206" i="38"/>
  <c r="M205" i="38"/>
  <c r="N204" i="38"/>
  <c r="H198" i="38"/>
  <c r="J196" i="38"/>
  <c r="I193" i="38"/>
  <c r="K189" i="38"/>
  <c r="N188" i="38"/>
  <c r="I180" i="38"/>
  <c r="L252" i="38"/>
  <c r="N229" i="38"/>
  <c r="L227" i="38"/>
  <c r="G224" i="38"/>
  <c r="I222" i="38"/>
  <c r="I221" i="38"/>
  <c r="N216" i="38"/>
  <c r="M215" i="38"/>
  <c r="J208" i="38"/>
  <c r="H206" i="38"/>
  <c r="L205" i="38"/>
  <c r="J204" i="38"/>
  <c r="G199" i="38"/>
  <c r="G198" i="38"/>
  <c r="I196" i="38"/>
  <c r="G242" i="38"/>
  <c r="L231" i="38"/>
  <c r="J229" i="38"/>
  <c r="H227" i="38"/>
  <c r="F222" i="38"/>
  <c r="N218" i="38"/>
  <c r="N217" i="38"/>
  <c r="M216" i="38"/>
  <c r="I215" i="38"/>
  <c r="G208" i="38"/>
  <c r="G206" i="38"/>
  <c r="K205" i="38"/>
  <c r="I204" i="38"/>
  <c r="N201" i="38"/>
  <c r="F198" i="38"/>
  <c r="L248" i="38"/>
  <c r="N236" i="38"/>
  <c r="M218" i="38"/>
  <c r="I217" i="38"/>
  <c r="K216" i="38"/>
  <c r="H215" i="38"/>
  <c r="M211" i="38"/>
  <c r="F208" i="38"/>
  <c r="F206" i="38"/>
  <c r="J205" i="38"/>
  <c r="H204" i="38"/>
  <c r="M201" i="38"/>
  <c r="G196" i="38"/>
  <c r="F193" i="38"/>
  <c r="J192" i="38"/>
  <c r="G236" i="38"/>
  <c r="N233" i="38"/>
  <c r="I223" i="38"/>
  <c r="K218" i="38"/>
  <c r="H217" i="38"/>
  <c r="J216" i="38"/>
  <c r="L212" i="38"/>
  <c r="L211" i="38"/>
  <c r="G204" i="38"/>
  <c r="I201" i="38"/>
  <c r="N213" i="38"/>
  <c r="G203" i="38"/>
  <c r="H196" i="38"/>
  <c r="H186" i="38"/>
  <c r="F180" i="38"/>
  <c r="I169" i="38"/>
  <c r="F160" i="38"/>
  <c r="I156" i="38"/>
  <c r="J149" i="38"/>
  <c r="N148" i="38"/>
  <c r="I140" i="38"/>
  <c r="F132" i="38"/>
  <c r="L124" i="38"/>
  <c r="H116" i="38"/>
  <c r="M200" i="38"/>
  <c r="F196" i="38"/>
  <c r="G186" i="38"/>
  <c r="L178" i="38"/>
  <c r="H169" i="38"/>
  <c r="L168" i="38"/>
  <c r="M164" i="38"/>
  <c r="H156" i="38"/>
  <c r="L155" i="38"/>
  <c r="I149" i="38"/>
  <c r="M148" i="38"/>
  <c r="N143" i="38"/>
  <c r="M141" i="38"/>
  <c r="L200" i="38"/>
  <c r="N198" i="38"/>
  <c r="N192" i="38"/>
  <c r="N191" i="38"/>
  <c r="L189" i="38"/>
  <c r="M188" i="38"/>
  <c r="L182" i="38"/>
  <c r="M181" i="38"/>
  <c r="J178" i="38"/>
  <c r="G169" i="38"/>
  <c r="K168" i="38"/>
  <c r="L164" i="38"/>
  <c r="N160" i="38"/>
  <c r="G156" i="38"/>
  <c r="K155" i="38"/>
  <c r="H149" i="38"/>
  <c r="L148" i="38"/>
  <c r="M143" i="38"/>
  <c r="G140" i="38"/>
  <c r="I135" i="38"/>
  <c r="M132" i="38"/>
  <c r="I124" i="38"/>
  <c r="N228" i="38"/>
  <c r="J218" i="38"/>
  <c r="K212" i="38"/>
  <c r="N193" i="38"/>
  <c r="L192" i="38"/>
  <c r="K191" i="38"/>
  <c r="J189" i="38"/>
  <c r="J188" i="38"/>
  <c r="J182" i="38"/>
  <c r="L181" i="38"/>
  <c r="N180" i="38"/>
  <c r="I178" i="38"/>
  <c r="K174" i="38"/>
  <c r="F169" i="38"/>
  <c r="J168" i="38"/>
  <c r="J164" i="38"/>
  <c r="M160" i="38"/>
  <c r="F156" i="38"/>
  <c r="J155" i="38"/>
  <c r="G149" i="38"/>
  <c r="J148" i="38"/>
  <c r="F140" i="38"/>
  <c r="H135" i="38"/>
  <c r="L132" i="38"/>
  <c r="H124" i="38"/>
  <c r="N116" i="38"/>
  <c r="H113" i="38"/>
  <c r="L194" i="38"/>
  <c r="L193" i="38"/>
  <c r="K192" i="38"/>
  <c r="J191" i="38"/>
  <c r="I189" i="38"/>
  <c r="I188" i="38"/>
  <c r="N186" i="38"/>
  <c r="H182" i="38"/>
  <c r="K181" i="38"/>
  <c r="M180" i="38"/>
  <c r="H178" i="38"/>
  <c r="H174" i="38"/>
  <c r="K173" i="38"/>
  <c r="I171" i="38"/>
  <c r="I168" i="38"/>
  <c r="K167" i="38"/>
  <c r="I164" i="38"/>
  <c r="I161" i="38"/>
  <c r="K160" i="38"/>
  <c r="L157" i="38"/>
  <c r="I155" i="38"/>
  <c r="K154" i="38"/>
  <c r="I148" i="38"/>
  <c r="J143" i="38"/>
  <c r="J141" i="38"/>
  <c r="G211" i="38"/>
  <c r="K195" i="38"/>
  <c r="H193" i="38"/>
  <c r="K186" i="38"/>
  <c r="I181" i="38"/>
  <c r="F178" i="38"/>
  <c r="L176" i="38"/>
  <c r="J173" i="38"/>
  <c r="H167" i="38"/>
  <c r="F164" i="38"/>
  <c r="N159" i="38"/>
  <c r="N156" i="38"/>
  <c r="K153" i="38"/>
  <c r="K150" i="38"/>
  <c r="M144" i="38"/>
  <c r="I141" i="38"/>
  <c r="J140" i="38"/>
  <c r="I139" i="38"/>
  <c r="G137" i="38"/>
  <c r="G135" i="38"/>
  <c r="J134" i="38"/>
  <c r="G193" i="38"/>
  <c r="I191" i="38"/>
  <c r="J186" i="38"/>
  <c r="G181" i="38"/>
  <c r="K176" i="38"/>
  <c r="I173" i="38"/>
  <c r="G167" i="38"/>
  <c r="M156" i="38"/>
  <c r="I153" i="38"/>
  <c r="J150" i="38"/>
  <c r="H141" i="38"/>
  <c r="H140" i="38"/>
  <c r="G139" i="38"/>
  <c r="F135" i="38"/>
  <c r="G132" i="38"/>
  <c r="F124" i="38"/>
  <c r="K121" i="38"/>
  <c r="G116" i="38"/>
  <c r="N113" i="38"/>
  <c r="H110" i="38"/>
  <c r="I101" i="38"/>
  <c r="F93" i="38"/>
  <c r="G191" i="38"/>
  <c r="H189" i="38"/>
  <c r="I186" i="38"/>
  <c r="G182" i="38"/>
  <c r="I176" i="38"/>
  <c r="H173" i="38"/>
  <c r="N168" i="38"/>
  <c r="L156" i="38"/>
  <c r="I154" i="38"/>
  <c r="H148" i="38"/>
  <c r="K145" i="38"/>
  <c r="G141" i="38"/>
  <c r="F139" i="38"/>
  <c r="F134" i="38"/>
  <c r="F217" i="38"/>
  <c r="K194" i="38"/>
  <c r="L187" i="38"/>
  <c r="F182" i="38"/>
  <c r="G174" i="38"/>
  <c r="L220" i="38"/>
  <c r="K199" i="38"/>
  <c r="I194" i="38"/>
  <c r="J187" i="38"/>
  <c r="J180" i="38"/>
  <c r="F174" i="38"/>
  <c r="F171" i="38"/>
  <c r="I160" i="38"/>
  <c r="J157" i="38"/>
  <c r="G154" i="38"/>
  <c r="H145" i="38"/>
  <c r="N195" i="38"/>
  <c r="M185" i="38"/>
  <c r="G180" i="38"/>
  <c r="K175" i="38"/>
  <c r="H168" i="38"/>
  <c r="G161" i="38"/>
  <c r="I157" i="38"/>
  <c r="M152" i="38"/>
  <c r="H143" i="38"/>
  <c r="M139" i="38"/>
  <c r="J124" i="38"/>
  <c r="H121" i="38"/>
  <c r="H119" i="38"/>
  <c r="L116" i="38"/>
  <c r="M113" i="38"/>
  <c r="N112" i="38"/>
  <c r="M101" i="38"/>
  <c r="G96" i="38"/>
  <c r="G93" i="38"/>
  <c r="F77" i="38"/>
  <c r="M195" i="38"/>
  <c r="I192" i="38"/>
  <c r="L185" i="38"/>
  <c r="F161" i="38"/>
  <c r="L152" i="38"/>
  <c r="I145" i="38"/>
  <c r="G143" i="38"/>
  <c r="J139" i="38"/>
  <c r="N137" i="38"/>
  <c r="L134" i="38"/>
  <c r="J125" i="38"/>
  <c r="G124" i="38"/>
  <c r="F123" i="38"/>
  <c r="G121" i="38"/>
  <c r="H120" i="38"/>
  <c r="G119" i="38"/>
  <c r="J116" i="38"/>
  <c r="K113" i="38"/>
  <c r="M112" i="38"/>
  <c r="G108" i="38"/>
  <c r="F103" i="38"/>
  <c r="L101" i="38"/>
  <c r="F96" i="38"/>
  <c r="F89" i="38"/>
  <c r="F192" i="38"/>
  <c r="G187" i="38"/>
  <c r="H154" i="38"/>
  <c r="M149" i="38"/>
  <c r="N140" i="38"/>
  <c r="L137" i="38"/>
  <c r="K134" i="38"/>
  <c r="N132" i="38"/>
  <c r="N128" i="38"/>
  <c r="I125" i="38"/>
  <c r="H201" i="38"/>
  <c r="F204" i="38"/>
  <c r="G194" i="38"/>
  <c r="J181" i="38"/>
  <c r="M169" i="38"/>
  <c r="J160" i="38"/>
  <c r="N144" i="38"/>
  <c r="L140" i="38"/>
  <c r="M135" i="38"/>
  <c r="I132" i="38"/>
  <c r="I128" i="38"/>
  <c r="F113" i="38"/>
  <c r="I112" i="38"/>
  <c r="K110" i="38"/>
  <c r="G101" i="38"/>
  <c r="M96" i="38"/>
  <c r="L93" i="38"/>
  <c r="G80" i="38"/>
  <c r="J77" i="38"/>
  <c r="H223" i="38"/>
  <c r="G171" i="38"/>
  <c r="K169" i="38"/>
  <c r="H164" i="38"/>
  <c r="H160" i="38"/>
  <c r="N155" i="38"/>
  <c r="L153" i="38"/>
  <c r="G155" i="38"/>
  <c r="L128" i="38"/>
  <c r="N124" i="38"/>
  <c r="I121" i="38"/>
  <c r="N110" i="38"/>
  <c r="J108" i="38"/>
  <c r="L103" i="38"/>
  <c r="K102" i="38"/>
  <c r="H101" i="38"/>
  <c r="N92" i="38"/>
  <c r="G90" i="38"/>
  <c r="G88" i="38"/>
  <c r="G87" i="38"/>
  <c r="G86" i="38"/>
  <c r="J84" i="38"/>
  <c r="N81" i="38"/>
  <c r="H79" i="38"/>
  <c r="L77" i="38"/>
  <c r="F73" i="38"/>
  <c r="J72" i="38"/>
  <c r="I65" i="38"/>
  <c r="F63" i="38"/>
  <c r="M61" i="38"/>
  <c r="G58" i="38"/>
  <c r="F56" i="38"/>
  <c r="N52" i="38"/>
  <c r="M50" i="38"/>
  <c r="H49" i="38"/>
  <c r="G47" i="38"/>
  <c r="G41" i="38"/>
  <c r="N38" i="38"/>
  <c r="F38" i="38"/>
  <c r="G33" i="38"/>
  <c r="L32" i="38"/>
  <c r="I31" i="38"/>
  <c r="N30" i="38"/>
  <c r="F30" i="38"/>
  <c r="M27" i="38"/>
  <c r="L24" i="38"/>
  <c r="I23" i="38"/>
  <c r="N22" i="38"/>
  <c r="F22" i="38"/>
  <c r="G17" i="38"/>
  <c r="L16" i="38"/>
  <c r="I15" i="38"/>
  <c r="N14" i="38"/>
  <c r="F14" i="38"/>
  <c r="H180" i="38"/>
  <c r="I167" i="38"/>
  <c r="J132" i="38"/>
  <c r="H128" i="38"/>
  <c r="G126" i="38"/>
  <c r="M124" i="38"/>
  <c r="M119" i="38"/>
  <c r="I114" i="38"/>
  <c r="N111" i="38"/>
  <c r="M110" i="38"/>
  <c r="F108" i="38"/>
  <c r="J103" i="38"/>
  <c r="H102" i="38"/>
  <c r="F101" i="38"/>
  <c r="N93" i="38"/>
  <c r="I84" i="38"/>
  <c r="M81" i="38"/>
  <c r="F79" i="38"/>
  <c r="I77" i="38"/>
  <c r="H65" i="38"/>
  <c r="L61" i="38"/>
  <c r="F58" i="38"/>
  <c r="F49" i="38"/>
  <c r="F47" i="38"/>
  <c r="N41" i="38"/>
  <c r="F41" i="38"/>
  <c r="N33" i="38"/>
  <c r="F33" i="38"/>
  <c r="N17" i="38"/>
  <c r="F17" i="38"/>
  <c r="G164" i="38"/>
  <c r="F148" i="38"/>
  <c r="H132" i="38"/>
  <c r="K119" i="38"/>
  <c r="G114" i="38"/>
  <c r="M111" i="38"/>
  <c r="J110" i="38"/>
  <c r="I105" i="38"/>
  <c r="H103" i="38"/>
  <c r="G102" i="38"/>
  <c r="L94" i="38"/>
  <c r="M93" i="38"/>
  <c r="L92" i="38"/>
  <c r="F84" i="38"/>
  <c r="K81" i="38"/>
  <c r="N80" i="38"/>
  <c r="H77" i="38"/>
  <c r="N73" i="38"/>
  <c r="G72" i="38"/>
  <c r="L67" i="38"/>
  <c r="F65" i="38"/>
  <c r="J61" i="38"/>
  <c r="N58" i="38"/>
  <c r="M56" i="38"/>
  <c r="K50" i="38"/>
  <c r="N49" i="38"/>
  <c r="N47" i="38"/>
  <c r="M41" i="38"/>
  <c r="L38" i="38"/>
  <c r="M33" i="38"/>
  <c r="J32" i="38"/>
  <c r="G31" i="38"/>
  <c r="L30" i="38"/>
  <c r="J24" i="38"/>
  <c r="G23" i="38"/>
  <c r="L22" i="38"/>
  <c r="M17" i="38"/>
  <c r="J16" i="38"/>
  <c r="G15" i="38"/>
  <c r="L14" i="38"/>
  <c r="K157" i="38"/>
  <c r="L138" i="38"/>
  <c r="M129" i="38"/>
  <c r="N120" i="38"/>
  <c r="I119" i="38"/>
  <c r="K112" i="38"/>
  <c r="I111" i="38"/>
  <c r="G110" i="38"/>
  <c r="L97" i="38"/>
  <c r="N96" i="38"/>
  <c r="N95" i="38"/>
  <c r="J94" i="38"/>
  <c r="J93" i="38"/>
  <c r="J81" i="38"/>
  <c r="M80" i="38"/>
  <c r="G77" i="38"/>
  <c r="M73" i="38"/>
  <c r="K67" i="38"/>
  <c r="I61" i="38"/>
  <c r="M58" i="38"/>
  <c r="I50" i="38"/>
  <c r="M49" i="38"/>
  <c r="M47" i="38"/>
  <c r="L41" i="38"/>
  <c r="L33" i="38"/>
  <c r="I32" i="38"/>
  <c r="I24" i="38"/>
  <c r="L17" i="38"/>
  <c r="I16" i="38"/>
  <c r="H188" i="38"/>
  <c r="N185" i="38"/>
  <c r="N169" i="38"/>
  <c r="L166" i="38"/>
  <c r="L150" i="38"/>
  <c r="K138" i="38"/>
  <c r="L129" i="38"/>
  <c r="L125" i="38"/>
  <c r="L120" i="38"/>
  <c r="F119" i="38"/>
  <c r="J112" i="38"/>
  <c r="H111" i="38"/>
  <c r="K97" i="38"/>
  <c r="J96" i="38"/>
  <c r="H94" i="38"/>
  <c r="I93" i="38"/>
  <c r="N89" i="38"/>
  <c r="I81" i="38"/>
  <c r="J80" i="38"/>
  <c r="N79" i="38"/>
  <c r="L73" i="38"/>
  <c r="N65" i="38"/>
  <c r="H61" i="38"/>
  <c r="G188" i="38"/>
  <c r="K166" i="38"/>
  <c r="M140" i="38"/>
  <c r="M133" i="38"/>
  <c r="K129" i="38"/>
  <c r="L123" i="38"/>
  <c r="K120" i="38"/>
  <c r="M116" i="38"/>
  <c r="H112" i="38"/>
  <c r="N107" i="38"/>
  <c r="H106" i="38"/>
  <c r="L98" i="38"/>
  <c r="I97" i="38"/>
  <c r="I96" i="38"/>
  <c r="J95" i="38"/>
  <c r="G94" i="38"/>
  <c r="H93" i="38"/>
  <c r="M90" i="38"/>
  <c r="K89" i="38"/>
  <c r="M88" i="38"/>
  <c r="L87" i="38"/>
  <c r="L86" i="38"/>
  <c r="N84" i="38"/>
  <c r="F81" i="38"/>
  <c r="I80" i="38"/>
  <c r="M79" i="38"/>
  <c r="J73" i="38"/>
  <c r="N72" i="38"/>
  <c r="G71" i="38"/>
  <c r="I70" i="38"/>
  <c r="H67" i="38"/>
  <c r="M65" i="38"/>
  <c r="J63" i="38"/>
  <c r="G61" i="38"/>
  <c r="G59" i="38"/>
  <c r="K58" i="38"/>
  <c r="I56" i="38"/>
  <c r="I54" i="38"/>
  <c r="I53" i="38" s="1"/>
  <c r="I52" i="38"/>
  <c r="G50" i="38"/>
  <c r="K49" i="38"/>
  <c r="F48" i="38"/>
  <c r="K47" i="38"/>
  <c r="N230" i="38"/>
  <c r="G178" i="38"/>
  <c r="M175" i="38"/>
  <c r="I143" i="38"/>
  <c r="N135" i="38"/>
  <c r="L133" i="38"/>
  <c r="K123" i="38"/>
  <c r="N121" i="38"/>
  <c r="I116" i="38"/>
  <c r="I113" i="38"/>
  <c r="L108" i="38"/>
  <c r="M102" i="38"/>
  <c r="N101" i="38"/>
  <c r="F97" i="38"/>
  <c r="H96" i="38"/>
  <c r="H95" i="38"/>
  <c r="L90" i="38"/>
  <c r="J89" i="38"/>
  <c r="J88" i="38"/>
  <c r="K87" i="38"/>
  <c r="K86" i="38"/>
  <c r="M84" i="38"/>
  <c r="H80" i="38"/>
  <c r="K79" i="38"/>
  <c r="N77" i="38"/>
  <c r="I73" i="38"/>
  <c r="G67" i="38"/>
  <c r="L65" i="38"/>
  <c r="F61" i="38"/>
  <c r="I58" i="38"/>
  <c r="H56" i="38"/>
  <c r="F50" i="38"/>
  <c r="J49" i="38"/>
  <c r="J47" i="38"/>
  <c r="I41" i="38"/>
  <c r="H38" i="38"/>
  <c r="I33" i="38"/>
  <c r="N32" i="38"/>
  <c r="F32" i="38"/>
  <c r="H30" i="38"/>
  <c r="N24" i="38"/>
  <c r="F24" i="38"/>
  <c r="H22" i="38"/>
  <c r="I17" i="38"/>
  <c r="N16" i="38"/>
  <c r="F16" i="38"/>
  <c r="H14" i="38"/>
  <c r="H90" i="38"/>
  <c r="J79" i="38"/>
  <c r="N50" i="38"/>
  <c r="N27" i="38"/>
  <c r="G24" i="38"/>
  <c r="J17" i="38"/>
  <c r="G14" i="38"/>
  <c r="J135" i="38"/>
  <c r="H87" i="38"/>
  <c r="N76" i="38"/>
  <c r="N75" i="38" s="1"/>
  <c r="H73" i="38"/>
  <c r="J65" i="38"/>
  <c r="J60" i="38"/>
  <c r="M42" i="38"/>
  <c r="N37" i="38"/>
  <c r="M32" i="38"/>
  <c r="H27" i="38"/>
  <c r="I22" i="38"/>
  <c r="H17" i="38"/>
  <c r="I12" i="38"/>
  <c r="M10" i="38"/>
  <c r="M9" i="38" s="1"/>
  <c r="K149" i="38"/>
  <c r="H107" i="38"/>
  <c r="J101" i="38"/>
  <c r="L84" i="38"/>
  <c r="G70" i="38"/>
  <c r="J62" i="38"/>
  <c r="F52" i="38"/>
  <c r="H47" i="38"/>
  <c r="L37" i="38"/>
  <c r="G32" i="38"/>
  <c r="F27" i="38"/>
  <c r="G22" i="38"/>
  <c r="L15" i="38"/>
  <c r="G113" i="38"/>
  <c r="G98" i="38"/>
  <c r="I89" i="38"/>
  <c r="L78" i="38"/>
  <c r="F67" i="38"/>
  <c r="G54" i="38"/>
  <c r="G53" i="38" s="1"/>
  <c r="F37" i="38"/>
  <c r="I30" i="38"/>
  <c r="J15" i="38"/>
  <c r="H137" i="38"/>
  <c r="F116" i="38"/>
  <c r="N103" i="38"/>
  <c r="J86" i="38"/>
  <c r="K72" i="38"/>
  <c r="N59" i="38"/>
  <c r="I49" i="38"/>
  <c r="J33" i="38"/>
  <c r="G30" i="38"/>
  <c r="L23" i="38"/>
  <c r="K83" i="38"/>
  <c r="F80" i="38"/>
  <c r="N61" i="38"/>
  <c r="G56" i="38"/>
  <c r="J51" i="38"/>
  <c r="I38" i="38"/>
  <c r="H33" i="38"/>
  <c r="J23" i="38"/>
  <c r="N21" i="38"/>
  <c r="M16" i="38"/>
  <c r="N118" i="38"/>
  <c r="I88" i="38"/>
  <c r="M77" i="38"/>
  <c r="J41" i="38"/>
  <c r="G38" i="38"/>
  <c r="L31" i="38"/>
  <c r="L21" i="38"/>
  <c r="G16" i="38"/>
  <c r="M121" i="38"/>
  <c r="K108" i="38"/>
  <c r="L102" i="38"/>
  <c r="G63" i="38"/>
  <c r="H58" i="38"/>
  <c r="M48" i="38"/>
  <c r="H41" i="38"/>
  <c r="I36" i="38"/>
  <c r="M34" i="38"/>
  <c r="J31" i="38"/>
  <c r="M24" i="38"/>
  <c r="F21" i="38"/>
  <c r="I14" i="38"/>
  <c r="C7" i="19"/>
  <c r="C17" i="19"/>
  <c r="C28" i="19"/>
  <c r="C39" i="19"/>
  <c r="C49" i="19"/>
  <c r="D77" i="37" s="1"/>
  <c r="C60" i="19"/>
  <c r="D9" i="1" s="1"/>
  <c r="C71" i="19"/>
  <c r="D22" i="37" s="1"/>
  <c r="C81" i="19"/>
  <c r="D62" i="1" s="1"/>
  <c r="C92" i="19"/>
  <c r="D128" i="1" s="1"/>
  <c r="C103" i="19"/>
  <c r="D136" i="37" s="1"/>
  <c r="C113" i="19"/>
  <c r="D174" i="37" s="1"/>
  <c r="C124" i="19"/>
  <c r="D288" i="1" s="1"/>
  <c r="C135" i="19"/>
  <c r="D352" i="1" s="1"/>
  <c r="C145" i="19"/>
  <c r="D18" i="1" s="1"/>
  <c r="C156" i="19"/>
  <c r="D30" i="1" s="1"/>
  <c r="C167" i="19"/>
  <c r="D26" i="37" s="1"/>
  <c r="C177" i="19"/>
  <c r="D51" i="1" s="1"/>
  <c r="C188" i="19"/>
  <c r="D55" i="1" s="1"/>
  <c r="C199" i="19"/>
  <c r="D69" i="1" s="1"/>
  <c r="C212" i="19"/>
  <c r="D47" i="37" s="1"/>
  <c r="C224" i="19"/>
  <c r="D60" i="37" s="1"/>
  <c r="C238" i="19"/>
  <c r="D84" i="1" s="1"/>
  <c r="C250" i="19"/>
  <c r="D97" i="1" s="1"/>
  <c r="C263" i="19"/>
  <c r="D111" i="1" s="1"/>
  <c r="C276" i="19"/>
  <c r="D123" i="1" s="1"/>
  <c r="C288" i="19"/>
  <c r="D138" i="1" s="1"/>
  <c r="C302" i="19"/>
  <c r="D152" i="1" s="1"/>
  <c r="C314" i="19"/>
  <c r="D91" i="37" s="1"/>
  <c r="C327" i="19"/>
  <c r="D104" i="37" s="1"/>
  <c r="C340" i="19"/>
  <c r="D119" i="37" s="1"/>
  <c r="C352" i="19"/>
  <c r="D161" i="1" s="1"/>
  <c r="C366" i="19"/>
  <c r="D178" i="1" s="1"/>
  <c r="C378" i="19"/>
  <c r="D140" i="37" s="1"/>
  <c r="C391" i="19"/>
  <c r="D185" i="1" s="1"/>
  <c r="C404" i="19"/>
  <c r="D198" i="1" s="1"/>
  <c r="C416" i="19"/>
  <c r="D213" i="1" s="1"/>
  <c r="C430" i="19"/>
  <c r="D228" i="1" s="1"/>
  <c r="C442" i="19"/>
  <c r="D158" i="37" s="1"/>
  <c r="C455" i="19"/>
  <c r="D171" i="37" s="1"/>
  <c r="C470" i="19"/>
  <c r="D188" i="37" s="1"/>
  <c r="C486" i="19"/>
  <c r="D205" i="37" s="1"/>
  <c r="C502" i="19"/>
  <c r="D260" i="1" s="1"/>
  <c r="C518" i="19"/>
  <c r="D217" i="37" s="1"/>
  <c r="C534" i="19"/>
  <c r="D281" i="1" s="1"/>
  <c r="C550" i="19"/>
  <c r="D300" i="1" s="1"/>
  <c r="C566" i="19"/>
  <c r="D317" i="1" s="1"/>
  <c r="C582" i="19"/>
  <c r="D230" i="37" s="1"/>
  <c r="C598" i="19"/>
  <c r="D248" i="37" s="1"/>
  <c r="C614" i="19"/>
  <c r="D265" i="37" s="1"/>
  <c r="C630" i="19"/>
  <c r="D281" i="37" s="1"/>
  <c r="C646" i="19"/>
  <c r="D289" i="37" s="1"/>
  <c r="C662" i="19"/>
  <c r="E13" i="38" s="1"/>
  <c r="C678" i="19"/>
  <c r="E29" i="38" s="1"/>
  <c r="C694" i="19"/>
  <c r="E45" i="38" s="1"/>
  <c r="C710" i="19"/>
  <c r="E61" i="38" s="1"/>
  <c r="C726" i="19"/>
  <c r="E77" i="38" s="1"/>
  <c r="C742" i="19"/>
  <c r="E93" i="38" s="1"/>
  <c r="C758" i="19"/>
  <c r="E109" i="38" s="1"/>
  <c r="C774" i="19"/>
  <c r="E125" i="38" s="1"/>
  <c r="C790" i="19"/>
  <c r="E141" i="38" s="1"/>
  <c r="C806" i="19"/>
  <c r="E157" i="38" s="1"/>
  <c r="C822" i="19"/>
  <c r="E173" i="38" s="1"/>
  <c r="C839" i="19"/>
  <c r="E190" i="38" s="1"/>
  <c r="C857" i="19"/>
  <c r="E208" i="38" s="1"/>
  <c r="C875" i="19"/>
  <c r="E226" i="38" s="1"/>
  <c r="C893" i="19"/>
  <c r="E244" i="38" s="1"/>
  <c r="I27" i="1"/>
  <c r="H57" i="1"/>
  <c r="M71" i="1"/>
  <c r="I92" i="1"/>
  <c r="G108" i="1"/>
  <c r="L137" i="1"/>
  <c r="K176" i="1"/>
  <c r="J13" i="1"/>
  <c r="C8" i="19"/>
  <c r="C18" i="19"/>
  <c r="C30" i="19"/>
  <c r="C40" i="19"/>
  <c r="D8" i="1" s="1"/>
  <c r="C50" i="19"/>
  <c r="D155" i="1" s="1"/>
  <c r="C62" i="19"/>
  <c r="D13" i="1" s="1"/>
  <c r="C72" i="19"/>
  <c r="D25" i="37" s="1"/>
  <c r="C82" i="19"/>
  <c r="D64" i="1" s="1"/>
  <c r="C94" i="19"/>
  <c r="D78" i="37" s="1"/>
  <c r="C104" i="19"/>
  <c r="D141" i="37" s="1"/>
  <c r="C114" i="19"/>
  <c r="D190" i="37" s="1"/>
  <c r="C126" i="19"/>
  <c r="D294" i="1" s="1"/>
  <c r="C136" i="19"/>
  <c r="D286" i="37" s="1"/>
  <c r="C146" i="19"/>
  <c r="D19" i="1" s="1"/>
  <c r="C158" i="19"/>
  <c r="D34" i="1" s="1"/>
  <c r="C168" i="19"/>
  <c r="D39" i="1" s="1"/>
  <c r="C178" i="19"/>
  <c r="D30" i="37" s="1"/>
  <c r="C190" i="19"/>
  <c r="D57" i="1" s="1"/>
  <c r="C200" i="19"/>
  <c r="D70" i="1" s="1"/>
  <c r="C214" i="19"/>
  <c r="D49" i="37" s="1"/>
  <c r="C226" i="19"/>
  <c r="D63" i="37" s="1"/>
  <c r="C239" i="19"/>
  <c r="D85" i="1" s="1"/>
  <c r="C252" i="19"/>
  <c r="D99" i="1" s="1"/>
  <c r="C264" i="19"/>
  <c r="D112" i="1" s="1"/>
  <c r="C278" i="19"/>
  <c r="D126" i="1" s="1"/>
  <c r="C290" i="19"/>
  <c r="D140" i="1" s="1"/>
  <c r="C303" i="19"/>
  <c r="D79" i="37" s="1"/>
  <c r="C316" i="19"/>
  <c r="D93" i="37" s="1"/>
  <c r="C328" i="19"/>
  <c r="D106" i="37" s="1"/>
  <c r="C342" i="19"/>
  <c r="D121" i="37" s="1"/>
  <c r="C354" i="19"/>
  <c r="D164" i="1" s="1"/>
  <c r="C367" i="19"/>
  <c r="D179" i="1" s="1"/>
  <c r="C380" i="19"/>
  <c r="D143" i="37" s="1"/>
  <c r="C392" i="19"/>
  <c r="D186" i="1" s="1"/>
  <c r="C406" i="19"/>
  <c r="D201" i="1" s="1"/>
  <c r="C418" i="19"/>
  <c r="D215" i="1" s="1"/>
  <c r="C431" i="19"/>
  <c r="D229" i="1" s="1"/>
  <c r="C444" i="19"/>
  <c r="D160" i="37" s="1"/>
  <c r="C456" i="19"/>
  <c r="D173" i="37" s="1"/>
  <c r="C471" i="19"/>
  <c r="D189" i="37" s="1"/>
  <c r="C487" i="19"/>
  <c r="D206" i="37" s="1"/>
  <c r="C503" i="19"/>
  <c r="D261" i="1" s="1"/>
  <c r="C519" i="19"/>
  <c r="D218" i="37" s="1"/>
  <c r="C535" i="19"/>
  <c r="D282" i="1" s="1"/>
  <c r="C551" i="19"/>
  <c r="D301" i="1" s="1"/>
  <c r="C567" i="19"/>
  <c r="D318" i="1" s="1"/>
  <c r="C583" i="19"/>
  <c r="D231" i="37" s="1"/>
  <c r="C599" i="19"/>
  <c r="D249" i="37" s="1"/>
  <c r="C615" i="19"/>
  <c r="D266" i="37" s="1"/>
  <c r="C631" i="19"/>
  <c r="D338" i="1" s="1"/>
  <c r="C647" i="19"/>
  <c r="D290" i="37" s="1"/>
  <c r="C663" i="19"/>
  <c r="E14" i="38" s="1"/>
  <c r="C679" i="19"/>
  <c r="E30" i="38" s="1"/>
  <c r="C695" i="19"/>
  <c r="E46" i="38" s="1"/>
  <c r="C711" i="19"/>
  <c r="E62" i="38" s="1"/>
  <c r="C727" i="19"/>
  <c r="E78" i="38" s="1"/>
  <c r="C743" i="19"/>
  <c r="E94" i="38" s="1"/>
  <c r="C759" i="19"/>
  <c r="E110" i="38" s="1"/>
  <c r="C775" i="19"/>
  <c r="E126" i="38" s="1"/>
  <c r="C791" i="19"/>
  <c r="E142" i="38" s="1"/>
  <c r="C807" i="19"/>
  <c r="E158" i="38" s="1"/>
  <c r="C823" i="19"/>
  <c r="E174" i="38" s="1"/>
  <c r="C840" i="19"/>
  <c r="E191" i="38" s="1"/>
  <c r="C858" i="19"/>
  <c r="E209" i="38" s="1"/>
  <c r="C876" i="19"/>
  <c r="E227" i="38" s="1"/>
  <c r="C895" i="19"/>
  <c r="E246" i="38" s="1"/>
  <c r="E12" i="1"/>
  <c r="E11" i="1" s="1"/>
  <c r="F18" i="1"/>
  <c r="F21" i="1"/>
  <c r="M24" i="1"/>
  <c r="J34" i="1"/>
  <c r="K57" i="1"/>
  <c r="I127" i="1"/>
  <c r="H132" i="1"/>
  <c r="G143" i="1"/>
  <c r="E159" i="1"/>
  <c r="E164" i="1"/>
  <c r="M171" i="1"/>
  <c r="H281" i="37"/>
  <c r="L280" i="37"/>
  <c r="H279" i="37"/>
  <c r="L278" i="37"/>
  <c r="H277" i="37"/>
  <c r="L276" i="37"/>
  <c r="H275" i="37"/>
  <c r="L274" i="37"/>
  <c r="H273" i="37"/>
  <c r="L272" i="37"/>
  <c r="M281" i="37"/>
  <c r="E281" i="37"/>
  <c r="I280" i="37"/>
  <c r="M279" i="37"/>
  <c r="E279" i="37"/>
  <c r="I278" i="37"/>
  <c r="M277" i="37"/>
  <c r="E277" i="37"/>
  <c r="I276" i="37"/>
  <c r="M275" i="37"/>
  <c r="E275" i="37"/>
  <c r="I274" i="37"/>
  <c r="M273" i="37"/>
  <c r="E273" i="37"/>
  <c r="I272" i="37"/>
  <c r="H226" i="37"/>
  <c r="H224" i="37"/>
  <c r="L223" i="37"/>
  <c r="L281" i="37"/>
  <c r="H280" i="37"/>
  <c r="L279" i="37"/>
  <c r="H278" i="37"/>
  <c r="L277" i="37"/>
  <c r="H276" i="37"/>
  <c r="L275" i="37"/>
  <c r="H274" i="37"/>
  <c r="L273" i="37"/>
  <c r="H272" i="37"/>
  <c r="J281" i="37"/>
  <c r="F280" i="37"/>
  <c r="J279" i="37"/>
  <c r="F278" i="37"/>
  <c r="J277" i="37"/>
  <c r="F276" i="37"/>
  <c r="J275" i="37"/>
  <c r="F274" i="37"/>
  <c r="J273" i="37"/>
  <c r="F272" i="37"/>
  <c r="M226" i="37"/>
  <c r="E226" i="37"/>
  <c r="M224" i="37"/>
  <c r="E224" i="37"/>
  <c r="I223" i="37"/>
  <c r="K281" i="37"/>
  <c r="G280" i="37"/>
  <c r="K277" i="37"/>
  <c r="G276" i="37"/>
  <c r="K273" i="37"/>
  <c r="G272" i="37"/>
  <c r="G224" i="37"/>
  <c r="H223" i="37"/>
  <c r="J206" i="37"/>
  <c r="I281" i="37"/>
  <c r="E280" i="37"/>
  <c r="M278" i="37"/>
  <c r="I277" i="37"/>
  <c r="E276" i="37"/>
  <c r="M274" i="37"/>
  <c r="I273" i="37"/>
  <c r="E272" i="37"/>
  <c r="F224" i="37"/>
  <c r="G223" i="37"/>
  <c r="I206" i="37"/>
  <c r="F281" i="37"/>
  <c r="J278" i="37"/>
  <c r="F277" i="37"/>
  <c r="J274" i="37"/>
  <c r="F273" i="37"/>
  <c r="K226" i="37"/>
  <c r="E223" i="37"/>
  <c r="G206" i="37"/>
  <c r="K280" i="37"/>
  <c r="K278" i="37"/>
  <c r="K276" i="37"/>
  <c r="K274" i="37"/>
  <c r="K272" i="37"/>
  <c r="F226" i="37"/>
  <c r="L224" i="37"/>
  <c r="K223" i="37"/>
  <c r="F206" i="37"/>
  <c r="H126" i="37"/>
  <c r="J280" i="37"/>
  <c r="G278" i="37"/>
  <c r="J276" i="37"/>
  <c r="G274" i="37"/>
  <c r="J272" i="37"/>
  <c r="K224" i="37"/>
  <c r="J223" i="37"/>
  <c r="E206" i="37"/>
  <c r="E278" i="37"/>
  <c r="E274" i="37"/>
  <c r="K279" i="37"/>
  <c r="K275" i="37"/>
  <c r="I279" i="37"/>
  <c r="I275" i="37"/>
  <c r="L226" i="37"/>
  <c r="M206" i="37"/>
  <c r="L126" i="37"/>
  <c r="F279" i="37"/>
  <c r="F275" i="37"/>
  <c r="I226" i="37"/>
  <c r="K206" i="37"/>
  <c r="G275" i="37"/>
  <c r="K126" i="37"/>
  <c r="H26" i="37"/>
  <c r="H25" i="37" s="1"/>
  <c r="G12" i="37"/>
  <c r="G11" i="37" s="1"/>
  <c r="E353" i="1"/>
  <c r="G279" i="37"/>
  <c r="J224" i="37"/>
  <c r="J126" i="37"/>
  <c r="G273" i="37"/>
  <c r="G226" i="37"/>
  <c r="G126" i="37"/>
  <c r="M26" i="37"/>
  <c r="E26" i="37"/>
  <c r="L12" i="37"/>
  <c r="L11" i="37" s="1"/>
  <c r="G277" i="37"/>
  <c r="M223" i="37"/>
  <c r="F126" i="37"/>
  <c r="L26" i="37"/>
  <c r="K12" i="37"/>
  <c r="K11" i="37" s="1"/>
  <c r="E346" i="1"/>
  <c r="E344" i="1"/>
  <c r="E342" i="1"/>
  <c r="E340" i="1"/>
  <c r="E338" i="1"/>
  <c r="G281" i="37"/>
  <c r="M272" i="37"/>
  <c r="F223" i="37"/>
  <c r="M276" i="37"/>
  <c r="L206" i="37"/>
  <c r="I26" i="37"/>
  <c r="E332" i="1"/>
  <c r="E321" i="1"/>
  <c r="E313" i="1"/>
  <c r="E270" i="1"/>
  <c r="E268" i="1"/>
  <c r="E266" i="1"/>
  <c r="E264" i="1"/>
  <c r="E262" i="1"/>
  <c r="E260" i="1"/>
  <c r="E256" i="1"/>
  <c r="E254" i="1"/>
  <c r="H206" i="37"/>
  <c r="G26" i="37"/>
  <c r="E345" i="1"/>
  <c r="E331" i="1"/>
  <c r="E326" i="1"/>
  <c r="E316" i="1"/>
  <c r="E310" i="1"/>
  <c r="E308" i="1"/>
  <c r="E306" i="1"/>
  <c r="E304" i="1"/>
  <c r="E302" i="1"/>
  <c r="E300" i="1"/>
  <c r="E298" i="1"/>
  <c r="E296" i="1"/>
  <c r="F26" i="37"/>
  <c r="M12" i="37"/>
  <c r="M11" i="37" s="1"/>
  <c r="E325" i="1"/>
  <c r="E320" i="1"/>
  <c r="M280" i="37"/>
  <c r="I224" i="37"/>
  <c r="J12" i="37"/>
  <c r="J11" i="37" s="1"/>
  <c r="E351" i="1"/>
  <c r="E343" i="1"/>
  <c r="E330" i="1"/>
  <c r="E319" i="1"/>
  <c r="E315" i="1"/>
  <c r="E312" i="1"/>
  <c r="M126" i="37"/>
  <c r="H12" i="37"/>
  <c r="H11" i="37" s="1"/>
  <c r="E349" i="1"/>
  <c r="E341" i="1"/>
  <c r="E323" i="1"/>
  <c r="E318" i="1"/>
  <c r="E311" i="1"/>
  <c r="E309" i="1"/>
  <c r="E305" i="1"/>
  <c r="E303" i="1"/>
  <c r="E301" i="1"/>
  <c r="E299" i="1"/>
  <c r="E297" i="1"/>
  <c r="E126" i="37"/>
  <c r="G338" i="1"/>
  <c r="E322" i="1"/>
  <c r="H320" i="1"/>
  <c r="M318" i="1"/>
  <c r="J316" i="1"/>
  <c r="F313" i="1"/>
  <c r="F311" i="1"/>
  <c r="L309" i="1"/>
  <c r="H306" i="1"/>
  <c r="F303" i="1"/>
  <c r="L301" i="1"/>
  <c r="H298" i="1"/>
  <c r="L295" i="1"/>
  <c r="K293" i="1"/>
  <c r="I292" i="1"/>
  <c r="K353" i="1"/>
  <c r="L351" i="1"/>
  <c r="H347" i="1"/>
  <c r="L345" i="1"/>
  <c r="L331" i="1"/>
  <c r="M329" i="1"/>
  <c r="J327" i="1"/>
  <c r="M325" i="1"/>
  <c r="F318" i="1"/>
  <c r="H316" i="1"/>
  <c r="K309" i="1"/>
  <c r="G306" i="1"/>
  <c r="J304" i="1"/>
  <c r="K301" i="1"/>
  <c r="G298" i="1"/>
  <c r="J296" i="1"/>
  <c r="K295" i="1"/>
  <c r="I293" i="1"/>
  <c r="H292" i="1"/>
  <c r="H290" i="1"/>
  <c r="I289" i="1"/>
  <c r="I287" i="1"/>
  <c r="H286" i="1"/>
  <c r="I285" i="1"/>
  <c r="H284" i="1"/>
  <c r="I283" i="1"/>
  <c r="H282" i="1"/>
  <c r="I281" i="1"/>
  <c r="H280" i="1"/>
  <c r="I279" i="1"/>
  <c r="H278" i="1"/>
  <c r="I277" i="1"/>
  <c r="H276" i="1"/>
  <c r="I275" i="1"/>
  <c r="H274" i="1"/>
  <c r="G268" i="1"/>
  <c r="H267" i="1"/>
  <c r="I266" i="1"/>
  <c r="K265" i="1"/>
  <c r="L264" i="1"/>
  <c r="M263" i="1"/>
  <c r="E261" i="1"/>
  <c r="H260" i="1"/>
  <c r="K259" i="1"/>
  <c r="G257" i="1"/>
  <c r="J256" i="1"/>
  <c r="M255" i="1"/>
  <c r="G254" i="1"/>
  <c r="J253" i="1"/>
  <c r="H353" i="1"/>
  <c r="H352" i="1" s="1"/>
  <c r="K351" i="1"/>
  <c r="M349" i="1"/>
  <c r="F347" i="1"/>
  <c r="H345" i="1"/>
  <c r="L343" i="1"/>
  <c r="H339" i="1"/>
  <c r="J331" i="1"/>
  <c r="L329" i="1"/>
  <c r="F327" i="1"/>
  <c r="K325" i="1"/>
  <c r="M323" i="1"/>
  <c r="K321" i="1"/>
  <c r="G316" i="1"/>
  <c r="M314" i="1"/>
  <c r="M312" i="1"/>
  <c r="F309" i="1"/>
  <c r="H304" i="1"/>
  <c r="F301" i="1"/>
  <c r="L299" i="1"/>
  <c r="I296" i="1"/>
  <c r="F295" i="1"/>
  <c r="F293" i="1"/>
  <c r="G292" i="1"/>
  <c r="G290" i="1"/>
  <c r="F289" i="1"/>
  <c r="F287" i="1"/>
  <c r="G286" i="1"/>
  <c r="F285" i="1"/>
  <c r="G284" i="1"/>
  <c r="F283" i="1"/>
  <c r="G282" i="1"/>
  <c r="F281" i="1"/>
  <c r="G280" i="1"/>
  <c r="F279" i="1"/>
  <c r="G278" i="1"/>
  <c r="F277" i="1"/>
  <c r="G276" i="1"/>
  <c r="F275" i="1"/>
  <c r="G274" i="1"/>
  <c r="F268" i="1"/>
  <c r="G267" i="1"/>
  <c r="H266" i="1"/>
  <c r="J265" i="1"/>
  <c r="K264" i="1"/>
  <c r="L263" i="1"/>
  <c r="F349" i="1"/>
  <c r="F348" i="1" s="1"/>
  <c r="E347" i="1"/>
  <c r="G345" i="1"/>
  <c r="K343" i="1"/>
  <c r="M341" i="1"/>
  <c r="F339" i="1"/>
  <c r="I331" i="1"/>
  <c r="E329" i="1"/>
  <c r="E327" i="1"/>
  <c r="J325" i="1"/>
  <c r="F323" i="1"/>
  <c r="I321" i="1"/>
  <c r="L319" i="1"/>
  <c r="G314" i="1"/>
  <c r="J226" i="37"/>
  <c r="F341" i="1"/>
  <c r="E339" i="1"/>
  <c r="F321" i="1"/>
  <c r="K319" i="1"/>
  <c r="I317" i="1"/>
  <c r="M315" i="1"/>
  <c r="E314" i="1"/>
  <c r="I312" i="1"/>
  <c r="H310" i="1"/>
  <c r="L305" i="1"/>
  <c r="H302" i="1"/>
  <c r="F299" i="1"/>
  <c r="L297" i="1"/>
  <c r="G296" i="1"/>
  <c r="K270" i="1"/>
  <c r="F266" i="1"/>
  <c r="G265" i="1"/>
  <c r="H264" i="1"/>
  <c r="J263" i="1"/>
  <c r="K262" i="1"/>
  <c r="L261" i="1"/>
  <c r="G259" i="1"/>
  <c r="M257" i="1"/>
  <c r="G256" i="1"/>
  <c r="J255" i="1"/>
  <c r="L254" i="1"/>
  <c r="F253" i="1"/>
  <c r="F251" i="1"/>
  <c r="J250" i="1"/>
  <c r="J248" i="1"/>
  <c r="F247" i="1"/>
  <c r="J246" i="1"/>
  <c r="F245" i="1"/>
  <c r="J244" i="1"/>
  <c r="F243" i="1"/>
  <c r="M239" i="1"/>
  <c r="E239" i="1"/>
  <c r="I238" i="1"/>
  <c r="M237" i="1"/>
  <c r="E237" i="1"/>
  <c r="I236" i="1"/>
  <c r="M235" i="1"/>
  <c r="E235" i="1"/>
  <c r="I234" i="1"/>
  <c r="M233" i="1"/>
  <c r="E233" i="1"/>
  <c r="I232" i="1"/>
  <c r="M231" i="1"/>
  <c r="E231" i="1"/>
  <c r="I230" i="1"/>
  <c r="M229" i="1"/>
  <c r="E229" i="1"/>
  <c r="I228" i="1"/>
  <c r="M227" i="1"/>
  <c r="E227" i="1"/>
  <c r="I226" i="1"/>
  <c r="M225" i="1"/>
  <c r="E225" i="1"/>
  <c r="I224" i="1"/>
  <c r="M223" i="1"/>
  <c r="E223" i="1"/>
  <c r="M221" i="1"/>
  <c r="E221" i="1"/>
  <c r="I220" i="1"/>
  <c r="I218" i="1"/>
  <c r="M217" i="1"/>
  <c r="E217" i="1"/>
  <c r="I216" i="1"/>
  <c r="M215" i="1"/>
  <c r="E215" i="1"/>
  <c r="I214" i="1"/>
  <c r="M213" i="1"/>
  <c r="E213" i="1"/>
  <c r="I212" i="1"/>
  <c r="M211" i="1"/>
  <c r="E211" i="1"/>
  <c r="I210" i="1"/>
  <c r="M209" i="1"/>
  <c r="E209" i="1"/>
  <c r="I208" i="1"/>
  <c r="M207" i="1"/>
  <c r="E207" i="1"/>
  <c r="I206" i="1"/>
  <c r="M205" i="1"/>
  <c r="E205" i="1"/>
  <c r="I204" i="1"/>
  <c r="M203" i="1"/>
  <c r="E203" i="1"/>
  <c r="M201" i="1"/>
  <c r="E201" i="1"/>
  <c r="I200" i="1"/>
  <c r="I198" i="1"/>
  <c r="M197" i="1"/>
  <c r="E197" i="1"/>
  <c r="I196" i="1"/>
  <c r="M195" i="1"/>
  <c r="E195" i="1"/>
  <c r="I194" i="1"/>
  <c r="M193" i="1"/>
  <c r="E193" i="1"/>
  <c r="I192" i="1"/>
  <c r="M191" i="1"/>
  <c r="E191" i="1"/>
  <c r="I190" i="1"/>
  <c r="M189" i="1"/>
  <c r="E189" i="1"/>
  <c r="I188" i="1"/>
  <c r="M187" i="1"/>
  <c r="E187" i="1"/>
  <c r="I186" i="1"/>
  <c r="M185" i="1"/>
  <c r="E185" i="1"/>
  <c r="L181" i="1"/>
  <c r="H180" i="1"/>
  <c r="L179" i="1"/>
  <c r="H178" i="1"/>
  <c r="L177" i="1"/>
  <c r="H176" i="1"/>
  <c r="L175" i="1"/>
  <c r="H174" i="1"/>
  <c r="L173" i="1"/>
  <c r="H172" i="1"/>
  <c r="L171" i="1"/>
  <c r="H170" i="1"/>
  <c r="H168" i="1"/>
  <c r="L167" i="1"/>
  <c r="L165" i="1"/>
  <c r="H164" i="1"/>
  <c r="H162" i="1"/>
  <c r="L161" i="1"/>
  <c r="H160" i="1"/>
  <c r="L159" i="1"/>
  <c r="H158" i="1"/>
  <c r="L157" i="1"/>
  <c r="F152" i="1"/>
  <c r="J151" i="1"/>
  <c r="F150" i="1"/>
  <c r="J149" i="1"/>
  <c r="F148" i="1"/>
  <c r="J147" i="1"/>
  <c r="F146" i="1"/>
  <c r="J145" i="1"/>
  <c r="F144" i="1"/>
  <c r="J143" i="1"/>
  <c r="F142" i="1"/>
  <c r="J141" i="1"/>
  <c r="F140" i="1"/>
  <c r="J139" i="1"/>
  <c r="F138" i="1"/>
  <c r="J137" i="1"/>
  <c r="F136" i="1"/>
  <c r="J135" i="1"/>
  <c r="F134" i="1"/>
  <c r="F132" i="1"/>
  <c r="J131" i="1"/>
  <c r="F130" i="1"/>
  <c r="J129" i="1"/>
  <c r="J127" i="1"/>
  <c r="F126" i="1"/>
  <c r="J125" i="1"/>
  <c r="F124" i="1"/>
  <c r="J123" i="1"/>
  <c r="F122" i="1"/>
  <c r="J121" i="1"/>
  <c r="F120" i="1"/>
  <c r="J119" i="1"/>
  <c r="F118" i="1"/>
  <c r="J117" i="1"/>
  <c r="F116" i="1"/>
  <c r="J115" i="1"/>
  <c r="F114" i="1"/>
  <c r="J113" i="1"/>
  <c r="F112" i="1"/>
  <c r="J111" i="1"/>
  <c r="F110" i="1"/>
  <c r="J109" i="1"/>
  <c r="F108" i="1"/>
  <c r="J107" i="1"/>
  <c r="F106" i="1"/>
  <c r="J105" i="1"/>
  <c r="F104" i="1"/>
  <c r="J103" i="1"/>
  <c r="F102" i="1"/>
  <c r="F100" i="1"/>
  <c r="J99" i="1"/>
  <c r="F98" i="1"/>
  <c r="J97" i="1"/>
  <c r="F96" i="1"/>
  <c r="J95" i="1"/>
  <c r="F94" i="1"/>
  <c r="J93" i="1"/>
  <c r="F92" i="1"/>
  <c r="F90" i="1"/>
  <c r="J89" i="1"/>
  <c r="F88" i="1"/>
  <c r="J87" i="1"/>
  <c r="F86" i="1"/>
  <c r="J85" i="1"/>
  <c r="F84" i="1"/>
  <c r="K26" i="37"/>
  <c r="I12" i="37"/>
  <c r="I11" i="37" s="1"/>
  <c r="J346" i="1"/>
  <c r="L344" i="1"/>
  <c r="I332" i="1"/>
  <c r="J326" i="1"/>
  <c r="M324" i="1"/>
  <c r="E317" i="1"/>
  <c r="K315" i="1"/>
  <c r="G310" i="1"/>
  <c r="J308" i="1"/>
  <c r="K305" i="1"/>
  <c r="G302" i="1"/>
  <c r="J300" i="1"/>
  <c r="K297" i="1"/>
  <c r="I270" i="1"/>
  <c r="L268" i="1"/>
  <c r="M267" i="1"/>
  <c r="J26" i="37"/>
  <c r="F12" i="37"/>
  <c r="F11" i="37" s="1"/>
  <c r="H346" i="1"/>
  <c r="J344" i="1"/>
  <c r="L342" i="1"/>
  <c r="J338" i="1"/>
  <c r="G332" i="1"/>
  <c r="J330" i="1"/>
  <c r="G328" i="1"/>
  <c r="H326" i="1"/>
  <c r="J324" i="1"/>
  <c r="H322" i="1"/>
  <c r="M320" i="1"/>
  <c r="J315" i="1"/>
  <c r="J313" i="1"/>
  <c r="M311" i="1"/>
  <c r="H308" i="1"/>
  <c r="I126" i="37"/>
  <c r="E12" i="37"/>
  <c r="E11" i="37" s="1"/>
  <c r="G346" i="1"/>
  <c r="I344" i="1"/>
  <c r="E328" i="1"/>
  <c r="J312" i="1"/>
  <c r="F305" i="1"/>
  <c r="J302" i="1"/>
  <c r="K299" i="1"/>
  <c r="H296" i="1"/>
  <c r="E292" i="1"/>
  <c r="J290" i="1"/>
  <c r="K287" i="1"/>
  <c r="M285" i="1"/>
  <c r="E284" i="1"/>
  <c r="J282" i="1"/>
  <c r="K279" i="1"/>
  <c r="M277" i="1"/>
  <c r="E276" i="1"/>
  <c r="J274" i="1"/>
  <c r="L267" i="1"/>
  <c r="G266" i="1"/>
  <c r="H263" i="1"/>
  <c r="G262" i="1"/>
  <c r="I251" i="1"/>
  <c r="L250" i="1"/>
  <c r="H248" i="1"/>
  <c r="K247" i="1"/>
  <c r="E246" i="1"/>
  <c r="H245" i="1"/>
  <c r="K244" i="1"/>
  <c r="M243" i="1"/>
  <c r="G239" i="1"/>
  <c r="J238" i="1"/>
  <c r="L237" i="1"/>
  <c r="F236" i="1"/>
  <c r="I235" i="1"/>
  <c r="L234" i="1"/>
  <c r="F233" i="1"/>
  <c r="H232" i="1"/>
  <c r="K231" i="1"/>
  <c r="E230" i="1"/>
  <c r="H229" i="1"/>
  <c r="K228" i="1"/>
  <c r="G226" i="1"/>
  <c r="J225" i="1"/>
  <c r="M224" i="1"/>
  <c r="G223" i="1"/>
  <c r="L221" i="1"/>
  <c r="F220" i="1"/>
  <c r="L218" i="1"/>
  <c r="F217" i="1"/>
  <c r="H216" i="1"/>
  <c r="K215" i="1"/>
  <c r="E214" i="1"/>
  <c r="H213" i="1"/>
  <c r="K212" i="1"/>
  <c r="G210" i="1"/>
  <c r="J209" i="1"/>
  <c r="M208" i="1"/>
  <c r="G207" i="1"/>
  <c r="J206" i="1"/>
  <c r="L205" i="1"/>
  <c r="F204" i="1"/>
  <c r="I203" i="1"/>
  <c r="F201" i="1"/>
  <c r="H200" i="1"/>
  <c r="E198" i="1"/>
  <c r="H197" i="1"/>
  <c r="K196" i="1"/>
  <c r="G194" i="1"/>
  <c r="J193" i="1"/>
  <c r="M192" i="1"/>
  <c r="G191" i="1"/>
  <c r="J190" i="1"/>
  <c r="L189" i="1"/>
  <c r="F188" i="1"/>
  <c r="I187" i="1"/>
  <c r="L186" i="1"/>
  <c r="F185" i="1"/>
  <c r="H181" i="1"/>
  <c r="K180" i="1"/>
  <c r="E179" i="1"/>
  <c r="G178" i="1"/>
  <c r="J177" i="1"/>
  <c r="M176" i="1"/>
  <c r="G175" i="1"/>
  <c r="J174" i="1"/>
  <c r="M173" i="1"/>
  <c r="F172" i="1"/>
  <c r="I171" i="1"/>
  <c r="L170" i="1"/>
  <c r="I168" i="1"/>
  <c r="K167" i="1"/>
  <c r="H165" i="1"/>
  <c r="K164" i="1"/>
  <c r="G162" i="1"/>
  <c r="J161" i="1"/>
  <c r="M160" i="1"/>
  <c r="G159" i="1"/>
  <c r="J158" i="1"/>
  <c r="M157" i="1"/>
  <c r="H152" i="1"/>
  <c r="K151" i="1"/>
  <c r="M150" i="1"/>
  <c r="G149" i="1"/>
  <c r="J148" i="1"/>
  <c r="M147" i="1"/>
  <c r="G146" i="1"/>
  <c r="I145" i="1"/>
  <c r="L144" i="1"/>
  <c r="F143" i="1"/>
  <c r="I142" i="1"/>
  <c r="L141" i="1"/>
  <c r="E140" i="1"/>
  <c r="H139" i="1"/>
  <c r="K138" i="1"/>
  <c r="E137" i="1"/>
  <c r="H136" i="1"/>
  <c r="K135" i="1"/>
  <c r="M134" i="1"/>
  <c r="J132" i="1"/>
  <c r="M131" i="1"/>
  <c r="G130" i="1"/>
  <c r="I129" i="1"/>
  <c r="F127" i="1"/>
  <c r="I126" i="1"/>
  <c r="L125" i="1"/>
  <c r="E124" i="1"/>
  <c r="H123" i="1"/>
  <c r="K122" i="1"/>
  <c r="E121" i="1"/>
  <c r="H120" i="1"/>
  <c r="K119" i="1"/>
  <c r="M118" i="1"/>
  <c r="G117" i="1"/>
  <c r="J116" i="1"/>
  <c r="M115" i="1"/>
  <c r="G114" i="1"/>
  <c r="I113" i="1"/>
  <c r="L112" i="1"/>
  <c r="F111" i="1"/>
  <c r="I110" i="1"/>
  <c r="L109" i="1"/>
  <c r="E108" i="1"/>
  <c r="H107" i="1"/>
  <c r="K106" i="1"/>
  <c r="E105" i="1"/>
  <c r="H104" i="1"/>
  <c r="K103" i="1"/>
  <c r="M102" i="1"/>
  <c r="J100" i="1"/>
  <c r="M99" i="1"/>
  <c r="G98" i="1"/>
  <c r="I97" i="1"/>
  <c r="L96" i="1"/>
  <c r="F95" i="1"/>
  <c r="I94" i="1"/>
  <c r="L93" i="1"/>
  <c r="E92" i="1"/>
  <c r="K90" i="1"/>
  <c r="E89" i="1"/>
  <c r="H88" i="1"/>
  <c r="K87" i="1"/>
  <c r="M86" i="1"/>
  <c r="G85" i="1"/>
  <c r="J84" i="1"/>
  <c r="F80" i="1"/>
  <c r="J79" i="1"/>
  <c r="F78" i="1"/>
  <c r="J77" i="1"/>
  <c r="F76" i="1"/>
  <c r="J75" i="1"/>
  <c r="J73" i="1"/>
  <c r="F72" i="1"/>
  <c r="J71" i="1"/>
  <c r="F70" i="1"/>
  <c r="J69" i="1"/>
  <c r="F68" i="1"/>
  <c r="J67" i="1"/>
  <c r="J65" i="1"/>
  <c r="J63" i="1"/>
  <c r="J61" i="1"/>
  <c r="F60" i="1"/>
  <c r="J59" i="1"/>
  <c r="F58" i="1"/>
  <c r="J57" i="1"/>
  <c r="F56" i="1"/>
  <c r="J55" i="1"/>
  <c r="I51" i="1"/>
  <c r="I49" i="1"/>
  <c r="M48" i="1"/>
  <c r="E48" i="1"/>
  <c r="M46" i="1"/>
  <c r="M45" i="1" s="1"/>
  <c r="E46" i="1"/>
  <c r="E45" i="1" s="1"/>
  <c r="M44" i="1"/>
  <c r="E44" i="1"/>
  <c r="I43" i="1"/>
  <c r="M42" i="1"/>
  <c r="E42" i="1"/>
  <c r="I41" i="1"/>
  <c r="M40" i="1"/>
  <c r="E40" i="1"/>
  <c r="I39" i="1"/>
  <c r="H35" i="1"/>
  <c r="L34" i="1"/>
  <c r="L32" i="1"/>
  <c r="L31" i="1" s="1"/>
  <c r="L30" i="1"/>
  <c r="H29" i="1"/>
  <c r="L28" i="1"/>
  <c r="H27" i="1"/>
  <c r="L26" i="1"/>
  <c r="L24" i="1"/>
  <c r="H23" i="1"/>
  <c r="L22" i="1"/>
  <c r="H21" i="1"/>
  <c r="L20" i="1"/>
  <c r="H19" i="1"/>
  <c r="L18" i="1"/>
  <c r="K14" i="1"/>
  <c r="K12" i="1"/>
  <c r="K11" i="1" s="1"/>
  <c r="K10" i="1"/>
  <c r="H338" i="1"/>
  <c r="F322" i="1"/>
  <c r="G308" i="1"/>
  <c r="I290" i="1"/>
  <c r="E287" i="1"/>
  <c r="L285" i="1"/>
  <c r="I282" i="1"/>
  <c r="M280" i="1"/>
  <c r="E279" i="1"/>
  <c r="L277" i="1"/>
  <c r="I274" i="1"/>
  <c r="L270" i="1"/>
  <c r="K267" i="1"/>
  <c r="G263" i="1"/>
  <c r="F262" i="1"/>
  <c r="L260" i="1"/>
  <c r="M259" i="1"/>
  <c r="L257" i="1"/>
  <c r="L256" i="1"/>
  <c r="L255" i="1"/>
  <c r="K254" i="1"/>
  <c r="M253" i="1"/>
  <c r="H251" i="1"/>
  <c r="K250" i="1"/>
  <c r="G248" i="1"/>
  <c r="J247" i="1"/>
  <c r="M246" i="1"/>
  <c r="G245" i="1"/>
  <c r="I244" i="1"/>
  <c r="L243" i="1"/>
  <c r="F239" i="1"/>
  <c r="H238" i="1"/>
  <c r="K237" i="1"/>
  <c r="E236" i="1"/>
  <c r="H235" i="1"/>
  <c r="K234" i="1"/>
  <c r="G232" i="1"/>
  <c r="J231" i="1"/>
  <c r="M230" i="1"/>
  <c r="G229" i="1"/>
  <c r="J228" i="1"/>
  <c r="L227" i="1"/>
  <c r="F226" i="1"/>
  <c r="I225" i="1"/>
  <c r="L224" i="1"/>
  <c r="F223" i="1"/>
  <c r="K221" i="1"/>
  <c r="E220" i="1"/>
  <c r="K218" i="1"/>
  <c r="G216" i="1"/>
  <c r="J215" i="1"/>
  <c r="M214" i="1"/>
  <c r="G213" i="1"/>
  <c r="J212" i="1"/>
  <c r="L211" i="1"/>
  <c r="F210" i="1"/>
  <c r="I209" i="1"/>
  <c r="L208" i="1"/>
  <c r="F207" i="1"/>
  <c r="H206" i="1"/>
  <c r="K205" i="1"/>
  <c r="E204" i="1"/>
  <c r="H203" i="1"/>
  <c r="G200" i="1"/>
  <c r="M198" i="1"/>
  <c r="G197" i="1"/>
  <c r="J196" i="1"/>
  <c r="L195" i="1"/>
  <c r="F194" i="1"/>
  <c r="I193" i="1"/>
  <c r="L192" i="1"/>
  <c r="F191" i="1"/>
  <c r="H190" i="1"/>
  <c r="K189" i="1"/>
  <c r="E188" i="1"/>
  <c r="H187" i="1"/>
  <c r="K186" i="1"/>
  <c r="G181" i="1"/>
  <c r="J180" i="1"/>
  <c r="M179" i="1"/>
  <c r="F178" i="1"/>
  <c r="I177" i="1"/>
  <c r="L176" i="1"/>
  <c r="F175" i="1"/>
  <c r="I174" i="1"/>
  <c r="K173" i="1"/>
  <c r="E172" i="1"/>
  <c r="H171" i="1"/>
  <c r="K170" i="1"/>
  <c r="G168" i="1"/>
  <c r="J167" i="1"/>
  <c r="G165" i="1"/>
  <c r="J164" i="1"/>
  <c r="F162" i="1"/>
  <c r="I161" i="1"/>
  <c r="L160" i="1"/>
  <c r="F159" i="1"/>
  <c r="I158" i="1"/>
  <c r="K157" i="1"/>
  <c r="G152" i="1"/>
  <c r="I151" i="1"/>
  <c r="L150" i="1"/>
  <c r="F149" i="1"/>
  <c r="I148" i="1"/>
  <c r="L147" i="1"/>
  <c r="E146" i="1"/>
  <c r="H145" i="1"/>
  <c r="K144" i="1"/>
  <c r="E143" i="1"/>
  <c r="H142" i="1"/>
  <c r="K141" i="1"/>
  <c r="M140" i="1"/>
  <c r="G139" i="1"/>
  <c r="J138" i="1"/>
  <c r="M137" i="1"/>
  <c r="G136" i="1"/>
  <c r="I135" i="1"/>
  <c r="L134" i="1"/>
  <c r="I132" i="1"/>
  <c r="L131" i="1"/>
  <c r="E130" i="1"/>
  <c r="H129" i="1"/>
  <c r="E127" i="1"/>
  <c r="H126" i="1"/>
  <c r="K125" i="1"/>
  <c r="M124" i="1"/>
  <c r="G123" i="1"/>
  <c r="J122" i="1"/>
  <c r="M121" i="1"/>
  <c r="G120" i="1"/>
  <c r="I119" i="1"/>
  <c r="L118" i="1"/>
  <c r="F117" i="1"/>
  <c r="I116" i="1"/>
  <c r="L115" i="1"/>
  <c r="E114" i="1"/>
  <c r="H113" i="1"/>
  <c r="K112" i="1"/>
  <c r="E111" i="1"/>
  <c r="H110" i="1"/>
  <c r="K109" i="1"/>
  <c r="M108" i="1"/>
  <c r="G107" i="1"/>
  <c r="J106" i="1"/>
  <c r="M105" i="1"/>
  <c r="G104" i="1"/>
  <c r="I103" i="1"/>
  <c r="L102" i="1"/>
  <c r="I100" i="1"/>
  <c r="L99" i="1"/>
  <c r="E98" i="1"/>
  <c r="H97" i="1"/>
  <c r="K96" i="1"/>
  <c r="E95" i="1"/>
  <c r="H94" i="1"/>
  <c r="K93" i="1"/>
  <c r="M92" i="1"/>
  <c r="J90" i="1"/>
  <c r="M89" i="1"/>
  <c r="G88" i="1"/>
  <c r="I87" i="1"/>
  <c r="L86" i="1"/>
  <c r="F85" i="1"/>
  <c r="I84" i="1"/>
  <c r="M80" i="1"/>
  <c r="E80" i="1"/>
  <c r="I79" i="1"/>
  <c r="M78" i="1"/>
  <c r="E78" i="1"/>
  <c r="I77" i="1"/>
  <c r="M76" i="1"/>
  <c r="E76" i="1"/>
  <c r="I75" i="1"/>
  <c r="I73" i="1"/>
  <c r="M72" i="1"/>
  <c r="E72" i="1"/>
  <c r="I71" i="1"/>
  <c r="M70" i="1"/>
  <c r="E70" i="1"/>
  <c r="I69" i="1"/>
  <c r="M68" i="1"/>
  <c r="E68" i="1"/>
  <c r="I67" i="1"/>
  <c r="I65" i="1"/>
  <c r="I63" i="1"/>
  <c r="I61" i="1"/>
  <c r="M60" i="1"/>
  <c r="E60" i="1"/>
  <c r="I59" i="1"/>
  <c r="M58" i="1"/>
  <c r="E58" i="1"/>
  <c r="I57" i="1"/>
  <c r="M56" i="1"/>
  <c r="E56" i="1"/>
  <c r="I55" i="1"/>
  <c r="H51" i="1"/>
  <c r="H49" i="1"/>
  <c r="L48" i="1"/>
  <c r="L46" i="1"/>
  <c r="L45" i="1" s="1"/>
  <c r="L44" i="1"/>
  <c r="H43" i="1"/>
  <c r="L42" i="1"/>
  <c r="H41" i="1"/>
  <c r="L40" i="1"/>
  <c r="H39" i="1"/>
  <c r="G35" i="1"/>
  <c r="K34" i="1"/>
  <c r="K32" i="1"/>
  <c r="K31" i="1" s="1"/>
  <c r="K30" i="1"/>
  <c r="G29" i="1"/>
  <c r="K28" i="1"/>
  <c r="G27" i="1"/>
  <c r="K26" i="1"/>
  <c r="K24" i="1"/>
  <c r="G23" i="1"/>
  <c r="K22" i="1"/>
  <c r="G21" i="1"/>
  <c r="K20" i="1"/>
  <c r="G19" i="1"/>
  <c r="K18" i="1"/>
  <c r="F332" i="1"/>
  <c r="L311" i="1"/>
  <c r="J298" i="1"/>
  <c r="M293" i="1"/>
  <c r="E290" i="1"/>
  <c r="K285" i="1"/>
  <c r="M283" i="1"/>
  <c r="E282" i="1"/>
  <c r="J280" i="1"/>
  <c r="K277" i="1"/>
  <c r="M275" i="1"/>
  <c r="E274" i="1"/>
  <c r="H270" i="1"/>
  <c r="J267" i="1"/>
  <c r="I264" i="1"/>
  <c r="E263" i="1"/>
  <c r="K260" i="1"/>
  <c r="L259" i="1"/>
  <c r="K257" i="1"/>
  <c r="K256" i="1"/>
  <c r="K255" i="1"/>
  <c r="J254" i="1"/>
  <c r="L253" i="1"/>
  <c r="G251" i="1"/>
  <c r="I250" i="1"/>
  <c r="F248" i="1"/>
  <c r="I247" i="1"/>
  <c r="L246" i="1"/>
  <c r="E245" i="1"/>
  <c r="H244" i="1"/>
  <c r="K243" i="1"/>
  <c r="K342" i="1"/>
  <c r="G326" i="1"/>
  <c r="G304" i="1"/>
  <c r="M295" i="1"/>
  <c r="L293" i="1"/>
  <c r="M286" i="1"/>
  <c r="E285" i="1"/>
  <c r="L283" i="1"/>
  <c r="I280" i="1"/>
  <c r="M278" i="1"/>
  <c r="E277" i="1"/>
  <c r="L275" i="1"/>
  <c r="G270" i="1"/>
  <c r="K268" i="1"/>
  <c r="E267" i="1"/>
  <c r="M265" i="1"/>
  <c r="G264" i="1"/>
  <c r="M261" i="1"/>
  <c r="J260" i="1"/>
  <c r="J259" i="1"/>
  <c r="J257" i="1"/>
  <c r="I256" i="1"/>
  <c r="H255" i="1"/>
  <c r="I254" i="1"/>
  <c r="K253" i="1"/>
  <c r="E251" i="1"/>
  <c r="H250" i="1"/>
  <c r="E248" i="1"/>
  <c r="H247" i="1"/>
  <c r="K246" i="1"/>
  <c r="M245" i="1"/>
  <c r="G244" i="1"/>
  <c r="J243" i="1"/>
  <c r="L239" i="1"/>
  <c r="F238" i="1"/>
  <c r="I237" i="1"/>
  <c r="L236" i="1"/>
  <c r="F235" i="1"/>
  <c r="H234" i="1"/>
  <c r="K233" i="1"/>
  <c r="E232" i="1"/>
  <c r="H231" i="1"/>
  <c r="K230" i="1"/>
  <c r="G228" i="1"/>
  <c r="J227" i="1"/>
  <c r="M226" i="1"/>
  <c r="G225" i="1"/>
  <c r="J224" i="1"/>
  <c r="L223" i="1"/>
  <c r="I221" i="1"/>
  <c r="L220" i="1"/>
  <c r="H218" i="1"/>
  <c r="K217" i="1"/>
  <c r="E216" i="1"/>
  <c r="H215" i="1"/>
  <c r="K214" i="1"/>
  <c r="G212" i="1"/>
  <c r="J211" i="1"/>
  <c r="M210" i="1"/>
  <c r="G209" i="1"/>
  <c r="J208" i="1"/>
  <c r="L207" i="1"/>
  <c r="F206" i="1"/>
  <c r="I205" i="1"/>
  <c r="L204" i="1"/>
  <c r="F203" i="1"/>
  <c r="K201" i="1"/>
  <c r="E200" i="1"/>
  <c r="K198" i="1"/>
  <c r="G196" i="1"/>
  <c r="J195" i="1"/>
  <c r="M194" i="1"/>
  <c r="G193" i="1"/>
  <c r="J192" i="1"/>
  <c r="L191" i="1"/>
  <c r="F190" i="1"/>
  <c r="I189" i="1"/>
  <c r="L188" i="1"/>
  <c r="F187" i="1"/>
  <c r="H186" i="1"/>
  <c r="K185" i="1"/>
  <c r="E181" i="1"/>
  <c r="G180" i="1"/>
  <c r="J179" i="1"/>
  <c r="M178" i="1"/>
  <c r="G177" i="1"/>
  <c r="J176" i="1"/>
  <c r="M175" i="1"/>
  <c r="F174" i="1"/>
  <c r="I173" i="1"/>
  <c r="L172" i="1"/>
  <c r="F171" i="1"/>
  <c r="I170" i="1"/>
  <c r="E168" i="1"/>
  <c r="H167" i="1"/>
  <c r="E165" i="1"/>
  <c r="G164" i="1"/>
  <c r="M162" i="1"/>
  <c r="G161" i="1"/>
  <c r="J160" i="1"/>
  <c r="M159" i="1"/>
  <c r="F158" i="1"/>
  <c r="I157" i="1"/>
  <c r="M152" i="1"/>
  <c r="G151" i="1"/>
  <c r="J150" i="1"/>
  <c r="M149" i="1"/>
  <c r="G148" i="1"/>
  <c r="I147" i="1"/>
  <c r="L146" i="1"/>
  <c r="F145" i="1"/>
  <c r="I144" i="1"/>
  <c r="L143" i="1"/>
  <c r="E142" i="1"/>
  <c r="H141" i="1"/>
  <c r="K140" i="1"/>
  <c r="E139" i="1"/>
  <c r="H138" i="1"/>
  <c r="K137" i="1"/>
  <c r="M136" i="1"/>
  <c r="G135" i="1"/>
  <c r="J134" i="1"/>
  <c r="G132" i="1"/>
  <c r="I131" i="1"/>
  <c r="L130" i="1"/>
  <c r="F129" i="1"/>
  <c r="L127" i="1"/>
  <c r="E126" i="1"/>
  <c r="H125" i="1"/>
  <c r="K124" i="1"/>
  <c r="E123" i="1"/>
  <c r="H122" i="1"/>
  <c r="K121" i="1"/>
  <c r="M120" i="1"/>
  <c r="G119" i="1"/>
  <c r="J118" i="1"/>
  <c r="M117" i="1"/>
  <c r="G116" i="1"/>
  <c r="I115" i="1"/>
  <c r="L114" i="1"/>
  <c r="F113" i="1"/>
  <c r="I112" i="1"/>
  <c r="L111" i="1"/>
  <c r="E110" i="1"/>
  <c r="H109" i="1"/>
  <c r="K108" i="1"/>
  <c r="E107" i="1"/>
  <c r="H106" i="1"/>
  <c r="K105" i="1"/>
  <c r="M104" i="1"/>
  <c r="G103" i="1"/>
  <c r="J102" i="1"/>
  <c r="G100" i="1"/>
  <c r="I99" i="1"/>
  <c r="L98" i="1"/>
  <c r="F97" i="1"/>
  <c r="I96" i="1"/>
  <c r="L95" i="1"/>
  <c r="E94" i="1"/>
  <c r="H93" i="1"/>
  <c r="K92" i="1"/>
  <c r="H90" i="1"/>
  <c r="K89" i="1"/>
  <c r="M88" i="1"/>
  <c r="G87" i="1"/>
  <c r="J86" i="1"/>
  <c r="M85" i="1"/>
  <c r="G84" i="1"/>
  <c r="K80" i="1"/>
  <c r="G79" i="1"/>
  <c r="K78" i="1"/>
  <c r="G77" i="1"/>
  <c r="K76" i="1"/>
  <c r="G75" i="1"/>
  <c r="G73" i="1"/>
  <c r="K72" i="1"/>
  <c r="G71" i="1"/>
  <c r="K70" i="1"/>
  <c r="G69" i="1"/>
  <c r="K68" i="1"/>
  <c r="G67" i="1"/>
  <c r="G65" i="1"/>
  <c r="G63" i="1"/>
  <c r="G61" i="1"/>
  <c r="K60" i="1"/>
  <c r="G59" i="1"/>
  <c r="K58" i="1"/>
  <c r="G57" i="1"/>
  <c r="K56" i="1"/>
  <c r="G55" i="1"/>
  <c r="F51" i="1"/>
  <c r="F49" i="1"/>
  <c r="J48" i="1"/>
  <c r="J46" i="1"/>
  <c r="J45" i="1" s="1"/>
  <c r="J44" i="1"/>
  <c r="F43" i="1"/>
  <c r="J42" i="1"/>
  <c r="F41" i="1"/>
  <c r="J40" i="1"/>
  <c r="F39" i="1"/>
  <c r="M35" i="1"/>
  <c r="E35" i="1"/>
  <c r="I34" i="1"/>
  <c r="I32" i="1"/>
  <c r="I31" i="1" s="1"/>
  <c r="I30" i="1"/>
  <c r="M29" i="1"/>
  <c r="E29" i="1"/>
  <c r="I28" i="1"/>
  <c r="M27" i="1"/>
  <c r="E27" i="1"/>
  <c r="I26" i="1"/>
  <c r="I24" i="1"/>
  <c r="M23" i="1"/>
  <c r="E23" i="1"/>
  <c r="I22" i="1"/>
  <c r="M21" i="1"/>
  <c r="E21" i="1"/>
  <c r="I20" i="1"/>
  <c r="M19" i="1"/>
  <c r="E19" i="1"/>
  <c r="I18" i="1"/>
  <c r="H14" i="1"/>
  <c r="I320" i="1"/>
  <c r="J310" i="1"/>
  <c r="E295" i="1"/>
  <c r="E293" i="1"/>
  <c r="M289" i="1"/>
  <c r="J286" i="1"/>
  <c r="K283" i="1"/>
  <c r="M281" i="1"/>
  <c r="E280" i="1"/>
  <c r="J278" i="1"/>
  <c r="K275" i="1"/>
  <c r="F270" i="1"/>
  <c r="F269" i="1" s="1"/>
  <c r="I268" i="1"/>
  <c r="L265" i="1"/>
  <c r="F264" i="1"/>
  <c r="K261" i="1"/>
  <c r="I260" i="1"/>
  <c r="H259" i="1"/>
  <c r="H257" i="1"/>
  <c r="H256" i="1"/>
  <c r="G255" i="1"/>
  <c r="H254" i="1"/>
  <c r="H253" i="1"/>
  <c r="M251" i="1"/>
  <c r="G250" i="1"/>
  <c r="M248" i="1"/>
  <c r="G247" i="1"/>
  <c r="I246" i="1"/>
  <c r="L245" i="1"/>
  <c r="F244" i="1"/>
  <c r="I243" i="1"/>
  <c r="K239" i="1"/>
  <c r="E238" i="1"/>
  <c r="H237" i="1"/>
  <c r="K236" i="1"/>
  <c r="G234" i="1"/>
  <c r="J233" i="1"/>
  <c r="M232" i="1"/>
  <c r="G231" i="1"/>
  <c r="J230" i="1"/>
  <c r="L229" i="1"/>
  <c r="F228" i="1"/>
  <c r="I227" i="1"/>
  <c r="L226" i="1"/>
  <c r="F225" i="1"/>
  <c r="H224" i="1"/>
  <c r="K223" i="1"/>
  <c r="H221" i="1"/>
  <c r="K220" i="1"/>
  <c r="G218" i="1"/>
  <c r="J217" i="1"/>
  <c r="M216" i="1"/>
  <c r="G215" i="1"/>
  <c r="J214" i="1"/>
  <c r="L213" i="1"/>
  <c r="F212" i="1"/>
  <c r="I211" i="1"/>
  <c r="L210" i="1"/>
  <c r="F209" i="1"/>
  <c r="H208" i="1"/>
  <c r="K207" i="1"/>
  <c r="E206" i="1"/>
  <c r="H205" i="1"/>
  <c r="K204" i="1"/>
  <c r="J201" i="1"/>
  <c r="M200" i="1"/>
  <c r="J198" i="1"/>
  <c r="L197" i="1"/>
  <c r="F196" i="1"/>
  <c r="I195" i="1"/>
  <c r="L194" i="1"/>
  <c r="F193" i="1"/>
  <c r="H192" i="1"/>
  <c r="K191" i="1"/>
  <c r="E190" i="1"/>
  <c r="H189" i="1"/>
  <c r="K188" i="1"/>
  <c r="G186" i="1"/>
  <c r="J185" i="1"/>
  <c r="M181" i="1"/>
  <c r="F180" i="1"/>
  <c r="I179" i="1"/>
  <c r="L178" i="1"/>
  <c r="F177" i="1"/>
  <c r="I176" i="1"/>
  <c r="K175" i="1"/>
  <c r="E174" i="1"/>
  <c r="H173" i="1"/>
  <c r="K172" i="1"/>
  <c r="E171" i="1"/>
  <c r="G170" i="1"/>
  <c r="M168" i="1"/>
  <c r="G167" i="1"/>
  <c r="M165" i="1"/>
  <c r="F164" i="1"/>
  <c r="L162" i="1"/>
  <c r="F161" i="1"/>
  <c r="I160" i="1"/>
  <c r="K159" i="1"/>
  <c r="E158" i="1"/>
  <c r="H157" i="1"/>
  <c r="L152" i="1"/>
  <c r="F151" i="1"/>
  <c r="I150" i="1"/>
  <c r="L149" i="1"/>
  <c r="E148" i="1"/>
  <c r="H147" i="1"/>
  <c r="K146" i="1"/>
  <c r="E145" i="1"/>
  <c r="H144" i="1"/>
  <c r="K143" i="1"/>
  <c r="M142" i="1"/>
  <c r="G141" i="1"/>
  <c r="J140" i="1"/>
  <c r="M139" i="1"/>
  <c r="G138" i="1"/>
  <c r="I137" i="1"/>
  <c r="L136" i="1"/>
  <c r="F135" i="1"/>
  <c r="I134" i="1"/>
  <c r="E132" i="1"/>
  <c r="H131" i="1"/>
  <c r="K130" i="1"/>
  <c r="E129" i="1"/>
  <c r="K127" i="1"/>
  <c r="M126" i="1"/>
  <c r="G125" i="1"/>
  <c r="J124" i="1"/>
  <c r="M123" i="1"/>
  <c r="G122" i="1"/>
  <c r="I121" i="1"/>
  <c r="L120" i="1"/>
  <c r="F119" i="1"/>
  <c r="I118" i="1"/>
  <c r="L117" i="1"/>
  <c r="E116" i="1"/>
  <c r="H115" i="1"/>
  <c r="K114" i="1"/>
  <c r="E113" i="1"/>
  <c r="H112" i="1"/>
  <c r="K111" i="1"/>
  <c r="M110" i="1"/>
  <c r="G109" i="1"/>
  <c r="J108" i="1"/>
  <c r="M107" i="1"/>
  <c r="G106" i="1"/>
  <c r="I105" i="1"/>
  <c r="L104" i="1"/>
  <c r="F103" i="1"/>
  <c r="I102" i="1"/>
  <c r="E100" i="1"/>
  <c r="H99" i="1"/>
  <c r="K98" i="1"/>
  <c r="E97" i="1"/>
  <c r="H96" i="1"/>
  <c r="K95" i="1"/>
  <c r="M94" i="1"/>
  <c r="G93" i="1"/>
  <c r="J92" i="1"/>
  <c r="G90" i="1"/>
  <c r="I89" i="1"/>
  <c r="L88" i="1"/>
  <c r="F87" i="1"/>
  <c r="I86" i="1"/>
  <c r="L85" i="1"/>
  <c r="E84" i="1"/>
  <c r="J80" i="1"/>
  <c r="F79" i="1"/>
  <c r="J78" i="1"/>
  <c r="F77" i="1"/>
  <c r="J76" i="1"/>
  <c r="F75" i="1"/>
  <c r="F73" i="1"/>
  <c r="J72" i="1"/>
  <c r="F71" i="1"/>
  <c r="J70" i="1"/>
  <c r="F69" i="1"/>
  <c r="J68" i="1"/>
  <c r="F67" i="1"/>
  <c r="F65" i="1"/>
  <c r="F63" i="1"/>
  <c r="F61" i="1"/>
  <c r="J60" i="1"/>
  <c r="F59" i="1"/>
  <c r="J58" i="1"/>
  <c r="F57" i="1"/>
  <c r="J56" i="1"/>
  <c r="F55" i="1"/>
  <c r="M51" i="1"/>
  <c r="E51" i="1"/>
  <c r="M49" i="1"/>
  <c r="E49" i="1"/>
  <c r="I48" i="1"/>
  <c r="I46" i="1"/>
  <c r="I45" i="1" s="1"/>
  <c r="I44" i="1"/>
  <c r="M43" i="1"/>
  <c r="E43" i="1"/>
  <c r="I42" i="1"/>
  <c r="M41" i="1"/>
  <c r="E41" i="1"/>
  <c r="I40" i="1"/>
  <c r="M39" i="1"/>
  <c r="E39" i="1"/>
  <c r="L35" i="1"/>
  <c r="H34" i="1"/>
  <c r="H32" i="1"/>
  <c r="H31" i="1" s="1"/>
  <c r="H30" i="1"/>
  <c r="L29" i="1"/>
  <c r="H28" i="1"/>
  <c r="L27" i="1"/>
  <c r="H26" i="1"/>
  <c r="H24" i="1"/>
  <c r="L23" i="1"/>
  <c r="H22" i="1"/>
  <c r="L21" i="1"/>
  <c r="H20" i="1"/>
  <c r="L19" i="1"/>
  <c r="H18" i="1"/>
  <c r="G14" i="1"/>
  <c r="G12" i="1"/>
  <c r="G11" i="1" s="1"/>
  <c r="G10" i="1"/>
  <c r="I330" i="1"/>
  <c r="J306" i="1"/>
  <c r="L303" i="1"/>
  <c r="H300" i="1"/>
  <c r="F297" i="1"/>
  <c r="L289" i="1"/>
  <c r="I286" i="1"/>
  <c r="M284" i="1"/>
  <c r="E283" i="1"/>
  <c r="L281" i="1"/>
  <c r="I278" i="1"/>
  <c r="M276" i="1"/>
  <c r="E275" i="1"/>
  <c r="H268" i="1"/>
  <c r="H265" i="1"/>
  <c r="L262" i="1"/>
  <c r="J261" i="1"/>
  <c r="G260" i="1"/>
  <c r="F259" i="1"/>
  <c r="F257" i="1"/>
  <c r="F256" i="1"/>
  <c r="F255" i="1"/>
  <c r="F254" i="1"/>
  <c r="G253" i="1"/>
  <c r="L251" i="1"/>
  <c r="F250" i="1"/>
  <c r="L248" i="1"/>
  <c r="E247" i="1"/>
  <c r="H246" i="1"/>
  <c r="K245" i="1"/>
  <c r="E244" i="1"/>
  <c r="H243" i="1"/>
  <c r="J239" i="1"/>
  <c r="M238" i="1"/>
  <c r="G237" i="1"/>
  <c r="J236" i="1"/>
  <c r="L235" i="1"/>
  <c r="F234" i="1"/>
  <c r="I233" i="1"/>
  <c r="L232" i="1"/>
  <c r="F231" i="1"/>
  <c r="H230" i="1"/>
  <c r="K229" i="1"/>
  <c r="E228" i="1"/>
  <c r="H227" i="1"/>
  <c r="K226" i="1"/>
  <c r="G224" i="1"/>
  <c r="J223" i="1"/>
  <c r="G221" i="1"/>
  <c r="J220" i="1"/>
  <c r="F218" i="1"/>
  <c r="I217" i="1"/>
  <c r="L216" i="1"/>
  <c r="F215" i="1"/>
  <c r="H214" i="1"/>
  <c r="K213" i="1"/>
  <c r="E212" i="1"/>
  <c r="H211" i="1"/>
  <c r="K210" i="1"/>
  <c r="H340" i="1"/>
  <c r="E324" i="1"/>
  <c r="G313" i="1"/>
  <c r="K303" i="1"/>
  <c r="G300" i="1"/>
  <c r="M292" i="1"/>
  <c r="K289" i="1"/>
  <c r="M287" i="1"/>
  <c r="E286" i="1"/>
  <c r="J284" i="1"/>
  <c r="K281" i="1"/>
  <c r="M279" i="1"/>
  <c r="E278" i="1"/>
  <c r="J276" i="1"/>
  <c r="L266" i="1"/>
  <c r="E265" i="1"/>
  <c r="I262" i="1"/>
  <c r="H261" i="1"/>
  <c r="F260" i="1"/>
  <c r="E259" i="1"/>
  <c r="E257" i="1"/>
  <c r="E255" i="1"/>
  <c r="E253" i="1"/>
  <c r="K251" i="1"/>
  <c r="E250" i="1"/>
  <c r="K248" i="1"/>
  <c r="M247" i="1"/>
  <c r="G246" i="1"/>
  <c r="J245" i="1"/>
  <c r="M244" i="1"/>
  <c r="G243" i="1"/>
  <c r="I239" i="1"/>
  <c r="L238" i="1"/>
  <c r="F237" i="1"/>
  <c r="H236" i="1"/>
  <c r="K235" i="1"/>
  <c r="E234" i="1"/>
  <c r="H233" i="1"/>
  <c r="K232" i="1"/>
  <c r="G230" i="1"/>
  <c r="J229" i="1"/>
  <c r="M228" i="1"/>
  <c r="G227" i="1"/>
  <c r="J226" i="1"/>
  <c r="L225" i="1"/>
  <c r="F224" i="1"/>
  <c r="I223" i="1"/>
  <c r="F221" i="1"/>
  <c r="H220" i="1"/>
  <c r="E218" i="1"/>
  <c r="H217" i="1"/>
  <c r="K216" i="1"/>
  <c r="G214" i="1"/>
  <c r="J213" i="1"/>
  <c r="M212" i="1"/>
  <c r="G211" i="1"/>
  <c r="J210" i="1"/>
  <c r="L209" i="1"/>
  <c r="F208" i="1"/>
  <c r="I207" i="1"/>
  <c r="L206" i="1"/>
  <c r="F205" i="1"/>
  <c r="H204" i="1"/>
  <c r="K203" i="1"/>
  <c r="H201" i="1"/>
  <c r="K200" i="1"/>
  <c r="G198" i="1"/>
  <c r="J197" i="1"/>
  <c r="M196" i="1"/>
  <c r="G195" i="1"/>
  <c r="J194" i="1"/>
  <c r="L193" i="1"/>
  <c r="F192" i="1"/>
  <c r="I191" i="1"/>
  <c r="L190" i="1"/>
  <c r="F189" i="1"/>
  <c r="H188" i="1"/>
  <c r="K187" i="1"/>
  <c r="E186" i="1"/>
  <c r="H185" i="1"/>
  <c r="J181" i="1"/>
  <c r="M180" i="1"/>
  <c r="G179" i="1"/>
  <c r="J178" i="1"/>
  <c r="M177" i="1"/>
  <c r="F176" i="1"/>
  <c r="I175" i="1"/>
  <c r="L174" i="1"/>
  <c r="F173" i="1"/>
  <c r="I172" i="1"/>
  <c r="K171" i="1"/>
  <c r="E170" i="1"/>
  <c r="K168" i="1"/>
  <c r="E167" i="1"/>
  <c r="J165" i="1"/>
  <c r="M164" i="1"/>
  <c r="J162" i="1"/>
  <c r="M161" i="1"/>
  <c r="F160" i="1"/>
  <c r="I159" i="1"/>
  <c r="L158" i="1"/>
  <c r="F157" i="1"/>
  <c r="J152" i="1"/>
  <c r="M151" i="1"/>
  <c r="G150" i="1"/>
  <c r="I149" i="1"/>
  <c r="L148" i="1"/>
  <c r="F147" i="1"/>
  <c r="I146" i="1"/>
  <c r="L145" i="1"/>
  <c r="E144" i="1"/>
  <c r="H143" i="1"/>
  <c r="K142" i="1"/>
  <c r="E141" i="1"/>
  <c r="H140" i="1"/>
  <c r="K139" i="1"/>
  <c r="M138" i="1"/>
  <c r="G137" i="1"/>
  <c r="J136" i="1"/>
  <c r="M135" i="1"/>
  <c r="G134" i="1"/>
  <c r="L132" i="1"/>
  <c r="F131" i="1"/>
  <c r="I130" i="1"/>
  <c r="L129" i="1"/>
  <c r="H127" i="1"/>
  <c r="K126" i="1"/>
  <c r="E125" i="1"/>
  <c r="H124" i="1"/>
  <c r="K123" i="1"/>
  <c r="M122" i="1"/>
  <c r="G121" i="1"/>
  <c r="J120" i="1"/>
  <c r="M119" i="1"/>
  <c r="G118" i="1"/>
  <c r="I117" i="1"/>
  <c r="L116" i="1"/>
  <c r="F115" i="1"/>
  <c r="I114" i="1"/>
  <c r="L113" i="1"/>
  <c r="E112" i="1"/>
  <c r="H111" i="1"/>
  <c r="K110" i="1"/>
  <c r="E109" i="1"/>
  <c r="H108" i="1"/>
  <c r="K107" i="1"/>
  <c r="M106" i="1"/>
  <c r="G105" i="1"/>
  <c r="J104" i="1"/>
  <c r="M103" i="1"/>
  <c r="G102" i="1"/>
  <c r="L100" i="1"/>
  <c r="F99" i="1"/>
  <c r="I98" i="1"/>
  <c r="L97" i="1"/>
  <c r="E96" i="1"/>
  <c r="H95" i="1"/>
  <c r="K94" i="1"/>
  <c r="E93" i="1"/>
  <c r="H92" i="1"/>
  <c r="M90" i="1"/>
  <c r="G89" i="1"/>
  <c r="J88" i="1"/>
  <c r="M87" i="1"/>
  <c r="G86" i="1"/>
  <c r="I85" i="1"/>
  <c r="L84" i="1"/>
  <c r="H80" i="1"/>
  <c r="L79" i="1"/>
  <c r="H78" i="1"/>
  <c r="L77" i="1"/>
  <c r="H76" i="1"/>
  <c r="L75" i="1"/>
  <c r="L73" i="1"/>
  <c r="H72" i="1"/>
  <c r="L71" i="1"/>
  <c r="H70" i="1"/>
  <c r="L69" i="1"/>
  <c r="H68" i="1"/>
  <c r="L67" i="1"/>
  <c r="L65" i="1"/>
  <c r="L63" i="1"/>
  <c r="L61" i="1"/>
  <c r="H60" i="1"/>
  <c r="L59" i="1"/>
  <c r="H58" i="1"/>
  <c r="L57" i="1"/>
  <c r="H56" i="1"/>
  <c r="L55" i="1"/>
  <c r="K51" i="1"/>
  <c r="K49" i="1"/>
  <c r="G48" i="1"/>
  <c r="G46" i="1"/>
  <c r="G45" i="1" s="1"/>
  <c r="G44" i="1"/>
  <c r="K43" i="1"/>
  <c r="G42" i="1"/>
  <c r="K41" i="1"/>
  <c r="G40" i="1"/>
  <c r="K39" i="1"/>
  <c r="J292" i="1"/>
  <c r="M290" i="1"/>
  <c r="E289" i="1"/>
  <c r="L287" i="1"/>
  <c r="I284" i="1"/>
  <c r="M282" i="1"/>
  <c r="I276" i="1"/>
  <c r="G261" i="1"/>
  <c r="M250" i="1"/>
  <c r="H239" i="1"/>
  <c r="M234" i="1"/>
  <c r="F232" i="1"/>
  <c r="I229" i="1"/>
  <c r="G220" i="1"/>
  <c r="L215" i="1"/>
  <c r="H210" i="1"/>
  <c r="G208" i="1"/>
  <c r="M206" i="1"/>
  <c r="J203" i="1"/>
  <c r="L201" i="1"/>
  <c r="K197" i="1"/>
  <c r="E194" i="1"/>
  <c r="K192" i="1"/>
  <c r="G189" i="1"/>
  <c r="L187" i="1"/>
  <c r="I181" i="1"/>
  <c r="K179" i="1"/>
  <c r="G176" i="1"/>
  <c r="M174" i="1"/>
  <c r="E173" i="1"/>
  <c r="J171" i="1"/>
  <c r="M167" i="1"/>
  <c r="K165" i="1"/>
  <c r="E162" i="1"/>
  <c r="K160" i="1"/>
  <c r="G157" i="1"/>
  <c r="H151" i="1"/>
  <c r="K149" i="1"/>
  <c r="H146" i="1"/>
  <c r="M144" i="1"/>
  <c r="F141" i="1"/>
  <c r="I139" i="1"/>
  <c r="H137" i="1"/>
  <c r="L135" i="1"/>
  <c r="J130" i="1"/>
  <c r="G127" i="1"/>
  <c r="I125" i="1"/>
  <c r="L123" i="1"/>
  <c r="L121" i="1"/>
  <c r="H116" i="1"/>
  <c r="M114" i="1"/>
  <c r="I111" i="1"/>
  <c r="M109" i="1"/>
  <c r="E102" i="1"/>
  <c r="K100" i="1"/>
  <c r="G97" i="1"/>
  <c r="M95" i="1"/>
  <c r="G92" i="1"/>
  <c r="E90" i="1"/>
  <c r="E88" i="1"/>
  <c r="H86" i="1"/>
  <c r="M84" i="1"/>
  <c r="K79" i="1"/>
  <c r="G76" i="1"/>
  <c r="E73" i="1"/>
  <c r="K71" i="1"/>
  <c r="G68" i="1"/>
  <c r="E65" i="1"/>
  <c r="K63" i="1"/>
  <c r="G60" i="1"/>
  <c r="L58" i="1"/>
  <c r="E57" i="1"/>
  <c r="K55" i="1"/>
  <c r="L51" i="1"/>
  <c r="K48" i="1"/>
  <c r="L43" i="1"/>
  <c r="F42" i="1"/>
  <c r="K40" i="1"/>
  <c r="K35" i="1"/>
  <c r="G34" i="1"/>
  <c r="M30" i="1"/>
  <c r="J29" i="1"/>
  <c r="F28" i="1"/>
  <c r="J24" i="1"/>
  <c r="I23" i="1"/>
  <c r="E22" i="1"/>
  <c r="K19" i="1"/>
  <c r="G18" i="1"/>
  <c r="I14" i="1"/>
  <c r="M12" i="1"/>
  <c r="M11" i="1" s="1"/>
  <c r="H10" i="1"/>
  <c r="E281" i="1"/>
  <c r="F246" i="1"/>
  <c r="M236" i="1"/>
  <c r="J234" i="1"/>
  <c r="F229" i="1"/>
  <c r="K224" i="1"/>
  <c r="I215" i="1"/>
  <c r="L212" i="1"/>
  <c r="E210" i="1"/>
  <c r="E208" i="1"/>
  <c r="K206" i="1"/>
  <c r="G203" i="1"/>
  <c r="I201" i="1"/>
  <c r="I197" i="1"/>
  <c r="K195" i="1"/>
  <c r="G192" i="1"/>
  <c r="M190" i="1"/>
  <c r="J187" i="1"/>
  <c r="L185" i="1"/>
  <c r="F181" i="1"/>
  <c r="H179" i="1"/>
  <c r="E176" i="1"/>
  <c r="K174" i="1"/>
  <c r="G171" i="1"/>
  <c r="I167" i="1"/>
  <c r="I165" i="1"/>
  <c r="G160" i="1"/>
  <c r="M158" i="1"/>
  <c r="E157" i="1"/>
  <c r="E151" i="1"/>
  <c r="H149" i="1"/>
  <c r="J144" i="1"/>
  <c r="F139" i="1"/>
  <c r="F137" i="1"/>
  <c r="H135" i="1"/>
  <c r="H130" i="1"/>
  <c r="F125" i="1"/>
  <c r="I123" i="1"/>
  <c r="H121" i="1"/>
  <c r="L119" i="1"/>
  <c r="J114" i="1"/>
  <c r="G111" i="1"/>
  <c r="I109" i="1"/>
  <c r="L107" i="1"/>
  <c r="L105" i="1"/>
  <c r="H100" i="1"/>
  <c r="M98" i="1"/>
  <c r="I95" i="1"/>
  <c r="M93" i="1"/>
  <c r="E86" i="1"/>
  <c r="K84" i="1"/>
  <c r="H79" i="1"/>
  <c r="M77" i="1"/>
  <c r="H71" i="1"/>
  <c r="M69" i="1"/>
  <c r="H63" i="1"/>
  <c r="M61" i="1"/>
  <c r="I58" i="1"/>
  <c r="H55" i="1"/>
  <c r="J51" i="1"/>
  <c r="H48" i="1"/>
  <c r="J43" i="1"/>
  <c r="H40" i="1"/>
  <c r="J35" i="1"/>
  <c r="F34" i="1"/>
  <c r="J30" i="1"/>
  <c r="I29" i="1"/>
  <c r="E28" i="1"/>
  <c r="G24" i="1"/>
  <c r="F23" i="1"/>
  <c r="M20" i="1"/>
  <c r="K238" i="1"/>
  <c r="G236" i="1"/>
  <c r="L231" i="1"/>
  <c r="H226" i="1"/>
  <c r="E224" i="1"/>
  <c r="L217" i="1"/>
  <c r="H212" i="1"/>
  <c r="G206" i="1"/>
  <c r="M204" i="1"/>
  <c r="G201" i="1"/>
  <c r="F197" i="1"/>
  <c r="H195" i="1"/>
  <c r="E192" i="1"/>
  <c r="K190" i="1"/>
  <c r="G187" i="1"/>
  <c r="I185" i="1"/>
  <c r="F179" i="1"/>
  <c r="K177" i="1"/>
  <c r="G174" i="1"/>
  <c r="M172" i="1"/>
  <c r="F167" i="1"/>
  <c r="F165" i="1"/>
  <c r="E160" i="1"/>
  <c r="K158" i="1"/>
  <c r="K152" i="1"/>
  <c r="E149" i="1"/>
  <c r="K147" i="1"/>
  <c r="G144" i="1"/>
  <c r="L142" i="1"/>
  <c r="E135" i="1"/>
  <c r="F123" i="1"/>
  <c r="F121" i="1"/>
  <c r="H119" i="1"/>
  <c r="K117" i="1"/>
  <c r="H114" i="1"/>
  <c r="M112" i="1"/>
  <c r="F109" i="1"/>
  <c r="I107" i="1"/>
  <c r="H105" i="1"/>
  <c r="L103" i="1"/>
  <c r="J98" i="1"/>
  <c r="G95" i="1"/>
  <c r="I93" i="1"/>
  <c r="L89" i="1"/>
  <c r="H84" i="1"/>
  <c r="L80" i="1"/>
  <c r="E79" i="1"/>
  <c r="K77" i="1"/>
  <c r="L72" i="1"/>
  <c r="E71" i="1"/>
  <c r="K69" i="1"/>
  <c r="E63" i="1"/>
  <c r="K61" i="1"/>
  <c r="G58" i="1"/>
  <c r="L56" i="1"/>
  <c r="E55" i="1"/>
  <c r="G51" i="1"/>
  <c r="L49" i="1"/>
  <c r="F48" i="1"/>
  <c r="K46" i="1"/>
  <c r="K45" i="1" s="1"/>
  <c r="G43" i="1"/>
  <c r="L41" i="1"/>
  <c r="F40" i="1"/>
  <c r="I35" i="1"/>
  <c r="E34" i="1"/>
  <c r="G30" i="1"/>
  <c r="F29" i="1"/>
  <c r="M26" i="1"/>
  <c r="F24" i="1"/>
  <c r="J20" i="1"/>
  <c r="I19" i="1"/>
  <c r="E18" i="1"/>
  <c r="E14" i="1"/>
  <c r="J12" i="1"/>
  <c r="J11" i="1" s="1"/>
  <c r="E10" i="1"/>
  <c r="M274" i="1"/>
  <c r="I245" i="1"/>
  <c r="G238" i="1"/>
  <c r="I231" i="1"/>
  <c r="L228" i="1"/>
  <c r="E226" i="1"/>
  <c r="G217" i="1"/>
  <c r="L214" i="1"/>
  <c r="K209" i="1"/>
  <c r="J204" i="1"/>
  <c r="F195" i="1"/>
  <c r="K193" i="1"/>
  <c r="G190" i="1"/>
  <c r="M188" i="1"/>
  <c r="G185" i="1"/>
  <c r="H177" i="1"/>
  <c r="J172" i="1"/>
  <c r="M170" i="1"/>
  <c r="K161" i="1"/>
  <c r="G158" i="1"/>
  <c r="I152" i="1"/>
  <c r="K150" i="1"/>
  <c r="G147" i="1"/>
  <c r="M145" i="1"/>
  <c r="J142" i="1"/>
  <c r="L140" i="1"/>
  <c r="L138" i="1"/>
  <c r="K136" i="1"/>
  <c r="K131" i="1"/>
  <c r="L126" i="1"/>
  <c r="E119" i="1"/>
  <c r="H117" i="1"/>
  <c r="J112" i="1"/>
  <c r="F107" i="1"/>
  <c r="F105" i="1"/>
  <c r="H103" i="1"/>
  <c r="H98" i="1"/>
  <c r="M96" i="1"/>
  <c r="F93" i="1"/>
  <c r="H89" i="1"/>
  <c r="L87" i="1"/>
  <c r="I80" i="1"/>
  <c r="H77" i="1"/>
  <c r="M75" i="1"/>
  <c r="I72" i="1"/>
  <c r="H69" i="1"/>
  <c r="M67" i="1"/>
  <c r="H61" i="1"/>
  <c r="M59" i="1"/>
  <c r="I56" i="1"/>
  <c r="J49" i="1"/>
  <c r="H46" i="1"/>
  <c r="H45" i="1" s="1"/>
  <c r="J41" i="1"/>
  <c r="F35" i="1"/>
  <c r="M32" i="1"/>
  <c r="M31" i="1" s="1"/>
  <c r="F30" i="1"/>
  <c r="J26" i="1"/>
  <c r="E24" i="1"/>
  <c r="K21" i="1"/>
  <c r="G20" i="1"/>
  <c r="F19" i="1"/>
  <c r="L279" i="1"/>
  <c r="K263" i="1"/>
  <c r="L233" i="1"/>
  <c r="H228" i="1"/>
  <c r="J221" i="1"/>
  <c r="F214" i="1"/>
  <c r="K211" i="1"/>
  <c r="H209" i="1"/>
  <c r="J207" i="1"/>
  <c r="G204" i="1"/>
  <c r="L200" i="1"/>
  <c r="L198" i="1"/>
  <c r="H193" i="1"/>
  <c r="J188" i="1"/>
  <c r="M186" i="1"/>
  <c r="L180" i="1"/>
  <c r="E177" i="1"/>
  <c r="J175" i="1"/>
  <c r="G172" i="1"/>
  <c r="J170" i="1"/>
  <c r="L168" i="1"/>
  <c r="H161" i="1"/>
  <c r="E152" i="1"/>
  <c r="H150" i="1"/>
  <c r="M148" i="1"/>
  <c r="E147" i="1"/>
  <c r="K145" i="1"/>
  <c r="G142" i="1"/>
  <c r="I140" i="1"/>
  <c r="I138" i="1"/>
  <c r="I136" i="1"/>
  <c r="K134" i="1"/>
  <c r="G131" i="1"/>
  <c r="M129" i="1"/>
  <c r="J126" i="1"/>
  <c r="L124" i="1"/>
  <c r="L122" i="1"/>
  <c r="K120" i="1"/>
  <c r="E117" i="1"/>
  <c r="K115" i="1"/>
  <c r="G112" i="1"/>
  <c r="L110" i="1"/>
  <c r="E103" i="1"/>
  <c r="J96" i="1"/>
  <c r="F89" i="1"/>
  <c r="H87" i="1"/>
  <c r="K85" i="1"/>
  <c r="G80" i="1"/>
  <c r="L78" i="1"/>
  <c r="E77" i="1"/>
  <c r="K75" i="1"/>
  <c r="G72" i="1"/>
  <c r="L70" i="1"/>
  <c r="E69" i="1"/>
  <c r="K67" i="1"/>
  <c r="E61" i="1"/>
  <c r="K59" i="1"/>
  <c r="G56" i="1"/>
  <c r="G49" i="1"/>
  <c r="F46" i="1"/>
  <c r="F45" i="1" s="1"/>
  <c r="K44" i="1"/>
  <c r="G41" i="1"/>
  <c r="L39" i="1"/>
  <c r="J32" i="1"/>
  <c r="J31" i="1" s="1"/>
  <c r="E30" i="1"/>
  <c r="K27" i="1"/>
  <c r="G26" i="1"/>
  <c r="M22" i="1"/>
  <c r="J21" i="1"/>
  <c r="F20" i="1"/>
  <c r="H12" i="1"/>
  <c r="H11" i="1" s="1"/>
  <c r="M10" i="1"/>
  <c r="I248" i="1"/>
  <c r="L244" i="1"/>
  <c r="J235" i="1"/>
  <c r="G233" i="1"/>
  <c r="L230" i="1"/>
  <c r="K225" i="1"/>
  <c r="H223" i="1"/>
  <c r="J216" i="1"/>
  <c r="F211" i="1"/>
  <c r="H207" i="1"/>
  <c r="J200" i="1"/>
  <c r="H198" i="1"/>
  <c r="L196" i="1"/>
  <c r="J191" i="1"/>
  <c r="G188" i="1"/>
  <c r="J186" i="1"/>
  <c r="I180" i="1"/>
  <c r="K178" i="1"/>
  <c r="H175" i="1"/>
  <c r="F170" i="1"/>
  <c r="J168" i="1"/>
  <c r="L164" i="1"/>
  <c r="E161" i="1"/>
  <c r="J159" i="1"/>
  <c r="E150" i="1"/>
  <c r="K148" i="1"/>
  <c r="G145" i="1"/>
  <c r="M143" i="1"/>
  <c r="G140" i="1"/>
  <c r="E138" i="1"/>
  <c r="E136" i="1"/>
  <c r="H134" i="1"/>
  <c r="M132" i="1"/>
  <c r="E131" i="1"/>
  <c r="K129" i="1"/>
  <c r="G126" i="1"/>
  <c r="I124" i="1"/>
  <c r="I122" i="1"/>
  <c r="I120" i="1"/>
  <c r="K118" i="1"/>
  <c r="G115" i="1"/>
  <c r="M113" i="1"/>
  <c r="J110" i="1"/>
  <c r="L108" i="1"/>
  <c r="L106" i="1"/>
  <c r="K104" i="1"/>
  <c r="K99" i="1"/>
  <c r="G96" i="1"/>
  <c r="L94" i="1"/>
  <c r="E87" i="1"/>
  <c r="H85" i="1"/>
  <c r="I78" i="1"/>
  <c r="H75" i="1"/>
  <c r="M73" i="1"/>
  <c r="I70" i="1"/>
  <c r="H67" i="1"/>
  <c r="M65" i="1"/>
  <c r="H59" i="1"/>
  <c r="M57" i="1"/>
  <c r="H44" i="1"/>
  <c r="J39" i="1"/>
  <c r="G32" i="1"/>
  <c r="G31" i="1" s="1"/>
  <c r="M28" i="1"/>
  <c r="J27" i="1"/>
  <c r="F26" i="1"/>
  <c r="J22" i="1"/>
  <c r="I21" i="1"/>
  <c r="E20" i="1"/>
  <c r="M14" i="1"/>
  <c r="F12" i="1"/>
  <c r="F11" i="1" s="1"/>
  <c r="L10" i="1"/>
  <c r="H262" i="1"/>
  <c r="J251" i="1"/>
  <c r="J237" i="1"/>
  <c r="G235" i="1"/>
  <c r="F230" i="1"/>
  <c r="K227" i="1"/>
  <c r="H225" i="1"/>
  <c r="M218" i="1"/>
  <c r="F216" i="1"/>
  <c r="I213" i="1"/>
  <c r="J205" i="1"/>
  <c r="F200" i="1"/>
  <c r="F198" i="1"/>
  <c r="H196" i="1"/>
  <c r="K194" i="1"/>
  <c r="H191" i="1"/>
  <c r="F186" i="1"/>
  <c r="E180" i="1"/>
  <c r="I178" i="1"/>
  <c r="E175" i="1"/>
  <c r="J173" i="1"/>
  <c r="F168" i="1"/>
  <c r="I164" i="1"/>
  <c r="K162" i="1"/>
  <c r="H159" i="1"/>
  <c r="H148" i="1"/>
  <c r="M146" i="1"/>
  <c r="I143" i="1"/>
  <c r="M141" i="1"/>
  <c r="E134" i="1"/>
  <c r="K132" i="1"/>
  <c r="G129" i="1"/>
  <c r="M127" i="1"/>
  <c r="G124" i="1"/>
  <c r="E122" i="1"/>
  <c r="E120" i="1"/>
  <c r="H118" i="1"/>
  <c r="M116" i="1"/>
  <c r="E115" i="1"/>
  <c r="K113" i="1"/>
  <c r="G110" i="1"/>
  <c r="I108" i="1"/>
  <c r="I106" i="1"/>
  <c r="I104" i="1"/>
  <c r="K102" i="1"/>
  <c r="G99" i="1"/>
  <c r="M97" i="1"/>
  <c r="J94" i="1"/>
  <c r="L92" i="1"/>
  <c r="L90" i="1"/>
  <c r="K88" i="1"/>
  <c r="E85" i="1"/>
  <c r="G78" i="1"/>
  <c r="L76" i="1"/>
  <c r="E75" i="1"/>
  <c r="K73" i="1"/>
  <c r="G70" i="1"/>
  <c r="L68" i="1"/>
  <c r="E67" i="1"/>
  <c r="K65" i="1"/>
  <c r="C9" i="19"/>
  <c r="C20" i="19"/>
  <c r="C31" i="19"/>
  <c r="C41" i="19"/>
  <c r="D8" i="37" s="1"/>
  <c r="C52" i="19"/>
  <c r="D183" i="1" s="1"/>
  <c r="C63" i="19"/>
  <c r="D9" i="37" s="1"/>
  <c r="C73" i="19"/>
  <c r="D38" i="1" s="1"/>
  <c r="C84" i="19"/>
  <c r="D74" i="1" s="1"/>
  <c r="C95" i="19"/>
  <c r="D86" i="37" s="1"/>
  <c r="C105" i="19"/>
  <c r="D144" i="37" s="1"/>
  <c r="C116" i="19"/>
  <c r="D249" i="1" s="1"/>
  <c r="C127" i="19"/>
  <c r="D307" i="1" s="1"/>
  <c r="C137" i="19"/>
  <c r="D297" i="37" s="1"/>
  <c r="C148" i="19"/>
  <c r="D21" i="1" s="1"/>
  <c r="C159" i="19"/>
  <c r="D35" i="1" s="1"/>
  <c r="C169" i="19"/>
  <c r="D40" i="1" s="1"/>
  <c r="C180" i="19"/>
  <c r="D33" i="37" s="1"/>
  <c r="C191" i="19"/>
  <c r="D58" i="1" s="1"/>
  <c r="C202" i="19"/>
  <c r="D72" i="1" s="1"/>
  <c r="C215" i="19"/>
  <c r="D50" i="37" s="1"/>
  <c r="C228" i="19"/>
  <c r="D65" i="37" s="1"/>
  <c r="C240" i="19"/>
  <c r="D86" i="1" s="1"/>
  <c r="C254" i="19"/>
  <c r="D102" i="1" s="1"/>
  <c r="C266" i="19"/>
  <c r="D114" i="1" s="1"/>
  <c r="C279" i="19"/>
  <c r="D127" i="1" s="1"/>
  <c r="C292" i="19"/>
  <c r="D142" i="1" s="1"/>
  <c r="C304" i="19"/>
  <c r="D80" i="37" s="1"/>
  <c r="C318" i="19"/>
  <c r="D96" i="37" s="1"/>
  <c r="C330" i="19"/>
  <c r="D108" i="37" s="1"/>
  <c r="C343" i="19"/>
  <c r="D122" i="37" s="1"/>
  <c r="C356" i="19"/>
  <c r="D167" i="1" s="1"/>
  <c r="C368" i="19"/>
  <c r="D180" i="1" s="1"/>
  <c r="C382" i="19"/>
  <c r="D146" i="37" s="1"/>
  <c r="C394" i="19"/>
  <c r="D188" i="1" s="1"/>
  <c r="C407" i="19"/>
  <c r="D203" i="1" s="1"/>
  <c r="C420" i="19"/>
  <c r="D216" i="1" s="1"/>
  <c r="C432" i="19"/>
  <c r="D230" i="1" s="1"/>
  <c r="C446" i="19"/>
  <c r="D162" i="37" s="1"/>
  <c r="C458" i="19"/>
  <c r="D176" i="37" s="1"/>
  <c r="C474" i="19"/>
  <c r="D193" i="37" s="1"/>
  <c r="C490" i="19"/>
  <c r="D245" i="1" s="1"/>
  <c r="C506" i="19"/>
  <c r="D264" i="1" s="1"/>
  <c r="C522" i="19"/>
  <c r="D221" i="37" s="1"/>
  <c r="C538" i="19"/>
  <c r="D285" i="1" s="1"/>
  <c r="C554" i="19"/>
  <c r="D304" i="1" s="1"/>
  <c r="C570" i="19"/>
  <c r="D321" i="1" s="1"/>
  <c r="C586" i="19"/>
  <c r="D234" i="37" s="1"/>
  <c r="C602" i="19"/>
  <c r="D252" i="37" s="1"/>
  <c r="C618" i="19"/>
  <c r="D269" i="37" s="1"/>
  <c r="C634" i="19"/>
  <c r="D341" i="1" s="1"/>
  <c r="C650" i="19"/>
  <c r="D293" i="37" s="1"/>
  <c r="C666" i="19"/>
  <c r="E17" i="38" s="1"/>
  <c r="C682" i="19"/>
  <c r="E33" i="38" s="1"/>
  <c r="C698" i="19"/>
  <c r="E49" i="38" s="1"/>
  <c r="C714" i="19"/>
  <c r="E65" i="38" s="1"/>
  <c r="C730" i="19"/>
  <c r="E81" i="38" s="1"/>
  <c r="C746" i="19"/>
  <c r="E97" i="38" s="1"/>
  <c r="C762" i="19"/>
  <c r="E113" i="38" s="1"/>
  <c r="C778" i="19"/>
  <c r="E129" i="38" s="1"/>
  <c r="C794" i="19"/>
  <c r="E145" i="38" s="1"/>
  <c r="C810" i="19"/>
  <c r="E161" i="38" s="1"/>
  <c r="C826" i="19"/>
  <c r="E177" i="38" s="1"/>
  <c r="C843" i="19"/>
  <c r="E194" i="38" s="1"/>
  <c r="C861" i="19"/>
  <c r="E212" i="38" s="1"/>
  <c r="C880" i="19"/>
  <c r="E231" i="38" s="1"/>
  <c r="C898" i="19"/>
  <c r="E249" i="38" s="1"/>
  <c r="I12" i="1"/>
  <c r="I11" i="1" s="1"/>
  <c r="J18" i="1"/>
  <c r="G28" i="1"/>
  <c r="M34" i="1"/>
  <c r="I88" i="1"/>
  <c r="E99" i="1"/>
  <c r="E104" i="1"/>
  <c r="J218" i="1"/>
  <c r="E243" i="1"/>
  <c r="C10" i="19"/>
  <c r="C22" i="19"/>
  <c r="C32" i="19"/>
  <c r="C42" i="19"/>
  <c r="D16" i="1" s="1"/>
  <c r="C54" i="19"/>
  <c r="D241" i="1" s="1"/>
  <c r="C64" i="19"/>
  <c r="D11" i="37" s="1"/>
  <c r="C74" i="19"/>
  <c r="D45" i="1" s="1"/>
  <c r="C86" i="19"/>
  <c r="D54" i="37" s="1"/>
  <c r="C96" i="19"/>
  <c r="D95" i="37" s="1"/>
  <c r="C106" i="19"/>
  <c r="D184" i="1" s="1"/>
  <c r="C118" i="19"/>
  <c r="D258" i="1" s="1"/>
  <c r="C128" i="19"/>
  <c r="D229" i="37" s="1"/>
  <c r="C138" i="19"/>
  <c r="D299" i="37" s="1"/>
  <c r="C150" i="19"/>
  <c r="D23" i="1" s="1"/>
  <c r="C160" i="19"/>
  <c r="D16" i="37" s="1"/>
  <c r="C170" i="19"/>
  <c r="D41" i="1" s="1"/>
  <c r="C182" i="19"/>
  <c r="D35" i="37" s="1"/>
  <c r="C192" i="19"/>
  <c r="D59" i="1" s="1"/>
  <c r="C204" i="19"/>
  <c r="D75" i="1" s="1"/>
  <c r="C216" i="19"/>
  <c r="D51" i="37" s="1"/>
  <c r="C230" i="19"/>
  <c r="D67" i="37" s="1"/>
  <c r="C242" i="19"/>
  <c r="D88" i="1" s="1"/>
  <c r="C255" i="19"/>
  <c r="D103" i="1" s="1"/>
  <c r="C268" i="19"/>
  <c r="D116" i="1" s="1"/>
  <c r="C280" i="19"/>
  <c r="D129" i="1" s="1"/>
  <c r="C294" i="19"/>
  <c r="D144" i="1" s="1"/>
  <c r="C306" i="19"/>
  <c r="D82" i="37" s="1"/>
  <c r="C319" i="19"/>
  <c r="D97" i="37" s="1"/>
  <c r="C332" i="19"/>
  <c r="D111" i="37" s="1"/>
  <c r="C344" i="19"/>
  <c r="D123" i="37" s="1"/>
  <c r="C358" i="19"/>
  <c r="D170" i="1" s="1"/>
  <c r="C370" i="19"/>
  <c r="D131" i="37" s="1"/>
  <c r="C383" i="19"/>
  <c r="D147" i="37" s="1"/>
  <c r="C396" i="19"/>
  <c r="D190" i="1" s="1"/>
  <c r="C408" i="19"/>
  <c r="D204" i="1" s="1"/>
  <c r="C422" i="19"/>
  <c r="D218" i="1" s="1"/>
  <c r="C434" i="19"/>
  <c r="D232" i="1" s="1"/>
  <c r="C447" i="19"/>
  <c r="D163" i="37" s="1"/>
  <c r="C460" i="19"/>
  <c r="D178" i="37" s="1"/>
  <c r="C476" i="19"/>
  <c r="D195" i="37" s="1"/>
  <c r="C492" i="19"/>
  <c r="D247" i="1" s="1"/>
  <c r="C508" i="19"/>
  <c r="D266" i="1" s="1"/>
  <c r="C524" i="19"/>
  <c r="D223" i="37" s="1"/>
  <c r="C540" i="19"/>
  <c r="D287" i="1" s="1"/>
  <c r="C556" i="19"/>
  <c r="D306" i="1" s="1"/>
  <c r="C572" i="19"/>
  <c r="D323" i="1" s="1"/>
  <c r="C588" i="19"/>
  <c r="D236" i="37" s="1"/>
  <c r="C604" i="19"/>
  <c r="D254" i="37" s="1"/>
  <c r="C620" i="19"/>
  <c r="D271" i="37" s="1"/>
  <c r="C636" i="19"/>
  <c r="D343" i="1" s="1"/>
  <c r="C652" i="19"/>
  <c r="D295" i="37" s="1"/>
  <c r="C668" i="19"/>
  <c r="E19" i="38" s="1"/>
  <c r="C684" i="19"/>
  <c r="E35" i="38" s="1"/>
  <c r="C700" i="19"/>
  <c r="E51" i="38" s="1"/>
  <c r="C716" i="19"/>
  <c r="E67" i="38" s="1"/>
  <c r="C732" i="19"/>
  <c r="E83" i="38" s="1"/>
  <c r="C748" i="19"/>
  <c r="E99" i="38" s="1"/>
  <c r="C764" i="19"/>
  <c r="E115" i="38" s="1"/>
  <c r="C780" i="19"/>
  <c r="E131" i="38" s="1"/>
  <c r="C796" i="19"/>
  <c r="E147" i="38" s="1"/>
  <c r="C812" i="19"/>
  <c r="E163" i="38" s="1"/>
  <c r="C828" i="19"/>
  <c r="E179" i="38" s="1"/>
  <c r="C845" i="19"/>
  <c r="E196" i="38" s="1"/>
  <c r="C864" i="19"/>
  <c r="E215" i="38" s="1"/>
  <c r="C882" i="19"/>
  <c r="E233" i="38" s="1"/>
  <c r="L12" i="1"/>
  <c r="L11" i="1" s="1"/>
  <c r="M18" i="1"/>
  <c r="F22" i="1"/>
  <c r="J28" i="1"/>
  <c r="E32" i="1"/>
  <c r="E31" i="1" s="1"/>
  <c r="H42" i="1"/>
  <c r="I68" i="1"/>
  <c r="H73" i="1"/>
  <c r="G94" i="1"/>
  <c r="K116" i="1"/>
  <c r="L139" i="1"/>
  <c r="E178" i="1"/>
  <c r="J189" i="1"/>
  <c r="H194" i="1"/>
  <c r="J232" i="1"/>
  <c r="K266" i="1"/>
  <c r="H159" i="26"/>
  <c r="H151" i="26"/>
  <c r="H143" i="26"/>
  <c r="H134" i="26"/>
  <c r="H130" i="26"/>
  <c r="H100" i="26"/>
  <c r="H92" i="26"/>
  <c r="H84" i="26"/>
  <c r="H76" i="26"/>
  <c r="H68" i="26"/>
  <c r="H60" i="26"/>
  <c r="H52" i="26"/>
  <c r="H44" i="26"/>
  <c r="H36" i="26"/>
  <c r="H28" i="26"/>
  <c r="H20" i="26"/>
  <c r="H12" i="26"/>
  <c r="H4" i="26"/>
  <c r="H177" i="26"/>
  <c r="H157" i="26"/>
  <c r="H111" i="26"/>
  <c r="H101" i="26"/>
  <c r="H74" i="26"/>
  <c r="H47" i="26"/>
  <c r="H37" i="26"/>
  <c r="H10" i="26"/>
  <c r="H170" i="26"/>
  <c r="H123" i="26"/>
  <c r="H87" i="26"/>
  <c r="H50" i="26"/>
  <c r="H23" i="26"/>
  <c r="H173" i="26"/>
  <c r="H146" i="26"/>
  <c r="H90" i="26"/>
  <c r="H63" i="26"/>
  <c r="H26" i="26"/>
  <c r="H186" i="26"/>
  <c r="H149" i="26"/>
  <c r="H103" i="26"/>
  <c r="H66" i="26"/>
  <c r="H39" i="26"/>
  <c r="H189" i="26"/>
  <c r="H162" i="26"/>
  <c r="H178" i="26"/>
  <c r="H141" i="26"/>
  <c r="H95" i="26"/>
  <c r="H58" i="26"/>
  <c r="H31" i="26"/>
  <c r="H181" i="26"/>
  <c r="H154" i="26"/>
  <c r="H144" i="26"/>
  <c r="H131" i="26"/>
  <c r="H98" i="26"/>
  <c r="H71" i="26"/>
  <c r="H61" i="26"/>
  <c r="H34" i="26"/>
  <c r="H7" i="26"/>
  <c r="H69" i="26"/>
  <c r="H42" i="26"/>
  <c r="H15" i="26"/>
  <c r="H45" i="26"/>
  <c r="H18" i="26"/>
  <c r="H138" i="26"/>
  <c r="H79" i="26"/>
  <c r="H165" i="26"/>
  <c r="H107" i="26"/>
  <c r="H82" i="26"/>
  <c r="H5" i="26"/>
  <c r="H55" i="26"/>
  <c r="C910" i="19"/>
  <c r="E261" i="38" s="1"/>
  <c r="C902" i="19"/>
  <c r="E253" i="38" s="1"/>
  <c r="C894" i="19"/>
  <c r="E245" i="38" s="1"/>
  <c r="C886" i="19"/>
  <c r="E237" i="38" s="1"/>
  <c r="C878" i="19"/>
  <c r="E229" i="38" s="1"/>
  <c r="C870" i="19"/>
  <c r="E221" i="38" s="1"/>
  <c r="C862" i="19"/>
  <c r="E213" i="38" s="1"/>
  <c r="C854" i="19"/>
  <c r="E205" i="38" s="1"/>
  <c r="C846" i="19"/>
  <c r="E197" i="38" s="1"/>
  <c r="C838" i="19"/>
  <c r="E189" i="38" s="1"/>
  <c r="C911" i="19"/>
  <c r="E262" i="38" s="1"/>
  <c r="C901" i="19"/>
  <c r="E252" i="38" s="1"/>
  <c r="C892" i="19"/>
  <c r="E243" i="38" s="1"/>
  <c r="C883" i="19"/>
  <c r="E234" i="38" s="1"/>
  <c r="C874" i="19"/>
  <c r="E225" i="38" s="1"/>
  <c r="C865" i="19"/>
  <c r="E216" i="38" s="1"/>
  <c r="C856" i="19"/>
  <c r="E207" i="38" s="1"/>
  <c r="C847" i="19"/>
  <c r="E198" i="38" s="1"/>
  <c r="C837" i="19"/>
  <c r="E188" i="38" s="1"/>
  <c r="C829" i="19"/>
  <c r="E180" i="38" s="1"/>
  <c r="C821" i="19"/>
  <c r="E172" i="38" s="1"/>
  <c r="C813" i="19"/>
  <c r="E164" i="38" s="1"/>
  <c r="C805" i="19"/>
  <c r="E156" i="38" s="1"/>
  <c r="C797" i="19"/>
  <c r="E148" i="38" s="1"/>
  <c r="C789" i="19"/>
  <c r="E140" i="38" s="1"/>
  <c r="C781" i="19"/>
  <c r="E132" i="38" s="1"/>
  <c r="C773" i="19"/>
  <c r="E124" i="38" s="1"/>
  <c r="C765" i="19"/>
  <c r="E116" i="38" s="1"/>
  <c r="C757" i="19"/>
  <c r="E108" i="38" s="1"/>
  <c r="C749" i="19"/>
  <c r="E100" i="38" s="1"/>
  <c r="C741" i="19"/>
  <c r="E92" i="38" s="1"/>
  <c r="C733" i="19"/>
  <c r="E84" i="38" s="1"/>
  <c r="C725" i="19"/>
  <c r="E76" i="38" s="1"/>
  <c r="C717" i="19"/>
  <c r="E68" i="38" s="1"/>
  <c r="C709" i="19"/>
  <c r="E60" i="38" s="1"/>
  <c r="C701" i="19"/>
  <c r="E52" i="38" s="1"/>
  <c r="C693" i="19"/>
  <c r="E44" i="38" s="1"/>
  <c r="C685" i="19"/>
  <c r="E36" i="38" s="1"/>
  <c r="C677" i="19"/>
  <c r="E28" i="38" s="1"/>
  <c r="C669" i="19"/>
  <c r="E20" i="38" s="1"/>
  <c r="C661" i="19"/>
  <c r="E12" i="38" s="1"/>
  <c r="C653" i="19"/>
  <c r="D296" i="37" s="1"/>
  <c r="C645" i="19"/>
  <c r="D288" i="37" s="1"/>
  <c r="C637" i="19"/>
  <c r="D344" i="1" s="1"/>
  <c r="C629" i="19"/>
  <c r="D280" i="37" s="1"/>
  <c r="C621" i="19"/>
  <c r="D272" i="37" s="1"/>
  <c r="C613" i="19"/>
  <c r="D264" i="37" s="1"/>
  <c r="C605" i="19"/>
  <c r="D255" i="37" s="1"/>
  <c r="C597" i="19"/>
  <c r="D247" i="37" s="1"/>
  <c r="C589" i="19"/>
  <c r="D237" i="37" s="1"/>
  <c r="C581" i="19"/>
  <c r="D332" i="1" s="1"/>
  <c r="C573" i="19"/>
  <c r="D324" i="1" s="1"/>
  <c r="C565" i="19"/>
  <c r="D316" i="1" s="1"/>
  <c r="C557" i="19"/>
  <c r="D308" i="1" s="1"/>
  <c r="C549" i="19"/>
  <c r="D299" i="1" s="1"/>
  <c r="C541" i="19"/>
  <c r="D289" i="1" s="1"/>
  <c r="C533" i="19"/>
  <c r="D280" i="1" s="1"/>
  <c r="C525" i="19"/>
  <c r="D224" i="37" s="1"/>
  <c r="C517" i="19"/>
  <c r="D215" i="37" s="1"/>
  <c r="C509" i="19"/>
  <c r="D267" i="1" s="1"/>
  <c r="C501" i="19"/>
  <c r="D259" i="1" s="1"/>
  <c r="C493" i="19"/>
  <c r="D248" i="1" s="1"/>
  <c r="C485" i="19"/>
  <c r="D204" i="37" s="1"/>
  <c r="C477" i="19"/>
  <c r="D196" i="37" s="1"/>
  <c r="C469" i="19"/>
  <c r="D187" i="37" s="1"/>
  <c r="C461" i="19"/>
  <c r="D179" i="37" s="1"/>
  <c r="C453" i="19"/>
  <c r="D169" i="37" s="1"/>
  <c r="C445" i="19"/>
  <c r="D161" i="37" s="1"/>
  <c r="C437" i="19"/>
  <c r="D235" i="1" s="1"/>
  <c r="C429" i="19"/>
  <c r="D227" i="1" s="1"/>
  <c r="C421" i="19"/>
  <c r="D217" i="1" s="1"/>
  <c r="C413" i="19"/>
  <c r="D209" i="1" s="1"/>
  <c r="C405" i="19"/>
  <c r="D200" i="1" s="1"/>
  <c r="C397" i="19"/>
  <c r="D191" i="1" s="1"/>
  <c r="C389" i="19"/>
  <c r="D153" i="37" s="1"/>
  <c r="C381" i="19"/>
  <c r="D145" i="37" s="1"/>
  <c r="C373" i="19"/>
  <c r="D134" i="37" s="1"/>
  <c r="C365" i="19"/>
  <c r="D177" i="1" s="1"/>
  <c r="C357" i="19"/>
  <c r="D168" i="1" s="1"/>
  <c r="C349" i="19"/>
  <c r="D158" i="1" s="1"/>
  <c r="C341" i="19"/>
  <c r="D120" i="37" s="1"/>
  <c r="C333" i="19"/>
  <c r="D112" i="37" s="1"/>
  <c r="C325" i="19"/>
  <c r="D102" i="37" s="1"/>
  <c r="C317" i="19"/>
  <c r="D94" i="37" s="1"/>
  <c r="C309" i="19"/>
  <c r="D85" i="37" s="1"/>
  <c r="C301" i="19"/>
  <c r="D151" i="1" s="1"/>
  <c r="C293" i="19"/>
  <c r="D143" i="1" s="1"/>
  <c r="C285" i="19"/>
  <c r="D135" i="1" s="1"/>
  <c r="C277" i="19"/>
  <c r="D125" i="1" s="1"/>
  <c r="C269" i="19"/>
  <c r="D117" i="1" s="1"/>
  <c r="C261" i="19"/>
  <c r="D109" i="1" s="1"/>
  <c r="C253" i="19"/>
  <c r="D100" i="1" s="1"/>
  <c r="C245" i="19"/>
  <c r="D92" i="1" s="1"/>
  <c r="C237" i="19"/>
  <c r="D75" i="37" s="1"/>
  <c r="C229" i="19"/>
  <c r="D66" i="37" s="1"/>
  <c r="C221" i="19"/>
  <c r="D57" i="37" s="1"/>
  <c r="C213" i="19"/>
  <c r="D48" i="37" s="1"/>
  <c r="C205" i="19"/>
  <c r="D76" i="1" s="1"/>
  <c r="C197" i="19"/>
  <c r="D67" i="1" s="1"/>
  <c r="C189" i="19"/>
  <c r="D56" i="1" s="1"/>
  <c r="C181" i="19"/>
  <c r="D34" i="37" s="1"/>
  <c r="C173" i="19"/>
  <c r="D44" i="1" s="1"/>
  <c r="C165" i="19"/>
  <c r="D23" i="37" s="1"/>
  <c r="C157" i="19"/>
  <c r="D32" i="1" s="1"/>
  <c r="C149" i="19"/>
  <c r="D22" i="1" s="1"/>
  <c r="C141" i="19"/>
  <c r="D12" i="1" s="1"/>
  <c r="C133" i="19"/>
  <c r="D348" i="1" s="1"/>
  <c r="C125" i="19"/>
  <c r="D291" i="1" s="1"/>
  <c r="C117" i="19"/>
  <c r="D252" i="1" s="1"/>
  <c r="C109" i="19"/>
  <c r="D219" i="1" s="1"/>
  <c r="C101" i="19"/>
  <c r="D169" i="1" s="1"/>
  <c r="C93" i="19"/>
  <c r="D133" i="1" s="1"/>
  <c r="C85" i="19"/>
  <c r="D44" i="37" s="1"/>
  <c r="C77" i="19"/>
  <c r="D29" i="37" s="1"/>
  <c r="C69" i="19"/>
  <c r="D15" i="37" s="1"/>
  <c r="C61" i="19"/>
  <c r="D11" i="1" s="1"/>
  <c r="C53" i="19"/>
  <c r="D156" i="37" s="1"/>
  <c r="C45" i="19"/>
  <c r="D28" i="37" s="1"/>
  <c r="C37" i="19"/>
  <c r="C29" i="19"/>
  <c r="C21" i="19"/>
  <c r="C13" i="19"/>
  <c r="C5" i="19"/>
  <c r="C908" i="19"/>
  <c r="E259" i="38" s="1"/>
  <c r="C899" i="19"/>
  <c r="E250" i="38" s="1"/>
  <c r="C890" i="19"/>
  <c r="E241" i="38" s="1"/>
  <c r="C881" i="19"/>
  <c r="E232" i="38" s="1"/>
  <c r="C872" i="19"/>
  <c r="E223" i="38" s="1"/>
  <c r="C863" i="19"/>
  <c r="E214" i="38" s="1"/>
  <c r="C853" i="19"/>
  <c r="E204" i="38" s="1"/>
  <c r="C844" i="19"/>
  <c r="E195" i="38" s="1"/>
  <c r="C835" i="19"/>
  <c r="E186" i="38" s="1"/>
  <c r="C827" i="19"/>
  <c r="E178" i="38" s="1"/>
  <c r="C819" i="19"/>
  <c r="E170" i="38" s="1"/>
  <c r="C811" i="19"/>
  <c r="E162" i="38" s="1"/>
  <c r="C803" i="19"/>
  <c r="E154" i="38" s="1"/>
  <c r="C795" i="19"/>
  <c r="E146" i="38" s="1"/>
  <c r="C787" i="19"/>
  <c r="E138" i="38" s="1"/>
  <c r="C779" i="19"/>
  <c r="E130" i="38" s="1"/>
  <c r="C771" i="19"/>
  <c r="E122" i="38" s="1"/>
  <c r="C763" i="19"/>
  <c r="E114" i="38" s="1"/>
  <c r="C755" i="19"/>
  <c r="E106" i="38" s="1"/>
  <c r="C747" i="19"/>
  <c r="E98" i="38" s="1"/>
  <c r="C739" i="19"/>
  <c r="E90" i="38" s="1"/>
  <c r="C731" i="19"/>
  <c r="E82" i="38" s="1"/>
  <c r="C723" i="19"/>
  <c r="E74" i="38" s="1"/>
  <c r="C715" i="19"/>
  <c r="E66" i="38" s="1"/>
  <c r="C707" i="19"/>
  <c r="E58" i="38" s="1"/>
  <c r="C699" i="19"/>
  <c r="E50" i="38" s="1"/>
  <c r="C691" i="19"/>
  <c r="E42" i="38" s="1"/>
  <c r="C683" i="19"/>
  <c r="E34" i="38" s="1"/>
  <c r="C675" i="19"/>
  <c r="E26" i="38" s="1"/>
  <c r="C667" i="19"/>
  <c r="E18" i="38" s="1"/>
  <c r="C659" i="19"/>
  <c r="E10" i="38" s="1"/>
  <c r="C651" i="19"/>
  <c r="D294" i="37" s="1"/>
  <c r="C643" i="19"/>
  <c r="D353" i="1" s="1"/>
  <c r="C635" i="19"/>
  <c r="D342" i="1" s="1"/>
  <c r="C627" i="19"/>
  <c r="D278" i="37" s="1"/>
  <c r="C619" i="19"/>
  <c r="D270" i="37" s="1"/>
  <c r="C611" i="19"/>
  <c r="D262" i="37" s="1"/>
  <c r="C603" i="19"/>
  <c r="D253" i="37" s="1"/>
  <c r="C595" i="19"/>
  <c r="D245" i="37" s="1"/>
  <c r="C587" i="19"/>
  <c r="D235" i="37" s="1"/>
  <c r="C579" i="19"/>
  <c r="D330" i="1" s="1"/>
  <c r="C571" i="19"/>
  <c r="D322" i="1" s="1"/>
  <c r="C563" i="19"/>
  <c r="D314" i="1" s="1"/>
  <c r="C555" i="19"/>
  <c r="D305" i="1" s="1"/>
  <c r="C547" i="19"/>
  <c r="D297" i="1" s="1"/>
  <c r="C539" i="19"/>
  <c r="D286" i="1" s="1"/>
  <c r="C531" i="19"/>
  <c r="D278" i="1" s="1"/>
  <c r="C523" i="19"/>
  <c r="D222" i="37" s="1"/>
  <c r="C515" i="19"/>
  <c r="D213" i="37" s="1"/>
  <c r="C507" i="19"/>
  <c r="D265" i="1" s="1"/>
  <c r="C499" i="19"/>
  <c r="D256" i="1" s="1"/>
  <c r="C491" i="19"/>
  <c r="D246" i="1" s="1"/>
  <c r="C483" i="19"/>
  <c r="D202" i="37" s="1"/>
  <c r="C475" i="19"/>
  <c r="D194" i="37" s="1"/>
  <c r="C467" i="19"/>
  <c r="D186" i="37" s="1"/>
  <c r="C459" i="19"/>
  <c r="D177" i="37" s="1"/>
  <c r="C451" i="19"/>
  <c r="D167" i="37" s="1"/>
  <c r="C443" i="19"/>
  <c r="D159" i="37" s="1"/>
  <c r="C435" i="19"/>
  <c r="D233" i="1" s="1"/>
  <c r="C427" i="19"/>
  <c r="D225" i="1" s="1"/>
  <c r="C419" i="19"/>
  <c r="D214" i="1" s="1"/>
  <c r="C411" i="19"/>
  <c r="D207" i="1" s="1"/>
  <c r="C403" i="19"/>
  <c r="D197" i="1" s="1"/>
  <c r="C395" i="19"/>
  <c r="D189" i="1" s="1"/>
  <c r="C387" i="19"/>
  <c r="D151" i="37" s="1"/>
  <c r="C379" i="19"/>
  <c r="D142" i="37" s="1"/>
  <c r="C371" i="19"/>
  <c r="D132" i="37" s="1"/>
  <c r="C363" i="19"/>
  <c r="D175" i="1" s="1"/>
  <c r="C355" i="19"/>
  <c r="D165" i="1" s="1"/>
  <c r="C347" i="19"/>
  <c r="D126" i="37" s="1"/>
  <c r="C339" i="19"/>
  <c r="D118" i="37" s="1"/>
  <c r="C331" i="19"/>
  <c r="D110" i="37" s="1"/>
  <c r="C323" i="19"/>
  <c r="D101" i="37" s="1"/>
  <c r="C315" i="19"/>
  <c r="D92" i="37" s="1"/>
  <c r="C307" i="19"/>
  <c r="D83" i="37" s="1"/>
  <c r="C299" i="19"/>
  <c r="D149" i="1" s="1"/>
  <c r="C291" i="19"/>
  <c r="D141" i="1" s="1"/>
  <c r="C283" i="19"/>
  <c r="D132" i="1" s="1"/>
  <c r="C275" i="19"/>
  <c r="D124" i="1" s="1"/>
  <c r="C267" i="19"/>
  <c r="D115" i="1" s="1"/>
  <c r="C259" i="19"/>
  <c r="D107" i="1" s="1"/>
  <c r="C251" i="19"/>
  <c r="D98" i="1" s="1"/>
  <c r="C243" i="19"/>
  <c r="D89" i="1" s="1"/>
  <c r="C235" i="19"/>
  <c r="D73" i="37" s="1"/>
  <c r="C227" i="19"/>
  <c r="D64" i="37" s="1"/>
  <c r="C219" i="19"/>
  <c r="D55" i="37" s="1"/>
  <c r="C211" i="19"/>
  <c r="D46" i="37" s="1"/>
  <c r="C203" i="19"/>
  <c r="D73" i="1" s="1"/>
  <c r="C195" i="19"/>
  <c r="D63" i="1" s="1"/>
  <c r="C187" i="19"/>
  <c r="D41" i="37" s="1"/>
  <c r="C179" i="19"/>
  <c r="D31" i="37" s="1"/>
  <c r="C171" i="19"/>
  <c r="D42" i="1" s="1"/>
  <c r="C163" i="19"/>
  <c r="D19" i="37" s="1"/>
  <c r="C155" i="19"/>
  <c r="D29" i="1" s="1"/>
  <c r="C147" i="19"/>
  <c r="D20" i="1" s="1"/>
  <c r="C139" i="19"/>
  <c r="D301" i="37" s="1"/>
  <c r="C131" i="19"/>
  <c r="D256" i="37" s="1"/>
  <c r="C123" i="19"/>
  <c r="D273" i="1" s="1"/>
  <c r="C115" i="19"/>
  <c r="D242" i="1" s="1"/>
  <c r="C107" i="19"/>
  <c r="D199" i="1" s="1"/>
  <c r="C99" i="19"/>
  <c r="D163" i="1" s="1"/>
  <c r="C91" i="19"/>
  <c r="D101" i="1" s="1"/>
  <c r="C83" i="19"/>
  <c r="D66" i="1" s="1"/>
  <c r="C75" i="19"/>
  <c r="D47" i="1" s="1"/>
  <c r="C67" i="19"/>
  <c r="D31" i="1" s="1"/>
  <c r="C59" i="19"/>
  <c r="D285" i="37" s="1"/>
  <c r="C51" i="19"/>
  <c r="D129" i="37" s="1"/>
  <c r="C43" i="19"/>
  <c r="D14" i="37" s="1"/>
  <c r="C35" i="19"/>
  <c r="E265" i="38" s="1"/>
  <c r="C27" i="19"/>
  <c r="C19" i="19"/>
  <c r="C11" i="19"/>
  <c r="C3" i="19"/>
  <c r="C906" i="19"/>
  <c r="E257" i="38" s="1"/>
  <c r="C897" i="19"/>
  <c r="E248" i="38" s="1"/>
  <c r="C888" i="19"/>
  <c r="E239" i="38" s="1"/>
  <c r="C879" i="19"/>
  <c r="E230" i="38" s="1"/>
  <c r="C869" i="19"/>
  <c r="E220" i="38" s="1"/>
  <c r="C860" i="19"/>
  <c r="E211" i="38" s="1"/>
  <c r="C851" i="19"/>
  <c r="E202" i="38" s="1"/>
  <c r="C842" i="19"/>
  <c r="E193" i="38" s="1"/>
  <c r="C833" i="19"/>
  <c r="E184" i="38" s="1"/>
  <c r="C825" i="19"/>
  <c r="E176" i="38" s="1"/>
  <c r="C817" i="19"/>
  <c r="E168" i="38" s="1"/>
  <c r="C809" i="19"/>
  <c r="E160" i="38" s="1"/>
  <c r="C801" i="19"/>
  <c r="E152" i="38" s="1"/>
  <c r="C793" i="19"/>
  <c r="E144" i="38" s="1"/>
  <c r="C785" i="19"/>
  <c r="E136" i="38" s="1"/>
  <c r="C777" i="19"/>
  <c r="E128" i="38" s="1"/>
  <c r="C769" i="19"/>
  <c r="E120" i="38" s="1"/>
  <c r="C761" i="19"/>
  <c r="E112" i="38" s="1"/>
  <c r="C753" i="19"/>
  <c r="E104" i="38" s="1"/>
  <c r="C745" i="19"/>
  <c r="E96" i="38" s="1"/>
  <c r="C737" i="19"/>
  <c r="E88" i="38" s="1"/>
  <c r="C729" i="19"/>
  <c r="E80" i="38" s="1"/>
  <c r="C721" i="19"/>
  <c r="E72" i="38" s="1"/>
  <c r="C713" i="19"/>
  <c r="E64" i="38" s="1"/>
  <c r="C705" i="19"/>
  <c r="E56" i="38" s="1"/>
  <c r="C697" i="19"/>
  <c r="E48" i="38" s="1"/>
  <c r="C689" i="19"/>
  <c r="E40" i="38" s="1"/>
  <c r="C681" i="19"/>
  <c r="E32" i="38" s="1"/>
  <c r="C673" i="19"/>
  <c r="E24" i="38" s="1"/>
  <c r="C665" i="19"/>
  <c r="E16" i="38" s="1"/>
  <c r="C657" i="19"/>
  <c r="E8" i="38" s="1"/>
  <c r="C649" i="19"/>
  <c r="D292" i="37" s="1"/>
  <c r="C641" i="19"/>
  <c r="D349" i="1" s="1"/>
  <c r="C633" i="19"/>
  <c r="D340" i="1" s="1"/>
  <c r="C625" i="19"/>
  <c r="D276" i="37" s="1"/>
  <c r="C617" i="19"/>
  <c r="D268" i="37" s="1"/>
  <c r="C609" i="19"/>
  <c r="D260" i="37" s="1"/>
  <c r="C601" i="19"/>
  <c r="D251" i="37" s="1"/>
  <c r="C593" i="19"/>
  <c r="D242" i="37" s="1"/>
  <c r="C585" i="19"/>
  <c r="D233" i="37" s="1"/>
  <c r="C577" i="19"/>
  <c r="D328" i="1" s="1"/>
  <c r="C569" i="19"/>
  <c r="D320" i="1" s="1"/>
  <c r="C561" i="19"/>
  <c r="D312" i="1" s="1"/>
  <c r="C553" i="19"/>
  <c r="D303" i="1" s="1"/>
  <c r="C545" i="19"/>
  <c r="D295" i="1" s="1"/>
  <c r="C537" i="19"/>
  <c r="D284" i="1" s="1"/>
  <c r="C529" i="19"/>
  <c r="D276" i="1" s="1"/>
  <c r="C521" i="19"/>
  <c r="D220" i="37" s="1"/>
  <c r="C513" i="19"/>
  <c r="D211" i="37" s="1"/>
  <c r="C505" i="19"/>
  <c r="D263" i="1" s="1"/>
  <c r="C497" i="19"/>
  <c r="D254" i="1" s="1"/>
  <c r="C489" i="19"/>
  <c r="D244" i="1" s="1"/>
  <c r="C481" i="19"/>
  <c r="D200" i="37" s="1"/>
  <c r="C473" i="19"/>
  <c r="D192" i="37" s="1"/>
  <c r="C465" i="19"/>
  <c r="D184" i="37" s="1"/>
  <c r="C457" i="19"/>
  <c r="D175" i="37" s="1"/>
  <c r="C449" i="19"/>
  <c r="D165" i="37" s="1"/>
  <c r="C441" i="19"/>
  <c r="D239" i="1" s="1"/>
  <c r="C433" i="19"/>
  <c r="D231" i="1" s="1"/>
  <c r="C425" i="19"/>
  <c r="D223" i="1" s="1"/>
  <c r="C417" i="19"/>
  <c r="D212" i="1" s="1"/>
  <c r="C409" i="19"/>
  <c r="D205" i="1" s="1"/>
  <c r="C401" i="19"/>
  <c r="D195" i="1" s="1"/>
  <c r="C393" i="19"/>
  <c r="D187" i="1" s="1"/>
  <c r="C385" i="19"/>
  <c r="D149" i="37" s="1"/>
  <c r="C377" i="19"/>
  <c r="D139" i="37" s="1"/>
  <c r="C369" i="19"/>
  <c r="D181" i="1" s="1"/>
  <c r="C361" i="19"/>
  <c r="D173" i="1" s="1"/>
  <c r="C353" i="19"/>
  <c r="D162" i="1" s="1"/>
  <c r="C345" i="19"/>
  <c r="D124" i="37" s="1"/>
  <c r="C337" i="19"/>
  <c r="D116" i="37" s="1"/>
  <c r="C329" i="19"/>
  <c r="D107" i="37" s="1"/>
  <c r="C321" i="19"/>
  <c r="D99" i="37" s="1"/>
  <c r="C313" i="19"/>
  <c r="D90" i="37" s="1"/>
  <c r="C305" i="19"/>
  <c r="D81" i="37" s="1"/>
  <c r="C297" i="19"/>
  <c r="D147" i="1" s="1"/>
  <c r="C289" i="19"/>
  <c r="D139" i="1" s="1"/>
  <c r="C281" i="19"/>
  <c r="D130" i="1" s="1"/>
  <c r="C273" i="19"/>
  <c r="D122" i="1" s="1"/>
  <c r="C265" i="19"/>
  <c r="D113" i="1" s="1"/>
  <c r="C257" i="19"/>
  <c r="D105" i="1" s="1"/>
  <c r="C249" i="19"/>
  <c r="D96" i="1" s="1"/>
  <c r="C241" i="19"/>
  <c r="D87" i="1" s="1"/>
  <c r="C233" i="19"/>
  <c r="D71" i="37" s="1"/>
  <c r="C225" i="19"/>
  <c r="D61" i="37" s="1"/>
  <c r="C217" i="19"/>
  <c r="D52" i="37" s="1"/>
  <c r="C209" i="19"/>
  <c r="D80" i="1" s="1"/>
  <c r="C201" i="19"/>
  <c r="D71" i="1" s="1"/>
  <c r="C905" i="19"/>
  <c r="E256" i="38" s="1"/>
  <c r="C896" i="19"/>
  <c r="E247" i="38" s="1"/>
  <c r="C887" i="19"/>
  <c r="E238" i="38" s="1"/>
  <c r="C877" i="19"/>
  <c r="E228" i="38" s="1"/>
  <c r="C868" i="19"/>
  <c r="E219" i="38" s="1"/>
  <c r="C859" i="19"/>
  <c r="E210" i="38" s="1"/>
  <c r="C850" i="19"/>
  <c r="E201" i="38" s="1"/>
  <c r="C841" i="19"/>
  <c r="E192" i="38" s="1"/>
  <c r="C832" i="19"/>
  <c r="E183" i="38" s="1"/>
  <c r="C824" i="19"/>
  <c r="E175" i="38" s="1"/>
  <c r="C816" i="19"/>
  <c r="E167" i="38" s="1"/>
  <c r="C808" i="19"/>
  <c r="E159" i="38" s="1"/>
  <c r="C800" i="19"/>
  <c r="E151" i="38" s="1"/>
  <c r="C792" i="19"/>
  <c r="E143" i="38" s="1"/>
  <c r="C784" i="19"/>
  <c r="E135" i="38" s="1"/>
  <c r="C776" i="19"/>
  <c r="E127" i="38" s="1"/>
  <c r="C768" i="19"/>
  <c r="E119" i="38" s="1"/>
  <c r="C760" i="19"/>
  <c r="E111" i="38" s="1"/>
  <c r="C752" i="19"/>
  <c r="E103" i="38" s="1"/>
  <c r="C744" i="19"/>
  <c r="E95" i="38" s="1"/>
  <c r="C736" i="19"/>
  <c r="E87" i="38" s="1"/>
  <c r="C728" i="19"/>
  <c r="E79" i="38" s="1"/>
  <c r="C720" i="19"/>
  <c r="E71" i="38" s="1"/>
  <c r="C712" i="19"/>
  <c r="E63" i="38" s="1"/>
  <c r="C704" i="19"/>
  <c r="E55" i="38" s="1"/>
  <c r="C696" i="19"/>
  <c r="E47" i="38" s="1"/>
  <c r="C688" i="19"/>
  <c r="E39" i="38" s="1"/>
  <c r="C680" i="19"/>
  <c r="E31" i="38" s="1"/>
  <c r="C672" i="19"/>
  <c r="E23" i="38" s="1"/>
  <c r="C664" i="19"/>
  <c r="E15" i="38" s="1"/>
  <c r="C656" i="19"/>
  <c r="D302" i="37" s="1"/>
  <c r="C648" i="19"/>
  <c r="D291" i="37" s="1"/>
  <c r="C640" i="19"/>
  <c r="D347" i="1" s="1"/>
  <c r="C632" i="19"/>
  <c r="D339" i="1" s="1"/>
  <c r="C624" i="19"/>
  <c r="D275" i="37" s="1"/>
  <c r="C616" i="19"/>
  <c r="D267" i="37" s="1"/>
  <c r="C608" i="19"/>
  <c r="D259" i="37" s="1"/>
  <c r="C600" i="19"/>
  <c r="D250" i="37" s="1"/>
  <c r="C592" i="19"/>
  <c r="D241" i="37" s="1"/>
  <c r="C584" i="19"/>
  <c r="D232" i="37" s="1"/>
  <c r="C576" i="19"/>
  <c r="D327" i="1" s="1"/>
  <c r="C568" i="19"/>
  <c r="D319" i="1" s="1"/>
  <c r="C560" i="19"/>
  <c r="D311" i="1" s="1"/>
  <c r="C552" i="19"/>
  <c r="D302" i="1" s="1"/>
  <c r="C544" i="19"/>
  <c r="D293" i="1" s="1"/>
  <c r="C536" i="19"/>
  <c r="D283" i="1" s="1"/>
  <c r="C528" i="19"/>
  <c r="D275" i="1" s="1"/>
  <c r="C520" i="19"/>
  <c r="D219" i="37" s="1"/>
  <c r="C512" i="19"/>
  <c r="D210" i="37" s="1"/>
  <c r="C504" i="19"/>
  <c r="D262" i="1" s="1"/>
  <c r="C496" i="19"/>
  <c r="D253" i="1" s="1"/>
  <c r="C488" i="19"/>
  <c r="D243" i="1" s="1"/>
  <c r="C480" i="19"/>
  <c r="D199" i="37" s="1"/>
  <c r="C472" i="19"/>
  <c r="D191" i="37" s="1"/>
  <c r="C464" i="19"/>
  <c r="D182" i="37" s="1"/>
  <c r="C12" i="19"/>
  <c r="C23" i="19"/>
  <c r="C33" i="19"/>
  <c r="C44" i="19"/>
  <c r="D37" i="1" s="1"/>
  <c r="C55" i="19"/>
  <c r="D208" i="37" s="1"/>
  <c r="C65" i="19"/>
  <c r="D17" i="1" s="1"/>
  <c r="C76" i="19"/>
  <c r="D50" i="1" s="1"/>
  <c r="C87" i="19"/>
  <c r="D62" i="37" s="1"/>
  <c r="C97" i="19"/>
  <c r="D109" i="37" s="1"/>
  <c r="C108" i="19"/>
  <c r="D202" i="1" s="1"/>
  <c r="C119" i="19"/>
  <c r="D269" i="1" s="1"/>
  <c r="C129" i="19"/>
  <c r="D238" i="37" s="1"/>
  <c r="C140" i="19"/>
  <c r="D10" i="1" s="1"/>
  <c r="C151" i="19"/>
  <c r="D24" i="1" s="1"/>
  <c r="C161" i="19"/>
  <c r="D17" i="37" s="1"/>
  <c r="C172" i="19"/>
  <c r="D43" i="1" s="1"/>
  <c r="C183" i="19"/>
  <c r="D36" i="37" s="1"/>
  <c r="C193" i="19"/>
  <c r="D60" i="1" s="1"/>
  <c r="C206" i="19"/>
  <c r="D77" i="1" s="1"/>
  <c r="C218" i="19"/>
  <c r="D53" i="37" s="1"/>
  <c r="C231" i="19"/>
  <c r="D68" i="37" s="1"/>
  <c r="C244" i="19"/>
  <c r="D90" i="1" s="1"/>
  <c r="C256" i="19"/>
  <c r="D104" i="1" s="1"/>
  <c r="C270" i="19"/>
  <c r="D118" i="1" s="1"/>
  <c r="C282" i="19"/>
  <c r="D131" i="1" s="1"/>
  <c r="C295" i="19"/>
  <c r="D145" i="1" s="1"/>
  <c r="C308" i="19"/>
  <c r="D84" i="37" s="1"/>
  <c r="C320" i="19"/>
  <c r="D98" i="37" s="1"/>
  <c r="C334" i="19"/>
  <c r="D113" i="37" s="1"/>
  <c r="C346" i="19"/>
  <c r="D125" i="37" s="1"/>
  <c r="C359" i="19"/>
  <c r="D171" i="1" s="1"/>
  <c r="C372" i="19"/>
  <c r="D133" i="37" s="1"/>
  <c r="C384" i="19"/>
  <c r="D148" i="37" s="1"/>
  <c r="C398" i="19"/>
  <c r="D192" i="1" s="1"/>
  <c r="C410" i="19"/>
  <c r="D206" i="1" s="1"/>
  <c r="C423" i="19"/>
  <c r="D220" i="1" s="1"/>
  <c r="C436" i="19"/>
  <c r="D234" i="1" s="1"/>
  <c r="C448" i="19"/>
  <c r="D164" i="37" s="1"/>
  <c r="C462" i="19"/>
  <c r="D180" i="37" s="1"/>
  <c r="C478" i="19"/>
  <c r="D197" i="37" s="1"/>
  <c r="C494" i="19"/>
  <c r="D250" i="1" s="1"/>
  <c r="C510" i="19"/>
  <c r="D268" i="1" s="1"/>
  <c r="C526" i="19"/>
  <c r="D226" i="37" s="1"/>
  <c r="C542" i="19"/>
  <c r="D290" i="1" s="1"/>
  <c r="C558" i="19"/>
  <c r="D309" i="1" s="1"/>
  <c r="C574" i="19"/>
  <c r="D325" i="1" s="1"/>
  <c r="C590" i="19"/>
  <c r="D239" i="37" s="1"/>
  <c r="C606" i="19"/>
  <c r="D257" i="37" s="1"/>
  <c r="C622" i="19"/>
  <c r="D273" i="37" s="1"/>
  <c r="C638" i="19"/>
  <c r="D345" i="1" s="1"/>
  <c r="C654" i="19"/>
  <c r="D298" i="37" s="1"/>
  <c r="C670" i="19"/>
  <c r="E21" i="38" s="1"/>
  <c r="C686" i="19"/>
  <c r="E37" i="38" s="1"/>
  <c r="C702" i="19"/>
  <c r="E53" i="38" s="1"/>
  <c r="C718" i="19"/>
  <c r="E69" i="38" s="1"/>
  <c r="C734" i="19"/>
  <c r="E85" i="38" s="1"/>
  <c r="C750" i="19"/>
  <c r="E101" i="38" s="1"/>
  <c r="C766" i="19"/>
  <c r="E117" i="38" s="1"/>
  <c r="C782" i="19"/>
  <c r="E133" i="38" s="1"/>
  <c r="C798" i="19"/>
  <c r="E149" i="38" s="1"/>
  <c r="C814" i="19"/>
  <c r="E165" i="38" s="1"/>
  <c r="C830" i="19"/>
  <c r="E181" i="38" s="1"/>
  <c r="C848" i="19"/>
  <c r="E199" i="38" s="1"/>
  <c r="C866" i="19"/>
  <c r="E217" i="38" s="1"/>
  <c r="C884" i="19"/>
  <c r="E235" i="38" s="1"/>
  <c r="C903" i="19"/>
  <c r="E254" i="38" s="1"/>
  <c r="F14" i="1"/>
  <c r="G22" i="1"/>
  <c r="F32" i="1"/>
  <c r="F31" i="1" s="1"/>
  <c r="K42" i="1"/>
  <c r="E59" i="1"/>
  <c r="M63" i="1"/>
  <c r="M79" i="1"/>
  <c r="M100" i="1"/>
  <c r="M111" i="1"/>
  <c r="G173" i="1"/>
  <c r="F213" i="1"/>
  <c r="M353" i="1"/>
  <c r="J353" i="1"/>
  <c r="J351" i="1"/>
  <c r="J349" i="1"/>
  <c r="J347" i="1"/>
  <c r="F346" i="1"/>
  <c r="J345" i="1"/>
  <c r="F344" i="1"/>
  <c r="J343" i="1"/>
  <c r="F342" i="1"/>
  <c r="J341" i="1"/>
  <c r="F340" i="1"/>
  <c r="J339" i="1"/>
  <c r="F338" i="1"/>
  <c r="L332" i="1"/>
  <c r="H331" i="1"/>
  <c r="L330" i="1"/>
  <c r="H329" i="1"/>
  <c r="L328" i="1"/>
  <c r="H327" i="1"/>
  <c r="L326" i="1"/>
  <c r="H325" i="1"/>
  <c r="L324" i="1"/>
  <c r="H323" i="1"/>
  <c r="L322" i="1"/>
  <c r="H321" i="1"/>
  <c r="L320" i="1"/>
  <c r="H319" i="1"/>
  <c r="L318" i="1"/>
  <c r="H317" i="1"/>
  <c r="L316" i="1"/>
  <c r="H315" i="1"/>
  <c r="L314" i="1"/>
  <c r="H313" i="1"/>
  <c r="L312" i="1"/>
  <c r="H311" i="1"/>
  <c r="I353" i="1"/>
  <c r="I351" i="1"/>
  <c r="I349" i="1"/>
  <c r="I347" i="1"/>
  <c r="M346" i="1"/>
  <c r="I345" i="1"/>
  <c r="M344" i="1"/>
  <c r="I343" i="1"/>
  <c r="M342" i="1"/>
  <c r="I341" i="1"/>
  <c r="M340" i="1"/>
  <c r="I339" i="1"/>
  <c r="M338" i="1"/>
  <c r="K332" i="1"/>
  <c r="G331" i="1"/>
  <c r="K330" i="1"/>
  <c r="G329" i="1"/>
  <c r="K328" i="1"/>
  <c r="G327" i="1"/>
  <c r="K326" i="1"/>
  <c r="G325" i="1"/>
  <c r="K324" i="1"/>
  <c r="G323" i="1"/>
  <c r="K322" i="1"/>
  <c r="G321" i="1"/>
  <c r="K320" i="1"/>
  <c r="G319" i="1"/>
  <c r="K318" i="1"/>
  <c r="G317" i="1"/>
  <c r="G353" i="1"/>
  <c r="H351" i="1"/>
  <c r="L349" i="1"/>
  <c r="F345" i="1"/>
  <c r="H344" i="1"/>
  <c r="H343" i="1"/>
  <c r="J342" i="1"/>
  <c r="L341" i="1"/>
  <c r="L340" i="1"/>
  <c r="F331" i="1"/>
  <c r="H330" i="1"/>
  <c r="K329" i="1"/>
  <c r="M328" i="1"/>
  <c r="F326" i="1"/>
  <c r="I325" i="1"/>
  <c r="I324" i="1"/>
  <c r="L323" i="1"/>
  <c r="G320" i="1"/>
  <c r="J319" i="1"/>
  <c r="J318" i="1"/>
  <c r="M317" i="1"/>
  <c r="F316" i="1"/>
  <c r="I315" i="1"/>
  <c r="K314" i="1"/>
  <c r="H312" i="1"/>
  <c r="K311" i="1"/>
  <c r="F310" i="1"/>
  <c r="J309" i="1"/>
  <c r="F308" i="1"/>
  <c r="F306" i="1"/>
  <c r="J305" i="1"/>
  <c r="F304" i="1"/>
  <c r="J303" i="1"/>
  <c r="F302" i="1"/>
  <c r="J301" i="1"/>
  <c r="F300" i="1"/>
  <c r="J299" i="1"/>
  <c r="F298" i="1"/>
  <c r="J297" i="1"/>
  <c r="F296" i="1"/>
  <c r="J295" i="1"/>
  <c r="J293" i="1"/>
  <c r="F292" i="1"/>
  <c r="F290" i="1"/>
  <c r="J289" i="1"/>
  <c r="J287" i="1"/>
  <c r="F286" i="1"/>
  <c r="J285" i="1"/>
  <c r="F284" i="1"/>
  <c r="J283" i="1"/>
  <c r="F282" i="1"/>
  <c r="J281" i="1"/>
  <c r="F280" i="1"/>
  <c r="J279" i="1"/>
  <c r="F278" i="1"/>
  <c r="J277" i="1"/>
  <c r="F276" i="1"/>
  <c r="J275" i="1"/>
  <c r="F274" i="1"/>
  <c r="M270" i="1"/>
  <c r="M268" i="1"/>
  <c r="I267" i="1"/>
  <c r="M266" i="1"/>
  <c r="I265" i="1"/>
  <c r="M264" i="1"/>
  <c r="I263" i="1"/>
  <c r="M262" i="1"/>
  <c r="I261" i="1"/>
  <c r="M260" i="1"/>
  <c r="I259" i="1"/>
  <c r="I257" i="1"/>
  <c r="M256" i="1"/>
  <c r="I255" i="1"/>
  <c r="M254" i="1"/>
  <c r="I253" i="1"/>
  <c r="F353" i="1"/>
  <c r="G351" i="1"/>
  <c r="K349" i="1"/>
  <c r="M347" i="1"/>
  <c r="G344" i="1"/>
  <c r="G343" i="1"/>
  <c r="I342" i="1"/>
  <c r="K341" i="1"/>
  <c r="K340" i="1"/>
  <c r="M339" i="1"/>
  <c r="G330" i="1"/>
  <c r="J329" i="1"/>
  <c r="J328" i="1"/>
  <c r="M327" i="1"/>
  <c r="F325" i="1"/>
  <c r="H324" i="1"/>
  <c r="K323" i="1"/>
  <c r="M322" i="1"/>
  <c r="F320" i="1"/>
  <c r="I319" i="1"/>
  <c r="I318" i="1"/>
  <c r="L317" i="1"/>
  <c r="G315" i="1"/>
  <c r="J314" i="1"/>
  <c r="M313" i="1"/>
  <c r="G312" i="1"/>
  <c r="J311" i="1"/>
  <c r="M310" i="1"/>
  <c r="I309" i="1"/>
  <c r="M308" i="1"/>
  <c r="M306" i="1"/>
  <c r="I305" i="1"/>
  <c r="M304" i="1"/>
  <c r="I303" i="1"/>
  <c r="M302" i="1"/>
  <c r="I301" i="1"/>
  <c r="M300" i="1"/>
  <c r="I299" i="1"/>
  <c r="M298" i="1"/>
  <c r="I297" i="1"/>
  <c r="M296" i="1"/>
  <c r="I295" i="1"/>
  <c r="F351" i="1"/>
  <c r="H349" i="1"/>
  <c r="L347" i="1"/>
  <c r="L346" i="1"/>
  <c r="F343" i="1"/>
  <c r="H342" i="1"/>
  <c r="H341" i="1"/>
  <c r="J340" i="1"/>
  <c r="L339" i="1"/>
  <c r="L338" i="1"/>
  <c r="M332" i="1"/>
  <c r="F330" i="1"/>
  <c r="I329" i="1"/>
  <c r="I328" i="1"/>
  <c r="L327" i="1"/>
  <c r="G324" i="1"/>
  <c r="J323" i="1"/>
  <c r="J322" i="1"/>
  <c r="M321" i="1"/>
  <c r="F319" i="1"/>
  <c r="H318" i="1"/>
  <c r="K317" i="1"/>
  <c r="M316" i="1"/>
  <c r="F315" i="1"/>
  <c r="I314" i="1"/>
  <c r="L313" i="1"/>
  <c r="F312" i="1"/>
  <c r="I311" i="1"/>
  <c r="L310" i="1"/>
  <c r="H309" i="1"/>
  <c r="L308" i="1"/>
  <c r="L306" i="1"/>
  <c r="H305" i="1"/>
  <c r="L304" i="1"/>
  <c r="H303" i="1"/>
  <c r="L302" i="1"/>
  <c r="H301" i="1"/>
  <c r="L300" i="1"/>
  <c r="H299" i="1"/>
  <c r="L298" i="1"/>
  <c r="H297" i="1"/>
  <c r="L296" i="1"/>
  <c r="H295" i="1"/>
  <c r="H293" i="1"/>
  <c r="L292" i="1"/>
  <c r="L290" i="1"/>
  <c r="H289" i="1"/>
  <c r="H287" i="1"/>
  <c r="L286" i="1"/>
  <c r="H285" i="1"/>
  <c r="L284" i="1"/>
  <c r="H283" i="1"/>
  <c r="L282" i="1"/>
  <c r="H281" i="1"/>
  <c r="L280" i="1"/>
  <c r="H279" i="1"/>
  <c r="L278" i="1"/>
  <c r="H277" i="1"/>
  <c r="L276" i="1"/>
  <c r="H275" i="1"/>
  <c r="L274" i="1"/>
  <c r="G349" i="1"/>
  <c r="K347" i="1"/>
  <c r="K346" i="1"/>
  <c r="M345" i="1"/>
  <c r="G342" i="1"/>
  <c r="G341" i="1"/>
  <c r="I340" i="1"/>
  <c r="K339" i="1"/>
  <c r="K338" i="1"/>
  <c r="J332" i="1"/>
  <c r="M331" i="1"/>
  <c r="F329" i="1"/>
  <c r="H328" i="1"/>
  <c r="K327" i="1"/>
  <c r="M326" i="1"/>
  <c r="F324" i="1"/>
  <c r="I323" i="1"/>
  <c r="I322" i="1"/>
  <c r="L321" i="1"/>
  <c r="G318" i="1"/>
  <c r="J317" i="1"/>
  <c r="K316" i="1"/>
  <c r="H314" i="1"/>
  <c r="K313" i="1"/>
  <c r="G311" i="1"/>
  <c r="K310" i="1"/>
  <c r="G309" i="1"/>
  <c r="K308" i="1"/>
  <c r="K306" i="1"/>
  <c r="G305" i="1"/>
  <c r="K304" i="1"/>
  <c r="G303" i="1"/>
  <c r="K302" i="1"/>
  <c r="G301" i="1"/>
  <c r="K300" i="1"/>
  <c r="G299" i="1"/>
  <c r="K298" i="1"/>
  <c r="G297" i="1"/>
  <c r="K296" i="1"/>
  <c r="G295" i="1"/>
  <c r="G293" i="1"/>
  <c r="K292" i="1"/>
  <c r="K290" i="1"/>
  <c r="G289" i="1"/>
  <c r="G287" i="1"/>
  <c r="K286" i="1"/>
  <c r="G285" i="1"/>
  <c r="K284" i="1"/>
  <c r="G283" i="1"/>
  <c r="K282" i="1"/>
  <c r="G281" i="1"/>
  <c r="K280" i="1"/>
  <c r="G279" i="1"/>
  <c r="K278" i="1"/>
  <c r="G277" i="1"/>
  <c r="K276" i="1"/>
  <c r="G275" i="1"/>
  <c r="K274" i="1"/>
  <c r="J270" i="1"/>
  <c r="J268" i="1"/>
  <c r="F267" i="1"/>
  <c r="J266" i="1"/>
  <c r="F265" i="1"/>
  <c r="J264" i="1"/>
  <c r="F263" i="1"/>
  <c r="J262" i="1"/>
  <c r="F261" i="1"/>
  <c r="L353" i="1"/>
  <c r="M351" i="1"/>
  <c r="G347" i="1"/>
  <c r="I346" i="1"/>
  <c r="K345" i="1"/>
  <c r="K344" i="1"/>
  <c r="M343" i="1"/>
  <c r="G340" i="1"/>
  <c r="G339" i="1"/>
  <c r="I338" i="1"/>
  <c r="H332" i="1"/>
  <c r="K331" i="1"/>
  <c r="M330" i="1"/>
  <c r="F328" i="1"/>
  <c r="I327" i="1"/>
  <c r="I326" i="1"/>
  <c r="L325" i="1"/>
  <c r="G322" i="1"/>
  <c r="J321" i="1"/>
  <c r="J320" i="1"/>
  <c r="M319" i="1"/>
  <c r="F317" i="1"/>
  <c r="I316" i="1"/>
  <c r="L315" i="1"/>
  <c r="F314" i="1"/>
  <c r="I313" i="1"/>
  <c r="K312" i="1"/>
  <c r="I310" i="1"/>
  <c r="M309" i="1"/>
  <c r="I308" i="1"/>
  <c r="I306" i="1"/>
  <c r="M305" i="1"/>
  <c r="I304" i="1"/>
  <c r="M303" i="1"/>
  <c r="I302" i="1"/>
  <c r="M301" i="1"/>
  <c r="I300" i="1"/>
  <c r="M299" i="1"/>
  <c r="I298" i="1"/>
  <c r="M297" i="1"/>
  <c r="F297" i="37"/>
  <c r="M301" i="37"/>
  <c r="E301" i="37"/>
  <c r="M26" i="38"/>
  <c r="K36" i="38"/>
  <c r="J18" i="38"/>
  <c r="I18" i="38"/>
  <c r="H18" i="38"/>
  <c r="G18" i="38"/>
  <c r="N18" i="38"/>
  <c r="F18" i="38"/>
  <c r="L18" i="38"/>
  <c r="H23" i="38"/>
  <c r="H28" i="38"/>
  <c r="G28" i="38"/>
  <c r="N28" i="38"/>
  <c r="F28" i="38"/>
  <c r="M28" i="38"/>
  <c r="L28" i="38"/>
  <c r="J28" i="38"/>
  <c r="K33" i="38"/>
  <c r="N46" i="38"/>
  <c r="F46" i="38"/>
  <c r="K46" i="38"/>
  <c r="J46" i="38"/>
  <c r="I46" i="38"/>
  <c r="H46" i="38"/>
  <c r="G46" i="38"/>
  <c r="M46" i="38"/>
  <c r="K51" i="38"/>
  <c r="J56" i="38"/>
  <c r="L83" i="38"/>
  <c r="N129" i="38"/>
  <c r="K26" i="38"/>
  <c r="M30" i="38"/>
  <c r="K59" i="38"/>
  <c r="M95" i="38"/>
  <c r="N106" i="38"/>
  <c r="J10" i="38"/>
  <c r="J9" i="38" s="1"/>
  <c r="I10" i="38"/>
  <c r="I9" i="38" s="1"/>
  <c r="H10" i="38"/>
  <c r="H9" i="38" s="1"/>
  <c r="G10" i="38"/>
  <c r="G9" i="38" s="1"/>
  <c r="N10" i="38"/>
  <c r="N9" i="38" s="1"/>
  <c r="F10" i="38"/>
  <c r="F9" i="38" s="1"/>
  <c r="L10" i="38"/>
  <c r="L9" i="38" s="1"/>
  <c r="H15" i="38"/>
  <c r="H20" i="38"/>
  <c r="G20" i="38"/>
  <c r="N20" i="38"/>
  <c r="F20" i="38"/>
  <c r="M20" i="38"/>
  <c r="L20" i="38"/>
  <c r="J20" i="38"/>
  <c r="I28" i="38"/>
  <c r="K32" i="38"/>
  <c r="K37" i="38"/>
  <c r="J42" i="38"/>
  <c r="I42" i="38"/>
  <c r="H42" i="38"/>
  <c r="H40" i="38" s="1"/>
  <c r="H39" i="38" s="1"/>
  <c r="G42" i="38"/>
  <c r="G40" i="38" s="1"/>
  <c r="G39" i="38" s="1"/>
  <c r="N42" i="38"/>
  <c r="F42" i="38"/>
  <c r="L42" i="38"/>
  <c r="L40" i="38" s="1"/>
  <c r="L39" i="38" s="1"/>
  <c r="H44" i="38"/>
  <c r="K44" i="38"/>
  <c r="J44" i="38"/>
  <c r="I44" i="38"/>
  <c r="G44" i="38"/>
  <c r="F44" i="38"/>
  <c r="N44" i="38"/>
  <c r="M44" i="38"/>
  <c r="L46" i="38"/>
  <c r="K54" i="38"/>
  <c r="K53" i="38" s="1"/>
  <c r="J67" i="38"/>
  <c r="M78" i="38"/>
  <c r="N98" i="38"/>
  <c r="K18" i="38"/>
  <c r="M22" i="38"/>
  <c r="L27" i="38"/>
  <c r="K28" i="38"/>
  <c r="K52" i="38"/>
  <c r="G57" i="38"/>
  <c r="K57" i="38"/>
  <c r="J57" i="38"/>
  <c r="I57" i="38"/>
  <c r="H57" i="38"/>
  <c r="F57" i="38"/>
  <c r="N57" i="38"/>
  <c r="M57" i="38"/>
  <c r="K62" i="38"/>
  <c r="L70" i="38"/>
  <c r="L107" i="38"/>
  <c r="H12" i="38"/>
  <c r="G12" i="38"/>
  <c r="N12" i="38"/>
  <c r="F12" i="38"/>
  <c r="M12" i="38"/>
  <c r="L12" i="38"/>
  <c r="J12" i="38"/>
  <c r="K17" i="38"/>
  <c r="M18" i="38"/>
  <c r="I20" i="38"/>
  <c r="K24" i="38"/>
  <c r="J34" i="38"/>
  <c r="I34" i="38"/>
  <c r="H34" i="38"/>
  <c r="G34" i="38"/>
  <c r="N34" i="38"/>
  <c r="F34" i="38"/>
  <c r="L34" i="38"/>
  <c r="L44" i="38"/>
  <c r="H50" i="38"/>
  <c r="K60" i="38"/>
  <c r="H76" i="38"/>
  <c r="H75" i="38" s="1"/>
  <c r="K76" i="38"/>
  <c r="F76" i="38"/>
  <c r="F75" i="38" s="1"/>
  <c r="M76" i="38"/>
  <c r="L76" i="38"/>
  <c r="J76" i="38"/>
  <c r="I76" i="38"/>
  <c r="G76" i="38"/>
  <c r="N87" i="38"/>
  <c r="L127" i="38"/>
  <c r="H127" i="38"/>
  <c r="F127" i="38"/>
  <c r="N127" i="38"/>
  <c r="G127" i="38"/>
  <c r="M127" i="38"/>
  <c r="K127" i="38"/>
  <c r="I127" i="38"/>
  <c r="J127" i="38"/>
  <c r="H131" i="38"/>
  <c r="K131" i="38"/>
  <c r="I131" i="38"/>
  <c r="G131" i="38"/>
  <c r="J131" i="38"/>
  <c r="F131" i="38"/>
  <c r="N131" i="38"/>
  <c r="M131" i="38"/>
  <c r="L131" i="38"/>
  <c r="K10" i="38"/>
  <c r="K9" i="38" s="1"/>
  <c r="M14" i="38"/>
  <c r="K20" i="38"/>
  <c r="K42" i="38"/>
  <c r="L57" i="38"/>
  <c r="H68" i="38"/>
  <c r="L68" i="38"/>
  <c r="K68" i="38"/>
  <c r="J68" i="38"/>
  <c r="I68" i="38"/>
  <c r="G68" i="38"/>
  <c r="F68" i="38"/>
  <c r="N68" i="38"/>
  <c r="K93" i="38"/>
  <c r="K16" i="38"/>
  <c r="K21" i="38"/>
  <c r="J26" i="38"/>
  <c r="I26" i="38"/>
  <c r="H26" i="38"/>
  <c r="G26" i="38"/>
  <c r="N26" i="38"/>
  <c r="F26" i="38"/>
  <c r="L26" i="38"/>
  <c r="H31" i="38"/>
  <c r="H36" i="38"/>
  <c r="G36" i="38"/>
  <c r="N36" i="38"/>
  <c r="F36" i="38"/>
  <c r="M36" i="38"/>
  <c r="L36" i="38"/>
  <c r="J36" i="38"/>
  <c r="K41" i="38"/>
  <c r="J48" i="38"/>
  <c r="L63" i="38"/>
  <c r="L71" i="38"/>
  <c r="K111" i="38"/>
  <c r="K12" i="38"/>
  <c r="K34" i="38"/>
  <c r="M38" i="38"/>
  <c r="M68" i="38"/>
  <c r="N88" i="38"/>
  <c r="H115" i="38"/>
  <c r="M115" i="38"/>
  <c r="J115" i="38"/>
  <c r="I115" i="38"/>
  <c r="L115" i="38"/>
  <c r="K115" i="38"/>
  <c r="N115" i="38"/>
  <c r="G115" i="38"/>
  <c r="F115" i="38"/>
  <c r="K15" i="38"/>
  <c r="M21" i="38"/>
  <c r="K23" i="38"/>
  <c r="G27" i="38"/>
  <c r="K31" i="38"/>
  <c r="M37" i="38"/>
  <c r="N48" i="38"/>
  <c r="G52" i="38"/>
  <c r="H54" i="38"/>
  <c r="H53" i="38" s="1"/>
  <c r="F59" i="38"/>
  <c r="H63" i="38"/>
  <c r="H70" i="38"/>
  <c r="F71" i="38"/>
  <c r="L72" i="38"/>
  <c r="H72" i="38"/>
  <c r="M72" i="38"/>
  <c r="K77" i="38"/>
  <c r="H92" i="38"/>
  <c r="K92" i="38"/>
  <c r="J92" i="38"/>
  <c r="I92" i="38"/>
  <c r="H98" i="38"/>
  <c r="G105" i="38"/>
  <c r="L105" i="38"/>
  <c r="K105" i="38"/>
  <c r="M105" i="38"/>
  <c r="J105" i="38"/>
  <c r="F105" i="38"/>
  <c r="F106" i="38"/>
  <c r="N138" i="38"/>
  <c r="H147" i="38"/>
  <c r="I147" i="38"/>
  <c r="G147" i="38"/>
  <c r="F147" i="38"/>
  <c r="N147" i="38"/>
  <c r="M147" i="38"/>
  <c r="K147" i="38"/>
  <c r="J147" i="38"/>
  <c r="L147" i="38"/>
  <c r="M51" i="38"/>
  <c r="L51" i="38"/>
  <c r="H60" i="38"/>
  <c r="L60" i="38"/>
  <c r="N62" i="38"/>
  <c r="F62" i="38"/>
  <c r="L62" i="38"/>
  <c r="G65" i="38"/>
  <c r="N78" i="38"/>
  <c r="F78" i="38"/>
  <c r="K78" i="38"/>
  <c r="G78" i="38"/>
  <c r="M83" i="38"/>
  <c r="I83" i="38"/>
  <c r="N83" i="38"/>
  <c r="I118" i="38"/>
  <c r="J118" i="38"/>
  <c r="F118" i="38"/>
  <c r="K118" i="38"/>
  <c r="H118" i="38"/>
  <c r="J14" i="38"/>
  <c r="M15" i="38"/>
  <c r="H16" i="38"/>
  <c r="G21" i="38"/>
  <c r="J22" i="38"/>
  <c r="M23" i="38"/>
  <c r="H24" i="38"/>
  <c r="I27" i="38"/>
  <c r="J30" i="38"/>
  <c r="M31" i="38"/>
  <c r="H32" i="38"/>
  <c r="G37" i="38"/>
  <c r="J38" i="38"/>
  <c r="I47" i="38"/>
  <c r="L47" i="38"/>
  <c r="G48" i="38"/>
  <c r="G49" i="38"/>
  <c r="L49" i="38"/>
  <c r="N51" i="38"/>
  <c r="J52" i="38"/>
  <c r="J54" i="38"/>
  <c r="J53" i="38" s="1"/>
  <c r="J58" i="38"/>
  <c r="L58" i="38"/>
  <c r="H59" i="38"/>
  <c r="M60" i="38"/>
  <c r="M62" i="38"/>
  <c r="K63" i="38"/>
  <c r="K70" i="38"/>
  <c r="H71" i="38"/>
  <c r="H84" i="38"/>
  <c r="G84" i="38"/>
  <c r="K84" i="38"/>
  <c r="F92" i="38"/>
  <c r="N102" i="38"/>
  <c r="F102" i="38"/>
  <c r="J102" i="38"/>
  <c r="I102" i="38"/>
  <c r="M106" i="38"/>
  <c r="M114" i="38"/>
  <c r="H114" i="38"/>
  <c r="N114" i="38"/>
  <c r="K114" i="38"/>
  <c r="L114" i="38"/>
  <c r="J114" i="38"/>
  <c r="F114" i="38"/>
  <c r="K14" i="38"/>
  <c r="F15" i="38"/>
  <c r="N15" i="38"/>
  <c r="H21" i="38"/>
  <c r="K22" i="38"/>
  <c r="F23" i="38"/>
  <c r="N23" i="38"/>
  <c r="J27" i="38"/>
  <c r="K30" i="38"/>
  <c r="F31" i="38"/>
  <c r="N31" i="38"/>
  <c r="H37" i="38"/>
  <c r="K38" i="38"/>
  <c r="H48" i="38"/>
  <c r="F51" i="38"/>
  <c r="L56" i="38"/>
  <c r="K56" i="38"/>
  <c r="I59" i="38"/>
  <c r="N60" i="38"/>
  <c r="J71" i="38"/>
  <c r="F72" i="38"/>
  <c r="G73" i="38"/>
  <c r="F83" i="38"/>
  <c r="I87" i="38"/>
  <c r="M87" i="38"/>
  <c r="J87" i="38"/>
  <c r="L88" i="38"/>
  <c r="H88" i="38"/>
  <c r="K88" i="38"/>
  <c r="F88" i="38"/>
  <c r="J90" i="38"/>
  <c r="I90" i="38"/>
  <c r="N90" i="38"/>
  <c r="K90" i="38"/>
  <c r="G92" i="38"/>
  <c r="H105" i="38"/>
  <c r="I126" i="38"/>
  <c r="M126" i="38"/>
  <c r="K126" i="38"/>
  <c r="J126" i="38"/>
  <c r="F126" i="38"/>
  <c r="N126" i="38"/>
  <c r="L126" i="38"/>
  <c r="H126" i="38"/>
  <c r="I21" i="38"/>
  <c r="K27" i="38"/>
  <c r="I37" i="38"/>
  <c r="I48" i="38"/>
  <c r="G51" i="38"/>
  <c r="H52" i="38"/>
  <c r="L52" i="38"/>
  <c r="N54" i="38"/>
  <c r="N53" i="38" s="1"/>
  <c r="F54" i="38"/>
  <c r="F53" i="38" s="1"/>
  <c r="L54" i="38"/>
  <c r="L53" i="38" s="1"/>
  <c r="J59" i="38"/>
  <c r="F60" i="38"/>
  <c r="G62" i="38"/>
  <c r="I63" i="38"/>
  <c r="M63" i="38"/>
  <c r="N63" i="38"/>
  <c r="N70" i="38"/>
  <c r="F70" i="38"/>
  <c r="J70" i="38"/>
  <c r="M70" i="38"/>
  <c r="K71" i="38"/>
  <c r="H78" i="38"/>
  <c r="G83" i="38"/>
  <c r="J98" i="38"/>
  <c r="M98" i="38"/>
  <c r="K98" i="38"/>
  <c r="I98" i="38"/>
  <c r="F98" i="38"/>
  <c r="M107" i="38"/>
  <c r="J107" i="38"/>
  <c r="G107" i="38"/>
  <c r="K107" i="38"/>
  <c r="I107" i="38"/>
  <c r="G118" i="38"/>
  <c r="I142" i="38"/>
  <c r="K142" i="38"/>
  <c r="J142" i="38"/>
  <c r="H142" i="38"/>
  <c r="G142" i="38"/>
  <c r="F142" i="38"/>
  <c r="N142" i="38"/>
  <c r="L142" i="38"/>
  <c r="M142" i="38"/>
  <c r="J21" i="38"/>
  <c r="J37" i="38"/>
  <c r="J50" i="38"/>
  <c r="L50" i="38"/>
  <c r="H51" i="38"/>
  <c r="M52" i="38"/>
  <c r="M54" i="38"/>
  <c r="M53" i="38" s="1"/>
  <c r="N56" i="38"/>
  <c r="G60" i="38"/>
  <c r="K61" i="38"/>
  <c r="H62" i="38"/>
  <c r="M67" i="38"/>
  <c r="I67" i="38"/>
  <c r="N67" i="38"/>
  <c r="I72" i="38"/>
  <c r="I78" i="38"/>
  <c r="H83" i="38"/>
  <c r="F87" i="38"/>
  <c r="F90" i="38"/>
  <c r="M92" i="38"/>
  <c r="I95" i="38"/>
  <c r="G95" i="38"/>
  <c r="L95" i="38"/>
  <c r="K95" i="38"/>
  <c r="F95" i="38"/>
  <c r="J97" i="38"/>
  <c r="N105" i="38"/>
  <c r="K116" i="38"/>
  <c r="L118" i="38"/>
  <c r="N152" i="38"/>
  <c r="L48" i="38"/>
  <c r="K48" i="38"/>
  <c r="I51" i="38"/>
  <c r="M59" i="38"/>
  <c r="L59" i="38"/>
  <c r="I60" i="38"/>
  <c r="I62" i="38"/>
  <c r="I71" i="38"/>
  <c r="M71" i="38"/>
  <c r="N71" i="38"/>
  <c r="J78" i="38"/>
  <c r="J83" i="38"/>
  <c r="I94" i="38"/>
  <c r="J106" i="38"/>
  <c r="G106" i="38"/>
  <c r="I106" i="38"/>
  <c r="L106" i="38"/>
  <c r="K106" i="38"/>
  <c r="F107" i="38"/>
  <c r="M118" i="38"/>
  <c r="L174" i="38"/>
  <c r="G184" i="38"/>
  <c r="M184" i="38"/>
  <c r="K184" i="38"/>
  <c r="J184" i="38"/>
  <c r="I184" i="38"/>
  <c r="H184" i="38"/>
  <c r="F184" i="38"/>
  <c r="N184" i="38"/>
  <c r="L184" i="38"/>
  <c r="L239" i="38"/>
  <c r="G239" i="38"/>
  <c r="F239" i="38"/>
  <c r="N239" i="38"/>
  <c r="M239" i="38"/>
  <c r="H239" i="38"/>
  <c r="K239" i="38"/>
  <c r="J239" i="38"/>
  <c r="I239" i="38"/>
  <c r="K65" i="38"/>
  <c r="K73" i="38"/>
  <c r="I79" i="38"/>
  <c r="L79" i="38"/>
  <c r="G81" i="38"/>
  <c r="L81" i="38"/>
  <c r="N86" i="38"/>
  <c r="F86" i="38"/>
  <c r="H86" i="38"/>
  <c r="M86" i="38"/>
  <c r="G89" i="38"/>
  <c r="M89" i="38"/>
  <c r="L89" i="38"/>
  <c r="I103" i="38"/>
  <c r="K103" i="38"/>
  <c r="M103" i="38"/>
  <c r="H108" i="38"/>
  <c r="M108" i="38"/>
  <c r="N108" i="38"/>
  <c r="G120" i="38"/>
  <c r="J120" i="38"/>
  <c r="F120" i="38"/>
  <c r="M120" i="38"/>
  <c r="H123" i="38"/>
  <c r="G123" i="38"/>
  <c r="N123" i="38"/>
  <c r="M123" i="38"/>
  <c r="I123" i="38"/>
  <c r="N125" i="38"/>
  <c r="F125" i="38"/>
  <c r="H125" i="38"/>
  <c r="M125" i="38"/>
  <c r="G125" i="38"/>
  <c r="L154" i="38"/>
  <c r="N165" i="38"/>
  <c r="F165" i="38"/>
  <c r="J165" i="38"/>
  <c r="L165" i="38"/>
  <c r="K165" i="38"/>
  <c r="I165" i="38"/>
  <c r="H165" i="38"/>
  <c r="G165" i="38"/>
  <c r="M165" i="38"/>
  <c r="H179" i="38"/>
  <c r="G179" i="38"/>
  <c r="K179" i="38"/>
  <c r="J179" i="38"/>
  <c r="I179" i="38"/>
  <c r="F179" i="38"/>
  <c r="N179" i="38"/>
  <c r="M179" i="38"/>
  <c r="L179" i="38"/>
  <c r="M187" i="38"/>
  <c r="N94" i="38"/>
  <c r="F94" i="38"/>
  <c r="K94" i="38"/>
  <c r="M94" i="38"/>
  <c r="G97" i="38"/>
  <c r="H97" i="38"/>
  <c r="M97" i="38"/>
  <c r="L111" i="38"/>
  <c r="J111" i="38"/>
  <c r="G111" i="38"/>
  <c r="F111" i="38"/>
  <c r="J129" i="38"/>
  <c r="I129" i="38"/>
  <c r="G129" i="38"/>
  <c r="F129" i="38"/>
  <c r="H129" i="38"/>
  <c r="M166" i="38"/>
  <c r="G79" i="38"/>
  <c r="L80" i="38"/>
  <c r="K80" i="38"/>
  <c r="H81" i="38"/>
  <c r="I86" i="38"/>
  <c r="H89" i="38"/>
  <c r="N97" i="38"/>
  <c r="K101" i="38"/>
  <c r="G103" i="38"/>
  <c r="I108" i="38"/>
  <c r="I120" i="38"/>
  <c r="J123" i="38"/>
  <c r="K125" i="38"/>
  <c r="G128" i="38"/>
  <c r="M128" i="38"/>
  <c r="K128" i="38"/>
  <c r="J128" i="38"/>
  <c r="F128" i="38"/>
  <c r="M138" i="38"/>
  <c r="I138" i="38"/>
  <c r="G138" i="38"/>
  <c r="F138" i="38"/>
  <c r="J138" i="38"/>
  <c r="H138" i="38"/>
  <c r="K171" i="38"/>
  <c r="N133" i="38"/>
  <c r="F133" i="38"/>
  <c r="K133" i="38"/>
  <c r="I133" i="38"/>
  <c r="H133" i="38"/>
  <c r="I134" i="38"/>
  <c r="G134" i="38"/>
  <c r="N134" i="38"/>
  <c r="M134" i="38"/>
  <c r="J137" i="38"/>
  <c r="M137" i="38"/>
  <c r="K137" i="38"/>
  <c r="I137" i="38"/>
  <c r="K139" i="38"/>
  <c r="K140" i="38"/>
  <c r="K141" i="38"/>
  <c r="G144" i="38"/>
  <c r="K144" i="38"/>
  <c r="J144" i="38"/>
  <c r="I144" i="38"/>
  <c r="H144" i="38"/>
  <c r="F144" i="38"/>
  <c r="K156" i="38"/>
  <c r="L159" i="38"/>
  <c r="G159" i="38"/>
  <c r="J159" i="38"/>
  <c r="I159" i="38"/>
  <c r="H159" i="38"/>
  <c r="F159" i="38"/>
  <c r="M162" i="38"/>
  <c r="N162" i="38"/>
  <c r="J162" i="38"/>
  <c r="I162" i="38"/>
  <c r="H162" i="38"/>
  <c r="G162" i="38"/>
  <c r="F162" i="38"/>
  <c r="K159" i="38"/>
  <c r="L161" i="38"/>
  <c r="K162" i="38"/>
  <c r="L96" i="38"/>
  <c r="K96" i="38"/>
  <c r="L119" i="38"/>
  <c r="N119" i="38"/>
  <c r="J119" i="38"/>
  <c r="G133" i="38"/>
  <c r="H134" i="38"/>
  <c r="F137" i="38"/>
  <c r="L144" i="38"/>
  <c r="M159" i="38"/>
  <c r="L162" i="38"/>
  <c r="L175" i="38"/>
  <c r="N175" i="38"/>
  <c r="J175" i="38"/>
  <c r="I175" i="38"/>
  <c r="H175" i="38"/>
  <c r="G175" i="38"/>
  <c r="F175" i="38"/>
  <c r="J185" i="38"/>
  <c r="I185" i="38"/>
  <c r="G185" i="38"/>
  <c r="K185" i="38"/>
  <c r="H185" i="38"/>
  <c r="F185" i="38"/>
  <c r="J133" i="38"/>
  <c r="G152" i="38"/>
  <c r="I152" i="38"/>
  <c r="K152" i="38"/>
  <c r="J152" i="38"/>
  <c r="H152" i="38"/>
  <c r="F152" i="38"/>
  <c r="I166" i="38"/>
  <c r="F166" i="38"/>
  <c r="J166" i="38"/>
  <c r="H166" i="38"/>
  <c r="G166" i="38"/>
  <c r="N166" i="38"/>
  <c r="J145" i="38"/>
  <c r="L145" i="38"/>
  <c r="I150" i="38"/>
  <c r="H150" i="38"/>
  <c r="M150" i="38"/>
  <c r="J153" i="38"/>
  <c r="N153" i="38"/>
  <c r="M153" i="38"/>
  <c r="G176" i="38"/>
  <c r="J176" i="38"/>
  <c r="M176" i="38"/>
  <c r="K198" i="38"/>
  <c r="I110" i="38"/>
  <c r="L110" i="38"/>
  <c r="G112" i="38"/>
  <c r="L112" i="38"/>
  <c r="J121" i="38"/>
  <c r="L121" i="38"/>
  <c r="K132" i="38"/>
  <c r="L143" i="38"/>
  <c r="K143" i="38"/>
  <c r="M145" i="38"/>
  <c r="N150" i="38"/>
  <c r="N157" i="38"/>
  <c r="F157" i="38"/>
  <c r="G157" i="38"/>
  <c r="M157" i="38"/>
  <c r="K161" i="38"/>
  <c r="L167" i="38"/>
  <c r="J167" i="38"/>
  <c r="M167" i="38"/>
  <c r="J171" i="38"/>
  <c r="N173" i="38"/>
  <c r="F173" i="38"/>
  <c r="M173" i="38"/>
  <c r="L173" i="38"/>
  <c r="N176" i="38"/>
  <c r="H187" i="38"/>
  <c r="K187" i="38"/>
  <c r="I187" i="38"/>
  <c r="N187" i="38"/>
  <c r="I195" i="38"/>
  <c r="H195" i="38"/>
  <c r="G195" i="38"/>
  <c r="L195" i="38"/>
  <c r="H139" i="38"/>
  <c r="L139" i="38"/>
  <c r="N141" i="38"/>
  <c r="F141" i="38"/>
  <c r="L141" i="38"/>
  <c r="N145" i="38"/>
  <c r="F153" i="38"/>
  <c r="M154" i="38"/>
  <c r="J154" i="38"/>
  <c r="N154" i="38"/>
  <c r="N167" i="38"/>
  <c r="M203" i="38"/>
  <c r="F145" i="38"/>
  <c r="K148" i="38"/>
  <c r="F150" i="38"/>
  <c r="G153" i="38"/>
  <c r="J161" i="38"/>
  <c r="H161" i="38"/>
  <c r="M161" i="38"/>
  <c r="K164" i="38"/>
  <c r="H171" i="38"/>
  <c r="M171" i="38"/>
  <c r="L171" i="38"/>
  <c r="I174" i="38"/>
  <c r="J174" i="38"/>
  <c r="M174" i="38"/>
  <c r="F176" i="38"/>
  <c r="N181" i="38"/>
  <c r="F181" i="38"/>
  <c r="H181" i="38"/>
  <c r="I182" i="38"/>
  <c r="M182" i="38"/>
  <c r="K182" i="38"/>
  <c r="N182" i="38"/>
  <c r="K188" i="38"/>
  <c r="F195" i="38"/>
  <c r="F110" i="38"/>
  <c r="F112" i="38"/>
  <c r="J113" i="38"/>
  <c r="L113" i="38"/>
  <c r="F121" i="38"/>
  <c r="K124" i="38"/>
  <c r="L135" i="38"/>
  <c r="K135" i="38"/>
  <c r="N139" i="38"/>
  <c r="F143" i="38"/>
  <c r="G145" i="38"/>
  <c r="G150" i="38"/>
  <c r="H153" i="38"/>
  <c r="F154" i="38"/>
  <c r="H155" i="38"/>
  <c r="F155" i="38"/>
  <c r="M155" i="38"/>
  <c r="H157" i="38"/>
  <c r="N161" i="38"/>
  <c r="F167" i="38"/>
  <c r="G168" i="38"/>
  <c r="F168" i="38"/>
  <c r="M168" i="38"/>
  <c r="N171" i="38"/>
  <c r="G173" i="38"/>
  <c r="N174" i="38"/>
  <c r="H176" i="38"/>
  <c r="M178" i="38"/>
  <c r="K178" i="38"/>
  <c r="N178" i="38"/>
  <c r="F187" i="38"/>
  <c r="M191" i="38"/>
  <c r="L191" i="38"/>
  <c r="H191" i="38"/>
  <c r="F191" i="38"/>
  <c r="J195" i="38"/>
  <c r="N207" i="38"/>
  <c r="F207" i="38"/>
  <c r="I207" i="38"/>
  <c r="H207" i="38"/>
  <c r="G207" i="38"/>
  <c r="M207" i="38"/>
  <c r="L207" i="38"/>
  <c r="K207" i="38"/>
  <c r="J207" i="38"/>
  <c r="K203" i="38"/>
  <c r="I255" i="38"/>
  <c r="N194" i="38"/>
  <c r="F194" i="38"/>
  <c r="M194" i="38"/>
  <c r="N199" i="38"/>
  <c r="F199" i="38"/>
  <c r="M199" i="38"/>
  <c r="L199" i="38"/>
  <c r="I200" i="38"/>
  <c r="H200" i="38"/>
  <c r="G200" i="38"/>
  <c r="N200" i="38"/>
  <c r="L203" i="38"/>
  <c r="M221" i="38"/>
  <c r="H221" i="38"/>
  <c r="G221" i="38"/>
  <c r="F221" i="38"/>
  <c r="K221" i="38"/>
  <c r="K234" i="38"/>
  <c r="H169" i="26"/>
  <c r="K201" i="38"/>
  <c r="M220" i="38"/>
  <c r="J220" i="38"/>
  <c r="I220" i="38"/>
  <c r="I219" i="38" s="1"/>
  <c r="H220" i="38"/>
  <c r="N220" i="38"/>
  <c r="I231" i="38"/>
  <c r="I230" i="38"/>
  <c r="I229" i="38"/>
  <c r="N208" i="38"/>
  <c r="M206" i="38"/>
  <c r="M204" i="38"/>
  <c r="L201" i="38"/>
  <c r="M196" i="38"/>
  <c r="M208" i="38"/>
  <c r="L206" i="38"/>
  <c r="L204" i="38"/>
  <c r="L196" i="38"/>
  <c r="L188" i="38"/>
  <c r="M227" i="38"/>
  <c r="J226" i="38"/>
  <c r="K246" i="38"/>
  <c r="L243" i="38"/>
  <c r="H21" i="26"/>
  <c r="H29" i="26"/>
  <c r="J203" i="38"/>
  <c r="I203" i="38"/>
  <c r="H203" i="38"/>
  <c r="N203" i="38"/>
  <c r="M212" i="38"/>
  <c r="G212" i="38"/>
  <c r="F212" i="38"/>
  <c r="F210" i="38" s="1"/>
  <c r="N212" i="38"/>
  <c r="J212" i="38"/>
  <c r="H232" i="38"/>
  <c r="N232" i="38"/>
  <c r="F232" i="38"/>
  <c r="M232" i="38"/>
  <c r="I232" i="38"/>
  <c r="L232" i="38"/>
  <c r="K232" i="38"/>
  <c r="J232" i="38"/>
  <c r="G232" i="38"/>
  <c r="M243" i="38"/>
  <c r="M186" i="38"/>
  <c r="L186" i="38"/>
  <c r="H192" i="38"/>
  <c r="G192" i="38"/>
  <c r="M192" i="38"/>
  <c r="H194" i="38"/>
  <c r="H199" i="38"/>
  <c r="F200" i="38"/>
  <c r="J211" i="38"/>
  <c r="K211" i="38"/>
  <c r="I211" i="38"/>
  <c r="H211" i="38"/>
  <c r="N211" i="38"/>
  <c r="N210" i="38" s="1"/>
  <c r="J217" i="38"/>
  <c r="F220" i="38"/>
  <c r="J221" i="38"/>
  <c r="K196" i="38"/>
  <c r="K204" i="38"/>
  <c r="H212" i="38"/>
  <c r="K223" i="38"/>
  <c r="N149" i="38"/>
  <c r="F149" i="38"/>
  <c r="L149" i="38"/>
  <c r="G160" i="38"/>
  <c r="L160" i="38"/>
  <c r="J169" i="38"/>
  <c r="L169" i="38"/>
  <c r="K180" i="38"/>
  <c r="F186" i="38"/>
  <c r="G189" i="38"/>
  <c r="N189" i="38"/>
  <c r="F189" i="38"/>
  <c r="M189" i="38"/>
  <c r="K193" i="38"/>
  <c r="J194" i="38"/>
  <c r="J199" i="38"/>
  <c r="K200" i="38"/>
  <c r="F203" i="38"/>
  <c r="H205" i="38"/>
  <c r="I205" i="38"/>
  <c r="G205" i="38"/>
  <c r="F205" i="38"/>
  <c r="I212" i="38"/>
  <c r="J215" i="38"/>
  <c r="K220" i="38"/>
  <c r="N221" i="38"/>
  <c r="K242" i="38"/>
  <c r="K245" i="38"/>
  <c r="K257" i="38"/>
  <c r="I252" i="38"/>
  <c r="J261" i="38"/>
  <c r="M261" i="38"/>
  <c r="J262" i="38"/>
  <c r="I258" i="38"/>
  <c r="F252" i="38"/>
  <c r="L250" i="38"/>
  <c r="H248" i="38"/>
  <c r="F246" i="38"/>
  <c r="N244" i="38"/>
  <c r="N234" i="38"/>
  <c r="F234" i="38"/>
  <c r="M231" i="38"/>
  <c r="J230" i="38"/>
  <c r="N226" i="38"/>
  <c r="F226" i="38"/>
  <c r="M223" i="38"/>
  <c r="H258" i="38"/>
  <c r="L257" i="38"/>
  <c r="K253" i="38"/>
  <c r="J250" i="38"/>
  <c r="N249" i="38"/>
  <c r="F248" i="38"/>
  <c r="N246" i="38"/>
  <c r="M244" i="38"/>
  <c r="K240" i="38"/>
  <c r="K238" i="38"/>
  <c r="M234" i="38"/>
  <c r="G258" i="38"/>
  <c r="J253" i="38"/>
  <c r="N252" i="38"/>
  <c r="I250" i="38"/>
  <c r="L244" i="38"/>
  <c r="L234" i="38"/>
  <c r="H230" i="38"/>
  <c r="L226" i="38"/>
  <c r="H222" i="38"/>
  <c r="F258" i="38"/>
  <c r="F256" i="38" s="1"/>
  <c r="M252" i="38"/>
  <c r="H250" i="38"/>
  <c r="L249" i="38"/>
  <c r="J244" i="38"/>
  <c r="J231" i="38"/>
  <c r="G230" i="38"/>
  <c r="J223" i="38"/>
  <c r="I261" i="38"/>
  <c r="G257" i="38"/>
  <c r="L262" i="38"/>
  <c r="G261" i="38"/>
  <c r="L258" i="38"/>
  <c r="H252" i="38"/>
  <c r="G249" i="38"/>
  <c r="J248" i="38"/>
  <c r="H246" i="38"/>
  <c r="K262" i="38"/>
  <c r="J258" i="38"/>
  <c r="N257" i="38"/>
  <c r="G252" i="38"/>
  <c r="N250" i="38"/>
  <c r="F249" i="38"/>
  <c r="F244" i="38"/>
  <c r="I216" i="38"/>
  <c r="L216" i="38"/>
  <c r="G218" i="38"/>
  <c r="L218" i="38"/>
  <c r="G222" i="38"/>
  <c r="G223" i="38"/>
  <c r="J224" i="38"/>
  <c r="H226" i="38"/>
  <c r="K227" i="38"/>
  <c r="K228" i="38"/>
  <c r="K229" i="38"/>
  <c r="M230" i="38"/>
  <c r="K233" i="38"/>
  <c r="H236" i="38"/>
  <c r="J238" i="38"/>
  <c r="H240" i="38"/>
  <c r="K248" i="38"/>
  <c r="F250" i="38"/>
  <c r="J252" i="38"/>
  <c r="N254" i="38"/>
  <c r="K230" i="38"/>
  <c r="K231" i="38"/>
  <c r="J241" i="38"/>
  <c r="H241" i="38"/>
  <c r="G241" i="38"/>
  <c r="F241" i="38"/>
  <c r="N241" i="38"/>
  <c r="I241" i="38"/>
  <c r="H242" i="38"/>
  <c r="M245" i="38"/>
  <c r="N251" i="38"/>
  <c r="F251" i="38"/>
  <c r="H251" i="38"/>
  <c r="J251" i="38"/>
  <c r="I251" i="38"/>
  <c r="G251" i="38"/>
  <c r="L251" i="38"/>
  <c r="K251" i="38"/>
  <c r="I253" i="38"/>
  <c r="K258" i="38"/>
  <c r="J193" i="38"/>
  <c r="I198" i="38"/>
  <c r="J201" i="38"/>
  <c r="J206" i="38"/>
  <c r="I208" i="38"/>
  <c r="L208" i="38"/>
  <c r="J213" i="38"/>
  <c r="F216" i="38"/>
  <c r="F218" i="38"/>
  <c r="L222" i="38"/>
  <c r="L223" i="38"/>
  <c r="M226" i="38"/>
  <c r="L228" i="38"/>
  <c r="J228" i="38"/>
  <c r="I228" i="38"/>
  <c r="M228" i="38"/>
  <c r="G229" i="38"/>
  <c r="M229" i="38"/>
  <c r="L229" i="38"/>
  <c r="H229" i="38"/>
  <c r="F233" i="38"/>
  <c r="H234" i="38"/>
  <c r="F238" i="38"/>
  <c r="I242" i="38"/>
  <c r="K255" i="38"/>
  <c r="H114" i="26"/>
  <c r="J198" i="38"/>
  <c r="K206" i="38"/>
  <c r="K213" i="38"/>
  <c r="K215" i="38"/>
  <c r="G216" i="38"/>
  <c r="L217" i="38"/>
  <c r="K217" i="38"/>
  <c r="H218" i="38"/>
  <c r="K222" i="38"/>
  <c r="M222" i="38"/>
  <c r="I227" i="38"/>
  <c r="G227" i="38"/>
  <c r="N227" i="38"/>
  <c r="F227" i="38"/>
  <c r="J227" i="38"/>
  <c r="G231" i="38"/>
  <c r="G233" i="38"/>
  <c r="I234" i="38"/>
  <c r="L236" i="38"/>
  <c r="G238" i="38"/>
  <c r="J240" i="38"/>
  <c r="K241" i="38"/>
  <c r="H243" i="38"/>
  <c r="J243" i="38"/>
  <c r="I243" i="38"/>
  <c r="G243" i="38"/>
  <c r="F243" i="38"/>
  <c r="K243" i="38"/>
  <c r="G244" i="38"/>
  <c r="G246" i="38"/>
  <c r="I249" i="38"/>
  <c r="M251" i="38"/>
  <c r="G253" i="38"/>
  <c r="N258" i="38"/>
  <c r="H86" i="26"/>
  <c r="H213" i="38"/>
  <c r="L213" i="38"/>
  <c r="N215" i="38"/>
  <c r="N214" i="38" s="1"/>
  <c r="F215" i="38"/>
  <c r="L215" i="38"/>
  <c r="H216" i="38"/>
  <c r="M217" i="38"/>
  <c r="I218" i="38"/>
  <c r="N222" i="38"/>
  <c r="H224" i="38"/>
  <c r="N224" i="38"/>
  <c r="F224" i="38"/>
  <c r="M224" i="38"/>
  <c r="I224" i="38"/>
  <c r="K226" i="38"/>
  <c r="F228" i="38"/>
  <c r="F229" i="38"/>
  <c r="F230" i="38"/>
  <c r="H231" i="38"/>
  <c r="J233" i="38"/>
  <c r="J234" i="38"/>
  <c r="N238" i="38"/>
  <c r="L241" i="38"/>
  <c r="H244" i="38"/>
  <c r="K249" i="38"/>
  <c r="H253" i="38"/>
  <c r="H261" i="38"/>
  <c r="M233" i="38"/>
  <c r="F236" i="38"/>
  <c r="M241" i="38"/>
  <c r="I244" i="38"/>
  <c r="J246" i="38"/>
  <c r="I248" i="38"/>
  <c r="L254" i="38"/>
  <c r="F223" i="38"/>
  <c r="N223" i="38"/>
  <c r="G226" i="38"/>
  <c r="F231" i="38"/>
  <c r="N231" i="38"/>
  <c r="L233" i="38"/>
  <c r="G234" i="38"/>
  <c r="M236" i="38"/>
  <c r="M238" i="38"/>
  <c r="M240" i="38"/>
  <c r="F242" i="38"/>
  <c r="K250" i="38"/>
  <c r="H255" i="38"/>
  <c r="H9" i="26"/>
  <c r="H13" i="26"/>
  <c r="H32" i="26"/>
  <c r="H85" i="26"/>
  <c r="H93" i="26"/>
  <c r="H120" i="26"/>
  <c r="H168" i="26"/>
  <c r="H176" i="26"/>
  <c r="H184" i="26"/>
  <c r="N245" i="38"/>
  <c r="F245" i="38"/>
  <c r="L245" i="38"/>
  <c r="G254" i="38"/>
  <c r="I254" i="38"/>
  <c r="M254" i="38"/>
  <c r="H59" i="26"/>
  <c r="J255" i="38"/>
  <c r="L255" i="38"/>
  <c r="M255" i="38"/>
  <c r="H56" i="26"/>
  <c r="H115" i="26"/>
  <c r="H142" i="26"/>
  <c r="H233" i="38"/>
  <c r="I236" i="38"/>
  <c r="H238" i="38"/>
  <c r="I240" i="38"/>
  <c r="J242" i="38"/>
  <c r="G245" i="38"/>
  <c r="I246" i="38"/>
  <c r="L246" i="38"/>
  <c r="M248" i="38"/>
  <c r="G248" i="38"/>
  <c r="N248" i="38"/>
  <c r="K252" i="38"/>
  <c r="F254" i="38"/>
  <c r="N255" i="38"/>
  <c r="I257" i="38"/>
  <c r="H22" i="26"/>
  <c r="H49" i="26"/>
  <c r="H53" i="26"/>
  <c r="H83" i="26"/>
  <c r="H108" i="26"/>
  <c r="I233" i="38"/>
  <c r="J236" i="38"/>
  <c r="K244" i="38"/>
  <c r="H245" i="38"/>
  <c r="M246" i="38"/>
  <c r="H249" i="38"/>
  <c r="J249" i="38"/>
  <c r="M249" i="38"/>
  <c r="H254" i="38"/>
  <c r="G262" i="38"/>
  <c r="N262" i="38"/>
  <c r="F262" i="38"/>
  <c r="M262" i="38"/>
  <c r="I262" i="38"/>
  <c r="H262" i="38"/>
  <c r="H133" i="26"/>
  <c r="K236" i="38"/>
  <c r="M242" i="38"/>
  <c r="L242" i="38"/>
  <c r="I245" i="38"/>
  <c r="J254" i="38"/>
  <c r="F255" i="38"/>
  <c r="L261" i="38"/>
  <c r="H19" i="26"/>
  <c r="H46" i="26"/>
  <c r="H73" i="26"/>
  <c r="H77" i="26"/>
  <c r="H96" i="26"/>
  <c r="H179" i="26"/>
  <c r="I238" i="38"/>
  <c r="L238" i="38"/>
  <c r="G240" i="38"/>
  <c r="L240" i="38"/>
  <c r="N242" i="38"/>
  <c r="J245" i="38"/>
  <c r="L253" i="38"/>
  <c r="N253" i="38"/>
  <c r="F253" i="38"/>
  <c r="M253" i="38"/>
  <c r="K254" i="38"/>
  <c r="G255" i="38"/>
  <c r="H257" i="38"/>
  <c r="J257" i="38"/>
  <c r="M257" i="38"/>
  <c r="H119" i="26"/>
  <c r="H127" i="26"/>
  <c r="H135" i="26"/>
  <c r="H152" i="26"/>
  <c r="H160" i="26"/>
  <c r="H11" i="26"/>
  <c r="H38" i="26"/>
  <c r="H48" i="26"/>
  <c r="H65" i="26"/>
  <c r="H75" i="26"/>
  <c r="H102" i="26"/>
  <c r="H106" i="26"/>
  <c r="H112" i="26"/>
  <c r="H125" i="26"/>
  <c r="H148" i="26"/>
  <c r="H158" i="26"/>
  <c r="H175" i="26"/>
  <c r="H185" i="26"/>
  <c r="M250" i="38"/>
  <c r="M258" i="38"/>
  <c r="F261" i="38"/>
  <c r="N261" i="38"/>
  <c r="H8" i="26"/>
  <c r="H25" i="26"/>
  <c r="H35" i="26"/>
  <c r="H62" i="26"/>
  <c r="H72" i="26"/>
  <c r="H89" i="26"/>
  <c r="H99" i="26"/>
  <c r="H113" i="26"/>
  <c r="H126" i="26"/>
  <c r="H132" i="26"/>
  <c r="H145" i="26"/>
  <c r="H155" i="26"/>
  <c r="H172" i="26"/>
  <c r="H182" i="26"/>
  <c r="H121" i="26"/>
  <c r="H139" i="26"/>
  <c r="H156" i="26"/>
  <c r="H166" i="26"/>
  <c r="H183" i="26"/>
  <c r="H6" i="26"/>
  <c r="H16" i="26"/>
  <c r="H33" i="26"/>
  <c r="H43" i="26"/>
  <c r="H70" i="26"/>
  <c r="H80" i="26"/>
  <c r="H97" i="26"/>
  <c r="H109" i="26"/>
  <c r="H122" i="26"/>
  <c r="H128" i="26"/>
  <c r="H153" i="26"/>
  <c r="H163" i="26"/>
  <c r="H180" i="26"/>
  <c r="H190" i="26"/>
  <c r="H3" i="26"/>
  <c r="H30" i="26"/>
  <c r="H40" i="26"/>
  <c r="H57" i="26"/>
  <c r="H67" i="26"/>
  <c r="H94" i="26"/>
  <c r="H104" i="26"/>
  <c r="H110" i="26"/>
  <c r="H116" i="26"/>
  <c r="H129" i="26"/>
  <c r="H140" i="26"/>
  <c r="H150" i="26"/>
  <c r="H167" i="26"/>
  <c r="H187" i="26"/>
  <c r="K261" i="38"/>
  <c r="H17" i="26"/>
  <c r="H27" i="26"/>
  <c r="H54" i="26"/>
  <c r="H64" i="26"/>
  <c r="H81" i="26"/>
  <c r="H91" i="26"/>
  <c r="H117" i="26"/>
  <c r="H136" i="26"/>
  <c r="H147" i="26"/>
  <c r="H164" i="26"/>
  <c r="H174" i="26"/>
  <c r="H191" i="26"/>
  <c r="H14" i="26"/>
  <c r="H24" i="26"/>
  <c r="H41" i="26"/>
  <c r="H51" i="26"/>
  <c r="H78" i="26"/>
  <c r="H88" i="26"/>
  <c r="H105" i="26"/>
  <c r="H118" i="26"/>
  <c r="H124" i="26"/>
  <c r="H137" i="26"/>
  <c r="H161" i="26"/>
  <c r="H171" i="26"/>
  <c r="H188" i="26"/>
  <c r="L75" i="38" l="1"/>
  <c r="I75" i="38"/>
  <c r="I74" i="38" s="1"/>
  <c r="H91" i="38"/>
  <c r="I151" i="38"/>
  <c r="M75" i="38"/>
  <c r="H117" i="38"/>
  <c r="G75" i="38"/>
  <c r="G74" i="38" s="1"/>
  <c r="K117" i="38"/>
  <c r="F35" i="38"/>
  <c r="N40" i="38"/>
  <c r="N39" i="38" s="1"/>
  <c r="M45" i="38"/>
  <c r="K66" i="38"/>
  <c r="L19" i="38"/>
  <c r="G100" i="38"/>
  <c r="J75" i="38"/>
  <c r="J74" i="38" s="1"/>
  <c r="F45" i="38"/>
  <c r="J91" i="38"/>
  <c r="L35" i="38"/>
  <c r="L100" i="38"/>
  <c r="K172" i="38"/>
  <c r="J85" i="38"/>
  <c r="G85" i="38"/>
  <c r="G69" i="38"/>
  <c r="M40" i="38"/>
  <c r="M39" i="38" s="1"/>
  <c r="H100" i="38"/>
  <c r="G210" i="38"/>
  <c r="L210" i="38"/>
  <c r="K85" i="38"/>
  <c r="M210" i="38"/>
  <c r="L177" i="38"/>
  <c r="N100" i="38"/>
  <c r="H66" i="38"/>
  <c r="I190" i="38"/>
  <c r="G177" i="38"/>
  <c r="I35" i="38"/>
  <c r="F66" i="38"/>
  <c r="J40" i="38"/>
  <c r="J39" i="38" s="1"/>
  <c r="G13" i="38"/>
  <c r="L29" i="38"/>
  <c r="J177" i="38"/>
  <c r="L219" i="38"/>
  <c r="N91" i="38"/>
  <c r="L85" i="38"/>
  <c r="J100" i="38"/>
  <c r="G66" i="38"/>
  <c r="I214" i="38"/>
  <c r="N117" i="38"/>
  <c r="M214" i="38"/>
  <c r="I69" i="38"/>
  <c r="H214" i="38"/>
  <c r="G214" i="38"/>
  <c r="I40" i="38"/>
  <c r="I39" i="38" s="1"/>
  <c r="N190" i="38"/>
  <c r="K190" i="38"/>
  <c r="L66" i="38"/>
  <c r="M100" i="38"/>
  <c r="L151" i="38"/>
  <c r="L146" i="38" s="1"/>
  <c r="L13" i="38"/>
  <c r="I29" i="38"/>
  <c r="F40" i="38"/>
  <c r="F39" i="38" s="1"/>
  <c r="K22" i="37"/>
  <c r="I29" i="37"/>
  <c r="J141" i="37"/>
  <c r="I130" i="37"/>
  <c r="H291" i="1"/>
  <c r="F22" i="37"/>
  <c r="D333" i="1"/>
  <c r="K141" i="37"/>
  <c r="M22" i="37"/>
  <c r="L301" i="37"/>
  <c r="L297" i="37"/>
  <c r="L141" i="37"/>
  <c r="L225" i="37"/>
  <c r="H32" i="37"/>
  <c r="H141" i="37"/>
  <c r="L22" i="37"/>
  <c r="L172" i="37"/>
  <c r="I141" i="37"/>
  <c r="L25" i="37"/>
  <c r="J22" i="37"/>
  <c r="L9" i="37"/>
  <c r="L8" i="37" s="1"/>
  <c r="L352" i="1"/>
  <c r="L350" i="1"/>
  <c r="L269" i="1"/>
  <c r="L50" i="1"/>
  <c r="L9" i="1"/>
  <c r="L62" i="1"/>
  <c r="L64" i="1"/>
  <c r="L13" i="1"/>
  <c r="L348" i="1"/>
  <c r="K225" i="37"/>
  <c r="H29" i="37"/>
  <c r="K25" i="37"/>
  <c r="K9" i="37"/>
  <c r="K8" i="37" s="1"/>
  <c r="K172" i="37"/>
  <c r="K352" i="1"/>
  <c r="K350" i="1"/>
  <c r="K269" i="1"/>
  <c r="K50" i="1"/>
  <c r="K9" i="1"/>
  <c r="K13" i="1"/>
  <c r="K348" i="1"/>
  <c r="K64" i="1"/>
  <c r="K62" i="1"/>
  <c r="J301" i="37"/>
  <c r="J299" i="37"/>
  <c r="J225" i="37"/>
  <c r="J25" i="37"/>
  <c r="J297" i="37"/>
  <c r="J9" i="37"/>
  <c r="J8" i="37" s="1"/>
  <c r="K291" i="1"/>
  <c r="J9" i="1"/>
  <c r="J8" i="1" s="1"/>
  <c r="J62" i="1"/>
  <c r="J64" i="1"/>
  <c r="I352" i="1"/>
  <c r="I350" i="1"/>
  <c r="I269" i="1"/>
  <c r="I50" i="1"/>
  <c r="I348" i="1"/>
  <c r="I13" i="1"/>
  <c r="I62" i="1"/>
  <c r="I64" i="1"/>
  <c r="I9" i="1"/>
  <c r="I299" i="37"/>
  <c r="I225" i="37"/>
  <c r="I25" i="37"/>
  <c r="I9" i="37"/>
  <c r="I8" i="37" s="1"/>
  <c r="G50" i="1"/>
  <c r="G269" i="1"/>
  <c r="G352" i="1"/>
  <c r="G9" i="1"/>
  <c r="G350" i="1"/>
  <c r="G13" i="1"/>
  <c r="G348" i="1"/>
  <c r="G62" i="1"/>
  <c r="G64" i="1"/>
  <c r="G299" i="37"/>
  <c r="G225" i="37"/>
  <c r="G25" i="37"/>
  <c r="G172" i="37"/>
  <c r="F225" i="37"/>
  <c r="F172" i="37"/>
  <c r="F9" i="37"/>
  <c r="F8" i="37" s="1"/>
  <c r="F299" i="37"/>
  <c r="F25" i="37"/>
  <c r="F350" i="1"/>
  <c r="F62" i="1"/>
  <c r="F64" i="1"/>
  <c r="F352" i="1"/>
  <c r="F288" i="1"/>
  <c r="F13" i="1"/>
  <c r="F8" i="1" s="1"/>
  <c r="F50" i="1"/>
  <c r="E50" i="1"/>
  <c r="E350" i="1"/>
  <c r="E348" i="1"/>
  <c r="E62" i="1"/>
  <c r="E352" i="1"/>
  <c r="E64" i="1"/>
  <c r="E9" i="1"/>
  <c r="E25" i="37"/>
  <c r="E225" i="37"/>
  <c r="E299" i="37"/>
  <c r="E9" i="37"/>
  <c r="E172" i="37"/>
  <c r="E29" i="37"/>
  <c r="H269" i="1"/>
  <c r="H350" i="1"/>
  <c r="H50" i="1"/>
  <c r="H299" i="37"/>
  <c r="H348" i="1"/>
  <c r="H64" i="1"/>
  <c r="H62" i="1"/>
  <c r="H9" i="1"/>
  <c r="H225" i="37"/>
  <c r="H9" i="37"/>
  <c r="H8" i="37" s="1"/>
  <c r="H13" i="1"/>
  <c r="F29" i="37"/>
  <c r="E38" i="37"/>
  <c r="J286" i="37"/>
  <c r="I38" i="37"/>
  <c r="F32" i="37"/>
  <c r="M209" i="37"/>
  <c r="G136" i="37"/>
  <c r="N298" i="37"/>
  <c r="H38" i="37"/>
  <c r="H238" i="37"/>
  <c r="G141" i="37"/>
  <c r="F141" i="37"/>
  <c r="G44" i="37"/>
  <c r="M136" i="37"/>
  <c r="M141" i="37"/>
  <c r="E163" i="1"/>
  <c r="K288" i="1"/>
  <c r="L291" i="1"/>
  <c r="M5" i="1"/>
  <c r="M5" i="37"/>
  <c r="D303" i="37"/>
  <c r="D51" i="10"/>
  <c r="D55" i="10"/>
  <c r="D27" i="10"/>
  <c r="D59" i="10"/>
  <c r="D31" i="10"/>
  <c r="D63" i="10"/>
  <c r="D35" i="10"/>
  <c r="D39" i="10"/>
  <c r="D23" i="10"/>
  <c r="D43" i="10"/>
  <c r="D11" i="10"/>
  <c r="D47" i="10"/>
  <c r="D19" i="10"/>
  <c r="D15" i="10"/>
  <c r="D7" i="10"/>
  <c r="J256" i="38"/>
  <c r="L209" i="37"/>
  <c r="F38" i="37"/>
  <c r="E238" i="37"/>
  <c r="N66" i="38"/>
  <c r="M136" i="38"/>
  <c r="J13" i="38"/>
  <c r="M38" i="37"/>
  <c r="H243" i="37"/>
  <c r="F238" i="37"/>
  <c r="L15" i="37"/>
  <c r="L69" i="37"/>
  <c r="G32" i="37"/>
  <c r="H216" i="37"/>
  <c r="J243" i="37"/>
  <c r="K144" i="37"/>
  <c r="J136" i="37"/>
  <c r="I144" i="37"/>
  <c r="E209" i="37"/>
  <c r="J38" i="37"/>
  <c r="N266" i="37"/>
  <c r="G163" i="1"/>
  <c r="G25" i="38"/>
  <c r="G38" i="37"/>
  <c r="E15" i="37"/>
  <c r="L62" i="37"/>
  <c r="H78" i="37"/>
  <c r="H130" i="37"/>
  <c r="E130" i="37"/>
  <c r="I238" i="37"/>
  <c r="F209" i="37"/>
  <c r="L136" i="37"/>
  <c r="F130" i="37"/>
  <c r="G157" i="37"/>
  <c r="G229" i="37"/>
  <c r="K209" i="37"/>
  <c r="I286" i="37"/>
  <c r="F136" i="37"/>
  <c r="J44" i="37"/>
  <c r="F54" i="37"/>
  <c r="J62" i="37"/>
  <c r="F69" i="37"/>
  <c r="K78" i="37"/>
  <c r="G86" i="37"/>
  <c r="G288" i="1"/>
  <c r="E219" i="1"/>
  <c r="I288" i="1"/>
  <c r="M291" i="1"/>
  <c r="F219" i="1"/>
  <c r="M352" i="1"/>
  <c r="M350" i="1"/>
  <c r="M269" i="1"/>
  <c r="L249" i="1"/>
  <c r="M62" i="1"/>
  <c r="M64" i="1"/>
  <c r="M9" i="1"/>
  <c r="M249" i="1"/>
  <c r="M13" i="1"/>
  <c r="M50" i="1"/>
  <c r="M219" i="1"/>
  <c r="M348" i="1"/>
  <c r="N65" i="37"/>
  <c r="E22" i="37"/>
  <c r="N254" i="37"/>
  <c r="N108" i="37"/>
  <c r="N247" i="37"/>
  <c r="I15" i="37"/>
  <c r="L78" i="37"/>
  <c r="G22" i="37"/>
  <c r="L130" i="37"/>
  <c r="J216" i="37"/>
  <c r="H54" i="37"/>
  <c r="G78" i="37"/>
  <c r="J190" i="37"/>
  <c r="J29" i="37"/>
  <c r="I62" i="37"/>
  <c r="K29" i="37"/>
  <c r="H62" i="37"/>
  <c r="J78" i="37"/>
  <c r="J15" i="37"/>
  <c r="E190" i="37"/>
  <c r="H209" i="37"/>
  <c r="G29" i="37"/>
  <c r="H174" i="37"/>
  <c r="G238" i="37"/>
  <c r="K136" i="37"/>
  <c r="H157" i="37"/>
  <c r="F144" i="37"/>
  <c r="G286" i="37"/>
  <c r="E243" i="37"/>
  <c r="I229" i="37"/>
  <c r="K190" i="37"/>
  <c r="N134" i="37"/>
  <c r="N148" i="37"/>
  <c r="N176" i="37"/>
  <c r="I243" i="37"/>
  <c r="E286" i="37"/>
  <c r="M157" i="37"/>
  <c r="N187" i="37"/>
  <c r="N236" i="37"/>
  <c r="M225" i="37"/>
  <c r="K86" i="37"/>
  <c r="L54" i="37"/>
  <c r="E78" i="37"/>
  <c r="K95" i="37"/>
  <c r="K69" i="37"/>
  <c r="E86" i="37"/>
  <c r="E95" i="37"/>
  <c r="M62" i="37"/>
  <c r="F15" i="37"/>
  <c r="E174" i="37"/>
  <c r="I174" i="37"/>
  <c r="K15" i="37"/>
  <c r="K14" i="37" s="1"/>
  <c r="J144" i="37"/>
  <c r="L38" i="37"/>
  <c r="M29" i="37"/>
  <c r="H95" i="37"/>
  <c r="H15" i="37"/>
  <c r="H14" i="37" s="1"/>
  <c r="M25" i="37"/>
  <c r="L216" i="37"/>
  <c r="M9" i="37"/>
  <c r="M8" i="37" s="1"/>
  <c r="M54" i="37"/>
  <c r="I69" i="37"/>
  <c r="M86" i="37"/>
  <c r="H229" i="37"/>
  <c r="J32" i="37"/>
  <c r="G69" i="37"/>
  <c r="J174" i="37"/>
  <c r="J109" i="37"/>
  <c r="G15" i="37"/>
  <c r="G130" i="37"/>
  <c r="K216" i="37"/>
  <c r="E109" i="37"/>
  <c r="M130" i="37"/>
  <c r="H86" i="37"/>
  <c r="I44" i="37"/>
  <c r="G62" i="37"/>
  <c r="M109" i="37"/>
  <c r="L44" i="37"/>
  <c r="M69" i="37"/>
  <c r="M78" i="37"/>
  <c r="I86" i="37"/>
  <c r="M95" i="37"/>
  <c r="H144" i="37"/>
  <c r="F174" i="37"/>
  <c r="L229" i="37"/>
  <c r="I32" i="37"/>
  <c r="E136" i="37"/>
  <c r="M15" i="37"/>
  <c r="K44" i="37"/>
  <c r="I54" i="37"/>
  <c r="E69" i="37"/>
  <c r="J86" i="37"/>
  <c r="F95" i="37"/>
  <c r="J95" i="37"/>
  <c r="K229" i="37"/>
  <c r="M32" i="37"/>
  <c r="K130" i="37"/>
  <c r="E144" i="37"/>
  <c r="G209" i="37"/>
  <c r="I136" i="37"/>
  <c r="L238" i="37"/>
  <c r="M216" i="37"/>
  <c r="G174" i="37"/>
  <c r="J209" i="37"/>
  <c r="F243" i="37"/>
  <c r="J130" i="37"/>
  <c r="G95" i="37"/>
  <c r="K157" i="37"/>
  <c r="K62" i="37"/>
  <c r="K109" i="37"/>
  <c r="G144" i="37"/>
  <c r="H190" i="37"/>
  <c r="F44" i="37"/>
  <c r="J54" i="37"/>
  <c r="F62" i="37"/>
  <c r="J69" i="37"/>
  <c r="G109" i="37"/>
  <c r="L174" i="37"/>
  <c r="I190" i="37"/>
  <c r="I216" i="37"/>
  <c r="H109" i="37"/>
  <c r="L286" i="37"/>
  <c r="K256" i="37"/>
  <c r="E256" i="37"/>
  <c r="L109" i="37"/>
  <c r="E157" i="37"/>
  <c r="M174" i="37"/>
  <c r="F190" i="37"/>
  <c r="G216" i="37"/>
  <c r="K243" i="37"/>
  <c r="K174" i="37"/>
  <c r="G190" i="37"/>
  <c r="M190" i="37"/>
  <c r="E229" i="37"/>
  <c r="M286" i="37"/>
  <c r="M285" i="37" s="1"/>
  <c r="J157" i="37"/>
  <c r="F216" i="37"/>
  <c r="J229" i="37"/>
  <c r="I209" i="37"/>
  <c r="F229" i="37"/>
  <c r="J238" i="37"/>
  <c r="J256" i="37"/>
  <c r="H286" i="37"/>
  <c r="F286" i="37"/>
  <c r="M229" i="37"/>
  <c r="M238" i="37"/>
  <c r="M243" i="37"/>
  <c r="M256" i="37"/>
  <c r="K286" i="37"/>
  <c r="K285" i="37" s="1"/>
  <c r="H256" i="37"/>
  <c r="G256" i="37"/>
  <c r="H136" i="37"/>
  <c r="N164" i="37"/>
  <c r="N61" i="37"/>
  <c r="N16" i="37"/>
  <c r="K38" i="37"/>
  <c r="H44" i="37"/>
  <c r="F109" i="37"/>
  <c r="M44" i="37"/>
  <c r="N37" i="37"/>
  <c r="I157" i="37"/>
  <c r="F86" i="37"/>
  <c r="L95" i="37"/>
  <c r="H69" i="37"/>
  <c r="K54" i="37"/>
  <c r="L86" i="37"/>
  <c r="E54" i="37"/>
  <c r="L243" i="37"/>
  <c r="E216" i="37"/>
  <c r="N17" i="37"/>
  <c r="N191" i="37"/>
  <c r="N250" i="37"/>
  <c r="N124" i="37"/>
  <c r="N179" i="37"/>
  <c r="N237" i="37"/>
  <c r="N296" i="37"/>
  <c r="N113" i="37"/>
  <c r="N71" i="37"/>
  <c r="N64" i="37"/>
  <c r="N202" i="37"/>
  <c r="N262" i="37"/>
  <c r="N196" i="37"/>
  <c r="N163" i="37"/>
  <c r="N123" i="37"/>
  <c r="N98" i="37"/>
  <c r="N53" i="37"/>
  <c r="N81" i="37"/>
  <c r="N73" i="37"/>
  <c r="N270" i="37"/>
  <c r="N23" i="37"/>
  <c r="N66" i="37"/>
  <c r="N204" i="37"/>
  <c r="N264" i="37"/>
  <c r="N221" i="37"/>
  <c r="N31" i="37"/>
  <c r="N83" i="37"/>
  <c r="N97" i="37"/>
  <c r="N51" i="37"/>
  <c r="N210" i="37"/>
  <c r="N99" i="37"/>
  <c r="N149" i="37"/>
  <c r="N165" i="37"/>
  <c r="N211" i="37"/>
  <c r="N41" i="37"/>
  <c r="N92" i="37"/>
  <c r="N142" i="37"/>
  <c r="N159" i="37"/>
  <c r="N34" i="37"/>
  <c r="N85" i="37"/>
  <c r="N295" i="37"/>
  <c r="L190" i="37"/>
  <c r="N274" i="37"/>
  <c r="N292" i="37"/>
  <c r="N101" i="37"/>
  <c r="N94" i="37"/>
  <c r="N145" i="37"/>
  <c r="N257" i="37"/>
  <c r="N197" i="37"/>
  <c r="N133" i="37"/>
  <c r="N182" i="37"/>
  <c r="N241" i="37"/>
  <c r="N302" i="37"/>
  <c r="N184" i="37"/>
  <c r="N242" i="37"/>
  <c r="N110" i="37"/>
  <c r="N177" i="37"/>
  <c r="N222" i="37"/>
  <c r="N235" i="37"/>
  <c r="N294" i="37"/>
  <c r="N288" i="37"/>
  <c r="N234" i="37"/>
  <c r="K249" i="1"/>
  <c r="E166" i="1"/>
  <c r="J269" i="1"/>
  <c r="J348" i="1"/>
  <c r="J350" i="1"/>
  <c r="J352" i="1"/>
  <c r="L163" i="1"/>
  <c r="F249" i="1"/>
  <c r="J50" i="1"/>
  <c r="N130" i="38"/>
  <c r="H199" i="1"/>
  <c r="E249" i="1"/>
  <c r="K69" i="38"/>
  <c r="L130" i="38"/>
  <c r="G130" i="38"/>
  <c r="J130" i="38"/>
  <c r="G199" i="1"/>
  <c r="E141" i="37"/>
  <c r="J291" i="1"/>
  <c r="I47" i="1"/>
  <c r="F128" i="1"/>
  <c r="E199" i="1"/>
  <c r="M25" i="1"/>
  <c r="H33" i="1"/>
  <c r="H249" i="1"/>
  <c r="M199" i="1"/>
  <c r="H288" i="1"/>
  <c r="I256" i="37"/>
  <c r="L256" i="37"/>
  <c r="J288" i="1"/>
  <c r="K238" i="37"/>
  <c r="I22" i="37"/>
  <c r="I219" i="1"/>
  <c r="L156" i="1"/>
  <c r="I291" i="1"/>
  <c r="L32" i="37"/>
  <c r="N240" i="37"/>
  <c r="I249" i="1"/>
  <c r="E291" i="1"/>
  <c r="N258" i="37"/>
  <c r="H47" i="1"/>
  <c r="N289" i="37"/>
  <c r="N265" i="37"/>
  <c r="E44" i="37"/>
  <c r="F78" i="37"/>
  <c r="L157" i="37"/>
  <c r="G54" i="37"/>
  <c r="N56" i="37"/>
  <c r="E62" i="37"/>
  <c r="I78" i="37"/>
  <c r="I95" i="37"/>
  <c r="G243" i="37"/>
  <c r="E32" i="37"/>
  <c r="N70" i="37"/>
  <c r="N114" i="37"/>
  <c r="N166" i="37"/>
  <c r="L144" i="37"/>
  <c r="M144" i="37"/>
  <c r="F256" i="37"/>
  <c r="L242" i="1"/>
  <c r="J242" i="1"/>
  <c r="E258" i="1"/>
  <c r="N230" i="37"/>
  <c r="J249" i="1"/>
  <c r="E33" i="1"/>
  <c r="N143" i="37"/>
  <c r="N30" i="37"/>
  <c r="F157" i="37"/>
  <c r="N125" i="37"/>
  <c r="N199" i="37"/>
  <c r="N259" i="37"/>
  <c r="N200" i="37"/>
  <c r="N260" i="37"/>
  <c r="N55" i="37"/>
  <c r="N194" i="37"/>
  <c r="N253" i="37"/>
  <c r="N48" i="37"/>
  <c r="N120" i="37"/>
  <c r="N195" i="37"/>
  <c r="N131" i="37"/>
  <c r="N269" i="37"/>
  <c r="N146" i="37"/>
  <c r="N33" i="37"/>
  <c r="N47" i="37"/>
  <c r="L288" i="1"/>
  <c r="N68" i="37"/>
  <c r="N267" i="37"/>
  <c r="N268" i="37"/>
  <c r="N19" i="37"/>
  <c r="N57" i="37"/>
  <c r="N255" i="37"/>
  <c r="N178" i="37"/>
  <c r="N252" i="37"/>
  <c r="N193" i="37"/>
  <c r="N84" i="37"/>
  <c r="N90" i="37"/>
  <c r="N139" i="37"/>
  <c r="N132" i="37"/>
  <c r="N75" i="37"/>
  <c r="N111" i="37"/>
  <c r="N67" i="37"/>
  <c r="M33" i="1"/>
  <c r="N162" i="37"/>
  <c r="N122" i="37"/>
  <c r="I109" i="37"/>
  <c r="N140" i="37"/>
  <c r="N36" i="37"/>
  <c r="N219" i="37"/>
  <c r="N232" i="37"/>
  <c r="N291" i="37"/>
  <c r="N107" i="37"/>
  <c r="N175" i="37"/>
  <c r="N220" i="37"/>
  <c r="N233" i="37"/>
  <c r="N151" i="37"/>
  <c r="N167" i="37"/>
  <c r="N213" i="37"/>
  <c r="N161" i="37"/>
  <c r="N82" i="37"/>
  <c r="N96" i="37"/>
  <c r="N50" i="37"/>
  <c r="N249" i="37"/>
  <c r="N116" i="37"/>
  <c r="N102" i="37"/>
  <c r="N153" i="37"/>
  <c r="N169" i="37"/>
  <c r="N215" i="37"/>
  <c r="N293" i="37"/>
  <c r="N80" i="37"/>
  <c r="N231" i="37"/>
  <c r="N119" i="37"/>
  <c r="N239" i="37"/>
  <c r="N180" i="37"/>
  <c r="N52" i="37"/>
  <c r="N192" i="37"/>
  <c r="N251" i="37"/>
  <c r="N46" i="37"/>
  <c r="N118" i="37"/>
  <c r="N186" i="37"/>
  <c r="N245" i="37"/>
  <c r="N112" i="37"/>
  <c r="N271" i="37"/>
  <c r="N147" i="37"/>
  <c r="N35" i="37"/>
  <c r="N160" i="37"/>
  <c r="N121" i="37"/>
  <c r="H177" i="38"/>
  <c r="G117" i="38"/>
  <c r="L104" i="38"/>
  <c r="L25" i="38"/>
  <c r="N19" i="38"/>
  <c r="F25" i="38"/>
  <c r="M29" i="38"/>
  <c r="I166" i="1"/>
  <c r="K219" i="1"/>
  <c r="K13" i="38"/>
  <c r="K100" i="38"/>
  <c r="N202" i="38"/>
  <c r="N197" i="38" s="1"/>
  <c r="J163" i="38"/>
  <c r="J158" i="38" s="1"/>
  <c r="M85" i="38"/>
  <c r="J29" i="38"/>
  <c r="L260" i="38"/>
  <c r="L259" i="38" s="1"/>
  <c r="N13" i="38"/>
  <c r="H237" i="38"/>
  <c r="K219" i="38"/>
  <c r="M109" i="38"/>
  <c r="F202" i="38"/>
  <c r="F197" i="38" s="1"/>
  <c r="F43" i="38"/>
  <c r="G91" i="38"/>
  <c r="G82" i="38" s="1"/>
  <c r="K163" i="38"/>
  <c r="K158" i="38" s="1"/>
  <c r="I237" i="38"/>
  <c r="L237" i="38"/>
  <c r="H109" i="38"/>
  <c r="K45" i="38"/>
  <c r="N189" i="37"/>
  <c r="N198" i="37"/>
  <c r="D282" i="37"/>
  <c r="M163" i="1"/>
  <c r="H104" i="38"/>
  <c r="H45" i="38"/>
  <c r="H43" i="38" s="1"/>
  <c r="J136" i="38"/>
  <c r="F122" i="38"/>
  <c r="E252" i="1"/>
  <c r="G166" i="1"/>
  <c r="N117" i="37"/>
  <c r="G219" i="38"/>
  <c r="M117" i="38"/>
  <c r="F237" i="38"/>
  <c r="M219" i="38"/>
  <c r="J190" i="38"/>
  <c r="J172" i="38"/>
  <c r="G109" i="38"/>
  <c r="K151" i="38"/>
  <c r="K146" i="38" s="1"/>
  <c r="M122" i="38"/>
  <c r="E288" i="1"/>
  <c r="I66" i="38"/>
  <c r="G19" i="38"/>
  <c r="I210" i="38"/>
  <c r="L190" i="38"/>
  <c r="H69" i="38"/>
  <c r="H64" i="38" s="1"/>
  <c r="H29" i="38"/>
  <c r="N246" i="37"/>
  <c r="I25" i="38"/>
  <c r="J45" i="38"/>
  <c r="J43" i="38" s="1"/>
  <c r="M104" i="38"/>
  <c r="H55" i="38"/>
  <c r="M163" i="38"/>
  <c r="M158" i="38" s="1"/>
  <c r="J183" i="38"/>
  <c r="I100" i="38"/>
  <c r="K40" i="38"/>
  <c r="K39" i="38" s="1"/>
  <c r="K19" i="38"/>
  <c r="F177" i="38"/>
  <c r="N69" i="38"/>
  <c r="L122" i="38"/>
  <c r="K75" i="38"/>
  <c r="K74" i="38" s="1"/>
  <c r="I146" i="38"/>
  <c r="H122" i="38"/>
  <c r="F85" i="38"/>
  <c r="M183" i="38"/>
  <c r="M69" i="38"/>
  <c r="H35" i="38"/>
  <c r="J19" i="38"/>
  <c r="N85" i="38"/>
  <c r="J109" i="38"/>
  <c r="I19" i="38"/>
  <c r="N109" i="38"/>
  <c r="J219" i="38"/>
  <c r="F69" i="38"/>
  <c r="F64" i="38" s="1"/>
  <c r="F19" i="38"/>
  <c r="L91" i="38"/>
  <c r="J35" i="38"/>
  <c r="I55" i="38"/>
  <c r="J237" i="38"/>
  <c r="N237" i="38"/>
  <c r="M225" i="38"/>
  <c r="K237" i="38"/>
  <c r="L256" i="38"/>
  <c r="L247" i="38" s="1"/>
  <c r="J214" i="38"/>
  <c r="H210" i="38"/>
  <c r="H172" i="38"/>
  <c r="I172" i="38"/>
  <c r="K183" i="38"/>
  <c r="M151" i="38"/>
  <c r="M146" i="38" s="1"/>
  <c r="J151" i="38"/>
  <c r="J146" i="38" s="1"/>
  <c r="H130" i="38"/>
  <c r="O134" i="38"/>
  <c r="H136" i="38"/>
  <c r="H163" i="38"/>
  <c r="H158" i="38" s="1"/>
  <c r="G122" i="38"/>
  <c r="H85" i="38"/>
  <c r="H82" i="38" s="1"/>
  <c r="K64" i="38"/>
  <c r="J104" i="38"/>
  <c r="G29" i="38"/>
  <c r="H13" i="38"/>
  <c r="I13" i="38"/>
  <c r="K91" i="38"/>
  <c r="K82" i="38" s="1"/>
  <c r="N25" i="38"/>
  <c r="F130" i="38"/>
  <c r="M91" i="38"/>
  <c r="N45" i="38"/>
  <c r="N43" i="38" s="1"/>
  <c r="O38" i="38"/>
  <c r="L225" i="38"/>
  <c r="L214" i="38"/>
  <c r="L109" i="38"/>
  <c r="K260" i="38"/>
  <c r="K259" i="38" s="1"/>
  <c r="H256" i="38"/>
  <c r="H247" i="38" s="1"/>
  <c r="G172" i="38"/>
  <c r="F109" i="38"/>
  <c r="L183" i="38"/>
  <c r="G183" i="38"/>
  <c r="L55" i="38"/>
  <c r="O102" i="38"/>
  <c r="M19" i="38"/>
  <c r="F117" i="38"/>
  <c r="K104" i="38"/>
  <c r="K109" i="38"/>
  <c r="G55" i="38"/>
  <c r="M43" i="38"/>
  <c r="K35" i="38"/>
  <c r="I256" i="38"/>
  <c r="I247" i="38" s="1"/>
  <c r="N260" i="38"/>
  <c r="N259" i="38" s="1"/>
  <c r="F214" i="38"/>
  <c r="N256" i="38"/>
  <c r="N247" i="38" s="1"/>
  <c r="K210" i="38"/>
  <c r="N136" i="38"/>
  <c r="I109" i="38"/>
  <c r="M237" i="38"/>
  <c r="J225" i="38"/>
  <c r="K256" i="38"/>
  <c r="J210" i="38"/>
  <c r="G190" i="38"/>
  <c r="K136" i="38"/>
  <c r="L163" i="38"/>
  <c r="L158" i="38" s="1"/>
  <c r="N104" i="38"/>
  <c r="J69" i="38"/>
  <c r="J55" i="38"/>
  <c r="O22" i="38"/>
  <c r="N35" i="38"/>
  <c r="H25" i="38"/>
  <c r="N74" i="38"/>
  <c r="M25" i="38"/>
  <c r="M172" i="38"/>
  <c r="L45" i="38"/>
  <c r="L43" i="38" s="1"/>
  <c r="I104" i="38"/>
  <c r="F91" i="38"/>
  <c r="M55" i="38"/>
  <c r="I117" i="38"/>
  <c r="G104" i="38"/>
  <c r="M13" i="38"/>
  <c r="I130" i="38"/>
  <c r="L74" i="38"/>
  <c r="F219" i="38"/>
  <c r="H202" i="38"/>
  <c r="H197" i="38" s="1"/>
  <c r="N177" i="38"/>
  <c r="K122" i="38"/>
  <c r="M202" i="38"/>
  <c r="M197" i="38" s="1"/>
  <c r="M35" i="38"/>
  <c r="N40" i="37"/>
  <c r="L29" i="37"/>
  <c r="N275" i="37"/>
  <c r="N280" i="37"/>
  <c r="N224" i="37"/>
  <c r="N87" i="37"/>
  <c r="N100" i="37"/>
  <c r="N135" i="37"/>
  <c r="N181" i="37"/>
  <c r="N300" i="37"/>
  <c r="G33" i="1"/>
  <c r="O236" i="38"/>
  <c r="K225" i="38"/>
  <c r="O251" i="38"/>
  <c r="H225" i="38"/>
  <c r="N219" i="38"/>
  <c r="G163" i="38"/>
  <c r="G158" i="38" s="1"/>
  <c r="I177" i="38"/>
  <c r="I163" i="38"/>
  <c r="I158" i="38" s="1"/>
  <c r="M260" i="38"/>
  <c r="M259" i="38" s="1"/>
  <c r="G136" i="38"/>
  <c r="N151" i="38"/>
  <c r="N146" i="38" s="1"/>
  <c r="F55" i="38"/>
  <c r="O255" i="38"/>
  <c r="J260" i="38"/>
  <c r="J259" i="38" s="1"/>
  <c r="F183" i="38"/>
  <c r="G260" i="38"/>
  <c r="G259" i="38" s="1"/>
  <c r="J202" i="38"/>
  <c r="J197" i="38" s="1"/>
  <c r="M177" i="38"/>
  <c r="F163" i="38"/>
  <c r="F158" i="38" s="1"/>
  <c r="L202" i="38"/>
  <c r="L197" i="38" s="1"/>
  <c r="F190" i="38"/>
  <c r="N163" i="38"/>
  <c r="N158" i="38" s="1"/>
  <c r="H74" i="38"/>
  <c r="M256" i="38"/>
  <c r="M247" i="38" s="1"/>
  <c r="I225" i="38"/>
  <c r="G202" i="38"/>
  <c r="G197" i="38" s="1"/>
  <c r="H190" i="38"/>
  <c r="L136" i="38"/>
  <c r="F136" i="38"/>
  <c r="G225" i="38"/>
  <c r="I122" i="38"/>
  <c r="L117" i="38"/>
  <c r="J117" i="38"/>
  <c r="H19" i="38"/>
  <c r="K25" i="38"/>
  <c r="O37" i="38"/>
  <c r="O32" i="38"/>
  <c r="O96" i="38"/>
  <c r="O160" i="38"/>
  <c r="O84" i="38"/>
  <c r="O148" i="38"/>
  <c r="O113" i="38"/>
  <c r="O208" i="38"/>
  <c r="O77" i="38"/>
  <c r="F151" i="38"/>
  <c r="F146" i="38" s="1"/>
  <c r="O21" i="38"/>
  <c r="O103" i="38"/>
  <c r="O213" i="38"/>
  <c r="O97" i="38"/>
  <c r="O174" i="38"/>
  <c r="O61" i="38"/>
  <c r="F172" i="38"/>
  <c r="K29" i="38"/>
  <c r="G35" i="38"/>
  <c r="F260" i="38"/>
  <c r="F259" i="38" s="1"/>
  <c r="N172" i="38"/>
  <c r="H151" i="38"/>
  <c r="H146" i="38" s="1"/>
  <c r="J122" i="38"/>
  <c r="I85" i="38"/>
  <c r="N122" i="38"/>
  <c r="N183" i="38"/>
  <c r="N55" i="38"/>
  <c r="F100" i="38"/>
  <c r="K55" i="38"/>
  <c r="J25" i="38"/>
  <c r="J11" i="38" s="1"/>
  <c r="L69" i="38"/>
  <c r="L64" i="38" s="1"/>
  <c r="O47" i="38"/>
  <c r="O48" i="38"/>
  <c r="O164" i="38"/>
  <c r="O196" i="38"/>
  <c r="O67" i="38"/>
  <c r="O81" i="38"/>
  <c r="F199" i="1"/>
  <c r="O206" i="38"/>
  <c r="N185" i="37"/>
  <c r="N24" i="37"/>
  <c r="O119" i="38"/>
  <c r="O56" i="38"/>
  <c r="O120" i="38"/>
  <c r="O184" i="38"/>
  <c r="O257" i="38"/>
  <c r="O50" i="38"/>
  <c r="O114" i="38"/>
  <c r="O178" i="38"/>
  <c r="O44" i="38"/>
  <c r="O108" i="38"/>
  <c r="O243" i="38"/>
  <c r="O229" i="38"/>
  <c r="O65" i="38"/>
  <c r="O14" i="38"/>
  <c r="K214" i="38"/>
  <c r="O218" i="38"/>
  <c r="M190" i="38"/>
  <c r="O150" i="38"/>
  <c r="H183" i="38"/>
  <c r="O70" i="38"/>
  <c r="K130" i="38"/>
  <c r="M74" i="38"/>
  <c r="O63" i="38"/>
  <c r="O193" i="38"/>
  <c r="O52" i="38"/>
  <c r="O116" i="38"/>
  <c r="O180" i="38"/>
  <c r="O49" i="38"/>
  <c r="F13" i="38"/>
  <c r="G237" i="38"/>
  <c r="F225" i="38"/>
  <c r="G256" i="38"/>
  <c r="F247" i="38"/>
  <c r="N225" i="38"/>
  <c r="H219" i="38"/>
  <c r="I183" i="38"/>
  <c r="F74" i="38"/>
  <c r="J66" i="38"/>
  <c r="G45" i="38"/>
  <c r="G43" i="38" s="1"/>
  <c r="O217" i="38"/>
  <c r="O135" i="38"/>
  <c r="O201" i="38"/>
  <c r="O124" i="38"/>
  <c r="O188" i="38"/>
  <c r="O161" i="38"/>
  <c r="O33" i="38"/>
  <c r="H91" i="1"/>
  <c r="E17" i="1"/>
  <c r="K74" i="1"/>
  <c r="J169" i="1"/>
  <c r="H219" i="1"/>
  <c r="E128" i="1"/>
  <c r="F156" i="1"/>
  <c r="J199" i="1"/>
  <c r="G249" i="1"/>
  <c r="K163" i="1"/>
  <c r="N18" i="37"/>
  <c r="H260" i="38"/>
  <c r="H259" i="38" s="1"/>
  <c r="K247" i="38"/>
  <c r="I260" i="38"/>
  <c r="I259" i="38" s="1"/>
  <c r="O200" i="38"/>
  <c r="K202" i="38"/>
  <c r="K197" i="38" s="1"/>
  <c r="G151" i="38"/>
  <c r="G146" i="38" s="1"/>
  <c r="M66" i="38"/>
  <c r="O54" i="38"/>
  <c r="F104" i="38"/>
  <c r="I91" i="38"/>
  <c r="M130" i="38"/>
  <c r="K43" i="38"/>
  <c r="O79" i="38"/>
  <c r="O16" i="38"/>
  <c r="O80" i="38"/>
  <c r="O211" i="38"/>
  <c r="O204" i="38"/>
  <c r="O132" i="38"/>
  <c r="O198" i="38"/>
  <c r="F29" i="38"/>
  <c r="N150" i="37"/>
  <c r="J247" i="38"/>
  <c r="I202" i="38"/>
  <c r="I197" i="38" s="1"/>
  <c r="K177" i="38"/>
  <c r="L172" i="38"/>
  <c r="O166" i="38"/>
  <c r="I136" i="38"/>
  <c r="O118" i="38"/>
  <c r="I45" i="38"/>
  <c r="I43" i="38" s="1"/>
  <c r="O24" i="38"/>
  <c r="O140" i="38"/>
  <c r="E74" i="1"/>
  <c r="J219" i="1"/>
  <c r="H163" i="1"/>
  <c r="O93" i="38"/>
  <c r="N29" i="38"/>
  <c r="O182" i="38"/>
  <c r="K166" i="1"/>
  <c r="M288" i="1"/>
  <c r="D153" i="1"/>
  <c r="H83" i="1"/>
  <c r="L199" i="1"/>
  <c r="I128" i="1"/>
  <c r="L33" i="1"/>
  <c r="M166" i="1"/>
  <c r="G337" i="1"/>
  <c r="I258" i="1"/>
  <c r="I242" i="1"/>
  <c r="K54" i="1"/>
  <c r="E54" i="1"/>
  <c r="G91" i="1"/>
  <c r="E156" i="1"/>
  <c r="L133" i="1"/>
  <c r="J38" i="1"/>
  <c r="M47" i="1"/>
  <c r="J83" i="1"/>
  <c r="N24" i="1"/>
  <c r="N139" i="1"/>
  <c r="N125" i="1"/>
  <c r="H273" i="1"/>
  <c r="M307" i="1"/>
  <c r="N40" i="1"/>
  <c r="K128" i="1"/>
  <c r="G25" i="1"/>
  <c r="N208" i="1"/>
  <c r="M83" i="1"/>
  <c r="F184" i="1"/>
  <c r="E242" i="1"/>
  <c r="I83" i="1"/>
  <c r="K91" i="1"/>
  <c r="G133" i="1"/>
  <c r="M273" i="1"/>
  <c r="K258" i="1"/>
  <c r="M66" i="1"/>
  <c r="I74" i="1"/>
  <c r="J163" i="1"/>
  <c r="K184" i="1"/>
  <c r="G202" i="1"/>
  <c r="K252" i="1"/>
  <c r="E38" i="1"/>
  <c r="J74" i="1"/>
  <c r="H166" i="1"/>
  <c r="L258" i="1"/>
  <c r="J294" i="1"/>
  <c r="N43" i="1"/>
  <c r="N80" i="1"/>
  <c r="N195" i="1"/>
  <c r="N73" i="1"/>
  <c r="N189" i="1"/>
  <c r="N67" i="1"/>
  <c r="N109" i="1"/>
  <c r="N86" i="1"/>
  <c r="N21" i="1"/>
  <c r="N26" i="1"/>
  <c r="L91" i="1"/>
  <c r="E25" i="1"/>
  <c r="L74" i="1"/>
  <c r="H66" i="1"/>
  <c r="M91" i="1"/>
  <c r="M184" i="1"/>
  <c r="E222" i="1"/>
  <c r="N14" i="1"/>
  <c r="F169" i="1"/>
  <c r="I91" i="1"/>
  <c r="J133" i="1"/>
  <c r="G184" i="1"/>
  <c r="K47" i="1"/>
  <c r="M101" i="1"/>
  <c r="K169" i="1"/>
  <c r="H54" i="1"/>
  <c r="H74" i="1"/>
  <c r="L128" i="1"/>
  <c r="K199" i="1"/>
  <c r="H222" i="1"/>
  <c r="L222" i="1"/>
  <c r="H17" i="1"/>
  <c r="L25" i="1"/>
  <c r="M38" i="1"/>
  <c r="F54" i="1"/>
  <c r="J66" i="1"/>
  <c r="F74" i="1"/>
  <c r="E91" i="1"/>
  <c r="H128" i="1"/>
  <c r="I156" i="1"/>
  <c r="F38" i="1"/>
  <c r="F47" i="1"/>
  <c r="G54" i="1"/>
  <c r="K66" i="1"/>
  <c r="N93" i="1"/>
  <c r="J101" i="1"/>
  <c r="H184" i="1"/>
  <c r="J222" i="1"/>
  <c r="G242" i="1"/>
  <c r="L252" i="1"/>
  <c r="K25" i="1"/>
  <c r="I54" i="1"/>
  <c r="E66" i="1"/>
  <c r="M74" i="1"/>
  <c r="F83" i="1"/>
  <c r="J166" i="1"/>
  <c r="E184" i="1"/>
  <c r="F222" i="1"/>
  <c r="L17" i="1"/>
  <c r="H25" i="1"/>
  <c r="I38" i="1"/>
  <c r="E47" i="1"/>
  <c r="J54" i="1"/>
  <c r="F66" i="1"/>
  <c r="L219" i="1"/>
  <c r="H156" i="1"/>
  <c r="I199" i="1"/>
  <c r="E337" i="1"/>
  <c r="J252" i="1"/>
  <c r="F258" i="1"/>
  <c r="N247" i="1"/>
  <c r="I163" i="1"/>
  <c r="L38" i="1"/>
  <c r="K38" i="1"/>
  <c r="H202" i="1"/>
  <c r="G258" i="1"/>
  <c r="H252" i="1"/>
  <c r="F291" i="1"/>
  <c r="I66" i="1"/>
  <c r="J25" i="1"/>
  <c r="G252" i="1"/>
  <c r="E169" i="1"/>
  <c r="H258" i="1"/>
  <c r="M17" i="1"/>
  <c r="G83" i="1"/>
  <c r="M54" i="1"/>
  <c r="K156" i="1"/>
  <c r="M242" i="1"/>
  <c r="I133" i="1"/>
  <c r="K202" i="1"/>
  <c r="J91" i="1"/>
  <c r="F133" i="1"/>
  <c r="L169" i="1"/>
  <c r="E202" i="1"/>
  <c r="F252" i="1"/>
  <c r="G273" i="1"/>
  <c r="G291" i="1"/>
  <c r="K294" i="1"/>
  <c r="E307" i="1"/>
  <c r="E294" i="1"/>
  <c r="N270" i="1"/>
  <c r="N321" i="1"/>
  <c r="M222" i="1"/>
  <c r="G101" i="1"/>
  <c r="I273" i="1"/>
  <c r="G307" i="1"/>
  <c r="H169" i="1"/>
  <c r="I202" i="1"/>
  <c r="I184" i="1"/>
  <c r="I222" i="1"/>
  <c r="F294" i="1"/>
  <c r="M337" i="1"/>
  <c r="N147" i="1"/>
  <c r="N223" i="1"/>
  <c r="N135" i="1"/>
  <c r="N158" i="1"/>
  <c r="N75" i="1"/>
  <c r="J17" i="1"/>
  <c r="H133" i="1"/>
  <c r="N61" i="1"/>
  <c r="K133" i="1"/>
  <c r="N146" i="1"/>
  <c r="N236" i="1"/>
  <c r="G222" i="1"/>
  <c r="L202" i="1"/>
  <c r="L83" i="1"/>
  <c r="K242" i="1"/>
  <c r="I101" i="1"/>
  <c r="M133" i="1"/>
  <c r="F101" i="1"/>
  <c r="F242" i="1"/>
  <c r="L294" i="1"/>
  <c r="N220" i="1"/>
  <c r="N87" i="1"/>
  <c r="N225" i="1"/>
  <c r="N143" i="1"/>
  <c r="N168" i="1"/>
  <c r="N190" i="1"/>
  <c r="G128" i="1"/>
  <c r="H101" i="1"/>
  <c r="G47" i="1"/>
  <c r="N193" i="1"/>
  <c r="G74" i="1"/>
  <c r="N78" i="1"/>
  <c r="L101" i="1"/>
  <c r="D283" i="37"/>
  <c r="N151" i="1"/>
  <c r="N129" i="1"/>
  <c r="G17" i="1"/>
  <c r="F163" i="1"/>
  <c r="J184" i="1"/>
  <c r="K222" i="1"/>
  <c r="I17" i="1"/>
  <c r="G66" i="1"/>
  <c r="I169" i="1"/>
  <c r="E273" i="1"/>
  <c r="M156" i="1"/>
  <c r="F91" i="1"/>
  <c r="J202" i="1"/>
  <c r="K307" i="1"/>
  <c r="I294" i="1"/>
  <c r="F337" i="1"/>
  <c r="G8" i="1"/>
  <c r="N268" i="1"/>
  <c r="N192" i="1"/>
  <c r="N145" i="1"/>
  <c r="N60" i="1"/>
  <c r="N327" i="1"/>
  <c r="N347" i="1"/>
  <c r="N105" i="1"/>
  <c r="N349" i="1"/>
  <c r="N98" i="1"/>
  <c r="N265" i="1"/>
  <c r="N322" i="1"/>
  <c r="N92" i="1"/>
  <c r="N235" i="1"/>
  <c r="N259" i="1"/>
  <c r="N316" i="1"/>
  <c r="N134" i="1"/>
  <c r="M169" i="1"/>
  <c r="F166" i="1"/>
  <c r="G38" i="1"/>
  <c r="E83" i="1"/>
  <c r="K33" i="1"/>
  <c r="N172" i="1"/>
  <c r="J156" i="1"/>
  <c r="M202" i="1"/>
  <c r="N326" i="1"/>
  <c r="J33" i="1"/>
  <c r="L337" i="1"/>
  <c r="L336" i="1" s="1"/>
  <c r="M258" i="1"/>
  <c r="J258" i="1"/>
  <c r="K273" i="1"/>
  <c r="H337" i="1"/>
  <c r="M294" i="1"/>
  <c r="J307" i="1"/>
  <c r="J337" i="1"/>
  <c r="N250" i="1"/>
  <c r="N71" i="1"/>
  <c r="N113" i="1"/>
  <c r="N187" i="1"/>
  <c r="N56" i="1"/>
  <c r="N170" i="1"/>
  <c r="N245" i="1"/>
  <c r="K101" i="1"/>
  <c r="K83" i="1"/>
  <c r="L184" i="1"/>
  <c r="E101" i="1"/>
  <c r="G219" i="1"/>
  <c r="L54" i="1"/>
  <c r="H242" i="1"/>
  <c r="I25" i="1"/>
  <c r="I33" i="1"/>
  <c r="L47" i="1"/>
  <c r="L166" i="1"/>
  <c r="N185" i="1"/>
  <c r="N138" i="1"/>
  <c r="I307" i="1"/>
  <c r="H307" i="1"/>
  <c r="F273" i="1"/>
  <c r="N310" i="1"/>
  <c r="L66" i="1"/>
  <c r="N292" i="1"/>
  <c r="J128" i="1"/>
  <c r="N346" i="1"/>
  <c r="K337" i="1"/>
  <c r="I252" i="1"/>
  <c r="F202" i="1"/>
  <c r="N251" i="1"/>
  <c r="H38" i="1"/>
  <c r="N46" i="1"/>
  <c r="G294" i="1"/>
  <c r="L273" i="1"/>
  <c r="H294" i="1"/>
  <c r="L307" i="1"/>
  <c r="I337" i="1"/>
  <c r="M252" i="1"/>
  <c r="J273" i="1"/>
  <c r="N104" i="1"/>
  <c r="N130" i="1"/>
  <c r="N197" i="1"/>
  <c r="N12" i="1"/>
  <c r="N117" i="1"/>
  <c r="N232" i="1"/>
  <c r="M128" i="1"/>
  <c r="N119" i="1"/>
  <c r="F33" i="1"/>
  <c r="G156" i="1"/>
  <c r="G169" i="1"/>
  <c r="J47" i="1"/>
  <c r="K17" i="1"/>
  <c r="F17" i="1"/>
  <c r="N328" i="1"/>
  <c r="O250" i="38"/>
  <c r="O46" i="38"/>
  <c r="N318" i="1"/>
  <c r="N85" i="1"/>
  <c r="N19" i="1"/>
  <c r="O244" i="38"/>
  <c r="N281" i="37"/>
  <c r="N260" i="1"/>
  <c r="N55" i="1"/>
  <c r="N176" i="1"/>
  <c r="N110" i="1"/>
  <c r="O222" i="38"/>
  <c r="O89" i="38"/>
  <c r="N261" i="37"/>
  <c r="N201" i="37"/>
  <c r="N137" i="37"/>
  <c r="N120" i="1"/>
  <c r="N48" i="1"/>
  <c r="D61" i="10"/>
  <c r="D45" i="10"/>
  <c r="D25" i="10"/>
  <c r="D21" i="10"/>
  <c r="D17" i="10"/>
  <c r="D13" i="10"/>
  <c r="D9" i="10"/>
  <c r="D29" i="10"/>
  <c r="D65" i="10"/>
  <c r="D49" i="10"/>
  <c r="D33" i="10"/>
  <c r="D53" i="10"/>
  <c r="D37" i="10"/>
  <c r="D5" i="10"/>
  <c r="D57" i="10"/>
  <c r="D41" i="10"/>
  <c r="N345" i="1"/>
  <c r="O101" i="38"/>
  <c r="N273" i="37"/>
  <c r="N131" i="1"/>
  <c r="L5" i="38"/>
  <c r="K5" i="37"/>
  <c r="K5" i="1"/>
  <c r="O127" i="38"/>
  <c r="O192" i="38"/>
  <c r="O128" i="38"/>
  <c r="D64" i="10"/>
  <c r="D60" i="10"/>
  <c r="D56" i="10"/>
  <c r="D52" i="10"/>
  <c r="D48" i="10"/>
  <c r="D44" i="10"/>
  <c r="D40" i="10"/>
  <c r="D36" i="10"/>
  <c r="D24" i="10"/>
  <c r="D20" i="10"/>
  <c r="D16" i="10"/>
  <c r="D12" i="10"/>
  <c r="D8" i="10"/>
  <c r="D28" i="10"/>
  <c r="D32" i="10"/>
  <c r="D4" i="10"/>
  <c r="N31" i="1"/>
  <c r="N63" i="1"/>
  <c r="N107" i="1"/>
  <c r="N330" i="1"/>
  <c r="N353" i="1"/>
  <c r="O58" i="38"/>
  <c r="O186" i="38"/>
  <c r="N11" i="1"/>
  <c r="N100" i="1"/>
  <c r="N267" i="1"/>
  <c r="N324" i="1"/>
  <c r="N344" i="1"/>
  <c r="O252" i="38"/>
  <c r="N221" i="1"/>
  <c r="O147" i="38"/>
  <c r="N287" i="1"/>
  <c r="N218" i="1"/>
  <c r="N304" i="1"/>
  <c r="N230" i="1"/>
  <c r="O30" i="38"/>
  <c r="N301" i="1"/>
  <c r="N229" i="1"/>
  <c r="N106" i="37"/>
  <c r="N63" i="37"/>
  <c r="F25" i="1"/>
  <c r="O226" i="38"/>
  <c r="N205" i="37"/>
  <c r="N123" i="1"/>
  <c r="N51" i="1"/>
  <c r="G5" i="38"/>
  <c r="F5" i="37"/>
  <c r="F5" i="1"/>
  <c r="O187" i="38"/>
  <c r="O59" i="38"/>
  <c r="N331" i="1"/>
  <c r="N170" i="37"/>
  <c r="N160" i="1"/>
  <c r="N95" i="1"/>
  <c r="N28" i="1"/>
  <c r="N20" i="37"/>
  <c r="K32" i="37"/>
  <c r="O203" i="38"/>
  <c r="O73" i="38"/>
  <c r="N244" i="37"/>
  <c r="N183" i="37"/>
  <c r="N174" i="1"/>
  <c r="N108" i="1"/>
  <c r="N21" i="37"/>
  <c r="N342" i="1"/>
  <c r="N118" i="1"/>
  <c r="N275" i="1"/>
  <c r="O71" i="38"/>
  <c r="N122" i="1"/>
  <c r="N276" i="1"/>
  <c r="O72" i="38"/>
  <c r="K5" i="38"/>
  <c r="J5" i="37"/>
  <c r="J5" i="1"/>
  <c r="N301" i="37"/>
  <c r="N115" i="1"/>
  <c r="O195" i="38"/>
  <c r="D66" i="10"/>
  <c r="D50" i="10"/>
  <c r="D34" i="10"/>
  <c r="D6" i="10"/>
  <c r="D54" i="10"/>
  <c r="D38" i="10"/>
  <c r="D58" i="10"/>
  <c r="D42" i="10"/>
  <c r="D30" i="10"/>
  <c r="D14" i="10"/>
  <c r="D62" i="10"/>
  <c r="D46" i="10"/>
  <c r="D26" i="10"/>
  <c r="D22" i="10"/>
  <c r="D18" i="10"/>
  <c r="D10" i="10"/>
  <c r="N332" i="1"/>
  <c r="O60" i="38"/>
  <c r="O262" i="38"/>
  <c r="O245" i="38"/>
  <c r="N157" i="1"/>
  <c r="O131" i="38"/>
  <c r="N223" i="37"/>
  <c r="N204" i="1"/>
  <c r="O145" i="38"/>
  <c r="O17" i="38"/>
  <c r="N285" i="1"/>
  <c r="N216" i="1"/>
  <c r="O142" i="38"/>
  <c r="N282" i="1"/>
  <c r="N215" i="1"/>
  <c r="N93" i="37"/>
  <c r="N49" i="37"/>
  <c r="N248" i="37"/>
  <c r="N188" i="37"/>
  <c r="N178" i="1"/>
  <c r="N111" i="1"/>
  <c r="N26" i="37"/>
  <c r="O171" i="38"/>
  <c r="N315" i="1"/>
  <c r="N238" i="1"/>
  <c r="N74" i="37"/>
  <c r="N12" i="37"/>
  <c r="O86" i="38"/>
  <c r="O185" i="38"/>
  <c r="O57" i="38"/>
  <c r="N329" i="1"/>
  <c r="N168" i="37"/>
  <c r="N159" i="1"/>
  <c r="N94" i="1"/>
  <c r="N27" i="1"/>
  <c r="N306" i="1"/>
  <c r="G8" i="37"/>
  <c r="E269" i="1"/>
  <c r="O199" i="38"/>
  <c r="N171" i="1"/>
  <c r="N283" i="1"/>
  <c r="O15" i="38"/>
  <c r="O143" i="38"/>
  <c r="N205" i="1"/>
  <c r="N284" i="1"/>
  <c r="O144" i="38"/>
  <c r="E3" i="38"/>
  <c r="D3" i="37"/>
  <c r="D3" i="1"/>
  <c r="N20" i="1"/>
  <c r="N124" i="1"/>
  <c r="N278" i="1"/>
  <c r="O10" i="38"/>
  <c r="O138" i="38"/>
  <c r="M5" i="38"/>
  <c r="L5" i="37"/>
  <c r="L5" i="1"/>
  <c r="N76" i="1"/>
  <c r="N191" i="1"/>
  <c r="O68" i="38"/>
  <c r="O189" i="38"/>
  <c r="O253" i="38"/>
  <c r="N106" i="1"/>
  <c r="O115" i="38"/>
  <c r="N343" i="1"/>
  <c r="N266" i="1"/>
  <c r="N144" i="1"/>
  <c r="N59" i="1"/>
  <c r="O5" i="38"/>
  <c r="N5" i="37"/>
  <c r="N5" i="1"/>
  <c r="O129" i="38"/>
  <c r="N203" i="1"/>
  <c r="N72" i="1"/>
  <c r="D127" i="37"/>
  <c r="O126" i="38"/>
  <c r="N290" i="37"/>
  <c r="N218" i="37"/>
  <c r="N201" i="1"/>
  <c r="N79" i="37"/>
  <c r="N70" i="1"/>
  <c r="E133" i="1"/>
  <c r="N171" i="37"/>
  <c r="N161" i="1"/>
  <c r="N97" i="1"/>
  <c r="N30" i="1"/>
  <c r="O155" i="38"/>
  <c r="O27" i="38"/>
  <c r="N298" i="1"/>
  <c r="N226" i="1"/>
  <c r="N105" i="37"/>
  <c r="N59" i="37"/>
  <c r="O169" i="38"/>
  <c r="O41" i="38"/>
  <c r="N313" i="1"/>
  <c r="N237" i="1"/>
  <c r="N115" i="37"/>
  <c r="N72" i="37"/>
  <c r="N10" i="37"/>
  <c r="O254" i="38"/>
  <c r="N274" i="1"/>
  <c r="O181" i="38"/>
  <c r="O53" i="38"/>
  <c r="N325" i="1"/>
  <c r="N90" i="1"/>
  <c r="N293" i="1"/>
  <c r="O23" i="38"/>
  <c r="O87" i="38"/>
  <c r="N162" i="1"/>
  <c r="N212" i="1"/>
  <c r="N295" i="1"/>
  <c r="O88" i="38"/>
  <c r="O152" i="38"/>
  <c r="O220" i="38"/>
  <c r="N29" i="1"/>
  <c r="N132" i="1"/>
  <c r="N126" i="37"/>
  <c r="N207" i="1"/>
  <c r="N286" i="1"/>
  <c r="O18" i="38"/>
  <c r="D5" i="38"/>
  <c r="C5" i="37"/>
  <c r="C5" i="1"/>
  <c r="N22" i="1"/>
  <c r="N200" i="1"/>
  <c r="N280" i="1"/>
  <c r="O12" i="38"/>
  <c r="O76" i="38"/>
  <c r="O207" i="38"/>
  <c r="O261" i="38"/>
  <c r="O233" i="38"/>
  <c r="J5" i="38"/>
  <c r="I5" i="37"/>
  <c r="I5" i="1"/>
  <c r="O249" i="38"/>
  <c r="N341" i="1"/>
  <c r="N264" i="1"/>
  <c r="N188" i="1"/>
  <c r="N142" i="1"/>
  <c r="N58" i="1"/>
  <c r="E5" i="38"/>
  <c r="D5" i="37"/>
  <c r="D5" i="1"/>
  <c r="O246" i="38"/>
  <c r="O110" i="38"/>
  <c r="N338" i="1"/>
  <c r="N261" i="1"/>
  <c r="N186" i="1"/>
  <c r="N140" i="1"/>
  <c r="N57" i="1"/>
  <c r="O173" i="38"/>
  <c r="N317" i="1"/>
  <c r="N158" i="37"/>
  <c r="N84" i="1"/>
  <c r="N18" i="1"/>
  <c r="O139" i="38"/>
  <c r="N279" i="1"/>
  <c r="N211" i="1"/>
  <c r="N89" i="37"/>
  <c r="N45" i="37"/>
  <c r="O153" i="38"/>
  <c r="N296" i="1"/>
  <c r="N224" i="1"/>
  <c r="N103" i="37"/>
  <c r="N58" i="37"/>
  <c r="O165" i="38"/>
  <c r="N309" i="1"/>
  <c r="N234" i="1"/>
  <c r="N10" i="1"/>
  <c r="N243" i="1"/>
  <c r="N302" i="1"/>
  <c r="O31" i="38"/>
  <c r="O95" i="38"/>
  <c r="O159" i="38"/>
  <c r="O228" i="38"/>
  <c r="N173" i="1"/>
  <c r="N244" i="1"/>
  <c r="N303" i="1"/>
  <c r="O230" i="38"/>
  <c r="N141" i="1"/>
  <c r="N165" i="1"/>
  <c r="N214" i="1"/>
  <c r="N297" i="1"/>
  <c r="O26" i="38"/>
  <c r="O90" i="38"/>
  <c r="O154" i="38"/>
  <c r="O223" i="38"/>
  <c r="N32" i="1"/>
  <c r="N209" i="1"/>
  <c r="N289" i="1"/>
  <c r="O20" i="38"/>
  <c r="O216" i="38"/>
  <c r="O205" i="38"/>
  <c r="O215" i="38"/>
  <c r="O83" i="38"/>
  <c r="N116" i="1"/>
  <c r="N41" i="1"/>
  <c r="O231" i="38"/>
  <c r="N127" i="1"/>
  <c r="I5" i="38"/>
  <c r="H5" i="37"/>
  <c r="H5" i="1"/>
  <c r="O227" i="38"/>
  <c r="O94" i="38"/>
  <c r="N206" i="37"/>
  <c r="N126" i="1"/>
  <c r="H5" i="38"/>
  <c r="G5" i="37"/>
  <c r="G5" i="1"/>
  <c r="O157" i="38"/>
  <c r="N300" i="1"/>
  <c r="N228" i="1"/>
  <c r="N104" i="37"/>
  <c r="N60" i="37"/>
  <c r="O123" i="38"/>
  <c r="N287" i="37"/>
  <c r="N214" i="37"/>
  <c r="N196" i="1"/>
  <c r="N150" i="1"/>
  <c r="N68" i="1"/>
  <c r="E263" i="38"/>
  <c r="D354" i="1"/>
  <c r="O137" i="38"/>
  <c r="O9" i="38"/>
  <c r="N277" i="1"/>
  <c r="N210" i="1"/>
  <c r="N88" i="37"/>
  <c r="N79" i="1"/>
  <c r="O149" i="38"/>
  <c r="N290" i="1"/>
  <c r="N253" i="1"/>
  <c r="N311" i="1"/>
  <c r="O39" i="38"/>
  <c r="O167" i="38"/>
  <c r="O238" i="38"/>
  <c r="N181" i="1"/>
  <c r="N231" i="1"/>
  <c r="N254" i="1"/>
  <c r="N312" i="1"/>
  <c r="N276" i="37"/>
  <c r="O40" i="38"/>
  <c r="O168" i="38"/>
  <c r="O239" i="38"/>
  <c r="N42" i="1"/>
  <c r="N149" i="1"/>
  <c r="N175" i="1"/>
  <c r="N246" i="1"/>
  <c r="N305" i="1"/>
  <c r="O34" i="38"/>
  <c r="O98" i="38"/>
  <c r="O162" i="38"/>
  <c r="O232" i="38"/>
  <c r="N217" i="1"/>
  <c r="N299" i="1"/>
  <c r="O28" i="38"/>
  <c r="O92" i="38"/>
  <c r="O156" i="38"/>
  <c r="N103" i="1"/>
  <c r="N45" i="1"/>
  <c r="O212" i="38"/>
  <c r="N180" i="1"/>
  <c r="N114" i="1"/>
  <c r="O78" i="38"/>
  <c r="N179" i="1"/>
  <c r="N112" i="1"/>
  <c r="N39" i="1"/>
  <c r="O141" i="38"/>
  <c r="N281" i="1"/>
  <c r="N213" i="1"/>
  <c r="N91" i="37"/>
  <c r="O242" i="38"/>
  <c r="O107" i="38"/>
  <c r="N279" i="37"/>
  <c r="N257" i="1"/>
  <c r="N154" i="37"/>
  <c r="N137" i="1"/>
  <c r="E8" i="37"/>
  <c r="O258" i="38"/>
  <c r="O121" i="38"/>
  <c r="N351" i="1"/>
  <c r="N212" i="37"/>
  <c r="N194" i="1"/>
  <c r="N148" i="1"/>
  <c r="N65" i="1"/>
  <c r="D334" i="1"/>
  <c r="F307" i="1"/>
  <c r="O133" i="38"/>
  <c r="N226" i="37"/>
  <c r="N206" i="1"/>
  <c r="N77" i="1"/>
  <c r="N262" i="1"/>
  <c r="N319" i="1"/>
  <c r="N339" i="1"/>
  <c r="O111" i="38"/>
  <c r="O175" i="38"/>
  <c r="N96" i="1"/>
  <c r="N239" i="1"/>
  <c r="N263" i="1"/>
  <c r="N320" i="1"/>
  <c r="N340" i="1"/>
  <c r="O112" i="38"/>
  <c r="O176" i="38"/>
  <c r="O248" i="38"/>
  <c r="N89" i="1"/>
  <c r="N233" i="1"/>
  <c r="N256" i="1"/>
  <c r="N314" i="1"/>
  <c r="N278" i="37"/>
  <c r="O42" i="38"/>
  <c r="O106" i="38"/>
  <c r="O241" i="38"/>
  <c r="N44" i="1"/>
  <c r="N177" i="1"/>
  <c r="N227" i="1"/>
  <c r="N248" i="1"/>
  <c r="N308" i="1"/>
  <c r="N272" i="37"/>
  <c r="O36" i="38"/>
  <c r="O234" i="38"/>
  <c r="O221" i="38"/>
  <c r="O179" i="38"/>
  <c r="O51" i="38"/>
  <c r="N323" i="1"/>
  <c r="N88" i="1"/>
  <c r="N23" i="1"/>
  <c r="N11" i="37"/>
  <c r="O194" i="38"/>
  <c r="N167" i="1"/>
  <c r="N102" i="1"/>
  <c r="N35" i="1"/>
  <c r="O191" i="38"/>
  <c r="O62" i="38"/>
  <c r="N173" i="37"/>
  <c r="N164" i="1"/>
  <c r="N99" i="1"/>
  <c r="N34" i="1"/>
  <c r="E13" i="1"/>
  <c r="O125" i="38"/>
  <c r="N217" i="37"/>
  <c r="N198" i="1"/>
  <c r="N152" i="1"/>
  <c r="N69" i="1"/>
  <c r="O224" i="38"/>
  <c r="N263" i="37"/>
  <c r="N203" i="37"/>
  <c r="N138" i="37"/>
  <c r="N121" i="1"/>
  <c r="N49" i="1"/>
  <c r="F5" i="38"/>
  <c r="E5" i="37"/>
  <c r="E5" i="1"/>
  <c r="O240" i="38"/>
  <c r="O105" i="38"/>
  <c r="N277" i="37"/>
  <c r="N255" i="1"/>
  <c r="N152" i="37"/>
  <c r="N136" i="1"/>
  <c r="N39" i="37"/>
  <c r="I8" i="1" l="1"/>
  <c r="L8" i="1"/>
  <c r="N82" i="38"/>
  <c r="G64" i="38"/>
  <c r="O100" i="38"/>
  <c r="L82" i="38"/>
  <c r="O75" i="38"/>
  <c r="I64" i="38"/>
  <c r="J82" i="38"/>
  <c r="O210" i="38"/>
  <c r="N64" i="38"/>
  <c r="F209" i="38"/>
  <c r="N297" i="37"/>
  <c r="L285" i="37"/>
  <c r="H99" i="38"/>
  <c r="K11" i="38"/>
  <c r="K8" i="38" s="1"/>
  <c r="J235" i="38"/>
  <c r="K336" i="1"/>
  <c r="L235" i="38"/>
  <c r="O85" i="38"/>
  <c r="L11" i="38"/>
  <c r="L8" i="38" s="1"/>
  <c r="F82" i="38"/>
  <c r="G11" i="38"/>
  <c r="G8" i="38" s="1"/>
  <c r="I11" i="38"/>
  <c r="G170" i="38"/>
  <c r="M82" i="38"/>
  <c r="M209" i="38"/>
  <c r="K209" i="38"/>
  <c r="O237" i="38"/>
  <c r="O151" i="38"/>
  <c r="N172" i="37"/>
  <c r="L14" i="37"/>
  <c r="I129" i="37"/>
  <c r="L208" i="37"/>
  <c r="D2" i="1"/>
  <c r="J14" i="37"/>
  <c r="H208" i="37"/>
  <c r="H28" i="37"/>
  <c r="E28" i="37"/>
  <c r="E285" i="37"/>
  <c r="J285" i="37"/>
  <c r="F285" i="37"/>
  <c r="K8" i="1"/>
  <c r="I336" i="1"/>
  <c r="M14" i="37"/>
  <c r="N225" i="37"/>
  <c r="F336" i="1"/>
  <c r="I285" i="37"/>
  <c r="I28" i="37"/>
  <c r="G336" i="1"/>
  <c r="N9" i="1"/>
  <c r="M8" i="1"/>
  <c r="N22" i="37"/>
  <c r="N299" i="37"/>
  <c r="H285" i="37"/>
  <c r="H228" i="37"/>
  <c r="M208" i="37"/>
  <c r="G28" i="37"/>
  <c r="F28" i="37"/>
  <c r="G285" i="37"/>
  <c r="N25" i="37"/>
  <c r="F14" i="37"/>
  <c r="N141" i="37"/>
  <c r="M129" i="37"/>
  <c r="N348" i="1"/>
  <c r="H336" i="1"/>
  <c r="N64" i="1"/>
  <c r="G208" i="37"/>
  <c r="N9" i="37"/>
  <c r="E208" i="37"/>
  <c r="I14" i="37"/>
  <c r="E336" i="1"/>
  <c r="N13" i="1"/>
  <c r="H8" i="1"/>
  <c r="N62" i="1"/>
  <c r="J37" i="1"/>
  <c r="N352" i="1"/>
  <c r="E14" i="37"/>
  <c r="J208" i="37"/>
  <c r="N38" i="37"/>
  <c r="K129" i="37"/>
  <c r="M28" i="37"/>
  <c r="E2" i="38"/>
  <c r="D2" i="37"/>
  <c r="G183" i="1"/>
  <c r="L241" i="1"/>
  <c r="O122" i="38"/>
  <c r="N235" i="38"/>
  <c r="O19" i="38"/>
  <c r="N11" i="38"/>
  <c r="K208" i="37"/>
  <c r="I228" i="37"/>
  <c r="H43" i="37"/>
  <c r="L43" i="37"/>
  <c r="H156" i="37"/>
  <c r="H209" i="38"/>
  <c r="J209" i="38"/>
  <c r="G14" i="37"/>
  <c r="F129" i="37"/>
  <c r="O35" i="38"/>
  <c r="O25" i="38"/>
  <c r="O69" i="38"/>
  <c r="J170" i="38"/>
  <c r="J64" i="38"/>
  <c r="J8" i="38" s="1"/>
  <c r="M11" i="38"/>
  <c r="J28" i="37"/>
  <c r="L209" i="38"/>
  <c r="O109" i="38"/>
  <c r="N209" i="37"/>
  <c r="E156" i="37"/>
  <c r="F156" i="37"/>
  <c r="K127" i="37"/>
  <c r="E228" i="37"/>
  <c r="K77" i="37"/>
  <c r="J129" i="37"/>
  <c r="F43" i="37"/>
  <c r="N136" i="37"/>
  <c r="O225" i="38"/>
  <c r="O256" i="38"/>
  <c r="I209" i="38"/>
  <c r="K235" i="38"/>
  <c r="O219" i="38"/>
  <c r="H11" i="38"/>
  <c r="H8" i="38" s="1"/>
  <c r="O214" i="38"/>
  <c r="O177" i="38"/>
  <c r="K99" i="38"/>
  <c r="O66" i="38"/>
  <c r="M99" i="38"/>
  <c r="G209" i="38"/>
  <c r="O13" i="38"/>
  <c r="H170" i="38"/>
  <c r="I170" i="38"/>
  <c r="L170" i="38"/>
  <c r="M64" i="38"/>
  <c r="O55" i="38"/>
  <c r="L129" i="37"/>
  <c r="I208" i="37"/>
  <c r="K156" i="37"/>
  <c r="M77" i="37"/>
  <c r="I37" i="1"/>
  <c r="M37" i="1"/>
  <c r="O117" i="38"/>
  <c r="L156" i="37"/>
  <c r="J43" i="37"/>
  <c r="E43" i="37"/>
  <c r="N99" i="38"/>
  <c r="E77" i="37"/>
  <c r="O104" i="38"/>
  <c r="N190" i="37"/>
  <c r="M282" i="37"/>
  <c r="E129" i="37"/>
  <c r="F208" i="37"/>
  <c r="G127" i="37"/>
  <c r="K228" i="37"/>
  <c r="M127" i="37"/>
  <c r="J282" i="37"/>
  <c r="N62" i="37"/>
  <c r="M228" i="37"/>
  <c r="H129" i="37"/>
  <c r="J156" i="37"/>
  <c r="E155" i="1"/>
  <c r="N288" i="1"/>
  <c r="N350" i="1"/>
  <c r="N249" i="1"/>
  <c r="N50" i="1"/>
  <c r="M336" i="1"/>
  <c r="J336" i="1"/>
  <c r="F183" i="1"/>
  <c r="I241" i="1"/>
  <c r="M16" i="1"/>
  <c r="H53" i="1"/>
  <c r="E53" i="1"/>
  <c r="E16" i="1"/>
  <c r="J241" i="1"/>
  <c r="L155" i="1"/>
  <c r="H37" i="1"/>
  <c r="G82" i="1"/>
  <c r="H241" i="1"/>
  <c r="M272" i="1"/>
  <c r="K37" i="1"/>
  <c r="J155" i="1"/>
  <c r="N242" i="1"/>
  <c r="K53" i="1"/>
  <c r="G16" i="1"/>
  <c r="H155" i="1"/>
  <c r="M53" i="1"/>
  <c r="N174" i="37"/>
  <c r="N144" i="37"/>
  <c r="G228" i="37"/>
  <c r="L283" i="37"/>
  <c r="F77" i="37"/>
  <c r="N44" i="37"/>
  <c r="N286" i="37"/>
  <c r="J228" i="37"/>
  <c r="G77" i="37"/>
  <c r="N78" i="37"/>
  <c r="L282" i="37"/>
  <c r="L228" i="37"/>
  <c r="M156" i="37"/>
  <c r="N95" i="37"/>
  <c r="N69" i="37"/>
  <c r="E283" i="37"/>
  <c r="G129" i="37"/>
  <c r="G156" i="37"/>
  <c r="I43" i="37"/>
  <c r="I283" i="37"/>
  <c r="L77" i="37"/>
  <c r="J77" i="37"/>
  <c r="H77" i="37"/>
  <c r="N130" i="37"/>
  <c r="N238" i="37"/>
  <c r="E127" i="37"/>
  <c r="G282" i="37"/>
  <c r="G43" i="37"/>
  <c r="K282" i="37"/>
  <c r="N54" i="37"/>
  <c r="M43" i="37"/>
  <c r="H282" i="37"/>
  <c r="N157" i="37"/>
  <c r="G283" i="37"/>
  <c r="F283" i="37"/>
  <c r="N243" i="37"/>
  <c r="K43" i="37"/>
  <c r="I127" i="37"/>
  <c r="N86" i="37"/>
  <c r="I156" i="37"/>
  <c r="F282" i="37"/>
  <c r="H283" i="37"/>
  <c r="I77" i="37"/>
  <c r="F127" i="37"/>
  <c r="N229" i="37"/>
  <c r="J283" i="37"/>
  <c r="H127" i="37"/>
  <c r="M283" i="37"/>
  <c r="N15" i="37"/>
  <c r="I282" i="37"/>
  <c r="J127" i="37"/>
  <c r="N216" i="37"/>
  <c r="F228" i="37"/>
  <c r="N109" i="37"/>
  <c r="L28" i="37"/>
  <c r="E282" i="37"/>
  <c r="N29" i="37"/>
  <c r="N256" i="37"/>
  <c r="K155" i="1"/>
  <c r="N199" i="1"/>
  <c r="H82" i="1"/>
  <c r="O163" i="38"/>
  <c r="L127" i="37"/>
  <c r="G241" i="1"/>
  <c r="J53" i="1"/>
  <c r="E272" i="1"/>
  <c r="I183" i="1"/>
  <c r="G37" i="1"/>
  <c r="I82" i="1"/>
  <c r="N38" i="1"/>
  <c r="F82" i="1"/>
  <c r="L82" i="1"/>
  <c r="L183" i="1"/>
  <c r="N163" i="1"/>
  <c r="L16" i="1"/>
  <c r="N169" i="1"/>
  <c r="K272" i="1"/>
  <c r="I155" i="1"/>
  <c r="E183" i="1"/>
  <c r="L53" i="1"/>
  <c r="L37" i="1"/>
  <c r="N337" i="1"/>
  <c r="I333" i="1"/>
  <c r="O260" i="38"/>
  <c r="O45" i="38"/>
  <c r="K183" i="1"/>
  <c r="K82" i="1"/>
  <c r="N83" i="1"/>
  <c r="I82" i="38"/>
  <c r="N170" i="38"/>
  <c r="K334" i="1"/>
  <c r="L333" i="1"/>
  <c r="K241" i="1"/>
  <c r="M235" i="38"/>
  <c r="G99" i="38"/>
  <c r="N66" i="1"/>
  <c r="O172" i="38"/>
  <c r="F53" i="1"/>
  <c r="O29" i="38"/>
  <c r="K16" i="1"/>
  <c r="K153" i="1"/>
  <c r="H272" i="1"/>
  <c r="L272" i="1"/>
  <c r="N252" i="1"/>
  <c r="J99" i="38"/>
  <c r="F11" i="38"/>
  <c r="O130" i="38"/>
  <c r="O91" i="38"/>
  <c r="O202" i="38"/>
  <c r="O74" i="38"/>
  <c r="L99" i="38"/>
  <c r="O136" i="38"/>
  <c r="I99" i="38"/>
  <c r="M170" i="38"/>
  <c r="O190" i="38"/>
  <c r="H235" i="38"/>
  <c r="O259" i="38"/>
  <c r="I235" i="38"/>
  <c r="N17" i="1"/>
  <c r="N219" i="1"/>
  <c r="N156" i="1"/>
  <c r="G53" i="1"/>
  <c r="L334" i="1"/>
  <c r="N273" i="1"/>
  <c r="J272" i="1"/>
  <c r="N33" i="1"/>
  <c r="N166" i="1"/>
  <c r="M333" i="1"/>
  <c r="L153" i="1"/>
  <c r="K333" i="1"/>
  <c r="N294" i="1"/>
  <c r="H16" i="1"/>
  <c r="N291" i="1"/>
  <c r="N258" i="1"/>
  <c r="N47" i="1"/>
  <c r="J334" i="1"/>
  <c r="N91" i="1"/>
  <c r="H183" i="1"/>
  <c r="M153" i="1"/>
  <c r="N74" i="1"/>
  <c r="N184" i="1"/>
  <c r="G153" i="1"/>
  <c r="N128" i="1"/>
  <c r="J183" i="1"/>
  <c r="O158" i="38"/>
  <c r="O43" i="38"/>
  <c r="O146" i="38"/>
  <c r="O197" i="38"/>
  <c r="I334" i="1"/>
  <c r="J82" i="1"/>
  <c r="G272" i="1"/>
  <c r="M334" i="1"/>
  <c r="G247" i="38"/>
  <c r="O247" i="38" s="1"/>
  <c r="N54" i="1"/>
  <c r="G334" i="1"/>
  <c r="J333" i="1"/>
  <c r="J153" i="1"/>
  <c r="H333" i="1"/>
  <c r="E333" i="1"/>
  <c r="N101" i="1"/>
  <c r="F235" i="38"/>
  <c r="I153" i="1"/>
  <c r="G155" i="1"/>
  <c r="M183" i="1"/>
  <c r="O183" i="38"/>
  <c r="N202" i="1"/>
  <c r="F155" i="1"/>
  <c r="G333" i="1"/>
  <c r="M155" i="1"/>
  <c r="K170" i="38"/>
  <c r="F99" i="38"/>
  <c r="F170" i="38"/>
  <c r="F241" i="1"/>
  <c r="N209" i="38"/>
  <c r="F153" i="1"/>
  <c r="H153" i="1"/>
  <c r="F333" i="1"/>
  <c r="I53" i="1"/>
  <c r="E37" i="1"/>
  <c r="F272" i="1"/>
  <c r="E334" i="1"/>
  <c r="N222" i="1"/>
  <c r="F37" i="1"/>
  <c r="I16" i="1"/>
  <c r="N133" i="1"/>
  <c r="I272" i="1"/>
  <c r="H334" i="1"/>
  <c r="J16" i="1"/>
  <c r="M82" i="1"/>
  <c r="M241" i="1"/>
  <c r="N307" i="1"/>
  <c r="N25" i="1"/>
  <c r="K28" i="37"/>
  <c r="E241" i="1"/>
  <c r="N269" i="1"/>
  <c r="F16" i="1"/>
  <c r="E8" i="1"/>
  <c r="E153" i="1"/>
  <c r="N32" i="37"/>
  <c r="F334" i="1"/>
  <c r="N8" i="37"/>
  <c r="E82" i="1"/>
  <c r="K283" i="37"/>
  <c r="N8" i="38" l="1"/>
  <c r="N263" i="38" s="1"/>
  <c r="I8" i="38"/>
  <c r="I263" i="38" s="1"/>
  <c r="O82" i="38"/>
  <c r="L263" i="38"/>
  <c r="M8" i="38"/>
  <c r="M263" i="38" s="1"/>
  <c r="O11" i="38"/>
  <c r="N14" i="37"/>
  <c r="N285" i="37"/>
  <c r="M303" i="37"/>
  <c r="N43" i="37"/>
  <c r="N336" i="1"/>
  <c r="O64" i="38"/>
  <c r="O209" i="38"/>
  <c r="N156" i="37"/>
  <c r="N208" i="37"/>
  <c r="J263" i="38"/>
  <c r="E303" i="37"/>
  <c r="J303" i="37"/>
  <c r="H263" i="38"/>
  <c r="K263" i="38"/>
  <c r="H303" i="37"/>
  <c r="N129" i="37"/>
  <c r="I303" i="37"/>
  <c r="K303" i="37"/>
  <c r="L354" i="1"/>
  <c r="H354" i="1"/>
  <c r="N53" i="1"/>
  <c r="N228" i="37"/>
  <c r="L303" i="37"/>
  <c r="G303" i="37"/>
  <c r="N127" i="37"/>
  <c r="N77" i="37"/>
  <c r="F303" i="37"/>
  <c r="N282" i="37"/>
  <c r="N283" i="37"/>
  <c r="K354" i="1"/>
  <c r="O99" i="38"/>
  <c r="G354" i="1"/>
  <c r="N183" i="1"/>
  <c r="N155" i="1"/>
  <c r="F8" i="38"/>
  <c r="G235" i="38"/>
  <c r="O235" i="38" s="1"/>
  <c r="N333" i="1"/>
  <c r="N241" i="1"/>
  <c r="O170" i="38"/>
  <c r="F354" i="1"/>
  <c r="N272" i="1"/>
  <c r="N37" i="1"/>
  <c r="N153" i="1"/>
  <c r="J354" i="1"/>
  <c r="N82" i="1"/>
  <c r="I354" i="1"/>
  <c r="M354" i="1"/>
  <c r="N334" i="1"/>
  <c r="N16" i="1"/>
  <c r="N28" i="37"/>
  <c r="E354" i="1"/>
  <c r="N8" i="1"/>
  <c r="O8" i="38" l="1"/>
  <c r="N303" i="37"/>
  <c r="G263" i="38"/>
  <c r="F263" i="38"/>
  <c r="N354" i="1"/>
  <c r="O263" i="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tc={065FD5B4-49A0-4489-80C2-BF07B9255963}</author>
  </authors>
  <commentList>
    <comment ref="A2" authorId="0" shapeId="0" xr:uid="{065FD5B4-49A0-4489-80C2-BF07B9255963}">
      <text>
        <t>[Threaded comment]
Your version of Excel allows you to read this threaded comment; however, any edits to it will get removed if the file is opened in a newer version of Excel. Learn more: https://go.microsoft.com/fwlink/?linkid=870924
Comment:
    Colonne à supprimer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 Busscher Xavier</author>
  </authors>
  <commentList>
    <comment ref="D40" authorId="0" shapeId="0" xr:uid="{00000000-0006-0000-0100-000001000000}">
      <text>
        <r>
          <rPr>
            <b/>
            <sz val="9"/>
            <color indexed="81"/>
            <rFont val="Tahoma"/>
            <family val="2"/>
          </rPr>
          <t>De Busscher Xavier:</t>
        </r>
        <r>
          <rPr>
            <sz val="9"/>
            <color indexed="81"/>
            <rFont val="Tahoma"/>
            <family val="2"/>
          </rPr>
          <t xml:space="preserve">
Anciennes formules pour aller chercher dans la database des descriptions : =VLOOKUP($B79;'Working CE names'!$B:$H;'Working CE names'!$H$1-1;FALSE)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 Busscher Xavier</author>
  </authors>
  <commentList>
    <comment ref="C8" authorId="0" shapeId="0" xr:uid="{00000000-0006-0000-0C00-000001000000}">
      <text>
        <r>
          <rPr>
            <b/>
            <sz val="9"/>
            <color indexed="81"/>
            <rFont val="Tahoma"/>
            <family val="2"/>
          </rPr>
          <t>De Busscher Xavier:</t>
        </r>
        <r>
          <rPr>
            <sz val="9"/>
            <color indexed="81"/>
            <rFont val="Tahoma"/>
            <family val="2"/>
          </rPr>
          <t xml:space="preserve">
Les hiérarchies ne sont actuellement pas fonctionnelles pour le tableau du regroupement fonctionnel</t>
        </r>
      </text>
    </comment>
  </commentList>
</comments>
</file>

<file path=xl/sharedStrings.xml><?xml version="1.0" encoding="utf-8"?>
<sst xmlns="http://schemas.openxmlformats.org/spreadsheetml/2006/main" count="17705" uniqueCount="3671">
  <si>
    <t>Federale overheid</t>
  </si>
  <si>
    <t>Vlaamse Gemeenschap</t>
  </si>
  <si>
    <t>Franse Gemeenschap</t>
  </si>
  <si>
    <t>Duitstalige Gemeenschap</t>
  </si>
  <si>
    <t>Waals Gewest</t>
  </si>
  <si>
    <t>Brussels Hoofdstedelijk Gewest</t>
  </si>
  <si>
    <t>Franse Gemeenschaps-
commissie</t>
  </si>
  <si>
    <t>Vlaamse Gemeenschaps-
commissie</t>
  </si>
  <si>
    <t>Gemeenschappelijke Gemeenschaps-
commissie</t>
  </si>
  <si>
    <t xml:space="preserve">NIET-VERDEELDE UITGAVEN </t>
  </si>
  <si>
    <t>0100</t>
  </si>
  <si>
    <t>01</t>
  </si>
  <si>
    <t>0400</t>
  </si>
  <si>
    <t>04</t>
  </si>
  <si>
    <t xml:space="preserve">LOPENDE UITGAVEN VOOR GOEDEREN EN DIENSTEN </t>
  </si>
  <si>
    <t xml:space="preserve">Lonen en sociale lasten </t>
  </si>
  <si>
    <t>1111</t>
  </si>
  <si>
    <t>1112</t>
  </si>
  <si>
    <t>1120</t>
  </si>
  <si>
    <t>1131</t>
  </si>
  <si>
    <t>1132</t>
  </si>
  <si>
    <t>1133</t>
  </si>
  <si>
    <t>1140</t>
  </si>
  <si>
    <t xml:space="preserve">Aankoop van niet-duurzame goederen en diensten </t>
  </si>
  <si>
    <t>1211</t>
  </si>
  <si>
    <t>1212</t>
  </si>
  <si>
    <t>1221</t>
  </si>
  <si>
    <t>1222</t>
  </si>
  <si>
    <t>1250</t>
  </si>
  <si>
    <t xml:space="preserve">Herstel en niet-waardevermeerderend onderhoud van wegen- en waterbouwkundige werken </t>
  </si>
  <si>
    <t>1410</t>
  </si>
  <si>
    <t>1420</t>
  </si>
  <si>
    <t xml:space="preserve">RENTEN </t>
  </si>
  <si>
    <t>Interestlasten</t>
  </si>
  <si>
    <t>2110</t>
  </si>
  <si>
    <t>Interestlasten op overheidsschuld in euro</t>
  </si>
  <si>
    <t>2120</t>
  </si>
  <si>
    <t>Interestlasten op overheidsschuld in vreemde valuta</t>
  </si>
  <si>
    <t>2130</t>
  </si>
  <si>
    <t>2140</t>
  </si>
  <si>
    <t>Rente op commerciële schuld</t>
  </si>
  <si>
    <t>2150</t>
  </si>
  <si>
    <t>Rente op financiële leasings</t>
  </si>
  <si>
    <t>2160</t>
  </si>
  <si>
    <t>Andere rente</t>
  </si>
  <si>
    <t xml:space="preserve">Huurgelden van gronden </t>
  </si>
  <si>
    <t>2410</t>
  </si>
  <si>
    <t>2420</t>
  </si>
  <si>
    <t>Uitbetaalde dividenden</t>
  </si>
  <si>
    <t>2500</t>
  </si>
  <si>
    <t xml:space="preserve">INKOMENSOVERDRACHTEN AAN ANDERE SECTOREN </t>
  </si>
  <si>
    <t xml:space="preserve">Exploitatiesubsidies </t>
  </si>
  <si>
    <t>3111</t>
  </si>
  <si>
    <t>3112</t>
  </si>
  <si>
    <t>3121</t>
  </si>
  <si>
    <t>3122</t>
  </si>
  <si>
    <t>3131</t>
  </si>
  <si>
    <t>3132</t>
  </si>
  <si>
    <t>Vermindering van werkgeversbijdragen voor bepaalde doelgroepen</t>
  </si>
  <si>
    <t>3140</t>
  </si>
  <si>
    <t>3200</t>
  </si>
  <si>
    <t>3300</t>
  </si>
  <si>
    <t xml:space="preserve">Inkomensoverdrachten aan gezinnen </t>
  </si>
  <si>
    <t>3410</t>
  </si>
  <si>
    <t>3420</t>
  </si>
  <si>
    <t>3431</t>
  </si>
  <si>
    <t>3432</t>
  </si>
  <si>
    <t>3441</t>
  </si>
  <si>
    <t>3442</t>
  </si>
  <si>
    <t>3450</t>
  </si>
  <si>
    <t xml:space="preserve">Inkomensoverdrachten aan het buitenland </t>
  </si>
  <si>
    <t>3510</t>
  </si>
  <si>
    <t>3520</t>
  </si>
  <si>
    <t>3530</t>
  </si>
  <si>
    <t>3540</t>
  </si>
  <si>
    <t>3550</t>
  </si>
  <si>
    <t>3560</t>
  </si>
  <si>
    <t xml:space="preserve">INKOMENSOVERDRACHTEN BINNEN DE OVERHEIDSSECTOR </t>
  </si>
  <si>
    <t xml:space="preserve">Inkomensoverdrachten binnen een institutionele groep </t>
  </si>
  <si>
    <t>4110</t>
  </si>
  <si>
    <t>4120</t>
  </si>
  <si>
    <t>4130</t>
  </si>
  <si>
    <t>4140</t>
  </si>
  <si>
    <t>4150</t>
  </si>
  <si>
    <t>4160</t>
  </si>
  <si>
    <t>Aan vzw's van de overheid</t>
  </si>
  <si>
    <t>4170</t>
  </si>
  <si>
    <t>Aan andere eenheden van de overheid</t>
  </si>
  <si>
    <t xml:space="preserve">Inkomensoverdrachten aan de socialezekerheidsinstellingen </t>
  </si>
  <si>
    <t>4210</t>
  </si>
  <si>
    <t>4220</t>
  </si>
  <si>
    <t>4230</t>
  </si>
  <si>
    <t>Invaliditeit en handicap</t>
  </si>
  <si>
    <t>4240</t>
  </si>
  <si>
    <t>4250</t>
  </si>
  <si>
    <t>4260</t>
  </si>
  <si>
    <t>4270</t>
  </si>
  <si>
    <t>4280</t>
  </si>
  <si>
    <t>4290</t>
  </si>
  <si>
    <t xml:space="preserve">Inkomensoverdrachten aan lokale overheden </t>
  </si>
  <si>
    <t>4311</t>
  </si>
  <si>
    <t>4312</t>
  </si>
  <si>
    <t>4313</t>
  </si>
  <si>
    <t>4314</t>
  </si>
  <si>
    <t>4315</t>
  </si>
  <si>
    <t>4316</t>
  </si>
  <si>
    <t>4321</t>
  </si>
  <si>
    <t>4322</t>
  </si>
  <si>
    <t>4323</t>
  </si>
  <si>
    <t>4324</t>
  </si>
  <si>
    <t>4325</t>
  </si>
  <si>
    <t>4326</t>
  </si>
  <si>
    <t>4340</t>
  </si>
  <si>
    <t>4351</t>
  </si>
  <si>
    <t>Politiezones</t>
  </si>
  <si>
    <t>4352</t>
  </si>
  <si>
    <t>OCMW's</t>
  </si>
  <si>
    <t>4353</t>
  </si>
  <si>
    <t>Intercommunales van de sector S.1313</t>
  </si>
  <si>
    <t>4354</t>
  </si>
  <si>
    <t>Hulpverleningszones</t>
  </si>
  <si>
    <t>4359</t>
  </si>
  <si>
    <t>Overige lokale overheden</t>
  </si>
  <si>
    <t xml:space="preserve">Inkomensoverdrachten aan het gesubsidieerd autonoom onderwijs </t>
  </si>
  <si>
    <t>4410</t>
  </si>
  <si>
    <t>4420</t>
  </si>
  <si>
    <t>4430</t>
  </si>
  <si>
    <t>4440</t>
  </si>
  <si>
    <t xml:space="preserve">Inkomensoverdrachten aan andere institutionele groepen (federale overheid, gemeenschappen, gewesten, gemeenschapscommissies) </t>
  </si>
  <si>
    <t>4511</t>
  </si>
  <si>
    <t>Franse Gemeenschapscommissie</t>
  </si>
  <si>
    <t>4512</t>
  </si>
  <si>
    <t>Vlaamse Gemeenschapscommissie</t>
  </si>
  <si>
    <t>4513</t>
  </si>
  <si>
    <t>Gemeenschappelijke Gemeenschapscommissie</t>
  </si>
  <si>
    <t>4524</t>
  </si>
  <si>
    <t>4525</t>
  </si>
  <si>
    <t>4526</t>
  </si>
  <si>
    <t>4530</t>
  </si>
  <si>
    <t>Inkomensoverdrachten aan de gewesten: niet verdeeld</t>
  </si>
  <si>
    <t>4534</t>
  </si>
  <si>
    <t>4535</t>
  </si>
  <si>
    <t>4540</t>
  </si>
  <si>
    <t>4550</t>
  </si>
  <si>
    <t>Interregionale eenheden</t>
  </si>
  <si>
    <t xml:space="preserve">KAPITAALOVERDRACHTEN AAN ANDERE SECTOREN </t>
  </si>
  <si>
    <t xml:space="preserve">Kapitaaloverdrachten aan bedrijven en financiële instellingen </t>
  </si>
  <si>
    <t>5111</t>
  </si>
  <si>
    <t>5112</t>
  </si>
  <si>
    <t>5121</t>
  </si>
  <si>
    <t>5122</t>
  </si>
  <si>
    <t>5130</t>
  </si>
  <si>
    <t>5140</t>
  </si>
  <si>
    <t xml:space="preserve">Kapitaaloverdrachten aan vzw's ten behoeve van de gezinnen </t>
  </si>
  <si>
    <t>5210</t>
  </si>
  <si>
    <t>5220</t>
  </si>
  <si>
    <t>Overige kapitaaloverdrachten aan vzw's ten behoeve van de gezinnen</t>
  </si>
  <si>
    <t xml:space="preserve">Kapitaaloverdrachten aan gezinnen </t>
  </si>
  <si>
    <t>5310</t>
  </si>
  <si>
    <t>5320</t>
  </si>
  <si>
    <t>Overige kapitaaloverdrachten aan gezinnen</t>
  </si>
  <si>
    <t xml:space="preserve">Kapitaaloverdrachten aan het buitenland </t>
  </si>
  <si>
    <t>5411</t>
  </si>
  <si>
    <t>5412</t>
  </si>
  <si>
    <t>5421</t>
  </si>
  <si>
    <t>5422</t>
  </si>
  <si>
    <t>Aan lidstaten van de EU (overheden): overige kapitaaloverdrachten</t>
  </si>
  <si>
    <t>5431</t>
  </si>
  <si>
    <t>5432</t>
  </si>
  <si>
    <t>5441</t>
  </si>
  <si>
    <t>5442</t>
  </si>
  <si>
    <t>5451</t>
  </si>
  <si>
    <t>5452</t>
  </si>
  <si>
    <t>5461</t>
  </si>
  <si>
    <t>5462</t>
  </si>
  <si>
    <t xml:space="preserve">KAPITAALOVERDRACHTEN BINNEN DE OVERHEIDSSECTOR </t>
  </si>
  <si>
    <t xml:space="preserve">Kapitaaloverdrachten binnen een institutionele groep </t>
  </si>
  <si>
    <t>6111</t>
  </si>
  <si>
    <t>6112</t>
  </si>
  <si>
    <t>6121</t>
  </si>
  <si>
    <t>6122</t>
  </si>
  <si>
    <t>6131</t>
  </si>
  <si>
    <t>6132</t>
  </si>
  <si>
    <t>6141</t>
  </si>
  <si>
    <t>6142</t>
  </si>
  <si>
    <t>6151</t>
  </si>
  <si>
    <t>6152</t>
  </si>
  <si>
    <t>6161</t>
  </si>
  <si>
    <t>6162</t>
  </si>
  <si>
    <t>6171</t>
  </si>
  <si>
    <t>6172</t>
  </si>
  <si>
    <t xml:space="preserve">Kapitaaloverdrachten aan de socialezekerheidsinstellingen </t>
  </si>
  <si>
    <t>6210</t>
  </si>
  <si>
    <t>6220</t>
  </si>
  <si>
    <t xml:space="preserve">Kapitaaloverdrachten aan lokale overheden </t>
  </si>
  <si>
    <t>6311</t>
  </si>
  <si>
    <t>6312</t>
  </si>
  <si>
    <t>6321</t>
  </si>
  <si>
    <t>6322</t>
  </si>
  <si>
    <t>6341</t>
  </si>
  <si>
    <t>6342</t>
  </si>
  <si>
    <t>6351</t>
  </si>
  <si>
    <t>6352</t>
  </si>
  <si>
    <t>6353</t>
  </si>
  <si>
    <t>6354</t>
  </si>
  <si>
    <t>6359</t>
  </si>
  <si>
    <t xml:space="preserve">Kapitaaloverdrachten aan het gesubsidieerd autonoom onderwijs </t>
  </si>
  <si>
    <t>6410</t>
  </si>
  <si>
    <t>6420</t>
  </si>
  <si>
    <t xml:space="preserve">Kapitaaloverdrachten aan andere institutionele groepen (federale overheid, gemeenschappen, gewesten, gemeenschapscommissies) </t>
  </si>
  <si>
    <t>6511</t>
  </si>
  <si>
    <t>6512</t>
  </si>
  <si>
    <t>6513</t>
  </si>
  <si>
    <t>6524</t>
  </si>
  <si>
    <t>6525</t>
  </si>
  <si>
    <t>6526</t>
  </si>
  <si>
    <t>6534</t>
  </si>
  <si>
    <t>6535</t>
  </si>
  <si>
    <t>6540</t>
  </si>
  <si>
    <t>6550</t>
  </si>
  <si>
    <t xml:space="preserve">INVESTERINGEN </t>
  </si>
  <si>
    <t xml:space="preserve">Aankoop van gronden en gebouwen in het binnenland </t>
  </si>
  <si>
    <t>7111</t>
  </si>
  <si>
    <t>7112</t>
  </si>
  <si>
    <t>7121</t>
  </si>
  <si>
    <t>7122</t>
  </si>
  <si>
    <t>7131</t>
  </si>
  <si>
    <t>7132</t>
  </si>
  <si>
    <t xml:space="preserve">Nieuwbouw van gebouwen </t>
  </si>
  <si>
    <t>7200</t>
  </si>
  <si>
    <t>Nieuwbouw van gebouwen</t>
  </si>
  <si>
    <t xml:space="preserve">Wegen- en waterbouwkundige werken </t>
  </si>
  <si>
    <t>7310</t>
  </si>
  <si>
    <t>7320</t>
  </si>
  <si>
    <t>7330</t>
  </si>
  <si>
    <t>7340</t>
  </si>
  <si>
    <t>Verwerving van overige investeringsgoederen, waaronder immateriële goederen</t>
  </si>
  <si>
    <t>7410</t>
  </si>
  <si>
    <t>Aankoop van vervoermaterieel</t>
  </si>
  <si>
    <t>7422</t>
  </si>
  <si>
    <t>Verwerving van overig materieel</t>
  </si>
  <si>
    <t>7430</t>
  </si>
  <si>
    <t>7440</t>
  </si>
  <si>
    <t>Verwerving van patenten, octrooien en andere immateriële goederen</t>
  </si>
  <si>
    <t>7450</t>
  </si>
  <si>
    <t>Verwerving van waardevolle voorwerpen</t>
  </si>
  <si>
    <t>7460</t>
  </si>
  <si>
    <t>7470</t>
  </si>
  <si>
    <t>Verwerving van duurzame militaire goederen</t>
  </si>
  <si>
    <t>7480</t>
  </si>
  <si>
    <t>Verwerving inzake onderzoek en ontwikkeling</t>
  </si>
  <si>
    <t>7490</t>
  </si>
  <si>
    <t>Roerende investeringen uitgevoerd in eigen beheer</t>
  </si>
  <si>
    <t>Voorraadtoename</t>
  </si>
  <si>
    <t>7500</t>
  </si>
  <si>
    <t xml:space="preserve">KREDIETVERLENINGEN EN DEELNEMINGEN; ANDERE FINANCIËLE PRODUCTEN </t>
  </si>
  <si>
    <t>Kredietverleningen aan en deelnemingen in bedrijven en financiële instellingen en andere financiële producten</t>
  </si>
  <si>
    <t>8111</t>
  </si>
  <si>
    <t>8112</t>
  </si>
  <si>
    <t>8121</t>
  </si>
  <si>
    <t>8122</t>
  </si>
  <si>
    <t>8131</t>
  </si>
  <si>
    <t>8132</t>
  </si>
  <si>
    <t>8141</t>
  </si>
  <si>
    <t>8142</t>
  </si>
  <si>
    <t>8151</t>
  </si>
  <si>
    <t>8152</t>
  </si>
  <si>
    <t>8161</t>
  </si>
  <si>
    <t>8162</t>
  </si>
  <si>
    <t>8170</t>
  </si>
  <si>
    <t>8200</t>
  </si>
  <si>
    <t>8300</t>
  </si>
  <si>
    <t xml:space="preserve">Kredietverleningen aan en deelnemingen in het buitenland </t>
  </si>
  <si>
    <t>8411</t>
  </si>
  <si>
    <t>8412</t>
  </si>
  <si>
    <t>8413</t>
  </si>
  <si>
    <t>8414</t>
  </si>
  <si>
    <t>8415</t>
  </si>
  <si>
    <t>8416</t>
  </si>
  <si>
    <t>8421</t>
  </si>
  <si>
    <t>8422</t>
  </si>
  <si>
    <t>8423</t>
  </si>
  <si>
    <t>8424</t>
  </si>
  <si>
    <t xml:space="preserve">Kredietverleningen binnen de overheidssector </t>
  </si>
  <si>
    <t>8511</t>
  </si>
  <si>
    <t>8512</t>
  </si>
  <si>
    <t>8513</t>
  </si>
  <si>
    <t>8514</t>
  </si>
  <si>
    <t>8515</t>
  </si>
  <si>
    <t>8516</t>
  </si>
  <si>
    <t>8517</t>
  </si>
  <si>
    <t>8520</t>
  </si>
  <si>
    <t>8531</t>
  </si>
  <si>
    <t>8532</t>
  </si>
  <si>
    <t>8534</t>
  </si>
  <si>
    <t>Aan vzw's van de lokale overheden</t>
  </si>
  <si>
    <t>8535</t>
  </si>
  <si>
    <t>8540</t>
  </si>
  <si>
    <t>8550</t>
  </si>
  <si>
    <t>8561</t>
  </si>
  <si>
    <t>8562</t>
  </si>
  <si>
    <t>8563</t>
  </si>
  <si>
    <t>8564</t>
  </si>
  <si>
    <t>8565</t>
  </si>
  <si>
    <t xml:space="preserve">OVERHEIDSSCHULD </t>
  </si>
  <si>
    <t xml:space="preserve">Aflossingen van leningen met een looptijd van meer dan één jaar </t>
  </si>
  <si>
    <t>9110</t>
  </si>
  <si>
    <t>9120</t>
  </si>
  <si>
    <t>9130</t>
  </si>
  <si>
    <t>9170</t>
  </si>
  <si>
    <t>Ontmuntingen</t>
  </si>
  <si>
    <t xml:space="preserve">Verlaging van het eigen vermogen </t>
  </si>
  <si>
    <t>9300</t>
  </si>
  <si>
    <t>ENTITY</t>
  </si>
  <si>
    <t>CS</t>
  </si>
  <si>
    <t>FlC</t>
  </si>
  <si>
    <t>FrC</t>
  </si>
  <si>
    <t>GC</t>
  </si>
  <si>
    <t>WR</t>
  </si>
  <si>
    <t>BCR</t>
  </si>
  <si>
    <t>FrCC</t>
  </si>
  <si>
    <t>FlCC</t>
  </si>
  <si>
    <t>CCC</t>
  </si>
  <si>
    <t>INI</t>
  </si>
  <si>
    <t>CLO</t>
  </si>
  <si>
    <t>REA</t>
  </si>
  <si>
    <t>INI2018</t>
  </si>
  <si>
    <t>INI2019</t>
  </si>
  <si>
    <t>INI2010</t>
  </si>
  <si>
    <t>INI2011</t>
  </si>
  <si>
    <t>INI2012</t>
  </si>
  <si>
    <t>INI2013</t>
  </si>
  <si>
    <t>INI2014</t>
  </si>
  <si>
    <t>INI2015</t>
  </si>
  <si>
    <t>INI2016</t>
  </si>
  <si>
    <t>INI2017</t>
  </si>
  <si>
    <t>CLO2010</t>
  </si>
  <si>
    <t>REA2010</t>
  </si>
  <si>
    <t>CLO2011</t>
  </si>
  <si>
    <t>REA2011</t>
  </si>
  <si>
    <t>CLO2012</t>
  </si>
  <si>
    <t>REA2012</t>
  </si>
  <si>
    <t>CLO2013</t>
  </si>
  <si>
    <t>REA2013</t>
  </si>
  <si>
    <t>CLO2014</t>
  </si>
  <si>
    <t>REA2014</t>
  </si>
  <si>
    <t>CLO2015</t>
  </si>
  <si>
    <t>REA2015</t>
  </si>
  <si>
    <t>CLO2016</t>
  </si>
  <si>
    <t>REA2016</t>
  </si>
  <si>
    <t>CLO2017</t>
  </si>
  <si>
    <t>REA2017</t>
  </si>
  <si>
    <t>CLO2018</t>
  </si>
  <si>
    <t>REA2018</t>
  </si>
  <si>
    <t>CLO2019</t>
  </si>
  <si>
    <t>REA2019</t>
  </si>
  <si>
    <t>ListCycle</t>
  </si>
  <si>
    <t>ColumnVlookup</t>
  </si>
  <si>
    <t>rngCycle</t>
  </si>
  <si>
    <t>CycleFR</t>
  </si>
  <si>
    <t>CycleNL</t>
  </si>
  <si>
    <t>Part I</t>
  </si>
  <si>
    <t>Part II</t>
  </si>
  <si>
    <t>Part IIIa - Eco EXP</t>
  </si>
  <si>
    <t>Part IIIb - Funct</t>
  </si>
  <si>
    <t>Part IV</t>
  </si>
  <si>
    <t>CODE_ECO1</t>
  </si>
  <si>
    <t>CODE_ECO2</t>
  </si>
  <si>
    <t>CODE_ECO3</t>
  </si>
  <si>
    <t>CODE_ECO4</t>
  </si>
  <si>
    <t>FR</t>
  </si>
  <si>
    <t>NL</t>
  </si>
  <si>
    <t>ID</t>
  </si>
  <si>
    <t>01.00</t>
  </si>
  <si>
    <t>01.10</t>
  </si>
  <si>
    <t>01.11.0</t>
  </si>
  <si>
    <t>01.11.1</t>
  </si>
  <si>
    <t>01.11.2</t>
  </si>
  <si>
    <t>01.11.3</t>
  </si>
  <si>
    <t>01.11.4</t>
  </si>
  <si>
    <t>01.12.0</t>
  </si>
  <si>
    <t>01.12.1</t>
  </si>
  <si>
    <t>01.12.2</t>
  </si>
  <si>
    <t>01.12.3</t>
  </si>
  <si>
    <t>01.12.4</t>
  </si>
  <si>
    <t>01.13.0</t>
  </si>
  <si>
    <t>01.13.1</t>
  </si>
  <si>
    <t>01.13.2</t>
  </si>
  <si>
    <t>01.20</t>
  </si>
  <si>
    <t>01.21</t>
  </si>
  <si>
    <t>01.22</t>
  </si>
  <si>
    <t>01.23</t>
  </si>
  <si>
    <t>01.24</t>
  </si>
  <si>
    <t>01.31</t>
  </si>
  <si>
    <t>01.32</t>
  </si>
  <si>
    <t>01.33</t>
  </si>
  <si>
    <t>01.40.0</t>
  </si>
  <si>
    <t>01.40.1</t>
  </si>
  <si>
    <t>01.50</t>
  </si>
  <si>
    <t>01.51.1</t>
  </si>
  <si>
    <t>01.51.2</t>
  </si>
  <si>
    <t>01.51.3</t>
  </si>
  <si>
    <t>01.52</t>
  </si>
  <si>
    <t>01.53</t>
  </si>
  <si>
    <t>01.54</t>
  </si>
  <si>
    <t>01.55</t>
  </si>
  <si>
    <t>01.60</t>
  </si>
  <si>
    <t>01.70</t>
  </si>
  <si>
    <t>01.71</t>
  </si>
  <si>
    <t>01.72</t>
  </si>
  <si>
    <t>01.73</t>
  </si>
  <si>
    <t>01.74</t>
  </si>
  <si>
    <t>01.75</t>
  </si>
  <si>
    <t>01.76</t>
  </si>
  <si>
    <t>01.77</t>
  </si>
  <si>
    <t>01.80</t>
  </si>
  <si>
    <t>01.81.1</t>
  </si>
  <si>
    <t>01.81.2</t>
  </si>
  <si>
    <t>01.82.1</t>
  </si>
  <si>
    <t>01.82.2</t>
  </si>
  <si>
    <t>01.83</t>
  </si>
  <si>
    <t>01.84</t>
  </si>
  <si>
    <t>02</t>
  </si>
  <si>
    <t>02.10</t>
  </si>
  <si>
    <t>02.14</t>
  </si>
  <si>
    <t>02.2</t>
  </si>
  <si>
    <t>02.3</t>
  </si>
  <si>
    <t>02.4</t>
  </si>
  <si>
    <t>02.5</t>
  </si>
  <si>
    <t>03</t>
  </si>
  <si>
    <t>03.0</t>
  </si>
  <si>
    <t>03.1</t>
  </si>
  <si>
    <t>03.20</t>
  </si>
  <si>
    <t>03.21</t>
  </si>
  <si>
    <t>03.22</t>
  </si>
  <si>
    <t>03.3</t>
  </si>
  <si>
    <t>03.4</t>
  </si>
  <si>
    <t>03.50</t>
  </si>
  <si>
    <t>03.51</t>
  </si>
  <si>
    <t>03.52</t>
  </si>
  <si>
    <t>03.53</t>
  </si>
  <si>
    <t>03.54</t>
  </si>
  <si>
    <t>03.6</t>
  </si>
  <si>
    <t>03.7</t>
  </si>
  <si>
    <t>04.10</t>
  </si>
  <si>
    <t>04.11</t>
  </si>
  <si>
    <t>04.12</t>
  </si>
  <si>
    <t>04.20</t>
  </si>
  <si>
    <t>04.21</t>
  </si>
  <si>
    <t>04.22</t>
  </si>
  <si>
    <t>04.23</t>
  </si>
  <si>
    <t>04.30</t>
  </si>
  <si>
    <t>04.31</t>
  </si>
  <si>
    <t>04.32</t>
  </si>
  <si>
    <t>04.33</t>
  </si>
  <si>
    <t>04.34</t>
  </si>
  <si>
    <t>04.35</t>
  </si>
  <si>
    <t>04.36</t>
  </si>
  <si>
    <t>04.40</t>
  </si>
  <si>
    <t>04.41</t>
  </si>
  <si>
    <t>04.42</t>
  </si>
  <si>
    <t>04.43</t>
  </si>
  <si>
    <t>04.50</t>
  </si>
  <si>
    <t>04.51</t>
  </si>
  <si>
    <t>04.52</t>
  </si>
  <si>
    <t>04.53</t>
  </si>
  <si>
    <t>04.54</t>
  </si>
  <si>
    <t>04.55</t>
  </si>
  <si>
    <t>04.6</t>
  </si>
  <si>
    <t>04.70</t>
  </si>
  <si>
    <t>04.71</t>
  </si>
  <si>
    <t>04.72</t>
  </si>
  <si>
    <t>04.73</t>
  </si>
  <si>
    <t>04.74</t>
  </si>
  <si>
    <t>04.80</t>
  </si>
  <si>
    <t>04.81</t>
  </si>
  <si>
    <t>04.82</t>
  </si>
  <si>
    <t>04.83</t>
  </si>
  <si>
    <t>04.84</t>
  </si>
  <si>
    <t>04.85</t>
  </si>
  <si>
    <t>04.86</t>
  </si>
  <si>
    <t>04.87</t>
  </si>
  <si>
    <t>04.9</t>
  </si>
  <si>
    <t>05</t>
  </si>
  <si>
    <t>05.1</t>
  </si>
  <si>
    <t>05.2</t>
  </si>
  <si>
    <t>05.3</t>
  </si>
  <si>
    <t>05.4</t>
  </si>
  <si>
    <t>05.50</t>
  </si>
  <si>
    <t>05.51</t>
  </si>
  <si>
    <t>05.52</t>
  </si>
  <si>
    <t>05.53</t>
  </si>
  <si>
    <t>05.54</t>
  </si>
  <si>
    <t>05.6</t>
  </si>
  <si>
    <t>06</t>
  </si>
  <si>
    <t>06.1</t>
  </si>
  <si>
    <t>06.2</t>
  </si>
  <si>
    <t>06.3</t>
  </si>
  <si>
    <t>06.4</t>
  </si>
  <si>
    <t>06.50</t>
  </si>
  <si>
    <t>06.51</t>
  </si>
  <si>
    <t>06.52</t>
  </si>
  <si>
    <t>06.53</t>
  </si>
  <si>
    <t>06.54</t>
  </si>
  <si>
    <t>06.6</t>
  </si>
  <si>
    <t>07</t>
  </si>
  <si>
    <t>07.0</t>
  </si>
  <si>
    <t>07.10</t>
  </si>
  <si>
    <t>07.11</t>
  </si>
  <si>
    <t>07.12</t>
  </si>
  <si>
    <t>07.13</t>
  </si>
  <si>
    <t>07.20</t>
  </si>
  <si>
    <t>07.21</t>
  </si>
  <si>
    <t>07.22</t>
  </si>
  <si>
    <t>07.23</t>
  </si>
  <si>
    <t>07.24</t>
  </si>
  <si>
    <t>07.30</t>
  </si>
  <si>
    <t>07.31</t>
  </si>
  <si>
    <t>07.32</t>
  </si>
  <si>
    <t>07.33</t>
  </si>
  <si>
    <t>07.34</t>
  </si>
  <si>
    <t>07.4</t>
  </si>
  <si>
    <t>07.50</t>
  </si>
  <si>
    <t>07.51</t>
  </si>
  <si>
    <t>07.52</t>
  </si>
  <si>
    <t>07.53</t>
  </si>
  <si>
    <t>07.54</t>
  </si>
  <si>
    <t>07.6</t>
  </si>
  <si>
    <t>08</t>
  </si>
  <si>
    <t>08.1</t>
  </si>
  <si>
    <t>08.2</t>
  </si>
  <si>
    <t>08.3</t>
  </si>
  <si>
    <t>08.4</t>
  </si>
  <si>
    <t>08.50</t>
  </si>
  <si>
    <t>08.51</t>
  </si>
  <si>
    <t>08.52</t>
  </si>
  <si>
    <t>08.53</t>
  </si>
  <si>
    <t>08.54</t>
  </si>
  <si>
    <t>08.6</t>
  </si>
  <si>
    <t>09</t>
  </si>
  <si>
    <t>09.10</t>
  </si>
  <si>
    <t>09.11</t>
  </si>
  <si>
    <t>09.12</t>
  </si>
  <si>
    <t>09.20</t>
  </si>
  <si>
    <t>09.21</t>
  </si>
  <si>
    <t>09.22</t>
  </si>
  <si>
    <t>09.3</t>
  </si>
  <si>
    <t>09.40</t>
  </si>
  <si>
    <t>09.41</t>
  </si>
  <si>
    <t>09.42</t>
  </si>
  <si>
    <t>09.5</t>
  </si>
  <si>
    <t>09.6</t>
  </si>
  <si>
    <t>09.70</t>
  </si>
  <si>
    <t>09.71</t>
  </si>
  <si>
    <t>09.72</t>
  </si>
  <si>
    <t>09.73</t>
  </si>
  <si>
    <t>09.74</t>
  </si>
  <si>
    <t>09.75</t>
  </si>
  <si>
    <t>09.76</t>
  </si>
  <si>
    <t>09.77</t>
  </si>
  <si>
    <t>09.8</t>
  </si>
  <si>
    <t>10</t>
  </si>
  <si>
    <t>10.0</t>
  </si>
  <si>
    <t>10.10</t>
  </si>
  <si>
    <t>10.11</t>
  </si>
  <si>
    <t>10.12</t>
  </si>
  <si>
    <t>10.2</t>
  </si>
  <si>
    <t>10.3</t>
  </si>
  <si>
    <t>10.4</t>
  </si>
  <si>
    <t>10.5</t>
  </si>
  <si>
    <t>10.6</t>
  </si>
  <si>
    <t>10.7</t>
  </si>
  <si>
    <t>10.80</t>
  </si>
  <si>
    <t>10.81</t>
  </si>
  <si>
    <t>10.82</t>
  </si>
  <si>
    <t>10.83</t>
  </si>
  <si>
    <t>10.84</t>
  </si>
  <si>
    <t>10.85</t>
  </si>
  <si>
    <t>10.86</t>
  </si>
  <si>
    <t>10.87</t>
  </si>
  <si>
    <t>10.88.0</t>
  </si>
  <si>
    <t>10.88.1</t>
  </si>
  <si>
    <t>10.90.0</t>
  </si>
  <si>
    <t>10.90.1</t>
  </si>
  <si>
    <t>Part IIIa - Eco INC</t>
  </si>
  <si>
    <t>Pouvoir fédéral</t>
  </si>
  <si>
    <t>Communauté flamande</t>
  </si>
  <si>
    <t>Communauté française</t>
  </si>
  <si>
    <t>Communauté germanophone</t>
  </si>
  <si>
    <t>Région wallonne</t>
  </si>
  <si>
    <t>Région de Bruxelles-Capitale</t>
  </si>
  <si>
    <t>Commission communautaire française</t>
  </si>
  <si>
    <t>Commission communautaire flamande</t>
  </si>
  <si>
    <t>Commission communautaire commune</t>
  </si>
  <si>
    <t>rngLanguage</t>
  </si>
  <si>
    <t>Selection</t>
  </si>
  <si>
    <t>INI2020</t>
  </si>
  <si>
    <t>CLO2020</t>
  </si>
  <si>
    <t>REA2020</t>
  </si>
  <si>
    <t>INI2021</t>
  </si>
  <si>
    <t>CLO2021</t>
  </si>
  <si>
    <t>REA2021</t>
  </si>
  <si>
    <t>INI2022</t>
  </si>
  <si>
    <t>CLO2022</t>
  </si>
  <si>
    <t>REA2022</t>
  </si>
  <si>
    <t>INI2023</t>
  </si>
  <si>
    <t>CLO2023</t>
  </si>
  <si>
    <t>REA2023</t>
  </si>
  <si>
    <t>INI2024</t>
  </si>
  <si>
    <t>CLO2024</t>
  </si>
  <si>
    <t>REA2024</t>
  </si>
  <si>
    <t>Tableau</t>
  </si>
  <si>
    <t>Tabel</t>
  </si>
  <si>
    <t>Regroupement économique</t>
  </si>
  <si>
    <t>Economische hergroepering</t>
  </si>
  <si>
    <t>Dépenses</t>
  </si>
  <si>
    <t>Uitgaven</t>
  </si>
  <si>
    <t>Recettes</t>
  </si>
  <si>
    <t>Ontvangsten</t>
  </si>
  <si>
    <t>d-001</t>
  </si>
  <si>
    <t>d-002</t>
  </si>
  <si>
    <t>d-003</t>
  </si>
  <si>
    <t>d-004</t>
  </si>
  <si>
    <t>d-005</t>
  </si>
  <si>
    <t>(milliers EUR)</t>
  </si>
  <si>
    <t>(duizend EUR)</t>
  </si>
  <si>
    <t>0600</t>
  </si>
  <si>
    <t xml:space="preserve">LOPENDE ONTVANGSTEN VAN GOEDEREN EN DIENSTEN  </t>
  </si>
  <si>
    <t xml:space="preserve">Verkoop van niet-duurzame goederen en diensten </t>
  </si>
  <si>
    <t>1611</t>
  </si>
  <si>
    <t>1612</t>
  </si>
  <si>
    <t>1613</t>
  </si>
  <si>
    <t>1620</t>
  </si>
  <si>
    <t>Verkoop van niet-duurzame goederen en diensten binnen de overheidssector</t>
  </si>
  <si>
    <t xml:space="preserve">Opbrengsten afkomstig van wegen- en waterbouwkundige werken </t>
  </si>
  <si>
    <t>1810</t>
  </si>
  <si>
    <t>1820</t>
  </si>
  <si>
    <t>Productie van investeringsgoederen in eigen beheer</t>
  </si>
  <si>
    <t>1900</t>
  </si>
  <si>
    <t xml:space="preserve">RENTEN EN INKOMSTEN UIT EIGENDOM </t>
  </si>
  <si>
    <t xml:space="preserve">Rente van overheidsvorderingen </t>
  </si>
  <si>
    <t>2610</t>
  </si>
  <si>
    <t>2620</t>
  </si>
  <si>
    <t xml:space="preserve">Overige opbrengsten uit vermogen </t>
  </si>
  <si>
    <t>2810</t>
  </si>
  <si>
    <t>2820</t>
  </si>
  <si>
    <t>2830</t>
  </si>
  <si>
    <t xml:space="preserve">INKOMENSOVERDRACHTEN VAN ANDERE SECTOREN </t>
  </si>
  <si>
    <t xml:space="preserve">Indirecte belastingen en heffingen </t>
  </si>
  <si>
    <t>3610</t>
  </si>
  <si>
    <t>3620</t>
  </si>
  <si>
    <t>3630</t>
  </si>
  <si>
    <t>3640</t>
  </si>
  <si>
    <t>3650</t>
  </si>
  <si>
    <t>3660</t>
  </si>
  <si>
    <t>3670</t>
  </si>
  <si>
    <t>3680</t>
  </si>
  <si>
    <t>3690</t>
  </si>
  <si>
    <t>Diverse belastingen</t>
  </si>
  <si>
    <t xml:space="preserve">Directe belastingen en bijdragen gestort aan de socialezekerheidsinstellingen </t>
  </si>
  <si>
    <t>3710</t>
  </si>
  <si>
    <t>3720</t>
  </si>
  <si>
    <t>3730</t>
  </si>
  <si>
    <t>3740</t>
  </si>
  <si>
    <t>3750</t>
  </si>
  <si>
    <t>3760</t>
  </si>
  <si>
    <t>3770</t>
  </si>
  <si>
    <t xml:space="preserve">Overige inkomensoverdrachten van bedrijven, financiële instellingen, vzw's ten behoeve van de gezinnen en van gezinnen </t>
  </si>
  <si>
    <t>3810</t>
  </si>
  <si>
    <t>3820</t>
  </si>
  <si>
    <t>3830</t>
  </si>
  <si>
    <t>3840</t>
  </si>
  <si>
    <t>3850</t>
  </si>
  <si>
    <t>3860</t>
  </si>
  <si>
    <t>Ontvangen subsidies</t>
  </si>
  <si>
    <t xml:space="preserve">Inkomensoverdrachten van het buitenland </t>
  </si>
  <si>
    <t>3910</t>
  </si>
  <si>
    <t>3920</t>
  </si>
  <si>
    <t>3930</t>
  </si>
  <si>
    <t>3940</t>
  </si>
  <si>
    <t>3950</t>
  </si>
  <si>
    <t>3960</t>
  </si>
  <si>
    <t>4610</t>
  </si>
  <si>
    <t>4620</t>
  </si>
  <si>
    <t>4630</t>
  </si>
  <si>
    <t>4640</t>
  </si>
  <si>
    <t>4650</t>
  </si>
  <si>
    <t>4660</t>
  </si>
  <si>
    <t>Van vzw's van de overheid</t>
  </si>
  <si>
    <t>4670</t>
  </si>
  <si>
    <t>Van andere eenheden van de overheid</t>
  </si>
  <si>
    <t xml:space="preserve">Inkomensoverdrachten van de socialezekerheidsinstellingen </t>
  </si>
  <si>
    <t>4710</t>
  </si>
  <si>
    <t>4720</t>
  </si>
  <si>
    <t>4730</t>
  </si>
  <si>
    <t>4740</t>
  </si>
  <si>
    <t>4750</t>
  </si>
  <si>
    <t>4760</t>
  </si>
  <si>
    <t>4770</t>
  </si>
  <si>
    <t>4780</t>
  </si>
  <si>
    <t xml:space="preserve">Inkomensoverdrachten van lokale overheden </t>
  </si>
  <si>
    <t>4811</t>
  </si>
  <si>
    <t>4812</t>
  </si>
  <si>
    <t>4821</t>
  </si>
  <si>
    <t>4822</t>
  </si>
  <si>
    <t>4840</t>
  </si>
  <si>
    <t>4851</t>
  </si>
  <si>
    <t>4852</t>
  </si>
  <si>
    <t>4853</t>
  </si>
  <si>
    <t>4854</t>
  </si>
  <si>
    <t>4859</t>
  </si>
  <si>
    <t xml:space="preserve">Inkomensoverdrachten van andere institutionele groepen (federale overheid, gemeenschappen, gewesten, gemeenschapscommissies) </t>
  </si>
  <si>
    <t>4911</t>
  </si>
  <si>
    <t>4912</t>
  </si>
  <si>
    <t>4913</t>
  </si>
  <si>
    <t>4924</t>
  </si>
  <si>
    <t>4925</t>
  </si>
  <si>
    <t>4926</t>
  </si>
  <si>
    <t>4934</t>
  </si>
  <si>
    <t>4935</t>
  </si>
  <si>
    <t>4940</t>
  </si>
  <si>
    <t>4950</t>
  </si>
  <si>
    <t xml:space="preserve">KAPITAALOVERDRACHTEN VAN ANDERE SECTOREN </t>
  </si>
  <si>
    <t xml:space="preserve">Vermogensheffingen </t>
  </si>
  <si>
    <t>5610</t>
  </si>
  <si>
    <t>5620</t>
  </si>
  <si>
    <t>5630</t>
  </si>
  <si>
    <t>5640</t>
  </si>
  <si>
    <t>5650</t>
  </si>
  <si>
    <t xml:space="preserve">Kapitaaloverdrachten van bedrijven en financiële instellingen (exclusief  vermogensheffingen) </t>
  </si>
  <si>
    <t>5720</t>
  </si>
  <si>
    <t>5730</t>
  </si>
  <si>
    <t>5740</t>
  </si>
  <si>
    <t xml:space="preserve">Kapitaaloverdrachten van vzw's ten beheove van de gezinnen en van gezinnen (exclusief vermogensheffingen) </t>
  </si>
  <si>
    <t>5810</t>
  </si>
  <si>
    <t>5820</t>
  </si>
  <si>
    <t xml:space="preserve">Kapitaaloverdrachten van het buitenland </t>
  </si>
  <si>
    <t>5911</t>
  </si>
  <si>
    <t>5912</t>
  </si>
  <si>
    <t>Van EU-instellingen: overige kapitaaloverdrachten</t>
  </si>
  <si>
    <t>5921</t>
  </si>
  <si>
    <t>5922</t>
  </si>
  <si>
    <t>5930</t>
  </si>
  <si>
    <t>5941</t>
  </si>
  <si>
    <t>5942</t>
  </si>
  <si>
    <t>5951</t>
  </si>
  <si>
    <t>5952</t>
  </si>
  <si>
    <t>5960</t>
  </si>
  <si>
    <t>6611</t>
  </si>
  <si>
    <t>6612</t>
  </si>
  <si>
    <t>6621</t>
  </si>
  <si>
    <t>6622</t>
  </si>
  <si>
    <t>6631</t>
  </si>
  <si>
    <t>6632</t>
  </si>
  <si>
    <t>6641</t>
  </si>
  <si>
    <t>6642</t>
  </si>
  <si>
    <t>6651</t>
  </si>
  <si>
    <t>6652</t>
  </si>
  <si>
    <t>6700</t>
  </si>
  <si>
    <t xml:space="preserve">Kapitaaloverdrachten van lokale overheden </t>
  </si>
  <si>
    <t>6811</t>
  </si>
  <si>
    <t>6812</t>
  </si>
  <si>
    <t>6821</t>
  </si>
  <si>
    <t>6822</t>
  </si>
  <si>
    <t>6841</t>
  </si>
  <si>
    <t>6842</t>
  </si>
  <si>
    <t>6851</t>
  </si>
  <si>
    <t>6852</t>
  </si>
  <si>
    <t>6853</t>
  </si>
  <si>
    <t>6854</t>
  </si>
  <si>
    <t>6859</t>
  </si>
  <si>
    <t xml:space="preserve">Kapitaaloverdrachten van andere institutionele groepen (federale overheid, gemeenschappen en gewesten, gemeenschapscommissies) </t>
  </si>
  <si>
    <t>6911</t>
  </si>
  <si>
    <t>6912</t>
  </si>
  <si>
    <t>6913</t>
  </si>
  <si>
    <t>6924</t>
  </si>
  <si>
    <t>6925</t>
  </si>
  <si>
    <t>6926</t>
  </si>
  <si>
    <t>6934</t>
  </si>
  <si>
    <t>6935</t>
  </si>
  <si>
    <t>6940</t>
  </si>
  <si>
    <t>6950</t>
  </si>
  <si>
    <t xml:space="preserve">DESINVESTERINGEN </t>
  </si>
  <si>
    <t xml:space="preserve">Verkoop van onroerende goederen in het binnenland </t>
  </si>
  <si>
    <t>7611</t>
  </si>
  <si>
    <t>7612</t>
  </si>
  <si>
    <t>7621</t>
  </si>
  <si>
    <t>7622</t>
  </si>
  <si>
    <t>7631</t>
  </si>
  <si>
    <t>7632</t>
  </si>
  <si>
    <t>Verkoop van overige investeringsgoederen, waaronder immateriële goederen</t>
  </si>
  <si>
    <t>7710</t>
  </si>
  <si>
    <t>7720</t>
  </si>
  <si>
    <t>7730</t>
  </si>
  <si>
    <t>7740</t>
  </si>
  <si>
    <t>7750</t>
  </si>
  <si>
    <t>7770</t>
  </si>
  <si>
    <t>Verkoop van duurzame militaire goederen</t>
  </si>
  <si>
    <t>7780</t>
  </si>
  <si>
    <t>Verkoop inzake onderzoek en ontwikkeling</t>
  </si>
  <si>
    <t>Voorraadverminderingen</t>
  </si>
  <si>
    <t>7800</t>
  </si>
  <si>
    <t xml:space="preserve">KREDIETAFLOSSINGEN EN VEREFFENINGEN VAN DEELNEMINGEN; ANDERE FINANCIËLE PRODUCTEN </t>
  </si>
  <si>
    <t xml:space="preserve">Kredietaflossingen door en vereffeningen van deelnemingen in bedrijven en financiële instellingen en andere financiële producten </t>
  </si>
  <si>
    <t>8610</t>
  </si>
  <si>
    <t>8620</t>
  </si>
  <si>
    <t>8630</t>
  </si>
  <si>
    <t>8640</t>
  </si>
  <si>
    <t>8650</t>
  </si>
  <si>
    <t>8660</t>
  </si>
  <si>
    <t>8670</t>
  </si>
  <si>
    <t xml:space="preserve">Kredietaflossingen door vzw's ten behoeve van de gezinnen en door gezinnen </t>
  </si>
  <si>
    <t>8710</t>
  </si>
  <si>
    <t>8720</t>
  </si>
  <si>
    <t xml:space="preserve">Kredietaflossingen door en vereffeningen van deelnemingen in het buitenland </t>
  </si>
  <si>
    <t>8811</t>
  </si>
  <si>
    <t>8812</t>
  </si>
  <si>
    <t>8813</t>
  </si>
  <si>
    <t>8814</t>
  </si>
  <si>
    <t>8815</t>
  </si>
  <si>
    <t>8816</t>
  </si>
  <si>
    <t>8821</t>
  </si>
  <si>
    <t>8822</t>
  </si>
  <si>
    <t>8823</t>
  </si>
  <si>
    <t>8824</t>
  </si>
  <si>
    <t xml:space="preserve">Kredietaflossingen en vereffeningen van deelnemingen binnen de overheidssector </t>
  </si>
  <si>
    <t>8911</t>
  </si>
  <si>
    <t>8912</t>
  </si>
  <si>
    <t>8913</t>
  </si>
  <si>
    <t>8914</t>
  </si>
  <si>
    <t>8915</t>
  </si>
  <si>
    <t>8916</t>
  </si>
  <si>
    <t>8917</t>
  </si>
  <si>
    <t>8920</t>
  </si>
  <si>
    <t>8931</t>
  </si>
  <si>
    <t>8932</t>
  </si>
  <si>
    <t>8934</t>
  </si>
  <si>
    <t>8935</t>
  </si>
  <si>
    <t>8940</t>
  </si>
  <si>
    <t>8950</t>
  </si>
  <si>
    <t>8961</t>
  </si>
  <si>
    <t>8962</t>
  </si>
  <si>
    <t>8963</t>
  </si>
  <si>
    <t>8964</t>
  </si>
  <si>
    <t>8965</t>
  </si>
  <si>
    <t>Opbrengst van leningen met een looptijd van meer dan  één jaar</t>
  </si>
  <si>
    <t>9610</t>
  </si>
  <si>
    <t>9620</t>
  </si>
  <si>
    <t>9630</t>
  </si>
  <si>
    <t>9670</t>
  </si>
  <si>
    <t>Aanmuntingen</t>
  </si>
  <si>
    <t>Verhoging van het eigen vermogen</t>
  </si>
  <si>
    <t>9800</t>
  </si>
  <si>
    <t xml:space="preserve">RECETTES COURANTES POUR BIENS ET SERVICES </t>
  </si>
  <si>
    <t>Production de biens d'investissement en régie propre</t>
  </si>
  <si>
    <t xml:space="preserve">INTÉRÊTS ET REVENUS DE LA PROPRIÉTÉ </t>
  </si>
  <si>
    <t xml:space="preserve">TRANSFERTS DE REVENUS EN PROVENANCE D'AUTRES SECTEURS </t>
  </si>
  <si>
    <t>Taxes et impôts immobiliers, à l'exception du précompte immobilier</t>
  </si>
  <si>
    <t>Taxes diverses</t>
  </si>
  <si>
    <t>Subsides reçus</t>
  </si>
  <si>
    <t xml:space="preserve">TRANSFERTS DE REVENUS À L'INTÉRIEUR DU SECTEUR DES ADMINISTRATIONS PUBLIQUES </t>
  </si>
  <si>
    <t>Des ASBL des administrations publiques</t>
  </si>
  <si>
    <t xml:space="preserve">Invalidité et handicap </t>
  </si>
  <si>
    <t>Des ASBL des pouvoirs locaux</t>
  </si>
  <si>
    <t>Zones de police</t>
  </si>
  <si>
    <t>CPAS</t>
  </si>
  <si>
    <t>Intercommunales du secteur S.1313</t>
  </si>
  <si>
    <t>Zones de secours</t>
  </si>
  <si>
    <t>Autres pouvoirs locaux</t>
  </si>
  <si>
    <t>Unités interrégionales</t>
  </si>
  <si>
    <t xml:space="preserve">TRANSFERTS EN CAPITAL EN PROVENANCE D'AUTRES SECTEURS </t>
  </si>
  <si>
    <t xml:space="preserve">TRANSFERTS EN CAPITAL À L'INTÉRIEUR DU SECTEUR DES ADMINISTRATIONS PUBLIQUES </t>
  </si>
  <si>
    <t>Aides à l'investissement des ASBL des administrations publiques</t>
  </si>
  <si>
    <t>Autres transferts en capital des ASBL des administrations publiques</t>
  </si>
  <si>
    <t>Aides à l'investissement des autres unités publiques</t>
  </si>
  <si>
    <t>Autres transferts en capital des autres unités publiques</t>
  </si>
  <si>
    <t>Aides à l'investissement des ASBL des pouvoirs locaux</t>
  </si>
  <si>
    <t>Autres transferts en capital des ASBL des pouvoirs locaux</t>
  </si>
  <si>
    <t>Transferts en capital des commissions communautaires</t>
  </si>
  <si>
    <t>Transferts en capital des communautés</t>
  </si>
  <si>
    <t>Transferts en capital des régions</t>
  </si>
  <si>
    <t xml:space="preserve">DÉSINVESTISSEMENTS </t>
  </si>
  <si>
    <t>Ventes de biens militaires durables</t>
  </si>
  <si>
    <t>Ventes en matière de recherche et développement</t>
  </si>
  <si>
    <t>Réduction des stocks</t>
  </si>
  <si>
    <t xml:space="preserve">REMBOURSEMENTS DE CRÉDITS ET LIQUIDATIONS DE PARTICIPATIONS; AUTRES PRODUITS FINANCIERS </t>
  </si>
  <si>
    <t>Remboursements de crédits par et liquidations de participations dans les entreprises et institutions financières et autres produits financiers</t>
  </si>
  <si>
    <t xml:space="preserve">DETTE PUBLIQUE </t>
  </si>
  <si>
    <t>Monétisations</t>
  </si>
  <si>
    <t>Apport de fonds propres</t>
  </si>
  <si>
    <t xml:space="preserve">DÉPENSES COURANTES POUR BIENS ET SERVICES </t>
  </si>
  <si>
    <t xml:space="preserve">INTÉRÊTS </t>
  </si>
  <si>
    <t>Charges d'intérêt</t>
  </si>
  <si>
    <t>Charges d'intérêt de la dette publique en euros</t>
  </si>
  <si>
    <t>Charges d'intérêt de la dette publique en monnaies étrangères</t>
  </si>
  <si>
    <t>Intérêts de la dette commerciale</t>
  </si>
  <si>
    <t>Intérêts sur leasings financiers</t>
  </si>
  <si>
    <t>Autres intérêts</t>
  </si>
  <si>
    <t>Dividendes distribués</t>
  </si>
  <si>
    <t xml:space="preserve">TRANSFERTS DE REVENUS À DESTINATION D'AUTRES SECTEURS </t>
  </si>
  <si>
    <t>Réduction de cotisations patronales ciblées</t>
  </si>
  <si>
    <t>Aux ASBL des administrations publiques</t>
  </si>
  <si>
    <t>Aux autres unités publiques</t>
  </si>
  <si>
    <t>Autres transferts de revenus aux administrations de sécurité sociale</t>
  </si>
  <si>
    <t>Aux ASBL des pouvoirs locaux</t>
  </si>
  <si>
    <t xml:space="preserve">TRANSFERTS EN CAPITAL À DESTINATION D'AUTRES SECTEURS </t>
  </si>
  <si>
    <t>Aux pays membres de l'UE (administrations publiques) : autres transferts en capital</t>
  </si>
  <si>
    <t>Aux pays membres de l'UE (non-administrations publiques) : autres transferts en capital</t>
  </si>
  <si>
    <t>Aides à l'investissement aux ASBL des administrations publiques</t>
  </si>
  <si>
    <t>Autres transferts en capital aux ASBL des administrations publiques</t>
  </si>
  <si>
    <t>Aides à l'investissement aux autres unités publiques</t>
  </si>
  <si>
    <t>Autres transferts en capital aux autres unités publiques</t>
  </si>
  <si>
    <t>Aides à l'investissement aux ASBL des pouvoirs locaux</t>
  </si>
  <si>
    <t>Transferts en capital aux commissions communautaires</t>
  </si>
  <si>
    <t xml:space="preserve">INVESTISSEMENTS </t>
  </si>
  <si>
    <t>Constructions de bâtiments</t>
  </si>
  <si>
    <t>7290</t>
  </si>
  <si>
    <t>Achats de matériel de transport</t>
  </si>
  <si>
    <t>Acquisitions d'autre matériel</t>
  </si>
  <si>
    <t>Acquisitions de patentes, brevets et autres biens incorporels</t>
  </si>
  <si>
    <t>Acquisitions d'objets de valeur</t>
  </si>
  <si>
    <t>Acquisitions d'actifs cultivés (végétaux et animaux)</t>
  </si>
  <si>
    <t>Acquisitions de biens militaires durables</t>
  </si>
  <si>
    <t>Acquisitions en matière de recherche et développement</t>
  </si>
  <si>
    <t>Investissements mobiliers réalisés en régie propre</t>
  </si>
  <si>
    <t>Constitution de stocks</t>
  </si>
  <si>
    <t xml:space="preserve">OCTROIS DE CRÉDITS ET PARTICIPATIONS; AUTRES PRODUITS FINANCIERS </t>
  </si>
  <si>
    <t>Octrois de crédits aux et participations dans les entreprises et institutions financières et autres produits financiers</t>
  </si>
  <si>
    <t>Démonétisations</t>
  </si>
  <si>
    <t>Réduction de fonds propres</t>
  </si>
  <si>
    <t>4500</t>
  </si>
  <si>
    <t>6300</t>
  </si>
  <si>
    <t>4900</t>
  </si>
  <si>
    <t>Niet gebruikt</t>
  </si>
  <si>
    <t>1300</t>
  </si>
  <si>
    <t>4331</t>
  </si>
  <si>
    <t>4332</t>
  </si>
  <si>
    <t>4333</t>
  </si>
  <si>
    <t>4334</t>
  </si>
  <si>
    <t>4335</t>
  </si>
  <si>
    <t>4336</t>
  </si>
  <si>
    <t>4510</t>
  </si>
  <si>
    <t>4521</t>
  </si>
  <si>
    <t>4522</t>
  </si>
  <si>
    <t>4523</t>
  </si>
  <si>
    <t>4531</t>
  </si>
  <si>
    <t>4532</t>
  </si>
  <si>
    <t>4533</t>
  </si>
  <si>
    <t>6331</t>
  </si>
  <si>
    <t>Investeringsbijdragen aan provincies en gemeenten - niet verdeeld</t>
  </si>
  <si>
    <t>6332</t>
  </si>
  <si>
    <t>Overige kapitaaloverdrachten aan provincies en gemeenten - niet verdeeld</t>
  </si>
  <si>
    <t>6510</t>
  </si>
  <si>
    <t>6521</t>
  </si>
  <si>
    <t>6522</t>
  </si>
  <si>
    <t>6523</t>
  </si>
  <si>
    <t>Overige kapitaaloverdrachten aan de gemeenschappen</t>
  </si>
  <si>
    <t>6531</t>
  </si>
  <si>
    <t>6532</t>
  </si>
  <si>
    <t>6533</t>
  </si>
  <si>
    <t>Overige kapitaaloverdrachten aan de gewesten</t>
  </si>
  <si>
    <t>7421</t>
  </si>
  <si>
    <t>8533</t>
  </si>
  <si>
    <t>1700</t>
  </si>
  <si>
    <t xml:space="preserve">Exploitatiewinsten van overheidsbedrijven </t>
  </si>
  <si>
    <t>2710</t>
  </si>
  <si>
    <t>2720</t>
  </si>
  <si>
    <t>2730</t>
  </si>
  <si>
    <t>2740</t>
  </si>
  <si>
    <t>2750</t>
  </si>
  <si>
    <t>4830</t>
  </si>
  <si>
    <t>4910</t>
  </si>
  <si>
    <t>4920</t>
  </si>
  <si>
    <t>4930</t>
  </si>
  <si>
    <t>4941</t>
  </si>
  <si>
    <t>4942</t>
  </si>
  <si>
    <t>4943</t>
  </si>
  <si>
    <t>Overige inkomensoverdrachten van de federale overheid</t>
  </si>
  <si>
    <t>5710</t>
  </si>
  <si>
    <t>6831</t>
  </si>
  <si>
    <t>6832</t>
  </si>
  <si>
    <t>6910</t>
  </si>
  <si>
    <t>6920</t>
  </si>
  <si>
    <t>6930</t>
  </si>
  <si>
    <t>6941</t>
  </si>
  <si>
    <t>6942</t>
  </si>
  <si>
    <t>6943</t>
  </si>
  <si>
    <t>Overige kapitaaloverdrachten van de federale overheid</t>
  </si>
  <si>
    <t>8933</t>
  </si>
  <si>
    <t>Non utilisé</t>
  </si>
  <si>
    <t>Autres transferts de revenus aux régions</t>
  </si>
  <si>
    <t>Autres tranferts de revenus du pouvoir fédéral</t>
  </si>
  <si>
    <t>Aides à l'investissement des provinces et communes - non ventilé</t>
  </si>
  <si>
    <t>Autres transferts en capital des provinces et communes - non ventilé</t>
  </si>
  <si>
    <t>Transferts en capital du pouvoir fédéral : parties attribuées d'impôts et de perceptions</t>
  </si>
  <si>
    <t>Autres transferts en capital du pouvoir fédéral</t>
  </si>
  <si>
    <t>Inkomensoverdrachten van de gemeenschapscommissies: niet verdeeld</t>
  </si>
  <si>
    <t>Inkomensoverdrachten van de gemeenschappen: niet verdeeld</t>
  </si>
  <si>
    <t>Transferts de revenus aux régions: non ventilé</t>
  </si>
  <si>
    <t>Transferts de revenus des commissions communautaires: non ventilé</t>
  </si>
  <si>
    <t>Transferts de revenus des communautés: non ventilé</t>
  </si>
  <si>
    <t>Code</t>
  </si>
  <si>
    <t>Autres transferts de revenus des entreprises, institutions financières, ASBL au service des ménages et des ménages et subsides reçus</t>
  </si>
  <si>
    <t>Libellé</t>
  </si>
  <si>
    <t>Annuités en matière de leasings financiers</t>
  </si>
  <si>
    <t xml:space="preserve">Recettes à ventiler entre les groupes principaux 1 à 9
</t>
  </si>
  <si>
    <t>Rémunération suivant les barèmes</t>
  </si>
  <si>
    <t>Allocations directes</t>
  </si>
  <si>
    <t>Paiement maintenu du salaire</t>
  </si>
  <si>
    <t>Pensions du personnel des administrations publiques</t>
  </si>
  <si>
    <t>Impôts payés à des sous-secteurs du secteur des administrations publiques</t>
  </si>
  <si>
    <t>Frais payés à des secteurs autres que le secteur des administrations publiques</t>
  </si>
  <si>
    <t>Recettes d'autres secteurs que le secteur des administrations publiques</t>
  </si>
  <si>
    <t>Charges d'intérêt de la dette à l'intérieur du secteur des administrations publiques</t>
  </si>
  <si>
    <t>Paiements à d'autres secteurs que le secteur des administrations publiques</t>
  </si>
  <si>
    <t>Paiements à l'intérieur du secteur des administrations publiques</t>
  </si>
  <si>
    <t>Perception d'intérêts d'autres secteurs que le secteur des administrations publiques</t>
  </si>
  <si>
    <t>Concessions</t>
  </si>
  <si>
    <t>Dividendes reçus</t>
  </si>
  <si>
    <t>Subventions réduisant les intérêts aux entreprises publiques</t>
  </si>
  <si>
    <t>Subventions en matière de prix aux entreprises publiques</t>
  </si>
  <si>
    <t>Subventions en matière de prix à des producteurs autres que les entreprises publiques</t>
  </si>
  <si>
    <t>Pensions de veuves et orphelins du personnel des administrations publiques</t>
  </si>
  <si>
    <t>Pensions de guerre</t>
  </si>
  <si>
    <t>Aux institutions de l'UE</t>
  </si>
  <si>
    <t>Aux pays membres de l'UE (administrations publiques)</t>
  </si>
  <si>
    <t>Aux pays membres de l'UE (non-administrations publiques)</t>
  </si>
  <si>
    <t>Aux institutions internationales autres que les institutions de l'UE</t>
  </si>
  <si>
    <t>Aux pays autres que les pays membres de l'UE (administrations publiques)</t>
  </si>
  <si>
    <t>Aux pays autres que les pays membres de l'UE (non-administrations publiques)</t>
  </si>
  <si>
    <t>Taxes à l'importation</t>
  </si>
  <si>
    <t>Droits d'accise et autres impôts sur la consommation</t>
  </si>
  <si>
    <t>Taxe sur la valeur ajoutée</t>
  </si>
  <si>
    <t>Droits d'enregistrement</t>
  </si>
  <si>
    <t>Bénéfices des monopoles fiscaux des pouvoirs publics ou d'entreprises publiques à caractère de monopole</t>
  </si>
  <si>
    <t>Taxe de circulation</t>
  </si>
  <si>
    <t>Taxes sur la pollution</t>
  </si>
  <si>
    <t>Impôts directs à charge des entreprises, institutions de crédit et sociétés d'assurance</t>
  </si>
  <si>
    <t>Impôts directs à charge des ménages et des ASBL au service des ménages</t>
  </si>
  <si>
    <t>Contributions sécurité sociale à charge des employeurs - pouvoirs publics</t>
  </si>
  <si>
    <t>Contributions sécurité sociale à charge des travailleurs</t>
  </si>
  <si>
    <t>Retenues pour le Fonds des pensions de survie</t>
  </si>
  <si>
    <t>Des entreprises</t>
  </si>
  <si>
    <t>Des institutions de crédit</t>
  </si>
  <si>
    <t>Des sociétés d'assurance</t>
  </si>
  <si>
    <t>Des ASBL au service des ménages</t>
  </si>
  <si>
    <t>Des institutions de l'UE</t>
  </si>
  <si>
    <t>Des pays membres de l'UE (administrations publiques)</t>
  </si>
  <si>
    <t>Des pays membres de l'UE (non-administrations publiques)</t>
  </si>
  <si>
    <t>Des institutions internationales autres que les institutions de l'UE</t>
  </si>
  <si>
    <t>Des pays autres que les pays membres de l'UE (administrations publiques)</t>
  </si>
  <si>
    <t>Des pays autres que les pays membres de l'UE (non-administrations publiques)</t>
  </si>
  <si>
    <t>Au pouvoir institutionnel</t>
  </si>
  <si>
    <t>Aux fonds budgétaires non organiques</t>
  </si>
  <si>
    <t>Aux services administratifs à comptabilité autonome (SACA)</t>
  </si>
  <si>
    <t>Aux organismes administratifs publics (OAP)</t>
  </si>
  <si>
    <t>Aux établissements d'enseignement du pouvoir institutionnel</t>
  </si>
  <si>
    <t>Vieillesse, décès, survie</t>
  </si>
  <si>
    <t>Maladie</t>
  </si>
  <si>
    <t>Chômage</t>
  </si>
  <si>
    <t>Charges de famille</t>
  </si>
  <si>
    <t>Accidents de travail et maladies professionnelles</t>
  </si>
  <si>
    <t>Formation professionnelle des adultes</t>
  </si>
  <si>
    <t>Subvention globale à la sécurité sociale</t>
  </si>
  <si>
    <t>Contributions aux traitements du personnel enseignant</t>
  </si>
  <si>
    <t>Contributions aux pensions du personnel enseignant</t>
  </si>
  <si>
    <t>Transferts de revenus aux commissions communautaires</t>
  </si>
  <si>
    <t>Du pouvoir institutionnel</t>
  </si>
  <si>
    <t>Des fonds budgétaires non organiques</t>
  </si>
  <si>
    <t>Des services administratifs à comptabilité autonome (SACA)</t>
  </si>
  <si>
    <t>Des organismes administratifs publics (OAP)</t>
  </si>
  <si>
    <t>Des établissements d'enseignement du pouvoir institutionnel</t>
  </si>
  <si>
    <t>Autres transferts de revenus des administrations de sécurité sociale</t>
  </si>
  <si>
    <t>Transferts de revenus d'autres groupes institutionnels (pouvoir fédéral, communautés, régions, commissions communautaires)</t>
  </si>
  <si>
    <t>Transferts de revenus des régions</t>
  </si>
  <si>
    <t>Aides à l'investissement aux entreprises publiques</t>
  </si>
  <si>
    <t>Autres transferts en capital aux institutions de crédit</t>
  </si>
  <si>
    <t>Aides à l'investissement aux ASBL au service des ménages</t>
  </si>
  <si>
    <t>Aides à l'investissement aux ménages</t>
  </si>
  <si>
    <t>Aux institutions de l'UE : aides à l'investissement</t>
  </si>
  <si>
    <t>Aux pays membres de l'UE (administrations publiques) : aides à l'investissement</t>
  </si>
  <si>
    <t>Aux pays membres de l'UE (non-administrations publiques) : aides à l'investissement</t>
  </si>
  <si>
    <t>Aux institutions internationales autres que les institutions de l'UE : aides à l'investissement</t>
  </si>
  <si>
    <t>Aux pays autres que les pays membres de l'UE (administrations publiques) : aides à l'investissement</t>
  </si>
  <si>
    <t>Aux pays autres que les pays membres de l'UE (administrations publiques) : autres transferts en capital</t>
  </si>
  <si>
    <t>Aux pays autres que les pays membres de l'UE (non-administrations publiques) : aides à l'investissement</t>
  </si>
  <si>
    <t>Aux pays autres que les pays membres de l'UE (non-administrations publiques) : autres transferts en capital</t>
  </si>
  <si>
    <t>Autres transferts en capital des entreprises</t>
  </si>
  <si>
    <t>Autres transferts en capital des institutions de crédit</t>
  </si>
  <si>
    <t>Des institutions de l'UE : aides à l'investissement</t>
  </si>
  <si>
    <t>Des institutions de l'UE : autres transferts en capital</t>
  </si>
  <si>
    <t>Des pays membres de l'UE (administrations publiques) : aides à l'investissement</t>
  </si>
  <si>
    <t>Des pays membres de l'UE (administrations publiques) : autres transferts en capital</t>
  </si>
  <si>
    <t>Des institutions internationales autres que les institutions de l'UE : aides à l'investissement</t>
  </si>
  <si>
    <t>Des institutions internationales autres que les institutions de l'UE : autres transferts en capital</t>
  </si>
  <si>
    <t>Des pays autres que les pays membres de l'UE (administrations publiques) : aides à l'investissement</t>
  </si>
  <si>
    <t>Des pays autres que les pays membres de l'UE (administrations publiques) : autres transferts en capital</t>
  </si>
  <si>
    <t>Aides à l'investissement au pouvoir institutionnel</t>
  </si>
  <si>
    <t>Aides à l'investissement aux fonds budgétaires non organiques</t>
  </si>
  <si>
    <t>Aides à l'investissement aux services administratifs à comptabilité autonome (SACA)</t>
  </si>
  <si>
    <t>Autres transferts en capital aux services administratifs à comptabilité autonome (SACA)</t>
  </si>
  <si>
    <t>Aides à l'investissement aux organismes administratifs publics (OAP)</t>
  </si>
  <si>
    <t>Autres transferts en capital aux organismes administratifs publics (OAP)</t>
  </si>
  <si>
    <t>Aides à l'investissement aux établissements d'enseignement du pouvoir institutionnel</t>
  </si>
  <si>
    <t>Autres transferts en capital aux établissements d'enseignement du pouvoir institutionnel</t>
  </si>
  <si>
    <t>Aides à l'investissement</t>
  </si>
  <si>
    <t>Aides à l'investissement aux provinces</t>
  </si>
  <si>
    <t>Aides à l'investissement aux communes</t>
  </si>
  <si>
    <t>Aides à l'investissement du pouvoir institutionnel</t>
  </si>
  <si>
    <t>Aides à l'investissement des fonds budgétaires non organiques</t>
  </si>
  <si>
    <t>Autres transferts en capital des fonds budgétaires non organiques</t>
  </si>
  <si>
    <t>Aides à l'investissement des organismes administratifs publics (OAP)</t>
  </si>
  <si>
    <t>Autres transferts en capital des organismes administratifs publics (OAP)</t>
  </si>
  <si>
    <t xml:space="preserve">Transferts en capital des administrations de sécurité sociale
</t>
  </si>
  <si>
    <t>Aides à l'investissement des provinces</t>
  </si>
  <si>
    <t>Aides à l'investissement des communes</t>
  </si>
  <si>
    <t>Travaux immobiliers réalisés en régie propre</t>
  </si>
  <si>
    <t>Frais enregistrés lors de l'achat et de la vente de terrains et bâtiments</t>
  </si>
  <si>
    <t>Ventes de matériel de transport</t>
  </si>
  <si>
    <t>Ventes d'autre matériel</t>
  </si>
  <si>
    <t>Ventes de patentes, brevets et autres biens incorporels</t>
  </si>
  <si>
    <t>Ventes d'objets de valeur</t>
  </si>
  <si>
    <t>Octrois de crédits aux entreprises publiques</t>
  </si>
  <si>
    <t>Octrois de crédits aux institutions publiques de crédit</t>
  </si>
  <si>
    <t>Octrois de crédits aux sociétés publiques d'assurance</t>
  </si>
  <si>
    <t>Participations dans des entreprises publiques</t>
  </si>
  <si>
    <t>Participations dans des institutions publiques de crédit</t>
  </si>
  <si>
    <t>Participations dans des sociétés publiques d'assurance</t>
  </si>
  <si>
    <t>Autres produits financiers</t>
  </si>
  <si>
    <t>Octrois de crédits aux ASBL au service des ménages</t>
  </si>
  <si>
    <t>Octrois de crédits à d'autres groupes institutionnels</t>
  </si>
  <si>
    <t>Remboursements de crédits par les entreprises</t>
  </si>
  <si>
    <t>Remboursements de crédits par les institutions de crédit</t>
  </si>
  <si>
    <t>Remboursements de crédits par les sociétés d'assurance</t>
  </si>
  <si>
    <t>Liquidations de participations dans les entreprises</t>
  </si>
  <si>
    <t>Liquidations de participations dans les institutions de crédit</t>
  </si>
  <si>
    <t>Remboursements de crédits par les ASBL au service des ménages</t>
  </si>
  <si>
    <t>Remboursements de crédits par les ménages</t>
  </si>
  <si>
    <t>Des autres unités publiques</t>
  </si>
  <si>
    <t>Remboursements de crédits par d'autres groupes institutionnels</t>
  </si>
  <si>
    <t>Remboursements de la dette en euros</t>
  </si>
  <si>
    <t>Remboursements de la dette en monnaies étrangères</t>
  </si>
  <si>
    <t>Produits des emprunts en euros</t>
  </si>
  <si>
    <t>Produits des emprunts en monnaies étrangères</t>
  </si>
  <si>
    <t>Salaires et charges sociales</t>
  </si>
  <si>
    <t>Achats de biens non durables et de services</t>
  </si>
  <si>
    <t>Réparations et entretien d'ouvrages en matière de travaux routiers et hydrauliques n'augmentant pas la valeur</t>
  </si>
  <si>
    <t>Ventes de biens non durables et de services</t>
  </si>
  <si>
    <t>Recettes en matière de travaux routiers et hydrauliques</t>
  </si>
  <si>
    <t>Locations de terres</t>
  </si>
  <si>
    <t>Intérêts de créances des pouvoirs publics</t>
  </si>
  <si>
    <t>Autres produits du patrimoine</t>
  </si>
  <si>
    <t>Subventions d'exploitation</t>
  </si>
  <si>
    <t>Transferts de revenus aux ménages</t>
  </si>
  <si>
    <t>Transferts de revenus à l'étranger</t>
  </si>
  <si>
    <t>Impôts indirects et taxes</t>
  </si>
  <si>
    <t>Impôts directs et cotisations versées aux administrations de sécurité sociale</t>
  </si>
  <si>
    <t>Transferts de revenus de l'étranger</t>
  </si>
  <si>
    <t>Transferts de revenus à l'intérieur d'un groupe institutionnel</t>
  </si>
  <si>
    <t>Transferts de revenus aux administrations de sécurité sociale</t>
  </si>
  <si>
    <t>Transferts de revenus aux administrations publiques locales</t>
  </si>
  <si>
    <t>Transferts de revenus à l'enseignement autonome subsidié</t>
  </si>
  <si>
    <t>Transferts de revenus à d'autres groupes institutionnels (pouvoir fédéral, communautés, régions, commissions communautaires)</t>
  </si>
  <si>
    <t>Transferts de revenus des administrations de sécurité sociale</t>
  </si>
  <si>
    <t>Bénéfices d'exploitation d'entreprises publiques</t>
  </si>
  <si>
    <t>Transferts en capital aux entreprises et institutions financières</t>
  </si>
  <si>
    <t>Transferts en capital aux ASBL au service des ménages</t>
  </si>
  <si>
    <t>Transferts en capital aux ménages</t>
  </si>
  <si>
    <t>Transferts en capital à l'étranger</t>
  </si>
  <si>
    <t>Impôts en capital</t>
  </si>
  <si>
    <t>Transferts en capital des entreprises et institutions financières (à l'exclusion des impôts en capital)</t>
  </si>
  <si>
    <t>Transferts en capital des ASBL au service des ménages et des ménages (à l'exclusion des impôts en capital)</t>
  </si>
  <si>
    <t>Transferts en capital de l'étranger</t>
  </si>
  <si>
    <t>Transferts en capital à l'intérieur d'un groupe institutionnel</t>
  </si>
  <si>
    <t>Transferts en capital aux administrations de sécurité sociale</t>
  </si>
  <si>
    <t>Transferts en capital aux administrations publiques locales</t>
  </si>
  <si>
    <t>Transferts en capital à l'enseignement autonome subsidié</t>
  </si>
  <si>
    <t>Transferts en capital à d'autres groupes institutionnels (pouvoir fédéral, communautés, régions, commissions communautaires)</t>
  </si>
  <si>
    <t>Transferts en capital des administrations publiques locales</t>
  </si>
  <si>
    <t>Transferts en capital d'autres groupes institutionnels (pouvoir fédéral, communautés, régions, commissions communautaires)</t>
  </si>
  <si>
    <t>Achats de terrains et de bâtiments dans le pays</t>
  </si>
  <si>
    <t>Travaux routiers et hydrauliques</t>
  </si>
  <si>
    <t>Acquisitions d'autres biens d'investissement, y compris les biens incorporels</t>
  </si>
  <si>
    <t>Ventes de biens immobiliers dans le pays</t>
  </si>
  <si>
    <t>Ventes d'autres biens d'investissement, y compris les biens incorporels</t>
  </si>
  <si>
    <t>Octrois de crédits et participations à l'étranger</t>
  </si>
  <si>
    <t>Remboursements de crédits par les ASBL au service des ménages et par les ménages</t>
  </si>
  <si>
    <t>Remboursements d'emprunts émis à plus d'un an</t>
  </si>
  <si>
    <t>Produits des emprunts émis à plus d'un an</t>
  </si>
  <si>
    <t>Transferts de revenus des administrations publiques locales</t>
  </si>
  <si>
    <t>Dépenses à ventiler entre les groupes principaux 1 à 9</t>
  </si>
  <si>
    <t>Recettes à ventiler entre les groupes principaux 1 à 9</t>
  </si>
  <si>
    <t>Autres éléments de la rémunération</t>
  </si>
  <si>
    <t>Octrois de crédits et prises de participations à l'intérieur du secteur des administrations publiques</t>
  </si>
  <si>
    <t>Remboursements de crédits par et liquidations de participations à l'étranger</t>
  </si>
  <si>
    <t>Remboursements de crédits et liquidations de participations à l'intérieur du secteur des administrations publiques</t>
  </si>
  <si>
    <t>Achats de biens militaires durables ne participant pas à la formation brute de capital fixe (armes de guerre et assimilées)</t>
  </si>
  <si>
    <t>Frais payés à l'intérieur du secteur des administrations publiques</t>
  </si>
  <si>
    <t>Ventes de biens non durables et de services à l'intérieur du secteur des administrations publiques</t>
  </si>
  <si>
    <t>Ventes de biens militaires durables ne participant pas à la formation brute de capital fixe (armes de guerre et assimilées)</t>
  </si>
  <si>
    <t>Recettes à l'intérieur du secteur des administrations publiques</t>
  </si>
  <si>
    <t>Perception d'intérêts à l'intérieur du secteur des administrations publiques</t>
  </si>
  <si>
    <t>Entreprises publiques non financières ayant la personnalité juridique</t>
  </si>
  <si>
    <t>Entreprises publiques non financières sans personnalité juridique</t>
  </si>
  <si>
    <t>Institutions publiques de crédit ayant la personnalité juridique</t>
  </si>
  <si>
    <t>Institutions publiques de crédit sans personnalité juridique</t>
  </si>
  <si>
    <t>Sociétés publiques d'assurance</t>
  </si>
  <si>
    <t>Subventions réduisant les intérêts aux autres entreprises</t>
  </si>
  <si>
    <t>Autres subventions d'exploitation aux entreprises publiques</t>
  </si>
  <si>
    <t>Autres subventions d'exploitation à des producteurs autres que les entreprises publiques</t>
  </si>
  <si>
    <t>Transferts de revenus, autres que des subventions d'exploitation, aux entreprises et institutions financières</t>
  </si>
  <si>
    <t>Transferts de revenus aux ASBL au service des ménages</t>
  </si>
  <si>
    <t>Autres prestations aux ménages en tant que producteurs</t>
  </si>
  <si>
    <t>Contributions sécurité sociale à charge d'autres employeurs</t>
  </si>
  <si>
    <t>Autres contributions de nature obligatoire</t>
  </si>
  <si>
    <t>Des ménages</t>
  </si>
  <si>
    <t>Contributions aux autres frais de fonctionnement de l'enseignement</t>
  </si>
  <si>
    <t>Contributions aux charges d'intérêt de l'enseignement</t>
  </si>
  <si>
    <t>Transferts de revenus à d'autres groupes institutionnels</t>
  </si>
  <si>
    <t>Autres transferts de revenus aux communautés</t>
  </si>
  <si>
    <t>Invalidité et handicap</t>
  </si>
  <si>
    <t>Des provinces et communes - non ventilé</t>
  </si>
  <si>
    <t>Transferts de revenus d'autres groupes institutionnels</t>
  </si>
  <si>
    <t>Aides à l'investissement aux entreprises privées</t>
  </si>
  <si>
    <t>Autres transferts en capital aux entreprises publiques</t>
  </si>
  <si>
    <t>Autres transferts en capital aux entreprises privées</t>
  </si>
  <si>
    <t>Autres transferts en capital aux sociétés d'assurance</t>
  </si>
  <si>
    <t>Autres transferts en capital aux ASBL au service des ménages</t>
  </si>
  <si>
    <t>Autres transferts en capital aux ménages</t>
  </si>
  <si>
    <t>Aux institutions de l'UE : autres transferts en capital</t>
  </si>
  <si>
    <t>Autres transferts en capital des sociétés d'assurance</t>
  </si>
  <si>
    <t>Autres transferts en capital au pouvoir institutionnel</t>
  </si>
  <si>
    <t>Autres transferts en capital aux fonds budgétaires non organiques</t>
  </si>
  <si>
    <t>Autres transferts en capital</t>
  </si>
  <si>
    <t>Autres transferts en capital aux provinces</t>
  </si>
  <si>
    <t>Autres transferts en capital aux communes</t>
  </si>
  <si>
    <t>Aides à l'investissement aux provinces et communes - non ventilé</t>
  </si>
  <si>
    <t>Autres transferts en capital aux provinces et communes - non ventilé</t>
  </si>
  <si>
    <t>Autres transferts en capital aux ASBL des pouvoirs locaux</t>
  </si>
  <si>
    <t>Aides à l'investissement aux autres administrations publiques locales</t>
  </si>
  <si>
    <t>Autres transferts en capital aux autres administrations publiques locales</t>
  </si>
  <si>
    <t xml:space="preserve">Transferts en capital aux communautés : dotations </t>
  </si>
  <si>
    <t>Transferts en capital aux communautés : parties attribuées d'impôts et de perceptions</t>
  </si>
  <si>
    <t xml:space="preserve">Autres transferts en capital aux communautés  </t>
  </si>
  <si>
    <t>Transferts en capital aux régions : dotations</t>
  </si>
  <si>
    <t>Transferts en capital aux régions : parties attribuées d'impôts et de perceptions</t>
  </si>
  <si>
    <t xml:space="preserve">Autres transferts en capital aux régions  </t>
  </si>
  <si>
    <t>Autres transferts en capital du pouvoir institutionnel</t>
  </si>
  <si>
    <t>Aides à l'investissement des services administratifs à comptabilité autonome (SACA)</t>
  </si>
  <si>
    <t>Autres transferts en capital des services administratifs à comptabilité autonome (SACA)</t>
  </si>
  <si>
    <t>Aides à l'investissement des établissements d'enseignement du pouvoir institutionnel</t>
  </si>
  <si>
    <t>Autres transferts en capital des établissements d'enseignement du pouvoir institutionnel</t>
  </si>
  <si>
    <t>Transferts en capital des administrations de sécurité sociale</t>
  </si>
  <si>
    <t>Autres transferts en capital des provinces</t>
  </si>
  <si>
    <t>Autres transferts en capital des communes</t>
  </si>
  <si>
    <t>Aides à l'investissement des autres administrations publiques locales</t>
  </si>
  <si>
    <t>Autres transferts en capital des autres administrations publiques locales</t>
  </si>
  <si>
    <t>Transferts en capital du pouvoir fédéral : dotations</t>
  </si>
  <si>
    <t>Travaux routiers</t>
  </si>
  <si>
    <t>Travaux hydrauliques</t>
  </si>
  <si>
    <t>Pipe-lines</t>
  </si>
  <si>
    <t>Autres ouvrages</t>
  </si>
  <si>
    <t>Ventes d'actifs cultivés (végétaux et animaux)</t>
  </si>
  <si>
    <t>Octrois de crédits aux entreprises privées</t>
  </si>
  <si>
    <t>Octrois de crédits aux institutions privées de crédit</t>
  </si>
  <si>
    <t>Octrois de crédits aux sociétés privées d'assurance</t>
  </si>
  <si>
    <t>Participations dans des entreprises privées</t>
  </si>
  <si>
    <t>Participations dans des institutions privées de crédit</t>
  </si>
  <si>
    <t>Participations dans des sociétés privées d'assurance</t>
  </si>
  <si>
    <t>Octrois de crédits aux ménages</t>
  </si>
  <si>
    <t>Octrois de crédits aux administrations de sécurité sociale</t>
  </si>
  <si>
    <t>Octrois de crédits à l'enseignement autonome subsidié</t>
  </si>
  <si>
    <t>Liquidations de participations dans les sociétés d'assurance</t>
  </si>
  <si>
    <t>Remboursements de crédits par les administrations de sécurité sociale</t>
  </si>
  <si>
    <t>Remboursements de crédits par l'enseignement autonome subsidié</t>
  </si>
  <si>
    <t>Amortissements sur leasings financiers</t>
  </si>
  <si>
    <t>Produits des emprunts en matière de leasings financiers</t>
  </si>
  <si>
    <t>Cotisations sociales à charge des employeurs, versées à des institutions ou fonds</t>
  </si>
  <si>
    <t>Salaire en nature</t>
  </si>
  <si>
    <t>Aux institutions internationales autres que les institutions de l'UE : autres transferts en capital</t>
  </si>
  <si>
    <t>Des pays membres de l'UE (non-administrations publiques) : autres transferts en capital</t>
  </si>
  <si>
    <t>Des pays autres que les pays membres de l'UE (non-administrations publiques) : autres transferts en capital</t>
  </si>
  <si>
    <t>41</t>
  </si>
  <si>
    <t>61</t>
  </si>
  <si>
    <t>Visible</t>
  </si>
  <si>
    <t>BeginName</t>
  </si>
  <si>
    <t>BeginID</t>
  </si>
  <si>
    <t>EndName</t>
  </si>
  <si>
    <t>EndID</t>
  </si>
  <si>
    <t>Annuïteiten met betrekking tot financiële leasings</t>
  </si>
  <si>
    <t xml:space="preserve">Ontvangsten te verdelen over de hoofdgroepen 1 tot en met 9
</t>
  </si>
  <si>
    <t>Bezoldiging volgens weddeschalen</t>
  </si>
  <si>
    <t>Sociale bijdragen ten laste van de werkgevers, afgedragen aan instellingen of fondsen</t>
  </si>
  <si>
    <t>Directe toelagen</t>
  </si>
  <si>
    <t>Doorbetaling van loon</t>
  </si>
  <si>
    <t>Kosten vergoed aan andere sectoren dan de overheidssector</t>
  </si>
  <si>
    <t>Ontvangsten van andere sectoren dan de overheidssector</t>
  </si>
  <si>
    <t>Interestlasten op schuld binnen de overheidssector</t>
  </si>
  <si>
    <t>Betalingen aan andere sectoren dan de overheidssector</t>
  </si>
  <si>
    <t>Betalingen binnen de overheidssector</t>
  </si>
  <si>
    <t>Rente-ontvangsten van andere sectoren dan de overheidssector</t>
  </si>
  <si>
    <t>Concessies</t>
  </si>
  <si>
    <t>Ontvangen dividenden</t>
  </si>
  <si>
    <t>Huurgelden van gronden</t>
  </si>
  <si>
    <t>Rentesubsidies aan overheidsbedrijven</t>
  </si>
  <si>
    <t>Prijssubsidies aan overheidsbedrijven</t>
  </si>
  <si>
    <t>Prijssubsidies aan andere producenten dan overheidsbedrijven</t>
  </si>
  <si>
    <t>Inkomensoverdrachten, die geen exploitatiesubsidies zijn, aan bedrijven en financiële instellingen</t>
  </si>
  <si>
    <t>Inkomensoverdrachten aan vzw's ten behoeve van de gezinnen</t>
  </si>
  <si>
    <t>Weduwen- en wezenpensioenen van het overheidspersoneel</t>
  </si>
  <si>
    <t>Oorlogspensioenen</t>
  </si>
  <si>
    <t>Aan EU-instellingen</t>
  </si>
  <si>
    <t>Aan lidstaten van de EU (overheden)</t>
  </si>
  <si>
    <t>Aan lidstaten van de EU (niet-overheden)</t>
  </si>
  <si>
    <t>Aan internationale instellingen andere dan de EU-instellingen</t>
  </si>
  <si>
    <t>Aan landen andere dan de lidstaten van de EU (overheden)</t>
  </si>
  <si>
    <t>Aan landen andere dan de lidstaten van de EU (niet-overheden)</t>
  </si>
  <si>
    <t>Invoerrechten</t>
  </si>
  <si>
    <t>Accijnzen en andere verbruiksbelastingen</t>
  </si>
  <si>
    <t>Belasting op de toegevoegde waarde</t>
  </si>
  <si>
    <t>Registratierechten</t>
  </si>
  <si>
    <t>Winsten van fiscale overheidsmonopolies of van openbare bedrijven met een monopolistisch karakter</t>
  </si>
  <si>
    <t>Verkeersbelasting</t>
  </si>
  <si>
    <t>Milieuheffingen</t>
  </si>
  <si>
    <t>Heffingen en belastingen op onroerende goederen, met uitzondering van de onroerende voorheffing</t>
  </si>
  <si>
    <t>Directe belastingen ten laste van bedrijven, kredietinstellingen en verzekeringsmaatschappijen</t>
  </si>
  <si>
    <t>Directe belastingen ten laste van gezinnen en vzw's ten behoeve van de gezinnen</t>
  </si>
  <si>
    <t>Socialezekerheidsbijdragen ten laste van werkgevers - overheid</t>
  </si>
  <si>
    <t>Socialezekerheidsbijdragen ten laste van andere werkgevers</t>
  </si>
  <si>
    <t>Socialezekerheidsbijdragen ten laste van werknemers</t>
  </si>
  <si>
    <t>Bijdragen voor het Fonds voor Overlevingspensioenen</t>
  </si>
  <si>
    <t>Van bedrijven</t>
  </si>
  <si>
    <t>Van verzekeringsmaatschappijen</t>
  </si>
  <si>
    <t>Van vzw's ten behoeve van de gezinnen</t>
  </si>
  <si>
    <t>Van EU-instellingen</t>
  </si>
  <si>
    <t>Van lidstaten van de EU (overheden)</t>
  </si>
  <si>
    <t>Van lidstaten van de EU (niet-overheden)</t>
  </si>
  <si>
    <t>Van internationale instellingen andere dan de EU-instellingen</t>
  </si>
  <si>
    <t>Van landen andere dan de lidstaten van de EU (overheden)</t>
  </si>
  <si>
    <t>Van landen andere dan de lidstaten van de EU (niet-overheden)</t>
  </si>
  <si>
    <t>Aan de institutionele overheid</t>
  </si>
  <si>
    <t>Aan niet-organieke begrotingsfondsen</t>
  </si>
  <si>
    <t>Aan administratieve diensten met boekhoudkundige autonomie (ADBA)</t>
  </si>
  <si>
    <t>Aan administratieve openbare instellingen (AOI)</t>
  </si>
  <si>
    <t>Aan onderwijsinstellingen van de institutionele overheid</t>
  </si>
  <si>
    <t>Ouderdom, overlijden, nabestaanden</t>
  </si>
  <si>
    <t>Ziekte</t>
  </si>
  <si>
    <t>Werkloosheid</t>
  </si>
  <si>
    <t>Gezinslasten</t>
  </si>
  <si>
    <t>Arbeidsongevallen en beroepsziekten</t>
  </si>
  <si>
    <t>Beroepsopleiding voor volwassenen</t>
  </si>
  <si>
    <t>Globale rijkstoelage aan de sociale zekerheid</t>
  </si>
  <si>
    <t>Bijdragen voor lonen van het onderwijzend personeel</t>
  </si>
  <si>
    <t>Bijdragen voor rustpensioenen van het onderwijzend personeel</t>
  </si>
  <si>
    <t>Bijdragen voor overige werkingskosten van het onderwijs</t>
  </si>
  <si>
    <t>Inkomensoverdrachten aan de gemeenschapscommissies</t>
  </si>
  <si>
    <t>Van de institutionele overheid</t>
  </si>
  <si>
    <t>Van niet-organieke begrotingsfondsen</t>
  </si>
  <si>
    <t>Van administratieve diensten met boekhoudkundige autonomie (ADBA)</t>
  </si>
  <si>
    <t>Van administratieve openbare instellingen (AOI)</t>
  </si>
  <si>
    <t>Van onderwijsinstellingen van de institutionele overheid</t>
  </si>
  <si>
    <t>Van vzw's van de lokale overheden</t>
  </si>
  <si>
    <t>Inkomensoverdrachten van de gewesten</t>
  </si>
  <si>
    <t>Investeringsbijdragen aan overheidsbedrijven</t>
  </si>
  <si>
    <t>Overige kapitaaloverdrachten aan overheidsbedrijven</t>
  </si>
  <si>
    <t>Overige kapitaaloverdrachten aan kredietinstellingen</t>
  </si>
  <si>
    <t>Investeringsbijdragen aan vzw's ten behoeve van de gezinnen</t>
  </si>
  <si>
    <t>Aan EU-instellingen: investeringsbijdragen</t>
  </si>
  <si>
    <t>Aan EU-instellingen: overige kapitaaloverdrachten</t>
  </si>
  <si>
    <t>Aan lidstaten van de EU (niet-overheden): investeringsbijdragen</t>
  </si>
  <si>
    <t>Aan landen andere dan de lidstaten van de EU (overheden): overige kapitaaloverdrachten</t>
  </si>
  <si>
    <t>Aan landen andere dan de lidstaten van de EU (niet-overheden): overige kapitaaloverdrachten</t>
  </si>
  <si>
    <t>Van kredietinstellingen</t>
  </si>
  <si>
    <t>Overige kapitaaloverdrachten van bedrijven</t>
  </si>
  <si>
    <t>Overige kapitaaloverdrachten van kredietinstellingen</t>
  </si>
  <si>
    <t>Van EU-instellingen: investeringsbijdragen</t>
  </si>
  <si>
    <t>Van landen andere dan de lidstaten van de EU (overheden): overige kapitaaloverdrachten</t>
  </si>
  <si>
    <t>Van landen andere dan de lidstaten van de EU (niet-overheden): overige kapitaaloverdrachten</t>
  </si>
  <si>
    <t>Investeringsbijdragen aan de institutionele overheid</t>
  </si>
  <si>
    <t>Investeringsbijdragen aan niet-organieke begrotingsfondsen</t>
  </si>
  <si>
    <t>Investeringsbijdragen aan vzw's van de overheid</t>
  </si>
  <si>
    <t>Overige kapitaaloverdrachten aan vzw's van de overheid</t>
  </si>
  <si>
    <t>Investeringsbijdragen</t>
  </si>
  <si>
    <t>Investeringsbijdragen aan provincies</t>
  </si>
  <si>
    <t>Overige kapitaaloverdrachten aan provincies</t>
  </si>
  <si>
    <t>Investeringsbijdragen aan gemeenten</t>
  </si>
  <si>
    <t>Overige kapitaaloverdrachten aan gemeenten</t>
  </si>
  <si>
    <t>Kapitaaloverdrachten aan de gemeenschapscommissies</t>
  </si>
  <si>
    <t>Investeringsbijdragen van de institutionele overheid</t>
  </si>
  <si>
    <t>Investeringsbijdragen van niet-organieke begrotingsfondsen</t>
  </si>
  <si>
    <t>Investeringsbijdragen van vzw's van de overheid</t>
  </si>
  <si>
    <t>Overige kapitaaloverdrachten van vzw's van de overheid</t>
  </si>
  <si>
    <t xml:space="preserve">Kapitaaloverdrachten van de socialezekerheidsinstellingen
</t>
  </si>
  <si>
    <t>Investeringsbijdragen van provincies</t>
  </si>
  <si>
    <t>Overige kapitaaloverdrachten van provincies</t>
  </si>
  <si>
    <t>Investeringsbijdragen van gemeenten</t>
  </si>
  <si>
    <t>Investeringsbijdragen van vzw's van de lokale overheden</t>
  </si>
  <si>
    <t>Kapitaaloverdrachten van de gemeenschapscommissies</t>
  </si>
  <si>
    <t>Kapitaaloverdrachten van de gemeenschappen</t>
  </si>
  <si>
    <t>Kapitaaloverdrachten van de gewesten</t>
  </si>
  <si>
    <t>Werken in onroerende staat uitgevoerd in eigen beheer</t>
  </si>
  <si>
    <t>Overdrachtskosten bij aan- en verkoop van gronden en gebouwen</t>
  </si>
  <si>
    <t>Verwerving van teeltgoederen (planten en dieren)</t>
  </si>
  <si>
    <t>Verkoop van vervoermaterieel</t>
  </si>
  <si>
    <t>Verkoop van overig materieel</t>
  </si>
  <si>
    <t>Verkoop van patenten, octrooien en andere immateriële goederen</t>
  </si>
  <si>
    <t>Verkoop van waardevolle voorwerpen</t>
  </si>
  <si>
    <t>Kredietverleningen aan overheidsbedrijven</t>
  </si>
  <si>
    <t>Kredietverleningen aan openbare kredietinstellingen</t>
  </si>
  <si>
    <t>Kredietverleningen aan openbare verzekeringsmaatschappijen</t>
  </si>
  <si>
    <t>Deelnemingen in overheidsbedrijven</t>
  </si>
  <si>
    <t>Deelnemingen in openbare kredietinstellingen</t>
  </si>
  <si>
    <t>Deelnemingen in openbare verzekeringsmaatschappijen</t>
  </si>
  <si>
    <t>Kredietverleningen aan de socialezekerheidsinstellingen</t>
  </si>
  <si>
    <t>Kredietverleningen aan het gesubsidieerd autonoom onderwijs</t>
  </si>
  <si>
    <t>Kredietaflossingen door bedrijven</t>
  </si>
  <si>
    <t>Kredietaflossingen door kredietinstellingen</t>
  </si>
  <si>
    <t>Kredietaflossingen door verzekeringsmaatschappijen</t>
  </si>
  <si>
    <t>Vereffeningen van deelnemingen in bedrijven</t>
  </si>
  <si>
    <t>Vereffeningen van deelnemingen in kredietinstellingen</t>
  </si>
  <si>
    <t>Kredietaflossingen door vzw's ten behoeve van de gezinnen</t>
  </si>
  <si>
    <t>Terugbetaling van de EU in het kader van uitgaven geprefinancierd door de entiteit</t>
  </si>
  <si>
    <t>Kredietaflossingen door de socialezekerheidsinstellingen</t>
  </si>
  <si>
    <t>Kredietaflossingen door het gesubsidieerd autonoom onderwijs</t>
  </si>
  <si>
    <t>Kredietaflossingen door andere institutionele groepen</t>
  </si>
  <si>
    <t>Aflossingen van de schuld in euro</t>
  </si>
  <si>
    <t>Aflossingen van de schuld in vreemde valuta</t>
  </si>
  <si>
    <t>Verlaging van het eigen vermogen</t>
  </si>
  <si>
    <t>Opbrengst van leningen in euro</t>
  </si>
  <si>
    <t>Opbrengst van leningen in vreemde valuta</t>
  </si>
  <si>
    <t/>
  </si>
  <si>
    <t>8417</t>
  </si>
  <si>
    <t>8817</t>
  </si>
  <si>
    <t>Overige bezoldigingselementen</t>
  </si>
  <si>
    <t>Ontvangsten te verdelen over de hoofdgroepen 1 tot en met 9</t>
  </si>
  <si>
    <t>Lonen in natura</t>
  </si>
  <si>
    <t>Aankoop van duurzame militaire goederen die niet behoren tot de bruto-investeringen in vaste activa (oorlogswapens en gelijkaardige)</t>
  </si>
  <si>
    <t>Kosten vergoed binnen de overheidssector</t>
  </si>
  <si>
    <t>Pensioenen van het overheidspersoneel</t>
  </si>
  <si>
    <t>Belastingen betaald aan subsectoren van de overheidssector</t>
  </si>
  <si>
    <t>Ontvangsten binnen de overheidssector</t>
  </si>
  <si>
    <t>Rente-ontvangsten binnen de overheidssector</t>
  </si>
  <si>
    <t>Niet-financiële overheidsbedrijven met rechtspersoonlijkheid</t>
  </si>
  <si>
    <t>Niet-financiële overheidsbedrijven zonder rechtspersoonlijkheid</t>
  </si>
  <si>
    <t>Overheidskredietinstellingen met rechtspersoonlijkheid</t>
  </si>
  <si>
    <t>Overheidskredietinstellingen zonder rechtspersoonlijkheid</t>
  </si>
  <si>
    <t>Overheidsverzekeringsmaatschappijen</t>
  </si>
  <si>
    <t>Uitgaven te verdelen over de hoofdgroepen 1 tot en met 9</t>
  </si>
  <si>
    <t>Verkoop van duurzame militaire goederen die niet behoren tot de bruto-investeringen in vaste activa (oorlogswapens en gelijkaardige)</t>
  </si>
  <si>
    <t>Rentesubsidies aan andere bedrijven</t>
  </si>
  <si>
    <t>Overige exploitatiesubsidies aan overheidsbedrijven</t>
  </si>
  <si>
    <t>Overige exploitatiesubsidies aan andere producenten dan overheidsbedrijven</t>
  </si>
  <si>
    <t>Overige uitkeringen aan gezinnen als producenten</t>
  </si>
  <si>
    <t>Andere verplichte bijdragen</t>
  </si>
  <si>
    <t>Van gezinnen</t>
  </si>
  <si>
    <t>Overige inkomensoverdrachten aan de socialezekerheidsinstellingen</t>
  </si>
  <si>
    <t>Bijdragen voor rentelasten van het onderwijs</t>
  </si>
  <si>
    <t>Inkomensoverdrachten aan andere institutionele groepen</t>
  </si>
  <si>
    <t>Overige inkomensoverdrachten aan de gemeenschappen</t>
  </si>
  <si>
    <t>Overige inkomensoverdrachten aan de gewesten</t>
  </si>
  <si>
    <t>Overige inkomensoverdrachten van de socialezekerheidsinstellingen</t>
  </si>
  <si>
    <t>Van provincies en gemeenten - niet verdeeld</t>
  </si>
  <si>
    <t>Inkomensoverdrachten van andere institutionele groepen</t>
  </si>
  <si>
    <t>Investeringsbijdragen aan privébedrijven</t>
  </si>
  <si>
    <t>Overige kapitaaloverdrachten aan privébedrijven</t>
  </si>
  <si>
    <t>Overige kapitaaloverdrachten aan verzekeringsmaatschappijen</t>
  </si>
  <si>
    <t>Investeringsbijdragen aan gezinnen</t>
  </si>
  <si>
    <t>Aan lidstaten van de EU (overheden): investeringsbijdragen</t>
  </si>
  <si>
    <t>Aan lidstaten van de EU (niet-overheden): overige kapitaaloverdrachten</t>
  </si>
  <si>
    <t>Aan internationale instellingen andere dan de EU-instellingen: investeringsbijdragen</t>
  </si>
  <si>
    <t>Aan internationale instellingen andere dan de EU-instellingen: overige kapitaaloverdrachten</t>
  </si>
  <si>
    <t>Aan landen andere dan de lidstaten van de EU (overheden): investeringsbijdragen</t>
  </si>
  <si>
    <t>Aan landen andere dan de lidstaten van de EU (niet-overheden): investeringsbijdragen</t>
  </si>
  <si>
    <t>Overige kapitaaloverdrachten van verzekeringsmaatschappijen</t>
  </si>
  <si>
    <t>Van lidstaten van de EU (overheden): investeringsbijdragen</t>
  </si>
  <si>
    <t>Van lidstaten van de EU (overheden): overige kapitaaloverdrachten</t>
  </si>
  <si>
    <t>Van internationale instellingen andere dan de EU-instellingen: investeringsbijdragen</t>
  </si>
  <si>
    <t>Van internationale instellingen andere dan de EU-instellingen: overige kapitaaloverdrachten</t>
  </si>
  <si>
    <t>Van landen andere dan de lidstaten van de EU (overheden): investeringsbijdragen</t>
  </si>
  <si>
    <t>Overige kapitaaloverdrachten aan de institutionele overheid</t>
  </si>
  <si>
    <t>Overige kapitaaloverdrachten aan niet-organieke begrotingsfondsen</t>
  </si>
  <si>
    <t>Investeringsbijdragen aan administratieve diensten met boekhoudkundige autonomie (ADBA)</t>
  </si>
  <si>
    <t>Overige kapitaaloverdrachten aan administratieve diensten met boekhoudkundige autonomie (ADBA)</t>
  </si>
  <si>
    <t>Investeringsbijdragen aan administratieve openbare instellingen (AOI)</t>
  </si>
  <si>
    <t>Overige kapitaaloverdrachten aan administratieve openbare instellingen (AOI)</t>
  </si>
  <si>
    <t>Investeringsbijdragen aan onderwijsinstellingen van de institutionele overheid</t>
  </si>
  <si>
    <t>Overige kapitaaloverdrachten aan onderwijsinstellingen van de institutionele overheid</t>
  </si>
  <si>
    <t>Investeringsbijdragen aan andere eenheden van de overheid</t>
  </si>
  <si>
    <t>Overige kapitaaloverdrachten aan andere eenheden van de overheid</t>
  </si>
  <si>
    <t>Overige kapitaaloverdrachten</t>
  </si>
  <si>
    <t>Kapitaaloverdrachten aan lokale overheden</t>
  </si>
  <si>
    <t>Investeringsbijdragen aan vzw's van de lokale overheden</t>
  </si>
  <si>
    <t>Overige kapitaaloverdrachten aan vzw's van de lokale overheden</t>
  </si>
  <si>
    <t>Investeringsbijdragen aan overige lokale overheden</t>
  </si>
  <si>
    <t>Overige kapitaaloverdrachten aan overige lokale overheden</t>
  </si>
  <si>
    <t>Kapitaaloverdrachten aan de gemeenschappen: dotaties</t>
  </si>
  <si>
    <t>Kapitaaloverdrachten aan de gemeenschappen: toegewezen gedeelten van belastingen en heffingen</t>
  </si>
  <si>
    <t>Kapitaaloverdrachten aan de gewesten: dotaties</t>
  </si>
  <si>
    <t>Kapitaaloverdrachten aan de gewesten: toegewezen gedeelten van belastingen en heffingen</t>
  </si>
  <si>
    <t>Overige kapitaaloverdrachten van de institutionele overheid</t>
  </si>
  <si>
    <t>Overige kapitaaloverdrachten van niet-organieke begrotingsfondsen</t>
  </si>
  <si>
    <t>Investeringsbijdragen van administratieve diensten met boekhoudkundige autonomie (ADBA)</t>
  </si>
  <si>
    <t>Overige kapitaaloverdrachten van administratieve diensten met boekhoudkundige autonomie (ADBA)</t>
  </si>
  <si>
    <t>Investeringsbijdragen van administratieve openbare instellingen (AOI)</t>
  </si>
  <si>
    <t>Investeringsbijdragen van onderwijsinstellingen van de institutionele overheid</t>
  </si>
  <si>
    <t>Overige kapitaaloverdrachten van onderwijsinstellingen van de institutionele overheid</t>
  </si>
  <si>
    <t>Investeringsbijdragen van andere eenheden van de overheid</t>
  </si>
  <si>
    <t>Overige kapitaaloverdrachten van andere eenheden van de overheid</t>
  </si>
  <si>
    <t>Kapitaaloverdrachten van de socialezekerheidsinstellingen</t>
  </si>
  <si>
    <t>Overige kapitaaloverdrachten van gemeenten</t>
  </si>
  <si>
    <t>Investeringsbijdragen van provincies en gemeenten - niet verdeeld</t>
  </si>
  <si>
    <t>Overige kapitaaloverdrachten van provincies en gemeenten - niet verdeeld</t>
  </si>
  <si>
    <t>Overige kapitaaloverdrachten van vzw's van de lokale overheden</t>
  </si>
  <si>
    <t>Investeringsbijdragen van overige lokale overheden</t>
  </si>
  <si>
    <t>Overige kapitaaloverdrachten van overige lokale overheden</t>
  </si>
  <si>
    <t>Kapitaaloverdrachten van de federale overheid: dotaties</t>
  </si>
  <si>
    <t>Kapitaaloverdrachten van de federale overheid: toegewezen gedeelten van belastingen en heffingen</t>
  </si>
  <si>
    <t>Wegenbouwkundige werken</t>
  </si>
  <si>
    <t>Waterbouwkundige werken</t>
  </si>
  <si>
    <t>Pijplijnen</t>
  </si>
  <si>
    <t>Overige werken</t>
  </si>
  <si>
    <t>Verkoop van teeltgoederen (planten en dieren)</t>
  </si>
  <si>
    <t>Kredietverleningen aan privébedrijven</t>
  </si>
  <si>
    <t>Kredietverleningen aan privékredietinstellingen</t>
  </si>
  <si>
    <t>Kredietverleningen aan privéverzekeringsmaatschappijen</t>
  </si>
  <si>
    <t>Deelnemingen in privékredietinstellingen</t>
  </si>
  <si>
    <t>Deelnemingen in privéverzekeringsmaatschappijen</t>
  </si>
  <si>
    <t>Andere financiële producten</t>
  </si>
  <si>
    <t>Kredietverleningen aan vzw's ten behoeve van de gezinnen</t>
  </si>
  <si>
    <t>Kredietverleningen aan gezinnen</t>
  </si>
  <si>
    <t>Kredietverleningen aan andere institutionele groepen</t>
  </si>
  <si>
    <t>Vereffeningen van deelnemingen in verzekeringsmaatschappijen</t>
  </si>
  <si>
    <t>Kredietaflossingen door gezinnen</t>
  </si>
  <si>
    <t>Aflossingen bij financiële leasings</t>
  </si>
  <si>
    <t>Opbrengst van leningen inzake financiële leasings</t>
  </si>
  <si>
    <t>Van lidstaten van de EU (niet-overheden): overige kapitaaloverdrachten</t>
  </si>
  <si>
    <t>Overige kapitaaloverdrachten van administratieve openbare instellingen (AOI)</t>
  </si>
  <si>
    <t>Deelnemingen in privébedrijven</t>
  </si>
  <si>
    <t>Remboursement de l'UE dans le cadre de dépenses préfinancées par l'entité</t>
  </si>
  <si>
    <t>CE-1EXP</t>
  </si>
  <si>
    <t>CE-1INC</t>
  </si>
  <si>
    <t>CE-2EXP</t>
  </si>
  <si>
    <t>CE-2INC</t>
  </si>
  <si>
    <t>CE-3EXP</t>
  </si>
  <si>
    <t>CE-3INC</t>
  </si>
  <si>
    <t>CE-4EXP</t>
  </si>
  <si>
    <t>CE-4INC</t>
  </si>
  <si>
    <t>CE-5EXP</t>
  </si>
  <si>
    <t>CE-5INC</t>
  </si>
  <si>
    <t>CE-6EXP</t>
  </si>
  <si>
    <t>CE-6INC</t>
  </si>
  <si>
    <t>CE-7EXP</t>
  </si>
  <si>
    <t>CE-7INC</t>
  </si>
  <si>
    <t>CE-8EXP</t>
  </si>
  <si>
    <t>CE-8INC</t>
  </si>
  <si>
    <t>CE-9EXP</t>
  </si>
  <si>
    <t>CE-9INC</t>
  </si>
  <si>
    <t>CE-02</t>
  </si>
  <si>
    <t>CE-07</t>
  </si>
  <si>
    <t>CE-11</t>
  </si>
  <si>
    <t>CE-12</t>
  </si>
  <si>
    <t>CE-14</t>
  </si>
  <si>
    <t>CE-16</t>
  </si>
  <si>
    <t>CE-18</t>
  </si>
  <si>
    <t>CE-19</t>
  </si>
  <si>
    <t>CE-21</t>
  </si>
  <si>
    <t>CE-22</t>
  </si>
  <si>
    <t>CE-24</t>
  </si>
  <si>
    <t>CE-25</t>
  </si>
  <si>
    <t>CE-26</t>
  </si>
  <si>
    <t>CE-27</t>
  </si>
  <si>
    <t>CE-28</t>
  </si>
  <si>
    <t>CE-31</t>
  </si>
  <si>
    <t>CE-34</t>
  </si>
  <si>
    <t>CE-35</t>
  </si>
  <si>
    <t>CE-36</t>
  </si>
  <si>
    <t>CE-37</t>
  </si>
  <si>
    <t>CE-38</t>
  </si>
  <si>
    <t>CE-39</t>
  </si>
  <si>
    <t>CE-41</t>
  </si>
  <si>
    <t>CE-42</t>
  </si>
  <si>
    <t>CE-43</t>
  </si>
  <si>
    <t>CE-44</t>
  </si>
  <si>
    <t>CE-45</t>
  </si>
  <si>
    <t>CE-46</t>
  </si>
  <si>
    <t>CE-47</t>
  </si>
  <si>
    <t>CE-48</t>
  </si>
  <si>
    <t>CE-49</t>
  </si>
  <si>
    <t>CE-51</t>
  </si>
  <si>
    <t>CE-52</t>
  </si>
  <si>
    <t>CE-53</t>
  </si>
  <si>
    <t>CE-54</t>
  </si>
  <si>
    <t>CE-56</t>
  </si>
  <si>
    <t>CE-57</t>
  </si>
  <si>
    <t>CE-58</t>
  </si>
  <si>
    <t>CE-59</t>
  </si>
  <si>
    <t>CE-61</t>
  </si>
  <si>
    <t>CE-62</t>
  </si>
  <si>
    <t>CE-63</t>
  </si>
  <si>
    <t>CE-64</t>
  </si>
  <si>
    <t>CE-65</t>
  </si>
  <si>
    <t>CE-66</t>
  </si>
  <si>
    <t>CE-68</t>
  </si>
  <si>
    <t>CE-69</t>
  </si>
  <si>
    <t>CE-71</t>
  </si>
  <si>
    <t>CE-72</t>
  </si>
  <si>
    <t>CE-73</t>
  </si>
  <si>
    <t>CE-74</t>
  </si>
  <si>
    <t>CE-75</t>
  </si>
  <si>
    <t>CE-76</t>
  </si>
  <si>
    <t>CE-77</t>
  </si>
  <si>
    <t>CE-78</t>
  </si>
  <si>
    <t>CE-81</t>
  </si>
  <si>
    <t>CE-84</t>
  </si>
  <si>
    <t>CE-85</t>
  </si>
  <si>
    <t>CE-86</t>
  </si>
  <si>
    <t>CE-87</t>
  </si>
  <si>
    <t>CE-88</t>
  </si>
  <si>
    <t>CE-89</t>
  </si>
  <si>
    <t>CE-91</t>
  </si>
  <si>
    <t>CE-92</t>
  </si>
  <si>
    <t>CE-93</t>
  </si>
  <si>
    <t>CE-96</t>
  </si>
  <si>
    <t>CE-97</t>
  </si>
  <si>
    <t>CE-98</t>
  </si>
  <si>
    <t>CE-0100</t>
  </si>
  <si>
    <t>CE-0400</t>
  </si>
  <si>
    <t>CE-0600</t>
  </si>
  <si>
    <t>CE-1111</t>
  </si>
  <si>
    <t>CE-1112</t>
  </si>
  <si>
    <t>CE-1120</t>
  </si>
  <si>
    <t>CE-1131</t>
  </si>
  <si>
    <t>CE-1132</t>
  </si>
  <si>
    <t>CE-1133</t>
  </si>
  <si>
    <t>CE-1140</t>
  </si>
  <si>
    <t>CE-1211</t>
  </si>
  <si>
    <t>CE-1212</t>
  </si>
  <si>
    <t>CE-1221</t>
  </si>
  <si>
    <t>CE-1222</t>
  </si>
  <si>
    <t>CE-1250</t>
  </si>
  <si>
    <t>CE-1300</t>
  </si>
  <si>
    <t>CE-1410</t>
  </si>
  <si>
    <t>CE-1420</t>
  </si>
  <si>
    <t>CE-1611</t>
  </si>
  <si>
    <t>CE-1612</t>
  </si>
  <si>
    <t>CE-1613</t>
  </si>
  <si>
    <t>CE-1620</t>
  </si>
  <si>
    <t>CE-1700</t>
  </si>
  <si>
    <t>CE-1810</t>
  </si>
  <si>
    <t>CE-1820</t>
  </si>
  <si>
    <t>CE-1900</t>
  </si>
  <si>
    <t>CE-2110</t>
  </si>
  <si>
    <t>CE-2120</t>
  </si>
  <si>
    <t>CE-2130</t>
  </si>
  <si>
    <t>CE-2140</t>
  </si>
  <si>
    <t>CE-2150</t>
  </si>
  <si>
    <t>CE-2160</t>
  </si>
  <si>
    <t>CE-2410</t>
  </si>
  <si>
    <t>CE-2420</t>
  </si>
  <si>
    <t>CE-2500</t>
  </si>
  <si>
    <t>CE-2610</t>
  </si>
  <si>
    <t>CE-2620</t>
  </si>
  <si>
    <t>CE-2710</t>
  </si>
  <si>
    <t>CE-2720</t>
  </si>
  <si>
    <t>CE-2730</t>
  </si>
  <si>
    <t>CE-2740</t>
  </si>
  <si>
    <t>CE-2750</t>
  </si>
  <si>
    <t>CE-2810</t>
  </si>
  <si>
    <t>CE-2820</t>
  </si>
  <si>
    <t>CE-2830</t>
  </si>
  <si>
    <t>CE-3111</t>
  </si>
  <si>
    <t>CE-3112</t>
  </si>
  <si>
    <t>CE-3121</t>
  </si>
  <si>
    <t>CE-3122</t>
  </si>
  <si>
    <t>CE-3131</t>
  </si>
  <si>
    <t>CE-3132</t>
  </si>
  <si>
    <t>CE-3140</t>
  </si>
  <si>
    <t>CE-3200</t>
  </si>
  <si>
    <t>CE-3300</t>
  </si>
  <si>
    <t>CE-3410</t>
  </si>
  <si>
    <t>CE-3420</t>
  </si>
  <si>
    <t>CE-3431</t>
  </si>
  <si>
    <t>CE-3432</t>
  </si>
  <si>
    <t>CE-3441</t>
  </si>
  <si>
    <t>CE-3442</t>
  </si>
  <si>
    <t>CE-3450</t>
  </si>
  <si>
    <t>CE-3510</t>
  </si>
  <si>
    <t>CE-3520</t>
  </si>
  <si>
    <t>CE-3530</t>
  </si>
  <si>
    <t>CE-3540</t>
  </si>
  <si>
    <t>CE-3550</t>
  </si>
  <si>
    <t>CE-3560</t>
  </si>
  <si>
    <t>CE-3610</t>
  </si>
  <si>
    <t>CE-3620</t>
  </si>
  <si>
    <t>CE-3630</t>
  </si>
  <si>
    <t>CE-3640</t>
  </si>
  <si>
    <t>CE-3650</t>
  </si>
  <si>
    <t>CE-3660</t>
  </si>
  <si>
    <t>CE-3670</t>
  </si>
  <si>
    <t>CE-3680</t>
  </si>
  <si>
    <t>CE-3690</t>
  </si>
  <si>
    <t>CE-3710</t>
  </si>
  <si>
    <t>CE-3720</t>
  </si>
  <si>
    <t>CE-3730</t>
  </si>
  <si>
    <t>CE-3740</t>
  </si>
  <si>
    <t>CE-3750</t>
  </si>
  <si>
    <t>CE-3760</t>
  </si>
  <si>
    <t>CE-3770</t>
  </si>
  <si>
    <t>CE-3810</t>
  </si>
  <si>
    <t>CE-3820</t>
  </si>
  <si>
    <t>CE-3830</t>
  </si>
  <si>
    <t>CE-3840</t>
  </si>
  <si>
    <t>CE-3850</t>
  </si>
  <si>
    <t>CE-3860</t>
  </si>
  <si>
    <t>CE-3910</t>
  </si>
  <si>
    <t>CE-3920</t>
  </si>
  <si>
    <t>CE-3930</t>
  </si>
  <si>
    <t>CE-3940</t>
  </si>
  <si>
    <t>CE-3950</t>
  </si>
  <si>
    <t>CE-3960</t>
  </si>
  <si>
    <t>CE-4110</t>
  </si>
  <si>
    <t>CE-4120</t>
  </si>
  <si>
    <t>CE-4130</t>
  </si>
  <si>
    <t>CE-4140</t>
  </si>
  <si>
    <t>CE-4150</t>
  </si>
  <si>
    <t>CE-4160</t>
  </si>
  <si>
    <t>CE-4170</t>
  </si>
  <si>
    <t>CE-4210</t>
  </si>
  <si>
    <t>CE-4220</t>
  </si>
  <si>
    <t>CE-4230</t>
  </si>
  <si>
    <t>CE-4240</t>
  </si>
  <si>
    <t>CE-4250</t>
  </si>
  <si>
    <t>CE-4260</t>
  </si>
  <si>
    <t>CE-4270</t>
  </si>
  <si>
    <t>CE-4280</t>
  </si>
  <si>
    <t>CE-4290</t>
  </si>
  <si>
    <t>CE-4311</t>
  </si>
  <si>
    <t>CE-4312</t>
  </si>
  <si>
    <t>CE-4313</t>
  </si>
  <si>
    <t>CE-4314</t>
  </si>
  <si>
    <t>CE-4315</t>
  </si>
  <si>
    <t>CE-4316</t>
  </si>
  <si>
    <t>CE-4321</t>
  </si>
  <si>
    <t>CE-4322</t>
  </si>
  <si>
    <t>CE-4323</t>
  </si>
  <si>
    <t>CE-4324</t>
  </si>
  <si>
    <t>CE-4325</t>
  </si>
  <si>
    <t>CE-4326</t>
  </si>
  <si>
    <t>CE-4331</t>
  </si>
  <si>
    <t>CE-4332</t>
  </si>
  <si>
    <t>CE-4333</t>
  </si>
  <si>
    <t>CE-4334</t>
  </si>
  <si>
    <t>CE-4335</t>
  </si>
  <si>
    <t>CE-4336</t>
  </si>
  <si>
    <t>CE-4340</t>
  </si>
  <si>
    <t>CE-4353</t>
  </si>
  <si>
    <t>CE-4354</t>
  </si>
  <si>
    <t>CE-4359</t>
  </si>
  <si>
    <t>CE-4410</t>
  </si>
  <si>
    <t>CE-4420</t>
  </si>
  <si>
    <t>CE-4430</t>
  </si>
  <si>
    <t>CE-4440</t>
  </si>
  <si>
    <t>CE-4500</t>
  </si>
  <si>
    <t>CE-4510</t>
  </si>
  <si>
    <t>CE-4511</t>
  </si>
  <si>
    <t>CE-4512</t>
  </si>
  <si>
    <t>CE-4513</t>
  </si>
  <si>
    <t>CE-4521</t>
  </si>
  <si>
    <t>CE-4522</t>
  </si>
  <si>
    <t>CE-4523</t>
  </si>
  <si>
    <t>CE-4524</t>
  </si>
  <si>
    <t>CE-4525</t>
  </si>
  <si>
    <t>CE-4526</t>
  </si>
  <si>
    <t>CE-4530</t>
  </si>
  <si>
    <t>CE-4531</t>
  </si>
  <si>
    <t>CE-4532</t>
  </si>
  <si>
    <t>CE-4533</t>
  </si>
  <si>
    <t>CE-4534</t>
  </si>
  <si>
    <t>CE-4535</t>
  </si>
  <si>
    <t>CE-4540</t>
  </si>
  <si>
    <t>CE-4550</t>
  </si>
  <si>
    <t>CE-4610</t>
  </si>
  <si>
    <t>CE-4620</t>
  </si>
  <si>
    <t>CE-4630</t>
  </si>
  <si>
    <t>CE-4640</t>
  </si>
  <si>
    <t>CE-4650</t>
  </si>
  <si>
    <t>CE-4660</t>
  </si>
  <si>
    <t>CE-4670</t>
  </si>
  <si>
    <t>CE-4710</t>
  </si>
  <si>
    <t>CE-4720</t>
  </si>
  <si>
    <t>CE-4730</t>
  </si>
  <si>
    <t>CE-4740</t>
  </si>
  <si>
    <t>CE-4750</t>
  </si>
  <si>
    <t>CE-4760</t>
  </si>
  <si>
    <t>CE-4770</t>
  </si>
  <si>
    <t>CE-4780</t>
  </si>
  <si>
    <t>CE-4811</t>
  </si>
  <si>
    <t>CE-4812</t>
  </si>
  <si>
    <t>CE-4821</t>
  </si>
  <si>
    <t>CE-4822</t>
  </si>
  <si>
    <t>CE-4830</t>
  </si>
  <si>
    <t>CE-4840</t>
  </si>
  <si>
    <t>CE-4853</t>
  </si>
  <si>
    <t>CE-4854</t>
  </si>
  <si>
    <t>CE-4859</t>
  </si>
  <si>
    <t>CE-4900</t>
  </si>
  <si>
    <t>CE-4910</t>
  </si>
  <si>
    <t>CE-4911</t>
  </si>
  <si>
    <t>CE-4912</t>
  </si>
  <si>
    <t>CE-4913</t>
  </si>
  <si>
    <t>CE-4920</t>
  </si>
  <si>
    <t>CE-4924</t>
  </si>
  <si>
    <t>CE-4925</t>
  </si>
  <si>
    <t>CE-4926</t>
  </si>
  <si>
    <t>CE-4930</t>
  </si>
  <si>
    <t>CE-4934</t>
  </si>
  <si>
    <t>CE-4935</t>
  </si>
  <si>
    <t>CE-4940</t>
  </si>
  <si>
    <t>CE-4941</t>
  </si>
  <si>
    <t>CE-4942</t>
  </si>
  <si>
    <t>CE-4943</t>
  </si>
  <si>
    <t>CE-4950</t>
  </si>
  <si>
    <t>CE-5111</t>
  </si>
  <si>
    <t>CE-5112</t>
  </si>
  <si>
    <t>CE-5121</t>
  </si>
  <si>
    <t>CE-5122</t>
  </si>
  <si>
    <t>CE-5130</t>
  </si>
  <si>
    <t>CE-5140</t>
  </si>
  <si>
    <t>CE-5210</t>
  </si>
  <si>
    <t>CE-5220</t>
  </si>
  <si>
    <t>CE-5310</t>
  </si>
  <si>
    <t>CE-5320</t>
  </si>
  <si>
    <t>CE-5411</t>
  </si>
  <si>
    <t>CE-5412</t>
  </si>
  <si>
    <t>CE-5421</t>
  </si>
  <si>
    <t>CE-5422</t>
  </si>
  <si>
    <t>CE-5431</t>
  </si>
  <si>
    <t>CE-5432</t>
  </si>
  <si>
    <t>CE-5441</t>
  </si>
  <si>
    <t>CE-5442</t>
  </si>
  <si>
    <t>CE-5451</t>
  </si>
  <si>
    <t>CE-5452</t>
  </si>
  <si>
    <t>CE-5461</t>
  </si>
  <si>
    <t>CE-5462</t>
  </si>
  <si>
    <t>CE-5610</t>
  </si>
  <si>
    <t>CE-5620</t>
  </si>
  <si>
    <t>CE-5630</t>
  </si>
  <si>
    <t>CE-5640</t>
  </si>
  <si>
    <t>CE-5650</t>
  </si>
  <si>
    <t>CE-5710</t>
  </si>
  <si>
    <t>CE-5720</t>
  </si>
  <si>
    <t>CE-5730</t>
  </si>
  <si>
    <t>CE-5740</t>
  </si>
  <si>
    <t>CE-5810</t>
  </si>
  <si>
    <t>CE-5820</t>
  </si>
  <si>
    <t>CE-5911</t>
  </si>
  <si>
    <t>CE-5912</t>
  </si>
  <si>
    <t>CE-5921</t>
  </si>
  <si>
    <t>CE-5922</t>
  </si>
  <si>
    <t>CE-5930</t>
  </si>
  <si>
    <t>CE-5941</t>
  </si>
  <si>
    <t>CE-5942</t>
  </si>
  <si>
    <t>CE-5951</t>
  </si>
  <si>
    <t>CE-5952</t>
  </si>
  <si>
    <t>CE-5960</t>
  </si>
  <si>
    <t>CE-6111</t>
  </si>
  <si>
    <t>CE-6112</t>
  </si>
  <si>
    <t>CE-6121</t>
  </si>
  <si>
    <t>CE-6122</t>
  </si>
  <si>
    <t>CE-6131</t>
  </si>
  <si>
    <t>CE-6132</t>
  </si>
  <si>
    <t>CE-6141</t>
  </si>
  <si>
    <t>CE-6142</t>
  </si>
  <si>
    <t>CE-6151</t>
  </si>
  <si>
    <t>CE-6152</t>
  </si>
  <si>
    <t>CE-6161</t>
  </si>
  <si>
    <t>CE-6162</t>
  </si>
  <si>
    <t>CE-6171</t>
  </si>
  <si>
    <t>CE-6172</t>
  </si>
  <si>
    <t>CE-6210</t>
  </si>
  <si>
    <t>CE-6220</t>
  </si>
  <si>
    <t>CE-6300</t>
  </si>
  <si>
    <t>CE-6311</t>
  </si>
  <si>
    <t>CE-6312</t>
  </si>
  <si>
    <t>CE-6321</t>
  </si>
  <si>
    <t>CE-6322</t>
  </si>
  <si>
    <t>CE-6331</t>
  </si>
  <si>
    <t>CE-6332</t>
  </si>
  <si>
    <t>CE-6341</t>
  </si>
  <si>
    <t>CE-6342</t>
  </si>
  <si>
    <t>CE-6353</t>
  </si>
  <si>
    <t>CE-6354</t>
  </si>
  <si>
    <t>CE-6359</t>
  </si>
  <si>
    <t>CE-6410</t>
  </si>
  <si>
    <t>CE-6420</t>
  </si>
  <si>
    <t>CE-6510</t>
  </si>
  <si>
    <t>CE-6511</t>
  </si>
  <si>
    <t>CE-6512</t>
  </si>
  <si>
    <t>CE-6513</t>
  </si>
  <si>
    <t>CE-6521</t>
  </si>
  <si>
    <t>CE-6522</t>
  </si>
  <si>
    <t>CE-6523</t>
  </si>
  <si>
    <t>CE-6524</t>
  </si>
  <si>
    <t>CE-6525</t>
  </si>
  <si>
    <t>CE-6526</t>
  </si>
  <si>
    <t>CE-6531</t>
  </si>
  <si>
    <t>CE-6532</t>
  </si>
  <si>
    <t>CE-6533</t>
  </si>
  <si>
    <t>CE-6534</t>
  </si>
  <si>
    <t>CE-6535</t>
  </si>
  <si>
    <t>CE-6540</t>
  </si>
  <si>
    <t>CE-6550</t>
  </si>
  <si>
    <t>CE-6611</t>
  </si>
  <si>
    <t>CE-6612</t>
  </si>
  <si>
    <t>CE-6621</t>
  </si>
  <si>
    <t>CE-6622</t>
  </si>
  <si>
    <t>CE-6631</t>
  </si>
  <si>
    <t>CE-6632</t>
  </si>
  <si>
    <t>CE-6641</t>
  </si>
  <si>
    <t>CE-6642</t>
  </si>
  <si>
    <t>CE-6651</t>
  </si>
  <si>
    <t>CE-6652</t>
  </si>
  <si>
    <t>CE-6661</t>
  </si>
  <si>
    <t>CE-6662</t>
  </si>
  <si>
    <t>CE-6671</t>
  </si>
  <si>
    <t>CE-6672</t>
  </si>
  <si>
    <t>CE-6700</t>
  </si>
  <si>
    <t>CE-6811</t>
  </si>
  <si>
    <t>CE-6812</t>
  </si>
  <si>
    <t>CE-6821</t>
  </si>
  <si>
    <t>CE-6822</t>
  </si>
  <si>
    <t>CE-6831</t>
  </si>
  <si>
    <t>CE-6832</t>
  </si>
  <si>
    <t>CE-6841</t>
  </si>
  <si>
    <t>CE-6842</t>
  </si>
  <si>
    <t>CE-6853</t>
  </si>
  <si>
    <t>CE-6854</t>
  </si>
  <si>
    <t>CE-6859</t>
  </si>
  <si>
    <t>CE-6910</t>
  </si>
  <si>
    <t>CE-6911</t>
  </si>
  <si>
    <t>CE-6912</t>
  </si>
  <si>
    <t>CE-6913</t>
  </si>
  <si>
    <t>CE-6920</t>
  </si>
  <si>
    <t>CE-6924</t>
  </si>
  <si>
    <t>CE-6925</t>
  </si>
  <si>
    <t>CE-6926</t>
  </si>
  <si>
    <t>CE-6930</t>
  </si>
  <si>
    <t>CE-6934</t>
  </si>
  <si>
    <t>CE-6935</t>
  </si>
  <si>
    <t>CE-6940</t>
  </si>
  <si>
    <t>CE-6941</t>
  </si>
  <si>
    <t>CE-6942</t>
  </si>
  <si>
    <t>CE-6943</t>
  </si>
  <si>
    <t>CE-6950</t>
  </si>
  <si>
    <t>CE-7111</t>
  </si>
  <si>
    <t>CE-7112</t>
  </si>
  <si>
    <t>CE-7121</t>
  </si>
  <si>
    <t>CE-7122</t>
  </si>
  <si>
    <t>CE-7131</t>
  </si>
  <si>
    <t>CE-7132</t>
  </si>
  <si>
    <t>CE-7200</t>
  </si>
  <si>
    <t>CE-7290</t>
  </si>
  <si>
    <t>CE-7310</t>
  </si>
  <si>
    <t>CE-7320</t>
  </si>
  <si>
    <t>CE-7330</t>
  </si>
  <si>
    <t>CE-7340</t>
  </si>
  <si>
    <t>CE-7410</t>
  </si>
  <si>
    <t>CE-7421</t>
  </si>
  <si>
    <t>CE-7422</t>
  </si>
  <si>
    <t>CE-7430</t>
  </si>
  <si>
    <t>CE-7440</t>
  </si>
  <si>
    <t>CE-7450</t>
  </si>
  <si>
    <t>CE-7460</t>
  </si>
  <si>
    <t>CE-7470</t>
  </si>
  <si>
    <t>CE-7480</t>
  </si>
  <si>
    <t>CE-7490</t>
  </si>
  <si>
    <t>CE-7500</t>
  </si>
  <si>
    <t>CE-7611</t>
  </si>
  <si>
    <t>CE-7612</t>
  </si>
  <si>
    <t>CE-7621</t>
  </si>
  <si>
    <t>CE-7622</t>
  </si>
  <si>
    <t>CE-7631</t>
  </si>
  <si>
    <t>CE-7632</t>
  </si>
  <si>
    <t>CE-7710</t>
  </si>
  <si>
    <t>CE-7720</t>
  </si>
  <si>
    <t>CE-7730</t>
  </si>
  <si>
    <t>CE-7740</t>
  </si>
  <si>
    <t>CE-7750</t>
  </si>
  <si>
    <t>CE-7770</t>
  </si>
  <si>
    <t>CE-7780</t>
  </si>
  <si>
    <t>CE-7800</t>
  </si>
  <si>
    <t>CE-8111</t>
  </si>
  <si>
    <t>CE-8112</t>
  </si>
  <si>
    <t>CE-8121</t>
  </si>
  <si>
    <t>CE-8122</t>
  </si>
  <si>
    <t>CE-8131</t>
  </si>
  <si>
    <t>CE-8132</t>
  </si>
  <si>
    <t>CE-8141</t>
  </si>
  <si>
    <t>CE-8142</t>
  </si>
  <si>
    <t>CE-8151</t>
  </si>
  <si>
    <t>CE-8152</t>
  </si>
  <si>
    <t>CE-8161</t>
  </si>
  <si>
    <t>CE-8162</t>
  </si>
  <si>
    <t>CE-8170</t>
  </si>
  <si>
    <t>CE-8200</t>
  </si>
  <si>
    <t>CE-8300</t>
  </si>
  <si>
    <t>CE-8411</t>
  </si>
  <si>
    <t>CE-8412</t>
  </si>
  <si>
    <t>CE-8413</t>
  </si>
  <si>
    <t>CE-8414</t>
  </si>
  <si>
    <t>CE-8415</t>
  </si>
  <si>
    <t>CE-8416</t>
  </si>
  <si>
    <t>CE-8417</t>
  </si>
  <si>
    <t>CE-8421</t>
  </si>
  <si>
    <t>CE-8422</t>
  </si>
  <si>
    <t>CE-8423</t>
  </si>
  <si>
    <t>CE-8424</t>
  </si>
  <si>
    <t>CE-8511</t>
  </si>
  <si>
    <t>CE-8512</t>
  </si>
  <si>
    <t>CE-8513</t>
  </si>
  <si>
    <t>CE-8514</t>
  </si>
  <si>
    <t>CE-8515</t>
  </si>
  <si>
    <t>CE-8516</t>
  </si>
  <si>
    <t>CE-8517</t>
  </si>
  <si>
    <t>CE-8520</t>
  </si>
  <si>
    <t>CE-8531</t>
  </si>
  <si>
    <t>CE-8532</t>
  </si>
  <si>
    <t>CE-8533</t>
  </si>
  <si>
    <t>CE-8534</t>
  </si>
  <si>
    <t>CE-8535</t>
  </si>
  <si>
    <t>CE-8540</t>
  </si>
  <si>
    <t>CE-8550</t>
  </si>
  <si>
    <t>CE-8561</t>
  </si>
  <si>
    <t>CE-8562</t>
  </si>
  <si>
    <t>CE-8563</t>
  </si>
  <si>
    <t>CE-8564</t>
  </si>
  <si>
    <t>CE-8565</t>
  </si>
  <si>
    <t>CE-8610</t>
  </si>
  <si>
    <t>CE-8620</t>
  </si>
  <si>
    <t>CE-8630</t>
  </si>
  <si>
    <t>CE-8640</t>
  </si>
  <si>
    <t>CE-8650</t>
  </si>
  <si>
    <t>CE-8660</t>
  </si>
  <si>
    <t>CE-8670</t>
  </si>
  <si>
    <t>CE-8710</t>
  </si>
  <si>
    <t>CE-8720</t>
  </si>
  <si>
    <t>CE-8811</t>
  </si>
  <si>
    <t>CE-8812</t>
  </si>
  <si>
    <t>CE-8813</t>
  </si>
  <si>
    <t>CE-8814</t>
  </si>
  <si>
    <t>CE-8815</t>
  </si>
  <si>
    <t>CE-8816</t>
  </si>
  <si>
    <t>CE-8817</t>
  </si>
  <si>
    <t>CE-8821</t>
  </si>
  <si>
    <t>CE-8822</t>
  </si>
  <si>
    <t>CE-8823</t>
  </si>
  <si>
    <t>CE-8824</t>
  </si>
  <si>
    <t>CE-8911</t>
  </si>
  <si>
    <t>CE-8912</t>
  </si>
  <si>
    <t>CE-8913</t>
  </si>
  <si>
    <t>CE-8914</t>
  </si>
  <si>
    <t>CE-8915</t>
  </si>
  <si>
    <t>CE-8916</t>
  </si>
  <si>
    <t>CE-8917</t>
  </si>
  <si>
    <t>CE-8920</t>
  </si>
  <si>
    <t>CE-8931</t>
  </si>
  <si>
    <t>CE-8932</t>
  </si>
  <si>
    <t>CE-8933</t>
  </si>
  <si>
    <t>CE-8934</t>
  </si>
  <si>
    <t>CE-8935</t>
  </si>
  <si>
    <t>CE-8940</t>
  </si>
  <si>
    <t>CE-8950</t>
  </si>
  <si>
    <t>CE-8961</t>
  </si>
  <si>
    <t>CE-8962</t>
  </si>
  <si>
    <t>CE-8963</t>
  </si>
  <si>
    <t>CE-8964</t>
  </si>
  <si>
    <t>CE-8965</t>
  </si>
  <si>
    <t>CE-9110</t>
  </si>
  <si>
    <t>CE-9120</t>
  </si>
  <si>
    <t>CE-9130</t>
  </si>
  <si>
    <t>CE-9170</t>
  </si>
  <si>
    <t>CE-9200</t>
  </si>
  <si>
    <t>CE-9300</t>
  </si>
  <si>
    <t>CE-9610</t>
  </si>
  <si>
    <t>CE-9620</t>
  </si>
  <si>
    <t>CE-9630</t>
  </si>
  <si>
    <t>CE-9670</t>
  </si>
  <si>
    <t>CE-9700</t>
  </si>
  <si>
    <t>CE-9800</t>
  </si>
  <si>
    <t>17</t>
  </si>
  <si>
    <t>67</t>
  </si>
  <si>
    <t>CE-01</t>
  </si>
  <si>
    <t>CE-04</t>
  </si>
  <si>
    <t>CE-06</t>
  </si>
  <si>
    <t>CE-13</t>
  </si>
  <si>
    <t>CE-17</t>
  </si>
  <si>
    <t>CE-32</t>
  </si>
  <si>
    <t>CE-33</t>
  </si>
  <si>
    <t>CE-67</t>
  </si>
  <si>
    <t>CE-82</t>
  </si>
  <si>
    <t>CE-83</t>
  </si>
  <si>
    <t>0200</t>
  </si>
  <si>
    <t>0700</t>
  </si>
  <si>
    <t>2200</t>
  </si>
  <si>
    <t>CE-0200</t>
  </si>
  <si>
    <t>CE-0700</t>
  </si>
  <si>
    <t>CE-2200</t>
  </si>
  <si>
    <t>22</t>
  </si>
  <si>
    <t>0</t>
  </si>
  <si>
    <t xml:space="preserve">NIET-VERDEELDE ONTVANGSTEN </t>
  </si>
  <si>
    <t xml:space="preserve">DÉPENSES NON VENTILÉES </t>
  </si>
  <si>
    <t xml:space="preserve">RECETTES NON VENTILÉES </t>
  </si>
  <si>
    <t>CE-0EXP</t>
  </si>
  <si>
    <t>CE-0INC</t>
  </si>
  <si>
    <t>d-006</t>
  </si>
  <si>
    <t>d-007</t>
  </si>
  <si>
    <t>d-008</t>
  </si>
  <si>
    <t>d-009</t>
  </si>
  <si>
    <t>d-010</t>
  </si>
  <si>
    <t>d-011</t>
  </si>
  <si>
    <t>d-012</t>
  </si>
  <si>
    <t>d-013</t>
  </si>
  <si>
    <t>d-014</t>
  </si>
  <si>
    <t>d-015</t>
  </si>
  <si>
    <t>d-016</t>
  </si>
  <si>
    <t>d-017</t>
  </si>
  <si>
    <t>d-018</t>
  </si>
  <si>
    <t>d-019</t>
  </si>
  <si>
    <t>d-020</t>
  </si>
  <si>
    <t>d-021</t>
  </si>
  <si>
    <t>d-022</t>
  </si>
  <si>
    <t>d-023</t>
  </si>
  <si>
    <t>Description</t>
  </si>
  <si>
    <t>Code éco.</t>
  </si>
  <si>
    <t>Eco. code</t>
  </si>
  <si>
    <t>Total</t>
  </si>
  <si>
    <t>Totaal</t>
  </si>
  <si>
    <t>Total des dépenses courantes</t>
  </si>
  <si>
    <t>Total des dépenses de capital</t>
  </si>
  <si>
    <t>Total des dépenses</t>
  </si>
  <si>
    <t>(excl. dette publique)</t>
  </si>
  <si>
    <t>Total général des dépenses</t>
  </si>
  <si>
    <t>(incl. dette publique)</t>
  </si>
  <si>
    <t>Totaal van de lopende uitgaven</t>
  </si>
  <si>
    <t>Totaal van de kapitaaluitgaven</t>
  </si>
  <si>
    <t>Totaal van de uitgaven</t>
  </si>
  <si>
    <t>(incl. overheidsschuld)</t>
  </si>
  <si>
    <t>(excl. overheidsschuld)</t>
  </si>
  <si>
    <t>Algemeen totaal van de uitgaven</t>
  </si>
  <si>
    <t>CRED_TYP</t>
  </si>
  <si>
    <t>EXP</t>
  </si>
  <si>
    <t>INC</t>
  </si>
  <si>
    <t>7390</t>
  </si>
  <si>
    <t>Travaux d'infrastructure réalisés en régie propre</t>
  </si>
  <si>
    <t>Infrastructuurwerken uitgevoerd in eigen beheer</t>
  </si>
  <si>
    <t>CE-7390</t>
  </si>
  <si>
    <t>4</t>
  </si>
  <si>
    <t>43</t>
  </si>
  <si>
    <t>435</t>
  </si>
  <si>
    <t>6</t>
  </si>
  <si>
    <t>63</t>
  </si>
  <si>
    <t>635</t>
  </si>
  <si>
    <t>CODE_VLOOKUP</t>
  </si>
  <si>
    <t>7</t>
  </si>
  <si>
    <t>72</t>
  </si>
  <si>
    <t>729</t>
  </si>
  <si>
    <t>Frais généraux de fonctionnement payés à des secteurs autres que le secteur des administrations publiques</t>
  </si>
  <si>
    <t>Locations de bâtiments payées à des secteurs autres que le secteur des administrations publiques</t>
  </si>
  <si>
    <t>Frais généraux de fonctionnement payés à l'intérieur du secteur des administrations publiques</t>
  </si>
  <si>
    <t>Locations de bâtiments payées à l'intérieur du secteur des administrations publiques</t>
  </si>
  <si>
    <t>Autres prestations sociales en espèces</t>
  </si>
  <si>
    <t>Autres prestations sociales en nature</t>
  </si>
  <si>
    <t>Autres prestations en espèces aux ménages en tant que consommateurs</t>
  </si>
  <si>
    <t>Autres prestations en nature aux ménages en tant que consommateurs</t>
  </si>
  <si>
    <t>Aux provinces : contributions générales</t>
  </si>
  <si>
    <t>Aux provinces : contributions spécifiques</t>
  </si>
  <si>
    <t>Aux provinces : contributions aux charges d'intérêt</t>
  </si>
  <si>
    <t>Aux provinces : contributions aux traitements du personnel enseignant</t>
  </si>
  <si>
    <t>Aux provinces : contributions aux pensions du personnel enseignant</t>
  </si>
  <si>
    <t>Aux provinces : contributions aux autres frais de fonctionnement de l'enseignement</t>
  </si>
  <si>
    <t>Aux communes : contributions générales</t>
  </si>
  <si>
    <t>Aux communes : contributions spécifiques</t>
  </si>
  <si>
    <t>Aux communes : contributions aux charges d'intérêt</t>
  </si>
  <si>
    <t>Aux communes : contributions aux traitements du personnel enseignant</t>
  </si>
  <si>
    <t>Aux communes : contributions aux pensions du personnel enseignant</t>
  </si>
  <si>
    <t>Aux communes : contributions aux autres frais de fonctionnement de l'enseignement</t>
  </si>
  <si>
    <t>Aux provinces et communes (non ventilé) : contributions générales</t>
  </si>
  <si>
    <t>Aux provinces et communes (non ventilé) : contributions spécifiques</t>
  </si>
  <si>
    <t>Aux provinces et communes (non ventilé) : contributions pour charges d'intérêt</t>
  </si>
  <si>
    <t>Aux provinces et communes (non ventilé) : contributions aux traitements du personnel enseignant</t>
  </si>
  <si>
    <t>Aux provinces et communes (non ventilé) : contributions aux pensions du personnel enseignant</t>
  </si>
  <si>
    <t>Aux provinces et communes (non ventilé) : contributions aux autres frais de fonctionnement de l'enseignement</t>
  </si>
  <si>
    <t>Aux autres administrations publiques locales : contributions générales</t>
  </si>
  <si>
    <t>Aux autres administrations publiques locales : contributions spécifiques</t>
  </si>
  <si>
    <t>Achats de terrains à l'intérieur du secteur des administrations publiques</t>
  </si>
  <si>
    <t>Achats de terrains dans d'autres secteurs que le secteur des administrations publiques</t>
  </si>
  <si>
    <t>Achats d'ouvrages existants en matière de travaux routiers et hydrauliques à l'intérieur du secteur des administrations publiques</t>
  </si>
  <si>
    <t>Achats d'ouvrages existants en matière de travaux routiers et hydrauliques dans d'autres secteurs que le secteur des administrations publiques</t>
  </si>
  <si>
    <t>Achats de bâtiments existants à l'intérieur du secteur des administrations publiques</t>
  </si>
  <si>
    <t>Achats de bâtiments existants dans d'autres secteurs que le secteur des administrations publiques</t>
  </si>
  <si>
    <t>Octrois de crédit aux institutions de l'UE</t>
  </si>
  <si>
    <t>Octrois de crédit aux pays membres de l'UE (administrations publiques)</t>
  </si>
  <si>
    <t>Octrois de crédit aux pays membres de l'UE (non-administrations publiques)</t>
  </si>
  <si>
    <t>Octrois de crédit aux institutions internationales autres que les institutions de l'UE</t>
  </si>
  <si>
    <t>Octrois de crédit aux pays autres que les pays membres de l'UE (administrations publiques)</t>
  </si>
  <si>
    <t>Octrois de crédit aux pays autres que les pays membres de l'UE (non-administrations publiques)</t>
  </si>
  <si>
    <t>Octrois de crédit aux institutions de l'UE : préfinancement dans le cadre des subventions européennes</t>
  </si>
  <si>
    <t>Participations dans des institutions de l'UE</t>
  </si>
  <si>
    <t>Participations dans des institutions internationales autres que les institutions de l'UE</t>
  </si>
  <si>
    <t>Participations dans des pays membres de l'UE (non-administrations publiques)</t>
  </si>
  <si>
    <t>Participations dans des pays autres que les pays membres de l'UE (non-administrations publiques)</t>
  </si>
  <si>
    <t>Octrois de crédits à l'intérieur d'un groupe institutionnel : au pouvoir institutionnel</t>
  </si>
  <si>
    <t>Octrois de crédits à l'intérieur d'un groupe institutionnel : aux fonds budgétaires non organiques</t>
  </si>
  <si>
    <t>Octrois de crédits à l'intérieur d'un groupe institutionnel : aux services administratifs à comptabilité autonome (SACA)</t>
  </si>
  <si>
    <t>Octrois de crédits à l'intérieur d'un groupe institutionnel : aux organismes administratifs publics (OAP)</t>
  </si>
  <si>
    <t>Octrois de crédits à l'intérieur d'un groupe institutionnel : aux établissements d'enseignement du pouvoir institutionnel</t>
  </si>
  <si>
    <t>Octrois de crédits à l'intérieur d'un groupe institutionnel : aux ASBL des administrations publiques</t>
  </si>
  <si>
    <t>Octrois de crédits à l'intérieur d'un groupe institutionnel : aux autres unités publiques</t>
  </si>
  <si>
    <t>Octrois de crédits aux provinces</t>
  </si>
  <si>
    <t>Octrois de crédits aux communes</t>
  </si>
  <si>
    <t>Octrois de crédits aux provinces et communes - non ventilé</t>
  </si>
  <si>
    <t>Octrois de crédits aux ASBL des pouvoirs locaux</t>
  </si>
  <si>
    <t>Octrois de crédits aux autres administrations publiques locales</t>
  </si>
  <si>
    <t>Prises de participations à l'intérieur du groupe institutionnel</t>
  </si>
  <si>
    <t>Prises de participations dans la sécurité sociale</t>
  </si>
  <si>
    <t>Prises de participations dans les pouvoirs locaux</t>
  </si>
  <si>
    <t>Prises de participations dans l'enseignement autonome subsidié</t>
  </si>
  <si>
    <t>Prises de participations dans les autres groupes institutionnels</t>
  </si>
  <si>
    <t>(groupes 1-4)</t>
  </si>
  <si>
    <t>(groupes 5-8)</t>
  </si>
  <si>
    <t>(groepen 1-4)</t>
  </si>
  <si>
    <t>(groepen 5-8)</t>
  </si>
  <si>
    <t>Algemene werkingskosten vergoed aan andere sectoren dan de overheidssector</t>
  </si>
  <si>
    <t>Huurgelden van gebouwen vergoed aan andere sectoren dan de overheidssector</t>
  </si>
  <si>
    <t>Algemene werkingskosten vergoed binnen de overheidssector</t>
  </si>
  <si>
    <t>Huurgelden van gebouwen vergoed binnen de overheidssector</t>
  </si>
  <si>
    <t>Aan provincies: algemene bijdragen</t>
  </si>
  <si>
    <t>Aan provincies: specifieke bijdragen</t>
  </si>
  <si>
    <t>Aan provincies: bijdragen voor rentelasten</t>
  </si>
  <si>
    <t>Aan provincies: bijdragen voor lonen van het onderwijzend personeel</t>
  </si>
  <si>
    <t>Aan provincies: bijdragen voor rustpensioenen van het onderwijzend personeel</t>
  </si>
  <si>
    <t>Aan provincies: bijdragen voor overige werkingskosten van het onderwijs</t>
  </si>
  <si>
    <t>Aan gemeenten: algemene bijdragen</t>
  </si>
  <si>
    <t>Aan gemeenten: specifieke bijdragen</t>
  </si>
  <si>
    <t>Aan gemeenten: bijdragen voor rentelasten</t>
  </si>
  <si>
    <t>Aan gemeenten: bijdragen voor lonen van het onderwijzend personeel</t>
  </si>
  <si>
    <t>Aan gemeenten: bijdragen voor rustpensioenen van het onderwijzend personeel</t>
  </si>
  <si>
    <t>Aan gemeenten: bijdragen voor overige werkingskosten van het onderwijs</t>
  </si>
  <si>
    <t>Aan provincies en gemeenten (niet verdeeld): algemene bijdragen</t>
  </si>
  <si>
    <t>Aan provincies en gemeenten (niet verdeeld): specifieke bijdragen</t>
  </si>
  <si>
    <t>Aan provincies en gemeenten (niet verdeeld): bijdragen voor rentelasten</t>
  </si>
  <si>
    <t>Aan provincies en gemeenten (niet verdeeld): bijdragen voor lonen van het onderwijzend personeel</t>
  </si>
  <si>
    <t>Aan provincies en gemeenten (niet verdeeld): bijdragen voor rustpensioenen van het onderwijzend personeel</t>
  </si>
  <si>
    <t>Aan provincies en gemeenten (niet verdeeld): bijdragen voor overige werkingskosten van het onderwijs</t>
  </si>
  <si>
    <t>Aan overige lokale overheden: algemene bijdragen</t>
  </si>
  <si>
    <t>Aan overige lokale overheden: specifieke bijdragen</t>
  </si>
  <si>
    <t>Aankoop van gronden binnen de overheidssector</t>
  </si>
  <si>
    <t>Aankoop van gronden in andere sectoren dan de overheidssector</t>
  </si>
  <si>
    <t>Aankoop van bestaande wegen- en waterbouwkundige werken binnen de overheidssector</t>
  </si>
  <si>
    <t>Aankoop van bestaande wegen- en waterbouwkundige werken in andere sectoren dan de overheidssector</t>
  </si>
  <si>
    <t>Aankoop van bestaande gebouwen binnen de overheidssector</t>
  </si>
  <si>
    <t>Aankoop van bestaande gebouwen in andere sectoren dan de overheidssector</t>
  </si>
  <si>
    <t>Kredietverleningen aan EU-instellingen</t>
  </si>
  <si>
    <t>Kredietverleningen aan lidstaten van de EU (overheden)</t>
  </si>
  <si>
    <t>Kredietverleningen aan lidstaten van de EU (niet-overheden)</t>
  </si>
  <si>
    <t>Kredietverleningen aan internationale instellingen andere dan de EU-instellingen</t>
  </si>
  <si>
    <t>Kredietverleningen aan landen andere dan de lidstaten van de EU (overheden)</t>
  </si>
  <si>
    <t>Kredietverleningen aan landen andere dan de lidstaten van de EU (niet-overheden)</t>
  </si>
  <si>
    <t>Kredietverleningen aan EU-instellingen: prefinanciering in het kader van Europese subsidies</t>
  </si>
  <si>
    <t>Deelnemingen in EU-instellingen</t>
  </si>
  <si>
    <t>Deelnemingen in lidstaten van de EU (niet-overheden)</t>
  </si>
  <si>
    <t>Deelnemingen in internationale instellingen andere dan de EU-instellingen</t>
  </si>
  <si>
    <t>Deelnemingen in landen andere dan de lidstaten van de EU (niet-overheden)</t>
  </si>
  <si>
    <t>Kredietverleningen binnen een institutionele groep: aan de institutionele overheid</t>
  </si>
  <si>
    <t>Kredietverleningen binnen een institutionele groep: aan niet-organieke begrotingsfondsen</t>
  </si>
  <si>
    <t>Kredietverleningen binnen een institutionele groep: aan administratieve diensten met boekhoudkundige autonomie (ADBA)</t>
  </si>
  <si>
    <t>Kredietverleningen binnen een institutionele groep: aan administratieve openbare instellingen (AOI)</t>
  </si>
  <si>
    <t>Kredietverleningen binnen een institutionele groep: aan onderwijsinstellingen van de institutionele overheid</t>
  </si>
  <si>
    <t>Kredietverleningen binnen een institutionele groep: aan vzw's van de overheid</t>
  </si>
  <si>
    <t>Kredietverleningen binnen een institutionele groep: aan andere eenheden van de overheid</t>
  </si>
  <si>
    <t>Kredietverleningen aan provincies</t>
  </si>
  <si>
    <t>Kredietverleningen aan gemeenten</t>
  </si>
  <si>
    <t>Kredietverleningen aan provincies en gemeenten - niet verdeeld</t>
  </si>
  <si>
    <t>Kredietverleningen aan vzw's van de lokale overheden</t>
  </si>
  <si>
    <t>Kredietverleningen aan overige lokale overheden</t>
  </si>
  <si>
    <t>Deelnemingen binnen de institutionele groep</t>
  </si>
  <si>
    <t>Deelnemingen in lokale overheden</t>
  </si>
  <si>
    <t>Deelnemingen in de sociale zekerheid</t>
  </si>
  <si>
    <t>Deelnemingen in het gesubsidieerd autonoom onderwijs</t>
  </si>
  <si>
    <t>Deelnemingen in andere institutionele groepen</t>
  </si>
  <si>
    <t>Overige sociale uitkeringen in geld</t>
  </si>
  <si>
    <t>Overige sociale uitkeringen in natura</t>
  </si>
  <si>
    <t>Overige uitkeringen in geld aan gezinnen als verbruikers</t>
  </si>
  <si>
    <t>Overige uitkeringen in natura aan gezinnen als verbruikers</t>
  </si>
  <si>
    <t>Ventes de biens non durables et de services aux entreprises</t>
  </si>
  <si>
    <t>Ventes de biens non durables et de services aux ASBL au service des ménages et aux ménages</t>
  </si>
  <si>
    <t>Ventes de biens non durables et de services à l'étranger</t>
  </si>
  <si>
    <t>Ventes de terrains à l'intérieur du secteur des administrations publiques</t>
  </si>
  <si>
    <t>Ventes de terrains à d'autres secteurs que le secteur des administrations publiques</t>
  </si>
  <si>
    <t>Ventes d'ouvrages existants en matière de travaux routiers et hydrauliques à l'intérieur du secteur des administrations publiques</t>
  </si>
  <si>
    <t>Ventes d'ouvrages existants en matière de travaux routiers et hydrauliques à d'autres secteurs que le secteur des administrations publiques</t>
  </si>
  <si>
    <t>Ventes de bâtiments existants à l'intérieur du secteur des administrations publiques</t>
  </si>
  <si>
    <t>Ventes de bâtiments existants à d'autres secteurs que le secteur des administrations publiques</t>
  </si>
  <si>
    <t>Remboursements de crédits par les institutions de l'UE</t>
  </si>
  <si>
    <t>Remboursements de crédits par les pays membres de l'UE (administrations publiques)</t>
  </si>
  <si>
    <t>Remboursements de crédits par les pays membres de l'UE (non-administrations publiques)</t>
  </si>
  <si>
    <t>Remboursements de crédits par des institutions internationales autres que les institutions de l'UE</t>
  </si>
  <si>
    <t>Remboursements de crédits par des pays autres que les pays membres de l'UE (administrations publiques)</t>
  </si>
  <si>
    <t>Remboursements de crédits par des pays autres que les pays membres de l'UE (non-administrations publiques)</t>
  </si>
  <si>
    <t>Remboursements de crédits à l'intérieur d'un groupe institutionnel : du pouvoir institutionnel</t>
  </si>
  <si>
    <t>Remboursements de crédits à l'intérieur d'un groupe institutionnel : des fonds budgétaires non organiques</t>
  </si>
  <si>
    <t>Remboursements de crédits à l'intérieur d'un groupe institutionnel : des services administratifs à comptabilité autonome (SACA)</t>
  </si>
  <si>
    <t>Remboursements de crédits à l'intérieur d'un groupe institutionnel : des organismes administratifs publics (OAP)</t>
  </si>
  <si>
    <t>Remboursements de crédits à l'intérieur d'un groupe institutionnel : des établissements d'enseignement du pouvoir institutionnel</t>
  </si>
  <si>
    <t>Remboursements de crédits à l'intérieur d'un groupe institutionnel : des ASBL des administrations publiques</t>
  </si>
  <si>
    <t>Remboursements de crédits à l'intérieur d'un groupe institutionnel : des autres unités publiques</t>
  </si>
  <si>
    <t>Liquidations de participations dans des institutions de l'UE</t>
  </si>
  <si>
    <t>Liquidations de participations dans des pays membres de l'UE (non-administrations publiques)</t>
  </si>
  <si>
    <t>Liquidations de participations dans des institutions internationales autres que les institutions de l'UE</t>
  </si>
  <si>
    <t>Liquidations de participations dans des pays autres que les pays membres de l'UE (non-administrations publiques)</t>
  </si>
  <si>
    <t>Remboursements de crédits par les provinces</t>
  </si>
  <si>
    <t>Remboursements de crédits par les communes</t>
  </si>
  <si>
    <t>Remboursements de crédits par les provinces et les communes - non ventilé</t>
  </si>
  <si>
    <t>Remboursements de crédits par les ASBL des pouvoirs locaux</t>
  </si>
  <si>
    <t>Remboursements de crédits par les autres administrations publiques locales</t>
  </si>
  <si>
    <t>Liquidations de participations à l'intérieur du groupe institutionnel</t>
  </si>
  <si>
    <t>Liquidations de participations dans la sécurité sociale</t>
  </si>
  <si>
    <t>Liquidations de participations dans les pouvoirs locaux</t>
  </si>
  <si>
    <t>Liquidations de participations dans l'enseignement autonome subsidié</t>
  </si>
  <si>
    <t>Liquidations de participations dans d'autres groupes institutionnels</t>
  </si>
  <si>
    <t>Transferts de revenus aux communautés : dotations</t>
  </si>
  <si>
    <t>Transferts de revenus aux communautés : parties attribuées d'impôts et de perceptions</t>
  </si>
  <si>
    <t>Transferts de revenus aux régions : dotations</t>
  </si>
  <si>
    <t>Transferts de revenus aux régions : parties attribuées d'impôts et de perceptions</t>
  </si>
  <si>
    <t>Des autres administrations publiques locales : contributions spécifiques</t>
  </si>
  <si>
    <t>Des autres administrations publiques locales : contributions générales</t>
  </si>
  <si>
    <t>Des provinces : contributions générales</t>
  </si>
  <si>
    <t>Des provinces : contributions spécifiques</t>
  </si>
  <si>
    <t>Des communes : contributions générales</t>
  </si>
  <si>
    <t>Des communes : contributions spécifiques</t>
  </si>
  <si>
    <t>Du pouvoir fédéral : dotations</t>
  </si>
  <si>
    <t>Du pouvoir fédéral : parties attribuées d'impôts et de perceptions</t>
  </si>
  <si>
    <t>Verkoop van niet-duurzame goederen en diensten aan bedrijven</t>
  </si>
  <si>
    <t>Verkoop van niet-duurzame goederen en diensten aan vzw's ten behoeve van de gezinnen en aan gezinnen</t>
  </si>
  <si>
    <t>Verkoop van niet-duurzame goederen en diensten aan het buitenland</t>
  </si>
  <si>
    <t>Inkomensoverdrachten aan de gemeenschappen: dotaties</t>
  </si>
  <si>
    <t>Inkomensoverdrachten aan de gemeenschappen: toegewezen gedeelten van belastingen en heffingen</t>
  </si>
  <si>
    <t>Inkomensoverdrachten aan de gewesten: dotaties</t>
  </si>
  <si>
    <t>Inkomensoverdrachten aan de gewesten: toegewezen gedeelten van belastingen en heffingen</t>
  </si>
  <si>
    <t>Van provincies: algemene bijdragen</t>
  </si>
  <si>
    <t>Van provincies: specifieke bijdragen</t>
  </si>
  <si>
    <t>Van gemeenten: algemene bijdragen</t>
  </si>
  <si>
    <t>Van gemeenten: specifieke bijdragen</t>
  </si>
  <si>
    <t>Van overige lokale overheden: algemene bijdragen</t>
  </si>
  <si>
    <t>Van overige lokale overheden: specifieke bijdragen</t>
  </si>
  <si>
    <t>Van de federale overheid: dotaties</t>
  </si>
  <si>
    <t xml:space="preserve">Van de federale overheid: toegewezen gedeelten van belastingen en heffingen </t>
  </si>
  <si>
    <t>Verkoop van gronden binnen de overheidssector</t>
  </si>
  <si>
    <t>Verkoop van gronden aan andere sectoren dan de overheidssector</t>
  </si>
  <si>
    <t>Verkoop van bestaande wegen- en waterbouwkundige werken binnen de overheidssector</t>
  </si>
  <si>
    <t>Verkoop van bestaande wegen- en waterbouwkundige werken aan andere sectoren dan de overheidssector</t>
  </si>
  <si>
    <t>Verkoop van bestaande gebouwen binnen de overheidssector</t>
  </si>
  <si>
    <t>Verkoop van bestaande gebouwen aan andere sectoren dan de overheidssector</t>
  </si>
  <si>
    <t>Kredietaflossingen door EU-instellingen</t>
  </si>
  <si>
    <t>Kredietaflossingen door lidstaten van de EU (overheden)</t>
  </si>
  <si>
    <t>Kredietaflossingen door lidstaten van de EU (niet-overheden)</t>
  </si>
  <si>
    <t>Kredietaflossingen door internationale instellingen andere dan de EU-instellingen</t>
  </si>
  <si>
    <t>Kredietaflossingen door landen andere dan de lidstaten van de EU (overheden)</t>
  </si>
  <si>
    <t>Kredietaflossingen door landen andere dan de lidstaten van de EU (niet-overheden)</t>
  </si>
  <si>
    <t>Vereffeningen van deelnemingen in EU-instellingen</t>
  </si>
  <si>
    <t>Vereffeningen van deelnemingen in lidstaten van de EU (niet-overheden)</t>
  </si>
  <si>
    <t>Vereffeningen van deelnemingen in internationale instellingen andere dan de EU-instellingen</t>
  </si>
  <si>
    <t>Vereffeningen van deelnemingen in landen andere dan de lidstaten van de EU (niet-overheden)</t>
  </si>
  <si>
    <t>Kredietaflossingen binnen een institutionele groep: van de institutionele overheid</t>
  </si>
  <si>
    <t>Kredietaflossingen binnen een institutionele groep: van niet-organieke begrotingsfondsen</t>
  </si>
  <si>
    <t>Kredietaflossingen binnen een institutionele groep: van administratieve diensten met boekhoudkundige autonomie (ADBA)</t>
  </si>
  <si>
    <t>Kredietaflossingen binnen een institutionele groep: van administratieve openbare instellingen (AOI)</t>
  </si>
  <si>
    <t>Kredietaflossingen binnen een institutionele groep: van onderwijsinstellingen van de institutionele overheid</t>
  </si>
  <si>
    <t>Kredietaflossingen binnen een institutionele groep: van vzw's van de overheid</t>
  </si>
  <si>
    <t>Kredietaflossingen binnen een institutionele groep: van andere eenheden van de overheid</t>
  </si>
  <si>
    <t>Kredietaflossingen door provincies</t>
  </si>
  <si>
    <t>Kredietaflossingen door gemeenten</t>
  </si>
  <si>
    <t>Kredietaflossingen door provincies en gemeenten - niet verdeeld</t>
  </si>
  <si>
    <t>Kredietaflossingen door vzw's van de lokale overheden</t>
  </si>
  <si>
    <t>Kredietaflossingen door overige lokale overheden</t>
  </si>
  <si>
    <t>Vereffeningen van deelnemingen binnen de institutionele groep</t>
  </si>
  <si>
    <t>Vereffeningen van deelnemingen in de sociale zekerheid</t>
  </si>
  <si>
    <t>Vereffeningen van deelnemingen in lokale overheden</t>
  </si>
  <si>
    <t>Vereffeningen van deelnemingen in het gesubsidieerd autonoom onderwijs</t>
  </si>
  <si>
    <t>Vereffeningen van deelnemingen in andere institutionele groepen</t>
  </si>
  <si>
    <t>9200</t>
  </si>
  <si>
    <t>CE-7760</t>
  </si>
  <si>
    <t>7760</t>
  </si>
  <si>
    <t>Comment</t>
  </si>
  <si>
    <t>Code non utilisé mais non vide pour CLO2010 et REA2010</t>
  </si>
  <si>
    <t>Code supprimé lors du passage à la CE2015</t>
  </si>
  <si>
    <t>Code non utilisé mais non vide pour CLO2014</t>
  </si>
  <si>
    <t>Code non utilisé mais non vide pour certains cycles entre 2010 et 2014</t>
  </si>
  <si>
    <t>6661</t>
  </si>
  <si>
    <t>6662</t>
  </si>
  <si>
    <t>6671</t>
  </si>
  <si>
    <t>6672</t>
  </si>
  <si>
    <t>9700</t>
  </si>
  <si>
    <t>SERVICES GÉNÉRAUX DES ADMINISTRATIONS PUBLIQUES</t>
  </si>
  <si>
    <t>PROJETS À DESTINATIONS MULTIPLES OU INCONNUES</t>
  </si>
  <si>
    <t>Projets à destinations multiples ou inconnues</t>
  </si>
  <si>
    <t>FONCTIONNEMENT DES ORGANES EXÉCUTIFS ET LÉGISLATIFS, AFFAIRES FINANCIÈRES ET FISCALES, AFFAIRES ÉTRANGÈRES</t>
  </si>
  <si>
    <t xml:space="preserve">Fonctionnement des organes exécutifs et législatifs, affaires financières et fiscales, affaires étrangères (en général) </t>
  </si>
  <si>
    <t xml:space="preserve">Organes exécutifs et organes législatifs </t>
  </si>
  <si>
    <t xml:space="preserve">Organes exécutifs et législatifs (en général) </t>
  </si>
  <si>
    <t xml:space="preserve">Le Chef de l’État et les membres de la famille royale </t>
  </si>
  <si>
    <t xml:space="preserve">Organes législatifs </t>
  </si>
  <si>
    <t xml:space="preserve">Organes exécutifs </t>
  </si>
  <si>
    <t xml:space="preserve">Représentation belge dans des organismes internationaux à caractère général </t>
  </si>
  <si>
    <t xml:space="preserve">Affaires financières et fiscales </t>
  </si>
  <si>
    <t xml:space="preserve">Affaires financières et fiscales (en général) </t>
  </si>
  <si>
    <t>Appareil fiscal</t>
  </si>
  <si>
    <t xml:space="preserve">Services budgétaires, comptables et financiers </t>
  </si>
  <si>
    <t xml:space="preserve">La monnaie </t>
  </si>
  <si>
    <t>Les domaines / propriétés de l’État</t>
  </si>
  <si>
    <t xml:space="preserve">Affaires étrangères </t>
  </si>
  <si>
    <t>Affaires étrangères (en général)</t>
  </si>
  <si>
    <t>Représentation à l’étranger</t>
  </si>
  <si>
    <t>Participation à des organisations internationales à caractère général</t>
  </si>
  <si>
    <t xml:space="preserve">AIDE EXTÉRIEURE </t>
  </si>
  <si>
    <t xml:space="preserve">Aide extérieure (en général) </t>
  </si>
  <si>
    <t>Aide bilatérale économique aux pays en voie de développement et en transition</t>
  </si>
  <si>
    <t xml:space="preserve">Aide économique aux pays en voie de développement et en transition par l’intermédiaire d’organisations internationales </t>
  </si>
  <si>
    <t xml:space="preserve">Aide bilatérale humanitaire, sociale et technique aux pays en voie de développement et en transition </t>
  </si>
  <si>
    <t xml:space="preserve">Aide humanitaire, sociale et technique aux pays en voie de développement et en transition par l’intermédiaire d’organisations internationales </t>
  </si>
  <si>
    <t>SERVICES GÉNÉRAUX (CENTRALISÉS)</t>
  </si>
  <si>
    <t>Services généraux de personnel</t>
  </si>
  <si>
    <t>Services de planification générale et services statistiques généraux</t>
  </si>
  <si>
    <t>Autres services généraux centralisés</t>
  </si>
  <si>
    <t>RECHERCHE FONDAMENTALE</t>
  </si>
  <si>
    <t xml:space="preserve">Recherche fondamentale </t>
  </si>
  <si>
    <t>Recherche fondamentale sensu stricto</t>
  </si>
  <si>
    <t>Recherche fondamentale sensu lato</t>
  </si>
  <si>
    <t>RECHERCHE ET DÉVELOPPEMENT CONCERNANT DES SERVICES GÉNÉRAUX DES ADMINISTRATIONS PUBLIQUES</t>
  </si>
  <si>
    <t>Recherche et développement concernant des services généraux (centralisés) des administrations publiques</t>
  </si>
  <si>
    <t>Recherche et développement concernant les organes exécutifs et législatifs, affaires fiscales et financières, affaires étrangères</t>
  </si>
  <si>
    <t>Recherche et développement concernant les organes exécutifs et législatifs</t>
  </si>
  <si>
    <t>Recherche et développement concernant les affaires fiscales et financières</t>
  </si>
  <si>
    <t>Recherche et développement concernant les affaires étrangères</t>
  </si>
  <si>
    <t xml:space="preserve">Recherche et développement concernant l’aide extérieure </t>
  </si>
  <si>
    <t>Recherche et développement concernant les services publics généraux centralisés, non classés ailleurs</t>
  </si>
  <si>
    <t xml:space="preserve">Recherche et développement concernant les transactions de la dette publique </t>
  </si>
  <si>
    <t xml:space="preserve">Recherche et développement concernant les transferts à caractère général entre les différents niveaux de Pouvoirs </t>
  </si>
  <si>
    <t>SERVICES GÉNÉRAUX DES ADMINISTRATIONS PUBLIQUES, NON CLASSÉ AILLEURS</t>
  </si>
  <si>
    <t xml:space="preserve">Services généraux des administrations publiques, non classé ailleurs </t>
  </si>
  <si>
    <t>OPÉRATIONS CONCERNANT LA DETTE PUBLIQUE</t>
  </si>
  <si>
    <t xml:space="preserve">Opérations concernant la dette publique (en général) </t>
  </si>
  <si>
    <t xml:space="preserve">Opérations concernant les charges d’intérêt de la dette 
publique </t>
  </si>
  <si>
    <t xml:space="preserve">Amortissement de et recours à des emprunts en euros </t>
  </si>
  <si>
    <t xml:space="preserve">Amortissement de et recours à des emprunts en devises </t>
  </si>
  <si>
    <t xml:space="preserve">Monétisation et démonétisation </t>
  </si>
  <si>
    <t xml:space="preserve">Opérations de placement </t>
  </si>
  <si>
    <t xml:space="preserve">Amortissement de et recours à la dette à court terme </t>
  </si>
  <si>
    <t xml:space="preserve">Achats et ventes de titres de la dette publique </t>
  </si>
  <si>
    <t>TRANSFERTS DE CARACTÈRE GÉNÉRAL ENTRE ADMINISTRATIONS PUBLIQUES</t>
  </si>
  <si>
    <t>Transferts de caractère général entre administrations publiques</t>
  </si>
  <si>
    <t>Transferts  de caractère général à l’intérieur du Pouvoir central</t>
  </si>
  <si>
    <t>Transferts de caractère général entre l’État fédéral et les Entités fédérées</t>
  </si>
  <si>
    <t>Transferts de caractère général entre Entités fédérées</t>
  </si>
  <si>
    <t>Transferts de caractère général entre le Pouvoir central et les Pouvoirs locaux</t>
  </si>
  <si>
    <t>Transferts de caractère général entre l’État fédéral et les Pouvoirs locaux</t>
  </si>
  <si>
    <t>Transferts de caractère général entre les Entités fédérées et les Pouvoirs locaux</t>
  </si>
  <si>
    <t xml:space="preserve">Transferts de caractère général à l’intérieur des Pouvoirs locaux  </t>
  </si>
  <si>
    <t>Transferts de caractère général vers ou en provenance de la Sécurité sociale</t>
  </si>
  <si>
    <t>DÉFENSE</t>
  </si>
  <si>
    <t xml:space="preserve">DÉFENSE MILITAIRE </t>
  </si>
  <si>
    <t>Défense militaire (en général)</t>
  </si>
  <si>
    <t xml:space="preserve">Pensions octroyées aux militaires </t>
  </si>
  <si>
    <t>DÉFENSE CIVILE</t>
  </si>
  <si>
    <t>AIDE MILITAIRE À DES PAYS ÉTRANGERS</t>
  </si>
  <si>
    <t>RECHERCHE ET DÉVELOPPEMENT CONCERNANT LA DÉFENSE</t>
  </si>
  <si>
    <t>DÉFENSE, NON CLASSÉ AILLEURS</t>
  </si>
  <si>
    <t>ORDRE ET SÉCURITÉ PUBLICS</t>
  </si>
  <si>
    <t>ORDRE ET SÉCURITÉ PUBLICS EN GENERAL</t>
  </si>
  <si>
    <t>SERVICES DE POLICE</t>
  </si>
  <si>
    <t>SERVICES DE PROTECTION CIVILE</t>
  </si>
  <si>
    <t>Incendie et services de protection civile (en général)</t>
  </si>
  <si>
    <t>Services de protection contre l’incendie</t>
  </si>
  <si>
    <t>Services de protection civile</t>
  </si>
  <si>
    <t>TRIBUNAUX</t>
  </si>
  <si>
    <t>ADMINISTRATION PÉNITENTIAIRE</t>
  </si>
  <si>
    <t>RECHERCHE ET DÉVELOPPEMENT CONCERNANT L’ORDRE ET LA SÉCURITÉ PUBLICS</t>
  </si>
  <si>
    <t>Recherche et développement concernant l’ordre et la sécurité publics (en général)</t>
  </si>
  <si>
    <t>Recherche et développement concernant l’ordre et la sécurité publics (police)</t>
  </si>
  <si>
    <t>Recherche et développement concernant l’ordre et la sécurité publics (protection contre l’incendie et protection civile)</t>
  </si>
  <si>
    <t>Recherche et développement concernant l’ordre et la sécurité publics (Cours et tribunaux)</t>
  </si>
  <si>
    <t>Recherche et développement concernant l’ordre et la sécurité publics (prisons)</t>
  </si>
  <si>
    <t xml:space="preserve">ORDRE ET SÉCURITÉ PUBLICS, NON CLASSÉ AILLEURS </t>
  </si>
  <si>
    <t>ORDRE ET SÉCURITÉ PUBLICS (AUXILIAIRE DE L’)</t>
  </si>
  <si>
    <t>AFFAIRES ÉCONOMIQUES</t>
  </si>
  <si>
    <t>TUTELLE DE L’ÉCONOMIE GÉNÉRALE, DES ÉCHANGES ET DE L’EMPLOI</t>
  </si>
  <si>
    <t>Tutelle de l’économie générale, des échanges et de l’emploi (en général)</t>
  </si>
  <si>
    <t>Affaires générales de l’économie et du commerce</t>
  </si>
  <si>
    <t>Affaires générales de l’emploi</t>
  </si>
  <si>
    <t>Agriculture, sylviculture, pêche et chasse (en général)</t>
  </si>
  <si>
    <t>Agriculture</t>
  </si>
  <si>
    <t>Sylviculture</t>
  </si>
  <si>
    <t>Pêche et chasse</t>
  </si>
  <si>
    <t>COMBUSTIBLES ET ÉNERGIE</t>
  </si>
  <si>
    <t>Combustibles et énergie (en général)</t>
  </si>
  <si>
    <t>Charbon et autres combustibles minéraux solides</t>
  </si>
  <si>
    <t>Pétrole et gaz naturel</t>
  </si>
  <si>
    <t>Combustible nucléaire</t>
  </si>
  <si>
    <t>Autres combustibles</t>
  </si>
  <si>
    <t>Électricité</t>
  </si>
  <si>
    <t>Énergie non électrique</t>
  </si>
  <si>
    <t>INDUSTRIES EXTRACTIVES ET MANUFACTURIÈRES, CONSTRUCTION</t>
  </si>
  <si>
    <t>Industries extractives et manufacturières, construction (en général)</t>
  </si>
  <si>
    <t>Extraction de ressources minérales autres que les combustibles minéraux</t>
  </si>
  <si>
    <t>Industries manufacturières</t>
  </si>
  <si>
    <t>Bâtiments et travaux publics</t>
  </si>
  <si>
    <t>TRANSPORTS</t>
  </si>
  <si>
    <t>Transport (en général)</t>
  </si>
  <si>
    <t>Transport routier</t>
  </si>
  <si>
    <t>Transport par voies d’eau</t>
  </si>
  <si>
    <t>Transport par voies ferrées</t>
  </si>
  <si>
    <t>Transport aérien</t>
  </si>
  <si>
    <t>Pipelines et systèmes de transport divers</t>
  </si>
  <si>
    <t>COMMUNICATIONS</t>
  </si>
  <si>
    <t>AUTRES BRANCHES D’ACTIVITÉS</t>
  </si>
  <si>
    <t>Autres branches d’activités (en général)</t>
  </si>
  <si>
    <t>Distribution, entrepôts et magasins</t>
  </si>
  <si>
    <t>Horeca</t>
  </si>
  <si>
    <t>Tourisme</t>
  </si>
  <si>
    <t>Développement de projets polyvalents</t>
  </si>
  <si>
    <t>RECHERCHE ET DÉVELOPPEMENT CONCERNANT LES AFFAIRES ÉCONOMIQUES</t>
  </si>
  <si>
    <t>Recherche et développement concernant les affaires économiques (en général)</t>
  </si>
  <si>
    <t>Recherche et développement concernant les affaires générales de l’économie, du commerce et de l’emploi</t>
  </si>
  <si>
    <t>Recherche et développement concernant l’agriculture, la sylviculture, la pêche et la chasse</t>
  </si>
  <si>
    <t>Recherche et développement concernant les combustibles et l’énergie</t>
  </si>
  <si>
    <t>Recherche et développement concernant les industries extractives et manufacturières, ainsi que les bâtiments et travaux publics</t>
  </si>
  <si>
    <t>Recherche et développement concernant les transports</t>
  </si>
  <si>
    <t>Recherche et développement concernant les communications</t>
  </si>
  <si>
    <t>Recherche et développement concernant d’autres branches d’activités</t>
  </si>
  <si>
    <t>AFFAIRES ÉCONOMIQUES, NON CLASSÉ AILLEURS</t>
  </si>
  <si>
    <t>PROTECTION DE L’ENVIRONNEMENT</t>
  </si>
  <si>
    <t>GESTION DES DÉCHETS</t>
  </si>
  <si>
    <t>GESTION DES EAUX USÉES</t>
  </si>
  <si>
    <t>LUTTE CONTRE LA POLLUTION</t>
  </si>
  <si>
    <t>PRÉSERVATION DE LA DIVERSITÉ BIOLOGIQUE ET PROTECTION DE LA NATURE</t>
  </si>
  <si>
    <t>RECHERCHE ET DÉVELOPPEMENT DANS LE DOMAINE DE LA PROTECTION DE L’ENVIRONNEMENT</t>
  </si>
  <si>
    <t>Recherche et développement dans le domaine de la protection de l’environnement (en général)</t>
  </si>
  <si>
    <t>Recherche et développement dans le domaine de la gestion des déchets</t>
  </si>
  <si>
    <t>Recherche et développement dans le domaine de la gestion des eaux usées</t>
  </si>
  <si>
    <t>Recherche et développement dans le domaine de la lutte contre la pollution</t>
  </si>
  <si>
    <t>Recherche et développement dans le domaine de la préservation de la diversité biologique et de la protection de la nature</t>
  </si>
  <si>
    <t>PROTECTION DE L’ENVIRONNEMENT, NON CLASSÉ AILLEURS</t>
  </si>
  <si>
    <t>LOGEMENTS ET ÉQUIPEMENTS COLLECTIFS</t>
  </si>
  <si>
    <t>LOGEMENTS</t>
  </si>
  <si>
    <t>ÉQUIPEMENTS COLLECTIFS</t>
  </si>
  <si>
    <t>ALIMENTATION EN EAU</t>
  </si>
  <si>
    <t>ÉCLAIRAGE PUBLIC</t>
  </si>
  <si>
    <t>RECHERCHE ET DÉVELOPPEMENT DANS LE DOMAINE DU LOGEMENT ET DES ÉQUIPEMENTS COLLECTIFS</t>
  </si>
  <si>
    <t>Recherche et développement dans le domaine du logement et des équipements collectifs (en général)</t>
  </si>
  <si>
    <t>Recherche et développement dans le domaine du logement</t>
  </si>
  <si>
    <t>Recherche et développement dans le domaine des équipements collectifs</t>
  </si>
  <si>
    <t>Recherche et développement dans le domaine de l’alimentation en eau</t>
  </si>
  <si>
    <t>Recherche et développement dans le domaine de l’éclairage public</t>
  </si>
  <si>
    <t>LOGEMENTS ET ÉQUIPEMENTS COLLECTIFS, NON CLASSÉ AILLEURS</t>
  </si>
  <si>
    <t>SANTÉ</t>
  </si>
  <si>
    <t>AFFAIRES GÉNÉRALES CONCERNANT LA SANTÉ</t>
  </si>
  <si>
    <t>PRODUITS, APPAREILS ET MATÉRIELS MÉDICAUX</t>
  </si>
  <si>
    <t>Produits, appareils et matériels médicaux (en général)</t>
  </si>
  <si>
    <t>Produits pharmaceutiques</t>
  </si>
  <si>
    <t>Autres produits médicaux</t>
  </si>
  <si>
    <t>Matériels et appareils thérapeutiques</t>
  </si>
  <si>
    <t>SERVICES AMBULATOIRES</t>
  </si>
  <si>
    <t>Services ambulatoires (en général)</t>
  </si>
  <si>
    <t>Services de médecine générale</t>
  </si>
  <si>
    <t>Services de médecine spécialisée</t>
  </si>
  <si>
    <t>Services dentaires</t>
  </si>
  <si>
    <t>Services paramédicaux</t>
  </si>
  <si>
    <t>SERVICES HOSPITALIERS</t>
  </si>
  <si>
    <t>Services hospitaliers (en général)</t>
  </si>
  <si>
    <t>Services hospitaliers généraux</t>
  </si>
  <si>
    <t>Services hospitaliers spécialisés</t>
  </si>
  <si>
    <t>Services des centres médicaux et des maternités</t>
  </si>
  <si>
    <t>Services des maisons de repos et de soins</t>
  </si>
  <si>
    <t>SERVICES DE SANTÉ PUBLIQUE</t>
  </si>
  <si>
    <t>RECHERCHE ET DÉVELOPPEMENT DANS LE DOMAINE DE LA SANTÉ</t>
  </si>
  <si>
    <t>Recherche et développement dans le domaine de la santé (en général)</t>
  </si>
  <si>
    <t>Recherche et développement dans le domaine des produits, appareils et matériels médicaux</t>
  </si>
  <si>
    <t>Recherche et développement dans le domaine des services ambulatoires</t>
  </si>
  <si>
    <t>Recherche et développement dans le domaine des services hospitaliers</t>
  </si>
  <si>
    <t>Recherche et développement dans le domaine de la santé publique</t>
  </si>
  <si>
    <t>SANTÉ, NON CLASSÉ AILLEURS</t>
  </si>
  <si>
    <t>LOISIRS, CULTURE ET CULTE</t>
  </si>
  <si>
    <t>SERVICES RÉCRÉATIFS ET SPORTIFS</t>
  </si>
  <si>
    <t>SERVICES CULTURELS</t>
  </si>
  <si>
    <t>SERVICES DE RADIODIFFUSION, DE TÉLÉVISION ET D’ÉDITION</t>
  </si>
  <si>
    <t>CULTE ET AUTRES SERVICES COMMUNAUTAIRES</t>
  </si>
  <si>
    <t>RECHERCHE ET DÉVELOPPEMENT DANS LE DOMAINE DES LOISIRS, DE LA CULTURE ET DU CULTE</t>
  </si>
  <si>
    <t>Recherche et développement dans le domaine des loisirs, de la culture et du culte (en général)</t>
  </si>
  <si>
    <t>Recherche et développement dans le domaine des services récréatifs et sportifs</t>
  </si>
  <si>
    <t>Recherche et développement dans le domaine des services culturels</t>
  </si>
  <si>
    <t>Recherche et développement dans le domaine des services de radiodiffusion, de télévision et d’édition</t>
  </si>
  <si>
    <t>Recherche et développement dans le domaine du culte et autres services communautaires</t>
  </si>
  <si>
    <t>LOISIRS, CULTURE ET CULTE, NON CLASSÉ AILLEURS</t>
  </si>
  <si>
    <t>ENSEIGNEMENT</t>
  </si>
  <si>
    <t>ENSEIGNEMENT PRÉÉLÉMENTAIRE ET PRIMAIRE</t>
  </si>
  <si>
    <t>Enseignement maternel et primaire (en général)</t>
  </si>
  <si>
    <t>Enseignement maternel</t>
  </si>
  <si>
    <t>Enseignement primaire</t>
  </si>
  <si>
    <t>ENSEIGNEMENT SECONDAIRE</t>
  </si>
  <si>
    <t>Enseignement secondaire (en général)</t>
  </si>
  <si>
    <t>Premier cycle de l’enseignement secondaire</t>
  </si>
  <si>
    <t>Second cycle de l’enseignement secondaire</t>
  </si>
  <si>
    <t>ENSEIGNEMENT POST-SECONDAIRE NON SUPÉRIEUR</t>
  </si>
  <si>
    <t>ENSEIGNEMENT SUPÉRIEUR</t>
  </si>
  <si>
    <t>Enseignement supérieur (en général)</t>
  </si>
  <si>
    <t>Premier cycle de l’enseignement supérieur</t>
  </si>
  <si>
    <t>Second cycle de l’enseignement supérieur</t>
  </si>
  <si>
    <t>ENSEIGNEMENT NON DÉFINI PAR NIVEAU</t>
  </si>
  <si>
    <t xml:space="preserve">SERVICES ANNEXES À L’ENSEIGNEMENT </t>
  </si>
  <si>
    <t>RECHERCHE ET DÉVELOPPEMENT DANS LE DOMAINE DE L’ENSEIGNEMENT</t>
  </si>
  <si>
    <t>Recherche et développement dans le domaine de l’enseignement (en général)</t>
  </si>
  <si>
    <t>Recherche et développement dans le domaine de l’enseignement préélémentaire et primaire</t>
  </si>
  <si>
    <t>Recherche et développement dans le domaine de l’enseignement secondaire</t>
  </si>
  <si>
    <t xml:space="preserve">Recherche et développement dans le domaine de l’enseignement post-secondaire non supérieur </t>
  </si>
  <si>
    <t>Recherche et développement dans le domaine de l’enseignement supérieur</t>
  </si>
  <si>
    <t>Recherche et développement dans le domaine de l’enseignement non défini par niveau</t>
  </si>
  <si>
    <t xml:space="preserve">Recherche et développement dans le domaine des services annexes à l’enseignement </t>
  </si>
  <si>
    <t>Recherche et développement dans le domaine de l’enseignement, non classé ailleurs</t>
  </si>
  <si>
    <t>ENSEIGNEMENT, NON CLASSÉ AILLEURS</t>
  </si>
  <si>
    <t>PROTECTION SOCIALE</t>
  </si>
  <si>
    <t>PROTECTION ET SÉCURITÉ SOCIALES EN GÉNÉRAL</t>
  </si>
  <si>
    <t>MALADIE ET INVALIDITÉ</t>
  </si>
  <si>
    <t>Maladie et invalidité (en général)</t>
  </si>
  <si>
    <t>Maladie et invalidité – Incapacité temporaire</t>
  </si>
  <si>
    <t>Maladie et invalidité – Incapacité permanente</t>
  </si>
  <si>
    <t>VIEILLESSE</t>
  </si>
  <si>
    <t>SURVIVANTS</t>
  </si>
  <si>
    <t xml:space="preserve">FAMILLE ET ENFANTS </t>
  </si>
  <si>
    <t>CHÔMAGE</t>
  </si>
  <si>
    <t xml:space="preserve">LOGEMENT </t>
  </si>
  <si>
    <t>EXCLUSION SOCIALE, NON CLASSÉ AILLEURS</t>
  </si>
  <si>
    <t>RECHERCHE ET DEVELOPPEMENT DANS LE DOMAINE DE LA PROTECTION SOCIALE</t>
  </si>
  <si>
    <t>Recherche et développement dans le domaine de la protection sociale (en général)</t>
  </si>
  <si>
    <t>Recherche et développement dans le domaine de la maladie et de l’invalidité</t>
  </si>
  <si>
    <t>Recherche et développement dans le domaine du vieillissement</t>
  </si>
  <si>
    <t>Recherche et développement dans le domaine de la survie</t>
  </si>
  <si>
    <t>Recherche et développement dans le domaine de la famille et des enfants</t>
  </si>
  <si>
    <t>Recherche et développement dans le domaine du chômage</t>
  </si>
  <si>
    <t xml:space="preserve">Recherche et développement dans le domaine du logement </t>
  </si>
  <si>
    <t>Recherche et développement dans le domaine de l’exclusion sociale, non classé ailleurs</t>
  </si>
  <si>
    <t>Recherche et développement dans le domaine de la protection sociale, non classé ailleurs</t>
  </si>
  <si>
    <t>Recherche et développement dans le domaine de la protection sociale de la jeunesse et de l’enfance</t>
  </si>
  <si>
    <t>PROTECTION SOCIALE, NON CLASSÉ AILLEURS</t>
  </si>
  <si>
    <t>Protection sociale, non classé ailleurs</t>
  </si>
  <si>
    <t>Protection sociale de la jeunesse et de l’enfance</t>
  </si>
  <si>
    <t>CODE_FCT</t>
  </si>
  <si>
    <t>ALGEMEEN OVERHEIDSBESTUUR</t>
  </si>
  <si>
    <t xml:space="preserve">PROJECTEN MET MEERVOUDIGE OF ONBEKENDE BESTEMMINGEN </t>
  </si>
  <si>
    <t xml:space="preserve">Projecten met meervoudige of onbekende bestemmingen </t>
  </si>
  <si>
    <t>UITVOERENDE EN WETGEVENDE ORGANEN, FINANCIËLE EN FISCALE ZAKEN, BUITENLANDSE ZAKEN</t>
  </si>
  <si>
    <t>Uitvoerende en wetgevende organen, financiële en fiscale zaken, buitenlandse zaken (algemeen)</t>
  </si>
  <si>
    <t>Uitvoerende en wetgevende organen</t>
  </si>
  <si>
    <t xml:space="preserve">Uitvoerende en wetgevende organen (algemeen) </t>
  </si>
  <si>
    <t xml:space="preserve">Het Staatshoofd en de leden van de koninklijke familie </t>
  </si>
  <si>
    <t xml:space="preserve">Wetgevende organen </t>
  </si>
  <si>
    <t xml:space="preserve">Uitvoerende organen </t>
  </si>
  <si>
    <t xml:space="preserve">Vertegenwoordiging van België in internationale instellingen van algemene aard </t>
  </si>
  <si>
    <t>Financiële en fiscale zaken</t>
  </si>
  <si>
    <t xml:space="preserve">Financiële en fiscale zaken (algemeen) </t>
  </si>
  <si>
    <t xml:space="preserve">Fiscaal apparaat </t>
  </si>
  <si>
    <t xml:space="preserve">Begrotings-, boekhoudkundige en financiële diensten </t>
  </si>
  <si>
    <t xml:space="preserve">Munt </t>
  </si>
  <si>
    <t>Domeinen/eigendommen van de overheid</t>
  </si>
  <si>
    <t>Buitenlandse zaken</t>
  </si>
  <si>
    <t xml:space="preserve">Buitenlandse zaken (algemeen) </t>
  </si>
  <si>
    <t xml:space="preserve">Vertegenwoordiging in het buitenland </t>
  </si>
  <si>
    <t xml:space="preserve">Participatie in internationale organisaties van algemene aard </t>
  </si>
  <si>
    <t>HULP AAN HET BUITENLAND</t>
  </si>
  <si>
    <t>Hulp aan het buitenland (algemeen)</t>
  </si>
  <si>
    <t xml:space="preserve">Economische bilaterale hulp aan ontwikkelingslanden en transitielanden  </t>
  </si>
  <si>
    <t>Economische hulp aan ontwikkelingslanden en transitielanden via internationale organisaties</t>
  </si>
  <si>
    <t xml:space="preserve">Bilaterale humanitaire, sociale en technische hulp aan ontwikkelingslanden en transitielanden </t>
  </si>
  <si>
    <t xml:space="preserve">Humanitaire, sociale en technische hulp aan ontwikkelingslanden en transitielanden via internationale organisaties </t>
  </si>
  <si>
    <t>ALGEMENE DIENSTVERLENING (GECENTRALISEERD)</t>
  </si>
  <si>
    <t>Algemene personeelsdiensten</t>
  </si>
  <si>
    <t>Diensten voor algemene planning en statistiek</t>
  </si>
  <si>
    <t>Andere gecentraliseerde algemene dienstverlening</t>
  </si>
  <si>
    <t>ZUIVER WETENSCHAPPELIJK ONDERZOEK</t>
  </si>
  <si>
    <t>Zuiver wetenschappelijk onderzoek</t>
  </si>
  <si>
    <t xml:space="preserve">Zuiver wetenschappelijk onderzoek in enge zin </t>
  </si>
  <si>
    <t xml:space="preserve">Zuiver wetenschappelijk onderzoek in brede zin </t>
  </si>
  <si>
    <t>ONDERZOEK EN ONTWIKKELING ALGEMEEN OVERHEIDSBESTUUR</t>
  </si>
  <si>
    <t>Onderzoek en ontwikkeling gecentraliseerd algemeen overheidsbestuur</t>
  </si>
  <si>
    <t xml:space="preserve">Onderzoek en ontwikkeling uitvoerende en wetgevende  organen, fiscale en financiële zaken en buitenlandse zaken </t>
  </si>
  <si>
    <t>Onderzoek en ontwikkeling uitvoerende en wetgevende organen</t>
  </si>
  <si>
    <t>Onderzoek en ontwikkeling fiscale en financiële zaken</t>
  </si>
  <si>
    <t>Onderzoek en ontwikkeling buitenlandse zaken</t>
  </si>
  <si>
    <t xml:space="preserve">Onderzoek en ontwikkeling hulp aan het buitenland </t>
  </si>
  <si>
    <t>Onderzoek en ontwikkeling gecentraliseerd algemeen overheidsbestuur, niet elders geklasseerd</t>
  </si>
  <si>
    <t xml:space="preserve">Onderzoek en ontwikkeling verrichtingen op het gebied van de overheidsschuld </t>
  </si>
  <si>
    <t xml:space="preserve">Onderzoek en ontwikkeling overdrachten van algemene aard tussen verschillende bestuursniveaus </t>
  </si>
  <si>
    <t>ALGEMEEN OVERHEIDSBESTUUR, NIET ELDERS GEKLASSEERD</t>
  </si>
  <si>
    <t>Algemeen overheidsbestuur, niet elders geklasseerd</t>
  </si>
  <si>
    <t>VERRICHTINGEN OP HET GEBIED VAN DE OVERHEIDSSCHULD</t>
  </si>
  <si>
    <t xml:space="preserve">Verrichtingen op het gebied van de overheidsschuld (algemeen) </t>
  </si>
  <si>
    <t xml:space="preserve">Verrichtingen in verband met interestlasten van de overheidsschuld </t>
  </si>
  <si>
    <t>Aflossing en opneming van schuld in euro</t>
  </si>
  <si>
    <t>Aflossing en opneming van schuld in deviezen</t>
  </si>
  <si>
    <t xml:space="preserve">Ontmunting en aanmunting </t>
  </si>
  <si>
    <t xml:space="preserve">Beleggingsverrichtingen </t>
  </si>
  <si>
    <t xml:space="preserve">Aflossing en opneming van kortlopende schuld </t>
  </si>
  <si>
    <t xml:space="preserve">Aankoop en verkoop van effecten van de overheidsschuld </t>
  </si>
  <si>
    <t>OVERDRACHTEN VAN ALGEMENE AARD TUSSEN     OVERHEIDSBESTUREN</t>
  </si>
  <si>
    <t xml:space="preserve">Overdrachten van algemene aard tussen overheidsbesturen </t>
  </si>
  <si>
    <t xml:space="preserve">Overdrachten van algemene aard binnen de centrale overheid </t>
  </si>
  <si>
    <t>Overdrachten van algemene aard tussen de federale overheid en de gefederaliseerde entiteiten</t>
  </si>
  <si>
    <t>Overdrachten van algemene aard tussen gefederaliseerde entiteiten</t>
  </si>
  <si>
    <t>Overdrachten van algemene aard tussen de centrale overheid en de lokale overheden</t>
  </si>
  <si>
    <t>Overdrachten van algemene aard tussen de federale overheid en de lokale overheden</t>
  </si>
  <si>
    <t>Overdrachten van algemene aard tussen de gefederaliseerde entiteiten en de lokale overheden</t>
  </si>
  <si>
    <t xml:space="preserve">Overdrachten van algemene aard binnen de lokale overheden </t>
  </si>
  <si>
    <t xml:space="preserve">Overdrachten van algemene aard naar of vanuit de sociale zekerheid </t>
  </si>
  <si>
    <t>DEFENSIE</t>
  </si>
  <si>
    <t xml:space="preserve">DEFENSIE </t>
  </si>
  <si>
    <t>Defensie (algemeen)</t>
  </si>
  <si>
    <t xml:space="preserve">Pensioenen uitgekeerd aan militairen </t>
  </si>
  <si>
    <t>BESCHERMING VAN DE BURGERBEVOLKING</t>
  </si>
  <si>
    <t>MILITAIRE HULP AAN HET BUITENLAND</t>
  </si>
  <si>
    <t xml:space="preserve">ONDERZOEK EN ONTWIKKELING OP HET GEBIED VAN DEFENSIE </t>
  </si>
  <si>
    <t>DEFENSIE, NIET ELDERS GEKLASSEERD</t>
  </si>
  <si>
    <t>OPENBARE ORDE EN VEILIGHEID</t>
  </si>
  <si>
    <t>OPENBARE ORDE EN VEILIGHEID IN HET ALGEMEEN</t>
  </si>
  <si>
    <t>POLITIEDIENSTEN</t>
  </si>
  <si>
    <t xml:space="preserve">BRANDWEER </t>
  </si>
  <si>
    <t>Brandweer en burgerlijke bescherming (algemeen)</t>
  </si>
  <si>
    <t xml:space="preserve">Brandweer </t>
  </si>
  <si>
    <t xml:space="preserve">Burgerlijke bescherming </t>
  </si>
  <si>
    <t>RECHTSPRAAK</t>
  </si>
  <si>
    <t>GEVANGENISWEZEN</t>
  </si>
  <si>
    <t>ONDERZOEK EN ONTWIKKELING OP HET GEBIED VAN DE OPENBARE ORDE EN VEILIGHEID</t>
  </si>
  <si>
    <t>Onderzoek en ontwikkeling op het gebied van de openbare orde en veiligheid (algemeen)</t>
  </si>
  <si>
    <t>Onderzoek en ontwikkeling op het gebied van de openbare orde en veiligheid (politiediensten)</t>
  </si>
  <si>
    <t>Onderzoek en ontwikkeling op het gebied van de openbare orde en veiligheid (brandweer)</t>
  </si>
  <si>
    <t>Onderzoek en ontwikkeling op het gebied van de openbare orde en veiligheid (rechtspraak)</t>
  </si>
  <si>
    <t>Onderzoek en ontwikkeling op het gebied van de openbare orde en veiligheid (gevangeniswezen)</t>
  </si>
  <si>
    <t>OPENBARE ORDE EN VEILIGHEID, NIET ELDERS GEKLASSEERD</t>
  </si>
  <si>
    <t xml:space="preserve">OPENBARE ORDE EN VEILIGHEID (HULPONDERDELEN VAN) </t>
  </si>
  <si>
    <t>ECONOMISCHE ZAKEN</t>
  </si>
  <si>
    <t>ALGEMENE ECONOMISCHE, HANDELS- EN ARBEIDSMARKTAANGELEGENHEDEN</t>
  </si>
  <si>
    <t>Algemene economische, handels- en arbeidsmarkt-
aangelegenheden (algemeen)</t>
  </si>
  <si>
    <t>Algemene economische en handelsaangelegenheden</t>
  </si>
  <si>
    <t>Algemene arbeidsmarktaangelegenheden</t>
  </si>
  <si>
    <t xml:space="preserve">LANDBOUW, BOSBOUW, VISSERIJ EN JACHT </t>
  </si>
  <si>
    <t>Landbouw, bosbouw, visserij en jacht (algemeen)</t>
  </si>
  <si>
    <t>Landbouw</t>
  </si>
  <si>
    <t>Bosbouw</t>
  </si>
  <si>
    <t>Visserij en jacht</t>
  </si>
  <si>
    <t>BRANDSTOFFEN EN ENERGIE</t>
  </si>
  <si>
    <t>Brandstoffen en energie (algemeen)</t>
  </si>
  <si>
    <t>Kolen en andere vaste minerale brandstoffen</t>
  </si>
  <si>
    <t>Petroleum en aardgas</t>
  </si>
  <si>
    <t>Nucleaire brandstof</t>
  </si>
  <si>
    <t>Andere brandstoffen</t>
  </si>
  <si>
    <t>Elektriciteit</t>
  </si>
  <si>
    <t>Niet-elektrische energie</t>
  </si>
  <si>
    <t>MIJNBOUW, INDUSTRIE EN BOUWNIJVERHEID</t>
  </si>
  <si>
    <t>Mijnbouw, industrie en bouwnijverheid (algemeen)</t>
  </si>
  <si>
    <t>Ontginning minerale grondstoffen met uitzondering van minerale brandstoffen</t>
  </si>
  <si>
    <t>Industrie</t>
  </si>
  <si>
    <t>Openbare bouwen en werken</t>
  </si>
  <si>
    <t>VERVOER</t>
  </si>
  <si>
    <t>Vervoer (algemeen)</t>
  </si>
  <si>
    <t>Wegvervoer</t>
  </si>
  <si>
    <t>Vervoer via het water</t>
  </si>
  <si>
    <t>Spoorvervoer</t>
  </si>
  <si>
    <t>Luchtvaart</t>
  </si>
  <si>
    <t>Pijplijnen en diverse vervoersystemen</t>
  </si>
  <si>
    <t>COMMUNICATIE</t>
  </si>
  <si>
    <t>ANDERE BEDRIJFSTAKKEN</t>
  </si>
  <si>
    <t>Andere bedrijfstakken (algemeen)</t>
  </si>
  <si>
    <t>Distributie, opslag en bewaring</t>
  </si>
  <si>
    <t>Toerisme</t>
  </si>
  <si>
    <t>Ontwikkeling van projecten met meervoudige doeleinden</t>
  </si>
  <si>
    <t xml:space="preserve">ONDERZOEK EN ONTWIKKELING OP HET GEBIED VAN ECONOMISCHE ZAKEN </t>
  </si>
  <si>
    <t>Onderzoek en ontwikkeling op het gebied van economische zaken (algemeen)</t>
  </si>
  <si>
    <t>Onderzoek en ontwikkeling  op het gebied van algemene economische, handels- en arbeidsmarktaangelegenheden</t>
  </si>
  <si>
    <t>Onderzoek en ontwikkeling op het gebied van landbouw, bosbouw, visserij en jacht</t>
  </si>
  <si>
    <t>Onderzoek en ontwikkeling op het gebied van  brandstoffen en energie</t>
  </si>
  <si>
    <t xml:space="preserve">Onderzoek en ontwikkeling op het gebied van mijnbouw, industrie en bouwnijverheid </t>
  </si>
  <si>
    <t>Onderzoek en ontwikkeling op het gebied van vervoer</t>
  </si>
  <si>
    <t>Onderzoek en ontwikkeling op het gebied van communicatie</t>
  </si>
  <si>
    <t>Onderzoek en ontwikkeling op het gebied van andere bedrijfstakken</t>
  </si>
  <si>
    <t>ECONOMISCHE ZAKEN, NIET ELDERS GEKLASSEERD</t>
  </si>
  <si>
    <t>MILIEUBESCHERMING</t>
  </si>
  <si>
    <t>AFVALBEHEER</t>
  </si>
  <si>
    <t>AFVALWATERBEHEER</t>
  </si>
  <si>
    <t>BESTRIJDING VAN MILIEUVERVUILING</t>
  </si>
  <si>
    <t>BESCHERMING VAN DE BIODIVERSITEIT EN HET LANDSCHAP</t>
  </si>
  <si>
    <t>ONDERZOEK EN ONTWIKKELING OP HET GEBIED VAN MILIEUBESCHERMING</t>
  </si>
  <si>
    <t>Onderzoek en ontwikkeling op het gebied van milieubescherming (algemeen)</t>
  </si>
  <si>
    <t>Onderzoek en ontwikkeling op het gebied van afvalbeheer</t>
  </si>
  <si>
    <t>Onderzoek en ontwikkeling op het gebied van afvalwaterbeheer</t>
  </si>
  <si>
    <t xml:space="preserve">Onderzoek en ontwikkeling op het gebied van bestrijding van milieuvervuiling </t>
  </si>
  <si>
    <t>Onderzoek en ontwikkeling op het gebied van bescherming van de biodiversiteit en het landschap</t>
  </si>
  <si>
    <t>MILIEUBESCHERMING, NIET ELDERS GEKLASSEERD</t>
  </si>
  <si>
    <t>HUISVESTING EN GEMEENSCHAPPELIJKE VOORZIENINGEN</t>
  </si>
  <si>
    <t>HUISVESTING</t>
  </si>
  <si>
    <t>SAMENLEVINGSOPBOUWWERK</t>
  </si>
  <si>
    <t>WATERVOORZIENING</t>
  </si>
  <si>
    <t>STRAATVERLICHTING</t>
  </si>
  <si>
    <t>ONDERZOEK EN ONTWIKKELING OP HET GEBIED VAN HUISVESTING EN GEMEENSCHAPPELIJKE VOORZIENINGEN</t>
  </si>
  <si>
    <t>Onderzoek en ontwikkeling op het gebied van huisvesting en gemeenschappelijke voorzieningen (algemeen)</t>
  </si>
  <si>
    <t>Onderzoek en ontwikkeling op het gebied van huisvesting</t>
  </si>
  <si>
    <t>Onderzoek en ontwikkeling op het gebied van samenlevingsopbouwwerk</t>
  </si>
  <si>
    <t>Onderzoek en ontwikkeling op het gebied van watervoorziening</t>
  </si>
  <si>
    <t>Onderzoek en ontwikkeling op het gebied van straatverlichting</t>
  </si>
  <si>
    <t>HUISVESTING EN GEMEENSCHAPPELIJKE VOORZIENINGEN, NIET ELDERS GEKLASSEERD</t>
  </si>
  <si>
    <t>GEZONDHEID</t>
  </si>
  <si>
    <t>ALGEMENE ZAKEN INZAKE GEZONDHEID</t>
  </si>
  <si>
    <t>MEDISCHE PRODUCTEN, APPARATEN EN TOESTELLEN</t>
  </si>
  <si>
    <t>Medische producten, apparaten en toestellen (algemeen)</t>
  </si>
  <si>
    <t>Farmaceutische producten</t>
  </si>
  <si>
    <t>Andere medische producten</t>
  </si>
  <si>
    <t>Therapeutische apparaten en toestellen</t>
  </si>
  <si>
    <t>EXTRAMURALE GEZONDHEIDSZORG</t>
  </si>
  <si>
    <t>Extramurale gezondheidszorg (algemeen)</t>
  </si>
  <si>
    <t>Algemene medische gezondheidszorg</t>
  </si>
  <si>
    <t>Gespecialiseerde medische gezondheidszorg</t>
  </si>
  <si>
    <t>Tandheelkundige diensten</t>
  </si>
  <si>
    <t>Paramedische diensten</t>
  </si>
  <si>
    <t xml:space="preserve">DIENSTEN VAN ZIEKENHUIZEN </t>
  </si>
  <si>
    <t>Diensten van ziekenhuizen (algemeen)</t>
  </si>
  <si>
    <t xml:space="preserve">Algemene diensten van ziekenhuizen </t>
  </si>
  <si>
    <t>Gespecialiseerde diensten van ziekenhuizen</t>
  </si>
  <si>
    <t>Diensten van medische centra en kraamklinieken</t>
  </si>
  <si>
    <t>Rust- en verzorgingstehuizen</t>
  </si>
  <si>
    <t>DIENSTEN IN DE OPENBARE GEZONDHEIDSZORG</t>
  </si>
  <si>
    <t>ONDERZOEK EN ONTWIKKELING OP HET GEBIED VAN GEZONDHEIDSZORG</t>
  </si>
  <si>
    <t>Onderzoek en ontwikkeling op het gebied van gezondheidszorg (algemeen)</t>
  </si>
  <si>
    <t>Onderzoek en ontwikkeling op het gebied van medische producten, apparaten en toestellen</t>
  </si>
  <si>
    <t>Onderzoek en ontwikkeling op het gebied van extramurale gezondheidszorg</t>
  </si>
  <si>
    <t xml:space="preserve">Onderzoek en ontwikkeling op het gebied van diensten van ziekenhuizen </t>
  </si>
  <si>
    <t>Onderzoek en ontwikkeling op het gebied van openbare gezondheidszorg</t>
  </si>
  <si>
    <t>GEZONDHEIDSZORG, NIET ELDERS GEKLASSEERD</t>
  </si>
  <si>
    <t>RECREATIE, CULTUUR EN GODSDIENST</t>
  </si>
  <si>
    <t>DIENSTEN OP HET GEBIED VAN RECREATIE EN SPORT</t>
  </si>
  <si>
    <t>DIENSTEN OP HET GEBIED VAN CULTUUR</t>
  </si>
  <si>
    <t>DIENSTEN VAN OMROEPEN EN UITGEVERIJEN</t>
  </si>
  <si>
    <t>DIENSTEN VAN RELIGIEUZE EN ANDERE GEMEENSCHAPPEN</t>
  </si>
  <si>
    <t>ONDERZOEK EN ONTWIKKELING OP HET GEBIED VAN RECREATIE, CULTUUR EN GODSDIENST</t>
  </si>
  <si>
    <t>Onderzoek en ontwikkeling op het gebied van recreatie, cultuur en godsdienst (algemeen)</t>
  </si>
  <si>
    <t>Onderzoek en ontwikkeling op het gebied van recreatie en 
sport</t>
  </si>
  <si>
    <t>Onderzoek en ontwikkeling op het gebied van cultuur</t>
  </si>
  <si>
    <t>Onderzoek en ontwikkeling op het gebied van omroepen en uitgeverijen</t>
  </si>
  <si>
    <t>Onderzoek en ontwikkeling op het gebied van religieuze en andere gemeenschappen</t>
  </si>
  <si>
    <t>RECREATIE, CULTUUR EN GODSDIENST, NIET ELDERS GEKLASSEERD</t>
  </si>
  <si>
    <t>ONDERWIJS</t>
  </si>
  <si>
    <t xml:space="preserve">KLEUTER- EN PRIMAIR ONDERWIJS </t>
  </si>
  <si>
    <t>Kleuter- en primair onderwijs (algemeen)</t>
  </si>
  <si>
    <t>Kleuteronderwijs</t>
  </si>
  <si>
    <t>Primair onderwijs</t>
  </si>
  <si>
    <t>SECUNDAIR ONDERWIJS</t>
  </si>
  <si>
    <t>Secundair onderwijs (algemeen)</t>
  </si>
  <si>
    <t>Eerste cyclus van het secundair onderwijs</t>
  </si>
  <si>
    <t>Tweede cyclus van het secundair onderwijs</t>
  </si>
  <si>
    <t xml:space="preserve">POSTSECUNDAIR NIET-TERTIAIR ONDERWIJS </t>
  </si>
  <si>
    <t>TERTIAIR ONDERWIJS</t>
  </si>
  <si>
    <t>Tertiair onderwijs (algemeen)</t>
  </si>
  <si>
    <t>Eerste cyclus van het tertiair onderwijs</t>
  </si>
  <si>
    <t>Tweede cyclus van het tertiair onderwijs</t>
  </si>
  <si>
    <t>ONDERWIJS, DAT NIET NAAR NIVEAU KAN WORDEN INGEDEELD</t>
  </si>
  <si>
    <t xml:space="preserve">ONDERWIJSONDERSTEUNENDE DIENSTEN </t>
  </si>
  <si>
    <t>ONDERZOEK EN ONTWIKKELING OP HET GEBIED VAN ONDERWIJS</t>
  </si>
  <si>
    <t>Onderzoek en ontwikkeling op het gebied van onderwijs (algemeen)</t>
  </si>
  <si>
    <t>Onderzoek en ontwikkeling op het gebied van kleuter- en primair onderwijs</t>
  </si>
  <si>
    <t>Onderzoek en ontwikkeling op het gebied van secundair onderwijs</t>
  </si>
  <si>
    <t>Onderzoek en ontwikkeling op het gebied van postsecundair niet-tertiair onderwijs</t>
  </si>
  <si>
    <t>Onderzoek en ontwikkeling op het gebied van tertiair onderwijs</t>
  </si>
  <si>
    <t>Onderzoek en ontwikkeling op het gebied van onderwijs dat niet naar niveau kan worden ingedeeld</t>
  </si>
  <si>
    <t>Onderzoek en ontwikkeling op het gebied van onderwijsondersteunende diensten</t>
  </si>
  <si>
    <t>Onderzoek en ontwikkeling op het gebied van onderwijs, niet elders geklasseerd</t>
  </si>
  <si>
    <t>ONDERWIJS, NIET ELDERS GEKLASSEERD</t>
  </si>
  <si>
    <t xml:space="preserve">SOCIALE BESCHERMING </t>
  </si>
  <si>
    <t>SOCIALE BESCHERMING EN SOCIALE ZEKERHEID (ALGEMEEN)</t>
  </si>
  <si>
    <t>ZIEKTE EN ARBEIDSONGESCHIKTHEID</t>
  </si>
  <si>
    <t>Ziekte en arbeidsongeschiktheid (algemeen)</t>
  </si>
  <si>
    <t>Ziekte  en arbeidsongeschiktheid – Tijdelijke ongeschiktheid</t>
  </si>
  <si>
    <t>Ziekte en arbeidsongeschiktheid – Permanente ongeschiktheid</t>
  </si>
  <si>
    <t>OUDERDOM</t>
  </si>
  <si>
    <t>NABESTAANDEN</t>
  </si>
  <si>
    <t xml:space="preserve">GEZIN EN KINDEREN </t>
  </si>
  <si>
    <t>WERKLOOSHEID</t>
  </si>
  <si>
    <t xml:space="preserve">HUISVESTING </t>
  </si>
  <si>
    <t>SOCIALE UITSLUITING, NIET ELDERS GEKLASSEERD</t>
  </si>
  <si>
    <t>ONDERZOEK EN ONTWIKKELING OP HET GEBIED VAN SOCIALE BESCHERMING</t>
  </si>
  <si>
    <t>Onderzoek en ontwikkeling op het gebied van sociale bescherming (algemeen)</t>
  </si>
  <si>
    <t>Onderzoek en ontwikkeling op het gebied van ziekte en arbeidsongeschiktheid</t>
  </si>
  <si>
    <t>Onderzoek en ontwikkeling op het gebied van ouderdom</t>
  </si>
  <si>
    <t>Onderzoek en ontwikkeling op het gebied van nabestaanden</t>
  </si>
  <si>
    <t>Onderzoek en ontwikkeling op het gebied van gezin en 
kinderen</t>
  </si>
  <si>
    <t>Onderzoek en ontwikkeling op het gebied van werkloosheid</t>
  </si>
  <si>
    <t>Onderzoek en ontwikkeling op het gebied van sociale uitsluiting, niet elders geklasseerd</t>
  </si>
  <si>
    <t>Onderzoek en ontwikkeling op het gebied van sociale bescherming, niet elders geklasseerd</t>
  </si>
  <si>
    <t xml:space="preserve">Onderzoek en ontwikkeling op het gebied van sociale bescherming, niet elders geklasseerd  </t>
  </si>
  <si>
    <t xml:space="preserve">Onderzoek en ontwikkeling op het gebied van sociale bescherming van de jeugd en de kinderen </t>
  </si>
  <si>
    <t>SOCIALE BESCHERMING, NIET ELDERS GEKLASSEERD</t>
  </si>
  <si>
    <t xml:space="preserve">Sociale bescherming, niet elders geklasseerd </t>
  </si>
  <si>
    <t>Sociale bescherming van de jeugd en de kinderen</t>
  </si>
  <si>
    <t>010</t>
  </si>
  <si>
    <t>011</t>
  </si>
  <si>
    <t>0110</t>
  </si>
  <si>
    <t>0111</t>
  </si>
  <si>
    <t>01110</t>
  </si>
  <si>
    <t>01111</t>
  </si>
  <si>
    <t>01112</t>
  </si>
  <si>
    <t>01113</t>
  </si>
  <si>
    <t>01114</t>
  </si>
  <si>
    <t>0112</t>
  </si>
  <si>
    <t>01120</t>
  </si>
  <si>
    <t>01121</t>
  </si>
  <si>
    <t>01122</t>
  </si>
  <si>
    <t>01123</t>
  </si>
  <si>
    <t>01124</t>
  </si>
  <si>
    <t>0113</t>
  </si>
  <si>
    <t>01130</t>
  </si>
  <si>
    <t>01131</t>
  </si>
  <si>
    <t>01132</t>
  </si>
  <si>
    <t>012</t>
  </si>
  <si>
    <t>0120</t>
  </si>
  <si>
    <t>0121</t>
  </si>
  <si>
    <t>0122</t>
  </si>
  <si>
    <t>0123</t>
  </si>
  <si>
    <t>0124</t>
  </si>
  <si>
    <t>013</t>
  </si>
  <si>
    <t>0131</t>
  </si>
  <si>
    <t>0132</t>
  </si>
  <si>
    <t>0133</t>
  </si>
  <si>
    <t>014</t>
  </si>
  <si>
    <t>0140</t>
  </si>
  <si>
    <t>01400</t>
  </si>
  <si>
    <t>01401</t>
  </si>
  <si>
    <t>015</t>
  </si>
  <si>
    <t>0150</t>
  </si>
  <si>
    <t>0151</t>
  </si>
  <si>
    <t>01511</t>
  </si>
  <si>
    <t>01512</t>
  </si>
  <si>
    <t>01513</t>
  </si>
  <si>
    <t>0152</t>
  </si>
  <si>
    <t>0153</t>
  </si>
  <si>
    <t>0154</t>
  </si>
  <si>
    <t>0155</t>
  </si>
  <si>
    <t>016</t>
  </si>
  <si>
    <t>0160</t>
  </si>
  <si>
    <t>017</t>
  </si>
  <si>
    <t>0170</t>
  </si>
  <si>
    <t>0171</t>
  </si>
  <si>
    <t>0172</t>
  </si>
  <si>
    <t>0173</t>
  </si>
  <si>
    <t>0174</t>
  </si>
  <si>
    <t>0175</t>
  </si>
  <si>
    <t>0176</t>
  </si>
  <si>
    <t>0177</t>
  </si>
  <si>
    <t>018</t>
  </si>
  <si>
    <t>0180</t>
  </si>
  <si>
    <t>0181</t>
  </si>
  <si>
    <t>01811</t>
  </si>
  <si>
    <t>01812</t>
  </si>
  <si>
    <t>0182</t>
  </si>
  <si>
    <t>01821</t>
  </si>
  <si>
    <t>01822</t>
  </si>
  <si>
    <t>0183</t>
  </si>
  <si>
    <t>0184</t>
  </si>
  <si>
    <t>021</t>
  </si>
  <si>
    <t>0210</t>
  </si>
  <si>
    <t>0214</t>
  </si>
  <si>
    <t>022</t>
  </si>
  <si>
    <t>023</t>
  </si>
  <si>
    <t>024</t>
  </si>
  <si>
    <t>025</t>
  </si>
  <si>
    <t>030</t>
  </si>
  <si>
    <t>031</t>
  </si>
  <si>
    <t>032</t>
  </si>
  <si>
    <t>0320</t>
  </si>
  <si>
    <t>0321</t>
  </si>
  <si>
    <t>0322</t>
  </si>
  <si>
    <t>033</t>
  </si>
  <si>
    <t>034</t>
  </si>
  <si>
    <t>035</t>
  </si>
  <si>
    <t>0350</t>
  </si>
  <si>
    <t>0351</t>
  </si>
  <si>
    <t>0352</t>
  </si>
  <si>
    <t>0353</t>
  </si>
  <si>
    <t>0354</t>
  </si>
  <si>
    <t>036</t>
  </si>
  <si>
    <t>037</t>
  </si>
  <si>
    <t>041</t>
  </si>
  <si>
    <t>0410</t>
  </si>
  <si>
    <t>0411</t>
  </si>
  <si>
    <t>0412</t>
  </si>
  <si>
    <t>042</t>
  </si>
  <si>
    <t>0420</t>
  </si>
  <si>
    <t>0421</t>
  </si>
  <si>
    <t>0422</t>
  </si>
  <si>
    <t>0423</t>
  </si>
  <si>
    <t>043</t>
  </si>
  <si>
    <t>0430</t>
  </si>
  <si>
    <t>0431</t>
  </si>
  <si>
    <t>0432</t>
  </si>
  <si>
    <t>0433</t>
  </si>
  <si>
    <t>0434</t>
  </si>
  <si>
    <t>0435</t>
  </si>
  <si>
    <t>0436</t>
  </si>
  <si>
    <t>044</t>
  </si>
  <si>
    <t>0440</t>
  </si>
  <si>
    <t>0441</t>
  </si>
  <si>
    <t>0442</t>
  </si>
  <si>
    <t>0443</t>
  </si>
  <si>
    <t>045</t>
  </si>
  <si>
    <t>0450</t>
  </si>
  <si>
    <t>0451</t>
  </si>
  <si>
    <t>0452</t>
  </si>
  <si>
    <t>0453</t>
  </si>
  <si>
    <t>0454</t>
  </si>
  <si>
    <t>0455</t>
  </si>
  <si>
    <t>046</t>
  </si>
  <si>
    <t>047</t>
  </si>
  <si>
    <t>0470</t>
  </si>
  <si>
    <t>0471</t>
  </si>
  <si>
    <t>0472</t>
  </si>
  <si>
    <t>0473</t>
  </si>
  <si>
    <t>0474</t>
  </si>
  <si>
    <t>048</t>
  </si>
  <si>
    <t>0480</t>
  </si>
  <si>
    <t>0481</t>
  </si>
  <si>
    <t>0482</t>
  </si>
  <si>
    <t>0483</t>
  </si>
  <si>
    <t>0484</t>
  </si>
  <si>
    <t>0485</t>
  </si>
  <si>
    <t>0486</t>
  </si>
  <si>
    <t>0487</t>
  </si>
  <si>
    <t>049</t>
  </si>
  <si>
    <t>051</t>
  </si>
  <si>
    <t>052</t>
  </si>
  <si>
    <t>053</t>
  </si>
  <si>
    <t>054</t>
  </si>
  <si>
    <t>055</t>
  </si>
  <si>
    <t>0550</t>
  </si>
  <si>
    <t>0551</t>
  </si>
  <si>
    <t>0552</t>
  </si>
  <si>
    <t>0553</t>
  </si>
  <si>
    <t>0554</t>
  </si>
  <si>
    <t>056</t>
  </si>
  <si>
    <t>061</t>
  </si>
  <si>
    <t>062</t>
  </si>
  <si>
    <t>063</t>
  </si>
  <si>
    <t>064</t>
  </si>
  <si>
    <t>065</t>
  </si>
  <si>
    <t>0650</t>
  </si>
  <si>
    <t>0651</t>
  </si>
  <si>
    <t>0652</t>
  </si>
  <si>
    <t>0653</t>
  </si>
  <si>
    <t>0654</t>
  </si>
  <si>
    <t>066</t>
  </si>
  <si>
    <t>070</t>
  </si>
  <si>
    <t>071</t>
  </si>
  <si>
    <t>0710</t>
  </si>
  <si>
    <t>0711</t>
  </si>
  <si>
    <t>0712</t>
  </si>
  <si>
    <t>0713</t>
  </si>
  <si>
    <t>072</t>
  </si>
  <si>
    <t>0720</t>
  </si>
  <si>
    <t>0721</t>
  </si>
  <si>
    <t>0722</t>
  </si>
  <si>
    <t>0723</t>
  </si>
  <si>
    <t>0724</t>
  </si>
  <si>
    <t>073</t>
  </si>
  <si>
    <t>0730</t>
  </si>
  <si>
    <t>0731</t>
  </si>
  <si>
    <t>0732</t>
  </si>
  <si>
    <t>0733</t>
  </si>
  <si>
    <t>0734</t>
  </si>
  <si>
    <t>074</t>
  </si>
  <si>
    <t>075</t>
  </si>
  <si>
    <t>0750</t>
  </si>
  <si>
    <t>0751</t>
  </si>
  <si>
    <t>0752</t>
  </si>
  <si>
    <t>0753</t>
  </si>
  <si>
    <t>0754</t>
  </si>
  <si>
    <t>076</t>
  </si>
  <si>
    <t>081</t>
  </si>
  <si>
    <t>082</t>
  </si>
  <si>
    <t>083</t>
  </si>
  <si>
    <t>084</t>
  </si>
  <si>
    <t>085</t>
  </si>
  <si>
    <t>0850</t>
  </si>
  <si>
    <t>0851</t>
  </si>
  <si>
    <t>0852</t>
  </si>
  <si>
    <t>0853</t>
  </si>
  <si>
    <t>0854</t>
  </si>
  <si>
    <t>086</t>
  </si>
  <si>
    <t>091</t>
  </si>
  <si>
    <t>0910</t>
  </si>
  <si>
    <t>0911</t>
  </si>
  <si>
    <t>0912</t>
  </si>
  <si>
    <t>092</t>
  </si>
  <si>
    <t>0920</t>
  </si>
  <si>
    <t>0921</t>
  </si>
  <si>
    <t>0922</t>
  </si>
  <si>
    <t>093</t>
  </si>
  <si>
    <t>094</t>
  </si>
  <si>
    <t>0940</t>
  </si>
  <si>
    <t>0941</t>
  </si>
  <si>
    <t>0942</t>
  </si>
  <si>
    <t>095</t>
  </si>
  <si>
    <t>096</t>
  </si>
  <si>
    <t>097</t>
  </si>
  <si>
    <t>0970</t>
  </si>
  <si>
    <t>0971</t>
  </si>
  <si>
    <t>0972</t>
  </si>
  <si>
    <t>0973</t>
  </si>
  <si>
    <t>0974</t>
  </si>
  <si>
    <t>0975</t>
  </si>
  <si>
    <t>0976</t>
  </si>
  <si>
    <t>0977</t>
  </si>
  <si>
    <t>098</t>
  </si>
  <si>
    <t>100</t>
  </si>
  <si>
    <t>101</t>
  </si>
  <si>
    <t>1010</t>
  </si>
  <si>
    <t>1011</t>
  </si>
  <si>
    <t>1012</t>
  </si>
  <si>
    <t>102</t>
  </si>
  <si>
    <t>103</t>
  </si>
  <si>
    <t>104</t>
  </si>
  <si>
    <t>105</t>
  </si>
  <si>
    <t>106</t>
  </si>
  <si>
    <t>107</t>
  </si>
  <si>
    <t>108</t>
  </si>
  <si>
    <t>1080</t>
  </si>
  <si>
    <t>1081</t>
  </si>
  <si>
    <t>1082</t>
  </si>
  <si>
    <t>1083</t>
  </si>
  <si>
    <t>1084</t>
  </si>
  <si>
    <t>1085</t>
  </si>
  <si>
    <t>1086</t>
  </si>
  <si>
    <t>1087</t>
  </si>
  <si>
    <t>1088</t>
  </si>
  <si>
    <t>10880</t>
  </si>
  <si>
    <t>10881</t>
  </si>
  <si>
    <t>109</t>
  </si>
  <si>
    <t>10900</t>
  </si>
  <si>
    <t>10901</t>
  </si>
  <si>
    <t>CF-01</t>
  </si>
  <si>
    <t>CF-010</t>
  </si>
  <si>
    <t>CF-0100</t>
  </si>
  <si>
    <t>CF-011</t>
  </si>
  <si>
    <t>CF-0110</t>
  </si>
  <si>
    <t>CF-0111</t>
  </si>
  <si>
    <t>CF-01110</t>
  </si>
  <si>
    <t>CF-01111</t>
  </si>
  <si>
    <t>CF-01112</t>
  </si>
  <si>
    <t>CF-01113</t>
  </si>
  <si>
    <t>CF-01114</t>
  </si>
  <si>
    <t>CF-0112</t>
  </si>
  <si>
    <t>CF-01120</t>
  </si>
  <si>
    <t>CF-01121</t>
  </si>
  <si>
    <t>CF-01122</t>
  </si>
  <si>
    <t>CF-01123</t>
  </si>
  <si>
    <t>CF-01124</t>
  </si>
  <si>
    <t>CF-0113</t>
  </si>
  <si>
    <t>CF-01130</t>
  </si>
  <si>
    <t>CF-01131</t>
  </si>
  <si>
    <t>CF-01132</t>
  </si>
  <si>
    <t>CF-012</t>
  </si>
  <si>
    <t>CF-0120</t>
  </si>
  <si>
    <t>CF-0121</t>
  </si>
  <si>
    <t>CF-0122</t>
  </si>
  <si>
    <t>CF-0123</t>
  </si>
  <si>
    <t>CF-0124</t>
  </si>
  <si>
    <t>CF-013</t>
  </si>
  <si>
    <t>CF-0131</t>
  </si>
  <si>
    <t>CF-0132</t>
  </si>
  <si>
    <t>CF-0133</t>
  </si>
  <si>
    <t>CF-014</t>
  </si>
  <si>
    <t>CF-0140</t>
  </si>
  <si>
    <t>CF-01400</t>
  </si>
  <si>
    <t>CF-01401</t>
  </si>
  <si>
    <t>CF-015</t>
  </si>
  <si>
    <t>CF-0150</t>
  </si>
  <si>
    <t>CF-0151</t>
  </si>
  <si>
    <t>CF-01511</t>
  </si>
  <si>
    <t>CF-01512</t>
  </si>
  <si>
    <t>CF-01513</t>
  </si>
  <si>
    <t>CF-0152</t>
  </si>
  <si>
    <t>CF-0153</t>
  </si>
  <si>
    <t>CF-0154</t>
  </si>
  <si>
    <t>CF-0155</t>
  </si>
  <si>
    <t>CF-016</t>
  </si>
  <si>
    <t>CF-0160</t>
  </si>
  <si>
    <t>CF-017</t>
  </si>
  <si>
    <t>CF-0170</t>
  </si>
  <si>
    <t>CF-0171</t>
  </si>
  <si>
    <t>CF-0172</t>
  </si>
  <si>
    <t>CF-0173</t>
  </si>
  <si>
    <t>CF-0174</t>
  </si>
  <si>
    <t>CF-0175</t>
  </si>
  <si>
    <t>CF-0176</t>
  </si>
  <si>
    <t>CF-0177</t>
  </si>
  <si>
    <t>CF-018</t>
  </si>
  <si>
    <t>CF-0180</t>
  </si>
  <si>
    <t>CF-0181</t>
  </si>
  <si>
    <t>CF-01811</t>
  </si>
  <si>
    <t>CF-01812</t>
  </si>
  <si>
    <t>CF-0182</t>
  </si>
  <si>
    <t>CF-01821</t>
  </si>
  <si>
    <t>CF-01822</t>
  </si>
  <si>
    <t>CF-0183</t>
  </si>
  <si>
    <t>CF-0184</t>
  </si>
  <si>
    <t>CF-02</t>
  </si>
  <si>
    <t>CF-021</t>
  </si>
  <si>
    <t>CF-0210</t>
  </si>
  <si>
    <t>CF-0214</t>
  </si>
  <si>
    <t>CF-022</t>
  </si>
  <si>
    <t>CF-023</t>
  </si>
  <si>
    <t>CF-024</t>
  </si>
  <si>
    <t>CF-025</t>
  </si>
  <si>
    <t>CF-03</t>
  </si>
  <si>
    <t>CF-030</t>
  </si>
  <si>
    <t>CF-031</t>
  </si>
  <si>
    <t>CF-032</t>
  </si>
  <si>
    <t>CF-0320</t>
  </si>
  <si>
    <t>CF-0321</t>
  </si>
  <si>
    <t>CF-0322</t>
  </si>
  <si>
    <t>CF-033</t>
  </si>
  <si>
    <t>CF-034</t>
  </si>
  <si>
    <t>CF-035</t>
  </si>
  <si>
    <t>CF-0350</t>
  </si>
  <si>
    <t>CF-0351</t>
  </si>
  <si>
    <t>CF-0352</t>
  </si>
  <si>
    <t>CF-0353</t>
  </si>
  <si>
    <t>CF-0354</t>
  </si>
  <si>
    <t>CF-036</t>
  </si>
  <si>
    <t>CF-037</t>
  </si>
  <si>
    <t>CF-04</t>
  </si>
  <si>
    <t>CF-041</t>
  </si>
  <si>
    <t>CF-0410</t>
  </si>
  <si>
    <t>CF-0411</t>
  </si>
  <si>
    <t>CF-0412</t>
  </si>
  <si>
    <t>CF-042</t>
  </si>
  <si>
    <t>CF-0420</t>
  </si>
  <si>
    <t>CF-0421</t>
  </si>
  <si>
    <t>CF-0422</t>
  </si>
  <si>
    <t>CF-0423</t>
  </si>
  <si>
    <t>CF-043</t>
  </si>
  <si>
    <t>CF-0430</t>
  </si>
  <si>
    <t>CF-0431</t>
  </si>
  <si>
    <t>CF-0432</t>
  </si>
  <si>
    <t>CF-0433</t>
  </si>
  <si>
    <t>CF-0434</t>
  </si>
  <si>
    <t>CF-0435</t>
  </si>
  <si>
    <t>CF-0436</t>
  </si>
  <si>
    <t>CF-044</t>
  </si>
  <si>
    <t>CF-0440</t>
  </si>
  <si>
    <t>CF-0441</t>
  </si>
  <si>
    <t>CF-0442</t>
  </si>
  <si>
    <t>CF-0443</t>
  </si>
  <si>
    <t>CF-045</t>
  </si>
  <si>
    <t>CF-0450</t>
  </si>
  <si>
    <t>CF-0451</t>
  </si>
  <si>
    <t>CF-0452</t>
  </si>
  <si>
    <t>CF-0453</t>
  </si>
  <si>
    <t>CF-0454</t>
  </si>
  <si>
    <t>CF-0455</t>
  </si>
  <si>
    <t>CF-046</t>
  </si>
  <si>
    <t>CF-047</t>
  </si>
  <si>
    <t>CF-0470</t>
  </si>
  <si>
    <t>CF-0471</t>
  </si>
  <si>
    <t>CF-0472</t>
  </si>
  <si>
    <t>CF-0473</t>
  </si>
  <si>
    <t>CF-0474</t>
  </si>
  <si>
    <t>CF-048</t>
  </si>
  <si>
    <t>CF-0480</t>
  </si>
  <si>
    <t>CF-0481</t>
  </si>
  <si>
    <t>CF-0482</t>
  </si>
  <si>
    <t>CF-0483</t>
  </si>
  <si>
    <t>CF-0484</t>
  </si>
  <si>
    <t>CF-0485</t>
  </si>
  <si>
    <t>CF-0486</t>
  </si>
  <si>
    <t>CF-0487</t>
  </si>
  <si>
    <t>CF-049</t>
  </si>
  <si>
    <t>CF-05</t>
  </si>
  <si>
    <t>CF-051</t>
  </si>
  <si>
    <t>CF-052</t>
  </si>
  <si>
    <t>CF-053</t>
  </si>
  <si>
    <t>CF-054</t>
  </si>
  <si>
    <t>CF-055</t>
  </si>
  <si>
    <t>CF-0550</t>
  </si>
  <si>
    <t>CF-0551</t>
  </si>
  <si>
    <t>CF-0552</t>
  </si>
  <si>
    <t>CF-0553</t>
  </si>
  <si>
    <t>CF-0554</t>
  </si>
  <si>
    <t>CF-056</t>
  </si>
  <si>
    <t>CF-06</t>
  </si>
  <si>
    <t>CF-061</t>
  </si>
  <si>
    <t>CF-062</t>
  </si>
  <si>
    <t>CF-063</t>
  </si>
  <si>
    <t>CF-064</t>
  </si>
  <si>
    <t>CF-065</t>
  </si>
  <si>
    <t>CF-0650</t>
  </si>
  <si>
    <t>CF-0651</t>
  </si>
  <si>
    <t>CF-0652</t>
  </si>
  <si>
    <t>CF-0653</t>
  </si>
  <si>
    <t>CF-0654</t>
  </si>
  <si>
    <t>CF-066</t>
  </si>
  <si>
    <t>CF-07</t>
  </si>
  <si>
    <t>CF-070</t>
  </si>
  <si>
    <t>CF-071</t>
  </si>
  <si>
    <t>CF-0710</t>
  </si>
  <si>
    <t>CF-0711</t>
  </si>
  <si>
    <t>CF-0712</t>
  </si>
  <si>
    <t>CF-0713</t>
  </si>
  <si>
    <t>CF-072</t>
  </si>
  <si>
    <t>CF-0720</t>
  </si>
  <si>
    <t>CF-0721</t>
  </si>
  <si>
    <t>CF-0722</t>
  </si>
  <si>
    <t>CF-0723</t>
  </si>
  <si>
    <t>CF-0724</t>
  </si>
  <si>
    <t>CF-073</t>
  </si>
  <si>
    <t>CF-0730</t>
  </si>
  <si>
    <t>CF-0731</t>
  </si>
  <si>
    <t>CF-0732</t>
  </si>
  <si>
    <t>CF-0733</t>
  </si>
  <si>
    <t>CF-0734</t>
  </si>
  <si>
    <t>CF-074</t>
  </si>
  <si>
    <t>CF-075</t>
  </si>
  <si>
    <t>CF-0750</t>
  </si>
  <si>
    <t>CF-0751</t>
  </si>
  <si>
    <t>CF-0752</t>
  </si>
  <si>
    <t>CF-0753</t>
  </si>
  <si>
    <t>CF-0754</t>
  </si>
  <si>
    <t>CF-076</t>
  </si>
  <si>
    <t>CF-08</t>
  </si>
  <si>
    <t>CF-081</t>
  </si>
  <si>
    <t>CF-082</t>
  </si>
  <si>
    <t>CF-083</t>
  </si>
  <si>
    <t>CF-084</t>
  </si>
  <si>
    <t>CF-085</t>
  </si>
  <si>
    <t>CF-0850</t>
  </si>
  <si>
    <t>CF-0851</t>
  </si>
  <si>
    <t>CF-0852</t>
  </si>
  <si>
    <t>CF-0853</t>
  </si>
  <si>
    <t>CF-0854</t>
  </si>
  <si>
    <t>CF-086</t>
  </si>
  <si>
    <t>CF-09</t>
  </si>
  <si>
    <t>CF-091</t>
  </si>
  <si>
    <t>CF-0910</t>
  </si>
  <si>
    <t>CF-0911</t>
  </si>
  <si>
    <t>CF-0912</t>
  </si>
  <si>
    <t>CF-092</t>
  </si>
  <si>
    <t>CF-0920</t>
  </si>
  <si>
    <t>CF-0921</t>
  </si>
  <si>
    <t>CF-0922</t>
  </si>
  <si>
    <t>CF-093</t>
  </si>
  <si>
    <t>CF-094</t>
  </si>
  <si>
    <t>CF-0940</t>
  </si>
  <si>
    <t>CF-0941</t>
  </si>
  <si>
    <t>CF-0942</t>
  </si>
  <si>
    <t>CF-095</t>
  </si>
  <si>
    <t>CF-096</t>
  </si>
  <si>
    <t>CF-097</t>
  </si>
  <si>
    <t>CF-0970</t>
  </si>
  <si>
    <t>CF-0971</t>
  </si>
  <si>
    <t>CF-0972</t>
  </si>
  <si>
    <t>CF-0973</t>
  </si>
  <si>
    <t>CF-0974</t>
  </si>
  <si>
    <t>CF-0975</t>
  </si>
  <si>
    <t>CF-0976</t>
  </si>
  <si>
    <t>CF-0977</t>
  </si>
  <si>
    <t>CF-098</t>
  </si>
  <si>
    <t>CF-10</t>
  </si>
  <si>
    <t>CF-100</t>
  </si>
  <si>
    <t>CF-101</t>
  </si>
  <si>
    <t>CF-1010</t>
  </si>
  <si>
    <t>CF-1011</t>
  </si>
  <si>
    <t>CF-1012</t>
  </si>
  <si>
    <t>CF-102</t>
  </si>
  <si>
    <t>CF-103</t>
  </si>
  <si>
    <t>CF-104</t>
  </si>
  <si>
    <t>CF-105</t>
  </si>
  <si>
    <t>CF-106</t>
  </si>
  <si>
    <t>CF-107</t>
  </si>
  <si>
    <t>CF-108</t>
  </si>
  <si>
    <t>CF-1080</t>
  </si>
  <si>
    <t>CF-1081</t>
  </si>
  <si>
    <t>CF-1082</t>
  </si>
  <si>
    <t>CF-1083</t>
  </si>
  <si>
    <t>CF-1084</t>
  </si>
  <si>
    <t>CF-1085</t>
  </si>
  <si>
    <t>CF-1086</t>
  </si>
  <si>
    <t>CF-1087</t>
  </si>
  <si>
    <t>CF-1088</t>
  </si>
  <si>
    <t>CF-10880</t>
  </si>
  <si>
    <t>CF-10881</t>
  </si>
  <si>
    <t>CF-109</t>
  </si>
  <si>
    <t>CF-10900</t>
  </si>
  <si>
    <t>CF-10901</t>
  </si>
  <si>
    <t>16</t>
  </si>
  <si>
    <t>19</t>
  </si>
  <si>
    <t>26</t>
  </si>
  <si>
    <t>27</t>
  </si>
  <si>
    <t>28</t>
  </si>
  <si>
    <t>36</t>
  </si>
  <si>
    <t>37</t>
  </si>
  <si>
    <t>38</t>
  </si>
  <si>
    <t>39</t>
  </si>
  <si>
    <t>46</t>
  </si>
  <si>
    <t>47</t>
  </si>
  <si>
    <t>48</t>
  </si>
  <si>
    <t>49</t>
  </si>
  <si>
    <t>57</t>
  </si>
  <si>
    <t>58</t>
  </si>
  <si>
    <t>59</t>
  </si>
  <si>
    <t>66</t>
  </si>
  <si>
    <t>68</t>
  </si>
  <si>
    <t>69</t>
  </si>
  <si>
    <t>76</t>
  </si>
  <si>
    <t>77</t>
  </si>
  <si>
    <t>78</t>
  </si>
  <si>
    <t>86</t>
  </si>
  <si>
    <t>87</t>
  </si>
  <si>
    <t>88</t>
  </si>
  <si>
    <t>89</t>
  </si>
  <si>
    <t>96</t>
  </si>
  <si>
    <t>97</t>
  </si>
  <si>
    <t>98</t>
  </si>
  <si>
    <t>Total des recettes courantes</t>
  </si>
  <si>
    <t>Totaal van de lopende ontvangsten</t>
  </si>
  <si>
    <t>Total des recettes de capital</t>
  </si>
  <si>
    <t>Totaal van de kapitaalontvangsten</t>
  </si>
  <si>
    <t>Total des recettes</t>
  </si>
  <si>
    <t>Totaal van de ontvangsten</t>
  </si>
  <si>
    <t>Total général des recettes</t>
  </si>
  <si>
    <t>Algemeen totaal van de ontvangsten</t>
  </si>
  <si>
    <t>56</t>
  </si>
  <si>
    <t>485</t>
  </si>
  <si>
    <t>685</t>
  </si>
  <si>
    <t>ListTable</t>
  </si>
  <si>
    <t>rngVLK</t>
  </si>
  <si>
    <t>Pas de regroupement fonctionnel pour le budget initial</t>
  </si>
  <si>
    <t xml:space="preserve">Geen functionële hergroepering voor het initiële begroting </t>
  </si>
  <si>
    <t>1090</t>
  </si>
  <si>
    <t>CF-1090</t>
  </si>
  <si>
    <t>Regroupement fonctionnel</t>
  </si>
  <si>
    <t>Functionële hergroepering</t>
  </si>
  <si>
    <t>4351 (old)</t>
  </si>
  <si>
    <t>4352 (old)</t>
  </si>
  <si>
    <t>6351 (old)</t>
  </si>
  <si>
    <t>6352 (old)</t>
  </si>
  <si>
    <t>4851 (old)</t>
  </si>
  <si>
    <t>4852 (old)</t>
  </si>
  <si>
    <t>6851 (old)</t>
  </si>
  <si>
    <t>6852 (old)</t>
  </si>
  <si>
    <t>4351old</t>
  </si>
  <si>
    <t>4352old</t>
  </si>
  <si>
    <t>4851old</t>
  </si>
  <si>
    <t>4852old</t>
  </si>
  <si>
    <t>6351old</t>
  </si>
  <si>
    <t>6352old</t>
  </si>
  <si>
    <t>CE-4351</t>
  </si>
  <si>
    <t>CE-4351 (old)</t>
  </si>
  <si>
    <t>CE-4352</t>
  </si>
  <si>
    <t>CE-4352 (old)</t>
  </si>
  <si>
    <t>CE-4851</t>
  </si>
  <si>
    <t>CE-4851 (old)</t>
  </si>
  <si>
    <t>CE-4852</t>
  </si>
  <si>
    <t>CE-4852 (old)</t>
  </si>
  <si>
    <t>CE-6351</t>
  </si>
  <si>
    <t>CE-6351 (old)</t>
  </si>
  <si>
    <t>CE-6352</t>
  </si>
  <si>
    <t>CE-6352 (old)</t>
  </si>
  <si>
    <t>CE-6851</t>
  </si>
  <si>
    <t>CE-6851 (old)</t>
  </si>
  <si>
    <t>CE-6852</t>
  </si>
  <si>
    <t>CE-6852 (old)</t>
  </si>
  <si>
    <t>6851old</t>
  </si>
  <si>
    <t>6852old</t>
  </si>
  <si>
    <t>PCLO2010</t>
  </si>
  <si>
    <t>PCLO2011</t>
  </si>
  <si>
    <t>PCLO2012</t>
  </si>
  <si>
    <t>PCLO2013</t>
  </si>
  <si>
    <t>PCLO2014</t>
  </si>
  <si>
    <t>PCLO2015</t>
  </si>
  <si>
    <t>PCLO2016</t>
  </si>
  <si>
    <t>PCLO2017</t>
  </si>
  <si>
    <t>PCLO2018</t>
  </si>
  <si>
    <t>PCLO2019</t>
  </si>
  <si>
    <t>PCLO2020</t>
  </si>
  <si>
    <t>PCLO2021</t>
  </si>
  <si>
    <t>PCLO2022</t>
  </si>
  <si>
    <t>PCLO2023</t>
  </si>
  <si>
    <t>PCLO2024</t>
  </si>
  <si>
    <t>INI2025</t>
  </si>
  <si>
    <t>PCLO2025</t>
  </si>
  <si>
    <t>CLO2025</t>
  </si>
  <si>
    <t>REA2025</t>
  </si>
  <si>
    <t>rngYear</t>
  </si>
  <si>
    <t>rngInstance</t>
  </si>
  <si>
    <t>Initial</t>
  </si>
  <si>
    <t>Initieel</t>
  </si>
  <si>
    <t>PCLO</t>
  </si>
  <si>
    <t>Préclôture</t>
  </si>
  <si>
    <t>Voorlopige afsluiting</t>
  </si>
  <si>
    <t>Clôture</t>
  </si>
  <si>
    <t>Afsluiting</t>
  </si>
  <si>
    <t>Réalisations</t>
  </si>
  <si>
    <t>Verwezenlijkingen</t>
  </si>
  <si>
    <t>rngLastUpdate</t>
  </si>
  <si>
    <t>d-024</t>
  </si>
  <si>
    <t>d-025</t>
  </si>
  <si>
    <t>Erreur</t>
  </si>
  <si>
    <t>Fout</t>
  </si>
  <si>
    <t>Pas de regroupement économique disponible pour les préclôtures 2010-2015.</t>
  </si>
  <si>
    <t>Geen economische hergroepering beschikbaar voor de voorlopige afsluitingen 2010-2015.</t>
  </si>
  <si>
    <t>Base documentaire générale</t>
  </si>
  <si>
    <t>Regroupements économiques et fonctionnels</t>
  </si>
  <si>
    <r>
      <t xml:space="preserve">La </t>
    </r>
    <r>
      <rPr>
        <b/>
        <sz val="11"/>
        <rFont val="Calibri Light"/>
        <family val="2"/>
        <scheme val="major"/>
      </rPr>
      <t>Base documentaire générale</t>
    </r>
    <r>
      <rPr>
        <sz val="11"/>
        <rFont val="Calibri Light"/>
        <family val="2"/>
        <scheme val="major"/>
      </rPr>
      <t xml:space="preserve"> (BDG), créée par l'Accord de Coopération du 1er octobre 1991 et associant le pouvoir fédéral, les régions, les communautés et les commissions communautaires, a pour mission de gérer et veiller à l'uniformité des statistiques relatives aux finances publiques de ces entités. Elle publie notamment les regroupements économiques et fonctionnels de ces entités et est responsable de la mise à jour des classifications économique et fonctionnelle sur base desquelles ces regroupements sont réalisés. Son secrétariat est assuré par la Direction Générale Budget et Évaluation de la Politique (DG BEP) du SPF Stratégie et Appui. </t>
    </r>
  </si>
  <si>
    <r>
      <t xml:space="preserve">Le </t>
    </r>
    <r>
      <rPr>
        <b/>
        <sz val="11"/>
        <rFont val="Calibri Light"/>
        <family val="2"/>
        <scheme val="major"/>
      </rPr>
      <t>regroupement économique</t>
    </r>
    <r>
      <rPr>
        <sz val="11"/>
        <rFont val="Calibri Light"/>
        <family val="2"/>
        <scheme val="major"/>
      </rPr>
      <t xml:space="preserve"> est une synthèse, selon leur nature économique, des opérations budgétaires des entités fédérale et fédérées ainsi que des unités publiques appartenant au périmètre de consolidation de ces entités selon la liste des unités du secteur public publiée par l’Institut des Comptes nationaux (ICN). Ce regroupement sert de base à l'ICN pour l'établissement des comptes nationaux de la Belgique. Le </t>
    </r>
    <r>
      <rPr>
        <b/>
        <sz val="11"/>
        <rFont val="Calibri Light"/>
        <family val="2"/>
        <scheme val="major"/>
      </rPr>
      <t>regroupement fonctionnel</t>
    </r>
    <r>
      <rPr>
        <sz val="11"/>
        <rFont val="Calibri Light"/>
        <family val="2"/>
        <scheme val="major"/>
      </rPr>
      <t xml:space="preserve"> est une synthèse, selon leur affectation fonctionnelle,  des dépenses de ces mêmes entités selon le même périmètre de consolidation. </t>
    </r>
  </si>
  <si>
    <r>
      <t xml:space="preserve">Pour choisir le regroupement à consulter, allez dans l'onglet </t>
    </r>
    <r>
      <rPr>
        <b/>
        <sz val="11"/>
        <rFont val="Calibri Light"/>
        <family val="2"/>
        <scheme val="major"/>
      </rPr>
      <t>Parameters</t>
    </r>
    <r>
      <rPr>
        <sz val="11"/>
        <rFont val="Calibri Light"/>
        <family val="2"/>
        <scheme val="major"/>
      </rPr>
      <t xml:space="preserve">, sélectionnez un </t>
    </r>
    <r>
      <rPr>
        <b/>
        <sz val="11"/>
        <rFont val="Calibri Light"/>
        <family val="2"/>
        <scheme val="major"/>
      </rPr>
      <t>cycle</t>
    </r>
    <r>
      <rPr>
        <sz val="11"/>
        <rFont val="Calibri Light"/>
        <family val="2"/>
        <scheme val="major"/>
      </rPr>
      <t xml:space="preserve"> et une </t>
    </r>
    <r>
      <rPr>
        <b/>
        <sz val="11"/>
        <rFont val="Calibri Light"/>
        <family val="2"/>
        <scheme val="major"/>
      </rPr>
      <t>année budgétaire</t>
    </r>
    <r>
      <rPr>
        <sz val="11"/>
        <rFont val="Calibri Light"/>
        <family val="2"/>
        <scheme val="major"/>
      </rPr>
      <t xml:space="preserve"> puis cliquez sur le bouton </t>
    </r>
    <r>
      <rPr>
        <b/>
        <sz val="11"/>
        <rFont val="Calibri Light"/>
        <family val="2"/>
        <scheme val="major"/>
      </rPr>
      <t>Refresh</t>
    </r>
    <r>
      <rPr>
        <sz val="11"/>
        <rFont val="Calibri Light"/>
        <family val="2"/>
        <scheme val="major"/>
      </rPr>
      <t xml:space="preserve">. </t>
    </r>
  </si>
  <si>
    <r>
      <t xml:space="preserve">Il y a quatre regroupements économiques par année budgétaire : le budget initial, la clôture provisoire, la clôture et les réalisations. Quant aux regroupements fonctionnels, il y en a deux : la clôture et les réalisations. Ce fichier contient une base des données de tous ces regroupements depuis 2016. Il contient trois onglets : les onglets </t>
    </r>
    <r>
      <rPr>
        <b/>
        <sz val="11"/>
        <rFont val="Calibri Light"/>
        <family val="2"/>
        <scheme val="major"/>
      </rPr>
      <t>Eco (EXP)</t>
    </r>
    <r>
      <rPr>
        <sz val="11"/>
        <rFont val="Calibri Light"/>
        <family val="2"/>
        <scheme val="major"/>
      </rPr>
      <t xml:space="preserve"> et </t>
    </r>
    <r>
      <rPr>
        <b/>
        <sz val="11"/>
        <rFont val="Calibri Light"/>
        <family val="2"/>
        <scheme val="major"/>
      </rPr>
      <t>Eco (INC)</t>
    </r>
    <r>
      <rPr>
        <sz val="11"/>
        <rFont val="Calibri Light"/>
        <family val="2"/>
        <scheme val="major"/>
      </rPr>
      <t xml:space="preserve"> affichent respectivement les dépenses et les recettes du regroupement économique, tandis que l'onglet </t>
    </r>
    <r>
      <rPr>
        <b/>
        <sz val="11"/>
        <rFont val="Calibri Light"/>
        <family val="2"/>
        <scheme val="major"/>
      </rPr>
      <t>Fct (EXP)</t>
    </r>
    <r>
      <rPr>
        <sz val="11"/>
        <rFont val="Calibri Light"/>
        <family val="2"/>
        <scheme val="major"/>
      </rPr>
      <t xml:space="preserve"> contient les dépenses du regroupement fonctionnel. </t>
    </r>
  </si>
  <si>
    <t>Economische en functionele hergroeperingen</t>
  </si>
  <si>
    <t>Algemene Gegevensbank</t>
  </si>
  <si>
    <r>
      <t xml:space="preserve">De </t>
    </r>
    <r>
      <rPr>
        <b/>
        <sz val="11"/>
        <rFont val="Calibri Light"/>
        <family val="2"/>
        <scheme val="major"/>
      </rPr>
      <t>Algemene Gegevensbank</t>
    </r>
    <r>
      <rPr>
        <sz val="11"/>
        <rFont val="Calibri Light"/>
        <family val="2"/>
        <scheme val="major"/>
      </rPr>
      <t xml:space="preserve"> (AGB), opgericht bij het Samenwerkingsakkoord van 1 oktober 1991 en betrekking hebbend op de federale overheid, de Gewesten, de Gemeenschappen en de Gemeenschapscommissies, heeft als taak de statistieken in verband met de overheidsfinanciën van deze overheden te beheren en toe te zien op de eenvormigheid ervan. Ze publiceert onder andere de economische en functionele hergroeperingen van deze overheden en is verantwoordelijk voor het bijwerken van de economische en functionele classificaties, op basis waarvan deze hergroeperingen worden opgesteld. Het secretariaat van de AGB wordt verzekerd door het Directoraat-Generaal Begroting en Beleidsevaluatie (DG BB) van de FOD Beleid en Ondersteuning. </t>
    </r>
  </si>
  <si>
    <r>
      <t>De</t>
    </r>
    <r>
      <rPr>
        <b/>
        <sz val="11"/>
        <rFont val="Calibri Light"/>
        <family val="2"/>
        <scheme val="major"/>
      </rPr>
      <t xml:space="preserve"> economische hergroepering</t>
    </r>
    <r>
      <rPr>
        <sz val="11"/>
        <rFont val="Calibri Light"/>
        <family val="2"/>
        <scheme val="major"/>
      </rPr>
      <t xml:space="preserve"> is een synthese, volgens hun economische aard, van de begrotingsverrichtingen van de federale overheid en de deelstaten, alsook van de openbare eenheden die behoren tot de consolidatieperimeter van deze overheden volgens de lijst van de eenheden van de overheidssector gepubliceerd door het Instituut voor de Nationale Rekeningen (INR).De economische hergroepering dient voor het INR als basis voor de opmaak van de nationale rekeningen van België. De </t>
    </r>
    <r>
      <rPr>
        <b/>
        <sz val="11"/>
        <rFont val="Calibri Light"/>
        <family val="2"/>
        <scheme val="major"/>
      </rPr>
      <t>functionele hergroepering</t>
    </r>
    <r>
      <rPr>
        <sz val="11"/>
        <rFont val="Calibri Light"/>
        <family val="2"/>
        <scheme val="major"/>
      </rPr>
      <t xml:space="preserve"> is een synthese, volgens hun functionele toewijzing, van de uitgaven van deze overheden volgens dezelfde consolidatieperimeter. </t>
    </r>
  </si>
  <si>
    <r>
      <t xml:space="preserve">Er worden per begrotingsjaar vier economische hergroeperingen opgemaakt: de initiële begroting, de voorlopige afsluiting, de afsluiting en de verwezenlijkingen. Wat betreft de functionele hergroeperingen zijn er twee: de afsluiting en de verwezenlijkingen. Dit bestand bevat een databank van alle hergroeperingen sinds 2016. Het bevat drie tabbladen: de tabbladen </t>
    </r>
    <r>
      <rPr>
        <b/>
        <sz val="11"/>
        <rFont val="Calibri Light"/>
        <family val="2"/>
        <scheme val="major"/>
      </rPr>
      <t>Eco (EXP)</t>
    </r>
    <r>
      <rPr>
        <sz val="11"/>
        <rFont val="Calibri Light"/>
        <family val="2"/>
        <scheme val="major"/>
      </rPr>
      <t xml:space="preserve"> en </t>
    </r>
    <r>
      <rPr>
        <b/>
        <sz val="11"/>
        <rFont val="Calibri Light"/>
        <family val="2"/>
        <scheme val="major"/>
      </rPr>
      <t>Eco (INC)</t>
    </r>
    <r>
      <rPr>
        <sz val="11"/>
        <rFont val="Calibri Light"/>
        <family val="2"/>
        <scheme val="major"/>
      </rPr>
      <t xml:space="preserve"> geven respectievelijk de uitgaven en de ontvangsten van de economische hergroepering weer, terwijl het tabblad </t>
    </r>
    <r>
      <rPr>
        <b/>
        <sz val="11"/>
        <rFont val="Calibri Light"/>
        <family val="2"/>
        <scheme val="major"/>
      </rPr>
      <t>Fct (EXP)</t>
    </r>
    <r>
      <rPr>
        <sz val="11"/>
        <rFont val="Calibri Light"/>
        <family val="2"/>
        <scheme val="major"/>
      </rPr>
      <t xml:space="preserve"> de uitgaven van de functionele hergroepering bevat.</t>
    </r>
  </si>
  <si>
    <t xml:space="preserve">
Pour accéder aux données, veuillez activer les macros et le contenu de ce fichier. 
Om toegang te hebben tot de gegevens, gelieve de macros en de inhoud van dit bestand in te schakelen.
To get access to the data, please activate the macros and the content of this file.</t>
  </si>
  <si>
    <r>
      <t xml:space="preserve">Om een hergroepering te kiezen, gaat u in de ribbon </t>
    </r>
    <r>
      <rPr>
        <b/>
        <sz val="11"/>
        <rFont val="Calibri Light"/>
        <family val="2"/>
        <scheme val="major"/>
      </rPr>
      <t>Parameters</t>
    </r>
    <r>
      <rPr>
        <sz val="11"/>
        <rFont val="Calibri Light"/>
        <family val="2"/>
        <scheme val="major"/>
      </rPr>
      <t xml:space="preserve">, selecteert u een </t>
    </r>
    <r>
      <rPr>
        <b/>
        <sz val="11"/>
        <rFont val="Calibri Light"/>
        <family val="2"/>
        <scheme val="major"/>
      </rPr>
      <t>cyclus</t>
    </r>
    <r>
      <rPr>
        <sz val="11"/>
        <rFont val="Calibri Light"/>
        <family val="2"/>
        <scheme val="major"/>
      </rPr>
      <t xml:space="preserve"> en een </t>
    </r>
    <r>
      <rPr>
        <b/>
        <sz val="11"/>
        <rFont val="Calibri Light"/>
        <family val="2"/>
        <scheme val="major"/>
      </rPr>
      <t>begrotingsjaar</t>
    </r>
    <r>
      <rPr>
        <sz val="11"/>
        <rFont val="Calibri Light"/>
        <family val="2"/>
        <scheme val="major"/>
      </rPr>
      <t xml:space="preserve"> en klikt u op de knop </t>
    </r>
    <r>
      <rPr>
        <b/>
        <sz val="11"/>
        <rFont val="Calibri Light"/>
        <family val="2"/>
        <scheme val="major"/>
      </rPr>
      <t>Refresh</t>
    </r>
    <r>
      <rPr>
        <sz val="11"/>
        <rFont val="Calibri Light"/>
        <family val="2"/>
        <scheme val="major"/>
      </rPr>
      <t>.</t>
    </r>
  </si>
  <si>
    <t>8180</t>
  </si>
  <si>
    <t>8210</t>
  </si>
  <si>
    <t>8310</t>
  </si>
  <si>
    <t>8430</t>
  </si>
  <si>
    <t>8571</t>
  </si>
  <si>
    <t>8572</t>
  </si>
  <si>
    <t>8573</t>
  </si>
  <si>
    <t>8574</t>
  </si>
  <si>
    <t>8575</t>
  </si>
  <si>
    <t>9900</t>
  </si>
  <si>
    <t>9400</t>
  </si>
  <si>
    <t>8680</t>
  </si>
  <si>
    <t>8730</t>
  </si>
  <si>
    <t>8740</t>
  </si>
  <si>
    <t>8830</t>
  </si>
  <si>
    <t>8971</t>
  </si>
  <si>
    <t>8973</t>
  </si>
  <si>
    <t>8972</t>
  </si>
  <si>
    <t>8974</t>
  </si>
  <si>
    <t>8975</t>
  </si>
  <si>
    <t>9131</t>
  </si>
  <si>
    <t>9132</t>
  </si>
  <si>
    <t>9133</t>
  </si>
  <si>
    <t>9134</t>
  </si>
  <si>
    <t>9135</t>
  </si>
  <si>
    <t>9631</t>
  </si>
  <si>
    <t>9632</t>
  </si>
  <si>
    <t>9633</t>
  </si>
  <si>
    <t>9634</t>
  </si>
  <si>
    <t>9635</t>
  </si>
  <si>
    <t>9640</t>
  </si>
  <si>
    <t>9140</t>
  </si>
  <si>
    <t>CE-8740</t>
  </si>
  <si>
    <t>Remboursements d'avances par les ménages</t>
  </si>
  <si>
    <t>Terugbetaling van voorschotten door de gezinnen</t>
  </si>
  <si>
    <t>Nouveau dans la classification économique de janvier 2020</t>
  </si>
  <si>
    <t>CE-8971</t>
  </si>
  <si>
    <t>CE-8972</t>
  </si>
  <si>
    <t>CE-8973</t>
  </si>
  <si>
    <t>CE-8974</t>
  </si>
  <si>
    <t>CE-8975</t>
  </si>
  <si>
    <t>Remboursements d'avances par la sécurité sociale</t>
  </si>
  <si>
    <t>Remboursements d'avances par les pouvoirs locaux</t>
  </si>
  <si>
    <t>Remboursements d'avances par l'enseignement autonome subsidié</t>
  </si>
  <si>
    <t>Remboursements d'avances par d'autres groupes institutionnels</t>
  </si>
  <si>
    <t>Terugbetaling van voorschotten door eenheden binnen de institutionele groep</t>
  </si>
  <si>
    <t>Terugbetaling van voorschotten door de sociale zekerheid</t>
  </si>
  <si>
    <t>Terugbetaling van voorschotten door het gesusbsidieerd autonoom onderwijs</t>
  </si>
  <si>
    <t>Terugbetaling van voorschotten door andere institutionele groeperen</t>
  </si>
  <si>
    <t>CE-8830</t>
  </si>
  <si>
    <t>Terugbetaling van voorschotten door het buitenland</t>
  </si>
  <si>
    <t>Remboursements d'avances par l'étranger</t>
  </si>
  <si>
    <t>CE-9131</t>
  </si>
  <si>
    <t>CE-9132</t>
  </si>
  <si>
    <t>CE-9133</t>
  </si>
  <si>
    <t>CE-9134</t>
  </si>
  <si>
    <t>CE-9135</t>
  </si>
  <si>
    <t>Remboursements de la dette à l'intérieur du secteur des administrations publiques (non ventilé)</t>
  </si>
  <si>
    <t>Aflossingen van de schuld binnen de overheidssector (niet verdeeld)</t>
  </si>
  <si>
    <t>Remboursements de la dette à la sécurité sociale</t>
  </si>
  <si>
    <t>Remboursements de la dette aux pouvoirs locaux</t>
  </si>
  <si>
    <t>Remboursements de la dette à l'enseignement autonome subsidié</t>
  </si>
  <si>
    <t>Remboursements de la dette aux autres groupes institutionnels</t>
  </si>
  <si>
    <t>Aflossingen van de schuld aan eenheden binnen de institutionele groep</t>
  </si>
  <si>
    <t>Aflossingen van de schuld aan de sociale zekerheid</t>
  </si>
  <si>
    <t>Aflossingen van de schuld aan het gesubsidieerd autonoom onderwijs</t>
  </si>
  <si>
    <t>Aflossingen van de schuld aan andere institutionele groepen</t>
  </si>
  <si>
    <t>Aflossingen van de schuld aan lokale overheden</t>
  </si>
  <si>
    <t>Terugbetaling van voorschotten door lokale overheden</t>
  </si>
  <si>
    <t>CE-9631</t>
  </si>
  <si>
    <t>CE-9632</t>
  </si>
  <si>
    <t>CE-9633</t>
  </si>
  <si>
    <t>CE-9634</t>
  </si>
  <si>
    <t>CE-9635</t>
  </si>
  <si>
    <t>Produits des emprunts à l'intérieur du secteur des administrations publiques (non ventilé)</t>
  </si>
  <si>
    <t>Opbrengst van leningen binnen de overheidssector (niet verdeeld)</t>
  </si>
  <si>
    <t>Produits des emprunts de la sécurité sociale</t>
  </si>
  <si>
    <t>Produits des emprunts des pouvoirs locaux</t>
  </si>
  <si>
    <t>Produits des emprunts de l'enseignement autonome subsidié</t>
  </si>
  <si>
    <t>Produits des emprunts des autres groupes institutionnels</t>
  </si>
  <si>
    <t>Opbrengst van leningen van eenheden binnen de institutionele groep</t>
  </si>
  <si>
    <t>Opbrengst van leningen van de sociale zekerheid</t>
  </si>
  <si>
    <t>Opbrengst van leningen van de lokale overheden</t>
  </si>
  <si>
    <t>Opbrengst van leningen van het gesubsidieerd autonoom onderwijs</t>
  </si>
  <si>
    <t>Opbrengst van leningen van andere institutionele groepen</t>
  </si>
  <si>
    <t>CE-9640</t>
  </si>
  <si>
    <t>Prefinanciering door de EU van door Europese subsidies gefinancierde uitgaven</t>
  </si>
  <si>
    <t>Préfinancement par l'UE des dépenses financées par l'UE</t>
  </si>
  <si>
    <t>Terugbetaling van prefinancieringen van de EU</t>
  </si>
  <si>
    <t>Remboursements des préfinancements de l'UE</t>
  </si>
  <si>
    <t>CE-8180</t>
  </si>
  <si>
    <t>CE-9140</t>
  </si>
  <si>
    <t>Avances aux entreprises et institutions financières</t>
  </si>
  <si>
    <t>Voorschotten aan bedrijven en financiële instellingen</t>
  </si>
  <si>
    <t>CE-8210</t>
  </si>
  <si>
    <t>CE-8310</t>
  </si>
  <si>
    <t>Avances aux ASBL au service des ménages</t>
  </si>
  <si>
    <t>Voorschotten aan vzw's ten behoeve van de gezinnen</t>
  </si>
  <si>
    <t>Avances aux ménages</t>
  </si>
  <si>
    <t>Voorschotten aan gezinnen</t>
  </si>
  <si>
    <t>CE-8430</t>
  </si>
  <si>
    <t>Avances à l'étranger</t>
  </si>
  <si>
    <t>Voorschotten aan het buitenland</t>
  </si>
  <si>
    <t>CE-8571</t>
  </si>
  <si>
    <t>CE-8572</t>
  </si>
  <si>
    <t>CE-8573</t>
  </si>
  <si>
    <t>CE-8574</t>
  </si>
  <si>
    <t>CE-8575</t>
  </si>
  <si>
    <t>Voorschotten aan eenheden van de institutionele groep</t>
  </si>
  <si>
    <t>Voorschotten aan de sociale zekerheid</t>
  </si>
  <si>
    <t>Voorschotten aan de lokale overheden</t>
  </si>
  <si>
    <t>Voorschotten aan het gesubsidieerd autonoom onderwijs</t>
  </si>
  <si>
    <t>Voorschotten aan andere institutionele groepen</t>
  </si>
  <si>
    <t>Avances aux unités du groupe institutionnel</t>
  </si>
  <si>
    <t>Remboursements d'avances par les unités du  groupe institutionnel</t>
  </si>
  <si>
    <t>Remboursements de la dette à les unités du groupe institutionnel</t>
  </si>
  <si>
    <t>Produits des emprunts des unités du groupe institutionnel</t>
  </si>
  <si>
    <t>Avances à la sécurité sociale</t>
  </si>
  <si>
    <t>Avances aux pouvoirs locaux</t>
  </si>
  <si>
    <t>Avances à l'enseignement autonome subsidié</t>
  </si>
  <si>
    <t>Avances aux autres groupes institutionnels</t>
  </si>
  <si>
    <t>CE-9900</t>
  </si>
  <si>
    <t>Opbrengst van voorschotten</t>
  </si>
  <si>
    <t>Produit des avances</t>
  </si>
  <si>
    <t>CE-9400</t>
  </si>
  <si>
    <t>Remboursements d'avances</t>
  </si>
  <si>
    <t>Terugbetaling van voorschotten</t>
  </si>
  <si>
    <t>CE-8680</t>
  </si>
  <si>
    <t>Terugbetaling van voorschotten door bedrijven en financiële instellingen</t>
  </si>
  <si>
    <t>Remboursements d'avances par les entreprises et institutions financières</t>
  </si>
  <si>
    <t>CE-8730</t>
  </si>
  <si>
    <t>CE-94</t>
  </si>
  <si>
    <t>CE-99</t>
  </si>
  <si>
    <t>94</t>
  </si>
  <si>
    <t>99</t>
  </si>
  <si>
    <t>Nouveau dans la classification économique de janvier 2020, déjà utilisé en CLO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</si>
</sst>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 _€_-;\-* #,##0\ _€_-;_-* &quot;-&quot;\ _€_-;_-@_-"/>
    <numFmt numFmtId="165" formatCode="_(* #,##0.00_);_(* \(#,##0.00\);_(* &quot;-&quot;??_);_(@_)"/>
    <numFmt numFmtId="166" formatCode="#,##0\ _€"/>
    <numFmt numFmtId="167" formatCode="_-* #,##0\ _€_-;\-* #,##0\ _€_-;_-* &quot;-&quot;??\ _€_-;_-@_-"/>
    <numFmt numFmtId="168" formatCode="###,000"/>
    <numFmt numFmtId="169" formatCode="_(* #,##0_);_(* \(#,##0\);_(* &quot;-&quot;??_);_(@_)"/>
    <numFmt numFmtId="170" formatCode="#,##0\ _€;\-#,##0\ _€"/>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7"/>
      <name val="Arial"/>
      <family val="2"/>
    </font>
    <font>
      <b/>
      <sz val="7"/>
      <name val="Arial"/>
      <family val="2"/>
    </font>
    <font>
      <sz val="1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name val="Arial"/>
      <family val="2"/>
    </font>
    <font>
      <sz val="9"/>
      <color indexed="81"/>
      <name val="Tahoma"/>
      <family val="2"/>
    </font>
    <font>
      <b/>
      <sz val="9"/>
      <color indexed="81"/>
      <name val="Tahoma"/>
      <family val="2"/>
    </font>
    <font>
      <i/>
      <sz val="7"/>
      <name val="Arial"/>
      <family val="2"/>
    </font>
    <font>
      <sz val="12"/>
      <name val="Calibri Light"/>
      <family val="2"/>
    </font>
    <font>
      <b/>
      <sz val="16"/>
      <name val="Calibri Light"/>
      <family val="2"/>
    </font>
    <font>
      <sz val="11"/>
      <name val="Calibri Light"/>
      <family val="2"/>
      <scheme val="major"/>
    </font>
    <font>
      <b/>
      <sz val="11"/>
      <name val="Calibri Light"/>
      <family val="2"/>
      <scheme val="major"/>
    </font>
    <font>
      <b/>
      <sz val="11"/>
      <color theme="1"/>
      <name val="Calibri"/>
      <family val="2"/>
      <scheme val="minor"/>
    </font>
    <font>
      <sz val="10"/>
      <name val="Arial CE"/>
      <charset val="238"/>
    </font>
  </fonts>
  <fills count="34">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rgb="FFFFFF00"/>
        <bgColor indexed="64"/>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39991454817346722"/>
        <bgColor indexed="64"/>
      </patternFill>
    </fill>
    <fill>
      <patternFill patternType="solid">
        <fgColor rgb="FFFFFF99"/>
        <bgColor indexed="64"/>
      </patternFill>
    </fill>
    <fill>
      <patternFill patternType="gray125">
        <bgColor theme="0" tint="-0.14996795556505021"/>
      </patternFill>
    </fill>
    <fill>
      <patternFill patternType="gray125">
        <bgColor theme="5" tint="0.59999389629810485"/>
      </patternFill>
    </fill>
    <fill>
      <patternFill patternType="solid">
        <fgColor rgb="FFC5F4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5" tint="0.79998168889431442"/>
        <bgColor indexed="64"/>
      </patternFill>
    </fill>
  </fills>
  <borders count="12">
    <border>
      <left/>
      <right/>
      <top/>
      <bottom/>
      <diagonal/>
    </border>
    <border>
      <left/>
      <right/>
      <top style="medium">
        <color indexed="64"/>
      </top>
      <bottom/>
      <diagonal/>
    </border>
    <border>
      <left/>
      <right/>
      <top style="medium">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9">
    <xf numFmtId="0" fontId="0" fillId="0" borderId="0"/>
    <xf numFmtId="165" fontId="4" fillId="0" borderId="0" applyFont="0" applyFill="0" applyBorder="0" applyAlignment="0" applyProtection="0"/>
    <xf numFmtId="0" fontId="5" fillId="0" borderId="0"/>
    <xf numFmtId="0" fontId="5" fillId="0" borderId="0"/>
    <xf numFmtId="0" fontId="9" fillId="5" borderId="3" applyNumberFormat="0" applyAlignment="0" applyProtection="0">
      <alignment horizontal="left" vertical="center" indent="1"/>
    </xf>
    <xf numFmtId="168" fontId="10" fillId="0" borderId="4" applyNumberFormat="0" applyProtection="0">
      <alignment horizontal="right" vertical="center"/>
    </xf>
    <xf numFmtId="168" fontId="9" fillId="0" borderId="5" applyNumberFormat="0" applyProtection="0">
      <alignment horizontal="right" vertical="center"/>
    </xf>
    <xf numFmtId="0" fontId="11" fillId="6" borderId="5" applyNumberFormat="0" applyAlignment="0" applyProtection="0">
      <alignment horizontal="left" vertical="center" indent="1"/>
    </xf>
    <xf numFmtId="0" fontId="11" fillId="7" borderId="5" applyNumberFormat="0" applyAlignment="0" applyProtection="0">
      <alignment horizontal="left" vertical="center" indent="1"/>
    </xf>
    <xf numFmtId="168" fontId="10" fillId="8" borderId="4" applyNumberFormat="0" applyBorder="0" applyProtection="0">
      <alignment horizontal="right" vertical="center"/>
    </xf>
    <xf numFmtId="0" fontId="11" fillId="6" borderId="5" applyNumberFormat="0" applyAlignment="0" applyProtection="0">
      <alignment horizontal="left" vertical="center" indent="1"/>
    </xf>
    <xf numFmtId="168" fontId="9" fillId="7" borderId="5" applyNumberFormat="0" applyProtection="0">
      <alignment horizontal="right" vertical="center"/>
    </xf>
    <xf numFmtId="168" fontId="9" fillId="8" borderId="5" applyNumberFormat="0" applyBorder="0" applyProtection="0">
      <alignment horizontal="right" vertical="center"/>
    </xf>
    <xf numFmtId="168" fontId="12" fillId="9" borderId="6" applyNumberFormat="0" applyBorder="0" applyAlignment="0" applyProtection="0">
      <alignment horizontal="right" vertical="center" indent="1"/>
    </xf>
    <xf numFmtId="168" fontId="13" fillId="10" borderId="6" applyNumberFormat="0" applyBorder="0" applyAlignment="0" applyProtection="0">
      <alignment horizontal="right" vertical="center" indent="1"/>
    </xf>
    <xf numFmtId="168" fontId="13" fillId="11" borderId="6" applyNumberFormat="0" applyBorder="0" applyAlignment="0" applyProtection="0">
      <alignment horizontal="right" vertical="center" indent="1"/>
    </xf>
    <xf numFmtId="168" fontId="14" fillId="12" borderId="6" applyNumberFormat="0" applyBorder="0" applyAlignment="0" applyProtection="0">
      <alignment horizontal="right" vertical="center" indent="1"/>
    </xf>
    <xf numFmtId="168" fontId="14" fillId="13" borderId="6" applyNumberFormat="0" applyBorder="0" applyAlignment="0" applyProtection="0">
      <alignment horizontal="right" vertical="center" indent="1"/>
    </xf>
    <xf numFmtId="168" fontId="14" fillId="14" borderId="6" applyNumberFormat="0" applyBorder="0" applyAlignment="0" applyProtection="0">
      <alignment horizontal="right" vertical="center" indent="1"/>
    </xf>
    <xf numFmtId="168" fontId="15" fillId="15" borderId="6" applyNumberFormat="0" applyBorder="0" applyAlignment="0" applyProtection="0">
      <alignment horizontal="right" vertical="center" indent="1"/>
    </xf>
    <xf numFmtId="168" fontId="15" fillId="16" borderId="6" applyNumberFormat="0" applyBorder="0" applyAlignment="0" applyProtection="0">
      <alignment horizontal="right" vertical="center" indent="1"/>
    </xf>
    <xf numFmtId="168" fontId="15" fillId="17" borderId="6" applyNumberFormat="0" applyBorder="0" applyAlignment="0" applyProtection="0">
      <alignment horizontal="right" vertical="center" indent="1"/>
    </xf>
    <xf numFmtId="0" fontId="16" fillId="0" borderId="3" applyNumberFormat="0" applyFont="0" applyFill="0" applyAlignment="0" applyProtection="0"/>
    <xf numFmtId="168" fontId="10" fillId="18" borderId="3" applyNumberFormat="0" applyAlignment="0" applyProtection="0">
      <alignment horizontal="left" vertical="center" indent="1"/>
    </xf>
    <xf numFmtId="0" fontId="9" fillId="5" borderId="5" applyNumberFormat="0" applyAlignment="0" applyProtection="0">
      <alignment horizontal="left" vertical="center" indent="1"/>
    </xf>
    <xf numFmtId="0" fontId="11" fillId="19" borderId="3" applyNumberFormat="0" applyAlignment="0" applyProtection="0">
      <alignment horizontal="left" vertical="center" indent="1"/>
    </xf>
    <xf numFmtId="0" fontId="11" fillId="20" borderId="3" applyNumberFormat="0" applyAlignment="0" applyProtection="0">
      <alignment horizontal="left" vertical="center" indent="1"/>
    </xf>
    <xf numFmtId="0" fontId="11" fillId="21" borderId="3" applyNumberFormat="0" applyAlignment="0" applyProtection="0">
      <alignment horizontal="left" vertical="center" indent="1"/>
    </xf>
    <xf numFmtId="0" fontId="11" fillId="8" borderId="3" applyNumberFormat="0" applyAlignment="0" applyProtection="0">
      <alignment horizontal="left" vertical="center" indent="1"/>
    </xf>
    <xf numFmtId="0" fontId="11" fillId="7" borderId="5" applyNumberFormat="0" applyAlignment="0" applyProtection="0">
      <alignment horizontal="left" vertical="center" indent="1"/>
    </xf>
    <xf numFmtId="0" fontId="17" fillId="0" borderId="7" applyNumberFormat="0" applyFill="0" applyBorder="0" applyAlignment="0" applyProtection="0"/>
    <xf numFmtId="0" fontId="18" fillId="0" borderId="7" applyNumberFormat="0" applyBorder="0" applyAlignment="0" applyProtection="0"/>
    <xf numFmtId="0" fontId="17" fillId="6" borderId="5" applyNumberFormat="0" applyAlignment="0" applyProtection="0">
      <alignment horizontal="left" vertical="center" indent="1"/>
    </xf>
    <xf numFmtId="0" fontId="17" fillId="6" borderId="5" applyNumberFormat="0" applyAlignment="0" applyProtection="0">
      <alignment horizontal="left" vertical="center" indent="1"/>
    </xf>
    <xf numFmtId="0" fontId="17" fillId="7" borderId="5" applyNumberFormat="0" applyAlignment="0" applyProtection="0">
      <alignment horizontal="left" vertical="center" indent="1"/>
    </xf>
    <xf numFmtId="168" fontId="19" fillId="7" borderId="5" applyNumberFormat="0" applyProtection="0">
      <alignment horizontal="right" vertical="center"/>
    </xf>
    <xf numFmtId="168" fontId="20" fillId="8" borderId="4" applyNumberFormat="0" applyBorder="0" applyProtection="0">
      <alignment horizontal="right" vertical="center"/>
    </xf>
    <xf numFmtId="168" fontId="19" fillId="8" borderId="5" applyNumberFormat="0" applyBorder="0" applyProtection="0">
      <alignment horizontal="right" vertical="center"/>
    </xf>
    <xf numFmtId="0" fontId="8" fillId="0" borderId="0"/>
    <xf numFmtId="0" fontId="3" fillId="0" borderId="0"/>
    <xf numFmtId="0" fontId="2" fillId="0" borderId="0"/>
    <xf numFmtId="43" fontId="8" fillId="0" borderId="0" applyFont="0" applyFill="0" applyBorder="0" applyAlignment="0" applyProtection="0"/>
    <xf numFmtId="0" fontId="30" fillId="0" borderId="0"/>
    <xf numFmtId="0" fontId="8" fillId="0" borderId="0"/>
    <xf numFmtId="0" fontId="8" fillId="0" borderId="0"/>
    <xf numFmtId="0" fontId="8" fillId="0" borderId="0"/>
    <xf numFmtId="0" fontId="1" fillId="0" borderId="0"/>
    <xf numFmtId="0" fontId="1" fillId="0" borderId="0"/>
    <xf numFmtId="0" fontId="8" fillId="0" borderId="0"/>
  </cellStyleXfs>
  <cellXfs count="124">
    <xf numFmtId="0" fontId="0" fillId="0" borderId="0" xfId="0"/>
    <xf numFmtId="49" fontId="0" fillId="0" borderId="0" xfId="0" applyNumberFormat="1"/>
    <xf numFmtId="0" fontId="8" fillId="0" borderId="0" xfId="0" applyFont="1"/>
    <xf numFmtId="49" fontId="8" fillId="0" borderId="0" xfId="0" applyNumberFormat="1" applyFont="1"/>
    <xf numFmtId="0" fontId="8" fillId="4" borderId="0" xfId="0" applyFont="1" applyFill="1"/>
    <xf numFmtId="49" fontId="8" fillId="4" borderId="0" xfId="0" applyNumberFormat="1" applyFont="1" applyFill="1"/>
    <xf numFmtId="166" fontId="8" fillId="4" borderId="0" xfId="0" applyNumberFormat="1" applyFont="1" applyFill="1"/>
    <xf numFmtId="167" fontId="0" fillId="0" borderId="0" xfId="1" applyNumberFormat="1" applyFont="1"/>
    <xf numFmtId="0" fontId="0" fillId="22" borderId="0" xfId="0" applyFill="1"/>
    <xf numFmtId="0" fontId="21" fillId="23" borderId="8" xfId="0" applyFont="1" applyFill="1" applyBorder="1"/>
    <xf numFmtId="0" fontId="0" fillId="22" borderId="8" xfId="0" applyFill="1" applyBorder="1"/>
    <xf numFmtId="169" fontId="0" fillId="0" borderId="0" xfId="1" applyNumberFormat="1" applyFont="1"/>
    <xf numFmtId="0" fontId="0" fillId="23" borderId="0" xfId="0" applyFill="1" applyBorder="1"/>
    <xf numFmtId="0" fontId="8" fillId="23" borderId="0" xfId="0" applyFont="1" applyFill="1" applyBorder="1"/>
    <xf numFmtId="0" fontId="0" fillId="24" borderId="0" xfId="0" applyFill="1"/>
    <xf numFmtId="0" fontId="0" fillId="25" borderId="9" xfId="0" applyFill="1" applyBorder="1"/>
    <xf numFmtId="0" fontId="21" fillId="25" borderId="9" xfId="0" applyFont="1" applyFill="1" applyBorder="1"/>
    <xf numFmtId="164" fontId="0" fillId="0" borderId="0" xfId="1" applyNumberFormat="1" applyFont="1"/>
    <xf numFmtId="0" fontId="8" fillId="25" borderId="9" xfId="0" applyFont="1" applyFill="1" applyBorder="1"/>
    <xf numFmtId="0" fontId="21" fillId="24" borderId="0" xfId="0" applyFont="1" applyFill="1"/>
    <xf numFmtId="0" fontId="8" fillId="22" borderId="8" xfId="0" applyFont="1" applyFill="1" applyBorder="1"/>
    <xf numFmtId="0" fontId="0" fillId="0" borderId="0" xfId="0" applyFill="1"/>
    <xf numFmtId="49" fontId="0" fillId="25" borderId="9" xfId="0" applyNumberFormat="1" applyFill="1" applyBorder="1"/>
    <xf numFmtId="49" fontId="8" fillId="25" borderId="9" xfId="0" applyNumberFormat="1" applyFont="1" applyFill="1" applyBorder="1"/>
    <xf numFmtId="0" fontId="21" fillId="26" borderId="9" xfId="0" applyFont="1" applyFill="1" applyBorder="1"/>
    <xf numFmtId="0" fontId="0" fillId="26" borderId="9" xfId="0" applyFill="1" applyBorder="1"/>
    <xf numFmtId="0" fontId="8" fillId="26" borderId="9" xfId="0" applyFont="1" applyFill="1" applyBorder="1"/>
    <xf numFmtId="166" fontId="0" fillId="0" borderId="0" xfId="1" applyNumberFormat="1" applyFont="1"/>
    <xf numFmtId="0" fontId="0" fillId="4" borderId="0" xfId="0" applyFill="1"/>
    <xf numFmtId="167" fontId="0" fillId="0" borderId="0" xfId="1" applyNumberFormat="1" applyFont="1" applyFill="1"/>
    <xf numFmtId="0" fontId="8" fillId="24" borderId="0" xfId="0" applyFont="1" applyFill="1"/>
    <xf numFmtId="0" fontId="0" fillId="28" borderId="0" xfId="0" applyFill="1" applyBorder="1"/>
    <xf numFmtId="0" fontId="8" fillId="28" borderId="0" xfId="0" applyFont="1" applyFill="1" applyBorder="1"/>
    <xf numFmtId="3" fontId="6" fillId="22" borderId="0" xfId="0" applyNumberFormat="1" applyFont="1" applyFill="1" applyProtection="1">
      <protection hidden="1"/>
    </xf>
    <xf numFmtId="3" fontId="6" fillId="4" borderId="0" xfId="0" applyNumberFormat="1" applyFont="1" applyFill="1" applyProtection="1">
      <protection hidden="1"/>
    </xf>
    <xf numFmtId="3" fontId="6" fillId="4" borderId="1" xfId="2" applyNumberFormat="1" applyFont="1" applyFill="1" applyBorder="1" applyAlignment="1" applyProtection="1">
      <alignment vertical="top"/>
      <protection hidden="1"/>
    </xf>
    <xf numFmtId="3" fontId="6" fillId="22" borderId="1" xfId="2" applyNumberFormat="1" applyFont="1" applyFill="1" applyBorder="1" applyProtection="1">
      <protection hidden="1"/>
    </xf>
    <xf numFmtId="3" fontId="6" fillId="22" borderId="1" xfId="2" applyNumberFormat="1" applyFont="1" applyFill="1" applyBorder="1" applyAlignment="1" applyProtection="1">
      <alignment wrapText="1"/>
      <protection hidden="1"/>
    </xf>
    <xf numFmtId="3" fontId="6" fillId="4" borderId="0" xfId="2" applyNumberFormat="1" applyFont="1" applyFill="1" applyAlignment="1" applyProtection="1">
      <alignment vertical="top"/>
      <protection hidden="1"/>
    </xf>
    <xf numFmtId="0" fontId="6" fillId="22" borderId="0" xfId="0" applyFont="1" applyFill="1" applyAlignment="1" applyProtection="1">
      <alignment horizontal="left" vertical="top" wrapText="1"/>
      <protection hidden="1"/>
    </xf>
    <xf numFmtId="3" fontId="6" fillId="22" borderId="0" xfId="2" applyNumberFormat="1" applyFont="1" applyFill="1" applyAlignment="1" applyProtection="1">
      <alignment horizontal="left" vertical="top" wrapText="1"/>
      <protection hidden="1"/>
    </xf>
    <xf numFmtId="3" fontId="6" fillId="22" borderId="0" xfId="2" applyNumberFormat="1" applyFont="1" applyFill="1" applyAlignment="1" applyProtection="1">
      <alignment horizontal="centerContinuous"/>
      <protection hidden="1"/>
    </xf>
    <xf numFmtId="3" fontId="6" fillId="4" borderId="0" xfId="2" applyNumberFormat="1" applyFont="1" applyFill="1" applyBorder="1" applyAlignment="1" applyProtection="1">
      <alignment vertical="top"/>
      <protection hidden="1"/>
    </xf>
    <xf numFmtId="3" fontId="6" fillId="22" borderId="0" xfId="2" applyNumberFormat="1" applyFont="1" applyFill="1" applyProtection="1">
      <protection hidden="1"/>
    </xf>
    <xf numFmtId="3" fontId="6" fillId="22" borderId="0" xfId="0" applyNumberFormat="1" applyFont="1" applyFill="1" applyAlignment="1" applyProtection="1">
      <alignment horizontal="right" vertical="top"/>
      <protection hidden="1"/>
    </xf>
    <xf numFmtId="3" fontId="6" fillId="22" borderId="0" xfId="2" applyNumberFormat="1" applyFont="1" applyFill="1" applyBorder="1" applyProtection="1">
      <protection hidden="1"/>
    </xf>
    <xf numFmtId="3" fontId="6" fillId="22" borderId="0" xfId="2" applyNumberFormat="1" applyFont="1" applyFill="1" applyBorder="1" applyAlignment="1" applyProtection="1">
      <alignment horizontal="left" wrapText="1"/>
      <protection hidden="1"/>
    </xf>
    <xf numFmtId="3" fontId="6" fillId="22" borderId="0" xfId="2" applyNumberFormat="1" applyFont="1" applyFill="1" applyBorder="1" applyAlignment="1" applyProtection="1">
      <alignment horizontal="left"/>
      <protection hidden="1"/>
    </xf>
    <xf numFmtId="3" fontId="6" fillId="22" borderId="0" xfId="2" applyNumberFormat="1" applyFont="1" applyFill="1" applyBorder="1" applyAlignment="1" applyProtection="1">
      <alignment horizontal="centerContinuous"/>
      <protection hidden="1"/>
    </xf>
    <xf numFmtId="3" fontId="6" fillId="4" borderId="2" xfId="3" applyNumberFormat="1" applyFont="1" applyFill="1" applyBorder="1" applyAlignment="1" applyProtection="1">
      <alignment horizontal="center" vertical="top" wrapText="1"/>
      <protection hidden="1"/>
    </xf>
    <xf numFmtId="0" fontId="6" fillId="22" borderId="2" xfId="0" applyFont="1" applyFill="1" applyBorder="1" applyAlignment="1" applyProtection="1">
      <alignment horizontal="center" vertical="center" wrapText="1"/>
      <protection hidden="1"/>
    </xf>
    <xf numFmtId="3" fontId="6" fillId="22" borderId="2" xfId="2" applyNumberFormat="1" applyFont="1" applyFill="1" applyBorder="1" applyAlignment="1" applyProtection="1">
      <alignment horizontal="center" vertical="center" wrapText="1"/>
      <protection hidden="1"/>
    </xf>
    <xf numFmtId="3" fontId="6" fillId="4" borderId="0" xfId="3" applyNumberFormat="1" applyFont="1" applyFill="1" applyBorder="1" applyAlignment="1" applyProtection="1">
      <alignment horizontal="center" vertical="top" wrapText="1"/>
      <protection hidden="1"/>
    </xf>
    <xf numFmtId="0" fontId="6" fillId="4" borderId="0" xfId="0" applyFont="1" applyFill="1" applyBorder="1" applyAlignment="1" applyProtection="1">
      <alignment horizontal="center" vertical="center" wrapText="1"/>
      <protection hidden="1"/>
    </xf>
    <xf numFmtId="3" fontId="6" fillId="4" borderId="0" xfId="2" applyNumberFormat="1" applyFont="1" applyFill="1" applyBorder="1" applyAlignment="1" applyProtection="1">
      <alignment horizontal="center" vertical="center" wrapText="1"/>
      <protection hidden="1"/>
    </xf>
    <xf numFmtId="3" fontId="6" fillId="4" borderId="0" xfId="0" applyNumberFormat="1" applyFont="1" applyFill="1" applyAlignment="1" applyProtection="1">
      <alignment horizontal="left" vertical="top" wrapText="1"/>
      <protection hidden="1"/>
    </xf>
    <xf numFmtId="3" fontId="6" fillId="22" borderId="0" xfId="0" applyNumberFormat="1" applyFont="1" applyFill="1" applyAlignment="1" applyProtection="1">
      <alignment horizontal="left" vertical="top" wrapText="1"/>
      <protection hidden="1"/>
    </xf>
    <xf numFmtId="3" fontId="6" fillId="22" borderId="0" xfId="0" applyNumberFormat="1" applyFont="1" applyFill="1" applyAlignment="1" applyProtection="1">
      <alignment vertical="top" wrapText="1"/>
      <protection hidden="1"/>
    </xf>
    <xf numFmtId="3" fontId="7" fillId="22" borderId="0" xfId="0" applyNumberFormat="1" applyFont="1" applyFill="1" applyAlignment="1" applyProtection="1">
      <alignment vertical="center" wrapText="1"/>
      <protection hidden="1"/>
    </xf>
    <xf numFmtId="3" fontId="6" fillId="4" borderId="0" xfId="0" applyNumberFormat="1" applyFont="1" applyFill="1" applyAlignment="1" applyProtection="1">
      <alignment vertical="center" wrapText="1"/>
      <protection hidden="1"/>
    </xf>
    <xf numFmtId="3" fontId="6" fillId="4" borderId="0" xfId="0" applyNumberFormat="1" applyFont="1" applyFill="1" applyBorder="1" applyAlignment="1" applyProtection="1">
      <alignment horizontal="left" vertical="top" wrapText="1"/>
      <protection hidden="1"/>
    </xf>
    <xf numFmtId="49" fontId="7" fillId="2" borderId="0" xfId="0" applyNumberFormat="1" applyFont="1" applyFill="1" applyBorder="1" applyAlignment="1" applyProtection="1">
      <alignment vertical="center" wrapText="1"/>
      <protection hidden="1"/>
    </xf>
    <xf numFmtId="3" fontId="7" fillId="2" borderId="0" xfId="0" applyNumberFormat="1" applyFont="1" applyFill="1" applyBorder="1" applyAlignment="1" applyProtection="1">
      <alignment vertical="center" wrapText="1"/>
      <protection hidden="1"/>
    </xf>
    <xf numFmtId="3" fontId="7" fillId="2" borderId="0" xfId="0" applyNumberFormat="1" applyFont="1" applyFill="1" applyBorder="1" applyAlignment="1" applyProtection="1">
      <alignment horizontal="center" vertical="center" wrapText="1"/>
      <protection hidden="1"/>
    </xf>
    <xf numFmtId="49" fontId="6" fillId="3" borderId="0" xfId="0" applyNumberFormat="1" applyFont="1" applyFill="1" applyBorder="1" applyAlignment="1" applyProtection="1">
      <alignment vertical="top" wrapText="1"/>
      <protection hidden="1"/>
    </xf>
    <xf numFmtId="3" fontId="6" fillId="27" borderId="0" xfId="0" applyNumberFormat="1" applyFont="1" applyFill="1" applyBorder="1" applyAlignment="1" applyProtection="1">
      <alignment vertical="top" wrapText="1"/>
      <protection hidden="1"/>
    </xf>
    <xf numFmtId="3" fontId="6" fillId="3" borderId="0" xfId="0" applyNumberFormat="1" applyFont="1" applyFill="1" applyBorder="1" applyAlignment="1" applyProtection="1">
      <alignment horizontal="center" vertical="top" wrapText="1"/>
      <protection hidden="1"/>
    </xf>
    <xf numFmtId="3" fontId="7" fillId="22" borderId="0" xfId="0" applyNumberFormat="1" applyFont="1" applyFill="1" applyAlignment="1" applyProtection="1">
      <alignment vertical="center"/>
      <protection hidden="1"/>
    </xf>
    <xf numFmtId="49" fontId="6" fillId="22" borderId="0" xfId="0" applyNumberFormat="1" applyFont="1" applyFill="1" applyBorder="1" applyAlignment="1" applyProtection="1">
      <alignment vertical="top" wrapText="1"/>
      <protection hidden="1"/>
    </xf>
    <xf numFmtId="3" fontId="6" fillId="22" borderId="0" xfId="0" applyNumberFormat="1" applyFont="1" applyFill="1" applyBorder="1" applyAlignment="1" applyProtection="1">
      <alignment vertical="top" wrapText="1"/>
      <protection hidden="1"/>
    </xf>
    <xf numFmtId="3" fontId="6" fillId="22" borderId="0" xfId="0" applyNumberFormat="1" applyFont="1" applyFill="1" applyBorder="1" applyAlignment="1" applyProtection="1">
      <alignment horizontal="center" vertical="top" wrapText="1"/>
      <protection hidden="1"/>
    </xf>
    <xf numFmtId="3" fontId="24" fillId="4" borderId="0" xfId="0" applyNumberFormat="1" applyFont="1" applyFill="1" applyBorder="1" applyAlignment="1" applyProtection="1">
      <alignment horizontal="left" vertical="top" wrapText="1"/>
      <protection hidden="1"/>
    </xf>
    <xf numFmtId="49" fontId="24" fillId="22" borderId="0" xfId="0" applyNumberFormat="1" applyFont="1" applyFill="1" applyBorder="1" applyAlignment="1" applyProtection="1">
      <alignment vertical="top" wrapText="1"/>
      <protection hidden="1"/>
    </xf>
    <xf numFmtId="3" fontId="24" fillId="22" borderId="0" xfId="0" applyNumberFormat="1" applyFont="1" applyFill="1" applyBorder="1" applyAlignment="1" applyProtection="1">
      <alignment vertical="top" wrapText="1"/>
      <protection hidden="1"/>
    </xf>
    <xf numFmtId="3" fontId="24" fillId="22" borderId="0" xfId="0" applyNumberFormat="1" applyFont="1" applyFill="1" applyBorder="1" applyAlignment="1" applyProtection="1">
      <alignment horizontal="center" vertical="top" wrapText="1"/>
      <protection hidden="1"/>
    </xf>
    <xf numFmtId="3" fontId="24" fillId="22" borderId="0" xfId="0" applyNumberFormat="1" applyFont="1" applyFill="1" applyProtection="1">
      <protection hidden="1"/>
    </xf>
    <xf numFmtId="3" fontId="6" fillId="4" borderId="0" xfId="0" applyNumberFormat="1" applyFont="1" applyFill="1" applyBorder="1" applyAlignment="1" applyProtection="1">
      <alignment vertical="top"/>
      <protection hidden="1"/>
    </xf>
    <xf numFmtId="3" fontId="6" fillId="22" borderId="0" xfId="0" applyNumberFormat="1" applyFont="1" applyFill="1" applyBorder="1" applyAlignment="1" applyProtection="1">
      <alignment vertical="center" wrapText="1"/>
      <protection hidden="1"/>
    </xf>
    <xf numFmtId="3" fontId="6" fillId="22" borderId="0" xfId="0" applyNumberFormat="1" applyFont="1" applyFill="1" applyAlignment="1" applyProtection="1">
      <alignment vertical="center"/>
      <protection hidden="1"/>
    </xf>
    <xf numFmtId="3" fontId="6" fillId="22" borderId="0" xfId="0" applyNumberFormat="1" applyFont="1" applyFill="1" applyBorder="1" applyAlignment="1" applyProtection="1">
      <alignment vertical="top"/>
      <protection hidden="1"/>
    </xf>
    <xf numFmtId="3" fontId="6" fillId="22" borderId="0" xfId="0" applyNumberFormat="1" applyFont="1" applyFill="1" applyBorder="1" applyAlignment="1" applyProtection="1">
      <alignment horizontal="right" vertical="top"/>
      <protection hidden="1"/>
    </xf>
    <xf numFmtId="3" fontId="6" fillId="24" borderId="0" xfId="0" applyNumberFormat="1" applyFont="1" applyFill="1" applyBorder="1" applyAlignment="1" applyProtection="1">
      <alignment vertical="top" wrapText="1"/>
      <protection hidden="1"/>
    </xf>
    <xf numFmtId="3" fontId="6" fillId="4" borderId="0" xfId="0" applyNumberFormat="1" applyFont="1" applyFill="1" applyAlignment="1" applyProtection="1">
      <alignment vertical="top"/>
      <protection hidden="1"/>
    </xf>
    <xf numFmtId="3" fontId="6" fillId="22" borderId="0" xfId="0" applyNumberFormat="1" applyFont="1" applyFill="1" applyAlignment="1" applyProtection="1">
      <alignment vertical="top"/>
      <protection hidden="1"/>
    </xf>
    <xf numFmtId="3" fontId="6" fillId="4" borderId="0" xfId="0" quotePrefix="1" applyNumberFormat="1" applyFont="1" applyFill="1" applyBorder="1" applyAlignment="1" applyProtection="1">
      <alignment horizontal="left" vertical="top"/>
      <protection hidden="1"/>
    </xf>
    <xf numFmtId="3" fontId="6" fillId="4" borderId="0" xfId="0" quotePrefix="1" applyNumberFormat="1" applyFont="1" applyFill="1" applyBorder="1" applyAlignment="1" applyProtection="1">
      <alignment vertical="top"/>
      <protection hidden="1"/>
    </xf>
    <xf numFmtId="49" fontId="7" fillId="22" borderId="0" xfId="0" applyNumberFormat="1" applyFont="1" applyFill="1" applyBorder="1" applyAlignment="1" applyProtection="1">
      <alignment vertical="top" wrapText="1"/>
      <protection hidden="1"/>
    </xf>
    <xf numFmtId="3" fontId="7" fillId="22" borderId="0" xfId="0" applyNumberFormat="1" applyFont="1" applyFill="1" applyBorder="1" applyAlignment="1" applyProtection="1">
      <alignment horizontal="center" vertical="top" wrapText="1"/>
      <protection hidden="1"/>
    </xf>
    <xf numFmtId="3" fontId="6" fillId="3" borderId="0" xfId="0" applyNumberFormat="1" applyFont="1" applyFill="1" applyBorder="1" applyAlignment="1" applyProtection="1">
      <alignment vertical="top" wrapText="1"/>
      <protection hidden="1"/>
    </xf>
    <xf numFmtId="3" fontId="6" fillId="3" borderId="0" xfId="0" applyNumberFormat="1" applyFont="1" applyFill="1" applyBorder="1" applyAlignment="1" applyProtection="1">
      <alignment horizontal="left" vertical="top" wrapText="1"/>
      <protection hidden="1"/>
    </xf>
    <xf numFmtId="49" fontId="6" fillId="22" borderId="0" xfId="0" applyNumberFormat="1" applyFont="1" applyFill="1" applyAlignment="1" applyProtection="1">
      <alignment vertical="top" wrapText="1"/>
      <protection hidden="1"/>
    </xf>
    <xf numFmtId="3" fontId="6" fillId="4" borderId="0" xfId="0" quotePrefix="1" applyNumberFormat="1" applyFont="1" applyFill="1" applyBorder="1" applyAlignment="1" applyProtection="1">
      <alignment horizontal="left" vertical="top" wrapText="1"/>
      <protection hidden="1"/>
    </xf>
    <xf numFmtId="3" fontId="6" fillId="22" borderId="0" xfId="0" quotePrefix="1" applyNumberFormat="1" applyFont="1" applyFill="1" applyBorder="1" applyAlignment="1" applyProtection="1">
      <alignment horizontal="center" vertical="top" wrapText="1"/>
      <protection hidden="1"/>
    </xf>
    <xf numFmtId="49" fontId="6" fillId="22" borderId="0" xfId="0" applyNumberFormat="1" applyFont="1" applyFill="1" applyBorder="1" applyAlignment="1" applyProtection="1">
      <alignment vertical="center" wrapText="1"/>
      <protection hidden="1"/>
    </xf>
    <xf numFmtId="3" fontId="7" fillId="22" borderId="0" xfId="0" applyNumberFormat="1" applyFont="1" applyFill="1" applyBorder="1" applyAlignment="1" applyProtection="1">
      <alignment vertical="center" wrapText="1"/>
      <protection hidden="1"/>
    </xf>
    <xf numFmtId="3" fontId="7" fillId="22" borderId="0" xfId="0" applyNumberFormat="1" applyFont="1" applyFill="1" applyBorder="1" applyAlignment="1" applyProtection="1">
      <alignment horizontal="center" vertical="center" wrapText="1"/>
      <protection hidden="1"/>
    </xf>
    <xf numFmtId="3" fontId="6" fillId="4" borderId="0" xfId="0" applyNumberFormat="1" applyFont="1" applyFill="1" applyBorder="1" applyAlignment="1" applyProtection="1">
      <alignment horizontal="left" vertical="top"/>
      <protection hidden="1"/>
    </xf>
    <xf numFmtId="3" fontId="6" fillId="22" borderId="0" xfId="0" applyNumberFormat="1" applyFont="1" applyFill="1" applyBorder="1" applyAlignment="1" applyProtection="1">
      <alignment horizontal="left" vertical="top"/>
      <protection hidden="1"/>
    </xf>
    <xf numFmtId="0" fontId="6" fillId="4" borderId="0" xfId="0" quotePrefix="1" applyNumberFormat="1" applyFont="1" applyFill="1" applyBorder="1" applyAlignment="1" applyProtection="1">
      <alignment horizontal="left" vertical="top"/>
      <protection hidden="1"/>
    </xf>
    <xf numFmtId="0" fontId="6" fillId="22" borderId="2"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3" fontId="6" fillId="4" borderId="0" xfId="0" quotePrefix="1" applyNumberFormat="1" applyFont="1" applyFill="1" applyAlignment="1" applyProtection="1">
      <alignment vertical="top"/>
      <protection hidden="1"/>
    </xf>
    <xf numFmtId="3" fontId="6" fillId="4" borderId="0" xfId="0" quotePrefix="1" applyNumberFormat="1" applyFont="1" applyFill="1" applyBorder="1" applyAlignment="1" applyProtection="1">
      <alignment vertical="top" wrapText="1"/>
      <protection hidden="1"/>
    </xf>
    <xf numFmtId="0" fontId="6" fillId="4" borderId="0" xfId="0" applyNumberFormat="1" applyFont="1" applyFill="1" applyBorder="1" applyAlignment="1" applyProtection="1">
      <alignment horizontal="left" vertical="top"/>
      <protection hidden="1"/>
    </xf>
    <xf numFmtId="0" fontId="0" fillId="29" borderId="0" xfId="0" applyFill="1"/>
    <xf numFmtId="169" fontId="0" fillId="0" borderId="0" xfId="1" applyNumberFormat="1" applyFont="1" applyFill="1"/>
    <xf numFmtId="166" fontId="0" fillId="0" borderId="0" xfId="1" applyNumberFormat="1" applyFont="1" applyFill="1"/>
    <xf numFmtId="0" fontId="21" fillId="23" borderId="0" xfId="0" applyFont="1" applyFill="1" applyBorder="1"/>
    <xf numFmtId="22" fontId="0" fillId="24" borderId="0" xfId="0" applyNumberFormat="1" applyFill="1"/>
    <xf numFmtId="0" fontId="8" fillId="22" borderId="0" xfId="0" applyFont="1" applyFill="1"/>
    <xf numFmtId="0" fontId="29" fillId="30" borderId="9" xfId="40" applyFont="1" applyFill="1" applyBorder="1" applyAlignment="1">
      <alignment horizontal="center" vertical="top" wrapText="1"/>
    </xf>
    <xf numFmtId="0" fontId="26" fillId="30" borderId="10" xfId="0" applyFont="1" applyFill="1" applyBorder="1" applyAlignment="1" applyProtection="1">
      <alignment horizontal="center" wrapText="1"/>
      <protection hidden="1"/>
    </xf>
    <xf numFmtId="0" fontId="0" fillId="22" borderId="0" xfId="0" applyFill="1" applyAlignment="1" applyProtection="1">
      <alignment wrapText="1"/>
      <protection hidden="1"/>
    </xf>
    <xf numFmtId="0" fontId="25" fillId="30" borderId="11" xfId="0" applyFont="1" applyFill="1" applyBorder="1" applyAlignment="1" applyProtection="1">
      <alignment horizontal="center" wrapText="1"/>
      <protection hidden="1"/>
    </xf>
    <xf numFmtId="0" fontId="0" fillId="22" borderId="0" xfId="0" applyFill="1" applyBorder="1" applyAlignment="1" applyProtection="1">
      <alignment wrapText="1"/>
      <protection hidden="1"/>
    </xf>
    <xf numFmtId="0" fontId="27" fillId="30" borderId="10" xfId="0" applyFont="1" applyFill="1" applyBorder="1" applyAlignment="1" applyProtection="1">
      <alignment wrapText="1"/>
      <protection hidden="1"/>
    </xf>
    <xf numFmtId="0" fontId="27" fillId="30" borderId="8" xfId="0" applyFont="1" applyFill="1" applyBorder="1" applyAlignment="1" applyProtection="1">
      <alignment wrapText="1"/>
      <protection hidden="1"/>
    </xf>
    <xf numFmtId="0" fontId="27" fillId="30" borderId="11" xfId="0" applyFont="1" applyFill="1" applyBorder="1" applyAlignment="1" applyProtection="1">
      <alignment wrapText="1"/>
      <protection hidden="1"/>
    </xf>
    <xf numFmtId="170" fontId="0" fillId="0" borderId="0" xfId="1" applyNumberFormat="1" applyFont="1"/>
    <xf numFmtId="0" fontId="0" fillId="32" borderId="9" xfId="0" applyFill="1" applyBorder="1"/>
    <xf numFmtId="0" fontId="0" fillId="22" borderId="0" xfId="0" applyNumberFormat="1" applyFill="1"/>
    <xf numFmtId="0" fontId="0" fillId="31" borderId="8" xfId="0" applyFill="1" applyBorder="1"/>
    <xf numFmtId="169" fontId="0" fillId="0" borderId="0" xfId="0" applyNumberFormat="1"/>
    <xf numFmtId="169" fontId="0" fillId="33" borderId="0" xfId="1" applyNumberFormat="1" applyFont="1" applyFill="1"/>
  </cellXfs>
  <cellStyles count="49">
    <cellStyle name="Comma" xfId="1" builtinId="3"/>
    <cellStyle name="Comma 2" xfId="41" xr:uid="{2FCBAEF9-0518-42E4-84B3-9132829E12A1}"/>
    <cellStyle name="Normal" xfId="0" builtinId="0"/>
    <cellStyle name="Normal 2" xfId="38" xr:uid="{00000000-0005-0000-0000-000002000000}"/>
    <cellStyle name="Normal 2 2" xfId="43" xr:uid="{8D6443D8-50E6-4971-B0E3-D83AAC3FDE9E}"/>
    <cellStyle name="Normal 2 3" xfId="42" xr:uid="{1711EF3D-60F5-4767-928E-0AE9B24EF14C}"/>
    <cellStyle name="Normal 2_Sheet2" xfId="44" xr:uid="{4628F7EF-A73B-4DCA-85AE-8F3541CF02FF}"/>
    <cellStyle name="Normal 3" xfId="39" xr:uid="{00000000-0005-0000-0000-000003000000}"/>
    <cellStyle name="Normal 3 2" xfId="45" xr:uid="{1C667B11-725D-46C6-A849-18B28993E51B}"/>
    <cellStyle name="Normal 4" xfId="40" xr:uid="{3AA7897B-6ED4-4C3C-B870-0F9ED0BBCD32}"/>
    <cellStyle name="Normal 4 2" xfId="46" xr:uid="{A109EFF5-C437-4F0E-B04A-EC4047CB3BAF}"/>
    <cellStyle name="Normal 5" xfId="47" xr:uid="{D376215C-DF3E-4C4A-ACD0-DC8D9C51F914}"/>
    <cellStyle name="Normal_Conso recettes 2001 realisé" xfId="2" xr:uid="{00000000-0005-0000-0000-000004000000}"/>
    <cellStyle name="Normal_Conso recettes 2003ini prov" xfId="3" xr:uid="{00000000-0005-0000-0000-000005000000}"/>
    <cellStyle name="SAPBorder" xfId="22" xr:uid="{00000000-0005-0000-0000-000006000000}"/>
    <cellStyle name="SAPDataCell" xfId="5" xr:uid="{00000000-0005-0000-0000-000007000000}"/>
    <cellStyle name="SAPDataTotalCell" xfId="6" xr:uid="{00000000-0005-0000-0000-000008000000}"/>
    <cellStyle name="SAPDimensionCell" xfId="4" xr:uid="{00000000-0005-0000-0000-000009000000}"/>
    <cellStyle name="SAPEditableDataCell" xfId="7" xr:uid="{00000000-0005-0000-0000-00000A000000}"/>
    <cellStyle name="SAPEditableDataTotalCell" xfId="10" xr:uid="{00000000-0005-0000-0000-00000B000000}"/>
    <cellStyle name="SAPEmphasized" xfId="30" xr:uid="{00000000-0005-0000-0000-00000C000000}"/>
    <cellStyle name="SAPEmphasizedEditableDataCell" xfId="32" xr:uid="{00000000-0005-0000-0000-00000D000000}"/>
    <cellStyle name="SAPEmphasizedEditableDataTotalCell" xfId="33" xr:uid="{00000000-0005-0000-0000-00000E000000}"/>
    <cellStyle name="SAPEmphasizedLockedDataCell" xfId="36" xr:uid="{00000000-0005-0000-0000-00000F000000}"/>
    <cellStyle name="SAPEmphasizedLockedDataTotalCell" xfId="37" xr:uid="{00000000-0005-0000-0000-000010000000}"/>
    <cellStyle name="SAPEmphasizedReadonlyDataCell" xfId="34" xr:uid="{00000000-0005-0000-0000-000011000000}"/>
    <cellStyle name="SAPEmphasizedReadonlyDataTotalCell" xfId="35" xr:uid="{00000000-0005-0000-0000-000012000000}"/>
    <cellStyle name="SAPEmphasizedTotal" xfId="31" xr:uid="{00000000-0005-0000-0000-000013000000}"/>
    <cellStyle name="SAPExceptionLevel1" xfId="13" xr:uid="{00000000-0005-0000-0000-000014000000}"/>
    <cellStyle name="SAPExceptionLevel2" xfId="14" xr:uid="{00000000-0005-0000-0000-000015000000}"/>
    <cellStyle name="SAPExceptionLevel3" xfId="15" xr:uid="{00000000-0005-0000-0000-000016000000}"/>
    <cellStyle name="SAPExceptionLevel4" xfId="16" xr:uid="{00000000-0005-0000-0000-000017000000}"/>
    <cellStyle name="SAPExceptionLevel5" xfId="17" xr:uid="{00000000-0005-0000-0000-000018000000}"/>
    <cellStyle name="SAPExceptionLevel6" xfId="18" xr:uid="{00000000-0005-0000-0000-000019000000}"/>
    <cellStyle name="SAPExceptionLevel7" xfId="19" xr:uid="{00000000-0005-0000-0000-00001A000000}"/>
    <cellStyle name="SAPExceptionLevel8" xfId="20" xr:uid="{00000000-0005-0000-0000-00001B000000}"/>
    <cellStyle name="SAPExceptionLevel9" xfId="21" xr:uid="{00000000-0005-0000-0000-00001C000000}"/>
    <cellStyle name="SAPHierarchyCell0" xfId="25" xr:uid="{00000000-0005-0000-0000-00001D000000}"/>
    <cellStyle name="SAPHierarchyCell1" xfId="26" xr:uid="{00000000-0005-0000-0000-00001E000000}"/>
    <cellStyle name="SAPHierarchyCell2" xfId="27" xr:uid="{00000000-0005-0000-0000-00001F000000}"/>
    <cellStyle name="SAPHierarchyCell3" xfId="28" xr:uid="{00000000-0005-0000-0000-000020000000}"/>
    <cellStyle name="SAPHierarchyCell4" xfId="29" xr:uid="{00000000-0005-0000-0000-000021000000}"/>
    <cellStyle name="SAPLockedDataCell" xfId="9" xr:uid="{00000000-0005-0000-0000-000022000000}"/>
    <cellStyle name="SAPLockedDataTotalCell" xfId="12" xr:uid="{00000000-0005-0000-0000-000023000000}"/>
    <cellStyle name="SAPMemberCell" xfId="23" xr:uid="{00000000-0005-0000-0000-000024000000}"/>
    <cellStyle name="SAPMemberTotalCell" xfId="24" xr:uid="{00000000-0005-0000-0000-000025000000}"/>
    <cellStyle name="SAPReadonlyDataCell" xfId="8" xr:uid="{00000000-0005-0000-0000-000026000000}"/>
    <cellStyle name="SAPReadonlyDataTotalCell" xfId="11" xr:uid="{00000000-0005-0000-0000-000027000000}"/>
    <cellStyle name="Standaard 2" xfId="48" xr:uid="{D0D4B1A9-100A-4698-AEDB-F7B4DC79D0E7}"/>
  </cellStyles>
  <dxfs count="0"/>
  <tableStyles count="0" defaultTableStyle="TableStyleMedium2" defaultPivotStyle="PivotStyleLight16"/>
  <colors>
    <mruColors>
      <color rgb="FFA7FFDB"/>
      <color rgb="FF00FF99"/>
      <color rgb="FFC5F4FF"/>
      <color rgb="FFD9F8FF"/>
      <color rgb="FF1E07A5"/>
      <color rgb="FFC5FFE8"/>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2314575</xdr:colOff>
      <xdr:row>1</xdr:row>
      <xdr:rowOff>1323975</xdr:rowOff>
    </xdr:from>
    <xdr:to>
      <xdr:col>1</xdr:col>
      <xdr:colOff>8037195</xdr:colOff>
      <xdr:row>1</xdr:row>
      <xdr:rowOff>1598295</xdr:rowOff>
    </xdr:to>
    <xdr:pic>
      <xdr:nvPicPr>
        <xdr:cNvPr id="3" name="Picture 2">
          <a:extLst>
            <a:ext uri="{FF2B5EF4-FFF2-40B4-BE49-F238E27FC236}">
              <a16:creationId xmlns:a16="http://schemas.microsoft.com/office/drawing/2014/main" id="{0F170356-1454-4E6A-8920-28CF658CE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1485900"/>
          <a:ext cx="57226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_Elke%20Cobbaut\Base%20documentaire%20g&#233;n&#233;rale\Economische%20hergroepering\2021%20initieel\Econ.%20ini%202021%20Comm.fr%20-17.02.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_Xavier%20De%20Busscher\Work\Statistiques%20BDG\2021%20initieel\CC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_Elke%20Cobbaut\Base%20documentaire%20g&#233;n&#233;rale\Functionele%20hergroepering\2020%20afsluiting\Functionele%20hergroepering%20afsluitng%202020%20%20SCR%20et%20Iriscare_GG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
      <sheetName val="Passage total officiel rec."/>
      <sheetName val="Dépenses"/>
      <sheetName val="Passage total officiel dép."/>
      <sheetName val="Détail codes 8-9"/>
      <sheetName val="Détail codes 31-32 "/>
      <sheetName val="Détail codes 45-49"/>
      <sheetName val="Détail codes 65-69"/>
      <sheetName val="Code budget-regroupement"/>
      <sheetName val="Changements méthodologiques"/>
      <sheetName val="Intérêts courus"/>
      <sheetName val="Organismes consolidés - dép."/>
      <sheetName val="Organismes consolidés - rec."/>
      <sheetName val="loi spéciale de financement"/>
    </sheetNames>
    <sheetDataSet>
      <sheetData sheetId="0">
        <row r="2">
          <cell r="C2" t="str">
            <v>REGROUPEMENT ÉCONOMIQUE</v>
          </cell>
          <cell r="E2" t="str">
            <v>Entité</v>
          </cell>
          <cell r="F2" t="str">
            <v>Communauté française</v>
          </cell>
        </row>
        <row r="3">
          <cell r="C3" t="str">
            <v>DES OPÉRATIONS BUDGÉTAIRES - RECETTES</v>
          </cell>
          <cell r="E3" t="str">
            <v>Année</v>
          </cell>
          <cell r="F3" t="str">
            <v>initial 2021</v>
          </cell>
        </row>
        <row r="4">
          <cell r="A4"/>
          <cell r="B4"/>
          <cell r="E4" t="str">
            <v>Unité</v>
          </cell>
          <cell r="F4" t="str">
            <v>milliers d'euros</v>
          </cell>
        </row>
        <row r="5">
          <cell r="A5"/>
          <cell r="B5"/>
          <cell r="E5"/>
          <cell r="F5"/>
        </row>
        <row r="6">
          <cell r="A6"/>
          <cell r="B6"/>
          <cell r="D6"/>
          <cell r="E6"/>
          <cell r="F6"/>
        </row>
        <row r="7">
          <cell r="A7" t="str">
            <v>Code
écon.</v>
          </cell>
          <cell r="B7" t="str">
            <v>(Sous-)
groupe</v>
          </cell>
          <cell r="C7" t="str">
            <v>DESCRIPTION</v>
          </cell>
          <cell r="D7" t="str">
            <v>Budget général</v>
          </cell>
          <cell r="E7" t="str">
            <v xml:space="preserve">Fonds et organismes autonomes
</v>
          </cell>
          <cell r="F7" t="str">
            <v>TOTAL</v>
          </cell>
        </row>
        <row r="8">
          <cell r="A8"/>
          <cell r="B8">
            <v>0</v>
          </cell>
          <cell r="C8" t="str">
            <v>RECETTES NON VENTILÉES</v>
          </cell>
          <cell r="D8">
            <v>0</v>
          </cell>
          <cell r="E8">
            <v>0</v>
          </cell>
          <cell r="F8">
            <v>0</v>
          </cell>
        </row>
        <row r="9">
          <cell r="A9" t="str">
            <v>0600</v>
          </cell>
          <cell r="B9" t="str">
            <v>06</v>
          </cell>
          <cell r="C9" t="str">
            <v>Recettes à ventiler entre les groupes principaux 1 à 9</v>
          </cell>
          <cell r="D9"/>
          <cell r="E9"/>
          <cell r="F9">
            <v>0</v>
          </cell>
        </row>
        <row r="10">
          <cell r="A10"/>
          <cell r="B10"/>
          <cell r="C10" t="str">
            <v>Compte "RECETTES COURANTES"</v>
          </cell>
          <cell r="D10"/>
          <cell r="E10"/>
          <cell r="F10"/>
        </row>
        <row r="11">
          <cell r="A11"/>
          <cell r="B11"/>
          <cell r="C11"/>
          <cell r="D11"/>
          <cell r="E11"/>
          <cell r="F11"/>
        </row>
        <row r="12">
          <cell r="A12" t="str">
            <v>Code
écon.</v>
          </cell>
          <cell r="B12" t="str">
            <v>(Sous-)
groupe</v>
          </cell>
          <cell r="C12" t="str">
            <v>DESCRIPTION</v>
          </cell>
          <cell r="D12" t="str">
            <v>Budget général</v>
          </cell>
          <cell r="E12" t="str">
            <v xml:space="preserve">Fonds et organismes autonomes
</v>
          </cell>
          <cell r="F12" t="str">
            <v>TOTAL</v>
          </cell>
        </row>
        <row r="13">
          <cell r="A13"/>
          <cell r="B13">
            <v>1</v>
          </cell>
          <cell r="C13" t="str">
            <v>RECETTES COURANTES POUR BIENS ET SERVICES</v>
          </cell>
          <cell r="D13">
            <v>34475</v>
          </cell>
          <cell r="E13">
            <v>418847.80018420005</v>
          </cell>
          <cell r="F13">
            <v>453322.80018420005</v>
          </cell>
        </row>
        <row r="14">
          <cell r="A14"/>
          <cell r="B14">
            <v>16</v>
          </cell>
          <cell r="C14" t="str">
            <v>Ventes de biens non durables et de services</v>
          </cell>
          <cell r="D14">
            <v>34475</v>
          </cell>
          <cell r="E14">
            <v>418847.80018420005</v>
          </cell>
          <cell r="F14">
            <v>453322.80018420005</v>
          </cell>
        </row>
        <row r="15">
          <cell r="A15"/>
          <cell r="B15" t="str">
            <v>16.1</v>
          </cell>
          <cell r="C15" t="str">
            <v>Ventes de biens non durables et de services à d'autres secteurs que le secteur des administrations publiques</v>
          </cell>
          <cell r="D15">
            <v>34475</v>
          </cell>
          <cell r="E15">
            <v>410983.40464420005</v>
          </cell>
          <cell r="F15">
            <v>445458.40464420005</v>
          </cell>
        </row>
        <row r="16">
          <cell r="A16" t="str">
            <v>1611</v>
          </cell>
          <cell r="B16"/>
          <cell r="C16" t="str">
            <v>Aux entreprises</v>
          </cell>
          <cell r="D16">
            <v>8924</v>
          </cell>
          <cell r="E16">
            <v>222747.062454</v>
          </cell>
          <cell r="F16">
            <v>231671.062454</v>
          </cell>
        </row>
        <row r="17">
          <cell r="A17" t="str">
            <v>1612</v>
          </cell>
          <cell r="B17"/>
          <cell r="C17" t="str">
            <v>Aux ASBL au service des ménages et aux ménages</v>
          </cell>
          <cell r="D17">
            <v>25551</v>
          </cell>
          <cell r="E17">
            <v>188195.34219020006</v>
          </cell>
          <cell r="F17">
            <v>213746.34219020006</v>
          </cell>
        </row>
        <row r="18">
          <cell r="A18" t="str">
            <v>1613</v>
          </cell>
          <cell r="B18"/>
          <cell r="C18" t="str">
            <v>À l'étranger</v>
          </cell>
          <cell r="D18"/>
          <cell r="E18">
            <v>41</v>
          </cell>
          <cell r="F18">
            <v>41</v>
          </cell>
        </row>
        <row r="19">
          <cell r="A19"/>
          <cell r="B19" t="str">
            <v>16.2</v>
          </cell>
          <cell r="C19" t="str">
            <v>Ventes de biens non durables et de services à l'intérieur du secteur des administrations publiques</v>
          </cell>
          <cell r="D19">
            <v>0</v>
          </cell>
          <cell r="E19">
            <v>7864.3955400000004</v>
          </cell>
          <cell r="F19">
            <v>7864.3955400000004</v>
          </cell>
        </row>
        <row r="20">
          <cell r="A20" t="str">
            <v>1620</v>
          </cell>
          <cell r="B20"/>
          <cell r="C20" t="str">
            <v>Ventes de biens non durables et de services à l'intérieur du secteur administrations publiques</v>
          </cell>
          <cell r="D20"/>
          <cell r="E20">
            <v>7864.3955400000004</v>
          </cell>
          <cell r="F20">
            <v>7864.3955400000004</v>
          </cell>
        </row>
        <row r="21">
          <cell r="A21"/>
          <cell r="B21">
            <v>18</v>
          </cell>
          <cell r="C21" t="str">
            <v>Recettes en matière de travaux routiers et hydrauliques</v>
          </cell>
          <cell r="D21">
            <v>0</v>
          </cell>
          <cell r="E21">
            <v>0</v>
          </cell>
          <cell r="F21">
            <v>0</v>
          </cell>
        </row>
        <row r="22">
          <cell r="A22" t="str">
            <v>1810</v>
          </cell>
          <cell r="B22"/>
          <cell r="C22" t="str">
            <v>Recettes d'autres secteurs que le secteur des administrations publiques</v>
          </cell>
          <cell r="D22"/>
          <cell r="E22"/>
          <cell r="F22">
            <v>0</v>
          </cell>
        </row>
        <row r="23">
          <cell r="A23" t="str">
            <v>1820</v>
          </cell>
          <cell r="B23"/>
          <cell r="C23" t="str">
            <v>Recettes à l'intérieur du secteur des administrations publiques</v>
          </cell>
          <cell r="D23"/>
          <cell r="E23"/>
          <cell r="F23">
            <v>0</v>
          </cell>
        </row>
        <row r="24">
          <cell r="A24"/>
          <cell r="B24">
            <v>19</v>
          </cell>
          <cell r="C24" t="str">
            <v>Production de biens d'investissement en régie propre</v>
          </cell>
          <cell r="D24">
            <v>0</v>
          </cell>
          <cell r="E24">
            <v>0</v>
          </cell>
          <cell r="F24">
            <v>0</v>
          </cell>
        </row>
        <row r="25">
          <cell r="A25">
            <v>1900</v>
          </cell>
          <cell r="B25"/>
          <cell r="C25" t="str">
            <v>Production de biens d'investissement en régie propre</v>
          </cell>
          <cell r="D25"/>
          <cell r="E25"/>
          <cell r="F25">
            <v>0</v>
          </cell>
        </row>
        <row r="26">
          <cell r="A26"/>
          <cell r="B26"/>
          <cell r="C26"/>
          <cell r="D26"/>
          <cell r="E26"/>
          <cell r="F26"/>
        </row>
        <row r="27">
          <cell r="A27"/>
          <cell r="B27"/>
          <cell r="C27"/>
          <cell r="D27"/>
          <cell r="E27"/>
          <cell r="F27"/>
        </row>
        <row r="28">
          <cell r="A28" t="str">
            <v>Code
écon.</v>
          </cell>
          <cell r="B28" t="str">
            <v>(Sous-)
groupe</v>
          </cell>
          <cell r="C28" t="str">
            <v>DESCRIPTION</v>
          </cell>
          <cell r="D28" t="str">
            <v>Budget général</v>
          </cell>
          <cell r="E28" t="str">
            <v xml:space="preserve">Fonds et organismes autonomes
</v>
          </cell>
          <cell r="F28" t="str">
            <v>TOTAL</v>
          </cell>
        </row>
        <row r="29">
          <cell r="A29"/>
          <cell r="B29">
            <v>2</v>
          </cell>
          <cell r="C29" t="str">
            <v>INTÉRÊTS ET REVENUS DE LA PROPRIÉTÉ</v>
          </cell>
          <cell r="D29">
            <v>1578</v>
          </cell>
          <cell r="E29">
            <v>10265.4108094</v>
          </cell>
          <cell r="F29">
            <v>11843.4108094</v>
          </cell>
        </row>
        <row r="30">
          <cell r="A30"/>
          <cell r="B30">
            <v>26</v>
          </cell>
          <cell r="C30" t="str">
            <v>Intérêts de créances des pouvoirs publics</v>
          </cell>
          <cell r="D30">
            <v>1578</v>
          </cell>
          <cell r="E30">
            <v>8126.7008093999993</v>
          </cell>
          <cell r="F30">
            <v>9704.7008093999993</v>
          </cell>
        </row>
        <row r="31">
          <cell r="A31" t="str">
            <v>2610</v>
          </cell>
          <cell r="B31"/>
          <cell r="C31" t="str">
            <v>Perception d'intérêts d'autres secteurs que le secteur des administrations publiques</v>
          </cell>
          <cell r="D31">
            <v>1578</v>
          </cell>
          <cell r="E31">
            <v>7787.6422893999998</v>
          </cell>
          <cell r="F31">
            <v>9365.6422893999988</v>
          </cell>
        </row>
        <row r="32">
          <cell r="A32" t="str">
            <v>2620</v>
          </cell>
          <cell r="B32"/>
          <cell r="C32" t="str">
            <v>Perception d'intérêts à l'intérieur du secteur des administrations publiques</v>
          </cell>
          <cell r="D32"/>
          <cell r="E32">
            <v>339.05851999999999</v>
          </cell>
          <cell r="F32">
            <v>339.05851999999999</v>
          </cell>
        </row>
        <row r="33">
          <cell r="A33"/>
          <cell r="B33">
            <v>28</v>
          </cell>
          <cell r="C33" t="str">
            <v>Autres produits du patrimoine</v>
          </cell>
          <cell r="D33">
            <v>0</v>
          </cell>
          <cell r="E33">
            <v>2138.71</v>
          </cell>
          <cell r="F33">
            <v>2138.71</v>
          </cell>
        </row>
        <row r="34">
          <cell r="A34" t="str">
            <v>2810</v>
          </cell>
          <cell r="B34"/>
          <cell r="C34" t="str">
            <v>Concessions</v>
          </cell>
          <cell r="D34"/>
          <cell r="E34"/>
          <cell r="F34">
            <v>0</v>
          </cell>
        </row>
        <row r="35">
          <cell r="A35" t="str">
            <v>2820</v>
          </cell>
          <cell r="B35"/>
          <cell r="C35" t="str">
            <v>Dividendes reçus</v>
          </cell>
          <cell r="D35"/>
          <cell r="E35">
            <v>2138.71</v>
          </cell>
          <cell r="F35">
            <v>2138.71</v>
          </cell>
        </row>
        <row r="36">
          <cell r="A36" t="str">
            <v>2830</v>
          </cell>
          <cell r="B36"/>
          <cell r="C36" t="str">
            <v>Locations de terres</v>
          </cell>
          <cell r="D36"/>
          <cell r="E36"/>
          <cell r="F36">
            <v>0</v>
          </cell>
        </row>
        <row r="37">
          <cell r="A37"/>
          <cell r="B37"/>
          <cell r="C37"/>
          <cell r="D37"/>
          <cell r="E37"/>
          <cell r="F37"/>
        </row>
        <row r="38">
          <cell r="A38"/>
          <cell r="B38"/>
          <cell r="C38"/>
          <cell r="D38"/>
          <cell r="E38"/>
          <cell r="F38"/>
        </row>
        <row r="39">
          <cell r="A39" t="str">
            <v>Code
écon.</v>
          </cell>
          <cell r="B39" t="str">
            <v>(Sous-)
groupe</v>
          </cell>
          <cell r="C39" t="str">
            <v>DESCRIPTION</v>
          </cell>
          <cell r="D39" t="str">
            <v>Budget général</v>
          </cell>
          <cell r="E39" t="str">
            <v xml:space="preserve">Fonds et organismes autonomes
</v>
          </cell>
          <cell r="F39" t="str">
            <v>TOTAL</v>
          </cell>
        </row>
        <row r="40">
          <cell r="A40"/>
          <cell r="B40">
            <v>3</v>
          </cell>
          <cell r="C40" t="str">
            <v>TRANSFERTS DE REVENUS EN PROVENANCE D'AUTRES SECTEURS</v>
          </cell>
          <cell r="D40">
            <v>67898</v>
          </cell>
          <cell r="E40">
            <v>174230.6305798</v>
          </cell>
          <cell r="F40">
            <v>242128.6305798</v>
          </cell>
        </row>
        <row r="41">
          <cell r="A41"/>
          <cell r="B41">
            <v>36</v>
          </cell>
          <cell r="C41" t="str">
            <v>Impôts indirects et taxes</v>
          </cell>
          <cell r="D41">
            <v>1519</v>
          </cell>
          <cell r="E41">
            <v>0</v>
          </cell>
          <cell r="F41">
            <v>1519</v>
          </cell>
        </row>
        <row r="42">
          <cell r="A42" t="str">
            <v>3610</v>
          </cell>
          <cell r="B42"/>
          <cell r="C42" t="str">
            <v>Taxes à l'importation</v>
          </cell>
          <cell r="D42"/>
          <cell r="E42"/>
          <cell r="F42">
            <v>0</v>
          </cell>
        </row>
        <row r="43">
          <cell r="A43" t="str">
            <v>3620</v>
          </cell>
          <cell r="B43"/>
          <cell r="C43" t="str">
            <v>Droits d'accise et autres impôts sur la consommation</v>
          </cell>
          <cell r="D43"/>
          <cell r="E43"/>
          <cell r="F43">
            <v>0</v>
          </cell>
        </row>
        <row r="44">
          <cell r="A44" t="str">
            <v>3630</v>
          </cell>
          <cell r="B44"/>
          <cell r="C44" t="str">
            <v>Taxe sur la valeur ajoutée</v>
          </cell>
          <cell r="D44"/>
          <cell r="E44"/>
          <cell r="F44">
            <v>0</v>
          </cell>
        </row>
        <row r="45">
          <cell r="A45" t="str">
            <v>3640</v>
          </cell>
          <cell r="B45"/>
          <cell r="C45" t="str">
            <v>Droits d'enregistrement</v>
          </cell>
          <cell r="D45"/>
          <cell r="E45"/>
          <cell r="F45">
            <v>0</v>
          </cell>
        </row>
        <row r="46">
          <cell r="A46" t="str">
            <v>3650</v>
          </cell>
          <cell r="B46"/>
          <cell r="C46" t="str">
            <v>Bénéfices des monopoles fiscaux des pouvoirs publics ou d'entreprises publiques à caractère de monopole</v>
          </cell>
          <cell r="D46"/>
          <cell r="E46"/>
          <cell r="F46">
            <v>0</v>
          </cell>
        </row>
        <row r="47">
          <cell r="A47" t="str">
            <v>3660</v>
          </cell>
          <cell r="B47"/>
          <cell r="C47" t="str">
            <v>Taxe de circulation</v>
          </cell>
          <cell r="D47"/>
          <cell r="E47"/>
          <cell r="F47">
            <v>0</v>
          </cell>
        </row>
        <row r="48">
          <cell r="A48" t="str">
            <v>3670</v>
          </cell>
          <cell r="B48"/>
          <cell r="C48" t="str">
            <v>Taxes sur la pollution</v>
          </cell>
          <cell r="D48"/>
          <cell r="E48"/>
          <cell r="F48">
            <v>0</v>
          </cell>
        </row>
        <row r="49">
          <cell r="A49" t="str">
            <v>3680</v>
          </cell>
          <cell r="B49"/>
          <cell r="C49" t="str">
            <v>Taxes et impôts immobiliers, à l'exception du précompte immobilier</v>
          </cell>
          <cell r="D49"/>
          <cell r="E49"/>
          <cell r="F49">
            <v>0</v>
          </cell>
        </row>
        <row r="50">
          <cell r="A50" t="str">
            <v>3690</v>
          </cell>
          <cell r="B50"/>
          <cell r="C50" t="str">
            <v>Taxes diverses</v>
          </cell>
          <cell r="D50">
            <v>1519</v>
          </cell>
          <cell r="E50"/>
          <cell r="F50">
            <v>1519</v>
          </cell>
        </row>
        <row r="51">
          <cell r="A51"/>
          <cell r="B51">
            <v>37</v>
          </cell>
          <cell r="C51" t="str">
            <v>Impôts directs et cotisations versées aux administrations de sécurité sociale</v>
          </cell>
          <cell r="D51">
            <v>0</v>
          </cell>
          <cell r="E51">
            <v>0</v>
          </cell>
          <cell r="F51">
            <v>0</v>
          </cell>
        </row>
        <row r="52">
          <cell r="A52" t="str">
            <v>3710</v>
          </cell>
          <cell r="B52"/>
          <cell r="C52" t="str">
            <v>Impôts directs à charge des entreprises, institutions de crédit et sociétés d'assurance</v>
          </cell>
          <cell r="D52"/>
          <cell r="E52"/>
          <cell r="F52">
            <v>0</v>
          </cell>
        </row>
        <row r="53">
          <cell r="A53" t="str">
            <v>3720</v>
          </cell>
          <cell r="B53"/>
          <cell r="C53" t="str">
            <v>Impôts directs à charge des ménages et des ASBL au service des ménages</v>
          </cell>
          <cell r="D53"/>
          <cell r="E53"/>
          <cell r="F53">
            <v>0</v>
          </cell>
        </row>
        <row r="54">
          <cell r="A54" t="str">
            <v>3730</v>
          </cell>
          <cell r="B54"/>
          <cell r="C54" t="str">
            <v>Contributions sécurité sociale à charge des employeurs - pouvoirs publics</v>
          </cell>
          <cell r="D54"/>
          <cell r="E54"/>
          <cell r="F54">
            <v>0</v>
          </cell>
        </row>
        <row r="55">
          <cell r="A55" t="str">
            <v>3740</v>
          </cell>
          <cell r="B55"/>
          <cell r="C55" t="str">
            <v>Contributions sécurité sociale à charge d'autres employeurs</v>
          </cell>
          <cell r="D55"/>
          <cell r="E55"/>
          <cell r="F55">
            <v>0</v>
          </cell>
        </row>
        <row r="56">
          <cell r="A56" t="str">
            <v>3750</v>
          </cell>
          <cell r="B56"/>
          <cell r="C56" t="str">
            <v>Contributions sécurité sociale à charge des travailleurs</v>
          </cell>
          <cell r="D56"/>
          <cell r="E56"/>
          <cell r="F56">
            <v>0</v>
          </cell>
        </row>
        <row r="57">
          <cell r="A57" t="str">
            <v>3760</v>
          </cell>
          <cell r="B57"/>
          <cell r="C57" t="str">
            <v>Retenues pour le Fonds des pensions de survie</v>
          </cell>
          <cell r="D57"/>
          <cell r="E57"/>
          <cell r="F57">
            <v>0</v>
          </cell>
        </row>
        <row r="58">
          <cell r="A58" t="str">
            <v>3770</v>
          </cell>
          <cell r="B58"/>
          <cell r="C58" t="str">
            <v>Autres contributions de nature obligatoire</v>
          </cell>
          <cell r="D58"/>
          <cell r="E58"/>
          <cell r="F58">
            <v>0</v>
          </cell>
        </row>
        <row r="59">
          <cell r="A59"/>
          <cell r="B59"/>
          <cell r="C59"/>
          <cell r="D59"/>
          <cell r="E59"/>
          <cell r="F59"/>
        </row>
        <row r="60">
          <cell r="A60"/>
          <cell r="B60"/>
          <cell r="C60"/>
          <cell r="D60"/>
          <cell r="E60"/>
          <cell r="F60"/>
        </row>
        <row r="61">
          <cell r="A61" t="str">
            <v>Code
écon.</v>
          </cell>
          <cell r="B61" t="str">
            <v>(Sous-)
groupe</v>
          </cell>
          <cell r="C61" t="str">
            <v>DESCRIPTION</v>
          </cell>
          <cell r="D61" t="str">
            <v>Budget général</v>
          </cell>
          <cell r="E61" t="str">
            <v xml:space="preserve">Fonds et organismes autonomes
</v>
          </cell>
          <cell r="F61" t="str">
            <v>TOTAL</v>
          </cell>
        </row>
        <row r="62">
          <cell r="A62"/>
          <cell r="B62">
            <v>38</v>
          </cell>
          <cell r="C62" t="str">
            <v>Autres transferts de revenus des entreprises, institutions financières, ASBL au service des ménages et des ménages et subsides reçus</v>
          </cell>
          <cell r="D62">
            <v>36420</v>
          </cell>
          <cell r="E62">
            <v>84404.701836799999</v>
          </cell>
          <cell r="F62">
            <v>120824.7018368</v>
          </cell>
        </row>
        <row r="63">
          <cell r="A63" t="str">
            <v>3810</v>
          </cell>
          <cell r="B63"/>
          <cell r="C63" t="str">
            <v>Des entreprises</v>
          </cell>
          <cell r="D63">
            <v>36318</v>
          </cell>
          <cell r="E63">
            <v>11957.268285600001</v>
          </cell>
          <cell r="F63">
            <v>48275.268285600003</v>
          </cell>
        </row>
        <row r="64">
          <cell r="A64" t="str">
            <v>3820</v>
          </cell>
          <cell r="B64"/>
          <cell r="C64" t="str">
            <v>Des institutions de crédit</v>
          </cell>
          <cell r="D64"/>
          <cell r="E64">
            <v>0</v>
          </cell>
          <cell r="F64">
            <v>0</v>
          </cell>
        </row>
        <row r="65">
          <cell r="A65" t="str">
            <v>3830</v>
          </cell>
          <cell r="B65"/>
          <cell r="C65" t="str">
            <v>Des sociétés d'assurance</v>
          </cell>
          <cell r="D65"/>
          <cell r="E65">
            <v>1346.3</v>
          </cell>
          <cell r="F65">
            <v>1346.3</v>
          </cell>
        </row>
        <row r="66">
          <cell r="A66" t="str">
            <v>3840</v>
          </cell>
          <cell r="B66"/>
          <cell r="C66" t="str">
            <v>Des ASBL au service des ménages</v>
          </cell>
          <cell r="D66">
            <v>42</v>
          </cell>
          <cell r="E66">
            <v>1783.3581300000001</v>
          </cell>
          <cell r="F66">
            <v>1825.3581300000001</v>
          </cell>
        </row>
        <row r="67">
          <cell r="A67" t="str">
            <v>3850</v>
          </cell>
          <cell r="B67"/>
          <cell r="C67" t="str">
            <v>Des ménages</v>
          </cell>
          <cell r="D67">
            <v>60</v>
          </cell>
          <cell r="E67">
            <v>8614.3954088999999</v>
          </cell>
          <cell r="F67">
            <v>8674.3954088999999</v>
          </cell>
        </row>
        <row r="68">
          <cell r="A68" t="str">
            <v>3860</v>
          </cell>
          <cell r="B68"/>
          <cell r="C68" t="str">
            <v>Subsides reçus</v>
          </cell>
          <cell r="D68"/>
          <cell r="E68">
            <v>60703.380012300004</v>
          </cell>
          <cell r="F68">
            <v>60703.380012300004</v>
          </cell>
        </row>
        <row r="69">
          <cell r="A69"/>
          <cell r="B69">
            <v>39</v>
          </cell>
          <cell r="C69" t="str">
            <v>Transferts de revenus de l'étranger</v>
          </cell>
          <cell r="D69">
            <v>29959</v>
          </cell>
          <cell r="E69">
            <v>89825.928742999997</v>
          </cell>
          <cell r="F69">
            <v>119784.928743</v>
          </cell>
        </row>
        <row r="70">
          <cell r="A70" t="str">
            <v>3910</v>
          </cell>
          <cell r="B70"/>
          <cell r="C70" t="str">
            <v>Des institutions de l'UE</v>
          </cell>
          <cell r="D70">
            <v>29959</v>
          </cell>
          <cell r="E70">
            <v>72180.672093000001</v>
          </cell>
          <cell r="F70">
            <v>102139.672093</v>
          </cell>
        </row>
        <row r="71">
          <cell r="A71" t="str">
            <v>3920</v>
          </cell>
          <cell r="B71"/>
          <cell r="C71" t="str">
            <v>Des pays membres de l'UE (administrations publiques)</v>
          </cell>
          <cell r="D71"/>
          <cell r="E71">
            <v>0</v>
          </cell>
          <cell r="F71">
            <v>0</v>
          </cell>
        </row>
        <row r="72">
          <cell r="A72" t="str">
            <v>3930</v>
          </cell>
          <cell r="B72"/>
          <cell r="C72" t="str">
            <v>Des pays membres de l'UE (non-administrations publiques)</v>
          </cell>
          <cell r="D72"/>
          <cell r="E72">
            <v>3126.7079399999998</v>
          </cell>
          <cell r="F72">
            <v>3126.7079399999998</v>
          </cell>
        </row>
        <row r="73">
          <cell r="A73" t="str">
            <v>3940</v>
          </cell>
          <cell r="B73"/>
          <cell r="C73" t="str">
            <v>Des institutions internationales autres que les institutions de l'UE</v>
          </cell>
          <cell r="D73"/>
          <cell r="E73">
            <v>13444.07238</v>
          </cell>
          <cell r="F73">
            <v>13444.07238</v>
          </cell>
        </row>
        <row r="74">
          <cell r="A74" t="str">
            <v>3950</v>
          </cell>
          <cell r="B74"/>
          <cell r="C74" t="str">
            <v>Des pays autres que les pays membres de l'UE (administrations publiques)</v>
          </cell>
          <cell r="D74"/>
          <cell r="E74">
            <v>249.89917000000003</v>
          </cell>
          <cell r="F74">
            <v>249.89917000000003</v>
          </cell>
        </row>
        <row r="75">
          <cell r="A75" t="str">
            <v>3960</v>
          </cell>
          <cell r="B75"/>
          <cell r="C75" t="str">
            <v>Des pays autres que les pays membres de l'UE (non-administrations publiques)</v>
          </cell>
          <cell r="D75"/>
          <cell r="E75">
            <v>824.57716000000005</v>
          </cell>
          <cell r="F75">
            <v>824.57716000000005</v>
          </cell>
        </row>
        <row r="76">
          <cell r="A76"/>
          <cell r="B76"/>
          <cell r="C76"/>
          <cell r="D76"/>
          <cell r="E76"/>
          <cell r="F76"/>
        </row>
        <row r="77">
          <cell r="A77"/>
          <cell r="B77"/>
          <cell r="C77"/>
          <cell r="D77"/>
          <cell r="E77"/>
          <cell r="F77"/>
        </row>
        <row r="78">
          <cell r="A78" t="str">
            <v>Code
écon.</v>
          </cell>
          <cell r="B78" t="str">
            <v>(Sous-)
groupe</v>
          </cell>
          <cell r="C78" t="str">
            <v>DESCRIPTION</v>
          </cell>
          <cell r="D78" t="str">
            <v>Budget général</v>
          </cell>
          <cell r="E78" t="str">
            <v xml:space="preserve">Fonds et organismes autonomes
</v>
          </cell>
          <cell r="F78" t="str">
            <v>TOTAL</v>
          </cell>
        </row>
        <row r="79">
          <cell r="A79"/>
          <cell r="B79">
            <v>4</v>
          </cell>
          <cell r="C79" t="str">
            <v>TRANSFERTS DE REVENUS À L'INTÉRIEUR DU SECTEUR DES ADMINISTRATIONS PUBLIQUES</v>
          </cell>
          <cell r="D79">
            <v>14302641</v>
          </cell>
          <cell r="E79">
            <v>321939.45985940006</v>
          </cell>
          <cell r="F79">
            <v>14624580.459859401</v>
          </cell>
        </row>
        <row r="80">
          <cell r="A80"/>
          <cell r="B80" t="str">
            <v>46 (a)</v>
          </cell>
          <cell r="C80" t="str">
            <v>Transferts de revenus à l'intérieur d'un groupe institutionnel</v>
          </cell>
          <cell r="D80">
            <v>0</v>
          </cell>
          <cell r="E80">
            <v>97487.910317200003</v>
          </cell>
          <cell r="F80">
            <v>97487.910317200003</v>
          </cell>
        </row>
        <row r="81">
          <cell r="A81" t="str">
            <v>4610</v>
          </cell>
          <cell r="B81"/>
          <cell r="C81" t="str">
            <v>Du pouvoir institutionnel</v>
          </cell>
          <cell r="D81"/>
          <cell r="E81">
            <v>0</v>
          </cell>
          <cell r="F81">
            <v>0</v>
          </cell>
        </row>
        <row r="82">
          <cell r="A82" t="str">
            <v>4620</v>
          </cell>
          <cell r="B82"/>
          <cell r="C82" t="str">
            <v>Des fonds budgétaires non organiques</v>
          </cell>
          <cell r="D82"/>
          <cell r="E82">
            <v>0</v>
          </cell>
          <cell r="F82">
            <v>0</v>
          </cell>
        </row>
        <row r="83">
          <cell r="A83" t="str">
            <v>4630</v>
          </cell>
          <cell r="B83"/>
          <cell r="C83" t="str">
            <v>Des services administratifs à comptabilité autonome (SACA)</v>
          </cell>
          <cell r="D83"/>
          <cell r="E83">
            <v>3125.0421200000001</v>
          </cell>
          <cell r="F83">
            <v>3125.0421200000001</v>
          </cell>
        </row>
        <row r="84">
          <cell r="A84" t="str">
            <v>4640</v>
          </cell>
          <cell r="B84"/>
          <cell r="C84" t="str">
            <v>Des organismes administratifs publics (OAP)</v>
          </cell>
          <cell r="D84"/>
          <cell r="E84">
            <v>28742.308929999999</v>
          </cell>
          <cell r="F84">
            <v>28742.308929999999</v>
          </cell>
        </row>
        <row r="85">
          <cell r="A85" t="str">
            <v>4650</v>
          </cell>
          <cell r="B85"/>
          <cell r="C85" t="str">
            <v>Des établissements d'enseignement du pouvoir institutionnel</v>
          </cell>
          <cell r="D85"/>
          <cell r="E85">
            <v>5606.5026200000002</v>
          </cell>
          <cell r="F85">
            <v>5606.5026200000002</v>
          </cell>
        </row>
        <row r="86">
          <cell r="A86" t="str">
            <v>4660</v>
          </cell>
          <cell r="B86"/>
          <cell r="C86" t="str">
            <v>Des ASBL des administrations publiques</v>
          </cell>
          <cell r="D86"/>
          <cell r="E86">
            <v>451</v>
          </cell>
          <cell r="F86">
            <v>451</v>
          </cell>
        </row>
        <row r="87">
          <cell r="A87" t="str">
            <v>4670</v>
          </cell>
          <cell r="B87"/>
          <cell r="C87" t="str">
            <v>Des autres unités publiques</v>
          </cell>
          <cell r="D87"/>
          <cell r="E87">
            <v>59563.056647199999</v>
          </cell>
          <cell r="F87">
            <v>59563.056647199999</v>
          </cell>
        </row>
        <row r="88">
          <cell r="A88"/>
          <cell r="B88">
            <v>47</v>
          </cell>
          <cell r="C88" t="str">
            <v>Transferts de revenus des administrations de sécurité sociale</v>
          </cell>
          <cell r="D88">
            <v>0</v>
          </cell>
          <cell r="E88">
            <v>0</v>
          </cell>
          <cell r="F88">
            <v>0</v>
          </cell>
        </row>
        <row r="89">
          <cell r="A89" t="str">
            <v>4710</v>
          </cell>
          <cell r="B89"/>
          <cell r="C89" t="str">
            <v>Vieillesse, décès, survie</v>
          </cell>
          <cell r="D89"/>
          <cell r="E89"/>
          <cell r="F89">
            <v>0</v>
          </cell>
        </row>
        <row r="90">
          <cell r="A90" t="str">
            <v>4720</v>
          </cell>
          <cell r="B90"/>
          <cell r="C90" t="str">
            <v>Maladie</v>
          </cell>
          <cell r="D90"/>
          <cell r="E90"/>
          <cell r="F90">
            <v>0</v>
          </cell>
        </row>
        <row r="91">
          <cell r="A91" t="str">
            <v>4730</v>
          </cell>
          <cell r="B91"/>
          <cell r="C91" t="str">
            <v>Invalidité et handicap</v>
          </cell>
          <cell r="D91"/>
          <cell r="E91"/>
          <cell r="F91">
            <v>0</v>
          </cell>
        </row>
        <row r="92">
          <cell r="A92" t="str">
            <v>4740</v>
          </cell>
          <cell r="B92"/>
          <cell r="C92" t="str">
            <v>Chômage</v>
          </cell>
          <cell r="D92"/>
          <cell r="E92"/>
          <cell r="F92">
            <v>0</v>
          </cell>
        </row>
        <row r="93">
          <cell r="A93" t="str">
            <v>4750</v>
          </cell>
          <cell r="B93"/>
          <cell r="C93" t="str">
            <v>Charges de famille</v>
          </cell>
          <cell r="D93"/>
          <cell r="E93"/>
          <cell r="F93">
            <v>0</v>
          </cell>
        </row>
        <row r="94">
          <cell r="A94" t="str">
            <v>4760</v>
          </cell>
          <cell r="B94"/>
          <cell r="C94" t="str">
            <v>Accidents de travail et maladies professionnelles</v>
          </cell>
          <cell r="D94"/>
          <cell r="E94"/>
          <cell r="F94">
            <v>0</v>
          </cell>
        </row>
        <row r="95">
          <cell r="A95" t="str">
            <v>4770</v>
          </cell>
          <cell r="B95"/>
          <cell r="C95" t="str">
            <v>Formation professionnelle des adultes</v>
          </cell>
          <cell r="D95"/>
          <cell r="E95"/>
          <cell r="F95">
            <v>0</v>
          </cell>
        </row>
        <row r="96">
          <cell r="A96" t="str">
            <v>4780</v>
          </cell>
          <cell r="B96"/>
          <cell r="C96" t="str">
            <v>Autres transferts de revenus des administrations de sécurité sociale</v>
          </cell>
          <cell r="D96"/>
          <cell r="E96"/>
          <cell r="F96">
            <v>0</v>
          </cell>
        </row>
        <row r="97">
          <cell r="A97" t="str">
            <v>(a) Le code '46' doit en principe être égal à 0. Un montant subsistera en cas de consolidation incomplète.</v>
          </cell>
          <cell r="B97"/>
          <cell r="C97"/>
          <cell r="D97"/>
          <cell r="E97"/>
          <cell r="F97"/>
        </row>
        <row r="98">
          <cell r="A98"/>
          <cell r="B98"/>
          <cell r="C98"/>
          <cell r="D98"/>
          <cell r="E98"/>
          <cell r="F98"/>
        </row>
        <row r="99">
          <cell r="A99" t="str">
            <v>Code
écon.</v>
          </cell>
          <cell r="B99" t="str">
            <v>(Sous-)
groupe</v>
          </cell>
          <cell r="C99" t="str">
            <v>DESCRIPTION</v>
          </cell>
          <cell r="D99" t="str">
            <v>Budget général</v>
          </cell>
          <cell r="E99" t="str">
            <v xml:space="preserve">Fonds et organismes autonomes
</v>
          </cell>
          <cell r="F99" t="str">
            <v>TOTAL</v>
          </cell>
        </row>
        <row r="100">
          <cell r="A100"/>
          <cell r="B100">
            <v>48</v>
          </cell>
          <cell r="C100" t="str">
            <v>Transferts de revenus des administrations publiques locales</v>
          </cell>
          <cell r="D100">
            <v>0</v>
          </cell>
          <cell r="E100">
            <v>3057.3038549000003</v>
          </cell>
          <cell r="F100">
            <v>3057.3038549000003</v>
          </cell>
        </row>
        <row r="101">
          <cell r="A101"/>
          <cell r="B101" t="str">
            <v>48.1</v>
          </cell>
          <cell r="C101" t="str">
            <v>Des provinces</v>
          </cell>
          <cell r="D101">
            <v>0</v>
          </cell>
          <cell r="E101">
            <v>1289.1825549</v>
          </cell>
          <cell r="F101">
            <v>1289.1825549</v>
          </cell>
        </row>
        <row r="102">
          <cell r="A102" t="str">
            <v>4811</v>
          </cell>
          <cell r="B102"/>
          <cell r="C102" t="str">
            <v>Contributions générales</v>
          </cell>
          <cell r="D102"/>
          <cell r="E102">
            <v>1027.4169999999999</v>
          </cell>
          <cell r="F102">
            <v>1027.4169999999999</v>
          </cell>
        </row>
        <row r="103">
          <cell r="A103" t="str">
            <v>4812</v>
          </cell>
          <cell r="B103"/>
          <cell r="C103" t="str">
            <v>Contributions spécifiques</v>
          </cell>
          <cell r="D103"/>
          <cell r="E103">
            <v>261.76555489999998</v>
          </cell>
          <cell r="F103">
            <v>261.76555489999998</v>
          </cell>
        </row>
        <row r="104">
          <cell r="A104"/>
          <cell r="B104" t="str">
            <v>48.2</v>
          </cell>
          <cell r="C104" t="str">
            <v>Des communes</v>
          </cell>
          <cell r="D104">
            <v>0</v>
          </cell>
          <cell r="E104">
            <v>1768.1213</v>
          </cell>
          <cell r="F104">
            <v>1768.1213</v>
          </cell>
        </row>
        <row r="105">
          <cell r="A105" t="str">
            <v>4821</v>
          </cell>
          <cell r="B105"/>
          <cell r="C105" t="str">
            <v>Contributions générales</v>
          </cell>
          <cell r="D105"/>
          <cell r="E105">
            <v>1422.24677</v>
          </cell>
          <cell r="F105">
            <v>1422.24677</v>
          </cell>
        </row>
        <row r="106">
          <cell r="A106" t="str">
            <v>4822</v>
          </cell>
          <cell r="B106"/>
          <cell r="C106" t="str">
            <v>Contributions spécifiques</v>
          </cell>
          <cell r="D106"/>
          <cell r="E106">
            <v>345.87452999999999</v>
          </cell>
          <cell r="F106">
            <v>345.87452999999999</v>
          </cell>
        </row>
        <row r="107">
          <cell r="A107"/>
          <cell r="B107" t="str">
            <v>48.4</v>
          </cell>
          <cell r="C107" t="str">
            <v>Des ASBL des pouvoirs locaux</v>
          </cell>
          <cell r="D107">
            <v>0</v>
          </cell>
          <cell r="E107">
            <v>0</v>
          </cell>
          <cell r="F107">
            <v>0</v>
          </cell>
        </row>
        <row r="108">
          <cell r="A108" t="str">
            <v>4840</v>
          </cell>
          <cell r="B108"/>
          <cell r="C108" t="str">
            <v>Des ASBL des pouvoirs locaux</v>
          </cell>
          <cell r="D108"/>
          <cell r="E108"/>
          <cell r="F108">
            <v>0</v>
          </cell>
        </row>
        <row r="109">
          <cell r="A109"/>
          <cell r="B109" t="str">
            <v>48.5</v>
          </cell>
          <cell r="C109" t="str">
            <v>Des autres administrations publiques locales</v>
          </cell>
          <cell r="D109">
            <v>0</v>
          </cell>
          <cell r="E109">
            <v>0</v>
          </cell>
          <cell r="F109">
            <v>0</v>
          </cell>
        </row>
        <row r="110">
          <cell r="A110" t="str">
            <v>4851</v>
          </cell>
          <cell r="B110"/>
          <cell r="C110" t="str">
            <v>Zones de police</v>
          </cell>
          <cell r="D110"/>
          <cell r="E110"/>
          <cell r="F110">
            <v>0</v>
          </cell>
        </row>
        <row r="111">
          <cell r="A111" t="str">
            <v>4852</v>
          </cell>
          <cell r="B111"/>
          <cell r="C111" t="str">
            <v>CPAS</v>
          </cell>
          <cell r="D111"/>
          <cell r="E111"/>
          <cell r="F111">
            <v>0</v>
          </cell>
        </row>
        <row r="112">
          <cell r="A112" t="str">
            <v>4853</v>
          </cell>
          <cell r="B112"/>
          <cell r="C112" t="str">
            <v>Intercommunales du secteur S.1313</v>
          </cell>
          <cell r="D112"/>
          <cell r="E112"/>
          <cell r="F112">
            <v>0</v>
          </cell>
        </row>
        <row r="113">
          <cell r="A113" t="str">
            <v>4854</v>
          </cell>
          <cell r="B113"/>
          <cell r="C113" t="str">
            <v>Zones de secours</v>
          </cell>
          <cell r="D113"/>
          <cell r="E113"/>
          <cell r="F113">
            <v>0</v>
          </cell>
        </row>
        <row r="114">
          <cell r="A114" t="str">
            <v>4859</v>
          </cell>
          <cell r="B114"/>
          <cell r="C114" t="str">
            <v>Autres pouvoirs locaux</v>
          </cell>
          <cell r="D114"/>
          <cell r="E114"/>
          <cell r="F114">
            <v>0</v>
          </cell>
        </row>
        <row r="115">
          <cell r="A115"/>
          <cell r="B115">
            <v>49</v>
          </cell>
          <cell r="C115" t="str">
            <v>Transferts de revenus d'autres groupes institutionnels (pouvoir fédéral, communautés, régions, commissions communautaires)</v>
          </cell>
          <cell r="D115">
            <v>14302641</v>
          </cell>
          <cell r="E115">
            <v>221394.24568730002</v>
          </cell>
          <cell r="F115">
            <v>14524035.2456873</v>
          </cell>
        </row>
        <row r="116">
          <cell r="A116"/>
          <cell r="B116" t="str">
            <v>49.1</v>
          </cell>
          <cell r="C116" t="str">
            <v>Transferts de revenus des commissions communautaires</v>
          </cell>
          <cell r="D116">
            <v>1865</v>
          </cell>
          <cell r="E116">
            <v>1419.9982024999999</v>
          </cell>
          <cell r="F116">
            <v>3284.9982024999999</v>
          </cell>
        </row>
        <row r="117">
          <cell r="A117">
            <v>4911</v>
          </cell>
          <cell r="B117"/>
          <cell r="C117" t="str">
            <v>Commission communautaire française</v>
          </cell>
          <cell r="D117">
            <v>1865</v>
          </cell>
          <cell r="E117">
            <v>1419.9982024999999</v>
          </cell>
          <cell r="F117">
            <v>3284.9982024999999</v>
          </cell>
        </row>
        <row r="118">
          <cell r="A118">
            <v>4912</v>
          </cell>
          <cell r="B118"/>
          <cell r="C118" t="str">
            <v>Commission communautaire flamande</v>
          </cell>
          <cell r="D118"/>
          <cell r="E118"/>
          <cell r="F118">
            <v>0</v>
          </cell>
        </row>
        <row r="119">
          <cell r="A119">
            <v>4913</v>
          </cell>
          <cell r="B119"/>
          <cell r="C119" t="str">
            <v>Commission communautaire commune</v>
          </cell>
          <cell r="D119"/>
          <cell r="E119"/>
          <cell r="F119">
            <v>0</v>
          </cell>
        </row>
        <row r="120">
          <cell r="A120"/>
          <cell r="B120" t="str">
            <v>49.2</v>
          </cell>
          <cell r="C120" t="str">
            <v>Transferts de revenus des communautés</v>
          </cell>
          <cell r="D120">
            <v>0</v>
          </cell>
          <cell r="E120">
            <v>143.61657000000002</v>
          </cell>
          <cell r="F120">
            <v>143.61657000000002</v>
          </cell>
        </row>
        <row r="121">
          <cell r="A121" t="str">
            <v>4924</v>
          </cell>
          <cell r="B121"/>
          <cell r="C121" t="str">
            <v>Communauté française</v>
          </cell>
          <cell r="D121"/>
          <cell r="E121"/>
          <cell r="F121">
            <v>0</v>
          </cell>
        </row>
        <row r="122">
          <cell r="A122" t="str">
            <v>4925</v>
          </cell>
          <cell r="B122"/>
          <cell r="C122" t="str">
            <v>Communauté flamande</v>
          </cell>
          <cell r="D122"/>
          <cell r="E122">
            <v>143.61657000000002</v>
          </cell>
          <cell r="F122">
            <v>143.61657000000002</v>
          </cell>
        </row>
        <row r="123">
          <cell r="A123" t="str">
            <v>4926</v>
          </cell>
          <cell r="B123"/>
          <cell r="C123" t="str">
            <v>Communauté germanophone</v>
          </cell>
          <cell r="D123"/>
          <cell r="E123">
            <v>0</v>
          </cell>
          <cell r="F123">
            <v>0</v>
          </cell>
        </row>
        <row r="124">
          <cell r="A124"/>
          <cell r="B124" t="str">
            <v>49.3</v>
          </cell>
          <cell r="C124" t="str">
            <v>Transferts de revenus des régions</v>
          </cell>
          <cell r="D124">
            <v>74217</v>
          </cell>
          <cell r="E124">
            <v>109291.89987930001</v>
          </cell>
          <cell r="F124">
            <v>183508.89987930001</v>
          </cell>
        </row>
        <row r="125">
          <cell r="A125" t="str">
            <v>4934</v>
          </cell>
          <cell r="B125"/>
          <cell r="C125" t="str">
            <v>Région wallonne</v>
          </cell>
          <cell r="D125">
            <v>74217</v>
          </cell>
          <cell r="E125">
            <v>93742.938497800002</v>
          </cell>
          <cell r="F125">
            <v>167959.9384978</v>
          </cell>
        </row>
        <row r="126">
          <cell r="A126" t="str">
            <v>4935</v>
          </cell>
          <cell r="B126"/>
          <cell r="C126" t="str">
            <v>Région de Bruxelles-Capitale</v>
          </cell>
          <cell r="D126"/>
          <cell r="E126">
            <v>15548.961381499999</v>
          </cell>
          <cell r="F126">
            <v>15548.961381499999</v>
          </cell>
        </row>
        <row r="127">
          <cell r="A127"/>
          <cell r="B127" t="str">
            <v>49.4</v>
          </cell>
          <cell r="C127" t="str">
            <v>Transferts de revenus du pouvoir fédéral</v>
          </cell>
          <cell r="D127">
            <v>14226559</v>
          </cell>
          <cell r="E127">
            <v>110538.73103550001</v>
          </cell>
          <cell r="F127">
            <v>14337097.731035501</v>
          </cell>
        </row>
        <row r="128">
          <cell r="A128" t="str">
            <v>4940</v>
          </cell>
          <cell r="B128"/>
          <cell r="C128" t="str">
            <v>Pouvoir fédéral</v>
          </cell>
          <cell r="D128">
            <v>14226559</v>
          </cell>
          <cell r="E128">
            <v>110538.73103550001</v>
          </cell>
          <cell r="F128">
            <v>14337097.731035501</v>
          </cell>
        </row>
        <row r="129">
          <cell r="A129"/>
          <cell r="B129" t="str">
            <v>49.5</v>
          </cell>
          <cell r="C129" t="str">
            <v>Transferts de revenus d'unités interrégionales</v>
          </cell>
          <cell r="D129">
            <v>0</v>
          </cell>
          <cell r="E129">
            <v>0</v>
          </cell>
          <cell r="F129">
            <v>0</v>
          </cell>
        </row>
        <row r="130">
          <cell r="A130">
            <v>4950</v>
          </cell>
          <cell r="B130"/>
          <cell r="C130" t="str">
            <v>Unités interrégionales</v>
          </cell>
          <cell r="D130"/>
          <cell r="E130"/>
          <cell r="F130">
            <v>0</v>
          </cell>
        </row>
        <row r="131">
          <cell r="A131"/>
          <cell r="B131"/>
          <cell r="C131" t="str">
            <v>TOTAL DES RECETTES COURANTES</v>
          </cell>
          <cell r="D131">
            <v>14406592</v>
          </cell>
          <cell r="E131">
            <v>925283.30143280013</v>
          </cell>
          <cell r="F131">
            <v>15331875.3014328</v>
          </cell>
        </row>
        <row r="132">
          <cell r="A132"/>
          <cell r="B132"/>
          <cell r="C132" t="str">
            <v>Compte "RECETTES DE CAPITAL"</v>
          </cell>
          <cell r="D132"/>
          <cell r="E132"/>
          <cell r="F132"/>
        </row>
        <row r="133">
          <cell r="D133"/>
          <cell r="E133"/>
          <cell r="F133"/>
        </row>
        <row r="134">
          <cell r="A134" t="str">
            <v>Code
écon.</v>
          </cell>
          <cell r="B134" t="str">
            <v>(Sous-)
groupe</v>
          </cell>
          <cell r="C134" t="str">
            <v>DESCRIPTION</v>
          </cell>
          <cell r="D134" t="str">
            <v>Budget général</v>
          </cell>
          <cell r="E134" t="str">
            <v xml:space="preserve">Fonds et organismes autonomes
</v>
          </cell>
          <cell r="F134" t="str">
            <v>TOTAL</v>
          </cell>
        </row>
        <row r="135">
          <cell r="A135"/>
          <cell r="B135">
            <v>5</v>
          </cell>
          <cell r="C135" t="str">
            <v>TRANSFERTS EN CAPITAL EN PROVENANCE D'AUTRES SECTEURS</v>
          </cell>
          <cell r="D135">
            <v>0</v>
          </cell>
          <cell r="E135">
            <v>2939.6149300000002</v>
          </cell>
          <cell r="F135">
            <v>2939.6149300000002</v>
          </cell>
        </row>
        <row r="136">
          <cell r="A136"/>
          <cell r="B136">
            <v>56</v>
          </cell>
          <cell r="C136" t="str">
            <v>Impôts en capital</v>
          </cell>
          <cell r="D136">
            <v>0</v>
          </cell>
          <cell r="E136">
            <v>0</v>
          </cell>
          <cell r="F136">
            <v>0</v>
          </cell>
        </row>
        <row r="137">
          <cell r="A137" t="str">
            <v>5610</v>
          </cell>
          <cell r="B137"/>
          <cell r="C137" t="str">
            <v>Des entreprises</v>
          </cell>
          <cell r="D137"/>
          <cell r="E137"/>
          <cell r="F137">
            <v>0</v>
          </cell>
        </row>
        <row r="138">
          <cell r="A138" t="str">
            <v>5620</v>
          </cell>
          <cell r="B138"/>
          <cell r="C138" t="str">
            <v>Des institutions de crédit</v>
          </cell>
          <cell r="D138"/>
          <cell r="E138"/>
          <cell r="F138">
            <v>0</v>
          </cell>
        </row>
        <row r="139">
          <cell r="A139" t="str">
            <v>5630</v>
          </cell>
          <cell r="B139"/>
          <cell r="C139" t="str">
            <v>Des sociétés d'assurance</v>
          </cell>
          <cell r="D139"/>
          <cell r="E139"/>
          <cell r="F139">
            <v>0</v>
          </cell>
        </row>
        <row r="140">
          <cell r="A140" t="str">
            <v>5640</v>
          </cell>
          <cell r="B140"/>
          <cell r="C140" t="str">
            <v>Des ASBL au service des ménages</v>
          </cell>
          <cell r="D140"/>
          <cell r="E140"/>
          <cell r="F140">
            <v>0</v>
          </cell>
        </row>
        <row r="141">
          <cell r="A141" t="str">
            <v>5650</v>
          </cell>
          <cell r="B141"/>
          <cell r="C141" t="str">
            <v>Des ménages</v>
          </cell>
          <cell r="D141"/>
          <cell r="E141"/>
          <cell r="F141">
            <v>0</v>
          </cell>
        </row>
        <row r="142">
          <cell r="A142"/>
          <cell r="B142">
            <v>57</v>
          </cell>
          <cell r="C142" t="str">
            <v>Transferts en capital des entreprises et institutions financières (à l'exclusion des impôts en capital)</v>
          </cell>
          <cell r="D142">
            <v>0</v>
          </cell>
          <cell r="E142">
            <v>0</v>
          </cell>
          <cell r="F142">
            <v>0</v>
          </cell>
        </row>
        <row r="143">
          <cell r="A143" t="str">
            <v>5720</v>
          </cell>
          <cell r="B143"/>
          <cell r="C143" t="str">
            <v>Autres transferts en capital des entreprises</v>
          </cell>
          <cell r="D143"/>
          <cell r="E143"/>
          <cell r="F143">
            <v>0</v>
          </cell>
        </row>
        <row r="144">
          <cell r="A144" t="str">
            <v>5730</v>
          </cell>
          <cell r="B144"/>
          <cell r="C144" t="str">
            <v>Autres transferts en capital des institutions de crédit</v>
          </cell>
          <cell r="D144"/>
          <cell r="E144"/>
          <cell r="F144">
            <v>0</v>
          </cell>
        </row>
        <row r="145">
          <cell r="A145" t="str">
            <v>5740</v>
          </cell>
          <cell r="B145"/>
          <cell r="C145" t="str">
            <v>Autres transferts en capital des sociétés d'assurance</v>
          </cell>
          <cell r="D145"/>
          <cell r="E145"/>
          <cell r="F145">
            <v>0</v>
          </cell>
        </row>
        <row r="146">
          <cell r="A146"/>
          <cell r="B146">
            <v>58</v>
          </cell>
          <cell r="C146" t="str">
            <v>Transferts en capital des ASBL au service des ménages et des ménages (à l'exclusion des impôts en capital)</v>
          </cell>
          <cell r="D146">
            <v>0</v>
          </cell>
          <cell r="E146">
            <v>63.562080000000002</v>
          </cell>
          <cell r="F146">
            <v>63.562080000000002</v>
          </cell>
        </row>
        <row r="147">
          <cell r="A147">
            <v>5810</v>
          </cell>
          <cell r="B147"/>
          <cell r="C147" t="str">
            <v>Des ASBL au service des ménages</v>
          </cell>
          <cell r="D147"/>
          <cell r="E147"/>
          <cell r="F147">
            <v>0</v>
          </cell>
        </row>
        <row r="148">
          <cell r="A148">
            <v>5820</v>
          </cell>
          <cell r="B148"/>
          <cell r="C148" t="str">
            <v>Des ménages</v>
          </cell>
          <cell r="D148"/>
          <cell r="E148">
            <v>63.562080000000002</v>
          </cell>
          <cell r="F148">
            <v>63.562080000000002</v>
          </cell>
        </row>
        <row r="149">
          <cell r="A149"/>
          <cell r="B149"/>
          <cell r="C149"/>
          <cell r="D149"/>
          <cell r="E149"/>
          <cell r="F149"/>
        </row>
        <row r="150">
          <cell r="A150"/>
          <cell r="B150"/>
          <cell r="C150"/>
          <cell r="D150"/>
          <cell r="E150"/>
          <cell r="F150"/>
        </row>
        <row r="151">
          <cell r="A151" t="str">
            <v>Code
écon.</v>
          </cell>
          <cell r="B151" t="str">
            <v>(Sous-)
groupe</v>
          </cell>
          <cell r="C151" t="str">
            <v>DESCRIPTION</v>
          </cell>
          <cell r="D151" t="str">
            <v>Budget général</v>
          </cell>
          <cell r="E151" t="str">
            <v xml:space="preserve">Fonds et organismes autonomes
</v>
          </cell>
          <cell r="F151" t="str">
            <v>TOTAL</v>
          </cell>
        </row>
        <row r="152">
          <cell r="A152"/>
          <cell r="B152">
            <v>59</v>
          </cell>
          <cell r="C152" t="str">
            <v>Transferts en capital de l'étranger</v>
          </cell>
          <cell r="D152">
            <v>0</v>
          </cell>
          <cell r="E152">
            <v>2876.05285</v>
          </cell>
          <cell r="F152">
            <v>2876.05285</v>
          </cell>
        </row>
        <row r="153">
          <cell r="A153" t="str">
            <v>5911</v>
          </cell>
          <cell r="B153"/>
          <cell r="C153" t="str">
            <v>Des institutions de l'UE : aides à l'investissement</v>
          </cell>
          <cell r="D153"/>
          <cell r="E153"/>
          <cell r="F153">
            <v>0</v>
          </cell>
        </row>
        <row r="154">
          <cell r="A154" t="str">
            <v>5912</v>
          </cell>
          <cell r="B154"/>
          <cell r="C154" t="str">
            <v>Des institutions de l'UE : autres transferts en capital</v>
          </cell>
          <cell r="D154"/>
          <cell r="E154">
            <v>2876.05285</v>
          </cell>
          <cell r="F154">
            <v>2876.05285</v>
          </cell>
        </row>
        <row r="155">
          <cell r="A155" t="str">
            <v>5921</v>
          </cell>
          <cell r="B155"/>
          <cell r="C155" t="str">
            <v>Des pays membres de l'UE (administrations publiques) : aides à l'investissement</v>
          </cell>
          <cell r="D155"/>
          <cell r="E155"/>
          <cell r="F155">
            <v>0</v>
          </cell>
        </row>
        <row r="156">
          <cell r="A156" t="str">
            <v>5922</v>
          </cell>
          <cell r="B156"/>
          <cell r="C156" t="str">
            <v>Des pays membres de l'UE (administrations publiques) : autres transferts en capital</v>
          </cell>
          <cell r="D156"/>
          <cell r="E156"/>
          <cell r="F156">
            <v>0</v>
          </cell>
        </row>
        <row r="157">
          <cell r="A157" t="str">
            <v>5930</v>
          </cell>
          <cell r="B157"/>
          <cell r="C157" t="str">
            <v>Des pays membres de l'UE (non-administrations publiques) : autres transferts en capital</v>
          </cell>
          <cell r="D157"/>
          <cell r="E157"/>
          <cell r="F157">
            <v>0</v>
          </cell>
        </row>
        <row r="158">
          <cell r="A158" t="str">
            <v>5941</v>
          </cell>
          <cell r="B158"/>
          <cell r="C158" t="str">
            <v>Des institutions internationales autres que les institutions de l'UE : aides à l'investissement</v>
          </cell>
          <cell r="D158"/>
          <cell r="E158"/>
          <cell r="F158">
            <v>0</v>
          </cell>
        </row>
        <row r="159">
          <cell r="A159" t="str">
            <v>5942</v>
          </cell>
          <cell r="B159"/>
          <cell r="C159" t="str">
            <v>Des institutions internationales autres que les institutions de l'UE : autres transferts en capital</v>
          </cell>
          <cell r="D159"/>
          <cell r="E159"/>
          <cell r="F159">
            <v>0</v>
          </cell>
        </row>
        <row r="160">
          <cell r="A160" t="str">
            <v>5951</v>
          </cell>
          <cell r="B160"/>
          <cell r="C160" t="str">
            <v>Des pays autres que les pays membres de l'UE (administrations publiques): aides à l'investissement</v>
          </cell>
          <cell r="D160"/>
          <cell r="E160"/>
          <cell r="F160">
            <v>0</v>
          </cell>
        </row>
        <row r="161">
          <cell r="A161" t="str">
            <v>5952</v>
          </cell>
          <cell r="B161"/>
          <cell r="C161" t="str">
            <v>Des pays autres que les pays membres de l'UE (administrations publiques): autres transferts en capital</v>
          </cell>
          <cell r="D161"/>
          <cell r="E161"/>
          <cell r="F161">
            <v>0</v>
          </cell>
        </row>
        <row r="162">
          <cell r="A162">
            <v>5960</v>
          </cell>
          <cell r="B162"/>
          <cell r="C162" t="str">
            <v>Des pays autres que les pays membres de l'UE (non-administrations publiques) : autres transferts en capital</v>
          </cell>
          <cell r="D162"/>
          <cell r="E162"/>
          <cell r="F162">
            <v>0</v>
          </cell>
        </row>
        <row r="163">
          <cell r="A163"/>
          <cell r="B163"/>
          <cell r="C163"/>
          <cell r="D163"/>
          <cell r="E163"/>
          <cell r="F163"/>
        </row>
        <row r="164">
          <cell r="A164"/>
          <cell r="B164"/>
          <cell r="C164"/>
          <cell r="D164"/>
          <cell r="E164"/>
          <cell r="F164"/>
        </row>
        <row r="165">
          <cell r="A165" t="str">
            <v>Code
écon.</v>
          </cell>
          <cell r="B165" t="str">
            <v>(Sous-)
groupe</v>
          </cell>
          <cell r="C165" t="str">
            <v>DESCRIPTION</v>
          </cell>
          <cell r="D165" t="str">
            <v>Budget général</v>
          </cell>
          <cell r="E165" t="str">
            <v xml:space="preserve">Fonds et organismes autonomes
</v>
          </cell>
          <cell r="F165" t="str">
            <v>TOTAL</v>
          </cell>
        </row>
        <row r="166">
          <cell r="A166"/>
          <cell r="B166">
            <v>6</v>
          </cell>
          <cell r="C166" t="str">
            <v>TRANSFERTS EN CAPITAL À L'INTÉRIEUR DU SECTEUR DES ADMINISTRATIONS PUBLIQUES</v>
          </cell>
          <cell r="D166">
            <v>0</v>
          </cell>
          <cell r="E166">
            <v>362.67981000000003</v>
          </cell>
          <cell r="F166">
            <v>362.67981000000003</v>
          </cell>
        </row>
        <row r="167">
          <cell r="A167"/>
          <cell r="B167" t="str">
            <v>66 (b)</v>
          </cell>
          <cell r="C167" t="str">
            <v>Transferts en capital à l'intérieur d'un groupe institutionnel</v>
          </cell>
          <cell r="D167">
            <v>0</v>
          </cell>
          <cell r="E167">
            <v>0</v>
          </cell>
          <cell r="F167">
            <v>0</v>
          </cell>
        </row>
        <row r="168">
          <cell r="A168" t="str">
            <v>6611</v>
          </cell>
          <cell r="B168"/>
          <cell r="C168" t="str">
            <v>Aides à l'investissement du pouvoir institutionnel</v>
          </cell>
          <cell r="D168"/>
          <cell r="E168">
            <v>0</v>
          </cell>
          <cell r="F168">
            <v>0</v>
          </cell>
        </row>
        <row r="169">
          <cell r="A169" t="str">
            <v>6612</v>
          </cell>
          <cell r="B169"/>
          <cell r="C169" t="str">
            <v>Autres transferts en capital du pouvoir institutionnel</v>
          </cell>
          <cell r="D169"/>
          <cell r="E169"/>
          <cell r="F169">
            <v>0</v>
          </cell>
        </row>
        <row r="170">
          <cell r="A170" t="str">
            <v>6621</v>
          </cell>
          <cell r="B170"/>
          <cell r="C170" t="str">
            <v>Aides à l'investissement des fonds budgétaires non organiques</v>
          </cell>
          <cell r="D170"/>
          <cell r="E170"/>
          <cell r="F170">
            <v>0</v>
          </cell>
        </row>
        <row r="171">
          <cell r="A171" t="str">
            <v>6622</v>
          </cell>
          <cell r="B171"/>
          <cell r="C171" t="str">
            <v>Autres transferts en capital des fonds budgétaires non organiques</v>
          </cell>
          <cell r="D171"/>
          <cell r="E171"/>
          <cell r="F171">
            <v>0</v>
          </cell>
        </row>
        <row r="172">
          <cell r="A172" t="str">
            <v>6631</v>
          </cell>
          <cell r="B172"/>
          <cell r="C172" t="str">
            <v>Aides à l'investissement des services administratifs à comptabilité autonome (SACA)</v>
          </cell>
          <cell r="D172"/>
          <cell r="E172">
            <v>0</v>
          </cell>
          <cell r="F172">
            <v>0</v>
          </cell>
        </row>
        <row r="173">
          <cell r="A173" t="str">
            <v>6632</v>
          </cell>
          <cell r="B173"/>
          <cell r="C173" t="str">
            <v>Autres transferts en capital des services administratifs à comptabilité autonome (SACA)</v>
          </cell>
          <cell r="D173"/>
          <cell r="E173">
            <v>0</v>
          </cell>
          <cell r="F173">
            <v>0</v>
          </cell>
        </row>
        <row r="174">
          <cell r="A174" t="str">
            <v>6641</v>
          </cell>
          <cell r="B174"/>
          <cell r="C174" t="str">
            <v>Aides à l'investissement des organismes administratifs publics (OAP)</v>
          </cell>
          <cell r="D174"/>
          <cell r="E174">
            <v>0</v>
          </cell>
          <cell r="F174">
            <v>0</v>
          </cell>
        </row>
        <row r="175">
          <cell r="A175" t="str">
            <v>6642</v>
          </cell>
          <cell r="B175"/>
          <cell r="C175" t="str">
            <v>Autres transferts en capital des organismes administratifs publics (OAP)</v>
          </cell>
          <cell r="D175"/>
          <cell r="E175">
            <v>0</v>
          </cell>
          <cell r="F175">
            <v>0</v>
          </cell>
        </row>
        <row r="176">
          <cell r="A176" t="str">
            <v>6651</v>
          </cell>
          <cell r="B176"/>
          <cell r="C176" t="str">
            <v>Aides à l'investissement des établissements d'enseignement du pouvoir institutionnel</v>
          </cell>
          <cell r="D176"/>
          <cell r="E176">
            <v>0</v>
          </cell>
          <cell r="F176">
            <v>0</v>
          </cell>
        </row>
        <row r="177">
          <cell r="A177" t="str">
            <v>6652</v>
          </cell>
          <cell r="B177"/>
          <cell r="C177" t="str">
            <v>Autres transferts en capital des établissements d'enseignement du pouvoir institutionnel</v>
          </cell>
          <cell r="D177"/>
          <cell r="E177">
            <v>0</v>
          </cell>
          <cell r="F177">
            <v>0</v>
          </cell>
        </row>
        <row r="178">
          <cell r="A178" t="str">
            <v>6661</v>
          </cell>
          <cell r="B178"/>
          <cell r="C178" t="str">
            <v>Aides à l'investissement des ASBL des administrations publiques</v>
          </cell>
          <cell r="D178"/>
          <cell r="E178">
            <v>0</v>
          </cell>
          <cell r="F178">
            <v>0</v>
          </cell>
        </row>
        <row r="179">
          <cell r="A179" t="str">
            <v>6662</v>
          </cell>
          <cell r="B179"/>
          <cell r="C179" t="str">
            <v>Autres transferts en capital des ASBL des administrations publiques</v>
          </cell>
          <cell r="D179"/>
          <cell r="E179">
            <v>0</v>
          </cell>
          <cell r="F179">
            <v>0</v>
          </cell>
        </row>
        <row r="180">
          <cell r="A180" t="str">
            <v>6671</v>
          </cell>
          <cell r="B180"/>
          <cell r="C180" t="str">
            <v>Aides à l'investissement des autres unités publiques</v>
          </cell>
          <cell r="D180"/>
          <cell r="E180">
            <v>0</v>
          </cell>
          <cell r="F180">
            <v>0</v>
          </cell>
        </row>
        <row r="181">
          <cell r="A181" t="str">
            <v>6672</v>
          </cell>
          <cell r="B181"/>
          <cell r="C181" t="str">
            <v>Autres transferts en capital des autres unités publiques</v>
          </cell>
          <cell r="D181"/>
          <cell r="E181">
            <v>0</v>
          </cell>
          <cell r="F181">
            <v>0</v>
          </cell>
        </row>
        <row r="182">
          <cell r="A182" t="str">
            <v>6700</v>
          </cell>
          <cell r="B182">
            <v>67</v>
          </cell>
          <cell r="C182" t="str">
            <v>Transferts en capital des administrations de sécurité sociale</v>
          </cell>
          <cell r="D182"/>
          <cell r="E182"/>
          <cell r="F182">
            <v>0</v>
          </cell>
        </row>
        <row r="183">
          <cell r="A183" t="str">
            <v>(b) Le code '66' doit en principe être égal à 0. Un montant subsistera en cas de consolidation incomplète.</v>
          </cell>
          <cell r="B183"/>
          <cell r="C183"/>
          <cell r="D183"/>
          <cell r="E183"/>
          <cell r="F183"/>
        </row>
        <row r="184">
          <cell r="A184"/>
          <cell r="B184"/>
          <cell r="C184"/>
          <cell r="D184"/>
          <cell r="E184"/>
          <cell r="F184"/>
        </row>
        <row r="185">
          <cell r="A185" t="str">
            <v>Code
écon.</v>
          </cell>
          <cell r="B185" t="str">
            <v>(Sous-)
groupe</v>
          </cell>
          <cell r="C185" t="str">
            <v>DESCRIPTION</v>
          </cell>
          <cell r="D185" t="str">
            <v>Budget général</v>
          </cell>
          <cell r="E185" t="str">
            <v xml:space="preserve">Fonds et organismes autonomes
</v>
          </cell>
          <cell r="F185" t="str">
            <v>TOTAL</v>
          </cell>
        </row>
        <row r="186">
          <cell r="A186"/>
          <cell r="B186">
            <v>68</v>
          </cell>
          <cell r="C186" t="str">
            <v>Transferts en capital des administrations publiques locales</v>
          </cell>
          <cell r="D186">
            <v>0</v>
          </cell>
          <cell r="E186">
            <v>0</v>
          </cell>
          <cell r="F186">
            <v>0</v>
          </cell>
        </row>
        <row r="187">
          <cell r="A187" t="str">
            <v>6811</v>
          </cell>
          <cell r="B187"/>
          <cell r="C187" t="str">
            <v>Aides à l'investissement des provinces</v>
          </cell>
          <cell r="D187"/>
          <cell r="E187"/>
          <cell r="F187">
            <v>0</v>
          </cell>
        </row>
        <row r="188">
          <cell r="A188" t="str">
            <v>6812</v>
          </cell>
          <cell r="B188"/>
          <cell r="C188" t="str">
            <v>Autres transferts en capital des provinces</v>
          </cell>
          <cell r="D188"/>
          <cell r="E188"/>
          <cell r="F188">
            <v>0</v>
          </cell>
        </row>
        <row r="189">
          <cell r="A189" t="str">
            <v>6821</v>
          </cell>
          <cell r="B189"/>
          <cell r="C189" t="str">
            <v>Aides à l'investissement des communes</v>
          </cell>
          <cell r="D189"/>
          <cell r="E189"/>
          <cell r="F189">
            <v>0</v>
          </cell>
        </row>
        <row r="190">
          <cell r="A190" t="str">
            <v>6822</v>
          </cell>
          <cell r="B190"/>
          <cell r="C190" t="str">
            <v>Autres transferts en capital des communes</v>
          </cell>
          <cell r="D190"/>
          <cell r="E190"/>
          <cell r="F190">
            <v>0</v>
          </cell>
        </row>
        <row r="191">
          <cell r="A191" t="str">
            <v>6841</v>
          </cell>
          <cell r="B191"/>
          <cell r="C191" t="str">
            <v>Aides à l'investissement des ASBL des pouvoirs locaux</v>
          </cell>
          <cell r="D191"/>
          <cell r="E191"/>
          <cell r="F191">
            <v>0</v>
          </cell>
        </row>
        <row r="192">
          <cell r="A192" t="str">
            <v>6842</v>
          </cell>
          <cell r="B192"/>
          <cell r="C192" t="str">
            <v>Autres transferts en capital des ASBL des pouvoirs locaux</v>
          </cell>
          <cell r="D192"/>
          <cell r="E192"/>
          <cell r="F192">
            <v>0</v>
          </cell>
        </row>
        <row r="193">
          <cell r="A193" t="str">
            <v>6851</v>
          </cell>
          <cell r="B193"/>
          <cell r="C193" t="str">
            <v>Zones de police</v>
          </cell>
          <cell r="D193"/>
          <cell r="E193"/>
          <cell r="F193">
            <v>0</v>
          </cell>
        </row>
        <row r="194">
          <cell r="A194" t="str">
            <v>6852</v>
          </cell>
          <cell r="B194"/>
          <cell r="C194" t="str">
            <v>CPAS</v>
          </cell>
          <cell r="D194"/>
          <cell r="E194"/>
          <cell r="F194">
            <v>0</v>
          </cell>
        </row>
        <row r="195">
          <cell r="A195" t="str">
            <v>6853</v>
          </cell>
          <cell r="B195"/>
          <cell r="C195" t="str">
            <v>Intercommunales du secteur S.1313</v>
          </cell>
          <cell r="D195"/>
          <cell r="E195"/>
          <cell r="F195">
            <v>0</v>
          </cell>
        </row>
        <row r="196">
          <cell r="A196" t="str">
            <v>6854</v>
          </cell>
          <cell r="B196"/>
          <cell r="C196" t="str">
            <v>Zones de secours</v>
          </cell>
          <cell r="D196"/>
          <cell r="E196"/>
          <cell r="F196">
            <v>0</v>
          </cell>
        </row>
        <row r="197">
          <cell r="A197" t="str">
            <v>6859</v>
          </cell>
          <cell r="B197"/>
          <cell r="C197" t="str">
            <v>Autres pouvoirs locaux</v>
          </cell>
          <cell r="D197"/>
          <cell r="E197"/>
          <cell r="F197">
            <v>0</v>
          </cell>
        </row>
        <row r="198">
          <cell r="A198"/>
          <cell r="B198">
            <v>69</v>
          </cell>
          <cell r="C198" t="str">
            <v>Transferts en capital d'autres groupes institutionnels (pouvoir fédéral, communautés, régions, commissions communautaires)</v>
          </cell>
          <cell r="D198">
            <v>0</v>
          </cell>
          <cell r="E198">
            <v>362.67981000000003</v>
          </cell>
          <cell r="F198">
            <v>362.67981000000003</v>
          </cell>
        </row>
        <row r="199">
          <cell r="A199"/>
          <cell r="B199" t="str">
            <v>69.1</v>
          </cell>
          <cell r="C199" t="str">
            <v>Transferts en capital des commissions communautaires</v>
          </cell>
          <cell r="D199"/>
          <cell r="E199"/>
          <cell r="F199">
            <v>0</v>
          </cell>
        </row>
        <row r="200">
          <cell r="A200">
            <v>6911</v>
          </cell>
          <cell r="B200"/>
          <cell r="C200" t="str">
            <v>Commission communautaire française</v>
          </cell>
          <cell r="D200"/>
          <cell r="E200"/>
          <cell r="F200">
            <v>0</v>
          </cell>
        </row>
        <row r="201">
          <cell r="A201">
            <v>6912</v>
          </cell>
          <cell r="B201"/>
          <cell r="C201" t="str">
            <v>Commission communautaire flamande</v>
          </cell>
          <cell r="D201"/>
          <cell r="E201"/>
          <cell r="F201">
            <v>0</v>
          </cell>
        </row>
        <row r="202">
          <cell r="A202">
            <v>6913</v>
          </cell>
          <cell r="B202"/>
          <cell r="C202" t="str">
            <v>Commission communautaire commune</v>
          </cell>
          <cell r="D202"/>
          <cell r="E202"/>
          <cell r="F202">
            <v>0</v>
          </cell>
        </row>
        <row r="203">
          <cell r="A203"/>
          <cell r="B203" t="str">
            <v>69.2</v>
          </cell>
          <cell r="C203" t="str">
            <v>Transferts en capital des communautés</v>
          </cell>
          <cell r="D203"/>
          <cell r="E203"/>
          <cell r="F203">
            <v>0</v>
          </cell>
        </row>
        <row r="204">
          <cell r="A204">
            <v>6924</v>
          </cell>
          <cell r="B204"/>
          <cell r="C204" t="str">
            <v>Communauté française</v>
          </cell>
          <cell r="D204"/>
          <cell r="E204"/>
          <cell r="F204">
            <v>0</v>
          </cell>
        </row>
        <row r="205">
          <cell r="A205">
            <v>6925</v>
          </cell>
          <cell r="B205"/>
          <cell r="C205" t="str">
            <v>Communauté flamande</v>
          </cell>
          <cell r="D205"/>
          <cell r="E205"/>
          <cell r="F205">
            <v>0</v>
          </cell>
        </row>
        <row r="206">
          <cell r="A206">
            <v>6926</v>
          </cell>
          <cell r="B206"/>
          <cell r="C206" t="str">
            <v>Communauté germanophone</v>
          </cell>
          <cell r="D206"/>
          <cell r="E206"/>
          <cell r="F206">
            <v>0</v>
          </cell>
        </row>
        <row r="207">
          <cell r="A207"/>
          <cell r="B207" t="str">
            <v>69.3</v>
          </cell>
          <cell r="C207" t="str">
            <v>Transferts en capital des régions</v>
          </cell>
          <cell r="D207"/>
          <cell r="E207">
            <v>405.85</v>
          </cell>
          <cell r="F207">
            <v>405.85</v>
          </cell>
        </row>
        <row r="208">
          <cell r="A208">
            <v>6934</v>
          </cell>
          <cell r="B208"/>
          <cell r="C208" t="str">
            <v>Région wallonne</v>
          </cell>
          <cell r="D208"/>
          <cell r="E208">
            <v>405.85</v>
          </cell>
          <cell r="F208">
            <v>405.85</v>
          </cell>
        </row>
        <row r="209">
          <cell r="A209">
            <v>6935</v>
          </cell>
          <cell r="B209"/>
          <cell r="C209" t="str">
            <v>Région de Bruxelles-Capitale</v>
          </cell>
          <cell r="D209"/>
          <cell r="E209"/>
          <cell r="F209">
            <v>0</v>
          </cell>
        </row>
        <row r="210">
          <cell r="A210"/>
          <cell r="B210" t="str">
            <v>69.4</v>
          </cell>
          <cell r="C210" t="str">
            <v xml:space="preserve">Transferts en capital du pouvoir fédéral
</v>
          </cell>
          <cell r="D210"/>
          <cell r="E210">
            <v>-43.170190000000005</v>
          </cell>
          <cell r="F210">
            <v>-43.170190000000005</v>
          </cell>
        </row>
        <row r="211">
          <cell r="A211" t="str">
            <v>6940</v>
          </cell>
          <cell r="B211"/>
          <cell r="C211" t="str">
            <v>Pouvoir fédéral</v>
          </cell>
          <cell r="D211"/>
          <cell r="E211">
            <v>-43.170190000000005</v>
          </cell>
          <cell r="F211">
            <v>-43.170190000000005</v>
          </cell>
        </row>
        <row r="212">
          <cell r="A212"/>
          <cell r="B212" t="str">
            <v>69.5</v>
          </cell>
          <cell r="C212" t="str">
            <v>Transferts en capital d'unités interrégionales</v>
          </cell>
          <cell r="D212"/>
          <cell r="E212"/>
          <cell r="F212">
            <v>0</v>
          </cell>
        </row>
        <row r="213">
          <cell r="A213">
            <v>6950</v>
          </cell>
          <cell r="B213"/>
          <cell r="C213" t="str">
            <v>Unités interrégionales</v>
          </cell>
          <cell r="D213"/>
          <cell r="E213"/>
          <cell r="F213">
            <v>0</v>
          </cell>
        </row>
        <row r="214">
          <cell r="A214"/>
          <cell r="B214"/>
          <cell r="C214"/>
          <cell r="D214"/>
          <cell r="E214"/>
          <cell r="F214"/>
        </row>
        <row r="215">
          <cell r="A215"/>
          <cell r="B215"/>
          <cell r="C215"/>
          <cell r="D215"/>
          <cell r="E215"/>
          <cell r="F215"/>
        </row>
        <row r="216">
          <cell r="A216" t="str">
            <v>Code
écon.</v>
          </cell>
          <cell r="B216" t="str">
            <v>(Sous-)
groupe</v>
          </cell>
          <cell r="C216" t="str">
            <v>DESCRIPTION</v>
          </cell>
          <cell r="D216" t="str">
            <v>Budget général</v>
          </cell>
          <cell r="E216" t="str">
            <v xml:space="preserve">Fonds et organismes autonomes
</v>
          </cell>
          <cell r="F216" t="str">
            <v>TOTAL</v>
          </cell>
        </row>
        <row r="217">
          <cell r="A217"/>
          <cell r="B217">
            <v>7</v>
          </cell>
          <cell r="C217" t="str">
            <v>DÉSINVESTISSEMENTS</v>
          </cell>
          <cell r="D217">
            <v>465</v>
          </cell>
          <cell r="E217">
            <v>15043.752</v>
          </cell>
          <cell r="F217">
            <v>15508.752</v>
          </cell>
        </row>
        <row r="218">
          <cell r="A218"/>
          <cell r="B218">
            <v>76</v>
          </cell>
          <cell r="C218" t="str">
            <v>Ventes de biens immobiliers dans le pays</v>
          </cell>
          <cell r="D218">
            <v>420</v>
          </cell>
          <cell r="E218">
            <v>15043.752</v>
          </cell>
          <cell r="F218">
            <v>15463.752</v>
          </cell>
        </row>
        <row r="219">
          <cell r="A219"/>
          <cell r="B219" t="str">
            <v>76.1</v>
          </cell>
          <cell r="C219" t="str">
            <v>Ventes de terrains</v>
          </cell>
          <cell r="D219">
            <v>0</v>
          </cell>
          <cell r="E219">
            <v>12543.752</v>
          </cell>
          <cell r="F219">
            <v>12543.752</v>
          </cell>
        </row>
        <row r="220">
          <cell r="A220" t="str">
            <v>7611</v>
          </cell>
          <cell r="B220"/>
          <cell r="C220" t="str">
            <v>À l'intérieur du secteur des administrations publiques</v>
          </cell>
          <cell r="D220"/>
          <cell r="E220">
            <v>12543.752</v>
          </cell>
          <cell r="F220">
            <v>12543.752</v>
          </cell>
        </row>
        <row r="221">
          <cell r="A221" t="str">
            <v>7612</v>
          </cell>
          <cell r="B221"/>
          <cell r="C221" t="str">
            <v>À d'autres secteurs que le secteur des administrations publiques</v>
          </cell>
          <cell r="D221"/>
          <cell r="E221">
            <v>0</v>
          </cell>
          <cell r="F221">
            <v>0</v>
          </cell>
        </row>
        <row r="222">
          <cell r="A222"/>
          <cell r="B222" t="str">
            <v xml:space="preserve">76.2
</v>
          </cell>
          <cell r="C222" t="str">
            <v>Ventes d'ouvrages existants en matière de travaux routiers et hydrauliques</v>
          </cell>
          <cell r="D222">
            <v>0</v>
          </cell>
          <cell r="E222">
            <v>0</v>
          </cell>
          <cell r="F222">
            <v>0</v>
          </cell>
        </row>
        <row r="223">
          <cell r="A223" t="str">
            <v>7621</v>
          </cell>
          <cell r="B223"/>
          <cell r="C223" t="str">
            <v>À l'intérieur du secteur des administrations publiques</v>
          </cell>
          <cell r="D223"/>
          <cell r="E223"/>
          <cell r="F223">
            <v>0</v>
          </cell>
        </row>
        <row r="224">
          <cell r="A224" t="str">
            <v>7622</v>
          </cell>
          <cell r="B224"/>
          <cell r="C224" t="str">
            <v>À d'autres secteurs que le secteur des administrations publiques</v>
          </cell>
          <cell r="D224"/>
          <cell r="E224"/>
          <cell r="F224">
            <v>0</v>
          </cell>
        </row>
        <row r="225">
          <cell r="A225"/>
          <cell r="B225" t="str">
            <v>76.3</v>
          </cell>
          <cell r="C225" t="str">
            <v>Ventes de bâtiments existants</v>
          </cell>
          <cell r="D225">
            <v>420</v>
          </cell>
          <cell r="E225">
            <v>2500</v>
          </cell>
          <cell r="F225">
            <v>2920</v>
          </cell>
        </row>
        <row r="226">
          <cell r="A226" t="str">
            <v>7631</v>
          </cell>
          <cell r="B226"/>
          <cell r="C226" t="str">
            <v>À l'intérieur du secteur des administrations publiques</v>
          </cell>
          <cell r="D226"/>
          <cell r="E226"/>
          <cell r="F226">
            <v>0</v>
          </cell>
        </row>
        <row r="227">
          <cell r="A227" t="str">
            <v>7632</v>
          </cell>
          <cell r="B227"/>
          <cell r="C227" t="str">
            <v>À d'autres secteurs que le secteur des administrations publiques</v>
          </cell>
          <cell r="D227">
            <v>420</v>
          </cell>
          <cell r="E227">
            <v>2500</v>
          </cell>
          <cell r="F227">
            <v>2920</v>
          </cell>
        </row>
        <row r="228">
          <cell r="A228"/>
          <cell r="B228" t="str">
            <v xml:space="preserve">77
</v>
          </cell>
          <cell r="C228" t="str">
            <v>Ventes d'autres biens d'investissement, y compris les biens 
incorporels</v>
          </cell>
          <cell r="D228">
            <v>45</v>
          </cell>
          <cell r="E228">
            <v>0</v>
          </cell>
          <cell r="F228">
            <v>45</v>
          </cell>
        </row>
        <row r="229">
          <cell r="A229" t="str">
            <v>7710</v>
          </cell>
          <cell r="B229"/>
          <cell r="C229" t="str">
            <v>Ventes de matériel de transport</v>
          </cell>
          <cell r="D229"/>
          <cell r="E229"/>
          <cell r="F229">
            <v>0</v>
          </cell>
        </row>
        <row r="230">
          <cell r="A230" t="str">
            <v>7720</v>
          </cell>
          <cell r="B230"/>
          <cell r="C230" t="str">
            <v>Ventes d'autre matériel</v>
          </cell>
          <cell r="D230">
            <v>45</v>
          </cell>
          <cell r="E230">
            <v>0</v>
          </cell>
          <cell r="F230">
            <v>45</v>
          </cell>
        </row>
        <row r="231">
          <cell r="A231" t="str">
            <v>7730</v>
          </cell>
          <cell r="B231"/>
          <cell r="C231" t="str">
            <v>Ventes de patentes, brevets et autres biens incorporels</v>
          </cell>
          <cell r="D231"/>
          <cell r="E231"/>
          <cell r="F231">
            <v>0</v>
          </cell>
        </row>
        <row r="232">
          <cell r="A232" t="str">
            <v>7740</v>
          </cell>
          <cell r="B232"/>
          <cell r="C232" t="str">
            <v>Ventes d'objets de valeur</v>
          </cell>
          <cell r="D232"/>
          <cell r="E232"/>
          <cell r="F232">
            <v>0</v>
          </cell>
        </row>
        <row r="233">
          <cell r="A233" t="str">
            <v>7750</v>
          </cell>
          <cell r="B233"/>
          <cell r="C233" t="str">
            <v>Ventes d'actifs cultivés (végétaux et animaux)</v>
          </cell>
          <cell r="D233"/>
          <cell r="E233"/>
          <cell r="F233">
            <v>0</v>
          </cell>
        </row>
        <row r="234">
          <cell r="A234" t="str">
            <v>7770</v>
          </cell>
          <cell r="B234"/>
          <cell r="C234" t="str">
            <v>Ventes de biens militaires durables</v>
          </cell>
          <cell r="D234"/>
          <cell r="E234"/>
          <cell r="F234">
            <v>0</v>
          </cell>
        </row>
        <row r="235">
          <cell r="A235" t="str">
            <v>7780</v>
          </cell>
          <cell r="B235"/>
          <cell r="C235" t="str">
            <v>Ventes en matière de recherche et développement</v>
          </cell>
          <cell r="D235"/>
          <cell r="E235"/>
          <cell r="F235">
            <v>0</v>
          </cell>
        </row>
        <row r="236">
          <cell r="A236"/>
          <cell r="B236">
            <v>78</v>
          </cell>
          <cell r="C236" t="str">
            <v>Réduction des stocks</v>
          </cell>
          <cell r="D236">
            <v>0</v>
          </cell>
          <cell r="E236">
            <v>0</v>
          </cell>
          <cell r="F236">
            <v>0</v>
          </cell>
        </row>
        <row r="237">
          <cell r="A237">
            <v>7800</v>
          </cell>
          <cell r="B237"/>
          <cell r="C237" t="str">
            <v>Réduction des stocks</v>
          </cell>
          <cell r="D237"/>
          <cell r="E237"/>
          <cell r="F237">
            <v>0</v>
          </cell>
        </row>
        <row r="238">
          <cell r="A238"/>
          <cell r="B238"/>
          <cell r="C238"/>
          <cell r="D238"/>
          <cell r="E238"/>
          <cell r="F238"/>
        </row>
        <row r="239">
          <cell r="A239"/>
          <cell r="B239"/>
          <cell r="C239"/>
          <cell r="D239"/>
          <cell r="E239"/>
          <cell r="F239"/>
        </row>
        <row r="240">
          <cell r="A240" t="str">
            <v>Code
écon.</v>
          </cell>
          <cell r="B240" t="str">
            <v>(Sous-)
groupe</v>
          </cell>
          <cell r="C240" t="str">
            <v>DESCRIPTION</v>
          </cell>
          <cell r="D240" t="str">
            <v>Budget général</v>
          </cell>
          <cell r="E240" t="str">
            <v xml:space="preserve">Fonds et organismes autonomes
</v>
          </cell>
          <cell r="F240" t="str">
            <v>TOTAL</v>
          </cell>
        </row>
        <row r="241">
          <cell r="A241"/>
          <cell r="B241">
            <v>8</v>
          </cell>
          <cell r="C241" t="str">
            <v>REMBOURSEMENTS DE CRÉDITS, LIQUIDATIONS DE PARTICIPATIONS, AUTRES PRODUITS FINANCIERS ET AVANCES</v>
          </cell>
          <cell r="D241">
            <v>413</v>
          </cell>
          <cell r="E241">
            <v>2950.9798900000001</v>
          </cell>
          <cell r="F241">
            <v>3363.9798900000001</v>
          </cell>
        </row>
        <row r="242">
          <cell r="A242"/>
          <cell r="B242">
            <v>86</v>
          </cell>
          <cell r="C242" t="str">
            <v>Remboursements de crédits par et liquidations de participations dans les entreprises et institutions financières; autres produits financiers et avances</v>
          </cell>
          <cell r="D242">
            <v>300</v>
          </cell>
          <cell r="E242">
            <v>1697.91</v>
          </cell>
          <cell r="F242">
            <v>1997.91</v>
          </cell>
        </row>
        <row r="243">
          <cell r="A243" t="str">
            <v>8610</v>
          </cell>
          <cell r="B243"/>
          <cell r="C243" t="str">
            <v>Remboursements de crédits par les entreprises</v>
          </cell>
          <cell r="D243">
            <v>300</v>
          </cell>
          <cell r="E243"/>
          <cell r="F243">
            <v>300</v>
          </cell>
        </row>
        <row r="244">
          <cell r="A244" t="str">
            <v>8620</v>
          </cell>
          <cell r="B244"/>
          <cell r="C244" t="str">
            <v>Remboursements de crédits par les institutions de crédit</v>
          </cell>
          <cell r="D244"/>
          <cell r="E244"/>
          <cell r="F244">
            <v>0</v>
          </cell>
        </row>
        <row r="245">
          <cell r="A245" t="str">
            <v>8630</v>
          </cell>
          <cell r="B245"/>
          <cell r="C245" t="str">
            <v>Remboursements de crédits par les sociétés d'assurance</v>
          </cell>
          <cell r="D245"/>
          <cell r="E245"/>
          <cell r="F245">
            <v>0</v>
          </cell>
        </row>
        <row r="246">
          <cell r="A246" t="str">
            <v>8640</v>
          </cell>
          <cell r="B246"/>
          <cell r="C246" t="str">
            <v>Liquidations de participations dans les entreprises</v>
          </cell>
          <cell r="D246"/>
          <cell r="E246"/>
          <cell r="F246">
            <v>0</v>
          </cell>
        </row>
        <row r="247">
          <cell r="A247" t="str">
            <v>8650</v>
          </cell>
          <cell r="B247"/>
          <cell r="C247" t="str">
            <v>Liquidations de participations dans les institutions de crédit</v>
          </cell>
          <cell r="D247"/>
          <cell r="E247"/>
          <cell r="F247">
            <v>0</v>
          </cell>
        </row>
        <row r="248">
          <cell r="A248" t="str">
            <v>8660</v>
          </cell>
          <cell r="B248"/>
          <cell r="C248" t="str">
            <v>Liquidations de participations dans les sociétés d'assurance</v>
          </cell>
          <cell r="D248"/>
          <cell r="E248"/>
          <cell r="F248">
            <v>0</v>
          </cell>
        </row>
        <row r="249">
          <cell r="A249">
            <v>8670</v>
          </cell>
          <cell r="B249"/>
          <cell r="C249" t="str">
            <v>Autres produits financiers</v>
          </cell>
          <cell r="D249"/>
          <cell r="E249">
            <v>1697.91</v>
          </cell>
          <cell r="F249">
            <v>1697.91</v>
          </cell>
        </row>
        <row r="250">
          <cell r="A250">
            <v>8680</v>
          </cell>
          <cell r="B250"/>
          <cell r="C250" t="str">
            <v>Remboursements d'avances par les entreprises et institutions financières</v>
          </cell>
          <cell r="D250"/>
          <cell r="E250"/>
          <cell r="F250">
            <v>0</v>
          </cell>
        </row>
        <row r="251">
          <cell r="A251"/>
          <cell r="B251">
            <v>87</v>
          </cell>
          <cell r="C251" t="str">
            <v>Remboursements de crédits et d'avances par les ASBL au service des ménages et par les ménages</v>
          </cell>
          <cell r="D251">
            <v>113</v>
          </cell>
          <cell r="E251">
            <v>0</v>
          </cell>
          <cell r="F251">
            <v>113</v>
          </cell>
        </row>
        <row r="252">
          <cell r="A252" t="str">
            <v>8710</v>
          </cell>
          <cell r="B252"/>
          <cell r="C252" t="str">
            <v xml:space="preserve">Remboursements de crédits par les ASBL au service des ménages </v>
          </cell>
          <cell r="D252">
            <v>83</v>
          </cell>
          <cell r="E252"/>
          <cell r="F252">
            <v>83</v>
          </cell>
        </row>
        <row r="253">
          <cell r="A253" t="str">
            <v>8720</v>
          </cell>
          <cell r="B253"/>
          <cell r="C253" t="str">
            <v xml:space="preserve">Remboursements de crédits par les ménages </v>
          </cell>
          <cell r="D253">
            <v>30</v>
          </cell>
          <cell r="E253"/>
          <cell r="F253">
            <v>30</v>
          </cell>
        </row>
        <row r="254">
          <cell r="A254" t="str">
            <v>8730</v>
          </cell>
          <cell r="B254"/>
          <cell r="C254" t="str">
            <v>Remboursements d'avances par les ASBL au service des ménages</v>
          </cell>
          <cell r="D254"/>
          <cell r="E254"/>
          <cell r="F254">
            <v>0</v>
          </cell>
        </row>
        <row r="255">
          <cell r="A255" t="str">
            <v>8740</v>
          </cell>
          <cell r="B255"/>
          <cell r="C255" t="str">
            <v>Remboursements d'avances par les ménages</v>
          </cell>
          <cell r="D255"/>
          <cell r="E255"/>
          <cell r="F255">
            <v>0</v>
          </cell>
        </row>
        <row r="256">
          <cell r="A256"/>
          <cell r="B256"/>
          <cell r="C256"/>
          <cell r="D256"/>
          <cell r="E256"/>
          <cell r="F256"/>
        </row>
        <row r="257">
          <cell r="A257"/>
          <cell r="B257"/>
          <cell r="C257"/>
          <cell r="D257"/>
          <cell r="E257"/>
          <cell r="F257"/>
        </row>
        <row r="258">
          <cell r="A258" t="str">
            <v>Code
écon.</v>
          </cell>
          <cell r="B258" t="str">
            <v>(Sous-)
groupe</v>
          </cell>
          <cell r="C258" t="str">
            <v>DESCRIPTION</v>
          </cell>
          <cell r="D258" t="str">
            <v>Budget général</v>
          </cell>
          <cell r="E258" t="str">
            <v xml:space="preserve">Fonds et organismes autonomes
</v>
          </cell>
          <cell r="F258" t="str">
            <v>TOTAL</v>
          </cell>
        </row>
        <row r="259">
          <cell r="A259"/>
          <cell r="B259">
            <v>88</v>
          </cell>
          <cell r="C259" t="str">
            <v>Remboursements de crédits, d'avances et liquidations de participations par l'étranger</v>
          </cell>
          <cell r="D259">
            <v>0</v>
          </cell>
          <cell r="E259">
            <v>1145.0576899999999</v>
          </cell>
          <cell r="F259">
            <v>1145.0576899999999</v>
          </cell>
        </row>
        <row r="260">
          <cell r="A260"/>
          <cell r="B260" t="str">
            <v>88.1</v>
          </cell>
          <cell r="C260" t="str">
            <v>Remboursements de crédits par l'étranger</v>
          </cell>
          <cell r="D260">
            <v>0</v>
          </cell>
          <cell r="E260">
            <v>1145.0576899999999</v>
          </cell>
          <cell r="F260">
            <v>1145.0576899999999</v>
          </cell>
        </row>
        <row r="261">
          <cell r="A261" t="str">
            <v>8811</v>
          </cell>
          <cell r="B261"/>
          <cell r="C261" t="str">
            <v>Par les institutions de l'UE</v>
          </cell>
          <cell r="D261"/>
          <cell r="E261">
            <v>1145.0576899999999</v>
          </cell>
          <cell r="F261">
            <v>1145.0576899999999</v>
          </cell>
        </row>
        <row r="262">
          <cell r="A262" t="str">
            <v>8812</v>
          </cell>
          <cell r="B262"/>
          <cell r="C262" t="str">
            <v>Par les pays membres de l'UE (administrations publiques)</v>
          </cell>
          <cell r="D262"/>
          <cell r="E262"/>
          <cell r="F262">
            <v>0</v>
          </cell>
        </row>
        <row r="263">
          <cell r="A263" t="str">
            <v>8813</v>
          </cell>
          <cell r="B263"/>
          <cell r="C263" t="str">
            <v>Par les pays membres de l'UE (non-administrations publiques)</v>
          </cell>
          <cell r="D263"/>
          <cell r="E263"/>
          <cell r="F263">
            <v>0</v>
          </cell>
        </row>
        <row r="264">
          <cell r="A264" t="str">
            <v>8814</v>
          </cell>
          <cell r="B264"/>
          <cell r="C264" t="str">
            <v>Par des institutions internationales autres que les institutions de l'UE</v>
          </cell>
          <cell r="D264"/>
          <cell r="E264"/>
          <cell r="F264">
            <v>0</v>
          </cell>
        </row>
        <row r="265">
          <cell r="A265" t="str">
            <v>8815</v>
          </cell>
          <cell r="B265"/>
          <cell r="C265" t="str">
            <v>Par des pays autres que les pays membres de l'UE (administrations publiques)</v>
          </cell>
          <cell r="D265"/>
          <cell r="E265"/>
          <cell r="F265">
            <v>0</v>
          </cell>
        </row>
        <row r="266">
          <cell r="A266" t="str">
            <v>8816</v>
          </cell>
          <cell r="B266"/>
          <cell r="C266" t="str">
            <v>Par des pays autres que les pays membres de l'UE (non-administrations publiques)</v>
          </cell>
          <cell r="D266"/>
          <cell r="E266"/>
          <cell r="F266">
            <v>0</v>
          </cell>
        </row>
        <row r="267">
          <cell r="A267" t="str">
            <v>8817</v>
          </cell>
          <cell r="B267"/>
          <cell r="C267" t="str">
            <v>Remboursement de l'UE dans le cadre de dépenses préfinancées par l'entité</v>
          </cell>
          <cell r="D267"/>
          <cell r="E267"/>
          <cell r="F267">
            <v>0</v>
          </cell>
        </row>
        <row r="268">
          <cell r="A268"/>
          <cell r="B268" t="str">
            <v>88.2</v>
          </cell>
          <cell r="C268" t="str">
            <v>Liquidations de participations à l'étranger</v>
          </cell>
          <cell r="D268">
            <v>0</v>
          </cell>
          <cell r="E268">
            <v>0</v>
          </cell>
          <cell r="F268">
            <v>0</v>
          </cell>
        </row>
        <row r="269">
          <cell r="A269" t="str">
            <v>8821</v>
          </cell>
          <cell r="B269"/>
          <cell r="C269" t="str">
            <v>Dans des institutions de l'UE</v>
          </cell>
          <cell r="D269"/>
          <cell r="E269"/>
          <cell r="F269">
            <v>0</v>
          </cell>
        </row>
        <row r="270">
          <cell r="A270" t="str">
            <v>8822</v>
          </cell>
          <cell r="B270"/>
          <cell r="C270" t="str">
            <v>Dans des pays membres de l'UE (non-administrations publiques)</v>
          </cell>
          <cell r="D270"/>
          <cell r="E270"/>
          <cell r="F270">
            <v>0</v>
          </cell>
        </row>
        <row r="271">
          <cell r="A271" t="str">
            <v>8823</v>
          </cell>
          <cell r="B271"/>
          <cell r="C271" t="str">
            <v>Dans des institutions internationales autres que les institutions de l'UE</v>
          </cell>
          <cell r="D271"/>
          <cell r="E271"/>
          <cell r="F271">
            <v>0</v>
          </cell>
        </row>
        <row r="272">
          <cell r="A272" t="str">
            <v>8824</v>
          </cell>
          <cell r="B272"/>
          <cell r="C272" t="str">
            <v>Dans des pays autres que les pays membres de l'UE (non-administrations publiques)</v>
          </cell>
          <cell r="D272"/>
          <cell r="E272"/>
          <cell r="F272">
            <v>0</v>
          </cell>
        </row>
        <row r="273">
          <cell r="A273" t="str">
            <v>8830</v>
          </cell>
          <cell r="B273"/>
          <cell r="C273" t="str">
            <v>Remboursements d'avances par l'étranger</v>
          </cell>
          <cell r="D273"/>
          <cell r="E273"/>
          <cell r="F273">
            <v>0</v>
          </cell>
        </row>
        <row r="274">
          <cell r="A274"/>
          <cell r="B274"/>
          <cell r="C274"/>
          <cell r="D274"/>
          <cell r="E274"/>
          <cell r="F274"/>
        </row>
        <row r="275">
          <cell r="A275"/>
          <cell r="B275"/>
          <cell r="C275"/>
          <cell r="D275"/>
          <cell r="E275"/>
          <cell r="F275"/>
        </row>
        <row r="276">
          <cell r="A276" t="str">
            <v>Code
écon.</v>
          </cell>
          <cell r="B276" t="str">
            <v>(Sous-)
groupe</v>
          </cell>
          <cell r="C276" t="str">
            <v>DESCRIPTION</v>
          </cell>
          <cell r="D276" t="str">
            <v>Budget général</v>
          </cell>
          <cell r="E276" t="str">
            <v xml:space="preserve">Fonds et organismes autonomes
</v>
          </cell>
          <cell r="F276" t="str">
            <v>TOTAL</v>
          </cell>
        </row>
        <row r="277">
          <cell r="A277"/>
          <cell r="B277">
            <v>89</v>
          </cell>
          <cell r="C277" t="str">
            <v xml:space="preserve">Remboursements de crédits, d'avances et liquidations de participations à l'intérieur du secteur des administrations publiques
</v>
          </cell>
          <cell r="D277">
            <v>0</v>
          </cell>
          <cell r="E277">
            <v>108.01219999999999</v>
          </cell>
          <cell r="F277">
            <v>108.01219999999999</v>
          </cell>
        </row>
        <row r="278">
          <cell r="A278" t="str">
            <v>(c)</v>
          </cell>
          <cell r="B278" t="str">
            <v>89.1</v>
          </cell>
          <cell r="C278" t="str">
            <v>Remboursements de crédits à l'intérieur d'un groupe institutionnel</v>
          </cell>
          <cell r="D278">
            <v>0</v>
          </cell>
          <cell r="E278">
            <v>108.01219999999999</v>
          </cell>
          <cell r="F278">
            <v>108.01219999999999</v>
          </cell>
        </row>
        <row r="279">
          <cell r="A279" t="str">
            <v>8911</v>
          </cell>
          <cell r="B279"/>
          <cell r="C279" t="str">
            <v>Du pouvoir institutionnel</v>
          </cell>
          <cell r="D279"/>
          <cell r="E279"/>
          <cell r="F279">
            <v>0</v>
          </cell>
        </row>
        <row r="280">
          <cell r="A280" t="str">
            <v>8912</v>
          </cell>
          <cell r="B280"/>
          <cell r="C280" t="str">
            <v>Des fonds budgétaires non organiques</v>
          </cell>
          <cell r="D280"/>
          <cell r="E280"/>
          <cell r="F280">
            <v>0</v>
          </cell>
        </row>
        <row r="281">
          <cell r="A281" t="str">
            <v>8913</v>
          </cell>
          <cell r="B281"/>
          <cell r="C281" t="str">
            <v>Des services administratifs à comptabilité autonome (SACA)</v>
          </cell>
          <cell r="D281"/>
          <cell r="E281"/>
          <cell r="F281">
            <v>0</v>
          </cell>
        </row>
        <row r="282">
          <cell r="A282" t="str">
            <v>8914</v>
          </cell>
          <cell r="B282"/>
          <cell r="C282" t="str">
            <v>Des organismes administratifs publics (OAP)</v>
          </cell>
          <cell r="D282"/>
          <cell r="E282"/>
          <cell r="F282">
            <v>0</v>
          </cell>
        </row>
        <row r="283">
          <cell r="A283" t="str">
            <v>8915</v>
          </cell>
          <cell r="B283"/>
          <cell r="C283" t="str">
            <v>Des établissements d'enseignement du pouvoir institutionnel</v>
          </cell>
          <cell r="D283"/>
          <cell r="E283">
            <v>108.01219999999999</v>
          </cell>
          <cell r="F283">
            <v>108.01219999999999</v>
          </cell>
        </row>
        <row r="284">
          <cell r="A284" t="str">
            <v>8916</v>
          </cell>
          <cell r="B284"/>
          <cell r="C284" t="str">
            <v>Des ASBL des administrations publiques</v>
          </cell>
          <cell r="D284"/>
          <cell r="E284"/>
          <cell r="F284">
            <v>0</v>
          </cell>
        </row>
        <row r="285">
          <cell r="A285" t="str">
            <v>8917</v>
          </cell>
          <cell r="B285"/>
          <cell r="C285" t="str">
            <v>Des autres unités publiques</v>
          </cell>
          <cell r="D285"/>
          <cell r="E285"/>
          <cell r="F285">
            <v>0</v>
          </cell>
        </row>
        <row r="286">
          <cell r="A286"/>
          <cell r="B286" t="str">
            <v>89.2</v>
          </cell>
          <cell r="C286" t="str">
            <v>Remboursements de crédits par les administrations de sécurité sociale</v>
          </cell>
          <cell r="D286">
            <v>0</v>
          </cell>
          <cell r="E286">
            <v>0</v>
          </cell>
          <cell r="F286">
            <v>0</v>
          </cell>
        </row>
        <row r="287">
          <cell r="A287" t="str">
            <v>8920</v>
          </cell>
          <cell r="B287"/>
          <cell r="C287" t="str">
            <v>Remboursements de crédits par les administrations de sécurité sociale</v>
          </cell>
          <cell r="D287"/>
          <cell r="E287"/>
          <cell r="F287">
            <v>0</v>
          </cell>
        </row>
        <row r="288">
          <cell r="A288"/>
          <cell r="B288" t="str">
            <v>89.3</v>
          </cell>
          <cell r="C288" t="str">
            <v>Remboursements de crédits par les administrations publiques locales</v>
          </cell>
          <cell r="D288">
            <v>0</v>
          </cell>
          <cell r="E288">
            <v>0</v>
          </cell>
          <cell r="F288">
            <v>0</v>
          </cell>
        </row>
        <row r="289">
          <cell r="A289" t="str">
            <v>8931</v>
          </cell>
          <cell r="B289"/>
          <cell r="C289" t="str">
            <v>Par les provinces</v>
          </cell>
          <cell r="D289"/>
          <cell r="E289"/>
          <cell r="F289">
            <v>0</v>
          </cell>
        </row>
        <row r="290">
          <cell r="A290" t="str">
            <v>8932</v>
          </cell>
          <cell r="B290"/>
          <cell r="C290" t="str">
            <v>Par les communes</v>
          </cell>
          <cell r="D290"/>
          <cell r="E290"/>
          <cell r="F290">
            <v>0</v>
          </cell>
        </row>
        <row r="291">
          <cell r="A291" t="str">
            <v>8934</v>
          </cell>
          <cell r="B291"/>
          <cell r="C291" t="str">
            <v>Par les ASBL des pouvoirs locaux</v>
          </cell>
          <cell r="D291"/>
          <cell r="E291"/>
          <cell r="F291">
            <v>0</v>
          </cell>
        </row>
        <row r="292">
          <cell r="A292" t="str">
            <v>8935</v>
          </cell>
          <cell r="B292"/>
          <cell r="C292" t="str">
            <v>Par les autres administrations publiques locales</v>
          </cell>
          <cell r="D292"/>
          <cell r="E292"/>
          <cell r="F292">
            <v>0</v>
          </cell>
        </row>
        <row r="293">
          <cell r="A293"/>
          <cell r="B293" t="str">
            <v>89.4</v>
          </cell>
          <cell r="C293" t="str">
            <v>Remboursements de crédits par l'enseignement autonome subsidié</v>
          </cell>
          <cell r="D293">
            <v>0</v>
          </cell>
          <cell r="E293">
            <v>0</v>
          </cell>
          <cell r="F293">
            <v>0</v>
          </cell>
        </row>
        <row r="294">
          <cell r="A294" t="str">
            <v>8940</v>
          </cell>
          <cell r="B294"/>
          <cell r="C294" t="str">
            <v>Remboursements de crédits par l'enseignement autonome subsidié</v>
          </cell>
          <cell r="D294"/>
          <cell r="E294"/>
          <cell r="F294">
            <v>0</v>
          </cell>
        </row>
        <row r="295">
          <cell r="A295"/>
          <cell r="B295" t="str">
            <v>89.5</v>
          </cell>
          <cell r="C295" t="str">
            <v>Remboursements de crédits par d'autres groupes institutionnels</v>
          </cell>
          <cell r="D295">
            <v>0</v>
          </cell>
          <cell r="E295">
            <v>0</v>
          </cell>
          <cell r="F295">
            <v>0</v>
          </cell>
        </row>
        <row r="296">
          <cell r="A296" t="str">
            <v>8950</v>
          </cell>
          <cell r="B296"/>
          <cell r="C296" t="str">
            <v xml:space="preserve">Remboursements de crédits par d'autres groupes institutionnels </v>
          </cell>
          <cell r="D296"/>
          <cell r="E296"/>
          <cell r="F296">
            <v>0</v>
          </cell>
        </row>
        <row r="297">
          <cell r="A297"/>
          <cell r="B297" t="str">
            <v>89.6</v>
          </cell>
          <cell r="C297" t="str">
            <v>Liquidations de participations à l'intérieur du secteur des administrations publiques</v>
          </cell>
          <cell r="D297">
            <v>0</v>
          </cell>
          <cell r="E297">
            <v>0</v>
          </cell>
          <cell r="F297">
            <v>0</v>
          </cell>
        </row>
        <row r="298">
          <cell r="A298" t="str">
            <v>8961</v>
          </cell>
          <cell r="B298"/>
          <cell r="C298" t="str">
            <v>À l'intérieur du groupe institutionnel</v>
          </cell>
          <cell r="D298"/>
          <cell r="E298"/>
          <cell r="F298">
            <v>0</v>
          </cell>
        </row>
        <row r="299">
          <cell r="A299" t="str">
            <v>8962</v>
          </cell>
          <cell r="B299"/>
          <cell r="C299" t="str">
            <v>Sécurité sociale</v>
          </cell>
          <cell r="D299"/>
          <cell r="E299"/>
          <cell r="F299">
            <v>0</v>
          </cell>
        </row>
        <row r="300">
          <cell r="A300" t="str">
            <v>8963</v>
          </cell>
          <cell r="B300"/>
          <cell r="C300" t="str">
            <v>Pouvoirs locaux</v>
          </cell>
          <cell r="D300"/>
          <cell r="E300"/>
          <cell r="F300">
            <v>0</v>
          </cell>
        </row>
        <row r="301">
          <cell r="A301" t="str">
            <v>8964</v>
          </cell>
          <cell r="B301"/>
          <cell r="C301" t="str">
            <v>Enseignement autonome subsidié</v>
          </cell>
          <cell r="D301"/>
          <cell r="E301"/>
          <cell r="F301">
            <v>0</v>
          </cell>
        </row>
        <row r="302">
          <cell r="A302" t="str">
            <v>8965</v>
          </cell>
          <cell r="B302"/>
          <cell r="C302" t="str">
            <v>Autres groupes institutionnels</v>
          </cell>
          <cell r="D302"/>
          <cell r="E302"/>
          <cell r="F302">
            <v>0</v>
          </cell>
        </row>
        <row r="303">
          <cell r="A303"/>
          <cell r="B303" t="str">
            <v>89.7</v>
          </cell>
          <cell r="C303" t="str">
            <v>Remboursements d'avances à l'intérieur du secteur des administrations publiques</v>
          </cell>
          <cell r="D303">
            <v>0</v>
          </cell>
          <cell r="E303">
            <v>0</v>
          </cell>
          <cell r="F303">
            <v>0</v>
          </cell>
        </row>
        <row r="304">
          <cell r="A304">
            <v>8971</v>
          </cell>
          <cell r="B304"/>
          <cell r="C304" t="str">
            <v>À l'intérieur du groupe institutionnel</v>
          </cell>
          <cell r="D304"/>
          <cell r="E304"/>
          <cell r="F304">
            <v>0</v>
          </cell>
        </row>
        <row r="305">
          <cell r="A305">
            <v>8972</v>
          </cell>
          <cell r="B305"/>
          <cell r="C305" t="str">
            <v>Sécurité sociale</v>
          </cell>
          <cell r="D305"/>
          <cell r="E305"/>
          <cell r="F305">
            <v>0</v>
          </cell>
        </row>
        <row r="306">
          <cell r="A306">
            <v>8973</v>
          </cell>
          <cell r="B306"/>
          <cell r="C306" t="str">
            <v>Pouvoirs locaux</v>
          </cell>
          <cell r="D306"/>
          <cell r="E306"/>
          <cell r="F306">
            <v>0</v>
          </cell>
        </row>
        <row r="307">
          <cell r="A307">
            <v>8974</v>
          </cell>
          <cell r="B307"/>
          <cell r="C307" t="str">
            <v>Enseignement autonome subsidié</v>
          </cell>
          <cell r="D307"/>
          <cell r="E307"/>
          <cell r="F307">
            <v>0</v>
          </cell>
        </row>
        <row r="308">
          <cell r="A308">
            <v>8975</v>
          </cell>
          <cell r="B308"/>
          <cell r="C308" t="str">
            <v>Autres groupes institutionnels</v>
          </cell>
          <cell r="D308"/>
          <cell r="E308"/>
          <cell r="F308">
            <v>0</v>
          </cell>
        </row>
        <row r="309">
          <cell r="A309"/>
          <cell r="B309"/>
          <cell r="C309" t="str">
            <v>TOTAL DES RECETTES DE CAPITAL (excl. dette publique)</v>
          </cell>
          <cell r="D309">
            <v>878</v>
          </cell>
          <cell r="E309">
            <v>21297.02663</v>
          </cell>
          <cell r="F309">
            <v>22175.02663</v>
          </cell>
        </row>
        <row r="310">
          <cell r="A310"/>
          <cell r="B310"/>
          <cell r="C310" t="str">
            <v>TOTAL DES RECETTES (excl. dette publique)</v>
          </cell>
          <cell r="D310">
            <v>14407470</v>
          </cell>
          <cell r="E310">
            <v>946580.32806280011</v>
          </cell>
          <cell r="F310">
            <v>15354050.328062801</v>
          </cell>
        </row>
        <row r="311">
          <cell r="A311" t="str">
            <v>(c) Le code '89.10' doit en principe être égal à 0. Un montant subsistera en cas de consolidation incomplète.</v>
          </cell>
          <cell r="B311"/>
          <cell r="C311"/>
          <cell r="D311"/>
          <cell r="E311"/>
          <cell r="F311"/>
        </row>
        <row r="312">
          <cell r="A312"/>
          <cell r="B312"/>
          <cell r="C312" t="str">
            <v>Compte "PRODUITS DES EMPRUNTS CONSOLIDÉS"</v>
          </cell>
          <cell r="D312"/>
          <cell r="E312"/>
          <cell r="F312"/>
        </row>
        <row r="313">
          <cell r="D313"/>
          <cell r="E313"/>
          <cell r="F313"/>
        </row>
        <row r="314">
          <cell r="A314" t="str">
            <v>Code
écon.</v>
          </cell>
          <cell r="B314" t="str">
            <v>(Sous-)
groupe</v>
          </cell>
          <cell r="C314" t="str">
            <v>DESCRIPTION</v>
          </cell>
          <cell r="D314" t="str">
            <v>Budget général</v>
          </cell>
          <cell r="E314" t="str">
            <v xml:space="preserve">Fonds et organismes autonomes
</v>
          </cell>
          <cell r="F314" t="str">
            <v>TOTAL</v>
          </cell>
        </row>
        <row r="315">
          <cell r="A315"/>
          <cell r="B315">
            <v>9</v>
          </cell>
          <cell r="C315" t="str">
            <v>DETTE PUBLIQUE</v>
          </cell>
          <cell r="D315">
            <v>0</v>
          </cell>
          <cell r="E315">
            <v>0</v>
          </cell>
          <cell r="F315">
            <v>0</v>
          </cell>
        </row>
        <row r="316">
          <cell r="A316"/>
          <cell r="B316">
            <v>96</v>
          </cell>
          <cell r="C316" t="str">
            <v>Produits des emprunts émis à plus d'un an</v>
          </cell>
          <cell r="D316">
            <v>0</v>
          </cell>
          <cell r="E316">
            <v>0</v>
          </cell>
          <cell r="F316">
            <v>0</v>
          </cell>
        </row>
        <row r="317">
          <cell r="A317" t="str">
            <v>9610</v>
          </cell>
          <cell r="B317"/>
          <cell r="C317" t="str">
            <v>Produits des emprunts en euros</v>
          </cell>
          <cell r="D317"/>
          <cell r="E317"/>
          <cell r="F317">
            <v>0</v>
          </cell>
        </row>
        <row r="318">
          <cell r="A318" t="str">
            <v>9620</v>
          </cell>
          <cell r="B318"/>
          <cell r="C318" t="str">
            <v>Produits des emprunts en monnaies étrangères</v>
          </cell>
          <cell r="D318"/>
          <cell r="E318"/>
          <cell r="F318">
            <v>0</v>
          </cell>
        </row>
        <row r="319">
          <cell r="A319"/>
          <cell r="B319" t="str">
            <v>96.3</v>
          </cell>
          <cell r="C319" t="str">
            <v>Produits des emprunts à l'intérieur du secteur des administrations
publiques</v>
          </cell>
          <cell r="D319">
            <v>0</v>
          </cell>
          <cell r="E319">
            <v>0</v>
          </cell>
          <cell r="F319">
            <v>0</v>
          </cell>
        </row>
        <row r="320">
          <cell r="A320" t="str">
            <v>9630</v>
          </cell>
          <cell r="B320"/>
          <cell r="C320" t="str">
            <v>Produits des emprunts à l'intérieur du secteur des administrations
publiques (non ventilé)</v>
          </cell>
          <cell r="D320"/>
          <cell r="E320"/>
          <cell r="F320">
            <v>0</v>
          </cell>
        </row>
        <row r="321">
          <cell r="A321" t="str">
            <v>9631</v>
          </cell>
          <cell r="B321"/>
          <cell r="C321" t="str">
            <v>À l'intérieur du groupe institutionnel</v>
          </cell>
          <cell r="D321"/>
          <cell r="E321"/>
          <cell r="F321">
            <v>0</v>
          </cell>
        </row>
        <row r="322">
          <cell r="A322" t="str">
            <v>9632</v>
          </cell>
          <cell r="B322"/>
          <cell r="C322" t="str">
            <v>De la sécurité sociale</v>
          </cell>
          <cell r="D322"/>
          <cell r="E322"/>
          <cell r="F322">
            <v>0</v>
          </cell>
        </row>
        <row r="323">
          <cell r="A323" t="str">
            <v>9633</v>
          </cell>
          <cell r="B323"/>
          <cell r="C323" t="str">
            <v>Des pouvoirs locaux</v>
          </cell>
          <cell r="D323"/>
          <cell r="E323"/>
          <cell r="F323">
            <v>0</v>
          </cell>
        </row>
        <row r="324">
          <cell r="A324" t="str">
            <v>9634</v>
          </cell>
          <cell r="B324"/>
          <cell r="C324" t="str">
            <v>De l'enseignement autonome subsidié</v>
          </cell>
          <cell r="D324"/>
          <cell r="E324"/>
          <cell r="F324">
            <v>0</v>
          </cell>
        </row>
        <row r="325">
          <cell r="A325" t="str">
            <v>9635</v>
          </cell>
          <cell r="B325"/>
          <cell r="C325" t="str">
            <v>Des autres groupes institutionnels</v>
          </cell>
          <cell r="D325"/>
          <cell r="E325"/>
          <cell r="F325">
            <v>0</v>
          </cell>
        </row>
        <row r="326">
          <cell r="A326"/>
          <cell r="B326" t="str">
            <v>96.4</v>
          </cell>
          <cell r="C326" t="str">
            <v>Préfinancement par l'UE des dépenses financées par l'UE</v>
          </cell>
          <cell r="D326">
            <v>0</v>
          </cell>
          <cell r="E326">
            <v>0</v>
          </cell>
          <cell r="F326">
            <v>0</v>
          </cell>
        </row>
        <row r="327">
          <cell r="A327">
            <v>9640</v>
          </cell>
          <cell r="B327"/>
          <cell r="C327" t="str">
            <v>Préfinancement par l'UE des dépenses financées par l'UE</v>
          </cell>
          <cell r="D327"/>
          <cell r="E327"/>
          <cell r="F327">
            <v>0</v>
          </cell>
        </row>
        <row r="328">
          <cell r="A328"/>
          <cell r="B328" t="str">
            <v>96.7</v>
          </cell>
          <cell r="C328" t="str">
            <v>Produits des emprunts en matière de leasings financiers</v>
          </cell>
          <cell r="D328">
            <v>0</v>
          </cell>
          <cell r="E328">
            <v>0</v>
          </cell>
          <cell r="F328">
            <v>0</v>
          </cell>
        </row>
        <row r="329">
          <cell r="A329" t="str">
            <v>9670</v>
          </cell>
          <cell r="B329"/>
          <cell r="C329" t="str">
            <v>Produits des emprunts en matière de leasings financiers</v>
          </cell>
          <cell r="D329"/>
          <cell r="E329">
            <v>0</v>
          </cell>
          <cell r="F329">
            <v>0</v>
          </cell>
        </row>
        <row r="330">
          <cell r="B330">
            <v>97</v>
          </cell>
          <cell r="C330" t="str">
            <v>Monétisations</v>
          </cell>
          <cell r="D330">
            <v>0</v>
          </cell>
          <cell r="E330">
            <v>0</v>
          </cell>
          <cell r="F330">
            <v>0</v>
          </cell>
        </row>
        <row r="331">
          <cell r="A331" t="str">
            <v>9700</v>
          </cell>
          <cell r="B331"/>
          <cell r="C331" t="str">
            <v>Monétisations</v>
          </cell>
          <cell r="D331"/>
          <cell r="E331"/>
          <cell r="F331">
            <v>0</v>
          </cell>
        </row>
        <row r="332">
          <cell r="A332"/>
          <cell r="B332">
            <v>98</v>
          </cell>
          <cell r="C332" t="str">
            <v>Apport de fonds propres</v>
          </cell>
          <cell r="D332">
            <v>0</v>
          </cell>
          <cell r="E332">
            <v>0</v>
          </cell>
          <cell r="F332">
            <v>0</v>
          </cell>
        </row>
        <row r="333">
          <cell r="A333">
            <v>9800</v>
          </cell>
          <cell r="B333"/>
          <cell r="C333" t="str">
            <v>Apport de fonds propres</v>
          </cell>
          <cell r="D333"/>
          <cell r="E333"/>
          <cell r="F333">
            <v>0</v>
          </cell>
        </row>
        <row r="334">
          <cell r="A334"/>
          <cell r="B334">
            <v>99</v>
          </cell>
          <cell r="C334" t="str">
            <v>Produit des avances</v>
          </cell>
          <cell r="D334">
            <v>0</v>
          </cell>
          <cell r="E334">
            <v>0</v>
          </cell>
          <cell r="F334">
            <v>0</v>
          </cell>
        </row>
        <row r="335">
          <cell r="A335">
            <v>9900</v>
          </cell>
          <cell r="B335"/>
          <cell r="C335" t="str">
            <v>Produit des avances</v>
          </cell>
          <cell r="D335"/>
          <cell r="E335"/>
          <cell r="F335">
            <v>0</v>
          </cell>
        </row>
        <row r="336">
          <cell r="A336"/>
          <cell r="B336"/>
          <cell r="C336" t="str">
            <v>TOTAL GÉNÉRAL DES RECETTES (incl. dette publique)</v>
          </cell>
          <cell r="D336">
            <v>14407470</v>
          </cell>
          <cell r="E336">
            <v>946580.32806280011</v>
          </cell>
          <cell r="F336">
            <v>15354050.328062801</v>
          </cell>
          <cell r="G336"/>
        </row>
        <row r="337">
          <cell r="A337"/>
          <cell r="C337"/>
          <cell r="D337"/>
          <cell r="E337"/>
          <cell r="F337"/>
        </row>
        <row r="338">
          <cell r="A338"/>
          <cell r="B338"/>
          <cell r="C338"/>
          <cell r="D338"/>
          <cell r="E338"/>
          <cell r="F338"/>
        </row>
        <row r="339">
          <cell r="A339"/>
          <cell r="B339"/>
          <cell r="C339"/>
          <cell r="D339"/>
          <cell r="E339"/>
          <cell r="F339"/>
        </row>
        <row r="340">
          <cell r="A340"/>
          <cell r="B340"/>
          <cell r="C340"/>
          <cell r="D340"/>
          <cell r="E340"/>
          <cell r="F340"/>
        </row>
        <row r="341">
          <cell r="A341"/>
          <cell r="B341"/>
          <cell r="C341"/>
          <cell r="D341"/>
          <cell r="E341"/>
          <cell r="F341"/>
        </row>
        <row r="342">
          <cell r="A342"/>
          <cell r="B342"/>
          <cell r="C342"/>
          <cell r="D342"/>
          <cell r="E342"/>
          <cell r="F342"/>
        </row>
        <row r="343">
          <cell r="A343"/>
          <cell r="B343"/>
          <cell r="C343"/>
          <cell r="D343"/>
          <cell r="E343"/>
          <cell r="F343"/>
        </row>
        <row r="344">
          <cell r="A344"/>
          <cell r="B344"/>
          <cell r="C344"/>
          <cell r="D344"/>
          <cell r="E344"/>
          <cell r="F344"/>
        </row>
        <row r="345">
          <cell r="A345"/>
          <cell r="B345"/>
          <cell r="C345"/>
          <cell r="D345"/>
          <cell r="E345"/>
          <cell r="F345"/>
        </row>
        <row r="346">
          <cell r="A346"/>
          <cell r="B346"/>
          <cell r="C346"/>
          <cell r="D346"/>
          <cell r="E346"/>
          <cell r="F346"/>
        </row>
        <row r="347">
          <cell r="A347"/>
          <cell r="B347"/>
          <cell r="C347"/>
          <cell r="D347"/>
          <cell r="E347"/>
          <cell r="F347"/>
        </row>
        <row r="348">
          <cell r="A348"/>
          <cell r="B348"/>
          <cell r="C348"/>
          <cell r="D348"/>
          <cell r="E348"/>
          <cell r="F348"/>
        </row>
        <row r="349">
          <cell r="A349"/>
          <cell r="B349"/>
          <cell r="C349"/>
          <cell r="D349"/>
          <cell r="E349"/>
          <cell r="F349"/>
        </row>
        <row r="350">
          <cell r="A350"/>
          <cell r="B350"/>
          <cell r="C350"/>
          <cell r="D350"/>
          <cell r="E350"/>
          <cell r="F350"/>
        </row>
        <row r="351">
          <cell r="A351"/>
          <cell r="B351"/>
          <cell r="C351"/>
          <cell r="D351"/>
          <cell r="E351"/>
          <cell r="F351"/>
        </row>
        <row r="352">
          <cell r="A352"/>
          <cell r="B352"/>
          <cell r="C352"/>
          <cell r="D352"/>
          <cell r="E352"/>
          <cell r="F352"/>
        </row>
        <row r="353">
          <cell r="A353"/>
          <cell r="B353"/>
          <cell r="C353"/>
          <cell r="D353"/>
          <cell r="E353"/>
          <cell r="F353"/>
        </row>
        <row r="354">
          <cell r="A354"/>
          <cell r="B354"/>
          <cell r="C354"/>
          <cell r="D354"/>
          <cell r="E354"/>
          <cell r="F354"/>
        </row>
        <row r="355">
          <cell r="A355"/>
          <cell r="B355"/>
          <cell r="C355"/>
          <cell r="D355"/>
          <cell r="E355"/>
          <cell r="F355"/>
        </row>
        <row r="356">
          <cell r="A356"/>
          <cell r="B356"/>
          <cell r="C356"/>
          <cell r="D356"/>
          <cell r="E356"/>
          <cell r="F356"/>
        </row>
        <row r="357">
          <cell r="A357"/>
          <cell r="B357"/>
          <cell r="C357"/>
          <cell r="D357"/>
          <cell r="E357"/>
          <cell r="F357"/>
        </row>
        <row r="358">
          <cell r="A358"/>
          <cell r="B358"/>
          <cell r="C358"/>
          <cell r="D358"/>
          <cell r="E358"/>
          <cell r="F358"/>
        </row>
        <row r="359">
          <cell r="A359"/>
          <cell r="B359"/>
          <cell r="C359"/>
          <cell r="D359"/>
          <cell r="E359"/>
          <cell r="F359"/>
        </row>
        <row r="360">
          <cell r="A360"/>
          <cell r="B360"/>
          <cell r="C360"/>
          <cell r="D360"/>
          <cell r="E360"/>
          <cell r="F360"/>
        </row>
        <row r="361">
          <cell r="A361"/>
          <cell r="B361"/>
          <cell r="C361"/>
          <cell r="D361"/>
          <cell r="E361"/>
          <cell r="F361"/>
        </row>
        <row r="362">
          <cell r="A362"/>
          <cell r="B362"/>
          <cell r="C362"/>
          <cell r="D362"/>
          <cell r="E362"/>
          <cell r="F362"/>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
      <sheetName val="Passage total officiel rec."/>
      <sheetName val="Dépenses"/>
      <sheetName val="Passage total officiel dép."/>
      <sheetName val="Détail codes 8-9"/>
      <sheetName val="Détail codes 31-32 "/>
      <sheetName val="Détail codes 45-49"/>
      <sheetName val="Détail codes 65-69"/>
      <sheetName val="Code budget-regroupement"/>
      <sheetName val="Changements méthodologiques"/>
      <sheetName val="Intérêts courus"/>
      <sheetName val="Organismes consolidés - dép."/>
      <sheetName val="Organismes consolidés - rec."/>
      <sheetName val="loi spéciale de financement"/>
    </sheetNames>
    <sheetDataSet>
      <sheetData sheetId="0">
        <row r="2">
          <cell r="C2" t="str">
            <v>REGROUPEMENT ÉCONOMIQUE</v>
          </cell>
          <cell r="E2" t="str">
            <v>Entité</v>
          </cell>
          <cell r="F2" t="str">
            <v>COCOM</v>
          </cell>
        </row>
        <row r="3">
          <cell r="C3" t="str">
            <v>DES OPÉRATIONS BUDGÉTAIRES - RECETTES</v>
          </cell>
          <cell r="E3" t="str">
            <v>Année</v>
          </cell>
          <cell r="F3" t="str">
            <v>initial 2021</v>
          </cell>
        </row>
        <row r="4">
          <cell r="A4"/>
          <cell r="B4"/>
          <cell r="E4" t="str">
            <v>Unité</v>
          </cell>
          <cell r="F4" t="str">
            <v>milliers d'euros</v>
          </cell>
        </row>
        <row r="5">
          <cell r="A5"/>
          <cell r="B5"/>
          <cell r="E5"/>
          <cell r="F5"/>
        </row>
        <row r="6">
          <cell r="A6"/>
          <cell r="B6"/>
          <cell r="D6"/>
          <cell r="E6"/>
          <cell r="F6"/>
        </row>
        <row r="7">
          <cell r="A7" t="str">
            <v>Code
écon.</v>
          </cell>
          <cell r="B7" t="str">
            <v>(Sous-)
groupe</v>
          </cell>
          <cell r="C7" t="str">
            <v>DESCRIPTION</v>
          </cell>
          <cell r="D7" t="str">
            <v>Budget général</v>
          </cell>
          <cell r="E7" t="str">
            <v xml:space="preserve">Fonds et organismes autonomes
</v>
          </cell>
          <cell r="F7" t="str">
            <v>TOTAL</v>
          </cell>
        </row>
        <row r="8">
          <cell r="A8"/>
          <cell r="B8">
            <v>0</v>
          </cell>
          <cell r="C8" t="str">
            <v>RECETTES NON VENTILÉES</v>
          </cell>
          <cell r="D8">
            <v>0</v>
          </cell>
          <cell r="E8">
            <v>3625</v>
          </cell>
          <cell r="F8">
            <v>3625</v>
          </cell>
        </row>
        <row r="9">
          <cell r="A9" t="str">
            <v>0600</v>
          </cell>
          <cell r="B9" t="str">
            <v>06</v>
          </cell>
          <cell r="C9" t="str">
            <v>Recettes à ventiler entre les groupes principaux 1 à 9</v>
          </cell>
          <cell r="D9"/>
          <cell r="E9">
            <v>3625</v>
          </cell>
          <cell r="F9">
            <v>3625</v>
          </cell>
        </row>
        <row r="10">
          <cell r="A10"/>
          <cell r="B10"/>
          <cell r="C10" t="str">
            <v>Compte "RECETTES COURANTES"</v>
          </cell>
          <cell r="D10"/>
          <cell r="E10"/>
          <cell r="F10"/>
        </row>
        <row r="11">
          <cell r="A11"/>
          <cell r="B11"/>
          <cell r="C11"/>
          <cell r="D11"/>
          <cell r="E11"/>
          <cell r="F11"/>
        </row>
        <row r="12">
          <cell r="A12" t="str">
            <v>Code
écon.</v>
          </cell>
          <cell r="B12" t="str">
            <v>(Sous-)
groupe</v>
          </cell>
          <cell r="C12" t="str">
            <v>DESCRIPTION</v>
          </cell>
          <cell r="D12" t="str">
            <v>Budget général</v>
          </cell>
          <cell r="E12" t="str">
            <v xml:space="preserve">Fonds et organismes autonomes
</v>
          </cell>
          <cell r="F12" t="str">
            <v>TOTAL</v>
          </cell>
        </row>
        <row r="13">
          <cell r="A13"/>
          <cell r="B13">
            <v>1</v>
          </cell>
          <cell r="C13" t="str">
            <v>RECETTES COURANTES POUR BIENS ET SERVICES</v>
          </cell>
          <cell r="D13">
            <v>50</v>
          </cell>
          <cell r="E13">
            <v>1624</v>
          </cell>
          <cell r="F13">
            <v>1674</v>
          </cell>
        </row>
        <row r="14">
          <cell r="A14"/>
          <cell r="B14">
            <v>16</v>
          </cell>
          <cell r="C14" t="str">
            <v>Ventes de biens non durables et de services</v>
          </cell>
          <cell r="D14">
            <v>50</v>
          </cell>
          <cell r="E14">
            <v>1624</v>
          </cell>
          <cell r="F14">
            <v>1674</v>
          </cell>
        </row>
        <row r="15">
          <cell r="A15"/>
          <cell r="B15" t="str">
            <v>16.1</v>
          </cell>
          <cell r="C15" t="str">
            <v>Ventes de biens non durables et de services à d'autres secteurs que le secteur des administrations publiques</v>
          </cell>
          <cell r="D15">
            <v>50</v>
          </cell>
          <cell r="E15">
            <v>250</v>
          </cell>
          <cell r="F15">
            <v>300</v>
          </cell>
        </row>
        <row r="16">
          <cell r="A16" t="str">
            <v>1611</v>
          </cell>
          <cell r="B16"/>
          <cell r="C16" t="str">
            <v>Aux entreprises</v>
          </cell>
          <cell r="D16">
            <v>50</v>
          </cell>
          <cell r="E16"/>
          <cell r="F16">
            <v>50</v>
          </cell>
        </row>
        <row r="17">
          <cell r="A17" t="str">
            <v>1612</v>
          </cell>
          <cell r="B17"/>
          <cell r="C17" t="str">
            <v>Aux ASBL au service des ménages et aux ménages</v>
          </cell>
          <cell r="D17"/>
          <cell r="E17">
            <v>220</v>
          </cell>
          <cell r="F17">
            <v>220</v>
          </cell>
        </row>
        <row r="18">
          <cell r="A18" t="str">
            <v>1613</v>
          </cell>
          <cell r="B18"/>
          <cell r="C18" t="str">
            <v>À l'étranger</v>
          </cell>
          <cell r="D18"/>
          <cell r="E18">
            <v>30</v>
          </cell>
          <cell r="F18">
            <v>30</v>
          </cell>
        </row>
        <row r="19">
          <cell r="A19"/>
          <cell r="B19" t="str">
            <v>16.2</v>
          </cell>
          <cell r="C19" t="str">
            <v>Ventes de biens non durables et de services à l'intérieur du secteur des administrations publiques</v>
          </cell>
          <cell r="D19">
            <v>0</v>
          </cell>
          <cell r="E19">
            <v>1374</v>
          </cell>
          <cell r="F19">
            <v>1374</v>
          </cell>
        </row>
        <row r="20">
          <cell r="A20" t="str">
            <v>1620</v>
          </cell>
          <cell r="B20"/>
          <cell r="C20" t="str">
            <v>Ventes de biens non durables et de services à l'intérieur du secteur administrations publiques</v>
          </cell>
          <cell r="D20"/>
          <cell r="E20">
            <v>1374</v>
          </cell>
          <cell r="F20">
            <v>1374</v>
          </cell>
        </row>
        <row r="21">
          <cell r="A21"/>
          <cell r="B21">
            <v>18</v>
          </cell>
          <cell r="C21" t="str">
            <v>Recettes en matière de travaux routiers et hydrauliques</v>
          </cell>
          <cell r="D21">
            <v>0</v>
          </cell>
          <cell r="E21">
            <v>0</v>
          </cell>
          <cell r="F21">
            <v>0</v>
          </cell>
        </row>
        <row r="22">
          <cell r="A22" t="str">
            <v>1810</v>
          </cell>
          <cell r="B22"/>
          <cell r="C22" t="str">
            <v>Recettes d'autres secteurs que le secteur des administrations publiques</v>
          </cell>
          <cell r="D22"/>
          <cell r="E22"/>
          <cell r="F22">
            <v>0</v>
          </cell>
        </row>
        <row r="23">
          <cell r="A23" t="str">
            <v>1820</v>
          </cell>
          <cell r="B23"/>
          <cell r="C23" t="str">
            <v>Recettes à l'intérieur du secteur des administrations publiques</v>
          </cell>
          <cell r="D23"/>
          <cell r="E23"/>
          <cell r="F23">
            <v>0</v>
          </cell>
        </row>
        <row r="24">
          <cell r="A24"/>
          <cell r="B24">
            <v>19</v>
          </cell>
          <cell r="C24" t="str">
            <v>Production de biens d'investissement en régie propre</v>
          </cell>
          <cell r="D24">
            <v>0</v>
          </cell>
          <cell r="E24">
            <v>0</v>
          </cell>
          <cell r="F24">
            <v>0</v>
          </cell>
        </row>
        <row r="25">
          <cell r="A25" t="str">
            <v>1900</v>
          </cell>
          <cell r="B25"/>
          <cell r="C25" t="str">
            <v>Production de biens d'investissement en régie propre</v>
          </cell>
          <cell r="D25"/>
          <cell r="E25"/>
          <cell r="F25">
            <v>0</v>
          </cell>
        </row>
        <row r="26">
          <cell r="A26"/>
          <cell r="B26"/>
          <cell r="C26"/>
          <cell r="D26"/>
          <cell r="E26"/>
          <cell r="F26"/>
        </row>
        <row r="27">
          <cell r="A27"/>
          <cell r="B27"/>
          <cell r="C27"/>
          <cell r="D27"/>
          <cell r="E27"/>
          <cell r="F27"/>
        </row>
        <row r="28">
          <cell r="A28" t="str">
            <v>Code
écon.</v>
          </cell>
          <cell r="B28" t="str">
            <v>(Sous-)
groupe</v>
          </cell>
          <cell r="C28" t="str">
            <v>DESCRIPTION</v>
          </cell>
          <cell r="D28" t="str">
            <v>Budget général</v>
          </cell>
          <cell r="E28" t="str">
            <v xml:space="preserve">Fonds et organismes autonomes
</v>
          </cell>
          <cell r="F28" t="str">
            <v>TOTAL</v>
          </cell>
        </row>
        <row r="29">
          <cell r="A29"/>
          <cell r="B29">
            <v>2</v>
          </cell>
          <cell r="C29" t="str">
            <v>INTÉRÊTS ET REVENUS DE LA PROPRIÉTÉ</v>
          </cell>
          <cell r="D29">
            <v>40</v>
          </cell>
          <cell r="E29">
            <v>0</v>
          </cell>
          <cell r="F29">
            <v>40</v>
          </cell>
        </row>
        <row r="30">
          <cell r="A30"/>
          <cell r="B30">
            <v>26</v>
          </cell>
          <cell r="C30" t="str">
            <v>Intérêts de créances des pouvoirs publics</v>
          </cell>
          <cell r="D30">
            <v>40</v>
          </cell>
          <cell r="E30">
            <v>0</v>
          </cell>
          <cell r="F30">
            <v>40</v>
          </cell>
        </row>
        <row r="31">
          <cell r="A31" t="str">
            <v>2610</v>
          </cell>
          <cell r="B31"/>
          <cell r="C31" t="str">
            <v>Perception d'intérêts d'autres secteurs que le secteur des administrations publiques</v>
          </cell>
          <cell r="D31">
            <v>40</v>
          </cell>
          <cell r="E31"/>
          <cell r="F31">
            <v>40</v>
          </cell>
        </row>
        <row r="32">
          <cell r="A32" t="str">
            <v>2620</v>
          </cell>
          <cell r="B32"/>
          <cell r="C32" t="str">
            <v>Perception d'intérêts à l'intérieur du secteur des administrations publiques</v>
          </cell>
          <cell r="D32"/>
          <cell r="E32"/>
          <cell r="F32">
            <v>0</v>
          </cell>
        </row>
        <row r="33">
          <cell r="A33"/>
          <cell r="B33">
            <v>28</v>
          </cell>
          <cell r="C33" t="str">
            <v>Autres produits du patrimoine</v>
          </cell>
          <cell r="D33">
            <v>0</v>
          </cell>
          <cell r="E33">
            <v>0</v>
          </cell>
          <cell r="F33">
            <v>0</v>
          </cell>
        </row>
        <row r="34">
          <cell r="A34" t="str">
            <v>2810</v>
          </cell>
          <cell r="B34"/>
          <cell r="C34" t="str">
            <v>Concessions</v>
          </cell>
          <cell r="D34"/>
          <cell r="E34"/>
          <cell r="F34">
            <v>0</v>
          </cell>
        </row>
        <row r="35">
          <cell r="A35" t="str">
            <v>2820</v>
          </cell>
          <cell r="B35"/>
          <cell r="C35" t="str">
            <v>Dividendes reçus</v>
          </cell>
          <cell r="D35"/>
          <cell r="E35"/>
          <cell r="F35">
            <v>0</v>
          </cell>
        </row>
        <row r="36">
          <cell r="A36" t="str">
            <v>2830</v>
          </cell>
          <cell r="B36"/>
          <cell r="C36" t="str">
            <v>Locations de terres</v>
          </cell>
          <cell r="D36"/>
          <cell r="E36"/>
          <cell r="F36">
            <v>0</v>
          </cell>
        </row>
        <row r="37">
          <cell r="A37"/>
          <cell r="B37"/>
          <cell r="C37"/>
          <cell r="D37"/>
          <cell r="E37"/>
          <cell r="F37"/>
        </row>
        <row r="38">
          <cell r="A38"/>
          <cell r="B38"/>
          <cell r="C38"/>
          <cell r="D38"/>
          <cell r="E38"/>
          <cell r="F38"/>
        </row>
        <row r="39">
          <cell r="A39" t="str">
            <v>Code
écon.</v>
          </cell>
          <cell r="B39" t="str">
            <v>(Sous-)
groupe</v>
          </cell>
          <cell r="C39" t="str">
            <v>DESCRIPTION</v>
          </cell>
          <cell r="D39" t="str">
            <v>Budget général</v>
          </cell>
          <cell r="E39" t="str">
            <v xml:space="preserve">Fonds et organismes autonomes
</v>
          </cell>
          <cell r="F39" t="str">
            <v>TOTAL</v>
          </cell>
        </row>
        <row r="40">
          <cell r="A40"/>
          <cell r="B40">
            <v>3</v>
          </cell>
          <cell r="C40" t="str">
            <v>TRANSFERTS DE REVENUS EN PROVENANCE D'AUTRES SECTEURS</v>
          </cell>
          <cell r="D40">
            <v>11</v>
          </cell>
          <cell r="E40">
            <v>200</v>
          </cell>
          <cell r="F40">
            <v>211</v>
          </cell>
        </row>
        <row r="41">
          <cell r="A41"/>
          <cell r="B41">
            <v>36</v>
          </cell>
          <cell r="C41" t="str">
            <v>Impôts indirects et taxes</v>
          </cell>
          <cell r="D41">
            <v>0</v>
          </cell>
          <cell r="E41">
            <v>0</v>
          </cell>
          <cell r="F41">
            <v>0</v>
          </cell>
        </row>
        <row r="42">
          <cell r="A42" t="str">
            <v>3610</v>
          </cell>
          <cell r="B42"/>
          <cell r="C42" t="str">
            <v>Taxes à l'importation</v>
          </cell>
          <cell r="D42"/>
          <cell r="E42"/>
          <cell r="F42">
            <v>0</v>
          </cell>
        </row>
        <row r="43">
          <cell r="A43" t="str">
            <v>3620</v>
          </cell>
          <cell r="B43"/>
          <cell r="C43" t="str">
            <v>Droits d'accise et autres impôts sur la consommation</v>
          </cell>
          <cell r="D43"/>
          <cell r="E43"/>
          <cell r="F43">
            <v>0</v>
          </cell>
        </row>
        <row r="44">
          <cell r="A44" t="str">
            <v>3630</v>
          </cell>
          <cell r="B44"/>
          <cell r="C44" t="str">
            <v>Taxe sur la valeur ajoutée</v>
          </cell>
          <cell r="D44"/>
          <cell r="E44"/>
          <cell r="F44">
            <v>0</v>
          </cell>
        </row>
        <row r="45">
          <cell r="A45" t="str">
            <v>3640</v>
          </cell>
          <cell r="B45"/>
          <cell r="C45" t="str">
            <v>Droits d'enregistrement</v>
          </cell>
          <cell r="D45"/>
          <cell r="E45"/>
          <cell r="F45">
            <v>0</v>
          </cell>
        </row>
        <row r="46">
          <cell r="A46" t="str">
            <v>3650</v>
          </cell>
          <cell r="B46"/>
          <cell r="C46" t="str">
            <v>Bénéfices des monopoles fiscaux des pouvoirs publics ou d'entreprises publiques à caractère de monopole</v>
          </cell>
          <cell r="D46"/>
          <cell r="E46"/>
          <cell r="F46">
            <v>0</v>
          </cell>
        </row>
        <row r="47">
          <cell r="A47" t="str">
            <v>3660</v>
          </cell>
          <cell r="B47"/>
          <cell r="C47" t="str">
            <v>Taxe de circulation</v>
          </cell>
          <cell r="D47"/>
          <cell r="E47"/>
          <cell r="F47">
            <v>0</v>
          </cell>
        </row>
        <row r="48">
          <cell r="A48" t="str">
            <v>3670</v>
          </cell>
          <cell r="B48"/>
          <cell r="C48" t="str">
            <v>Taxes sur la pollution</v>
          </cell>
          <cell r="D48"/>
          <cell r="E48"/>
          <cell r="F48">
            <v>0</v>
          </cell>
        </row>
        <row r="49">
          <cell r="A49" t="str">
            <v>3680</v>
          </cell>
          <cell r="B49"/>
          <cell r="C49" t="str">
            <v>Taxes et impôts immobiliers, à l'exception du précompte immobilier</v>
          </cell>
          <cell r="D49"/>
          <cell r="E49"/>
          <cell r="F49">
            <v>0</v>
          </cell>
        </row>
        <row r="50">
          <cell r="A50" t="str">
            <v>3690</v>
          </cell>
          <cell r="B50"/>
          <cell r="C50" t="str">
            <v>Taxes diverses</v>
          </cell>
          <cell r="D50"/>
          <cell r="E50"/>
          <cell r="F50">
            <v>0</v>
          </cell>
        </row>
        <row r="51">
          <cell r="A51"/>
          <cell r="B51">
            <v>37</v>
          </cell>
          <cell r="C51" t="str">
            <v>Impôts directs et cotisations versées aux administrations de sécurité sociale</v>
          </cell>
          <cell r="D51">
            <v>0</v>
          </cell>
          <cell r="E51">
            <v>0</v>
          </cell>
          <cell r="F51">
            <v>0</v>
          </cell>
        </row>
        <row r="52">
          <cell r="A52" t="str">
            <v>3710</v>
          </cell>
          <cell r="B52"/>
          <cell r="C52" t="str">
            <v>Impôts directs à charge des entreprises, institutions de crédit et sociétés d'assurance</v>
          </cell>
          <cell r="D52"/>
          <cell r="E52"/>
          <cell r="F52">
            <v>0</v>
          </cell>
        </row>
        <row r="53">
          <cell r="A53" t="str">
            <v>3720</v>
          </cell>
          <cell r="B53"/>
          <cell r="C53" t="str">
            <v>Impôts directs à charge des ménages et des ASBL au service des ménages</v>
          </cell>
          <cell r="D53"/>
          <cell r="E53"/>
          <cell r="F53">
            <v>0</v>
          </cell>
        </row>
        <row r="54">
          <cell r="A54" t="str">
            <v>3730</v>
          </cell>
          <cell r="B54"/>
          <cell r="C54" t="str">
            <v>Contributions sécurité sociale à charge des employeurs - pouvoirs publics</v>
          </cell>
          <cell r="D54"/>
          <cell r="E54"/>
          <cell r="F54">
            <v>0</v>
          </cell>
        </row>
        <row r="55">
          <cell r="A55" t="str">
            <v>3740</v>
          </cell>
          <cell r="B55"/>
          <cell r="C55" t="str">
            <v>Contributions sécurité sociale à charge d'autres employeurs</v>
          </cell>
          <cell r="D55"/>
          <cell r="E55"/>
          <cell r="F55">
            <v>0</v>
          </cell>
        </row>
        <row r="56">
          <cell r="A56" t="str">
            <v>3750</v>
          </cell>
          <cell r="B56"/>
          <cell r="C56" t="str">
            <v>Contributions sécurité sociale à charge des travailleurs</v>
          </cell>
          <cell r="D56"/>
          <cell r="E56"/>
          <cell r="F56">
            <v>0</v>
          </cell>
        </row>
        <row r="57">
          <cell r="A57" t="str">
            <v>3760</v>
          </cell>
          <cell r="B57"/>
          <cell r="C57" t="str">
            <v>Retenues pour le Fonds des pensions de survie</v>
          </cell>
          <cell r="D57"/>
          <cell r="E57"/>
          <cell r="F57">
            <v>0</v>
          </cell>
        </row>
        <row r="58">
          <cell r="A58" t="str">
            <v>3770</v>
          </cell>
          <cell r="B58"/>
          <cell r="C58" t="str">
            <v>Autres contributions de nature obligatoire</v>
          </cell>
          <cell r="D58"/>
          <cell r="E58"/>
          <cell r="F58">
            <v>0</v>
          </cell>
        </row>
        <row r="59">
          <cell r="A59"/>
          <cell r="B59"/>
          <cell r="C59"/>
          <cell r="D59"/>
          <cell r="E59"/>
          <cell r="F59"/>
        </row>
        <row r="60">
          <cell r="A60"/>
          <cell r="B60"/>
          <cell r="C60"/>
          <cell r="D60"/>
          <cell r="E60"/>
          <cell r="F60"/>
        </row>
        <row r="61">
          <cell r="A61" t="str">
            <v>Code
écon.</v>
          </cell>
          <cell r="B61" t="str">
            <v>(Sous-)
groupe</v>
          </cell>
          <cell r="C61" t="str">
            <v>DESCRIPTION</v>
          </cell>
          <cell r="D61" t="str">
            <v>Budget général</v>
          </cell>
          <cell r="E61" t="str">
            <v xml:space="preserve">Fonds et organismes autonomes
</v>
          </cell>
          <cell r="F61" t="str">
            <v>TOTAL</v>
          </cell>
        </row>
        <row r="62">
          <cell r="A62"/>
          <cell r="B62">
            <v>38</v>
          </cell>
          <cell r="C62" t="str">
            <v>Autres transferts de revenus des entreprises, institutions financières, ASBL au service des ménages et des ménages et subsides reçus</v>
          </cell>
          <cell r="D62">
            <v>1</v>
          </cell>
          <cell r="E62">
            <v>200</v>
          </cell>
          <cell r="F62">
            <v>201</v>
          </cell>
        </row>
        <row r="63">
          <cell r="A63" t="str">
            <v>3810</v>
          </cell>
          <cell r="B63"/>
          <cell r="C63" t="str">
            <v>Des entreprises</v>
          </cell>
          <cell r="D63">
            <v>1</v>
          </cell>
          <cell r="E63"/>
          <cell r="F63">
            <v>1</v>
          </cell>
        </row>
        <row r="64">
          <cell r="A64" t="str">
            <v>3820</v>
          </cell>
          <cell r="B64"/>
          <cell r="C64" t="str">
            <v>Des institutions de crédit</v>
          </cell>
          <cell r="D64"/>
          <cell r="E64"/>
          <cell r="F64">
            <v>0</v>
          </cell>
        </row>
        <row r="65">
          <cell r="A65" t="str">
            <v>3830</v>
          </cell>
          <cell r="B65"/>
          <cell r="C65" t="str">
            <v>Des sociétés d'assurance</v>
          </cell>
          <cell r="D65"/>
          <cell r="E65"/>
          <cell r="F65">
            <v>0</v>
          </cell>
        </row>
        <row r="66">
          <cell r="A66" t="str">
            <v>3840</v>
          </cell>
          <cell r="B66"/>
          <cell r="C66" t="str">
            <v>Des ASBL au service des ménages</v>
          </cell>
          <cell r="D66"/>
          <cell r="E66"/>
          <cell r="F66">
            <v>0</v>
          </cell>
        </row>
        <row r="67">
          <cell r="A67" t="str">
            <v>3850</v>
          </cell>
          <cell r="B67"/>
          <cell r="C67" t="str">
            <v>Des ménages</v>
          </cell>
          <cell r="D67"/>
          <cell r="E67"/>
          <cell r="F67">
            <v>0</v>
          </cell>
        </row>
        <row r="68">
          <cell r="A68" t="str">
            <v>3860</v>
          </cell>
          <cell r="B68"/>
          <cell r="C68" t="str">
            <v>Subsides reçus</v>
          </cell>
          <cell r="D68"/>
          <cell r="E68">
            <v>200</v>
          </cell>
          <cell r="F68">
            <v>200</v>
          </cell>
        </row>
        <row r="69">
          <cell r="A69"/>
          <cell r="B69">
            <v>39</v>
          </cell>
          <cell r="C69" t="str">
            <v>Transferts de revenus de l'étranger</v>
          </cell>
          <cell r="D69">
            <v>10</v>
          </cell>
          <cell r="E69">
            <v>0</v>
          </cell>
          <cell r="F69">
            <v>10</v>
          </cell>
        </row>
        <row r="70">
          <cell r="A70" t="str">
            <v>3910</v>
          </cell>
          <cell r="B70"/>
          <cell r="C70" t="str">
            <v>Des institutions de l'UE</v>
          </cell>
          <cell r="D70"/>
          <cell r="E70"/>
          <cell r="F70">
            <v>0</v>
          </cell>
        </row>
        <row r="71">
          <cell r="A71" t="str">
            <v>3920</v>
          </cell>
          <cell r="B71"/>
          <cell r="C71" t="str">
            <v>Des pays membres de l'UE (administrations publiques)</v>
          </cell>
          <cell r="D71"/>
          <cell r="E71"/>
          <cell r="F71">
            <v>0</v>
          </cell>
        </row>
        <row r="72">
          <cell r="A72" t="str">
            <v>3930</v>
          </cell>
          <cell r="B72"/>
          <cell r="C72" t="str">
            <v>Des pays membres de l'UE (non-administrations publiques)</v>
          </cell>
          <cell r="D72"/>
          <cell r="E72"/>
          <cell r="F72">
            <v>0</v>
          </cell>
        </row>
        <row r="73">
          <cell r="A73" t="str">
            <v>3940</v>
          </cell>
          <cell r="B73"/>
          <cell r="C73" t="str">
            <v>Des institutions internationales autres que les institutions de l'UE</v>
          </cell>
          <cell r="D73"/>
          <cell r="E73"/>
          <cell r="F73">
            <v>0</v>
          </cell>
        </row>
        <row r="74">
          <cell r="A74" t="str">
            <v>3950</v>
          </cell>
          <cell r="B74"/>
          <cell r="C74" t="str">
            <v>Des pays autres que les pays membres de l'UE (administrations publiques)</v>
          </cell>
          <cell r="D74">
            <v>10</v>
          </cell>
          <cell r="E74"/>
          <cell r="F74">
            <v>10</v>
          </cell>
        </row>
        <row r="75">
          <cell r="A75" t="str">
            <v>3960</v>
          </cell>
          <cell r="B75"/>
          <cell r="C75" t="str">
            <v>Des pays autres que les pays membres de l'UE (non-administrations publiques)</v>
          </cell>
          <cell r="D75"/>
          <cell r="E75"/>
          <cell r="F75">
            <v>0</v>
          </cell>
        </row>
        <row r="76">
          <cell r="A76"/>
          <cell r="B76"/>
          <cell r="C76"/>
          <cell r="D76"/>
          <cell r="E76"/>
          <cell r="F76"/>
        </row>
        <row r="77">
          <cell r="A77"/>
          <cell r="B77"/>
          <cell r="C77"/>
          <cell r="D77"/>
          <cell r="E77"/>
          <cell r="F77"/>
        </row>
        <row r="78">
          <cell r="A78" t="str">
            <v>Code
écon.</v>
          </cell>
          <cell r="B78" t="str">
            <v>(Sous-)
groupe</v>
          </cell>
          <cell r="C78" t="str">
            <v>DESCRIPTION</v>
          </cell>
          <cell r="D78" t="str">
            <v>Budget général</v>
          </cell>
          <cell r="E78" t="str">
            <v xml:space="preserve">Fonds et organismes autonomes
</v>
          </cell>
          <cell r="F78" t="str">
            <v>TOTAL</v>
          </cell>
        </row>
        <row r="79">
          <cell r="A79"/>
          <cell r="B79">
            <v>4</v>
          </cell>
          <cell r="C79" t="str">
            <v>TRANSFERTS DE REVENUS À L'INTÉRIEUR DU SECTEUR DES ADMINISTRATIONS PUBLIQUES</v>
          </cell>
          <cell r="D79">
            <v>1520191</v>
          </cell>
          <cell r="E79">
            <v>1396115</v>
          </cell>
          <cell r="F79">
            <v>2916306</v>
          </cell>
        </row>
        <row r="80">
          <cell r="A80"/>
          <cell r="B80" t="str">
            <v>46 (a)</v>
          </cell>
          <cell r="C80" t="str">
            <v>Transferts de revenus à l'intérieur d'un groupe institutionnel</v>
          </cell>
          <cell r="D80">
            <v>0</v>
          </cell>
          <cell r="E80">
            <v>1386474</v>
          </cell>
          <cell r="F80">
            <v>1386474</v>
          </cell>
        </row>
        <row r="81">
          <cell r="A81" t="str">
            <v>4610</v>
          </cell>
          <cell r="B81"/>
          <cell r="C81" t="str">
            <v>Du pouvoir institutionnel</v>
          </cell>
          <cell r="D81"/>
          <cell r="E81">
            <v>1386474</v>
          </cell>
          <cell r="F81">
            <v>1386474</v>
          </cell>
        </row>
        <row r="82">
          <cell r="A82" t="str">
            <v>4620</v>
          </cell>
          <cell r="B82"/>
          <cell r="C82" t="str">
            <v>Des fonds budgétaires non organiques</v>
          </cell>
          <cell r="D82"/>
          <cell r="E82"/>
          <cell r="F82">
            <v>0</v>
          </cell>
        </row>
        <row r="83">
          <cell r="A83" t="str">
            <v>4630</v>
          </cell>
          <cell r="B83"/>
          <cell r="C83" t="str">
            <v>Des services administratifs à comptabilité autonome (SACA)</v>
          </cell>
          <cell r="D83"/>
          <cell r="E83"/>
          <cell r="F83">
            <v>0</v>
          </cell>
        </row>
        <row r="84">
          <cell r="A84" t="str">
            <v>4640</v>
          </cell>
          <cell r="B84"/>
          <cell r="C84" t="str">
            <v>Des organismes administratifs publics (OAP)</v>
          </cell>
          <cell r="D84"/>
          <cell r="E84"/>
          <cell r="F84">
            <v>0</v>
          </cell>
        </row>
        <row r="85">
          <cell r="A85" t="str">
            <v>4650</v>
          </cell>
          <cell r="B85"/>
          <cell r="C85" t="str">
            <v>Des établissements d'enseignement du pouvoir institutionnel</v>
          </cell>
          <cell r="D85"/>
          <cell r="E85"/>
          <cell r="F85">
            <v>0</v>
          </cell>
        </row>
        <row r="86">
          <cell r="A86" t="str">
            <v>4660</v>
          </cell>
          <cell r="B86"/>
          <cell r="C86" t="str">
            <v>Des ASBL des administrations publiques</v>
          </cell>
          <cell r="D86"/>
          <cell r="E86"/>
          <cell r="F86">
            <v>0</v>
          </cell>
        </row>
        <row r="87">
          <cell r="A87" t="str">
            <v>4670</v>
          </cell>
          <cell r="B87"/>
          <cell r="C87" t="str">
            <v>Des autres unités publiques</v>
          </cell>
          <cell r="D87"/>
          <cell r="E87"/>
          <cell r="F87">
            <v>0</v>
          </cell>
        </row>
        <row r="88">
          <cell r="A88"/>
          <cell r="B88">
            <v>47</v>
          </cell>
          <cell r="C88" t="str">
            <v>Transferts de revenus des administrations de sécurité sociale</v>
          </cell>
          <cell r="D88">
            <v>0</v>
          </cell>
          <cell r="E88">
            <v>1144</v>
          </cell>
          <cell r="F88">
            <v>1144</v>
          </cell>
        </row>
        <row r="89">
          <cell r="A89" t="str">
            <v>4710</v>
          </cell>
          <cell r="B89"/>
          <cell r="C89" t="str">
            <v>Vieillesse, décès, survie</v>
          </cell>
          <cell r="D89"/>
          <cell r="E89"/>
          <cell r="F89">
            <v>0</v>
          </cell>
        </row>
        <row r="90">
          <cell r="A90" t="str">
            <v>4720</v>
          </cell>
          <cell r="B90"/>
          <cell r="C90" t="str">
            <v>Maladie</v>
          </cell>
          <cell r="D90"/>
          <cell r="E90"/>
          <cell r="F90">
            <v>0</v>
          </cell>
        </row>
        <row r="91">
          <cell r="A91" t="str">
            <v>4730</v>
          </cell>
          <cell r="B91"/>
          <cell r="C91" t="str">
            <v>Invalidité et handicap</v>
          </cell>
          <cell r="D91"/>
          <cell r="E91"/>
          <cell r="F91">
            <v>0</v>
          </cell>
        </row>
        <row r="92">
          <cell r="A92" t="str">
            <v>4740</v>
          </cell>
          <cell r="B92"/>
          <cell r="C92" t="str">
            <v>Chômage</v>
          </cell>
          <cell r="D92"/>
          <cell r="E92"/>
          <cell r="F92">
            <v>0</v>
          </cell>
        </row>
        <row r="93">
          <cell r="A93" t="str">
            <v>4750</v>
          </cell>
          <cell r="B93"/>
          <cell r="C93" t="str">
            <v>Charges de famille</v>
          </cell>
          <cell r="D93"/>
          <cell r="E93"/>
          <cell r="F93">
            <v>0</v>
          </cell>
        </row>
        <row r="94">
          <cell r="A94" t="str">
            <v>4760</v>
          </cell>
          <cell r="B94"/>
          <cell r="C94" t="str">
            <v>Accidents de travail et maladies professionnelles</v>
          </cell>
          <cell r="D94"/>
          <cell r="E94"/>
          <cell r="F94">
            <v>0</v>
          </cell>
        </row>
        <row r="95">
          <cell r="A95" t="str">
            <v>4770</v>
          </cell>
          <cell r="B95"/>
          <cell r="C95" t="str">
            <v>Formation professionnelle des adultes</v>
          </cell>
          <cell r="D95"/>
          <cell r="E95"/>
          <cell r="F95">
            <v>0</v>
          </cell>
        </row>
        <row r="96">
          <cell r="A96" t="str">
            <v>4780</v>
          </cell>
          <cell r="B96"/>
          <cell r="C96" t="str">
            <v>Autres transferts de revenus des administrations de sécurité sociale</v>
          </cell>
          <cell r="D96"/>
          <cell r="E96">
            <v>1144</v>
          </cell>
          <cell r="F96">
            <v>1144</v>
          </cell>
        </row>
        <row r="97">
          <cell r="A97" t="str">
            <v>(a) Le code '46' doit en principe être égal à 0. Un montant subsistera en cas de consolidation incomplète.</v>
          </cell>
          <cell r="B97"/>
          <cell r="C97"/>
          <cell r="D97"/>
          <cell r="E97"/>
          <cell r="F97"/>
        </row>
        <row r="98">
          <cell r="A98"/>
          <cell r="B98"/>
          <cell r="C98"/>
          <cell r="D98"/>
          <cell r="E98"/>
          <cell r="F98"/>
        </row>
        <row r="99">
          <cell r="A99" t="str">
            <v>Code
écon.</v>
          </cell>
          <cell r="B99" t="str">
            <v>(Sous-)
groupe</v>
          </cell>
          <cell r="C99" t="str">
            <v>DESCRIPTION</v>
          </cell>
          <cell r="D99" t="str">
            <v>Budget général</v>
          </cell>
          <cell r="E99" t="str">
            <v xml:space="preserve">Fonds et organismes autonomes
</v>
          </cell>
          <cell r="F99" t="str">
            <v>TOTAL</v>
          </cell>
        </row>
        <row r="100">
          <cell r="A100"/>
          <cell r="B100">
            <v>48</v>
          </cell>
          <cell r="C100" t="str">
            <v>Transferts de revenus des administrations publiques locales</v>
          </cell>
          <cell r="D100">
            <v>0</v>
          </cell>
          <cell r="E100">
            <v>0</v>
          </cell>
          <cell r="F100">
            <v>0</v>
          </cell>
        </row>
        <row r="101">
          <cell r="A101"/>
          <cell r="B101" t="str">
            <v>48.1</v>
          </cell>
          <cell r="C101" t="str">
            <v>Des provinces</v>
          </cell>
          <cell r="D101">
            <v>0</v>
          </cell>
          <cell r="E101">
            <v>0</v>
          </cell>
          <cell r="F101">
            <v>0</v>
          </cell>
        </row>
        <row r="102">
          <cell r="A102" t="str">
            <v>4811</v>
          </cell>
          <cell r="B102"/>
          <cell r="C102" t="str">
            <v>Contributions générales</v>
          </cell>
          <cell r="D102"/>
          <cell r="E102"/>
          <cell r="F102">
            <v>0</v>
          </cell>
        </row>
        <row r="103">
          <cell r="A103" t="str">
            <v>4812</v>
          </cell>
          <cell r="B103"/>
          <cell r="C103" t="str">
            <v>Contributions spécifiques</v>
          </cell>
          <cell r="D103"/>
          <cell r="E103"/>
          <cell r="F103">
            <v>0</v>
          </cell>
        </row>
        <row r="104">
          <cell r="A104"/>
          <cell r="B104" t="str">
            <v>48.2</v>
          </cell>
          <cell r="C104" t="str">
            <v>Des communes</v>
          </cell>
          <cell r="D104">
            <v>0</v>
          </cell>
          <cell r="E104">
            <v>0</v>
          </cell>
          <cell r="F104">
            <v>0</v>
          </cell>
        </row>
        <row r="105">
          <cell r="A105" t="str">
            <v>4821</v>
          </cell>
          <cell r="B105"/>
          <cell r="C105" t="str">
            <v>Contributions générales</v>
          </cell>
          <cell r="D105"/>
          <cell r="E105"/>
          <cell r="F105">
            <v>0</v>
          </cell>
        </row>
        <row r="106">
          <cell r="A106" t="str">
            <v>4822</v>
          </cell>
          <cell r="B106"/>
          <cell r="C106" t="str">
            <v>Contributions spécifiques</v>
          </cell>
          <cell r="D106"/>
          <cell r="E106"/>
          <cell r="F106">
            <v>0</v>
          </cell>
        </row>
        <row r="107">
          <cell r="A107"/>
          <cell r="B107" t="str">
            <v>48.4</v>
          </cell>
          <cell r="C107" t="str">
            <v>Des ASBL des pouvoirs locaux</v>
          </cell>
          <cell r="D107">
            <v>0</v>
          </cell>
          <cell r="E107">
            <v>0</v>
          </cell>
          <cell r="F107">
            <v>0</v>
          </cell>
        </row>
        <row r="108">
          <cell r="A108" t="str">
            <v>4840</v>
          </cell>
          <cell r="B108"/>
          <cell r="C108" t="str">
            <v>Des ASBL des pouvoirs locaux</v>
          </cell>
          <cell r="D108"/>
          <cell r="E108"/>
          <cell r="F108">
            <v>0</v>
          </cell>
        </row>
        <row r="109">
          <cell r="A109"/>
          <cell r="B109" t="str">
            <v>48.5</v>
          </cell>
          <cell r="C109" t="str">
            <v>Des autres administrations publiques locales</v>
          </cell>
          <cell r="D109">
            <v>0</v>
          </cell>
          <cell r="E109">
            <v>0</v>
          </cell>
          <cell r="F109">
            <v>0</v>
          </cell>
        </row>
        <row r="110">
          <cell r="A110" t="str">
            <v>4851</v>
          </cell>
          <cell r="B110"/>
          <cell r="C110" t="str">
            <v>Zones de police</v>
          </cell>
          <cell r="D110"/>
          <cell r="E110"/>
          <cell r="F110">
            <v>0</v>
          </cell>
        </row>
        <row r="111">
          <cell r="A111" t="str">
            <v>4852</v>
          </cell>
          <cell r="B111"/>
          <cell r="C111" t="str">
            <v>CPAS</v>
          </cell>
          <cell r="D111"/>
          <cell r="E111"/>
          <cell r="F111">
            <v>0</v>
          </cell>
        </row>
        <row r="112">
          <cell r="A112" t="str">
            <v>4853</v>
          </cell>
          <cell r="B112"/>
          <cell r="C112" t="str">
            <v>Intercommunales du secteur S.1313</v>
          </cell>
          <cell r="D112"/>
          <cell r="E112"/>
          <cell r="F112">
            <v>0</v>
          </cell>
        </row>
        <row r="113">
          <cell r="A113" t="str">
            <v>4854</v>
          </cell>
          <cell r="B113"/>
          <cell r="C113" t="str">
            <v>Zones de secours</v>
          </cell>
          <cell r="D113"/>
          <cell r="E113"/>
          <cell r="F113">
            <v>0</v>
          </cell>
        </row>
        <row r="114">
          <cell r="A114" t="str">
            <v>4859</v>
          </cell>
          <cell r="B114"/>
          <cell r="C114" t="str">
            <v>Autres pouvoirs locaux</v>
          </cell>
          <cell r="D114"/>
          <cell r="E114"/>
          <cell r="F114">
            <v>0</v>
          </cell>
        </row>
        <row r="115">
          <cell r="A115"/>
          <cell r="B115">
            <v>49</v>
          </cell>
          <cell r="C115" t="str">
            <v>Transferts de revenus d'autres groupes institutionnels (pouvoir fédéral, communautés, régions, commissions communautaires)</v>
          </cell>
          <cell r="D115">
            <v>1520191</v>
          </cell>
          <cell r="E115">
            <v>8497</v>
          </cell>
          <cell r="F115">
            <v>1528688</v>
          </cell>
        </row>
        <row r="116">
          <cell r="A116"/>
          <cell r="B116" t="str">
            <v>49.1</v>
          </cell>
          <cell r="C116" t="str">
            <v>Transferts de revenus des commissions communautaires</v>
          </cell>
          <cell r="D116">
            <v>0</v>
          </cell>
          <cell r="E116">
            <v>0</v>
          </cell>
          <cell r="F116">
            <v>0</v>
          </cell>
        </row>
        <row r="117">
          <cell r="A117" t="str">
            <v>4911</v>
          </cell>
          <cell r="B117"/>
          <cell r="C117" t="str">
            <v>Commission communautaire française</v>
          </cell>
          <cell r="D117"/>
          <cell r="E117"/>
          <cell r="F117">
            <v>0</v>
          </cell>
        </row>
        <row r="118">
          <cell r="A118" t="str">
            <v>4912</v>
          </cell>
          <cell r="B118"/>
          <cell r="C118" t="str">
            <v>Commission communautaire flamande</v>
          </cell>
          <cell r="D118"/>
          <cell r="E118"/>
          <cell r="F118">
            <v>0</v>
          </cell>
        </row>
        <row r="119">
          <cell r="A119" t="str">
            <v>4913</v>
          </cell>
          <cell r="B119"/>
          <cell r="C119" t="str">
            <v>Commission communautaire commune</v>
          </cell>
          <cell r="D119"/>
          <cell r="E119"/>
          <cell r="F119">
            <v>0</v>
          </cell>
        </row>
        <row r="120">
          <cell r="A120"/>
          <cell r="B120" t="str">
            <v>49.2</v>
          </cell>
          <cell r="C120" t="str">
            <v>Transferts de revenus des communautés</v>
          </cell>
          <cell r="D120">
            <v>1152</v>
          </cell>
          <cell r="E120">
            <v>60</v>
          </cell>
          <cell r="F120">
            <v>1212</v>
          </cell>
        </row>
        <row r="121">
          <cell r="A121" t="str">
            <v>4924</v>
          </cell>
          <cell r="B121"/>
          <cell r="C121" t="str">
            <v>Communauté française</v>
          </cell>
          <cell r="D121">
            <v>1152</v>
          </cell>
          <cell r="E121"/>
          <cell r="F121">
            <v>1152</v>
          </cell>
        </row>
        <row r="122">
          <cell r="A122" t="str">
            <v>4925</v>
          </cell>
          <cell r="B122"/>
          <cell r="C122" t="str">
            <v>Communauté flamande</v>
          </cell>
          <cell r="D122"/>
          <cell r="E122">
            <v>60</v>
          </cell>
          <cell r="F122">
            <v>60</v>
          </cell>
        </row>
        <row r="123">
          <cell r="A123" t="str">
            <v>4926</v>
          </cell>
          <cell r="B123"/>
          <cell r="C123" t="str">
            <v>Communauté germanophone</v>
          </cell>
          <cell r="D123"/>
          <cell r="E123"/>
          <cell r="F123">
            <v>0</v>
          </cell>
        </row>
        <row r="124">
          <cell r="A124"/>
          <cell r="B124" t="str">
            <v>49.3</v>
          </cell>
          <cell r="C124" t="str">
            <v>Transferts de revenus des régions</v>
          </cell>
          <cell r="D124">
            <v>249162</v>
          </cell>
          <cell r="E124">
            <v>516</v>
          </cell>
          <cell r="F124">
            <v>249678</v>
          </cell>
        </row>
        <row r="125">
          <cell r="A125" t="str">
            <v>4934</v>
          </cell>
          <cell r="B125"/>
          <cell r="C125" t="str">
            <v>Région wallonne</v>
          </cell>
          <cell r="D125"/>
          <cell r="E125"/>
          <cell r="F125">
            <v>0</v>
          </cell>
        </row>
        <row r="126">
          <cell r="A126" t="str">
            <v>4935</v>
          </cell>
          <cell r="B126"/>
          <cell r="C126" t="str">
            <v>Région de Bruxelles-Capitale</v>
          </cell>
          <cell r="D126">
            <v>249162</v>
          </cell>
          <cell r="E126">
            <v>516</v>
          </cell>
          <cell r="F126">
            <v>249678</v>
          </cell>
        </row>
        <row r="127">
          <cell r="A127"/>
          <cell r="B127" t="str">
            <v>49.4</v>
          </cell>
          <cell r="C127" t="str">
            <v>Transferts de revenus du pouvoir fédéral</v>
          </cell>
          <cell r="D127">
            <v>1269877</v>
          </cell>
          <cell r="E127">
            <v>7921</v>
          </cell>
          <cell r="F127">
            <v>1277798</v>
          </cell>
        </row>
        <row r="128">
          <cell r="A128" t="str">
            <v>4940</v>
          </cell>
          <cell r="B128"/>
          <cell r="C128" t="str">
            <v>Pouvoir fédéral</v>
          </cell>
          <cell r="D128">
            <v>1269877</v>
          </cell>
          <cell r="E128">
            <v>7921</v>
          </cell>
          <cell r="F128">
            <v>1277798</v>
          </cell>
        </row>
        <row r="129">
          <cell r="A129"/>
          <cell r="B129" t="str">
            <v>49.5</v>
          </cell>
          <cell r="C129" t="str">
            <v>Transferts de revenus d'unités interrégionales</v>
          </cell>
          <cell r="D129">
            <v>0</v>
          </cell>
          <cell r="E129">
            <v>0</v>
          </cell>
          <cell r="F129">
            <v>0</v>
          </cell>
        </row>
        <row r="130">
          <cell r="A130" t="str">
            <v>4950</v>
          </cell>
          <cell r="B130"/>
          <cell r="C130" t="str">
            <v>Unités interrégionales</v>
          </cell>
          <cell r="D130"/>
          <cell r="E130"/>
          <cell r="F130">
            <v>0</v>
          </cell>
        </row>
        <row r="131">
          <cell r="A131"/>
          <cell r="B131"/>
          <cell r="C131" t="str">
            <v>TOTAL DES RECETTES COURANTES</v>
          </cell>
          <cell r="D131">
            <v>1520292</v>
          </cell>
          <cell r="E131">
            <v>1397939</v>
          </cell>
          <cell r="F131">
            <v>2918231</v>
          </cell>
        </row>
        <row r="132">
          <cell r="A132"/>
          <cell r="B132"/>
          <cell r="C132" t="str">
            <v>Compte "RECETTES DE CAPITAL"</v>
          </cell>
          <cell r="D132"/>
          <cell r="E132"/>
          <cell r="F132"/>
        </row>
        <row r="133">
          <cell r="D133"/>
          <cell r="E133"/>
          <cell r="F133"/>
        </row>
        <row r="134">
          <cell r="A134" t="str">
            <v>Code
écon.</v>
          </cell>
          <cell r="B134" t="str">
            <v>(Sous-)
groupe</v>
          </cell>
          <cell r="C134" t="str">
            <v>DESCRIPTION</v>
          </cell>
          <cell r="D134" t="str">
            <v>Budget général</v>
          </cell>
          <cell r="E134" t="str">
            <v xml:space="preserve">Fonds et organismes autonomes
</v>
          </cell>
          <cell r="F134" t="str">
            <v>TOTAL</v>
          </cell>
        </row>
        <row r="135">
          <cell r="A135"/>
          <cell r="B135">
            <v>5</v>
          </cell>
          <cell r="C135" t="str">
            <v>TRANSFERTS EN CAPITAL EN PROVENANCE D'AUTRES SECTEURS</v>
          </cell>
          <cell r="D135">
            <v>0</v>
          </cell>
          <cell r="E135">
            <v>0</v>
          </cell>
          <cell r="F135">
            <v>0</v>
          </cell>
        </row>
        <row r="136">
          <cell r="A136"/>
          <cell r="B136">
            <v>56</v>
          </cell>
          <cell r="C136" t="str">
            <v>Impôts en capital</v>
          </cell>
          <cell r="D136">
            <v>0</v>
          </cell>
          <cell r="E136">
            <v>0</v>
          </cell>
          <cell r="F136">
            <v>0</v>
          </cell>
        </row>
        <row r="137">
          <cell r="A137" t="str">
            <v>5610</v>
          </cell>
          <cell r="B137"/>
          <cell r="C137" t="str">
            <v>Des entreprises</v>
          </cell>
          <cell r="D137"/>
          <cell r="E137"/>
          <cell r="F137">
            <v>0</v>
          </cell>
        </row>
        <row r="138">
          <cell r="A138" t="str">
            <v>5620</v>
          </cell>
          <cell r="B138"/>
          <cell r="C138" t="str">
            <v>Des institutions de crédit</v>
          </cell>
          <cell r="D138"/>
          <cell r="E138"/>
          <cell r="F138">
            <v>0</v>
          </cell>
        </row>
        <row r="139">
          <cell r="A139" t="str">
            <v>5630</v>
          </cell>
          <cell r="B139"/>
          <cell r="C139" t="str">
            <v>Des sociétés d'assurance</v>
          </cell>
          <cell r="D139"/>
          <cell r="E139"/>
          <cell r="F139">
            <v>0</v>
          </cell>
        </row>
        <row r="140">
          <cell r="A140" t="str">
            <v>5640</v>
          </cell>
          <cell r="B140"/>
          <cell r="C140" t="str">
            <v>Des ASBL au service des ménages</v>
          </cell>
          <cell r="D140"/>
          <cell r="E140"/>
          <cell r="F140">
            <v>0</v>
          </cell>
        </row>
        <row r="141">
          <cell r="A141" t="str">
            <v>5650</v>
          </cell>
          <cell r="B141"/>
          <cell r="C141" t="str">
            <v>Des ménages</v>
          </cell>
          <cell r="D141"/>
          <cell r="E141"/>
          <cell r="F141">
            <v>0</v>
          </cell>
        </row>
        <row r="142">
          <cell r="A142"/>
          <cell r="B142">
            <v>57</v>
          </cell>
          <cell r="C142" t="str">
            <v>Transferts en capital des entreprises et institutions financières (à l'exclusion des impôts en capital)</v>
          </cell>
          <cell r="D142">
            <v>0</v>
          </cell>
          <cell r="E142">
            <v>0</v>
          </cell>
          <cell r="F142">
            <v>0</v>
          </cell>
        </row>
        <row r="143">
          <cell r="A143" t="str">
            <v>5720</v>
          </cell>
          <cell r="B143"/>
          <cell r="C143" t="str">
            <v>Autres transferts en capital des entreprises</v>
          </cell>
          <cell r="D143"/>
          <cell r="E143"/>
          <cell r="F143">
            <v>0</v>
          </cell>
        </row>
        <row r="144">
          <cell r="A144" t="str">
            <v>5730</v>
          </cell>
          <cell r="B144"/>
          <cell r="C144" t="str">
            <v>Autres transferts en capital des institutions de crédit</v>
          </cell>
          <cell r="D144"/>
          <cell r="E144"/>
          <cell r="F144">
            <v>0</v>
          </cell>
        </row>
        <row r="145">
          <cell r="A145" t="str">
            <v>5740</v>
          </cell>
          <cell r="B145"/>
          <cell r="C145" t="str">
            <v>Autres transferts en capital des sociétés d'assurance</v>
          </cell>
          <cell r="D145"/>
          <cell r="E145"/>
          <cell r="F145">
            <v>0</v>
          </cell>
        </row>
        <row r="146">
          <cell r="A146"/>
          <cell r="B146">
            <v>58</v>
          </cell>
          <cell r="C146" t="str">
            <v>Transferts en capital des ASBL au service des ménages et des ménages (à l'exclusion des impôts en capital)</v>
          </cell>
          <cell r="D146">
            <v>0</v>
          </cell>
          <cell r="E146">
            <v>0</v>
          </cell>
          <cell r="F146">
            <v>0</v>
          </cell>
        </row>
        <row r="147">
          <cell r="A147" t="str">
            <v>5810</v>
          </cell>
          <cell r="B147"/>
          <cell r="C147" t="str">
            <v>Des ASBL au service des ménages</v>
          </cell>
          <cell r="D147"/>
          <cell r="E147"/>
          <cell r="F147">
            <v>0</v>
          </cell>
        </row>
        <row r="148">
          <cell r="A148" t="str">
            <v>5820</v>
          </cell>
          <cell r="B148"/>
          <cell r="C148" t="str">
            <v>Des ménages</v>
          </cell>
          <cell r="D148"/>
          <cell r="E148"/>
          <cell r="F148">
            <v>0</v>
          </cell>
        </row>
        <row r="149">
          <cell r="A149"/>
          <cell r="B149"/>
          <cell r="C149"/>
          <cell r="D149"/>
          <cell r="E149"/>
          <cell r="F149"/>
        </row>
        <row r="150">
          <cell r="A150"/>
          <cell r="B150"/>
          <cell r="C150"/>
          <cell r="D150"/>
          <cell r="E150"/>
          <cell r="F150"/>
        </row>
        <row r="151">
          <cell r="A151" t="str">
            <v>Code
écon.</v>
          </cell>
          <cell r="B151" t="str">
            <v>(Sous-)
groupe</v>
          </cell>
          <cell r="C151" t="str">
            <v>DESCRIPTION</v>
          </cell>
          <cell r="D151" t="str">
            <v>Budget général</v>
          </cell>
          <cell r="E151" t="str">
            <v xml:space="preserve">Fonds et organismes autonomes
</v>
          </cell>
          <cell r="F151" t="str">
            <v>TOTAL</v>
          </cell>
        </row>
        <row r="152">
          <cell r="A152"/>
          <cell r="B152">
            <v>59</v>
          </cell>
          <cell r="C152" t="str">
            <v>Transferts en capital de l'étranger</v>
          </cell>
          <cell r="D152">
            <v>0</v>
          </cell>
          <cell r="E152">
            <v>0</v>
          </cell>
          <cell r="F152">
            <v>0</v>
          </cell>
        </row>
        <row r="153">
          <cell r="A153" t="str">
            <v>5911</v>
          </cell>
          <cell r="B153"/>
          <cell r="C153" t="str">
            <v>Des institutions de l'UE : aides à l'investissement</v>
          </cell>
          <cell r="D153"/>
          <cell r="E153"/>
          <cell r="F153">
            <v>0</v>
          </cell>
        </row>
        <row r="154">
          <cell r="A154" t="str">
            <v>5912</v>
          </cell>
          <cell r="B154"/>
          <cell r="C154" t="str">
            <v>Des institutions de l'UE : autres transferts en capital</v>
          </cell>
          <cell r="D154"/>
          <cell r="E154"/>
          <cell r="F154">
            <v>0</v>
          </cell>
        </row>
        <row r="155">
          <cell r="A155" t="str">
            <v>5921</v>
          </cell>
          <cell r="B155"/>
          <cell r="C155" t="str">
            <v>Des pays membres de l'UE (administrations publiques) : aides à l'investissement</v>
          </cell>
          <cell r="D155"/>
          <cell r="E155"/>
          <cell r="F155">
            <v>0</v>
          </cell>
        </row>
        <row r="156">
          <cell r="A156" t="str">
            <v>5922</v>
          </cell>
          <cell r="B156"/>
          <cell r="C156" t="str">
            <v>Des pays membres de l'UE (administrations publiques) : autres transferts en capital</v>
          </cell>
          <cell r="D156"/>
          <cell r="E156"/>
          <cell r="F156">
            <v>0</v>
          </cell>
        </row>
        <row r="157">
          <cell r="A157" t="str">
            <v>5930</v>
          </cell>
          <cell r="B157"/>
          <cell r="C157" t="str">
            <v>Des pays membres de l'UE (non-administrations publiques) : autres transferts en capital</v>
          </cell>
          <cell r="D157"/>
          <cell r="E157"/>
          <cell r="F157">
            <v>0</v>
          </cell>
        </row>
        <row r="158">
          <cell r="A158" t="str">
            <v>5941</v>
          </cell>
          <cell r="B158"/>
          <cell r="C158" t="str">
            <v>Des institutions internationales autres que les institutions de l'UE : aides à l'investissement</v>
          </cell>
          <cell r="D158"/>
          <cell r="E158"/>
          <cell r="F158">
            <v>0</v>
          </cell>
        </row>
        <row r="159">
          <cell r="A159" t="str">
            <v>5942</v>
          </cell>
          <cell r="B159"/>
          <cell r="C159" t="str">
            <v>Des institutions internationales autres que les institutions de l'UE : autres transferts en capital</v>
          </cell>
          <cell r="D159"/>
          <cell r="E159"/>
          <cell r="F159">
            <v>0</v>
          </cell>
        </row>
        <row r="160">
          <cell r="A160" t="str">
            <v>5951</v>
          </cell>
          <cell r="B160"/>
          <cell r="C160" t="str">
            <v>Des pays autres que les pays membres de l'UE (administrations publiques): aides à l'investissement</v>
          </cell>
          <cell r="D160"/>
          <cell r="E160"/>
          <cell r="F160">
            <v>0</v>
          </cell>
        </row>
        <row r="161">
          <cell r="A161" t="str">
            <v>5952</v>
          </cell>
          <cell r="B161"/>
          <cell r="C161" t="str">
            <v>Des pays autres que les pays membres de l'UE (administrations publiques): autres transferts en capital</v>
          </cell>
          <cell r="D161"/>
          <cell r="E161"/>
          <cell r="F161">
            <v>0</v>
          </cell>
        </row>
        <row r="162">
          <cell r="A162" t="str">
            <v>5960</v>
          </cell>
          <cell r="B162"/>
          <cell r="C162" t="str">
            <v>Des pays autres que les pays membres de l'UE (non-administrations publiques) : autres transferts en capital</v>
          </cell>
          <cell r="D162"/>
          <cell r="E162"/>
          <cell r="F162">
            <v>0</v>
          </cell>
        </row>
        <row r="163">
          <cell r="A163"/>
          <cell r="B163"/>
          <cell r="C163"/>
          <cell r="D163"/>
          <cell r="E163"/>
          <cell r="F163"/>
        </row>
        <row r="164">
          <cell r="A164"/>
          <cell r="B164"/>
          <cell r="C164"/>
          <cell r="D164"/>
          <cell r="E164"/>
          <cell r="F164"/>
        </row>
        <row r="165">
          <cell r="A165" t="str">
            <v>Code
écon.</v>
          </cell>
          <cell r="B165" t="str">
            <v>(Sous-)
groupe</v>
          </cell>
          <cell r="C165" t="str">
            <v>DESCRIPTION</v>
          </cell>
          <cell r="D165" t="str">
            <v>Budget général</v>
          </cell>
          <cell r="E165" t="str">
            <v xml:space="preserve">Fonds et organismes autonomes
</v>
          </cell>
          <cell r="F165" t="str">
            <v>TOTAL</v>
          </cell>
        </row>
        <row r="166">
          <cell r="A166"/>
          <cell r="B166">
            <v>6</v>
          </cell>
          <cell r="C166" t="str">
            <v>TRANSFERTS EN CAPITAL À L'INTÉRIEUR DU SECTEUR DES ADMINISTRATIONS PUBLIQUES</v>
          </cell>
          <cell r="D166">
            <v>0</v>
          </cell>
          <cell r="E166">
            <v>2230</v>
          </cell>
          <cell r="F166">
            <v>2230</v>
          </cell>
        </row>
        <row r="167">
          <cell r="A167"/>
          <cell r="B167" t="str">
            <v>66 (b)</v>
          </cell>
          <cell r="C167" t="str">
            <v>Transferts en capital à l'intérieur d'un groupe institutionnel</v>
          </cell>
          <cell r="D167">
            <v>0</v>
          </cell>
          <cell r="E167">
            <v>2230</v>
          </cell>
          <cell r="F167">
            <v>2230</v>
          </cell>
        </row>
        <row r="168">
          <cell r="A168" t="str">
            <v>6611</v>
          </cell>
          <cell r="B168"/>
          <cell r="C168" t="str">
            <v>Aides à l'investissement du pouvoir institutionnel</v>
          </cell>
          <cell r="D168"/>
          <cell r="E168">
            <v>2230</v>
          </cell>
          <cell r="F168">
            <v>2230</v>
          </cell>
        </row>
        <row r="169">
          <cell r="A169" t="str">
            <v>6612</v>
          </cell>
          <cell r="B169"/>
          <cell r="C169" t="str">
            <v>Autres transferts en capital du pouvoir institutionnel</v>
          </cell>
          <cell r="D169"/>
          <cell r="E169"/>
          <cell r="F169">
            <v>0</v>
          </cell>
        </row>
        <row r="170">
          <cell r="A170" t="str">
            <v>6621</v>
          </cell>
          <cell r="B170"/>
          <cell r="C170" t="str">
            <v>Aides à l'investissement des fonds budgétaires non organiques</v>
          </cell>
          <cell r="D170"/>
          <cell r="E170"/>
          <cell r="F170">
            <v>0</v>
          </cell>
        </row>
        <row r="171">
          <cell r="A171" t="str">
            <v>6622</v>
          </cell>
          <cell r="B171"/>
          <cell r="C171" t="str">
            <v>Autres transferts en capital des fonds budgétaires non organiques</v>
          </cell>
          <cell r="D171"/>
          <cell r="E171"/>
          <cell r="F171">
            <v>0</v>
          </cell>
        </row>
        <row r="172">
          <cell r="A172" t="str">
            <v>6631</v>
          </cell>
          <cell r="B172"/>
          <cell r="C172" t="str">
            <v>Aides à l'investissement des services administratifs à comptabilité autonome (SACA)</v>
          </cell>
          <cell r="D172"/>
          <cell r="E172"/>
          <cell r="F172">
            <v>0</v>
          </cell>
        </row>
        <row r="173">
          <cell r="A173" t="str">
            <v>6632</v>
          </cell>
          <cell r="B173"/>
          <cell r="C173" t="str">
            <v>Autres transferts en capital des services administratifs à comptabilité autonome (SACA)</v>
          </cell>
          <cell r="D173"/>
          <cell r="E173"/>
          <cell r="F173">
            <v>0</v>
          </cell>
        </row>
        <row r="174">
          <cell r="A174" t="str">
            <v>6641</v>
          </cell>
          <cell r="B174"/>
          <cell r="C174" t="str">
            <v>Aides à l'investissement des organismes administratifs publics (OAP)</v>
          </cell>
          <cell r="D174"/>
          <cell r="E174"/>
          <cell r="F174">
            <v>0</v>
          </cell>
        </row>
        <row r="175">
          <cell r="A175" t="str">
            <v>6642</v>
          </cell>
          <cell r="B175"/>
          <cell r="C175" t="str">
            <v>Autres transferts en capital des organismes administratifs publics (OAP)</v>
          </cell>
          <cell r="D175"/>
          <cell r="E175"/>
          <cell r="F175">
            <v>0</v>
          </cell>
        </row>
        <row r="176">
          <cell r="A176" t="str">
            <v>6651</v>
          </cell>
          <cell r="B176"/>
          <cell r="C176" t="str">
            <v>Aides à l'investissement des établissements d'enseignement du pouvoir institutionnel</v>
          </cell>
          <cell r="D176"/>
          <cell r="E176"/>
          <cell r="F176">
            <v>0</v>
          </cell>
        </row>
        <row r="177">
          <cell r="A177" t="str">
            <v>6652</v>
          </cell>
          <cell r="B177"/>
          <cell r="C177" t="str">
            <v>Autres transferts en capital des établissements d'enseignement du pouvoir institutionnel</v>
          </cell>
          <cell r="D177"/>
          <cell r="E177"/>
          <cell r="F177">
            <v>0</v>
          </cell>
        </row>
        <row r="178">
          <cell r="A178" t="str">
            <v>6661</v>
          </cell>
          <cell r="B178"/>
          <cell r="C178" t="str">
            <v>Aides à l'investissement des ASBL des administrations publiques</v>
          </cell>
          <cell r="D178"/>
          <cell r="E178"/>
          <cell r="F178">
            <v>0</v>
          </cell>
        </row>
        <row r="179">
          <cell r="A179" t="str">
            <v>6662</v>
          </cell>
          <cell r="B179"/>
          <cell r="C179" t="str">
            <v>Autres transferts en capital des ASBL des administrations publiques</v>
          </cell>
          <cell r="D179"/>
          <cell r="E179"/>
          <cell r="F179">
            <v>0</v>
          </cell>
        </row>
        <row r="180">
          <cell r="A180" t="str">
            <v>6671</v>
          </cell>
          <cell r="B180"/>
          <cell r="C180" t="str">
            <v>Aides à l'investissement des autres unités publiques</v>
          </cell>
          <cell r="D180"/>
          <cell r="E180"/>
          <cell r="F180">
            <v>0</v>
          </cell>
        </row>
        <row r="181">
          <cell r="A181" t="str">
            <v>6672</v>
          </cell>
          <cell r="B181"/>
          <cell r="C181" t="str">
            <v>Autres transferts en capital des autres unités publiques</v>
          </cell>
          <cell r="D181"/>
          <cell r="E181"/>
          <cell r="F181">
            <v>0</v>
          </cell>
        </row>
        <row r="182">
          <cell r="A182" t="str">
            <v>6700</v>
          </cell>
          <cell r="B182">
            <v>67</v>
          </cell>
          <cell r="C182" t="str">
            <v>Transferts en capital des administrations de sécurité sociale</v>
          </cell>
          <cell r="D182"/>
          <cell r="E182"/>
          <cell r="F182">
            <v>0</v>
          </cell>
        </row>
        <row r="183">
          <cell r="A183" t="str">
            <v>(b) Le code '66' doit en principe être égal à 0. Un montant subsistera en cas de consolidation incomplète.</v>
          </cell>
          <cell r="B183"/>
          <cell r="C183"/>
          <cell r="D183"/>
          <cell r="E183"/>
          <cell r="F183"/>
        </row>
        <row r="184">
          <cell r="A184"/>
          <cell r="B184"/>
          <cell r="C184"/>
          <cell r="D184"/>
          <cell r="E184"/>
          <cell r="F184"/>
        </row>
        <row r="185">
          <cell r="A185" t="str">
            <v>Code
écon.</v>
          </cell>
          <cell r="B185" t="str">
            <v>(Sous-)
groupe</v>
          </cell>
          <cell r="C185" t="str">
            <v>DESCRIPTION</v>
          </cell>
          <cell r="D185" t="str">
            <v>Budget général</v>
          </cell>
          <cell r="E185" t="str">
            <v xml:space="preserve">Fonds et organismes autonomes
</v>
          </cell>
          <cell r="F185" t="str">
            <v>TOTAL</v>
          </cell>
        </row>
        <row r="186">
          <cell r="A186"/>
          <cell r="B186">
            <v>68</v>
          </cell>
          <cell r="C186" t="str">
            <v>Transferts en capital des administrations publiques locales</v>
          </cell>
          <cell r="D186">
            <v>0</v>
          </cell>
          <cell r="E186">
            <v>0</v>
          </cell>
          <cell r="F186">
            <v>0</v>
          </cell>
        </row>
        <row r="187">
          <cell r="A187" t="str">
            <v>6811</v>
          </cell>
          <cell r="B187"/>
          <cell r="C187" t="str">
            <v>Aides à l'investissement des provinces</v>
          </cell>
          <cell r="D187"/>
          <cell r="E187"/>
          <cell r="F187">
            <v>0</v>
          </cell>
        </row>
        <row r="188">
          <cell r="A188" t="str">
            <v>6812</v>
          </cell>
          <cell r="B188"/>
          <cell r="C188" t="str">
            <v>Autres transferts en capital des provinces</v>
          </cell>
          <cell r="D188"/>
          <cell r="E188"/>
          <cell r="F188">
            <v>0</v>
          </cell>
        </row>
        <row r="189">
          <cell r="A189" t="str">
            <v>6821</v>
          </cell>
          <cell r="B189"/>
          <cell r="C189" t="str">
            <v>Aides à l'investissement des communes</v>
          </cell>
          <cell r="D189"/>
          <cell r="E189"/>
          <cell r="F189">
            <v>0</v>
          </cell>
        </row>
        <row r="190">
          <cell r="A190" t="str">
            <v>6822</v>
          </cell>
          <cell r="B190"/>
          <cell r="C190" t="str">
            <v>Autres transferts en capital des communes</v>
          </cell>
          <cell r="D190"/>
          <cell r="E190"/>
          <cell r="F190">
            <v>0</v>
          </cell>
        </row>
        <row r="191">
          <cell r="A191" t="str">
            <v>6841</v>
          </cell>
          <cell r="B191"/>
          <cell r="C191" t="str">
            <v>Aides à l'investissement des ASBL des pouvoirs locaux</v>
          </cell>
          <cell r="D191"/>
          <cell r="E191"/>
          <cell r="F191">
            <v>0</v>
          </cell>
        </row>
        <row r="192">
          <cell r="A192" t="str">
            <v>6842</v>
          </cell>
          <cell r="B192"/>
          <cell r="C192" t="str">
            <v>Autres transferts en capital des ASBL des pouvoirs locaux</v>
          </cell>
          <cell r="D192"/>
          <cell r="E192"/>
          <cell r="F192">
            <v>0</v>
          </cell>
        </row>
        <row r="193">
          <cell r="A193" t="str">
            <v>6851</v>
          </cell>
          <cell r="B193"/>
          <cell r="C193" t="str">
            <v>Zones de police</v>
          </cell>
          <cell r="D193"/>
          <cell r="E193"/>
          <cell r="F193">
            <v>0</v>
          </cell>
        </row>
        <row r="194">
          <cell r="A194" t="str">
            <v>6852</v>
          </cell>
          <cell r="B194"/>
          <cell r="C194" t="str">
            <v>CPAS</v>
          </cell>
          <cell r="D194"/>
          <cell r="E194"/>
          <cell r="F194">
            <v>0</v>
          </cell>
        </row>
        <row r="195">
          <cell r="A195" t="str">
            <v>6853</v>
          </cell>
          <cell r="B195"/>
          <cell r="C195" t="str">
            <v>Intercommunales du secteur S.1313</v>
          </cell>
          <cell r="D195"/>
          <cell r="E195"/>
          <cell r="F195">
            <v>0</v>
          </cell>
        </row>
        <row r="196">
          <cell r="A196" t="str">
            <v>6854</v>
          </cell>
          <cell r="B196"/>
          <cell r="C196" t="str">
            <v>Zones de secours</v>
          </cell>
          <cell r="D196"/>
          <cell r="E196"/>
          <cell r="F196">
            <v>0</v>
          </cell>
        </row>
        <row r="197">
          <cell r="A197" t="str">
            <v>6859</v>
          </cell>
          <cell r="B197"/>
          <cell r="C197" t="str">
            <v>Autres pouvoirs locaux</v>
          </cell>
          <cell r="D197"/>
          <cell r="E197"/>
          <cell r="F197">
            <v>0</v>
          </cell>
        </row>
        <row r="198">
          <cell r="A198"/>
          <cell r="B198">
            <v>69</v>
          </cell>
          <cell r="C198" t="str">
            <v>Transferts en capital d'autres groupes institutionnels (pouvoir fédéral, communautés, régions, commissions communautaires)</v>
          </cell>
          <cell r="D198">
            <v>0</v>
          </cell>
          <cell r="E198">
            <v>0</v>
          </cell>
          <cell r="F198">
            <v>0</v>
          </cell>
        </row>
        <row r="199">
          <cell r="A199"/>
          <cell r="B199" t="str">
            <v>69.1</v>
          </cell>
          <cell r="C199" t="str">
            <v>Transferts en capital des commissions communautaires</v>
          </cell>
          <cell r="D199"/>
          <cell r="E199"/>
          <cell r="F199">
            <v>0</v>
          </cell>
        </row>
        <row r="200">
          <cell r="A200" t="str">
            <v>6911</v>
          </cell>
          <cell r="B200"/>
          <cell r="C200" t="str">
            <v>Commission communautaire française</v>
          </cell>
          <cell r="D200"/>
          <cell r="E200"/>
          <cell r="F200">
            <v>0</v>
          </cell>
        </row>
        <row r="201">
          <cell r="A201" t="str">
            <v>6912</v>
          </cell>
          <cell r="B201"/>
          <cell r="C201" t="str">
            <v>Commission communautaire flamande</v>
          </cell>
          <cell r="D201"/>
          <cell r="E201"/>
          <cell r="F201">
            <v>0</v>
          </cell>
        </row>
        <row r="202">
          <cell r="A202" t="str">
            <v>6913</v>
          </cell>
          <cell r="B202"/>
          <cell r="C202" t="str">
            <v>Commission communautaire commune</v>
          </cell>
          <cell r="D202"/>
          <cell r="E202"/>
          <cell r="F202">
            <v>0</v>
          </cell>
        </row>
        <row r="203">
          <cell r="A203"/>
          <cell r="B203" t="str">
            <v>69.2</v>
          </cell>
          <cell r="C203" t="str">
            <v>Transferts en capital des communautés</v>
          </cell>
          <cell r="D203"/>
          <cell r="E203"/>
          <cell r="F203">
            <v>0</v>
          </cell>
        </row>
        <row r="204">
          <cell r="A204" t="str">
            <v>6924</v>
          </cell>
          <cell r="B204"/>
          <cell r="C204" t="str">
            <v>Communauté française</v>
          </cell>
          <cell r="D204"/>
          <cell r="E204"/>
          <cell r="F204">
            <v>0</v>
          </cell>
        </row>
        <row r="205">
          <cell r="A205" t="str">
            <v>6925</v>
          </cell>
          <cell r="B205"/>
          <cell r="C205" t="str">
            <v>Communauté flamande</v>
          </cell>
          <cell r="D205"/>
          <cell r="E205"/>
          <cell r="F205">
            <v>0</v>
          </cell>
        </row>
        <row r="206">
          <cell r="A206" t="str">
            <v>6926</v>
          </cell>
          <cell r="B206"/>
          <cell r="C206" t="str">
            <v>Communauté germanophone</v>
          </cell>
          <cell r="D206"/>
          <cell r="E206"/>
          <cell r="F206">
            <v>0</v>
          </cell>
        </row>
        <row r="207">
          <cell r="A207"/>
          <cell r="B207" t="str">
            <v>69.3</v>
          </cell>
          <cell r="C207" t="str">
            <v>Transferts en capital des régions</v>
          </cell>
          <cell r="D207"/>
          <cell r="E207"/>
          <cell r="F207">
            <v>0</v>
          </cell>
        </row>
        <row r="208">
          <cell r="A208" t="str">
            <v>6934</v>
          </cell>
          <cell r="B208"/>
          <cell r="C208" t="str">
            <v>Région wallonne</v>
          </cell>
          <cell r="D208"/>
          <cell r="E208"/>
          <cell r="F208">
            <v>0</v>
          </cell>
        </row>
        <row r="209">
          <cell r="A209" t="str">
            <v>6935</v>
          </cell>
          <cell r="B209"/>
          <cell r="C209" t="str">
            <v>Région de Bruxelles-Capitale</v>
          </cell>
          <cell r="D209"/>
          <cell r="E209"/>
          <cell r="F209">
            <v>0</v>
          </cell>
        </row>
        <row r="210">
          <cell r="A210"/>
          <cell r="B210" t="str">
            <v>69.4</v>
          </cell>
          <cell r="C210" t="str">
            <v xml:space="preserve">Transferts en capital du pouvoir fédéral
</v>
          </cell>
          <cell r="D210"/>
          <cell r="E210"/>
          <cell r="F210">
            <v>0</v>
          </cell>
        </row>
        <row r="211">
          <cell r="A211" t="str">
            <v>6940</v>
          </cell>
          <cell r="B211"/>
          <cell r="C211" t="str">
            <v>Pouvoir fédéral</v>
          </cell>
          <cell r="D211"/>
          <cell r="E211"/>
          <cell r="F211">
            <v>0</v>
          </cell>
        </row>
        <row r="212">
          <cell r="A212"/>
          <cell r="B212" t="str">
            <v>69.5</v>
          </cell>
          <cell r="C212" t="str">
            <v>Transferts en capital d'unités interrégionales</v>
          </cell>
          <cell r="D212"/>
          <cell r="E212"/>
          <cell r="F212">
            <v>0</v>
          </cell>
        </row>
        <row r="213">
          <cell r="A213" t="str">
            <v>6950</v>
          </cell>
          <cell r="B213"/>
          <cell r="C213" t="str">
            <v>Unités interrégionales</v>
          </cell>
          <cell r="D213"/>
          <cell r="E213"/>
          <cell r="F213">
            <v>0</v>
          </cell>
        </row>
        <row r="214">
          <cell r="A214"/>
          <cell r="B214"/>
          <cell r="C214"/>
          <cell r="D214"/>
          <cell r="E214"/>
          <cell r="F214"/>
        </row>
        <row r="215">
          <cell r="A215"/>
          <cell r="B215"/>
          <cell r="C215"/>
          <cell r="D215"/>
          <cell r="E215"/>
          <cell r="F215"/>
        </row>
        <row r="216">
          <cell r="A216" t="str">
            <v>Code
écon.</v>
          </cell>
          <cell r="B216" t="str">
            <v>(Sous-)
groupe</v>
          </cell>
          <cell r="C216" t="str">
            <v>DESCRIPTION</v>
          </cell>
          <cell r="D216" t="str">
            <v>Budget général</v>
          </cell>
          <cell r="E216" t="str">
            <v xml:space="preserve">Fonds et organismes autonomes
</v>
          </cell>
          <cell r="F216" t="str">
            <v>TOTAL</v>
          </cell>
        </row>
        <row r="217">
          <cell r="A217"/>
          <cell r="B217">
            <v>7</v>
          </cell>
          <cell r="C217" t="str">
            <v>DÉSINVESTISSEMENTS</v>
          </cell>
          <cell r="D217">
            <v>5100</v>
          </cell>
          <cell r="E217">
            <v>0</v>
          </cell>
          <cell r="F217">
            <v>5100</v>
          </cell>
        </row>
        <row r="218">
          <cell r="A218"/>
          <cell r="B218">
            <v>76</v>
          </cell>
          <cell r="C218" t="str">
            <v>Ventes de biens immobiliers dans le pays</v>
          </cell>
          <cell r="D218">
            <v>5100</v>
          </cell>
          <cell r="E218">
            <v>0</v>
          </cell>
          <cell r="F218">
            <v>5100</v>
          </cell>
        </row>
        <row r="219">
          <cell r="A219"/>
          <cell r="B219" t="str">
            <v>76.1</v>
          </cell>
          <cell r="C219" t="str">
            <v>Ventes de terrains</v>
          </cell>
          <cell r="D219">
            <v>0</v>
          </cell>
          <cell r="E219">
            <v>0</v>
          </cell>
          <cell r="F219">
            <v>0</v>
          </cell>
        </row>
        <row r="220">
          <cell r="A220" t="str">
            <v>7611</v>
          </cell>
          <cell r="B220"/>
          <cell r="C220" t="str">
            <v>À l'intérieur du secteur des administrations publiques</v>
          </cell>
          <cell r="D220"/>
          <cell r="E220"/>
          <cell r="F220">
            <v>0</v>
          </cell>
        </row>
        <row r="221">
          <cell r="A221" t="str">
            <v>7612</v>
          </cell>
          <cell r="B221"/>
          <cell r="C221" t="str">
            <v>À d'autres secteurs que le secteur des administrations publiques</v>
          </cell>
          <cell r="D221"/>
          <cell r="E221"/>
          <cell r="F221">
            <v>0</v>
          </cell>
        </row>
        <row r="222">
          <cell r="A222"/>
          <cell r="B222" t="str">
            <v xml:space="preserve">76.2
</v>
          </cell>
          <cell r="C222" t="str">
            <v>Ventes d'ouvrages existants en matière de travaux routiers et hydrauliques</v>
          </cell>
          <cell r="D222">
            <v>0</v>
          </cell>
          <cell r="E222">
            <v>0</v>
          </cell>
          <cell r="F222">
            <v>0</v>
          </cell>
        </row>
        <row r="223">
          <cell r="A223" t="str">
            <v>7621</v>
          </cell>
          <cell r="B223"/>
          <cell r="C223" t="str">
            <v>À l'intérieur du secteur des administrations publiques</v>
          </cell>
          <cell r="D223"/>
          <cell r="E223"/>
          <cell r="F223">
            <v>0</v>
          </cell>
        </row>
        <row r="224">
          <cell r="A224" t="str">
            <v>7622</v>
          </cell>
          <cell r="B224"/>
          <cell r="C224" t="str">
            <v>À d'autres secteurs que le secteur des administrations publiques</v>
          </cell>
          <cell r="D224"/>
          <cell r="E224"/>
          <cell r="F224">
            <v>0</v>
          </cell>
        </row>
        <row r="225">
          <cell r="A225"/>
          <cell r="B225" t="str">
            <v>76.3</v>
          </cell>
          <cell r="C225" t="str">
            <v>Ventes de bâtiments existants</v>
          </cell>
          <cell r="D225">
            <v>5100</v>
          </cell>
          <cell r="E225">
            <v>0</v>
          </cell>
          <cell r="F225">
            <v>5100</v>
          </cell>
        </row>
        <row r="226">
          <cell r="A226" t="str">
            <v>7631</v>
          </cell>
          <cell r="B226"/>
          <cell r="C226" t="str">
            <v>À l'intérieur du secteur des administrations publiques</v>
          </cell>
          <cell r="D226">
            <v>5100</v>
          </cell>
          <cell r="E226"/>
          <cell r="F226">
            <v>5100</v>
          </cell>
        </row>
        <row r="227">
          <cell r="A227" t="str">
            <v>7632</v>
          </cell>
          <cell r="B227"/>
          <cell r="C227" t="str">
            <v>À d'autres secteurs que le secteur des administrations publiques</v>
          </cell>
          <cell r="D227"/>
          <cell r="E227"/>
          <cell r="F227">
            <v>0</v>
          </cell>
        </row>
        <row r="228">
          <cell r="A228"/>
          <cell r="B228" t="str">
            <v xml:space="preserve">77
</v>
          </cell>
          <cell r="C228" t="str">
            <v>Ventes d'autres biens d'investissement, y compris les biens 
incorporels</v>
          </cell>
          <cell r="D228">
            <v>0</v>
          </cell>
          <cell r="E228">
            <v>0</v>
          </cell>
          <cell r="F228">
            <v>0</v>
          </cell>
        </row>
        <row r="229">
          <cell r="A229" t="str">
            <v>7710</v>
          </cell>
          <cell r="B229"/>
          <cell r="C229" t="str">
            <v>Ventes de matériel de transport</v>
          </cell>
          <cell r="D229"/>
          <cell r="E229"/>
          <cell r="F229">
            <v>0</v>
          </cell>
        </row>
        <row r="230">
          <cell r="A230" t="str">
            <v>7720</v>
          </cell>
          <cell r="B230"/>
          <cell r="C230" t="str">
            <v>Ventes d'autre matériel</v>
          </cell>
          <cell r="D230"/>
          <cell r="E230"/>
          <cell r="F230">
            <v>0</v>
          </cell>
        </row>
        <row r="231">
          <cell r="A231" t="str">
            <v>7730</v>
          </cell>
          <cell r="B231"/>
          <cell r="C231" t="str">
            <v>Ventes de patentes, brevets et autres biens incorporels</v>
          </cell>
          <cell r="D231"/>
          <cell r="E231"/>
          <cell r="F231">
            <v>0</v>
          </cell>
        </row>
        <row r="232">
          <cell r="A232" t="str">
            <v>7740</v>
          </cell>
          <cell r="B232"/>
          <cell r="C232" t="str">
            <v>Ventes d'objets de valeur</v>
          </cell>
          <cell r="D232"/>
          <cell r="E232"/>
          <cell r="F232">
            <v>0</v>
          </cell>
        </row>
        <row r="233">
          <cell r="A233" t="str">
            <v>7750</v>
          </cell>
          <cell r="B233"/>
          <cell r="C233" t="str">
            <v>Ventes d'actifs cultivés (végétaux et animaux)</v>
          </cell>
          <cell r="D233"/>
          <cell r="E233"/>
          <cell r="F233">
            <v>0</v>
          </cell>
        </row>
        <row r="234">
          <cell r="A234" t="str">
            <v>7770</v>
          </cell>
          <cell r="B234"/>
          <cell r="C234" t="str">
            <v>Ventes de biens militaires durables</v>
          </cell>
          <cell r="D234"/>
          <cell r="E234"/>
          <cell r="F234">
            <v>0</v>
          </cell>
        </row>
        <row r="235">
          <cell r="A235" t="str">
            <v>7780</v>
          </cell>
          <cell r="B235"/>
          <cell r="C235" t="str">
            <v>Ventes en matière de recherche et développement</v>
          </cell>
          <cell r="D235"/>
          <cell r="E235"/>
          <cell r="F235">
            <v>0</v>
          </cell>
        </row>
        <row r="236">
          <cell r="A236"/>
          <cell r="B236">
            <v>78</v>
          </cell>
          <cell r="C236" t="str">
            <v>Réduction des stocks</v>
          </cell>
          <cell r="D236">
            <v>0</v>
          </cell>
          <cell r="E236">
            <v>0</v>
          </cell>
          <cell r="F236">
            <v>0</v>
          </cell>
        </row>
        <row r="237">
          <cell r="A237" t="str">
            <v>7800</v>
          </cell>
          <cell r="B237"/>
          <cell r="C237" t="str">
            <v>Réduction des stocks</v>
          </cell>
          <cell r="D237"/>
          <cell r="E237"/>
          <cell r="F237">
            <v>0</v>
          </cell>
        </row>
        <row r="238">
          <cell r="A238"/>
          <cell r="B238"/>
          <cell r="C238"/>
          <cell r="D238"/>
          <cell r="E238"/>
          <cell r="F238"/>
        </row>
        <row r="239">
          <cell r="A239"/>
          <cell r="B239"/>
          <cell r="C239"/>
          <cell r="D239"/>
          <cell r="E239"/>
          <cell r="F239"/>
        </row>
        <row r="240">
          <cell r="A240" t="str">
            <v>Code
écon.</v>
          </cell>
          <cell r="B240" t="str">
            <v>(Sous-)
groupe</v>
          </cell>
          <cell r="C240" t="str">
            <v>DESCRIPTION</v>
          </cell>
          <cell r="D240" t="str">
            <v>Budget général</v>
          </cell>
          <cell r="E240" t="str">
            <v xml:space="preserve">Fonds et organismes autonomes
</v>
          </cell>
          <cell r="F240" t="str">
            <v>TOTAL</v>
          </cell>
        </row>
        <row r="241">
          <cell r="A241"/>
          <cell r="B241">
            <v>8</v>
          </cell>
          <cell r="C241" t="str">
            <v>REMBOURSEMENTS DE CRÉDITS, LIQUIDATIONS DE PARTICIPATIONS, AUTRES PRODUITS FINANCIERS ET AVANCES</v>
          </cell>
          <cell r="D241">
            <v>78</v>
          </cell>
          <cell r="E241">
            <v>3</v>
          </cell>
          <cell r="F241">
            <v>81</v>
          </cell>
        </row>
        <row r="242">
          <cell r="A242"/>
          <cell r="B242">
            <v>86</v>
          </cell>
          <cell r="C242" t="str">
            <v>Remboursements de crédits par et liquidations de participations dans les entreprises et institutions financières; autres produits financiers et avances</v>
          </cell>
          <cell r="D242">
            <v>0</v>
          </cell>
          <cell r="E242">
            <v>3</v>
          </cell>
          <cell r="F242">
            <v>3</v>
          </cell>
        </row>
        <row r="243">
          <cell r="A243" t="str">
            <v>8610</v>
          </cell>
          <cell r="B243"/>
          <cell r="C243" t="str">
            <v>Remboursements de crédits par les entreprises</v>
          </cell>
          <cell r="D243"/>
          <cell r="E243">
            <v>3</v>
          </cell>
          <cell r="F243">
            <v>3</v>
          </cell>
        </row>
        <row r="244">
          <cell r="A244" t="str">
            <v>8620</v>
          </cell>
          <cell r="B244"/>
          <cell r="C244" t="str">
            <v>Remboursements de crédits par les institutions de crédit</v>
          </cell>
          <cell r="D244"/>
          <cell r="E244"/>
          <cell r="F244">
            <v>0</v>
          </cell>
        </row>
        <row r="245">
          <cell r="A245" t="str">
            <v>8630</v>
          </cell>
          <cell r="B245"/>
          <cell r="C245" t="str">
            <v>Remboursements de crédits par les sociétés d'assurance</v>
          </cell>
          <cell r="D245"/>
          <cell r="E245"/>
          <cell r="F245">
            <v>0</v>
          </cell>
        </row>
        <row r="246">
          <cell r="A246" t="str">
            <v>8640</v>
          </cell>
          <cell r="B246"/>
          <cell r="C246" t="str">
            <v>Liquidations de participations dans les entreprises</v>
          </cell>
          <cell r="D246"/>
          <cell r="E246"/>
          <cell r="F246">
            <v>0</v>
          </cell>
        </row>
        <row r="247">
          <cell r="A247" t="str">
            <v>8650</v>
          </cell>
          <cell r="B247"/>
          <cell r="C247" t="str">
            <v>Liquidations de participations dans les institutions de crédit</v>
          </cell>
          <cell r="D247"/>
          <cell r="E247"/>
          <cell r="F247">
            <v>0</v>
          </cell>
        </row>
        <row r="248">
          <cell r="A248" t="str">
            <v>8660</v>
          </cell>
          <cell r="B248"/>
          <cell r="C248" t="str">
            <v>Liquidations de participations dans les sociétés d'assurance</v>
          </cell>
          <cell r="D248"/>
          <cell r="E248"/>
          <cell r="F248">
            <v>0</v>
          </cell>
        </row>
        <row r="249">
          <cell r="A249" t="str">
            <v>8670</v>
          </cell>
          <cell r="B249"/>
          <cell r="C249" t="str">
            <v>Autres produits financiers</v>
          </cell>
          <cell r="D249"/>
          <cell r="E249"/>
          <cell r="F249">
            <v>0</v>
          </cell>
        </row>
        <row r="250">
          <cell r="A250" t="str">
            <v>8680</v>
          </cell>
          <cell r="B250"/>
          <cell r="C250" t="str">
            <v>Remboursements d'avances par les entreprises et institutions financières</v>
          </cell>
          <cell r="D250"/>
          <cell r="E250"/>
          <cell r="F250">
            <v>0</v>
          </cell>
        </row>
        <row r="251">
          <cell r="A251"/>
          <cell r="B251">
            <v>87</v>
          </cell>
          <cell r="C251" t="str">
            <v>Remboursements de crédits et d'avances par les ASBL au service des ménages et par les ménages</v>
          </cell>
          <cell r="D251">
            <v>78</v>
          </cell>
          <cell r="E251">
            <v>0</v>
          </cell>
          <cell r="F251">
            <v>78</v>
          </cell>
        </row>
        <row r="252">
          <cell r="A252" t="str">
            <v>8710</v>
          </cell>
          <cell r="B252"/>
          <cell r="C252" t="str">
            <v xml:space="preserve">Remboursements de crédits par les ASBL au service des ménages </v>
          </cell>
          <cell r="D252"/>
          <cell r="E252"/>
          <cell r="F252">
            <v>0</v>
          </cell>
        </row>
        <row r="253">
          <cell r="A253" t="str">
            <v>8720</v>
          </cell>
          <cell r="B253"/>
          <cell r="C253" t="str">
            <v xml:space="preserve">Remboursements de crédits par les ménages </v>
          </cell>
          <cell r="D253">
            <v>78</v>
          </cell>
          <cell r="E253"/>
          <cell r="F253">
            <v>78</v>
          </cell>
        </row>
        <row r="254">
          <cell r="A254" t="str">
            <v>8730</v>
          </cell>
          <cell r="B254"/>
          <cell r="C254" t="str">
            <v>Remboursements d'avances par les ASBL au service des ménages</v>
          </cell>
          <cell r="D254"/>
          <cell r="E254"/>
          <cell r="F254">
            <v>0</v>
          </cell>
        </row>
        <row r="255">
          <cell r="A255" t="str">
            <v>8740</v>
          </cell>
          <cell r="B255"/>
          <cell r="C255" t="str">
            <v>Remboursements d'avances par les ménages</v>
          </cell>
          <cell r="D255"/>
          <cell r="E255"/>
          <cell r="F255">
            <v>0</v>
          </cell>
        </row>
        <row r="256">
          <cell r="A256"/>
          <cell r="B256"/>
          <cell r="C256"/>
          <cell r="D256"/>
          <cell r="E256"/>
          <cell r="F256"/>
        </row>
        <row r="257">
          <cell r="A257"/>
          <cell r="B257"/>
          <cell r="C257"/>
          <cell r="D257"/>
          <cell r="E257"/>
          <cell r="F257"/>
        </row>
        <row r="258">
          <cell r="A258" t="str">
            <v>Code
écon.</v>
          </cell>
          <cell r="B258" t="str">
            <v>(Sous-)
groupe</v>
          </cell>
          <cell r="C258" t="str">
            <v>DESCRIPTION</v>
          </cell>
          <cell r="D258" t="str">
            <v>Budget général</v>
          </cell>
          <cell r="E258" t="str">
            <v xml:space="preserve">Fonds et organismes autonomes
</v>
          </cell>
          <cell r="F258" t="str">
            <v>TOTAL</v>
          </cell>
        </row>
        <row r="259">
          <cell r="A259"/>
          <cell r="B259">
            <v>88</v>
          </cell>
          <cell r="C259" t="str">
            <v>Remboursements de crédits, d'avances et liquidations de participations par l'étranger</v>
          </cell>
          <cell r="D259">
            <v>0</v>
          </cell>
          <cell r="E259">
            <v>0</v>
          </cell>
          <cell r="F259">
            <v>0</v>
          </cell>
        </row>
        <row r="260">
          <cell r="A260"/>
          <cell r="B260" t="str">
            <v>88.1</v>
          </cell>
          <cell r="C260" t="str">
            <v>Remboursements de crédits par l'étranger</v>
          </cell>
          <cell r="D260">
            <v>0</v>
          </cell>
          <cell r="E260">
            <v>0</v>
          </cell>
          <cell r="F260">
            <v>0</v>
          </cell>
        </row>
        <row r="261">
          <cell r="A261" t="str">
            <v>8811</v>
          </cell>
          <cell r="B261"/>
          <cell r="C261" t="str">
            <v>Par les institutions de l'UE</v>
          </cell>
          <cell r="D261"/>
          <cell r="E261"/>
          <cell r="F261">
            <v>0</v>
          </cell>
        </row>
        <row r="262">
          <cell r="A262" t="str">
            <v>8812</v>
          </cell>
          <cell r="B262"/>
          <cell r="C262" t="str">
            <v>Par les pays membres de l'UE (administrations publiques)</v>
          </cell>
          <cell r="D262"/>
          <cell r="E262"/>
          <cell r="F262">
            <v>0</v>
          </cell>
        </row>
        <row r="263">
          <cell r="A263" t="str">
            <v>8813</v>
          </cell>
          <cell r="B263"/>
          <cell r="C263" t="str">
            <v>Par les pays membres de l'UE (non-administrations publiques)</v>
          </cell>
          <cell r="D263"/>
          <cell r="E263"/>
          <cell r="F263">
            <v>0</v>
          </cell>
        </row>
        <row r="264">
          <cell r="A264" t="str">
            <v>8814</v>
          </cell>
          <cell r="B264"/>
          <cell r="C264" t="str">
            <v>Par des institutions internationales autres que les institutions de l'UE</v>
          </cell>
          <cell r="D264"/>
          <cell r="E264"/>
          <cell r="F264">
            <v>0</v>
          </cell>
        </row>
        <row r="265">
          <cell r="A265" t="str">
            <v>8815</v>
          </cell>
          <cell r="B265"/>
          <cell r="C265" t="str">
            <v>Par des pays autres que les pays membres de l'UE (administrations publiques)</v>
          </cell>
          <cell r="D265"/>
          <cell r="E265"/>
          <cell r="F265">
            <v>0</v>
          </cell>
        </row>
        <row r="266">
          <cell r="A266" t="str">
            <v>8816</v>
          </cell>
          <cell r="B266"/>
          <cell r="C266" t="str">
            <v>Par des pays autres que les pays membres de l'UE (non-administrations publiques)</v>
          </cell>
          <cell r="D266"/>
          <cell r="E266"/>
          <cell r="F266">
            <v>0</v>
          </cell>
        </row>
        <row r="267">
          <cell r="A267" t="str">
            <v>8817</v>
          </cell>
          <cell r="B267"/>
          <cell r="C267" t="str">
            <v>Remboursement de l'UE dans le cadre de dépenses préfinancées par l'entité</v>
          </cell>
          <cell r="D267"/>
          <cell r="E267"/>
          <cell r="F267">
            <v>0</v>
          </cell>
        </row>
        <row r="268">
          <cell r="A268"/>
          <cell r="B268" t="str">
            <v>88.2</v>
          </cell>
          <cell r="C268" t="str">
            <v>Liquidations de participations à l'étranger</v>
          </cell>
          <cell r="D268">
            <v>0</v>
          </cell>
          <cell r="E268">
            <v>0</v>
          </cell>
          <cell r="F268">
            <v>0</v>
          </cell>
        </row>
        <row r="269">
          <cell r="A269" t="str">
            <v>8821</v>
          </cell>
          <cell r="B269"/>
          <cell r="C269" t="str">
            <v>Dans des institutions de l'UE</v>
          </cell>
          <cell r="D269"/>
          <cell r="E269"/>
          <cell r="F269">
            <v>0</v>
          </cell>
        </row>
        <row r="270">
          <cell r="A270" t="str">
            <v>8822</v>
          </cell>
          <cell r="B270"/>
          <cell r="C270" t="str">
            <v>Dans des pays membres de l'UE (non-administrations publiques)</v>
          </cell>
          <cell r="D270"/>
          <cell r="E270"/>
          <cell r="F270">
            <v>0</v>
          </cell>
        </row>
        <row r="271">
          <cell r="A271" t="str">
            <v>8823</v>
          </cell>
          <cell r="B271"/>
          <cell r="C271" t="str">
            <v>Dans des institutions internationales autres que les institutions de l'UE</v>
          </cell>
          <cell r="D271"/>
          <cell r="E271"/>
          <cell r="F271">
            <v>0</v>
          </cell>
        </row>
        <row r="272">
          <cell r="A272" t="str">
            <v>8824</v>
          </cell>
          <cell r="B272"/>
          <cell r="C272" t="str">
            <v>Dans des pays autres que les pays membres de l'UE (non-administrations publiques)</v>
          </cell>
          <cell r="D272"/>
          <cell r="E272"/>
          <cell r="F272">
            <v>0</v>
          </cell>
        </row>
        <row r="273">
          <cell r="A273" t="str">
            <v>8830</v>
          </cell>
          <cell r="B273"/>
          <cell r="C273" t="str">
            <v>Remboursements d'avances par l'étranger</v>
          </cell>
          <cell r="D273"/>
          <cell r="E273"/>
          <cell r="F273">
            <v>0</v>
          </cell>
        </row>
        <row r="274">
          <cell r="A274"/>
          <cell r="B274"/>
          <cell r="C274"/>
          <cell r="D274"/>
          <cell r="E274"/>
          <cell r="F274"/>
        </row>
        <row r="275">
          <cell r="A275"/>
          <cell r="B275"/>
          <cell r="C275"/>
          <cell r="D275"/>
          <cell r="E275"/>
          <cell r="F275"/>
        </row>
        <row r="276">
          <cell r="A276" t="str">
            <v>Code
écon.</v>
          </cell>
          <cell r="B276" t="str">
            <v>(Sous-)
groupe</v>
          </cell>
          <cell r="C276" t="str">
            <v>DESCRIPTION</v>
          </cell>
          <cell r="D276" t="str">
            <v>Budget général</v>
          </cell>
          <cell r="E276" t="str">
            <v xml:space="preserve">Fonds et organismes autonomes
</v>
          </cell>
          <cell r="F276" t="str">
            <v>TOTAL</v>
          </cell>
        </row>
        <row r="277">
          <cell r="A277"/>
          <cell r="B277">
            <v>89</v>
          </cell>
          <cell r="C277" t="str">
            <v xml:space="preserve">Remboursements de crédits, d'avances et liquidations de participations à l'intérieur du secteur des administrations publiques
</v>
          </cell>
          <cell r="D277">
            <v>0</v>
          </cell>
          <cell r="E277">
            <v>0</v>
          </cell>
          <cell r="F277">
            <v>0</v>
          </cell>
        </row>
        <row r="278">
          <cell r="A278" t="str">
            <v>(c)</v>
          </cell>
          <cell r="B278" t="str">
            <v>89.1</v>
          </cell>
          <cell r="C278" t="str">
            <v>Remboursements de crédits à l'intérieur d'un groupe institutionnel</v>
          </cell>
          <cell r="D278">
            <v>0</v>
          </cell>
          <cell r="E278">
            <v>0</v>
          </cell>
          <cell r="F278">
            <v>0</v>
          </cell>
        </row>
        <row r="279">
          <cell r="A279" t="str">
            <v>8911</v>
          </cell>
          <cell r="B279"/>
          <cell r="C279" t="str">
            <v>Du pouvoir institutionnel</v>
          </cell>
          <cell r="D279"/>
          <cell r="E279"/>
          <cell r="F279">
            <v>0</v>
          </cell>
        </row>
        <row r="280">
          <cell r="A280" t="str">
            <v>8912</v>
          </cell>
          <cell r="B280"/>
          <cell r="C280" t="str">
            <v>Des fonds budgétaires non organiques</v>
          </cell>
          <cell r="D280"/>
          <cell r="E280"/>
          <cell r="F280">
            <v>0</v>
          </cell>
        </row>
        <row r="281">
          <cell r="A281" t="str">
            <v>8913</v>
          </cell>
          <cell r="B281"/>
          <cell r="C281" t="str">
            <v>Des services administratifs à comptabilité autonome (SACA)</v>
          </cell>
          <cell r="D281"/>
          <cell r="E281"/>
          <cell r="F281">
            <v>0</v>
          </cell>
        </row>
        <row r="282">
          <cell r="A282" t="str">
            <v>8914</v>
          </cell>
          <cell r="B282"/>
          <cell r="C282" t="str">
            <v>Des organismes administratifs publics (OAP)</v>
          </cell>
          <cell r="D282"/>
          <cell r="E282"/>
          <cell r="F282">
            <v>0</v>
          </cell>
        </row>
        <row r="283">
          <cell r="A283" t="str">
            <v>8915</v>
          </cell>
          <cell r="B283"/>
          <cell r="C283" t="str">
            <v>Des établissements d'enseignement du pouvoir institutionnel</v>
          </cell>
          <cell r="D283"/>
          <cell r="E283"/>
          <cell r="F283">
            <v>0</v>
          </cell>
        </row>
        <row r="284">
          <cell r="A284" t="str">
            <v>8916</v>
          </cell>
          <cell r="B284"/>
          <cell r="C284" t="str">
            <v>Des ASBL des administrations publiques</v>
          </cell>
          <cell r="D284"/>
          <cell r="E284"/>
          <cell r="F284">
            <v>0</v>
          </cell>
        </row>
        <row r="285">
          <cell r="A285" t="str">
            <v>8917</v>
          </cell>
          <cell r="B285"/>
          <cell r="C285" t="str">
            <v>Des autres unités publiques</v>
          </cell>
          <cell r="D285"/>
          <cell r="E285"/>
          <cell r="F285">
            <v>0</v>
          </cell>
        </row>
        <row r="286">
          <cell r="A286"/>
          <cell r="B286" t="str">
            <v>89.2</v>
          </cell>
          <cell r="C286" t="str">
            <v>Remboursements de crédits par les administrations de sécurité sociale</v>
          </cell>
          <cell r="D286">
            <v>0</v>
          </cell>
          <cell r="E286">
            <v>0</v>
          </cell>
          <cell r="F286">
            <v>0</v>
          </cell>
        </row>
        <row r="287">
          <cell r="A287" t="str">
            <v>8920</v>
          </cell>
          <cell r="B287"/>
          <cell r="C287" t="str">
            <v>Remboursements de crédits par les administrations de sécurité sociale</v>
          </cell>
          <cell r="D287"/>
          <cell r="E287"/>
          <cell r="F287">
            <v>0</v>
          </cell>
        </row>
        <row r="288">
          <cell r="A288"/>
          <cell r="B288" t="str">
            <v>89.3</v>
          </cell>
          <cell r="C288" t="str">
            <v>Remboursements de crédits par les administrations publiques locales</v>
          </cell>
          <cell r="D288">
            <v>0</v>
          </cell>
          <cell r="E288">
            <v>0</v>
          </cell>
          <cell r="F288">
            <v>0</v>
          </cell>
        </row>
        <row r="289">
          <cell r="A289" t="str">
            <v>8931</v>
          </cell>
          <cell r="B289"/>
          <cell r="C289" t="str">
            <v>Par les provinces</v>
          </cell>
          <cell r="D289"/>
          <cell r="E289"/>
          <cell r="F289">
            <v>0</v>
          </cell>
        </row>
        <row r="290">
          <cell r="A290" t="str">
            <v>8932</v>
          </cell>
          <cell r="B290"/>
          <cell r="C290" t="str">
            <v>Par les communes</v>
          </cell>
          <cell r="D290"/>
          <cell r="E290"/>
          <cell r="F290">
            <v>0</v>
          </cell>
        </row>
        <row r="291">
          <cell r="A291" t="str">
            <v>8934</v>
          </cell>
          <cell r="B291"/>
          <cell r="C291" t="str">
            <v>Par les ASBL des pouvoirs locaux</v>
          </cell>
          <cell r="D291"/>
          <cell r="E291"/>
          <cell r="F291">
            <v>0</v>
          </cell>
        </row>
        <row r="292">
          <cell r="A292" t="str">
            <v>8935</v>
          </cell>
          <cell r="B292"/>
          <cell r="C292" t="str">
            <v>Par les autres administrations publiques locales</v>
          </cell>
          <cell r="D292"/>
          <cell r="E292"/>
          <cell r="F292">
            <v>0</v>
          </cell>
        </row>
        <row r="293">
          <cell r="A293"/>
          <cell r="B293" t="str">
            <v>89.4</v>
          </cell>
          <cell r="C293" t="str">
            <v>Remboursements de crédits par l'enseignement autonome subsidié</v>
          </cell>
          <cell r="D293">
            <v>0</v>
          </cell>
          <cell r="E293">
            <v>0</v>
          </cell>
          <cell r="F293">
            <v>0</v>
          </cell>
        </row>
        <row r="294">
          <cell r="A294" t="str">
            <v>8940</v>
          </cell>
          <cell r="B294"/>
          <cell r="C294" t="str">
            <v>Remboursements de crédits par l'enseignement autonome subsidié</v>
          </cell>
          <cell r="D294"/>
          <cell r="E294"/>
          <cell r="F294">
            <v>0</v>
          </cell>
        </row>
        <row r="295">
          <cell r="A295"/>
          <cell r="B295" t="str">
            <v>89.5</v>
          </cell>
          <cell r="C295" t="str">
            <v>Remboursements de crédits par d'autres groupes institutionnels</v>
          </cell>
          <cell r="D295">
            <v>0</v>
          </cell>
          <cell r="E295">
            <v>0</v>
          </cell>
          <cell r="F295">
            <v>0</v>
          </cell>
        </row>
        <row r="296">
          <cell r="A296" t="str">
            <v>8950</v>
          </cell>
          <cell r="B296"/>
          <cell r="C296" t="str">
            <v xml:space="preserve">Remboursements de crédits par d'autres groupes institutionnels </v>
          </cell>
          <cell r="D296"/>
          <cell r="E296"/>
          <cell r="F296">
            <v>0</v>
          </cell>
        </row>
        <row r="297">
          <cell r="A297"/>
          <cell r="B297" t="str">
            <v>89.6</v>
          </cell>
          <cell r="C297" t="str">
            <v>Liquidations de participations à l'intérieur du secteur des administrations publiques</v>
          </cell>
          <cell r="D297">
            <v>0</v>
          </cell>
          <cell r="E297">
            <v>0</v>
          </cell>
          <cell r="F297">
            <v>0</v>
          </cell>
        </row>
        <row r="298">
          <cell r="A298" t="str">
            <v>8961</v>
          </cell>
          <cell r="B298"/>
          <cell r="C298" t="str">
            <v>À l'intérieur du groupe institutionnel</v>
          </cell>
          <cell r="D298"/>
          <cell r="E298"/>
          <cell r="F298">
            <v>0</v>
          </cell>
        </row>
        <row r="299">
          <cell r="A299" t="str">
            <v>8962</v>
          </cell>
          <cell r="B299"/>
          <cell r="C299" t="str">
            <v>Sécurité sociale</v>
          </cell>
          <cell r="D299"/>
          <cell r="E299"/>
          <cell r="F299">
            <v>0</v>
          </cell>
        </row>
        <row r="300">
          <cell r="A300" t="str">
            <v>8963</v>
          </cell>
          <cell r="B300"/>
          <cell r="C300" t="str">
            <v>Pouvoirs locaux</v>
          </cell>
          <cell r="D300"/>
          <cell r="E300"/>
          <cell r="F300">
            <v>0</v>
          </cell>
        </row>
        <row r="301">
          <cell r="A301" t="str">
            <v>8964</v>
          </cell>
          <cell r="B301"/>
          <cell r="C301" t="str">
            <v>Enseignement autonome subsidié</v>
          </cell>
          <cell r="D301"/>
          <cell r="E301"/>
          <cell r="F301">
            <v>0</v>
          </cell>
        </row>
        <row r="302">
          <cell r="A302" t="str">
            <v>8965</v>
          </cell>
          <cell r="B302"/>
          <cell r="C302" t="str">
            <v>Autres groupes institutionnels</v>
          </cell>
          <cell r="D302"/>
          <cell r="E302"/>
          <cell r="F302">
            <v>0</v>
          </cell>
        </row>
        <row r="303">
          <cell r="A303"/>
          <cell r="B303" t="str">
            <v>89.7</v>
          </cell>
          <cell r="C303" t="str">
            <v>Remboursements d'avances à l'intérieur du secteur des administrations publiques</v>
          </cell>
          <cell r="D303">
            <v>0</v>
          </cell>
          <cell r="E303">
            <v>0</v>
          </cell>
          <cell r="F303">
            <v>0</v>
          </cell>
        </row>
        <row r="304">
          <cell r="A304" t="str">
            <v>8971</v>
          </cell>
          <cell r="B304"/>
          <cell r="C304" t="str">
            <v>À l'intérieur du groupe institutionnel</v>
          </cell>
          <cell r="D304"/>
          <cell r="E304"/>
          <cell r="F304">
            <v>0</v>
          </cell>
        </row>
        <row r="305">
          <cell r="A305" t="str">
            <v>8972</v>
          </cell>
          <cell r="B305"/>
          <cell r="C305" t="str">
            <v>Sécurité sociale</v>
          </cell>
          <cell r="D305"/>
          <cell r="E305"/>
          <cell r="F305">
            <v>0</v>
          </cell>
        </row>
        <row r="306">
          <cell r="A306" t="str">
            <v>8973</v>
          </cell>
          <cell r="B306"/>
          <cell r="C306" t="str">
            <v>Pouvoirs locaux</v>
          </cell>
          <cell r="D306"/>
          <cell r="E306"/>
          <cell r="F306">
            <v>0</v>
          </cell>
        </row>
        <row r="307">
          <cell r="A307" t="str">
            <v>8974</v>
          </cell>
          <cell r="B307"/>
          <cell r="C307" t="str">
            <v>Enseignement autonome subsidié</v>
          </cell>
          <cell r="D307"/>
          <cell r="E307"/>
          <cell r="F307">
            <v>0</v>
          </cell>
        </row>
        <row r="308">
          <cell r="A308" t="str">
            <v>8975</v>
          </cell>
          <cell r="B308"/>
          <cell r="C308" t="str">
            <v>Autres groupes institutionnels</v>
          </cell>
          <cell r="D308"/>
          <cell r="E308"/>
          <cell r="F308">
            <v>0</v>
          </cell>
        </row>
        <row r="309">
          <cell r="A309"/>
          <cell r="B309"/>
          <cell r="C309" t="str">
            <v>TOTAL DES RECETTES DE CAPITAL (excl. dette publique)</v>
          </cell>
          <cell r="D309">
            <v>5178</v>
          </cell>
          <cell r="E309">
            <v>2233</v>
          </cell>
          <cell r="F309">
            <v>7411</v>
          </cell>
        </row>
        <row r="310">
          <cell r="A310"/>
          <cell r="B310"/>
          <cell r="C310" t="str">
            <v>TOTAL DES RECETTES (excl. dette publique)</v>
          </cell>
          <cell r="D310">
            <v>1525470</v>
          </cell>
          <cell r="E310">
            <v>1403797</v>
          </cell>
          <cell r="F310">
            <v>2929267</v>
          </cell>
        </row>
        <row r="311">
          <cell r="A311" t="str">
            <v>(c) Le code '89.10' doit en principe être égal à 0. Un montant subsistera en cas de consolidation incomplète.</v>
          </cell>
          <cell r="B311"/>
          <cell r="C311"/>
          <cell r="D311"/>
          <cell r="E311"/>
          <cell r="F311"/>
        </row>
        <row r="312">
          <cell r="A312"/>
          <cell r="B312"/>
          <cell r="C312" t="str">
            <v>Compte "PRODUITS DES EMPRUNTS CONSOLIDÉS"</v>
          </cell>
          <cell r="D312"/>
          <cell r="E312"/>
          <cell r="F312"/>
        </row>
        <row r="313">
          <cell r="D313"/>
          <cell r="E313"/>
          <cell r="F313"/>
        </row>
        <row r="314">
          <cell r="A314" t="str">
            <v>Code
écon.</v>
          </cell>
          <cell r="B314" t="str">
            <v>(Sous-)
groupe</v>
          </cell>
          <cell r="C314" t="str">
            <v>DESCRIPTION</v>
          </cell>
          <cell r="D314" t="str">
            <v>Budget général</v>
          </cell>
          <cell r="E314" t="str">
            <v xml:space="preserve">Fonds et organismes autonomes
</v>
          </cell>
          <cell r="F314" t="str">
            <v>TOTAL</v>
          </cell>
        </row>
        <row r="315">
          <cell r="A315"/>
          <cell r="B315">
            <v>9</v>
          </cell>
          <cell r="C315" t="str">
            <v>DETTE PUBLIQUE</v>
          </cell>
          <cell r="D315">
            <v>0</v>
          </cell>
          <cell r="E315">
            <v>0</v>
          </cell>
          <cell r="F315">
            <v>0</v>
          </cell>
        </row>
        <row r="316">
          <cell r="A316"/>
          <cell r="B316">
            <v>96</v>
          </cell>
          <cell r="C316" t="str">
            <v>Produits des emprunts émis à plus d'un an</v>
          </cell>
          <cell r="D316">
            <v>0</v>
          </cell>
          <cell r="E316">
            <v>0</v>
          </cell>
          <cell r="F316">
            <v>0</v>
          </cell>
        </row>
        <row r="317">
          <cell r="A317" t="str">
            <v>9610</v>
          </cell>
          <cell r="B317"/>
          <cell r="C317" t="str">
            <v>Produits des emprunts en euros</v>
          </cell>
          <cell r="D317"/>
          <cell r="E317"/>
          <cell r="F317">
            <v>0</v>
          </cell>
        </row>
        <row r="318">
          <cell r="A318" t="str">
            <v>9620</v>
          </cell>
          <cell r="B318"/>
          <cell r="C318" t="str">
            <v>Produits des emprunts en monnaies étrangères</v>
          </cell>
          <cell r="D318"/>
          <cell r="E318"/>
          <cell r="F318">
            <v>0</v>
          </cell>
        </row>
        <row r="319">
          <cell r="A319"/>
          <cell r="B319" t="str">
            <v>96.3</v>
          </cell>
          <cell r="C319" t="str">
            <v>Produits des emprunts à l'intérieur du secteur des administrations
publiques</v>
          </cell>
          <cell r="D319">
            <v>0</v>
          </cell>
          <cell r="E319">
            <v>0</v>
          </cell>
          <cell r="F319">
            <v>0</v>
          </cell>
        </row>
        <row r="320">
          <cell r="A320" t="str">
            <v>9630</v>
          </cell>
          <cell r="B320"/>
          <cell r="C320" t="str">
            <v>Produits des emprunts à l'intérieur du secteur des administrations
publiques (non ventilé)</v>
          </cell>
          <cell r="D320"/>
          <cell r="E320"/>
          <cell r="F320">
            <v>0</v>
          </cell>
        </row>
        <row r="321">
          <cell r="A321" t="str">
            <v>9631</v>
          </cell>
          <cell r="B321"/>
          <cell r="C321" t="str">
            <v>À l'intérieur du groupe institutionnel</v>
          </cell>
          <cell r="D321"/>
          <cell r="E321"/>
          <cell r="F321">
            <v>0</v>
          </cell>
        </row>
        <row r="322">
          <cell r="A322" t="str">
            <v>9632</v>
          </cell>
          <cell r="B322"/>
          <cell r="C322" t="str">
            <v>De la sécurité sociale</v>
          </cell>
          <cell r="D322"/>
          <cell r="E322"/>
          <cell r="F322">
            <v>0</v>
          </cell>
        </row>
        <row r="323">
          <cell r="A323" t="str">
            <v>9633</v>
          </cell>
          <cell r="B323"/>
          <cell r="C323" t="str">
            <v>Des pouvoirs locaux</v>
          </cell>
          <cell r="D323"/>
          <cell r="E323"/>
          <cell r="F323">
            <v>0</v>
          </cell>
        </row>
        <row r="324">
          <cell r="A324" t="str">
            <v>9634</v>
          </cell>
          <cell r="B324"/>
          <cell r="C324" t="str">
            <v>De l'enseignement autonome subsidié</v>
          </cell>
          <cell r="D324"/>
          <cell r="E324"/>
          <cell r="F324">
            <v>0</v>
          </cell>
        </row>
        <row r="325">
          <cell r="A325" t="str">
            <v>9635</v>
          </cell>
          <cell r="B325"/>
          <cell r="C325" t="str">
            <v>Des autres groupes institutionnels</v>
          </cell>
          <cell r="D325"/>
          <cell r="E325"/>
          <cell r="F325">
            <v>0</v>
          </cell>
        </row>
        <row r="326">
          <cell r="A326"/>
          <cell r="B326" t="str">
            <v>96.4</v>
          </cell>
          <cell r="C326" t="str">
            <v>Préfinancement par l'UE des dépenses financées par l'UE</v>
          </cell>
          <cell r="D326">
            <v>0</v>
          </cell>
          <cell r="E326">
            <v>0</v>
          </cell>
          <cell r="F326">
            <v>0</v>
          </cell>
        </row>
        <row r="327">
          <cell r="A327" t="str">
            <v>9640</v>
          </cell>
          <cell r="B327"/>
          <cell r="C327" t="str">
            <v>Préfinancement par l'UE des dépenses financées par l'UE</v>
          </cell>
          <cell r="D327"/>
          <cell r="E327"/>
          <cell r="F327">
            <v>0</v>
          </cell>
        </row>
        <row r="328">
          <cell r="A328"/>
          <cell r="B328" t="str">
            <v>96.7</v>
          </cell>
          <cell r="C328" t="str">
            <v>Produits des emprunts en matière de leasings financiers</v>
          </cell>
          <cell r="D328">
            <v>0</v>
          </cell>
          <cell r="E328">
            <v>0</v>
          </cell>
          <cell r="F328">
            <v>0</v>
          </cell>
        </row>
        <row r="329">
          <cell r="A329" t="str">
            <v>9670</v>
          </cell>
          <cell r="B329"/>
          <cell r="C329" t="str">
            <v>Produits des emprunts en matière de leasings financiers</v>
          </cell>
          <cell r="D329"/>
          <cell r="E329"/>
          <cell r="F329">
            <v>0</v>
          </cell>
        </row>
        <row r="330">
          <cell r="B330">
            <v>97</v>
          </cell>
          <cell r="C330" t="str">
            <v>Monétisations</v>
          </cell>
          <cell r="D330">
            <v>0</v>
          </cell>
          <cell r="E330">
            <v>0</v>
          </cell>
          <cell r="F330">
            <v>0</v>
          </cell>
        </row>
        <row r="331">
          <cell r="A331" t="str">
            <v>9700</v>
          </cell>
          <cell r="B331"/>
          <cell r="C331" t="str">
            <v>Monétisations</v>
          </cell>
          <cell r="D331"/>
          <cell r="E331"/>
          <cell r="F331">
            <v>0</v>
          </cell>
        </row>
        <row r="332">
          <cell r="A332"/>
          <cell r="B332">
            <v>98</v>
          </cell>
          <cell r="C332" t="str">
            <v>Apport de fonds propres</v>
          </cell>
          <cell r="D332">
            <v>0</v>
          </cell>
          <cell r="E332">
            <v>0</v>
          </cell>
          <cell r="F332">
            <v>0</v>
          </cell>
        </row>
        <row r="333">
          <cell r="A333" t="str">
            <v>9800</v>
          </cell>
          <cell r="B333"/>
          <cell r="C333" t="str">
            <v>Apport de fonds propres</v>
          </cell>
          <cell r="D333"/>
          <cell r="E333"/>
          <cell r="F333">
            <v>0</v>
          </cell>
        </row>
        <row r="334">
          <cell r="A334"/>
          <cell r="B334">
            <v>99</v>
          </cell>
          <cell r="C334" t="str">
            <v>Produit des avances</v>
          </cell>
          <cell r="D334">
            <v>0</v>
          </cell>
          <cell r="E334">
            <v>0</v>
          </cell>
          <cell r="F334">
            <v>0</v>
          </cell>
        </row>
        <row r="335">
          <cell r="A335" t="str">
            <v>9900</v>
          </cell>
          <cell r="B335"/>
          <cell r="C335" t="str">
            <v>Produit des avances</v>
          </cell>
          <cell r="D335"/>
          <cell r="E335"/>
          <cell r="F335">
            <v>0</v>
          </cell>
        </row>
        <row r="336">
          <cell r="A336"/>
          <cell r="B336"/>
          <cell r="C336" t="str">
            <v>TOTAL GÉNÉRAL DES RECETTES (incl. dette publique)</v>
          </cell>
          <cell r="D336">
            <v>1525470</v>
          </cell>
          <cell r="E336">
            <v>1403797</v>
          </cell>
          <cell r="F336">
            <v>2929267</v>
          </cell>
        </row>
        <row r="337">
          <cell r="A337"/>
          <cell r="C337"/>
          <cell r="D337"/>
          <cell r="E337"/>
          <cell r="F337"/>
        </row>
        <row r="338">
          <cell r="A338"/>
          <cell r="B338"/>
          <cell r="C338"/>
          <cell r="D338"/>
          <cell r="E338"/>
          <cell r="F338"/>
        </row>
        <row r="339">
          <cell r="A339"/>
          <cell r="B339"/>
          <cell r="C339"/>
          <cell r="D339"/>
          <cell r="E339"/>
          <cell r="F339"/>
          <cell r="H339" t="str">
            <v>envoyé mail à Bosa ce 12,01,2021 pour demander ou les mettre</v>
          </cell>
        </row>
        <row r="340">
          <cell r="A340"/>
          <cell r="B340"/>
          <cell r="C340"/>
          <cell r="D340"/>
          <cell r="E340"/>
          <cell r="F340"/>
        </row>
        <row r="341">
          <cell r="A341"/>
          <cell r="B341"/>
          <cell r="C341"/>
          <cell r="D341"/>
          <cell r="E341"/>
          <cell r="F341"/>
        </row>
        <row r="342">
          <cell r="A342"/>
          <cell r="B342"/>
          <cell r="C342"/>
          <cell r="D342"/>
          <cell r="E342"/>
          <cell r="F342"/>
        </row>
        <row r="343">
          <cell r="A343"/>
          <cell r="B343"/>
          <cell r="C343"/>
          <cell r="D343"/>
          <cell r="E343"/>
          <cell r="F343"/>
        </row>
        <row r="344">
          <cell r="A344"/>
          <cell r="B344"/>
          <cell r="C344"/>
          <cell r="D344"/>
          <cell r="E344"/>
          <cell r="F344"/>
        </row>
        <row r="345">
          <cell r="A345"/>
          <cell r="B345"/>
          <cell r="C345"/>
          <cell r="D345"/>
          <cell r="E345"/>
          <cell r="F345"/>
        </row>
        <row r="346">
          <cell r="A346"/>
          <cell r="B346"/>
          <cell r="C346"/>
          <cell r="D346"/>
          <cell r="E346"/>
          <cell r="F346"/>
        </row>
        <row r="347">
          <cell r="A347"/>
          <cell r="B347"/>
          <cell r="C347"/>
          <cell r="D347"/>
          <cell r="E347"/>
          <cell r="F347"/>
        </row>
        <row r="348">
          <cell r="A348"/>
          <cell r="B348"/>
          <cell r="C348"/>
          <cell r="D348"/>
          <cell r="E348"/>
          <cell r="F348"/>
        </row>
        <row r="349">
          <cell r="A349"/>
          <cell r="B349"/>
          <cell r="C349"/>
          <cell r="D349"/>
          <cell r="E349"/>
          <cell r="F349"/>
        </row>
        <row r="350">
          <cell r="A350"/>
          <cell r="B350"/>
          <cell r="C350"/>
          <cell r="D350"/>
          <cell r="E350"/>
          <cell r="F350"/>
        </row>
        <row r="351">
          <cell r="A351"/>
          <cell r="B351"/>
          <cell r="C351"/>
          <cell r="D351"/>
          <cell r="E351"/>
          <cell r="F351"/>
        </row>
        <row r="352">
          <cell r="A352"/>
          <cell r="B352"/>
          <cell r="C352"/>
          <cell r="D352"/>
          <cell r="E352"/>
          <cell r="F352"/>
        </row>
        <row r="353">
          <cell r="A353"/>
          <cell r="B353"/>
          <cell r="C353"/>
          <cell r="D353"/>
          <cell r="E353"/>
          <cell r="F353"/>
        </row>
        <row r="354">
          <cell r="A354"/>
          <cell r="B354"/>
          <cell r="C354"/>
          <cell r="D354"/>
          <cell r="E354"/>
          <cell r="F354"/>
        </row>
        <row r="355">
          <cell r="A355"/>
          <cell r="B355"/>
          <cell r="C355"/>
          <cell r="D355"/>
          <cell r="E355"/>
          <cell r="F355"/>
        </row>
        <row r="356">
          <cell r="A356"/>
          <cell r="B356"/>
          <cell r="C356"/>
          <cell r="D356"/>
          <cell r="E356"/>
          <cell r="F356"/>
        </row>
        <row r="357">
          <cell r="A357"/>
          <cell r="B357"/>
          <cell r="C357"/>
          <cell r="D357"/>
          <cell r="E357"/>
          <cell r="F357"/>
        </row>
        <row r="358">
          <cell r="A358"/>
          <cell r="B358"/>
          <cell r="C358"/>
          <cell r="D358"/>
          <cell r="E358"/>
          <cell r="F358"/>
        </row>
        <row r="359">
          <cell r="A359"/>
          <cell r="B359"/>
          <cell r="C359"/>
          <cell r="D359"/>
          <cell r="E359"/>
          <cell r="F359"/>
        </row>
        <row r="360">
          <cell r="A360"/>
          <cell r="B360"/>
          <cell r="C360"/>
          <cell r="D360"/>
          <cell r="E360"/>
          <cell r="F360"/>
        </row>
        <row r="361">
          <cell r="A361"/>
          <cell r="B361"/>
          <cell r="C361"/>
          <cell r="D361"/>
          <cell r="E361"/>
          <cell r="F361"/>
        </row>
        <row r="362">
          <cell r="A362"/>
          <cell r="B362"/>
          <cell r="C362"/>
          <cell r="D362"/>
          <cell r="E362"/>
          <cell r="F362"/>
        </row>
        <row r="363">
          <cell r="A363"/>
          <cell r="B363"/>
          <cell r="C363"/>
          <cell r="D363"/>
          <cell r="E363"/>
          <cell r="F363"/>
        </row>
        <row r="364">
          <cell r="A364"/>
          <cell r="B364"/>
          <cell r="C364"/>
          <cell r="D364"/>
          <cell r="E364"/>
          <cell r="F364"/>
        </row>
        <row r="365">
          <cell r="A365"/>
          <cell r="B365"/>
          <cell r="C365"/>
          <cell r="D365"/>
          <cell r="E365"/>
          <cell r="F365"/>
        </row>
        <row r="366">
          <cell r="A366"/>
          <cell r="B366"/>
          <cell r="C366"/>
          <cell r="D366"/>
          <cell r="E366"/>
          <cell r="F366"/>
        </row>
        <row r="367">
          <cell r="A367"/>
          <cell r="B367"/>
          <cell r="C367"/>
          <cell r="D367"/>
          <cell r="E367"/>
          <cell r="F367"/>
        </row>
        <row r="368">
          <cell r="A368"/>
          <cell r="B368"/>
          <cell r="C368"/>
          <cell r="D368"/>
          <cell r="E368"/>
          <cell r="F368"/>
        </row>
        <row r="369">
          <cell r="A369"/>
          <cell r="B369"/>
          <cell r="C369"/>
          <cell r="D369"/>
          <cell r="E369"/>
          <cell r="F369"/>
        </row>
        <row r="370">
          <cell r="A370"/>
          <cell r="B370"/>
          <cell r="C370"/>
          <cell r="D370"/>
          <cell r="E370"/>
          <cell r="F370"/>
        </row>
        <row r="371">
          <cell r="A371"/>
          <cell r="B371"/>
          <cell r="C371"/>
          <cell r="D371"/>
          <cell r="E371"/>
          <cell r="F371"/>
        </row>
        <row r="372">
          <cell r="A372"/>
          <cell r="B372"/>
          <cell r="C372"/>
          <cell r="D372"/>
          <cell r="E372"/>
          <cell r="F372"/>
        </row>
        <row r="373">
          <cell r="A373"/>
          <cell r="B373"/>
          <cell r="C373"/>
          <cell r="D373"/>
          <cell r="E373"/>
          <cell r="F373"/>
        </row>
        <row r="374">
          <cell r="A374"/>
          <cell r="B374"/>
          <cell r="C374"/>
          <cell r="D374"/>
          <cell r="E374"/>
          <cell r="F374"/>
        </row>
        <row r="375">
          <cell r="A375"/>
          <cell r="B375"/>
          <cell r="C375"/>
          <cell r="D375"/>
          <cell r="E375"/>
          <cell r="F375"/>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 hergr. afsl 2019"/>
    </sheetNames>
    <sheetDataSet>
      <sheetData sheetId="0">
        <row r="2">
          <cell r="C2" t="str">
            <v>Entiteit</v>
          </cell>
          <cell r="D2" t="str">
            <v>GGC</v>
          </cell>
        </row>
        <row r="3">
          <cell r="B3" t="str">
            <v>FUNCTIONELE HERGROEPERING</v>
          </cell>
          <cell r="C3" t="str">
            <v>Jaar</v>
          </cell>
          <cell r="D3" t="str">
            <v>Afsluiting 2020</v>
          </cell>
        </row>
        <row r="4">
          <cell r="B4" t="str">
            <v>VAN DE BEGROTINGSVERRICHTINGEN</v>
          </cell>
          <cell r="C4" t="str">
            <v>Munteenheid</v>
          </cell>
          <cell r="D4" t="str">
            <v>Duizend euro</v>
          </cell>
        </row>
        <row r="6">
          <cell r="B6" t="str">
            <v>Uitgaven</v>
          </cell>
        </row>
        <row r="8">
          <cell r="A8" t="str">
            <v>COFOG98-
code</v>
          </cell>
          <cell r="B8" t="str">
            <v>OMSCHRIJVING</v>
          </cell>
          <cell r="C8" t="str">
            <v>Algemene begroting</v>
          </cell>
          <cell r="D8" t="str">
            <v>Fondsen en
autonome
instellingen</v>
          </cell>
          <cell r="E8" t="str">
            <v>TOTAAL</v>
          </cell>
        </row>
        <row r="9">
          <cell r="A9" t="str">
            <v xml:space="preserve">01 </v>
          </cell>
          <cell r="B9" t="str">
            <v>ALGEMEEN OVERHEIDSBESTUUR</v>
          </cell>
          <cell r="C9">
            <v>14063</v>
          </cell>
          <cell r="D9">
            <v>46821</v>
          </cell>
          <cell r="E9">
            <v>60884</v>
          </cell>
        </row>
        <row r="10">
          <cell r="A10" t="str">
            <v>01.0</v>
          </cell>
          <cell r="B10" t="str">
            <v xml:space="preserve">PROJECTEN MET MEERVOUDIGE OF ONBEKENDE BESTEMMINGEN </v>
          </cell>
          <cell r="C10">
            <v>0</v>
          </cell>
          <cell r="D10">
            <v>0</v>
          </cell>
          <cell r="E10">
            <v>0</v>
          </cell>
        </row>
        <row r="11">
          <cell r="A11" t="str">
            <v>01.00</v>
          </cell>
          <cell r="B11" t="str">
            <v xml:space="preserve">Projecten met meervoudige of onbekende bestemmingen </v>
          </cell>
          <cell r="E11">
            <v>0</v>
          </cell>
        </row>
        <row r="12">
          <cell r="A12" t="str">
            <v>01.1</v>
          </cell>
          <cell r="B12" t="str">
            <v>UITVOERENDE EN WETGEVENDE ORGANEN, FINANCIËLE EN FISCALE ZAKEN, BUITENLANDSE ZAKEN</v>
          </cell>
          <cell r="C12">
            <v>5521</v>
          </cell>
          <cell r="D12">
            <v>0</v>
          </cell>
          <cell r="E12">
            <v>5521</v>
          </cell>
        </row>
        <row r="13">
          <cell r="A13" t="str">
            <v>01.10</v>
          </cell>
          <cell r="B13" t="str">
            <v>Uitvoerende en wetgevende organen, financiële en fiscale zaken, buitenlandse zaken (algemeen)</v>
          </cell>
          <cell r="E13">
            <v>0</v>
          </cell>
        </row>
        <row r="14">
          <cell r="A14" t="str">
            <v>01.11</v>
          </cell>
          <cell r="B14" t="str">
            <v>Uitvoerende en wetgevende organen</v>
          </cell>
          <cell r="C14">
            <v>1126</v>
          </cell>
          <cell r="D14">
            <v>0</v>
          </cell>
          <cell r="E14">
            <v>1126</v>
          </cell>
        </row>
        <row r="15">
          <cell r="A15" t="str">
            <v>01.11.0</v>
          </cell>
          <cell r="B15" t="str">
            <v xml:space="preserve">Uitvoerende en wetgevende organen (algemeen) </v>
          </cell>
          <cell r="C15">
            <v>1126</v>
          </cell>
          <cell r="E15">
            <v>1126</v>
          </cell>
        </row>
        <row r="16">
          <cell r="A16" t="str">
            <v>01.11.1</v>
          </cell>
          <cell r="B16" t="str">
            <v xml:space="preserve">Het Staatshoofd en de leden van de koninklijke familie </v>
          </cell>
          <cell r="E16">
            <v>0</v>
          </cell>
        </row>
        <row r="17">
          <cell r="A17" t="str">
            <v>01.11.2</v>
          </cell>
          <cell r="B17" t="str">
            <v xml:space="preserve">Wetgevende organen </v>
          </cell>
          <cell r="E17">
            <v>0</v>
          </cell>
        </row>
        <row r="18">
          <cell r="A18" t="str">
            <v>01.11.3</v>
          </cell>
          <cell r="B18" t="str">
            <v xml:space="preserve">Uitvoerende organen </v>
          </cell>
          <cell r="E18">
            <v>0</v>
          </cell>
        </row>
        <row r="19">
          <cell r="A19" t="str">
            <v>01.11.4</v>
          </cell>
          <cell r="B19" t="str">
            <v xml:space="preserve">Vertegenwoordiging van België in internationale instellingen van algemene aard </v>
          </cell>
          <cell r="E19">
            <v>0</v>
          </cell>
        </row>
        <row r="20">
          <cell r="A20" t="str">
            <v>01.12</v>
          </cell>
          <cell r="B20" t="str">
            <v>Financiële en fiscale zaken</v>
          </cell>
          <cell r="C20">
            <v>4395</v>
          </cell>
          <cell r="D20">
            <v>0</v>
          </cell>
          <cell r="E20">
            <v>4395</v>
          </cell>
        </row>
        <row r="21">
          <cell r="A21" t="str">
            <v>01.12.0</v>
          </cell>
          <cell r="B21" t="str">
            <v xml:space="preserve">Financiële en fiscale zaken (algemeen) </v>
          </cell>
          <cell r="C21">
            <v>4395</v>
          </cell>
          <cell r="E21">
            <v>4395</v>
          </cell>
        </row>
        <row r="22">
          <cell r="A22" t="str">
            <v>01.12.1</v>
          </cell>
          <cell r="B22" t="str">
            <v xml:space="preserve">Fiscaal apparaat </v>
          </cell>
          <cell r="E22">
            <v>0</v>
          </cell>
        </row>
        <row r="23">
          <cell r="A23" t="str">
            <v>01.12.2</v>
          </cell>
          <cell r="B23" t="str">
            <v xml:space="preserve">Begrotings-, boekhoudkundige en financiële diensten </v>
          </cell>
          <cell r="E23">
            <v>0</v>
          </cell>
        </row>
        <row r="24">
          <cell r="A24" t="str">
            <v>01.12.3</v>
          </cell>
          <cell r="B24" t="str">
            <v xml:space="preserve">Munt </v>
          </cell>
          <cell r="E24">
            <v>0</v>
          </cell>
        </row>
        <row r="25">
          <cell r="A25" t="str">
            <v>01.12.4</v>
          </cell>
          <cell r="B25" t="str">
            <v>Domeinen/eigendommen van de overheid</v>
          </cell>
          <cell r="E25">
            <v>0</v>
          </cell>
        </row>
        <row r="26">
          <cell r="A26" t="str">
            <v>01.13</v>
          </cell>
          <cell r="B26" t="str">
            <v>Buitenlandse zaken</v>
          </cell>
          <cell r="C26">
            <v>0</v>
          </cell>
          <cell r="D26">
            <v>0</v>
          </cell>
          <cell r="E26">
            <v>0</v>
          </cell>
        </row>
        <row r="27">
          <cell r="A27" t="str">
            <v>01.13.0</v>
          </cell>
          <cell r="B27" t="str">
            <v xml:space="preserve">Buitenlandse zaken (algemeen) </v>
          </cell>
          <cell r="E27">
            <v>0</v>
          </cell>
        </row>
        <row r="28">
          <cell r="A28" t="str">
            <v>01.13.1</v>
          </cell>
          <cell r="B28" t="str">
            <v xml:space="preserve">Vertegenwoordiging in het buitenland </v>
          </cell>
          <cell r="E28">
            <v>0</v>
          </cell>
        </row>
        <row r="29">
          <cell r="A29" t="str">
            <v>01.13.2</v>
          </cell>
          <cell r="B29" t="str">
            <v xml:space="preserve">Participatie in internationale organisaties van algemene aard </v>
          </cell>
          <cell r="E29">
            <v>0</v>
          </cell>
        </row>
        <row r="30">
          <cell r="A30" t="str">
            <v xml:space="preserve">01.2 </v>
          </cell>
          <cell r="B30" t="str">
            <v>HULP AAN HET BUITENLAND</v>
          </cell>
          <cell r="C30">
            <v>2</v>
          </cell>
          <cell r="D30">
            <v>734</v>
          </cell>
          <cell r="E30">
            <v>736</v>
          </cell>
        </row>
        <row r="31">
          <cell r="A31" t="str">
            <v>01.20</v>
          </cell>
          <cell r="B31" t="str">
            <v>Hulp aan het buitenland (algemeen)</v>
          </cell>
          <cell r="E31">
            <v>0</v>
          </cell>
        </row>
        <row r="32">
          <cell r="A32" t="str">
            <v>01.21</v>
          </cell>
          <cell r="B32" t="str">
            <v xml:space="preserve">Economische bilaterale hulp aan ontwikkelingslanden en transitielanden  </v>
          </cell>
          <cell r="E32">
            <v>0</v>
          </cell>
        </row>
        <row r="33">
          <cell r="A33" t="str">
            <v>01.22</v>
          </cell>
          <cell r="B33" t="str">
            <v>Economische hulp aan ontwikkelingslanden en transitielanden via internationale organisaties</v>
          </cell>
          <cell r="E33">
            <v>0</v>
          </cell>
        </row>
        <row r="34">
          <cell r="A34" t="str">
            <v>01.23</v>
          </cell>
          <cell r="B34" t="str">
            <v xml:space="preserve">Bilaterale humanitaire, sociale en technische hulp aan ontwikkelingslanden en transitielanden </v>
          </cell>
          <cell r="E34">
            <v>0</v>
          </cell>
        </row>
        <row r="35">
          <cell r="A35" t="str">
            <v>01.24</v>
          </cell>
          <cell r="B35" t="str">
            <v xml:space="preserve">Humanitaire, sociale en technische hulp aan ontwikkelingslanden en transitielanden via internationale organisaties </v>
          </cell>
          <cell r="C35">
            <v>2</v>
          </cell>
          <cell r="D35">
            <v>734</v>
          </cell>
          <cell r="E35">
            <v>736</v>
          </cell>
        </row>
        <row r="36">
          <cell r="A36" t="str">
            <v>01.3</v>
          </cell>
          <cell r="B36" t="str">
            <v>ALGEMENE DIENSTVERLENING (GECENTRALISEERD)</v>
          </cell>
          <cell r="C36">
            <v>8540</v>
          </cell>
          <cell r="D36">
            <v>46087</v>
          </cell>
          <cell r="E36">
            <v>54627</v>
          </cell>
        </row>
        <row r="37">
          <cell r="A37" t="str">
            <v>01.31</v>
          </cell>
          <cell r="B37" t="str">
            <v>Algemene personeelsdiensten</v>
          </cell>
          <cell r="C37">
            <v>8076</v>
          </cell>
          <cell r="D37">
            <v>34170</v>
          </cell>
          <cell r="E37">
            <v>42246</v>
          </cell>
        </row>
        <row r="38">
          <cell r="A38" t="str">
            <v>01.32</v>
          </cell>
          <cell r="B38" t="str">
            <v>Diensten voor algemene planning en statistiek</v>
          </cell>
          <cell r="E38">
            <v>0</v>
          </cell>
        </row>
        <row r="39">
          <cell r="A39" t="str">
            <v>01.33</v>
          </cell>
          <cell r="B39" t="str">
            <v>Andere gecentraliseerde algemene dienstverlening</v>
          </cell>
          <cell r="C39">
            <v>464</v>
          </cell>
          <cell r="D39">
            <v>11917</v>
          </cell>
          <cell r="E39">
            <v>12381</v>
          </cell>
        </row>
        <row r="40">
          <cell r="A40" t="str">
            <v>01.4</v>
          </cell>
          <cell r="B40" t="str">
            <v>ZUIVER WETENSCHAPPELIJK ONDERZOEK</v>
          </cell>
          <cell r="C40">
            <v>0</v>
          </cell>
          <cell r="D40">
            <v>0</v>
          </cell>
          <cell r="E40">
            <v>0</v>
          </cell>
        </row>
        <row r="41">
          <cell r="A41" t="str">
            <v>01.40</v>
          </cell>
          <cell r="B41" t="str">
            <v>Zuiver wetenschappelijk onderzoek</v>
          </cell>
          <cell r="C41">
            <v>0</v>
          </cell>
          <cell r="D41">
            <v>0</v>
          </cell>
          <cell r="E41">
            <v>0</v>
          </cell>
        </row>
        <row r="42">
          <cell r="A42" t="str">
            <v>01.40.0</v>
          </cell>
          <cell r="B42" t="str">
            <v xml:space="preserve">Zuiver wetenschappelijk onderzoek in enge zin </v>
          </cell>
          <cell r="E42">
            <v>0</v>
          </cell>
        </row>
        <row r="43">
          <cell r="A43" t="str">
            <v>01.40.1</v>
          </cell>
          <cell r="B43" t="str">
            <v xml:space="preserve">Zuiver wetenschappelijk onderzoek in brede zin </v>
          </cell>
          <cell r="E43">
            <v>0</v>
          </cell>
        </row>
        <row r="44">
          <cell r="A44" t="str">
            <v>01.5</v>
          </cell>
          <cell r="B44" t="str">
            <v>ONDERZOEK EN ONTWIKKELING ALGEMEEN OVERHEIDSBESTUUR</v>
          </cell>
          <cell r="C44">
            <v>0</v>
          </cell>
          <cell r="D44">
            <v>0</v>
          </cell>
          <cell r="E44">
            <v>0</v>
          </cell>
        </row>
        <row r="45">
          <cell r="A45" t="str">
            <v>01.50</v>
          </cell>
          <cell r="B45" t="str">
            <v>Onderzoek en ontwikkeling gecentraliseerd algemeen               overheidsbestuur</v>
          </cell>
          <cell r="E45">
            <v>0</v>
          </cell>
        </row>
        <row r="46">
          <cell r="A46" t="str">
            <v>01.51</v>
          </cell>
          <cell r="B46" t="str">
            <v xml:space="preserve">Onderzoek en ontwikkeling uitvoerende en wetgevende  organen, fiscale en financiële zaken en buitenlandse zaken </v>
          </cell>
          <cell r="C46">
            <v>0</v>
          </cell>
          <cell r="D46">
            <v>0</v>
          </cell>
          <cell r="E46">
            <v>0</v>
          </cell>
        </row>
        <row r="47">
          <cell r="A47" t="str">
            <v>01.51.1</v>
          </cell>
          <cell r="B47" t="str">
            <v>Onderzoek en ontwikkeling uitvoerende en wetgevende organen</v>
          </cell>
          <cell r="E47">
            <v>0</v>
          </cell>
        </row>
        <row r="48">
          <cell r="A48" t="str">
            <v>01.51.2</v>
          </cell>
          <cell r="B48" t="str">
            <v>Onderzoek en ontwikkeling fiscale en financiële zaken</v>
          </cell>
          <cell r="E48">
            <v>0</v>
          </cell>
        </row>
        <row r="49">
          <cell r="A49" t="str">
            <v>01.51.3</v>
          </cell>
          <cell r="B49" t="str">
            <v>Onderzoek en ontwikkeling buitenlandse zaken</v>
          </cell>
          <cell r="E49">
            <v>0</v>
          </cell>
        </row>
        <row r="50">
          <cell r="A50" t="str">
            <v>01.52</v>
          </cell>
          <cell r="B50" t="str">
            <v xml:space="preserve">Onderzoek en ontwikkeling hulp aan het buitenland </v>
          </cell>
          <cell r="E50">
            <v>0</v>
          </cell>
        </row>
        <row r="51">
          <cell r="A51" t="str">
            <v>01.53</v>
          </cell>
          <cell r="B51" t="str">
            <v>Onderzoek en ontwikkeling gecentraliseerd algemeen overheidsbestuur, niet elders geklasseerd</v>
          </cell>
          <cell r="E51">
            <v>0</v>
          </cell>
        </row>
        <row r="52">
          <cell r="A52" t="str">
            <v>01.54</v>
          </cell>
          <cell r="B52" t="str">
            <v xml:space="preserve">Onderzoek en ontwikkeling verrichtingen op het gebied van de overheidsschuld </v>
          </cell>
          <cell r="E52">
            <v>0</v>
          </cell>
        </row>
        <row r="53">
          <cell r="A53" t="str">
            <v>01.55</v>
          </cell>
          <cell r="B53" t="str">
            <v xml:space="preserve">Onderzoek en ontwikkeling overdrachten van algemene aard tussen verschillende bestuursniveaus </v>
          </cell>
          <cell r="E53">
            <v>0</v>
          </cell>
        </row>
        <row r="54">
          <cell r="A54" t="str">
            <v>01.6</v>
          </cell>
          <cell r="B54" t="str">
            <v>ALGEMEEN OVERHEIDSBESTUUR, NIET ELDERS GEKLASSEERD</v>
          </cell>
          <cell r="C54">
            <v>0</v>
          </cell>
          <cell r="D54">
            <v>0</v>
          </cell>
          <cell r="E54">
            <v>0</v>
          </cell>
        </row>
        <row r="55">
          <cell r="A55" t="str">
            <v>01.60</v>
          </cell>
          <cell r="B55" t="str">
            <v>Algemeen overheidsbestuur, niet elders geklasseerd</v>
          </cell>
          <cell r="E55">
            <v>0</v>
          </cell>
        </row>
        <row r="56">
          <cell r="A56" t="str">
            <v>01.7</v>
          </cell>
          <cell r="B56" t="str">
            <v>VERRICHTINGEN OP HET GEBIED VAN DE OVERHEIDSSCHULD</v>
          </cell>
          <cell r="C56">
            <v>0</v>
          </cell>
          <cell r="D56">
            <v>0</v>
          </cell>
          <cell r="E56">
            <v>0</v>
          </cell>
        </row>
        <row r="57">
          <cell r="A57" t="str">
            <v>01.70</v>
          </cell>
          <cell r="B57" t="str">
            <v xml:space="preserve">Verrichtingen op het gebied van de overheidsschuld (algemeen) </v>
          </cell>
          <cell r="E57">
            <v>0</v>
          </cell>
        </row>
        <row r="58">
          <cell r="A58" t="str">
            <v>01.71</v>
          </cell>
          <cell r="B58" t="str">
            <v xml:space="preserve">Verrichtingen in verband met interestlasten van de overheidsschuld </v>
          </cell>
          <cell r="E58">
            <v>0</v>
          </cell>
        </row>
        <row r="59">
          <cell r="A59" t="str">
            <v>01.72</v>
          </cell>
          <cell r="B59" t="str">
            <v>Aflossing en opneming van schuld in euro</v>
          </cell>
          <cell r="E59">
            <v>0</v>
          </cell>
        </row>
        <row r="60">
          <cell r="A60" t="str">
            <v>01.73</v>
          </cell>
          <cell r="B60" t="str">
            <v>Aflossing en opneming van schuld in deviezen</v>
          </cell>
          <cell r="E60">
            <v>0</v>
          </cell>
        </row>
        <row r="61">
          <cell r="A61" t="str">
            <v>01.74</v>
          </cell>
          <cell r="B61" t="str">
            <v xml:space="preserve">Ontmunting en aanmunting </v>
          </cell>
          <cell r="E61">
            <v>0</v>
          </cell>
        </row>
        <row r="62">
          <cell r="A62" t="str">
            <v>01.75</v>
          </cell>
          <cell r="B62" t="str">
            <v xml:space="preserve">Beleggingsverrichtingen </v>
          </cell>
          <cell r="E62">
            <v>0</v>
          </cell>
        </row>
        <row r="63">
          <cell r="A63" t="str">
            <v>01.76</v>
          </cell>
          <cell r="B63" t="str">
            <v xml:space="preserve">Aflossing en opneming van kortlopende schuld </v>
          </cell>
          <cell r="E63">
            <v>0</v>
          </cell>
        </row>
        <row r="64">
          <cell r="A64" t="str">
            <v>01.77</v>
          </cell>
          <cell r="B64" t="str">
            <v xml:space="preserve">Aankoop en verkoop van effecten van de overheidsschuld </v>
          </cell>
          <cell r="E64">
            <v>0</v>
          </cell>
        </row>
        <row r="65">
          <cell r="A65" t="str">
            <v>01.8</v>
          </cell>
          <cell r="B65" t="str">
            <v>OVERDRACHTEN VAN ALGEMENE AARD TUSSEN     OVERHEIDSBESTUREN</v>
          </cell>
          <cell r="C65">
            <v>0</v>
          </cell>
          <cell r="D65">
            <v>0</v>
          </cell>
          <cell r="E65">
            <v>0</v>
          </cell>
        </row>
        <row r="66">
          <cell r="A66" t="str">
            <v>01.80</v>
          </cell>
          <cell r="B66" t="str">
            <v xml:space="preserve">Overdrachten van algemene aard tussen overheidsbesturen </v>
          </cell>
          <cell r="E66">
            <v>0</v>
          </cell>
        </row>
        <row r="67">
          <cell r="A67" t="str">
            <v>01.81</v>
          </cell>
          <cell r="B67" t="str">
            <v xml:space="preserve">Overdrachten van algemene aard binnen de centrale overheid </v>
          </cell>
          <cell r="C67">
            <v>0</v>
          </cell>
          <cell r="D67">
            <v>0</v>
          </cell>
          <cell r="E67">
            <v>0</v>
          </cell>
        </row>
        <row r="68">
          <cell r="A68" t="str">
            <v>01.81.1</v>
          </cell>
          <cell r="B68" t="str">
            <v>Overdrachten van algemene aard tussen de federale overheid en de gefederaliseerde entiteiten</v>
          </cell>
          <cell r="E68">
            <v>0</v>
          </cell>
        </row>
        <row r="69">
          <cell r="A69" t="str">
            <v>01.81.2</v>
          </cell>
          <cell r="B69" t="str">
            <v>Overdrachten van algemene aard tussen gefederaliseerde entiteiten</v>
          </cell>
          <cell r="E69">
            <v>0</v>
          </cell>
        </row>
        <row r="70">
          <cell r="A70" t="str">
            <v>01.82</v>
          </cell>
          <cell r="B70" t="str">
            <v>Overdrachten van algemene aard tussen de centrale overheid en de lokale overheden</v>
          </cell>
          <cell r="C70">
            <v>0</v>
          </cell>
          <cell r="D70">
            <v>0</v>
          </cell>
          <cell r="E70">
            <v>0</v>
          </cell>
        </row>
        <row r="71">
          <cell r="A71" t="str">
            <v>01.82.1</v>
          </cell>
          <cell r="B71" t="str">
            <v>Overdrachten van algemene aard tussen de federale overheid en de lokale overheden</v>
          </cell>
          <cell r="E71">
            <v>0</v>
          </cell>
        </row>
        <row r="72">
          <cell r="A72" t="str">
            <v>01.82.2</v>
          </cell>
          <cell r="B72" t="str">
            <v>Overdrachten van algemene aard tussen de gefederaliseerde entiteiten en de lokale overheden</v>
          </cell>
          <cell r="E72">
            <v>0</v>
          </cell>
        </row>
        <row r="73">
          <cell r="A73" t="str">
            <v>01.83</v>
          </cell>
          <cell r="B73" t="str">
            <v xml:space="preserve">Overdrachten van algemene aard binnen de lokale overheden </v>
          </cell>
          <cell r="E73">
            <v>0</v>
          </cell>
        </row>
        <row r="74">
          <cell r="A74" t="str">
            <v>01.84</v>
          </cell>
          <cell r="B74" t="str">
            <v xml:space="preserve">Overdrachten van algemene aard naar of vanuit de sociale zekerheid </v>
          </cell>
          <cell r="E74">
            <v>0</v>
          </cell>
        </row>
        <row r="75">
          <cell r="A75" t="str">
            <v xml:space="preserve">02 </v>
          </cell>
          <cell r="B75" t="str">
            <v>DEFENSIE</v>
          </cell>
          <cell r="C75">
            <v>0</v>
          </cell>
          <cell r="D75">
            <v>0</v>
          </cell>
          <cell r="E75">
            <v>0</v>
          </cell>
        </row>
        <row r="76">
          <cell r="A76" t="str">
            <v>02.1</v>
          </cell>
          <cell r="B76" t="str">
            <v xml:space="preserve">DEFENSIE </v>
          </cell>
          <cell r="C76">
            <v>0</v>
          </cell>
          <cell r="D76">
            <v>0</v>
          </cell>
          <cell r="E76">
            <v>0</v>
          </cell>
        </row>
        <row r="77">
          <cell r="A77" t="str">
            <v>02.10</v>
          </cell>
          <cell r="B77" t="str">
            <v>Defensie (algemeen)</v>
          </cell>
          <cell r="E77">
            <v>0</v>
          </cell>
        </row>
        <row r="78">
          <cell r="A78" t="str">
            <v>02.14</v>
          </cell>
          <cell r="B78" t="str">
            <v xml:space="preserve">Pensioenen uitgekeerd aan militairen </v>
          </cell>
          <cell r="E78">
            <v>0</v>
          </cell>
        </row>
        <row r="79">
          <cell r="A79" t="str">
            <v>02.2</v>
          </cell>
          <cell r="B79" t="str">
            <v>BESCHERMING VAN DE BURGERBEVOLKING</v>
          </cell>
          <cell r="E79">
            <v>0</v>
          </cell>
        </row>
        <row r="80">
          <cell r="A80" t="str">
            <v>02.3</v>
          </cell>
          <cell r="B80" t="str">
            <v>MILITAIRE HULP AAN HET BUITENLAND</v>
          </cell>
          <cell r="E80">
            <v>0</v>
          </cell>
        </row>
        <row r="81">
          <cell r="A81" t="str">
            <v>02.4</v>
          </cell>
          <cell r="B81" t="str">
            <v xml:space="preserve">ONDERZOEK EN ONTWIKKELING OP HET GEBIED VAN DEFENSIE </v>
          </cell>
          <cell r="E81">
            <v>0</v>
          </cell>
        </row>
        <row r="82">
          <cell r="A82" t="str">
            <v>02.5</v>
          </cell>
          <cell r="B82" t="str">
            <v>DEFENSIE, NIET ELDERS GEKLASSEERD</v>
          </cell>
          <cell r="E82">
            <v>0</v>
          </cell>
        </row>
        <row r="83">
          <cell r="A83" t="str">
            <v xml:space="preserve">03 </v>
          </cell>
          <cell r="B83" t="str">
            <v>OPENBARE ORDE EN VEILIGHEID</v>
          </cell>
          <cell r="C83">
            <v>0</v>
          </cell>
          <cell r="D83">
            <v>0</v>
          </cell>
          <cell r="E83">
            <v>0</v>
          </cell>
        </row>
        <row r="84">
          <cell r="A84" t="str">
            <v>03.0</v>
          </cell>
          <cell r="B84" t="str">
            <v>OPENBARE ORDE EN VEILIGHEID IN HET ALGEMEEN</v>
          </cell>
          <cell r="E84">
            <v>0</v>
          </cell>
        </row>
        <row r="85">
          <cell r="A85" t="str">
            <v>03.1</v>
          </cell>
          <cell r="B85" t="str">
            <v>POLITIEDIENSTEN</v>
          </cell>
          <cell r="E85">
            <v>0</v>
          </cell>
        </row>
        <row r="86">
          <cell r="A86" t="str">
            <v xml:space="preserve">03.2 </v>
          </cell>
          <cell r="B86" t="str">
            <v xml:space="preserve">BRANDWEER </v>
          </cell>
          <cell r="C86">
            <v>0</v>
          </cell>
          <cell r="D86">
            <v>0</v>
          </cell>
          <cell r="E86">
            <v>0</v>
          </cell>
        </row>
        <row r="87">
          <cell r="A87" t="str">
            <v>03.20</v>
          </cell>
          <cell r="B87" t="str">
            <v>Brandweer en burgerlijke bescherming (algemeen)</v>
          </cell>
          <cell r="E87">
            <v>0</v>
          </cell>
        </row>
        <row r="88">
          <cell r="A88" t="str">
            <v>03.21</v>
          </cell>
          <cell r="B88" t="str">
            <v xml:space="preserve">Brandweer </v>
          </cell>
          <cell r="E88">
            <v>0</v>
          </cell>
        </row>
        <row r="89">
          <cell r="A89" t="str">
            <v>03.22</v>
          </cell>
          <cell r="B89" t="str">
            <v xml:space="preserve">Burgerlijke bescherming </v>
          </cell>
          <cell r="E89">
            <v>0</v>
          </cell>
        </row>
        <row r="90">
          <cell r="A90" t="str">
            <v>03.3</v>
          </cell>
          <cell r="B90" t="str">
            <v>RECHTSPRAAK</v>
          </cell>
          <cell r="E90">
            <v>0</v>
          </cell>
        </row>
        <row r="91">
          <cell r="A91" t="str">
            <v>03.4</v>
          </cell>
          <cell r="B91" t="str">
            <v>GEVANGENISWEZEN</v>
          </cell>
          <cell r="E91">
            <v>0</v>
          </cell>
        </row>
        <row r="92">
          <cell r="A92" t="str">
            <v>03.5</v>
          </cell>
          <cell r="B92" t="str">
            <v>ONDERZOEK EN ONTWIKKELING OP HET GEBIED VAN DE OPENBARE ORDE EN VEILIGHEID</v>
          </cell>
          <cell r="C92">
            <v>0</v>
          </cell>
          <cell r="D92">
            <v>0</v>
          </cell>
          <cell r="E92">
            <v>0</v>
          </cell>
        </row>
        <row r="93">
          <cell r="A93" t="str">
            <v>03.50</v>
          </cell>
          <cell r="B93" t="str">
            <v>Onderzoek en ontwikkeling op het gebied van de openbare orde en veiligheid (algemeen)</v>
          </cell>
          <cell r="E93">
            <v>0</v>
          </cell>
        </row>
        <row r="94">
          <cell r="A94" t="str">
            <v>03.51</v>
          </cell>
          <cell r="B94" t="str">
            <v>Onderzoek en ontwikkeling op het gebied van de openbare orde en veiligheid (politiediensten)</v>
          </cell>
          <cell r="E94">
            <v>0</v>
          </cell>
        </row>
        <row r="95">
          <cell r="A95" t="str">
            <v>03.52</v>
          </cell>
          <cell r="B95" t="str">
            <v>Onderzoek en ontwikkeling op het gebied van de openbare orde en veiligheid (brandweer)</v>
          </cell>
          <cell r="E95">
            <v>0</v>
          </cell>
        </row>
        <row r="96">
          <cell r="A96" t="str">
            <v>03.53</v>
          </cell>
          <cell r="B96" t="str">
            <v>Onderzoek en ontwikkeling op het gebied van de openbare orde en veiligheid (rechtspraak)</v>
          </cell>
          <cell r="E96">
            <v>0</v>
          </cell>
        </row>
        <row r="97">
          <cell r="A97" t="str">
            <v>03.54</v>
          </cell>
          <cell r="B97" t="str">
            <v>Onderzoek en ontwikkeling op het gebied van de openbare orde en veiligheid (gevangeniswezen)</v>
          </cell>
          <cell r="E97">
            <v>0</v>
          </cell>
        </row>
        <row r="98">
          <cell r="A98" t="str">
            <v>03.6</v>
          </cell>
          <cell r="B98" t="str">
            <v>OPENBARE ORDE EN VEILIGHEID, NIET ELDERS GEKLASSEERD</v>
          </cell>
          <cell r="E98">
            <v>0</v>
          </cell>
        </row>
        <row r="99">
          <cell r="A99" t="str">
            <v>03.7</v>
          </cell>
          <cell r="B99" t="str">
            <v xml:space="preserve">OPENBARE ORDE EN VEILIGHEID (HULPONDERDELEN VAN) </v>
          </cell>
          <cell r="E99">
            <v>0</v>
          </cell>
        </row>
        <row r="100">
          <cell r="A100" t="str">
            <v xml:space="preserve">04 </v>
          </cell>
          <cell r="B100" t="str">
            <v>ECONOMISCHE ZAKEN</v>
          </cell>
          <cell r="C100">
            <v>0</v>
          </cell>
          <cell r="D100">
            <v>0</v>
          </cell>
          <cell r="E100">
            <v>0</v>
          </cell>
        </row>
        <row r="101">
          <cell r="A101" t="str">
            <v>04.1</v>
          </cell>
          <cell r="B101" t="str">
            <v>ALGEMENE ECONOMISCHE, HANDELS- EN ARBEIDSMARKTAANGELEGENHEDEN</v>
          </cell>
          <cell r="C101">
            <v>0</v>
          </cell>
          <cell r="D101">
            <v>0</v>
          </cell>
          <cell r="E101">
            <v>0</v>
          </cell>
        </row>
        <row r="102">
          <cell r="A102" t="str">
            <v>04.10</v>
          </cell>
          <cell r="B102" t="str">
            <v>Algemene economische, handels- en arbeidsmarktaangelegenheden (algemeen)</v>
          </cell>
          <cell r="E102">
            <v>0</v>
          </cell>
        </row>
        <row r="103">
          <cell r="A103" t="str">
            <v>04.11</v>
          </cell>
          <cell r="B103" t="str">
            <v>Algemene economische en handelsaangelegenheden</v>
          </cell>
          <cell r="E103">
            <v>0</v>
          </cell>
        </row>
        <row r="104">
          <cell r="A104" t="str">
            <v>04.12</v>
          </cell>
          <cell r="B104" t="str">
            <v>Algemene arbeidsmarktaangelegenheden</v>
          </cell>
          <cell r="E104">
            <v>0</v>
          </cell>
        </row>
        <row r="105">
          <cell r="A105" t="str">
            <v>04.2</v>
          </cell>
          <cell r="B105" t="str">
            <v xml:space="preserve">LANDBOUW, BOSBOUW, VISSERIJ EN JACHT </v>
          </cell>
          <cell r="C105">
            <v>0</v>
          </cell>
          <cell r="D105">
            <v>0</v>
          </cell>
          <cell r="E105">
            <v>0</v>
          </cell>
        </row>
        <row r="106">
          <cell r="A106" t="str">
            <v>04.20</v>
          </cell>
          <cell r="B106" t="str">
            <v>Landbouw, bosbouw, visserij en jacht (algemeen)</v>
          </cell>
          <cell r="E106">
            <v>0</v>
          </cell>
        </row>
        <row r="107">
          <cell r="A107" t="str">
            <v>04.21</v>
          </cell>
          <cell r="B107" t="str">
            <v>Landbouw</v>
          </cell>
          <cell r="E107">
            <v>0</v>
          </cell>
        </row>
        <row r="108">
          <cell r="A108" t="str">
            <v>04.22</v>
          </cell>
          <cell r="B108" t="str">
            <v>Bosbouw</v>
          </cell>
          <cell r="E108">
            <v>0</v>
          </cell>
        </row>
        <row r="109">
          <cell r="A109" t="str">
            <v>04.23</v>
          </cell>
          <cell r="B109" t="str">
            <v>Visserij en jacht</v>
          </cell>
          <cell r="E109">
            <v>0</v>
          </cell>
        </row>
        <row r="110">
          <cell r="A110" t="str">
            <v>04.3</v>
          </cell>
          <cell r="B110" t="str">
            <v>BRANDSTOFFEN EN ENERGIE</v>
          </cell>
          <cell r="C110">
            <v>0</v>
          </cell>
          <cell r="D110">
            <v>0</v>
          </cell>
          <cell r="E110">
            <v>0</v>
          </cell>
        </row>
        <row r="111">
          <cell r="A111" t="str">
            <v>04.30</v>
          </cell>
          <cell r="B111" t="str">
            <v>Brandstoffen en energie (algemeen)</v>
          </cell>
          <cell r="E111">
            <v>0</v>
          </cell>
        </row>
        <row r="112">
          <cell r="A112" t="str">
            <v>04.31</v>
          </cell>
          <cell r="B112" t="str">
            <v>Kolen en andere vaste minerale brandstoffen</v>
          </cell>
          <cell r="E112">
            <v>0</v>
          </cell>
        </row>
        <row r="113">
          <cell r="A113" t="str">
            <v>04.32</v>
          </cell>
          <cell r="B113" t="str">
            <v>Petroleum en aardgas</v>
          </cell>
          <cell r="E113">
            <v>0</v>
          </cell>
        </row>
        <row r="114">
          <cell r="A114" t="str">
            <v>04.33</v>
          </cell>
          <cell r="B114" t="str">
            <v>Nucleaire brandstof</v>
          </cell>
          <cell r="E114">
            <v>0</v>
          </cell>
        </row>
        <row r="115">
          <cell r="A115" t="str">
            <v>04.34</v>
          </cell>
          <cell r="B115" t="str">
            <v>Andere brandstoffen</v>
          </cell>
          <cell r="E115">
            <v>0</v>
          </cell>
        </row>
        <row r="116">
          <cell r="A116" t="str">
            <v>04.35</v>
          </cell>
          <cell r="B116" t="str">
            <v>Elektriciteit</v>
          </cell>
          <cell r="E116">
            <v>0</v>
          </cell>
        </row>
        <row r="117">
          <cell r="A117" t="str">
            <v>04.36</v>
          </cell>
          <cell r="B117" t="str">
            <v>Niet-elektrische energie</v>
          </cell>
          <cell r="E117">
            <v>0</v>
          </cell>
        </row>
        <row r="118">
          <cell r="A118" t="str">
            <v>04.4</v>
          </cell>
          <cell r="B118" t="str">
            <v>MIJNBOUW, INDUSTRIE EN BOUWNIJVERHEID</v>
          </cell>
          <cell r="C118">
            <v>0</v>
          </cell>
          <cell r="D118">
            <v>0</v>
          </cell>
          <cell r="E118">
            <v>0</v>
          </cell>
        </row>
        <row r="119">
          <cell r="A119" t="str">
            <v>04.40</v>
          </cell>
          <cell r="B119" t="str">
            <v>Mijnbouw, industrie en bouwnijverheid (algemeen)</v>
          </cell>
          <cell r="E119">
            <v>0</v>
          </cell>
        </row>
        <row r="120">
          <cell r="A120" t="str">
            <v>04.41</v>
          </cell>
          <cell r="B120" t="str">
            <v>Ontginning minerale grondstoffen met uitzondering van minerale brandstoffen</v>
          </cell>
          <cell r="E120">
            <v>0</v>
          </cell>
        </row>
        <row r="121">
          <cell r="A121" t="str">
            <v>04.42</v>
          </cell>
          <cell r="B121" t="str">
            <v>Industrie</v>
          </cell>
          <cell r="E121">
            <v>0</v>
          </cell>
        </row>
        <row r="122">
          <cell r="A122" t="str">
            <v>04.43</v>
          </cell>
          <cell r="B122" t="str">
            <v>Openbare bouwen en werken</v>
          </cell>
          <cell r="E122">
            <v>0</v>
          </cell>
        </row>
        <row r="123">
          <cell r="A123" t="str">
            <v>04.5</v>
          </cell>
          <cell r="B123" t="str">
            <v>VERVOER</v>
          </cell>
          <cell r="C123">
            <v>0</v>
          </cell>
          <cell r="D123">
            <v>0</v>
          </cell>
          <cell r="E123">
            <v>0</v>
          </cell>
        </row>
        <row r="124">
          <cell r="A124" t="str">
            <v>04.50</v>
          </cell>
          <cell r="B124" t="str">
            <v>Vervoer (algemeen)</v>
          </cell>
          <cell r="E124">
            <v>0</v>
          </cell>
        </row>
        <row r="125">
          <cell r="A125" t="str">
            <v>04.51</v>
          </cell>
          <cell r="B125" t="str">
            <v>Wegvervoer</v>
          </cell>
          <cell r="E125">
            <v>0</v>
          </cell>
        </row>
        <row r="126">
          <cell r="A126" t="str">
            <v>04.52</v>
          </cell>
          <cell r="B126" t="str">
            <v>Vervoer via het water</v>
          </cell>
          <cell r="E126">
            <v>0</v>
          </cell>
        </row>
        <row r="127">
          <cell r="A127" t="str">
            <v>04.53</v>
          </cell>
          <cell r="B127" t="str">
            <v>Spoorvervoer</v>
          </cell>
          <cell r="E127">
            <v>0</v>
          </cell>
        </row>
        <row r="128">
          <cell r="A128" t="str">
            <v>04.54</v>
          </cell>
          <cell r="B128" t="str">
            <v>Luchtvaart</v>
          </cell>
          <cell r="E128">
            <v>0</v>
          </cell>
        </row>
        <row r="129">
          <cell r="A129" t="str">
            <v>04.55</v>
          </cell>
          <cell r="B129" t="str">
            <v>Pijplijnen en diverse vervoersystemen</v>
          </cell>
          <cell r="E129">
            <v>0</v>
          </cell>
        </row>
        <row r="130">
          <cell r="A130" t="str">
            <v>04.6</v>
          </cell>
          <cell r="B130" t="str">
            <v>COMMUNICATIE</v>
          </cell>
          <cell r="E130">
            <v>0</v>
          </cell>
        </row>
        <row r="131">
          <cell r="A131" t="str">
            <v>04.7</v>
          </cell>
          <cell r="B131" t="str">
            <v>ANDERE BEDRIJFSTAKKEN</v>
          </cell>
          <cell r="C131">
            <v>0</v>
          </cell>
          <cell r="D131">
            <v>0</v>
          </cell>
          <cell r="E131">
            <v>0</v>
          </cell>
        </row>
        <row r="132">
          <cell r="A132" t="str">
            <v>04.70</v>
          </cell>
          <cell r="B132" t="str">
            <v>Andere bedrijfstakken (algemeen)</v>
          </cell>
          <cell r="E132">
            <v>0</v>
          </cell>
        </row>
        <row r="133">
          <cell r="A133" t="str">
            <v>04.71</v>
          </cell>
          <cell r="B133" t="str">
            <v>Distributie, opslag en bewaring</v>
          </cell>
          <cell r="E133">
            <v>0</v>
          </cell>
        </row>
        <row r="134">
          <cell r="A134" t="str">
            <v>04.72</v>
          </cell>
          <cell r="B134" t="str">
            <v>Horeca</v>
          </cell>
          <cell r="E134">
            <v>0</v>
          </cell>
        </row>
        <row r="135">
          <cell r="A135" t="str">
            <v>04.73</v>
          </cell>
          <cell r="B135" t="str">
            <v>Toerisme</v>
          </cell>
          <cell r="E135">
            <v>0</v>
          </cell>
        </row>
        <row r="136">
          <cell r="A136" t="str">
            <v>04.74</v>
          </cell>
          <cell r="B136" t="str">
            <v>Ontwikkeling van projecten met meervoudige doeleinden</v>
          </cell>
          <cell r="E136">
            <v>0</v>
          </cell>
        </row>
        <row r="137">
          <cell r="A137" t="str">
            <v>04.8</v>
          </cell>
          <cell r="B137" t="str">
            <v xml:space="preserve">ONDERZOEK EN ONTWIKKELING OP HET GEBIED VAN ECONOMISCHE ZAKEN </v>
          </cell>
          <cell r="C137">
            <v>0</v>
          </cell>
          <cell r="D137">
            <v>0</v>
          </cell>
          <cell r="E137">
            <v>0</v>
          </cell>
        </row>
        <row r="138">
          <cell r="A138" t="str">
            <v>04.80</v>
          </cell>
          <cell r="B138" t="str">
            <v>Onderzoek en ontwikkeling op het gebied van economische zaken (algemeen)</v>
          </cell>
          <cell r="E138">
            <v>0</v>
          </cell>
        </row>
        <row r="139">
          <cell r="A139" t="str">
            <v>04.81</v>
          </cell>
          <cell r="B139" t="str">
            <v>Onderzoek en ontwikkeling  op het gebied van algemene economische, handels- en arbeidsmarktaangelegenheden</v>
          </cell>
          <cell r="E139">
            <v>0</v>
          </cell>
        </row>
        <row r="140">
          <cell r="A140" t="str">
            <v>04.82</v>
          </cell>
          <cell r="B140" t="str">
            <v>Onderzoek en ontwikkeling op het gebied van landbouw, bosbouw, visserij en jacht</v>
          </cell>
          <cell r="E140">
            <v>0</v>
          </cell>
        </row>
        <row r="141">
          <cell r="A141" t="str">
            <v>04.83</v>
          </cell>
          <cell r="B141" t="str">
            <v>Onderzoek en ontwikkeling op het gebied van  brandstoffen en energie</v>
          </cell>
          <cell r="E141">
            <v>0</v>
          </cell>
        </row>
        <row r="142">
          <cell r="A142" t="str">
            <v>04.84</v>
          </cell>
          <cell r="B142" t="str">
            <v xml:space="preserve">Onderzoek en ontwikkeling op het gebied van mijnbouw, industrie en bouwnijverheid </v>
          </cell>
          <cell r="E142">
            <v>0</v>
          </cell>
        </row>
        <row r="143">
          <cell r="A143" t="str">
            <v>04.85</v>
          </cell>
          <cell r="B143" t="str">
            <v>Onderzoek en ontwikkeling  op het gebied van vervoer</v>
          </cell>
          <cell r="E143">
            <v>0</v>
          </cell>
        </row>
        <row r="144">
          <cell r="A144" t="str">
            <v>04.86</v>
          </cell>
          <cell r="B144" t="str">
            <v>Onderzoek en ontwikkeling op het gebied van communicatie</v>
          </cell>
          <cell r="E144">
            <v>0</v>
          </cell>
        </row>
        <row r="145">
          <cell r="A145" t="str">
            <v>04.87</v>
          </cell>
          <cell r="B145" t="str">
            <v>Onderzoek en ontwikkeling op het gebied van andere bedrijfstakken</v>
          </cell>
          <cell r="E145">
            <v>0</v>
          </cell>
        </row>
        <row r="146">
          <cell r="A146" t="str">
            <v>04.9</v>
          </cell>
          <cell r="B146" t="str">
            <v>ECONOMISCHE ZAKEN, NIET ELDERS GEKLASSEERD</v>
          </cell>
          <cell r="E146">
            <v>0</v>
          </cell>
        </row>
        <row r="147">
          <cell r="A147" t="str">
            <v xml:space="preserve">05 </v>
          </cell>
          <cell r="B147" t="str">
            <v>MILIEUBESCHERMING</v>
          </cell>
          <cell r="C147">
            <v>0</v>
          </cell>
          <cell r="D147">
            <v>0</v>
          </cell>
          <cell r="E147">
            <v>0</v>
          </cell>
        </row>
        <row r="148">
          <cell r="A148" t="str">
            <v>05.1</v>
          </cell>
          <cell r="B148" t="str">
            <v>AFVALBEHEER</v>
          </cell>
          <cell r="E148">
            <v>0</v>
          </cell>
        </row>
        <row r="149">
          <cell r="A149" t="str">
            <v>05.2</v>
          </cell>
          <cell r="B149" t="str">
            <v>AFVALWATERBEHEER</v>
          </cell>
          <cell r="E149">
            <v>0</v>
          </cell>
        </row>
        <row r="150">
          <cell r="A150" t="str">
            <v>05.3</v>
          </cell>
          <cell r="B150" t="str">
            <v>BESTRIJDING VAN MILIEUVERVUILING</v>
          </cell>
          <cell r="E150">
            <v>0</v>
          </cell>
        </row>
        <row r="151">
          <cell r="A151" t="str">
            <v>05.4</v>
          </cell>
          <cell r="B151" t="str">
            <v>BESCHERMING VAN DE BIODIVERSITEIT EN HET LANDSCHAP</v>
          </cell>
          <cell r="E151">
            <v>0</v>
          </cell>
        </row>
        <row r="152">
          <cell r="A152" t="str">
            <v>05.5</v>
          </cell>
          <cell r="B152" t="str">
            <v>ONDERZOEK EN ONTWIKKELING OP HET GEBIED VAN MILIEUBESCHERMING</v>
          </cell>
          <cell r="C152">
            <v>0</v>
          </cell>
          <cell r="D152">
            <v>0</v>
          </cell>
          <cell r="E152">
            <v>0</v>
          </cell>
        </row>
        <row r="153">
          <cell r="A153" t="str">
            <v>05.50</v>
          </cell>
          <cell r="B153" t="str">
            <v>Onderzoek en ontwikkeling op het gebied van milieubescherming (algemeen)</v>
          </cell>
          <cell r="E153">
            <v>0</v>
          </cell>
        </row>
        <row r="154">
          <cell r="A154" t="str">
            <v>05.51</v>
          </cell>
          <cell r="B154" t="str">
            <v>Onderzoek en ontwikkeling op het gebied van afvalbeheer</v>
          </cell>
          <cell r="E154">
            <v>0</v>
          </cell>
        </row>
        <row r="155">
          <cell r="A155" t="str">
            <v>05.52</v>
          </cell>
          <cell r="B155" t="str">
            <v>Onderzoek en ontwikkeling op het gebied van afvalwaterbeheer</v>
          </cell>
          <cell r="E155">
            <v>0</v>
          </cell>
        </row>
        <row r="156">
          <cell r="A156" t="str">
            <v>05.53</v>
          </cell>
          <cell r="B156" t="str">
            <v xml:space="preserve">Onderzoek en ontwikkeling op het gebied van bestrijding van milieuvervuiling </v>
          </cell>
          <cell r="E156">
            <v>0</v>
          </cell>
        </row>
        <row r="157">
          <cell r="A157" t="str">
            <v>05.54</v>
          </cell>
          <cell r="B157" t="str">
            <v>Onderzoek en ontwikkeling op het gebied van bescherming van de biodiversiteit en het landschap</v>
          </cell>
          <cell r="E157">
            <v>0</v>
          </cell>
        </row>
        <row r="158">
          <cell r="A158" t="str">
            <v>05.6</v>
          </cell>
          <cell r="B158" t="str">
            <v>MILIEUBESCHERMING, NIET ELDERS GEKLASSEERD</v>
          </cell>
          <cell r="E158">
            <v>0</v>
          </cell>
        </row>
        <row r="159">
          <cell r="A159" t="str">
            <v xml:space="preserve">06 </v>
          </cell>
          <cell r="B159" t="str">
            <v>HUISVESTING EN GEMEENSCHAPPELIJKE VOORZIENINGEN</v>
          </cell>
          <cell r="C159">
            <v>0</v>
          </cell>
          <cell r="D159">
            <v>0</v>
          </cell>
          <cell r="E159">
            <v>0</v>
          </cell>
        </row>
        <row r="160">
          <cell r="A160" t="str">
            <v>06.1</v>
          </cell>
          <cell r="B160" t="str">
            <v>HUISVESTING</v>
          </cell>
          <cell r="E160">
            <v>0</v>
          </cell>
        </row>
        <row r="161">
          <cell r="A161" t="str">
            <v>06.2</v>
          </cell>
          <cell r="B161" t="str">
            <v>SAMENLEVINGSOPBOUWWERK</v>
          </cell>
          <cell r="E161">
            <v>0</v>
          </cell>
        </row>
        <row r="162">
          <cell r="A162" t="str">
            <v>06.3</v>
          </cell>
          <cell r="B162" t="str">
            <v>WATERVOORZIENING</v>
          </cell>
          <cell r="E162">
            <v>0</v>
          </cell>
        </row>
        <row r="163">
          <cell r="A163" t="str">
            <v>06.4</v>
          </cell>
          <cell r="B163" t="str">
            <v>STRAATVERLICHTING</v>
          </cell>
          <cell r="E163">
            <v>0</v>
          </cell>
        </row>
        <row r="164">
          <cell r="A164" t="str">
            <v>06.5</v>
          </cell>
          <cell r="B164" t="str">
            <v>ONDERZOEK EN ONTWIKKELING OP HET GEBIED VAN HUISVESTING EN GEMEENSCHAPPELIJKE VOORZIENINGEN</v>
          </cell>
          <cell r="C164">
            <v>0</v>
          </cell>
          <cell r="D164">
            <v>0</v>
          </cell>
          <cell r="E164">
            <v>0</v>
          </cell>
        </row>
        <row r="165">
          <cell r="A165" t="str">
            <v>06.50</v>
          </cell>
          <cell r="B165" t="str">
            <v>Onderzoek en ontwikkeling op het gebied van huisvesting en gemeenschappelijke voorzieningen (algemeen)</v>
          </cell>
          <cell r="E165">
            <v>0</v>
          </cell>
        </row>
        <row r="166">
          <cell r="A166" t="str">
            <v>06.51</v>
          </cell>
          <cell r="B166" t="str">
            <v>Onderzoek en ontwikkeling op het gebied van huisvesting</v>
          </cell>
          <cell r="E166">
            <v>0</v>
          </cell>
        </row>
        <row r="167">
          <cell r="A167" t="str">
            <v>06.52</v>
          </cell>
          <cell r="B167" t="str">
            <v>Onderzoek en ontwikkeling op het gebied van samenlevingsopbouwwerk</v>
          </cell>
          <cell r="E167">
            <v>0</v>
          </cell>
        </row>
        <row r="168">
          <cell r="A168" t="str">
            <v>06.53</v>
          </cell>
          <cell r="B168" t="str">
            <v>Onderzoek en ontwikkeling op het gebied van watervoorziening</v>
          </cell>
          <cell r="E168">
            <v>0</v>
          </cell>
        </row>
        <row r="169">
          <cell r="A169" t="str">
            <v>06.54</v>
          </cell>
          <cell r="B169" t="str">
            <v>Onderzoek en ontwikkeling op het gebied van straatverlichting</v>
          </cell>
          <cell r="E169">
            <v>0</v>
          </cell>
        </row>
        <row r="170">
          <cell r="A170" t="str">
            <v>06.6</v>
          </cell>
          <cell r="B170" t="str">
            <v>HUISVESTING EN GEMEENSCHAPPELIJKE VOORZIENINGEN, NIET ELDERS GEKLASSEERD</v>
          </cell>
          <cell r="E170">
            <v>0</v>
          </cell>
        </row>
        <row r="171">
          <cell r="A171" t="str">
            <v xml:space="preserve">07 </v>
          </cell>
          <cell r="B171" t="str">
            <v>GEZONDHEID</v>
          </cell>
          <cell r="C171">
            <v>64408</v>
          </cell>
          <cell r="D171">
            <v>337319</v>
          </cell>
          <cell r="E171">
            <v>401727</v>
          </cell>
        </row>
        <row r="172">
          <cell r="A172" t="str">
            <v>07.0</v>
          </cell>
          <cell r="B172" t="str">
            <v>ALGEMENE ZAKEN INZAKE GEZONDHEID</v>
          </cell>
          <cell r="C172">
            <v>26658</v>
          </cell>
          <cell r="E172">
            <v>26658</v>
          </cell>
        </row>
        <row r="173">
          <cell r="A173" t="str">
            <v>07.1</v>
          </cell>
          <cell r="B173" t="str">
            <v>MEDISCHE PRODUCTEN, APPARATEN EN TOESTELLEN</v>
          </cell>
          <cell r="C173">
            <v>0</v>
          </cell>
          <cell r="D173">
            <v>0</v>
          </cell>
          <cell r="E173">
            <v>0</v>
          </cell>
        </row>
        <row r="174">
          <cell r="A174" t="str">
            <v>07.10</v>
          </cell>
          <cell r="B174" t="str">
            <v>Medische producten, apparaten en toestellen (algemeen)</v>
          </cell>
          <cell r="E174">
            <v>0</v>
          </cell>
        </row>
        <row r="175">
          <cell r="A175" t="str">
            <v>07.11</v>
          </cell>
          <cell r="B175" t="str">
            <v>Farmaceutische producten</v>
          </cell>
          <cell r="E175">
            <v>0</v>
          </cell>
        </row>
        <row r="176">
          <cell r="A176" t="str">
            <v>07.12</v>
          </cell>
          <cell r="B176" t="str">
            <v>Andere medische producten</v>
          </cell>
          <cell r="E176">
            <v>0</v>
          </cell>
        </row>
        <row r="177">
          <cell r="A177" t="str">
            <v>07.13</v>
          </cell>
          <cell r="B177" t="str">
            <v>Therapeutische apparaten en toestellen</v>
          </cell>
          <cell r="E177">
            <v>0</v>
          </cell>
        </row>
        <row r="178">
          <cell r="A178" t="str">
            <v>07.2</v>
          </cell>
          <cell r="B178" t="str">
            <v>EXTRAMURALE GEZONDHEIDSZORG</v>
          </cell>
          <cell r="C178">
            <v>0</v>
          </cell>
          <cell r="D178">
            <v>0</v>
          </cell>
          <cell r="E178">
            <v>0</v>
          </cell>
        </row>
        <row r="179">
          <cell r="A179" t="str">
            <v>07.20</v>
          </cell>
          <cell r="B179" t="str">
            <v>Extramurale gezondheidszorg (algemeen)</v>
          </cell>
          <cell r="E179">
            <v>0</v>
          </cell>
        </row>
        <row r="180">
          <cell r="A180" t="str">
            <v>07.21</v>
          </cell>
          <cell r="B180" t="str">
            <v>Algemene medische gezondheidszorg</v>
          </cell>
          <cell r="E180">
            <v>0</v>
          </cell>
        </row>
        <row r="181">
          <cell r="A181" t="str">
            <v>07.22</v>
          </cell>
          <cell r="B181" t="str">
            <v>Gespecialiseerde medische gezondheidszorg</v>
          </cell>
          <cell r="E181">
            <v>0</v>
          </cell>
        </row>
        <row r="182">
          <cell r="A182" t="str">
            <v>07.23</v>
          </cell>
          <cell r="B182" t="str">
            <v>Tandheelkundige diensten</v>
          </cell>
          <cell r="E182">
            <v>0</v>
          </cell>
        </row>
        <row r="183">
          <cell r="A183" t="str">
            <v>07.24</v>
          </cell>
          <cell r="B183" t="str">
            <v>Paramedische diensten</v>
          </cell>
          <cell r="E183">
            <v>0</v>
          </cell>
        </row>
        <row r="184">
          <cell r="A184" t="str">
            <v>07.3</v>
          </cell>
          <cell r="B184" t="str">
            <v xml:space="preserve">DIENSTEN VAN ZIEKENHUIZEN </v>
          </cell>
          <cell r="C184">
            <v>0</v>
          </cell>
          <cell r="D184">
            <v>306260</v>
          </cell>
          <cell r="E184">
            <v>306260</v>
          </cell>
        </row>
        <row r="185">
          <cell r="A185" t="str">
            <v>07.30</v>
          </cell>
          <cell r="B185" t="str">
            <v>Diensten van ziekenhuizen (algemeen)</v>
          </cell>
          <cell r="E185">
            <v>0</v>
          </cell>
        </row>
        <row r="186">
          <cell r="A186" t="str">
            <v>07.31</v>
          </cell>
          <cell r="B186" t="str">
            <v xml:space="preserve">Algemene diensten van ziekenhuizen </v>
          </cell>
          <cell r="E186">
            <v>0</v>
          </cell>
        </row>
        <row r="187">
          <cell r="A187" t="str">
            <v>07.32</v>
          </cell>
          <cell r="B187" t="str">
            <v>Gespecialiseerde diensten van ziekenhuizen</v>
          </cell>
          <cell r="D187">
            <v>17495</v>
          </cell>
          <cell r="E187">
            <v>17495</v>
          </cell>
        </row>
        <row r="188">
          <cell r="A188" t="str">
            <v>07.33</v>
          </cell>
          <cell r="B188" t="str">
            <v xml:space="preserve">Diensten van medische centra </v>
          </cell>
          <cell r="E188">
            <v>0</v>
          </cell>
        </row>
        <row r="189">
          <cell r="A189" t="str">
            <v>07.34</v>
          </cell>
          <cell r="B189" t="str">
            <v>Rust- en verzorgingstehuizen</v>
          </cell>
          <cell r="D189">
            <v>288765</v>
          </cell>
          <cell r="E189">
            <v>288765</v>
          </cell>
        </row>
        <row r="190">
          <cell r="A190" t="str">
            <v>07.4</v>
          </cell>
          <cell r="B190" t="str">
            <v>DIENSTEN IN DE OPENBARE GEZONDHEIDSZORG</v>
          </cell>
          <cell r="C190">
            <v>37598</v>
          </cell>
          <cell r="D190">
            <v>40</v>
          </cell>
          <cell r="E190">
            <v>37638</v>
          </cell>
        </row>
        <row r="191">
          <cell r="A191" t="str">
            <v>07.5</v>
          </cell>
          <cell r="B191" t="str">
            <v>ONDERZOEK EN ONTWIKKELING OP HET GEBIED VAN GEZONDHEIDSZORG</v>
          </cell>
          <cell r="C191">
            <v>152</v>
          </cell>
          <cell r="D191">
            <v>0</v>
          </cell>
          <cell r="E191">
            <v>152</v>
          </cell>
        </row>
        <row r="192">
          <cell r="A192" t="str">
            <v>07.50</v>
          </cell>
          <cell r="B192" t="str">
            <v>Onderzoek en ontwikkeling op het gebied van gezondheidszorg (algemeen)</v>
          </cell>
          <cell r="C192">
            <v>152</v>
          </cell>
          <cell r="E192">
            <v>152</v>
          </cell>
        </row>
        <row r="193">
          <cell r="A193" t="str">
            <v>07.51</v>
          </cell>
          <cell r="B193" t="str">
            <v>Onderzoek en ontwikkeling op het gebied van medische producten, apparaten en toestellen</v>
          </cell>
          <cell r="E193">
            <v>0</v>
          </cell>
        </row>
        <row r="194">
          <cell r="A194" t="str">
            <v>07.52</v>
          </cell>
          <cell r="B194" t="str">
            <v>Onderzoek en ontwikkeling op het gebied van extramurale gezondheidszorg</v>
          </cell>
          <cell r="E194">
            <v>0</v>
          </cell>
        </row>
        <row r="195">
          <cell r="A195" t="str">
            <v>07.53</v>
          </cell>
          <cell r="B195" t="str">
            <v xml:space="preserve">Onderzoek en ontwikkeling op het gebied van diensten van ziekenhuizen </v>
          </cell>
          <cell r="E195">
            <v>0</v>
          </cell>
        </row>
        <row r="196">
          <cell r="A196" t="str">
            <v>07.54</v>
          </cell>
          <cell r="B196" t="str">
            <v>Onderzoek en ontwikkeling op het gebied van openbare gezondheidszorg</v>
          </cell>
          <cell r="E196">
            <v>0</v>
          </cell>
        </row>
        <row r="197">
          <cell r="A197" t="str">
            <v>07.6</v>
          </cell>
          <cell r="B197" t="str">
            <v>GEZONDHEIDSZORG, NIET ELDERS GEKLASSEERD</v>
          </cell>
          <cell r="D197">
            <v>31019</v>
          </cell>
          <cell r="E197">
            <v>31019</v>
          </cell>
        </row>
        <row r="198">
          <cell r="A198" t="str">
            <v xml:space="preserve">08 </v>
          </cell>
          <cell r="B198" t="str">
            <v>RECREATIE, CULTUUR EN GODSDIENST</v>
          </cell>
          <cell r="C198">
            <v>0</v>
          </cell>
          <cell r="D198">
            <v>0</v>
          </cell>
          <cell r="E198">
            <v>0</v>
          </cell>
        </row>
        <row r="199">
          <cell r="A199" t="str">
            <v>08.1</v>
          </cell>
          <cell r="B199" t="str">
            <v>DIENSTEN OP HET GEBIED VAN RECREATIE EN SPORT</v>
          </cell>
          <cell r="E199">
            <v>0</v>
          </cell>
        </row>
        <row r="200">
          <cell r="A200" t="str">
            <v>08.2</v>
          </cell>
          <cell r="B200" t="str">
            <v>DIENSTEN OP HET GEBIED VAN CULTUUR</v>
          </cell>
          <cell r="E200">
            <v>0</v>
          </cell>
        </row>
        <row r="201">
          <cell r="A201" t="str">
            <v>08.3</v>
          </cell>
          <cell r="B201" t="str">
            <v>DIENSTEN VAN OMROEPEN EN UITGEVERIJEN</v>
          </cell>
          <cell r="E201">
            <v>0</v>
          </cell>
        </row>
        <row r="202">
          <cell r="A202" t="str">
            <v>08.4</v>
          </cell>
          <cell r="B202" t="str">
            <v>DIENSTEN VAN RELIGIEUZE EN ANDERE GEMEENSCHAPPEN</v>
          </cell>
          <cell r="E202">
            <v>0</v>
          </cell>
        </row>
        <row r="203">
          <cell r="A203" t="str">
            <v>08.5</v>
          </cell>
          <cell r="B203" t="str">
            <v>ONDERZOEK EN ONTWIKKELING OP HET GEBIED VAN RECREATIE, CULTUUR EN GODSDIENST</v>
          </cell>
          <cell r="C203">
            <v>0</v>
          </cell>
          <cell r="D203">
            <v>0</v>
          </cell>
          <cell r="E203">
            <v>0</v>
          </cell>
        </row>
        <row r="204">
          <cell r="A204" t="str">
            <v>08.50</v>
          </cell>
          <cell r="B204" t="str">
            <v>Onderzoek en ontwikkeling op het gebied van recreatie, cultuur en godsdienst (algemeen)</v>
          </cell>
          <cell r="E204">
            <v>0</v>
          </cell>
        </row>
        <row r="205">
          <cell r="A205" t="str">
            <v>08.51</v>
          </cell>
          <cell r="B205" t="str">
            <v>Onderzoek en ontwikkeling op het gebied van recreatie en 
sport</v>
          </cell>
          <cell r="E205">
            <v>0</v>
          </cell>
        </row>
        <row r="206">
          <cell r="A206" t="str">
            <v>08.52</v>
          </cell>
          <cell r="B206" t="str">
            <v>Onderzoek en ontwikkeling op het gebied van cultuur</v>
          </cell>
          <cell r="E206">
            <v>0</v>
          </cell>
        </row>
        <row r="207">
          <cell r="A207" t="str">
            <v>08.53</v>
          </cell>
          <cell r="B207" t="str">
            <v>Onderzoek en ontwikkeling op het gebied van omroepen en uitgeverijen</v>
          </cell>
          <cell r="E207">
            <v>0</v>
          </cell>
        </row>
        <row r="208">
          <cell r="A208" t="str">
            <v>08.54</v>
          </cell>
          <cell r="B208" t="str">
            <v>Onderzoek en ontwikkeling op het gebied van religieuze en andere gemeenschappen</v>
          </cell>
          <cell r="E208">
            <v>0</v>
          </cell>
        </row>
        <row r="209">
          <cell r="A209" t="str">
            <v>08.6</v>
          </cell>
          <cell r="B209" t="str">
            <v>RECREATIE, CULTUUR EN GODSDIENST, NIET ELDERS GEKLASSEERD</v>
          </cell>
          <cell r="E209">
            <v>0</v>
          </cell>
        </row>
        <row r="210">
          <cell r="A210" t="str">
            <v xml:space="preserve">09 </v>
          </cell>
          <cell r="B210" t="str">
            <v>ONDERWIJS</v>
          </cell>
          <cell r="C210">
            <v>0</v>
          </cell>
          <cell r="D210">
            <v>0</v>
          </cell>
          <cell r="E210">
            <v>0</v>
          </cell>
        </row>
        <row r="211">
          <cell r="A211" t="str">
            <v>09.1</v>
          </cell>
          <cell r="B211" t="str">
            <v xml:space="preserve">KLEUTER- EN PRIMAIR ONDERWIJS </v>
          </cell>
          <cell r="C211">
            <v>0</v>
          </cell>
          <cell r="D211">
            <v>0</v>
          </cell>
          <cell r="E211">
            <v>0</v>
          </cell>
        </row>
        <row r="212">
          <cell r="A212" t="str">
            <v>09.10</v>
          </cell>
          <cell r="B212" t="str">
            <v>Kleuter- en primair onderwijs (algemeen)</v>
          </cell>
          <cell r="E212">
            <v>0</v>
          </cell>
        </row>
        <row r="213">
          <cell r="A213" t="str">
            <v>09.11</v>
          </cell>
          <cell r="B213" t="str">
            <v>Kleuteronderwijs</v>
          </cell>
          <cell r="E213">
            <v>0</v>
          </cell>
        </row>
        <row r="214">
          <cell r="A214" t="str">
            <v>09.12</v>
          </cell>
          <cell r="B214" t="str">
            <v>Primair onderwijs</v>
          </cell>
          <cell r="E214">
            <v>0</v>
          </cell>
        </row>
        <row r="215">
          <cell r="A215" t="str">
            <v>09.2</v>
          </cell>
          <cell r="B215" t="str">
            <v>SECUNDAIR ONDERWIJS</v>
          </cell>
          <cell r="C215">
            <v>0</v>
          </cell>
          <cell r="D215">
            <v>0</v>
          </cell>
          <cell r="E215">
            <v>0</v>
          </cell>
        </row>
        <row r="216">
          <cell r="A216" t="str">
            <v>09.20</v>
          </cell>
          <cell r="B216" t="str">
            <v>Secundair onderwijs (algemeen)</v>
          </cell>
          <cell r="E216">
            <v>0</v>
          </cell>
        </row>
        <row r="217">
          <cell r="A217" t="str">
            <v>09.21</v>
          </cell>
          <cell r="B217" t="str">
            <v>Eerste cyclus van het secundair onderwijs</v>
          </cell>
          <cell r="E217">
            <v>0</v>
          </cell>
        </row>
        <row r="218">
          <cell r="A218" t="str">
            <v>09.22</v>
          </cell>
          <cell r="B218" t="str">
            <v>Tweede cyclus van het secundair onderwijs</v>
          </cell>
          <cell r="E218">
            <v>0</v>
          </cell>
        </row>
        <row r="219">
          <cell r="A219" t="str">
            <v>09.3</v>
          </cell>
          <cell r="B219" t="str">
            <v xml:space="preserve">POSTSECUNDAIR NIET-TERTIAIR ONDERWIJS </v>
          </cell>
          <cell r="E219">
            <v>0</v>
          </cell>
        </row>
        <row r="220">
          <cell r="A220" t="str">
            <v>09.4</v>
          </cell>
          <cell r="B220" t="str">
            <v>TERTIAIR ONDERWIJS</v>
          </cell>
          <cell r="C220">
            <v>0</v>
          </cell>
          <cell r="D220">
            <v>0</v>
          </cell>
          <cell r="E220">
            <v>0</v>
          </cell>
        </row>
        <row r="221">
          <cell r="A221" t="str">
            <v>09.40</v>
          </cell>
          <cell r="B221" t="str">
            <v>Tertiair onderwijs (algemeen)</v>
          </cell>
          <cell r="E221">
            <v>0</v>
          </cell>
        </row>
        <row r="222">
          <cell r="A222" t="str">
            <v>09.41</v>
          </cell>
          <cell r="B222" t="str">
            <v>Eerste cyclus van het tertiair onderwijs</v>
          </cell>
          <cell r="E222">
            <v>0</v>
          </cell>
        </row>
        <row r="223">
          <cell r="A223" t="str">
            <v>09.42</v>
          </cell>
          <cell r="B223" t="str">
            <v>Tweede cyclus van het tertiair onderwijs</v>
          </cell>
          <cell r="E223">
            <v>0</v>
          </cell>
        </row>
        <row r="224">
          <cell r="A224" t="str">
            <v>09.5</v>
          </cell>
          <cell r="B224" t="str">
            <v>ONDERWIJS, DAT NIET NAAR NIVEAU KAN WORDEN INGEDEELD</v>
          </cell>
          <cell r="E224">
            <v>0</v>
          </cell>
        </row>
        <row r="225">
          <cell r="A225" t="str">
            <v>09.6</v>
          </cell>
          <cell r="B225" t="str">
            <v xml:space="preserve">ONDERWIJSONDERSTEUNENDE DIENSTEN </v>
          </cell>
          <cell r="E225">
            <v>0</v>
          </cell>
        </row>
        <row r="226">
          <cell r="A226" t="str">
            <v>09.7</v>
          </cell>
          <cell r="B226" t="str">
            <v>ONDERZOEK EN ONTWIKKELING OP HET GEBIED VAN ONDERWIJS</v>
          </cell>
          <cell r="C226">
            <v>0</v>
          </cell>
          <cell r="D226">
            <v>0</v>
          </cell>
          <cell r="E226">
            <v>0</v>
          </cell>
        </row>
        <row r="227">
          <cell r="A227" t="str">
            <v>09.70</v>
          </cell>
          <cell r="B227" t="str">
            <v>Onderzoek en ontwikkeling op het gebied van onderwijs (algemeen)</v>
          </cell>
          <cell r="E227">
            <v>0</v>
          </cell>
        </row>
        <row r="228">
          <cell r="A228" t="str">
            <v>09.71</v>
          </cell>
          <cell r="B228" t="str">
            <v>Onderzoek en ontwikkeling op het gebied van kleuter- en primair onderwijs</v>
          </cell>
          <cell r="E228">
            <v>0</v>
          </cell>
        </row>
        <row r="229">
          <cell r="A229" t="str">
            <v>09.72</v>
          </cell>
          <cell r="B229" t="str">
            <v>Onderzoek en ontwikkeling op het gebied van secundair onderwijs</v>
          </cell>
          <cell r="E229">
            <v>0</v>
          </cell>
        </row>
        <row r="230">
          <cell r="A230" t="str">
            <v>09.73</v>
          </cell>
          <cell r="B230" t="str">
            <v>Onderzoek en ontwikkeling op het gebied van postsecundair niet-tertiair onderwijs</v>
          </cell>
          <cell r="E230">
            <v>0</v>
          </cell>
        </row>
        <row r="231">
          <cell r="A231" t="str">
            <v>09.74</v>
          </cell>
          <cell r="B231" t="str">
            <v>Onderzoek en ontwikkeling op het gebied van tertiair onderwijs</v>
          </cell>
          <cell r="E231">
            <v>0</v>
          </cell>
        </row>
        <row r="232">
          <cell r="A232" t="str">
            <v>09.75</v>
          </cell>
          <cell r="B232" t="str">
            <v>Onderzoek en ontwikkeling op het gebied van onderwijs dat niet naar niveau kan worden ingedeeld</v>
          </cell>
          <cell r="E232">
            <v>0</v>
          </cell>
        </row>
        <row r="233">
          <cell r="A233" t="str">
            <v>09.76</v>
          </cell>
          <cell r="B233" t="str">
            <v>Onderzoek en ontwikkeling op het gebied van onderwijsondersteunende diensten</v>
          </cell>
          <cell r="E233">
            <v>0</v>
          </cell>
        </row>
        <row r="234">
          <cell r="A234" t="str">
            <v>09.77</v>
          </cell>
          <cell r="B234" t="str">
            <v>Onderzoek en ontwikkeling op het gebied van onderwijs, niet elders geklasseerd</v>
          </cell>
          <cell r="E234">
            <v>0</v>
          </cell>
        </row>
        <row r="235">
          <cell r="A235" t="str">
            <v>09.8</v>
          </cell>
          <cell r="B235" t="str">
            <v>ONDERWIJS, NIET ELDERS GEKLASSEERD</v>
          </cell>
          <cell r="E235">
            <v>0</v>
          </cell>
        </row>
        <row r="236">
          <cell r="A236" t="str">
            <v xml:space="preserve">10 </v>
          </cell>
          <cell r="B236" t="str">
            <v xml:space="preserve">SOCIALE BESCHERMING </v>
          </cell>
          <cell r="C236">
            <v>108618</v>
          </cell>
          <cell r="D236">
            <v>978948</v>
          </cell>
          <cell r="E236">
            <v>1087566</v>
          </cell>
        </row>
        <row r="237">
          <cell r="A237" t="str">
            <v>10.0</v>
          </cell>
          <cell r="B237" t="str">
            <v>SOCIALE BESCHERMING EN SOCIALE ZEKERHEID (ALGEMEEN)</v>
          </cell>
          <cell r="C237">
            <v>3203</v>
          </cell>
          <cell r="D237">
            <v>20577</v>
          </cell>
          <cell r="E237">
            <v>23780</v>
          </cell>
        </row>
        <row r="238">
          <cell r="A238" t="str">
            <v>10.1</v>
          </cell>
          <cell r="B238" t="str">
            <v>ZIEKTE EN ARBEIDSONGESCHIKTHEID</v>
          </cell>
          <cell r="C238">
            <v>0</v>
          </cell>
          <cell r="D238">
            <v>30293</v>
          </cell>
          <cell r="E238">
            <v>30293</v>
          </cell>
        </row>
        <row r="239">
          <cell r="A239" t="str">
            <v>10.10</v>
          </cell>
          <cell r="B239" t="str">
            <v>Ziekte en arbeidsongeschiktheid (algemeen)</v>
          </cell>
          <cell r="D239">
            <v>1613</v>
          </cell>
          <cell r="E239">
            <v>1613</v>
          </cell>
        </row>
        <row r="240">
          <cell r="A240" t="str">
            <v>10.11</v>
          </cell>
          <cell r="B240" t="str">
            <v>Ziekte  en arbeidsongeschiktheid – Tijdelijke ongeschiktheid</v>
          </cell>
          <cell r="E240">
            <v>0</v>
          </cell>
        </row>
        <row r="241">
          <cell r="A241" t="str">
            <v>10.12</v>
          </cell>
          <cell r="B241" t="str">
            <v>Ziekte en arbeidsongeschiktheid – Permanente ongeschiktheid</v>
          </cell>
          <cell r="D241">
            <v>28680</v>
          </cell>
          <cell r="E241">
            <v>28680</v>
          </cell>
        </row>
        <row r="242">
          <cell r="A242" t="str">
            <v>10.2</v>
          </cell>
          <cell r="B242" t="str">
            <v>OUDERDOM</v>
          </cell>
          <cell r="D242">
            <v>38406</v>
          </cell>
          <cell r="E242">
            <v>38406</v>
          </cell>
        </row>
        <row r="243">
          <cell r="A243" t="str">
            <v>10.3</v>
          </cell>
          <cell r="B243" t="str">
            <v>NABESTAANDEN</v>
          </cell>
          <cell r="E243">
            <v>0</v>
          </cell>
        </row>
        <row r="244">
          <cell r="A244" t="str">
            <v>10.4</v>
          </cell>
          <cell r="B244" t="str">
            <v xml:space="preserve">GEZIN EN KINDEREN </v>
          </cell>
          <cell r="D244">
            <v>889672</v>
          </cell>
          <cell r="E244">
            <v>889672</v>
          </cell>
        </row>
        <row r="245">
          <cell r="A245" t="str">
            <v>10.5</v>
          </cell>
          <cell r="B245" t="str">
            <v>WERKLOOSHEID</v>
          </cell>
          <cell r="E245">
            <v>0</v>
          </cell>
        </row>
        <row r="246">
          <cell r="A246" t="str">
            <v>10.6</v>
          </cell>
          <cell r="B246" t="str">
            <v xml:space="preserve">HUISVESTING </v>
          </cell>
          <cell r="E246">
            <v>0</v>
          </cell>
        </row>
        <row r="247">
          <cell r="A247" t="str">
            <v>10.7</v>
          </cell>
          <cell r="B247" t="str">
            <v>SOCIALE UITSLUITING, NIET ELDERS GEKLASSEERD</v>
          </cell>
          <cell r="C247">
            <v>105415</v>
          </cell>
          <cell r="E247">
            <v>105415</v>
          </cell>
        </row>
        <row r="248">
          <cell r="A248" t="str">
            <v>10.8</v>
          </cell>
          <cell r="B248" t="str">
            <v>ONDERZOEK EN ONTWIKKELING OP HET GEBIED VAN SOCIALE BESCHERMING</v>
          </cell>
          <cell r="C248">
            <v>0</v>
          </cell>
          <cell r="D248">
            <v>0</v>
          </cell>
          <cell r="E248">
            <v>0</v>
          </cell>
        </row>
        <row r="249">
          <cell r="A249" t="str">
            <v>10.80</v>
          </cell>
          <cell r="B249" t="str">
            <v>Onderzoek en ontwikkeling op het gebied van sociale bescherming (algemeen)</v>
          </cell>
          <cell r="E249">
            <v>0</v>
          </cell>
        </row>
        <row r="250">
          <cell r="A250" t="str">
            <v>10.81</v>
          </cell>
          <cell r="B250" t="str">
            <v>Onderzoek en ontwikkeling op het gebied van ziekte en arbeidsongeschiktheid</v>
          </cell>
          <cell r="E250">
            <v>0</v>
          </cell>
        </row>
        <row r="251">
          <cell r="A251" t="str">
            <v>10.82</v>
          </cell>
          <cell r="B251" t="str">
            <v>Onderzoek en ontwikkeling op het gebied van ouderdom</v>
          </cell>
          <cell r="E251">
            <v>0</v>
          </cell>
        </row>
        <row r="252">
          <cell r="A252" t="str">
            <v>10.83</v>
          </cell>
          <cell r="B252" t="str">
            <v>Onderzoek en ontwikkeling op het gebied van overleving</v>
          </cell>
          <cell r="E252">
            <v>0</v>
          </cell>
        </row>
        <row r="253">
          <cell r="A253" t="str">
            <v>10.84</v>
          </cell>
          <cell r="B253" t="str">
            <v>Onderzoek en ontwikkeling op het gebied van gezin en 
kinderen</v>
          </cell>
          <cell r="E253">
            <v>0</v>
          </cell>
        </row>
        <row r="254">
          <cell r="A254" t="str">
            <v>10.85</v>
          </cell>
          <cell r="B254" t="str">
            <v>Onderzoek en ontwikkeling op het gebied van werkloosheid</v>
          </cell>
          <cell r="E254">
            <v>0</v>
          </cell>
        </row>
        <row r="255">
          <cell r="A255" t="str">
            <v>10.86</v>
          </cell>
          <cell r="B255" t="str">
            <v>Onderzoek en ontwikkeling op het gebied van huisvesting</v>
          </cell>
          <cell r="E255">
            <v>0</v>
          </cell>
        </row>
        <row r="256">
          <cell r="A256" t="str">
            <v>10.87</v>
          </cell>
          <cell r="B256" t="str">
            <v>Onderzoek en ontwikkeling op het gebied van sociale uitsluiting, niet elders geklasseerd</v>
          </cell>
          <cell r="E256">
            <v>0</v>
          </cell>
        </row>
        <row r="257">
          <cell r="A257" t="str">
            <v>10.88</v>
          </cell>
          <cell r="B257" t="str">
            <v>Onderzoek en ontwikkeling op het gebied van sociale bescherming, niet elders geklasseerd</v>
          </cell>
          <cell r="C257">
            <v>0</v>
          </cell>
          <cell r="D257">
            <v>0</v>
          </cell>
          <cell r="E257">
            <v>0</v>
          </cell>
        </row>
        <row r="258">
          <cell r="A258" t="str">
            <v>10.88.0</v>
          </cell>
          <cell r="B258" t="str">
            <v xml:space="preserve">Onderzoek en ontwikkeling op het gebied van sociale bescherming, niet elders geklasseerd  </v>
          </cell>
          <cell r="E258">
            <v>0</v>
          </cell>
        </row>
        <row r="259">
          <cell r="A259" t="str">
            <v>10.88.1</v>
          </cell>
          <cell r="B259" t="str">
            <v xml:space="preserve">Onderzoek en ontwikkeling op het gebied van sociale bescherming van de jeugd en de kinderen </v>
          </cell>
          <cell r="E259">
            <v>0</v>
          </cell>
        </row>
        <row r="260">
          <cell r="A260" t="str">
            <v>10.9</v>
          </cell>
          <cell r="B260" t="str">
            <v>SOCIALE BESCHERMING, NIET ELDERS GEKLASSEERD</v>
          </cell>
          <cell r="C260">
            <v>0</v>
          </cell>
          <cell r="D260">
            <v>0</v>
          </cell>
          <cell r="E260">
            <v>0</v>
          </cell>
        </row>
        <row r="261">
          <cell r="A261" t="str">
            <v>10.90</v>
          </cell>
          <cell r="B261" t="str">
            <v xml:space="preserve">Sociale bescherming, niet elders geklasseerd </v>
          </cell>
          <cell r="C261">
            <v>0</v>
          </cell>
          <cell r="D261">
            <v>0</v>
          </cell>
          <cell r="E261">
            <v>0</v>
          </cell>
        </row>
        <row r="262">
          <cell r="A262" t="str">
            <v>10.90.0</v>
          </cell>
          <cell r="B262" t="str">
            <v xml:space="preserve">Sociale bescherming, niet elders geklasseerd </v>
          </cell>
          <cell r="E262">
            <v>0</v>
          </cell>
        </row>
        <row r="263">
          <cell r="A263" t="str">
            <v>10.90.1</v>
          </cell>
          <cell r="B263" t="str">
            <v>Sociale bescherming van de jeugd en de kinderen</v>
          </cell>
          <cell r="E263">
            <v>0</v>
          </cell>
        </row>
        <row r="264">
          <cell r="A264" t="str">
            <v xml:space="preserve">ALGEMEEN TOTAAL </v>
          </cell>
          <cell r="C264">
            <v>187089</v>
          </cell>
          <cell r="D264">
            <v>1363088</v>
          </cell>
          <cell r="E264">
            <v>1550177</v>
          </cell>
          <cell r="G264" t="str">
            <v xml:space="preserve"> </v>
          </cell>
        </row>
        <row r="265">
          <cell r="G265" t="str">
            <v xml:space="preserve"> </v>
          </cell>
        </row>
        <row r="266">
          <cell r="G266" t="str">
            <v xml:space="preserve"> </v>
          </cell>
          <cell r="H266" t="str">
            <v xml:space="preserve"> </v>
          </cell>
        </row>
        <row r="269">
          <cell r="G269" t="str">
            <v xml:space="preserve"> </v>
          </cell>
        </row>
        <row r="270">
          <cell r="G270" t="str">
            <v xml:space="preserve"> </v>
          </cell>
        </row>
        <row r="271">
          <cell r="G271" t="str">
            <v xml:space="preserve"> </v>
          </cell>
          <cell r="H271" t="str">
            <v xml:space="preserve"> </v>
          </cell>
        </row>
      </sheetData>
    </sheetDataSet>
  </externalBook>
</externalLink>
</file>

<file path=xl/persons/person.xml><?xml version="1.0" encoding="utf-8"?>
<personList xmlns="http://schemas.microsoft.com/office/spreadsheetml/2018/threadedcomments" xmlns:x="http://schemas.openxmlformats.org/spreadsheetml/2006/main">
  <person displayName="Xavier De Busscher (BOSA)" id="{B7BA220B-C0F3-4949-8F1C-3CC450DA8322}" userId="S::xavier.debusscher@bosa.fgov.be::59008eb4-8405-422e-ac8e-3afaaa24530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2" dT="2019-09-12T09:17:14.47" personId="{B7BA220B-C0F3-4949-8F1C-3CC450DA8322}" id="{065FD5B4-49A0-4489-80C2-BF07B9255963}">
    <text>Colonne à supprimer ?</text>
  </threadedComment>
</ThreadedComments>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5.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customProperty" Target="../customProperty13.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1"/>
  </sheetPr>
  <dimension ref="A2:O66"/>
  <sheetViews>
    <sheetView workbookViewId="0">
      <selection activeCell="J8" sqref="J8"/>
    </sheetView>
  </sheetViews>
  <sheetFormatPr defaultColWidth="9.109375" defaultRowHeight="13.2" x14ac:dyDescent="0.25"/>
  <cols>
    <col min="1" max="1" width="14.109375" style="8" bestFit="1" customWidth="1"/>
    <col min="2" max="2" width="10" style="8" bestFit="1" customWidth="1"/>
    <col min="3" max="3" width="15.88671875" style="8" bestFit="1" customWidth="1"/>
    <col min="4" max="4" width="22.5546875" style="8" bestFit="1" customWidth="1"/>
    <col min="5" max="5" width="14.109375" style="8" bestFit="1" customWidth="1"/>
    <col min="6" max="6" width="10" style="8" bestFit="1" customWidth="1"/>
    <col min="7" max="7" width="8.6640625" style="8" bestFit="1" customWidth="1"/>
    <col min="8" max="8" width="8.88671875" style="8" bestFit="1" customWidth="1"/>
    <col min="9" max="9" width="11.5546875" style="8" bestFit="1" customWidth="1"/>
    <col min="10" max="10" width="13.33203125" style="8" bestFit="1" customWidth="1"/>
    <col min="11" max="11" width="8.6640625" style="8" bestFit="1" customWidth="1"/>
    <col min="12" max="12" width="16.5546875" style="8" bestFit="1" customWidth="1"/>
    <col min="13" max="13" width="7.6640625" style="8" bestFit="1" customWidth="1"/>
    <col min="14" max="14" width="10" style="8" bestFit="1" customWidth="1"/>
    <col min="15" max="15" width="15.44140625" style="8" bestFit="1" customWidth="1"/>
    <col min="16" max="16" width="8.88671875" style="8" bestFit="1" customWidth="1"/>
    <col min="17" max="17" width="7.109375" style="8" bestFit="1" customWidth="1"/>
    <col min="18" max="18" width="10" style="8" bestFit="1" customWidth="1"/>
    <col min="19" max="19" width="8.6640625" style="8" bestFit="1" customWidth="1"/>
    <col min="20" max="20" width="8.88671875" style="8" bestFit="1" customWidth="1"/>
    <col min="21" max="21" width="7.109375" style="8" bestFit="1" customWidth="1"/>
    <col min="22" max="22" width="10" style="8" bestFit="1" customWidth="1"/>
    <col min="23" max="23" width="8.6640625" style="8" bestFit="1" customWidth="1"/>
    <col min="24" max="24" width="8.88671875" style="8" bestFit="1" customWidth="1"/>
    <col min="25" max="25" width="7.109375" style="8" bestFit="1" customWidth="1"/>
    <col min="26" max="26" width="10" style="8" bestFit="1" customWidth="1"/>
    <col min="27" max="27" width="8.6640625" style="8" bestFit="1" customWidth="1"/>
    <col min="28" max="28" width="8.88671875" style="8" bestFit="1" customWidth="1"/>
    <col min="29" max="29" width="7.109375" style="8" bestFit="1" customWidth="1"/>
    <col min="30" max="30" width="10" style="8" bestFit="1" customWidth="1"/>
    <col min="31" max="31" width="8.6640625" style="8" bestFit="1" customWidth="1"/>
    <col min="32" max="32" width="8.88671875" style="8" bestFit="1" customWidth="1"/>
    <col min="33" max="33" width="7.109375" style="8" bestFit="1" customWidth="1"/>
    <col min="34" max="34" width="10" style="8" bestFit="1" customWidth="1"/>
    <col min="35" max="35" width="8.6640625" style="8" bestFit="1" customWidth="1"/>
    <col min="36" max="36" width="8.88671875" style="8" bestFit="1" customWidth="1"/>
    <col min="37" max="37" width="7.109375" style="8" bestFit="1" customWidth="1"/>
    <col min="38" max="38" width="10" style="8" bestFit="1" customWidth="1"/>
    <col min="39" max="39" width="8.6640625" style="8" bestFit="1" customWidth="1"/>
    <col min="40" max="40" width="8.88671875" style="8" bestFit="1" customWidth="1"/>
    <col min="41" max="41" width="7.109375" style="8" bestFit="1" customWidth="1"/>
    <col min="42" max="42" width="10" style="8" bestFit="1" customWidth="1"/>
    <col min="43" max="43" width="8.6640625" style="8" bestFit="1" customWidth="1"/>
    <col min="44" max="44" width="8.88671875" style="8" bestFit="1" customWidth="1"/>
    <col min="45" max="45" width="7.109375" style="8" bestFit="1" customWidth="1"/>
    <col min="46" max="46" width="10" style="8" bestFit="1" customWidth="1"/>
    <col min="47" max="47" width="8.6640625" style="8" bestFit="1" customWidth="1"/>
    <col min="48" max="48" width="8.88671875" style="8" bestFit="1" customWidth="1"/>
    <col min="49" max="49" width="7.109375" style="8" bestFit="1" customWidth="1"/>
    <col min="50" max="50" width="10" style="8" bestFit="1" customWidth="1"/>
    <col min="51" max="51" width="8.6640625" style="8" bestFit="1" customWidth="1"/>
    <col min="52" max="52" width="8.88671875" style="8" bestFit="1" customWidth="1"/>
    <col min="53" max="53" width="7.109375" style="8" bestFit="1" customWidth="1"/>
    <col min="54" max="54" width="10" style="8" bestFit="1" customWidth="1"/>
    <col min="55" max="55" width="8.6640625" style="8" bestFit="1" customWidth="1"/>
    <col min="56" max="56" width="8.88671875" style="8" bestFit="1" customWidth="1"/>
    <col min="57" max="57" width="7.109375" style="8" bestFit="1" customWidth="1"/>
    <col min="58" max="58" width="10" style="8" bestFit="1" customWidth="1"/>
    <col min="59" max="59" width="8.6640625" style="8" bestFit="1" customWidth="1"/>
    <col min="60" max="60" width="8.88671875" style="8" bestFit="1" customWidth="1"/>
    <col min="61" max="61" width="7.109375" style="8" bestFit="1" customWidth="1"/>
    <col min="62" max="62" width="10" style="8" bestFit="1" customWidth="1"/>
    <col min="63" max="63" width="8.6640625" style="8" bestFit="1" customWidth="1"/>
    <col min="64" max="64" width="8.88671875" style="8" bestFit="1" customWidth="1"/>
    <col min="65" max="16384" width="9.109375" style="8"/>
  </cols>
  <sheetData>
    <row r="2" spans="1:15" x14ac:dyDescent="0.25">
      <c r="A2" s="31" t="s">
        <v>357</v>
      </c>
      <c r="B2" s="31" t="s">
        <v>356</v>
      </c>
      <c r="C2" s="32" t="s">
        <v>359</v>
      </c>
      <c r="D2" s="32" t="s">
        <v>360</v>
      </c>
      <c r="E2" s="31" t="s">
        <v>357</v>
      </c>
      <c r="G2" s="19" t="s">
        <v>358</v>
      </c>
      <c r="H2" s="19" t="s">
        <v>3504</v>
      </c>
      <c r="I2" s="19" t="s">
        <v>3505</v>
      </c>
      <c r="J2" s="19" t="s">
        <v>594</v>
      </c>
      <c r="L2" s="13" t="s">
        <v>3445</v>
      </c>
      <c r="M2" s="107" t="s">
        <v>3446</v>
      </c>
      <c r="O2" s="19" t="s">
        <v>3515</v>
      </c>
    </row>
    <row r="3" spans="1:15" x14ac:dyDescent="0.25">
      <c r="A3" s="31">
        <v>1</v>
      </c>
      <c r="B3" s="31" t="s">
        <v>328</v>
      </c>
      <c r="C3" s="32" t="str">
        <f t="shared" ref="C3:C34" si="0">VLOOKUP(LEFT($B3,LEN($B3)-4),rngTranslations,3,FALSE)&amp;" "&amp;RIGHT($B3,4)</f>
        <v>Initial 2010</v>
      </c>
      <c r="D3" s="32" t="str">
        <f t="shared" ref="D3:D34" ca="1" si="1">VLOOKUP(LEFT($B3,LEN($B3)-4),rngTranslations,2,FALSE)&amp;" "&amp;RIGHT($B3,4)</f>
        <v>Initial 2010</v>
      </c>
      <c r="E3" s="31">
        <v>1</v>
      </c>
      <c r="G3" s="104"/>
      <c r="H3" s="104"/>
      <c r="I3" s="14">
        <f>VLOOKUP(rngInstanceID,ListInstances,4,FALSE)</f>
        <v>46</v>
      </c>
      <c r="J3" s="14">
        <f>IF(rngLanguageID="FR",1,IF(rngLanguageID="NL",2,NA()))</f>
        <v>1</v>
      </c>
      <c r="L3" s="12" t="s">
        <v>361</v>
      </c>
      <c r="M3" s="31"/>
      <c r="O3" s="108">
        <v>44273.686335763887</v>
      </c>
    </row>
    <row r="4" spans="1:15" x14ac:dyDescent="0.25">
      <c r="A4" s="31">
        <v>2</v>
      </c>
      <c r="B4" s="31" t="s">
        <v>3485</v>
      </c>
      <c r="C4" s="32" t="str">
        <f t="shared" si="0"/>
        <v>Préclôture 2010</v>
      </c>
      <c r="D4" s="32" t="str">
        <f t="shared" ca="1" si="1"/>
        <v>Préclôture 2010</v>
      </c>
      <c r="E4" s="31">
        <v>2</v>
      </c>
      <c r="G4" s="104"/>
      <c r="H4" s="104"/>
      <c r="I4" s="14" t="s">
        <v>3496</v>
      </c>
      <c r="J4" s="14" t="s">
        <v>370</v>
      </c>
      <c r="L4" s="12" t="s">
        <v>362</v>
      </c>
      <c r="M4" s="31"/>
      <c r="O4" s="108">
        <v>44273.686335763887</v>
      </c>
    </row>
    <row r="5" spans="1:15" x14ac:dyDescent="0.25">
      <c r="A5" s="31">
        <v>3</v>
      </c>
      <c r="B5" s="31" t="s">
        <v>336</v>
      </c>
      <c r="C5" s="32" t="str">
        <f t="shared" si="0"/>
        <v>Clôture 2010</v>
      </c>
      <c r="D5" s="32" t="str">
        <f t="shared" ca="1" si="1"/>
        <v>Clôture 2010</v>
      </c>
      <c r="E5" s="31">
        <v>3</v>
      </c>
      <c r="G5" s="30" t="s">
        <v>3508</v>
      </c>
      <c r="H5" s="14">
        <v>2021</v>
      </c>
      <c r="I5" s="14" t="str">
        <f>rngCycleSelect&amp;rngYearSelect</f>
        <v>PCLO2021</v>
      </c>
      <c r="J5" s="14" t="s">
        <v>370</v>
      </c>
      <c r="L5" s="12" t="s">
        <v>363</v>
      </c>
      <c r="M5" s="12">
        <f>HLOOKUP(rngInstanceID,ListCycleP3aEXP,2,FALSE)</f>
        <v>52</v>
      </c>
      <c r="O5" s="109"/>
    </row>
    <row r="6" spans="1:15" x14ac:dyDescent="0.25">
      <c r="A6" s="31">
        <v>4</v>
      </c>
      <c r="B6" s="31" t="s">
        <v>337</v>
      </c>
      <c r="C6" s="32" t="str">
        <f t="shared" si="0"/>
        <v>Réalisations 2010</v>
      </c>
      <c r="D6" s="32" t="str">
        <f t="shared" ca="1" si="1"/>
        <v>Réalisations 2010</v>
      </c>
      <c r="E6" s="31">
        <v>4</v>
      </c>
      <c r="L6" s="13" t="s">
        <v>584</v>
      </c>
      <c r="M6" s="12">
        <f>HLOOKUP(rngInstanceID,ListCycleP3aINC,2,FALSE)</f>
        <v>52</v>
      </c>
      <c r="O6" s="109"/>
    </row>
    <row r="7" spans="1:15" x14ac:dyDescent="0.25">
      <c r="A7" s="31">
        <v>5</v>
      </c>
      <c r="B7" s="31" t="s">
        <v>329</v>
      </c>
      <c r="C7" s="32" t="str">
        <f t="shared" si="0"/>
        <v>Initial 2011</v>
      </c>
      <c r="D7" s="32" t="str">
        <f t="shared" ca="1" si="1"/>
        <v>Initial 2011</v>
      </c>
      <c r="E7" s="31">
        <v>5</v>
      </c>
      <c r="L7" s="12" t="s">
        <v>364</v>
      </c>
      <c r="M7" s="12" t="e">
        <f>HLOOKUP(rngInstanceID,ListCycleP3b,2,FALSE)</f>
        <v>#N/A</v>
      </c>
      <c r="O7" s="109"/>
    </row>
    <row r="8" spans="1:15" x14ac:dyDescent="0.25">
      <c r="A8" s="31">
        <v>6</v>
      </c>
      <c r="B8" s="31" t="s">
        <v>3486</v>
      </c>
      <c r="C8" s="32" t="str">
        <f t="shared" si="0"/>
        <v>Préclôture 2011</v>
      </c>
      <c r="D8" s="32" t="str">
        <f t="shared" ca="1" si="1"/>
        <v>Préclôture 2011</v>
      </c>
      <c r="E8" s="31">
        <v>6</v>
      </c>
      <c r="L8" s="12" t="s">
        <v>365</v>
      </c>
      <c r="M8" s="31"/>
      <c r="O8" s="109"/>
    </row>
    <row r="9" spans="1:15" x14ac:dyDescent="0.25">
      <c r="A9" s="31">
        <v>7</v>
      </c>
      <c r="B9" s="31" t="s">
        <v>338</v>
      </c>
      <c r="C9" s="32" t="str">
        <f t="shared" si="0"/>
        <v>Clôture 2011</v>
      </c>
      <c r="D9" s="32" t="str">
        <f t="shared" ca="1" si="1"/>
        <v>Clôture 2011</v>
      </c>
      <c r="E9" s="31">
        <v>7</v>
      </c>
      <c r="G9" s="109"/>
      <c r="H9" s="109"/>
      <c r="O9" s="109"/>
    </row>
    <row r="10" spans="1:15" x14ac:dyDescent="0.25">
      <c r="A10" s="31">
        <v>8</v>
      </c>
      <c r="B10" s="31" t="s">
        <v>339</v>
      </c>
      <c r="C10" s="32" t="str">
        <f t="shared" si="0"/>
        <v>Réalisations 2011</v>
      </c>
      <c r="D10" s="32" t="str">
        <f t="shared" ca="1" si="1"/>
        <v>Réalisations 2011</v>
      </c>
      <c r="E10" s="31">
        <v>8</v>
      </c>
      <c r="G10" s="109"/>
    </row>
    <row r="11" spans="1:15" x14ac:dyDescent="0.25">
      <c r="A11" s="31">
        <v>9</v>
      </c>
      <c r="B11" s="31" t="s">
        <v>330</v>
      </c>
      <c r="C11" s="32" t="str">
        <f t="shared" si="0"/>
        <v>Initial 2012</v>
      </c>
      <c r="D11" s="32" t="str">
        <f t="shared" ca="1" si="1"/>
        <v>Initial 2012</v>
      </c>
      <c r="E11" s="31">
        <v>9</v>
      </c>
      <c r="G11" s="109"/>
    </row>
    <row r="12" spans="1:15" x14ac:dyDescent="0.25">
      <c r="A12" s="31">
        <v>10</v>
      </c>
      <c r="B12" s="31" t="s">
        <v>3487</v>
      </c>
      <c r="C12" s="32" t="str">
        <f t="shared" si="0"/>
        <v>Préclôture 2012</v>
      </c>
      <c r="D12" s="32" t="str">
        <f t="shared" ca="1" si="1"/>
        <v>Préclôture 2012</v>
      </c>
      <c r="E12" s="31">
        <v>10</v>
      </c>
      <c r="G12" s="109"/>
    </row>
    <row r="13" spans="1:15" x14ac:dyDescent="0.25">
      <c r="A13" s="31">
        <v>11</v>
      </c>
      <c r="B13" s="31" t="s">
        <v>340</v>
      </c>
      <c r="C13" s="32" t="str">
        <f t="shared" si="0"/>
        <v>Clôture 2012</v>
      </c>
      <c r="D13" s="32" t="str">
        <f t="shared" ca="1" si="1"/>
        <v>Clôture 2012</v>
      </c>
      <c r="E13" s="31">
        <v>11</v>
      </c>
      <c r="G13" s="109"/>
    </row>
    <row r="14" spans="1:15" x14ac:dyDescent="0.25">
      <c r="A14" s="31">
        <v>12</v>
      </c>
      <c r="B14" s="31" t="s">
        <v>341</v>
      </c>
      <c r="C14" s="32" t="str">
        <f t="shared" si="0"/>
        <v>Réalisations 2012</v>
      </c>
      <c r="D14" s="32" t="str">
        <f t="shared" ca="1" si="1"/>
        <v>Réalisations 2012</v>
      </c>
      <c r="E14" s="31">
        <v>12</v>
      </c>
      <c r="G14" s="109"/>
    </row>
    <row r="15" spans="1:15" x14ac:dyDescent="0.25">
      <c r="A15" s="31">
        <v>13</v>
      </c>
      <c r="B15" s="31" t="s">
        <v>331</v>
      </c>
      <c r="C15" s="32" t="str">
        <f t="shared" si="0"/>
        <v>Initial 2013</v>
      </c>
      <c r="D15" s="32" t="str">
        <f t="shared" ca="1" si="1"/>
        <v>Initial 2013</v>
      </c>
      <c r="E15" s="31">
        <v>13</v>
      </c>
      <c r="G15" s="109" t="s">
        <v>314</v>
      </c>
      <c r="H15" s="8">
        <v>3</v>
      </c>
    </row>
    <row r="16" spans="1:15" x14ac:dyDescent="0.25">
      <c r="A16" s="31">
        <v>14</v>
      </c>
      <c r="B16" s="31" t="s">
        <v>3488</v>
      </c>
      <c r="C16" s="32" t="str">
        <f t="shared" si="0"/>
        <v>Préclôture 2013</v>
      </c>
      <c r="D16" s="32" t="str">
        <f t="shared" ca="1" si="1"/>
        <v>Préclôture 2013</v>
      </c>
      <c r="E16" s="31">
        <v>14</v>
      </c>
      <c r="G16" s="109" t="s">
        <v>315</v>
      </c>
      <c r="H16" s="8">
        <v>4</v>
      </c>
    </row>
    <row r="17" spans="1:8" x14ac:dyDescent="0.25">
      <c r="A17" s="31">
        <v>15</v>
      </c>
      <c r="B17" s="31" t="s">
        <v>342</v>
      </c>
      <c r="C17" s="32" t="str">
        <f t="shared" si="0"/>
        <v>Clôture 2013</v>
      </c>
      <c r="D17" s="32" t="str">
        <f t="shared" ca="1" si="1"/>
        <v>Clôture 2013</v>
      </c>
      <c r="E17" s="31">
        <v>15</v>
      </c>
      <c r="G17" s="109" t="s">
        <v>316</v>
      </c>
      <c r="H17" s="8">
        <v>5</v>
      </c>
    </row>
    <row r="18" spans="1:8" x14ac:dyDescent="0.25">
      <c r="A18" s="31">
        <v>16</v>
      </c>
      <c r="B18" s="31" t="s">
        <v>343</v>
      </c>
      <c r="C18" s="32" t="str">
        <f t="shared" si="0"/>
        <v>Réalisations 2013</v>
      </c>
      <c r="D18" s="32" t="str">
        <f t="shared" ca="1" si="1"/>
        <v>Réalisations 2013</v>
      </c>
      <c r="E18" s="31">
        <v>16</v>
      </c>
      <c r="G18" s="109" t="s">
        <v>317</v>
      </c>
      <c r="H18" s="8">
        <v>6</v>
      </c>
    </row>
    <row r="19" spans="1:8" x14ac:dyDescent="0.25">
      <c r="A19" s="31">
        <v>17</v>
      </c>
      <c r="B19" s="31" t="s">
        <v>332</v>
      </c>
      <c r="C19" s="32" t="str">
        <f t="shared" si="0"/>
        <v>Initial 2014</v>
      </c>
      <c r="D19" s="32" t="str">
        <f t="shared" ca="1" si="1"/>
        <v>Initial 2014</v>
      </c>
      <c r="E19" s="31">
        <v>17</v>
      </c>
      <c r="G19" s="8" t="s">
        <v>318</v>
      </c>
      <c r="H19" s="8">
        <v>7</v>
      </c>
    </row>
    <row r="20" spans="1:8" x14ac:dyDescent="0.25">
      <c r="A20" s="31">
        <v>18</v>
      </c>
      <c r="B20" s="31" t="s">
        <v>3489</v>
      </c>
      <c r="C20" s="32" t="str">
        <f t="shared" si="0"/>
        <v>Préclôture 2014</v>
      </c>
      <c r="D20" s="32" t="str">
        <f t="shared" ca="1" si="1"/>
        <v>Préclôture 2014</v>
      </c>
      <c r="E20" s="31">
        <v>18</v>
      </c>
      <c r="G20" s="8" t="s">
        <v>319</v>
      </c>
      <c r="H20" s="8">
        <v>8</v>
      </c>
    </row>
    <row r="21" spans="1:8" x14ac:dyDescent="0.25">
      <c r="A21" s="31">
        <v>19</v>
      </c>
      <c r="B21" s="31" t="s">
        <v>344</v>
      </c>
      <c r="C21" s="32" t="str">
        <f t="shared" si="0"/>
        <v>Clôture 2014</v>
      </c>
      <c r="D21" s="32" t="str">
        <f t="shared" ca="1" si="1"/>
        <v>Clôture 2014</v>
      </c>
      <c r="E21" s="31">
        <v>19</v>
      </c>
      <c r="G21" s="8" t="s">
        <v>320</v>
      </c>
      <c r="H21" s="8">
        <v>9</v>
      </c>
    </row>
    <row r="22" spans="1:8" x14ac:dyDescent="0.25">
      <c r="A22" s="31">
        <v>20</v>
      </c>
      <c r="B22" s="31" t="s">
        <v>345</v>
      </c>
      <c r="C22" s="32" t="str">
        <f t="shared" si="0"/>
        <v>Réalisations 2014</v>
      </c>
      <c r="D22" s="32" t="str">
        <f t="shared" ca="1" si="1"/>
        <v>Réalisations 2014</v>
      </c>
      <c r="E22" s="31">
        <v>20</v>
      </c>
      <c r="G22" s="8" t="s">
        <v>321</v>
      </c>
      <c r="H22" s="8">
        <v>10</v>
      </c>
    </row>
    <row r="23" spans="1:8" x14ac:dyDescent="0.25">
      <c r="A23" s="31">
        <v>21</v>
      </c>
      <c r="B23" s="31" t="s">
        <v>333</v>
      </c>
      <c r="C23" s="32" t="str">
        <f t="shared" si="0"/>
        <v>Initial 2015</v>
      </c>
      <c r="D23" s="32" t="str">
        <f t="shared" ca="1" si="1"/>
        <v>Initial 2015</v>
      </c>
      <c r="E23" s="31">
        <v>21</v>
      </c>
      <c r="G23" s="8" t="s">
        <v>322</v>
      </c>
      <c r="H23" s="8">
        <v>11</v>
      </c>
    </row>
    <row r="24" spans="1:8" x14ac:dyDescent="0.25">
      <c r="A24" s="31">
        <v>22</v>
      </c>
      <c r="B24" s="31" t="s">
        <v>3490</v>
      </c>
      <c r="C24" s="32" t="str">
        <f t="shared" si="0"/>
        <v>Préclôture 2015</v>
      </c>
      <c r="D24" s="32" t="str">
        <f t="shared" ca="1" si="1"/>
        <v>Préclôture 2015</v>
      </c>
      <c r="E24" s="31">
        <v>22</v>
      </c>
    </row>
    <row r="25" spans="1:8" x14ac:dyDescent="0.25">
      <c r="A25" s="31">
        <v>23</v>
      </c>
      <c r="B25" s="31" t="s">
        <v>346</v>
      </c>
      <c r="C25" s="32" t="str">
        <f t="shared" si="0"/>
        <v>Clôture 2015</v>
      </c>
      <c r="D25" s="32" t="str">
        <f t="shared" ca="1" si="1"/>
        <v>Clôture 2015</v>
      </c>
      <c r="E25" s="31">
        <v>23</v>
      </c>
    </row>
    <row r="26" spans="1:8" x14ac:dyDescent="0.25">
      <c r="A26" s="31">
        <v>24</v>
      </c>
      <c r="B26" s="31" t="s">
        <v>347</v>
      </c>
      <c r="C26" s="32" t="str">
        <f t="shared" si="0"/>
        <v>Réalisations 2015</v>
      </c>
      <c r="D26" s="32" t="str">
        <f t="shared" ca="1" si="1"/>
        <v>Réalisations 2015</v>
      </c>
      <c r="E26" s="31">
        <v>24</v>
      </c>
    </row>
    <row r="27" spans="1:8" x14ac:dyDescent="0.25">
      <c r="A27" s="31">
        <v>25</v>
      </c>
      <c r="B27" s="31" t="s">
        <v>334</v>
      </c>
      <c r="C27" s="32" t="str">
        <f t="shared" si="0"/>
        <v>Initial 2016</v>
      </c>
      <c r="D27" s="32" t="str">
        <f t="shared" ca="1" si="1"/>
        <v>Initial 2016</v>
      </c>
      <c r="E27" s="31">
        <v>25</v>
      </c>
    </row>
    <row r="28" spans="1:8" x14ac:dyDescent="0.25">
      <c r="A28" s="31">
        <v>26</v>
      </c>
      <c r="B28" s="31" t="s">
        <v>3491</v>
      </c>
      <c r="C28" s="32" t="str">
        <f t="shared" si="0"/>
        <v>Préclôture 2016</v>
      </c>
      <c r="D28" s="32" t="str">
        <f t="shared" ca="1" si="1"/>
        <v>Préclôture 2016</v>
      </c>
      <c r="E28" s="31">
        <v>26</v>
      </c>
    </row>
    <row r="29" spans="1:8" x14ac:dyDescent="0.25">
      <c r="A29" s="31">
        <v>27</v>
      </c>
      <c r="B29" s="31" t="s">
        <v>348</v>
      </c>
      <c r="C29" s="32" t="str">
        <f t="shared" si="0"/>
        <v>Clôture 2016</v>
      </c>
      <c r="D29" s="32" t="str">
        <f t="shared" ca="1" si="1"/>
        <v>Clôture 2016</v>
      </c>
      <c r="E29" s="31">
        <v>27</v>
      </c>
    </row>
    <row r="30" spans="1:8" x14ac:dyDescent="0.25">
      <c r="A30" s="31">
        <v>28</v>
      </c>
      <c r="B30" s="31" t="s">
        <v>349</v>
      </c>
      <c r="C30" s="32" t="str">
        <f t="shared" si="0"/>
        <v>Réalisations 2016</v>
      </c>
      <c r="D30" s="32" t="str">
        <f t="shared" ca="1" si="1"/>
        <v>Réalisations 2016</v>
      </c>
      <c r="E30" s="31">
        <v>28</v>
      </c>
    </row>
    <row r="31" spans="1:8" x14ac:dyDescent="0.25">
      <c r="A31" s="31">
        <v>29</v>
      </c>
      <c r="B31" s="31" t="s">
        <v>335</v>
      </c>
      <c r="C31" s="32" t="str">
        <f t="shared" si="0"/>
        <v>Initial 2017</v>
      </c>
      <c r="D31" s="32" t="str">
        <f t="shared" ca="1" si="1"/>
        <v>Initial 2017</v>
      </c>
      <c r="E31" s="31">
        <v>29</v>
      </c>
    </row>
    <row r="32" spans="1:8" x14ac:dyDescent="0.25">
      <c r="A32" s="31">
        <v>30</v>
      </c>
      <c r="B32" s="31" t="s">
        <v>3492</v>
      </c>
      <c r="C32" s="32" t="str">
        <f t="shared" si="0"/>
        <v>Préclôture 2017</v>
      </c>
      <c r="D32" s="32" t="str">
        <f t="shared" ca="1" si="1"/>
        <v>Préclôture 2017</v>
      </c>
      <c r="E32" s="31">
        <v>30</v>
      </c>
    </row>
    <row r="33" spans="1:5" x14ac:dyDescent="0.25">
      <c r="A33" s="31">
        <v>31</v>
      </c>
      <c r="B33" s="31" t="s">
        <v>350</v>
      </c>
      <c r="C33" s="32" t="str">
        <f t="shared" si="0"/>
        <v>Clôture 2017</v>
      </c>
      <c r="D33" s="32" t="str">
        <f t="shared" ca="1" si="1"/>
        <v>Clôture 2017</v>
      </c>
      <c r="E33" s="31">
        <v>31</v>
      </c>
    </row>
    <row r="34" spans="1:5" x14ac:dyDescent="0.25">
      <c r="A34" s="31">
        <v>32</v>
      </c>
      <c r="B34" s="31" t="s">
        <v>351</v>
      </c>
      <c r="C34" s="32" t="str">
        <f t="shared" si="0"/>
        <v>Réalisations 2017</v>
      </c>
      <c r="D34" s="32" t="str">
        <f t="shared" ca="1" si="1"/>
        <v>Réalisations 2017</v>
      </c>
      <c r="E34" s="31">
        <v>32</v>
      </c>
    </row>
    <row r="35" spans="1:5" x14ac:dyDescent="0.25">
      <c r="A35" s="31">
        <v>33</v>
      </c>
      <c r="B35" s="31" t="s">
        <v>326</v>
      </c>
      <c r="C35" s="32" t="str">
        <f t="shared" ref="C35:C66" si="2">VLOOKUP(LEFT($B35,LEN($B35)-4),rngTranslations,3,FALSE)&amp;" "&amp;RIGHT($B35,4)</f>
        <v>Initial 2018</v>
      </c>
      <c r="D35" s="32" t="str">
        <f t="shared" ref="D35:D66" ca="1" si="3">VLOOKUP(LEFT($B35,LEN($B35)-4),rngTranslations,2,FALSE)&amp;" "&amp;RIGHT($B35,4)</f>
        <v>Initial 2018</v>
      </c>
      <c r="E35" s="31">
        <v>33</v>
      </c>
    </row>
    <row r="36" spans="1:5" x14ac:dyDescent="0.25">
      <c r="A36" s="31">
        <v>34</v>
      </c>
      <c r="B36" s="31" t="s">
        <v>3493</v>
      </c>
      <c r="C36" s="32" t="str">
        <f t="shared" si="2"/>
        <v>Préclôture 2018</v>
      </c>
      <c r="D36" s="32" t="str">
        <f t="shared" ca="1" si="3"/>
        <v>Préclôture 2018</v>
      </c>
      <c r="E36" s="31">
        <v>34</v>
      </c>
    </row>
    <row r="37" spans="1:5" x14ac:dyDescent="0.25">
      <c r="A37" s="31">
        <v>35</v>
      </c>
      <c r="B37" s="31" t="s">
        <v>352</v>
      </c>
      <c r="C37" s="32" t="str">
        <f t="shared" si="2"/>
        <v>Clôture 2018</v>
      </c>
      <c r="D37" s="32" t="str">
        <f t="shared" ca="1" si="3"/>
        <v>Clôture 2018</v>
      </c>
      <c r="E37" s="31">
        <v>35</v>
      </c>
    </row>
    <row r="38" spans="1:5" x14ac:dyDescent="0.25">
      <c r="A38" s="31">
        <v>36</v>
      </c>
      <c r="B38" s="31" t="s">
        <v>353</v>
      </c>
      <c r="C38" s="32" t="str">
        <f t="shared" si="2"/>
        <v>Réalisations 2018</v>
      </c>
      <c r="D38" s="32" t="str">
        <f t="shared" ca="1" si="3"/>
        <v>Réalisations 2018</v>
      </c>
      <c r="E38" s="31">
        <v>36</v>
      </c>
    </row>
    <row r="39" spans="1:5" x14ac:dyDescent="0.25">
      <c r="A39" s="31">
        <v>37</v>
      </c>
      <c r="B39" s="31" t="s">
        <v>327</v>
      </c>
      <c r="C39" s="32" t="str">
        <f t="shared" si="2"/>
        <v>Initial 2019</v>
      </c>
      <c r="D39" s="32" t="str">
        <f t="shared" ca="1" si="3"/>
        <v>Initial 2019</v>
      </c>
      <c r="E39" s="31">
        <v>37</v>
      </c>
    </row>
    <row r="40" spans="1:5" x14ac:dyDescent="0.25">
      <c r="A40" s="31">
        <v>38</v>
      </c>
      <c r="B40" s="31" t="s">
        <v>3494</v>
      </c>
      <c r="C40" s="32" t="str">
        <f t="shared" si="2"/>
        <v>Préclôture 2019</v>
      </c>
      <c r="D40" s="32" t="str">
        <f t="shared" ca="1" si="3"/>
        <v>Préclôture 2019</v>
      </c>
      <c r="E40" s="31">
        <v>38</v>
      </c>
    </row>
    <row r="41" spans="1:5" x14ac:dyDescent="0.25">
      <c r="A41" s="31">
        <v>39</v>
      </c>
      <c r="B41" s="31" t="s">
        <v>354</v>
      </c>
      <c r="C41" s="32" t="str">
        <f t="shared" si="2"/>
        <v>Clôture 2019</v>
      </c>
      <c r="D41" s="32" t="str">
        <f t="shared" ca="1" si="3"/>
        <v>Clôture 2019</v>
      </c>
      <c r="E41" s="31">
        <v>39</v>
      </c>
    </row>
    <row r="42" spans="1:5" x14ac:dyDescent="0.25">
      <c r="A42" s="31">
        <v>40</v>
      </c>
      <c r="B42" s="31" t="s">
        <v>355</v>
      </c>
      <c r="C42" s="32" t="str">
        <f t="shared" si="2"/>
        <v>Réalisations 2019</v>
      </c>
      <c r="D42" s="32" t="str">
        <f t="shared" ca="1" si="3"/>
        <v>Réalisations 2019</v>
      </c>
      <c r="E42" s="31">
        <v>40</v>
      </c>
    </row>
    <row r="43" spans="1:5" x14ac:dyDescent="0.25">
      <c r="A43" s="31">
        <v>41</v>
      </c>
      <c r="B43" s="31" t="s">
        <v>596</v>
      </c>
      <c r="C43" s="32" t="str">
        <f t="shared" si="2"/>
        <v>Initial 2020</v>
      </c>
      <c r="D43" s="32" t="str">
        <f t="shared" ca="1" si="3"/>
        <v>Initial 2020</v>
      </c>
      <c r="E43" s="31">
        <v>41</v>
      </c>
    </row>
    <row r="44" spans="1:5" x14ac:dyDescent="0.25">
      <c r="A44" s="31">
        <v>42</v>
      </c>
      <c r="B44" s="31" t="s">
        <v>3495</v>
      </c>
      <c r="C44" s="32" t="str">
        <f t="shared" si="2"/>
        <v>Préclôture 2020</v>
      </c>
      <c r="D44" s="32" t="str">
        <f t="shared" ca="1" si="3"/>
        <v>Préclôture 2020</v>
      </c>
      <c r="E44" s="31">
        <v>42</v>
      </c>
    </row>
    <row r="45" spans="1:5" x14ac:dyDescent="0.25">
      <c r="A45" s="31">
        <v>43</v>
      </c>
      <c r="B45" s="31" t="s">
        <v>597</v>
      </c>
      <c r="C45" s="32" t="str">
        <f t="shared" si="2"/>
        <v>Clôture 2020</v>
      </c>
      <c r="D45" s="32" t="str">
        <f t="shared" ca="1" si="3"/>
        <v>Clôture 2020</v>
      </c>
      <c r="E45" s="31">
        <v>43</v>
      </c>
    </row>
    <row r="46" spans="1:5" x14ac:dyDescent="0.25">
      <c r="A46" s="31">
        <v>44</v>
      </c>
      <c r="B46" s="31" t="s">
        <v>598</v>
      </c>
      <c r="C46" s="32" t="str">
        <f t="shared" si="2"/>
        <v>Réalisations 2020</v>
      </c>
      <c r="D46" s="32" t="str">
        <f t="shared" ca="1" si="3"/>
        <v>Réalisations 2020</v>
      </c>
      <c r="E46" s="31">
        <v>44</v>
      </c>
    </row>
    <row r="47" spans="1:5" x14ac:dyDescent="0.25">
      <c r="A47" s="31">
        <v>45</v>
      </c>
      <c r="B47" s="31" t="s">
        <v>599</v>
      </c>
      <c r="C47" s="32" t="str">
        <f t="shared" si="2"/>
        <v>Initial 2021</v>
      </c>
      <c r="D47" s="32" t="str">
        <f t="shared" ca="1" si="3"/>
        <v>Initial 2021</v>
      </c>
      <c r="E47" s="31">
        <v>45</v>
      </c>
    </row>
    <row r="48" spans="1:5" x14ac:dyDescent="0.25">
      <c r="A48" s="31">
        <v>46</v>
      </c>
      <c r="B48" s="31" t="s">
        <v>3496</v>
      </c>
      <c r="C48" s="32" t="str">
        <f t="shared" si="2"/>
        <v>Préclôture 2021</v>
      </c>
      <c r="D48" s="32" t="str">
        <f t="shared" ca="1" si="3"/>
        <v>Préclôture 2021</v>
      </c>
      <c r="E48" s="31">
        <v>46</v>
      </c>
    </row>
    <row r="49" spans="1:5" x14ac:dyDescent="0.25">
      <c r="A49" s="31">
        <v>47</v>
      </c>
      <c r="B49" s="31" t="s">
        <v>600</v>
      </c>
      <c r="C49" s="32" t="str">
        <f t="shared" si="2"/>
        <v>Clôture 2021</v>
      </c>
      <c r="D49" s="32" t="str">
        <f t="shared" ca="1" si="3"/>
        <v>Clôture 2021</v>
      </c>
      <c r="E49" s="31">
        <v>47</v>
      </c>
    </row>
    <row r="50" spans="1:5" x14ac:dyDescent="0.25">
      <c r="A50" s="31">
        <v>48</v>
      </c>
      <c r="B50" s="31" t="s">
        <v>601</v>
      </c>
      <c r="C50" s="32" t="str">
        <f t="shared" si="2"/>
        <v>Réalisations 2021</v>
      </c>
      <c r="D50" s="32" t="str">
        <f t="shared" ca="1" si="3"/>
        <v>Réalisations 2021</v>
      </c>
      <c r="E50" s="31">
        <v>48</v>
      </c>
    </row>
    <row r="51" spans="1:5" x14ac:dyDescent="0.25">
      <c r="A51" s="31">
        <v>49</v>
      </c>
      <c r="B51" s="31" t="s">
        <v>602</v>
      </c>
      <c r="C51" s="32" t="str">
        <f t="shared" si="2"/>
        <v>Initial 2022</v>
      </c>
      <c r="D51" s="32" t="str">
        <f t="shared" ca="1" si="3"/>
        <v>Initial 2022</v>
      </c>
      <c r="E51" s="31">
        <v>49</v>
      </c>
    </row>
    <row r="52" spans="1:5" x14ac:dyDescent="0.25">
      <c r="A52" s="31">
        <v>50</v>
      </c>
      <c r="B52" s="31" t="s">
        <v>3497</v>
      </c>
      <c r="C52" s="32" t="str">
        <f t="shared" si="2"/>
        <v>Préclôture 2022</v>
      </c>
      <c r="D52" s="32" t="str">
        <f t="shared" ca="1" si="3"/>
        <v>Préclôture 2022</v>
      </c>
      <c r="E52" s="31">
        <v>50</v>
      </c>
    </row>
    <row r="53" spans="1:5" x14ac:dyDescent="0.25">
      <c r="A53" s="31">
        <v>51</v>
      </c>
      <c r="B53" s="31" t="s">
        <v>603</v>
      </c>
      <c r="C53" s="32" t="str">
        <f t="shared" si="2"/>
        <v>Clôture 2022</v>
      </c>
      <c r="D53" s="32" t="str">
        <f t="shared" ca="1" si="3"/>
        <v>Clôture 2022</v>
      </c>
      <c r="E53" s="31">
        <v>51</v>
      </c>
    </row>
    <row r="54" spans="1:5" x14ac:dyDescent="0.25">
      <c r="A54" s="31">
        <v>52</v>
      </c>
      <c r="B54" s="31" t="s">
        <v>604</v>
      </c>
      <c r="C54" s="32" t="str">
        <f t="shared" si="2"/>
        <v>Réalisations 2022</v>
      </c>
      <c r="D54" s="32" t="str">
        <f t="shared" ca="1" si="3"/>
        <v>Réalisations 2022</v>
      </c>
      <c r="E54" s="31">
        <v>52</v>
      </c>
    </row>
    <row r="55" spans="1:5" x14ac:dyDescent="0.25">
      <c r="A55" s="31">
        <v>53</v>
      </c>
      <c r="B55" s="31" t="s">
        <v>605</v>
      </c>
      <c r="C55" s="32" t="str">
        <f t="shared" si="2"/>
        <v>Initial 2023</v>
      </c>
      <c r="D55" s="32" t="str">
        <f t="shared" ca="1" si="3"/>
        <v>Initial 2023</v>
      </c>
      <c r="E55" s="31">
        <v>53</v>
      </c>
    </row>
    <row r="56" spans="1:5" x14ac:dyDescent="0.25">
      <c r="A56" s="31">
        <v>54</v>
      </c>
      <c r="B56" s="31" t="s">
        <v>3498</v>
      </c>
      <c r="C56" s="32" t="str">
        <f t="shared" si="2"/>
        <v>Préclôture 2023</v>
      </c>
      <c r="D56" s="32" t="str">
        <f t="shared" ca="1" si="3"/>
        <v>Préclôture 2023</v>
      </c>
      <c r="E56" s="31">
        <v>54</v>
      </c>
    </row>
    <row r="57" spans="1:5" x14ac:dyDescent="0.25">
      <c r="A57" s="31">
        <v>55</v>
      </c>
      <c r="B57" s="31" t="s">
        <v>606</v>
      </c>
      <c r="C57" s="32" t="str">
        <f t="shared" si="2"/>
        <v>Clôture 2023</v>
      </c>
      <c r="D57" s="32" t="str">
        <f t="shared" ca="1" si="3"/>
        <v>Clôture 2023</v>
      </c>
      <c r="E57" s="31">
        <v>55</v>
      </c>
    </row>
    <row r="58" spans="1:5" x14ac:dyDescent="0.25">
      <c r="A58" s="31">
        <v>56</v>
      </c>
      <c r="B58" s="31" t="s">
        <v>607</v>
      </c>
      <c r="C58" s="32" t="str">
        <f t="shared" si="2"/>
        <v>Réalisations 2023</v>
      </c>
      <c r="D58" s="32" t="str">
        <f t="shared" ca="1" si="3"/>
        <v>Réalisations 2023</v>
      </c>
      <c r="E58" s="31">
        <v>56</v>
      </c>
    </row>
    <row r="59" spans="1:5" x14ac:dyDescent="0.25">
      <c r="A59" s="31">
        <v>57</v>
      </c>
      <c r="B59" s="31" t="s">
        <v>608</v>
      </c>
      <c r="C59" s="32" t="str">
        <f t="shared" si="2"/>
        <v>Initial 2024</v>
      </c>
      <c r="D59" s="32" t="str">
        <f t="shared" ca="1" si="3"/>
        <v>Initial 2024</v>
      </c>
      <c r="E59" s="31">
        <v>57</v>
      </c>
    </row>
    <row r="60" spans="1:5" x14ac:dyDescent="0.25">
      <c r="A60" s="31">
        <v>58</v>
      </c>
      <c r="B60" s="31" t="s">
        <v>3499</v>
      </c>
      <c r="C60" s="32" t="str">
        <f t="shared" si="2"/>
        <v>Préclôture 2024</v>
      </c>
      <c r="D60" s="32" t="str">
        <f t="shared" ca="1" si="3"/>
        <v>Préclôture 2024</v>
      </c>
      <c r="E60" s="31">
        <v>58</v>
      </c>
    </row>
    <row r="61" spans="1:5" x14ac:dyDescent="0.25">
      <c r="A61" s="31">
        <v>59</v>
      </c>
      <c r="B61" s="31" t="s">
        <v>609</v>
      </c>
      <c r="C61" s="32" t="str">
        <f t="shared" si="2"/>
        <v>Clôture 2024</v>
      </c>
      <c r="D61" s="32" t="str">
        <f t="shared" ca="1" si="3"/>
        <v>Clôture 2024</v>
      </c>
      <c r="E61" s="31">
        <v>59</v>
      </c>
    </row>
    <row r="62" spans="1:5" x14ac:dyDescent="0.25">
      <c r="A62" s="31">
        <v>60</v>
      </c>
      <c r="B62" s="31" t="s">
        <v>610</v>
      </c>
      <c r="C62" s="32" t="str">
        <f t="shared" si="2"/>
        <v>Réalisations 2024</v>
      </c>
      <c r="D62" s="32" t="str">
        <f t="shared" ca="1" si="3"/>
        <v>Réalisations 2024</v>
      </c>
      <c r="E62" s="31">
        <v>60</v>
      </c>
    </row>
    <row r="63" spans="1:5" x14ac:dyDescent="0.25">
      <c r="A63" s="31">
        <v>61</v>
      </c>
      <c r="B63" s="31" t="s">
        <v>3500</v>
      </c>
      <c r="C63" s="32" t="str">
        <f t="shared" si="2"/>
        <v>Initial 2025</v>
      </c>
      <c r="D63" s="32" t="str">
        <f t="shared" ca="1" si="3"/>
        <v>Initial 2025</v>
      </c>
      <c r="E63" s="31">
        <v>61</v>
      </c>
    </row>
    <row r="64" spans="1:5" x14ac:dyDescent="0.25">
      <c r="A64" s="31">
        <v>62</v>
      </c>
      <c r="B64" s="31" t="s">
        <v>3501</v>
      </c>
      <c r="C64" s="32" t="str">
        <f t="shared" si="2"/>
        <v>Préclôture 2025</v>
      </c>
      <c r="D64" s="32" t="str">
        <f t="shared" ca="1" si="3"/>
        <v>Préclôture 2025</v>
      </c>
      <c r="E64" s="31">
        <v>62</v>
      </c>
    </row>
    <row r="65" spans="1:5" x14ac:dyDescent="0.25">
      <c r="A65" s="31">
        <v>63</v>
      </c>
      <c r="B65" s="31" t="s">
        <v>3502</v>
      </c>
      <c r="C65" s="32" t="str">
        <f t="shared" si="2"/>
        <v>Clôture 2025</v>
      </c>
      <c r="D65" s="32" t="str">
        <f t="shared" ca="1" si="3"/>
        <v>Clôture 2025</v>
      </c>
      <c r="E65" s="31">
        <v>63</v>
      </c>
    </row>
    <row r="66" spans="1:5" x14ac:dyDescent="0.25">
      <c r="A66" s="31">
        <v>64</v>
      </c>
      <c r="B66" s="31" t="s">
        <v>3503</v>
      </c>
      <c r="C66" s="32" t="str">
        <f t="shared" si="2"/>
        <v>Réalisations 2025</v>
      </c>
      <c r="D66" s="32" t="str">
        <f t="shared" ca="1" si="3"/>
        <v>Réalisations 2025</v>
      </c>
      <c r="E66" s="31">
        <v>64</v>
      </c>
    </row>
  </sheetData>
  <sheetProtection formatColumns="0"/>
  <pageMargins left="0.70866141732283472" right="0.70866141732283472" top="0.74803149606299213" bottom="0.74803149606299213" header="0.31496062992125984" footer="0.31496062992125984"/>
  <pageSetup paperSize="9" orientation="landscape" r:id="rId1"/>
  <customProperties>
    <customPr name="_pios_id" r:id="rId2"/>
    <customPr name="EpmWorksheetKeyString_GUID" r:id="rId3"/>
  </customProperties>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filterMode="1">
    <tabColor rgb="FFFFC000"/>
  </sheetPr>
  <dimension ref="A1:AK1829"/>
  <sheetViews>
    <sheetView zoomScale="85" zoomScaleNormal="85" workbookViewId="0">
      <pane xSplit="5" ySplit="1" topLeftCell="X1735" activePane="bottomRight" state="frozen"/>
      <selection activeCell="N825" sqref="N825"/>
      <selection pane="topRight" activeCell="N825" sqref="N825"/>
      <selection pane="bottomLeft" activeCell="N825" sqref="N825"/>
      <selection pane="bottomRight" activeCell="AA1" sqref="AA1"/>
    </sheetView>
  </sheetViews>
  <sheetFormatPr defaultColWidth="8.88671875" defaultRowHeight="13.2" x14ac:dyDescent="0.25"/>
  <cols>
    <col min="2" max="2" width="18.6640625" bestFit="1" customWidth="1"/>
    <col min="5" max="5" width="10.6640625" bestFit="1" customWidth="1"/>
    <col min="6" max="20" width="15.33203125" bestFit="1" customWidth="1"/>
    <col min="21" max="25" width="11.44140625" bestFit="1" customWidth="1"/>
    <col min="26" max="26" width="11.6640625" bestFit="1" customWidth="1"/>
  </cols>
  <sheetData>
    <row r="1" spans="1:37" x14ac:dyDescent="0.25">
      <c r="B1" s="4" t="s">
        <v>2162</v>
      </c>
      <c r="C1" s="28" t="s">
        <v>313</v>
      </c>
      <c r="D1" s="4" t="s">
        <v>2655</v>
      </c>
      <c r="E1" s="4" t="s">
        <v>2655</v>
      </c>
      <c r="F1" s="28" t="s">
        <v>336</v>
      </c>
      <c r="G1" s="28" t="s">
        <v>337</v>
      </c>
      <c r="H1" s="28" t="s">
        <v>338</v>
      </c>
      <c r="I1" s="28" t="s">
        <v>339</v>
      </c>
      <c r="J1" s="28" t="s">
        <v>340</v>
      </c>
      <c r="K1" s="28" t="s">
        <v>341</v>
      </c>
      <c r="L1" s="28" t="s">
        <v>342</v>
      </c>
      <c r="M1" s="28" t="s">
        <v>343</v>
      </c>
      <c r="N1" s="28" t="s">
        <v>344</v>
      </c>
      <c r="O1" s="28" t="s">
        <v>345</v>
      </c>
      <c r="P1" s="28" t="s">
        <v>346</v>
      </c>
      <c r="Q1" s="28" t="s">
        <v>347</v>
      </c>
      <c r="R1" s="28" t="s">
        <v>348</v>
      </c>
      <c r="S1" s="28" t="s">
        <v>349</v>
      </c>
      <c r="T1" s="28" t="s">
        <v>350</v>
      </c>
      <c r="U1" s="4" t="s">
        <v>351</v>
      </c>
      <c r="V1" s="4" t="s">
        <v>352</v>
      </c>
      <c r="W1" s="4" t="s">
        <v>353</v>
      </c>
      <c r="X1" s="4" t="s">
        <v>354</v>
      </c>
      <c r="Y1" s="4" t="s">
        <v>355</v>
      </c>
      <c r="Z1" s="4" t="s">
        <v>597</v>
      </c>
      <c r="AA1" s="4" t="s">
        <v>598</v>
      </c>
      <c r="AB1" s="4" t="s">
        <v>600</v>
      </c>
      <c r="AC1" s="4" t="s">
        <v>601</v>
      </c>
      <c r="AD1" s="4" t="s">
        <v>603</v>
      </c>
      <c r="AE1" s="4" t="s">
        <v>604</v>
      </c>
      <c r="AF1" s="4" t="s">
        <v>606</v>
      </c>
      <c r="AG1" s="4" t="s">
        <v>607</v>
      </c>
      <c r="AH1" s="4" t="s">
        <v>609</v>
      </c>
      <c r="AI1" s="4" t="s">
        <v>610</v>
      </c>
      <c r="AJ1" s="4" t="s">
        <v>3502</v>
      </c>
      <c r="AK1" s="4" t="s">
        <v>3503</v>
      </c>
    </row>
    <row r="2" spans="1:37" hidden="1" x14ac:dyDescent="0.25">
      <c r="B2" s="4">
        <v>1</v>
      </c>
      <c r="C2" s="28">
        <f>B2+1</f>
        <v>2</v>
      </c>
      <c r="D2" s="28">
        <f t="shared" ref="D2:Y2" si="0">C2+1</f>
        <v>3</v>
      </c>
      <c r="E2" s="28">
        <f t="shared" si="0"/>
        <v>4</v>
      </c>
      <c r="F2" s="28">
        <f t="shared" si="0"/>
        <v>5</v>
      </c>
      <c r="G2" s="28">
        <f t="shared" si="0"/>
        <v>6</v>
      </c>
      <c r="H2" s="28">
        <f t="shared" si="0"/>
        <v>7</v>
      </c>
      <c r="I2" s="28">
        <f t="shared" si="0"/>
        <v>8</v>
      </c>
      <c r="J2" s="28">
        <f t="shared" si="0"/>
        <v>9</v>
      </c>
      <c r="K2" s="28">
        <f t="shared" si="0"/>
        <v>10</v>
      </c>
      <c r="L2" s="28">
        <f t="shared" si="0"/>
        <v>11</v>
      </c>
      <c r="M2" s="28">
        <f t="shared" si="0"/>
        <v>12</v>
      </c>
      <c r="N2" s="28">
        <f t="shared" si="0"/>
        <v>13</v>
      </c>
      <c r="O2" s="28">
        <f t="shared" si="0"/>
        <v>14</v>
      </c>
      <c r="P2" s="28">
        <f t="shared" si="0"/>
        <v>15</v>
      </c>
      <c r="Q2" s="28">
        <f t="shared" si="0"/>
        <v>16</v>
      </c>
      <c r="R2" s="28">
        <f t="shared" si="0"/>
        <v>17</v>
      </c>
      <c r="S2" s="28">
        <f t="shared" si="0"/>
        <v>18</v>
      </c>
      <c r="T2" s="28">
        <f t="shared" si="0"/>
        <v>19</v>
      </c>
      <c r="U2" s="28">
        <f t="shared" si="0"/>
        <v>20</v>
      </c>
      <c r="V2" s="28">
        <f t="shared" si="0"/>
        <v>21</v>
      </c>
      <c r="W2" s="28">
        <f t="shared" si="0"/>
        <v>22</v>
      </c>
      <c r="X2" s="28">
        <f t="shared" si="0"/>
        <v>23</v>
      </c>
      <c r="Y2" s="28">
        <f t="shared" si="0"/>
        <v>24</v>
      </c>
      <c r="Z2" s="28">
        <f t="shared" ref="Z2:AK2" si="1">Y2+1</f>
        <v>25</v>
      </c>
      <c r="AA2" s="28">
        <f t="shared" si="1"/>
        <v>26</v>
      </c>
      <c r="AB2" s="28">
        <f t="shared" si="1"/>
        <v>27</v>
      </c>
      <c r="AC2" s="28">
        <f t="shared" si="1"/>
        <v>28</v>
      </c>
      <c r="AD2" s="28">
        <f t="shared" si="1"/>
        <v>29</v>
      </c>
      <c r="AE2" s="28">
        <f t="shared" si="1"/>
        <v>30</v>
      </c>
      <c r="AF2" s="28">
        <f t="shared" si="1"/>
        <v>31</v>
      </c>
      <c r="AG2" s="28">
        <f t="shared" si="1"/>
        <v>32</v>
      </c>
      <c r="AH2" s="28">
        <f t="shared" si="1"/>
        <v>33</v>
      </c>
      <c r="AI2" s="28">
        <f t="shared" si="1"/>
        <v>34</v>
      </c>
      <c r="AJ2" s="28">
        <f t="shared" si="1"/>
        <v>35</v>
      </c>
      <c r="AK2" s="28">
        <f t="shared" si="1"/>
        <v>36</v>
      </c>
    </row>
    <row r="3" spans="1:37" hidden="1" x14ac:dyDescent="0.25">
      <c r="A3">
        <v>3</v>
      </c>
      <c r="B3" t="str">
        <f>C3&amp;"-"&amp;D3</f>
        <v>CS-0100</v>
      </c>
      <c r="C3" t="s">
        <v>314</v>
      </c>
      <c r="D3" t="str">
        <f>SUBSTITUTE(E3,".","")</f>
        <v>0100</v>
      </c>
      <c r="E3" t="s">
        <v>373</v>
      </c>
      <c r="F3" s="17">
        <v>47656</v>
      </c>
      <c r="G3" s="17">
        <v>39187</v>
      </c>
      <c r="H3" s="17">
        <v>47859</v>
      </c>
      <c r="I3" s="17">
        <v>47881</v>
      </c>
      <c r="J3" s="17">
        <v>45028</v>
      </c>
      <c r="K3" s="17">
        <v>45028</v>
      </c>
      <c r="L3" s="17">
        <v>42779</v>
      </c>
      <c r="M3" s="17">
        <v>42779</v>
      </c>
      <c r="N3" s="17">
        <v>41235</v>
      </c>
      <c r="O3" s="17">
        <v>41235</v>
      </c>
      <c r="P3" s="17">
        <v>40657</v>
      </c>
      <c r="Q3" s="17">
        <v>40657</v>
      </c>
      <c r="R3" s="17">
        <v>38008</v>
      </c>
      <c r="S3" s="17">
        <v>38008</v>
      </c>
      <c r="T3" s="17">
        <v>85519</v>
      </c>
      <c r="U3" s="105">
        <v>85519.480119999993</v>
      </c>
      <c r="V3" s="105">
        <v>86392.435999999987</v>
      </c>
      <c r="W3" s="11">
        <v>86392.436000000002</v>
      </c>
      <c r="X3" s="11">
        <v>86646</v>
      </c>
      <c r="Y3" s="11">
        <v>86646</v>
      </c>
      <c r="Z3" s="11">
        <v>86227</v>
      </c>
    </row>
    <row r="4" spans="1:37" hidden="1" x14ac:dyDescent="0.25">
      <c r="A4">
        <v>3</v>
      </c>
      <c r="B4" t="str">
        <f t="shared" ref="B4:B67" si="2">C4&amp;"-"&amp;D4</f>
        <v>CS-0110</v>
      </c>
      <c r="C4" t="s">
        <v>314</v>
      </c>
      <c r="D4" t="str">
        <f t="shared" ref="D4:D67" si="3">SUBSTITUTE(E4,".","")</f>
        <v>0110</v>
      </c>
      <c r="E4" t="s">
        <v>374</v>
      </c>
      <c r="F4" s="17">
        <v>0</v>
      </c>
      <c r="G4" s="17">
        <v>-56633</v>
      </c>
      <c r="H4" s="17">
        <v>0</v>
      </c>
      <c r="I4" s="17">
        <v>0</v>
      </c>
      <c r="J4" s="17">
        <v>0</v>
      </c>
      <c r="K4" s="17">
        <v>0</v>
      </c>
      <c r="L4" s="17">
        <v>0</v>
      </c>
      <c r="M4" s="17">
        <v>0</v>
      </c>
      <c r="N4" s="17">
        <v>0</v>
      </c>
      <c r="O4" s="17">
        <v>0</v>
      </c>
      <c r="P4" s="17">
        <v>0</v>
      </c>
      <c r="Q4" s="17">
        <v>0</v>
      </c>
      <c r="R4" s="17">
        <v>0</v>
      </c>
      <c r="S4" s="17">
        <v>0</v>
      </c>
      <c r="T4" s="17">
        <v>0</v>
      </c>
      <c r="U4" s="105">
        <v>0</v>
      </c>
      <c r="V4" s="105">
        <v>0</v>
      </c>
      <c r="W4" s="11">
        <v>0</v>
      </c>
      <c r="X4" s="11">
        <v>0</v>
      </c>
      <c r="Y4" s="11">
        <v>0</v>
      </c>
      <c r="Z4" s="11">
        <v>0</v>
      </c>
    </row>
    <row r="5" spans="1:37" hidden="1" x14ac:dyDescent="0.25">
      <c r="A5">
        <v>3</v>
      </c>
      <c r="B5" t="str">
        <f t="shared" si="2"/>
        <v>CS-01110</v>
      </c>
      <c r="C5" t="s">
        <v>314</v>
      </c>
      <c r="D5" t="str">
        <f t="shared" si="3"/>
        <v>01110</v>
      </c>
      <c r="E5" t="s">
        <v>375</v>
      </c>
      <c r="F5" s="17">
        <v>54779</v>
      </c>
      <c r="G5" s="17">
        <v>54727</v>
      </c>
      <c r="H5" s="17">
        <v>56372</v>
      </c>
      <c r="I5" s="17">
        <v>56311</v>
      </c>
      <c r="J5" s="17">
        <v>57715</v>
      </c>
      <c r="K5" s="17">
        <v>57715</v>
      </c>
      <c r="L5" s="17">
        <v>57978</v>
      </c>
      <c r="M5" s="17">
        <v>57978</v>
      </c>
      <c r="N5" s="17">
        <v>59860</v>
      </c>
      <c r="O5" s="17">
        <v>59860</v>
      </c>
      <c r="P5" s="17">
        <v>59364</v>
      </c>
      <c r="Q5" s="17">
        <v>59364</v>
      </c>
      <c r="R5" s="17">
        <v>9598</v>
      </c>
      <c r="S5" s="17">
        <v>9569</v>
      </c>
      <c r="T5" s="17">
        <v>9651</v>
      </c>
      <c r="U5" s="105">
        <v>9650.7000000000007</v>
      </c>
      <c r="V5" s="105">
        <v>9637</v>
      </c>
      <c r="W5" s="11">
        <v>9637</v>
      </c>
      <c r="X5" s="11">
        <v>9568</v>
      </c>
      <c r="Y5" s="11">
        <v>9568</v>
      </c>
      <c r="Z5" s="11">
        <v>11231</v>
      </c>
    </row>
    <row r="6" spans="1:37" hidden="1" x14ac:dyDescent="0.25">
      <c r="A6">
        <v>3</v>
      </c>
      <c r="B6" t="str">
        <f t="shared" si="2"/>
        <v>CS-01111</v>
      </c>
      <c r="C6" t="s">
        <v>314</v>
      </c>
      <c r="D6" t="str">
        <f t="shared" si="3"/>
        <v>01111</v>
      </c>
      <c r="E6" t="s">
        <v>376</v>
      </c>
      <c r="F6" s="17">
        <v>13704</v>
      </c>
      <c r="G6" s="17">
        <v>13704</v>
      </c>
      <c r="H6" s="17">
        <v>13987</v>
      </c>
      <c r="I6" s="17">
        <v>13987</v>
      </c>
      <c r="J6" s="17">
        <v>14261</v>
      </c>
      <c r="K6" s="17">
        <v>14261</v>
      </c>
      <c r="L6" s="17">
        <v>13986</v>
      </c>
      <c r="M6" s="17">
        <v>13986</v>
      </c>
      <c r="N6" s="17">
        <v>13566</v>
      </c>
      <c r="O6" s="17">
        <v>13566</v>
      </c>
      <c r="P6" s="17">
        <v>13073</v>
      </c>
      <c r="Q6" s="17">
        <v>13073</v>
      </c>
      <c r="R6" s="17">
        <v>13204</v>
      </c>
      <c r="S6" s="17">
        <v>13204</v>
      </c>
      <c r="T6" s="17">
        <v>13473</v>
      </c>
      <c r="U6" s="105">
        <v>13472.779979999999</v>
      </c>
      <c r="V6" s="105">
        <v>13627.032310000001</v>
      </c>
      <c r="W6" s="11">
        <v>13627.032310000001</v>
      </c>
      <c r="X6" s="11">
        <v>13878.508</v>
      </c>
      <c r="Y6" s="11">
        <v>13879</v>
      </c>
      <c r="Z6" s="11">
        <v>14100</v>
      </c>
    </row>
    <row r="7" spans="1:37" hidden="1" x14ac:dyDescent="0.25">
      <c r="A7">
        <v>3</v>
      </c>
      <c r="B7" t="str">
        <f t="shared" si="2"/>
        <v>CS-01112</v>
      </c>
      <c r="C7" t="s">
        <v>314</v>
      </c>
      <c r="D7" t="str">
        <f t="shared" si="3"/>
        <v>01112</v>
      </c>
      <c r="E7" t="s">
        <v>377</v>
      </c>
      <c r="F7" s="17">
        <v>193984</v>
      </c>
      <c r="G7" s="17">
        <v>193984</v>
      </c>
      <c r="H7" s="17">
        <v>205293</v>
      </c>
      <c r="I7" s="17">
        <v>205293</v>
      </c>
      <c r="J7" s="17">
        <v>206113</v>
      </c>
      <c r="K7" s="17">
        <v>206113</v>
      </c>
      <c r="L7" s="17">
        <v>217962</v>
      </c>
      <c r="M7" s="17">
        <v>217962</v>
      </c>
      <c r="N7" s="17">
        <v>218359</v>
      </c>
      <c r="O7" s="17">
        <v>218359</v>
      </c>
      <c r="P7" s="17">
        <v>252104</v>
      </c>
      <c r="Q7" s="17">
        <v>252104</v>
      </c>
      <c r="R7" s="17">
        <v>276819</v>
      </c>
      <c r="S7" s="17">
        <v>276819</v>
      </c>
      <c r="T7" s="17">
        <v>220827</v>
      </c>
      <c r="U7" s="105">
        <v>220827</v>
      </c>
      <c r="V7" s="105">
        <v>220327.8</v>
      </c>
      <c r="W7" s="11">
        <v>220327.8</v>
      </c>
      <c r="X7" s="11">
        <v>234355</v>
      </c>
      <c r="Y7" s="11">
        <v>234355</v>
      </c>
      <c r="Z7" s="11">
        <v>232604</v>
      </c>
    </row>
    <row r="8" spans="1:37" hidden="1" x14ac:dyDescent="0.25">
      <c r="A8">
        <v>3</v>
      </c>
      <c r="B8" t="str">
        <f t="shared" si="2"/>
        <v>CS-01113</v>
      </c>
      <c r="C8" t="s">
        <v>314</v>
      </c>
      <c r="D8" t="str">
        <f t="shared" si="3"/>
        <v>01113</v>
      </c>
      <c r="E8" t="s">
        <v>378</v>
      </c>
      <c r="F8" s="17">
        <v>89583</v>
      </c>
      <c r="G8" s="17">
        <v>90706</v>
      </c>
      <c r="H8" s="17">
        <v>106657</v>
      </c>
      <c r="I8" s="17">
        <v>106657</v>
      </c>
      <c r="J8" s="17">
        <v>103129</v>
      </c>
      <c r="K8" s="17">
        <v>103129</v>
      </c>
      <c r="L8" s="17">
        <v>102798</v>
      </c>
      <c r="M8" s="17">
        <v>102798</v>
      </c>
      <c r="N8" s="17">
        <v>102395</v>
      </c>
      <c r="O8" s="17">
        <v>97606</v>
      </c>
      <c r="P8" s="17">
        <v>102547</v>
      </c>
      <c r="Q8" s="17">
        <v>102654</v>
      </c>
      <c r="R8" s="17">
        <v>107100</v>
      </c>
      <c r="S8" s="17">
        <v>107100</v>
      </c>
      <c r="T8" s="17">
        <v>103117</v>
      </c>
      <c r="U8" s="105">
        <v>103152.58377999999</v>
      </c>
      <c r="V8" s="105">
        <v>109129.69482</v>
      </c>
      <c r="W8" s="11">
        <v>109129.69482</v>
      </c>
      <c r="X8" s="11">
        <v>92969.558120000002</v>
      </c>
      <c r="Y8" s="11">
        <v>93315</v>
      </c>
      <c r="Z8" s="11">
        <v>89814</v>
      </c>
    </row>
    <row r="9" spans="1:37" hidden="1" x14ac:dyDescent="0.25">
      <c r="A9">
        <v>3</v>
      </c>
      <c r="B9" t="str">
        <f t="shared" si="2"/>
        <v>CS-01114</v>
      </c>
      <c r="C9" t="s">
        <v>314</v>
      </c>
      <c r="D9" t="str">
        <f t="shared" si="3"/>
        <v>01114</v>
      </c>
      <c r="E9" t="s">
        <v>379</v>
      </c>
      <c r="F9" s="17">
        <v>2865</v>
      </c>
      <c r="G9" s="17">
        <v>2865</v>
      </c>
      <c r="H9" s="17">
        <v>0</v>
      </c>
      <c r="I9" s="17">
        <v>0</v>
      </c>
      <c r="J9" s="17">
        <v>0</v>
      </c>
      <c r="K9" s="17">
        <v>0</v>
      </c>
      <c r="L9" s="17">
        <v>0</v>
      </c>
      <c r="M9" s="17">
        <v>0</v>
      </c>
      <c r="N9" s="17">
        <v>0</v>
      </c>
      <c r="O9" s="17">
        <v>0</v>
      </c>
      <c r="P9" s="17">
        <v>0</v>
      </c>
      <c r="Q9" s="17">
        <v>0</v>
      </c>
      <c r="R9" s="17">
        <v>0</v>
      </c>
      <c r="S9" s="17">
        <v>0</v>
      </c>
      <c r="T9" s="17">
        <v>0</v>
      </c>
      <c r="U9" s="105">
        <v>0</v>
      </c>
      <c r="V9" s="105">
        <v>0</v>
      </c>
      <c r="W9" s="11">
        <v>0</v>
      </c>
      <c r="X9" s="11">
        <v>0</v>
      </c>
      <c r="Y9" s="11">
        <v>0</v>
      </c>
      <c r="Z9" s="11">
        <v>0</v>
      </c>
    </row>
    <row r="10" spans="1:37" hidden="1" x14ac:dyDescent="0.25">
      <c r="A10">
        <v>3</v>
      </c>
      <c r="B10" t="str">
        <f t="shared" si="2"/>
        <v>CS-01120</v>
      </c>
      <c r="C10" t="s">
        <v>314</v>
      </c>
      <c r="D10" t="str">
        <f t="shared" si="3"/>
        <v>01120</v>
      </c>
      <c r="E10" t="s">
        <v>380</v>
      </c>
      <c r="F10" s="17">
        <v>1280</v>
      </c>
      <c r="G10" s="17">
        <v>1280</v>
      </c>
      <c r="H10" s="17">
        <v>1103</v>
      </c>
      <c r="I10" s="17">
        <v>1451</v>
      </c>
      <c r="J10" s="17">
        <v>1138663</v>
      </c>
      <c r="K10" s="17">
        <v>1138663</v>
      </c>
      <c r="L10" s="17">
        <v>1270606</v>
      </c>
      <c r="M10" s="17">
        <v>1270606</v>
      </c>
      <c r="N10" s="17">
        <v>88900</v>
      </c>
      <c r="O10" s="17">
        <v>88900</v>
      </c>
      <c r="P10" s="17">
        <v>0</v>
      </c>
      <c r="Q10" s="17">
        <v>0</v>
      </c>
      <c r="R10" s="17">
        <v>54000</v>
      </c>
      <c r="S10" s="17">
        <v>54000</v>
      </c>
      <c r="T10" s="17">
        <v>0</v>
      </c>
      <c r="U10" s="105">
        <v>0</v>
      </c>
      <c r="V10" s="105">
        <v>1897.3496299999999</v>
      </c>
      <c r="W10" s="11">
        <v>1897.3496299999999</v>
      </c>
      <c r="X10" s="11">
        <v>43133.819210000001</v>
      </c>
      <c r="Y10" s="11">
        <v>53034</v>
      </c>
      <c r="Z10" s="11">
        <v>53030</v>
      </c>
    </row>
    <row r="11" spans="1:37" hidden="1" x14ac:dyDescent="0.25">
      <c r="A11">
        <v>3</v>
      </c>
      <c r="B11" t="str">
        <f t="shared" si="2"/>
        <v>CS-01121</v>
      </c>
      <c r="C11" t="s">
        <v>314</v>
      </c>
      <c r="D11" t="str">
        <f t="shared" si="3"/>
        <v>01121</v>
      </c>
      <c r="E11" t="s">
        <v>381</v>
      </c>
      <c r="F11" s="17">
        <v>1814959</v>
      </c>
      <c r="G11" s="17">
        <v>1913274</v>
      </c>
      <c r="H11" s="17">
        <v>1868214</v>
      </c>
      <c r="I11" s="17">
        <v>1864849</v>
      </c>
      <c r="J11" s="17">
        <v>1946756</v>
      </c>
      <c r="K11" s="17">
        <v>1623917</v>
      </c>
      <c r="L11" s="17">
        <v>1935904</v>
      </c>
      <c r="M11" s="17">
        <v>1929369</v>
      </c>
      <c r="N11" s="17">
        <v>1927228</v>
      </c>
      <c r="O11" s="17">
        <v>1927228</v>
      </c>
      <c r="P11" s="17">
        <v>1850346</v>
      </c>
      <c r="Q11" s="17">
        <v>1850347</v>
      </c>
      <c r="R11" s="17">
        <v>1439546</v>
      </c>
      <c r="S11" s="17">
        <v>1440443</v>
      </c>
      <c r="T11" s="17">
        <v>1418849</v>
      </c>
      <c r="U11" s="105">
        <v>1418849.3326400002</v>
      </c>
      <c r="V11" s="105">
        <v>1428653.2513199998</v>
      </c>
      <c r="W11" s="11">
        <v>1428653.2513199998</v>
      </c>
      <c r="X11" s="11">
        <v>1439264.1786000002</v>
      </c>
      <c r="Y11" s="11">
        <v>1439264</v>
      </c>
      <c r="Z11" s="11">
        <v>1444337</v>
      </c>
    </row>
    <row r="12" spans="1:37" hidden="1" x14ac:dyDescent="0.25">
      <c r="A12">
        <v>3</v>
      </c>
      <c r="B12" t="str">
        <f t="shared" si="2"/>
        <v>CS-01122</v>
      </c>
      <c r="C12" t="s">
        <v>314</v>
      </c>
      <c r="D12" t="str">
        <f t="shared" si="3"/>
        <v>01122</v>
      </c>
      <c r="E12" t="s">
        <v>382</v>
      </c>
      <c r="F12" s="17">
        <v>151259</v>
      </c>
      <c r="G12" s="17">
        <v>169656</v>
      </c>
      <c r="H12" s="17">
        <v>175778</v>
      </c>
      <c r="I12" s="17">
        <v>175744</v>
      </c>
      <c r="J12" s="17">
        <v>97968</v>
      </c>
      <c r="K12" s="17">
        <v>97968</v>
      </c>
      <c r="L12" s="17">
        <v>93138</v>
      </c>
      <c r="M12" s="17">
        <v>93138</v>
      </c>
      <c r="N12" s="17">
        <v>81512</v>
      </c>
      <c r="O12" s="17">
        <v>81512</v>
      </c>
      <c r="P12" s="17">
        <v>1795480</v>
      </c>
      <c r="Q12" s="17">
        <v>1795480</v>
      </c>
      <c r="R12" s="17">
        <v>2287879</v>
      </c>
      <c r="S12" s="17">
        <v>2287879</v>
      </c>
      <c r="T12" s="17">
        <v>301550</v>
      </c>
      <c r="U12" s="105">
        <v>301601.65617880068</v>
      </c>
      <c r="V12" s="105">
        <v>277664.00796000002</v>
      </c>
      <c r="W12" s="11">
        <v>277664.00796000002</v>
      </c>
      <c r="X12" s="11">
        <v>258578.34646000003</v>
      </c>
      <c r="Y12" s="11">
        <v>258578</v>
      </c>
      <c r="Z12" s="11">
        <v>250325</v>
      </c>
    </row>
    <row r="13" spans="1:37" hidden="1" x14ac:dyDescent="0.25">
      <c r="A13">
        <v>3</v>
      </c>
      <c r="B13" t="str">
        <f t="shared" si="2"/>
        <v>CS-01123</v>
      </c>
      <c r="C13" t="s">
        <v>314</v>
      </c>
      <c r="D13" t="str">
        <f t="shared" si="3"/>
        <v>01123</v>
      </c>
      <c r="E13" t="s">
        <v>383</v>
      </c>
      <c r="F13" s="17">
        <v>12256</v>
      </c>
      <c r="G13" s="17">
        <v>10709</v>
      </c>
      <c r="H13" s="17">
        <v>16764</v>
      </c>
      <c r="I13" s="17">
        <v>16764</v>
      </c>
      <c r="J13" s="17">
        <v>14982</v>
      </c>
      <c r="K13" s="17">
        <v>14982</v>
      </c>
      <c r="L13" s="17">
        <v>4419</v>
      </c>
      <c r="M13" s="17">
        <v>4419</v>
      </c>
      <c r="N13" s="17">
        <v>2928</v>
      </c>
      <c r="O13" s="17">
        <v>68945</v>
      </c>
      <c r="P13" s="17">
        <v>14471</v>
      </c>
      <c r="Q13" s="17">
        <v>14471</v>
      </c>
      <c r="R13" s="17">
        <v>11484</v>
      </c>
      <c r="S13" s="17">
        <v>11484</v>
      </c>
      <c r="T13" s="17">
        <v>18583</v>
      </c>
      <c r="U13" s="105">
        <v>18583</v>
      </c>
      <c r="V13" s="105">
        <v>14402.467809999998</v>
      </c>
      <c r="W13" s="11">
        <v>14402.467809999998</v>
      </c>
      <c r="X13" s="11">
        <v>0</v>
      </c>
      <c r="Y13" s="11">
        <v>0</v>
      </c>
      <c r="Z13" s="11">
        <v>0</v>
      </c>
    </row>
    <row r="14" spans="1:37" hidden="1" x14ac:dyDescent="0.25">
      <c r="A14">
        <v>3</v>
      </c>
      <c r="B14" t="str">
        <f t="shared" si="2"/>
        <v>CS-01124</v>
      </c>
      <c r="C14" t="s">
        <v>314</v>
      </c>
      <c r="D14" t="str">
        <f t="shared" si="3"/>
        <v>01124</v>
      </c>
      <c r="E14" t="s">
        <v>384</v>
      </c>
      <c r="F14" s="17">
        <v>0</v>
      </c>
      <c r="G14" s="17">
        <v>0</v>
      </c>
      <c r="H14" s="17">
        <v>0</v>
      </c>
      <c r="I14" s="17">
        <v>0</v>
      </c>
      <c r="J14" s="17">
        <v>6</v>
      </c>
      <c r="K14" s="17">
        <v>6</v>
      </c>
      <c r="L14" s="17">
        <v>48</v>
      </c>
      <c r="M14" s="17">
        <v>48</v>
      </c>
      <c r="N14" s="17">
        <v>4</v>
      </c>
      <c r="O14" s="17">
        <v>4</v>
      </c>
      <c r="P14" s="17">
        <v>0</v>
      </c>
      <c r="Q14" s="17">
        <v>0</v>
      </c>
      <c r="R14" s="17">
        <v>0</v>
      </c>
      <c r="S14" s="17">
        <v>0</v>
      </c>
      <c r="T14" s="17">
        <v>0</v>
      </c>
      <c r="U14" s="105">
        <v>0</v>
      </c>
      <c r="V14" s="105">
        <v>0</v>
      </c>
      <c r="W14" s="11">
        <v>0</v>
      </c>
      <c r="X14" s="11">
        <v>0</v>
      </c>
      <c r="Y14" s="11">
        <v>0</v>
      </c>
      <c r="Z14" s="11">
        <v>0</v>
      </c>
    </row>
    <row r="15" spans="1:37" hidden="1" x14ac:dyDescent="0.25">
      <c r="A15">
        <v>3</v>
      </c>
      <c r="B15" t="str">
        <f t="shared" si="2"/>
        <v>CS-01130</v>
      </c>
      <c r="C15" t="s">
        <v>314</v>
      </c>
      <c r="D15" t="str">
        <f t="shared" si="3"/>
        <v>01130</v>
      </c>
      <c r="E15" t="s">
        <v>385</v>
      </c>
      <c r="F15" s="17">
        <v>878793</v>
      </c>
      <c r="G15" s="17">
        <v>878793</v>
      </c>
      <c r="H15" s="17">
        <v>1294959</v>
      </c>
      <c r="I15" s="17">
        <v>1294488</v>
      </c>
      <c r="J15" s="17">
        <v>117329</v>
      </c>
      <c r="K15" s="17">
        <v>117435</v>
      </c>
      <c r="L15" s="17">
        <v>118067</v>
      </c>
      <c r="M15" s="17">
        <v>118067</v>
      </c>
      <c r="N15" s="17">
        <v>122779</v>
      </c>
      <c r="O15" s="17">
        <v>122779</v>
      </c>
      <c r="P15" s="17">
        <v>127777</v>
      </c>
      <c r="Q15" s="17">
        <v>127765</v>
      </c>
      <c r="R15" s="17">
        <v>99955</v>
      </c>
      <c r="S15" s="17">
        <v>99954</v>
      </c>
      <c r="T15" s="17">
        <v>75146</v>
      </c>
      <c r="U15" s="105">
        <v>75145.55681592795</v>
      </c>
      <c r="V15" s="105">
        <v>80243.671655686485</v>
      </c>
      <c r="W15" s="11">
        <v>80243.671655686485</v>
      </c>
      <c r="X15" s="11">
        <v>83235.613123295465</v>
      </c>
      <c r="Y15" s="11">
        <v>83236</v>
      </c>
      <c r="Z15" s="11">
        <v>90003</v>
      </c>
    </row>
    <row r="16" spans="1:37" hidden="1" x14ac:dyDescent="0.25">
      <c r="A16">
        <v>3</v>
      </c>
      <c r="B16" t="str">
        <f t="shared" si="2"/>
        <v>CS-01131</v>
      </c>
      <c r="C16" t="s">
        <v>314</v>
      </c>
      <c r="D16" t="str">
        <f t="shared" si="3"/>
        <v>01131</v>
      </c>
      <c r="E16" t="s">
        <v>386</v>
      </c>
      <c r="F16" s="17">
        <v>174872</v>
      </c>
      <c r="G16" s="17">
        <v>174872</v>
      </c>
      <c r="H16" s="17">
        <v>171191</v>
      </c>
      <c r="I16" s="17">
        <v>177403</v>
      </c>
      <c r="J16" s="17">
        <v>181817</v>
      </c>
      <c r="K16" s="17">
        <v>181817</v>
      </c>
      <c r="L16" s="17">
        <v>172017</v>
      </c>
      <c r="M16" s="17">
        <v>172017</v>
      </c>
      <c r="N16" s="17">
        <v>157914</v>
      </c>
      <c r="O16" s="17">
        <v>157914</v>
      </c>
      <c r="P16" s="17">
        <v>143573</v>
      </c>
      <c r="Q16" s="17">
        <v>143574</v>
      </c>
      <c r="R16" s="17">
        <v>176271</v>
      </c>
      <c r="S16" s="17">
        <v>188962</v>
      </c>
      <c r="T16" s="17">
        <v>181970</v>
      </c>
      <c r="U16" s="105">
        <v>181969.68422999998</v>
      </c>
      <c r="V16" s="105">
        <v>174078.92470999996</v>
      </c>
      <c r="W16" s="11">
        <v>174078.92470999996</v>
      </c>
      <c r="X16" s="11">
        <v>180013.44104999996</v>
      </c>
      <c r="Y16" s="11">
        <v>180013</v>
      </c>
      <c r="Z16" s="11">
        <v>179552</v>
      </c>
    </row>
    <row r="17" spans="1:26" hidden="1" x14ac:dyDescent="0.25">
      <c r="A17">
        <v>3</v>
      </c>
      <c r="B17" t="str">
        <f t="shared" si="2"/>
        <v>CS-01132</v>
      </c>
      <c r="C17" t="s">
        <v>314</v>
      </c>
      <c r="D17" t="str">
        <f t="shared" si="3"/>
        <v>01132</v>
      </c>
      <c r="E17" t="s">
        <v>387</v>
      </c>
      <c r="F17" s="17">
        <v>2883930</v>
      </c>
      <c r="G17" s="17">
        <v>2883930</v>
      </c>
      <c r="H17" s="17">
        <v>2981260</v>
      </c>
      <c r="I17" s="17">
        <v>2981294</v>
      </c>
      <c r="J17" s="17">
        <v>3128187</v>
      </c>
      <c r="K17" s="17">
        <v>3128187</v>
      </c>
      <c r="L17" s="17">
        <v>4088839</v>
      </c>
      <c r="M17" s="17">
        <v>4088839</v>
      </c>
      <c r="N17" s="17">
        <v>3847928</v>
      </c>
      <c r="O17" s="17">
        <v>3847928</v>
      </c>
      <c r="P17" s="17">
        <v>4153262</v>
      </c>
      <c r="Q17" s="17">
        <v>4153262</v>
      </c>
      <c r="R17" s="17">
        <v>5858780</v>
      </c>
      <c r="S17" s="17">
        <v>5858780</v>
      </c>
      <c r="T17" s="17">
        <v>3193310</v>
      </c>
      <c r="U17" s="105">
        <v>3193309.6923500001</v>
      </c>
      <c r="V17" s="105">
        <v>3604240.6266200002</v>
      </c>
      <c r="W17" s="11">
        <v>3604240.6266200002</v>
      </c>
      <c r="X17" s="11">
        <v>4100323.04415</v>
      </c>
      <c r="Y17" s="11">
        <v>4100323</v>
      </c>
      <c r="Z17" s="11">
        <v>4708123</v>
      </c>
    </row>
    <row r="18" spans="1:26" hidden="1" x14ac:dyDescent="0.25">
      <c r="A18">
        <v>3</v>
      </c>
      <c r="B18" t="str">
        <f t="shared" si="2"/>
        <v>CS-0120</v>
      </c>
      <c r="C18" t="s">
        <v>314</v>
      </c>
      <c r="D18" t="str">
        <f t="shared" si="3"/>
        <v>0120</v>
      </c>
      <c r="E18" t="s">
        <v>388</v>
      </c>
      <c r="F18" s="17">
        <v>591978</v>
      </c>
      <c r="G18" s="17">
        <v>591978</v>
      </c>
      <c r="H18" s="17">
        <v>539338</v>
      </c>
      <c r="I18" s="17">
        <v>541806</v>
      </c>
      <c r="J18" s="17">
        <v>458012</v>
      </c>
      <c r="K18" s="17">
        <v>457640</v>
      </c>
      <c r="L18" s="17">
        <v>465816</v>
      </c>
      <c r="M18" s="17">
        <v>465816</v>
      </c>
      <c r="N18" s="17">
        <v>477822</v>
      </c>
      <c r="O18" s="17">
        <v>477822</v>
      </c>
      <c r="P18" s="17">
        <v>475370</v>
      </c>
      <c r="Q18" s="17">
        <v>475370</v>
      </c>
      <c r="R18" s="17">
        <v>555991</v>
      </c>
      <c r="S18" s="17">
        <v>543300</v>
      </c>
      <c r="T18" s="17">
        <v>555025</v>
      </c>
      <c r="U18" s="105">
        <v>555025.19471064769</v>
      </c>
      <c r="V18" s="105">
        <v>576937.06922999991</v>
      </c>
      <c r="W18" s="11">
        <v>576937.06922999991</v>
      </c>
      <c r="X18" s="11">
        <v>602890.97201000014</v>
      </c>
      <c r="Y18" s="11">
        <v>603044</v>
      </c>
      <c r="Z18" s="11">
        <v>626039</v>
      </c>
    </row>
    <row r="19" spans="1:26" hidden="1" x14ac:dyDescent="0.25">
      <c r="A19">
        <v>3</v>
      </c>
      <c r="B19" t="str">
        <f t="shared" si="2"/>
        <v>CS-0121</v>
      </c>
      <c r="C19" t="s">
        <v>314</v>
      </c>
      <c r="D19" t="str">
        <f t="shared" si="3"/>
        <v>0121</v>
      </c>
      <c r="E19" t="s">
        <v>389</v>
      </c>
      <c r="F19" s="17">
        <v>243935</v>
      </c>
      <c r="G19" s="17">
        <v>243935</v>
      </c>
      <c r="H19" s="17">
        <v>249294</v>
      </c>
      <c r="I19" s="17">
        <v>249488</v>
      </c>
      <c r="J19" s="17">
        <v>123118</v>
      </c>
      <c r="K19" s="17">
        <v>123118</v>
      </c>
      <c r="L19" s="17">
        <v>132084</v>
      </c>
      <c r="M19" s="17">
        <v>132084</v>
      </c>
      <c r="N19" s="17">
        <v>139264</v>
      </c>
      <c r="O19" s="17">
        <v>139264</v>
      </c>
      <c r="P19" s="17">
        <v>239440</v>
      </c>
      <c r="Q19" s="17">
        <v>239440</v>
      </c>
      <c r="R19" s="17">
        <v>272560</v>
      </c>
      <c r="S19" s="17">
        <v>272560</v>
      </c>
      <c r="T19" s="17">
        <v>216183</v>
      </c>
      <c r="U19" s="105">
        <v>216182.68640000001</v>
      </c>
      <c r="V19" s="105">
        <v>210825.93887090051</v>
      </c>
      <c r="W19" s="11">
        <v>210825.93887090051</v>
      </c>
      <c r="X19" s="11">
        <v>312170.46994572831</v>
      </c>
      <c r="Y19" s="11">
        <v>312170</v>
      </c>
      <c r="Z19" s="11">
        <v>257504</v>
      </c>
    </row>
    <row r="20" spans="1:26" hidden="1" x14ac:dyDescent="0.25">
      <c r="A20">
        <v>3</v>
      </c>
      <c r="B20" t="str">
        <f t="shared" si="2"/>
        <v>CS-0122</v>
      </c>
      <c r="C20" t="s">
        <v>314</v>
      </c>
      <c r="D20" t="str">
        <f t="shared" si="3"/>
        <v>0122</v>
      </c>
      <c r="E20" t="s">
        <v>390</v>
      </c>
      <c r="F20" s="17">
        <v>326358</v>
      </c>
      <c r="G20" s="17">
        <v>326365</v>
      </c>
      <c r="H20" s="17">
        <v>363707</v>
      </c>
      <c r="I20" s="17">
        <v>363707</v>
      </c>
      <c r="J20" s="17">
        <v>293864</v>
      </c>
      <c r="K20" s="17">
        <v>293864</v>
      </c>
      <c r="L20" s="17">
        <v>347927</v>
      </c>
      <c r="M20" s="17">
        <v>347927</v>
      </c>
      <c r="N20" s="17">
        <v>359928</v>
      </c>
      <c r="O20" s="17">
        <v>359928</v>
      </c>
      <c r="P20" s="17">
        <v>255577</v>
      </c>
      <c r="Q20" s="17">
        <v>255577</v>
      </c>
      <c r="R20" s="17">
        <v>185976</v>
      </c>
      <c r="S20" s="17">
        <v>185976</v>
      </c>
      <c r="T20" s="17">
        <v>291906</v>
      </c>
      <c r="U20" s="105">
        <v>291905.80788000004</v>
      </c>
      <c r="V20" s="105">
        <v>367744.61577000003</v>
      </c>
      <c r="W20" s="11">
        <v>367744.61577000003</v>
      </c>
      <c r="X20" s="11">
        <v>410825.38699999999</v>
      </c>
      <c r="Y20" s="11">
        <v>410825</v>
      </c>
      <c r="Z20" s="11">
        <v>477328</v>
      </c>
    </row>
    <row r="21" spans="1:26" hidden="1" x14ac:dyDescent="0.25">
      <c r="A21">
        <v>3</v>
      </c>
      <c r="B21" t="str">
        <f t="shared" si="2"/>
        <v>CS-0123</v>
      </c>
      <c r="C21" t="s">
        <v>314</v>
      </c>
      <c r="D21" t="str">
        <f t="shared" si="3"/>
        <v>0123</v>
      </c>
      <c r="E21" t="s">
        <v>391</v>
      </c>
      <c r="F21" s="17">
        <v>48778</v>
      </c>
      <c r="G21" s="17">
        <v>48778</v>
      </c>
      <c r="H21" s="17">
        <v>65377</v>
      </c>
      <c r="I21" s="17">
        <v>65377</v>
      </c>
      <c r="J21" s="17">
        <v>17362</v>
      </c>
      <c r="K21" s="17">
        <v>17362</v>
      </c>
      <c r="L21" s="17">
        <v>29333</v>
      </c>
      <c r="M21" s="17">
        <v>29333</v>
      </c>
      <c r="N21" s="17">
        <v>9411</v>
      </c>
      <c r="O21" s="17">
        <v>9411</v>
      </c>
      <c r="P21" s="17">
        <v>24098</v>
      </c>
      <c r="Q21" s="17">
        <v>24098</v>
      </c>
      <c r="R21" s="17">
        <v>49520</v>
      </c>
      <c r="S21" s="17">
        <v>49520</v>
      </c>
      <c r="T21" s="17">
        <v>44284</v>
      </c>
      <c r="U21" s="105">
        <v>44284.408820000004</v>
      </c>
      <c r="V21" s="105">
        <v>33719.941930000001</v>
      </c>
      <c r="W21" s="11">
        <v>33719.941930000001</v>
      </c>
      <c r="X21" s="11">
        <v>26667.631119999998</v>
      </c>
      <c r="Y21" s="11">
        <v>26668</v>
      </c>
      <c r="Z21" s="11">
        <v>22953</v>
      </c>
    </row>
    <row r="22" spans="1:26" hidden="1" x14ac:dyDescent="0.25">
      <c r="A22">
        <v>3</v>
      </c>
      <c r="B22" t="str">
        <f t="shared" si="2"/>
        <v>CS-0124</v>
      </c>
      <c r="C22" t="s">
        <v>314</v>
      </c>
      <c r="D22" t="str">
        <f t="shared" si="3"/>
        <v>0124</v>
      </c>
      <c r="E22" t="s">
        <v>392</v>
      </c>
      <c r="F22" s="17">
        <v>68800</v>
      </c>
      <c r="G22" s="17">
        <v>68800</v>
      </c>
      <c r="H22" s="17">
        <v>82438</v>
      </c>
      <c r="I22" s="17">
        <v>82438</v>
      </c>
      <c r="J22" s="17">
        <v>57023</v>
      </c>
      <c r="K22" s="17">
        <v>57023</v>
      </c>
      <c r="L22" s="17">
        <v>79642</v>
      </c>
      <c r="M22" s="17">
        <v>79642</v>
      </c>
      <c r="N22" s="17">
        <v>71758</v>
      </c>
      <c r="O22" s="17">
        <v>71758</v>
      </c>
      <c r="P22" s="17">
        <v>78500</v>
      </c>
      <c r="Q22" s="17">
        <v>78500</v>
      </c>
      <c r="R22" s="17">
        <v>81500</v>
      </c>
      <c r="S22" s="17">
        <v>81500</v>
      </c>
      <c r="T22" s="17">
        <v>81850</v>
      </c>
      <c r="U22" s="105">
        <v>81850</v>
      </c>
      <c r="V22" s="105">
        <v>90608.920599999998</v>
      </c>
      <c r="W22" s="11">
        <v>90608.920599999998</v>
      </c>
      <c r="X22" s="11">
        <v>100630.81262</v>
      </c>
      <c r="Y22" s="11">
        <v>100631</v>
      </c>
      <c r="Z22" s="11">
        <v>119149</v>
      </c>
    </row>
    <row r="23" spans="1:26" hidden="1" x14ac:dyDescent="0.25">
      <c r="A23">
        <v>3</v>
      </c>
      <c r="B23" t="str">
        <f t="shared" si="2"/>
        <v>CS-0131</v>
      </c>
      <c r="C23" t="s">
        <v>314</v>
      </c>
      <c r="D23" t="str">
        <f t="shared" si="3"/>
        <v>0131</v>
      </c>
      <c r="E23" t="s">
        <v>393</v>
      </c>
      <c r="F23" s="17">
        <v>65330</v>
      </c>
      <c r="G23" s="17">
        <v>65270</v>
      </c>
      <c r="H23" s="17">
        <v>66582</v>
      </c>
      <c r="I23" s="17">
        <v>66490</v>
      </c>
      <c r="J23" s="17">
        <v>63695</v>
      </c>
      <c r="K23" s="17">
        <v>63695</v>
      </c>
      <c r="L23" s="17">
        <v>55783</v>
      </c>
      <c r="M23" s="17">
        <v>55783</v>
      </c>
      <c r="N23" s="17">
        <v>53013</v>
      </c>
      <c r="O23" s="17">
        <v>53013</v>
      </c>
      <c r="P23" s="17">
        <v>50936</v>
      </c>
      <c r="Q23" s="17">
        <v>50935</v>
      </c>
      <c r="R23" s="17">
        <v>53865</v>
      </c>
      <c r="S23" s="17">
        <v>53894</v>
      </c>
      <c r="T23" s="17">
        <v>56947</v>
      </c>
      <c r="U23" s="105">
        <v>56946.627249462676</v>
      </c>
      <c r="V23" s="105">
        <v>90740.329879999976</v>
      </c>
      <c r="W23" s="11">
        <v>90740.329879999976</v>
      </c>
      <c r="X23" s="11">
        <v>96137.74162999999</v>
      </c>
      <c r="Y23" s="11">
        <v>95957</v>
      </c>
      <c r="Z23" s="11">
        <v>105245</v>
      </c>
    </row>
    <row r="24" spans="1:26" hidden="1" x14ac:dyDescent="0.25">
      <c r="A24">
        <v>3</v>
      </c>
      <c r="B24" t="str">
        <f t="shared" si="2"/>
        <v>CS-0132</v>
      </c>
      <c r="C24" t="s">
        <v>314</v>
      </c>
      <c r="D24" t="str">
        <f t="shared" si="3"/>
        <v>0132</v>
      </c>
      <c r="E24" t="s">
        <v>394</v>
      </c>
      <c r="F24" s="17">
        <v>48277</v>
      </c>
      <c r="G24" s="17">
        <v>48277</v>
      </c>
      <c r="H24" s="17">
        <v>45923</v>
      </c>
      <c r="I24" s="17">
        <v>46835</v>
      </c>
      <c r="J24" s="17">
        <v>47087</v>
      </c>
      <c r="K24" s="17">
        <v>47365</v>
      </c>
      <c r="L24" s="17">
        <v>45621</v>
      </c>
      <c r="M24" s="17">
        <v>45621</v>
      </c>
      <c r="N24" s="17">
        <v>45501</v>
      </c>
      <c r="O24" s="17">
        <v>45502</v>
      </c>
      <c r="P24" s="17">
        <v>43907</v>
      </c>
      <c r="Q24" s="17">
        <v>43400</v>
      </c>
      <c r="R24" s="17">
        <v>44802</v>
      </c>
      <c r="S24" s="17">
        <v>44802</v>
      </c>
      <c r="T24" s="17">
        <v>43517</v>
      </c>
      <c r="U24" s="105">
        <v>43517.326779999996</v>
      </c>
      <c r="V24" s="105">
        <v>44016.300349899997</v>
      </c>
      <c r="W24" s="11">
        <v>44016.321659900001</v>
      </c>
      <c r="X24" s="11">
        <v>43819.035539999983</v>
      </c>
      <c r="Y24" s="11">
        <v>43820</v>
      </c>
      <c r="Z24" s="11">
        <v>44362</v>
      </c>
    </row>
    <row r="25" spans="1:26" hidden="1" x14ac:dyDescent="0.25">
      <c r="A25">
        <v>3</v>
      </c>
      <c r="B25" t="str">
        <f t="shared" si="2"/>
        <v>CS-0133</v>
      </c>
      <c r="C25" t="s">
        <v>314</v>
      </c>
      <c r="D25" t="str">
        <f t="shared" si="3"/>
        <v>0133</v>
      </c>
      <c r="E25" t="s">
        <v>395</v>
      </c>
      <c r="F25" s="17">
        <v>1211755</v>
      </c>
      <c r="G25" s="17">
        <v>1207048</v>
      </c>
      <c r="H25" s="17">
        <v>1331009</v>
      </c>
      <c r="I25" s="17">
        <v>1330674</v>
      </c>
      <c r="J25" s="17">
        <v>1356592</v>
      </c>
      <c r="K25" s="17">
        <v>1350798</v>
      </c>
      <c r="L25" s="17">
        <v>1397715</v>
      </c>
      <c r="M25" s="17">
        <v>1396996</v>
      </c>
      <c r="N25" s="17">
        <v>1436483</v>
      </c>
      <c r="O25" s="17">
        <v>1436483</v>
      </c>
      <c r="P25" s="17">
        <v>1456302</v>
      </c>
      <c r="Q25" s="17">
        <v>1456297</v>
      </c>
      <c r="R25" s="17">
        <v>1024401</v>
      </c>
      <c r="S25" s="17">
        <v>1031899</v>
      </c>
      <c r="T25" s="17">
        <v>1018673</v>
      </c>
      <c r="U25" s="105">
        <v>1018673.1055455096</v>
      </c>
      <c r="V25" s="105">
        <v>1122175.7786400001</v>
      </c>
      <c r="W25" s="11">
        <v>1122176.46108</v>
      </c>
      <c r="X25" s="11">
        <v>991227.15771822224</v>
      </c>
      <c r="Y25" s="11">
        <v>991224</v>
      </c>
      <c r="Z25" s="11">
        <v>994941</v>
      </c>
    </row>
    <row r="26" spans="1:26" hidden="1" x14ac:dyDescent="0.25">
      <c r="A26">
        <v>3</v>
      </c>
      <c r="B26" t="str">
        <f t="shared" si="2"/>
        <v>CS-01400</v>
      </c>
      <c r="C26" t="s">
        <v>314</v>
      </c>
      <c r="D26" t="str">
        <f t="shared" si="3"/>
        <v>01400</v>
      </c>
      <c r="E26" t="s">
        <v>396</v>
      </c>
      <c r="F26" s="17">
        <v>70443</v>
      </c>
      <c r="G26" s="17">
        <v>70469</v>
      </c>
      <c r="H26" s="17">
        <v>69189</v>
      </c>
      <c r="I26" s="17">
        <v>69073</v>
      </c>
      <c r="J26" s="17">
        <v>63132</v>
      </c>
      <c r="K26" s="17">
        <v>63132</v>
      </c>
      <c r="L26" s="17">
        <v>60562</v>
      </c>
      <c r="M26" s="17">
        <v>60562</v>
      </c>
      <c r="N26" s="17">
        <v>63855</v>
      </c>
      <c r="O26" s="17">
        <v>63855</v>
      </c>
      <c r="P26" s="17">
        <v>57833</v>
      </c>
      <c r="Q26" s="17">
        <v>57833</v>
      </c>
      <c r="R26" s="17">
        <v>49033</v>
      </c>
      <c r="S26" s="17">
        <v>49033</v>
      </c>
      <c r="T26" s="17">
        <v>59069</v>
      </c>
      <c r="U26" s="105">
        <v>59068.560582095182</v>
      </c>
      <c r="V26" s="105">
        <v>55333.579432526523</v>
      </c>
      <c r="W26" s="11">
        <v>55333.579432526523</v>
      </c>
      <c r="X26" s="11">
        <v>59222.122677661195</v>
      </c>
      <c r="Y26" s="11">
        <v>56404</v>
      </c>
      <c r="Z26" s="11">
        <v>50583</v>
      </c>
    </row>
    <row r="27" spans="1:26" hidden="1" x14ac:dyDescent="0.25">
      <c r="A27">
        <v>3</v>
      </c>
      <c r="B27" t="str">
        <f t="shared" si="2"/>
        <v>CS-01401</v>
      </c>
      <c r="C27" t="s">
        <v>314</v>
      </c>
      <c r="D27" t="str">
        <f t="shared" si="3"/>
        <v>01401</v>
      </c>
      <c r="E27" t="s">
        <v>397</v>
      </c>
      <c r="F27" s="17">
        <v>133789</v>
      </c>
      <c r="G27" s="17">
        <v>133795</v>
      </c>
      <c r="H27" s="17">
        <v>135709</v>
      </c>
      <c r="I27" s="17">
        <v>135547</v>
      </c>
      <c r="J27" s="17">
        <v>141869</v>
      </c>
      <c r="K27" s="17">
        <v>146169</v>
      </c>
      <c r="L27" s="17">
        <v>144838</v>
      </c>
      <c r="M27" s="17">
        <v>138769</v>
      </c>
      <c r="N27" s="17">
        <v>141351</v>
      </c>
      <c r="O27" s="17">
        <v>141351</v>
      </c>
      <c r="P27" s="17">
        <v>138089</v>
      </c>
      <c r="Q27" s="17">
        <v>138084</v>
      </c>
      <c r="R27" s="17">
        <v>109096</v>
      </c>
      <c r="S27" s="17">
        <v>109096</v>
      </c>
      <c r="T27" s="17">
        <v>127314</v>
      </c>
      <c r="U27" s="105">
        <v>127314.38119709289</v>
      </c>
      <c r="V27" s="105">
        <v>49696.25571575608</v>
      </c>
      <c r="W27" s="11">
        <v>49696.25571575608</v>
      </c>
      <c r="X27" s="11">
        <v>42044.517949999994</v>
      </c>
      <c r="Y27" s="11">
        <v>42045</v>
      </c>
      <c r="Z27" s="11">
        <v>42113</v>
      </c>
    </row>
    <row r="28" spans="1:26" hidden="1" x14ac:dyDescent="0.25">
      <c r="A28">
        <v>3</v>
      </c>
      <c r="B28" t="str">
        <f t="shared" si="2"/>
        <v>CS-0150</v>
      </c>
      <c r="C28" t="s">
        <v>314</v>
      </c>
      <c r="D28" t="str">
        <f t="shared" si="3"/>
        <v>0150</v>
      </c>
      <c r="E28" t="s">
        <v>398</v>
      </c>
      <c r="F28" s="17">
        <v>0</v>
      </c>
      <c r="G28" s="17">
        <v>0</v>
      </c>
      <c r="H28" s="17">
        <v>0</v>
      </c>
      <c r="I28" s="17">
        <v>0</v>
      </c>
      <c r="J28" s="17">
        <v>0</v>
      </c>
      <c r="K28" s="17">
        <v>0</v>
      </c>
      <c r="L28" s="17">
        <v>0</v>
      </c>
      <c r="M28" s="17">
        <v>0</v>
      </c>
      <c r="N28" s="17">
        <v>0</v>
      </c>
      <c r="O28" s="17">
        <v>0</v>
      </c>
      <c r="P28" s="17">
        <v>0</v>
      </c>
      <c r="Q28" s="17">
        <v>0</v>
      </c>
      <c r="R28" s="17">
        <v>0</v>
      </c>
      <c r="S28" s="17">
        <v>0</v>
      </c>
      <c r="T28" s="17">
        <v>0</v>
      </c>
      <c r="U28" s="105">
        <v>0</v>
      </c>
      <c r="V28" s="105">
        <v>0</v>
      </c>
      <c r="W28" s="11">
        <v>0</v>
      </c>
      <c r="X28" s="11">
        <v>0</v>
      </c>
      <c r="Y28" s="11">
        <v>0</v>
      </c>
      <c r="Z28" s="11">
        <v>0</v>
      </c>
    </row>
    <row r="29" spans="1:26" hidden="1" x14ac:dyDescent="0.25">
      <c r="A29">
        <v>3</v>
      </c>
      <c r="B29" t="str">
        <f t="shared" si="2"/>
        <v>CS-01511</v>
      </c>
      <c r="C29" t="s">
        <v>314</v>
      </c>
      <c r="D29" t="str">
        <f t="shared" si="3"/>
        <v>01511</v>
      </c>
      <c r="E29" t="s">
        <v>399</v>
      </c>
      <c r="F29" s="17">
        <v>0</v>
      </c>
      <c r="G29" s="17">
        <v>0</v>
      </c>
      <c r="H29" s="17">
        <v>0</v>
      </c>
      <c r="I29" s="17">
        <v>0</v>
      </c>
      <c r="J29" s="17">
        <v>0</v>
      </c>
      <c r="K29" s="17">
        <v>0</v>
      </c>
      <c r="L29" s="17">
        <v>0</v>
      </c>
      <c r="M29" s="17">
        <v>0</v>
      </c>
      <c r="N29" s="17">
        <v>0</v>
      </c>
      <c r="O29" s="17">
        <v>0</v>
      </c>
      <c r="P29" s="17">
        <v>0</v>
      </c>
      <c r="Q29" s="17">
        <v>0</v>
      </c>
      <c r="R29" s="17">
        <v>0</v>
      </c>
      <c r="S29" s="17">
        <v>0</v>
      </c>
      <c r="T29" s="17">
        <v>0</v>
      </c>
      <c r="U29" s="105">
        <v>0</v>
      </c>
      <c r="V29" s="105">
        <v>0</v>
      </c>
      <c r="W29" s="11">
        <v>0</v>
      </c>
      <c r="X29" s="11">
        <v>0</v>
      </c>
      <c r="Y29" s="11">
        <v>0</v>
      </c>
      <c r="Z29" s="11">
        <v>0</v>
      </c>
    </row>
    <row r="30" spans="1:26" hidden="1" x14ac:dyDescent="0.25">
      <c r="A30">
        <v>3</v>
      </c>
      <c r="B30" t="str">
        <f t="shared" si="2"/>
        <v>CS-01512</v>
      </c>
      <c r="C30" t="s">
        <v>314</v>
      </c>
      <c r="D30" t="str">
        <f t="shared" si="3"/>
        <v>01512</v>
      </c>
      <c r="E30" t="s">
        <v>400</v>
      </c>
      <c r="F30" s="17">
        <v>0</v>
      </c>
      <c r="G30" s="17">
        <v>0</v>
      </c>
      <c r="H30" s="17">
        <v>0</v>
      </c>
      <c r="I30" s="17">
        <v>0</v>
      </c>
      <c r="J30" s="17">
        <v>0</v>
      </c>
      <c r="K30" s="17">
        <v>0</v>
      </c>
      <c r="L30" s="17">
        <v>0</v>
      </c>
      <c r="M30" s="17">
        <v>0</v>
      </c>
      <c r="N30" s="17">
        <v>0</v>
      </c>
      <c r="O30" s="17">
        <v>0</v>
      </c>
      <c r="P30" s="17">
        <v>0</v>
      </c>
      <c r="Q30" s="17">
        <v>0</v>
      </c>
      <c r="R30" s="17">
        <v>0</v>
      </c>
      <c r="S30" s="17">
        <v>0</v>
      </c>
      <c r="T30" s="17">
        <v>0</v>
      </c>
      <c r="U30" s="105">
        <v>0</v>
      </c>
      <c r="V30" s="105">
        <v>0</v>
      </c>
      <c r="W30" s="11">
        <v>0</v>
      </c>
      <c r="X30" s="11">
        <v>0</v>
      </c>
      <c r="Y30" s="11">
        <v>0</v>
      </c>
      <c r="Z30" s="11">
        <v>0</v>
      </c>
    </row>
    <row r="31" spans="1:26" hidden="1" x14ac:dyDescent="0.25">
      <c r="A31">
        <v>3</v>
      </c>
      <c r="B31" t="str">
        <f t="shared" si="2"/>
        <v>CS-01513</v>
      </c>
      <c r="C31" t="s">
        <v>314</v>
      </c>
      <c r="D31" t="str">
        <f t="shared" si="3"/>
        <v>01513</v>
      </c>
      <c r="E31" t="s">
        <v>401</v>
      </c>
      <c r="F31" s="17">
        <v>0</v>
      </c>
      <c r="G31" s="17">
        <v>0</v>
      </c>
      <c r="H31" s="17">
        <v>0</v>
      </c>
      <c r="I31" s="17">
        <v>0</v>
      </c>
      <c r="J31" s="17">
        <v>0</v>
      </c>
      <c r="K31" s="17">
        <v>0</v>
      </c>
      <c r="L31" s="17">
        <v>0</v>
      </c>
      <c r="M31" s="17">
        <v>0</v>
      </c>
      <c r="N31" s="17">
        <v>0</v>
      </c>
      <c r="O31" s="17">
        <v>0</v>
      </c>
      <c r="P31" s="17">
        <v>0</v>
      </c>
      <c r="Q31" s="17">
        <v>0</v>
      </c>
      <c r="R31" s="17">
        <v>0</v>
      </c>
      <c r="S31" s="17">
        <v>0</v>
      </c>
      <c r="T31" s="17">
        <v>0</v>
      </c>
      <c r="U31" s="105">
        <v>0</v>
      </c>
      <c r="V31" s="105">
        <v>0</v>
      </c>
      <c r="W31" s="11">
        <v>0</v>
      </c>
      <c r="X31" s="11">
        <v>0</v>
      </c>
      <c r="Y31" s="11">
        <v>0</v>
      </c>
      <c r="Z31" s="11">
        <v>0</v>
      </c>
    </row>
    <row r="32" spans="1:26" hidden="1" x14ac:dyDescent="0.25">
      <c r="A32">
        <v>3</v>
      </c>
      <c r="B32" t="str">
        <f t="shared" si="2"/>
        <v>CS-0152</v>
      </c>
      <c r="C32" t="s">
        <v>314</v>
      </c>
      <c r="D32" t="str">
        <f t="shared" si="3"/>
        <v>0152</v>
      </c>
      <c r="E32" t="s">
        <v>402</v>
      </c>
      <c r="F32" s="17">
        <v>68226</v>
      </c>
      <c r="G32" s="17">
        <v>68226</v>
      </c>
      <c r="H32" s="17">
        <v>72007</v>
      </c>
      <c r="I32" s="17">
        <v>72007</v>
      </c>
      <c r="J32" s="17">
        <v>71865</v>
      </c>
      <c r="K32" s="17">
        <v>71865</v>
      </c>
      <c r="L32" s="17">
        <v>68629</v>
      </c>
      <c r="M32" s="17">
        <v>68629</v>
      </c>
      <c r="N32" s="17">
        <v>70424</v>
      </c>
      <c r="O32" s="17">
        <v>70424</v>
      </c>
      <c r="P32" s="17">
        <v>67412</v>
      </c>
      <c r="Q32" s="17">
        <v>67412</v>
      </c>
      <c r="R32" s="17">
        <v>65765</v>
      </c>
      <c r="S32" s="17">
        <v>65765</v>
      </c>
      <c r="T32" s="17">
        <v>9336</v>
      </c>
      <c r="U32" s="105">
        <v>9336.4154400000007</v>
      </c>
      <c r="V32" s="105">
        <v>4374.1240600000001</v>
      </c>
      <c r="W32" s="11">
        <v>4374.1240600000001</v>
      </c>
      <c r="X32" s="11">
        <v>4380.1160399999999</v>
      </c>
      <c r="Y32" s="11">
        <v>4380</v>
      </c>
      <c r="Z32" s="11">
        <v>815</v>
      </c>
    </row>
    <row r="33" spans="1:26" hidden="1" x14ac:dyDescent="0.25">
      <c r="A33">
        <v>3</v>
      </c>
      <c r="B33" t="str">
        <f t="shared" si="2"/>
        <v>CS-0153</v>
      </c>
      <c r="C33" t="s">
        <v>314</v>
      </c>
      <c r="D33" t="str">
        <f t="shared" si="3"/>
        <v>0153</v>
      </c>
      <c r="E33" t="s">
        <v>403</v>
      </c>
      <c r="F33" s="17">
        <v>0</v>
      </c>
      <c r="G33" s="17">
        <v>0</v>
      </c>
      <c r="H33" s="17">
        <v>0</v>
      </c>
      <c r="I33" s="17">
        <v>0</v>
      </c>
      <c r="J33" s="17">
        <v>0</v>
      </c>
      <c r="K33" s="17">
        <v>0</v>
      </c>
      <c r="L33" s="17">
        <v>0</v>
      </c>
      <c r="M33" s="17">
        <v>0</v>
      </c>
      <c r="N33" s="17">
        <v>0</v>
      </c>
      <c r="O33" s="17">
        <v>0</v>
      </c>
      <c r="P33" s="17">
        <v>0</v>
      </c>
      <c r="Q33" s="17">
        <v>0</v>
      </c>
      <c r="R33" s="17">
        <v>0</v>
      </c>
      <c r="S33" s="17">
        <v>0</v>
      </c>
      <c r="T33" s="17">
        <v>0</v>
      </c>
      <c r="U33" s="105">
        <v>0</v>
      </c>
      <c r="V33" s="105">
        <v>0</v>
      </c>
      <c r="W33" s="11">
        <v>0</v>
      </c>
      <c r="X33" s="11">
        <v>0</v>
      </c>
      <c r="Y33" s="11">
        <v>0</v>
      </c>
      <c r="Z33" s="11">
        <v>0</v>
      </c>
    </row>
    <row r="34" spans="1:26" hidden="1" x14ac:dyDescent="0.25">
      <c r="A34">
        <v>3</v>
      </c>
      <c r="B34" t="str">
        <f t="shared" si="2"/>
        <v>CS-0154</v>
      </c>
      <c r="C34" t="s">
        <v>314</v>
      </c>
      <c r="D34" t="str">
        <f t="shared" si="3"/>
        <v>0154</v>
      </c>
      <c r="E34" t="s">
        <v>404</v>
      </c>
      <c r="F34" s="17">
        <v>0</v>
      </c>
      <c r="G34" s="17">
        <v>0</v>
      </c>
      <c r="H34" s="17">
        <v>0</v>
      </c>
      <c r="I34" s="17">
        <v>0</v>
      </c>
      <c r="J34" s="17">
        <v>0</v>
      </c>
      <c r="K34" s="17">
        <v>0</v>
      </c>
      <c r="L34" s="17">
        <v>0</v>
      </c>
      <c r="M34" s="17">
        <v>0</v>
      </c>
      <c r="N34" s="17">
        <v>0</v>
      </c>
      <c r="O34" s="17">
        <v>0</v>
      </c>
      <c r="P34" s="17">
        <v>0</v>
      </c>
      <c r="Q34" s="17">
        <v>0</v>
      </c>
      <c r="R34" s="17">
        <v>0</v>
      </c>
      <c r="S34" s="17">
        <v>0</v>
      </c>
      <c r="T34" s="17">
        <v>0</v>
      </c>
      <c r="U34" s="105">
        <v>0</v>
      </c>
      <c r="V34" s="105">
        <v>0</v>
      </c>
      <c r="W34" s="11">
        <v>0</v>
      </c>
      <c r="X34" s="11">
        <v>0</v>
      </c>
      <c r="Y34" s="11">
        <v>0</v>
      </c>
      <c r="Z34" s="11">
        <v>0</v>
      </c>
    </row>
    <row r="35" spans="1:26" hidden="1" x14ac:dyDescent="0.25">
      <c r="A35">
        <v>3</v>
      </c>
      <c r="B35" t="str">
        <f t="shared" si="2"/>
        <v>CS-0155</v>
      </c>
      <c r="C35" t="s">
        <v>314</v>
      </c>
      <c r="D35" t="str">
        <f t="shared" si="3"/>
        <v>0155</v>
      </c>
      <c r="E35" t="s">
        <v>405</v>
      </c>
      <c r="F35" s="17">
        <v>0</v>
      </c>
      <c r="G35" s="17">
        <v>0</v>
      </c>
      <c r="H35" s="17">
        <v>0</v>
      </c>
      <c r="I35" s="17">
        <v>0</v>
      </c>
      <c r="J35" s="17">
        <v>0</v>
      </c>
      <c r="K35" s="17">
        <v>0</v>
      </c>
      <c r="L35" s="17">
        <v>0</v>
      </c>
      <c r="M35" s="17">
        <v>0</v>
      </c>
      <c r="N35" s="17">
        <v>0</v>
      </c>
      <c r="O35" s="17">
        <v>0</v>
      </c>
      <c r="P35" s="17">
        <v>0</v>
      </c>
      <c r="Q35" s="17">
        <v>0</v>
      </c>
      <c r="R35" s="17">
        <v>0</v>
      </c>
      <c r="S35" s="17">
        <v>0</v>
      </c>
      <c r="T35" s="17">
        <v>0</v>
      </c>
      <c r="U35" s="105">
        <v>0</v>
      </c>
      <c r="V35" s="105">
        <v>0</v>
      </c>
      <c r="W35" s="11">
        <v>0</v>
      </c>
      <c r="X35" s="11">
        <v>0</v>
      </c>
      <c r="Y35" s="11">
        <v>0</v>
      </c>
      <c r="Z35" s="11">
        <v>0</v>
      </c>
    </row>
    <row r="36" spans="1:26" hidden="1" x14ac:dyDescent="0.25">
      <c r="A36">
        <v>3</v>
      </c>
      <c r="B36" t="str">
        <f t="shared" si="2"/>
        <v>CS-0160</v>
      </c>
      <c r="C36" t="s">
        <v>314</v>
      </c>
      <c r="D36" t="str">
        <f t="shared" si="3"/>
        <v>0160</v>
      </c>
      <c r="E36" t="s">
        <v>406</v>
      </c>
      <c r="F36" s="17">
        <v>79542</v>
      </c>
      <c r="G36" s="17">
        <v>79542</v>
      </c>
      <c r="H36" s="17">
        <v>70592</v>
      </c>
      <c r="I36" s="17">
        <v>70592</v>
      </c>
      <c r="J36" s="17">
        <v>75531</v>
      </c>
      <c r="K36" s="17">
        <v>75531</v>
      </c>
      <c r="L36" s="17">
        <v>66540</v>
      </c>
      <c r="M36" s="17">
        <v>66540</v>
      </c>
      <c r="N36" s="17">
        <v>69544</v>
      </c>
      <c r="O36" s="17">
        <v>69544</v>
      </c>
      <c r="P36" s="17">
        <v>56451</v>
      </c>
      <c r="Q36" s="17">
        <v>56451</v>
      </c>
      <c r="R36" s="17">
        <v>9905</v>
      </c>
      <c r="S36" s="17">
        <v>9905</v>
      </c>
      <c r="T36" s="17">
        <v>9182</v>
      </c>
      <c r="U36" s="105">
        <v>9182.1706799999993</v>
      </c>
      <c r="V36" s="105">
        <v>12128.28764</v>
      </c>
      <c r="W36" s="11">
        <v>12128.28764</v>
      </c>
      <c r="X36" s="11">
        <v>22751.20508</v>
      </c>
      <c r="Y36" s="11">
        <v>22751</v>
      </c>
      <c r="Z36" s="11">
        <v>8536</v>
      </c>
    </row>
    <row r="37" spans="1:26" hidden="1" x14ac:dyDescent="0.25">
      <c r="A37">
        <v>3</v>
      </c>
      <c r="B37" t="str">
        <f t="shared" si="2"/>
        <v>CS-0170</v>
      </c>
      <c r="C37" t="s">
        <v>314</v>
      </c>
      <c r="D37" t="str">
        <f t="shared" si="3"/>
        <v>0170</v>
      </c>
      <c r="E37" t="s">
        <v>407</v>
      </c>
      <c r="F37" s="17">
        <v>2332</v>
      </c>
      <c r="G37" s="17">
        <v>2332</v>
      </c>
      <c r="H37" s="17">
        <v>0</v>
      </c>
      <c r="I37" s="17">
        <v>0</v>
      </c>
      <c r="J37" s="17">
        <v>0</v>
      </c>
      <c r="K37" s="17">
        <v>0</v>
      </c>
      <c r="L37" s="17">
        <v>0</v>
      </c>
      <c r="M37" s="17">
        <v>0</v>
      </c>
      <c r="N37" s="17">
        <v>0</v>
      </c>
      <c r="O37" s="17">
        <v>0</v>
      </c>
      <c r="P37" s="17">
        <v>220</v>
      </c>
      <c r="Q37" s="17">
        <v>220</v>
      </c>
      <c r="R37" s="17">
        <v>0</v>
      </c>
      <c r="S37" s="17">
        <v>0</v>
      </c>
      <c r="T37" s="17">
        <v>1757</v>
      </c>
      <c r="U37" s="105">
        <v>1756.5432700000001</v>
      </c>
      <c r="V37" s="105">
        <v>1985.4412000000007</v>
      </c>
      <c r="W37" s="11">
        <v>1985.4412000000007</v>
      </c>
      <c r="X37" s="11">
        <v>2193.0017100000005</v>
      </c>
      <c r="Y37" s="11">
        <v>2193</v>
      </c>
      <c r="Z37" s="11">
        <v>4064</v>
      </c>
    </row>
    <row r="38" spans="1:26" hidden="1" x14ac:dyDescent="0.25">
      <c r="A38">
        <v>3</v>
      </c>
      <c r="B38" t="str">
        <f t="shared" si="2"/>
        <v>CS-0171</v>
      </c>
      <c r="C38" t="s">
        <v>314</v>
      </c>
      <c r="D38" t="str">
        <f t="shared" si="3"/>
        <v>0171</v>
      </c>
      <c r="E38" t="s">
        <v>408</v>
      </c>
      <c r="F38" s="17">
        <v>11064471</v>
      </c>
      <c r="G38" s="17">
        <v>11064688</v>
      </c>
      <c r="H38" s="17">
        <v>11378857</v>
      </c>
      <c r="I38" s="17">
        <v>11378067</v>
      </c>
      <c r="J38" s="17">
        <v>12130620</v>
      </c>
      <c r="K38" s="17">
        <v>12130574</v>
      </c>
      <c r="L38" s="17">
        <v>11459947</v>
      </c>
      <c r="M38" s="17">
        <v>11459947</v>
      </c>
      <c r="N38" s="17">
        <v>11498205</v>
      </c>
      <c r="O38" s="17">
        <v>11498205</v>
      </c>
      <c r="P38" s="17">
        <v>10714903</v>
      </c>
      <c r="Q38" s="17">
        <v>10714909</v>
      </c>
      <c r="R38" s="17">
        <v>10199962</v>
      </c>
      <c r="S38" s="17">
        <v>10199962</v>
      </c>
      <c r="T38" s="17">
        <v>9393068</v>
      </c>
      <c r="U38" s="105">
        <v>9393067.7091859542</v>
      </c>
      <c r="V38" s="105">
        <v>8687431.6035699993</v>
      </c>
      <c r="W38" s="11">
        <v>8687431.6294</v>
      </c>
      <c r="X38" s="11">
        <v>8388490.2290800009</v>
      </c>
      <c r="Y38" s="11">
        <v>8388491</v>
      </c>
      <c r="Z38" s="11">
        <v>7925013</v>
      </c>
    </row>
    <row r="39" spans="1:26" hidden="1" x14ac:dyDescent="0.25">
      <c r="A39">
        <v>3</v>
      </c>
      <c r="B39" t="str">
        <f t="shared" si="2"/>
        <v>CS-0172</v>
      </c>
      <c r="C39" t="s">
        <v>314</v>
      </c>
      <c r="D39" t="str">
        <f t="shared" si="3"/>
        <v>0172</v>
      </c>
      <c r="E39" t="s">
        <v>409</v>
      </c>
      <c r="F39" s="17">
        <v>28708579</v>
      </c>
      <c r="G39" s="17">
        <v>28708579</v>
      </c>
      <c r="H39" s="17">
        <v>30726887</v>
      </c>
      <c r="I39" s="17">
        <v>30726887</v>
      </c>
      <c r="J39" s="17">
        <v>34031247</v>
      </c>
      <c r="K39" s="17">
        <v>34031247</v>
      </c>
      <c r="L39" s="17">
        <v>34265516</v>
      </c>
      <c r="M39" s="17">
        <v>34265516</v>
      </c>
      <c r="N39" s="17">
        <v>29705590</v>
      </c>
      <c r="O39" s="17">
        <v>29705590</v>
      </c>
      <c r="P39" s="17">
        <v>33124970</v>
      </c>
      <c r="Q39" s="17">
        <v>33124970</v>
      </c>
      <c r="R39" s="17">
        <v>29582167</v>
      </c>
      <c r="S39" s="17">
        <v>29582167</v>
      </c>
      <c r="T39" s="17">
        <v>33763295</v>
      </c>
      <c r="U39" s="105">
        <v>33763295.321900003</v>
      </c>
      <c r="V39" s="105">
        <v>29925020.23855</v>
      </c>
      <c r="W39" s="11">
        <v>29925020.23855</v>
      </c>
      <c r="X39" s="11">
        <v>27915270.234060001</v>
      </c>
      <c r="Y39" s="11">
        <v>27915270</v>
      </c>
      <c r="Z39" s="11">
        <v>21068903</v>
      </c>
    </row>
    <row r="40" spans="1:26" hidden="1" x14ac:dyDescent="0.25">
      <c r="A40">
        <v>3</v>
      </c>
      <c r="B40" t="str">
        <f t="shared" si="2"/>
        <v>CS-0173</v>
      </c>
      <c r="C40" t="s">
        <v>314</v>
      </c>
      <c r="D40" t="str">
        <f t="shared" si="3"/>
        <v>0173</v>
      </c>
      <c r="E40" t="s">
        <v>410</v>
      </c>
      <c r="F40" s="17">
        <v>750122</v>
      </c>
      <c r="G40" s="17">
        <v>750122</v>
      </c>
      <c r="H40" s="17">
        <v>1095</v>
      </c>
      <c r="I40" s="17">
        <v>0</v>
      </c>
      <c r="J40" s="17">
        <v>0</v>
      </c>
      <c r="K40" s="17">
        <v>0</v>
      </c>
      <c r="L40" s="17">
        <v>0</v>
      </c>
      <c r="M40" s="17">
        <v>0</v>
      </c>
      <c r="N40" s="17">
        <v>0</v>
      </c>
      <c r="O40" s="17">
        <v>0</v>
      </c>
      <c r="P40" s="17">
        <v>0</v>
      </c>
      <c r="Q40" s="17">
        <v>0</v>
      </c>
      <c r="R40" s="17">
        <v>0</v>
      </c>
      <c r="S40" s="17">
        <v>0</v>
      </c>
      <c r="T40" s="17">
        <v>0</v>
      </c>
      <c r="U40" s="105">
        <v>0</v>
      </c>
      <c r="V40" s="105">
        <v>0</v>
      </c>
      <c r="W40" s="11">
        <v>0</v>
      </c>
      <c r="X40" s="11">
        <v>0</v>
      </c>
      <c r="Y40" s="11">
        <v>0</v>
      </c>
      <c r="Z40" s="11">
        <v>0</v>
      </c>
    </row>
    <row r="41" spans="1:26" hidden="1" x14ac:dyDescent="0.25">
      <c r="A41">
        <v>3</v>
      </c>
      <c r="B41" t="str">
        <f t="shared" si="2"/>
        <v>CS-0174</v>
      </c>
      <c r="C41" t="s">
        <v>314</v>
      </c>
      <c r="D41" t="str">
        <f t="shared" si="3"/>
        <v>0174</v>
      </c>
      <c r="E41" t="s">
        <v>411</v>
      </c>
      <c r="F41" s="17">
        <v>5127</v>
      </c>
      <c r="G41" s="17">
        <v>5127</v>
      </c>
      <c r="H41" s="17">
        <v>6289</v>
      </c>
      <c r="I41" s="17">
        <v>6289</v>
      </c>
      <c r="J41" s="17">
        <v>6535</v>
      </c>
      <c r="K41" s="17">
        <v>6535</v>
      </c>
      <c r="L41" s="17">
        <v>5251</v>
      </c>
      <c r="M41" s="17">
        <v>5251</v>
      </c>
      <c r="N41" s="17">
        <v>3795</v>
      </c>
      <c r="O41" s="17">
        <v>3795</v>
      </c>
      <c r="P41" s="17">
        <v>4092</v>
      </c>
      <c r="Q41" s="17">
        <v>4092</v>
      </c>
      <c r="R41" s="17">
        <v>3336</v>
      </c>
      <c r="S41" s="17">
        <v>3336</v>
      </c>
      <c r="T41" s="17">
        <v>3312</v>
      </c>
      <c r="U41" s="105">
        <v>3311.6195299999999</v>
      </c>
      <c r="V41" s="105">
        <v>2958.3972699999999</v>
      </c>
      <c r="W41" s="11">
        <v>2958.3972699999999</v>
      </c>
      <c r="X41" s="11">
        <v>2507.5347000000002</v>
      </c>
      <c r="Y41" s="11">
        <v>2508</v>
      </c>
      <c r="Z41" s="11">
        <v>1591</v>
      </c>
    </row>
    <row r="42" spans="1:26" hidden="1" x14ac:dyDescent="0.25">
      <c r="A42">
        <v>3</v>
      </c>
      <c r="B42" t="str">
        <f t="shared" si="2"/>
        <v>CS-0175</v>
      </c>
      <c r="C42" t="s">
        <v>314</v>
      </c>
      <c r="D42" t="str">
        <f t="shared" si="3"/>
        <v>0175</v>
      </c>
      <c r="E42" t="s">
        <v>412</v>
      </c>
      <c r="F42" s="17">
        <v>0</v>
      </c>
      <c r="G42" s="17">
        <v>0</v>
      </c>
      <c r="H42" s="17">
        <v>0</v>
      </c>
      <c r="I42" s="17">
        <v>0</v>
      </c>
      <c r="J42" s="17">
        <v>0</v>
      </c>
      <c r="K42" s="17">
        <v>0</v>
      </c>
      <c r="L42" s="17">
        <v>0</v>
      </c>
      <c r="M42" s="17">
        <v>0</v>
      </c>
      <c r="N42" s="17">
        <v>0</v>
      </c>
      <c r="O42" s="17">
        <v>0</v>
      </c>
      <c r="P42" s="17">
        <v>0</v>
      </c>
      <c r="Q42" s="17">
        <v>0</v>
      </c>
      <c r="R42" s="17">
        <v>0</v>
      </c>
      <c r="S42" s="17">
        <v>0</v>
      </c>
      <c r="T42" s="17">
        <v>0</v>
      </c>
      <c r="U42" s="105">
        <v>0</v>
      </c>
      <c r="V42" s="105">
        <v>0</v>
      </c>
      <c r="W42" s="11">
        <v>0</v>
      </c>
      <c r="X42" s="11">
        <v>0</v>
      </c>
      <c r="Y42" s="11">
        <v>0</v>
      </c>
      <c r="Z42" s="11">
        <v>0</v>
      </c>
    </row>
    <row r="43" spans="1:26" hidden="1" x14ac:dyDescent="0.25">
      <c r="A43">
        <v>3</v>
      </c>
      <c r="B43" t="str">
        <f t="shared" si="2"/>
        <v>CS-0176</v>
      </c>
      <c r="C43" t="s">
        <v>314</v>
      </c>
      <c r="D43" t="str">
        <f t="shared" si="3"/>
        <v>0176</v>
      </c>
      <c r="E43" t="s">
        <v>413</v>
      </c>
      <c r="F43" s="17">
        <v>0</v>
      </c>
      <c r="G43" s="17">
        <v>0</v>
      </c>
      <c r="H43" s="17">
        <v>0</v>
      </c>
      <c r="I43" s="17">
        <v>0</v>
      </c>
      <c r="J43" s="17">
        <v>0</v>
      </c>
      <c r="K43" s="17">
        <v>0</v>
      </c>
      <c r="L43" s="17">
        <v>0</v>
      </c>
      <c r="M43" s="17">
        <v>0</v>
      </c>
      <c r="N43" s="17">
        <v>0</v>
      </c>
      <c r="O43" s="17">
        <v>0</v>
      </c>
      <c r="P43" s="17">
        <v>0</v>
      </c>
      <c r="Q43" s="17">
        <v>0</v>
      </c>
      <c r="R43" s="17">
        <v>0</v>
      </c>
      <c r="S43" s="17">
        <v>0</v>
      </c>
      <c r="T43" s="17">
        <v>0</v>
      </c>
      <c r="U43" s="105">
        <v>0</v>
      </c>
      <c r="V43" s="105">
        <v>0</v>
      </c>
      <c r="W43" s="11">
        <v>0</v>
      </c>
      <c r="X43" s="11">
        <v>0</v>
      </c>
      <c r="Y43" s="11">
        <v>0</v>
      </c>
      <c r="Z43" s="11">
        <v>0</v>
      </c>
    </row>
    <row r="44" spans="1:26" hidden="1" x14ac:dyDescent="0.25">
      <c r="A44">
        <v>3</v>
      </c>
      <c r="B44" t="str">
        <f t="shared" si="2"/>
        <v>CS-0177</v>
      </c>
      <c r="C44" t="s">
        <v>314</v>
      </c>
      <c r="D44" t="str">
        <f t="shared" si="3"/>
        <v>0177</v>
      </c>
      <c r="E44" t="s">
        <v>414</v>
      </c>
      <c r="F44" s="17">
        <v>262</v>
      </c>
      <c r="G44" s="17">
        <v>262</v>
      </c>
      <c r="H44" s="17">
        <v>12069729</v>
      </c>
      <c r="I44" s="17">
        <v>12070276</v>
      </c>
      <c r="J44" s="17">
        <v>11700677</v>
      </c>
      <c r="K44" s="17">
        <v>11700671</v>
      </c>
      <c r="L44" s="17">
        <v>10837655</v>
      </c>
      <c r="M44" s="17">
        <v>10837655</v>
      </c>
      <c r="N44" s="17">
        <v>7135187</v>
      </c>
      <c r="O44" s="17">
        <v>7135187</v>
      </c>
      <c r="P44" s="17">
        <v>7984665</v>
      </c>
      <c r="Q44" s="17">
        <v>7984665</v>
      </c>
      <c r="R44" s="17">
        <v>7329606</v>
      </c>
      <c r="S44" s="17">
        <v>7329606</v>
      </c>
      <c r="T44" s="17">
        <v>8368796</v>
      </c>
      <c r="U44" s="105">
        <v>8368796.3213</v>
      </c>
      <c r="V44" s="105">
        <v>6393186.0065400004</v>
      </c>
      <c r="W44" s="11">
        <v>6393186.0065400004</v>
      </c>
      <c r="X44" s="11">
        <v>6317650.4562600004</v>
      </c>
      <c r="Y44" s="11">
        <v>6317650</v>
      </c>
      <c r="Z44" s="11">
        <v>1784859</v>
      </c>
    </row>
    <row r="45" spans="1:26" hidden="1" x14ac:dyDescent="0.25">
      <c r="A45">
        <v>3</v>
      </c>
      <c r="B45" t="str">
        <f t="shared" si="2"/>
        <v>CS-0180</v>
      </c>
      <c r="C45" t="s">
        <v>314</v>
      </c>
      <c r="D45" t="str">
        <f t="shared" si="3"/>
        <v>0180</v>
      </c>
      <c r="E45" t="s">
        <v>415</v>
      </c>
      <c r="F45" s="17">
        <v>64241</v>
      </c>
      <c r="G45" s="17">
        <v>5</v>
      </c>
      <c r="H45" s="17">
        <v>10</v>
      </c>
      <c r="I45" s="17">
        <v>10</v>
      </c>
      <c r="J45" s="17">
        <v>818</v>
      </c>
      <c r="K45" s="17">
        <v>0</v>
      </c>
      <c r="L45" s="17">
        <v>0</v>
      </c>
      <c r="M45" s="17">
        <v>0</v>
      </c>
      <c r="N45" s="17">
        <v>0</v>
      </c>
      <c r="O45" s="17">
        <v>0</v>
      </c>
      <c r="P45" s="17">
        <v>0</v>
      </c>
      <c r="Q45" s="17">
        <v>0</v>
      </c>
      <c r="R45" s="17">
        <v>0</v>
      </c>
      <c r="S45" s="17">
        <v>0</v>
      </c>
      <c r="T45" s="17">
        <v>0</v>
      </c>
      <c r="U45" s="105">
        <v>0</v>
      </c>
      <c r="V45" s="105">
        <v>0</v>
      </c>
      <c r="W45" s="11">
        <v>0</v>
      </c>
      <c r="X45" s="11">
        <v>0</v>
      </c>
      <c r="Y45" s="11">
        <v>0</v>
      </c>
      <c r="Z45" s="11">
        <v>0</v>
      </c>
    </row>
    <row r="46" spans="1:26" hidden="1" x14ac:dyDescent="0.25">
      <c r="A46">
        <v>3</v>
      </c>
      <c r="B46" t="str">
        <f t="shared" si="2"/>
        <v>CS-01811</v>
      </c>
      <c r="C46" t="s">
        <v>314</v>
      </c>
      <c r="D46" t="str">
        <f t="shared" si="3"/>
        <v>01811</v>
      </c>
      <c r="E46" t="s">
        <v>416</v>
      </c>
      <c r="F46" s="17">
        <v>29787145</v>
      </c>
      <c r="G46" s="17">
        <v>29787145</v>
      </c>
      <c r="H46" s="17">
        <v>32512931</v>
      </c>
      <c r="I46" s="17">
        <v>32512919</v>
      </c>
      <c r="J46" s="17">
        <v>33808099</v>
      </c>
      <c r="K46" s="17">
        <v>33798099</v>
      </c>
      <c r="L46" s="17">
        <v>34137689</v>
      </c>
      <c r="M46" s="17">
        <v>34137689</v>
      </c>
      <c r="N46" s="17">
        <v>34878719</v>
      </c>
      <c r="O46" s="17">
        <v>34878719</v>
      </c>
      <c r="P46" s="17">
        <v>49362700</v>
      </c>
      <c r="Q46" s="17">
        <v>49362700</v>
      </c>
      <c r="R46" s="17">
        <v>51036726</v>
      </c>
      <c r="S46" s="17">
        <v>51036726</v>
      </c>
      <c r="T46" s="17">
        <v>52203635</v>
      </c>
      <c r="U46" s="105">
        <v>52239768.394380003</v>
      </c>
      <c r="V46" s="105">
        <v>53576496.617260002</v>
      </c>
      <c r="W46" s="11">
        <v>53617821.617260002</v>
      </c>
      <c r="X46" s="11">
        <v>55196036.508500002</v>
      </c>
      <c r="Y46" s="11">
        <v>55196037</v>
      </c>
      <c r="Z46" s="11">
        <v>52105934</v>
      </c>
    </row>
    <row r="47" spans="1:26" hidden="1" x14ac:dyDescent="0.25">
      <c r="A47">
        <v>3</v>
      </c>
      <c r="B47" t="str">
        <f t="shared" si="2"/>
        <v>CS-01812</v>
      </c>
      <c r="C47" t="s">
        <v>314</v>
      </c>
      <c r="D47" t="str">
        <f t="shared" si="3"/>
        <v>01812</v>
      </c>
      <c r="E47" t="s">
        <v>417</v>
      </c>
      <c r="F47" s="17">
        <v>0</v>
      </c>
      <c r="G47" s="17">
        <v>0</v>
      </c>
      <c r="H47" s="17">
        <v>0</v>
      </c>
      <c r="I47" s="17">
        <v>0</v>
      </c>
      <c r="J47" s="17">
        <v>0</v>
      </c>
      <c r="K47" s="17">
        <v>0</v>
      </c>
      <c r="L47" s="17">
        <v>0</v>
      </c>
      <c r="M47" s="17">
        <v>0</v>
      </c>
      <c r="N47" s="17">
        <v>0</v>
      </c>
      <c r="O47" s="17">
        <v>0</v>
      </c>
      <c r="P47" s="17">
        <v>0</v>
      </c>
      <c r="Q47" s="17">
        <v>0</v>
      </c>
      <c r="R47" s="17">
        <v>0</v>
      </c>
      <c r="S47" s="17">
        <v>0</v>
      </c>
      <c r="T47" s="17">
        <v>0</v>
      </c>
      <c r="U47" s="105">
        <v>0</v>
      </c>
      <c r="V47" s="105">
        <v>0</v>
      </c>
      <c r="W47" s="11">
        <v>0</v>
      </c>
      <c r="X47" s="11">
        <v>0</v>
      </c>
      <c r="Y47" s="11">
        <v>0</v>
      </c>
      <c r="Z47" s="11">
        <v>0</v>
      </c>
    </row>
    <row r="48" spans="1:26" hidden="1" x14ac:dyDescent="0.25">
      <c r="A48">
        <v>3</v>
      </c>
      <c r="B48" t="str">
        <f t="shared" si="2"/>
        <v>CS-01821</v>
      </c>
      <c r="C48" t="s">
        <v>314</v>
      </c>
      <c r="D48" t="str">
        <f t="shared" si="3"/>
        <v>01821</v>
      </c>
      <c r="E48" t="s">
        <v>418</v>
      </c>
      <c r="F48" s="17">
        <v>310088</v>
      </c>
      <c r="G48" s="17">
        <v>310088</v>
      </c>
      <c r="H48" s="17">
        <v>321978</v>
      </c>
      <c r="I48" s="17">
        <v>321978</v>
      </c>
      <c r="J48" s="17">
        <v>292544</v>
      </c>
      <c r="K48" s="17">
        <v>292544</v>
      </c>
      <c r="L48" s="17">
        <v>304763</v>
      </c>
      <c r="M48" s="17">
        <v>304694</v>
      </c>
      <c r="N48" s="17">
        <v>311528</v>
      </c>
      <c r="O48" s="17">
        <v>311528</v>
      </c>
      <c r="P48" s="17">
        <v>351570</v>
      </c>
      <c r="Q48" s="17">
        <v>351570</v>
      </c>
      <c r="R48" s="17">
        <v>346873</v>
      </c>
      <c r="S48" s="17">
        <v>346873</v>
      </c>
      <c r="T48" s="17">
        <v>311773</v>
      </c>
      <c r="U48" s="105">
        <v>311772.66781000001</v>
      </c>
      <c r="V48" s="105">
        <v>326571.18995999999</v>
      </c>
      <c r="W48" s="11">
        <v>326571.18995999999</v>
      </c>
      <c r="X48" s="11">
        <v>327065.98452000006</v>
      </c>
      <c r="Y48" s="11">
        <v>327066</v>
      </c>
      <c r="Z48" s="11">
        <v>345165</v>
      </c>
    </row>
    <row r="49" spans="1:26" hidden="1" x14ac:dyDescent="0.25">
      <c r="A49">
        <v>3</v>
      </c>
      <c r="B49" t="str">
        <f t="shared" si="2"/>
        <v>CS-01822</v>
      </c>
      <c r="C49" t="s">
        <v>314</v>
      </c>
      <c r="D49" t="str">
        <f t="shared" si="3"/>
        <v>01822</v>
      </c>
      <c r="E49" t="s">
        <v>419</v>
      </c>
      <c r="F49" s="17">
        <v>0</v>
      </c>
      <c r="G49" s="17">
        <v>0</v>
      </c>
      <c r="H49" s="17">
        <v>0</v>
      </c>
      <c r="I49" s="17">
        <v>0</v>
      </c>
      <c r="J49" s="17">
        <v>0</v>
      </c>
      <c r="K49" s="17">
        <v>0</v>
      </c>
      <c r="L49" s="17">
        <v>0</v>
      </c>
      <c r="M49" s="17">
        <v>0</v>
      </c>
      <c r="N49" s="17">
        <v>0</v>
      </c>
      <c r="O49" s="17">
        <v>0</v>
      </c>
      <c r="P49" s="17">
        <v>0</v>
      </c>
      <c r="Q49" s="17">
        <v>0</v>
      </c>
      <c r="R49" s="17">
        <v>0</v>
      </c>
      <c r="S49" s="17">
        <v>0</v>
      </c>
      <c r="T49" s="17">
        <v>0</v>
      </c>
      <c r="U49" s="105">
        <v>0</v>
      </c>
      <c r="V49" s="105">
        <v>0</v>
      </c>
      <c r="W49" s="11">
        <v>0</v>
      </c>
      <c r="X49" s="11">
        <v>0</v>
      </c>
      <c r="Y49" s="11">
        <v>0</v>
      </c>
      <c r="Z49" s="11">
        <v>0</v>
      </c>
    </row>
    <row r="50" spans="1:26" hidden="1" x14ac:dyDescent="0.25">
      <c r="A50">
        <v>3</v>
      </c>
      <c r="B50" t="str">
        <f t="shared" si="2"/>
        <v>CS-0183</v>
      </c>
      <c r="C50" t="s">
        <v>314</v>
      </c>
      <c r="D50" t="str">
        <f t="shared" si="3"/>
        <v>0183</v>
      </c>
      <c r="E50" t="s">
        <v>420</v>
      </c>
      <c r="F50" s="17">
        <v>0</v>
      </c>
      <c r="G50" s="17">
        <v>0</v>
      </c>
      <c r="H50" s="17">
        <v>0</v>
      </c>
      <c r="I50" s="17">
        <v>0</v>
      </c>
      <c r="J50" s="17">
        <v>0</v>
      </c>
      <c r="K50" s="17">
        <v>0</v>
      </c>
      <c r="L50" s="17">
        <v>0</v>
      </c>
      <c r="M50" s="17">
        <v>0</v>
      </c>
      <c r="N50" s="17">
        <v>0</v>
      </c>
      <c r="O50" s="17">
        <v>0</v>
      </c>
      <c r="P50" s="17">
        <v>0</v>
      </c>
      <c r="Q50" s="17">
        <v>0</v>
      </c>
      <c r="R50" s="17">
        <v>0</v>
      </c>
      <c r="S50" s="17">
        <v>0</v>
      </c>
      <c r="T50" s="17">
        <v>0</v>
      </c>
      <c r="U50" s="105">
        <v>0</v>
      </c>
      <c r="V50" s="105">
        <v>0</v>
      </c>
      <c r="W50" s="11">
        <v>0</v>
      </c>
      <c r="X50" s="11">
        <v>0</v>
      </c>
      <c r="Y50" s="11">
        <v>0</v>
      </c>
      <c r="Z50" s="11">
        <v>0</v>
      </c>
    </row>
    <row r="51" spans="1:26" hidden="1" x14ac:dyDescent="0.25">
      <c r="A51">
        <v>3</v>
      </c>
      <c r="B51" t="str">
        <f t="shared" si="2"/>
        <v>CS-0184</v>
      </c>
      <c r="C51" t="s">
        <v>314</v>
      </c>
      <c r="D51" t="str">
        <f t="shared" si="3"/>
        <v>0184</v>
      </c>
      <c r="E51" t="s">
        <v>421</v>
      </c>
      <c r="F51" s="17">
        <v>21411722</v>
      </c>
      <c r="G51" s="17">
        <v>21411722</v>
      </c>
      <c r="H51" s="17">
        <v>23312716</v>
      </c>
      <c r="I51" s="17">
        <v>22926458</v>
      </c>
      <c r="J51" s="17">
        <v>24546501</v>
      </c>
      <c r="K51" s="17">
        <v>24154847</v>
      </c>
      <c r="L51" s="17">
        <v>25708661</v>
      </c>
      <c r="M51" s="17">
        <v>25708661</v>
      </c>
      <c r="N51" s="17">
        <v>27099310</v>
      </c>
      <c r="O51" s="17">
        <v>27099310</v>
      </c>
      <c r="P51" s="17">
        <v>14354001</v>
      </c>
      <c r="Q51" s="17">
        <v>14354001</v>
      </c>
      <c r="R51" s="17">
        <v>15243663</v>
      </c>
      <c r="S51" s="17">
        <v>17987048</v>
      </c>
      <c r="T51" s="17">
        <v>19418667</v>
      </c>
      <c r="U51" s="105">
        <v>19418666.520999998</v>
      </c>
      <c r="V51" s="105">
        <v>19598331.699999999</v>
      </c>
      <c r="W51" s="11">
        <v>19598331.699999999</v>
      </c>
      <c r="X51" s="11">
        <v>21570954.89982</v>
      </c>
      <c r="Y51" s="11">
        <v>21570955</v>
      </c>
      <c r="Z51" s="11">
        <v>33661899</v>
      </c>
    </row>
    <row r="52" spans="1:26" hidden="1" x14ac:dyDescent="0.25">
      <c r="A52">
        <v>3</v>
      </c>
      <c r="B52" t="str">
        <f t="shared" si="2"/>
        <v>CS-0210</v>
      </c>
      <c r="C52" t="s">
        <v>314</v>
      </c>
      <c r="D52" t="str">
        <f t="shared" si="3"/>
        <v>0210</v>
      </c>
      <c r="E52" t="s">
        <v>423</v>
      </c>
      <c r="F52" s="17">
        <v>2497563</v>
      </c>
      <c r="G52" s="17">
        <v>2610170</v>
      </c>
      <c r="H52" s="17">
        <v>2538205</v>
      </c>
      <c r="I52" s="17">
        <v>2538831</v>
      </c>
      <c r="J52" s="17">
        <v>2529675</v>
      </c>
      <c r="K52" s="17">
        <v>2667120</v>
      </c>
      <c r="L52" s="17">
        <v>2623925</v>
      </c>
      <c r="M52" s="17">
        <v>2623925</v>
      </c>
      <c r="N52" s="17">
        <v>2610415</v>
      </c>
      <c r="O52" s="17">
        <v>2610415</v>
      </c>
      <c r="P52" s="17">
        <v>2477860</v>
      </c>
      <c r="Q52" s="17">
        <v>2477860</v>
      </c>
      <c r="R52" s="17">
        <v>2230229</v>
      </c>
      <c r="S52" s="17">
        <v>2230769</v>
      </c>
      <c r="T52" s="17">
        <v>2244032</v>
      </c>
      <c r="U52" s="105">
        <v>2244032.3857000005</v>
      </c>
      <c r="V52" s="105">
        <v>2229864.5987500013</v>
      </c>
      <c r="W52" s="11">
        <v>2229864.5987500013</v>
      </c>
      <c r="X52" s="11">
        <v>2481285.7270600013</v>
      </c>
      <c r="Y52" s="11">
        <v>2481286</v>
      </c>
      <c r="Z52" s="11">
        <v>2849165</v>
      </c>
    </row>
    <row r="53" spans="1:26" hidden="1" x14ac:dyDescent="0.25">
      <c r="A53">
        <v>3</v>
      </c>
      <c r="B53" t="str">
        <f t="shared" si="2"/>
        <v>CS-0214</v>
      </c>
      <c r="C53" t="s">
        <v>314</v>
      </c>
      <c r="D53" t="str">
        <f t="shared" si="3"/>
        <v>0214</v>
      </c>
      <c r="E53" t="s">
        <v>424</v>
      </c>
      <c r="F53" s="17">
        <v>836918</v>
      </c>
      <c r="G53" s="17">
        <v>836918</v>
      </c>
      <c r="H53" s="17">
        <v>855692</v>
      </c>
      <c r="I53" s="17">
        <v>855692</v>
      </c>
      <c r="J53" s="17">
        <v>874680</v>
      </c>
      <c r="K53" s="17">
        <v>874680</v>
      </c>
      <c r="L53" s="17">
        <v>894930</v>
      </c>
      <c r="M53" s="17">
        <v>894930</v>
      </c>
      <c r="N53" s="17">
        <v>810113</v>
      </c>
      <c r="O53" s="17">
        <v>810113</v>
      </c>
      <c r="P53" s="17">
        <v>829098</v>
      </c>
      <c r="Q53" s="17">
        <v>829098</v>
      </c>
      <c r="R53" s="17">
        <v>0</v>
      </c>
      <c r="S53" s="17">
        <v>0</v>
      </c>
      <c r="T53" s="17">
        <v>0</v>
      </c>
      <c r="U53" s="105">
        <v>0</v>
      </c>
      <c r="V53" s="105">
        <v>0</v>
      </c>
      <c r="W53" s="11">
        <v>0</v>
      </c>
      <c r="X53" s="11">
        <v>0</v>
      </c>
      <c r="Y53" s="11">
        <v>0</v>
      </c>
      <c r="Z53" s="11">
        <v>0</v>
      </c>
    </row>
    <row r="54" spans="1:26" hidden="1" x14ac:dyDescent="0.25">
      <c r="A54">
        <v>3</v>
      </c>
      <c r="B54" t="str">
        <f t="shared" si="2"/>
        <v>CS-022</v>
      </c>
      <c r="C54" t="s">
        <v>314</v>
      </c>
      <c r="D54" t="str">
        <f t="shared" si="3"/>
        <v>022</v>
      </c>
      <c r="E54" t="s">
        <v>425</v>
      </c>
      <c r="F54" s="17">
        <v>112562</v>
      </c>
      <c r="G54" s="17">
        <v>0</v>
      </c>
      <c r="H54" s="17">
        <v>0</v>
      </c>
      <c r="I54" s="17">
        <v>0</v>
      </c>
      <c r="J54" s="17">
        <v>0</v>
      </c>
      <c r="K54" s="17">
        <v>0</v>
      </c>
      <c r="L54" s="17">
        <v>0</v>
      </c>
      <c r="M54" s="17">
        <v>0</v>
      </c>
      <c r="N54" s="17">
        <v>0</v>
      </c>
      <c r="O54" s="17">
        <v>0</v>
      </c>
      <c r="P54" s="17">
        <v>0</v>
      </c>
      <c r="Q54" s="17">
        <v>0</v>
      </c>
      <c r="R54" s="17">
        <v>0</v>
      </c>
      <c r="S54" s="17">
        <v>0</v>
      </c>
      <c r="T54" s="17">
        <v>0</v>
      </c>
      <c r="U54" s="105">
        <v>0</v>
      </c>
      <c r="V54" s="105">
        <v>0</v>
      </c>
      <c r="W54" s="11">
        <v>0</v>
      </c>
      <c r="X54" s="11">
        <v>0</v>
      </c>
      <c r="Y54" s="11">
        <v>0</v>
      </c>
      <c r="Z54" s="11">
        <v>0</v>
      </c>
    </row>
    <row r="55" spans="1:26" hidden="1" x14ac:dyDescent="0.25">
      <c r="A55">
        <v>3</v>
      </c>
      <c r="B55" t="str">
        <f t="shared" si="2"/>
        <v>CS-023</v>
      </c>
      <c r="C55" t="s">
        <v>314</v>
      </c>
      <c r="D55" t="str">
        <f t="shared" si="3"/>
        <v>023</v>
      </c>
      <c r="E55" t="s">
        <v>426</v>
      </c>
      <c r="F55" s="17">
        <v>101866</v>
      </c>
      <c r="G55" s="17">
        <v>101983</v>
      </c>
      <c r="H55" s="17">
        <v>120722</v>
      </c>
      <c r="I55" s="17">
        <v>120722</v>
      </c>
      <c r="J55" s="17">
        <v>105749</v>
      </c>
      <c r="K55" s="17">
        <v>105749</v>
      </c>
      <c r="L55" s="17">
        <v>83279</v>
      </c>
      <c r="M55" s="17">
        <v>83279</v>
      </c>
      <c r="N55" s="17">
        <v>70073</v>
      </c>
      <c r="O55" s="17">
        <v>70073</v>
      </c>
      <c r="P55" s="17">
        <v>91255</v>
      </c>
      <c r="Q55" s="17">
        <v>91255</v>
      </c>
      <c r="R55" s="17">
        <v>150143</v>
      </c>
      <c r="S55" s="17">
        <v>150143</v>
      </c>
      <c r="T55" s="17">
        <v>159542</v>
      </c>
      <c r="U55" s="105">
        <v>159541.60519</v>
      </c>
      <c r="V55" s="105">
        <v>105927.43853</v>
      </c>
      <c r="W55" s="11">
        <v>105927.43853</v>
      </c>
      <c r="X55" s="11">
        <v>101385.28722</v>
      </c>
      <c r="Y55" s="11">
        <v>101385</v>
      </c>
      <c r="Z55" s="11">
        <v>92994</v>
      </c>
    </row>
    <row r="56" spans="1:26" hidden="1" x14ac:dyDescent="0.25">
      <c r="A56">
        <v>3</v>
      </c>
      <c r="B56" t="str">
        <f t="shared" si="2"/>
        <v>CS-024</v>
      </c>
      <c r="C56" t="s">
        <v>314</v>
      </c>
      <c r="D56" t="str">
        <f t="shared" si="3"/>
        <v>024</v>
      </c>
      <c r="E56" t="s">
        <v>427</v>
      </c>
      <c r="F56" s="17">
        <v>5074</v>
      </c>
      <c r="G56" s="17">
        <v>22506</v>
      </c>
      <c r="H56" s="17">
        <v>22301</v>
      </c>
      <c r="I56" s="17">
        <v>22301</v>
      </c>
      <c r="J56" s="17">
        <v>23754</v>
      </c>
      <c r="K56" s="17">
        <v>23754</v>
      </c>
      <c r="L56" s="17">
        <v>26235</v>
      </c>
      <c r="M56" s="17">
        <v>26235</v>
      </c>
      <c r="N56" s="17">
        <v>20704</v>
      </c>
      <c r="O56" s="17">
        <v>20704</v>
      </c>
      <c r="P56" s="17">
        <v>20012</v>
      </c>
      <c r="Q56" s="17">
        <v>20012</v>
      </c>
      <c r="R56" s="17">
        <v>19660</v>
      </c>
      <c r="S56" s="17">
        <v>19660</v>
      </c>
      <c r="T56" s="17">
        <v>17966</v>
      </c>
      <c r="U56" s="105">
        <v>17965.755590000001</v>
      </c>
      <c r="V56" s="105">
        <v>18884.547479999997</v>
      </c>
      <c r="W56" s="11">
        <v>18884.547479999997</v>
      </c>
      <c r="X56" s="11">
        <v>18996.010759999997</v>
      </c>
      <c r="Y56" s="11">
        <v>18996</v>
      </c>
      <c r="Z56" s="11">
        <v>20391</v>
      </c>
    </row>
    <row r="57" spans="1:26" hidden="1" x14ac:dyDescent="0.25">
      <c r="A57">
        <v>3</v>
      </c>
      <c r="B57" t="str">
        <f t="shared" si="2"/>
        <v>CS-025</v>
      </c>
      <c r="C57" t="s">
        <v>314</v>
      </c>
      <c r="D57" t="str">
        <f t="shared" si="3"/>
        <v>025</v>
      </c>
      <c r="E57" t="s">
        <v>428</v>
      </c>
      <c r="F57" s="17">
        <v>27426</v>
      </c>
      <c r="G57" s="17">
        <v>9994</v>
      </c>
      <c r="H57" s="17">
        <v>10127</v>
      </c>
      <c r="I57" s="17">
        <v>10127</v>
      </c>
      <c r="J57" s="17">
        <v>9444</v>
      </c>
      <c r="K57" s="17">
        <v>9444</v>
      </c>
      <c r="L57" s="17">
        <v>9458</v>
      </c>
      <c r="M57" s="17">
        <v>9458</v>
      </c>
      <c r="N57" s="17">
        <v>9440</v>
      </c>
      <c r="O57" s="17">
        <v>9440</v>
      </c>
      <c r="P57" s="17">
        <v>5805</v>
      </c>
      <c r="Q57" s="17">
        <v>5805</v>
      </c>
      <c r="R57" s="17">
        <v>5574</v>
      </c>
      <c r="S57" s="17">
        <v>5574</v>
      </c>
      <c r="T57" s="17">
        <v>5612</v>
      </c>
      <c r="U57" s="105">
        <v>5612</v>
      </c>
      <c r="V57" s="105">
        <v>5844</v>
      </c>
      <c r="W57" s="11">
        <v>5844</v>
      </c>
      <c r="X57" s="11">
        <v>5844</v>
      </c>
      <c r="Y57" s="11">
        <v>5844</v>
      </c>
      <c r="Z57" s="11">
        <v>6029</v>
      </c>
    </row>
    <row r="58" spans="1:26" hidden="1" x14ac:dyDescent="0.25">
      <c r="A58">
        <v>3</v>
      </c>
      <c r="B58" t="str">
        <f t="shared" si="2"/>
        <v>CS-030</v>
      </c>
      <c r="C58" t="s">
        <v>314</v>
      </c>
      <c r="D58" t="str">
        <f t="shared" si="3"/>
        <v>030</v>
      </c>
      <c r="E58" t="s">
        <v>430</v>
      </c>
      <c r="F58" s="17">
        <v>74913</v>
      </c>
      <c r="G58" s="17">
        <v>32314</v>
      </c>
      <c r="H58" s="17">
        <v>81160</v>
      </c>
      <c r="I58" s="17">
        <v>80615</v>
      </c>
      <c r="J58" s="17">
        <v>-21572</v>
      </c>
      <c r="K58" s="17">
        <v>77371</v>
      </c>
      <c r="L58" s="17">
        <v>77603</v>
      </c>
      <c r="M58" s="17">
        <v>77603</v>
      </c>
      <c r="N58" s="17">
        <v>73735</v>
      </c>
      <c r="O58" s="17">
        <v>73735</v>
      </c>
      <c r="P58" s="17">
        <v>74133</v>
      </c>
      <c r="Q58" s="17">
        <v>74135</v>
      </c>
      <c r="R58" s="17">
        <v>122192</v>
      </c>
      <c r="S58" s="17">
        <v>122383</v>
      </c>
      <c r="T58" s="17">
        <v>106044</v>
      </c>
      <c r="U58" s="105">
        <v>106043.51836775732</v>
      </c>
      <c r="V58" s="105">
        <v>125929.93476</v>
      </c>
      <c r="W58" s="11">
        <v>125929.93476</v>
      </c>
      <c r="X58" s="11">
        <v>111721.17886</v>
      </c>
      <c r="Y58" s="11">
        <v>111694</v>
      </c>
      <c r="Z58" s="11">
        <v>127573</v>
      </c>
    </row>
    <row r="59" spans="1:26" hidden="1" x14ac:dyDescent="0.25">
      <c r="A59">
        <v>3</v>
      </c>
      <c r="B59" t="str">
        <f t="shared" si="2"/>
        <v>CS-031</v>
      </c>
      <c r="C59" t="s">
        <v>314</v>
      </c>
      <c r="D59" t="str">
        <f t="shared" si="3"/>
        <v>031</v>
      </c>
      <c r="E59" t="s">
        <v>431</v>
      </c>
      <c r="F59" s="17">
        <v>1934678</v>
      </c>
      <c r="G59" s="17">
        <v>1939518</v>
      </c>
      <c r="H59" s="17">
        <v>2013542</v>
      </c>
      <c r="I59" s="17">
        <v>2018331</v>
      </c>
      <c r="J59" s="17">
        <v>2156950</v>
      </c>
      <c r="K59" s="17">
        <v>2354662</v>
      </c>
      <c r="L59" s="17">
        <v>2350055</v>
      </c>
      <c r="M59" s="17">
        <v>2350055</v>
      </c>
      <c r="N59" s="17">
        <v>2480785</v>
      </c>
      <c r="O59" s="17">
        <v>2480785</v>
      </c>
      <c r="P59" s="17">
        <v>2439867</v>
      </c>
      <c r="Q59" s="17">
        <v>2439869</v>
      </c>
      <c r="R59" s="17">
        <v>2023812</v>
      </c>
      <c r="S59" s="17">
        <v>2022907</v>
      </c>
      <c r="T59" s="17">
        <v>2244862</v>
      </c>
      <c r="U59" s="105">
        <v>2244861.326219656</v>
      </c>
      <c r="V59" s="105">
        <v>2369310.5522370832</v>
      </c>
      <c r="W59" s="11">
        <v>2369310.5522370827</v>
      </c>
      <c r="X59" s="11">
        <v>2428702.418589103</v>
      </c>
      <c r="Y59" s="11">
        <v>2428703</v>
      </c>
      <c r="Z59" s="11">
        <v>2544924</v>
      </c>
    </row>
    <row r="60" spans="1:26" hidden="1" x14ac:dyDescent="0.25">
      <c r="A60">
        <v>3</v>
      </c>
      <c r="B60" t="str">
        <f t="shared" si="2"/>
        <v>CS-0320</v>
      </c>
      <c r="C60" t="s">
        <v>314</v>
      </c>
      <c r="D60" t="str">
        <f t="shared" si="3"/>
        <v>0320</v>
      </c>
      <c r="E60" t="s">
        <v>432</v>
      </c>
      <c r="F60" s="17">
        <v>3098</v>
      </c>
      <c r="G60" s="17">
        <v>3098</v>
      </c>
      <c r="H60" s="17">
        <v>2550</v>
      </c>
      <c r="I60" s="17">
        <v>2550</v>
      </c>
      <c r="J60" s="17">
        <v>1201</v>
      </c>
      <c r="K60" s="17">
        <v>1201</v>
      </c>
      <c r="L60" s="17">
        <v>952</v>
      </c>
      <c r="M60" s="17">
        <v>952</v>
      </c>
      <c r="N60" s="17">
        <v>1070</v>
      </c>
      <c r="O60" s="17">
        <v>1070</v>
      </c>
      <c r="P60" s="17">
        <v>990</v>
      </c>
      <c r="Q60" s="17">
        <v>990</v>
      </c>
      <c r="R60" s="17">
        <v>2720</v>
      </c>
      <c r="S60" s="17">
        <v>2720</v>
      </c>
      <c r="T60" s="17">
        <v>2868</v>
      </c>
      <c r="U60" s="105">
        <v>2867.52268</v>
      </c>
      <c r="V60" s="105">
        <v>2369.49181</v>
      </c>
      <c r="W60" s="11">
        <v>2369.49181</v>
      </c>
      <c r="X60" s="11">
        <v>2445.90056</v>
      </c>
      <c r="Y60" s="11">
        <v>2446</v>
      </c>
      <c r="Z60" s="11">
        <v>2281</v>
      </c>
    </row>
    <row r="61" spans="1:26" hidden="1" x14ac:dyDescent="0.25">
      <c r="A61">
        <v>3</v>
      </c>
      <c r="B61" t="str">
        <f t="shared" si="2"/>
        <v>CS-0321</v>
      </c>
      <c r="C61" t="s">
        <v>314</v>
      </c>
      <c r="D61" t="str">
        <f t="shared" si="3"/>
        <v>0321</v>
      </c>
      <c r="E61" t="s">
        <v>433</v>
      </c>
      <c r="F61" s="17">
        <v>39832</v>
      </c>
      <c r="G61" s="17">
        <v>39832</v>
      </c>
      <c r="H61" s="17">
        <v>25916</v>
      </c>
      <c r="I61" s="17">
        <v>25916</v>
      </c>
      <c r="J61" s="17">
        <v>24604</v>
      </c>
      <c r="K61" s="17">
        <v>24604</v>
      </c>
      <c r="L61" s="17">
        <v>21246</v>
      </c>
      <c r="M61" s="17">
        <v>21246</v>
      </c>
      <c r="N61" s="17">
        <v>29794</v>
      </c>
      <c r="O61" s="17">
        <v>29794</v>
      </c>
      <c r="P61" s="17">
        <v>29853</v>
      </c>
      <c r="Q61" s="17">
        <v>29853</v>
      </c>
      <c r="R61" s="17">
        <v>17064</v>
      </c>
      <c r="S61" s="17">
        <v>17064</v>
      </c>
      <c r="T61" s="17">
        <v>4521</v>
      </c>
      <c r="U61" s="105">
        <v>4520.7387100000024</v>
      </c>
      <c r="V61" s="105">
        <v>11921.42453</v>
      </c>
      <c r="W61" s="11">
        <v>11921.42453</v>
      </c>
      <c r="X61" s="11">
        <v>13103.892759999999</v>
      </c>
      <c r="Y61" s="11">
        <v>13104</v>
      </c>
      <c r="Z61" s="11">
        <v>9326</v>
      </c>
    </row>
    <row r="62" spans="1:26" hidden="1" x14ac:dyDescent="0.25">
      <c r="A62">
        <v>3</v>
      </c>
      <c r="B62" t="str">
        <f t="shared" si="2"/>
        <v>CS-0322</v>
      </c>
      <c r="C62" t="s">
        <v>314</v>
      </c>
      <c r="D62" t="str">
        <f t="shared" si="3"/>
        <v>0322</v>
      </c>
      <c r="E62" t="s">
        <v>434</v>
      </c>
      <c r="F62" s="17">
        <v>60283</v>
      </c>
      <c r="G62" s="17">
        <v>60283</v>
      </c>
      <c r="H62" s="17">
        <v>63965</v>
      </c>
      <c r="I62" s="17">
        <v>63808</v>
      </c>
      <c r="J62" s="17">
        <v>78997</v>
      </c>
      <c r="K62" s="17">
        <v>78997</v>
      </c>
      <c r="L62" s="17">
        <v>76607</v>
      </c>
      <c r="M62" s="17">
        <v>76607</v>
      </c>
      <c r="N62" s="17">
        <v>94680</v>
      </c>
      <c r="O62" s="17">
        <v>93847</v>
      </c>
      <c r="P62" s="17">
        <v>134816</v>
      </c>
      <c r="Q62" s="17">
        <v>134816</v>
      </c>
      <c r="R62" s="17">
        <v>187807</v>
      </c>
      <c r="S62" s="17">
        <v>186068</v>
      </c>
      <c r="T62" s="17">
        <v>195474</v>
      </c>
      <c r="U62" s="105">
        <v>195474.01485192354</v>
      </c>
      <c r="V62" s="105">
        <v>201939.00931211544</v>
      </c>
      <c r="W62" s="11">
        <v>201939.27489211544</v>
      </c>
      <c r="X62" s="11">
        <v>248242.82395542157</v>
      </c>
      <c r="Y62" s="11">
        <v>202446</v>
      </c>
      <c r="Z62" s="11">
        <v>209515</v>
      </c>
    </row>
    <row r="63" spans="1:26" hidden="1" x14ac:dyDescent="0.25">
      <c r="A63">
        <v>3</v>
      </c>
      <c r="B63" t="str">
        <f t="shared" si="2"/>
        <v>CS-033</v>
      </c>
      <c r="C63" t="s">
        <v>314</v>
      </c>
      <c r="D63" t="str">
        <f t="shared" si="3"/>
        <v>033</v>
      </c>
      <c r="E63" t="s">
        <v>435</v>
      </c>
      <c r="F63" s="17">
        <v>1025909</v>
      </c>
      <c r="G63" s="17">
        <v>1025909</v>
      </c>
      <c r="H63" s="17">
        <v>1045766</v>
      </c>
      <c r="I63" s="17">
        <v>1045766</v>
      </c>
      <c r="J63" s="17">
        <v>1115337</v>
      </c>
      <c r="K63" s="17">
        <v>1115337</v>
      </c>
      <c r="L63" s="17">
        <v>1068121</v>
      </c>
      <c r="M63" s="17">
        <v>1068121</v>
      </c>
      <c r="N63" s="17">
        <v>1072409</v>
      </c>
      <c r="O63" s="17">
        <v>1072409</v>
      </c>
      <c r="P63" s="17">
        <v>1121748</v>
      </c>
      <c r="Q63" s="17">
        <v>1121746</v>
      </c>
      <c r="R63" s="17">
        <v>986503</v>
      </c>
      <c r="S63" s="17">
        <v>986503</v>
      </c>
      <c r="T63" s="17">
        <v>982650</v>
      </c>
      <c r="U63" s="105">
        <v>982650.40650888882</v>
      </c>
      <c r="V63" s="105">
        <v>1004192.0442889758</v>
      </c>
      <c r="W63" s="11">
        <v>1004192.0442889758</v>
      </c>
      <c r="X63" s="11">
        <v>1009522.3128282184</v>
      </c>
      <c r="Y63" s="11">
        <v>1013537</v>
      </c>
      <c r="Z63" s="11">
        <v>1033841</v>
      </c>
    </row>
    <row r="64" spans="1:26" hidden="1" x14ac:dyDescent="0.25">
      <c r="A64">
        <v>3</v>
      </c>
      <c r="B64" t="str">
        <f t="shared" si="2"/>
        <v>CS-034</v>
      </c>
      <c r="C64" t="s">
        <v>314</v>
      </c>
      <c r="D64" t="str">
        <f t="shared" si="3"/>
        <v>034</v>
      </c>
      <c r="E64" t="s">
        <v>436</v>
      </c>
      <c r="F64" s="17">
        <v>535786</v>
      </c>
      <c r="G64" s="17">
        <v>535786</v>
      </c>
      <c r="H64" s="17">
        <v>568046</v>
      </c>
      <c r="I64" s="17">
        <v>568046</v>
      </c>
      <c r="J64" s="17">
        <v>614098</v>
      </c>
      <c r="K64" s="17">
        <v>614098</v>
      </c>
      <c r="L64" s="17">
        <v>614835</v>
      </c>
      <c r="M64" s="17">
        <v>614835</v>
      </c>
      <c r="N64" s="17">
        <v>638633</v>
      </c>
      <c r="O64" s="17">
        <v>638633</v>
      </c>
      <c r="P64" s="17">
        <v>560404</v>
      </c>
      <c r="Q64" s="17">
        <v>560404</v>
      </c>
      <c r="R64" s="17">
        <v>511027</v>
      </c>
      <c r="S64" s="17">
        <v>511027</v>
      </c>
      <c r="T64" s="17">
        <v>513005</v>
      </c>
      <c r="U64" s="105">
        <v>513004.94905000011</v>
      </c>
      <c r="V64" s="105">
        <v>511400.33286000002</v>
      </c>
      <c r="W64" s="11">
        <v>511400.33286000002</v>
      </c>
      <c r="X64" s="11">
        <v>510267.55295000004</v>
      </c>
      <c r="Y64" s="11">
        <v>510268</v>
      </c>
      <c r="Z64" s="11">
        <v>513880</v>
      </c>
    </row>
    <row r="65" spans="1:26" hidden="1" x14ac:dyDescent="0.25">
      <c r="A65">
        <v>3</v>
      </c>
      <c r="B65" t="str">
        <f t="shared" si="2"/>
        <v>CS-0350</v>
      </c>
      <c r="C65" t="s">
        <v>314</v>
      </c>
      <c r="D65" t="str">
        <f t="shared" si="3"/>
        <v>0350</v>
      </c>
      <c r="E65" t="s">
        <v>437</v>
      </c>
      <c r="F65" s="17">
        <v>0</v>
      </c>
      <c r="G65" s="17">
        <v>0</v>
      </c>
      <c r="H65" s="17">
        <v>6</v>
      </c>
      <c r="I65" s="17">
        <v>6</v>
      </c>
      <c r="J65" s="17">
        <v>8</v>
      </c>
      <c r="K65" s="17">
        <v>8</v>
      </c>
      <c r="L65" s="17">
        <v>10</v>
      </c>
      <c r="M65" s="17">
        <v>10</v>
      </c>
      <c r="N65" s="17">
        <v>13</v>
      </c>
      <c r="O65" s="17">
        <v>13</v>
      </c>
      <c r="P65" s="17">
        <v>10</v>
      </c>
      <c r="Q65" s="17">
        <v>10</v>
      </c>
      <c r="R65" s="17">
        <v>0</v>
      </c>
      <c r="S65" s="17">
        <v>0</v>
      </c>
      <c r="T65" s="17">
        <v>0</v>
      </c>
      <c r="U65" s="105">
        <v>0</v>
      </c>
      <c r="V65" s="105">
        <v>0</v>
      </c>
      <c r="W65" s="11">
        <v>0</v>
      </c>
      <c r="X65" s="11">
        <v>0</v>
      </c>
      <c r="Y65" s="11">
        <v>0</v>
      </c>
      <c r="Z65" s="11">
        <v>0</v>
      </c>
    </row>
    <row r="66" spans="1:26" hidden="1" x14ac:dyDescent="0.25">
      <c r="A66">
        <v>3</v>
      </c>
      <c r="B66" t="str">
        <f t="shared" si="2"/>
        <v>CS-0351</v>
      </c>
      <c r="C66" t="s">
        <v>314</v>
      </c>
      <c r="D66" t="str">
        <f t="shared" si="3"/>
        <v>0351</v>
      </c>
      <c r="E66" t="s">
        <v>438</v>
      </c>
      <c r="F66" s="17">
        <v>19832</v>
      </c>
      <c r="G66" s="17">
        <v>17300</v>
      </c>
      <c r="H66" s="17">
        <v>20479</v>
      </c>
      <c r="I66" s="17">
        <v>20479</v>
      </c>
      <c r="J66" s="17">
        <v>14761</v>
      </c>
      <c r="K66" s="17">
        <v>12688</v>
      </c>
      <c r="L66" s="17">
        <v>12095</v>
      </c>
      <c r="M66" s="17">
        <v>12095</v>
      </c>
      <c r="N66" s="17">
        <v>12486</v>
      </c>
      <c r="O66" s="17">
        <v>12486</v>
      </c>
      <c r="P66" s="17">
        <v>11645</v>
      </c>
      <c r="Q66" s="17">
        <v>11644</v>
      </c>
      <c r="R66" s="17">
        <v>12740</v>
      </c>
      <c r="S66" s="17">
        <v>12740</v>
      </c>
      <c r="T66" s="17">
        <v>13585</v>
      </c>
      <c r="U66" s="105">
        <v>13584.81076</v>
      </c>
      <c r="V66" s="105">
        <v>12766.63848</v>
      </c>
      <c r="W66" s="11">
        <v>12766.63848</v>
      </c>
      <c r="X66" s="11">
        <v>13298.812620000001</v>
      </c>
      <c r="Y66" s="11">
        <v>13299</v>
      </c>
      <c r="Z66" s="11">
        <v>15840</v>
      </c>
    </row>
    <row r="67" spans="1:26" hidden="1" x14ac:dyDescent="0.25">
      <c r="A67">
        <v>3</v>
      </c>
      <c r="B67" t="str">
        <f t="shared" si="2"/>
        <v>CS-0352</v>
      </c>
      <c r="C67" t="s">
        <v>314</v>
      </c>
      <c r="D67" t="str">
        <f t="shared" si="3"/>
        <v>0352</v>
      </c>
      <c r="E67" t="s">
        <v>439</v>
      </c>
      <c r="F67" s="17">
        <v>45</v>
      </c>
      <c r="G67" s="17">
        <v>45</v>
      </c>
      <c r="H67" s="17">
        <v>-4203</v>
      </c>
      <c r="I67" s="17">
        <v>-4896</v>
      </c>
      <c r="J67" s="17">
        <v>-2249</v>
      </c>
      <c r="K67" s="17">
        <v>-2249</v>
      </c>
      <c r="L67" s="17">
        <v>-1618</v>
      </c>
      <c r="M67" s="17">
        <v>-1618</v>
      </c>
      <c r="N67" s="17">
        <v>-645</v>
      </c>
      <c r="O67" s="17">
        <v>-645</v>
      </c>
      <c r="P67" s="17">
        <v>-778</v>
      </c>
      <c r="Q67" s="17">
        <v>-778</v>
      </c>
      <c r="R67" s="17">
        <v>-1475</v>
      </c>
      <c r="S67" s="17">
        <v>-1</v>
      </c>
      <c r="T67" s="17">
        <v>-8</v>
      </c>
      <c r="U67" s="105">
        <v>-7.7</v>
      </c>
      <c r="V67" s="105">
        <v>0</v>
      </c>
      <c r="W67" s="11">
        <v>0</v>
      </c>
      <c r="X67" s="11">
        <v>0</v>
      </c>
      <c r="Y67" s="11">
        <v>0</v>
      </c>
      <c r="Z67" s="11">
        <v>0</v>
      </c>
    </row>
    <row r="68" spans="1:26" hidden="1" x14ac:dyDescent="0.25">
      <c r="A68">
        <v>3</v>
      </c>
      <c r="B68" t="str">
        <f t="shared" ref="B68:B131" si="4">C68&amp;"-"&amp;D68</f>
        <v>CS-0353</v>
      </c>
      <c r="C68" t="s">
        <v>314</v>
      </c>
      <c r="D68" t="str">
        <f t="shared" ref="D68:D131" si="5">SUBSTITUTE(E68,".","")</f>
        <v>0353</v>
      </c>
      <c r="E68" t="s">
        <v>440</v>
      </c>
      <c r="F68" s="17">
        <v>0</v>
      </c>
      <c r="G68" s="17">
        <v>0</v>
      </c>
      <c r="H68" s="17">
        <v>0</v>
      </c>
      <c r="I68" s="17">
        <v>0</v>
      </c>
      <c r="J68" s="17">
        <v>0</v>
      </c>
      <c r="K68" s="17">
        <v>0</v>
      </c>
      <c r="L68" s="17">
        <v>0</v>
      </c>
      <c r="M68" s="17">
        <v>0</v>
      </c>
      <c r="N68" s="17">
        <v>0</v>
      </c>
      <c r="O68" s="17">
        <v>0</v>
      </c>
      <c r="P68" s="17">
        <v>0</v>
      </c>
      <c r="Q68" s="17">
        <v>0</v>
      </c>
      <c r="R68" s="17">
        <v>0</v>
      </c>
      <c r="S68" s="17">
        <v>0</v>
      </c>
      <c r="T68" s="17">
        <v>0</v>
      </c>
      <c r="U68" s="105">
        <v>0</v>
      </c>
      <c r="V68" s="105">
        <v>0</v>
      </c>
      <c r="W68" s="11">
        <v>0</v>
      </c>
      <c r="X68" s="11">
        <v>0</v>
      </c>
      <c r="Y68" s="11">
        <v>0</v>
      </c>
      <c r="Z68" s="11">
        <v>0</v>
      </c>
    </row>
    <row r="69" spans="1:26" hidden="1" x14ac:dyDescent="0.25">
      <c r="A69">
        <v>3</v>
      </c>
      <c r="B69" t="str">
        <f t="shared" si="4"/>
        <v>CS-0354</v>
      </c>
      <c r="C69" t="s">
        <v>314</v>
      </c>
      <c r="D69" t="str">
        <f t="shared" si="5"/>
        <v>0354</v>
      </c>
      <c r="E69" t="s">
        <v>441</v>
      </c>
      <c r="F69" s="17">
        <v>0</v>
      </c>
      <c r="G69" s="17">
        <v>0</v>
      </c>
      <c r="H69" s="17">
        <v>0</v>
      </c>
      <c r="I69" s="17">
        <v>0</v>
      </c>
      <c r="J69" s="17">
        <v>0</v>
      </c>
      <c r="K69" s="17">
        <v>0</v>
      </c>
      <c r="L69" s="17">
        <v>0</v>
      </c>
      <c r="M69" s="17">
        <v>0</v>
      </c>
      <c r="N69" s="17">
        <v>0</v>
      </c>
      <c r="O69" s="17">
        <v>0</v>
      </c>
      <c r="P69" s="17">
        <v>0</v>
      </c>
      <c r="Q69" s="17">
        <v>0</v>
      </c>
      <c r="R69" s="17">
        <v>0</v>
      </c>
      <c r="S69" s="17">
        <v>0</v>
      </c>
      <c r="T69" s="17">
        <v>0</v>
      </c>
      <c r="U69" s="105">
        <v>0</v>
      </c>
      <c r="V69" s="105">
        <v>0</v>
      </c>
      <c r="W69" s="11">
        <v>0</v>
      </c>
      <c r="X69" s="11">
        <v>0</v>
      </c>
      <c r="Y69" s="11">
        <v>0</v>
      </c>
      <c r="Z69" s="11">
        <v>0</v>
      </c>
    </row>
    <row r="70" spans="1:26" hidden="1" x14ac:dyDescent="0.25">
      <c r="A70">
        <v>3</v>
      </c>
      <c r="B70" t="str">
        <f t="shared" si="4"/>
        <v>CS-036</v>
      </c>
      <c r="C70" t="s">
        <v>314</v>
      </c>
      <c r="D70" t="str">
        <f t="shared" si="5"/>
        <v>036</v>
      </c>
      <c r="E70" t="s">
        <v>442</v>
      </c>
      <c r="F70" s="17">
        <v>268458</v>
      </c>
      <c r="G70" s="17">
        <v>268458</v>
      </c>
      <c r="H70" s="17">
        <v>321114</v>
      </c>
      <c r="I70" s="17">
        <v>321114</v>
      </c>
      <c r="J70" s="17">
        <v>266804</v>
      </c>
      <c r="K70" s="17">
        <v>286286</v>
      </c>
      <c r="L70" s="17">
        <v>260163</v>
      </c>
      <c r="M70" s="17">
        <v>260163</v>
      </c>
      <c r="N70" s="17">
        <v>285693</v>
      </c>
      <c r="O70" s="17">
        <v>285693</v>
      </c>
      <c r="P70" s="17">
        <v>337238</v>
      </c>
      <c r="Q70" s="17">
        <v>337240</v>
      </c>
      <c r="R70" s="17">
        <v>164669</v>
      </c>
      <c r="S70" s="17">
        <v>164750</v>
      </c>
      <c r="T70" s="17">
        <v>165537</v>
      </c>
      <c r="U70" s="105">
        <v>165536.65676051777</v>
      </c>
      <c r="V70" s="105">
        <v>189174.77643460402</v>
      </c>
      <c r="W70" s="11">
        <v>189174.77643460402</v>
      </c>
      <c r="X70" s="11">
        <v>179934.71055487217</v>
      </c>
      <c r="Y70" s="11">
        <v>179978</v>
      </c>
      <c r="Z70" s="11">
        <v>173002</v>
      </c>
    </row>
    <row r="71" spans="1:26" hidden="1" x14ac:dyDescent="0.25">
      <c r="A71">
        <v>3</v>
      </c>
      <c r="B71" t="str">
        <f t="shared" si="4"/>
        <v>CS-037</v>
      </c>
      <c r="C71" t="s">
        <v>314</v>
      </c>
      <c r="D71" t="str">
        <f t="shared" si="5"/>
        <v>037</v>
      </c>
      <c r="E71" t="s">
        <v>443</v>
      </c>
      <c r="F71" s="17">
        <v>647</v>
      </c>
      <c r="G71" s="17">
        <v>647</v>
      </c>
      <c r="H71" s="17">
        <v>787</v>
      </c>
      <c r="I71" s="17">
        <v>787</v>
      </c>
      <c r="J71" s="17">
        <v>668</v>
      </c>
      <c r="K71" s="17">
        <v>668</v>
      </c>
      <c r="L71" s="17">
        <v>390</v>
      </c>
      <c r="M71" s="17">
        <v>390</v>
      </c>
      <c r="N71" s="17">
        <v>577</v>
      </c>
      <c r="O71" s="17">
        <v>577</v>
      </c>
      <c r="P71" s="17">
        <v>693</v>
      </c>
      <c r="Q71" s="17">
        <v>693</v>
      </c>
      <c r="R71" s="17">
        <v>679</v>
      </c>
      <c r="S71" s="17">
        <v>679</v>
      </c>
      <c r="T71" s="17">
        <v>676</v>
      </c>
      <c r="U71" s="105">
        <v>676</v>
      </c>
      <c r="V71" s="105">
        <v>673</v>
      </c>
      <c r="W71" s="11">
        <v>673</v>
      </c>
      <c r="X71" s="11">
        <v>670</v>
      </c>
      <c r="Y71" s="11">
        <v>670</v>
      </c>
      <c r="Z71" s="11">
        <v>667</v>
      </c>
    </row>
    <row r="72" spans="1:26" hidden="1" x14ac:dyDescent="0.25">
      <c r="A72">
        <v>3</v>
      </c>
      <c r="B72" t="str">
        <f t="shared" si="4"/>
        <v>CS-0410</v>
      </c>
      <c r="C72" t="s">
        <v>314</v>
      </c>
      <c r="D72" t="str">
        <f t="shared" si="5"/>
        <v>0410</v>
      </c>
      <c r="E72" t="s">
        <v>444</v>
      </c>
      <c r="F72" s="17">
        <v>889</v>
      </c>
      <c r="G72" s="17">
        <v>885</v>
      </c>
      <c r="H72" s="17">
        <v>2522</v>
      </c>
      <c r="I72" s="17">
        <v>2522</v>
      </c>
      <c r="J72" s="17">
        <v>628</v>
      </c>
      <c r="K72" s="17">
        <v>628</v>
      </c>
      <c r="L72" s="17">
        <v>615</v>
      </c>
      <c r="M72" s="17">
        <v>615</v>
      </c>
      <c r="N72" s="17">
        <v>694</v>
      </c>
      <c r="O72" s="17">
        <v>694</v>
      </c>
      <c r="P72" s="17">
        <v>540</v>
      </c>
      <c r="Q72" s="17">
        <v>540</v>
      </c>
      <c r="R72" s="17">
        <v>209</v>
      </c>
      <c r="S72" s="17">
        <v>209</v>
      </c>
      <c r="T72" s="17">
        <v>31686</v>
      </c>
      <c r="U72" s="105">
        <v>31686.479230000001</v>
      </c>
      <c r="V72" s="105">
        <v>47310.048879999995</v>
      </c>
      <c r="W72" s="11">
        <v>47310.048879999995</v>
      </c>
      <c r="X72" s="11">
        <v>43041.279799999997</v>
      </c>
      <c r="Y72" s="11">
        <v>43041</v>
      </c>
      <c r="Z72" s="11">
        <v>41073</v>
      </c>
    </row>
    <row r="73" spans="1:26" hidden="1" x14ac:dyDescent="0.25">
      <c r="A73">
        <v>3</v>
      </c>
      <c r="B73" t="str">
        <f t="shared" si="4"/>
        <v>CS-0411</v>
      </c>
      <c r="C73" t="s">
        <v>314</v>
      </c>
      <c r="D73" t="str">
        <f t="shared" si="5"/>
        <v>0411</v>
      </c>
      <c r="E73" t="s">
        <v>445</v>
      </c>
      <c r="F73" s="17">
        <v>269709</v>
      </c>
      <c r="G73" s="17">
        <v>268855</v>
      </c>
      <c r="H73" s="17">
        <v>4371805</v>
      </c>
      <c r="I73" s="17">
        <v>4371509</v>
      </c>
      <c r="J73" s="17">
        <v>3139615</v>
      </c>
      <c r="K73" s="17">
        <v>3139615</v>
      </c>
      <c r="L73" s="17">
        <v>230759</v>
      </c>
      <c r="M73" s="17">
        <v>229509</v>
      </c>
      <c r="N73" s="17">
        <v>237611</v>
      </c>
      <c r="O73" s="17">
        <v>237234</v>
      </c>
      <c r="P73" s="17">
        <v>253600</v>
      </c>
      <c r="Q73" s="17">
        <v>254099</v>
      </c>
      <c r="R73" s="17">
        <v>241926</v>
      </c>
      <c r="S73" s="17">
        <v>241926</v>
      </c>
      <c r="T73" s="17">
        <v>180396</v>
      </c>
      <c r="U73" s="105">
        <v>286604.35668653902</v>
      </c>
      <c r="V73" s="105">
        <v>377317.97348578827</v>
      </c>
      <c r="W73" s="11">
        <v>369155.14551578829</v>
      </c>
      <c r="X73" s="11">
        <v>393920.43619761325</v>
      </c>
      <c r="Y73" s="11">
        <v>393922</v>
      </c>
      <c r="Z73" s="11">
        <v>424082</v>
      </c>
    </row>
    <row r="74" spans="1:26" hidden="1" x14ac:dyDescent="0.25">
      <c r="A74">
        <v>3</v>
      </c>
      <c r="B74" t="str">
        <f t="shared" si="4"/>
        <v>CS-0412</v>
      </c>
      <c r="C74" t="s">
        <v>314</v>
      </c>
      <c r="D74" t="str">
        <f t="shared" si="5"/>
        <v>0412</v>
      </c>
      <c r="E74" t="s">
        <v>446</v>
      </c>
      <c r="F74" s="17">
        <v>693930</v>
      </c>
      <c r="G74" s="17">
        <v>693309</v>
      </c>
      <c r="H74" s="17">
        <v>634352</v>
      </c>
      <c r="I74" s="17">
        <v>632070</v>
      </c>
      <c r="J74" s="17">
        <v>626069</v>
      </c>
      <c r="K74" s="17">
        <v>663007</v>
      </c>
      <c r="L74" s="17">
        <v>667491</v>
      </c>
      <c r="M74" s="17">
        <v>667491</v>
      </c>
      <c r="N74" s="17">
        <v>657177</v>
      </c>
      <c r="O74" s="17">
        <v>657177</v>
      </c>
      <c r="P74" s="17">
        <v>97033</v>
      </c>
      <c r="Q74" s="17">
        <v>97030</v>
      </c>
      <c r="R74" s="17">
        <v>84267</v>
      </c>
      <c r="S74" s="17">
        <v>84267</v>
      </c>
      <c r="T74" s="17">
        <v>75534</v>
      </c>
      <c r="U74" s="105">
        <v>75533.935617777111</v>
      </c>
      <c r="V74" s="105">
        <v>78176.366528807019</v>
      </c>
      <c r="W74" s="11">
        <v>78176.784618807011</v>
      </c>
      <c r="X74" s="11">
        <v>80207.573791034185</v>
      </c>
      <c r="Y74" s="11">
        <v>80212</v>
      </c>
      <c r="Z74" s="11">
        <v>248251</v>
      </c>
    </row>
    <row r="75" spans="1:26" hidden="1" x14ac:dyDescent="0.25">
      <c r="A75">
        <v>3</v>
      </c>
      <c r="B75" t="str">
        <f t="shared" si="4"/>
        <v>CS-0420</v>
      </c>
      <c r="C75" t="s">
        <v>314</v>
      </c>
      <c r="D75" t="str">
        <f t="shared" si="5"/>
        <v>0420</v>
      </c>
      <c r="E75" t="s">
        <v>447</v>
      </c>
      <c r="F75" s="17">
        <v>12218</v>
      </c>
      <c r="G75" s="17">
        <v>12211</v>
      </c>
      <c r="H75" s="17">
        <v>12607</v>
      </c>
      <c r="I75" s="17">
        <v>12608</v>
      </c>
      <c r="J75" s="17">
        <v>12085</v>
      </c>
      <c r="K75" s="17">
        <v>12085</v>
      </c>
      <c r="L75" s="17">
        <v>11618</v>
      </c>
      <c r="M75" s="17">
        <v>11618</v>
      </c>
      <c r="N75" s="17">
        <v>9634</v>
      </c>
      <c r="O75" s="17">
        <v>9634</v>
      </c>
      <c r="P75" s="17">
        <v>-957</v>
      </c>
      <c r="Q75" s="17">
        <v>-957</v>
      </c>
      <c r="R75" s="17">
        <v>-2220</v>
      </c>
      <c r="S75" s="17">
        <v>-2220</v>
      </c>
      <c r="T75" s="17">
        <v>-5754</v>
      </c>
      <c r="U75" s="105">
        <v>-5754.4</v>
      </c>
      <c r="V75" s="105">
        <v>-9189</v>
      </c>
      <c r="W75" s="11">
        <v>0</v>
      </c>
      <c r="X75" s="11">
        <v>0</v>
      </c>
      <c r="Y75" s="11">
        <v>0</v>
      </c>
      <c r="Z75" s="11">
        <v>0</v>
      </c>
    </row>
    <row r="76" spans="1:26" hidden="1" x14ac:dyDescent="0.25">
      <c r="A76">
        <v>3</v>
      </c>
      <c r="B76" t="str">
        <f t="shared" si="4"/>
        <v>CS-0421</v>
      </c>
      <c r="C76" t="s">
        <v>314</v>
      </c>
      <c r="D76" t="str">
        <f t="shared" si="5"/>
        <v>0421</v>
      </c>
      <c r="E76" t="s">
        <v>448</v>
      </c>
      <c r="F76" s="17">
        <v>12259</v>
      </c>
      <c r="G76" s="17">
        <v>12220</v>
      </c>
      <c r="H76" s="17">
        <v>2574</v>
      </c>
      <c r="I76" s="17">
        <v>2574</v>
      </c>
      <c r="J76" s="17">
        <v>1424</v>
      </c>
      <c r="K76" s="17">
        <v>1424</v>
      </c>
      <c r="L76" s="17">
        <v>764</v>
      </c>
      <c r="M76" s="17">
        <v>764</v>
      </c>
      <c r="N76" s="17">
        <v>278</v>
      </c>
      <c r="O76" s="17">
        <v>278</v>
      </c>
      <c r="P76" s="17">
        <v>34</v>
      </c>
      <c r="Q76" s="17">
        <v>34</v>
      </c>
      <c r="R76" s="17">
        <v>0</v>
      </c>
      <c r="S76" s="17">
        <v>0</v>
      </c>
      <c r="T76" s="17">
        <v>0</v>
      </c>
      <c r="U76" s="105">
        <v>0</v>
      </c>
      <c r="V76" s="105">
        <v>0</v>
      </c>
      <c r="W76" s="11">
        <v>0</v>
      </c>
      <c r="X76" s="11">
        <v>0</v>
      </c>
      <c r="Y76" s="11">
        <v>0</v>
      </c>
      <c r="Z76" s="11">
        <v>0</v>
      </c>
    </row>
    <row r="77" spans="1:26" hidden="1" x14ac:dyDescent="0.25">
      <c r="A77">
        <v>3</v>
      </c>
      <c r="B77" t="str">
        <f t="shared" si="4"/>
        <v>CS-0422</v>
      </c>
      <c r="C77" t="s">
        <v>314</v>
      </c>
      <c r="D77" t="str">
        <f t="shared" si="5"/>
        <v>0422</v>
      </c>
      <c r="E77" t="s">
        <v>449</v>
      </c>
      <c r="F77" s="17">
        <v>0</v>
      </c>
      <c r="G77" s="17">
        <v>0</v>
      </c>
      <c r="H77" s="17">
        <v>0</v>
      </c>
      <c r="I77" s="17">
        <v>0</v>
      </c>
      <c r="J77" s="17">
        <v>0</v>
      </c>
      <c r="K77" s="17">
        <v>0</v>
      </c>
      <c r="L77" s="17">
        <v>0</v>
      </c>
      <c r="M77" s="17">
        <v>0</v>
      </c>
      <c r="N77" s="17">
        <v>0</v>
      </c>
      <c r="O77" s="17">
        <v>0</v>
      </c>
      <c r="P77" s="17">
        <v>0</v>
      </c>
      <c r="Q77" s="17">
        <v>0</v>
      </c>
      <c r="R77" s="17">
        <v>0</v>
      </c>
      <c r="S77" s="17">
        <v>0</v>
      </c>
      <c r="T77" s="17">
        <v>0</v>
      </c>
      <c r="U77" s="105">
        <v>0</v>
      </c>
      <c r="V77" s="105">
        <v>0</v>
      </c>
      <c r="W77" s="11">
        <v>0</v>
      </c>
      <c r="X77" s="11">
        <v>0</v>
      </c>
      <c r="Y77" s="11">
        <v>0</v>
      </c>
      <c r="Z77" s="11">
        <v>0</v>
      </c>
    </row>
    <row r="78" spans="1:26" hidden="1" x14ac:dyDescent="0.25">
      <c r="A78">
        <v>3</v>
      </c>
      <c r="B78" t="str">
        <f t="shared" si="4"/>
        <v>CS-0423</v>
      </c>
      <c r="C78" t="s">
        <v>314</v>
      </c>
      <c r="D78" t="str">
        <f t="shared" si="5"/>
        <v>0423</v>
      </c>
      <c r="E78" t="s">
        <v>450</v>
      </c>
      <c r="F78" s="17">
        <v>0</v>
      </c>
      <c r="G78" s="17">
        <v>0</v>
      </c>
      <c r="H78" s="17">
        <v>0</v>
      </c>
      <c r="I78" s="17">
        <v>0</v>
      </c>
      <c r="J78" s="17">
        <v>0</v>
      </c>
      <c r="K78" s="17">
        <v>0</v>
      </c>
      <c r="L78" s="17">
        <v>0</v>
      </c>
      <c r="M78" s="17">
        <v>0</v>
      </c>
      <c r="N78" s="17">
        <v>0</v>
      </c>
      <c r="O78" s="17">
        <v>0</v>
      </c>
      <c r="P78" s="17">
        <v>0</v>
      </c>
      <c r="Q78" s="17">
        <v>0</v>
      </c>
      <c r="R78" s="17">
        <v>0</v>
      </c>
      <c r="S78" s="17">
        <v>0</v>
      </c>
      <c r="T78" s="17">
        <v>0</v>
      </c>
      <c r="U78" s="105">
        <v>0</v>
      </c>
      <c r="V78" s="105">
        <v>0</v>
      </c>
      <c r="W78" s="11">
        <v>0</v>
      </c>
      <c r="X78" s="11">
        <v>0</v>
      </c>
      <c r="Y78" s="11">
        <v>0</v>
      </c>
      <c r="Z78" s="11">
        <v>0</v>
      </c>
    </row>
    <row r="79" spans="1:26" hidden="1" x14ac:dyDescent="0.25">
      <c r="A79">
        <v>3</v>
      </c>
      <c r="B79" t="str">
        <f t="shared" si="4"/>
        <v>CS-0430</v>
      </c>
      <c r="C79" t="s">
        <v>314</v>
      </c>
      <c r="D79" t="str">
        <f t="shared" si="5"/>
        <v>0430</v>
      </c>
      <c r="E79" t="s">
        <v>451</v>
      </c>
      <c r="F79" s="17">
        <v>203189</v>
      </c>
      <c r="G79" s="17">
        <v>203189</v>
      </c>
      <c r="H79" s="17">
        <v>507478</v>
      </c>
      <c r="I79" s="17">
        <v>507477</v>
      </c>
      <c r="J79" s="17">
        <v>469321</v>
      </c>
      <c r="K79" s="17">
        <v>469321</v>
      </c>
      <c r="L79" s="17">
        <v>397057</v>
      </c>
      <c r="M79" s="17">
        <v>397057</v>
      </c>
      <c r="N79" s="17">
        <v>375372</v>
      </c>
      <c r="O79" s="17">
        <v>375372</v>
      </c>
      <c r="P79" s="17">
        <v>409694</v>
      </c>
      <c r="Q79" s="17">
        <v>410200</v>
      </c>
      <c r="R79" s="17">
        <v>408665</v>
      </c>
      <c r="S79" s="17">
        <v>408665</v>
      </c>
      <c r="T79" s="17">
        <v>372961</v>
      </c>
      <c r="U79" s="105">
        <v>372961.16059000004</v>
      </c>
      <c r="V79" s="105">
        <v>408391.79157999996</v>
      </c>
      <c r="W79" s="11">
        <v>408391.79158000002</v>
      </c>
      <c r="X79" s="11">
        <v>445466.74782000005</v>
      </c>
      <c r="Y79" s="11">
        <v>445467</v>
      </c>
      <c r="Z79" s="11">
        <v>524823</v>
      </c>
    </row>
    <row r="80" spans="1:26" hidden="1" x14ac:dyDescent="0.25">
      <c r="A80">
        <v>3</v>
      </c>
      <c r="B80" t="str">
        <f t="shared" si="4"/>
        <v>CS-0431</v>
      </c>
      <c r="C80" t="s">
        <v>314</v>
      </c>
      <c r="D80" t="str">
        <f t="shared" si="5"/>
        <v>0431</v>
      </c>
      <c r="E80" t="s">
        <v>452</v>
      </c>
      <c r="F80" s="17">
        <v>0</v>
      </c>
      <c r="G80" s="17">
        <v>0</v>
      </c>
      <c r="H80" s="17">
        <v>0</v>
      </c>
      <c r="I80" s="17">
        <v>0</v>
      </c>
      <c r="J80" s="17">
        <v>0</v>
      </c>
      <c r="K80" s="17">
        <v>0</v>
      </c>
      <c r="L80" s="17">
        <v>0</v>
      </c>
      <c r="M80" s="17">
        <v>0</v>
      </c>
      <c r="N80" s="17">
        <v>0</v>
      </c>
      <c r="O80" s="17">
        <v>0</v>
      </c>
      <c r="P80" s="17">
        <v>0</v>
      </c>
      <c r="Q80" s="17">
        <v>0</v>
      </c>
      <c r="R80" s="17">
        <v>0</v>
      </c>
      <c r="S80" s="17">
        <v>0</v>
      </c>
      <c r="T80" s="17">
        <v>0</v>
      </c>
      <c r="U80" s="105">
        <v>0</v>
      </c>
      <c r="V80" s="105">
        <v>0</v>
      </c>
      <c r="W80" s="11">
        <v>0</v>
      </c>
      <c r="X80" s="11">
        <v>0</v>
      </c>
      <c r="Y80" s="11">
        <v>0</v>
      </c>
      <c r="Z80" s="11">
        <v>0</v>
      </c>
    </row>
    <row r="81" spans="1:26" hidden="1" x14ac:dyDescent="0.25">
      <c r="A81">
        <v>3</v>
      </c>
      <c r="B81" t="str">
        <f t="shared" si="4"/>
        <v>CS-0432</v>
      </c>
      <c r="C81" t="s">
        <v>314</v>
      </c>
      <c r="D81" t="str">
        <f t="shared" si="5"/>
        <v>0432</v>
      </c>
      <c r="E81" t="s">
        <v>453</v>
      </c>
      <c r="F81" s="17">
        <v>33672</v>
      </c>
      <c r="G81" s="17">
        <v>33672</v>
      </c>
      <c r="H81" s="17">
        <v>37617</v>
      </c>
      <c r="I81" s="17">
        <v>37617</v>
      </c>
      <c r="J81" s="17">
        <v>40940</v>
      </c>
      <c r="K81" s="17">
        <v>40940</v>
      </c>
      <c r="L81" s="17">
        <v>40165</v>
      </c>
      <c r="M81" s="17">
        <v>40165</v>
      </c>
      <c r="N81" s="17">
        <v>38716</v>
      </c>
      <c r="O81" s="17">
        <v>38716</v>
      </c>
      <c r="P81" s="17">
        <v>295690</v>
      </c>
      <c r="Q81" s="17">
        <v>295690</v>
      </c>
      <c r="R81" s="17">
        <v>159264</v>
      </c>
      <c r="S81" s="17">
        <v>182264</v>
      </c>
      <c r="T81" s="17">
        <v>110734</v>
      </c>
      <c r="U81" s="105">
        <v>110733.91935999999</v>
      </c>
      <c r="V81" s="105">
        <v>113824.84722</v>
      </c>
      <c r="W81" s="11">
        <v>113824.84722</v>
      </c>
      <c r="X81" s="11">
        <v>115782.81004</v>
      </c>
      <c r="Y81" s="11">
        <v>115783</v>
      </c>
      <c r="Z81" s="11">
        <v>114992</v>
      </c>
    </row>
    <row r="82" spans="1:26" hidden="1" x14ac:dyDescent="0.25">
      <c r="A82">
        <v>3</v>
      </c>
      <c r="B82" t="str">
        <f t="shared" si="4"/>
        <v>CS-0433</v>
      </c>
      <c r="C82" t="s">
        <v>314</v>
      </c>
      <c r="D82" t="str">
        <f t="shared" si="5"/>
        <v>0433</v>
      </c>
      <c r="E82" t="s">
        <v>454</v>
      </c>
      <c r="F82" s="17">
        <v>35201</v>
      </c>
      <c r="G82" s="17">
        <v>35201</v>
      </c>
      <c r="H82" s="17">
        <v>35614</v>
      </c>
      <c r="I82" s="17">
        <v>34725</v>
      </c>
      <c r="J82" s="17">
        <v>34257</v>
      </c>
      <c r="K82" s="17">
        <v>34257</v>
      </c>
      <c r="L82" s="17">
        <v>35808</v>
      </c>
      <c r="M82" s="17">
        <v>35808</v>
      </c>
      <c r="N82" s="17">
        <v>34743</v>
      </c>
      <c r="O82" s="17">
        <v>34743</v>
      </c>
      <c r="P82" s="17">
        <v>45359</v>
      </c>
      <c r="Q82" s="17">
        <v>45359</v>
      </c>
      <c r="R82" s="17">
        <v>56360</v>
      </c>
      <c r="S82" s="17">
        <v>56360</v>
      </c>
      <c r="T82" s="17">
        <v>43405</v>
      </c>
      <c r="U82" s="105">
        <v>43404.828829999999</v>
      </c>
      <c r="V82" s="105">
        <v>33528.859749999996</v>
      </c>
      <c r="W82" s="11">
        <v>33528.859749999996</v>
      </c>
      <c r="X82" s="11">
        <v>46305.893950000012</v>
      </c>
      <c r="Y82" s="11">
        <v>46306</v>
      </c>
      <c r="Z82" s="11">
        <v>55535</v>
      </c>
    </row>
    <row r="83" spans="1:26" hidden="1" x14ac:dyDescent="0.25">
      <c r="A83">
        <v>3</v>
      </c>
      <c r="B83" t="str">
        <f t="shared" si="4"/>
        <v>CS-0434</v>
      </c>
      <c r="C83" t="s">
        <v>314</v>
      </c>
      <c r="D83" t="str">
        <f t="shared" si="5"/>
        <v>0434</v>
      </c>
      <c r="E83" t="s">
        <v>455</v>
      </c>
      <c r="F83" s="17">
        <v>0</v>
      </c>
      <c r="G83" s="17">
        <v>0</v>
      </c>
      <c r="H83" s="17">
        <v>0</v>
      </c>
      <c r="I83" s="17">
        <v>0</v>
      </c>
      <c r="J83" s="17">
        <v>0</v>
      </c>
      <c r="K83" s="17">
        <v>0</v>
      </c>
      <c r="L83" s="17">
        <v>0</v>
      </c>
      <c r="M83" s="17">
        <v>0</v>
      </c>
      <c r="N83" s="17">
        <v>0</v>
      </c>
      <c r="O83" s="17">
        <v>0</v>
      </c>
      <c r="P83" s="17">
        <v>0</v>
      </c>
      <c r="Q83" s="17">
        <v>0</v>
      </c>
      <c r="R83" s="17">
        <v>0</v>
      </c>
      <c r="S83" s="17">
        <v>0</v>
      </c>
      <c r="T83" s="17">
        <v>0</v>
      </c>
      <c r="U83" s="105">
        <v>0</v>
      </c>
      <c r="V83" s="105">
        <v>0</v>
      </c>
      <c r="W83" s="11">
        <v>0</v>
      </c>
      <c r="X83" s="11">
        <v>0</v>
      </c>
      <c r="Y83" s="11">
        <v>0</v>
      </c>
      <c r="Z83" s="11">
        <v>0</v>
      </c>
    </row>
    <row r="84" spans="1:26" hidden="1" x14ac:dyDescent="0.25">
      <c r="A84">
        <v>3</v>
      </c>
      <c r="B84" t="str">
        <f t="shared" si="4"/>
        <v>CS-0435</v>
      </c>
      <c r="C84" t="s">
        <v>314</v>
      </c>
      <c r="D84" t="str">
        <f t="shared" si="5"/>
        <v>0435</v>
      </c>
      <c r="E84" t="s">
        <v>456</v>
      </c>
      <c r="F84" s="17">
        <v>526</v>
      </c>
      <c r="G84" s="17">
        <v>526</v>
      </c>
      <c r="H84" s="17">
        <v>393</v>
      </c>
      <c r="I84" s="17">
        <v>393</v>
      </c>
      <c r="J84" s="17">
        <v>379</v>
      </c>
      <c r="K84" s="17">
        <v>379</v>
      </c>
      <c r="L84" s="17">
        <v>351</v>
      </c>
      <c r="M84" s="17">
        <v>351</v>
      </c>
      <c r="N84" s="17">
        <v>256</v>
      </c>
      <c r="O84" s="17">
        <v>256</v>
      </c>
      <c r="P84" s="17">
        <v>152</v>
      </c>
      <c r="Q84" s="17">
        <v>152</v>
      </c>
      <c r="R84" s="17">
        <v>400</v>
      </c>
      <c r="S84" s="17">
        <v>400</v>
      </c>
      <c r="T84" s="17">
        <v>358</v>
      </c>
      <c r="U84" s="105">
        <v>357.81619000000001</v>
      </c>
      <c r="V84" s="105">
        <v>10464.697920000001</v>
      </c>
      <c r="W84" s="11">
        <v>10464.697920000001</v>
      </c>
      <c r="X84" s="11">
        <v>15225.51045</v>
      </c>
      <c r="Y84" s="11">
        <v>15226</v>
      </c>
      <c r="Z84" s="11">
        <v>12385</v>
      </c>
    </row>
    <row r="85" spans="1:26" hidden="1" x14ac:dyDescent="0.25">
      <c r="A85">
        <v>3</v>
      </c>
      <c r="B85" t="str">
        <f t="shared" si="4"/>
        <v>CS-0436</v>
      </c>
      <c r="C85" t="s">
        <v>314</v>
      </c>
      <c r="D85" t="str">
        <f t="shared" si="5"/>
        <v>0436</v>
      </c>
      <c r="E85" t="s">
        <v>457</v>
      </c>
      <c r="F85" s="17">
        <v>0</v>
      </c>
      <c r="G85" s="17">
        <v>0</v>
      </c>
      <c r="H85" s="17">
        <v>0</v>
      </c>
      <c r="I85" s="17">
        <v>0</v>
      </c>
      <c r="J85" s="17">
        <v>0</v>
      </c>
      <c r="K85" s="17">
        <v>0</v>
      </c>
      <c r="L85" s="17">
        <v>0</v>
      </c>
      <c r="M85" s="17">
        <v>0</v>
      </c>
      <c r="N85" s="17">
        <v>0</v>
      </c>
      <c r="O85" s="17">
        <v>0</v>
      </c>
      <c r="P85" s="17">
        <v>0</v>
      </c>
      <c r="Q85" s="17">
        <v>0</v>
      </c>
      <c r="R85" s="17">
        <v>0</v>
      </c>
      <c r="S85" s="17">
        <v>0</v>
      </c>
      <c r="T85" s="17">
        <v>0</v>
      </c>
      <c r="U85" s="105">
        <v>0</v>
      </c>
      <c r="V85" s="105">
        <v>0</v>
      </c>
      <c r="W85" s="11">
        <v>0</v>
      </c>
      <c r="X85" s="11">
        <v>0</v>
      </c>
      <c r="Y85" s="11">
        <v>0</v>
      </c>
      <c r="Z85" s="11">
        <v>0</v>
      </c>
    </row>
    <row r="86" spans="1:26" hidden="1" x14ac:dyDescent="0.25">
      <c r="A86">
        <v>3</v>
      </c>
      <c r="B86" t="str">
        <f t="shared" si="4"/>
        <v>CS-0440</v>
      </c>
      <c r="C86" t="s">
        <v>314</v>
      </c>
      <c r="D86" t="str">
        <f t="shared" si="5"/>
        <v>0440</v>
      </c>
      <c r="E86" t="s">
        <v>458</v>
      </c>
      <c r="F86" s="17">
        <v>0</v>
      </c>
      <c r="G86" s="17">
        <v>0</v>
      </c>
      <c r="H86" s="17">
        <v>0</v>
      </c>
      <c r="I86" s="17">
        <v>0</v>
      </c>
      <c r="J86" s="17">
        <v>0</v>
      </c>
      <c r="K86" s="17">
        <v>0</v>
      </c>
      <c r="L86" s="17">
        <v>0</v>
      </c>
      <c r="M86" s="17">
        <v>0</v>
      </c>
      <c r="N86" s="17">
        <v>0</v>
      </c>
      <c r="O86" s="17">
        <v>0</v>
      </c>
      <c r="P86" s="17">
        <v>0</v>
      </c>
      <c r="Q86" s="17">
        <v>0</v>
      </c>
      <c r="R86" s="17">
        <v>0</v>
      </c>
      <c r="S86" s="17">
        <v>0</v>
      </c>
      <c r="T86" s="17">
        <v>0</v>
      </c>
      <c r="U86" s="105">
        <v>0</v>
      </c>
      <c r="V86" s="105">
        <v>0</v>
      </c>
      <c r="W86" s="11">
        <v>0</v>
      </c>
      <c r="X86" s="11">
        <v>0</v>
      </c>
      <c r="Y86" s="11">
        <v>0</v>
      </c>
      <c r="Z86" s="11">
        <v>0</v>
      </c>
    </row>
    <row r="87" spans="1:26" hidden="1" x14ac:dyDescent="0.25">
      <c r="A87">
        <v>3</v>
      </c>
      <c r="B87" t="str">
        <f t="shared" si="4"/>
        <v>CS-0441</v>
      </c>
      <c r="C87" t="s">
        <v>314</v>
      </c>
      <c r="D87" t="str">
        <f t="shared" si="5"/>
        <v>0441</v>
      </c>
      <c r="E87" t="s">
        <v>459</v>
      </c>
      <c r="F87" s="17">
        <v>296</v>
      </c>
      <c r="G87" s="17">
        <v>296</v>
      </c>
      <c r="H87" s="17">
        <v>372</v>
      </c>
      <c r="I87" s="17">
        <v>372</v>
      </c>
      <c r="J87" s="17">
        <v>360</v>
      </c>
      <c r="K87" s="17">
        <v>360</v>
      </c>
      <c r="L87" s="17">
        <v>426</v>
      </c>
      <c r="M87" s="17">
        <v>426</v>
      </c>
      <c r="N87" s="17">
        <v>404</v>
      </c>
      <c r="O87" s="17">
        <v>404</v>
      </c>
      <c r="P87" s="17">
        <v>441</v>
      </c>
      <c r="Q87" s="17">
        <v>440</v>
      </c>
      <c r="R87" s="17">
        <v>385</v>
      </c>
      <c r="S87" s="17">
        <v>385</v>
      </c>
      <c r="T87" s="17">
        <v>269</v>
      </c>
      <c r="U87" s="105">
        <v>268.59298000000001</v>
      </c>
      <c r="V87" s="105">
        <v>284.23466999999999</v>
      </c>
      <c r="W87" s="11">
        <v>284.23466999999999</v>
      </c>
      <c r="X87" s="11">
        <v>259.32535999999999</v>
      </c>
      <c r="Y87" s="11">
        <v>259</v>
      </c>
      <c r="Z87" s="11">
        <v>282</v>
      </c>
    </row>
    <row r="88" spans="1:26" hidden="1" x14ac:dyDescent="0.25">
      <c r="A88">
        <v>3</v>
      </c>
      <c r="B88" t="str">
        <f t="shared" si="4"/>
        <v>CS-0442</v>
      </c>
      <c r="C88" t="s">
        <v>314</v>
      </c>
      <c r="D88" t="str">
        <f t="shared" si="5"/>
        <v>0442</v>
      </c>
      <c r="E88" t="s">
        <v>460</v>
      </c>
      <c r="F88" s="17">
        <v>0</v>
      </c>
      <c r="G88" s="17">
        <v>0</v>
      </c>
      <c r="H88" s="17">
        <v>0</v>
      </c>
      <c r="I88" s="17">
        <v>0</v>
      </c>
      <c r="J88" s="17">
        <v>0</v>
      </c>
      <c r="K88" s="17">
        <v>0</v>
      </c>
      <c r="L88" s="17">
        <v>0</v>
      </c>
      <c r="M88" s="17">
        <v>0</v>
      </c>
      <c r="N88" s="17">
        <v>0</v>
      </c>
      <c r="O88" s="17">
        <v>0</v>
      </c>
      <c r="P88" s="17">
        <v>0</v>
      </c>
      <c r="Q88" s="17">
        <v>0</v>
      </c>
      <c r="R88" s="17">
        <v>0</v>
      </c>
      <c r="S88" s="17">
        <v>0</v>
      </c>
      <c r="T88" s="17">
        <v>0</v>
      </c>
      <c r="U88" s="105">
        <v>0</v>
      </c>
      <c r="V88" s="105">
        <v>0</v>
      </c>
      <c r="W88" s="11">
        <v>0</v>
      </c>
      <c r="X88" s="11">
        <v>0</v>
      </c>
      <c r="Y88" s="11">
        <v>0</v>
      </c>
      <c r="Z88" s="11">
        <v>0</v>
      </c>
    </row>
    <row r="89" spans="1:26" hidden="1" x14ac:dyDescent="0.25">
      <c r="A89">
        <v>3</v>
      </c>
      <c r="B89" t="str">
        <f t="shared" si="4"/>
        <v>CS-0443</v>
      </c>
      <c r="C89" t="s">
        <v>314</v>
      </c>
      <c r="D89" t="str">
        <f t="shared" si="5"/>
        <v>0443</v>
      </c>
      <c r="E89" t="s">
        <v>461</v>
      </c>
      <c r="F89" s="17">
        <v>0</v>
      </c>
      <c r="G89" s="17">
        <v>0</v>
      </c>
      <c r="H89" s="17">
        <v>0</v>
      </c>
      <c r="I89" s="17">
        <v>0</v>
      </c>
      <c r="J89" s="17">
        <v>0</v>
      </c>
      <c r="K89" s="17">
        <v>0</v>
      </c>
      <c r="L89" s="17">
        <v>0</v>
      </c>
      <c r="M89" s="17">
        <v>0</v>
      </c>
      <c r="N89" s="17">
        <v>0</v>
      </c>
      <c r="O89" s="17">
        <v>0</v>
      </c>
      <c r="P89" s="17">
        <v>0</v>
      </c>
      <c r="Q89" s="17">
        <v>0</v>
      </c>
      <c r="R89" s="17">
        <v>0</v>
      </c>
      <c r="S89" s="17">
        <v>0</v>
      </c>
      <c r="T89" s="17">
        <v>0</v>
      </c>
      <c r="U89" s="105">
        <v>0</v>
      </c>
      <c r="V89" s="105">
        <v>0</v>
      </c>
      <c r="W89" s="11">
        <v>0</v>
      </c>
      <c r="X89" s="11">
        <v>0</v>
      </c>
      <c r="Y89" s="11">
        <v>0</v>
      </c>
      <c r="Z89" s="11">
        <v>0</v>
      </c>
    </row>
    <row r="90" spans="1:26" hidden="1" x14ac:dyDescent="0.25">
      <c r="A90">
        <v>3</v>
      </c>
      <c r="B90" t="str">
        <f t="shared" si="4"/>
        <v>CS-0450</v>
      </c>
      <c r="C90" t="s">
        <v>314</v>
      </c>
      <c r="D90" t="str">
        <f t="shared" si="5"/>
        <v>0450</v>
      </c>
      <c r="E90" t="s">
        <v>462</v>
      </c>
      <c r="F90" s="17">
        <v>83788</v>
      </c>
      <c r="G90" s="17">
        <v>83787</v>
      </c>
      <c r="H90" s="17">
        <v>81247</v>
      </c>
      <c r="I90" s="17">
        <v>81077</v>
      </c>
      <c r="J90" s="17">
        <v>89513</v>
      </c>
      <c r="K90" s="17">
        <v>89513</v>
      </c>
      <c r="L90" s="17">
        <v>80066</v>
      </c>
      <c r="M90" s="17">
        <v>80066</v>
      </c>
      <c r="N90" s="17">
        <v>81927</v>
      </c>
      <c r="O90" s="17">
        <v>81927</v>
      </c>
      <c r="P90" s="17">
        <v>84367</v>
      </c>
      <c r="Q90" s="17">
        <v>84367</v>
      </c>
      <c r="R90" s="17">
        <v>28932</v>
      </c>
      <c r="S90" s="17">
        <v>28923</v>
      </c>
      <c r="T90" s="17">
        <v>28842</v>
      </c>
      <c r="U90" s="105">
        <v>28842.085089999997</v>
      </c>
      <c r="V90" s="105">
        <v>27093.660179999995</v>
      </c>
      <c r="W90" s="11">
        <v>27093.660179999995</v>
      </c>
      <c r="X90" s="11">
        <v>30645.347449999994</v>
      </c>
      <c r="Y90" s="11">
        <v>30601</v>
      </c>
      <c r="Z90" s="11">
        <v>29147</v>
      </c>
    </row>
    <row r="91" spans="1:26" hidden="1" x14ac:dyDescent="0.25">
      <c r="A91">
        <v>3</v>
      </c>
      <c r="B91" t="str">
        <f t="shared" si="4"/>
        <v>CS-0451</v>
      </c>
      <c r="C91" t="s">
        <v>314</v>
      </c>
      <c r="D91" t="str">
        <f t="shared" si="5"/>
        <v>0451</v>
      </c>
      <c r="E91" t="s">
        <v>463</v>
      </c>
      <c r="F91" s="17">
        <v>111842</v>
      </c>
      <c r="G91" s="17">
        <v>117539</v>
      </c>
      <c r="H91" s="17">
        <v>120897</v>
      </c>
      <c r="I91" s="17">
        <v>120897</v>
      </c>
      <c r="J91" s="17">
        <v>25158</v>
      </c>
      <c r="K91" s="17">
        <v>25158</v>
      </c>
      <c r="L91" s="17">
        <v>235651</v>
      </c>
      <c r="M91" s="17">
        <v>235651</v>
      </c>
      <c r="N91" s="17">
        <v>132155</v>
      </c>
      <c r="O91" s="17">
        <v>132155</v>
      </c>
      <c r="P91" s="17">
        <v>184734</v>
      </c>
      <c r="Q91" s="17">
        <v>184734</v>
      </c>
      <c r="R91" s="17">
        <v>171989</v>
      </c>
      <c r="S91" s="17">
        <v>171994</v>
      </c>
      <c r="T91" s="17">
        <v>41510</v>
      </c>
      <c r="U91" s="105">
        <v>41509.968500000003</v>
      </c>
      <c r="V91" s="105">
        <v>38807.983512361825</v>
      </c>
      <c r="W91" s="11">
        <v>38807.983512361825</v>
      </c>
      <c r="X91" s="11">
        <v>37870.646517230372</v>
      </c>
      <c r="Y91" s="11">
        <v>37872</v>
      </c>
      <c r="Z91" s="11">
        <v>54572</v>
      </c>
    </row>
    <row r="92" spans="1:26" hidden="1" x14ac:dyDescent="0.25">
      <c r="A92">
        <v>3</v>
      </c>
      <c r="B92" t="str">
        <f t="shared" si="4"/>
        <v>CS-0452</v>
      </c>
      <c r="C92" t="s">
        <v>314</v>
      </c>
      <c r="D92" t="str">
        <f t="shared" si="5"/>
        <v>0452</v>
      </c>
      <c r="E92" t="s">
        <v>464</v>
      </c>
      <c r="F92" s="17">
        <v>11549</v>
      </c>
      <c r="G92" s="17">
        <v>11549</v>
      </c>
      <c r="H92" s="17">
        <v>12039</v>
      </c>
      <c r="I92" s="17">
        <v>12039</v>
      </c>
      <c r="J92" s="17">
        <v>12178</v>
      </c>
      <c r="K92" s="17">
        <v>12178</v>
      </c>
      <c r="L92" s="17">
        <v>11685</v>
      </c>
      <c r="M92" s="17">
        <v>11685</v>
      </c>
      <c r="N92" s="17">
        <v>10830</v>
      </c>
      <c r="O92" s="17">
        <v>10830</v>
      </c>
      <c r="P92" s="17">
        <v>8874</v>
      </c>
      <c r="Q92" s="17">
        <v>8874</v>
      </c>
      <c r="R92" s="17">
        <v>9225</v>
      </c>
      <c r="S92" s="17">
        <v>9225</v>
      </c>
      <c r="T92" s="17">
        <v>9089</v>
      </c>
      <c r="U92" s="105">
        <v>9089.42137</v>
      </c>
      <c r="V92" s="105">
        <v>9529.7789600000015</v>
      </c>
      <c r="W92" s="11">
        <v>9529.7789600000015</v>
      </c>
      <c r="X92" s="11">
        <v>9749.65301</v>
      </c>
      <c r="Y92" s="11">
        <v>9750</v>
      </c>
      <c r="Z92" s="11">
        <v>9939</v>
      </c>
    </row>
    <row r="93" spans="1:26" hidden="1" x14ac:dyDescent="0.25">
      <c r="A93">
        <v>3</v>
      </c>
      <c r="B93" t="str">
        <f t="shared" si="4"/>
        <v>CS-0453</v>
      </c>
      <c r="C93" t="s">
        <v>314</v>
      </c>
      <c r="D93" t="str">
        <f t="shared" si="5"/>
        <v>0453</v>
      </c>
      <c r="E93" t="s">
        <v>465</v>
      </c>
      <c r="F93" s="17">
        <v>2878969</v>
      </c>
      <c r="G93" s="17">
        <v>2878969</v>
      </c>
      <c r="H93" s="17">
        <v>3249618</v>
      </c>
      <c r="I93" s="17">
        <v>3249618</v>
      </c>
      <c r="J93" s="17">
        <v>2923615</v>
      </c>
      <c r="K93" s="17">
        <v>2923615</v>
      </c>
      <c r="L93" s="17">
        <v>3052840</v>
      </c>
      <c r="M93" s="17">
        <v>3052840</v>
      </c>
      <c r="N93" s="17">
        <v>3210465</v>
      </c>
      <c r="O93" s="17">
        <v>3210465</v>
      </c>
      <c r="P93" s="17">
        <v>3114635</v>
      </c>
      <c r="Q93" s="17">
        <v>3114635</v>
      </c>
      <c r="R93" s="17">
        <v>3037294</v>
      </c>
      <c r="S93" s="17">
        <v>3037294</v>
      </c>
      <c r="T93" s="17">
        <v>2999971</v>
      </c>
      <c r="U93" s="105">
        <v>2999588.2416386302</v>
      </c>
      <c r="V93" s="105">
        <v>3070639.4304049695</v>
      </c>
      <c r="W93" s="11">
        <v>4578401.5280149709</v>
      </c>
      <c r="X93" s="11">
        <v>4656814.4595577111</v>
      </c>
      <c r="Y93" s="11">
        <v>4656815</v>
      </c>
      <c r="Z93" s="11">
        <v>4970662</v>
      </c>
    </row>
    <row r="94" spans="1:26" hidden="1" x14ac:dyDescent="0.25">
      <c r="A94">
        <v>3</v>
      </c>
      <c r="B94" t="str">
        <f t="shared" si="4"/>
        <v>CS-0454</v>
      </c>
      <c r="C94" t="s">
        <v>314</v>
      </c>
      <c r="D94" t="str">
        <f t="shared" si="5"/>
        <v>0454</v>
      </c>
      <c r="E94" t="s">
        <v>466</v>
      </c>
      <c r="F94" s="17">
        <v>11658</v>
      </c>
      <c r="G94" s="17">
        <v>11658</v>
      </c>
      <c r="H94" s="17">
        <v>13429</v>
      </c>
      <c r="I94" s="17">
        <v>13429</v>
      </c>
      <c r="J94" s="17">
        <v>13295</v>
      </c>
      <c r="K94" s="17">
        <v>13295</v>
      </c>
      <c r="L94" s="17">
        <v>12915</v>
      </c>
      <c r="M94" s="17">
        <v>12915</v>
      </c>
      <c r="N94" s="17">
        <v>40865</v>
      </c>
      <c r="O94" s="17">
        <v>40865</v>
      </c>
      <c r="P94" s="17">
        <v>23077</v>
      </c>
      <c r="Q94" s="17">
        <v>23077</v>
      </c>
      <c r="R94" s="17">
        <v>37198</v>
      </c>
      <c r="S94" s="17">
        <v>37201</v>
      </c>
      <c r="T94" s="17">
        <v>34541</v>
      </c>
      <c r="U94" s="105">
        <v>34541.092760000007</v>
      </c>
      <c r="V94" s="105">
        <v>37968.987740000004</v>
      </c>
      <c r="W94" s="11">
        <v>37968.987740000004</v>
      </c>
      <c r="X94" s="11">
        <v>38742.691870000002</v>
      </c>
      <c r="Y94" s="11">
        <v>38743</v>
      </c>
      <c r="Z94" s="11">
        <v>400433</v>
      </c>
    </row>
    <row r="95" spans="1:26" hidden="1" x14ac:dyDescent="0.25">
      <c r="A95">
        <v>3</v>
      </c>
      <c r="B95" t="str">
        <f t="shared" si="4"/>
        <v>CS-0455</v>
      </c>
      <c r="C95" t="s">
        <v>314</v>
      </c>
      <c r="D95" t="str">
        <f t="shared" si="5"/>
        <v>0455</v>
      </c>
      <c r="E95" t="s">
        <v>467</v>
      </c>
      <c r="F95" s="17">
        <v>174</v>
      </c>
      <c r="G95" s="17">
        <v>174</v>
      </c>
      <c r="H95" s="17">
        <v>333</v>
      </c>
      <c r="I95" s="17">
        <v>333</v>
      </c>
      <c r="J95" s="17">
        <v>238</v>
      </c>
      <c r="K95" s="17">
        <v>238</v>
      </c>
      <c r="L95" s="17">
        <v>184</v>
      </c>
      <c r="M95" s="17">
        <v>184</v>
      </c>
      <c r="N95" s="17">
        <v>1487</v>
      </c>
      <c r="O95" s="17">
        <v>1487</v>
      </c>
      <c r="P95" s="17">
        <v>493</v>
      </c>
      <c r="Q95" s="17">
        <v>493</v>
      </c>
      <c r="R95" s="17">
        <v>198</v>
      </c>
      <c r="S95" s="17">
        <v>198</v>
      </c>
      <c r="T95" s="17">
        <v>37</v>
      </c>
      <c r="U95" s="105">
        <v>36.928820000000002</v>
      </c>
      <c r="V95" s="105">
        <v>298.02605</v>
      </c>
      <c r="W95" s="11">
        <v>298.02605</v>
      </c>
      <c r="X95" s="11">
        <v>593.21840999999995</v>
      </c>
      <c r="Y95" s="11">
        <v>593</v>
      </c>
      <c r="Z95" s="11">
        <v>140</v>
      </c>
    </row>
    <row r="96" spans="1:26" hidden="1" x14ac:dyDescent="0.25">
      <c r="A96">
        <v>3</v>
      </c>
      <c r="B96" t="str">
        <f t="shared" si="4"/>
        <v>CS-046</v>
      </c>
      <c r="C96" t="s">
        <v>314</v>
      </c>
      <c r="D96" t="str">
        <f t="shared" si="5"/>
        <v>046</v>
      </c>
      <c r="E96" t="s">
        <v>468</v>
      </c>
      <c r="F96" s="17">
        <v>364537</v>
      </c>
      <c r="G96" s="17">
        <v>364537</v>
      </c>
      <c r="H96" s="17">
        <v>377008</v>
      </c>
      <c r="I96" s="17">
        <v>375808</v>
      </c>
      <c r="J96" s="17">
        <v>377938</v>
      </c>
      <c r="K96" s="17">
        <v>377938</v>
      </c>
      <c r="L96" s="17">
        <v>284816</v>
      </c>
      <c r="M96" s="17">
        <v>284816</v>
      </c>
      <c r="N96" s="17">
        <v>347079</v>
      </c>
      <c r="O96" s="17">
        <v>347079</v>
      </c>
      <c r="P96" s="17">
        <v>336255</v>
      </c>
      <c r="Q96" s="17">
        <v>336255</v>
      </c>
      <c r="R96" s="17">
        <v>293122</v>
      </c>
      <c r="S96" s="17">
        <v>293122</v>
      </c>
      <c r="T96" s="17">
        <v>301088</v>
      </c>
      <c r="U96" s="105">
        <v>301088.26640999987</v>
      </c>
      <c r="V96" s="105">
        <v>308339.49062999996</v>
      </c>
      <c r="W96" s="11">
        <v>308339.49062999996</v>
      </c>
      <c r="X96" s="11">
        <v>311111.96245999995</v>
      </c>
      <c r="Y96" s="11">
        <v>311112</v>
      </c>
      <c r="Z96" s="11">
        <v>315017</v>
      </c>
    </row>
    <row r="97" spans="1:26" hidden="1" x14ac:dyDescent="0.25">
      <c r="A97">
        <v>3</v>
      </c>
      <c r="B97" t="str">
        <f t="shared" si="4"/>
        <v>CS-0470</v>
      </c>
      <c r="C97" t="s">
        <v>314</v>
      </c>
      <c r="D97" t="str">
        <f t="shared" si="5"/>
        <v>0470</v>
      </c>
      <c r="E97" t="s">
        <v>469</v>
      </c>
      <c r="F97" s="17">
        <v>0</v>
      </c>
      <c r="G97" s="17">
        <v>0</v>
      </c>
      <c r="H97" s="17">
        <v>0</v>
      </c>
      <c r="I97" s="17">
        <v>0</v>
      </c>
      <c r="J97" s="17">
        <v>0</v>
      </c>
      <c r="K97" s="17">
        <v>0</v>
      </c>
      <c r="L97" s="17">
        <v>0</v>
      </c>
      <c r="M97" s="17">
        <v>0</v>
      </c>
      <c r="N97" s="17">
        <v>0</v>
      </c>
      <c r="O97" s="17">
        <v>0</v>
      </c>
      <c r="P97" s="17">
        <v>0</v>
      </c>
      <c r="Q97" s="17">
        <v>0</v>
      </c>
      <c r="R97" s="17">
        <v>0</v>
      </c>
      <c r="S97" s="17">
        <v>0</v>
      </c>
      <c r="T97" s="17">
        <v>0</v>
      </c>
      <c r="U97" s="105">
        <v>0</v>
      </c>
      <c r="V97" s="105">
        <v>0</v>
      </c>
      <c r="W97" s="11">
        <v>0</v>
      </c>
      <c r="X97" s="11">
        <v>0</v>
      </c>
      <c r="Y97" s="11">
        <v>0</v>
      </c>
      <c r="Z97" s="11">
        <v>0</v>
      </c>
    </row>
    <row r="98" spans="1:26" hidden="1" x14ac:dyDescent="0.25">
      <c r="A98">
        <v>3</v>
      </c>
      <c r="B98" t="str">
        <f t="shared" si="4"/>
        <v>CS-0471</v>
      </c>
      <c r="C98" t="s">
        <v>314</v>
      </c>
      <c r="D98" t="str">
        <f t="shared" si="5"/>
        <v>0471</v>
      </c>
      <c r="E98" t="s">
        <v>470</v>
      </c>
      <c r="F98" s="17">
        <v>0</v>
      </c>
      <c r="G98" s="17">
        <v>0</v>
      </c>
      <c r="H98" s="17">
        <v>0</v>
      </c>
      <c r="I98" s="17">
        <v>0</v>
      </c>
      <c r="J98" s="17">
        <v>0</v>
      </c>
      <c r="K98" s="17">
        <v>0</v>
      </c>
      <c r="L98" s="17">
        <v>0</v>
      </c>
      <c r="M98" s="17">
        <v>0</v>
      </c>
      <c r="N98" s="17">
        <v>0</v>
      </c>
      <c r="O98" s="17">
        <v>0</v>
      </c>
      <c r="P98" s="17">
        <v>0</v>
      </c>
      <c r="Q98" s="17">
        <v>0</v>
      </c>
      <c r="R98" s="17">
        <v>0</v>
      </c>
      <c r="S98" s="17">
        <v>0</v>
      </c>
      <c r="T98" s="17">
        <v>0</v>
      </c>
      <c r="U98" s="105">
        <v>0</v>
      </c>
      <c r="V98" s="105">
        <v>0</v>
      </c>
      <c r="W98" s="11">
        <v>0</v>
      </c>
      <c r="X98" s="11">
        <v>0</v>
      </c>
      <c r="Y98" s="11">
        <v>0</v>
      </c>
      <c r="Z98" s="11">
        <v>0</v>
      </c>
    </row>
    <row r="99" spans="1:26" hidden="1" x14ac:dyDescent="0.25">
      <c r="A99">
        <v>3</v>
      </c>
      <c r="B99" t="str">
        <f t="shared" si="4"/>
        <v>CS-0472</v>
      </c>
      <c r="C99" t="s">
        <v>314</v>
      </c>
      <c r="D99" t="str">
        <f t="shared" si="5"/>
        <v>0472</v>
      </c>
      <c r="E99" t="s">
        <v>471</v>
      </c>
      <c r="F99" s="17">
        <v>0</v>
      </c>
      <c r="G99" s="17">
        <v>0</v>
      </c>
      <c r="H99" s="17">
        <v>0</v>
      </c>
      <c r="I99" s="17">
        <v>0</v>
      </c>
      <c r="J99" s="17">
        <v>0</v>
      </c>
      <c r="K99" s="17">
        <v>0</v>
      </c>
      <c r="L99" s="17">
        <v>0</v>
      </c>
      <c r="M99" s="17">
        <v>0</v>
      </c>
      <c r="N99" s="17">
        <v>0</v>
      </c>
      <c r="O99" s="17">
        <v>0</v>
      </c>
      <c r="P99" s="17">
        <v>0</v>
      </c>
      <c r="Q99" s="17">
        <v>0</v>
      </c>
      <c r="R99" s="17">
        <v>0</v>
      </c>
      <c r="S99" s="17">
        <v>0</v>
      </c>
      <c r="T99" s="17">
        <v>0</v>
      </c>
      <c r="U99" s="105">
        <v>0</v>
      </c>
      <c r="V99" s="105">
        <v>0</v>
      </c>
      <c r="W99" s="11">
        <v>0</v>
      </c>
      <c r="X99" s="11">
        <v>0</v>
      </c>
      <c r="Y99" s="11">
        <v>0</v>
      </c>
      <c r="Z99" s="11">
        <v>0</v>
      </c>
    </row>
    <row r="100" spans="1:26" hidden="1" x14ac:dyDescent="0.25">
      <c r="A100">
        <v>3</v>
      </c>
      <c r="B100" t="str">
        <f t="shared" si="4"/>
        <v>CS-0473</v>
      </c>
      <c r="C100" t="s">
        <v>314</v>
      </c>
      <c r="D100" t="str">
        <f t="shared" si="5"/>
        <v>0473</v>
      </c>
      <c r="E100" t="s">
        <v>472</v>
      </c>
      <c r="F100" s="17">
        <v>15</v>
      </c>
      <c r="G100" s="17">
        <v>15</v>
      </c>
      <c r="H100" s="17">
        <v>15</v>
      </c>
      <c r="I100" s="17">
        <v>15</v>
      </c>
      <c r="J100" s="17">
        <v>15</v>
      </c>
      <c r="K100" s="17">
        <v>15</v>
      </c>
      <c r="L100" s="17">
        <v>15</v>
      </c>
      <c r="M100" s="17">
        <v>15</v>
      </c>
      <c r="N100" s="17">
        <v>15</v>
      </c>
      <c r="O100" s="17">
        <v>15</v>
      </c>
      <c r="P100" s="17">
        <v>15</v>
      </c>
      <c r="Q100" s="17">
        <v>15</v>
      </c>
      <c r="R100" s="17">
        <v>15</v>
      </c>
      <c r="S100" s="17">
        <v>15</v>
      </c>
      <c r="T100" s="17">
        <v>15</v>
      </c>
      <c r="U100" s="105">
        <v>15</v>
      </c>
      <c r="V100" s="105">
        <v>15</v>
      </c>
      <c r="W100" s="11">
        <v>15</v>
      </c>
      <c r="X100" s="11">
        <v>15</v>
      </c>
      <c r="Y100" s="11">
        <v>15</v>
      </c>
      <c r="Z100" s="11">
        <v>15</v>
      </c>
    </row>
    <row r="101" spans="1:26" hidden="1" x14ac:dyDescent="0.25">
      <c r="A101">
        <v>3</v>
      </c>
      <c r="B101" t="str">
        <f t="shared" si="4"/>
        <v>CS-0474</v>
      </c>
      <c r="C101" t="s">
        <v>314</v>
      </c>
      <c r="D101" t="str">
        <f t="shared" si="5"/>
        <v>0474</v>
      </c>
      <c r="E101" t="s">
        <v>473</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05">
        <v>0</v>
      </c>
      <c r="V101" s="105">
        <v>0</v>
      </c>
      <c r="W101" s="11">
        <v>0</v>
      </c>
      <c r="X101" s="11">
        <v>0</v>
      </c>
      <c r="Y101" s="11">
        <v>0</v>
      </c>
      <c r="Z101" s="11">
        <v>0</v>
      </c>
    </row>
    <row r="102" spans="1:26" hidden="1" x14ac:dyDescent="0.25">
      <c r="A102">
        <v>3</v>
      </c>
      <c r="B102" t="str">
        <f t="shared" si="4"/>
        <v>CS-0480</v>
      </c>
      <c r="C102" t="s">
        <v>314</v>
      </c>
      <c r="D102" t="str">
        <f t="shared" si="5"/>
        <v>0480</v>
      </c>
      <c r="E102" t="s">
        <v>474</v>
      </c>
      <c r="F102" s="17">
        <v>25</v>
      </c>
      <c r="G102" s="17">
        <v>25</v>
      </c>
      <c r="H102" s="17">
        <v>1</v>
      </c>
      <c r="I102" s="17">
        <v>1</v>
      </c>
      <c r="J102" s="17">
        <v>21</v>
      </c>
      <c r="K102" s="17">
        <v>21</v>
      </c>
      <c r="L102" s="17">
        <v>10</v>
      </c>
      <c r="M102" s="17">
        <v>10</v>
      </c>
      <c r="N102" s="17">
        <v>15</v>
      </c>
      <c r="O102" s="17">
        <v>15</v>
      </c>
      <c r="P102" s="17">
        <v>0</v>
      </c>
      <c r="Q102" s="17">
        <v>0</v>
      </c>
      <c r="R102" s="17">
        <v>4</v>
      </c>
      <c r="S102" s="17">
        <v>4</v>
      </c>
      <c r="T102" s="17">
        <v>4</v>
      </c>
      <c r="U102" s="105">
        <v>4</v>
      </c>
      <c r="V102" s="105">
        <v>0</v>
      </c>
      <c r="W102" s="11">
        <v>0</v>
      </c>
      <c r="X102" s="11">
        <v>0</v>
      </c>
      <c r="Y102" s="11">
        <v>0</v>
      </c>
      <c r="Z102" s="11">
        <v>0</v>
      </c>
    </row>
    <row r="103" spans="1:26" hidden="1" x14ac:dyDescent="0.25">
      <c r="A103">
        <v>3</v>
      </c>
      <c r="B103" t="str">
        <f t="shared" si="4"/>
        <v>CS-0481</v>
      </c>
      <c r="C103" t="s">
        <v>314</v>
      </c>
      <c r="D103" t="str">
        <f t="shared" si="5"/>
        <v>0481</v>
      </c>
      <c r="E103" t="s">
        <v>475</v>
      </c>
      <c r="F103" s="17">
        <v>7584</v>
      </c>
      <c r="G103" s="17">
        <v>7584</v>
      </c>
      <c r="H103" s="17">
        <v>7586</v>
      </c>
      <c r="I103" s="17">
        <v>7586</v>
      </c>
      <c r="J103" s="17">
        <v>7538</v>
      </c>
      <c r="K103" s="17">
        <v>7538</v>
      </c>
      <c r="L103" s="17">
        <v>9250</v>
      </c>
      <c r="M103" s="17">
        <v>9250</v>
      </c>
      <c r="N103" s="17">
        <v>10536</v>
      </c>
      <c r="O103" s="17">
        <v>10536</v>
      </c>
      <c r="P103" s="17">
        <v>7686</v>
      </c>
      <c r="Q103" s="17">
        <v>7686</v>
      </c>
      <c r="R103" s="17">
        <v>7740</v>
      </c>
      <c r="S103" s="17">
        <v>7740</v>
      </c>
      <c r="T103" s="17">
        <v>8689</v>
      </c>
      <c r="U103" s="105">
        <v>8689.0240400000002</v>
      </c>
      <c r="V103" s="105">
        <v>7928.3617486709318</v>
      </c>
      <c r="W103" s="11">
        <v>7928.3617486709318</v>
      </c>
      <c r="X103" s="11">
        <v>8604.3088858883748</v>
      </c>
      <c r="Y103" s="11">
        <v>8604</v>
      </c>
      <c r="Z103" s="11">
        <v>7092</v>
      </c>
    </row>
    <row r="104" spans="1:26" hidden="1" x14ac:dyDescent="0.25">
      <c r="A104">
        <v>3</v>
      </c>
      <c r="B104" t="str">
        <f t="shared" si="4"/>
        <v>CS-0482</v>
      </c>
      <c r="C104" t="s">
        <v>314</v>
      </c>
      <c r="D104" t="str">
        <f t="shared" si="5"/>
        <v>0482</v>
      </c>
      <c r="E104" t="s">
        <v>476</v>
      </c>
      <c r="F104" s="17">
        <v>8622</v>
      </c>
      <c r="G104" s="17">
        <v>8622</v>
      </c>
      <c r="H104" s="17">
        <v>8731</v>
      </c>
      <c r="I104" s="17">
        <v>8731</v>
      </c>
      <c r="J104" s="17">
        <v>9693</v>
      </c>
      <c r="K104" s="17">
        <v>9693</v>
      </c>
      <c r="L104" s="17">
        <v>8851</v>
      </c>
      <c r="M104" s="17">
        <v>8851</v>
      </c>
      <c r="N104" s="17">
        <v>8821</v>
      </c>
      <c r="O104" s="17">
        <v>8821</v>
      </c>
      <c r="P104" s="17">
        <v>8197</v>
      </c>
      <c r="Q104" s="17">
        <v>8197</v>
      </c>
      <c r="R104" s="17">
        <v>8600</v>
      </c>
      <c r="S104" s="17">
        <v>8600</v>
      </c>
      <c r="T104" s="17">
        <v>8920</v>
      </c>
      <c r="U104" s="105">
        <v>8920</v>
      </c>
      <c r="V104" s="105">
        <v>0</v>
      </c>
      <c r="W104" s="11">
        <v>0</v>
      </c>
      <c r="X104" s="11">
        <v>0</v>
      </c>
      <c r="Y104" s="11">
        <v>0</v>
      </c>
      <c r="Z104" s="11">
        <v>0</v>
      </c>
    </row>
    <row r="105" spans="1:26" hidden="1" x14ac:dyDescent="0.25">
      <c r="A105">
        <v>3</v>
      </c>
      <c r="B105" t="str">
        <f t="shared" si="4"/>
        <v>CS-0483</v>
      </c>
      <c r="C105" t="s">
        <v>314</v>
      </c>
      <c r="D105" t="str">
        <f t="shared" si="5"/>
        <v>0483</v>
      </c>
      <c r="E105" t="s">
        <v>477</v>
      </c>
      <c r="F105" s="17">
        <v>145093</v>
      </c>
      <c r="G105" s="17">
        <v>145093</v>
      </c>
      <c r="H105" s="17">
        <v>143916</v>
      </c>
      <c r="I105" s="17">
        <v>143940</v>
      </c>
      <c r="J105" s="17">
        <v>158389</v>
      </c>
      <c r="K105" s="17">
        <v>156541</v>
      </c>
      <c r="L105" s="17">
        <v>169954</v>
      </c>
      <c r="M105" s="17">
        <v>169954</v>
      </c>
      <c r="N105" s="17">
        <v>181386</v>
      </c>
      <c r="O105" s="17">
        <v>181386</v>
      </c>
      <c r="P105" s="17">
        <v>164195</v>
      </c>
      <c r="Q105" s="17">
        <v>164195</v>
      </c>
      <c r="R105" s="17">
        <v>171797</v>
      </c>
      <c r="S105" s="17">
        <v>171797</v>
      </c>
      <c r="T105" s="17">
        <v>195648</v>
      </c>
      <c r="U105" s="105">
        <v>195648.03842000003</v>
      </c>
      <c r="V105" s="105">
        <v>201828.83265</v>
      </c>
      <c r="W105" s="11">
        <v>201829.17105</v>
      </c>
      <c r="X105" s="11">
        <v>224562.99490000002</v>
      </c>
      <c r="Y105" s="11">
        <v>224563</v>
      </c>
      <c r="Z105" s="11">
        <v>229167</v>
      </c>
    </row>
    <row r="106" spans="1:26" hidden="1" x14ac:dyDescent="0.25">
      <c r="A106">
        <v>3</v>
      </c>
      <c r="B106" t="str">
        <f t="shared" si="4"/>
        <v>CS-0484</v>
      </c>
      <c r="C106" t="s">
        <v>314</v>
      </c>
      <c r="D106" t="str">
        <f t="shared" si="5"/>
        <v>0484</v>
      </c>
      <c r="E106" t="s">
        <v>478</v>
      </c>
      <c r="F106" s="17">
        <v>23</v>
      </c>
      <c r="G106" s="17">
        <v>23</v>
      </c>
      <c r="H106" s="17">
        <v>0</v>
      </c>
      <c r="I106" s="17">
        <v>0</v>
      </c>
      <c r="J106" s="17">
        <v>38</v>
      </c>
      <c r="K106" s="17">
        <v>38</v>
      </c>
      <c r="L106" s="17">
        <v>26</v>
      </c>
      <c r="M106" s="17">
        <v>26</v>
      </c>
      <c r="N106" s="17">
        <v>22</v>
      </c>
      <c r="O106" s="17">
        <v>22</v>
      </c>
      <c r="P106" s="17">
        <v>12</v>
      </c>
      <c r="Q106" s="17">
        <v>12</v>
      </c>
      <c r="R106" s="17">
        <v>10</v>
      </c>
      <c r="S106" s="17">
        <v>10</v>
      </c>
      <c r="T106" s="17">
        <v>4</v>
      </c>
      <c r="U106" s="105">
        <v>3.7425600000000001</v>
      </c>
      <c r="V106" s="105">
        <v>9.4344999999999999</v>
      </c>
      <c r="W106" s="11">
        <v>9.4344999999999999</v>
      </c>
      <c r="X106" s="11">
        <v>36.656440000000003</v>
      </c>
      <c r="Y106" s="11">
        <v>37</v>
      </c>
      <c r="Z106" s="11">
        <v>12</v>
      </c>
    </row>
    <row r="107" spans="1:26" hidden="1" x14ac:dyDescent="0.25">
      <c r="A107">
        <v>3</v>
      </c>
      <c r="B107" t="str">
        <f t="shared" si="4"/>
        <v>CS-0485</v>
      </c>
      <c r="C107" t="s">
        <v>314</v>
      </c>
      <c r="D107" t="str">
        <f t="shared" si="5"/>
        <v>0485</v>
      </c>
      <c r="E107" t="s">
        <v>479</v>
      </c>
      <c r="F107" s="17">
        <v>36727</v>
      </c>
      <c r="G107" s="17">
        <v>36727</v>
      </c>
      <c r="H107" s="17">
        <v>51064</v>
      </c>
      <c r="I107" s="17">
        <v>51064</v>
      </c>
      <c r="J107" s="17">
        <v>2530</v>
      </c>
      <c r="K107" s="17">
        <v>2530</v>
      </c>
      <c r="L107" s="17">
        <v>16616</v>
      </c>
      <c r="M107" s="17">
        <v>16616</v>
      </c>
      <c r="N107" s="17">
        <v>19627</v>
      </c>
      <c r="O107" s="17">
        <v>19627</v>
      </c>
      <c r="P107" s="17">
        <v>10125</v>
      </c>
      <c r="Q107" s="17">
        <v>10125</v>
      </c>
      <c r="R107" s="17">
        <v>8878</v>
      </c>
      <c r="S107" s="17">
        <v>8878</v>
      </c>
      <c r="T107" s="17">
        <v>60964</v>
      </c>
      <c r="U107" s="105">
        <v>60964.341009999996</v>
      </c>
      <c r="V107" s="105">
        <v>4033.8187700000003</v>
      </c>
      <c r="W107" s="11">
        <v>4033.8187700000003</v>
      </c>
      <c r="X107" s="11">
        <v>12450.71543</v>
      </c>
      <c r="Y107" s="11">
        <v>12451</v>
      </c>
      <c r="Z107" s="11">
        <v>5304</v>
      </c>
    </row>
    <row r="108" spans="1:26" hidden="1" x14ac:dyDescent="0.25">
      <c r="A108">
        <v>3</v>
      </c>
      <c r="B108" t="str">
        <f t="shared" si="4"/>
        <v>CS-0486</v>
      </c>
      <c r="C108" t="s">
        <v>314</v>
      </c>
      <c r="D108" t="str">
        <f t="shared" si="5"/>
        <v>0486</v>
      </c>
      <c r="E108" t="s">
        <v>480</v>
      </c>
      <c r="F108" s="17">
        <v>431</v>
      </c>
      <c r="G108" s="17">
        <v>431</v>
      </c>
      <c r="H108" s="17">
        <v>865</v>
      </c>
      <c r="I108" s="17">
        <v>865</v>
      </c>
      <c r="J108" s="17">
        <v>680</v>
      </c>
      <c r="K108" s="17">
        <v>680</v>
      </c>
      <c r="L108" s="17">
        <v>702</v>
      </c>
      <c r="M108" s="17">
        <v>702</v>
      </c>
      <c r="N108" s="17">
        <v>559</v>
      </c>
      <c r="O108" s="17">
        <v>559</v>
      </c>
      <c r="P108" s="17">
        <v>596</v>
      </c>
      <c r="Q108" s="17">
        <v>596</v>
      </c>
      <c r="R108" s="17">
        <v>600</v>
      </c>
      <c r="S108" s="17">
        <v>600</v>
      </c>
      <c r="T108" s="17">
        <v>620</v>
      </c>
      <c r="U108" s="105">
        <v>619.76430000000005</v>
      </c>
      <c r="V108" s="105">
        <v>552.54674</v>
      </c>
      <c r="W108" s="11">
        <v>552.54674</v>
      </c>
      <c r="X108" s="11">
        <v>536.94899999999996</v>
      </c>
      <c r="Y108" s="11">
        <v>537</v>
      </c>
      <c r="Z108" s="11">
        <v>546</v>
      </c>
    </row>
    <row r="109" spans="1:26" hidden="1" x14ac:dyDescent="0.25">
      <c r="A109">
        <v>3</v>
      </c>
      <c r="B109" t="str">
        <f t="shared" si="4"/>
        <v>CS-0487</v>
      </c>
      <c r="C109" t="s">
        <v>314</v>
      </c>
      <c r="D109" t="str">
        <f t="shared" si="5"/>
        <v>0487</v>
      </c>
      <c r="E109" t="s">
        <v>481</v>
      </c>
      <c r="F109" s="17">
        <v>176079</v>
      </c>
      <c r="G109" s="17">
        <v>176079</v>
      </c>
      <c r="H109" s="17">
        <v>190184</v>
      </c>
      <c r="I109" s="17">
        <v>190184</v>
      </c>
      <c r="J109" s="17">
        <v>203512</v>
      </c>
      <c r="K109" s="17">
        <v>203512</v>
      </c>
      <c r="L109" s="17">
        <v>205570</v>
      </c>
      <c r="M109" s="17">
        <v>205570</v>
      </c>
      <c r="N109" s="17">
        <v>224952</v>
      </c>
      <c r="O109" s="17">
        <v>224952</v>
      </c>
      <c r="P109" s="17">
        <v>210429</v>
      </c>
      <c r="Q109" s="17">
        <v>210429</v>
      </c>
      <c r="R109" s="17">
        <v>225672</v>
      </c>
      <c r="S109" s="17">
        <v>225672</v>
      </c>
      <c r="T109" s="17">
        <v>211423</v>
      </c>
      <c r="U109" s="105">
        <v>211423.14858862953</v>
      </c>
      <c r="V109" s="105">
        <v>214207.77184732785</v>
      </c>
      <c r="W109" s="11">
        <v>214207.77184732785</v>
      </c>
      <c r="X109" s="11">
        <v>222574.29617721628</v>
      </c>
      <c r="Y109" s="11">
        <v>222574</v>
      </c>
      <c r="Z109" s="11">
        <v>293506</v>
      </c>
    </row>
    <row r="110" spans="1:26" hidden="1" x14ac:dyDescent="0.25">
      <c r="A110">
        <v>3</v>
      </c>
      <c r="B110" t="str">
        <f t="shared" si="4"/>
        <v>CS-049</v>
      </c>
      <c r="C110" t="s">
        <v>314</v>
      </c>
      <c r="D110" t="str">
        <f t="shared" si="5"/>
        <v>049</v>
      </c>
      <c r="E110" t="s">
        <v>482</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05">
        <v>0</v>
      </c>
      <c r="V110" s="105">
        <v>0</v>
      </c>
      <c r="W110" s="11">
        <v>0</v>
      </c>
      <c r="X110" s="11">
        <v>0</v>
      </c>
      <c r="Y110" s="11">
        <v>0</v>
      </c>
      <c r="Z110" s="11">
        <v>0</v>
      </c>
    </row>
    <row r="111" spans="1:26" hidden="1" x14ac:dyDescent="0.25">
      <c r="A111">
        <v>3</v>
      </c>
      <c r="B111" t="str">
        <f t="shared" si="4"/>
        <v>CS-051</v>
      </c>
      <c r="C111" t="s">
        <v>314</v>
      </c>
      <c r="D111" t="str">
        <f t="shared" si="5"/>
        <v>051</v>
      </c>
      <c r="E111" t="s">
        <v>484</v>
      </c>
      <c r="F111" s="17">
        <v>-413</v>
      </c>
      <c r="G111" s="17">
        <v>-412</v>
      </c>
      <c r="H111" s="17">
        <v>-813</v>
      </c>
      <c r="I111" s="17">
        <v>6832</v>
      </c>
      <c r="J111" s="17">
        <v>7035</v>
      </c>
      <c r="K111" s="17">
        <v>7035</v>
      </c>
      <c r="L111" s="17">
        <v>6996</v>
      </c>
      <c r="M111" s="17">
        <v>6996</v>
      </c>
      <c r="N111" s="17">
        <v>-520</v>
      </c>
      <c r="O111" s="17">
        <v>-520</v>
      </c>
      <c r="P111" s="17">
        <v>-1357</v>
      </c>
      <c r="Q111" s="17">
        <v>-1357</v>
      </c>
      <c r="R111" s="17">
        <v>55618</v>
      </c>
      <c r="S111" s="17">
        <v>55618</v>
      </c>
      <c r="T111" s="17">
        <v>237289</v>
      </c>
      <c r="U111" s="105">
        <v>263420.90000000002</v>
      </c>
      <c r="V111" s="105">
        <v>257764.60949000003</v>
      </c>
      <c r="W111" s="11">
        <v>257764.62849</v>
      </c>
      <c r="X111" s="11">
        <v>294364.26162</v>
      </c>
      <c r="Y111" s="11">
        <v>294364</v>
      </c>
      <c r="Z111" s="11">
        <v>356531</v>
      </c>
    </row>
    <row r="112" spans="1:26" hidden="1" x14ac:dyDescent="0.25">
      <c r="A112">
        <v>3</v>
      </c>
      <c r="B112" t="str">
        <f t="shared" si="4"/>
        <v>CS-052</v>
      </c>
      <c r="C112" t="s">
        <v>314</v>
      </c>
      <c r="D112" t="str">
        <f t="shared" si="5"/>
        <v>052</v>
      </c>
      <c r="E112" t="s">
        <v>485</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05">
        <v>0</v>
      </c>
      <c r="V112" s="105">
        <v>0</v>
      </c>
      <c r="W112" s="11">
        <v>0</v>
      </c>
      <c r="X112" s="11">
        <v>0</v>
      </c>
      <c r="Y112" s="11">
        <v>0</v>
      </c>
      <c r="Z112" s="11">
        <v>0</v>
      </c>
    </row>
    <row r="113" spans="1:26" hidden="1" x14ac:dyDescent="0.25">
      <c r="A113">
        <v>3</v>
      </c>
      <c r="B113" t="str">
        <f t="shared" si="4"/>
        <v>CS-053</v>
      </c>
      <c r="C113" t="s">
        <v>314</v>
      </c>
      <c r="D113" t="str">
        <f t="shared" si="5"/>
        <v>053</v>
      </c>
      <c r="E113" t="s">
        <v>486</v>
      </c>
      <c r="F113" s="17">
        <v>29037</v>
      </c>
      <c r="G113" s="17">
        <v>29037</v>
      </c>
      <c r="H113" s="17">
        <v>39089</v>
      </c>
      <c r="I113" s="17">
        <v>39089</v>
      </c>
      <c r="J113" s="17">
        <v>25240</v>
      </c>
      <c r="K113" s="17">
        <v>25240</v>
      </c>
      <c r="L113" s="17">
        <v>43128</v>
      </c>
      <c r="M113" s="17">
        <v>43128</v>
      </c>
      <c r="N113" s="17">
        <v>6808</v>
      </c>
      <c r="O113" s="17">
        <v>6808</v>
      </c>
      <c r="P113" s="17">
        <v>5541</v>
      </c>
      <c r="Q113" s="17">
        <v>5541</v>
      </c>
      <c r="R113" s="17">
        <v>4154</v>
      </c>
      <c r="S113" s="17">
        <v>4154</v>
      </c>
      <c r="T113" s="17">
        <v>3721</v>
      </c>
      <c r="U113" s="105">
        <v>3720.9463999999998</v>
      </c>
      <c r="V113" s="105">
        <v>4056.3061000000007</v>
      </c>
      <c r="W113" s="11">
        <v>4056.3061000000007</v>
      </c>
      <c r="X113" s="11">
        <v>4158.1806500000002</v>
      </c>
      <c r="Y113" s="11">
        <v>4158</v>
      </c>
      <c r="Z113" s="11">
        <v>3321</v>
      </c>
    </row>
    <row r="114" spans="1:26" hidden="1" x14ac:dyDescent="0.25">
      <c r="A114">
        <v>3</v>
      </c>
      <c r="B114" t="str">
        <f t="shared" si="4"/>
        <v>CS-054</v>
      </c>
      <c r="C114" t="s">
        <v>314</v>
      </c>
      <c r="D114" t="str">
        <f t="shared" si="5"/>
        <v>054</v>
      </c>
      <c r="E114" t="s">
        <v>487</v>
      </c>
      <c r="F114" s="17">
        <v>41194</v>
      </c>
      <c r="G114" s="17">
        <v>41194</v>
      </c>
      <c r="H114" s="17">
        <v>40245</v>
      </c>
      <c r="I114" s="17">
        <v>40245</v>
      </c>
      <c r="J114" s="17">
        <v>34091</v>
      </c>
      <c r="K114" s="17">
        <v>34091</v>
      </c>
      <c r="L114" s="17">
        <v>50346</v>
      </c>
      <c r="M114" s="17">
        <v>50346</v>
      </c>
      <c r="N114" s="17">
        <v>73436</v>
      </c>
      <c r="O114" s="17">
        <v>73436</v>
      </c>
      <c r="P114" s="17">
        <v>22070</v>
      </c>
      <c r="Q114" s="17">
        <v>22070</v>
      </c>
      <c r="R114" s="17">
        <v>47633</v>
      </c>
      <c r="S114" s="17">
        <v>47633</v>
      </c>
      <c r="T114" s="17">
        <v>937</v>
      </c>
      <c r="U114" s="105">
        <v>937.12475000000006</v>
      </c>
      <c r="V114" s="105">
        <v>908.08348000000012</v>
      </c>
      <c r="W114" s="11">
        <v>908.08348000000012</v>
      </c>
      <c r="X114" s="11">
        <v>620.38351999999998</v>
      </c>
      <c r="Y114" s="11">
        <v>620</v>
      </c>
      <c r="Z114" s="11">
        <v>707</v>
      </c>
    </row>
    <row r="115" spans="1:26" hidden="1" x14ac:dyDescent="0.25">
      <c r="A115">
        <v>3</v>
      </c>
      <c r="B115" t="str">
        <f t="shared" si="4"/>
        <v>CS-0550</v>
      </c>
      <c r="C115" t="s">
        <v>314</v>
      </c>
      <c r="D115" t="str">
        <f t="shared" si="5"/>
        <v>0550</v>
      </c>
      <c r="E115" t="s">
        <v>488</v>
      </c>
      <c r="F115" s="17">
        <v>856</v>
      </c>
      <c r="G115" s="17">
        <v>856</v>
      </c>
      <c r="H115" s="17">
        <v>797</v>
      </c>
      <c r="I115" s="17">
        <v>797</v>
      </c>
      <c r="J115" s="17">
        <v>763</v>
      </c>
      <c r="K115" s="17">
        <v>763</v>
      </c>
      <c r="L115" s="17">
        <v>862</v>
      </c>
      <c r="M115" s="17">
        <v>862</v>
      </c>
      <c r="N115" s="17">
        <v>728</v>
      </c>
      <c r="O115" s="17">
        <v>728</v>
      </c>
      <c r="P115" s="17">
        <v>682</v>
      </c>
      <c r="Q115" s="17">
        <v>682</v>
      </c>
      <c r="R115" s="17">
        <v>722</v>
      </c>
      <c r="S115" s="17">
        <v>722</v>
      </c>
      <c r="T115" s="17">
        <v>5561</v>
      </c>
      <c r="U115" s="105">
        <v>5561.2304000000004</v>
      </c>
      <c r="V115" s="105">
        <v>505.55372999999997</v>
      </c>
      <c r="W115" s="11">
        <v>505.55372999999997</v>
      </c>
      <c r="X115" s="11">
        <v>395.64363000000048</v>
      </c>
      <c r="Y115" s="11">
        <v>396</v>
      </c>
      <c r="Z115" s="11">
        <v>601</v>
      </c>
    </row>
    <row r="116" spans="1:26" hidden="1" x14ac:dyDescent="0.25">
      <c r="A116">
        <v>3</v>
      </c>
      <c r="B116" t="str">
        <f t="shared" si="4"/>
        <v>CS-0551</v>
      </c>
      <c r="C116" t="s">
        <v>314</v>
      </c>
      <c r="D116" t="str">
        <f t="shared" si="5"/>
        <v>0551</v>
      </c>
      <c r="E116" t="s">
        <v>489</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05">
        <v>0</v>
      </c>
      <c r="V116" s="105">
        <v>0</v>
      </c>
      <c r="W116" s="11">
        <v>0</v>
      </c>
      <c r="X116" s="11">
        <v>0</v>
      </c>
      <c r="Y116" s="11">
        <v>0</v>
      </c>
      <c r="Z116" s="11">
        <v>0</v>
      </c>
    </row>
    <row r="117" spans="1:26" hidden="1" x14ac:dyDescent="0.25">
      <c r="A117">
        <v>3</v>
      </c>
      <c r="B117" t="str">
        <f t="shared" si="4"/>
        <v>CS-0552</v>
      </c>
      <c r="C117" t="s">
        <v>314</v>
      </c>
      <c r="D117" t="str">
        <f t="shared" si="5"/>
        <v>0552</v>
      </c>
      <c r="E117" t="s">
        <v>490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05">
        <v>0</v>
      </c>
      <c r="V117" s="105">
        <v>0</v>
      </c>
      <c r="W117" s="11">
        <v>0</v>
      </c>
      <c r="X117" s="11">
        <v>0</v>
      </c>
      <c r="Y117" s="11">
        <v>0</v>
      </c>
      <c r="Z117" s="11">
        <v>0</v>
      </c>
    </row>
    <row r="118" spans="1:26" hidden="1" x14ac:dyDescent="0.25">
      <c r="A118">
        <v>3</v>
      </c>
      <c r="B118" t="str">
        <f t="shared" si="4"/>
        <v>CS-0553</v>
      </c>
      <c r="C118" t="s">
        <v>314</v>
      </c>
      <c r="D118" t="str">
        <f t="shared" si="5"/>
        <v>0553</v>
      </c>
      <c r="E118" t="s">
        <v>491</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05">
        <v>0</v>
      </c>
      <c r="V118" s="105">
        <v>0</v>
      </c>
      <c r="W118" s="11">
        <v>0</v>
      </c>
      <c r="X118" s="11">
        <v>0</v>
      </c>
      <c r="Y118" s="11">
        <v>0</v>
      </c>
      <c r="Z118" s="11">
        <v>0</v>
      </c>
    </row>
    <row r="119" spans="1:26" hidden="1" x14ac:dyDescent="0.25">
      <c r="A119">
        <v>3</v>
      </c>
      <c r="B119" t="str">
        <f t="shared" si="4"/>
        <v>CS-0554</v>
      </c>
      <c r="C119" t="s">
        <v>314</v>
      </c>
      <c r="D119" t="str">
        <f t="shared" si="5"/>
        <v>0554</v>
      </c>
      <c r="E119" t="s">
        <v>492</v>
      </c>
      <c r="F119" s="17">
        <v>11732</v>
      </c>
      <c r="G119" s="17">
        <v>11732</v>
      </c>
      <c r="H119" s="17">
        <v>11646</v>
      </c>
      <c r="I119" s="17">
        <v>11646</v>
      </c>
      <c r="J119" s="17">
        <v>11709</v>
      </c>
      <c r="K119" s="17">
        <v>11709</v>
      </c>
      <c r="L119" s="17">
        <v>10958</v>
      </c>
      <c r="M119" s="17">
        <v>10958</v>
      </c>
      <c r="N119" s="17">
        <v>26846</v>
      </c>
      <c r="O119" s="17">
        <v>26846</v>
      </c>
      <c r="P119" s="17">
        <v>27345</v>
      </c>
      <c r="Q119" s="17">
        <v>27345</v>
      </c>
      <c r="R119" s="17">
        <v>30471</v>
      </c>
      <c r="S119" s="17">
        <v>30471</v>
      </c>
      <c r="T119" s="17">
        <v>0</v>
      </c>
      <c r="U119" s="105">
        <v>0</v>
      </c>
      <c r="V119" s="105">
        <v>32006.413069999999</v>
      </c>
      <c r="W119" s="11">
        <v>32006.413069999999</v>
      </c>
      <c r="X119" s="11">
        <v>30297.530999999999</v>
      </c>
      <c r="Y119" s="11">
        <v>30298</v>
      </c>
      <c r="Z119" s="11">
        <v>28580</v>
      </c>
    </row>
    <row r="120" spans="1:26" hidden="1" x14ac:dyDescent="0.25">
      <c r="A120">
        <v>3</v>
      </c>
      <c r="B120" t="str">
        <f t="shared" si="4"/>
        <v>CS-056</v>
      </c>
      <c r="C120" t="s">
        <v>314</v>
      </c>
      <c r="D120" t="str">
        <f t="shared" si="5"/>
        <v>056</v>
      </c>
      <c r="E120" t="s">
        <v>493</v>
      </c>
      <c r="F120" s="17">
        <v>19938</v>
      </c>
      <c r="G120" s="17">
        <v>19938</v>
      </c>
      <c r="H120" s="17">
        <v>36239</v>
      </c>
      <c r="I120" s="17">
        <v>28595</v>
      </c>
      <c r="J120" s="17">
        <v>43198</v>
      </c>
      <c r="K120" s="17">
        <v>43198</v>
      </c>
      <c r="L120" s="17">
        <v>75991</v>
      </c>
      <c r="M120" s="17">
        <v>75991</v>
      </c>
      <c r="N120" s="17">
        <v>51219</v>
      </c>
      <c r="O120" s="17">
        <v>51219</v>
      </c>
      <c r="P120" s="17">
        <v>44796</v>
      </c>
      <c r="Q120" s="17">
        <v>44796</v>
      </c>
      <c r="R120" s="17">
        <v>23966</v>
      </c>
      <c r="S120" s="17">
        <v>23966</v>
      </c>
      <c r="T120" s="17">
        <v>25578</v>
      </c>
      <c r="U120" s="105">
        <v>25578.147729999997</v>
      </c>
      <c r="V120" s="105">
        <v>20158.853929999997</v>
      </c>
      <c r="W120" s="11">
        <v>20158.853929999997</v>
      </c>
      <c r="X120" s="11">
        <v>15456.75438</v>
      </c>
      <c r="Y120" s="11">
        <v>15457</v>
      </c>
      <c r="Z120" s="11">
        <v>14737</v>
      </c>
    </row>
    <row r="121" spans="1:26" hidden="1" x14ac:dyDescent="0.25">
      <c r="A121">
        <v>3</v>
      </c>
      <c r="B121" t="str">
        <f t="shared" si="4"/>
        <v>CS-061</v>
      </c>
      <c r="C121" t="s">
        <v>314</v>
      </c>
      <c r="D121" t="str">
        <f t="shared" si="5"/>
        <v>061</v>
      </c>
      <c r="E121" t="s">
        <v>495</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05">
        <v>0</v>
      </c>
      <c r="V121" s="105">
        <v>0</v>
      </c>
      <c r="W121" s="11">
        <v>0</v>
      </c>
      <c r="X121" s="11">
        <v>0</v>
      </c>
      <c r="Y121" s="11">
        <v>0</v>
      </c>
      <c r="Z121" s="11">
        <v>0</v>
      </c>
    </row>
    <row r="122" spans="1:26" hidden="1" x14ac:dyDescent="0.25">
      <c r="A122">
        <v>3</v>
      </c>
      <c r="B122" t="str">
        <f t="shared" si="4"/>
        <v>CS-062</v>
      </c>
      <c r="C122" t="s">
        <v>314</v>
      </c>
      <c r="D122" t="str">
        <f t="shared" si="5"/>
        <v>062</v>
      </c>
      <c r="E122" t="s">
        <v>496</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05">
        <v>0</v>
      </c>
      <c r="V122" s="105">
        <v>0</v>
      </c>
      <c r="W122" s="11">
        <v>0</v>
      </c>
      <c r="X122" s="11">
        <v>0</v>
      </c>
      <c r="Y122" s="11">
        <v>0</v>
      </c>
      <c r="Z122" s="11">
        <v>0</v>
      </c>
    </row>
    <row r="123" spans="1:26" hidden="1" x14ac:dyDescent="0.25">
      <c r="A123">
        <v>3</v>
      </c>
      <c r="B123" t="str">
        <f t="shared" si="4"/>
        <v>CS-063</v>
      </c>
      <c r="C123" t="s">
        <v>314</v>
      </c>
      <c r="D123" t="str">
        <f t="shared" si="5"/>
        <v>063</v>
      </c>
      <c r="E123" t="s">
        <v>497</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05">
        <v>0</v>
      </c>
      <c r="V123" s="105">
        <v>0</v>
      </c>
      <c r="W123" s="11">
        <v>0</v>
      </c>
      <c r="X123" s="11">
        <v>0</v>
      </c>
      <c r="Y123" s="11">
        <v>0</v>
      </c>
      <c r="Z123" s="11">
        <v>0</v>
      </c>
    </row>
    <row r="124" spans="1:26" hidden="1" x14ac:dyDescent="0.25">
      <c r="A124">
        <v>3</v>
      </c>
      <c r="B124" t="str">
        <f t="shared" si="4"/>
        <v>CS-064</v>
      </c>
      <c r="C124" t="s">
        <v>314</v>
      </c>
      <c r="D124" t="str">
        <f t="shared" si="5"/>
        <v>064</v>
      </c>
      <c r="E124" t="s">
        <v>498</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05">
        <v>0</v>
      </c>
      <c r="V124" s="105">
        <v>0</v>
      </c>
      <c r="W124" s="11">
        <v>0</v>
      </c>
      <c r="X124" s="11">
        <v>0</v>
      </c>
      <c r="Y124" s="11">
        <v>0</v>
      </c>
      <c r="Z124" s="11">
        <v>0</v>
      </c>
    </row>
    <row r="125" spans="1:26" hidden="1" x14ac:dyDescent="0.25">
      <c r="A125">
        <v>3</v>
      </c>
      <c r="B125" t="str">
        <f t="shared" si="4"/>
        <v>CS-0650</v>
      </c>
      <c r="C125" t="s">
        <v>314</v>
      </c>
      <c r="D125" t="str">
        <f t="shared" si="5"/>
        <v>0650</v>
      </c>
      <c r="E125" t="s">
        <v>499</v>
      </c>
      <c r="F125" s="17">
        <v>0</v>
      </c>
      <c r="G125" s="17">
        <v>0</v>
      </c>
      <c r="H125" s="17">
        <v>0</v>
      </c>
      <c r="I125" s="17">
        <v>0</v>
      </c>
      <c r="J125" s="17">
        <v>0</v>
      </c>
      <c r="K125" s="17">
        <v>0</v>
      </c>
      <c r="L125" s="17">
        <v>0</v>
      </c>
      <c r="M125" s="17">
        <v>0</v>
      </c>
      <c r="N125" s="17">
        <v>595</v>
      </c>
      <c r="O125" s="17">
        <v>595</v>
      </c>
      <c r="P125" s="17">
        <v>1782</v>
      </c>
      <c r="Q125" s="17">
        <v>1782</v>
      </c>
      <c r="R125" s="17">
        <v>0</v>
      </c>
      <c r="S125" s="17">
        <v>0</v>
      </c>
      <c r="T125" s="17">
        <v>0</v>
      </c>
      <c r="U125" s="105">
        <v>0</v>
      </c>
      <c r="V125" s="105">
        <v>0</v>
      </c>
      <c r="W125" s="11">
        <v>0</v>
      </c>
      <c r="X125" s="11">
        <v>0</v>
      </c>
      <c r="Y125" s="11">
        <v>0</v>
      </c>
      <c r="Z125" s="11">
        <v>0</v>
      </c>
    </row>
    <row r="126" spans="1:26" hidden="1" x14ac:dyDescent="0.25">
      <c r="A126">
        <v>3</v>
      </c>
      <c r="B126" t="str">
        <f t="shared" si="4"/>
        <v>CS-0651</v>
      </c>
      <c r="C126" t="s">
        <v>314</v>
      </c>
      <c r="D126" t="str">
        <f t="shared" si="5"/>
        <v>0651</v>
      </c>
      <c r="E126" t="s">
        <v>500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05">
        <v>0</v>
      </c>
      <c r="V126" s="105">
        <v>0</v>
      </c>
      <c r="W126" s="11">
        <v>0</v>
      </c>
      <c r="X126" s="11">
        <v>0</v>
      </c>
      <c r="Y126" s="11">
        <v>0</v>
      </c>
      <c r="Z126" s="11">
        <v>0</v>
      </c>
    </row>
    <row r="127" spans="1:26" hidden="1" x14ac:dyDescent="0.25">
      <c r="A127">
        <v>3</v>
      </c>
      <c r="B127" t="str">
        <f t="shared" si="4"/>
        <v>CS-0652</v>
      </c>
      <c r="C127" t="s">
        <v>314</v>
      </c>
      <c r="D127" t="str">
        <f t="shared" si="5"/>
        <v>0652</v>
      </c>
      <c r="E127" t="s">
        <v>501</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05">
        <v>0</v>
      </c>
      <c r="V127" s="105">
        <v>0</v>
      </c>
      <c r="W127" s="11">
        <v>0</v>
      </c>
      <c r="X127" s="11">
        <v>0</v>
      </c>
      <c r="Y127" s="11">
        <v>0</v>
      </c>
      <c r="Z127" s="11">
        <v>0</v>
      </c>
    </row>
    <row r="128" spans="1:26" hidden="1" x14ac:dyDescent="0.25">
      <c r="A128">
        <v>3</v>
      </c>
      <c r="B128" t="str">
        <f t="shared" si="4"/>
        <v>CS-0653</v>
      </c>
      <c r="C128" t="s">
        <v>314</v>
      </c>
      <c r="D128" t="str">
        <f t="shared" si="5"/>
        <v>0653</v>
      </c>
      <c r="E128" t="s">
        <v>502</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05">
        <v>0</v>
      </c>
      <c r="V128" s="105">
        <v>0</v>
      </c>
      <c r="W128" s="11">
        <v>0</v>
      </c>
      <c r="X128" s="11">
        <v>0</v>
      </c>
      <c r="Y128" s="11">
        <v>0</v>
      </c>
      <c r="Z128" s="11">
        <v>0</v>
      </c>
    </row>
    <row r="129" spans="1:26" hidden="1" x14ac:dyDescent="0.25">
      <c r="A129">
        <v>3</v>
      </c>
      <c r="B129" t="str">
        <f t="shared" si="4"/>
        <v>CS-0654</v>
      </c>
      <c r="C129" t="s">
        <v>314</v>
      </c>
      <c r="D129" t="str">
        <f t="shared" si="5"/>
        <v>0654</v>
      </c>
      <c r="E129" t="s">
        <v>503</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05">
        <v>0</v>
      </c>
      <c r="V129" s="105">
        <v>0</v>
      </c>
      <c r="W129" s="11">
        <v>0</v>
      </c>
      <c r="X129" s="11">
        <v>0</v>
      </c>
      <c r="Y129" s="11">
        <v>0</v>
      </c>
      <c r="Z129" s="11">
        <v>0</v>
      </c>
    </row>
    <row r="130" spans="1:26" hidden="1" x14ac:dyDescent="0.25">
      <c r="A130">
        <v>3</v>
      </c>
      <c r="B130" t="str">
        <f t="shared" si="4"/>
        <v>CS-066</v>
      </c>
      <c r="C130" t="s">
        <v>314</v>
      </c>
      <c r="D130" t="str">
        <f t="shared" si="5"/>
        <v>066</v>
      </c>
      <c r="E130" t="s">
        <v>504</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05">
        <v>0</v>
      </c>
      <c r="V130" s="105">
        <v>0</v>
      </c>
      <c r="W130" s="11">
        <v>0</v>
      </c>
      <c r="X130" s="11">
        <v>0</v>
      </c>
      <c r="Y130" s="11">
        <v>0</v>
      </c>
      <c r="Z130" s="11">
        <v>0</v>
      </c>
    </row>
    <row r="131" spans="1:26" hidden="1" x14ac:dyDescent="0.25">
      <c r="A131">
        <v>3</v>
      </c>
      <c r="B131" t="str">
        <f t="shared" si="4"/>
        <v>CS-070</v>
      </c>
      <c r="C131" t="s">
        <v>314</v>
      </c>
      <c r="D131" t="str">
        <f t="shared" si="5"/>
        <v>070</v>
      </c>
      <c r="E131" t="s">
        <v>506</v>
      </c>
      <c r="F131" s="17">
        <v>3325700</v>
      </c>
      <c r="G131" s="17">
        <v>3325699</v>
      </c>
      <c r="H131" s="17">
        <v>2631004</v>
      </c>
      <c r="I131" s="17">
        <v>2631004</v>
      </c>
      <c r="J131" s="17">
        <v>2366399</v>
      </c>
      <c r="K131" s="17">
        <v>2729334</v>
      </c>
      <c r="L131" s="17">
        <v>2832695</v>
      </c>
      <c r="M131" s="17">
        <v>2832695</v>
      </c>
      <c r="N131" s="17">
        <v>2861472</v>
      </c>
      <c r="O131" s="17">
        <v>2861472</v>
      </c>
      <c r="P131" s="17">
        <v>2883042</v>
      </c>
      <c r="Q131" s="17">
        <v>2883043</v>
      </c>
      <c r="R131" s="17">
        <v>2798778</v>
      </c>
      <c r="S131" s="17">
        <v>55393</v>
      </c>
      <c r="T131" s="17">
        <v>51263</v>
      </c>
      <c r="U131" s="105">
        <v>54964.019350000002</v>
      </c>
      <c r="V131" s="105">
        <v>53390.230169999988</v>
      </c>
      <c r="W131" s="11">
        <v>53390.230169999988</v>
      </c>
      <c r="X131" s="11">
        <v>54721.365650000007</v>
      </c>
      <c r="Y131" s="11">
        <v>54721</v>
      </c>
      <c r="Z131" s="11">
        <v>58723</v>
      </c>
    </row>
    <row r="132" spans="1:26" hidden="1" x14ac:dyDescent="0.25">
      <c r="A132">
        <v>3</v>
      </c>
      <c r="B132" t="str">
        <f t="shared" ref="B132:B195" si="6">C132&amp;"-"&amp;D132</f>
        <v>CS-0710</v>
      </c>
      <c r="C132" t="s">
        <v>314</v>
      </c>
      <c r="D132" t="str">
        <f t="shared" ref="D132:D195" si="7">SUBSTITUTE(E132,".","")</f>
        <v>0710</v>
      </c>
      <c r="E132" t="s">
        <v>507</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05">
        <v>0</v>
      </c>
      <c r="V132" s="105">
        <v>0</v>
      </c>
      <c r="W132" s="11">
        <v>0</v>
      </c>
      <c r="X132" s="11">
        <v>0</v>
      </c>
      <c r="Y132" s="11">
        <v>0</v>
      </c>
      <c r="Z132" s="11">
        <v>0</v>
      </c>
    </row>
    <row r="133" spans="1:26" hidden="1" x14ac:dyDescent="0.25">
      <c r="A133">
        <v>3</v>
      </c>
      <c r="B133" t="str">
        <f t="shared" si="6"/>
        <v>CS-0711</v>
      </c>
      <c r="C133" t="s">
        <v>314</v>
      </c>
      <c r="D133" t="str">
        <f t="shared" si="7"/>
        <v>0711</v>
      </c>
      <c r="E133" t="s">
        <v>508</v>
      </c>
      <c r="F133" s="17">
        <v>53433</v>
      </c>
      <c r="G133" s="17">
        <v>53433</v>
      </c>
      <c r="H133" s="17">
        <v>51170</v>
      </c>
      <c r="I133" s="17">
        <v>54164</v>
      </c>
      <c r="J133" s="17">
        <v>53548</v>
      </c>
      <c r="K133" s="17">
        <v>53548</v>
      </c>
      <c r="L133" s="17">
        <v>65253</v>
      </c>
      <c r="M133" s="17">
        <v>65253</v>
      </c>
      <c r="N133" s="17">
        <v>69222</v>
      </c>
      <c r="O133" s="17">
        <v>69222</v>
      </c>
      <c r="P133" s="17">
        <v>60698</v>
      </c>
      <c r="Q133" s="17">
        <v>60698</v>
      </c>
      <c r="R133" s="17">
        <v>64103</v>
      </c>
      <c r="S133" s="17">
        <v>64103</v>
      </c>
      <c r="T133" s="17">
        <v>72940</v>
      </c>
      <c r="U133" s="105">
        <v>67940.78817</v>
      </c>
      <c r="V133" s="105">
        <v>74462.436489999978</v>
      </c>
      <c r="W133" s="11">
        <v>74462.436489999978</v>
      </c>
      <c r="X133" s="11">
        <v>74603.206999999995</v>
      </c>
      <c r="Y133" s="11">
        <v>74603</v>
      </c>
      <c r="Z133" s="11">
        <v>81308</v>
      </c>
    </row>
    <row r="134" spans="1:26" hidden="1" x14ac:dyDescent="0.25">
      <c r="A134">
        <v>3</v>
      </c>
      <c r="B134" t="str">
        <f t="shared" si="6"/>
        <v>CS-0712</v>
      </c>
      <c r="C134" t="s">
        <v>314</v>
      </c>
      <c r="D134" t="str">
        <f t="shared" si="7"/>
        <v>0712</v>
      </c>
      <c r="E134" t="s">
        <v>509</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05">
        <v>0</v>
      </c>
      <c r="V134" s="105">
        <v>0</v>
      </c>
      <c r="W134" s="11">
        <v>0</v>
      </c>
      <c r="X134" s="11">
        <v>0</v>
      </c>
      <c r="Y134" s="11">
        <v>0</v>
      </c>
      <c r="Z134" s="11">
        <v>0</v>
      </c>
    </row>
    <row r="135" spans="1:26" hidden="1" x14ac:dyDescent="0.25">
      <c r="A135">
        <v>3</v>
      </c>
      <c r="B135" t="str">
        <f t="shared" si="6"/>
        <v>CS-0713</v>
      </c>
      <c r="C135" t="s">
        <v>314</v>
      </c>
      <c r="D135" t="str">
        <f t="shared" si="7"/>
        <v>0713</v>
      </c>
      <c r="E135" t="s">
        <v>510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05">
        <v>0</v>
      </c>
      <c r="V135" s="105">
        <v>0</v>
      </c>
      <c r="W135" s="11">
        <v>0</v>
      </c>
      <c r="X135" s="11">
        <v>0</v>
      </c>
      <c r="Y135" s="11">
        <v>0</v>
      </c>
      <c r="Z135" s="11">
        <v>0</v>
      </c>
    </row>
    <row r="136" spans="1:26" hidden="1" x14ac:dyDescent="0.25">
      <c r="A136">
        <v>3</v>
      </c>
      <c r="B136" t="str">
        <f t="shared" si="6"/>
        <v>CS-0720</v>
      </c>
      <c r="C136" t="s">
        <v>314</v>
      </c>
      <c r="D136" t="str">
        <f t="shared" si="7"/>
        <v>0720</v>
      </c>
      <c r="E136" t="s">
        <v>511</v>
      </c>
      <c r="F136" s="17">
        <v>4053</v>
      </c>
      <c r="G136" s="17">
        <v>4053</v>
      </c>
      <c r="H136" s="17">
        <v>4154</v>
      </c>
      <c r="I136" s="17">
        <v>4294</v>
      </c>
      <c r="J136" s="17">
        <v>7834</v>
      </c>
      <c r="K136" s="17">
        <v>7914</v>
      </c>
      <c r="L136" s="17">
        <v>9049</v>
      </c>
      <c r="M136" s="17">
        <v>9049</v>
      </c>
      <c r="N136" s="17">
        <v>9083</v>
      </c>
      <c r="O136" s="17">
        <v>9083</v>
      </c>
      <c r="P136" s="17">
        <v>9318</v>
      </c>
      <c r="Q136" s="17">
        <v>9318</v>
      </c>
      <c r="R136" s="17">
        <v>18223</v>
      </c>
      <c r="S136" s="17">
        <v>18223</v>
      </c>
      <c r="T136" s="17">
        <v>18130</v>
      </c>
      <c r="U136" s="105">
        <v>18129.810158641136</v>
      </c>
      <c r="V136" s="105">
        <v>52323.444810000001</v>
      </c>
      <c r="W136" s="11">
        <v>52323.444810000001</v>
      </c>
      <c r="X136" s="11">
        <v>27064.502604075529</v>
      </c>
      <c r="Y136" s="11">
        <v>75678</v>
      </c>
      <c r="Z136" s="11">
        <v>90008</v>
      </c>
    </row>
    <row r="137" spans="1:26" hidden="1" x14ac:dyDescent="0.25">
      <c r="A137">
        <v>3</v>
      </c>
      <c r="B137" t="str">
        <f t="shared" si="6"/>
        <v>CS-0721</v>
      </c>
      <c r="C137" t="s">
        <v>314</v>
      </c>
      <c r="D137" t="str">
        <f t="shared" si="7"/>
        <v>0721</v>
      </c>
      <c r="E137" t="s">
        <v>512</v>
      </c>
      <c r="F137" s="17">
        <v>6165</v>
      </c>
      <c r="G137" s="17">
        <v>6165</v>
      </c>
      <c r="H137" s="17">
        <v>6244</v>
      </c>
      <c r="I137" s="17">
        <v>6244</v>
      </c>
      <c r="J137" s="17">
        <v>9159</v>
      </c>
      <c r="K137" s="17">
        <v>9159</v>
      </c>
      <c r="L137" s="17">
        <v>7332</v>
      </c>
      <c r="M137" s="17">
        <v>7332</v>
      </c>
      <c r="N137" s="17">
        <v>8196</v>
      </c>
      <c r="O137" s="17">
        <v>8196</v>
      </c>
      <c r="P137" s="17">
        <v>10112</v>
      </c>
      <c r="Q137" s="17">
        <v>10112</v>
      </c>
      <c r="R137" s="17">
        <v>8168</v>
      </c>
      <c r="S137" s="17">
        <v>8168</v>
      </c>
      <c r="T137" s="17">
        <v>8194</v>
      </c>
      <c r="U137" s="105">
        <v>8194</v>
      </c>
      <c r="V137" s="105">
        <v>8781.2999999999993</v>
      </c>
      <c r="W137" s="11">
        <v>8781.2999999999993</v>
      </c>
      <c r="X137" s="11">
        <v>7719.6</v>
      </c>
      <c r="Y137" s="11">
        <v>7720</v>
      </c>
      <c r="Z137" s="11">
        <v>9411</v>
      </c>
    </row>
    <row r="138" spans="1:26" hidden="1" x14ac:dyDescent="0.25">
      <c r="A138">
        <v>3</v>
      </c>
      <c r="B138" t="str">
        <f t="shared" si="6"/>
        <v>CS-0722</v>
      </c>
      <c r="C138" t="s">
        <v>314</v>
      </c>
      <c r="D138" t="str">
        <f t="shared" si="7"/>
        <v>0722</v>
      </c>
      <c r="E138" t="s">
        <v>513</v>
      </c>
      <c r="F138" s="17">
        <v>22</v>
      </c>
      <c r="G138" s="17">
        <v>22</v>
      </c>
      <c r="H138" s="17">
        <v>33</v>
      </c>
      <c r="I138" s="17">
        <v>33</v>
      </c>
      <c r="J138" s="17">
        <v>31</v>
      </c>
      <c r="K138" s="17">
        <v>31</v>
      </c>
      <c r="L138" s="17">
        <v>29</v>
      </c>
      <c r="M138" s="17">
        <v>29</v>
      </c>
      <c r="N138" s="17">
        <v>29</v>
      </c>
      <c r="O138" s="17">
        <v>29</v>
      </c>
      <c r="P138" s="17">
        <v>25</v>
      </c>
      <c r="Q138" s="17">
        <v>25</v>
      </c>
      <c r="R138" s="17">
        <v>0</v>
      </c>
      <c r="S138" s="17">
        <v>0</v>
      </c>
      <c r="T138" s="17">
        <v>0</v>
      </c>
      <c r="U138" s="105">
        <v>0</v>
      </c>
      <c r="V138" s="105">
        <v>0</v>
      </c>
      <c r="W138" s="11">
        <v>0</v>
      </c>
      <c r="X138" s="11">
        <v>0</v>
      </c>
      <c r="Y138" s="11">
        <v>0</v>
      </c>
      <c r="Z138" s="11">
        <v>0</v>
      </c>
    </row>
    <row r="139" spans="1:26" hidden="1" x14ac:dyDescent="0.25">
      <c r="A139">
        <v>3</v>
      </c>
      <c r="B139" t="str">
        <f t="shared" si="6"/>
        <v>CS-0723</v>
      </c>
      <c r="C139" t="s">
        <v>314</v>
      </c>
      <c r="D139" t="str">
        <f t="shared" si="7"/>
        <v>0723</v>
      </c>
      <c r="E139" t="s">
        <v>514</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05">
        <v>0</v>
      </c>
      <c r="V139" s="105">
        <v>0</v>
      </c>
      <c r="W139" s="11">
        <v>0</v>
      </c>
      <c r="X139" s="11">
        <v>0</v>
      </c>
      <c r="Y139" s="11">
        <v>0</v>
      </c>
      <c r="Z139" s="11">
        <v>0</v>
      </c>
    </row>
    <row r="140" spans="1:26" hidden="1" x14ac:dyDescent="0.25">
      <c r="A140">
        <v>3</v>
      </c>
      <c r="B140" t="str">
        <f t="shared" si="6"/>
        <v>CS-0724</v>
      </c>
      <c r="C140" t="s">
        <v>314</v>
      </c>
      <c r="D140" t="str">
        <f t="shared" si="7"/>
        <v>0724</v>
      </c>
      <c r="E140" t="s">
        <v>515</v>
      </c>
      <c r="F140" s="17">
        <v>775</v>
      </c>
      <c r="G140" s="17">
        <v>775</v>
      </c>
      <c r="H140" s="17">
        <v>760</v>
      </c>
      <c r="I140" s="17">
        <v>760</v>
      </c>
      <c r="J140" s="17">
        <v>708</v>
      </c>
      <c r="K140" s="17">
        <v>708</v>
      </c>
      <c r="L140" s="17">
        <v>794</v>
      </c>
      <c r="M140" s="17">
        <v>794</v>
      </c>
      <c r="N140" s="17">
        <v>745</v>
      </c>
      <c r="O140" s="17">
        <v>745</v>
      </c>
      <c r="P140" s="17">
        <v>171</v>
      </c>
      <c r="Q140" s="17">
        <v>171</v>
      </c>
      <c r="R140" s="17">
        <v>928</v>
      </c>
      <c r="S140" s="17">
        <v>928</v>
      </c>
      <c r="T140" s="17">
        <v>481</v>
      </c>
      <c r="U140" s="105">
        <v>481.43504000000001</v>
      </c>
      <c r="V140" s="105">
        <v>260.38771000000003</v>
      </c>
      <c r="W140" s="11">
        <v>260.38771000000003</v>
      </c>
      <c r="X140" s="11">
        <v>19.884989999999998</v>
      </c>
      <c r="Y140" s="11">
        <v>20</v>
      </c>
      <c r="Z140" s="11">
        <v>0</v>
      </c>
    </row>
    <row r="141" spans="1:26" hidden="1" x14ac:dyDescent="0.25">
      <c r="A141">
        <v>3</v>
      </c>
      <c r="B141" t="str">
        <f t="shared" si="6"/>
        <v>CS-0730</v>
      </c>
      <c r="C141" t="s">
        <v>314</v>
      </c>
      <c r="D141" t="str">
        <f t="shared" si="7"/>
        <v>0730</v>
      </c>
      <c r="E141" t="s">
        <v>516</v>
      </c>
      <c r="F141" s="17">
        <v>12164</v>
      </c>
      <c r="G141" s="17">
        <v>11950</v>
      </c>
      <c r="H141" s="17">
        <v>9494</v>
      </c>
      <c r="I141" s="17">
        <v>9494</v>
      </c>
      <c r="J141" s="17">
        <v>10010</v>
      </c>
      <c r="K141" s="17">
        <v>10010</v>
      </c>
      <c r="L141" s="17">
        <v>9802</v>
      </c>
      <c r="M141" s="17">
        <v>9802</v>
      </c>
      <c r="N141" s="17">
        <v>9301</v>
      </c>
      <c r="O141" s="17">
        <v>9301</v>
      </c>
      <c r="P141" s="17">
        <v>9380</v>
      </c>
      <c r="Q141" s="17">
        <v>9379</v>
      </c>
      <c r="R141" s="17">
        <v>2464</v>
      </c>
      <c r="S141" s="17">
        <v>2464</v>
      </c>
      <c r="T141" s="17">
        <v>2119</v>
      </c>
      <c r="U141" s="105">
        <v>2119.4721500000001</v>
      </c>
      <c r="V141" s="105">
        <v>2327.4360100000004</v>
      </c>
      <c r="W141" s="11">
        <v>2327.4360100000004</v>
      </c>
      <c r="X141" s="11">
        <v>61136.53471</v>
      </c>
      <c r="Y141" s="11">
        <v>61137</v>
      </c>
      <c r="Z141" s="11">
        <v>55130</v>
      </c>
    </row>
    <row r="142" spans="1:26" hidden="1" x14ac:dyDescent="0.25">
      <c r="A142">
        <v>3</v>
      </c>
      <c r="B142" t="str">
        <f t="shared" si="6"/>
        <v>CS-0731</v>
      </c>
      <c r="C142" t="s">
        <v>314</v>
      </c>
      <c r="D142" t="str">
        <f t="shared" si="7"/>
        <v>0731</v>
      </c>
      <c r="E142" t="s">
        <v>517</v>
      </c>
      <c r="F142" s="17">
        <v>153</v>
      </c>
      <c r="G142" s="17">
        <v>153</v>
      </c>
      <c r="H142" s="17">
        <v>177</v>
      </c>
      <c r="I142" s="17">
        <v>177</v>
      </c>
      <c r="J142" s="17">
        <v>120</v>
      </c>
      <c r="K142" s="17">
        <v>120</v>
      </c>
      <c r="L142" s="17">
        <v>43</v>
      </c>
      <c r="M142" s="17">
        <v>43</v>
      </c>
      <c r="N142" s="17">
        <v>51</v>
      </c>
      <c r="O142" s="17">
        <v>51</v>
      </c>
      <c r="P142" s="17">
        <v>54</v>
      </c>
      <c r="Q142" s="17">
        <v>54</v>
      </c>
      <c r="R142" s="17">
        <v>0</v>
      </c>
      <c r="S142" s="17">
        <v>0</v>
      </c>
      <c r="T142" s="17">
        <v>0</v>
      </c>
      <c r="U142" s="105">
        <v>0</v>
      </c>
      <c r="V142" s="105">
        <v>0</v>
      </c>
      <c r="W142" s="11">
        <v>0</v>
      </c>
      <c r="X142" s="11">
        <v>0</v>
      </c>
      <c r="Y142" s="11">
        <v>0</v>
      </c>
      <c r="Z142" s="11">
        <v>374188</v>
      </c>
    </row>
    <row r="143" spans="1:26" hidden="1" x14ac:dyDescent="0.25">
      <c r="A143">
        <v>3</v>
      </c>
      <c r="B143" t="str">
        <f t="shared" si="6"/>
        <v>CS-0732</v>
      </c>
      <c r="C143" t="s">
        <v>314</v>
      </c>
      <c r="D143" t="str">
        <f t="shared" si="7"/>
        <v>0732</v>
      </c>
      <c r="E143" t="s">
        <v>518</v>
      </c>
      <c r="F143" s="17">
        <v>9345</v>
      </c>
      <c r="G143" s="17">
        <v>9345</v>
      </c>
      <c r="H143" s="17">
        <v>8688</v>
      </c>
      <c r="I143" s="17">
        <v>8688</v>
      </c>
      <c r="J143" s="17">
        <v>8809</v>
      </c>
      <c r="K143" s="17">
        <v>8809</v>
      </c>
      <c r="L143" s="17">
        <v>8371</v>
      </c>
      <c r="M143" s="17">
        <v>8371</v>
      </c>
      <c r="N143" s="17">
        <v>7029</v>
      </c>
      <c r="O143" s="17">
        <v>7029</v>
      </c>
      <c r="P143" s="17">
        <v>669</v>
      </c>
      <c r="Q143" s="17">
        <v>669</v>
      </c>
      <c r="R143" s="17">
        <v>1061</v>
      </c>
      <c r="S143" s="17">
        <v>1061</v>
      </c>
      <c r="T143" s="17">
        <v>1102</v>
      </c>
      <c r="U143" s="105">
        <v>1101.71102</v>
      </c>
      <c r="V143" s="105">
        <v>1472.17434</v>
      </c>
      <c r="W143" s="11">
        <v>1472.17434</v>
      </c>
      <c r="X143" s="11">
        <v>1640.1527099999998</v>
      </c>
      <c r="Y143" s="11">
        <v>1640</v>
      </c>
      <c r="Z143" s="11">
        <v>1894</v>
      </c>
    </row>
    <row r="144" spans="1:26" hidden="1" x14ac:dyDescent="0.25">
      <c r="A144">
        <v>3</v>
      </c>
      <c r="B144" t="str">
        <f t="shared" si="6"/>
        <v>CS-0733</v>
      </c>
      <c r="C144" t="s">
        <v>314</v>
      </c>
      <c r="D144" t="str">
        <f t="shared" si="7"/>
        <v>0733</v>
      </c>
      <c r="E144" t="s">
        <v>519</v>
      </c>
      <c r="F144" s="17">
        <v>241</v>
      </c>
      <c r="G144" s="17">
        <v>241</v>
      </c>
      <c r="H144" s="17">
        <v>212</v>
      </c>
      <c r="I144" s="17">
        <v>212</v>
      </c>
      <c r="J144" s="17">
        <v>192</v>
      </c>
      <c r="K144" s="17">
        <v>192</v>
      </c>
      <c r="L144" s="17">
        <v>164</v>
      </c>
      <c r="M144" s="17">
        <v>164</v>
      </c>
      <c r="N144" s="17">
        <v>165</v>
      </c>
      <c r="O144" s="17">
        <v>165</v>
      </c>
      <c r="P144" s="17">
        <v>167</v>
      </c>
      <c r="Q144" s="17">
        <v>167</v>
      </c>
      <c r="R144" s="17">
        <v>0</v>
      </c>
      <c r="S144" s="17">
        <v>0</v>
      </c>
      <c r="T144" s="17">
        <v>0</v>
      </c>
      <c r="U144" s="105">
        <v>0</v>
      </c>
      <c r="V144" s="105">
        <v>0</v>
      </c>
      <c r="W144" s="11">
        <v>0</v>
      </c>
      <c r="X144" s="11">
        <v>0</v>
      </c>
      <c r="Y144" s="11">
        <v>0</v>
      </c>
      <c r="Z144" s="11">
        <v>0</v>
      </c>
    </row>
    <row r="145" spans="1:26" hidden="1" x14ac:dyDescent="0.25">
      <c r="A145">
        <v>3</v>
      </c>
      <c r="B145" t="str">
        <f t="shared" si="6"/>
        <v>CS-0734</v>
      </c>
      <c r="C145" t="s">
        <v>314</v>
      </c>
      <c r="D145" t="str">
        <f t="shared" si="7"/>
        <v>0734</v>
      </c>
      <c r="E145" t="s">
        <v>520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05">
        <v>0</v>
      </c>
      <c r="V145" s="105">
        <v>0</v>
      </c>
      <c r="W145" s="11">
        <v>0</v>
      </c>
      <c r="X145" s="11">
        <v>0</v>
      </c>
      <c r="Y145" s="11">
        <v>0</v>
      </c>
      <c r="Z145" s="11">
        <v>0</v>
      </c>
    </row>
    <row r="146" spans="1:26" hidden="1" x14ac:dyDescent="0.25">
      <c r="A146">
        <v>3</v>
      </c>
      <c r="B146" t="str">
        <f t="shared" si="6"/>
        <v>CS-074</v>
      </c>
      <c r="C146" t="s">
        <v>314</v>
      </c>
      <c r="D146" t="str">
        <f t="shared" si="7"/>
        <v>074</v>
      </c>
      <c r="E146" t="s">
        <v>521</v>
      </c>
      <c r="F146" s="17">
        <v>337999</v>
      </c>
      <c r="G146" s="17">
        <v>337999</v>
      </c>
      <c r="H146" s="17">
        <v>296854</v>
      </c>
      <c r="I146" s="17">
        <v>296854</v>
      </c>
      <c r="J146" s="17">
        <v>301442</v>
      </c>
      <c r="K146" s="17">
        <v>301471</v>
      </c>
      <c r="L146" s="17">
        <v>304884</v>
      </c>
      <c r="M146" s="17">
        <v>304884</v>
      </c>
      <c r="N146" s="17">
        <v>306878</v>
      </c>
      <c r="O146" s="17">
        <v>306878</v>
      </c>
      <c r="P146" s="17">
        <v>300991</v>
      </c>
      <c r="Q146" s="17">
        <v>300990</v>
      </c>
      <c r="R146" s="17">
        <v>214032</v>
      </c>
      <c r="S146" s="17">
        <v>214032</v>
      </c>
      <c r="T146" s="17">
        <v>228786</v>
      </c>
      <c r="U146" s="105">
        <v>228785.5077204619</v>
      </c>
      <c r="V146" s="105">
        <v>214496.45861757392</v>
      </c>
      <c r="W146" s="11">
        <v>214496.91334757392</v>
      </c>
      <c r="X146" s="11">
        <v>233853.36046</v>
      </c>
      <c r="Y146" s="11">
        <v>233853</v>
      </c>
      <c r="Z146" s="11">
        <v>979625</v>
      </c>
    </row>
    <row r="147" spans="1:26" hidden="1" x14ac:dyDescent="0.25">
      <c r="A147">
        <v>3</v>
      </c>
      <c r="B147" t="str">
        <f t="shared" si="6"/>
        <v>CS-0750</v>
      </c>
      <c r="C147" t="s">
        <v>314</v>
      </c>
      <c r="D147" t="str">
        <f t="shared" si="7"/>
        <v>0750</v>
      </c>
      <c r="E147" t="s">
        <v>522</v>
      </c>
      <c r="F147" s="17">
        <v>235258</v>
      </c>
      <c r="G147" s="17">
        <v>235258</v>
      </c>
      <c r="H147" s="17">
        <v>320029</v>
      </c>
      <c r="I147" s="17">
        <v>320029</v>
      </c>
      <c r="J147" s="17">
        <v>112382</v>
      </c>
      <c r="K147" s="17">
        <v>112382</v>
      </c>
      <c r="L147" s="17">
        <v>3713</v>
      </c>
      <c r="M147" s="17">
        <v>3713</v>
      </c>
      <c r="N147" s="17">
        <v>3473</v>
      </c>
      <c r="O147" s="17">
        <v>3473</v>
      </c>
      <c r="P147" s="17">
        <v>170</v>
      </c>
      <c r="Q147" s="17">
        <v>170</v>
      </c>
      <c r="R147" s="17">
        <v>162</v>
      </c>
      <c r="S147" s="17">
        <v>162</v>
      </c>
      <c r="T147" s="17">
        <v>66</v>
      </c>
      <c r="U147" s="105">
        <v>65.504000000000005</v>
      </c>
      <c r="V147" s="105">
        <v>0</v>
      </c>
      <c r="W147" s="11">
        <v>0</v>
      </c>
      <c r="X147" s="11">
        <v>0</v>
      </c>
      <c r="Y147" s="11">
        <v>0</v>
      </c>
      <c r="Z147" s="11">
        <v>20000</v>
      </c>
    </row>
    <row r="148" spans="1:26" hidden="1" x14ac:dyDescent="0.25">
      <c r="A148">
        <v>3</v>
      </c>
      <c r="B148" t="str">
        <f t="shared" si="6"/>
        <v>CS-0751</v>
      </c>
      <c r="C148" t="s">
        <v>314</v>
      </c>
      <c r="D148" t="str">
        <f t="shared" si="7"/>
        <v>0751</v>
      </c>
      <c r="E148" t="s">
        <v>523</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05">
        <v>0</v>
      </c>
      <c r="V148" s="105">
        <v>0</v>
      </c>
      <c r="W148" s="11">
        <v>0</v>
      </c>
      <c r="X148" s="11">
        <v>0</v>
      </c>
      <c r="Y148" s="11">
        <v>0</v>
      </c>
      <c r="Z148" s="11">
        <v>0</v>
      </c>
    </row>
    <row r="149" spans="1:26" hidden="1" x14ac:dyDescent="0.25">
      <c r="A149">
        <v>3</v>
      </c>
      <c r="B149" t="str">
        <f t="shared" si="6"/>
        <v>CS-0752</v>
      </c>
      <c r="C149" t="s">
        <v>314</v>
      </c>
      <c r="D149" t="str">
        <f t="shared" si="7"/>
        <v>0752</v>
      </c>
      <c r="E149" t="s">
        <v>524</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05">
        <v>0</v>
      </c>
      <c r="V149" s="105">
        <v>0</v>
      </c>
      <c r="W149" s="11">
        <v>0</v>
      </c>
      <c r="X149" s="11">
        <v>0</v>
      </c>
      <c r="Y149" s="11">
        <v>0</v>
      </c>
      <c r="Z149" s="11">
        <v>0</v>
      </c>
    </row>
    <row r="150" spans="1:26" hidden="1" x14ac:dyDescent="0.25">
      <c r="A150">
        <v>3</v>
      </c>
      <c r="B150" t="str">
        <f t="shared" si="6"/>
        <v>CS-0753</v>
      </c>
      <c r="C150" t="s">
        <v>314</v>
      </c>
      <c r="D150" t="str">
        <f t="shared" si="7"/>
        <v>0753</v>
      </c>
      <c r="E150" t="s">
        <v>525</v>
      </c>
      <c r="F150" s="17">
        <v>233</v>
      </c>
      <c r="G150" s="17">
        <v>233</v>
      </c>
      <c r="H150" s="17">
        <v>21</v>
      </c>
      <c r="I150" s="17">
        <v>21</v>
      </c>
      <c r="J150" s="17">
        <v>81</v>
      </c>
      <c r="K150" s="17">
        <v>81</v>
      </c>
      <c r="L150" s="17">
        <v>89</v>
      </c>
      <c r="M150" s="17">
        <v>89</v>
      </c>
      <c r="N150" s="17">
        <v>94</v>
      </c>
      <c r="O150" s="17">
        <v>94</v>
      </c>
      <c r="P150" s="17">
        <v>0</v>
      </c>
      <c r="Q150" s="17">
        <v>0</v>
      </c>
      <c r="R150" s="17">
        <v>0</v>
      </c>
      <c r="S150" s="17">
        <v>0</v>
      </c>
      <c r="T150" s="17">
        <v>94</v>
      </c>
      <c r="U150" s="105">
        <v>93.896000000000001</v>
      </c>
      <c r="V150" s="105">
        <v>0</v>
      </c>
      <c r="W150" s="11">
        <v>0</v>
      </c>
      <c r="X150" s="11">
        <v>0</v>
      </c>
      <c r="Y150" s="11">
        <v>0</v>
      </c>
      <c r="Z150" s="11">
        <v>0</v>
      </c>
    </row>
    <row r="151" spans="1:26" hidden="1" x14ac:dyDescent="0.25">
      <c r="A151">
        <v>3</v>
      </c>
      <c r="B151" t="str">
        <f t="shared" si="6"/>
        <v>CS-0754</v>
      </c>
      <c r="C151" t="s">
        <v>314</v>
      </c>
      <c r="D151" t="str">
        <f t="shared" si="7"/>
        <v>0754</v>
      </c>
      <c r="E151" t="s">
        <v>526</v>
      </c>
      <c r="F151" s="17">
        <v>45898</v>
      </c>
      <c r="G151" s="17">
        <v>45898</v>
      </c>
      <c r="H151" s="17">
        <v>46050</v>
      </c>
      <c r="I151" s="17">
        <v>46050</v>
      </c>
      <c r="J151" s="17">
        <v>46071</v>
      </c>
      <c r="K151" s="17">
        <v>46071</v>
      </c>
      <c r="L151" s="17">
        <v>43071</v>
      </c>
      <c r="M151" s="17">
        <v>43071</v>
      </c>
      <c r="N151" s="17">
        <v>44898</v>
      </c>
      <c r="O151" s="17">
        <v>44898</v>
      </c>
      <c r="P151" s="17">
        <v>45315</v>
      </c>
      <c r="Q151" s="17">
        <v>45315</v>
      </c>
      <c r="R151" s="17">
        <v>45194</v>
      </c>
      <c r="S151" s="17">
        <v>45194</v>
      </c>
      <c r="T151" s="17">
        <v>27248</v>
      </c>
      <c r="U151" s="105">
        <v>27248.394883722154</v>
      </c>
      <c r="V151" s="105">
        <v>26956.476549164618</v>
      </c>
      <c r="W151" s="11">
        <v>26956.476549164618</v>
      </c>
      <c r="X151" s="11">
        <v>71663.382456306121</v>
      </c>
      <c r="Y151" s="11">
        <v>78618</v>
      </c>
      <c r="Z151" s="11">
        <v>86512</v>
      </c>
    </row>
    <row r="152" spans="1:26" hidden="1" x14ac:dyDescent="0.25">
      <c r="A152">
        <v>3</v>
      </c>
      <c r="B152" t="str">
        <f t="shared" si="6"/>
        <v>CS-076</v>
      </c>
      <c r="C152" t="s">
        <v>314</v>
      </c>
      <c r="D152" t="str">
        <f t="shared" si="7"/>
        <v>076</v>
      </c>
      <c r="E152" t="s">
        <v>527</v>
      </c>
      <c r="F152" s="17">
        <v>58705</v>
      </c>
      <c r="G152" s="17">
        <v>58705</v>
      </c>
      <c r="H152" s="17">
        <v>57102</v>
      </c>
      <c r="I152" s="17">
        <v>57102</v>
      </c>
      <c r="J152" s="17">
        <v>70618</v>
      </c>
      <c r="K152" s="17">
        <v>70618</v>
      </c>
      <c r="L152" s="17">
        <v>58239</v>
      </c>
      <c r="M152" s="17">
        <v>58239</v>
      </c>
      <c r="N152" s="17">
        <v>70484</v>
      </c>
      <c r="O152" s="17">
        <v>70484</v>
      </c>
      <c r="P152" s="17">
        <v>104398</v>
      </c>
      <c r="Q152" s="17">
        <v>104396</v>
      </c>
      <c r="R152" s="17">
        <v>73015</v>
      </c>
      <c r="S152" s="17">
        <v>73015</v>
      </c>
      <c r="T152" s="17">
        <v>53328</v>
      </c>
      <c r="U152" s="105">
        <v>53327.635689999988</v>
      </c>
      <c r="V152" s="105">
        <v>59854.190829999992</v>
      </c>
      <c r="W152" s="11">
        <v>59854.190829999992</v>
      </c>
      <c r="X152" s="11">
        <v>60389.726820000011</v>
      </c>
      <c r="Y152" s="11">
        <v>60390</v>
      </c>
      <c r="Z152" s="11">
        <v>59481</v>
      </c>
    </row>
    <row r="153" spans="1:26" hidden="1" x14ac:dyDescent="0.25">
      <c r="A153">
        <v>3</v>
      </c>
      <c r="B153" t="str">
        <f t="shared" si="6"/>
        <v>CS-081</v>
      </c>
      <c r="C153" t="s">
        <v>314</v>
      </c>
      <c r="D153" t="str">
        <f t="shared" si="7"/>
        <v>081</v>
      </c>
      <c r="E153" t="s">
        <v>529</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05">
        <v>0</v>
      </c>
      <c r="V153" s="105">
        <v>0</v>
      </c>
      <c r="W153" s="11">
        <v>0</v>
      </c>
      <c r="X153" s="11">
        <v>0</v>
      </c>
      <c r="Y153" s="11">
        <v>0</v>
      </c>
      <c r="Z153" s="11">
        <v>0</v>
      </c>
    </row>
    <row r="154" spans="1:26" hidden="1" x14ac:dyDescent="0.25">
      <c r="A154">
        <v>3</v>
      </c>
      <c r="B154" t="str">
        <f t="shared" si="6"/>
        <v>CS-082</v>
      </c>
      <c r="C154" t="s">
        <v>314</v>
      </c>
      <c r="D154" t="str">
        <f t="shared" si="7"/>
        <v>082</v>
      </c>
      <c r="E154" t="s">
        <v>530</v>
      </c>
      <c r="F154" s="17">
        <v>98157</v>
      </c>
      <c r="G154" s="17">
        <v>98157</v>
      </c>
      <c r="H154" s="17">
        <v>97013</v>
      </c>
      <c r="I154" s="17">
        <v>98974</v>
      </c>
      <c r="J154" s="17">
        <v>97175</v>
      </c>
      <c r="K154" s="17">
        <v>97175</v>
      </c>
      <c r="L154" s="17">
        <v>92490</v>
      </c>
      <c r="M154" s="17">
        <v>90191</v>
      </c>
      <c r="N154" s="17">
        <v>101385</v>
      </c>
      <c r="O154" s="17">
        <v>101307</v>
      </c>
      <c r="P154" s="17">
        <v>101186</v>
      </c>
      <c r="Q154" s="17">
        <v>96997</v>
      </c>
      <c r="R154" s="17">
        <v>106749</v>
      </c>
      <c r="S154" s="17">
        <v>106749</v>
      </c>
      <c r="T154" s="17">
        <v>132423</v>
      </c>
      <c r="U154" s="105">
        <v>132413.01118999999</v>
      </c>
      <c r="V154" s="105">
        <v>169174.39825579998</v>
      </c>
      <c r="W154" s="11">
        <v>169173.91001579998</v>
      </c>
      <c r="X154" s="11">
        <v>171695.87218999997</v>
      </c>
      <c r="Y154" s="11">
        <v>171696</v>
      </c>
      <c r="Z154" s="11">
        <v>150364</v>
      </c>
    </row>
    <row r="155" spans="1:26" hidden="1" x14ac:dyDescent="0.25">
      <c r="A155">
        <v>3</v>
      </c>
      <c r="B155" t="str">
        <f t="shared" si="6"/>
        <v>CS-083</v>
      </c>
      <c r="C155" t="s">
        <v>314</v>
      </c>
      <c r="D155" t="str">
        <f t="shared" si="7"/>
        <v>083</v>
      </c>
      <c r="E155" t="s">
        <v>531</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05">
        <v>0</v>
      </c>
      <c r="V155" s="105">
        <v>0</v>
      </c>
      <c r="W155" s="11">
        <v>0</v>
      </c>
      <c r="X155" s="11">
        <v>0</v>
      </c>
      <c r="Y155" s="11">
        <v>0</v>
      </c>
      <c r="Z155" s="11">
        <v>0</v>
      </c>
    </row>
    <row r="156" spans="1:26" hidden="1" x14ac:dyDescent="0.25">
      <c r="A156">
        <v>3</v>
      </c>
      <c r="B156" t="str">
        <f t="shared" si="6"/>
        <v>CS-084</v>
      </c>
      <c r="C156" t="s">
        <v>314</v>
      </c>
      <c r="D156" t="str">
        <f t="shared" si="7"/>
        <v>084</v>
      </c>
      <c r="E156" t="s">
        <v>532</v>
      </c>
      <c r="F156" s="17">
        <v>157031</v>
      </c>
      <c r="G156" s="17">
        <v>157031</v>
      </c>
      <c r="H156" s="17">
        <v>158419</v>
      </c>
      <c r="I156" s="17">
        <v>158419</v>
      </c>
      <c r="J156" s="17">
        <v>167074</v>
      </c>
      <c r="K156" s="17">
        <v>167074</v>
      </c>
      <c r="L156" s="17">
        <v>160950</v>
      </c>
      <c r="M156" s="17">
        <v>160950</v>
      </c>
      <c r="N156" s="17">
        <v>165261</v>
      </c>
      <c r="O156" s="17">
        <v>165261</v>
      </c>
      <c r="P156" s="17">
        <v>136060</v>
      </c>
      <c r="Q156" s="17">
        <v>136058</v>
      </c>
      <c r="R156" s="17">
        <v>102602</v>
      </c>
      <c r="S156" s="17">
        <v>102602</v>
      </c>
      <c r="T156" s="17">
        <v>103752</v>
      </c>
      <c r="U156" s="105">
        <v>103752.25388999999</v>
      </c>
      <c r="V156" s="105">
        <v>106174.43593000001</v>
      </c>
      <c r="W156" s="11">
        <v>106174.43593000001</v>
      </c>
      <c r="X156" s="11">
        <v>108223.70329000002</v>
      </c>
      <c r="Y156" s="11">
        <v>108224</v>
      </c>
      <c r="Z156" s="11">
        <v>109545</v>
      </c>
    </row>
    <row r="157" spans="1:26" hidden="1" x14ac:dyDescent="0.25">
      <c r="A157">
        <v>3</v>
      </c>
      <c r="B157" t="str">
        <f t="shared" si="6"/>
        <v>CS-0850</v>
      </c>
      <c r="C157" t="s">
        <v>314</v>
      </c>
      <c r="D157" t="str">
        <f t="shared" si="7"/>
        <v>0850</v>
      </c>
      <c r="E157" t="s">
        <v>533</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05">
        <v>0</v>
      </c>
      <c r="V157" s="105">
        <v>0</v>
      </c>
      <c r="W157" s="11">
        <v>0</v>
      </c>
      <c r="X157" s="11">
        <v>0</v>
      </c>
      <c r="Y157" s="11">
        <v>0</v>
      </c>
      <c r="Z157" s="11">
        <v>0</v>
      </c>
    </row>
    <row r="158" spans="1:26" hidden="1" x14ac:dyDescent="0.25">
      <c r="A158">
        <v>3</v>
      </c>
      <c r="B158" t="str">
        <f t="shared" si="6"/>
        <v>CS-0851</v>
      </c>
      <c r="C158" t="s">
        <v>314</v>
      </c>
      <c r="D158" t="str">
        <f t="shared" si="7"/>
        <v>0851</v>
      </c>
      <c r="E158" t="s">
        <v>534</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05">
        <v>0</v>
      </c>
      <c r="V158" s="105">
        <v>0</v>
      </c>
      <c r="W158" s="11">
        <v>0</v>
      </c>
      <c r="X158" s="11">
        <v>0</v>
      </c>
      <c r="Y158" s="11">
        <v>0</v>
      </c>
      <c r="Z158" s="11">
        <v>0</v>
      </c>
    </row>
    <row r="159" spans="1:26" hidden="1" x14ac:dyDescent="0.25">
      <c r="A159">
        <v>3</v>
      </c>
      <c r="B159" t="str">
        <f t="shared" si="6"/>
        <v>CS-0852</v>
      </c>
      <c r="C159" t="s">
        <v>314</v>
      </c>
      <c r="D159" t="str">
        <f t="shared" si="7"/>
        <v>0852</v>
      </c>
      <c r="E159" t="s">
        <v>535</v>
      </c>
      <c r="F159" s="17">
        <v>24479</v>
      </c>
      <c r="G159" s="17">
        <v>24479</v>
      </c>
      <c r="H159" s="17">
        <v>24524</v>
      </c>
      <c r="I159" s="17">
        <v>24524</v>
      </c>
      <c r="J159" s="17">
        <v>24051</v>
      </c>
      <c r="K159" s="17">
        <v>24051</v>
      </c>
      <c r="L159" s="17">
        <v>21965</v>
      </c>
      <c r="M159" s="17">
        <v>21965</v>
      </c>
      <c r="N159" s="17">
        <v>37673</v>
      </c>
      <c r="O159" s="17">
        <v>37673</v>
      </c>
      <c r="P159" s="17">
        <v>36961</v>
      </c>
      <c r="Q159" s="17">
        <v>41042</v>
      </c>
      <c r="R159" s="17">
        <v>43021</v>
      </c>
      <c r="S159" s="17">
        <v>43021</v>
      </c>
      <c r="T159" s="17">
        <v>18672</v>
      </c>
      <c r="U159" s="105">
        <v>18672.018549999997</v>
      </c>
      <c r="V159" s="105">
        <v>32659.019020000007</v>
      </c>
      <c r="W159" s="11">
        <v>30113.880830000006</v>
      </c>
      <c r="X159" s="11">
        <v>30518.497469999998</v>
      </c>
      <c r="Y159" s="11">
        <v>30518</v>
      </c>
      <c r="Z159" s="11">
        <v>30932</v>
      </c>
    </row>
    <row r="160" spans="1:26" hidden="1" x14ac:dyDescent="0.25">
      <c r="A160">
        <v>3</v>
      </c>
      <c r="B160" t="str">
        <f t="shared" si="6"/>
        <v>CS-0853</v>
      </c>
      <c r="C160" t="s">
        <v>314</v>
      </c>
      <c r="D160" t="str">
        <f t="shared" si="7"/>
        <v>0853</v>
      </c>
      <c r="E160" t="s">
        <v>536</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05">
        <v>0</v>
      </c>
      <c r="V160" s="105">
        <v>0</v>
      </c>
      <c r="W160" s="11">
        <v>0</v>
      </c>
      <c r="X160" s="11">
        <v>0</v>
      </c>
      <c r="Y160" s="11">
        <v>0</v>
      </c>
      <c r="Z160" s="11">
        <v>0</v>
      </c>
    </row>
    <row r="161" spans="1:26" hidden="1" x14ac:dyDescent="0.25">
      <c r="A161">
        <v>3</v>
      </c>
      <c r="B161" t="str">
        <f t="shared" si="6"/>
        <v>CS-0854</v>
      </c>
      <c r="C161" t="s">
        <v>314</v>
      </c>
      <c r="D161" t="str">
        <f t="shared" si="7"/>
        <v>0854</v>
      </c>
      <c r="E161" t="s">
        <v>537</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05">
        <v>0</v>
      </c>
      <c r="V161" s="105">
        <v>0</v>
      </c>
      <c r="W161" s="11">
        <v>0</v>
      </c>
      <c r="X161" s="11">
        <v>0</v>
      </c>
      <c r="Y161" s="11">
        <v>0</v>
      </c>
      <c r="Z161" s="11">
        <v>0</v>
      </c>
    </row>
    <row r="162" spans="1:26" hidden="1" x14ac:dyDescent="0.25">
      <c r="A162">
        <v>3</v>
      </c>
      <c r="B162" t="str">
        <f t="shared" si="6"/>
        <v>CS-086</v>
      </c>
      <c r="C162" t="s">
        <v>314</v>
      </c>
      <c r="D162" t="str">
        <f t="shared" si="7"/>
        <v>086</v>
      </c>
      <c r="E162" t="s">
        <v>538</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05">
        <v>0</v>
      </c>
      <c r="V162" s="105">
        <v>0</v>
      </c>
      <c r="W162" s="11">
        <v>0</v>
      </c>
      <c r="X162" s="11">
        <v>0</v>
      </c>
      <c r="Y162" s="11">
        <v>0</v>
      </c>
      <c r="Z162" s="11">
        <v>0</v>
      </c>
    </row>
    <row r="163" spans="1:26" hidden="1" x14ac:dyDescent="0.25">
      <c r="A163">
        <v>3</v>
      </c>
      <c r="B163" t="str">
        <f t="shared" si="6"/>
        <v>CS-0910</v>
      </c>
      <c r="C163" t="s">
        <v>314</v>
      </c>
      <c r="D163" t="str">
        <f t="shared" si="7"/>
        <v>0910</v>
      </c>
      <c r="E163" t="s">
        <v>540</v>
      </c>
      <c r="F163" s="17">
        <v>1681629</v>
      </c>
      <c r="G163" s="17">
        <v>1681629</v>
      </c>
      <c r="H163" s="17">
        <v>1817783</v>
      </c>
      <c r="I163" s="17">
        <v>1817783</v>
      </c>
      <c r="J163" s="17">
        <v>1927613</v>
      </c>
      <c r="K163" s="17">
        <v>1927613</v>
      </c>
      <c r="L163" s="17">
        <v>2056421</v>
      </c>
      <c r="M163" s="17">
        <v>2056421</v>
      </c>
      <c r="N163" s="17">
        <v>2123168</v>
      </c>
      <c r="O163" s="17">
        <v>2123168</v>
      </c>
      <c r="P163" s="17">
        <v>2196115</v>
      </c>
      <c r="Q163" s="17">
        <v>2196115</v>
      </c>
      <c r="R163" s="17">
        <v>0</v>
      </c>
      <c r="S163" s="17">
        <v>0</v>
      </c>
      <c r="T163" s="17">
        <v>0</v>
      </c>
      <c r="U163" s="105">
        <v>0</v>
      </c>
      <c r="V163" s="105">
        <v>0</v>
      </c>
      <c r="W163" s="11">
        <v>0</v>
      </c>
      <c r="X163" s="11">
        <v>0</v>
      </c>
      <c r="Y163" s="11">
        <v>0</v>
      </c>
      <c r="Z163" s="11">
        <v>0</v>
      </c>
    </row>
    <row r="164" spans="1:26" hidden="1" x14ac:dyDescent="0.25">
      <c r="A164">
        <v>3</v>
      </c>
      <c r="B164" t="str">
        <f t="shared" si="6"/>
        <v>CS-0911</v>
      </c>
      <c r="C164" t="s">
        <v>314</v>
      </c>
      <c r="D164" t="str">
        <f t="shared" si="7"/>
        <v>0911</v>
      </c>
      <c r="E164" t="s">
        <v>541</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05">
        <v>0</v>
      </c>
      <c r="V164" s="105">
        <v>0</v>
      </c>
      <c r="W164" s="11">
        <v>0</v>
      </c>
      <c r="X164" s="11">
        <v>0</v>
      </c>
      <c r="Y164" s="11">
        <v>0</v>
      </c>
      <c r="Z164" s="11">
        <v>0</v>
      </c>
    </row>
    <row r="165" spans="1:26" hidden="1" x14ac:dyDescent="0.25">
      <c r="A165">
        <v>3</v>
      </c>
      <c r="B165" t="str">
        <f t="shared" si="6"/>
        <v>CS-0912</v>
      </c>
      <c r="C165" t="s">
        <v>314</v>
      </c>
      <c r="D165" t="str">
        <f t="shared" si="7"/>
        <v>0912</v>
      </c>
      <c r="E165" t="s">
        <v>542</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05">
        <v>0</v>
      </c>
      <c r="V165" s="105">
        <v>0</v>
      </c>
      <c r="W165" s="11">
        <v>0</v>
      </c>
      <c r="X165" s="11">
        <v>0</v>
      </c>
      <c r="Y165" s="11">
        <v>0</v>
      </c>
      <c r="Z165" s="11">
        <v>0</v>
      </c>
    </row>
    <row r="166" spans="1:26" hidden="1" x14ac:dyDescent="0.25">
      <c r="A166">
        <v>3</v>
      </c>
      <c r="B166" t="str">
        <f t="shared" si="6"/>
        <v>CS-0920</v>
      </c>
      <c r="C166" t="s">
        <v>314</v>
      </c>
      <c r="D166" t="str">
        <f t="shared" si="7"/>
        <v>0920</v>
      </c>
      <c r="E166" t="s">
        <v>543</v>
      </c>
      <c r="F166" s="17">
        <v>2230246</v>
      </c>
      <c r="G166" s="17">
        <v>2230246</v>
      </c>
      <c r="H166" s="17">
        <v>2436250</v>
      </c>
      <c r="I166" s="17">
        <v>2436250</v>
      </c>
      <c r="J166" s="17">
        <v>2657357</v>
      </c>
      <c r="K166" s="17">
        <v>2657357</v>
      </c>
      <c r="L166" s="17">
        <v>2751842</v>
      </c>
      <c r="M166" s="17">
        <v>2751842</v>
      </c>
      <c r="N166" s="17">
        <v>2845257</v>
      </c>
      <c r="O166" s="17">
        <v>2845257</v>
      </c>
      <c r="P166" s="17">
        <v>2952081</v>
      </c>
      <c r="Q166" s="17">
        <v>2952081</v>
      </c>
      <c r="R166" s="17">
        <v>653</v>
      </c>
      <c r="S166" s="17">
        <v>113</v>
      </c>
      <c r="T166" s="17">
        <v>0</v>
      </c>
      <c r="U166" s="105">
        <v>0</v>
      </c>
      <c r="V166" s="105">
        <v>0</v>
      </c>
      <c r="W166" s="11">
        <v>0</v>
      </c>
      <c r="X166" s="11">
        <v>0</v>
      </c>
      <c r="Y166" s="11">
        <v>0</v>
      </c>
      <c r="Z166" s="11">
        <v>0</v>
      </c>
    </row>
    <row r="167" spans="1:26" hidden="1" x14ac:dyDescent="0.25">
      <c r="A167">
        <v>3</v>
      </c>
      <c r="B167" t="str">
        <f t="shared" si="6"/>
        <v>CS-0921</v>
      </c>
      <c r="C167" t="s">
        <v>314</v>
      </c>
      <c r="D167" t="str">
        <f t="shared" si="7"/>
        <v>0921</v>
      </c>
      <c r="E167" t="s">
        <v>544</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05">
        <v>0</v>
      </c>
      <c r="V167" s="105">
        <v>0</v>
      </c>
      <c r="W167" s="11">
        <v>0</v>
      </c>
      <c r="X167" s="11">
        <v>0</v>
      </c>
      <c r="Y167" s="11">
        <v>0</v>
      </c>
      <c r="Z167" s="11">
        <v>0</v>
      </c>
    </row>
    <row r="168" spans="1:26" hidden="1" x14ac:dyDescent="0.25">
      <c r="A168">
        <v>3</v>
      </c>
      <c r="B168" t="str">
        <f t="shared" si="6"/>
        <v>CS-0922</v>
      </c>
      <c r="C168" t="s">
        <v>314</v>
      </c>
      <c r="D168" t="str">
        <f t="shared" si="7"/>
        <v>0922</v>
      </c>
      <c r="E168" t="s">
        <v>545</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05">
        <v>0</v>
      </c>
      <c r="V168" s="105">
        <v>0</v>
      </c>
      <c r="W168" s="11">
        <v>0</v>
      </c>
      <c r="X168" s="11">
        <v>0</v>
      </c>
      <c r="Y168" s="11">
        <v>0</v>
      </c>
      <c r="Z168" s="11">
        <v>0</v>
      </c>
    </row>
    <row r="169" spans="1:26" hidden="1" x14ac:dyDescent="0.25">
      <c r="A169">
        <v>3</v>
      </c>
      <c r="B169" t="str">
        <f t="shared" si="6"/>
        <v>CS-093</v>
      </c>
      <c r="C169" t="s">
        <v>314</v>
      </c>
      <c r="D169" t="str">
        <f t="shared" si="7"/>
        <v>093</v>
      </c>
      <c r="E169" t="s">
        <v>546</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05">
        <v>0</v>
      </c>
      <c r="V169" s="105">
        <v>0</v>
      </c>
      <c r="W169" s="11">
        <v>0</v>
      </c>
      <c r="X169" s="11">
        <v>0</v>
      </c>
      <c r="Y169" s="11">
        <v>0</v>
      </c>
      <c r="Z169" s="11">
        <v>0</v>
      </c>
    </row>
    <row r="170" spans="1:26" hidden="1" x14ac:dyDescent="0.25">
      <c r="A170">
        <v>3</v>
      </c>
      <c r="B170" t="str">
        <f t="shared" si="6"/>
        <v>CS-0940</v>
      </c>
      <c r="C170" t="s">
        <v>314</v>
      </c>
      <c r="D170" t="str">
        <f t="shared" si="7"/>
        <v>0940</v>
      </c>
      <c r="E170" t="s">
        <v>547</v>
      </c>
      <c r="F170" s="17">
        <v>102795</v>
      </c>
      <c r="G170" s="17">
        <v>102795</v>
      </c>
      <c r="H170" s="17">
        <v>107340</v>
      </c>
      <c r="I170" s="17">
        <v>107340</v>
      </c>
      <c r="J170" s="17">
        <v>111339</v>
      </c>
      <c r="K170" s="17">
        <v>111339</v>
      </c>
      <c r="L170" s="17">
        <v>112366</v>
      </c>
      <c r="M170" s="17">
        <v>112366</v>
      </c>
      <c r="N170" s="17">
        <v>112587</v>
      </c>
      <c r="O170" s="17">
        <v>112587</v>
      </c>
      <c r="P170" s="17">
        <v>111814</v>
      </c>
      <c r="Q170" s="17">
        <v>111814</v>
      </c>
      <c r="R170" s="17">
        <v>114491</v>
      </c>
      <c r="S170" s="17">
        <v>114491</v>
      </c>
      <c r="T170" s="17">
        <v>117496</v>
      </c>
      <c r="U170" s="105">
        <v>117496.242</v>
      </c>
      <c r="V170" s="105">
        <v>416.88770999999997</v>
      </c>
      <c r="W170" s="11">
        <v>416.88770999999997</v>
      </c>
      <c r="X170" s="11">
        <v>402.72180000000003</v>
      </c>
      <c r="Y170" s="11">
        <v>403</v>
      </c>
      <c r="Z170" s="11">
        <v>371</v>
      </c>
    </row>
    <row r="171" spans="1:26" hidden="1" x14ac:dyDescent="0.25">
      <c r="A171">
        <v>3</v>
      </c>
      <c r="B171" t="str">
        <f t="shared" si="6"/>
        <v>CS-0941</v>
      </c>
      <c r="C171" t="s">
        <v>314</v>
      </c>
      <c r="D171" t="str">
        <f t="shared" si="7"/>
        <v>0941</v>
      </c>
      <c r="E171" t="s">
        <v>548</v>
      </c>
      <c r="F171" s="17">
        <v>524472</v>
      </c>
      <c r="G171" s="17">
        <v>524472</v>
      </c>
      <c r="H171" s="17">
        <v>575403</v>
      </c>
      <c r="I171" s="17">
        <v>575403</v>
      </c>
      <c r="J171" s="17">
        <v>609518</v>
      </c>
      <c r="K171" s="17">
        <v>609518</v>
      </c>
      <c r="L171" s="17">
        <v>648901</v>
      </c>
      <c r="M171" s="17">
        <v>648901</v>
      </c>
      <c r="N171" s="17">
        <v>670320</v>
      </c>
      <c r="O171" s="17">
        <v>670320</v>
      </c>
      <c r="P171" s="17">
        <v>695109</v>
      </c>
      <c r="Q171" s="17">
        <v>695109</v>
      </c>
      <c r="R171" s="17">
        <v>0</v>
      </c>
      <c r="S171" s="17">
        <v>0</v>
      </c>
      <c r="T171" s="17">
        <v>0</v>
      </c>
      <c r="U171" s="105">
        <v>0</v>
      </c>
      <c r="V171" s="105">
        <v>0</v>
      </c>
      <c r="W171" s="11">
        <v>0</v>
      </c>
      <c r="X171" s="11">
        <v>0</v>
      </c>
      <c r="Y171" s="11">
        <v>0</v>
      </c>
      <c r="Z171" s="11">
        <v>0</v>
      </c>
    </row>
    <row r="172" spans="1:26" hidden="1" x14ac:dyDescent="0.25">
      <c r="A172">
        <v>3</v>
      </c>
      <c r="B172" t="str">
        <f t="shared" si="6"/>
        <v>CS-0942</v>
      </c>
      <c r="C172" t="s">
        <v>314</v>
      </c>
      <c r="D172" t="str">
        <f t="shared" si="7"/>
        <v>0942</v>
      </c>
      <c r="E172" t="s">
        <v>549</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05">
        <v>0</v>
      </c>
      <c r="V172" s="105">
        <v>0</v>
      </c>
      <c r="W172" s="11">
        <v>0</v>
      </c>
      <c r="X172" s="11">
        <v>0</v>
      </c>
      <c r="Y172" s="11">
        <v>0</v>
      </c>
      <c r="Z172" s="11">
        <v>0</v>
      </c>
    </row>
    <row r="173" spans="1:26" hidden="1" x14ac:dyDescent="0.25">
      <c r="A173">
        <v>3</v>
      </c>
      <c r="B173" t="str">
        <f t="shared" si="6"/>
        <v>CS-095</v>
      </c>
      <c r="C173" t="s">
        <v>314</v>
      </c>
      <c r="D173" t="str">
        <f t="shared" si="7"/>
        <v>095</v>
      </c>
      <c r="E173" t="s">
        <v>550</v>
      </c>
      <c r="F173" s="17">
        <v>85941</v>
      </c>
      <c r="G173" s="17">
        <v>85941</v>
      </c>
      <c r="H173" s="17">
        <v>92694</v>
      </c>
      <c r="I173" s="17">
        <v>92694</v>
      </c>
      <c r="J173" s="17">
        <v>98154</v>
      </c>
      <c r="K173" s="17">
        <v>98154</v>
      </c>
      <c r="L173" s="17">
        <v>104495</v>
      </c>
      <c r="M173" s="17">
        <v>104495</v>
      </c>
      <c r="N173" s="17">
        <v>107238</v>
      </c>
      <c r="O173" s="17">
        <v>107238</v>
      </c>
      <c r="P173" s="17">
        <v>110062</v>
      </c>
      <c r="Q173" s="17">
        <v>110062</v>
      </c>
      <c r="R173" s="17">
        <v>0</v>
      </c>
      <c r="S173" s="17">
        <v>0</v>
      </c>
      <c r="T173" s="17">
        <v>0</v>
      </c>
      <c r="U173" s="105">
        <v>0</v>
      </c>
      <c r="V173" s="105">
        <v>0</v>
      </c>
      <c r="W173" s="11">
        <v>0</v>
      </c>
      <c r="X173" s="11">
        <v>0</v>
      </c>
      <c r="Y173" s="11">
        <v>0</v>
      </c>
      <c r="Z173" s="11">
        <v>0</v>
      </c>
    </row>
    <row r="174" spans="1:26" hidden="1" x14ac:dyDescent="0.25">
      <c r="A174">
        <v>3</v>
      </c>
      <c r="B174" t="str">
        <f t="shared" si="6"/>
        <v>CS-096</v>
      </c>
      <c r="C174" t="s">
        <v>314</v>
      </c>
      <c r="D174" t="str">
        <f t="shared" si="7"/>
        <v>096</v>
      </c>
      <c r="E174" t="s">
        <v>551</v>
      </c>
      <c r="F174" s="17">
        <v>27535</v>
      </c>
      <c r="G174" s="17">
        <v>27535</v>
      </c>
      <c r="H174" s="17">
        <v>30959</v>
      </c>
      <c r="I174" s="17">
        <v>30959</v>
      </c>
      <c r="J174" s="17">
        <v>32652</v>
      </c>
      <c r="K174" s="17">
        <v>32652</v>
      </c>
      <c r="L174" s="17">
        <v>34506</v>
      </c>
      <c r="M174" s="17">
        <v>34506</v>
      </c>
      <c r="N174" s="17">
        <v>35324</v>
      </c>
      <c r="O174" s="17">
        <v>35324</v>
      </c>
      <c r="P174" s="17">
        <v>36337</v>
      </c>
      <c r="Q174" s="17">
        <v>36337</v>
      </c>
      <c r="R174" s="17">
        <v>0</v>
      </c>
      <c r="S174" s="17">
        <v>0</v>
      </c>
      <c r="T174" s="17">
        <v>0</v>
      </c>
      <c r="U174" s="105">
        <v>0</v>
      </c>
      <c r="V174" s="105">
        <v>0</v>
      </c>
      <c r="W174" s="11">
        <v>0</v>
      </c>
      <c r="X174" s="11">
        <v>0</v>
      </c>
      <c r="Y174" s="11">
        <v>0</v>
      </c>
      <c r="Z174" s="11">
        <v>0</v>
      </c>
    </row>
    <row r="175" spans="1:26" hidden="1" x14ac:dyDescent="0.25">
      <c r="A175">
        <v>3</v>
      </c>
      <c r="B175" t="str">
        <f t="shared" si="6"/>
        <v>CS-0970</v>
      </c>
      <c r="C175" t="s">
        <v>314</v>
      </c>
      <c r="D175" t="str">
        <f t="shared" si="7"/>
        <v>0970</v>
      </c>
      <c r="E175" t="s">
        <v>552</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05">
        <v>0</v>
      </c>
      <c r="V175" s="105">
        <v>0</v>
      </c>
      <c r="W175" s="11">
        <v>0</v>
      </c>
      <c r="X175" s="11">
        <v>0</v>
      </c>
      <c r="Y175" s="11">
        <v>0</v>
      </c>
      <c r="Z175" s="11">
        <v>0</v>
      </c>
    </row>
    <row r="176" spans="1:26" hidden="1" x14ac:dyDescent="0.25">
      <c r="A176">
        <v>3</v>
      </c>
      <c r="B176" t="str">
        <f t="shared" si="6"/>
        <v>CS-0971</v>
      </c>
      <c r="C176" t="s">
        <v>314</v>
      </c>
      <c r="D176" t="str">
        <f t="shared" si="7"/>
        <v>0971</v>
      </c>
      <c r="E176" t="s">
        <v>553</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05">
        <v>0</v>
      </c>
      <c r="V176" s="105">
        <v>0</v>
      </c>
      <c r="W176" s="11">
        <v>0</v>
      </c>
      <c r="X176" s="11">
        <v>0</v>
      </c>
      <c r="Y176" s="11">
        <v>0</v>
      </c>
      <c r="Z176" s="11">
        <v>0</v>
      </c>
    </row>
    <row r="177" spans="1:26" hidden="1" x14ac:dyDescent="0.25">
      <c r="A177">
        <v>3</v>
      </c>
      <c r="B177" t="str">
        <f t="shared" si="6"/>
        <v>CS-0972</v>
      </c>
      <c r="C177" t="s">
        <v>314</v>
      </c>
      <c r="D177" t="str">
        <f t="shared" si="7"/>
        <v>0972</v>
      </c>
      <c r="E177" t="s">
        <v>554</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05">
        <v>0</v>
      </c>
      <c r="V177" s="105">
        <v>0</v>
      </c>
      <c r="W177" s="11">
        <v>0</v>
      </c>
      <c r="X177" s="11">
        <v>0</v>
      </c>
      <c r="Y177" s="11">
        <v>0</v>
      </c>
      <c r="Z177" s="11">
        <v>0</v>
      </c>
    </row>
    <row r="178" spans="1:26" hidden="1" x14ac:dyDescent="0.25">
      <c r="A178">
        <v>3</v>
      </c>
      <c r="B178" t="str">
        <f t="shared" si="6"/>
        <v>CS-0973</v>
      </c>
      <c r="C178" t="s">
        <v>314</v>
      </c>
      <c r="D178" t="str">
        <f t="shared" si="7"/>
        <v>0973</v>
      </c>
      <c r="E178" t="s">
        <v>555</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05">
        <v>0</v>
      </c>
      <c r="V178" s="105">
        <v>0</v>
      </c>
      <c r="W178" s="11">
        <v>0</v>
      </c>
      <c r="X178" s="11">
        <v>0</v>
      </c>
      <c r="Y178" s="11">
        <v>0</v>
      </c>
      <c r="Z178" s="11">
        <v>0</v>
      </c>
    </row>
    <row r="179" spans="1:26" hidden="1" x14ac:dyDescent="0.25">
      <c r="A179">
        <v>3</v>
      </c>
      <c r="B179" t="str">
        <f t="shared" si="6"/>
        <v>CS-0974</v>
      </c>
      <c r="C179" t="s">
        <v>314</v>
      </c>
      <c r="D179" t="str">
        <f t="shared" si="7"/>
        <v>0974</v>
      </c>
      <c r="E179" t="s">
        <v>556</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05">
        <v>0</v>
      </c>
      <c r="V179" s="105">
        <v>0</v>
      </c>
      <c r="W179" s="11">
        <v>0</v>
      </c>
      <c r="X179" s="11">
        <v>0</v>
      </c>
      <c r="Y179" s="11">
        <v>0</v>
      </c>
      <c r="Z179" s="11">
        <v>0</v>
      </c>
    </row>
    <row r="180" spans="1:26" hidden="1" x14ac:dyDescent="0.25">
      <c r="A180">
        <v>3</v>
      </c>
      <c r="B180" t="str">
        <f t="shared" si="6"/>
        <v>CS-0975</v>
      </c>
      <c r="C180" t="s">
        <v>314</v>
      </c>
      <c r="D180" t="str">
        <f t="shared" si="7"/>
        <v>0975</v>
      </c>
      <c r="E180" t="s">
        <v>557</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05">
        <v>0</v>
      </c>
      <c r="V180" s="105">
        <v>0</v>
      </c>
      <c r="W180" s="11">
        <v>0</v>
      </c>
      <c r="X180" s="11">
        <v>0</v>
      </c>
      <c r="Y180" s="11">
        <v>0</v>
      </c>
      <c r="Z180" s="11">
        <v>0</v>
      </c>
    </row>
    <row r="181" spans="1:26" hidden="1" x14ac:dyDescent="0.25">
      <c r="A181">
        <v>3</v>
      </c>
      <c r="B181" t="str">
        <f t="shared" si="6"/>
        <v>CS-0976</v>
      </c>
      <c r="C181" t="s">
        <v>314</v>
      </c>
      <c r="D181" t="str">
        <f t="shared" si="7"/>
        <v>0976</v>
      </c>
      <c r="E181" t="s">
        <v>558</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05">
        <v>0</v>
      </c>
      <c r="V181" s="105">
        <v>0</v>
      </c>
      <c r="W181" s="11">
        <v>0</v>
      </c>
      <c r="X181" s="11">
        <v>0</v>
      </c>
      <c r="Y181" s="11">
        <v>0</v>
      </c>
      <c r="Z181" s="11">
        <v>0</v>
      </c>
    </row>
    <row r="182" spans="1:26" hidden="1" x14ac:dyDescent="0.25">
      <c r="A182">
        <v>3</v>
      </c>
      <c r="B182" t="str">
        <f t="shared" si="6"/>
        <v>CS-0977</v>
      </c>
      <c r="C182" t="s">
        <v>314</v>
      </c>
      <c r="D182" t="str">
        <f t="shared" si="7"/>
        <v>0977</v>
      </c>
      <c r="E182" t="s">
        <v>559</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05">
        <v>0</v>
      </c>
      <c r="V182" s="105">
        <v>0</v>
      </c>
      <c r="W182" s="11">
        <v>0</v>
      </c>
      <c r="X182" s="11">
        <v>0</v>
      </c>
      <c r="Y182" s="11">
        <v>0</v>
      </c>
      <c r="Z182" s="11">
        <v>0</v>
      </c>
    </row>
    <row r="183" spans="1:26" hidden="1" x14ac:dyDescent="0.25">
      <c r="A183">
        <v>3</v>
      </c>
      <c r="B183" t="str">
        <f t="shared" si="6"/>
        <v>CS-098</v>
      </c>
      <c r="C183" t="s">
        <v>314</v>
      </c>
      <c r="D183" t="str">
        <f t="shared" si="7"/>
        <v>098</v>
      </c>
      <c r="E183" t="s">
        <v>560</v>
      </c>
      <c r="F183" s="17">
        <v>47769</v>
      </c>
      <c r="G183" s="17">
        <v>47769</v>
      </c>
      <c r="H183" s="17">
        <v>54220</v>
      </c>
      <c r="I183" s="17">
        <v>54220</v>
      </c>
      <c r="J183" s="17">
        <v>4028</v>
      </c>
      <c r="K183" s="17">
        <v>4028</v>
      </c>
      <c r="L183" s="17">
        <v>1011</v>
      </c>
      <c r="M183" s="17">
        <v>1011</v>
      </c>
      <c r="N183" s="17">
        <v>1177</v>
      </c>
      <c r="O183" s="17">
        <v>1177</v>
      </c>
      <c r="P183" s="17">
        <v>715</v>
      </c>
      <c r="Q183" s="17">
        <v>715</v>
      </c>
      <c r="R183" s="17">
        <v>800</v>
      </c>
      <c r="S183" s="17">
        <v>800</v>
      </c>
      <c r="T183" s="17">
        <v>759</v>
      </c>
      <c r="U183" s="105">
        <v>759</v>
      </c>
      <c r="V183" s="105">
        <v>701</v>
      </c>
      <c r="W183" s="11">
        <v>701</v>
      </c>
      <c r="X183" s="11">
        <v>663</v>
      </c>
      <c r="Y183" s="11">
        <v>663</v>
      </c>
      <c r="Z183" s="11">
        <v>348</v>
      </c>
    </row>
    <row r="184" spans="1:26" hidden="1" x14ac:dyDescent="0.25">
      <c r="A184">
        <v>3</v>
      </c>
      <c r="B184" t="str">
        <f t="shared" si="6"/>
        <v>CS-100</v>
      </c>
      <c r="C184" t="s">
        <v>314</v>
      </c>
      <c r="D184" t="str">
        <f t="shared" si="7"/>
        <v>100</v>
      </c>
      <c r="E184" t="s">
        <v>562</v>
      </c>
      <c r="F184" s="17">
        <v>409529</v>
      </c>
      <c r="G184" s="17">
        <v>81078</v>
      </c>
      <c r="H184" s="17">
        <v>78792</v>
      </c>
      <c r="I184" s="17">
        <v>759673</v>
      </c>
      <c r="J184" s="17">
        <v>376665</v>
      </c>
      <c r="K184" s="17">
        <v>55060</v>
      </c>
      <c r="L184" s="17">
        <v>66998</v>
      </c>
      <c r="M184" s="17">
        <v>66998</v>
      </c>
      <c r="N184" s="17">
        <v>66439</v>
      </c>
      <c r="O184" s="17">
        <v>66439</v>
      </c>
      <c r="P184" s="17">
        <v>58291</v>
      </c>
      <c r="Q184" s="17">
        <v>58292</v>
      </c>
      <c r="R184" s="17">
        <v>56805</v>
      </c>
      <c r="S184" s="17">
        <v>56805</v>
      </c>
      <c r="T184" s="17">
        <v>33846</v>
      </c>
      <c r="U184" s="105">
        <v>33958.120790000015</v>
      </c>
      <c r="V184" s="105">
        <v>45681.30477000001</v>
      </c>
      <c r="W184" s="11">
        <v>41328.30477000001</v>
      </c>
      <c r="X184" s="11">
        <v>52006.186239999981</v>
      </c>
      <c r="Y184" s="11">
        <v>52006</v>
      </c>
      <c r="Z184" s="11">
        <v>58422</v>
      </c>
    </row>
    <row r="185" spans="1:26" hidden="1" x14ac:dyDescent="0.25">
      <c r="A185">
        <v>3</v>
      </c>
      <c r="B185" t="str">
        <f t="shared" si="6"/>
        <v>CS-1010</v>
      </c>
      <c r="C185" t="s">
        <v>314</v>
      </c>
      <c r="D185" t="str">
        <f t="shared" si="7"/>
        <v>1010</v>
      </c>
      <c r="E185" t="s">
        <v>563</v>
      </c>
      <c r="F185" s="17">
        <v>6624</v>
      </c>
      <c r="G185" s="17">
        <v>6624</v>
      </c>
      <c r="H185" s="17">
        <v>6787</v>
      </c>
      <c r="I185" s="17">
        <v>6787</v>
      </c>
      <c r="J185" s="17">
        <v>6850</v>
      </c>
      <c r="K185" s="17">
        <v>6850</v>
      </c>
      <c r="L185" s="17">
        <v>6506</v>
      </c>
      <c r="M185" s="17">
        <v>6506</v>
      </c>
      <c r="N185" s="17">
        <v>5770</v>
      </c>
      <c r="O185" s="17">
        <v>5770</v>
      </c>
      <c r="P185" s="17">
        <v>5479</v>
      </c>
      <c r="Q185" s="17">
        <v>5479</v>
      </c>
      <c r="R185" s="17">
        <v>5459</v>
      </c>
      <c r="S185" s="17">
        <v>5459</v>
      </c>
      <c r="T185" s="17">
        <v>5459</v>
      </c>
      <c r="U185" s="105">
        <v>5459.4201599999997</v>
      </c>
      <c r="V185" s="105">
        <v>5343.9474499999997</v>
      </c>
      <c r="W185" s="11">
        <v>5344.3801999999996</v>
      </c>
      <c r="X185" s="11">
        <v>5687.3324499999999</v>
      </c>
      <c r="Y185" s="11">
        <v>5687</v>
      </c>
      <c r="Z185" s="11">
        <v>6782</v>
      </c>
    </row>
    <row r="186" spans="1:26" hidden="1" x14ac:dyDescent="0.25">
      <c r="A186">
        <v>3</v>
      </c>
      <c r="B186" t="str">
        <f t="shared" si="6"/>
        <v>CS-1011</v>
      </c>
      <c r="C186" t="s">
        <v>314</v>
      </c>
      <c r="D186" t="str">
        <f t="shared" si="7"/>
        <v>1011</v>
      </c>
      <c r="E186" t="s">
        <v>564</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05">
        <v>0</v>
      </c>
      <c r="V186" s="105">
        <v>0</v>
      </c>
      <c r="W186" s="11">
        <v>0</v>
      </c>
      <c r="X186" s="11">
        <v>0</v>
      </c>
      <c r="Y186" s="11">
        <v>0</v>
      </c>
      <c r="Z186" s="11">
        <v>0</v>
      </c>
    </row>
    <row r="187" spans="1:26" hidden="1" x14ac:dyDescent="0.25">
      <c r="A187">
        <v>3</v>
      </c>
      <c r="B187" t="str">
        <f t="shared" si="6"/>
        <v>CS-1012</v>
      </c>
      <c r="C187" t="s">
        <v>314</v>
      </c>
      <c r="D187" t="str">
        <f t="shared" si="7"/>
        <v>1012</v>
      </c>
      <c r="E187" t="s">
        <v>565</v>
      </c>
      <c r="F187" s="17">
        <v>2041954</v>
      </c>
      <c r="G187" s="17">
        <v>2046838</v>
      </c>
      <c r="H187" s="17">
        <v>2068557</v>
      </c>
      <c r="I187" s="17">
        <v>2071658</v>
      </c>
      <c r="J187" s="17">
        <v>2117574</v>
      </c>
      <c r="K187" s="17">
        <v>2117607</v>
      </c>
      <c r="L187" s="17">
        <v>2168956</v>
      </c>
      <c r="M187" s="17">
        <v>2168956</v>
      </c>
      <c r="N187" s="17">
        <v>2151287</v>
      </c>
      <c r="O187" s="17">
        <v>2151287</v>
      </c>
      <c r="P187" s="17">
        <v>2174548</v>
      </c>
      <c r="Q187" s="17">
        <v>2174545</v>
      </c>
      <c r="R187" s="17">
        <v>1712348</v>
      </c>
      <c r="S187" s="17">
        <v>1712348</v>
      </c>
      <c r="T187" s="17">
        <v>1777841</v>
      </c>
      <c r="U187" s="105">
        <v>1777840.6391500002</v>
      </c>
      <c r="V187" s="105">
        <v>1891103.41554</v>
      </c>
      <c r="W187" s="11">
        <v>1895456.41554</v>
      </c>
      <c r="X187" s="11">
        <v>1989358.8073000002</v>
      </c>
      <c r="Y187" s="11">
        <v>1989359</v>
      </c>
      <c r="Z187" s="11">
        <v>3356273</v>
      </c>
    </row>
    <row r="188" spans="1:26" hidden="1" x14ac:dyDescent="0.25">
      <c r="A188">
        <v>3</v>
      </c>
      <c r="B188" t="str">
        <f t="shared" si="6"/>
        <v>CS-102</v>
      </c>
      <c r="C188" t="s">
        <v>314</v>
      </c>
      <c r="D188" t="str">
        <f t="shared" si="7"/>
        <v>102</v>
      </c>
      <c r="E188" t="s">
        <v>566</v>
      </c>
      <c r="F188" s="17">
        <v>2396467</v>
      </c>
      <c r="G188" s="17">
        <v>2770602</v>
      </c>
      <c r="H188" s="17">
        <v>2874582</v>
      </c>
      <c r="I188" s="17">
        <v>2579995</v>
      </c>
      <c r="J188" s="17">
        <v>2421344</v>
      </c>
      <c r="K188" s="17">
        <v>2629569</v>
      </c>
      <c r="L188" s="17">
        <v>2745370</v>
      </c>
      <c r="M188" s="17">
        <v>2745370</v>
      </c>
      <c r="N188" s="17">
        <v>2855158</v>
      </c>
      <c r="O188" s="17">
        <v>2855158</v>
      </c>
      <c r="P188" s="17">
        <v>2930643</v>
      </c>
      <c r="Q188" s="17">
        <v>2930644</v>
      </c>
      <c r="R188" s="17">
        <v>11569179</v>
      </c>
      <c r="S188" s="17">
        <v>11569014</v>
      </c>
      <c r="T188" s="17">
        <v>12103283</v>
      </c>
      <c r="U188" s="105">
        <v>12103283.467119999</v>
      </c>
      <c r="V188" s="105">
        <v>12410159.857529733</v>
      </c>
      <c r="W188" s="11">
        <v>12410159.857529733</v>
      </c>
      <c r="X188" s="11">
        <v>12778113.479</v>
      </c>
      <c r="Y188" s="11">
        <v>12778113</v>
      </c>
      <c r="Z188" s="11">
        <v>13283015</v>
      </c>
    </row>
    <row r="189" spans="1:26" hidden="1" x14ac:dyDescent="0.25">
      <c r="A189">
        <v>3</v>
      </c>
      <c r="B189" t="str">
        <f t="shared" si="6"/>
        <v>CS-103</v>
      </c>
      <c r="C189" t="s">
        <v>314</v>
      </c>
      <c r="D189" t="str">
        <f t="shared" si="7"/>
        <v>103</v>
      </c>
      <c r="E189" t="s">
        <v>567</v>
      </c>
      <c r="F189" s="17">
        <v>1318629</v>
      </c>
      <c r="G189" s="17">
        <v>1318629</v>
      </c>
      <c r="H189" s="17">
        <v>1354486</v>
      </c>
      <c r="I189" s="17">
        <v>1354486</v>
      </c>
      <c r="J189" s="17">
        <v>1400084</v>
      </c>
      <c r="K189" s="17">
        <v>1376928</v>
      </c>
      <c r="L189" s="17">
        <v>1383194</v>
      </c>
      <c r="M189" s="17">
        <v>1383194</v>
      </c>
      <c r="N189" s="17">
        <v>1326838</v>
      </c>
      <c r="O189" s="17">
        <v>1326838</v>
      </c>
      <c r="P189" s="17">
        <v>1311550</v>
      </c>
      <c r="Q189" s="17">
        <v>1311550</v>
      </c>
      <c r="R189" s="17">
        <v>0</v>
      </c>
      <c r="S189" s="17">
        <v>0</v>
      </c>
      <c r="T189" s="17">
        <v>0</v>
      </c>
      <c r="U189" s="105">
        <v>0</v>
      </c>
      <c r="V189" s="105">
        <v>0</v>
      </c>
      <c r="W189" s="11">
        <v>0</v>
      </c>
      <c r="X189" s="11">
        <v>3.9831300000000001</v>
      </c>
      <c r="Y189" s="11">
        <v>0</v>
      </c>
      <c r="Z189" s="11">
        <v>0</v>
      </c>
    </row>
    <row r="190" spans="1:26" hidden="1" x14ac:dyDescent="0.25">
      <c r="A190">
        <v>3</v>
      </c>
      <c r="B190" t="str">
        <f t="shared" si="6"/>
        <v>CS-104</v>
      </c>
      <c r="C190" t="s">
        <v>314</v>
      </c>
      <c r="D190" t="str">
        <f t="shared" si="7"/>
        <v>104</v>
      </c>
      <c r="E190" t="s">
        <v>568</v>
      </c>
      <c r="F190" s="17">
        <v>41938</v>
      </c>
      <c r="G190" s="17">
        <v>41826</v>
      </c>
      <c r="H190" s="17">
        <v>39915</v>
      </c>
      <c r="I190" s="17">
        <v>39912</v>
      </c>
      <c r="J190" s="17">
        <v>40050</v>
      </c>
      <c r="K190" s="17">
        <v>40064</v>
      </c>
      <c r="L190" s="17">
        <v>41779</v>
      </c>
      <c r="M190" s="17">
        <v>64420</v>
      </c>
      <c r="N190" s="17">
        <v>65975</v>
      </c>
      <c r="O190" s="17">
        <v>65975</v>
      </c>
      <c r="P190" s="17">
        <v>-935</v>
      </c>
      <c r="Q190" s="17">
        <v>-935</v>
      </c>
      <c r="R190" s="17">
        <v>-430</v>
      </c>
      <c r="S190" s="17">
        <v>0</v>
      </c>
      <c r="T190" s="17">
        <v>0</v>
      </c>
      <c r="U190" s="105">
        <v>0</v>
      </c>
      <c r="V190" s="105">
        <v>0</v>
      </c>
      <c r="W190" s="11">
        <v>0</v>
      </c>
      <c r="X190" s="11">
        <v>0</v>
      </c>
      <c r="Y190" s="11">
        <v>0</v>
      </c>
      <c r="Z190" s="11">
        <v>0</v>
      </c>
    </row>
    <row r="191" spans="1:26" hidden="1" x14ac:dyDescent="0.25">
      <c r="A191">
        <v>3</v>
      </c>
      <c r="B191" t="str">
        <f t="shared" si="6"/>
        <v>CS-105</v>
      </c>
      <c r="C191" t="s">
        <v>314</v>
      </c>
      <c r="D191" t="str">
        <f t="shared" si="7"/>
        <v>105</v>
      </c>
      <c r="E191" t="s">
        <v>569</v>
      </c>
      <c r="F191" s="17">
        <v>6477</v>
      </c>
      <c r="G191" s="17">
        <v>6516</v>
      </c>
      <c r="H191" s="17">
        <v>4880</v>
      </c>
      <c r="I191" s="17">
        <v>4880</v>
      </c>
      <c r="J191" s="17">
        <v>3182</v>
      </c>
      <c r="K191" s="17">
        <v>3182</v>
      </c>
      <c r="L191" s="17">
        <v>2126</v>
      </c>
      <c r="M191" s="17">
        <v>2126</v>
      </c>
      <c r="N191" s="17">
        <v>874</v>
      </c>
      <c r="O191" s="17">
        <v>874</v>
      </c>
      <c r="P191" s="17">
        <v>179</v>
      </c>
      <c r="Q191" s="17">
        <v>179</v>
      </c>
      <c r="R191" s="17">
        <v>15</v>
      </c>
      <c r="S191" s="17">
        <v>15</v>
      </c>
      <c r="T191" s="17">
        <v>134892</v>
      </c>
      <c r="U191" s="105">
        <v>134892</v>
      </c>
      <c r="V191" s="105">
        <v>127915.03015999999</v>
      </c>
      <c r="W191" s="11">
        <v>127915.03015999999</v>
      </c>
      <c r="X191" s="11">
        <v>124362</v>
      </c>
      <c r="Y191" s="11">
        <v>124362</v>
      </c>
      <c r="Z191" s="11">
        <v>160873</v>
      </c>
    </row>
    <row r="192" spans="1:26" hidden="1" x14ac:dyDescent="0.25">
      <c r="A192">
        <v>3</v>
      </c>
      <c r="B192" t="str">
        <f t="shared" si="6"/>
        <v>CS-106</v>
      </c>
      <c r="C192" t="s">
        <v>314</v>
      </c>
      <c r="D192" t="str">
        <f t="shared" si="7"/>
        <v>106</v>
      </c>
      <c r="E192" t="s">
        <v>570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05">
        <v>0</v>
      </c>
      <c r="V192" s="105">
        <v>0</v>
      </c>
      <c r="W192" s="11">
        <v>0</v>
      </c>
      <c r="X192" s="11">
        <v>0</v>
      </c>
      <c r="Y192" s="11">
        <v>0</v>
      </c>
      <c r="Z192" s="11">
        <v>0</v>
      </c>
    </row>
    <row r="193" spans="1:26" hidden="1" x14ac:dyDescent="0.25">
      <c r="A193">
        <v>3</v>
      </c>
      <c r="B193" t="str">
        <f t="shared" si="6"/>
        <v>CS-107</v>
      </c>
      <c r="C193" t="s">
        <v>314</v>
      </c>
      <c r="D193" t="str">
        <f t="shared" si="7"/>
        <v>107</v>
      </c>
      <c r="E193" t="s">
        <v>571</v>
      </c>
      <c r="F193" s="17">
        <v>1425747</v>
      </c>
      <c r="G193" s="17">
        <v>1426251</v>
      </c>
      <c r="H193" s="17">
        <v>1564111</v>
      </c>
      <c r="I193" s="17">
        <v>1560822</v>
      </c>
      <c r="J193" s="17">
        <v>1603554</v>
      </c>
      <c r="K193" s="17">
        <v>1603638</v>
      </c>
      <c r="L193" s="17">
        <v>1577361</v>
      </c>
      <c r="M193" s="17">
        <v>1564413</v>
      </c>
      <c r="N193" s="17">
        <v>1535676</v>
      </c>
      <c r="O193" s="17">
        <v>1535676</v>
      </c>
      <c r="P193" s="17">
        <v>1440190</v>
      </c>
      <c r="Q193" s="17">
        <v>1440185</v>
      </c>
      <c r="R193" s="17">
        <v>1783547</v>
      </c>
      <c r="S193" s="17">
        <v>1783117</v>
      </c>
      <c r="T193" s="17">
        <v>1830211</v>
      </c>
      <c r="U193" s="105">
        <v>1830378.0320555684</v>
      </c>
      <c r="V193" s="105">
        <v>1845264.3503199993</v>
      </c>
      <c r="W193" s="11">
        <v>1845264.7715799992</v>
      </c>
      <c r="X193" s="11">
        <v>1952022.9386800004</v>
      </c>
      <c r="Y193" s="11">
        <v>1952023</v>
      </c>
      <c r="Z193" s="11">
        <v>2310182</v>
      </c>
    </row>
    <row r="194" spans="1:26" hidden="1" x14ac:dyDescent="0.25">
      <c r="A194">
        <v>3</v>
      </c>
      <c r="B194" t="str">
        <f t="shared" si="6"/>
        <v>CS-1080</v>
      </c>
      <c r="C194" t="s">
        <v>314</v>
      </c>
      <c r="D194" t="str">
        <f t="shared" si="7"/>
        <v>1080</v>
      </c>
      <c r="E194" t="s">
        <v>572</v>
      </c>
      <c r="F194" s="17">
        <v>2772</v>
      </c>
      <c r="G194" s="17">
        <v>2772</v>
      </c>
      <c r="H194" s="17">
        <v>2081</v>
      </c>
      <c r="I194" s="17">
        <v>2081</v>
      </c>
      <c r="J194" s="17">
        <v>2269</v>
      </c>
      <c r="K194" s="17">
        <v>2269</v>
      </c>
      <c r="L194" s="17">
        <v>1399</v>
      </c>
      <c r="M194" s="17">
        <v>1399</v>
      </c>
      <c r="N194" s="17">
        <v>1252</v>
      </c>
      <c r="O194" s="17">
        <v>1252</v>
      </c>
      <c r="P194" s="17">
        <v>-4</v>
      </c>
      <c r="Q194" s="17">
        <v>-4</v>
      </c>
      <c r="R194" s="17">
        <v>6</v>
      </c>
      <c r="S194" s="17">
        <v>6</v>
      </c>
      <c r="T194" s="17">
        <v>32</v>
      </c>
      <c r="U194" s="105">
        <v>32.33764</v>
      </c>
      <c r="V194" s="105">
        <v>5.5091000000000001</v>
      </c>
      <c r="W194" s="11">
        <v>5.5091000000000001</v>
      </c>
      <c r="X194" s="11">
        <v>109.6939</v>
      </c>
      <c r="Y194" s="11">
        <v>110</v>
      </c>
      <c r="Z194" s="11">
        <v>10</v>
      </c>
    </row>
    <row r="195" spans="1:26" hidden="1" x14ac:dyDescent="0.25">
      <c r="A195">
        <v>3</v>
      </c>
      <c r="B195" t="str">
        <f t="shared" si="6"/>
        <v>CS-1081</v>
      </c>
      <c r="C195" t="s">
        <v>314</v>
      </c>
      <c r="D195" t="str">
        <f t="shared" si="7"/>
        <v>1081</v>
      </c>
      <c r="E195" t="s">
        <v>573</v>
      </c>
      <c r="F195" s="17">
        <v>9</v>
      </c>
      <c r="G195" s="17">
        <v>-1069</v>
      </c>
      <c r="H195" s="17">
        <v>794</v>
      </c>
      <c r="I195" s="17">
        <v>794</v>
      </c>
      <c r="J195" s="17">
        <v>1022</v>
      </c>
      <c r="K195" s="17">
        <v>1022</v>
      </c>
      <c r="L195" s="17">
        <v>1039</v>
      </c>
      <c r="M195" s="17">
        <v>1039</v>
      </c>
      <c r="N195" s="17">
        <v>1192</v>
      </c>
      <c r="O195" s="17">
        <v>1192</v>
      </c>
      <c r="P195" s="17">
        <v>893</v>
      </c>
      <c r="Q195" s="17">
        <v>893</v>
      </c>
      <c r="R195" s="17">
        <v>1095</v>
      </c>
      <c r="S195" s="17">
        <v>1095</v>
      </c>
      <c r="T195" s="17">
        <v>775</v>
      </c>
      <c r="U195" s="105">
        <v>775.3</v>
      </c>
      <c r="V195" s="105">
        <v>924</v>
      </c>
      <c r="W195" s="11">
        <v>924</v>
      </c>
      <c r="X195" s="11">
        <v>1015.94858</v>
      </c>
      <c r="Y195" s="11">
        <v>1016</v>
      </c>
      <c r="Z195" s="11">
        <v>5871</v>
      </c>
    </row>
    <row r="196" spans="1:26" hidden="1" x14ac:dyDescent="0.25">
      <c r="A196">
        <v>3</v>
      </c>
      <c r="B196" t="str">
        <f t="shared" ref="B196:B259" si="8">C196&amp;"-"&amp;D196</f>
        <v>CS-1082</v>
      </c>
      <c r="C196" t="s">
        <v>314</v>
      </c>
      <c r="D196" t="str">
        <f t="shared" ref="D196:D259" si="9">SUBSTITUTE(E196,".","")</f>
        <v>1082</v>
      </c>
      <c r="E196" t="s">
        <v>574</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05">
        <v>0</v>
      </c>
      <c r="V196" s="105">
        <v>0</v>
      </c>
      <c r="W196" s="11">
        <v>0</v>
      </c>
      <c r="X196" s="11">
        <v>0</v>
      </c>
      <c r="Y196" s="11">
        <v>0</v>
      </c>
      <c r="Z196" s="11">
        <v>0</v>
      </c>
    </row>
    <row r="197" spans="1:26" hidden="1" x14ac:dyDescent="0.25">
      <c r="A197">
        <v>3</v>
      </c>
      <c r="B197" t="str">
        <f t="shared" si="8"/>
        <v>CS-1083</v>
      </c>
      <c r="C197" t="s">
        <v>314</v>
      </c>
      <c r="D197" t="str">
        <f t="shared" si="9"/>
        <v>1083</v>
      </c>
      <c r="E197" t="s">
        <v>575</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05">
        <v>0</v>
      </c>
      <c r="V197" s="105">
        <v>0</v>
      </c>
      <c r="W197" s="11">
        <v>0</v>
      </c>
      <c r="X197" s="11">
        <v>0</v>
      </c>
      <c r="Y197" s="11">
        <v>0</v>
      </c>
      <c r="Z197" s="11">
        <v>0</v>
      </c>
    </row>
    <row r="198" spans="1:26" hidden="1" x14ac:dyDescent="0.25">
      <c r="A198">
        <v>3</v>
      </c>
      <c r="B198" t="str">
        <f t="shared" si="8"/>
        <v>CS-1084</v>
      </c>
      <c r="C198" t="s">
        <v>314</v>
      </c>
      <c r="D198" t="str">
        <f t="shared" si="9"/>
        <v>1084</v>
      </c>
      <c r="E198" t="s">
        <v>576</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05">
        <v>0</v>
      </c>
      <c r="V198" s="105">
        <v>0</v>
      </c>
      <c r="W198" s="11">
        <v>0</v>
      </c>
      <c r="X198" s="11">
        <v>0</v>
      </c>
      <c r="Y198" s="11">
        <v>0</v>
      </c>
      <c r="Z198" s="11">
        <v>0</v>
      </c>
    </row>
    <row r="199" spans="1:26" hidden="1" x14ac:dyDescent="0.25">
      <c r="A199">
        <v>3</v>
      </c>
      <c r="B199" t="str">
        <f t="shared" si="8"/>
        <v>CS-1085</v>
      </c>
      <c r="C199" t="s">
        <v>314</v>
      </c>
      <c r="D199" t="str">
        <f t="shared" si="9"/>
        <v>1085</v>
      </c>
      <c r="E199" t="s">
        <v>577</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05">
        <v>0</v>
      </c>
      <c r="V199" s="105">
        <v>0</v>
      </c>
      <c r="W199" s="11">
        <v>0</v>
      </c>
      <c r="X199" s="11">
        <v>0</v>
      </c>
      <c r="Y199" s="11">
        <v>0</v>
      </c>
      <c r="Z199" s="11">
        <v>0</v>
      </c>
    </row>
    <row r="200" spans="1:26" hidden="1" x14ac:dyDescent="0.25">
      <c r="A200">
        <v>3</v>
      </c>
      <c r="B200" t="str">
        <f t="shared" si="8"/>
        <v>CS-1086</v>
      </c>
      <c r="C200" t="s">
        <v>314</v>
      </c>
      <c r="D200" t="str">
        <f t="shared" si="9"/>
        <v>1086</v>
      </c>
      <c r="E200" t="s">
        <v>578</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05">
        <v>0</v>
      </c>
      <c r="V200" s="105">
        <v>0</v>
      </c>
      <c r="W200" s="11">
        <v>0</v>
      </c>
      <c r="X200" s="11">
        <v>0</v>
      </c>
      <c r="Y200" s="11">
        <v>0</v>
      </c>
      <c r="Z200" s="11">
        <v>0</v>
      </c>
    </row>
    <row r="201" spans="1:26" hidden="1" x14ac:dyDescent="0.25">
      <c r="A201">
        <v>3</v>
      </c>
      <c r="B201" t="str">
        <f t="shared" si="8"/>
        <v>CS-1087</v>
      </c>
      <c r="C201" t="s">
        <v>314</v>
      </c>
      <c r="D201" t="str">
        <f t="shared" si="9"/>
        <v>1087</v>
      </c>
      <c r="E201" t="s">
        <v>579</v>
      </c>
      <c r="F201" s="17">
        <v>3072</v>
      </c>
      <c r="G201" s="17">
        <v>3072</v>
      </c>
      <c r="H201" s="17">
        <v>2061</v>
      </c>
      <c r="I201" s="17">
        <v>2061</v>
      </c>
      <c r="J201" s="17">
        <v>2391</v>
      </c>
      <c r="K201" s="17">
        <v>2391</v>
      </c>
      <c r="L201" s="17">
        <v>2731</v>
      </c>
      <c r="M201" s="17">
        <v>2731</v>
      </c>
      <c r="N201" s="17">
        <v>3781</v>
      </c>
      <c r="O201" s="17">
        <v>3781</v>
      </c>
      <c r="P201" s="17">
        <v>3191</v>
      </c>
      <c r="Q201" s="17">
        <v>3191</v>
      </c>
      <c r="R201" s="17">
        <v>2956</v>
      </c>
      <c r="S201" s="17">
        <v>2956</v>
      </c>
      <c r="T201" s="17">
        <v>1488</v>
      </c>
      <c r="U201" s="105">
        <v>1488.0896299999999</v>
      </c>
      <c r="V201" s="105">
        <v>1180.1585399999999</v>
      </c>
      <c r="W201" s="11">
        <v>1180.1585399999999</v>
      </c>
      <c r="X201" s="11">
        <v>832.17176000000006</v>
      </c>
      <c r="Y201" s="11">
        <v>832</v>
      </c>
      <c r="Z201" s="11">
        <v>3179</v>
      </c>
    </row>
    <row r="202" spans="1:26" hidden="1" x14ac:dyDescent="0.25">
      <c r="A202">
        <v>3</v>
      </c>
      <c r="B202" t="str">
        <f t="shared" si="8"/>
        <v>CS-10880</v>
      </c>
      <c r="C202" t="s">
        <v>314</v>
      </c>
      <c r="D202" t="str">
        <f t="shared" si="9"/>
        <v>10880</v>
      </c>
      <c r="E202" t="s">
        <v>580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05">
        <v>0</v>
      </c>
      <c r="V202" s="105">
        <v>0</v>
      </c>
      <c r="W202" s="11">
        <v>0</v>
      </c>
      <c r="X202" s="11">
        <v>0</v>
      </c>
      <c r="Y202" s="11">
        <v>0</v>
      </c>
      <c r="Z202" s="11">
        <v>0</v>
      </c>
    </row>
    <row r="203" spans="1:26" hidden="1" x14ac:dyDescent="0.25">
      <c r="A203">
        <v>3</v>
      </c>
      <c r="B203" t="str">
        <f t="shared" si="8"/>
        <v>CS-10881</v>
      </c>
      <c r="C203" t="s">
        <v>314</v>
      </c>
      <c r="D203" t="str">
        <f t="shared" si="9"/>
        <v>10881</v>
      </c>
      <c r="E203" t="s">
        <v>581</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05">
        <v>0</v>
      </c>
      <c r="V203" s="105">
        <v>0</v>
      </c>
      <c r="W203" s="11">
        <v>0</v>
      </c>
      <c r="X203" s="11">
        <v>0</v>
      </c>
      <c r="Y203" s="11">
        <v>0</v>
      </c>
      <c r="Z203" s="11">
        <v>0</v>
      </c>
    </row>
    <row r="204" spans="1:26" hidden="1" x14ac:dyDescent="0.25">
      <c r="A204">
        <v>3</v>
      </c>
      <c r="B204" t="str">
        <f t="shared" si="8"/>
        <v>CS-10900</v>
      </c>
      <c r="C204" t="s">
        <v>314</v>
      </c>
      <c r="D204" t="str">
        <f t="shared" si="9"/>
        <v>10900</v>
      </c>
      <c r="E204" t="s">
        <v>582</v>
      </c>
      <c r="F204" s="17">
        <v>37622</v>
      </c>
      <c r="G204" s="17">
        <v>37622</v>
      </c>
      <c r="H204" s="17">
        <v>47664</v>
      </c>
      <c r="I204" s="17">
        <v>47664</v>
      </c>
      <c r="J204" s="17">
        <v>79819</v>
      </c>
      <c r="K204" s="17">
        <v>79819</v>
      </c>
      <c r="L204" s="17">
        <v>75243</v>
      </c>
      <c r="M204" s="17">
        <v>75243</v>
      </c>
      <c r="N204" s="17">
        <v>61819</v>
      </c>
      <c r="O204" s="17">
        <v>61819</v>
      </c>
      <c r="P204" s="17">
        <v>59464</v>
      </c>
      <c r="Q204" s="17">
        <v>59463</v>
      </c>
      <c r="R204" s="17">
        <v>64180</v>
      </c>
      <c r="S204" s="17">
        <v>64180</v>
      </c>
      <c r="T204" s="17">
        <v>63527</v>
      </c>
      <c r="U204" s="105">
        <v>63527.388069999986</v>
      </c>
      <c r="V204" s="105">
        <v>56093.220539999995</v>
      </c>
      <c r="W204" s="11">
        <v>56093.220539999995</v>
      </c>
      <c r="X204" s="11">
        <v>55295.167129999987</v>
      </c>
      <c r="Y204" s="11">
        <v>55295</v>
      </c>
      <c r="Z204" s="11">
        <v>57466</v>
      </c>
    </row>
    <row r="205" spans="1:26" hidden="1" x14ac:dyDescent="0.25">
      <c r="A205">
        <v>3</v>
      </c>
      <c r="B205" t="str">
        <f t="shared" si="8"/>
        <v>CS-10901</v>
      </c>
      <c r="C205" t="s">
        <v>314</v>
      </c>
      <c r="D205" t="str">
        <f t="shared" si="9"/>
        <v>10901</v>
      </c>
      <c r="E205" t="s">
        <v>583</v>
      </c>
      <c r="F205" s="17">
        <v>20969</v>
      </c>
      <c r="G205" s="17">
        <v>20969</v>
      </c>
      <c r="H205" s="17">
        <v>25536</v>
      </c>
      <c r="I205" s="17">
        <v>25536</v>
      </c>
      <c r="J205" s="17">
        <v>26762</v>
      </c>
      <c r="K205" s="17">
        <v>26762</v>
      </c>
      <c r="L205" s="17">
        <v>26183</v>
      </c>
      <c r="M205" s="17">
        <v>26183</v>
      </c>
      <c r="N205" s="17">
        <v>19683</v>
      </c>
      <c r="O205" s="17">
        <v>19683</v>
      </c>
      <c r="P205" s="17">
        <v>10967</v>
      </c>
      <c r="Q205" s="17">
        <v>10967</v>
      </c>
      <c r="R205" s="17">
        <v>12722</v>
      </c>
      <c r="S205" s="17">
        <v>12722</v>
      </c>
      <c r="T205" s="17">
        <v>13320</v>
      </c>
      <c r="U205" s="105">
        <v>13320.425649999999</v>
      </c>
      <c r="V205" s="105">
        <v>13430.395480000001</v>
      </c>
      <c r="W205" s="11">
        <v>13430.395480000001</v>
      </c>
      <c r="X205" s="11">
        <v>14009.278820000001</v>
      </c>
      <c r="Y205" s="11">
        <v>14009</v>
      </c>
      <c r="Z205" s="11">
        <v>13354</v>
      </c>
    </row>
    <row r="206" spans="1:26" hidden="1" x14ac:dyDescent="0.25">
      <c r="A206">
        <v>4</v>
      </c>
      <c r="B206" t="str">
        <f t="shared" si="8"/>
        <v>FlC-0100</v>
      </c>
      <c r="C206" t="s">
        <v>315</v>
      </c>
      <c r="D206" t="str">
        <f t="shared" si="9"/>
        <v>0100</v>
      </c>
      <c r="E206" t="s">
        <v>373</v>
      </c>
      <c r="F206" s="17">
        <v>113797.47928</v>
      </c>
      <c r="G206" s="17">
        <v>113797.47606329444</v>
      </c>
      <c r="H206" s="17">
        <v>163285.41824999999</v>
      </c>
      <c r="I206" s="17">
        <v>163285.41824999999</v>
      </c>
      <c r="J206" s="17">
        <v>109674.92428000001</v>
      </c>
      <c r="K206" s="17">
        <v>109674.01983</v>
      </c>
      <c r="L206" s="17">
        <v>98737.216549999997</v>
      </c>
      <c r="M206" s="17">
        <v>98703.466549999997</v>
      </c>
      <c r="N206" s="17">
        <v>85848.495590000006</v>
      </c>
      <c r="O206" s="17">
        <v>85848.495590000006</v>
      </c>
      <c r="P206" s="17">
        <v>109402.001</v>
      </c>
      <c r="Q206" s="17">
        <v>109402.001</v>
      </c>
      <c r="R206" s="17">
        <v>93669.518959999885</v>
      </c>
      <c r="S206" s="17">
        <v>93669.518959999899</v>
      </c>
      <c r="T206" s="17">
        <v>16720.557519999998</v>
      </c>
      <c r="U206" s="105">
        <v>16720.557519999998</v>
      </c>
      <c r="V206" s="105">
        <v>0</v>
      </c>
      <c r="W206" s="11">
        <v>0</v>
      </c>
      <c r="X206" s="11">
        <v>2630.9975300000001</v>
      </c>
      <c r="Y206" s="11">
        <v>2630.9975300000001</v>
      </c>
      <c r="Z206" s="11">
        <v>10440.254452900002</v>
      </c>
    </row>
    <row r="207" spans="1:26" hidden="1" x14ac:dyDescent="0.25">
      <c r="A207">
        <v>4</v>
      </c>
      <c r="B207" t="str">
        <f t="shared" si="8"/>
        <v>FlC-0110</v>
      </c>
      <c r="C207" t="s">
        <v>315</v>
      </c>
      <c r="D207" t="str">
        <f t="shared" si="9"/>
        <v>0110</v>
      </c>
      <c r="E207" t="s">
        <v>374</v>
      </c>
      <c r="F207" s="17">
        <v>0</v>
      </c>
      <c r="G207" s="17">
        <v>0</v>
      </c>
      <c r="H207" s="17">
        <v>0</v>
      </c>
      <c r="I207" s="17">
        <v>0</v>
      </c>
      <c r="J207" s="17">
        <v>0</v>
      </c>
      <c r="K207" s="17">
        <v>0.16900000000000001</v>
      </c>
      <c r="L207" s="17">
        <v>0</v>
      </c>
      <c r="M207" s="17">
        <v>0</v>
      </c>
      <c r="N207" s="17">
        <v>0</v>
      </c>
      <c r="O207" s="17">
        <v>0</v>
      </c>
      <c r="P207" s="17">
        <v>0</v>
      </c>
      <c r="Q207" s="17">
        <v>0</v>
      </c>
      <c r="R207" s="17">
        <v>0</v>
      </c>
      <c r="S207" s="17">
        <v>0</v>
      </c>
      <c r="T207" s="17">
        <v>3258.2731800000001</v>
      </c>
      <c r="U207" s="105">
        <v>3258.2731800000001</v>
      </c>
      <c r="V207" s="105">
        <v>0</v>
      </c>
      <c r="W207" s="11">
        <v>0</v>
      </c>
      <c r="X207" s="11">
        <v>0</v>
      </c>
      <c r="Y207" s="11">
        <v>0</v>
      </c>
      <c r="Z207" s="11">
        <v>1563.9738200000002</v>
      </c>
    </row>
    <row r="208" spans="1:26" hidden="1" x14ac:dyDescent="0.25">
      <c r="A208">
        <v>4</v>
      </c>
      <c r="B208" t="str">
        <f t="shared" si="8"/>
        <v>FlC-01110</v>
      </c>
      <c r="C208" t="s">
        <v>315</v>
      </c>
      <c r="D208" t="str">
        <f t="shared" si="9"/>
        <v>01110</v>
      </c>
      <c r="E208" t="s">
        <v>375</v>
      </c>
      <c r="F208" s="17">
        <v>3651.3092900000001</v>
      </c>
      <c r="G208" s="17">
        <v>3651.1039999999998</v>
      </c>
      <c r="H208" s="17">
        <v>2749.1240600000001</v>
      </c>
      <c r="I208" s="17">
        <v>2749.1240600000001</v>
      </c>
      <c r="J208" s="17">
        <v>2535.8315208600002</v>
      </c>
      <c r="K208" s="17">
        <v>2535.8315208600006</v>
      </c>
      <c r="L208" s="17">
        <v>2507.9824600000015</v>
      </c>
      <c r="M208" s="17">
        <v>2507.9824600000015</v>
      </c>
      <c r="N208" s="17">
        <v>0</v>
      </c>
      <c r="O208" s="17">
        <v>0</v>
      </c>
      <c r="P208" s="17">
        <v>87262.145999999993</v>
      </c>
      <c r="Q208" s="17">
        <v>87262.145999999993</v>
      </c>
      <c r="R208" s="17">
        <v>83459.068410000007</v>
      </c>
      <c r="S208" s="17">
        <v>83459.068410000007</v>
      </c>
      <c r="T208" s="17">
        <v>92060.156520000004</v>
      </c>
      <c r="U208" s="105">
        <v>92060.156520000004</v>
      </c>
      <c r="V208" s="105">
        <v>87033.576119999998</v>
      </c>
      <c r="W208" s="11">
        <v>87033.576119999998</v>
      </c>
      <c r="X208" s="11">
        <v>97283.584189999994</v>
      </c>
      <c r="Y208" s="11">
        <v>97283.584189999994</v>
      </c>
      <c r="Z208" s="11">
        <v>95717</v>
      </c>
    </row>
    <row r="209" spans="1:26" hidden="1" x14ac:dyDescent="0.25">
      <c r="A209">
        <v>4</v>
      </c>
      <c r="B209" t="str">
        <f t="shared" si="8"/>
        <v>FlC-01111</v>
      </c>
      <c r="C209" t="s">
        <v>315</v>
      </c>
      <c r="D209" t="str">
        <f t="shared" si="9"/>
        <v>01111</v>
      </c>
      <c r="E209" t="s">
        <v>376</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05">
        <v>0</v>
      </c>
      <c r="V209" s="105">
        <v>0</v>
      </c>
      <c r="W209" s="11">
        <v>0</v>
      </c>
      <c r="X209" s="11">
        <v>0</v>
      </c>
      <c r="Y209" s="11">
        <v>0</v>
      </c>
      <c r="Z209" s="11">
        <v>0</v>
      </c>
    </row>
    <row r="210" spans="1:26" hidden="1" x14ac:dyDescent="0.25">
      <c r="A210">
        <v>4</v>
      </c>
      <c r="B210" t="str">
        <f t="shared" si="8"/>
        <v>FlC-01112</v>
      </c>
      <c r="C210" t="s">
        <v>315</v>
      </c>
      <c r="D210" t="str">
        <f t="shared" si="9"/>
        <v>01112</v>
      </c>
      <c r="E210" t="s">
        <v>377</v>
      </c>
      <c r="F210" s="17">
        <v>85010</v>
      </c>
      <c r="G210" s="17">
        <v>85010</v>
      </c>
      <c r="H210" s="17">
        <v>86710</v>
      </c>
      <c r="I210" s="17">
        <v>86710</v>
      </c>
      <c r="J210" s="17">
        <v>88216</v>
      </c>
      <c r="K210" s="17">
        <v>88216</v>
      </c>
      <c r="L210" s="17">
        <v>91333.876000000004</v>
      </c>
      <c r="M210" s="17">
        <v>91333.876000000004</v>
      </c>
      <c r="N210" s="17">
        <v>98614.494630000016</v>
      </c>
      <c r="O210" s="17">
        <v>105669.50863</v>
      </c>
      <c r="P210" s="17">
        <v>0</v>
      </c>
      <c r="Q210" s="17">
        <v>0</v>
      </c>
      <c r="R210" s="17">
        <v>0</v>
      </c>
      <c r="S210" s="17">
        <v>0</v>
      </c>
      <c r="T210" s="17">
        <v>0</v>
      </c>
      <c r="U210" s="105">
        <v>0</v>
      </c>
      <c r="V210" s="105">
        <v>4828.0100899999998</v>
      </c>
      <c r="W210" s="11">
        <v>4828.0100899999998</v>
      </c>
      <c r="X210" s="11">
        <v>5315.2024600000004</v>
      </c>
      <c r="Y210" s="11">
        <v>5315.2024600000004</v>
      </c>
      <c r="Z210" s="11">
        <v>15014</v>
      </c>
    </row>
    <row r="211" spans="1:26" hidden="1" x14ac:dyDescent="0.25">
      <c r="A211">
        <v>4</v>
      </c>
      <c r="B211" t="str">
        <f t="shared" si="8"/>
        <v>FlC-01113</v>
      </c>
      <c r="C211" t="s">
        <v>315</v>
      </c>
      <c r="D211" t="str">
        <f t="shared" si="9"/>
        <v>01113</v>
      </c>
      <c r="E211" t="s">
        <v>378</v>
      </c>
      <c r="F211" s="17">
        <v>10291.02794</v>
      </c>
      <c r="G211" s="17">
        <v>10288.579</v>
      </c>
      <c r="H211" s="17">
        <v>11330.845359999999</v>
      </c>
      <c r="I211" s="17">
        <v>11330.845359999999</v>
      </c>
      <c r="J211" s="17">
        <v>11638.358043236001</v>
      </c>
      <c r="K211" s="17">
        <v>11638.358043235994</v>
      </c>
      <c r="L211" s="17">
        <v>12062.473110000004</v>
      </c>
      <c r="M211" s="17">
        <v>12062.473110000004</v>
      </c>
      <c r="N211" s="17">
        <v>31756.049510000001</v>
      </c>
      <c r="O211" s="17">
        <v>31756.049510000001</v>
      </c>
      <c r="P211" s="17">
        <v>29850.587</v>
      </c>
      <c r="Q211" s="17">
        <v>29850.587</v>
      </c>
      <c r="R211" s="17">
        <v>31990.514410000014</v>
      </c>
      <c r="S211" s="17">
        <v>31990.514410000014</v>
      </c>
      <c r="T211" s="17">
        <v>37460.457119999999</v>
      </c>
      <c r="U211" s="105">
        <v>37460.457119999999</v>
      </c>
      <c r="V211" s="105">
        <v>40457.835659999997</v>
      </c>
      <c r="W211" s="11">
        <v>40457.835659999997</v>
      </c>
      <c r="X211" s="11">
        <v>44032.60729</v>
      </c>
      <c r="Y211" s="11">
        <v>44032.60729</v>
      </c>
      <c r="Z211" s="11">
        <v>49822.506189999971</v>
      </c>
    </row>
    <row r="212" spans="1:26" hidden="1" x14ac:dyDescent="0.25">
      <c r="A212">
        <v>4</v>
      </c>
      <c r="B212" t="str">
        <f t="shared" si="8"/>
        <v>FlC-01114</v>
      </c>
      <c r="C212" t="s">
        <v>315</v>
      </c>
      <c r="D212" t="str">
        <f t="shared" si="9"/>
        <v>01114</v>
      </c>
      <c r="E212" t="s">
        <v>379</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05">
        <v>0</v>
      </c>
      <c r="V212" s="105">
        <v>0</v>
      </c>
      <c r="W212" s="11">
        <v>0</v>
      </c>
      <c r="X212" s="11">
        <v>0</v>
      </c>
      <c r="Y212" s="11">
        <v>0</v>
      </c>
      <c r="Z212" s="11">
        <v>0</v>
      </c>
    </row>
    <row r="213" spans="1:26" hidden="1" x14ac:dyDescent="0.25">
      <c r="A213">
        <v>4</v>
      </c>
      <c r="B213" t="str">
        <f t="shared" si="8"/>
        <v>FlC-01120</v>
      </c>
      <c r="C213" t="s">
        <v>315</v>
      </c>
      <c r="D213" t="str">
        <f t="shared" si="9"/>
        <v>01120</v>
      </c>
      <c r="E213" t="s">
        <v>380</v>
      </c>
      <c r="F213" s="17">
        <v>67228.255390000006</v>
      </c>
      <c r="G213" s="17">
        <v>67227.418999999994</v>
      </c>
      <c r="H213" s="17">
        <v>101977.69494999999</v>
      </c>
      <c r="I213" s="17">
        <v>101978.84494999998</v>
      </c>
      <c r="J213" s="17">
        <v>8261.5395032399992</v>
      </c>
      <c r="K213" s="17">
        <v>8261.5395032399992</v>
      </c>
      <c r="L213" s="17">
        <v>26230.420439999994</v>
      </c>
      <c r="M213" s="17">
        <v>26230.420439999994</v>
      </c>
      <c r="N213" s="17">
        <v>12008.791019999999</v>
      </c>
      <c r="O213" s="17">
        <v>12008.791019999999</v>
      </c>
      <c r="P213" s="17">
        <v>2510.797</v>
      </c>
      <c r="Q213" s="17">
        <v>2510.797</v>
      </c>
      <c r="R213" s="17">
        <v>177820.64652000001</v>
      </c>
      <c r="S213" s="17">
        <v>177820.64652000001</v>
      </c>
      <c r="T213" s="17">
        <v>84987.77334</v>
      </c>
      <c r="U213" s="105">
        <v>84987.77334</v>
      </c>
      <c r="V213" s="105">
        <v>83792.00572999999</v>
      </c>
      <c r="W213" s="11">
        <v>83792.00572999999</v>
      </c>
      <c r="X213" s="11">
        <v>85878.419099999999</v>
      </c>
      <c r="Y213" s="11">
        <v>85878.419099999999</v>
      </c>
      <c r="Z213" s="11">
        <v>87293.373749999999</v>
      </c>
    </row>
    <row r="214" spans="1:26" hidden="1" x14ac:dyDescent="0.25">
      <c r="A214">
        <v>4</v>
      </c>
      <c r="B214" t="str">
        <f t="shared" si="8"/>
        <v>FlC-01121</v>
      </c>
      <c r="C214" t="s">
        <v>315</v>
      </c>
      <c r="D214" t="str">
        <f t="shared" si="9"/>
        <v>01121</v>
      </c>
      <c r="E214" t="s">
        <v>381</v>
      </c>
      <c r="F214" s="17">
        <v>31984.942649999997</v>
      </c>
      <c r="G214" s="17">
        <v>31982.92</v>
      </c>
      <c r="H214" s="17">
        <v>45976.365960000003</v>
      </c>
      <c r="I214" s="17">
        <v>45976.365960000003</v>
      </c>
      <c r="J214" s="17">
        <v>48762.590684235991</v>
      </c>
      <c r="K214" s="17">
        <v>48762.590684235991</v>
      </c>
      <c r="L214" s="17">
        <v>49691.884629999979</v>
      </c>
      <c r="M214" s="17">
        <v>49691.884629999979</v>
      </c>
      <c r="N214" s="17">
        <v>50344.570270000004</v>
      </c>
      <c r="O214" s="17">
        <v>50344.570270000004</v>
      </c>
      <c r="P214" s="17">
        <v>80454.198999999993</v>
      </c>
      <c r="Q214" s="17">
        <v>80454.198999999993</v>
      </c>
      <c r="R214" s="17">
        <v>85563.054359999995</v>
      </c>
      <c r="S214" s="17">
        <v>85563.054359999995</v>
      </c>
      <c r="T214" s="17">
        <v>85406.623330000002</v>
      </c>
      <c r="U214" s="105">
        <v>85406.623330000002</v>
      </c>
      <c r="V214" s="105">
        <v>84714.141699999993</v>
      </c>
      <c r="W214" s="11">
        <v>84714.141699999993</v>
      </c>
      <c r="X214" s="11">
        <v>96334.287280000106</v>
      </c>
      <c r="Y214" s="11">
        <v>96334.287280000106</v>
      </c>
      <c r="Z214" s="11">
        <v>96809.085429999977</v>
      </c>
    </row>
    <row r="215" spans="1:26" hidden="1" x14ac:dyDescent="0.25">
      <c r="A215">
        <v>4</v>
      </c>
      <c r="B215" t="str">
        <f t="shared" si="8"/>
        <v>FlC-01122</v>
      </c>
      <c r="C215" t="s">
        <v>315</v>
      </c>
      <c r="D215" t="str">
        <f t="shared" si="9"/>
        <v>01122</v>
      </c>
      <c r="E215" t="s">
        <v>382</v>
      </c>
      <c r="F215" s="17">
        <v>15332.968939999999</v>
      </c>
      <c r="G215" s="17">
        <v>15431.046</v>
      </c>
      <c r="H215" s="17">
        <v>14161.847320000001</v>
      </c>
      <c r="I215" s="17">
        <v>14161.847320000001</v>
      </c>
      <c r="J215" s="17">
        <v>15649.549113931995</v>
      </c>
      <c r="K215" s="17">
        <v>15649.548893931998</v>
      </c>
      <c r="L215" s="17">
        <v>16063.784840000004</v>
      </c>
      <c r="M215" s="17">
        <v>16063.784840000004</v>
      </c>
      <c r="N215" s="17">
        <v>26461.166499999999</v>
      </c>
      <c r="O215" s="17">
        <v>26461.166499999999</v>
      </c>
      <c r="P215" s="17">
        <v>15991.632</v>
      </c>
      <c r="Q215" s="17">
        <v>15991.632</v>
      </c>
      <c r="R215" s="17">
        <v>25477.368919999997</v>
      </c>
      <c r="S215" s="17">
        <v>25477.368919999997</v>
      </c>
      <c r="T215" s="17">
        <v>22183.056949999998</v>
      </c>
      <c r="U215" s="105">
        <v>22183.056949999998</v>
      </c>
      <c r="V215" s="105">
        <v>95678.77377</v>
      </c>
      <c r="W215" s="11">
        <v>95678.77377</v>
      </c>
      <c r="X215" s="11">
        <v>23415.855889999999</v>
      </c>
      <c r="Y215" s="11">
        <v>23415.855889999999</v>
      </c>
      <c r="Z215" s="11">
        <v>26530.199949999987</v>
      </c>
    </row>
    <row r="216" spans="1:26" hidden="1" x14ac:dyDescent="0.25">
      <c r="A216">
        <v>4</v>
      </c>
      <c r="B216" t="str">
        <f t="shared" si="8"/>
        <v>FlC-01123</v>
      </c>
      <c r="C216" t="s">
        <v>315</v>
      </c>
      <c r="D216" t="str">
        <f t="shared" si="9"/>
        <v>01123</v>
      </c>
      <c r="E216" t="s">
        <v>383</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05">
        <v>0</v>
      </c>
      <c r="V216" s="105">
        <v>0</v>
      </c>
      <c r="W216" s="11">
        <v>0</v>
      </c>
      <c r="X216" s="11">
        <v>0</v>
      </c>
      <c r="Y216" s="11">
        <v>0</v>
      </c>
      <c r="Z216" s="11">
        <v>0</v>
      </c>
    </row>
    <row r="217" spans="1:26" hidden="1" x14ac:dyDescent="0.25">
      <c r="A217">
        <v>4</v>
      </c>
      <c r="B217" t="str">
        <f t="shared" si="8"/>
        <v>FlC-01124</v>
      </c>
      <c r="C217" t="s">
        <v>315</v>
      </c>
      <c r="D217" t="str">
        <f t="shared" si="9"/>
        <v>01124</v>
      </c>
      <c r="E217" t="s">
        <v>384</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05">
        <v>0</v>
      </c>
      <c r="V217" s="105">
        <v>0</v>
      </c>
      <c r="W217" s="11">
        <v>0</v>
      </c>
      <c r="X217" s="11">
        <v>0</v>
      </c>
      <c r="Y217" s="11">
        <v>0</v>
      </c>
      <c r="Z217" s="11">
        <v>0</v>
      </c>
    </row>
    <row r="218" spans="1:26" hidden="1" x14ac:dyDescent="0.25">
      <c r="A218">
        <v>4</v>
      </c>
      <c r="B218" t="str">
        <f t="shared" si="8"/>
        <v>FlC-01130</v>
      </c>
      <c r="C218" t="s">
        <v>315</v>
      </c>
      <c r="D218" t="str">
        <f t="shared" si="9"/>
        <v>01130</v>
      </c>
      <c r="E218" t="s">
        <v>385</v>
      </c>
      <c r="F218" s="17">
        <v>22331.120760000002</v>
      </c>
      <c r="G218" s="17">
        <v>22334.844000000001</v>
      </c>
      <c r="H218" s="17">
        <v>22312.726590000006</v>
      </c>
      <c r="I218" s="17">
        <v>22312.726590000006</v>
      </c>
      <c r="J218" s="17">
        <v>21339.698202619995</v>
      </c>
      <c r="K218" s="17">
        <v>19843.498202620005</v>
      </c>
      <c r="L218" s="17">
        <v>20365.762810000004</v>
      </c>
      <c r="M218" s="17">
        <v>20365.762810000004</v>
      </c>
      <c r="N218" s="17">
        <v>17503.267510000001</v>
      </c>
      <c r="O218" s="17">
        <v>17503.267510000001</v>
      </c>
      <c r="P218" s="17">
        <v>19688.898000000001</v>
      </c>
      <c r="Q218" s="17">
        <v>19688.898000000001</v>
      </c>
      <c r="R218" s="17">
        <v>20658.713100000001</v>
      </c>
      <c r="S218" s="17">
        <v>20658.713100000001</v>
      </c>
      <c r="T218" s="17">
        <v>19002.254919999999</v>
      </c>
      <c r="U218" s="105">
        <v>19002.254919999999</v>
      </c>
      <c r="V218" s="105">
        <v>19933.77837</v>
      </c>
      <c r="W218" s="11">
        <v>19933.77837</v>
      </c>
      <c r="X218" s="11">
        <v>18389.847809999999</v>
      </c>
      <c r="Y218" s="11">
        <v>18389.847809999999</v>
      </c>
      <c r="Z218" s="11">
        <v>16582.661970774654</v>
      </c>
    </row>
    <row r="219" spans="1:26" hidden="1" x14ac:dyDescent="0.25">
      <c r="A219">
        <v>4</v>
      </c>
      <c r="B219" t="str">
        <f t="shared" si="8"/>
        <v>FlC-01131</v>
      </c>
      <c r="C219" t="s">
        <v>315</v>
      </c>
      <c r="D219" t="str">
        <f t="shared" si="9"/>
        <v>01131</v>
      </c>
      <c r="E219" t="s">
        <v>386</v>
      </c>
      <c r="F219" s="17">
        <v>1495.96723</v>
      </c>
      <c r="G219" s="17">
        <v>1495.96723</v>
      </c>
      <c r="H219" s="17">
        <v>1749.0501600000002</v>
      </c>
      <c r="I219" s="17">
        <v>1749.0501600000002</v>
      </c>
      <c r="J219" s="17">
        <v>1727.7221600000003</v>
      </c>
      <c r="K219" s="17">
        <v>1727.7221599999998</v>
      </c>
      <c r="L219" s="17">
        <v>1712.4608599999999</v>
      </c>
      <c r="M219" s="17">
        <v>1712.4608599999999</v>
      </c>
      <c r="N219" s="17">
        <v>542.31293999999991</v>
      </c>
      <c r="O219" s="17">
        <v>542.31293999999991</v>
      </c>
      <c r="P219" s="17">
        <v>690.529</v>
      </c>
      <c r="Q219" s="17">
        <v>690.529</v>
      </c>
      <c r="R219" s="17">
        <v>685.14457999999979</v>
      </c>
      <c r="S219" s="17">
        <v>685.14457999999979</v>
      </c>
      <c r="T219" s="17">
        <v>2004.670079999999</v>
      </c>
      <c r="U219" s="105">
        <v>2004.670079999999</v>
      </c>
      <c r="V219" s="105">
        <v>2106.75774</v>
      </c>
      <c r="W219" s="11">
        <v>2106.75774</v>
      </c>
      <c r="X219" s="11">
        <v>4106.5916999999999</v>
      </c>
      <c r="Y219" s="11">
        <v>4106.5916999999999</v>
      </c>
      <c r="Z219" s="11">
        <v>3152.9476399999976</v>
      </c>
    </row>
    <row r="220" spans="1:26" hidden="1" x14ac:dyDescent="0.25">
      <c r="A220">
        <v>4</v>
      </c>
      <c r="B220" t="str">
        <f t="shared" si="8"/>
        <v>FlC-01132</v>
      </c>
      <c r="C220" t="s">
        <v>315</v>
      </c>
      <c r="D220" t="str">
        <f t="shared" si="9"/>
        <v>01132</v>
      </c>
      <c r="E220" t="s">
        <v>387</v>
      </c>
      <c r="F220" s="17">
        <v>220.71899999999999</v>
      </c>
      <c r="G220" s="17">
        <v>220.71899999999999</v>
      </c>
      <c r="H220" s="17">
        <v>186.5</v>
      </c>
      <c r="I220" s="17">
        <v>186.5</v>
      </c>
      <c r="J220" s="17">
        <v>138</v>
      </c>
      <c r="K220" s="17">
        <v>138</v>
      </c>
      <c r="L220" s="17">
        <v>130</v>
      </c>
      <c r="M220" s="17">
        <v>130</v>
      </c>
      <c r="N220" s="17">
        <v>132</v>
      </c>
      <c r="O220" s="17">
        <v>132</v>
      </c>
      <c r="P220" s="17">
        <v>120</v>
      </c>
      <c r="Q220" s="17">
        <v>120</v>
      </c>
      <c r="R220" s="17">
        <v>0</v>
      </c>
      <c r="S220" s="17">
        <v>0</v>
      </c>
      <c r="T220" s="17">
        <v>0</v>
      </c>
      <c r="U220" s="105">
        <v>0</v>
      </c>
      <c r="V220" s="105">
        <v>0</v>
      </c>
      <c r="W220" s="11">
        <v>0</v>
      </c>
      <c r="X220" s="11">
        <v>0</v>
      </c>
      <c r="Y220" s="11">
        <v>0</v>
      </c>
      <c r="Z220" s="11">
        <v>0</v>
      </c>
    </row>
    <row r="221" spans="1:26" hidden="1" x14ac:dyDescent="0.25">
      <c r="A221">
        <v>4</v>
      </c>
      <c r="B221" t="str">
        <f t="shared" si="8"/>
        <v>FlC-0120</v>
      </c>
      <c r="C221" t="s">
        <v>315</v>
      </c>
      <c r="D221" t="str">
        <f t="shared" si="9"/>
        <v>0120</v>
      </c>
      <c r="E221" t="s">
        <v>388</v>
      </c>
      <c r="F221" s="17">
        <v>0</v>
      </c>
      <c r="G221" s="17">
        <v>0</v>
      </c>
      <c r="H221" s="17">
        <v>0</v>
      </c>
      <c r="I221" s="17">
        <v>0</v>
      </c>
      <c r="J221" s="17">
        <v>0</v>
      </c>
      <c r="K221" s="17">
        <v>0</v>
      </c>
      <c r="L221" s="17">
        <v>0</v>
      </c>
      <c r="M221" s="17">
        <v>0</v>
      </c>
      <c r="N221" s="17">
        <v>0</v>
      </c>
      <c r="O221" s="17">
        <v>0</v>
      </c>
      <c r="P221" s="17">
        <v>0</v>
      </c>
      <c r="Q221" s="17">
        <v>0</v>
      </c>
      <c r="R221" s="17">
        <v>10618.364</v>
      </c>
      <c r="S221" s="17">
        <v>10618.364</v>
      </c>
      <c r="T221" s="17">
        <v>8725.5630000000001</v>
      </c>
      <c r="U221" s="105">
        <v>8725.5630000000001</v>
      </c>
      <c r="V221" s="105">
        <v>0</v>
      </c>
      <c r="W221" s="11">
        <v>0</v>
      </c>
      <c r="X221" s="11">
        <v>0</v>
      </c>
      <c r="Y221" s="11">
        <v>0</v>
      </c>
      <c r="Z221" s="11">
        <v>0</v>
      </c>
    </row>
    <row r="222" spans="1:26" hidden="1" x14ac:dyDescent="0.25">
      <c r="A222">
        <v>4</v>
      </c>
      <c r="B222" t="str">
        <f t="shared" si="8"/>
        <v>FlC-0121</v>
      </c>
      <c r="C222" t="s">
        <v>315</v>
      </c>
      <c r="D222" t="str">
        <f t="shared" si="9"/>
        <v>0121</v>
      </c>
      <c r="E222" t="s">
        <v>389</v>
      </c>
      <c r="F222" s="17">
        <v>2285.2912900000001</v>
      </c>
      <c r="G222" s="17">
        <v>2286.4009999999998</v>
      </c>
      <c r="H222" s="17">
        <v>2007.1432799999995</v>
      </c>
      <c r="I222" s="17">
        <v>2007.1432799999995</v>
      </c>
      <c r="J222" s="17">
        <v>1994.6056026920003</v>
      </c>
      <c r="K222" s="17">
        <v>1994.6056026920003</v>
      </c>
      <c r="L222" s="17">
        <v>2040.8103800000004</v>
      </c>
      <c r="M222" s="17">
        <v>2040.8103800000004</v>
      </c>
      <c r="N222" s="17">
        <v>1383.4848200000001</v>
      </c>
      <c r="O222" s="17">
        <v>1383.4848200000001</v>
      </c>
      <c r="P222" s="17">
        <v>88.063000000000002</v>
      </c>
      <c r="Q222" s="17">
        <v>88.063000000000002</v>
      </c>
      <c r="R222" s="17">
        <v>0.06</v>
      </c>
      <c r="S222" s="17">
        <v>0.06</v>
      </c>
      <c r="T222" s="17">
        <v>0</v>
      </c>
      <c r="U222" s="105">
        <v>0</v>
      </c>
      <c r="V222" s="105">
        <v>5.2600000000000001E-2</v>
      </c>
      <c r="W222" s="11">
        <v>5.2600000000000001E-2</v>
      </c>
      <c r="X222" s="11">
        <v>0</v>
      </c>
      <c r="Y222" s="11">
        <v>0</v>
      </c>
      <c r="Z222" s="11">
        <v>0</v>
      </c>
    </row>
    <row r="223" spans="1:26" hidden="1" x14ac:dyDescent="0.25">
      <c r="A223">
        <v>4</v>
      </c>
      <c r="B223" t="str">
        <f t="shared" si="8"/>
        <v>FlC-0122</v>
      </c>
      <c r="C223" t="s">
        <v>315</v>
      </c>
      <c r="D223" t="str">
        <f t="shared" si="9"/>
        <v>0122</v>
      </c>
      <c r="E223" t="s">
        <v>390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05">
        <v>0</v>
      </c>
      <c r="V223" s="105">
        <v>0</v>
      </c>
      <c r="W223" s="11">
        <v>0</v>
      </c>
      <c r="X223" s="11">
        <v>0</v>
      </c>
      <c r="Y223" s="11">
        <v>0</v>
      </c>
      <c r="Z223" s="11">
        <v>0</v>
      </c>
    </row>
    <row r="224" spans="1:26" hidden="1" x14ac:dyDescent="0.25">
      <c r="A224">
        <v>4</v>
      </c>
      <c r="B224" t="str">
        <f t="shared" si="8"/>
        <v>FlC-0123</v>
      </c>
      <c r="C224" t="s">
        <v>315</v>
      </c>
      <c r="D224" t="str">
        <f t="shared" si="9"/>
        <v>0123</v>
      </c>
      <c r="E224" t="s">
        <v>391</v>
      </c>
      <c r="F224" s="17">
        <v>20978.310269999998</v>
      </c>
      <c r="G224" s="17">
        <v>20978.304253177881</v>
      </c>
      <c r="H224" s="17">
        <v>26333.812910000004</v>
      </c>
      <c r="I224" s="17">
        <v>26333.812910000004</v>
      </c>
      <c r="J224" s="17">
        <v>26480.473870000002</v>
      </c>
      <c r="K224" s="17">
        <v>26480.473869999998</v>
      </c>
      <c r="L224" s="17">
        <v>27587.102689999982</v>
      </c>
      <c r="M224" s="17">
        <v>27587.102689999982</v>
      </c>
      <c r="N224" s="17">
        <v>29630.501410000001</v>
      </c>
      <c r="O224" s="17">
        <v>29630.501410000001</v>
      </c>
      <c r="P224" s="17">
        <v>25891.374</v>
      </c>
      <c r="Q224" s="17">
        <v>25891.374</v>
      </c>
      <c r="R224" s="17">
        <v>24655.530269999999</v>
      </c>
      <c r="S224" s="17">
        <v>24655.530269999999</v>
      </c>
      <c r="T224" s="17">
        <v>28789.428950000001</v>
      </c>
      <c r="U224" s="105">
        <v>28789.428950000001</v>
      </c>
      <c r="V224" s="105">
        <v>41550.952100000002</v>
      </c>
      <c r="W224" s="11">
        <v>41550.952100000002</v>
      </c>
      <c r="X224" s="11">
        <v>37342.335439999995</v>
      </c>
      <c r="Y224" s="11">
        <v>37342.335439999995</v>
      </c>
      <c r="Z224" s="11">
        <v>39921.750039999999</v>
      </c>
    </row>
    <row r="225" spans="1:26" hidden="1" x14ac:dyDescent="0.25">
      <c r="A225">
        <v>4</v>
      </c>
      <c r="B225" t="str">
        <f t="shared" si="8"/>
        <v>FlC-0124</v>
      </c>
      <c r="C225" t="s">
        <v>315</v>
      </c>
      <c r="D225" t="str">
        <f t="shared" si="9"/>
        <v>0124</v>
      </c>
      <c r="E225" t="s">
        <v>392</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05">
        <v>0</v>
      </c>
      <c r="V225" s="105">
        <v>0</v>
      </c>
      <c r="W225" s="11">
        <v>0</v>
      </c>
      <c r="X225" s="11">
        <v>0</v>
      </c>
      <c r="Y225" s="11">
        <v>0</v>
      </c>
      <c r="Z225" s="11">
        <v>0</v>
      </c>
    </row>
    <row r="226" spans="1:26" hidden="1" x14ac:dyDescent="0.25">
      <c r="A226">
        <v>4</v>
      </c>
      <c r="B226" t="str">
        <f t="shared" si="8"/>
        <v>FlC-0131</v>
      </c>
      <c r="C226" t="s">
        <v>315</v>
      </c>
      <c r="D226" t="str">
        <f t="shared" si="9"/>
        <v>0131</v>
      </c>
      <c r="E226" t="s">
        <v>393</v>
      </c>
      <c r="F226" s="17">
        <v>89570.805619999999</v>
      </c>
      <c r="G226" s="17">
        <v>89544.001012711757</v>
      </c>
      <c r="H226" s="17">
        <v>89335.193590000039</v>
      </c>
      <c r="I226" s="17">
        <v>89339.468590000033</v>
      </c>
      <c r="J226" s="17">
        <v>86938.094971843951</v>
      </c>
      <c r="K226" s="17">
        <v>86846.042851843988</v>
      </c>
      <c r="L226" s="17">
        <v>87420.781399999731</v>
      </c>
      <c r="M226" s="17">
        <v>87420.781399999731</v>
      </c>
      <c r="N226" s="17">
        <v>98628.800270000007</v>
      </c>
      <c r="O226" s="17">
        <v>98628.800269999992</v>
      </c>
      <c r="P226" s="17">
        <v>83512.926999999996</v>
      </c>
      <c r="Q226" s="17">
        <v>83512.926999999996</v>
      </c>
      <c r="R226" s="17">
        <v>93848.689479999972</v>
      </c>
      <c r="S226" s="17">
        <v>93848.689479999972</v>
      </c>
      <c r="T226" s="17">
        <v>103975.72232999999</v>
      </c>
      <c r="U226" s="105">
        <v>103975.72232999999</v>
      </c>
      <c r="V226" s="105">
        <v>127057.87016999999</v>
      </c>
      <c r="W226" s="11">
        <v>127057.87016999999</v>
      </c>
      <c r="X226" s="11">
        <v>120988.98993000001</v>
      </c>
      <c r="Y226" s="11">
        <v>120988.98993000001</v>
      </c>
      <c r="Z226" s="11">
        <v>120761.21356000012</v>
      </c>
    </row>
    <row r="227" spans="1:26" hidden="1" x14ac:dyDescent="0.25">
      <c r="A227">
        <v>4</v>
      </c>
      <c r="B227" t="str">
        <f t="shared" si="8"/>
        <v>FlC-0132</v>
      </c>
      <c r="C227" t="s">
        <v>315</v>
      </c>
      <c r="D227" t="str">
        <f t="shared" si="9"/>
        <v>0132</v>
      </c>
      <c r="E227" t="s">
        <v>394</v>
      </c>
      <c r="F227" s="17">
        <v>303.50299999999999</v>
      </c>
      <c r="G227" s="17">
        <v>303.50299999999999</v>
      </c>
      <c r="H227" s="17">
        <v>489.88865999999996</v>
      </c>
      <c r="I227" s="17">
        <v>489.88865999999996</v>
      </c>
      <c r="J227" s="17">
        <v>314.98965000000004</v>
      </c>
      <c r="K227" s="17">
        <v>314.98965000000004</v>
      </c>
      <c r="L227" s="17">
        <v>301.62428999999997</v>
      </c>
      <c r="M227" s="17">
        <v>301.62428999999997</v>
      </c>
      <c r="N227" s="17">
        <v>536.0693</v>
      </c>
      <c r="O227" s="17">
        <v>536.0693</v>
      </c>
      <c r="P227" s="17">
        <v>380.31099999999998</v>
      </c>
      <c r="Q227" s="17">
        <v>380.31099999999998</v>
      </c>
      <c r="R227" s="17">
        <v>314.17465000000004</v>
      </c>
      <c r="S227" s="17">
        <v>314.17465000000004</v>
      </c>
      <c r="T227" s="17">
        <v>491.55797999999999</v>
      </c>
      <c r="U227" s="105">
        <v>491.55797999999999</v>
      </c>
      <c r="V227" s="105">
        <v>408.87943000000001</v>
      </c>
      <c r="W227" s="11">
        <v>408.87943000000001</v>
      </c>
      <c r="X227" s="11">
        <v>703.39223000000004</v>
      </c>
      <c r="Y227" s="11">
        <v>703.39223000000004</v>
      </c>
      <c r="Z227" s="11">
        <v>807.09514999999999</v>
      </c>
    </row>
    <row r="228" spans="1:26" hidden="1" x14ac:dyDescent="0.25">
      <c r="A228">
        <v>4</v>
      </c>
      <c r="B228" t="str">
        <f t="shared" si="8"/>
        <v>FlC-0133</v>
      </c>
      <c r="C228" t="s">
        <v>315</v>
      </c>
      <c r="D228" t="str">
        <f t="shared" si="9"/>
        <v>0133</v>
      </c>
      <c r="E228" t="s">
        <v>395</v>
      </c>
      <c r="F228" s="17">
        <v>196706.3481</v>
      </c>
      <c r="G228" s="17">
        <v>196709.34700000001</v>
      </c>
      <c r="H228" s="17">
        <v>209771.33724999998</v>
      </c>
      <c r="I228" s="17">
        <v>209771.33724999998</v>
      </c>
      <c r="J228" s="17">
        <v>210516.86369714397</v>
      </c>
      <c r="K228" s="17">
        <v>211151.863697144</v>
      </c>
      <c r="L228" s="17">
        <v>222974.28601999974</v>
      </c>
      <c r="M228" s="17">
        <v>222974.28601999974</v>
      </c>
      <c r="N228" s="17">
        <v>209499.45174000002</v>
      </c>
      <c r="O228" s="17">
        <v>209499.45174000002</v>
      </c>
      <c r="P228" s="17">
        <v>202155.76500000001</v>
      </c>
      <c r="Q228" s="17">
        <v>202155.76500000001</v>
      </c>
      <c r="R228" s="17">
        <v>231410.85577999995</v>
      </c>
      <c r="S228" s="17">
        <v>231410.85577999995</v>
      </c>
      <c r="T228" s="17">
        <v>267484.64150999999</v>
      </c>
      <c r="U228" s="105">
        <v>267484.64150999999</v>
      </c>
      <c r="V228" s="105">
        <v>282826.90872000001</v>
      </c>
      <c r="W228" s="11">
        <v>282826.90872000001</v>
      </c>
      <c r="X228" s="11">
        <v>267593.69643999997</v>
      </c>
      <c r="Y228" s="11">
        <v>267593.69643999997</v>
      </c>
      <c r="Z228" s="11">
        <v>314943.14842000057</v>
      </c>
    </row>
    <row r="229" spans="1:26" hidden="1" x14ac:dyDescent="0.25">
      <c r="A229">
        <v>4</v>
      </c>
      <c r="B229" t="str">
        <f t="shared" si="8"/>
        <v>FlC-01400</v>
      </c>
      <c r="C229" t="s">
        <v>315</v>
      </c>
      <c r="D229" t="str">
        <f t="shared" si="9"/>
        <v>01400</v>
      </c>
      <c r="E229" t="s">
        <v>396</v>
      </c>
      <c r="F229" s="17">
        <v>187121.28909999999</v>
      </c>
      <c r="G229" s="17">
        <v>187121.28202542424</v>
      </c>
      <c r="H229" s="17">
        <v>203906.71077999999</v>
      </c>
      <c r="I229" s="17">
        <v>203906.71077999999</v>
      </c>
      <c r="J229" s="17">
        <v>207722.49987</v>
      </c>
      <c r="K229" s="17">
        <v>207722.49987</v>
      </c>
      <c r="L229" s="17">
        <v>215807.8</v>
      </c>
      <c r="M229" s="17">
        <v>215807.8</v>
      </c>
      <c r="N229" s="17">
        <v>159790.6</v>
      </c>
      <c r="O229" s="17">
        <v>159790.6</v>
      </c>
      <c r="P229" s="17">
        <v>158042.98499999999</v>
      </c>
      <c r="Q229" s="17">
        <v>158042.98499999999</v>
      </c>
      <c r="R229" s="17">
        <v>429726.84399999998</v>
      </c>
      <c r="S229" s="17">
        <v>429726.84399999998</v>
      </c>
      <c r="T229" s="17">
        <v>270422.255</v>
      </c>
      <c r="U229" s="105">
        <v>270422.255</v>
      </c>
      <c r="V229" s="105">
        <v>792716.14602999995</v>
      </c>
      <c r="W229" s="11">
        <v>792716.14602999995</v>
      </c>
      <c r="X229" s="11">
        <v>521883.19141999999</v>
      </c>
      <c r="Y229" s="11">
        <v>521883.19141999999</v>
      </c>
      <c r="Z229" s="11">
        <v>934129</v>
      </c>
    </row>
    <row r="230" spans="1:26" hidden="1" x14ac:dyDescent="0.25">
      <c r="A230">
        <v>4</v>
      </c>
      <c r="B230" t="str">
        <f t="shared" si="8"/>
        <v>FlC-01401</v>
      </c>
      <c r="C230" t="s">
        <v>315</v>
      </c>
      <c r="D230" t="str">
        <f t="shared" si="9"/>
        <v>01401</v>
      </c>
      <c r="E230" t="s">
        <v>397</v>
      </c>
      <c r="F230" s="17">
        <v>0</v>
      </c>
      <c r="G230" s="17">
        <v>1340</v>
      </c>
      <c r="H230" s="17">
        <v>6899.9040000000005</v>
      </c>
      <c r="I230" s="17">
        <v>6899.9040000000005</v>
      </c>
      <c r="J230" s="17">
        <v>8067.5590000000002</v>
      </c>
      <c r="K230" s="17">
        <v>8067.5590000000002</v>
      </c>
      <c r="L230" s="17">
        <v>6001.28</v>
      </c>
      <c r="M230" s="17">
        <v>6001.28</v>
      </c>
      <c r="N230" s="17">
        <v>19976.074000000001</v>
      </c>
      <c r="O230" s="17">
        <v>19976.074000000001</v>
      </c>
      <c r="P230" s="17">
        <v>23454.637999999999</v>
      </c>
      <c r="Q230" s="17">
        <v>23454.637999999999</v>
      </c>
      <c r="R230" s="17">
        <v>20948.187000000002</v>
      </c>
      <c r="S230" s="17">
        <v>20948.187000000002</v>
      </c>
      <c r="T230" s="17">
        <v>665314.60725999996</v>
      </c>
      <c r="U230" s="105">
        <v>665314.60725999996</v>
      </c>
      <c r="V230" s="105">
        <v>858713.25659</v>
      </c>
      <c r="W230" s="11">
        <v>858713.25659</v>
      </c>
      <c r="X230" s="11">
        <v>876130.01570999995</v>
      </c>
      <c r="Y230" s="11">
        <v>876130.01570999995</v>
      </c>
      <c r="Z230" s="11">
        <v>905807</v>
      </c>
    </row>
    <row r="231" spans="1:26" hidden="1" x14ac:dyDescent="0.25">
      <c r="A231">
        <v>4</v>
      </c>
      <c r="B231" t="str">
        <f t="shared" si="8"/>
        <v>FlC-0150</v>
      </c>
      <c r="C231" t="s">
        <v>315</v>
      </c>
      <c r="D231" t="str">
        <f t="shared" si="9"/>
        <v>0150</v>
      </c>
      <c r="E231" t="s">
        <v>398</v>
      </c>
      <c r="F231" s="17">
        <v>42232.144090000002</v>
      </c>
      <c r="G231" s="17">
        <v>42232.128506356181</v>
      </c>
      <c r="H231" s="17">
        <v>47329.847670000003</v>
      </c>
      <c r="I231" s="17">
        <v>47329.847670000003</v>
      </c>
      <c r="J231" s="17">
        <v>152788.99205</v>
      </c>
      <c r="K231" s="17">
        <v>152788.99205</v>
      </c>
      <c r="L231" s="17">
        <v>157715.82209999999</v>
      </c>
      <c r="M231" s="17">
        <v>157715.82209999999</v>
      </c>
      <c r="N231" s="17">
        <v>47212.034079999998</v>
      </c>
      <c r="O231" s="17">
        <v>47212.034079999998</v>
      </c>
      <c r="P231" s="17">
        <v>212743.26199999999</v>
      </c>
      <c r="Q231" s="17">
        <v>212743.26199999999</v>
      </c>
      <c r="R231" s="17">
        <v>80014.932409999994</v>
      </c>
      <c r="S231" s="17">
        <v>80014.932409999994</v>
      </c>
      <c r="T231" s="17">
        <v>23339.398950000003</v>
      </c>
      <c r="U231" s="105">
        <v>23339.398950000003</v>
      </c>
      <c r="V231" s="105">
        <v>24226.387369999997</v>
      </c>
      <c r="W231" s="11">
        <v>24226.387369999997</v>
      </c>
      <c r="X231" s="11">
        <v>43498.849990000002</v>
      </c>
      <c r="Y231" s="11">
        <v>43498.849990000002</v>
      </c>
      <c r="Z231" s="11">
        <v>37790.581729999998</v>
      </c>
    </row>
    <row r="232" spans="1:26" hidden="1" x14ac:dyDescent="0.25">
      <c r="A232">
        <v>4</v>
      </c>
      <c r="B232" t="str">
        <f t="shared" si="8"/>
        <v>FlC-01511</v>
      </c>
      <c r="C232" t="s">
        <v>315</v>
      </c>
      <c r="D232" t="str">
        <f t="shared" si="9"/>
        <v>01511</v>
      </c>
      <c r="E232" t="s">
        <v>399</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05">
        <v>0</v>
      </c>
      <c r="V232" s="105">
        <v>0</v>
      </c>
      <c r="W232" s="11">
        <v>0</v>
      </c>
      <c r="X232" s="11">
        <v>0</v>
      </c>
      <c r="Y232" s="11">
        <v>0</v>
      </c>
      <c r="Z232" s="11">
        <v>0</v>
      </c>
    </row>
    <row r="233" spans="1:26" hidden="1" x14ac:dyDescent="0.25">
      <c r="A233">
        <v>4</v>
      </c>
      <c r="B233" t="str">
        <f t="shared" si="8"/>
        <v>FlC-01512</v>
      </c>
      <c r="C233" t="s">
        <v>315</v>
      </c>
      <c r="D233" t="str">
        <f t="shared" si="9"/>
        <v>01512</v>
      </c>
      <c r="E233" t="s">
        <v>400</v>
      </c>
      <c r="F233" s="17">
        <v>150.9</v>
      </c>
      <c r="G233" s="17">
        <v>150.9</v>
      </c>
      <c r="H233" s="17">
        <v>144.9</v>
      </c>
      <c r="I233" s="17">
        <v>144.9</v>
      </c>
      <c r="J233" s="17">
        <v>150.71110999999999</v>
      </c>
      <c r="K233" s="17">
        <v>150.71110999999999</v>
      </c>
      <c r="L233" s="17">
        <v>185</v>
      </c>
      <c r="M233" s="17">
        <v>185</v>
      </c>
      <c r="N233" s="17">
        <v>184.3</v>
      </c>
      <c r="O233" s="17">
        <v>184.3</v>
      </c>
      <c r="P233" s="17">
        <v>2858.395</v>
      </c>
      <c r="Q233" s="17">
        <v>2858.395</v>
      </c>
      <c r="R233" s="17">
        <v>0</v>
      </c>
      <c r="S233" s="17">
        <v>0</v>
      </c>
      <c r="T233" s="17">
        <v>82.36721</v>
      </c>
      <c r="U233" s="105">
        <v>82.36721</v>
      </c>
      <c r="V233" s="105">
        <v>92.734440000000006</v>
      </c>
      <c r="W233" s="11">
        <v>92.734440000000006</v>
      </c>
      <c r="X233" s="11">
        <v>171.08192</v>
      </c>
      <c r="Y233" s="11">
        <v>171.08192</v>
      </c>
      <c r="Z233" s="11">
        <v>0</v>
      </c>
    </row>
    <row r="234" spans="1:26" hidden="1" x14ac:dyDescent="0.25">
      <c r="A234">
        <v>4</v>
      </c>
      <c r="B234" t="str">
        <f t="shared" si="8"/>
        <v>FlC-01513</v>
      </c>
      <c r="C234" t="s">
        <v>315</v>
      </c>
      <c r="D234" t="str">
        <f t="shared" si="9"/>
        <v>01513</v>
      </c>
      <c r="E234" t="s">
        <v>401</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05">
        <v>0</v>
      </c>
      <c r="V234" s="105">
        <v>0</v>
      </c>
      <c r="W234" s="11">
        <v>0</v>
      </c>
      <c r="X234" s="11">
        <v>0</v>
      </c>
      <c r="Y234" s="11">
        <v>0</v>
      </c>
      <c r="Z234" s="11">
        <v>0</v>
      </c>
    </row>
    <row r="235" spans="1:26" hidden="1" x14ac:dyDescent="0.25">
      <c r="A235">
        <v>4</v>
      </c>
      <c r="B235" t="str">
        <f t="shared" si="8"/>
        <v>FlC-0152</v>
      </c>
      <c r="C235" t="s">
        <v>315</v>
      </c>
      <c r="D235" t="str">
        <f t="shared" si="9"/>
        <v>0152</v>
      </c>
      <c r="E235" t="s">
        <v>402</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05">
        <v>0</v>
      </c>
      <c r="V235" s="105">
        <v>0</v>
      </c>
      <c r="W235" s="11">
        <v>0</v>
      </c>
      <c r="X235" s="11">
        <v>0</v>
      </c>
      <c r="Y235" s="11">
        <v>0</v>
      </c>
      <c r="Z235" s="11">
        <v>0</v>
      </c>
    </row>
    <row r="236" spans="1:26" hidden="1" x14ac:dyDescent="0.25">
      <c r="A236">
        <v>4</v>
      </c>
      <c r="B236" t="str">
        <f t="shared" si="8"/>
        <v>FlC-0153</v>
      </c>
      <c r="C236" t="s">
        <v>315</v>
      </c>
      <c r="D236" t="str">
        <f t="shared" si="9"/>
        <v>0153</v>
      </c>
      <c r="E236" t="s">
        <v>403</v>
      </c>
      <c r="F236" s="17">
        <v>1056.2720300000001</v>
      </c>
      <c r="G236" s="17">
        <v>1056.2720300000001</v>
      </c>
      <c r="H236" s="17">
        <v>1217.09854</v>
      </c>
      <c r="I236" s="17">
        <v>1217.09854</v>
      </c>
      <c r="J236" s="17">
        <v>1155.2669300000002</v>
      </c>
      <c r="K236" s="17">
        <v>1155.26693</v>
      </c>
      <c r="L236" s="17">
        <v>1091.4353999999998</v>
      </c>
      <c r="M236" s="17">
        <v>1091.4353999999998</v>
      </c>
      <c r="N236" s="17">
        <v>843.39211</v>
      </c>
      <c r="O236" s="17">
        <v>843.39211</v>
      </c>
      <c r="P236" s="17">
        <v>636.20600000000002</v>
      </c>
      <c r="Q236" s="17">
        <v>636.20600000000002</v>
      </c>
      <c r="R236" s="17">
        <v>778.84858999999994</v>
      </c>
      <c r="S236" s="17">
        <v>778.84858999999994</v>
      </c>
      <c r="T236" s="17">
        <v>6111.1875400000008</v>
      </c>
      <c r="U236" s="105">
        <v>6111.1875400000008</v>
      </c>
      <c r="V236" s="105">
        <v>6116.1814800000002</v>
      </c>
      <c r="W236" s="11">
        <v>6116.1814800000002</v>
      </c>
      <c r="X236" s="11">
        <v>8156.7213699999993</v>
      </c>
      <c r="Y236" s="11">
        <v>8156.7213699999993</v>
      </c>
      <c r="Z236" s="11">
        <v>8768.9554100000005</v>
      </c>
    </row>
    <row r="237" spans="1:26" hidden="1" x14ac:dyDescent="0.25">
      <c r="A237">
        <v>4</v>
      </c>
      <c r="B237" t="str">
        <f t="shared" si="8"/>
        <v>FlC-0154</v>
      </c>
      <c r="C237" t="s">
        <v>315</v>
      </c>
      <c r="D237" t="str">
        <f t="shared" si="9"/>
        <v>0154</v>
      </c>
      <c r="E237" t="s">
        <v>404</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05">
        <v>0</v>
      </c>
      <c r="V237" s="105">
        <v>0</v>
      </c>
      <c r="W237" s="11">
        <v>0</v>
      </c>
      <c r="X237" s="11">
        <v>0</v>
      </c>
      <c r="Y237" s="11">
        <v>0</v>
      </c>
      <c r="Z237" s="11">
        <v>0</v>
      </c>
    </row>
    <row r="238" spans="1:26" hidden="1" x14ac:dyDescent="0.25">
      <c r="A238">
        <v>4</v>
      </c>
      <c r="B238" t="str">
        <f t="shared" si="8"/>
        <v>FlC-0155</v>
      </c>
      <c r="C238" t="s">
        <v>315</v>
      </c>
      <c r="D238" t="str">
        <f t="shared" si="9"/>
        <v>0155</v>
      </c>
      <c r="E238" t="s">
        <v>405</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05">
        <v>0</v>
      </c>
      <c r="V238" s="105">
        <v>0</v>
      </c>
      <c r="W238" s="11">
        <v>0</v>
      </c>
      <c r="X238" s="11">
        <v>0</v>
      </c>
      <c r="Y238" s="11">
        <v>0</v>
      </c>
      <c r="Z238" s="11">
        <v>0</v>
      </c>
    </row>
    <row r="239" spans="1:26" hidden="1" x14ac:dyDescent="0.25">
      <c r="A239">
        <v>4</v>
      </c>
      <c r="B239" t="str">
        <f t="shared" si="8"/>
        <v>FlC-0160</v>
      </c>
      <c r="C239" t="s">
        <v>315</v>
      </c>
      <c r="D239" t="str">
        <f t="shared" si="9"/>
        <v>0160</v>
      </c>
      <c r="E239" t="s">
        <v>406</v>
      </c>
      <c r="F239" s="17">
        <v>10298.59906</v>
      </c>
      <c r="G239" s="17">
        <v>10298.592126589076</v>
      </c>
      <c r="H239" s="17">
        <v>13029.48977</v>
      </c>
      <c r="I239" s="17">
        <v>13029.48977</v>
      </c>
      <c r="J239" s="17">
        <v>17229.525890000004</v>
      </c>
      <c r="K239" s="17">
        <v>17229.525890000001</v>
      </c>
      <c r="L239" s="17">
        <v>8335.0192900000002</v>
      </c>
      <c r="M239" s="17">
        <v>8335.0192900000002</v>
      </c>
      <c r="N239" s="17">
        <v>12731.387650000001</v>
      </c>
      <c r="O239" s="17">
        <v>12731.387650000001</v>
      </c>
      <c r="P239" s="17">
        <v>29442.102999999999</v>
      </c>
      <c r="Q239" s="17">
        <v>29442.102999999999</v>
      </c>
      <c r="R239" s="17">
        <v>14501.067790000001</v>
      </c>
      <c r="S239" s="17">
        <v>14501.067790000001</v>
      </c>
      <c r="T239" s="17">
        <v>7436.6252299999996</v>
      </c>
      <c r="U239" s="105">
        <v>7436.6252299999996</v>
      </c>
      <c r="V239" s="105">
        <v>17212.697499999998</v>
      </c>
      <c r="W239" s="11">
        <v>17212.697499999998</v>
      </c>
      <c r="X239" s="11">
        <v>10429.01346</v>
      </c>
      <c r="Y239" s="11">
        <v>10429.01346</v>
      </c>
      <c r="Z239" s="11">
        <v>4995.3192799999997</v>
      </c>
    </row>
    <row r="240" spans="1:26" hidden="1" x14ac:dyDescent="0.25">
      <c r="A240">
        <v>4</v>
      </c>
      <c r="B240" t="str">
        <f t="shared" si="8"/>
        <v>FlC-0170</v>
      </c>
      <c r="C240" t="s">
        <v>315</v>
      </c>
      <c r="D240" t="str">
        <f t="shared" si="9"/>
        <v>0170</v>
      </c>
      <c r="E240" t="s">
        <v>407</v>
      </c>
      <c r="F240" s="17">
        <v>0</v>
      </c>
      <c r="G240" s="17">
        <v>0</v>
      </c>
      <c r="H240" s="17">
        <v>1056.1723500000001</v>
      </c>
      <c r="I240" s="17">
        <v>1056.1723500000001</v>
      </c>
      <c r="J240" s="17">
        <v>63.284999999999997</v>
      </c>
      <c r="K240" s="17">
        <v>0</v>
      </c>
      <c r="L240" s="17">
        <v>0</v>
      </c>
      <c r="M240" s="17">
        <v>0</v>
      </c>
      <c r="N240" s="17">
        <v>0</v>
      </c>
      <c r="O240" s="17">
        <v>0</v>
      </c>
      <c r="P240" s="17">
        <v>383416.56</v>
      </c>
      <c r="Q240" s="17">
        <v>383416.56</v>
      </c>
      <c r="R240" s="17">
        <v>1303361.96055</v>
      </c>
      <c r="S240" s="17">
        <v>1303361.96055</v>
      </c>
      <c r="T240" s="17">
        <v>2644.89284</v>
      </c>
      <c r="U240" s="105">
        <v>2644.89284</v>
      </c>
      <c r="V240" s="105">
        <v>141578.09714</v>
      </c>
      <c r="W240" s="11">
        <v>141578.09714</v>
      </c>
      <c r="X240" s="11">
        <v>70467.875899999999</v>
      </c>
      <c r="Y240" s="11">
        <v>70467.875899999999</v>
      </c>
      <c r="Z240" s="11">
        <v>338300.16596999997</v>
      </c>
    </row>
    <row r="241" spans="1:26" hidden="1" x14ac:dyDescent="0.25">
      <c r="A241">
        <v>4</v>
      </c>
      <c r="B241" t="str">
        <f t="shared" si="8"/>
        <v>FlC-0171</v>
      </c>
      <c r="C241" t="s">
        <v>315</v>
      </c>
      <c r="D241" t="str">
        <f t="shared" si="9"/>
        <v>0171</v>
      </c>
      <c r="E241" t="s">
        <v>408</v>
      </c>
      <c r="F241" s="17">
        <v>177655.27075</v>
      </c>
      <c r="G241" s="17">
        <v>177655.17002542567</v>
      </c>
      <c r="H241" s="17">
        <v>185340.86132</v>
      </c>
      <c r="I241" s="17">
        <v>185340.86132</v>
      </c>
      <c r="J241" s="17">
        <v>197925.63133999996</v>
      </c>
      <c r="K241" s="17">
        <v>197782.75607999996</v>
      </c>
      <c r="L241" s="17">
        <v>150430.51841999998</v>
      </c>
      <c r="M241" s="17">
        <v>150430.51841999998</v>
      </c>
      <c r="N241" s="17">
        <v>122209.70989</v>
      </c>
      <c r="O241" s="17">
        <v>122209.70989</v>
      </c>
      <c r="P241" s="17">
        <v>102068.533</v>
      </c>
      <c r="Q241" s="17">
        <v>102068.533</v>
      </c>
      <c r="R241" s="17">
        <v>448195.84893000009</v>
      </c>
      <c r="S241" s="17">
        <v>448195.84893000009</v>
      </c>
      <c r="T241" s="17">
        <v>486663.42378000001</v>
      </c>
      <c r="U241" s="105">
        <v>486663.42378000001</v>
      </c>
      <c r="V241" s="105">
        <v>513684.23099000001</v>
      </c>
      <c r="W241" s="11">
        <v>513684.23099000001</v>
      </c>
      <c r="X241" s="11">
        <v>468885.23953000002</v>
      </c>
      <c r="Y241" s="11">
        <v>468885.23953000002</v>
      </c>
      <c r="Z241" s="11">
        <v>488722.12125000003</v>
      </c>
    </row>
    <row r="242" spans="1:26" hidden="1" x14ac:dyDescent="0.25">
      <c r="A242">
        <v>4</v>
      </c>
      <c r="B242" t="str">
        <f t="shared" si="8"/>
        <v>FlC-0172</v>
      </c>
      <c r="C242" t="s">
        <v>315</v>
      </c>
      <c r="D242" t="str">
        <f t="shared" si="9"/>
        <v>0172</v>
      </c>
      <c r="E242" t="s">
        <v>409</v>
      </c>
      <c r="F242" s="17">
        <v>41405.195520000001</v>
      </c>
      <c r="G242" s="17">
        <v>41405.184506356476</v>
      </c>
      <c r="H242" s="17">
        <v>27944.83799</v>
      </c>
      <c r="I242" s="17">
        <v>27944.83799</v>
      </c>
      <c r="J242" s="17">
        <v>1479832.2699</v>
      </c>
      <c r="K242" s="17">
        <v>1479785.0478000001</v>
      </c>
      <c r="L242" s="17">
        <v>1094608.37787</v>
      </c>
      <c r="M242" s="17">
        <v>1094608.37787</v>
      </c>
      <c r="N242" s="17">
        <v>1273703.1939999999</v>
      </c>
      <c r="O242" s="17">
        <v>1273703.1939999999</v>
      </c>
      <c r="P242" s="17">
        <v>18456.514999999999</v>
      </c>
      <c r="Q242" s="17">
        <v>18456.514999999999</v>
      </c>
      <c r="R242" s="17">
        <v>1479547.18004</v>
      </c>
      <c r="S242" s="17">
        <v>1479547.18004</v>
      </c>
      <c r="T242" s="17">
        <v>1877388.3623499998</v>
      </c>
      <c r="U242" s="105">
        <v>1877388.3623499998</v>
      </c>
      <c r="V242" s="105">
        <v>2683308.3445000001</v>
      </c>
      <c r="W242" s="11">
        <v>2683308.3445000001</v>
      </c>
      <c r="X242" s="11">
        <v>1595985.9543700002</v>
      </c>
      <c r="Y242" s="11">
        <v>1595985.9543700002</v>
      </c>
      <c r="Z242" s="11">
        <v>2186393.4456000002</v>
      </c>
    </row>
    <row r="243" spans="1:26" hidden="1" x14ac:dyDescent="0.25">
      <c r="A243">
        <v>4</v>
      </c>
      <c r="B243" t="str">
        <f t="shared" si="8"/>
        <v>FlC-0173</v>
      </c>
      <c r="C243" t="s">
        <v>315</v>
      </c>
      <c r="D243" t="str">
        <f t="shared" si="9"/>
        <v>0173</v>
      </c>
      <c r="E243" t="s">
        <v>410</v>
      </c>
      <c r="F243" s="17">
        <v>0</v>
      </c>
      <c r="G243" s="17">
        <v>0</v>
      </c>
      <c r="H243" s="17">
        <v>0</v>
      </c>
      <c r="I243" s="17">
        <v>0</v>
      </c>
      <c r="J243" s="17">
        <v>0</v>
      </c>
      <c r="K243" s="17">
        <v>206.16</v>
      </c>
      <c r="L243" s="17">
        <v>138.93100000000001</v>
      </c>
      <c r="M243" s="17">
        <v>138.93100000000001</v>
      </c>
      <c r="N243" s="17">
        <v>100.13341</v>
      </c>
      <c r="O243" s="17">
        <v>100.13341</v>
      </c>
      <c r="P243" s="17">
        <v>137.971</v>
      </c>
      <c r="Q243" s="17">
        <v>137.971</v>
      </c>
      <c r="R243" s="17">
        <v>0</v>
      </c>
      <c r="S243" s="17">
        <v>0</v>
      </c>
      <c r="T243" s="17">
        <v>0</v>
      </c>
      <c r="U243" s="105">
        <v>0</v>
      </c>
      <c r="V243" s="105">
        <v>0</v>
      </c>
      <c r="W243" s="11">
        <v>0</v>
      </c>
      <c r="X243" s="11">
        <v>0</v>
      </c>
      <c r="Y243" s="11">
        <v>0</v>
      </c>
      <c r="Z243" s="11">
        <v>0</v>
      </c>
    </row>
    <row r="244" spans="1:26" hidden="1" x14ac:dyDescent="0.25">
      <c r="A244">
        <v>4</v>
      </c>
      <c r="B244" t="str">
        <f t="shared" si="8"/>
        <v>FlC-0174</v>
      </c>
      <c r="C244" t="s">
        <v>315</v>
      </c>
      <c r="D244" t="str">
        <f t="shared" si="9"/>
        <v>0174</v>
      </c>
      <c r="E244" t="s">
        <v>411</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05">
        <v>0</v>
      </c>
      <c r="V244" s="105">
        <v>0</v>
      </c>
      <c r="W244" s="11">
        <v>0</v>
      </c>
      <c r="X244" s="11">
        <v>0</v>
      </c>
      <c r="Y244" s="11">
        <v>0</v>
      </c>
      <c r="Z244" s="11">
        <v>0</v>
      </c>
    </row>
    <row r="245" spans="1:26" hidden="1" x14ac:dyDescent="0.25">
      <c r="A245">
        <v>4</v>
      </c>
      <c r="B245" t="str">
        <f t="shared" si="8"/>
        <v>FlC-0175</v>
      </c>
      <c r="C245" t="s">
        <v>315</v>
      </c>
      <c r="D245" t="str">
        <f t="shared" si="9"/>
        <v>0175</v>
      </c>
      <c r="E245" t="s">
        <v>412</v>
      </c>
      <c r="F245" s="17">
        <v>0</v>
      </c>
      <c r="G245" s="17">
        <v>0</v>
      </c>
      <c r="H245" s="17">
        <v>0</v>
      </c>
      <c r="I245" s="17">
        <v>0</v>
      </c>
      <c r="J245" s="17">
        <v>0</v>
      </c>
      <c r="K245" s="17">
        <v>0</v>
      </c>
      <c r="L245" s="17">
        <v>0</v>
      </c>
      <c r="M245" s="17">
        <v>0</v>
      </c>
      <c r="N245" s="17">
        <v>0</v>
      </c>
      <c r="O245" s="17">
        <v>0</v>
      </c>
      <c r="P245" s="17">
        <v>400000</v>
      </c>
      <c r="Q245" s="17">
        <v>400000</v>
      </c>
      <c r="R245" s="17">
        <v>0</v>
      </c>
      <c r="S245" s="17">
        <v>0</v>
      </c>
      <c r="T245" s="17">
        <v>6596.3768999999802</v>
      </c>
      <c r="U245" s="105">
        <v>6596.3768999999802</v>
      </c>
      <c r="V245" s="105">
        <v>800</v>
      </c>
      <c r="W245" s="11">
        <v>800</v>
      </c>
      <c r="X245" s="11">
        <v>0</v>
      </c>
      <c r="Y245" s="11">
        <v>0</v>
      </c>
      <c r="Z245" s="11">
        <v>0</v>
      </c>
    </row>
    <row r="246" spans="1:26" hidden="1" x14ac:dyDescent="0.25">
      <c r="A246">
        <v>4</v>
      </c>
      <c r="B246" t="str">
        <f t="shared" si="8"/>
        <v>FlC-0176</v>
      </c>
      <c r="C246" t="s">
        <v>315</v>
      </c>
      <c r="D246" t="str">
        <f t="shared" si="9"/>
        <v>0176</v>
      </c>
      <c r="E246" t="s">
        <v>413</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05">
        <v>0</v>
      </c>
      <c r="V246" s="105">
        <v>0</v>
      </c>
      <c r="W246" s="11">
        <v>0</v>
      </c>
      <c r="X246" s="11">
        <v>0</v>
      </c>
      <c r="Y246" s="11">
        <v>0</v>
      </c>
      <c r="Z246" s="11">
        <v>0</v>
      </c>
    </row>
    <row r="247" spans="1:26" hidden="1" x14ac:dyDescent="0.25">
      <c r="A247">
        <v>4</v>
      </c>
      <c r="B247" t="str">
        <f t="shared" si="8"/>
        <v>FlC-0177</v>
      </c>
      <c r="C247" t="s">
        <v>315</v>
      </c>
      <c r="D247" t="str">
        <f t="shared" si="9"/>
        <v>0177</v>
      </c>
      <c r="E247" t="s">
        <v>414</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05">
        <v>0</v>
      </c>
      <c r="V247" s="105">
        <v>0</v>
      </c>
      <c r="W247" s="11">
        <v>0</v>
      </c>
      <c r="X247" s="11">
        <v>0</v>
      </c>
      <c r="Y247" s="11">
        <v>0</v>
      </c>
      <c r="Z247" s="11">
        <v>0</v>
      </c>
    </row>
    <row r="248" spans="1:26" hidden="1" x14ac:dyDescent="0.25">
      <c r="A248">
        <v>4</v>
      </c>
      <c r="B248" t="str">
        <f t="shared" si="8"/>
        <v>FlC-0180</v>
      </c>
      <c r="C248" t="s">
        <v>315</v>
      </c>
      <c r="D248" t="str">
        <f t="shared" si="9"/>
        <v>0180</v>
      </c>
      <c r="E248" t="s">
        <v>415</v>
      </c>
      <c r="F248" s="17">
        <v>55</v>
      </c>
      <c r="G248" s="17">
        <v>55</v>
      </c>
      <c r="H248" s="17">
        <v>55</v>
      </c>
      <c r="I248" s="17">
        <v>55</v>
      </c>
      <c r="J248" s="17">
        <v>55</v>
      </c>
      <c r="K248" s="17">
        <v>55</v>
      </c>
      <c r="L248" s="17">
        <v>0</v>
      </c>
      <c r="M248" s="17">
        <v>0</v>
      </c>
      <c r="N248" s="17">
        <v>1881.133</v>
      </c>
      <c r="O248" s="17">
        <v>1881.133</v>
      </c>
      <c r="P248" s="17">
        <v>10209.014999999999</v>
      </c>
      <c r="Q248" s="17">
        <v>10209.014999999999</v>
      </c>
      <c r="R248" s="17">
        <v>0</v>
      </c>
      <c r="S248" s="17">
        <v>0</v>
      </c>
      <c r="T248" s="17">
        <v>0</v>
      </c>
      <c r="U248" s="105">
        <v>0</v>
      </c>
      <c r="V248" s="105">
        <v>0</v>
      </c>
      <c r="W248" s="11">
        <v>0</v>
      </c>
      <c r="X248" s="11">
        <v>0</v>
      </c>
      <c r="Y248" s="11">
        <v>0</v>
      </c>
      <c r="Z248" s="11">
        <v>0</v>
      </c>
    </row>
    <row r="249" spans="1:26" hidden="1" x14ac:dyDescent="0.25">
      <c r="A249">
        <v>4</v>
      </c>
      <c r="B249" t="str">
        <f t="shared" si="8"/>
        <v>FlC-01811</v>
      </c>
      <c r="C249" t="s">
        <v>315</v>
      </c>
      <c r="D249" t="str">
        <f t="shared" si="9"/>
        <v>01811</v>
      </c>
      <c r="E249" t="s">
        <v>416</v>
      </c>
      <c r="F249" s="17">
        <v>104824.99020999999</v>
      </c>
      <c r="G249" s="17">
        <v>104824.96101271332</v>
      </c>
      <c r="H249" s="17">
        <v>123005.24987</v>
      </c>
      <c r="I249" s="17">
        <v>123005.24987</v>
      </c>
      <c r="J249" s="17">
        <v>0</v>
      </c>
      <c r="K249" s="17">
        <v>0</v>
      </c>
      <c r="L249" s="17">
        <v>0</v>
      </c>
      <c r="M249" s="17">
        <v>0</v>
      </c>
      <c r="N249" s="17">
        <v>0</v>
      </c>
      <c r="O249" s="17">
        <v>0</v>
      </c>
      <c r="P249" s="17">
        <v>0</v>
      </c>
      <c r="Q249" s="17">
        <v>0</v>
      </c>
      <c r="R249" s="17">
        <v>0</v>
      </c>
      <c r="S249" s="17">
        <v>0</v>
      </c>
      <c r="T249" s="17">
        <v>0</v>
      </c>
      <c r="U249" s="105">
        <v>0</v>
      </c>
      <c r="V249" s="105">
        <v>27652.896120000001</v>
      </c>
      <c r="W249" s="11">
        <v>27652.896120000001</v>
      </c>
      <c r="X249" s="11">
        <v>27659.34924</v>
      </c>
      <c r="Y249" s="11">
        <v>27659.34924</v>
      </c>
      <c r="Z249" s="11">
        <v>24885.625329999995</v>
      </c>
    </row>
    <row r="250" spans="1:26" hidden="1" x14ac:dyDescent="0.25">
      <c r="A250">
        <v>4</v>
      </c>
      <c r="B250" t="str">
        <f t="shared" si="8"/>
        <v>FlC-01812</v>
      </c>
      <c r="C250" t="s">
        <v>315</v>
      </c>
      <c r="D250" t="str">
        <f t="shared" si="9"/>
        <v>01812</v>
      </c>
      <c r="E250" t="s">
        <v>417</v>
      </c>
      <c r="F250" s="17">
        <v>25681.655500000001</v>
      </c>
      <c r="G250" s="17">
        <v>25681.648253178359</v>
      </c>
      <c r="H250" s="17">
        <v>24828.484760000003</v>
      </c>
      <c r="I250" s="17">
        <v>24828.484760000003</v>
      </c>
      <c r="J250" s="17">
        <v>28838.600609999998</v>
      </c>
      <c r="K250" s="17">
        <v>28838.600609999998</v>
      </c>
      <c r="L250" s="17">
        <v>98831.146039999992</v>
      </c>
      <c r="M250" s="17">
        <v>98831.146040000007</v>
      </c>
      <c r="N250" s="17">
        <v>28928.848309999998</v>
      </c>
      <c r="O250" s="17">
        <v>28928.848309999998</v>
      </c>
      <c r="P250" s="17">
        <v>27781.973999999998</v>
      </c>
      <c r="Q250" s="17">
        <v>27781.973999999998</v>
      </c>
      <c r="R250" s="17">
        <v>29133.727920000001</v>
      </c>
      <c r="S250" s="17">
        <v>29133.727920000001</v>
      </c>
      <c r="T250" s="17">
        <v>28095</v>
      </c>
      <c r="U250" s="105">
        <v>28095</v>
      </c>
      <c r="V250" s="105">
        <v>28384.068050000002</v>
      </c>
      <c r="W250" s="11">
        <v>28384.068050000002</v>
      </c>
      <c r="X250" s="11">
        <v>28713.163670000002</v>
      </c>
      <c r="Y250" s="11">
        <v>28713.163670000002</v>
      </c>
      <c r="Z250" s="11">
        <v>29108.2</v>
      </c>
    </row>
    <row r="251" spans="1:26" hidden="1" x14ac:dyDescent="0.25">
      <c r="A251">
        <v>4</v>
      </c>
      <c r="B251" t="str">
        <f t="shared" si="8"/>
        <v>FlC-01821</v>
      </c>
      <c r="C251" t="s">
        <v>315</v>
      </c>
      <c r="D251" t="str">
        <f t="shared" si="9"/>
        <v>01821</v>
      </c>
      <c r="E251" t="s">
        <v>418</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05">
        <v>0</v>
      </c>
      <c r="V251" s="105">
        <v>0</v>
      </c>
      <c r="W251" s="11">
        <v>0</v>
      </c>
      <c r="X251" s="11">
        <v>0</v>
      </c>
      <c r="Y251" s="11">
        <v>0</v>
      </c>
      <c r="Z251" s="11">
        <v>0</v>
      </c>
    </row>
    <row r="252" spans="1:26" hidden="1" x14ac:dyDescent="0.25">
      <c r="A252">
        <v>4</v>
      </c>
      <c r="B252" t="str">
        <f t="shared" si="8"/>
        <v>FlC-01822</v>
      </c>
      <c r="C252" t="s">
        <v>315</v>
      </c>
      <c r="D252" t="str">
        <f t="shared" si="9"/>
        <v>01822</v>
      </c>
      <c r="E252" t="s">
        <v>419</v>
      </c>
      <c r="F252" s="17">
        <v>2301381.8077500002</v>
      </c>
      <c r="G252" s="17">
        <v>2301513.7604068373</v>
      </c>
      <c r="H252" s="17">
        <v>2345619.6899599996</v>
      </c>
      <c r="I252" s="17">
        <v>2345619.6899599996</v>
      </c>
      <c r="J252" s="17">
        <v>2470774.2657799996</v>
      </c>
      <c r="K252" s="17">
        <v>2470774.2657799996</v>
      </c>
      <c r="L252" s="17">
        <v>2521827.9439199995</v>
      </c>
      <c r="M252" s="17">
        <v>2521827.9439199995</v>
      </c>
      <c r="N252" s="17">
        <v>2565971.5372899999</v>
      </c>
      <c r="O252" s="17">
        <v>2565971.5372899999</v>
      </c>
      <c r="P252" s="17">
        <v>2633785.6740000001</v>
      </c>
      <c r="Q252" s="17">
        <v>2633785.6740000001</v>
      </c>
      <c r="R252" s="17">
        <v>2775688.4146099999</v>
      </c>
      <c r="S252" s="17">
        <v>2775688.4146099999</v>
      </c>
      <c r="T252" s="17">
        <v>3258136.3649900001</v>
      </c>
      <c r="U252" s="105">
        <v>3258136.3649900001</v>
      </c>
      <c r="V252" s="105">
        <v>3393886.5867400002</v>
      </c>
      <c r="W252" s="11">
        <v>3393886.5867400002</v>
      </c>
      <c r="X252" s="11">
        <v>3498950.7781500001</v>
      </c>
      <c r="Y252" s="11">
        <v>3498950.7781500001</v>
      </c>
      <c r="Z252" s="11">
        <v>3868877.6815200001</v>
      </c>
    </row>
    <row r="253" spans="1:26" hidden="1" x14ac:dyDescent="0.25">
      <c r="A253">
        <v>4</v>
      </c>
      <c r="B253" t="str">
        <f t="shared" si="8"/>
        <v>FlC-0183</v>
      </c>
      <c r="C253" t="s">
        <v>315</v>
      </c>
      <c r="D253" t="str">
        <f t="shared" si="9"/>
        <v>0183</v>
      </c>
      <c r="E253" t="s">
        <v>420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05">
        <v>0</v>
      </c>
      <c r="V253" s="105">
        <v>0</v>
      </c>
      <c r="W253" s="11">
        <v>0</v>
      </c>
      <c r="X253" s="11">
        <v>0</v>
      </c>
      <c r="Y253" s="11">
        <v>0</v>
      </c>
      <c r="Z253" s="11">
        <v>0</v>
      </c>
    </row>
    <row r="254" spans="1:26" hidden="1" x14ac:dyDescent="0.25">
      <c r="A254">
        <v>4</v>
      </c>
      <c r="B254" t="str">
        <f t="shared" si="8"/>
        <v>FlC-0184</v>
      </c>
      <c r="C254" t="s">
        <v>315</v>
      </c>
      <c r="D254" t="str">
        <f t="shared" si="9"/>
        <v>0184</v>
      </c>
      <c r="E254" t="s">
        <v>421</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05">
        <v>0</v>
      </c>
      <c r="V254" s="105">
        <v>0</v>
      </c>
      <c r="W254" s="11">
        <v>0</v>
      </c>
      <c r="X254" s="11">
        <v>0</v>
      </c>
      <c r="Y254" s="11">
        <v>0</v>
      </c>
      <c r="Z254" s="11">
        <v>0</v>
      </c>
    </row>
    <row r="255" spans="1:26" hidden="1" x14ac:dyDescent="0.25">
      <c r="A255">
        <v>4</v>
      </c>
      <c r="B255" t="str">
        <f t="shared" si="8"/>
        <v>FlC-0210</v>
      </c>
      <c r="C255" t="s">
        <v>315</v>
      </c>
      <c r="D255" t="str">
        <f t="shared" si="9"/>
        <v>0210</v>
      </c>
      <c r="E255" t="s">
        <v>423</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05">
        <v>0</v>
      </c>
      <c r="V255" s="105">
        <v>0</v>
      </c>
      <c r="W255" s="11">
        <v>0</v>
      </c>
      <c r="X255" s="11">
        <v>0</v>
      </c>
      <c r="Y255" s="11">
        <v>0</v>
      </c>
      <c r="Z255" s="11">
        <v>0</v>
      </c>
    </row>
    <row r="256" spans="1:26" hidden="1" x14ac:dyDescent="0.25">
      <c r="A256">
        <v>4</v>
      </c>
      <c r="B256" t="str">
        <f t="shared" si="8"/>
        <v>FlC-0214</v>
      </c>
      <c r="C256" t="s">
        <v>315</v>
      </c>
      <c r="D256" t="str">
        <f t="shared" si="9"/>
        <v>0214</v>
      </c>
      <c r="E256" t="s">
        <v>424</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05">
        <v>0</v>
      </c>
      <c r="V256" s="105">
        <v>0</v>
      </c>
      <c r="W256" s="11">
        <v>0</v>
      </c>
      <c r="X256" s="11">
        <v>0</v>
      </c>
      <c r="Y256" s="11">
        <v>0</v>
      </c>
      <c r="Z256" s="11">
        <v>0</v>
      </c>
    </row>
    <row r="257" spans="1:26" hidden="1" x14ac:dyDescent="0.25">
      <c r="A257">
        <v>4</v>
      </c>
      <c r="B257" t="str">
        <f t="shared" si="8"/>
        <v>FlC-022</v>
      </c>
      <c r="C257" t="s">
        <v>315</v>
      </c>
      <c r="D257" t="str">
        <f t="shared" si="9"/>
        <v>022</v>
      </c>
      <c r="E257" t="s">
        <v>425</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05">
        <v>0</v>
      </c>
      <c r="V257" s="105">
        <v>0</v>
      </c>
      <c r="W257" s="11">
        <v>0</v>
      </c>
      <c r="X257" s="11">
        <v>0</v>
      </c>
      <c r="Y257" s="11">
        <v>0</v>
      </c>
      <c r="Z257" s="11">
        <v>0</v>
      </c>
    </row>
    <row r="258" spans="1:26" hidden="1" x14ac:dyDescent="0.25">
      <c r="A258">
        <v>4</v>
      </c>
      <c r="B258" t="str">
        <f t="shared" si="8"/>
        <v>FlC-023</v>
      </c>
      <c r="C258" t="s">
        <v>315</v>
      </c>
      <c r="D258" t="str">
        <f t="shared" si="9"/>
        <v>023</v>
      </c>
      <c r="E258" t="s">
        <v>426</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05">
        <v>0</v>
      </c>
      <c r="V258" s="105">
        <v>0</v>
      </c>
      <c r="W258" s="11">
        <v>0</v>
      </c>
      <c r="X258" s="11">
        <v>0</v>
      </c>
      <c r="Y258" s="11">
        <v>0</v>
      </c>
      <c r="Z258" s="11">
        <v>0</v>
      </c>
    </row>
    <row r="259" spans="1:26" hidden="1" x14ac:dyDescent="0.25">
      <c r="A259">
        <v>4</v>
      </c>
      <c r="B259" t="str">
        <f t="shared" si="8"/>
        <v>FlC-024</v>
      </c>
      <c r="C259" t="s">
        <v>315</v>
      </c>
      <c r="D259" t="str">
        <f t="shared" si="9"/>
        <v>024</v>
      </c>
      <c r="E259" t="s">
        <v>427</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05">
        <v>0</v>
      </c>
      <c r="V259" s="105">
        <v>0</v>
      </c>
      <c r="W259" s="11">
        <v>0</v>
      </c>
      <c r="X259" s="11">
        <v>0</v>
      </c>
      <c r="Y259" s="11">
        <v>0</v>
      </c>
      <c r="Z259" s="11">
        <v>0</v>
      </c>
    </row>
    <row r="260" spans="1:26" hidden="1" x14ac:dyDescent="0.25">
      <c r="A260">
        <v>4</v>
      </c>
      <c r="B260" t="str">
        <f t="shared" ref="B260:B323" si="10">C260&amp;"-"&amp;D260</f>
        <v>FlC-025</v>
      </c>
      <c r="C260" t="s">
        <v>315</v>
      </c>
      <c r="D260" t="str">
        <f t="shared" ref="D260:D323" si="11">SUBSTITUTE(E260,".","")</f>
        <v>025</v>
      </c>
      <c r="E260" t="s">
        <v>428</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05">
        <v>0</v>
      </c>
      <c r="V260" s="105">
        <v>0</v>
      </c>
      <c r="W260" s="11">
        <v>0</v>
      </c>
      <c r="X260" s="11">
        <v>0</v>
      </c>
      <c r="Y260" s="11">
        <v>0</v>
      </c>
      <c r="Z260" s="11">
        <v>0</v>
      </c>
    </row>
    <row r="261" spans="1:26" hidden="1" x14ac:dyDescent="0.25">
      <c r="A261">
        <v>4</v>
      </c>
      <c r="B261" t="str">
        <f t="shared" si="10"/>
        <v>FlC-030</v>
      </c>
      <c r="C261" t="s">
        <v>315</v>
      </c>
      <c r="D261" t="str">
        <f t="shared" si="11"/>
        <v>030</v>
      </c>
      <c r="E261" t="s">
        <v>430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05">
        <v>0</v>
      </c>
      <c r="V261" s="105">
        <v>0</v>
      </c>
      <c r="W261" s="11">
        <v>0</v>
      </c>
      <c r="X261" s="11">
        <v>0</v>
      </c>
      <c r="Y261" s="11">
        <v>0</v>
      </c>
      <c r="Z261" s="11">
        <v>0</v>
      </c>
    </row>
    <row r="262" spans="1:26" hidden="1" x14ac:dyDescent="0.25">
      <c r="A262">
        <v>4</v>
      </c>
      <c r="B262" t="str">
        <f t="shared" si="10"/>
        <v>FlC-031</v>
      </c>
      <c r="C262" t="s">
        <v>315</v>
      </c>
      <c r="D262" t="str">
        <f t="shared" si="11"/>
        <v>031</v>
      </c>
      <c r="E262" t="s">
        <v>431</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05">
        <v>0</v>
      </c>
      <c r="V262" s="105">
        <v>0</v>
      </c>
      <c r="W262" s="11">
        <v>0</v>
      </c>
      <c r="X262" s="11">
        <v>0</v>
      </c>
      <c r="Y262" s="11">
        <v>0</v>
      </c>
      <c r="Z262" s="11">
        <v>0</v>
      </c>
    </row>
    <row r="263" spans="1:26" hidden="1" x14ac:dyDescent="0.25">
      <c r="A263">
        <v>4</v>
      </c>
      <c r="B263" t="str">
        <f t="shared" si="10"/>
        <v>FlC-0320</v>
      </c>
      <c r="C263" t="s">
        <v>315</v>
      </c>
      <c r="D263" t="str">
        <f t="shared" si="11"/>
        <v>0320</v>
      </c>
      <c r="E263" t="s">
        <v>432</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05">
        <v>0</v>
      </c>
      <c r="V263" s="105">
        <v>0</v>
      </c>
      <c r="W263" s="11">
        <v>0</v>
      </c>
      <c r="X263" s="11">
        <v>0</v>
      </c>
      <c r="Y263" s="11">
        <v>0</v>
      </c>
      <c r="Z263" s="11">
        <v>0</v>
      </c>
    </row>
    <row r="264" spans="1:26" hidden="1" x14ac:dyDescent="0.25">
      <c r="A264">
        <v>4</v>
      </c>
      <c r="B264" t="str">
        <f t="shared" si="10"/>
        <v>FlC-0321</v>
      </c>
      <c r="C264" t="s">
        <v>315</v>
      </c>
      <c r="D264" t="str">
        <f t="shared" si="11"/>
        <v>0321</v>
      </c>
      <c r="E264" t="s">
        <v>433</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05">
        <v>0</v>
      </c>
      <c r="V264" s="105">
        <v>0</v>
      </c>
      <c r="W264" s="11">
        <v>0</v>
      </c>
      <c r="X264" s="11">
        <v>0</v>
      </c>
      <c r="Y264" s="11">
        <v>0</v>
      </c>
      <c r="Z264" s="11">
        <v>0</v>
      </c>
    </row>
    <row r="265" spans="1:26" hidden="1" x14ac:dyDescent="0.25">
      <c r="A265">
        <v>4</v>
      </c>
      <c r="B265" t="str">
        <f t="shared" si="10"/>
        <v>FlC-0322</v>
      </c>
      <c r="C265" t="s">
        <v>315</v>
      </c>
      <c r="D265" t="str">
        <f t="shared" si="11"/>
        <v>0322</v>
      </c>
      <c r="E265" t="s">
        <v>434</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05">
        <v>0</v>
      </c>
      <c r="V265" s="105">
        <v>0</v>
      </c>
      <c r="W265" s="11">
        <v>0</v>
      </c>
      <c r="X265" s="11">
        <v>0</v>
      </c>
      <c r="Y265" s="11">
        <v>0</v>
      </c>
      <c r="Z265" s="11">
        <v>0</v>
      </c>
    </row>
    <row r="266" spans="1:26" hidden="1" x14ac:dyDescent="0.25">
      <c r="A266">
        <v>4</v>
      </c>
      <c r="B266" t="str">
        <f t="shared" si="10"/>
        <v>FlC-033</v>
      </c>
      <c r="C266" t="s">
        <v>315</v>
      </c>
      <c r="D266" t="str">
        <f t="shared" si="11"/>
        <v>033</v>
      </c>
      <c r="E266" t="s">
        <v>435</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05">
        <v>0</v>
      </c>
      <c r="V266" s="105">
        <v>0</v>
      </c>
      <c r="W266" s="11">
        <v>0</v>
      </c>
      <c r="X266" s="11">
        <v>0</v>
      </c>
      <c r="Y266" s="11">
        <v>0</v>
      </c>
      <c r="Z266" s="11">
        <v>0</v>
      </c>
    </row>
    <row r="267" spans="1:26" hidden="1" x14ac:dyDescent="0.25">
      <c r="A267">
        <v>4</v>
      </c>
      <c r="B267" t="str">
        <f t="shared" si="10"/>
        <v>FlC-034</v>
      </c>
      <c r="C267" t="s">
        <v>315</v>
      </c>
      <c r="D267" t="str">
        <f t="shared" si="11"/>
        <v>034</v>
      </c>
      <c r="E267" t="s">
        <v>436</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05">
        <v>0</v>
      </c>
      <c r="V267" s="105">
        <v>0</v>
      </c>
      <c r="W267" s="11">
        <v>0</v>
      </c>
      <c r="X267" s="11">
        <v>0</v>
      </c>
      <c r="Y267" s="11">
        <v>0</v>
      </c>
      <c r="Z267" s="11">
        <v>0</v>
      </c>
    </row>
    <row r="268" spans="1:26" hidden="1" x14ac:dyDescent="0.25">
      <c r="A268">
        <v>4</v>
      </c>
      <c r="B268" t="str">
        <f t="shared" si="10"/>
        <v>FlC-0350</v>
      </c>
      <c r="C268" t="s">
        <v>315</v>
      </c>
      <c r="D268" t="str">
        <f t="shared" si="11"/>
        <v>0350</v>
      </c>
      <c r="E268" t="s">
        <v>437</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05">
        <v>0</v>
      </c>
      <c r="V268" s="105">
        <v>0</v>
      </c>
      <c r="W268" s="11">
        <v>0</v>
      </c>
      <c r="X268" s="11">
        <v>0</v>
      </c>
      <c r="Y268" s="11">
        <v>0</v>
      </c>
      <c r="Z268" s="11">
        <v>0</v>
      </c>
    </row>
    <row r="269" spans="1:26" hidden="1" x14ac:dyDescent="0.25">
      <c r="A269">
        <v>4</v>
      </c>
      <c r="B269" t="str">
        <f t="shared" si="10"/>
        <v>FlC-0351</v>
      </c>
      <c r="C269" t="s">
        <v>315</v>
      </c>
      <c r="D269" t="str">
        <f t="shared" si="11"/>
        <v>0351</v>
      </c>
      <c r="E269" t="s">
        <v>438</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05">
        <v>0</v>
      </c>
      <c r="V269" s="105">
        <v>0</v>
      </c>
      <c r="W269" s="11">
        <v>0</v>
      </c>
      <c r="X269" s="11">
        <v>0</v>
      </c>
      <c r="Y269" s="11">
        <v>0</v>
      </c>
      <c r="Z269" s="11">
        <v>0</v>
      </c>
    </row>
    <row r="270" spans="1:26" hidden="1" x14ac:dyDescent="0.25">
      <c r="A270">
        <v>4</v>
      </c>
      <c r="B270" t="str">
        <f t="shared" si="10"/>
        <v>FlC-0352</v>
      </c>
      <c r="C270" t="s">
        <v>315</v>
      </c>
      <c r="D270" t="str">
        <f t="shared" si="11"/>
        <v>0352</v>
      </c>
      <c r="E270" t="s">
        <v>439</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05">
        <v>0</v>
      </c>
      <c r="V270" s="105">
        <v>0</v>
      </c>
      <c r="W270" s="11">
        <v>0</v>
      </c>
      <c r="X270" s="11">
        <v>0</v>
      </c>
      <c r="Y270" s="11">
        <v>0</v>
      </c>
      <c r="Z270" s="11">
        <v>0</v>
      </c>
    </row>
    <row r="271" spans="1:26" hidden="1" x14ac:dyDescent="0.25">
      <c r="A271">
        <v>4</v>
      </c>
      <c r="B271" t="str">
        <f t="shared" si="10"/>
        <v>FlC-0353</v>
      </c>
      <c r="C271" t="s">
        <v>315</v>
      </c>
      <c r="D271" t="str">
        <f t="shared" si="11"/>
        <v>0353</v>
      </c>
      <c r="E271" t="s">
        <v>440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05">
        <v>0</v>
      </c>
      <c r="V271" s="105">
        <v>0</v>
      </c>
      <c r="W271" s="11">
        <v>0</v>
      </c>
      <c r="X271" s="11">
        <v>0</v>
      </c>
      <c r="Y271" s="11">
        <v>0</v>
      </c>
      <c r="Z271" s="11">
        <v>0</v>
      </c>
    </row>
    <row r="272" spans="1:26" hidden="1" x14ac:dyDescent="0.25">
      <c r="A272">
        <v>4</v>
      </c>
      <c r="B272" t="str">
        <f t="shared" si="10"/>
        <v>FlC-0354</v>
      </c>
      <c r="C272" t="s">
        <v>315</v>
      </c>
      <c r="D272" t="str">
        <f t="shared" si="11"/>
        <v>0354</v>
      </c>
      <c r="E272" t="s">
        <v>441</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05">
        <v>0</v>
      </c>
      <c r="V272" s="105">
        <v>0</v>
      </c>
      <c r="W272" s="11">
        <v>0</v>
      </c>
      <c r="X272" s="11">
        <v>0</v>
      </c>
      <c r="Y272" s="11">
        <v>0</v>
      </c>
      <c r="Z272" s="11">
        <v>0</v>
      </c>
    </row>
    <row r="273" spans="1:26" hidden="1" x14ac:dyDescent="0.25">
      <c r="A273">
        <v>4</v>
      </c>
      <c r="B273" t="str">
        <f t="shared" si="10"/>
        <v>FlC-036</v>
      </c>
      <c r="C273" t="s">
        <v>315</v>
      </c>
      <c r="D273" t="str">
        <f t="shared" si="11"/>
        <v>036</v>
      </c>
      <c r="E273" t="s">
        <v>442</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05">
        <v>0</v>
      </c>
      <c r="V273" s="105">
        <v>0</v>
      </c>
      <c r="W273" s="11">
        <v>0</v>
      </c>
      <c r="X273" s="11">
        <v>0</v>
      </c>
      <c r="Y273" s="11">
        <v>0</v>
      </c>
      <c r="Z273" s="11">
        <v>0</v>
      </c>
    </row>
    <row r="274" spans="1:26" hidden="1" x14ac:dyDescent="0.25">
      <c r="A274">
        <v>4</v>
      </c>
      <c r="B274" t="str">
        <f t="shared" si="10"/>
        <v>FlC-037</v>
      </c>
      <c r="C274" t="s">
        <v>315</v>
      </c>
      <c r="D274" t="str">
        <f t="shared" si="11"/>
        <v>037</v>
      </c>
      <c r="E274" t="s">
        <v>443</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05">
        <v>0</v>
      </c>
      <c r="V274" s="105">
        <v>0</v>
      </c>
      <c r="W274" s="11">
        <v>0</v>
      </c>
      <c r="X274" s="11">
        <v>0</v>
      </c>
      <c r="Y274" s="11">
        <v>0</v>
      </c>
      <c r="Z274" s="11">
        <v>0</v>
      </c>
    </row>
    <row r="275" spans="1:26" hidden="1" x14ac:dyDescent="0.25">
      <c r="A275">
        <v>4</v>
      </c>
      <c r="B275" t="str">
        <f t="shared" si="10"/>
        <v>FlC-0410</v>
      </c>
      <c r="C275" t="s">
        <v>315</v>
      </c>
      <c r="D275" t="str">
        <f t="shared" si="11"/>
        <v>0410</v>
      </c>
      <c r="E275" t="s">
        <v>444</v>
      </c>
      <c r="F275" s="17">
        <v>9349.3420000000006</v>
      </c>
      <c r="G275" s="17">
        <v>9349.3420000000006</v>
      </c>
      <c r="H275" s="17">
        <v>9566.36</v>
      </c>
      <c r="I275" s="17">
        <v>9566.36</v>
      </c>
      <c r="J275" s="17">
        <v>225095.28943999999</v>
      </c>
      <c r="K275" s="17">
        <v>185318.86607999998</v>
      </c>
      <c r="L275" s="17">
        <v>68293.618000000002</v>
      </c>
      <c r="M275" s="17">
        <v>68293.618000000002</v>
      </c>
      <c r="N275" s="17">
        <v>9862.5969999999998</v>
      </c>
      <c r="O275" s="17">
        <v>9862.5969999999998</v>
      </c>
      <c r="P275" s="17">
        <v>154954.93</v>
      </c>
      <c r="Q275" s="17">
        <v>154954.93</v>
      </c>
      <c r="R275" s="17">
        <v>230625.39099000001</v>
      </c>
      <c r="S275" s="17">
        <v>230625.39099000001</v>
      </c>
      <c r="T275" s="17">
        <v>236385.51634999999</v>
      </c>
      <c r="U275" s="105">
        <v>236385.51634999999</v>
      </c>
      <c r="V275" s="105">
        <v>588220.08852999995</v>
      </c>
      <c r="W275" s="11">
        <v>588220.08852999995</v>
      </c>
      <c r="X275" s="11">
        <v>519279.258651893</v>
      </c>
      <c r="Y275" s="11">
        <v>519279.258651893</v>
      </c>
      <c r="Z275" s="11">
        <v>532443.74645999994</v>
      </c>
    </row>
    <row r="276" spans="1:26" hidden="1" x14ac:dyDescent="0.25">
      <c r="A276">
        <v>4</v>
      </c>
      <c r="B276" t="str">
        <f t="shared" si="10"/>
        <v>FlC-0411</v>
      </c>
      <c r="C276" t="s">
        <v>315</v>
      </c>
      <c r="D276" t="str">
        <f t="shared" si="11"/>
        <v>0411</v>
      </c>
      <c r="E276" t="s">
        <v>445</v>
      </c>
      <c r="F276" s="17">
        <v>645316.23613999994</v>
      </c>
      <c r="G276" s="17">
        <v>645314.28567000013</v>
      </c>
      <c r="H276" s="17">
        <v>918265.3705800001</v>
      </c>
      <c r="I276" s="17">
        <v>904220.50958000019</v>
      </c>
      <c r="J276" s="17">
        <v>418765.13078715611</v>
      </c>
      <c r="K276" s="17">
        <v>458541.55422715598</v>
      </c>
      <c r="L276" s="17">
        <v>623912.69952000119</v>
      </c>
      <c r="M276" s="17">
        <v>623912.69952000119</v>
      </c>
      <c r="N276" s="17">
        <v>1136108.9237000002</v>
      </c>
      <c r="O276" s="17">
        <v>1136108.9237000002</v>
      </c>
      <c r="P276" s="17">
        <v>1019068.83</v>
      </c>
      <c r="Q276" s="17">
        <v>1019068.83</v>
      </c>
      <c r="R276" s="17">
        <v>1865901.34525</v>
      </c>
      <c r="S276" s="17">
        <v>1865901.34525</v>
      </c>
      <c r="T276" s="17">
        <v>1353360.35262</v>
      </c>
      <c r="U276" s="105">
        <v>1353360.35262</v>
      </c>
      <c r="V276" s="105">
        <v>1496332.1405628</v>
      </c>
      <c r="W276" s="11">
        <v>1496332.1405628</v>
      </c>
      <c r="X276" s="11">
        <v>1118083.12998</v>
      </c>
      <c r="Y276" s="11">
        <v>1119606.60195</v>
      </c>
      <c r="Z276" s="11">
        <v>3174859.9643799998</v>
      </c>
    </row>
    <row r="277" spans="1:26" hidden="1" x14ac:dyDescent="0.25">
      <c r="A277">
        <v>4</v>
      </c>
      <c r="B277" t="str">
        <f t="shared" si="10"/>
        <v>FlC-0412</v>
      </c>
      <c r="C277" t="s">
        <v>315</v>
      </c>
      <c r="D277" t="str">
        <f t="shared" si="11"/>
        <v>0412</v>
      </c>
      <c r="E277" t="s">
        <v>446</v>
      </c>
      <c r="F277" s="17">
        <v>441370.85454000003</v>
      </c>
      <c r="G277" s="17">
        <v>441371.59600000002</v>
      </c>
      <c r="H277" s="17">
        <v>466358.45643000008</v>
      </c>
      <c r="I277" s="17">
        <v>466358.45643000008</v>
      </c>
      <c r="J277" s="17">
        <v>451493.59356062004</v>
      </c>
      <c r="K277" s="17">
        <v>451493.59356062004</v>
      </c>
      <c r="L277" s="17">
        <v>457188.11878000083</v>
      </c>
      <c r="M277" s="17">
        <v>457188.11878000083</v>
      </c>
      <c r="N277" s="17">
        <v>431208.60367000004</v>
      </c>
      <c r="O277" s="17">
        <v>431208.60367000004</v>
      </c>
      <c r="P277" s="17">
        <v>2603653.4180000001</v>
      </c>
      <c r="Q277" s="17">
        <v>2305653.9369999999</v>
      </c>
      <c r="R277" s="17">
        <v>2476876.8581599998</v>
      </c>
      <c r="S277" s="17">
        <v>2476876.8581599998</v>
      </c>
      <c r="T277" s="17">
        <v>2238711.5869999998</v>
      </c>
      <c r="U277" s="105">
        <v>2238711.5869999998</v>
      </c>
      <c r="V277" s="105">
        <v>2288848.1247700001</v>
      </c>
      <c r="W277" s="11">
        <v>2288848.1247700001</v>
      </c>
      <c r="X277" s="11">
        <v>2403253.3953300002</v>
      </c>
      <c r="Y277" s="11">
        <v>2403253.3953300002</v>
      </c>
      <c r="Z277" s="11">
        <v>2308272.5527872401</v>
      </c>
    </row>
    <row r="278" spans="1:26" hidden="1" x14ac:dyDescent="0.25">
      <c r="A278">
        <v>4</v>
      </c>
      <c r="B278" t="str">
        <f t="shared" si="10"/>
        <v>FlC-0420</v>
      </c>
      <c r="C278" t="s">
        <v>315</v>
      </c>
      <c r="D278" t="str">
        <f t="shared" si="11"/>
        <v>0420</v>
      </c>
      <c r="E278" t="s">
        <v>447</v>
      </c>
      <c r="F278" s="17">
        <v>56837.696120000001</v>
      </c>
      <c r="G278" s="17">
        <v>56827.114999999998</v>
      </c>
      <c r="H278" s="17">
        <v>60900.980680000008</v>
      </c>
      <c r="I278" s="17">
        <v>60900.980680000008</v>
      </c>
      <c r="J278" s="17">
        <v>63718.899194128004</v>
      </c>
      <c r="K278" s="17">
        <v>63718.899194128011</v>
      </c>
      <c r="L278" s="17">
        <v>67258.934119999976</v>
      </c>
      <c r="M278" s="17">
        <v>67258.934119999976</v>
      </c>
      <c r="N278" s="17">
        <v>74624.279859999995</v>
      </c>
      <c r="O278" s="17">
        <v>74624.279859999995</v>
      </c>
      <c r="P278" s="17">
        <v>85089.758000000002</v>
      </c>
      <c r="Q278" s="17">
        <v>85089.758000000002</v>
      </c>
      <c r="R278" s="17">
        <v>73324.804110000012</v>
      </c>
      <c r="S278" s="17">
        <v>73324.804110000012</v>
      </c>
      <c r="T278" s="17">
        <v>75285.869070000001</v>
      </c>
      <c r="U278" s="105">
        <v>75285.869070000001</v>
      </c>
      <c r="V278" s="105">
        <v>116356.13153</v>
      </c>
      <c r="W278" s="11">
        <v>116356.13153</v>
      </c>
      <c r="X278" s="11">
        <v>119788.76664</v>
      </c>
      <c r="Y278" s="11">
        <v>119788.76664</v>
      </c>
      <c r="Z278" s="11">
        <v>136746.31160000004</v>
      </c>
    </row>
    <row r="279" spans="1:26" hidden="1" x14ac:dyDescent="0.25">
      <c r="A279">
        <v>4</v>
      </c>
      <c r="B279" t="str">
        <f t="shared" si="10"/>
        <v>FlC-0421</v>
      </c>
      <c r="C279" t="s">
        <v>315</v>
      </c>
      <c r="D279" t="str">
        <f t="shared" si="11"/>
        <v>0421</v>
      </c>
      <c r="E279" t="s">
        <v>448</v>
      </c>
      <c r="F279" s="17">
        <v>95508.636659999989</v>
      </c>
      <c r="G279" s="17">
        <v>96103.398000000001</v>
      </c>
      <c r="H279" s="17">
        <v>93502.029829999985</v>
      </c>
      <c r="I279" s="17">
        <v>93502.029829999985</v>
      </c>
      <c r="J279" s="17">
        <v>115603.30581999999</v>
      </c>
      <c r="K279" s="17">
        <v>115603.30581999999</v>
      </c>
      <c r="L279" s="17">
        <v>119390.55316</v>
      </c>
      <c r="M279" s="17">
        <v>119390.55316</v>
      </c>
      <c r="N279" s="17">
        <v>90412.528439999995</v>
      </c>
      <c r="O279" s="17">
        <v>90412.528439999995</v>
      </c>
      <c r="P279" s="17">
        <v>91645.599000000002</v>
      </c>
      <c r="Q279" s="17">
        <v>91645.599000000002</v>
      </c>
      <c r="R279" s="17">
        <v>148783.02317000003</v>
      </c>
      <c r="S279" s="17">
        <v>148783.02317000003</v>
      </c>
      <c r="T279" s="17">
        <v>105884.34357</v>
      </c>
      <c r="U279" s="105">
        <v>105884.34357</v>
      </c>
      <c r="V279" s="105">
        <v>125318.79117</v>
      </c>
      <c r="W279" s="11">
        <v>125318.79117</v>
      </c>
      <c r="X279" s="11">
        <v>164385.95965999999</v>
      </c>
      <c r="Y279" s="11">
        <v>164385.95965999999</v>
      </c>
      <c r="Z279" s="11">
        <v>141160.85988</v>
      </c>
    </row>
    <row r="280" spans="1:26" hidden="1" x14ac:dyDescent="0.25">
      <c r="A280">
        <v>4</v>
      </c>
      <c r="B280" t="str">
        <f t="shared" si="10"/>
        <v>FlC-0422</v>
      </c>
      <c r="C280" t="s">
        <v>315</v>
      </c>
      <c r="D280" t="str">
        <f t="shared" si="11"/>
        <v>0422</v>
      </c>
      <c r="E280" t="s">
        <v>449</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05">
        <v>0</v>
      </c>
      <c r="V280" s="105">
        <v>0</v>
      </c>
      <c r="W280" s="11">
        <v>0</v>
      </c>
      <c r="X280" s="11">
        <v>0</v>
      </c>
      <c r="Y280" s="11">
        <v>0</v>
      </c>
      <c r="Z280" s="11">
        <v>0</v>
      </c>
    </row>
    <row r="281" spans="1:26" hidden="1" x14ac:dyDescent="0.25">
      <c r="A281">
        <v>4</v>
      </c>
      <c r="B281" t="str">
        <f t="shared" si="10"/>
        <v>FlC-0423</v>
      </c>
      <c r="C281" t="s">
        <v>315</v>
      </c>
      <c r="D281" t="str">
        <f t="shared" si="11"/>
        <v>0423</v>
      </c>
      <c r="E281" t="s">
        <v>450</v>
      </c>
      <c r="F281" s="17">
        <v>2793.0369999999998</v>
      </c>
      <c r="G281" s="17">
        <v>2793.0369999999998</v>
      </c>
      <c r="H281" s="17">
        <v>2171.4169999999999</v>
      </c>
      <c r="I281" s="17">
        <v>2171.4169999999999</v>
      </c>
      <c r="J281" s="17">
        <v>2208.96578</v>
      </c>
      <c r="K281" s="17">
        <v>2208.96578</v>
      </c>
      <c r="L281" s="17">
        <v>2508.3410199999998</v>
      </c>
      <c r="M281" s="17">
        <v>2508.3410199999998</v>
      </c>
      <c r="N281" s="17">
        <v>2784.1950000000002</v>
      </c>
      <c r="O281" s="17">
        <v>2784.1950000000002</v>
      </c>
      <c r="P281" s="17">
        <v>2573.6460000000002</v>
      </c>
      <c r="Q281" s="17">
        <v>2573.6460000000002</v>
      </c>
      <c r="R281" s="17">
        <v>3385.8239100000001</v>
      </c>
      <c r="S281" s="17">
        <v>3385.8239100000001</v>
      </c>
      <c r="T281" s="17">
        <v>905.61599999999999</v>
      </c>
      <c r="U281" s="105">
        <v>905.61599999999999</v>
      </c>
      <c r="V281" s="105">
        <v>699.00385000000006</v>
      </c>
      <c r="W281" s="11">
        <v>699.00385000000006</v>
      </c>
      <c r="X281" s="11">
        <v>708.73411999999996</v>
      </c>
      <c r="Y281" s="11">
        <v>708.73411999999996</v>
      </c>
      <c r="Z281" s="11">
        <v>423</v>
      </c>
    </row>
    <row r="282" spans="1:26" hidden="1" x14ac:dyDescent="0.25">
      <c r="A282">
        <v>4</v>
      </c>
      <c r="B282" t="str">
        <f t="shared" si="10"/>
        <v>FlC-0430</v>
      </c>
      <c r="C282" t="s">
        <v>315</v>
      </c>
      <c r="D282" t="str">
        <f t="shared" si="11"/>
        <v>0430</v>
      </c>
      <c r="E282" t="s">
        <v>451</v>
      </c>
      <c r="F282" s="17">
        <v>49178.571939999994</v>
      </c>
      <c r="G282" s="17">
        <v>49178.571939999994</v>
      </c>
      <c r="H282" s="17">
        <v>51776.724629999997</v>
      </c>
      <c r="I282" s="17">
        <v>51776.724629999997</v>
      </c>
      <c r="J282" s="17">
        <v>78624.929099999994</v>
      </c>
      <c r="K282" s="17">
        <v>78624.928799999994</v>
      </c>
      <c r="L282" s="17">
        <v>65707.948759999999</v>
      </c>
      <c r="M282" s="17">
        <v>65707.948759999999</v>
      </c>
      <c r="N282" s="17">
        <v>69873.252779999995</v>
      </c>
      <c r="O282" s="17">
        <v>69873.252779999995</v>
      </c>
      <c r="P282" s="17">
        <v>46356.071000000004</v>
      </c>
      <c r="Q282" s="17">
        <v>46356.071000000004</v>
      </c>
      <c r="R282" s="17">
        <v>214768.13251000005</v>
      </c>
      <c r="S282" s="17">
        <v>214768.13251000005</v>
      </c>
      <c r="T282" s="17">
        <v>587313.74222999997</v>
      </c>
      <c r="U282" s="105">
        <v>587313.74222999997</v>
      </c>
      <c r="V282" s="105">
        <v>541209.56236999994</v>
      </c>
      <c r="W282" s="11">
        <v>541209.56236999994</v>
      </c>
      <c r="X282" s="11">
        <v>453270.07052000001</v>
      </c>
      <c r="Y282" s="11">
        <v>453270.07052000001</v>
      </c>
      <c r="Z282" s="11">
        <v>405854.0615067</v>
      </c>
    </row>
    <row r="283" spans="1:26" hidden="1" x14ac:dyDescent="0.25">
      <c r="A283">
        <v>4</v>
      </c>
      <c r="B283" t="str">
        <f t="shared" si="10"/>
        <v>FlC-0431</v>
      </c>
      <c r="C283" t="s">
        <v>315</v>
      </c>
      <c r="D283" t="str">
        <f t="shared" si="11"/>
        <v>0431</v>
      </c>
      <c r="E283" t="s">
        <v>452</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05">
        <v>0</v>
      </c>
      <c r="V283" s="105">
        <v>0</v>
      </c>
      <c r="W283" s="11">
        <v>0</v>
      </c>
      <c r="X283" s="11">
        <v>0</v>
      </c>
      <c r="Y283" s="11">
        <v>0</v>
      </c>
      <c r="Z283" s="11">
        <v>0</v>
      </c>
    </row>
    <row r="284" spans="1:26" hidden="1" x14ac:dyDescent="0.25">
      <c r="A284">
        <v>4</v>
      </c>
      <c r="B284" t="str">
        <f t="shared" si="10"/>
        <v>FlC-0432</v>
      </c>
      <c r="C284" t="s">
        <v>315</v>
      </c>
      <c r="D284" t="str">
        <f t="shared" si="11"/>
        <v>0432</v>
      </c>
      <c r="E284" t="s">
        <v>453</v>
      </c>
      <c r="F284" s="17">
        <v>0</v>
      </c>
      <c r="G284" s="17">
        <v>0</v>
      </c>
      <c r="H284" s="17">
        <v>0</v>
      </c>
      <c r="I284" s="17">
        <v>0</v>
      </c>
      <c r="J284" s="17">
        <v>49999.75</v>
      </c>
      <c r="K284" s="17">
        <v>49999.75</v>
      </c>
      <c r="L284" s="17">
        <v>0</v>
      </c>
      <c r="M284" s="17">
        <v>0</v>
      </c>
      <c r="N284" s="17">
        <v>0</v>
      </c>
      <c r="O284" s="17">
        <v>0</v>
      </c>
      <c r="P284" s="17">
        <v>37500</v>
      </c>
      <c r="Q284" s="17">
        <v>37500</v>
      </c>
      <c r="R284" s="17">
        <v>0</v>
      </c>
      <c r="S284" s="17">
        <v>0</v>
      </c>
      <c r="T284" s="17">
        <v>24048.749909999999</v>
      </c>
      <c r="U284" s="105">
        <v>24048.749909999999</v>
      </c>
      <c r="V284" s="105">
        <v>5951.2500899999995</v>
      </c>
      <c r="W284" s="11">
        <v>5951.2500899999995</v>
      </c>
      <c r="X284" s="11">
        <v>0</v>
      </c>
      <c r="Y284" s="11">
        <v>0</v>
      </c>
      <c r="Z284" s="11">
        <v>0</v>
      </c>
    </row>
    <row r="285" spans="1:26" hidden="1" x14ac:dyDescent="0.25">
      <c r="A285">
        <v>4</v>
      </c>
      <c r="B285" t="str">
        <f t="shared" si="10"/>
        <v>FlC-0433</v>
      </c>
      <c r="C285" t="s">
        <v>315</v>
      </c>
      <c r="D285" t="str">
        <f t="shared" si="11"/>
        <v>0433</v>
      </c>
      <c r="E285" t="s">
        <v>454</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05">
        <v>0</v>
      </c>
      <c r="V285" s="105">
        <v>0</v>
      </c>
      <c r="W285" s="11">
        <v>0</v>
      </c>
      <c r="X285" s="11">
        <v>0</v>
      </c>
      <c r="Y285" s="11">
        <v>0</v>
      </c>
      <c r="Z285" s="11">
        <v>0</v>
      </c>
    </row>
    <row r="286" spans="1:26" hidden="1" x14ac:dyDescent="0.25">
      <c r="A286">
        <v>4</v>
      </c>
      <c r="B286" t="str">
        <f t="shared" si="10"/>
        <v>FlC-0434</v>
      </c>
      <c r="C286" t="s">
        <v>315</v>
      </c>
      <c r="D286" t="str">
        <f t="shared" si="11"/>
        <v>0434</v>
      </c>
      <c r="E286" t="s">
        <v>455</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05">
        <v>0</v>
      </c>
      <c r="V286" s="105">
        <v>0</v>
      </c>
      <c r="W286" s="11">
        <v>0</v>
      </c>
      <c r="X286" s="11">
        <v>0</v>
      </c>
      <c r="Y286" s="11">
        <v>0</v>
      </c>
      <c r="Z286" s="11">
        <v>0</v>
      </c>
    </row>
    <row r="287" spans="1:26" hidden="1" x14ac:dyDescent="0.25">
      <c r="A287">
        <v>4</v>
      </c>
      <c r="B287" t="str">
        <f t="shared" si="10"/>
        <v>FlC-0435</v>
      </c>
      <c r="C287" t="s">
        <v>315</v>
      </c>
      <c r="D287" t="str">
        <f t="shared" si="11"/>
        <v>0435</v>
      </c>
      <c r="E287" t="s">
        <v>456</v>
      </c>
      <c r="F287" s="17">
        <v>0</v>
      </c>
      <c r="G287" s="17">
        <v>0</v>
      </c>
      <c r="H287" s="17">
        <v>0</v>
      </c>
      <c r="I287" s="17">
        <v>0</v>
      </c>
      <c r="J287" s="17">
        <v>0</v>
      </c>
      <c r="K287" s="17">
        <v>0</v>
      </c>
      <c r="L287" s="17">
        <v>0</v>
      </c>
      <c r="M287" s="17">
        <v>0</v>
      </c>
      <c r="N287" s="17">
        <v>2975.201</v>
      </c>
      <c r="O287" s="17">
        <v>2975.201</v>
      </c>
      <c r="P287" s="17">
        <v>0</v>
      </c>
      <c r="Q287" s="17">
        <v>0</v>
      </c>
      <c r="R287" s="17">
        <v>0</v>
      </c>
      <c r="S287" s="17">
        <v>0</v>
      </c>
      <c r="T287" s="17">
        <v>0</v>
      </c>
      <c r="U287" s="105">
        <v>0</v>
      </c>
      <c r="V287" s="105">
        <v>0</v>
      </c>
      <c r="W287" s="11">
        <v>0</v>
      </c>
      <c r="X287" s="11">
        <v>0</v>
      </c>
      <c r="Y287" s="11">
        <v>0</v>
      </c>
      <c r="Z287" s="11">
        <v>0</v>
      </c>
    </row>
    <row r="288" spans="1:26" hidden="1" x14ac:dyDescent="0.25">
      <c r="A288">
        <v>4</v>
      </c>
      <c r="B288" t="str">
        <f t="shared" si="10"/>
        <v>FlC-0436</v>
      </c>
      <c r="C288" t="s">
        <v>315</v>
      </c>
      <c r="D288" t="str">
        <f t="shared" si="11"/>
        <v>0436</v>
      </c>
      <c r="E288" t="s">
        <v>457</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05">
        <v>0</v>
      </c>
      <c r="V288" s="105">
        <v>0</v>
      </c>
      <c r="W288" s="11">
        <v>0</v>
      </c>
      <c r="X288" s="11">
        <v>0</v>
      </c>
      <c r="Y288" s="11">
        <v>0</v>
      </c>
      <c r="Z288" s="11">
        <v>0</v>
      </c>
    </row>
    <row r="289" spans="1:26" hidden="1" x14ac:dyDescent="0.25">
      <c r="A289">
        <v>4</v>
      </c>
      <c r="B289" t="str">
        <f t="shared" si="10"/>
        <v>FlC-0440</v>
      </c>
      <c r="C289" t="s">
        <v>315</v>
      </c>
      <c r="D289" t="str">
        <f t="shared" si="11"/>
        <v>0440</v>
      </c>
      <c r="E289" t="s">
        <v>458</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05">
        <v>0</v>
      </c>
      <c r="V289" s="105">
        <v>0</v>
      </c>
      <c r="W289" s="11">
        <v>0</v>
      </c>
      <c r="X289" s="11">
        <v>0</v>
      </c>
      <c r="Y289" s="11">
        <v>0</v>
      </c>
      <c r="Z289" s="11">
        <v>0</v>
      </c>
    </row>
    <row r="290" spans="1:26" hidden="1" x14ac:dyDescent="0.25">
      <c r="A290">
        <v>4</v>
      </c>
      <c r="B290" t="str">
        <f t="shared" si="10"/>
        <v>FlC-0441</v>
      </c>
      <c r="C290" t="s">
        <v>315</v>
      </c>
      <c r="D290" t="str">
        <f t="shared" si="11"/>
        <v>0441</v>
      </c>
      <c r="E290" t="s">
        <v>459</v>
      </c>
      <c r="F290" s="17">
        <v>836.48332999999991</v>
      </c>
      <c r="G290" s="17">
        <v>836.48332999999991</v>
      </c>
      <c r="H290" s="17">
        <v>926.23016000000007</v>
      </c>
      <c r="I290" s="17">
        <v>988.46316000000002</v>
      </c>
      <c r="J290" s="17">
        <v>1017.97639</v>
      </c>
      <c r="K290" s="17">
        <v>1017.97639</v>
      </c>
      <c r="L290" s="17">
        <v>2267.183</v>
      </c>
      <c r="M290" s="17">
        <v>2267.183</v>
      </c>
      <c r="N290" s="17">
        <v>1452.6424100000002</v>
      </c>
      <c r="O290" s="17">
        <v>1452.6424100000002</v>
      </c>
      <c r="P290" s="17">
        <v>2247.6419999999998</v>
      </c>
      <c r="Q290" s="17">
        <v>2247.6419999999998</v>
      </c>
      <c r="R290" s="17">
        <v>3728.558</v>
      </c>
      <c r="S290" s="17">
        <v>3728.558</v>
      </c>
      <c r="T290" s="17">
        <v>2484.94902</v>
      </c>
      <c r="U290" s="105">
        <v>2484.94902</v>
      </c>
      <c r="V290" s="105">
        <v>1599.405</v>
      </c>
      <c r="W290" s="11">
        <v>1599.405</v>
      </c>
      <c r="X290" s="11">
        <v>2604.846</v>
      </c>
      <c r="Y290" s="11">
        <v>2604.846</v>
      </c>
      <c r="Z290" s="11">
        <v>1102</v>
      </c>
    </row>
    <row r="291" spans="1:26" hidden="1" x14ac:dyDescent="0.25">
      <c r="A291">
        <v>4</v>
      </c>
      <c r="B291" t="str">
        <f t="shared" si="10"/>
        <v>FlC-0442</v>
      </c>
      <c r="C291" t="s">
        <v>315</v>
      </c>
      <c r="D291" t="str">
        <f t="shared" si="11"/>
        <v>0442</v>
      </c>
      <c r="E291" t="s">
        <v>460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05">
        <v>0</v>
      </c>
      <c r="V291" s="105">
        <v>0</v>
      </c>
      <c r="W291" s="11">
        <v>0</v>
      </c>
      <c r="X291" s="11">
        <v>0</v>
      </c>
      <c r="Y291" s="11">
        <v>0</v>
      </c>
      <c r="Z291" s="11">
        <v>0</v>
      </c>
    </row>
    <row r="292" spans="1:26" hidden="1" x14ac:dyDescent="0.25">
      <c r="A292">
        <v>4</v>
      </c>
      <c r="B292" t="str">
        <f t="shared" si="10"/>
        <v>FlC-0443</v>
      </c>
      <c r="C292" t="s">
        <v>315</v>
      </c>
      <c r="D292" t="str">
        <f t="shared" si="11"/>
        <v>0443</v>
      </c>
      <c r="E292" t="s">
        <v>461</v>
      </c>
      <c r="F292" s="17">
        <v>2331.2393999999999</v>
      </c>
      <c r="G292" s="17">
        <v>2330.3270000000002</v>
      </c>
      <c r="H292" s="17">
        <v>2687.6747700000001</v>
      </c>
      <c r="I292" s="17">
        <v>2687.6747700000001</v>
      </c>
      <c r="J292" s="17">
        <v>11195.164595823999</v>
      </c>
      <c r="K292" s="17">
        <v>11462.028045823999</v>
      </c>
      <c r="L292" s="17">
        <v>6938.7071099999994</v>
      </c>
      <c r="M292" s="17">
        <v>6938.7071099999994</v>
      </c>
      <c r="N292" s="17">
        <v>3741.6439999999998</v>
      </c>
      <c r="O292" s="17">
        <v>3741.6439999999998</v>
      </c>
      <c r="P292" s="17">
        <v>0</v>
      </c>
      <c r="Q292" s="17">
        <v>0</v>
      </c>
      <c r="R292" s="17">
        <v>30</v>
      </c>
      <c r="S292" s="17">
        <v>30</v>
      </c>
      <c r="T292" s="17">
        <v>11166.093000000001</v>
      </c>
      <c r="U292" s="105">
        <v>11166.093000000001</v>
      </c>
      <c r="V292" s="105">
        <v>37502.173119999999</v>
      </c>
      <c r="W292" s="11">
        <v>37502.173119999999</v>
      </c>
      <c r="X292" s="11">
        <v>35</v>
      </c>
      <c r="Y292" s="11">
        <v>35</v>
      </c>
      <c r="Z292" s="11">
        <v>35</v>
      </c>
    </row>
    <row r="293" spans="1:26" hidden="1" x14ac:dyDescent="0.25">
      <c r="A293">
        <v>4</v>
      </c>
      <c r="B293" t="str">
        <f t="shared" si="10"/>
        <v>FlC-0450</v>
      </c>
      <c r="C293" t="s">
        <v>315</v>
      </c>
      <c r="D293" t="str">
        <f t="shared" si="11"/>
        <v>0450</v>
      </c>
      <c r="E293" t="s">
        <v>462</v>
      </c>
      <c r="F293" s="17">
        <v>173124.74897999997</v>
      </c>
      <c r="G293" s="17">
        <v>170074.31099999999</v>
      </c>
      <c r="H293" s="17">
        <v>174176.41821999999</v>
      </c>
      <c r="I293" s="17">
        <v>174176.41821999999</v>
      </c>
      <c r="J293" s="17">
        <v>99476.226536875998</v>
      </c>
      <c r="K293" s="17">
        <v>98817.962556876009</v>
      </c>
      <c r="L293" s="17">
        <v>65347.731399999844</v>
      </c>
      <c r="M293" s="17">
        <v>65347.731399999844</v>
      </c>
      <c r="N293" s="17">
        <v>55005.447719999996</v>
      </c>
      <c r="O293" s="17">
        <v>55005.447719999996</v>
      </c>
      <c r="P293" s="17">
        <v>61695.525999999998</v>
      </c>
      <c r="Q293" s="17">
        <v>61695.525999999998</v>
      </c>
      <c r="R293" s="17">
        <v>56399.56798</v>
      </c>
      <c r="S293" s="17">
        <v>56399.56798</v>
      </c>
      <c r="T293" s="17">
        <v>58839.396219999995</v>
      </c>
      <c r="U293" s="105">
        <v>58839.396219999995</v>
      </c>
      <c r="V293" s="105">
        <v>60293.511290000002</v>
      </c>
      <c r="W293" s="11">
        <v>60293.511290000002</v>
      </c>
      <c r="X293" s="11">
        <v>77859.547901559898</v>
      </c>
      <c r="Y293" s="11">
        <v>77859.547901559898</v>
      </c>
      <c r="Z293" s="11">
        <v>126932.16264136499</v>
      </c>
    </row>
    <row r="294" spans="1:26" hidden="1" x14ac:dyDescent="0.25">
      <c r="A294">
        <v>4</v>
      </c>
      <c r="B294" t="str">
        <f t="shared" si="10"/>
        <v>FlC-0451</v>
      </c>
      <c r="C294" t="s">
        <v>315</v>
      </c>
      <c r="D294" t="str">
        <f t="shared" si="11"/>
        <v>0451</v>
      </c>
      <c r="E294" t="s">
        <v>463</v>
      </c>
      <c r="F294" s="17">
        <v>1588319.5780999998</v>
      </c>
      <c r="G294" s="17">
        <v>141540.37708999999</v>
      </c>
      <c r="H294" s="17">
        <v>1765830.5585399999</v>
      </c>
      <c r="I294" s="17">
        <v>1765830.5585399999</v>
      </c>
      <c r="J294" s="17">
        <v>1947136.5562746599</v>
      </c>
      <c r="K294" s="17">
        <v>1889532.5570046601</v>
      </c>
      <c r="L294" s="17">
        <v>1971263.3691799995</v>
      </c>
      <c r="M294" s="17">
        <v>1971263.3691799995</v>
      </c>
      <c r="N294" s="17">
        <v>2106930.0478400001</v>
      </c>
      <c r="O294" s="17">
        <v>2106930.0478400001</v>
      </c>
      <c r="P294" s="17">
        <v>2088129.629</v>
      </c>
      <c r="Q294" s="17">
        <v>2088129.629</v>
      </c>
      <c r="R294" s="17">
        <v>1994069.8399899995</v>
      </c>
      <c r="S294" s="17">
        <v>1994069.8399899995</v>
      </c>
      <c r="T294" s="17">
        <v>2150318.2625199999</v>
      </c>
      <c r="U294" s="105">
        <v>2150318.2625199999</v>
      </c>
      <c r="V294" s="105">
        <v>2132496.4406899996</v>
      </c>
      <c r="W294" s="11">
        <v>2132496.4406899996</v>
      </c>
      <c r="X294" s="11">
        <v>2375990.6588614006</v>
      </c>
      <c r="Y294" s="11">
        <v>2375990.6588614006</v>
      </c>
      <c r="Z294" s="11">
        <v>2528763.1615562155</v>
      </c>
    </row>
    <row r="295" spans="1:26" hidden="1" x14ac:dyDescent="0.25">
      <c r="A295">
        <v>4</v>
      </c>
      <c r="B295" t="str">
        <f t="shared" si="10"/>
        <v>FlC-0452</v>
      </c>
      <c r="C295" t="s">
        <v>315</v>
      </c>
      <c r="D295" t="str">
        <f t="shared" si="11"/>
        <v>0452</v>
      </c>
      <c r="E295" t="s">
        <v>464</v>
      </c>
      <c r="F295" s="17">
        <v>964587.51936999999</v>
      </c>
      <c r="G295" s="17">
        <v>30956.56612</v>
      </c>
      <c r="H295" s="17">
        <v>1020497.5670000002</v>
      </c>
      <c r="I295" s="17">
        <v>1020497.5670000002</v>
      </c>
      <c r="J295" s="17">
        <v>949005.35519316792</v>
      </c>
      <c r="K295" s="17">
        <v>1005868.5771931679</v>
      </c>
      <c r="L295" s="17">
        <v>935038.03013999981</v>
      </c>
      <c r="M295" s="17">
        <v>935038.03013999981</v>
      </c>
      <c r="N295" s="17">
        <v>1174548.8920199999</v>
      </c>
      <c r="O295" s="17">
        <v>1174548.8920199999</v>
      </c>
      <c r="P295" s="17">
        <v>961914.20700000005</v>
      </c>
      <c r="Q295" s="17">
        <v>961914.20700000005</v>
      </c>
      <c r="R295" s="17">
        <v>990326.70684999996</v>
      </c>
      <c r="S295" s="17">
        <v>990326.70684999996</v>
      </c>
      <c r="T295" s="17">
        <v>1029743.04345</v>
      </c>
      <c r="U295" s="105">
        <v>1029743.04345</v>
      </c>
      <c r="V295" s="105">
        <v>1087125.55415</v>
      </c>
      <c r="W295" s="11">
        <v>1087125.55415</v>
      </c>
      <c r="X295" s="11">
        <v>1127352.4587900001</v>
      </c>
      <c r="Y295" s="11">
        <v>1127352.4587900001</v>
      </c>
      <c r="Z295" s="11">
        <v>1212186.4492000001</v>
      </c>
    </row>
    <row r="296" spans="1:26" hidden="1" x14ac:dyDescent="0.25">
      <c r="A296">
        <v>4</v>
      </c>
      <c r="B296" t="str">
        <f t="shared" si="10"/>
        <v>FlC-0453</v>
      </c>
      <c r="C296" t="s">
        <v>315</v>
      </c>
      <c r="D296" t="str">
        <f t="shared" si="11"/>
        <v>0453</v>
      </c>
      <c r="E296" t="s">
        <v>465</v>
      </c>
      <c r="F296" s="17">
        <v>44913.428</v>
      </c>
      <c r="G296" s="17">
        <v>1460097.1160010002</v>
      </c>
      <c r="H296" s="17">
        <v>13939.500470000001</v>
      </c>
      <c r="I296" s="17">
        <v>13939.500470000001</v>
      </c>
      <c r="J296" s="17">
        <v>53111.331419999995</v>
      </c>
      <c r="K296" s="17">
        <v>53111.331420000002</v>
      </c>
      <c r="L296" s="17">
        <v>20220</v>
      </c>
      <c r="M296" s="17">
        <v>20220</v>
      </c>
      <c r="N296" s="17">
        <v>84.615080000000006</v>
      </c>
      <c r="O296" s="17">
        <v>84.615080000000006</v>
      </c>
      <c r="P296" s="17">
        <v>0</v>
      </c>
      <c r="Q296" s="17">
        <v>0</v>
      </c>
      <c r="R296" s="17">
        <v>0</v>
      </c>
      <c r="S296" s="17">
        <v>0</v>
      </c>
      <c r="T296" s="17">
        <v>33800</v>
      </c>
      <c r="U296" s="105">
        <v>33800</v>
      </c>
      <c r="V296" s="105">
        <v>0</v>
      </c>
      <c r="W296" s="11">
        <v>0</v>
      </c>
      <c r="X296" s="11">
        <v>0</v>
      </c>
      <c r="Y296" s="11">
        <v>0</v>
      </c>
      <c r="Z296" s="11">
        <v>0</v>
      </c>
    </row>
    <row r="297" spans="1:26" hidden="1" x14ac:dyDescent="0.25">
      <c r="A297">
        <v>4</v>
      </c>
      <c r="B297" t="str">
        <f t="shared" si="10"/>
        <v>FlC-0454</v>
      </c>
      <c r="C297" t="s">
        <v>315</v>
      </c>
      <c r="D297" t="str">
        <f t="shared" si="11"/>
        <v>0454</v>
      </c>
      <c r="E297" t="s">
        <v>466</v>
      </c>
      <c r="F297" s="17">
        <v>12264.946</v>
      </c>
      <c r="G297" s="17">
        <v>131959.46878999998</v>
      </c>
      <c r="H297" s="17">
        <v>11999.56357</v>
      </c>
      <c r="I297" s="17">
        <v>11999.56357</v>
      </c>
      <c r="J297" s="17">
        <v>76803.525070000018</v>
      </c>
      <c r="K297" s="17">
        <v>76803.525070000018</v>
      </c>
      <c r="L297" s="17">
        <v>15062.075939999979</v>
      </c>
      <c r="M297" s="17">
        <v>15062.075939999979</v>
      </c>
      <c r="N297" s="17">
        <v>14811.502710000001</v>
      </c>
      <c r="O297" s="17">
        <v>14811.502710000001</v>
      </c>
      <c r="P297" s="17">
        <v>12675.347</v>
      </c>
      <c r="Q297" s="17">
        <v>12675.347</v>
      </c>
      <c r="R297" s="17">
        <v>15698.108900000001</v>
      </c>
      <c r="S297" s="17">
        <v>15698.108900000001</v>
      </c>
      <c r="T297" s="17">
        <v>14392.412200000001</v>
      </c>
      <c r="U297" s="105">
        <v>14392.412200000001</v>
      </c>
      <c r="V297" s="105">
        <v>13677.154549999999</v>
      </c>
      <c r="W297" s="11">
        <v>13677.154549999999</v>
      </c>
      <c r="X297" s="11">
        <v>15651.27701</v>
      </c>
      <c r="Y297" s="11">
        <v>15651.27701</v>
      </c>
      <c r="Z297" s="11">
        <v>17715.641200000002</v>
      </c>
    </row>
    <row r="298" spans="1:26" hidden="1" x14ac:dyDescent="0.25">
      <c r="A298">
        <v>4</v>
      </c>
      <c r="B298" t="str">
        <f t="shared" si="10"/>
        <v>FlC-0455</v>
      </c>
      <c r="C298" t="s">
        <v>315</v>
      </c>
      <c r="D298" t="str">
        <f t="shared" si="11"/>
        <v>0455</v>
      </c>
      <c r="E298" t="s">
        <v>467</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05">
        <v>0</v>
      </c>
      <c r="V298" s="105">
        <v>0</v>
      </c>
      <c r="W298" s="11">
        <v>0</v>
      </c>
      <c r="X298" s="11">
        <v>0</v>
      </c>
      <c r="Y298" s="11">
        <v>0</v>
      </c>
      <c r="Z298" s="11">
        <v>0</v>
      </c>
    </row>
    <row r="299" spans="1:26" hidden="1" x14ac:dyDescent="0.25">
      <c r="A299">
        <v>4</v>
      </c>
      <c r="B299" t="str">
        <f t="shared" si="10"/>
        <v>FlC-046</v>
      </c>
      <c r="C299" t="s">
        <v>315</v>
      </c>
      <c r="D299" t="str">
        <f t="shared" si="11"/>
        <v>046</v>
      </c>
      <c r="E299" t="s">
        <v>468</v>
      </c>
      <c r="F299" s="17">
        <v>0</v>
      </c>
      <c r="G299" s="17">
        <v>0</v>
      </c>
      <c r="H299" s="17">
        <v>344.89015000000001</v>
      </c>
      <c r="I299" s="17">
        <v>344.89015000000001</v>
      </c>
      <c r="J299" s="17">
        <v>15007.989250000001</v>
      </c>
      <c r="K299" s="17">
        <v>15321.376249999999</v>
      </c>
      <c r="L299" s="17">
        <v>7170.7458699999997</v>
      </c>
      <c r="M299" s="17">
        <v>7170.7458699999997</v>
      </c>
      <c r="N299" s="17">
        <v>6100.8828800000001</v>
      </c>
      <c r="O299" s="17">
        <v>6100.8828800000001</v>
      </c>
      <c r="P299" s="17">
        <v>7084.5349999999999</v>
      </c>
      <c r="Q299" s="17">
        <v>7084.5349999999999</v>
      </c>
      <c r="R299" s="17">
        <v>0</v>
      </c>
      <c r="S299" s="17">
        <v>0</v>
      </c>
      <c r="T299" s="17">
        <v>8.8035200000000007</v>
      </c>
      <c r="U299" s="105">
        <v>8.8035200000000007</v>
      </c>
      <c r="V299" s="105">
        <v>9</v>
      </c>
      <c r="W299" s="11">
        <v>9</v>
      </c>
      <c r="X299" s="11">
        <v>0</v>
      </c>
      <c r="Y299" s="11">
        <v>0</v>
      </c>
      <c r="Z299" s="11">
        <v>0</v>
      </c>
    </row>
    <row r="300" spans="1:26" hidden="1" x14ac:dyDescent="0.25">
      <c r="A300">
        <v>4</v>
      </c>
      <c r="B300" t="str">
        <f t="shared" si="10"/>
        <v>FlC-0470</v>
      </c>
      <c r="C300" t="s">
        <v>315</v>
      </c>
      <c r="D300" t="str">
        <f t="shared" si="11"/>
        <v>0470</v>
      </c>
      <c r="E300" t="s">
        <v>469</v>
      </c>
      <c r="F300" s="17">
        <v>0</v>
      </c>
      <c r="G300" s="17">
        <v>0</v>
      </c>
      <c r="H300" s="17">
        <v>0</v>
      </c>
      <c r="I300" s="17">
        <v>0</v>
      </c>
      <c r="J300" s="17">
        <v>0</v>
      </c>
      <c r="K300" s="17">
        <v>0</v>
      </c>
      <c r="L300" s="17">
        <v>0</v>
      </c>
      <c r="M300" s="17">
        <v>0</v>
      </c>
      <c r="N300" s="17">
        <v>79178.172299999991</v>
      </c>
      <c r="O300" s="17">
        <v>79178.172299999991</v>
      </c>
      <c r="P300" s="17">
        <v>0</v>
      </c>
      <c r="Q300" s="17">
        <v>0</v>
      </c>
      <c r="R300" s="17">
        <v>2512.808</v>
      </c>
      <c r="S300" s="17">
        <v>2512.808</v>
      </c>
      <c r="T300" s="17">
        <v>3871.7060000000001</v>
      </c>
      <c r="U300" s="105">
        <v>3871.7060000000001</v>
      </c>
      <c r="V300" s="105">
        <v>4400.7420499999998</v>
      </c>
      <c r="W300" s="11">
        <v>4400.7420499999998</v>
      </c>
      <c r="X300" s="11">
        <v>5738.5364600000003</v>
      </c>
      <c r="Y300" s="11">
        <v>5738.5364600000003</v>
      </c>
      <c r="Z300" s="11">
        <v>415</v>
      </c>
    </row>
    <row r="301" spans="1:26" hidden="1" x14ac:dyDescent="0.25">
      <c r="A301">
        <v>4</v>
      </c>
      <c r="B301" t="str">
        <f t="shared" si="10"/>
        <v>FlC-0471</v>
      </c>
      <c r="C301" t="s">
        <v>315</v>
      </c>
      <c r="D301" t="str">
        <f t="shared" si="11"/>
        <v>0471</v>
      </c>
      <c r="E301" t="s">
        <v>470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05">
        <v>0</v>
      </c>
      <c r="V301" s="105">
        <v>0</v>
      </c>
      <c r="W301" s="11">
        <v>0</v>
      </c>
      <c r="X301" s="11">
        <v>0</v>
      </c>
      <c r="Y301" s="11">
        <v>0</v>
      </c>
      <c r="Z301" s="11">
        <v>0</v>
      </c>
    </row>
    <row r="302" spans="1:26" hidden="1" x14ac:dyDescent="0.25">
      <c r="A302">
        <v>4</v>
      </c>
      <c r="B302" t="str">
        <f t="shared" si="10"/>
        <v>FlC-0472</v>
      </c>
      <c r="C302" t="s">
        <v>315</v>
      </c>
      <c r="D302" t="str">
        <f t="shared" si="11"/>
        <v>0472</v>
      </c>
      <c r="E302" t="s">
        <v>471</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05">
        <v>0</v>
      </c>
      <c r="V302" s="105">
        <v>0</v>
      </c>
      <c r="W302" s="11">
        <v>0</v>
      </c>
      <c r="X302" s="11">
        <v>0</v>
      </c>
      <c r="Y302" s="11">
        <v>0</v>
      </c>
      <c r="Z302" s="11">
        <v>0</v>
      </c>
    </row>
    <row r="303" spans="1:26" hidden="1" x14ac:dyDescent="0.25">
      <c r="A303">
        <v>4</v>
      </c>
      <c r="B303" t="str">
        <f t="shared" si="10"/>
        <v>FlC-0473</v>
      </c>
      <c r="C303" t="s">
        <v>315</v>
      </c>
      <c r="D303" t="str">
        <f t="shared" si="11"/>
        <v>0473</v>
      </c>
      <c r="E303" t="s">
        <v>472</v>
      </c>
      <c r="F303" s="17">
        <v>192724.50644</v>
      </c>
      <c r="G303" s="17">
        <v>122953.03187999999</v>
      </c>
      <c r="H303" s="17">
        <v>56546.379799999995</v>
      </c>
      <c r="I303" s="17">
        <v>56546.379799999995</v>
      </c>
      <c r="J303" s="17">
        <v>3049.8317099999999</v>
      </c>
      <c r="K303" s="17">
        <v>67737.037890000007</v>
      </c>
      <c r="L303" s="17">
        <v>69238.207450000002</v>
      </c>
      <c r="M303" s="17">
        <v>69238.207450000002</v>
      </c>
      <c r="N303" s="17">
        <v>65265.050790000016</v>
      </c>
      <c r="O303" s="17">
        <v>65265.050790000016</v>
      </c>
      <c r="P303" s="17">
        <v>73691.698000000004</v>
      </c>
      <c r="Q303" s="17">
        <v>73691.698000000004</v>
      </c>
      <c r="R303" s="17">
        <v>65166.846819999999</v>
      </c>
      <c r="S303" s="17">
        <v>65166.846819999999</v>
      </c>
      <c r="T303" s="17">
        <v>64682.831449999998</v>
      </c>
      <c r="U303" s="105">
        <v>64682.831449999998</v>
      </c>
      <c r="V303" s="105">
        <v>70197.157729999992</v>
      </c>
      <c r="W303" s="11">
        <v>70197.157729999992</v>
      </c>
      <c r="X303" s="11">
        <v>57188.078670000003</v>
      </c>
      <c r="Y303" s="11">
        <v>57188.078670000003</v>
      </c>
      <c r="Z303" s="11">
        <v>83870.274510000003</v>
      </c>
    </row>
    <row r="304" spans="1:26" hidden="1" x14ac:dyDescent="0.25">
      <c r="A304">
        <v>4</v>
      </c>
      <c r="B304" t="str">
        <f t="shared" si="10"/>
        <v>FlC-0474</v>
      </c>
      <c r="C304" t="s">
        <v>315</v>
      </c>
      <c r="D304" t="str">
        <f t="shared" si="11"/>
        <v>0474</v>
      </c>
      <c r="E304" t="s">
        <v>473</v>
      </c>
      <c r="F304" s="17">
        <v>0</v>
      </c>
      <c r="G304" s="17">
        <v>0</v>
      </c>
      <c r="H304" s="17">
        <v>0</v>
      </c>
      <c r="I304" s="17">
        <v>0</v>
      </c>
      <c r="J304" s="17">
        <v>64687.205999999998</v>
      </c>
      <c r="K304" s="17">
        <v>0</v>
      </c>
      <c r="L304" s="17">
        <v>0</v>
      </c>
      <c r="M304" s="17">
        <v>0</v>
      </c>
      <c r="N304" s="17">
        <v>2825.02</v>
      </c>
      <c r="O304" s="17">
        <v>2825.02</v>
      </c>
      <c r="P304" s="17">
        <v>0</v>
      </c>
      <c r="Q304" s="17">
        <v>0</v>
      </c>
      <c r="R304" s="17">
        <v>0</v>
      </c>
      <c r="S304" s="17">
        <v>0</v>
      </c>
      <c r="T304" s="17">
        <v>235.34399999999999</v>
      </c>
      <c r="U304" s="105">
        <v>235.34399999999999</v>
      </c>
      <c r="V304" s="105">
        <v>0</v>
      </c>
      <c r="W304" s="11">
        <v>0</v>
      </c>
      <c r="X304" s="11">
        <v>0</v>
      </c>
      <c r="Y304" s="11">
        <v>0</v>
      </c>
      <c r="Z304" s="11">
        <v>0</v>
      </c>
    </row>
    <row r="305" spans="1:26" hidden="1" x14ac:dyDescent="0.25">
      <c r="A305">
        <v>4</v>
      </c>
      <c r="B305" t="str">
        <f t="shared" si="10"/>
        <v>FlC-0480</v>
      </c>
      <c r="C305" t="s">
        <v>315</v>
      </c>
      <c r="D305" t="str">
        <f t="shared" si="11"/>
        <v>0480</v>
      </c>
      <c r="E305" t="s">
        <v>474</v>
      </c>
      <c r="F305" s="17">
        <v>358330.31565</v>
      </c>
      <c r="G305" s="17">
        <v>187.34849</v>
      </c>
      <c r="H305" s="17">
        <v>371145.86800000002</v>
      </c>
      <c r="I305" s="17">
        <v>371145.86800000002</v>
      </c>
      <c r="J305" s="17">
        <v>387421.11069999996</v>
      </c>
      <c r="K305" s="17">
        <v>387421.11051999999</v>
      </c>
      <c r="L305" s="17">
        <v>377726.65830000001</v>
      </c>
      <c r="M305" s="17">
        <v>377726.65830000001</v>
      </c>
      <c r="N305" s="17">
        <v>356566.59499999997</v>
      </c>
      <c r="O305" s="17">
        <v>356566.59499999997</v>
      </c>
      <c r="P305" s="17">
        <v>364168.24800000002</v>
      </c>
      <c r="Q305" s="17">
        <v>364168.24800000002</v>
      </c>
      <c r="R305" s="17">
        <v>544620.94727999996</v>
      </c>
      <c r="S305" s="17">
        <v>544620.94727999996</v>
      </c>
      <c r="T305" s="17">
        <v>338512.42051999999</v>
      </c>
      <c r="U305" s="105">
        <v>338512.42051999999</v>
      </c>
      <c r="V305" s="105">
        <v>154617.26509999999</v>
      </c>
      <c r="W305" s="11">
        <v>154617.26509999999</v>
      </c>
      <c r="X305" s="11">
        <v>389887.42082</v>
      </c>
      <c r="Y305" s="11">
        <v>389887.42082</v>
      </c>
      <c r="Z305" s="11">
        <v>441360.88884000003</v>
      </c>
    </row>
    <row r="306" spans="1:26" hidden="1" x14ac:dyDescent="0.25">
      <c r="A306">
        <v>4</v>
      </c>
      <c r="B306" t="str">
        <f t="shared" si="10"/>
        <v>FlC-0481</v>
      </c>
      <c r="C306" t="s">
        <v>315</v>
      </c>
      <c r="D306" t="str">
        <f t="shared" si="11"/>
        <v>0481</v>
      </c>
      <c r="E306" t="s">
        <v>475</v>
      </c>
      <c r="F306" s="17">
        <v>93662.257799999992</v>
      </c>
      <c r="G306" s="17">
        <v>1327950.2987210001</v>
      </c>
      <c r="H306" s="17">
        <v>96442.416649999999</v>
      </c>
      <c r="I306" s="17">
        <v>96442.416649999999</v>
      </c>
      <c r="J306" s="17">
        <v>101126.83901000001</v>
      </c>
      <c r="K306" s="17">
        <v>101126.83851</v>
      </c>
      <c r="L306" s="17">
        <v>102322.28885</v>
      </c>
      <c r="M306" s="17">
        <v>102322.28885</v>
      </c>
      <c r="N306" s="17">
        <v>104946.9172</v>
      </c>
      <c r="O306" s="17">
        <v>104946.9172</v>
      </c>
      <c r="P306" s="17">
        <v>123234.588</v>
      </c>
      <c r="Q306" s="17">
        <v>123234.588</v>
      </c>
      <c r="R306" s="17">
        <v>149983.05346999998</v>
      </c>
      <c r="S306" s="17">
        <v>149983.05346999998</v>
      </c>
      <c r="T306" s="17">
        <v>123506.6983</v>
      </c>
      <c r="U306" s="105">
        <v>123506.6983</v>
      </c>
      <c r="V306" s="105">
        <v>145105.88880000002</v>
      </c>
      <c r="W306" s="11">
        <v>145105.88880000002</v>
      </c>
      <c r="X306" s="11">
        <v>150207.69092000002</v>
      </c>
      <c r="Y306" s="11">
        <v>150207.69092000002</v>
      </c>
      <c r="Z306" s="11">
        <v>148378.38980999999</v>
      </c>
    </row>
    <row r="307" spans="1:26" hidden="1" x14ac:dyDescent="0.25">
      <c r="A307">
        <v>4</v>
      </c>
      <c r="B307" t="str">
        <f t="shared" si="10"/>
        <v>FlC-0482</v>
      </c>
      <c r="C307" t="s">
        <v>315</v>
      </c>
      <c r="D307" t="str">
        <f t="shared" si="11"/>
        <v>0482</v>
      </c>
      <c r="E307" t="s">
        <v>476</v>
      </c>
      <c r="F307" s="17">
        <v>18203.08684</v>
      </c>
      <c r="G307" s="17">
        <v>1388084.94845</v>
      </c>
      <c r="H307" s="17">
        <v>20012.863349999992</v>
      </c>
      <c r="I307" s="17">
        <v>20012.863349999992</v>
      </c>
      <c r="J307" s="17">
        <v>17754.001929411999</v>
      </c>
      <c r="K307" s="17">
        <v>17754.001929411996</v>
      </c>
      <c r="L307" s="17">
        <v>17629.681310000011</v>
      </c>
      <c r="M307" s="17">
        <v>17629.681310000011</v>
      </c>
      <c r="N307" s="17">
        <v>20990.238950000003</v>
      </c>
      <c r="O307" s="17">
        <v>20990.238950000003</v>
      </c>
      <c r="P307" s="17">
        <v>20942.366000000002</v>
      </c>
      <c r="Q307" s="17">
        <v>20942.366000000002</v>
      </c>
      <c r="R307" s="17">
        <v>20467.329210000004</v>
      </c>
      <c r="S307" s="17">
        <v>20467.329210000004</v>
      </c>
      <c r="T307" s="17">
        <v>20841.699660000002</v>
      </c>
      <c r="U307" s="105">
        <v>20841.699660000002</v>
      </c>
      <c r="V307" s="105">
        <v>23109.350050000001</v>
      </c>
      <c r="W307" s="11">
        <v>23109.350050000001</v>
      </c>
      <c r="X307" s="11">
        <v>25630.64516</v>
      </c>
      <c r="Y307" s="11">
        <v>25630.64516</v>
      </c>
      <c r="Z307" s="11">
        <v>25270.899610000008</v>
      </c>
    </row>
    <row r="308" spans="1:26" hidden="1" x14ac:dyDescent="0.25">
      <c r="A308">
        <v>4</v>
      </c>
      <c r="B308" t="str">
        <f t="shared" si="10"/>
        <v>FlC-0483</v>
      </c>
      <c r="C308" t="s">
        <v>315</v>
      </c>
      <c r="D308" t="str">
        <f t="shared" si="11"/>
        <v>0483</v>
      </c>
      <c r="E308" t="s">
        <v>477</v>
      </c>
      <c r="F308" s="17">
        <v>506.00223999999997</v>
      </c>
      <c r="G308" s="17">
        <v>3099.4825999999998</v>
      </c>
      <c r="H308" s="17">
        <v>323.99009999999998</v>
      </c>
      <c r="I308" s="17">
        <v>323.99009999999998</v>
      </c>
      <c r="J308" s="17">
        <v>192.96463</v>
      </c>
      <c r="K308" s="17">
        <v>192.96463</v>
      </c>
      <c r="L308" s="17">
        <v>111.45153999999999</v>
      </c>
      <c r="M308" s="17">
        <v>111.45153999999999</v>
      </c>
      <c r="N308" s="17">
        <v>0</v>
      </c>
      <c r="O308" s="17">
        <v>0</v>
      </c>
      <c r="P308" s="17">
        <v>21612.940999999999</v>
      </c>
      <c r="Q308" s="17">
        <v>21612.940999999999</v>
      </c>
      <c r="R308" s="17">
        <v>0</v>
      </c>
      <c r="S308" s="17">
        <v>0</v>
      </c>
      <c r="T308" s="17">
        <v>0</v>
      </c>
      <c r="U308" s="105">
        <v>0</v>
      </c>
      <c r="V308" s="105">
        <v>0</v>
      </c>
      <c r="W308" s="11">
        <v>0</v>
      </c>
      <c r="X308" s="11">
        <v>0</v>
      </c>
      <c r="Y308" s="11">
        <v>0</v>
      </c>
      <c r="Z308" s="11">
        <v>0</v>
      </c>
    </row>
    <row r="309" spans="1:26" hidden="1" x14ac:dyDescent="0.25">
      <c r="A309">
        <v>4</v>
      </c>
      <c r="B309" t="str">
        <f t="shared" si="10"/>
        <v>FlC-0484</v>
      </c>
      <c r="C309" t="s">
        <v>315</v>
      </c>
      <c r="D309" t="str">
        <f t="shared" si="11"/>
        <v>0484</v>
      </c>
      <c r="E309" t="s">
        <v>478</v>
      </c>
      <c r="F309" s="17">
        <v>616.12</v>
      </c>
      <c r="G309" s="17">
        <v>616.12</v>
      </c>
      <c r="H309" s="17">
        <v>99.462299999999999</v>
      </c>
      <c r="I309" s="17">
        <v>99.462299999999999</v>
      </c>
      <c r="J309" s="17">
        <v>88.404610000000005</v>
      </c>
      <c r="K309" s="17">
        <v>88.404610000000005</v>
      </c>
      <c r="L309" s="17">
        <v>443.71899999999999</v>
      </c>
      <c r="M309" s="17">
        <v>443.71899999999999</v>
      </c>
      <c r="N309" s="17">
        <v>0</v>
      </c>
      <c r="O309" s="17">
        <v>0</v>
      </c>
      <c r="P309" s="17">
        <v>384.23</v>
      </c>
      <c r="Q309" s="17">
        <v>384.23</v>
      </c>
      <c r="R309" s="17">
        <v>408.99799999999999</v>
      </c>
      <c r="S309" s="17">
        <v>408.99799999999999</v>
      </c>
      <c r="T309" s="17">
        <v>478.42514</v>
      </c>
      <c r="U309" s="105">
        <v>478.42514</v>
      </c>
      <c r="V309" s="105">
        <v>583.30200000000002</v>
      </c>
      <c r="W309" s="11">
        <v>583.30200000000002</v>
      </c>
      <c r="X309" s="11">
        <v>408.99700000000001</v>
      </c>
      <c r="Y309" s="11">
        <v>408.99700000000001</v>
      </c>
      <c r="Z309" s="11">
        <v>670</v>
      </c>
    </row>
    <row r="310" spans="1:26" hidden="1" x14ac:dyDescent="0.25">
      <c r="A310">
        <v>4</v>
      </c>
      <c r="B310" t="str">
        <f t="shared" si="10"/>
        <v>FlC-0485</v>
      </c>
      <c r="C310" t="s">
        <v>315</v>
      </c>
      <c r="D310" t="str">
        <f t="shared" si="11"/>
        <v>0485</v>
      </c>
      <c r="E310" t="s">
        <v>479</v>
      </c>
      <c r="F310" s="17">
        <v>3966.03548</v>
      </c>
      <c r="G310" s="17">
        <v>372689.20052999997</v>
      </c>
      <c r="H310" s="17">
        <v>4190.5829899999999</v>
      </c>
      <c r="I310" s="17">
        <v>4190.5829899999999</v>
      </c>
      <c r="J310" s="17">
        <v>3854.5911900000006</v>
      </c>
      <c r="K310" s="17">
        <v>3854.5911900000006</v>
      </c>
      <c r="L310" s="17">
        <v>3709.3833600000039</v>
      </c>
      <c r="M310" s="17">
        <v>3709.3833600000039</v>
      </c>
      <c r="N310" s="17">
        <v>18166.922760000001</v>
      </c>
      <c r="O310" s="17">
        <v>18166.922760000001</v>
      </c>
      <c r="P310" s="17">
        <v>17290.225999999999</v>
      </c>
      <c r="Q310" s="17">
        <v>17290.225999999999</v>
      </c>
      <c r="R310" s="17">
        <v>19650.798229999997</v>
      </c>
      <c r="S310" s="17">
        <v>19650.798229999997</v>
      </c>
      <c r="T310" s="17">
        <v>18863.800810000001</v>
      </c>
      <c r="U310" s="105">
        <v>18863.800810000001</v>
      </c>
      <c r="V310" s="105">
        <v>22193.106360000002</v>
      </c>
      <c r="W310" s="11">
        <v>22193.106360000002</v>
      </c>
      <c r="X310" s="11">
        <v>15783.02018</v>
      </c>
      <c r="Y310" s="11">
        <v>15783.02018</v>
      </c>
      <c r="Z310" s="11">
        <v>6810.2281400000011</v>
      </c>
    </row>
    <row r="311" spans="1:26" hidden="1" x14ac:dyDescent="0.25">
      <c r="A311">
        <v>4</v>
      </c>
      <c r="B311" t="str">
        <f t="shared" si="10"/>
        <v>FlC-0486</v>
      </c>
      <c r="C311" t="s">
        <v>315</v>
      </c>
      <c r="D311" t="str">
        <f t="shared" si="11"/>
        <v>0486</v>
      </c>
      <c r="E311" t="s">
        <v>480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05">
        <v>0</v>
      </c>
      <c r="V311" s="105">
        <v>0</v>
      </c>
      <c r="W311" s="11">
        <v>0</v>
      </c>
      <c r="X311" s="11">
        <v>0</v>
      </c>
      <c r="Y311" s="11">
        <v>0</v>
      </c>
      <c r="Z311" s="11">
        <v>0</v>
      </c>
    </row>
    <row r="312" spans="1:26" hidden="1" x14ac:dyDescent="0.25">
      <c r="A312">
        <v>4</v>
      </c>
      <c r="B312" t="str">
        <f t="shared" si="10"/>
        <v>FlC-0487</v>
      </c>
      <c r="C312" t="s">
        <v>315</v>
      </c>
      <c r="D312" t="str">
        <f t="shared" si="11"/>
        <v>0487</v>
      </c>
      <c r="E312" t="s">
        <v>481</v>
      </c>
      <c r="F312" s="17">
        <v>5533.73992</v>
      </c>
      <c r="G312" s="17">
        <v>1012296.26532</v>
      </c>
      <c r="H312" s="17">
        <v>9829.1790000000001</v>
      </c>
      <c r="I312" s="17">
        <v>9829.1790000000001</v>
      </c>
      <c r="J312" s="17">
        <v>16827.750769999999</v>
      </c>
      <c r="K312" s="17">
        <v>16827.750769999999</v>
      </c>
      <c r="L312" s="17">
        <v>13515.064</v>
      </c>
      <c r="M312" s="17">
        <v>13515.064</v>
      </c>
      <c r="N312" s="17">
        <v>21428.86634</v>
      </c>
      <c r="O312" s="17">
        <v>21428.86634</v>
      </c>
      <c r="P312" s="17">
        <v>24183.395</v>
      </c>
      <c r="Q312" s="17">
        <v>24183.395</v>
      </c>
      <c r="R312" s="17">
        <v>0</v>
      </c>
      <c r="S312" s="17">
        <v>0</v>
      </c>
      <c r="T312" s="17">
        <v>0</v>
      </c>
      <c r="U312" s="105">
        <v>0</v>
      </c>
      <c r="V312" s="105">
        <v>0</v>
      </c>
      <c r="W312" s="11">
        <v>0</v>
      </c>
      <c r="X312" s="11">
        <v>0</v>
      </c>
      <c r="Y312" s="11">
        <v>0</v>
      </c>
      <c r="Z312" s="11">
        <v>0</v>
      </c>
    </row>
    <row r="313" spans="1:26" hidden="1" x14ac:dyDescent="0.25">
      <c r="A313">
        <v>4</v>
      </c>
      <c r="B313" t="str">
        <f t="shared" si="10"/>
        <v>FlC-049</v>
      </c>
      <c r="C313" t="s">
        <v>315</v>
      </c>
      <c r="D313" t="str">
        <f t="shared" si="11"/>
        <v>049</v>
      </c>
      <c r="E313" t="s">
        <v>482</v>
      </c>
      <c r="F313" s="17">
        <v>0</v>
      </c>
      <c r="G313" s="17">
        <v>0</v>
      </c>
      <c r="H313" s="17">
        <v>40000</v>
      </c>
      <c r="I313" s="17">
        <v>40000</v>
      </c>
      <c r="J313" s="17">
        <v>18381.52</v>
      </c>
      <c r="K313" s="17">
        <v>18381.52</v>
      </c>
      <c r="L313" s="17">
        <v>0</v>
      </c>
      <c r="M313" s="17">
        <v>0</v>
      </c>
      <c r="N313" s="17">
        <v>44800</v>
      </c>
      <c r="O313" s="17">
        <v>44800</v>
      </c>
      <c r="P313" s="17">
        <v>47500</v>
      </c>
      <c r="Q313" s="17">
        <v>47500</v>
      </c>
      <c r="R313" s="17">
        <v>50</v>
      </c>
      <c r="S313" s="17">
        <v>50</v>
      </c>
      <c r="T313" s="17">
        <v>375</v>
      </c>
      <c r="U313" s="105">
        <v>375</v>
      </c>
      <c r="V313" s="105">
        <v>219.07</v>
      </c>
      <c r="W313" s="11">
        <v>219.07</v>
      </c>
      <c r="X313" s="11">
        <v>722.22199999999998</v>
      </c>
      <c r="Y313" s="11">
        <v>722.22199999999998</v>
      </c>
      <c r="Z313" s="11">
        <v>275</v>
      </c>
    </row>
    <row r="314" spans="1:26" hidden="1" x14ac:dyDescent="0.25">
      <c r="A314">
        <v>4</v>
      </c>
      <c r="B314" t="str">
        <f t="shared" si="10"/>
        <v>FlC-051</v>
      </c>
      <c r="C314" t="s">
        <v>315</v>
      </c>
      <c r="D314" t="str">
        <f t="shared" si="11"/>
        <v>051</v>
      </c>
      <c r="E314" t="s">
        <v>484</v>
      </c>
      <c r="F314" s="17">
        <v>33047.77994</v>
      </c>
      <c r="G314" s="17">
        <v>135811.54095</v>
      </c>
      <c r="H314" s="17">
        <v>35649.21039</v>
      </c>
      <c r="I314" s="17">
        <v>35649.21039</v>
      </c>
      <c r="J314" s="17">
        <v>36886.353810000001</v>
      </c>
      <c r="K314" s="17">
        <v>37440.041810000002</v>
      </c>
      <c r="L314" s="17">
        <v>37267.186150000001</v>
      </c>
      <c r="M314" s="17">
        <v>37267.186150000001</v>
      </c>
      <c r="N314" s="17">
        <v>37477.659209999998</v>
      </c>
      <c r="O314" s="17">
        <v>37477.659209999998</v>
      </c>
      <c r="P314" s="17">
        <v>41224.373</v>
      </c>
      <c r="Q314" s="17">
        <v>41224.373</v>
      </c>
      <c r="R314" s="17">
        <v>39048.003379999995</v>
      </c>
      <c r="S314" s="17">
        <v>39048.003379999995</v>
      </c>
      <c r="T314" s="17">
        <v>38386.6662</v>
      </c>
      <c r="U314" s="105">
        <v>38386.6662</v>
      </c>
      <c r="V314" s="105">
        <v>53110.18705</v>
      </c>
      <c r="W314" s="11">
        <v>53110.18705</v>
      </c>
      <c r="X314" s="11">
        <v>48231.409289999996</v>
      </c>
      <c r="Y314" s="11">
        <v>48231.409289999996</v>
      </c>
      <c r="Z314" s="11">
        <v>190812.54503799998</v>
      </c>
    </row>
    <row r="315" spans="1:26" hidden="1" x14ac:dyDescent="0.25">
      <c r="A315">
        <v>4</v>
      </c>
      <c r="B315" t="str">
        <f t="shared" si="10"/>
        <v>FlC-052</v>
      </c>
      <c r="C315" t="s">
        <v>315</v>
      </c>
      <c r="D315" t="str">
        <f t="shared" si="11"/>
        <v>052</v>
      </c>
      <c r="E315" t="s">
        <v>485</v>
      </c>
      <c r="F315" s="17">
        <v>168911.78347999998</v>
      </c>
      <c r="G315" s="17">
        <v>239.95775</v>
      </c>
      <c r="H315" s="17">
        <v>250780.63965999999</v>
      </c>
      <c r="I315" s="17">
        <v>250739.98765999998</v>
      </c>
      <c r="J315" s="17">
        <v>351727.07647000003</v>
      </c>
      <c r="K315" s="17">
        <v>351727.07647000003</v>
      </c>
      <c r="L315" s="17">
        <v>194828.72326</v>
      </c>
      <c r="M315" s="17">
        <v>194828.72326</v>
      </c>
      <c r="N315" s="17">
        <v>154825.64908</v>
      </c>
      <c r="O315" s="17">
        <v>154825.64908</v>
      </c>
      <c r="P315" s="17">
        <v>196755.34099999999</v>
      </c>
      <c r="Q315" s="17">
        <v>196755.34099999999</v>
      </c>
      <c r="R315" s="17">
        <v>206794.34046000004</v>
      </c>
      <c r="S315" s="17">
        <v>206794.34046000004</v>
      </c>
      <c r="T315" s="17">
        <v>221067.08912999998</v>
      </c>
      <c r="U315" s="105">
        <v>221067.08912999998</v>
      </c>
      <c r="V315" s="105">
        <v>195335.09174999999</v>
      </c>
      <c r="W315" s="11">
        <v>195335.09174999999</v>
      </c>
      <c r="X315" s="11">
        <v>264564.28435999999</v>
      </c>
      <c r="Y315" s="11">
        <v>264564.28435999999</v>
      </c>
      <c r="Z315" s="11">
        <v>201916.44340000002</v>
      </c>
    </row>
    <row r="316" spans="1:26" hidden="1" x14ac:dyDescent="0.25">
      <c r="A316">
        <v>4</v>
      </c>
      <c r="B316" t="str">
        <f t="shared" si="10"/>
        <v>FlC-053</v>
      </c>
      <c r="C316" t="s">
        <v>315</v>
      </c>
      <c r="D316" t="str">
        <f t="shared" si="11"/>
        <v>053</v>
      </c>
      <c r="E316" t="s">
        <v>486</v>
      </c>
      <c r="F316" s="17">
        <v>178797.71153999999</v>
      </c>
      <c r="G316" s="17">
        <v>123880.12580000001</v>
      </c>
      <c r="H316" s="17">
        <v>214357.84599999999</v>
      </c>
      <c r="I316" s="17">
        <v>214357.84599999999</v>
      </c>
      <c r="J316" s="17">
        <v>182854.68533000001</v>
      </c>
      <c r="K316" s="17">
        <v>176390.20633000002</v>
      </c>
      <c r="L316" s="17">
        <v>197345.39911000003</v>
      </c>
      <c r="M316" s="17">
        <v>197345.39911000003</v>
      </c>
      <c r="N316" s="17">
        <v>199418.90773999997</v>
      </c>
      <c r="O316" s="17">
        <v>199418.90773999997</v>
      </c>
      <c r="P316" s="17">
        <v>185575.11900000001</v>
      </c>
      <c r="Q316" s="17">
        <v>185575.11900000001</v>
      </c>
      <c r="R316" s="17">
        <v>182345.70981</v>
      </c>
      <c r="S316" s="17">
        <v>182345.70981</v>
      </c>
      <c r="T316" s="17">
        <v>198102.18836999999</v>
      </c>
      <c r="U316" s="105">
        <v>198102.18836999999</v>
      </c>
      <c r="V316" s="105">
        <v>212125.47715000002</v>
      </c>
      <c r="W316" s="11">
        <v>212125.47715000002</v>
      </c>
      <c r="X316" s="11">
        <v>196937.89028999998</v>
      </c>
      <c r="Y316" s="11">
        <v>196937.89028999998</v>
      </c>
      <c r="Z316" s="11">
        <v>195552.94206</v>
      </c>
    </row>
    <row r="317" spans="1:26" hidden="1" x14ac:dyDescent="0.25">
      <c r="A317">
        <v>4</v>
      </c>
      <c r="B317" t="str">
        <f t="shared" si="10"/>
        <v>FlC-054</v>
      </c>
      <c r="C317" t="s">
        <v>315</v>
      </c>
      <c r="D317" t="str">
        <f t="shared" si="11"/>
        <v>054</v>
      </c>
      <c r="E317" t="s">
        <v>487</v>
      </c>
      <c r="F317" s="17">
        <v>124279.80481</v>
      </c>
      <c r="G317" s="17">
        <v>10693.59928</v>
      </c>
      <c r="H317" s="17">
        <v>143947.25794000001</v>
      </c>
      <c r="I317" s="17">
        <v>143947.25794000001</v>
      </c>
      <c r="J317" s="17">
        <v>140029.02266999998</v>
      </c>
      <c r="K317" s="17">
        <v>138766.85679999998</v>
      </c>
      <c r="L317" s="17">
        <v>160970.36287000001</v>
      </c>
      <c r="M317" s="17">
        <v>160970.36287000001</v>
      </c>
      <c r="N317" s="17">
        <v>171509.76721999998</v>
      </c>
      <c r="O317" s="17">
        <v>171509.76721999998</v>
      </c>
      <c r="P317" s="17">
        <v>156051.57</v>
      </c>
      <c r="Q317" s="17">
        <v>156051.57</v>
      </c>
      <c r="R317" s="17">
        <v>169178.14142000003</v>
      </c>
      <c r="S317" s="17">
        <v>169178.14142000003</v>
      </c>
      <c r="T317" s="17">
        <v>246284.49644999998</v>
      </c>
      <c r="U317" s="105">
        <v>246284.49644999998</v>
      </c>
      <c r="V317" s="105">
        <v>150706.93309999999</v>
      </c>
      <c r="W317" s="11">
        <v>150706.93309999999</v>
      </c>
      <c r="X317" s="11">
        <v>174727.04512000011</v>
      </c>
      <c r="Y317" s="11">
        <v>174727.04512000011</v>
      </c>
      <c r="Z317" s="11">
        <v>176703.65349999996</v>
      </c>
    </row>
    <row r="318" spans="1:26" hidden="1" x14ac:dyDescent="0.25">
      <c r="A318">
        <v>4</v>
      </c>
      <c r="B318" t="str">
        <f t="shared" si="10"/>
        <v>FlC-0550</v>
      </c>
      <c r="C318" t="s">
        <v>315</v>
      </c>
      <c r="D318" t="str">
        <f t="shared" si="11"/>
        <v>0550</v>
      </c>
      <c r="E318" t="s">
        <v>488</v>
      </c>
      <c r="F318" s="17">
        <v>7726.8851299999997</v>
      </c>
      <c r="G318" s="17">
        <v>82120.721319999997</v>
      </c>
      <c r="H318" s="17">
        <v>7908.1752500000002</v>
      </c>
      <c r="I318" s="17">
        <v>7908.1752500000002</v>
      </c>
      <c r="J318" s="17">
        <v>11374.15806</v>
      </c>
      <c r="K318" s="17">
        <v>11374.158059999998</v>
      </c>
      <c r="L318" s="17">
        <v>9687.5988600000001</v>
      </c>
      <c r="M318" s="17">
        <v>9687.5988600000001</v>
      </c>
      <c r="N318" s="17">
        <v>3116.0840999999996</v>
      </c>
      <c r="O318" s="17">
        <v>3116.0840999999996</v>
      </c>
      <c r="P318" s="17">
        <v>2840.9459999999999</v>
      </c>
      <c r="Q318" s="17">
        <v>2840.9459999999999</v>
      </c>
      <c r="R318" s="17">
        <v>3032.8502299999996</v>
      </c>
      <c r="S318" s="17">
        <v>3032.8502299999996</v>
      </c>
      <c r="T318" s="17">
        <v>2563.95489</v>
      </c>
      <c r="U318" s="105">
        <v>2563.95489</v>
      </c>
      <c r="V318" s="105">
        <v>1933.87365</v>
      </c>
      <c r="W318" s="11">
        <v>1933.87365</v>
      </c>
      <c r="X318" s="11">
        <v>988.45152000000007</v>
      </c>
      <c r="Y318" s="11">
        <v>988.45152000000007</v>
      </c>
      <c r="Z318" s="11">
        <v>939.75153</v>
      </c>
    </row>
    <row r="319" spans="1:26" hidden="1" x14ac:dyDescent="0.25">
      <c r="A319">
        <v>4</v>
      </c>
      <c r="B319" t="str">
        <f t="shared" si="10"/>
        <v>FlC-0551</v>
      </c>
      <c r="C319" t="s">
        <v>315</v>
      </c>
      <c r="D319" t="str">
        <f t="shared" si="11"/>
        <v>0551</v>
      </c>
      <c r="E319" t="s">
        <v>489</v>
      </c>
      <c r="F319" s="17">
        <v>1453.4490000000001</v>
      </c>
      <c r="G319" s="17">
        <v>80301.185620000004</v>
      </c>
      <c r="H319" s="17">
        <v>1195.681</v>
      </c>
      <c r="I319" s="17">
        <v>1195.681</v>
      </c>
      <c r="J319" s="17">
        <v>957.71</v>
      </c>
      <c r="K319" s="17">
        <v>957.71</v>
      </c>
      <c r="L319" s="17">
        <v>1020.279</v>
      </c>
      <c r="M319" s="17">
        <v>1020.279</v>
      </c>
      <c r="N319" s="17">
        <v>1015.588</v>
      </c>
      <c r="O319" s="17">
        <v>1015.588</v>
      </c>
      <c r="P319" s="17">
        <v>803.96900000000005</v>
      </c>
      <c r="Q319" s="17">
        <v>803.96900000000005</v>
      </c>
      <c r="R319" s="17">
        <v>731.22</v>
      </c>
      <c r="S319" s="17">
        <v>731.22</v>
      </c>
      <c r="T319" s="17">
        <v>1093.979</v>
      </c>
      <c r="U319" s="105">
        <v>1093.979</v>
      </c>
      <c r="V319" s="105">
        <v>794.14653999999996</v>
      </c>
      <c r="W319" s="11">
        <v>794.14653999999996</v>
      </c>
      <c r="X319" s="11">
        <v>1131.7204999999999</v>
      </c>
      <c r="Y319" s="11">
        <v>1131.7204999999999</v>
      </c>
      <c r="Z319" s="11">
        <v>1531</v>
      </c>
    </row>
    <row r="320" spans="1:26" hidden="1" x14ac:dyDescent="0.25">
      <c r="A320">
        <v>4</v>
      </c>
      <c r="B320" t="str">
        <f t="shared" si="10"/>
        <v>FlC-0552</v>
      </c>
      <c r="C320" t="s">
        <v>315</v>
      </c>
      <c r="D320" t="str">
        <f t="shared" si="11"/>
        <v>0552</v>
      </c>
      <c r="E320" t="s">
        <v>490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05">
        <v>0</v>
      </c>
      <c r="V320" s="105">
        <v>0</v>
      </c>
      <c r="W320" s="11">
        <v>0</v>
      </c>
      <c r="X320" s="11">
        <v>0</v>
      </c>
      <c r="Y320" s="11">
        <v>0</v>
      </c>
      <c r="Z320" s="11">
        <v>0</v>
      </c>
    </row>
    <row r="321" spans="1:26" hidden="1" x14ac:dyDescent="0.25">
      <c r="A321">
        <v>4</v>
      </c>
      <c r="B321" t="str">
        <f t="shared" si="10"/>
        <v>FlC-0553</v>
      </c>
      <c r="C321" t="s">
        <v>315</v>
      </c>
      <c r="D321" t="str">
        <f t="shared" si="11"/>
        <v>0553</v>
      </c>
      <c r="E321" t="s">
        <v>491</v>
      </c>
      <c r="F321" s="17">
        <v>1789.7341899999999</v>
      </c>
      <c r="G321" s="17">
        <v>1819.5356999999999</v>
      </c>
      <c r="H321" s="17">
        <v>1609.10679</v>
      </c>
      <c r="I321" s="17">
        <v>1609.10679</v>
      </c>
      <c r="J321" s="17">
        <v>2148.7518200000004</v>
      </c>
      <c r="K321" s="17">
        <v>2014.5698199999999</v>
      </c>
      <c r="L321" s="17">
        <v>1703.085</v>
      </c>
      <c r="M321" s="17">
        <v>1703.085</v>
      </c>
      <c r="N321" s="17">
        <v>2063.32384</v>
      </c>
      <c r="O321" s="17">
        <v>2063.32384</v>
      </c>
      <c r="P321" s="17">
        <v>1793.069</v>
      </c>
      <c r="Q321" s="17">
        <v>1793.069</v>
      </c>
      <c r="R321" s="17">
        <v>1331.9964600000001</v>
      </c>
      <c r="S321" s="17">
        <v>1331.9964600000001</v>
      </c>
      <c r="T321" s="17">
        <v>1598.0936099999999</v>
      </c>
      <c r="U321" s="105">
        <v>1598.0936099999999</v>
      </c>
      <c r="V321" s="105">
        <v>1193.2327299999999</v>
      </c>
      <c r="W321" s="11">
        <v>1193.2327299999999</v>
      </c>
      <c r="X321" s="11">
        <v>1211.05</v>
      </c>
      <c r="Y321" s="11">
        <v>1211.05</v>
      </c>
      <c r="Z321" s="11">
        <v>1027</v>
      </c>
    </row>
    <row r="322" spans="1:26" hidden="1" x14ac:dyDescent="0.25">
      <c r="A322">
        <v>4</v>
      </c>
      <c r="B322" t="str">
        <f t="shared" si="10"/>
        <v>FlC-0554</v>
      </c>
      <c r="C322" t="s">
        <v>315</v>
      </c>
      <c r="D322" t="str">
        <f t="shared" si="11"/>
        <v>0554</v>
      </c>
      <c r="E322" t="s">
        <v>492</v>
      </c>
      <c r="F322" s="17">
        <v>7675.4491100000005</v>
      </c>
      <c r="G322" s="17">
        <v>861.52354000000003</v>
      </c>
      <c r="H322" s="17">
        <v>7185.5852400000003</v>
      </c>
      <c r="I322" s="17">
        <v>7185.5852400000003</v>
      </c>
      <c r="J322" s="17">
        <v>7766.997699999999</v>
      </c>
      <c r="K322" s="17">
        <v>7766.997699999999</v>
      </c>
      <c r="L322" s="17">
        <v>10861.107540000001</v>
      </c>
      <c r="M322" s="17">
        <v>10861.107540000001</v>
      </c>
      <c r="N322" s="17">
        <v>5632.3143800000007</v>
      </c>
      <c r="O322" s="17">
        <v>5632.3143800000007</v>
      </c>
      <c r="P322" s="17">
        <v>6442.8379999999997</v>
      </c>
      <c r="Q322" s="17">
        <v>6442.8379999999997</v>
      </c>
      <c r="R322" s="17">
        <v>7000.7310400000069</v>
      </c>
      <c r="S322" s="17">
        <v>7000.7310400000069</v>
      </c>
      <c r="T322" s="17">
        <v>7321.2779700000001</v>
      </c>
      <c r="U322" s="105">
        <v>7321.2779700000001</v>
      </c>
      <c r="V322" s="105">
        <v>2266.6131</v>
      </c>
      <c r="W322" s="11">
        <v>2266.6131</v>
      </c>
      <c r="X322" s="11">
        <v>3751.0798599999998</v>
      </c>
      <c r="Y322" s="11">
        <v>3751.0798599999998</v>
      </c>
      <c r="Z322" s="11">
        <v>3906.5510000000004</v>
      </c>
    </row>
    <row r="323" spans="1:26" hidden="1" x14ac:dyDescent="0.25">
      <c r="A323">
        <v>4</v>
      </c>
      <c r="B323" t="str">
        <f t="shared" si="10"/>
        <v>FlC-056</v>
      </c>
      <c r="C323" t="s">
        <v>315</v>
      </c>
      <c r="D323" t="str">
        <f t="shared" si="11"/>
        <v>056</v>
      </c>
      <c r="E323" t="s">
        <v>493</v>
      </c>
      <c r="F323" s="17">
        <v>141805.27949000002</v>
      </c>
      <c r="G323" s="17">
        <v>1061338.09396</v>
      </c>
      <c r="H323" s="17">
        <v>156514.53982999999</v>
      </c>
      <c r="I323" s="17">
        <v>156514.53982999999</v>
      </c>
      <c r="J323" s="17">
        <v>168504.21937022801</v>
      </c>
      <c r="K323" s="17">
        <v>176448.35437022799</v>
      </c>
      <c r="L323" s="17">
        <v>156908.67792999966</v>
      </c>
      <c r="M323" s="17">
        <v>156908.67792999966</v>
      </c>
      <c r="N323" s="17">
        <v>166867.75767000002</v>
      </c>
      <c r="O323" s="17">
        <v>166867.75767000002</v>
      </c>
      <c r="P323" s="17">
        <v>144640.82500000001</v>
      </c>
      <c r="Q323" s="17">
        <v>144640.82500000001</v>
      </c>
      <c r="R323" s="17">
        <v>159415.34725999995</v>
      </c>
      <c r="S323" s="17">
        <v>159415.34725999995</v>
      </c>
      <c r="T323" s="17">
        <v>203007.00930999999</v>
      </c>
      <c r="U323" s="105">
        <v>203007.00930999999</v>
      </c>
      <c r="V323" s="105">
        <v>170414.44605</v>
      </c>
      <c r="W323" s="11">
        <v>170414.44605</v>
      </c>
      <c r="X323" s="11">
        <v>196185.91544000001</v>
      </c>
      <c r="Y323" s="11">
        <v>196185.91544000001</v>
      </c>
      <c r="Z323" s="11">
        <v>381524.50604999991</v>
      </c>
    </row>
    <row r="324" spans="1:26" hidden="1" x14ac:dyDescent="0.25">
      <c r="A324">
        <v>4</v>
      </c>
      <c r="B324" t="str">
        <f t="shared" ref="B324:B387" si="12">C324&amp;"-"&amp;D324</f>
        <v>FlC-061</v>
      </c>
      <c r="C324" t="s">
        <v>315</v>
      </c>
      <c r="D324" t="str">
        <f t="shared" ref="D324:D387" si="13">SUBSTITUTE(E324,".","")</f>
        <v>061</v>
      </c>
      <c r="E324" t="s">
        <v>495</v>
      </c>
      <c r="F324" s="17">
        <v>188921.54381999999</v>
      </c>
      <c r="G324" s="17">
        <v>861.52354000000003</v>
      </c>
      <c r="H324" s="17">
        <v>261308.05375999995</v>
      </c>
      <c r="I324" s="17">
        <v>261288.40983999998</v>
      </c>
      <c r="J324" s="17">
        <v>245869.490861392</v>
      </c>
      <c r="K324" s="17">
        <v>245869.490861392</v>
      </c>
      <c r="L324" s="17">
        <v>224888.14489999993</v>
      </c>
      <c r="M324" s="17">
        <v>224888.14489999993</v>
      </c>
      <c r="N324" s="17">
        <v>170637.66688</v>
      </c>
      <c r="O324" s="17">
        <v>170637.66688</v>
      </c>
      <c r="P324" s="17">
        <v>1794202.541</v>
      </c>
      <c r="Q324" s="17">
        <v>1794202.541</v>
      </c>
      <c r="R324" s="17">
        <v>3528696.0764799998</v>
      </c>
      <c r="S324" s="17">
        <v>3528696.0764799998</v>
      </c>
      <c r="T324" s="17">
        <v>3141391.9415899999</v>
      </c>
      <c r="U324" s="105">
        <v>3141391.9415899999</v>
      </c>
      <c r="V324" s="105">
        <v>3196133.7091899998</v>
      </c>
      <c r="W324" s="11">
        <v>3196133.7091899998</v>
      </c>
      <c r="X324" s="11">
        <v>3243722.3071599999</v>
      </c>
      <c r="Y324" s="11">
        <v>3243722.3071599999</v>
      </c>
      <c r="Z324" s="11">
        <v>2992222.8192199999</v>
      </c>
    </row>
    <row r="325" spans="1:26" hidden="1" x14ac:dyDescent="0.25">
      <c r="A325">
        <v>4</v>
      </c>
      <c r="B325" t="str">
        <f t="shared" si="12"/>
        <v>FlC-062</v>
      </c>
      <c r="C325" t="s">
        <v>315</v>
      </c>
      <c r="D325" t="str">
        <f t="shared" si="13"/>
        <v>062</v>
      </c>
      <c r="E325" t="s">
        <v>496</v>
      </c>
      <c r="F325" s="17">
        <v>42567.918749999997</v>
      </c>
      <c r="G325" s="17">
        <v>47521.858999999997</v>
      </c>
      <c r="H325" s="17">
        <v>51214.773449999986</v>
      </c>
      <c r="I325" s="17">
        <v>51178.161209999991</v>
      </c>
      <c r="J325" s="17">
        <v>50961.138460000002</v>
      </c>
      <c r="K325" s="17">
        <v>50904.530780000001</v>
      </c>
      <c r="L325" s="17">
        <v>46362.480480000006</v>
      </c>
      <c r="M325" s="17">
        <v>46362.480480000006</v>
      </c>
      <c r="N325" s="17">
        <v>52098.332909999997</v>
      </c>
      <c r="O325" s="17">
        <v>52098.332909999997</v>
      </c>
      <c r="P325" s="17">
        <v>52367.326999999997</v>
      </c>
      <c r="Q325" s="17">
        <v>52367.326999999997</v>
      </c>
      <c r="R325" s="17">
        <v>48939.949339999999</v>
      </c>
      <c r="S325" s="17">
        <v>48939.949339999999</v>
      </c>
      <c r="T325" s="17">
        <v>30126.049659999997</v>
      </c>
      <c r="U325" s="105">
        <v>30126.049659999997</v>
      </c>
      <c r="V325" s="105">
        <v>37443.752789999999</v>
      </c>
      <c r="W325" s="11">
        <v>37443.752789999999</v>
      </c>
      <c r="X325" s="11">
        <v>38835.663220000002</v>
      </c>
      <c r="Y325" s="11">
        <v>38835.663220000002</v>
      </c>
      <c r="Z325" s="11">
        <v>42775.63147</v>
      </c>
    </row>
    <row r="326" spans="1:26" hidden="1" x14ac:dyDescent="0.25">
      <c r="A326">
        <v>4</v>
      </c>
      <c r="B326" t="str">
        <f t="shared" si="12"/>
        <v>FlC-063</v>
      </c>
      <c r="C326" t="s">
        <v>315</v>
      </c>
      <c r="D326" t="str">
        <f t="shared" si="13"/>
        <v>063</v>
      </c>
      <c r="E326" t="s">
        <v>497</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05">
        <v>0</v>
      </c>
      <c r="V326" s="105">
        <v>0</v>
      </c>
      <c r="W326" s="11">
        <v>0</v>
      </c>
      <c r="X326" s="11">
        <v>0</v>
      </c>
      <c r="Y326" s="11">
        <v>0</v>
      </c>
      <c r="Z326" s="11">
        <v>0</v>
      </c>
    </row>
    <row r="327" spans="1:26" hidden="1" x14ac:dyDescent="0.25">
      <c r="A327">
        <v>4</v>
      </c>
      <c r="B327" t="str">
        <f t="shared" si="12"/>
        <v>FlC-064</v>
      </c>
      <c r="C327" t="s">
        <v>315</v>
      </c>
      <c r="D327" t="str">
        <f t="shared" si="13"/>
        <v>064</v>
      </c>
      <c r="E327" t="s">
        <v>498</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05">
        <v>0</v>
      </c>
      <c r="V327" s="105">
        <v>0</v>
      </c>
      <c r="W327" s="11">
        <v>0</v>
      </c>
      <c r="X327" s="11">
        <v>0</v>
      </c>
      <c r="Y327" s="11">
        <v>0</v>
      </c>
      <c r="Z327" s="11">
        <v>0</v>
      </c>
    </row>
    <row r="328" spans="1:26" hidden="1" x14ac:dyDescent="0.25">
      <c r="A328">
        <v>4</v>
      </c>
      <c r="B328" t="str">
        <f t="shared" si="12"/>
        <v>FlC-0650</v>
      </c>
      <c r="C328" t="s">
        <v>315</v>
      </c>
      <c r="D328" t="str">
        <f t="shared" si="13"/>
        <v>0650</v>
      </c>
      <c r="E328" t="s">
        <v>499</v>
      </c>
      <c r="F328" s="17">
        <v>1.6374000000000002</v>
      </c>
      <c r="G328" s="17">
        <v>1.6374000000000002</v>
      </c>
      <c r="H328" s="17">
        <v>0</v>
      </c>
      <c r="I328" s="17">
        <v>0</v>
      </c>
      <c r="J328" s="17">
        <v>0</v>
      </c>
      <c r="K328" s="17">
        <v>0</v>
      </c>
      <c r="L328" s="17">
        <v>0</v>
      </c>
      <c r="M328" s="17">
        <v>0</v>
      </c>
      <c r="N328" s="17">
        <v>0</v>
      </c>
      <c r="O328" s="17">
        <v>0</v>
      </c>
      <c r="P328" s="17">
        <v>0</v>
      </c>
      <c r="Q328" s="17">
        <v>0</v>
      </c>
      <c r="R328" s="17">
        <v>0</v>
      </c>
      <c r="S328" s="17">
        <v>0</v>
      </c>
      <c r="T328" s="17">
        <v>0</v>
      </c>
      <c r="U328" s="105">
        <v>0</v>
      </c>
      <c r="V328" s="105">
        <v>0</v>
      </c>
      <c r="W328" s="11">
        <v>0</v>
      </c>
      <c r="X328" s="11">
        <v>0</v>
      </c>
      <c r="Y328" s="11">
        <v>0</v>
      </c>
      <c r="Z328" s="11">
        <v>0</v>
      </c>
    </row>
    <row r="329" spans="1:26" hidden="1" x14ac:dyDescent="0.25">
      <c r="A329">
        <v>4</v>
      </c>
      <c r="B329" t="str">
        <f t="shared" si="12"/>
        <v>FlC-0651</v>
      </c>
      <c r="C329" t="s">
        <v>315</v>
      </c>
      <c r="D329" t="str">
        <f t="shared" si="13"/>
        <v>0651</v>
      </c>
      <c r="E329" t="s">
        <v>500</v>
      </c>
      <c r="F329" s="17">
        <v>4.0248999999999997</v>
      </c>
      <c r="G329" s="17">
        <v>4.0248999999999997</v>
      </c>
      <c r="H329" s="17">
        <v>92.279820000000001</v>
      </c>
      <c r="I329" s="17">
        <v>92.279820000000001</v>
      </c>
      <c r="J329" s="17">
        <v>1056.14724</v>
      </c>
      <c r="K329" s="17">
        <v>1056.14724</v>
      </c>
      <c r="L329" s="17">
        <v>888.63138000000004</v>
      </c>
      <c r="M329" s="17">
        <v>888.63138000000004</v>
      </c>
      <c r="N329" s="17">
        <v>1137.60141</v>
      </c>
      <c r="O329" s="17">
        <v>1137.60141</v>
      </c>
      <c r="P329" s="17">
        <v>480.01</v>
      </c>
      <c r="Q329" s="17">
        <v>480.01</v>
      </c>
      <c r="R329" s="17">
        <v>842.58762000000013</v>
      </c>
      <c r="S329" s="17">
        <v>842.58762000000013</v>
      </c>
      <c r="T329" s="17">
        <v>950.24039000000005</v>
      </c>
      <c r="U329" s="105">
        <v>950.24039000000005</v>
      </c>
      <c r="V329" s="105">
        <v>1336.8649600000001</v>
      </c>
      <c r="W329" s="11">
        <v>1336.8649600000001</v>
      </c>
      <c r="X329" s="11">
        <v>997.80448999999999</v>
      </c>
      <c r="Y329" s="11">
        <v>997.80448999999999</v>
      </c>
      <c r="Z329" s="11">
        <v>1006.86239</v>
      </c>
    </row>
    <row r="330" spans="1:26" hidden="1" x14ac:dyDescent="0.25">
      <c r="A330">
        <v>4</v>
      </c>
      <c r="B330" t="str">
        <f t="shared" si="12"/>
        <v>FlC-0652</v>
      </c>
      <c r="C330" t="s">
        <v>315</v>
      </c>
      <c r="D330" t="str">
        <f t="shared" si="13"/>
        <v>0652</v>
      </c>
      <c r="E330" t="s">
        <v>501</v>
      </c>
      <c r="F330" s="17">
        <v>1106.5086000000001</v>
      </c>
      <c r="G330" s="17">
        <v>1106.5086000000001</v>
      </c>
      <c r="H330" s="17">
        <v>1056.9886099999999</v>
      </c>
      <c r="I330" s="17">
        <v>1056.9886099999999</v>
      </c>
      <c r="J330" s="17">
        <v>1223.3041899999998</v>
      </c>
      <c r="K330" s="17">
        <v>1223.3041899999998</v>
      </c>
      <c r="L330" s="17">
        <v>1408.0938900000001</v>
      </c>
      <c r="M330" s="17">
        <v>1408.0938900000001</v>
      </c>
      <c r="N330" s="17">
        <v>813.56481000000008</v>
      </c>
      <c r="O330" s="17">
        <v>813.56481000000008</v>
      </c>
      <c r="P330" s="17">
        <v>1244.2439999999999</v>
      </c>
      <c r="Q330" s="17">
        <v>1244.2439999999999</v>
      </c>
      <c r="R330" s="17">
        <v>905.35122999999987</v>
      </c>
      <c r="S330" s="17">
        <v>905.35122999999987</v>
      </c>
      <c r="T330" s="17">
        <v>660.64624000000003</v>
      </c>
      <c r="U330" s="105">
        <v>660.64624000000003</v>
      </c>
      <c r="V330" s="105">
        <v>1222.78181</v>
      </c>
      <c r="W330" s="11">
        <v>1222.78181</v>
      </c>
      <c r="X330" s="11">
        <v>1474.8655900000001</v>
      </c>
      <c r="Y330" s="11">
        <v>1474.8655900000001</v>
      </c>
      <c r="Z330" s="11">
        <v>1668.1040999999996</v>
      </c>
    </row>
    <row r="331" spans="1:26" hidden="1" x14ac:dyDescent="0.25">
      <c r="A331">
        <v>4</v>
      </c>
      <c r="B331" t="str">
        <f t="shared" si="12"/>
        <v>FlC-0653</v>
      </c>
      <c r="C331" t="s">
        <v>315</v>
      </c>
      <c r="D331" t="str">
        <f t="shared" si="13"/>
        <v>0653</v>
      </c>
      <c r="E331" t="s">
        <v>502</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05">
        <v>0</v>
      </c>
      <c r="V331" s="105">
        <v>0</v>
      </c>
      <c r="W331" s="11">
        <v>0</v>
      </c>
      <c r="X331" s="11">
        <v>0</v>
      </c>
      <c r="Y331" s="11">
        <v>0</v>
      </c>
      <c r="Z331" s="11">
        <v>0</v>
      </c>
    </row>
    <row r="332" spans="1:26" hidden="1" x14ac:dyDescent="0.25">
      <c r="A332">
        <v>4</v>
      </c>
      <c r="B332" t="str">
        <f t="shared" si="12"/>
        <v>FlC-0654</v>
      </c>
      <c r="C332" t="s">
        <v>315</v>
      </c>
      <c r="D332" t="str">
        <f t="shared" si="13"/>
        <v>0654</v>
      </c>
      <c r="E332" t="s">
        <v>503</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05">
        <v>0</v>
      </c>
      <c r="V332" s="105">
        <v>0</v>
      </c>
      <c r="W332" s="11">
        <v>0</v>
      </c>
      <c r="X332" s="11">
        <v>0</v>
      </c>
      <c r="Y332" s="11">
        <v>0</v>
      </c>
      <c r="Z332" s="11">
        <v>0</v>
      </c>
    </row>
    <row r="333" spans="1:26" hidden="1" x14ac:dyDescent="0.25">
      <c r="A333">
        <v>4</v>
      </c>
      <c r="B333" t="str">
        <f t="shared" si="12"/>
        <v>FlC-066</v>
      </c>
      <c r="C333" t="s">
        <v>315</v>
      </c>
      <c r="D333" t="str">
        <f t="shared" si="13"/>
        <v>066</v>
      </c>
      <c r="E333" t="s">
        <v>504</v>
      </c>
      <c r="F333" s="17">
        <v>51119.06712</v>
      </c>
      <c r="G333" s="17">
        <v>51103.525000000001</v>
      </c>
      <c r="H333" s="17">
        <v>54259.335520000008</v>
      </c>
      <c r="I333" s="17">
        <v>54259.335520000008</v>
      </c>
      <c r="J333" s="17">
        <v>45665.96543889201</v>
      </c>
      <c r="K333" s="17">
        <v>45665.965438892017</v>
      </c>
      <c r="L333" s="17">
        <v>47504.296260000076</v>
      </c>
      <c r="M333" s="17">
        <v>47504.296260000076</v>
      </c>
      <c r="N333" s="17">
        <v>48079.59764</v>
      </c>
      <c r="O333" s="17">
        <v>48079.59764</v>
      </c>
      <c r="P333" s="17">
        <v>45538.021000000001</v>
      </c>
      <c r="Q333" s="17">
        <v>45538.021000000001</v>
      </c>
      <c r="R333" s="17">
        <v>36760.530760000001</v>
      </c>
      <c r="S333" s="17">
        <v>36760.530760000001</v>
      </c>
      <c r="T333" s="17">
        <v>39621.158259999997</v>
      </c>
      <c r="U333" s="105">
        <v>39621.158259999997</v>
      </c>
      <c r="V333" s="105">
        <v>25156.217349999999</v>
      </c>
      <c r="W333" s="11">
        <v>25156.217349999999</v>
      </c>
      <c r="X333" s="11">
        <v>25622.361280000001</v>
      </c>
      <c r="Y333" s="11">
        <v>25622.361280000001</v>
      </c>
      <c r="Z333" s="11">
        <v>24757.471750000026</v>
      </c>
    </row>
    <row r="334" spans="1:26" hidden="1" x14ac:dyDescent="0.25">
      <c r="A334">
        <v>4</v>
      </c>
      <c r="B334" t="str">
        <f t="shared" si="12"/>
        <v>FlC-070</v>
      </c>
      <c r="C334" t="s">
        <v>315</v>
      </c>
      <c r="D334" t="str">
        <f t="shared" si="13"/>
        <v>070</v>
      </c>
      <c r="E334" t="s">
        <v>506</v>
      </c>
      <c r="F334" s="17">
        <v>216.20574999999999</v>
      </c>
      <c r="G334" s="17">
        <v>216.16499999999999</v>
      </c>
      <c r="H334" s="17">
        <v>219.76121999999998</v>
      </c>
      <c r="I334" s="17">
        <v>219.76121999999998</v>
      </c>
      <c r="J334" s="17">
        <v>258.55583000000001</v>
      </c>
      <c r="K334" s="17">
        <v>258.55583000000001</v>
      </c>
      <c r="L334" s="17">
        <v>382.07709000000011</v>
      </c>
      <c r="M334" s="17">
        <v>382.07709000000011</v>
      </c>
      <c r="N334" s="17">
        <v>315.83087999999998</v>
      </c>
      <c r="O334" s="17">
        <v>315.83087999999998</v>
      </c>
      <c r="P334" s="17">
        <v>138335.20699999999</v>
      </c>
      <c r="Q334" s="17">
        <v>140869.351</v>
      </c>
      <c r="R334" s="17">
        <v>178651.06294</v>
      </c>
      <c r="S334" s="17">
        <v>178651.06294</v>
      </c>
      <c r="T334" s="17">
        <v>150096.45108999999</v>
      </c>
      <c r="U334" s="105">
        <v>150096.45108999999</v>
      </c>
      <c r="V334" s="105">
        <v>144105.56508</v>
      </c>
      <c r="W334" s="11">
        <v>144105.56508</v>
      </c>
      <c r="X334" s="11">
        <v>190610.19201999999</v>
      </c>
      <c r="Y334" s="11">
        <v>190610.19201999999</v>
      </c>
      <c r="Z334" s="11">
        <v>154709.23897000001</v>
      </c>
    </row>
    <row r="335" spans="1:26" hidden="1" x14ac:dyDescent="0.25">
      <c r="A335">
        <v>4</v>
      </c>
      <c r="B335" t="str">
        <f t="shared" si="12"/>
        <v>FlC-0710</v>
      </c>
      <c r="C335" t="s">
        <v>315</v>
      </c>
      <c r="D335" t="str">
        <f t="shared" si="13"/>
        <v>0710</v>
      </c>
      <c r="E335" t="s">
        <v>507</v>
      </c>
      <c r="F335" s="17">
        <v>0</v>
      </c>
      <c r="G335" s="17">
        <v>0</v>
      </c>
      <c r="H335" s="17">
        <v>294.48046999999997</v>
      </c>
      <c r="I335" s="17">
        <v>294.48046999999997</v>
      </c>
      <c r="J335" s="17">
        <v>481.92862000000002</v>
      </c>
      <c r="K335" s="17">
        <v>481.92862000000002</v>
      </c>
      <c r="L335" s="17">
        <v>388.90899999999999</v>
      </c>
      <c r="M335" s="17">
        <v>388.90899999999999</v>
      </c>
      <c r="N335" s="17">
        <v>768.65091000000007</v>
      </c>
      <c r="O335" s="17">
        <v>768.65091000000007</v>
      </c>
      <c r="P335" s="17">
        <v>1152.3699999999999</v>
      </c>
      <c r="Q335" s="17">
        <v>1152.3699999999999</v>
      </c>
      <c r="R335" s="17">
        <v>1034.425</v>
      </c>
      <c r="S335" s="17">
        <v>1034.425</v>
      </c>
      <c r="T335" s="17">
        <v>841.13811999999996</v>
      </c>
      <c r="U335" s="105">
        <v>841.13811999999996</v>
      </c>
      <c r="V335" s="105">
        <v>0</v>
      </c>
      <c r="W335" s="11">
        <v>0</v>
      </c>
      <c r="X335" s="11">
        <v>0</v>
      </c>
      <c r="Y335" s="11">
        <v>0</v>
      </c>
      <c r="Z335" s="11">
        <v>0</v>
      </c>
    </row>
    <row r="336" spans="1:26" hidden="1" x14ac:dyDescent="0.25">
      <c r="A336">
        <v>4</v>
      </c>
      <c r="B336" t="str">
        <f t="shared" si="12"/>
        <v>FlC-0711</v>
      </c>
      <c r="C336" t="s">
        <v>315</v>
      </c>
      <c r="D336" t="str">
        <f t="shared" si="13"/>
        <v>0711</v>
      </c>
      <c r="E336" t="s">
        <v>508</v>
      </c>
      <c r="F336" s="17">
        <v>0</v>
      </c>
      <c r="G336" s="17">
        <v>0</v>
      </c>
      <c r="H336" s="17">
        <v>0</v>
      </c>
      <c r="I336" s="17">
        <v>0</v>
      </c>
      <c r="J336" s="17">
        <v>0</v>
      </c>
      <c r="K336" s="17">
        <v>0</v>
      </c>
      <c r="L336" s="17">
        <v>0</v>
      </c>
      <c r="M336" s="17">
        <v>0</v>
      </c>
      <c r="N336" s="17">
        <v>0</v>
      </c>
      <c r="O336" s="17">
        <v>0</v>
      </c>
      <c r="P336" s="17">
        <v>0</v>
      </c>
      <c r="Q336" s="17">
        <v>0</v>
      </c>
      <c r="R336" s="17">
        <v>0</v>
      </c>
      <c r="S336" s="17">
        <v>0</v>
      </c>
      <c r="T336" s="17">
        <v>0</v>
      </c>
      <c r="U336" s="105">
        <v>0</v>
      </c>
      <c r="V336" s="105">
        <v>0</v>
      </c>
      <c r="W336" s="11">
        <v>0</v>
      </c>
      <c r="X336" s="11">
        <v>0</v>
      </c>
      <c r="Y336" s="11">
        <v>0</v>
      </c>
      <c r="Z336" s="11">
        <v>0</v>
      </c>
    </row>
    <row r="337" spans="1:26" hidden="1" x14ac:dyDescent="0.25">
      <c r="A337">
        <v>4</v>
      </c>
      <c r="B337" t="str">
        <f t="shared" si="12"/>
        <v>FlC-0712</v>
      </c>
      <c r="C337" t="s">
        <v>315</v>
      </c>
      <c r="D337" t="str">
        <f t="shared" si="13"/>
        <v>0712</v>
      </c>
      <c r="E337" t="s">
        <v>509</v>
      </c>
      <c r="F337" s="17">
        <v>0</v>
      </c>
      <c r="G337" s="17">
        <v>0</v>
      </c>
      <c r="H337" s="17">
        <v>0</v>
      </c>
      <c r="I337" s="17">
        <v>0</v>
      </c>
      <c r="J337" s="17">
        <v>0</v>
      </c>
      <c r="K337" s="17">
        <v>0</v>
      </c>
      <c r="L337" s="17">
        <v>0</v>
      </c>
      <c r="M337" s="17">
        <v>0</v>
      </c>
      <c r="N337" s="17">
        <v>0</v>
      </c>
      <c r="O337" s="17">
        <v>0</v>
      </c>
      <c r="P337" s="17">
        <v>0</v>
      </c>
      <c r="Q337" s="17">
        <v>0</v>
      </c>
      <c r="R337" s="17">
        <v>0</v>
      </c>
      <c r="S337" s="17">
        <v>0</v>
      </c>
      <c r="T337" s="17">
        <v>0</v>
      </c>
      <c r="U337" s="105">
        <v>0</v>
      </c>
      <c r="V337" s="105">
        <v>0</v>
      </c>
      <c r="W337" s="11">
        <v>0</v>
      </c>
      <c r="X337" s="11">
        <v>0</v>
      </c>
      <c r="Y337" s="11">
        <v>0</v>
      </c>
      <c r="Z337" s="11">
        <v>0</v>
      </c>
    </row>
    <row r="338" spans="1:26" hidden="1" x14ac:dyDescent="0.25">
      <c r="A338">
        <v>4</v>
      </c>
      <c r="B338" t="str">
        <f t="shared" si="12"/>
        <v>FlC-0713</v>
      </c>
      <c r="C338" t="s">
        <v>315</v>
      </c>
      <c r="D338" t="str">
        <f t="shared" si="13"/>
        <v>0713</v>
      </c>
      <c r="E338" t="s">
        <v>510</v>
      </c>
      <c r="F338" s="17">
        <v>0</v>
      </c>
      <c r="G338" s="17">
        <v>0</v>
      </c>
      <c r="H338" s="17">
        <v>0</v>
      </c>
      <c r="I338" s="17">
        <v>0</v>
      </c>
      <c r="J338" s="17">
        <v>0</v>
      </c>
      <c r="K338" s="17">
        <v>0</v>
      </c>
      <c r="L338" s="17">
        <v>0</v>
      </c>
      <c r="M338" s="17">
        <v>0</v>
      </c>
      <c r="N338" s="17">
        <v>0</v>
      </c>
      <c r="O338" s="17">
        <v>0</v>
      </c>
      <c r="P338" s="17">
        <v>60311.169000000002</v>
      </c>
      <c r="Q338" s="17">
        <v>60430.9</v>
      </c>
      <c r="R338" s="17">
        <v>67409.999970000004</v>
      </c>
      <c r="S338" s="17">
        <v>67409.999970000004</v>
      </c>
      <c r="T338" s="17">
        <v>69028.000039999999</v>
      </c>
      <c r="U338" s="105">
        <v>69028.000039999999</v>
      </c>
      <c r="V338" s="105">
        <v>63145.965080000002</v>
      </c>
      <c r="W338" s="11">
        <v>63145.965080000002</v>
      </c>
      <c r="X338" s="11">
        <v>0</v>
      </c>
      <c r="Y338" s="11">
        <v>0</v>
      </c>
      <c r="Z338" s="11">
        <v>55433</v>
      </c>
    </row>
    <row r="339" spans="1:26" hidden="1" x14ac:dyDescent="0.25">
      <c r="A339">
        <v>4</v>
      </c>
      <c r="B339" t="str">
        <f t="shared" si="12"/>
        <v>FlC-0720</v>
      </c>
      <c r="C339" t="s">
        <v>315</v>
      </c>
      <c r="D339" t="str">
        <f t="shared" si="13"/>
        <v>0720</v>
      </c>
      <c r="E339" t="s">
        <v>511</v>
      </c>
      <c r="F339" s="17">
        <v>0</v>
      </c>
      <c r="G339" s="17">
        <v>0</v>
      </c>
      <c r="H339" s="17">
        <v>0</v>
      </c>
      <c r="I339" s="17">
        <v>0</v>
      </c>
      <c r="J339" s="17">
        <v>0</v>
      </c>
      <c r="K339" s="17">
        <v>0</v>
      </c>
      <c r="L339" s="17">
        <v>0</v>
      </c>
      <c r="M339" s="17">
        <v>0</v>
      </c>
      <c r="N339" s="17">
        <v>0</v>
      </c>
      <c r="O339" s="17">
        <v>0</v>
      </c>
      <c r="P339" s="17">
        <v>0</v>
      </c>
      <c r="Q339" s="17">
        <v>0</v>
      </c>
      <c r="R339" s="17">
        <v>0</v>
      </c>
      <c r="S339" s="17">
        <v>0</v>
      </c>
      <c r="T339" s="17">
        <v>0</v>
      </c>
      <c r="U339" s="105">
        <v>0</v>
      </c>
      <c r="V339" s="105">
        <v>0</v>
      </c>
      <c r="W339" s="11">
        <v>0</v>
      </c>
      <c r="X339" s="11">
        <v>0</v>
      </c>
      <c r="Y339" s="11">
        <v>0</v>
      </c>
      <c r="Z339" s="11">
        <v>66</v>
      </c>
    </row>
    <row r="340" spans="1:26" hidden="1" x14ac:dyDescent="0.25">
      <c r="A340">
        <v>4</v>
      </c>
      <c r="B340" t="str">
        <f t="shared" si="12"/>
        <v>FlC-0721</v>
      </c>
      <c r="C340" t="s">
        <v>315</v>
      </c>
      <c r="D340" t="str">
        <f t="shared" si="13"/>
        <v>0721</v>
      </c>
      <c r="E340" t="s">
        <v>512</v>
      </c>
      <c r="F340" s="17">
        <v>0</v>
      </c>
      <c r="G340" s="17">
        <v>0</v>
      </c>
      <c r="H340" s="17">
        <v>0</v>
      </c>
      <c r="I340" s="17">
        <v>0</v>
      </c>
      <c r="J340" s="17">
        <v>0</v>
      </c>
      <c r="K340" s="17">
        <v>0</v>
      </c>
      <c r="L340" s="17">
        <v>0</v>
      </c>
      <c r="M340" s="17">
        <v>0</v>
      </c>
      <c r="N340" s="17">
        <v>0</v>
      </c>
      <c r="O340" s="17">
        <v>0</v>
      </c>
      <c r="P340" s="17">
        <v>0</v>
      </c>
      <c r="Q340" s="17">
        <v>0</v>
      </c>
      <c r="R340" s="17">
        <v>0</v>
      </c>
      <c r="S340" s="17">
        <v>0</v>
      </c>
      <c r="T340" s="17">
        <v>23465.187910000001</v>
      </c>
      <c r="U340" s="105">
        <v>23465.187910000001</v>
      </c>
      <c r="V340" s="105">
        <v>0</v>
      </c>
      <c r="W340" s="11">
        <v>0</v>
      </c>
      <c r="X340" s="11">
        <v>0</v>
      </c>
      <c r="Y340" s="11">
        <v>0</v>
      </c>
      <c r="Z340" s="11">
        <v>0</v>
      </c>
    </row>
    <row r="341" spans="1:26" hidden="1" x14ac:dyDescent="0.25">
      <c r="A341">
        <v>4</v>
      </c>
      <c r="B341" t="str">
        <f t="shared" si="12"/>
        <v>FlC-0722</v>
      </c>
      <c r="C341" t="s">
        <v>315</v>
      </c>
      <c r="D341" t="str">
        <f t="shared" si="13"/>
        <v>0722</v>
      </c>
      <c r="E341" t="s">
        <v>513</v>
      </c>
      <c r="F341" s="17">
        <v>0</v>
      </c>
      <c r="G341" s="17">
        <v>0</v>
      </c>
      <c r="H341" s="17">
        <v>0</v>
      </c>
      <c r="I341" s="17">
        <v>0</v>
      </c>
      <c r="J341" s="17">
        <v>0</v>
      </c>
      <c r="K341" s="17">
        <v>0</v>
      </c>
      <c r="L341" s="17">
        <v>0</v>
      </c>
      <c r="M341" s="17">
        <v>0</v>
      </c>
      <c r="N341" s="17">
        <v>0</v>
      </c>
      <c r="O341" s="17">
        <v>0</v>
      </c>
      <c r="P341" s="17">
        <v>0</v>
      </c>
      <c r="Q341" s="17">
        <v>0</v>
      </c>
      <c r="R341" s="17">
        <v>0</v>
      </c>
      <c r="S341" s="17">
        <v>0</v>
      </c>
      <c r="T341" s="17">
        <v>0</v>
      </c>
      <c r="U341" s="105">
        <v>0</v>
      </c>
      <c r="V341" s="105">
        <v>0</v>
      </c>
      <c r="W341" s="11">
        <v>0</v>
      </c>
      <c r="X341" s="11">
        <v>0</v>
      </c>
      <c r="Y341" s="11">
        <v>0</v>
      </c>
      <c r="Z341" s="11">
        <v>17</v>
      </c>
    </row>
    <row r="342" spans="1:26" hidden="1" x14ac:dyDescent="0.25">
      <c r="A342">
        <v>4</v>
      </c>
      <c r="B342" t="str">
        <f t="shared" si="12"/>
        <v>FlC-0723</v>
      </c>
      <c r="C342" t="s">
        <v>315</v>
      </c>
      <c r="D342" t="str">
        <f t="shared" si="13"/>
        <v>0723</v>
      </c>
      <c r="E342" t="s">
        <v>514</v>
      </c>
      <c r="F342" s="17">
        <v>0</v>
      </c>
      <c r="G342" s="17">
        <v>0</v>
      </c>
      <c r="H342" s="17">
        <v>0</v>
      </c>
      <c r="I342" s="17">
        <v>0</v>
      </c>
      <c r="J342" s="17">
        <v>0</v>
      </c>
      <c r="K342" s="17">
        <v>0</v>
      </c>
      <c r="L342" s="17">
        <v>0</v>
      </c>
      <c r="M342" s="17">
        <v>0</v>
      </c>
      <c r="N342" s="17">
        <v>0</v>
      </c>
      <c r="O342" s="17">
        <v>0</v>
      </c>
      <c r="P342" s="17">
        <v>0</v>
      </c>
      <c r="Q342" s="17">
        <v>0</v>
      </c>
      <c r="R342" s="17">
        <v>0</v>
      </c>
      <c r="S342" s="17">
        <v>0</v>
      </c>
      <c r="T342" s="17">
        <v>0</v>
      </c>
      <c r="U342" s="105">
        <v>0</v>
      </c>
      <c r="V342" s="105">
        <v>0</v>
      </c>
      <c r="W342" s="11">
        <v>0</v>
      </c>
      <c r="X342" s="11">
        <v>0</v>
      </c>
      <c r="Y342" s="11">
        <v>0</v>
      </c>
      <c r="Z342" s="11">
        <v>0</v>
      </c>
    </row>
    <row r="343" spans="1:26" hidden="1" x14ac:dyDescent="0.25">
      <c r="A343">
        <v>4</v>
      </c>
      <c r="B343" t="str">
        <f t="shared" si="12"/>
        <v>FlC-0724</v>
      </c>
      <c r="C343" t="s">
        <v>315</v>
      </c>
      <c r="D343" t="str">
        <f t="shared" si="13"/>
        <v>0724</v>
      </c>
      <c r="E343" t="s">
        <v>515</v>
      </c>
      <c r="F343" s="17">
        <v>0</v>
      </c>
      <c r="G343" s="17">
        <v>0</v>
      </c>
      <c r="H343" s="17">
        <v>0</v>
      </c>
      <c r="I343" s="17">
        <v>0</v>
      </c>
      <c r="J343" s="17">
        <v>0</v>
      </c>
      <c r="K343" s="17">
        <v>0</v>
      </c>
      <c r="L343" s="17">
        <v>0</v>
      </c>
      <c r="M343" s="17">
        <v>0</v>
      </c>
      <c r="N343" s="17">
        <v>0</v>
      </c>
      <c r="O343" s="17">
        <v>0</v>
      </c>
      <c r="P343" s="17">
        <v>0</v>
      </c>
      <c r="Q343" s="17">
        <v>0</v>
      </c>
      <c r="R343" s="17">
        <v>0</v>
      </c>
      <c r="S343" s="17">
        <v>0</v>
      </c>
      <c r="T343" s="17">
        <v>0</v>
      </c>
      <c r="U343" s="105">
        <v>0</v>
      </c>
      <c r="V343" s="105">
        <v>12500.07445</v>
      </c>
      <c r="W343" s="11">
        <v>12500.07445</v>
      </c>
      <c r="X343" s="11">
        <v>18524.91718</v>
      </c>
      <c r="Y343" s="11">
        <v>18524.91718</v>
      </c>
      <c r="Z343" s="11">
        <v>13615.500489999999</v>
      </c>
    </row>
    <row r="344" spans="1:26" hidden="1" x14ac:dyDescent="0.25">
      <c r="A344">
        <v>4</v>
      </c>
      <c r="B344" t="str">
        <f t="shared" si="12"/>
        <v>FlC-0730</v>
      </c>
      <c r="C344" t="s">
        <v>315</v>
      </c>
      <c r="D344" t="str">
        <f t="shared" si="13"/>
        <v>0730</v>
      </c>
      <c r="E344" t="s">
        <v>516</v>
      </c>
      <c r="F344" s="17">
        <v>0</v>
      </c>
      <c r="G344" s="17">
        <v>0</v>
      </c>
      <c r="H344" s="17">
        <v>0</v>
      </c>
      <c r="I344" s="17">
        <v>0</v>
      </c>
      <c r="J344" s="17">
        <v>0</v>
      </c>
      <c r="K344" s="17">
        <v>0</v>
      </c>
      <c r="L344" s="17">
        <v>0</v>
      </c>
      <c r="M344" s="17">
        <v>0</v>
      </c>
      <c r="N344" s="17">
        <v>0</v>
      </c>
      <c r="O344" s="17">
        <v>0</v>
      </c>
      <c r="P344" s="17">
        <v>0</v>
      </c>
      <c r="Q344" s="17">
        <v>0</v>
      </c>
      <c r="R344" s="17">
        <v>0</v>
      </c>
      <c r="S344" s="17">
        <v>0</v>
      </c>
      <c r="T344" s="17">
        <v>0</v>
      </c>
      <c r="U344" s="105">
        <v>0</v>
      </c>
      <c r="V344" s="105">
        <v>265379.06213999999</v>
      </c>
      <c r="W344" s="11">
        <v>265379.06213999999</v>
      </c>
      <c r="X344" s="11">
        <v>284784.75896000001</v>
      </c>
      <c r="Y344" s="11">
        <v>284784.75896000001</v>
      </c>
      <c r="Z344" s="11">
        <v>287026</v>
      </c>
    </row>
    <row r="345" spans="1:26" hidden="1" x14ac:dyDescent="0.25">
      <c r="A345">
        <v>4</v>
      </c>
      <c r="B345" t="str">
        <f t="shared" si="12"/>
        <v>FlC-0731</v>
      </c>
      <c r="C345" t="s">
        <v>315</v>
      </c>
      <c r="D345" t="str">
        <f t="shared" si="13"/>
        <v>0731</v>
      </c>
      <c r="E345" t="s">
        <v>517</v>
      </c>
      <c r="F345" s="17">
        <v>24328.671460000001</v>
      </c>
      <c r="G345" s="17">
        <v>24328.671460000001</v>
      </c>
      <c r="H345" s="17">
        <v>23685.957920000001</v>
      </c>
      <c r="I345" s="17">
        <v>23685.957920000001</v>
      </c>
      <c r="J345" s="17">
        <v>26115.830899999997</v>
      </c>
      <c r="K345" s="17">
        <v>26115.830899999997</v>
      </c>
      <c r="L345" s="17">
        <v>27510.002</v>
      </c>
      <c r="M345" s="17">
        <v>27510.002</v>
      </c>
      <c r="N345" s="17">
        <v>47874.401319999997</v>
      </c>
      <c r="O345" s="17">
        <v>47874.401319999997</v>
      </c>
      <c r="P345" s="17">
        <v>11981.800999999999</v>
      </c>
      <c r="Q345" s="17">
        <v>11981.800999999999</v>
      </c>
      <c r="R345" s="17">
        <v>40273.854249999997</v>
      </c>
      <c r="S345" s="17">
        <v>40273.854249999997</v>
      </c>
      <c r="T345" s="17">
        <v>38959.369310000002</v>
      </c>
      <c r="U345" s="105">
        <v>38959.369310000002</v>
      </c>
      <c r="V345" s="105">
        <v>12060</v>
      </c>
      <c r="W345" s="11">
        <v>12060</v>
      </c>
      <c r="X345" s="11">
        <v>14433.23689</v>
      </c>
      <c r="Y345" s="11">
        <v>14433.23689</v>
      </c>
      <c r="Z345" s="11">
        <v>35431.308279999997</v>
      </c>
    </row>
    <row r="346" spans="1:26" hidden="1" x14ac:dyDescent="0.25">
      <c r="A346">
        <v>4</v>
      </c>
      <c r="B346" t="str">
        <f t="shared" si="12"/>
        <v>FlC-0732</v>
      </c>
      <c r="C346" t="s">
        <v>315</v>
      </c>
      <c r="D346" t="str">
        <f t="shared" si="13"/>
        <v>0732</v>
      </c>
      <c r="E346" t="s">
        <v>518</v>
      </c>
      <c r="F346" s="17">
        <v>16827.942300000002</v>
      </c>
      <c r="G346" s="17">
        <v>16827.942300000002</v>
      </c>
      <c r="H346" s="17">
        <v>19259.896949999998</v>
      </c>
      <c r="I346" s="17">
        <v>19259.896949999998</v>
      </c>
      <c r="J346" s="17">
        <v>17233.515620000002</v>
      </c>
      <c r="K346" s="17">
        <v>17233.515620000002</v>
      </c>
      <c r="L346" s="17">
        <v>16998.440999999999</v>
      </c>
      <c r="M346" s="17">
        <v>16998.440999999999</v>
      </c>
      <c r="N346" s="17">
        <v>17538.424170000002</v>
      </c>
      <c r="O346" s="17">
        <v>17538.424170000002</v>
      </c>
      <c r="P346" s="17">
        <v>1627116.155</v>
      </c>
      <c r="Q346" s="17">
        <v>1630901.0020000001</v>
      </c>
      <c r="R346" s="17">
        <v>1702879.2655799994</v>
      </c>
      <c r="S346" s="17">
        <v>1702791.1305799999</v>
      </c>
      <c r="T346" s="17">
        <v>1820124.2982900001</v>
      </c>
      <c r="U346" s="105">
        <v>1820124.2982900001</v>
      </c>
      <c r="V346" s="105">
        <v>1900333.1727999998</v>
      </c>
      <c r="W346" s="11">
        <v>1900333.1727999998</v>
      </c>
      <c r="X346" s="11">
        <v>141421.62991000002</v>
      </c>
      <c r="Y346" s="11">
        <v>141421.62991000002</v>
      </c>
      <c r="Z346" s="11">
        <v>214882.62825000004</v>
      </c>
    </row>
    <row r="347" spans="1:26" hidden="1" x14ac:dyDescent="0.25">
      <c r="A347">
        <v>4</v>
      </c>
      <c r="B347" t="str">
        <f t="shared" si="12"/>
        <v>FlC-0733</v>
      </c>
      <c r="C347" t="s">
        <v>315</v>
      </c>
      <c r="D347" t="str">
        <f t="shared" si="13"/>
        <v>0733</v>
      </c>
      <c r="E347" t="s">
        <v>519</v>
      </c>
      <c r="F347" s="17">
        <v>0</v>
      </c>
      <c r="G347" s="17">
        <v>0</v>
      </c>
      <c r="H347" s="17">
        <v>0</v>
      </c>
      <c r="I347" s="17">
        <v>0</v>
      </c>
      <c r="J347" s="17">
        <v>0</v>
      </c>
      <c r="K347" s="17">
        <v>0</v>
      </c>
      <c r="L347" s="17">
        <v>0</v>
      </c>
      <c r="M347" s="17">
        <v>0</v>
      </c>
      <c r="N347" s="17">
        <v>0</v>
      </c>
      <c r="O347" s="17">
        <v>0</v>
      </c>
      <c r="P347" s="17">
        <v>0</v>
      </c>
      <c r="Q347" s="17">
        <v>0</v>
      </c>
      <c r="R347" s="17">
        <v>0</v>
      </c>
      <c r="S347" s="17">
        <v>0</v>
      </c>
      <c r="T347" s="17">
        <v>0</v>
      </c>
      <c r="U347" s="105">
        <v>0</v>
      </c>
      <c r="V347" s="105">
        <v>0</v>
      </c>
      <c r="W347" s="11">
        <v>0</v>
      </c>
      <c r="X347" s="11">
        <v>0</v>
      </c>
      <c r="Y347" s="11">
        <v>0</v>
      </c>
      <c r="Z347" s="11">
        <v>0</v>
      </c>
    </row>
    <row r="348" spans="1:26" hidden="1" x14ac:dyDescent="0.25">
      <c r="A348">
        <v>4</v>
      </c>
      <c r="B348" t="str">
        <f t="shared" si="12"/>
        <v>FlC-0734</v>
      </c>
      <c r="C348" t="s">
        <v>315</v>
      </c>
      <c r="D348" t="str">
        <f t="shared" si="13"/>
        <v>0734</v>
      </c>
      <c r="E348" t="s">
        <v>520</v>
      </c>
      <c r="F348" s="17">
        <v>0</v>
      </c>
      <c r="G348" s="17">
        <v>0</v>
      </c>
      <c r="H348" s="17">
        <v>0</v>
      </c>
      <c r="I348" s="17">
        <v>0</v>
      </c>
      <c r="J348" s="17">
        <v>1672.3628799999999</v>
      </c>
      <c r="K348" s="17">
        <v>1358.97588</v>
      </c>
      <c r="L348" s="17">
        <v>59.048999999999999</v>
      </c>
      <c r="M348" s="17">
        <v>59.048999999999999</v>
      </c>
      <c r="N348" s="17">
        <v>196.20849999999999</v>
      </c>
      <c r="O348" s="17">
        <v>196.20849999999999</v>
      </c>
      <c r="P348" s="17">
        <v>1521.4590000000001</v>
      </c>
      <c r="Q348" s="17">
        <v>1521.4590000000001</v>
      </c>
      <c r="R348" s="17">
        <v>14439.978999999999</v>
      </c>
      <c r="S348" s="17">
        <v>14439.978999999999</v>
      </c>
      <c r="T348" s="17">
        <v>0</v>
      </c>
      <c r="U348" s="105">
        <v>0</v>
      </c>
      <c r="V348" s="105">
        <v>0</v>
      </c>
      <c r="W348" s="11">
        <v>0</v>
      </c>
      <c r="X348" s="11">
        <v>0</v>
      </c>
      <c r="Y348" s="11">
        <v>0</v>
      </c>
      <c r="Z348" s="11">
        <v>3863</v>
      </c>
    </row>
    <row r="349" spans="1:26" hidden="1" x14ac:dyDescent="0.25">
      <c r="A349">
        <v>4</v>
      </c>
      <c r="B349" t="str">
        <f t="shared" si="12"/>
        <v>FlC-074</v>
      </c>
      <c r="C349" t="s">
        <v>315</v>
      </c>
      <c r="D349" t="str">
        <f t="shared" si="13"/>
        <v>074</v>
      </c>
      <c r="E349" t="s">
        <v>521</v>
      </c>
      <c r="F349" s="17">
        <v>113165.71304</v>
      </c>
      <c r="G349" s="17">
        <v>113165.71304</v>
      </c>
      <c r="H349" s="17">
        <v>118473.68466999999</v>
      </c>
      <c r="I349" s="17">
        <v>118473.68466999999</v>
      </c>
      <c r="J349" s="17">
        <v>124371.42507999999</v>
      </c>
      <c r="K349" s="17">
        <v>124371.42508</v>
      </c>
      <c r="L349" s="17">
        <v>132206.3338299999</v>
      </c>
      <c r="M349" s="17">
        <v>132206.3338299999</v>
      </c>
      <c r="N349" s="17">
        <v>134296.7806</v>
      </c>
      <c r="O349" s="17">
        <v>134296.7806</v>
      </c>
      <c r="P349" s="17">
        <v>134207.11499999999</v>
      </c>
      <c r="Q349" s="17">
        <v>134211.05600000001</v>
      </c>
      <c r="R349" s="17">
        <v>142610.10815000001</v>
      </c>
      <c r="S349" s="17">
        <v>142610.10815000001</v>
      </c>
      <c r="T349" s="17">
        <v>144243.52449000001</v>
      </c>
      <c r="U349" s="105">
        <v>144243.52449000001</v>
      </c>
      <c r="V349" s="105">
        <v>180790.75636</v>
      </c>
      <c r="W349" s="11">
        <v>180790.75636</v>
      </c>
      <c r="X349" s="11">
        <v>193040.21427</v>
      </c>
      <c r="Y349" s="11">
        <v>193040.21427</v>
      </c>
      <c r="Z349" s="11">
        <v>261117.65588000003</v>
      </c>
    </row>
    <row r="350" spans="1:26" hidden="1" x14ac:dyDescent="0.25">
      <c r="A350">
        <v>4</v>
      </c>
      <c r="B350" t="str">
        <f t="shared" si="12"/>
        <v>FlC-0750</v>
      </c>
      <c r="C350" t="s">
        <v>315</v>
      </c>
      <c r="D350" t="str">
        <f t="shared" si="13"/>
        <v>0750</v>
      </c>
      <c r="E350" t="s">
        <v>522</v>
      </c>
      <c r="F350" s="17">
        <v>2165.0230999999999</v>
      </c>
      <c r="G350" s="17">
        <v>2165.0230999999999</v>
      </c>
      <c r="H350" s="17">
        <v>2373.7359100000003</v>
      </c>
      <c r="I350" s="17">
        <v>2373.7359100000003</v>
      </c>
      <c r="J350" s="17">
        <v>2067.5041900000001</v>
      </c>
      <c r="K350" s="17">
        <v>2067.5041900000001</v>
      </c>
      <c r="L350" s="17">
        <v>2163.7809900000002</v>
      </c>
      <c r="M350" s="17">
        <v>2163.7809900000002</v>
      </c>
      <c r="N350" s="17">
        <v>968.74549000000002</v>
      </c>
      <c r="O350" s="17">
        <v>968.74549000000002</v>
      </c>
      <c r="P350" s="17">
        <v>1088.287</v>
      </c>
      <c r="Q350" s="17">
        <v>1088.287</v>
      </c>
      <c r="R350" s="17">
        <v>92651.364939999999</v>
      </c>
      <c r="S350" s="17">
        <v>92651.364939999999</v>
      </c>
      <c r="T350" s="17">
        <v>156073.78396</v>
      </c>
      <c r="U350" s="105">
        <v>156073.78396</v>
      </c>
      <c r="V350" s="105">
        <v>107856.36981999999</v>
      </c>
      <c r="W350" s="11">
        <v>107856.36981999999</v>
      </c>
      <c r="X350" s="11">
        <v>112146.95927000001</v>
      </c>
      <c r="Y350" s="11">
        <v>112146.95927000001</v>
      </c>
      <c r="Z350" s="11">
        <v>136773.10823000001</v>
      </c>
    </row>
    <row r="351" spans="1:26" hidden="1" x14ac:dyDescent="0.25">
      <c r="A351">
        <v>4</v>
      </c>
      <c r="B351" t="str">
        <f t="shared" si="12"/>
        <v>FlC-0751</v>
      </c>
      <c r="C351" t="s">
        <v>315</v>
      </c>
      <c r="D351" t="str">
        <f t="shared" si="13"/>
        <v>0751</v>
      </c>
      <c r="E351" t="s">
        <v>523</v>
      </c>
      <c r="F351" s="17">
        <v>0</v>
      </c>
      <c r="G351" s="17">
        <v>0</v>
      </c>
      <c r="H351" s="17">
        <v>0</v>
      </c>
      <c r="I351" s="17">
        <v>0</v>
      </c>
      <c r="J351" s="17">
        <v>0</v>
      </c>
      <c r="K351" s="17">
        <v>0</v>
      </c>
      <c r="L351" s="17">
        <v>0</v>
      </c>
      <c r="M351" s="17">
        <v>0</v>
      </c>
      <c r="N351" s="17">
        <v>0</v>
      </c>
      <c r="O351" s="17">
        <v>0</v>
      </c>
      <c r="P351" s="17">
        <v>0</v>
      </c>
      <c r="Q351" s="17">
        <v>0</v>
      </c>
      <c r="R351" s="17">
        <v>0</v>
      </c>
      <c r="S351" s="17">
        <v>0</v>
      </c>
      <c r="T351" s="17">
        <v>0</v>
      </c>
      <c r="U351" s="105">
        <v>0</v>
      </c>
      <c r="V351" s="105">
        <v>239.78765999999999</v>
      </c>
      <c r="W351" s="11">
        <v>239.78765999999999</v>
      </c>
      <c r="X351" s="11">
        <v>111.44998</v>
      </c>
      <c r="Y351" s="11">
        <v>111.44998</v>
      </c>
      <c r="Z351" s="11">
        <v>0</v>
      </c>
    </row>
    <row r="352" spans="1:26" hidden="1" x14ac:dyDescent="0.25">
      <c r="A352">
        <v>4</v>
      </c>
      <c r="B352" t="str">
        <f t="shared" si="12"/>
        <v>FlC-0752</v>
      </c>
      <c r="C352" t="s">
        <v>315</v>
      </c>
      <c r="D352" t="str">
        <f t="shared" si="13"/>
        <v>0752</v>
      </c>
      <c r="E352" t="s">
        <v>524</v>
      </c>
      <c r="F352" s="17">
        <v>0</v>
      </c>
      <c r="G352" s="17">
        <v>0</v>
      </c>
      <c r="H352" s="17">
        <v>0</v>
      </c>
      <c r="I352" s="17">
        <v>0</v>
      </c>
      <c r="J352" s="17">
        <v>0</v>
      </c>
      <c r="K352" s="17">
        <v>0</v>
      </c>
      <c r="L352" s="17">
        <v>0</v>
      </c>
      <c r="M352" s="17">
        <v>0</v>
      </c>
      <c r="N352" s="17">
        <v>0</v>
      </c>
      <c r="O352" s="17">
        <v>0</v>
      </c>
      <c r="P352" s="17">
        <v>0</v>
      </c>
      <c r="Q352" s="17">
        <v>0</v>
      </c>
      <c r="R352" s="17">
        <v>0</v>
      </c>
      <c r="S352" s="17">
        <v>0</v>
      </c>
      <c r="T352" s="17">
        <v>0</v>
      </c>
      <c r="U352" s="105">
        <v>0</v>
      </c>
      <c r="V352" s="105">
        <v>0</v>
      </c>
      <c r="W352" s="11">
        <v>0</v>
      </c>
      <c r="X352" s="11">
        <v>0</v>
      </c>
      <c r="Y352" s="11">
        <v>0</v>
      </c>
      <c r="Z352" s="11">
        <v>0</v>
      </c>
    </row>
    <row r="353" spans="1:26" hidden="1" x14ac:dyDescent="0.25">
      <c r="A353">
        <v>4</v>
      </c>
      <c r="B353" t="str">
        <f t="shared" si="12"/>
        <v>FlC-0753</v>
      </c>
      <c r="C353" t="s">
        <v>315</v>
      </c>
      <c r="D353" t="str">
        <f t="shared" si="13"/>
        <v>0753</v>
      </c>
      <c r="E353" t="s">
        <v>525</v>
      </c>
      <c r="F353" s="17">
        <v>0</v>
      </c>
      <c r="G353" s="17">
        <v>0</v>
      </c>
      <c r="H353" s="17">
        <v>0</v>
      </c>
      <c r="I353" s="17">
        <v>0</v>
      </c>
      <c r="J353" s="17">
        <v>0</v>
      </c>
      <c r="K353" s="17">
        <v>0</v>
      </c>
      <c r="L353" s="17">
        <v>0</v>
      </c>
      <c r="M353" s="17">
        <v>0</v>
      </c>
      <c r="N353" s="17">
        <v>0</v>
      </c>
      <c r="O353" s="17">
        <v>0</v>
      </c>
      <c r="P353" s="17">
        <v>0</v>
      </c>
      <c r="Q353" s="17">
        <v>0</v>
      </c>
      <c r="R353" s="17">
        <v>0</v>
      </c>
      <c r="S353" s="17">
        <v>0</v>
      </c>
      <c r="T353" s="17">
        <v>0</v>
      </c>
      <c r="U353" s="105">
        <v>0</v>
      </c>
      <c r="V353" s="105">
        <v>0</v>
      </c>
      <c r="W353" s="11">
        <v>0</v>
      </c>
      <c r="X353" s="11">
        <v>0</v>
      </c>
      <c r="Y353" s="11">
        <v>0</v>
      </c>
      <c r="Z353" s="11">
        <v>0</v>
      </c>
    </row>
    <row r="354" spans="1:26" hidden="1" x14ac:dyDescent="0.25">
      <c r="A354">
        <v>4</v>
      </c>
      <c r="B354" t="str">
        <f t="shared" si="12"/>
        <v>FlC-0754</v>
      </c>
      <c r="C354" t="s">
        <v>315</v>
      </c>
      <c r="D354" t="str">
        <f t="shared" si="13"/>
        <v>0754</v>
      </c>
      <c r="E354" t="s">
        <v>526</v>
      </c>
      <c r="F354" s="17">
        <v>0</v>
      </c>
      <c r="G354" s="17">
        <v>0</v>
      </c>
      <c r="H354" s="17">
        <v>0</v>
      </c>
      <c r="I354" s="17">
        <v>0</v>
      </c>
      <c r="J354" s="17">
        <v>0</v>
      </c>
      <c r="K354" s="17">
        <v>0</v>
      </c>
      <c r="L354" s="17">
        <v>0</v>
      </c>
      <c r="M354" s="17">
        <v>0</v>
      </c>
      <c r="N354" s="17">
        <v>0</v>
      </c>
      <c r="O354" s="17">
        <v>0</v>
      </c>
      <c r="P354" s="17">
        <v>0</v>
      </c>
      <c r="Q354" s="17">
        <v>0</v>
      </c>
      <c r="R354" s="17">
        <v>0</v>
      </c>
      <c r="S354" s="17">
        <v>0</v>
      </c>
      <c r="T354" s="17">
        <v>0</v>
      </c>
      <c r="U354" s="105">
        <v>0</v>
      </c>
      <c r="V354" s="105">
        <v>0</v>
      </c>
      <c r="W354" s="11">
        <v>0</v>
      </c>
      <c r="X354" s="11">
        <v>0</v>
      </c>
      <c r="Y354" s="11">
        <v>0</v>
      </c>
      <c r="Z354" s="11">
        <v>0</v>
      </c>
    </row>
    <row r="355" spans="1:26" hidden="1" x14ac:dyDescent="0.25">
      <c r="A355">
        <v>4</v>
      </c>
      <c r="B355" t="str">
        <f t="shared" si="12"/>
        <v>FlC-076</v>
      </c>
      <c r="C355" t="s">
        <v>315</v>
      </c>
      <c r="D355" t="str">
        <f t="shared" si="13"/>
        <v>076</v>
      </c>
      <c r="E355" t="s">
        <v>527</v>
      </c>
      <c r="F355" s="17">
        <v>167365.38103999998</v>
      </c>
      <c r="G355" s="17">
        <v>167348.62463999999</v>
      </c>
      <c r="H355" s="17">
        <v>155780.21361999999</v>
      </c>
      <c r="I355" s="17">
        <v>155780.21361999999</v>
      </c>
      <c r="J355" s="17">
        <v>155587.3469498</v>
      </c>
      <c r="K355" s="17">
        <v>157083.54760979995</v>
      </c>
      <c r="L355" s="17">
        <v>195284.84949999943</v>
      </c>
      <c r="M355" s="17">
        <v>195284.84949999943</v>
      </c>
      <c r="N355" s="17">
        <v>118438.35552000001</v>
      </c>
      <c r="O355" s="17">
        <v>118438.35552000001</v>
      </c>
      <c r="P355" s="17">
        <v>174883.25700000001</v>
      </c>
      <c r="Q355" s="17">
        <v>174883.25700000001</v>
      </c>
      <c r="R355" s="17">
        <v>366625.93998999998</v>
      </c>
      <c r="S355" s="17">
        <v>366625.93998999998</v>
      </c>
      <c r="T355" s="17">
        <v>349736.65204999998</v>
      </c>
      <c r="U355" s="105">
        <v>349736.65204999998</v>
      </c>
      <c r="V355" s="105">
        <v>39299.079120000002</v>
      </c>
      <c r="W355" s="11">
        <v>39299.079120000002</v>
      </c>
      <c r="X355" s="11">
        <v>46901.762400000007</v>
      </c>
      <c r="Y355" s="11">
        <v>46901.762400000007</v>
      </c>
      <c r="Z355" s="11">
        <v>131423.39298</v>
      </c>
    </row>
    <row r="356" spans="1:26" hidden="1" x14ac:dyDescent="0.25">
      <c r="A356">
        <v>4</v>
      </c>
      <c r="B356" t="str">
        <f t="shared" si="12"/>
        <v>FlC-081</v>
      </c>
      <c r="C356" t="s">
        <v>315</v>
      </c>
      <c r="D356" t="str">
        <f t="shared" si="13"/>
        <v>081</v>
      </c>
      <c r="E356" t="s">
        <v>529</v>
      </c>
      <c r="F356" s="17">
        <v>127912.22184999999</v>
      </c>
      <c r="G356" s="17">
        <v>127910.38826000001</v>
      </c>
      <c r="H356" s="17">
        <v>124811.94933</v>
      </c>
      <c r="I356" s="17">
        <v>124811.94933</v>
      </c>
      <c r="J356" s="17">
        <v>136715.70557428797</v>
      </c>
      <c r="K356" s="17">
        <v>136715.70557428797</v>
      </c>
      <c r="L356" s="17">
        <v>131699.81810999999</v>
      </c>
      <c r="M356" s="17">
        <v>131699.81810999999</v>
      </c>
      <c r="N356" s="17">
        <v>148452.65324000001</v>
      </c>
      <c r="O356" s="17">
        <v>148452.65324000001</v>
      </c>
      <c r="P356" s="17">
        <v>148330.91</v>
      </c>
      <c r="Q356" s="17">
        <v>148330.91</v>
      </c>
      <c r="R356" s="17">
        <v>137579.24479000003</v>
      </c>
      <c r="S356" s="17">
        <v>137579.24479000003</v>
      </c>
      <c r="T356" s="17">
        <v>146007.80322999999</v>
      </c>
      <c r="U356" s="105">
        <v>146007.80322999999</v>
      </c>
      <c r="V356" s="105">
        <v>170261.26754999999</v>
      </c>
      <c r="W356" s="11">
        <v>170261.26754999999</v>
      </c>
      <c r="X356" s="11">
        <v>181508.75796000002</v>
      </c>
      <c r="Y356" s="11">
        <v>181508.75796000002</v>
      </c>
      <c r="Z356" s="11">
        <v>164583.93831</v>
      </c>
    </row>
    <row r="357" spans="1:26" hidden="1" x14ac:dyDescent="0.25">
      <c r="A357">
        <v>4</v>
      </c>
      <c r="B357" t="str">
        <f t="shared" si="12"/>
        <v>FlC-082</v>
      </c>
      <c r="C357" t="s">
        <v>315</v>
      </c>
      <c r="D357" t="str">
        <f t="shared" si="13"/>
        <v>082</v>
      </c>
      <c r="E357" t="s">
        <v>530</v>
      </c>
      <c r="F357" s="17">
        <v>603949.43907000008</v>
      </c>
      <c r="G357" s="17">
        <v>615818.13407000003</v>
      </c>
      <c r="H357" s="17">
        <v>657125.72552999982</v>
      </c>
      <c r="I357" s="17">
        <v>657125.72552999982</v>
      </c>
      <c r="J357" s="17">
        <v>628404.9266799998</v>
      </c>
      <c r="K357" s="17">
        <v>628458.11353000021</v>
      </c>
      <c r="L357" s="17">
        <v>664436.86598999903</v>
      </c>
      <c r="M357" s="17">
        <v>664441.77198999911</v>
      </c>
      <c r="N357" s="17">
        <v>676725.01535999996</v>
      </c>
      <c r="O357" s="17">
        <v>676725.01535999996</v>
      </c>
      <c r="P357" s="17">
        <v>653162.07799999998</v>
      </c>
      <c r="Q357" s="17">
        <v>653162.07799999998</v>
      </c>
      <c r="R357" s="17">
        <v>607495.55388999986</v>
      </c>
      <c r="S357" s="17">
        <v>609361.31288999994</v>
      </c>
      <c r="T357" s="17">
        <v>607313.51982000005</v>
      </c>
      <c r="U357" s="105">
        <v>607313.51982000005</v>
      </c>
      <c r="V357" s="105">
        <v>657816.24652000004</v>
      </c>
      <c r="W357" s="11">
        <v>657816.24652000004</v>
      </c>
      <c r="X357" s="11">
        <v>677391.14593</v>
      </c>
      <c r="Y357" s="11">
        <v>677391.14593</v>
      </c>
      <c r="Z357" s="11">
        <v>684492.13010999991</v>
      </c>
    </row>
    <row r="358" spans="1:26" hidden="1" x14ac:dyDescent="0.25">
      <c r="A358">
        <v>4</v>
      </c>
      <c r="B358" t="str">
        <f t="shared" si="12"/>
        <v>FlC-083</v>
      </c>
      <c r="C358" t="s">
        <v>315</v>
      </c>
      <c r="D358" t="str">
        <f t="shared" si="13"/>
        <v>083</v>
      </c>
      <c r="E358" t="s">
        <v>531</v>
      </c>
      <c r="F358" s="17">
        <v>514992.09948000003</v>
      </c>
      <c r="G358" s="17">
        <v>514992.09948000003</v>
      </c>
      <c r="H358" s="17">
        <v>494926.75383000006</v>
      </c>
      <c r="I358" s="17">
        <v>494926.75383000006</v>
      </c>
      <c r="J358" s="17">
        <v>508053.38255000004</v>
      </c>
      <c r="K358" s="17">
        <v>508053.38271000009</v>
      </c>
      <c r="L358" s="17">
        <v>560402.04345</v>
      </c>
      <c r="M358" s="17">
        <v>560402.04345</v>
      </c>
      <c r="N358" s="17">
        <v>504772.27519000007</v>
      </c>
      <c r="O358" s="17">
        <v>504772.27519000007</v>
      </c>
      <c r="P358" s="17">
        <v>478861.027</v>
      </c>
      <c r="Q358" s="17">
        <v>478861.027</v>
      </c>
      <c r="R358" s="17">
        <v>478494.77517000004</v>
      </c>
      <c r="S358" s="17">
        <v>478494.77517000004</v>
      </c>
      <c r="T358" s="17">
        <v>480011.51201000001</v>
      </c>
      <c r="U358" s="105">
        <v>480011.51201000001</v>
      </c>
      <c r="V358" s="105">
        <v>453152.53149999998</v>
      </c>
      <c r="W358" s="11">
        <v>453152.53149999998</v>
      </c>
      <c r="X358" s="11">
        <v>446244.47515999997</v>
      </c>
      <c r="Y358" s="11">
        <v>446244.47515999997</v>
      </c>
      <c r="Z358" s="11">
        <v>435133.00786000001</v>
      </c>
    </row>
    <row r="359" spans="1:26" hidden="1" x14ac:dyDescent="0.25">
      <c r="A359">
        <v>4</v>
      </c>
      <c r="B359" t="str">
        <f t="shared" si="12"/>
        <v>FlC-084</v>
      </c>
      <c r="C359" t="s">
        <v>315</v>
      </c>
      <c r="D359" t="str">
        <f t="shared" si="13"/>
        <v>084</v>
      </c>
      <c r="E359" t="s">
        <v>532</v>
      </c>
      <c r="F359" s="17">
        <v>0</v>
      </c>
      <c r="G359" s="17">
        <v>0</v>
      </c>
      <c r="H359" s="17">
        <v>0</v>
      </c>
      <c r="I359" s="17">
        <v>0</v>
      </c>
      <c r="J359" s="17">
        <v>0</v>
      </c>
      <c r="K359" s="17">
        <v>0</v>
      </c>
      <c r="L359" s="17">
        <v>0</v>
      </c>
      <c r="M359" s="17">
        <v>0</v>
      </c>
      <c r="N359" s="17">
        <v>0</v>
      </c>
      <c r="O359" s="17">
        <v>0</v>
      </c>
      <c r="P359" s="17">
        <v>0</v>
      </c>
      <c r="Q359" s="17">
        <v>0</v>
      </c>
      <c r="R359" s="17">
        <v>0</v>
      </c>
      <c r="S359" s="17">
        <v>0</v>
      </c>
      <c r="T359" s="17">
        <v>0</v>
      </c>
      <c r="U359" s="105">
        <v>0</v>
      </c>
      <c r="V359" s="105">
        <v>0</v>
      </c>
      <c r="W359" s="11">
        <v>0</v>
      </c>
      <c r="X359" s="11">
        <v>0</v>
      </c>
      <c r="Y359" s="11">
        <v>0</v>
      </c>
      <c r="Z359" s="11">
        <v>0</v>
      </c>
    </row>
    <row r="360" spans="1:26" hidden="1" x14ac:dyDescent="0.25">
      <c r="A360">
        <v>4</v>
      </c>
      <c r="B360" t="str">
        <f t="shared" si="12"/>
        <v>FlC-0850</v>
      </c>
      <c r="C360" t="s">
        <v>315</v>
      </c>
      <c r="D360" t="str">
        <f t="shared" si="13"/>
        <v>0850</v>
      </c>
      <c r="E360" t="s">
        <v>533</v>
      </c>
      <c r="F360" s="17">
        <v>0</v>
      </c>
      <c r="G360" s="17">
        <v>0</v>
      </c>
      <c r="H360" s="17">
        <v>0</v>
      </c>
      <c r="I360" s="17">
        <v>0</v>
      </c>
      <c r="J360" s="17">
        <v>0</v>
      </c>
      <c r="K360" s="17">
        <v>0</v>
      </c>
      <c r="L360" s="17">
        <v>0</v>
      </c>
      <c r="M360" s="17">
        <v>0</v>
      </c>
      <c r="N360" s="17">
        <v>1203.4464500000001</v>
      </c>
      <c r="O360" s="17">
        <v>1203.4464500000001</v>
      </c>
      <c r="P360" s="17">
        <v>0</v>
      </c>
      <c r="Q360" s="17">
        <v>0</v>
      </c>
      <c r="R360" s="17">
        <v>0</v>
      </c>
      <c r="S360" s="17">
        <v>0</v>
      </c>
      <c r="T360" s="17">
        <v>0</v>
      </c>
      <c r="U360" s="105">
        <v>0</v>
      </c>
      <c r="V360" s="105">
        <v>0</v>
      </c>
      <c r="W360" s="11">
        <v>0</v>
      </c>
      <c r="X360" s="11">
        <v>0</v>
      </c>
      <c r="Y360" s="11">
        <v>0</v>
      </c>
      <c r="Z360" s="11">
        <v>0</v>
      </c>
    </row>
    <row r="361" spans="1:26" hidden="1" x14ac:dyDescent="0.25">
      <c r="A361">
        <v>4</v>
      </c>
      <c r="B361" t="str">
        <f t="shared" si="12"/>
        <v>FlC-0851</v>
      </c>
      <c r="C361" t="s">
        <v>315</v>
      </c>
      <c r="D361" t="str">
        <f t="shared" si="13"/>
        <v>0851</v>
      </c>
      <c r="E361" t="s">
        <v>534</v>
      </c>
      <c r="F361" s="17">
        <v>0</v>
      </c>
      <c r="G361" s="17">
        <v>0</v>
      </c>
      <c r="H361" s="17">
        <v>0</v>
      </c>
      <c r="I361" s="17">
        <v>0</v>
      </c>
      <c r="J361" s="17">
        <v>160.30000000000001</v>
      </c>
      <c r="K361" s="17">
        <v>160.30000000000001</v>
      </c>
      <c r="L361" s="17">
        <v>229.7</v>
      </c>
      <c r="M361" s="17">
        <v>229.7</v>
      </c>
      <c r="N361" s="17">
        <v>1703.49243</v>
      </c>
      <c r="O361" s="17">
        <v>1703.49243</v>
      </c>
      <c r="P361" s="17">
        <v>1097.992</v>
      </c>
      <c r="Q361" s="17">
        <v>1097.992</v>
      </c>
      <c r="R361" s="17">
        <v>0</v>
      </c>
      <c r="S361" s="17">
        <v>0</v>
      </c>
      <c r="T361" s="17">
        <v>0</v>
      </c>
      <c r="U361" s="105">
        <v>0</v>
      </c>
      <c r="V361" s="105">
        <v>0</v>
      </c>
      <c r="W361" s="11">
        <v>0</v>
      </c>
      <c r="X361" s="11">
        <v>0</v>
      </c>
      <c r="Y361" s="11">
        <v>0</v>
      </c>
      <c r="Z361" s="11">
        <v>0</v>
      </c>
    </row>
    <row r="362" spans="1:26" hidden="1" x14ac:dyDescent="0.25">
      <c r="A362">
        <v>4</v>
      </c>
      <c r="B362" t="str">
        <f t="shared" si="12"/>
        <v>FlC-0852</v>
      </c>
      <c r="C362" t="s">
        <v>315</v>
      </c>
      <c r="D362" t="str">
        <f t="shared" si="13"/>
        <v>0852</v>
      </c>
      <c r="E362" t="s">
        <v>535</v>
      </c>
      <c r="F362" s="17">
        <v>335.89600000000002</v>
      </c>
      <c r="G362" s="17">
        <v>335.89600000000002</v>
      </c>
      <c r="H362" s="17">
        <v>390.73742000000004</v>
      </c>
      <c r="I362" s="17">
        <v>390.73742000000004</v>
      </c>
      <c r="J362" s="17">
        <v>254.85991000000001</v>
      </c>
      <c r="K362" s="17">
        <v>254.85991000000001</v>
      </c>
      <c r="L362" s="17">
        <v>269.34032999999999</v>
      </c>
      <c r="M362" s="17">
        <v>269.34032999999999</v>
      </c>
      <c r="N362" s="17">
        <v>17530.089039999999</v>
      </c>
      <c r="O362" s="17">
        <v>17530.089039999999</v>
      </c>
      <c r="P362" s="17">
        <v>15620.882</v>
      </c>
      <c r="Q362" s="17">
        <v>15620.882</v>
      </c>
      <c r="R362" s="17">
        <v>19265.148020000004</v>
      </c>
      <c r="S362" s="17">
        <v>19265.148020000004</v>
      </c>
      <c r="T362" s="17">
        <v>23046.856090000001</v>
      </c>
      <c r="U362" s="105">
        <v>23046.856090000001</v>
      </c>
      <c r="V362" s="105">
        <v>27170.404020000002</v>
      </c>
      <c r="W362" s="11">
        <v>27170.404020000002</v>
      </c>
      <c r="X362" s="11">
        <v>26475.517769999999</v>
      </c>
      <c r="Y362" s="11">
        <v>26475.517769999999</v>
      </c>
      <c r="Z362" s="11">
        <v>22931.489289999998</v>
      </c>
    </row>
    <row r="363" spans="1:26" hidden="1" x14ac:dyDescent="0.25">
      <c r="A363">
        <v>4</v>
      </c>
      <c r="B363" t="str">
        <f t="shared" si="12"/>
        <v>FlC-0853</v>
      </c>
      <c r="C363" t="s">
        <v>315</v>
      </c>
      <c r="D363" t="str">
        <f t="shared" si="13"/>
        <v>0853</v>
      </c>
      <c r="E363" t="s">
        <v>536</v>
      </c>
      <c r="F363" s="17">
        <v>3600.3383699999999</v>
      </c>
      <c r="G363" s="17">
        <v>3600.3383699999999</v>
      </c>
      <c r="H363" s="17">
        <v>4159.8920200000002</v>
      </c>
      <c r="I363" s="17">
        <v>4159.8920200000002</v>
      </c>
      <c r="J363" s="17">
        <v>2080.4213799999998</v>
      </c>
      <c r="K363" s="17">
        <v>2080.4213799999998</v>
      </c>
      <c r="L363" s="17">
        <v>2544.6179999999999</v>
      </c>
      <c r="M363" s="17">
        <v>2544.6179999999999</v>
      </c>
      <c r="N363" s="17">
        <v>3257.5683000000008</v>
      </c>
      <c r="O363" s="17">
        <v>3257.5683000000008</v>
      </c>
      <c r="P363" s="17">
        <v>1940.538</v>
      </c>
      <c r="Q363" s="17">
        <v>1940.538</v>
      </c>
      <c r="R363" s="17">
        <v>1769.807</v>
      </c>
      <c r="S363" s="17">
        <v>1769.807</v>
      </c>
      <c r="T363" s="17">
        <v>2466.5050000000001</v>
      </c>
      <c r="U363" s="105">
        <v>2466.5050000000001</v>
      </c>
      <c r="V363" s="105">
        <v>3824.1290600000002</v>
      </c>
      <c r="W363" s="11">
        <v>3824.1290600000002</v>
      </c>
      <c r="X363" s="11">
        <v>4317.2682700000005</v>
      </c>
      <c r="Y363" s="11">
        <v>4317.2682700000005</v>
      </c>
      <c r="Z363" s="11">
        <v>4030.3557300000002</v>
      </c>
    </row>
    <row r="364" spans="1:26" hidden="1" x14ac:dyDescent="0.25">
      <c r="A364">
        <v>4</v>
      </c>
      <c r="B364" t="str">
        <f t="shared" si="12"/>
        <v>FlC-0854</v>
      </c>
      <c r="C364" t="s">
        <v>315</v>
      </c>
      <c r="D364" t="str">
        <f t="shared" si="13"/>
        <v>0854</v>
      </c>
      <c r="E364" t="s">
        <v>537</v>
      </c>
      <c r="F364" s="17">
        <v>0</v>
      </c>
      <c r="G364" s="17">
        <v>0</v>
      </c>
      <c r="H364" s="17">
        <v>0</v>
      </c>
      <c r="I364" s="17">
        <v>0</v>
      </c>
      <c r="J364" s="17">
        <v>0</v>
      </c>
      <c r="K364" s="17">
        <v>0</v>
      </c>
      <c r="L364" s="17">
        <v>0</v>
      </c>
      <c r="M364" s="17">
        <v>0</v>
      </c>
      <c r="N364" s="17">
        <v>0</v>
      </c>
      <c r="O364" s="17">
        <v>0</v>
      </c>
      <c r="P364" s="17">
        <v>0</v>
      </c>
      <c r="Q364" s="17">
        <v>0</v>
      </c>
      <c r="R364" s="17">
        <v>0</v>
      </c>
      <c r="S364" s="17">
        <v>0</v>
      </c>
      <c r="T364" s="17">
        <v>0</v>
      </c>
      <c r="U364" s="105">
        <v>0</v>
      </c>
      <c r="V364" s="105">
        <v>0</v>
      </c>
      <c r="W364" s="11">
        <v>0</v>
      </c>
      <c r="X364" s="11">
        <v>0</v>
      </c>
      <c r="Y364" s="11">
        <v>0</v>
      </c>
      <c r="Z364" s="11">
        <v>0</v>
      </c>
    </row>
    <row r="365" spans="1:26" hidden="1" x14ac:dyDescent="0.25">
      <c r="A365">
        <v>4</v>
      </c>
      <c r="B365" t="str">
        <f t="shared" si="12"/>
        <v>FlC-086</v>
      </c>
      <c r="C365" t="s">
        <v>315</v>
      </c>
      <c r="D365" t="str">
        <f t="shared" si="13"/>
        <v>086</v>
      </c>
      <c r="E365" t="s">
        <v>538</v>
      </c>
      <c r="F365" s="17">
        <v>28031.074679999998</v>
      </c>
      <c r="G365" s="17">
        <v>28016.38</v>
      </c>
      <c r="H365" s="17">
        <v>28268.422309999998</v>
      </c>
      <c r="I365" s="17">
        <v>28268.422309999998</v>
      </c>
      <c r="J365" s="17">
        <v>28468.554155419999</v>
      </c>
      <c r="K365" s="17">
        <v>28468.554155420003</v>
      </c>
      <c r="L365" s="17">
        <v>30700.780349999961</v>
      </c>
      <c r="M365" s="17">
        <v>30700.780349999961</v>
      </c>
      <c r="N365" s="17">
        <v>25696.703969999999</v>
      </c>
      <c r="O365" s="17">
        <v>25696.703969999999</v>
      </c>
      <c r="P365" s="17">
        <v>25172.221000000001</v>
      </c>
      <c r="Q365" s="17">
        <v>25172.221000000001</v>
      </c>
      <c r="R365" s="17">
        <v>22004.010200000001</v>
      </c>
      <c r="S365" s="17">
        <v>22004.010200000001</v>
      </c>
      <c r="T365" s="17">
        <v>26129.601719999999</v>
      </c>
      <c r="U365" s="105">
        <v>26129.601719999999</v>
      </c>
      <c r="V365" s="105">
        <v>103959.89422</v>
      </c>
      <c r="W365" s="11">
        <v>103959.89422</v>
      </c>
      <c r="X365" s="11">
        <v>101117.26641</v>
      </c>
      <c r="Y365" s="11">
        <v>101117.26641</v>
      </c>
      <c r="Z365" s="11">
        <v>143631.08560000002</v>
      </c>
    </row>
    <row r="366" spans="1:26" hidden="1" x14ac:dyDescent="0.25">
      <c r="A366">
        <v>4</v>
      </c>
      <c r="B366" t="str">
        <f t="shared" si="12"/>
        <v>FlC-0910</v>
      </c>
      <c r="C366" t="s">
        <v>315</v>
      </c>
      <c r="D366" t="str">
        <f t="shared" si="13"/>
        <v>0910</v>
      </c>
      <c r="E366" t="s">
        <v>540</v>
      </c>
      <c r="F366" s="17">
        <v>3039487.9334100001</v>
      </c>
      <c r="G366" s="17">
        <v>3039487.9334100005</v>
      </c>
      <c r="H366" s="17">
        <v>3165007.4130600002</v>
      </c>
      <c r="I366" s="17">
        <v>3165007.4130600002</v>
      </c>
      <c r="J366" s="17">
        <v>3284686.2101199999</v>
      </c>
      <c r="K366" s="17">
        <v>3284686.7350099999</v>
      </c>
      <c r="L366" s="17">
        <v>3419179.2871199991</v>
      </c>
      <c r="M366" s="17">
        <v>3419179.2871199991</v>
      </c>
      <c r="N366" s="17">
        <v>3503181.5122199999</v>
      </c>
      <c r="O366" s="17">
        <v>3503181.5122199999</v>
      </c>
      <c r="P366" s="17">
        <v>3546097.9580000001</v>
      </c>
      <c r="Q366" s="17">
        <v>3546097.9580000001</v>
      </c>
      <c r="R366" s="17">
        <v>3676737.9553199993</v>
      </c>
      <c r="S366" s="17">
        <v>3676737.9553199993</v>
      </c>
      <c r="T366" s="17">
        <v>3762737.2234100001</v>
      </c>
      <c r="U366" s="105">
        <v>3762737.2234100001</v>
      </c>
      <c r="V366" s="105">
        <v>3865512.8895399999</v>
      </c>
      <c r="W366" s="11">
        <v>3865512.8895399999</v>
      </c>
      <c r="X366" s="11">
        <v>4093683.0016200002</v>
      </c>
      <c r="Y366" s="11">
        <v>4093683.0016200002</v>
      </c>
      <c r="Z366" s="11">
        <v>4289244.1154166646</v>
      </c>
    </row>
    <row r="367" spans="1:26" hidden="1" x14ac:dyDescent="0.25">
      <c r="A367">
        <v>4</v>
      </c>
      <c r="B367" t="str">
        <f t="shared" si="12"/>
        <v>FlC-0911</v>
      </c>
      <c r="C367" t="s">
        <v>315</v>
      </c>
      <c r="D367" t="str">
        <f t="shared" si="13"/>
        <v>0911</v>
      </c>
      <c r="E367" t="s">
        <v>541</v>
      </c>
      <c r="F367" s="17">
        <v>0</v>
      </c>
      <c r="G367" s="17">
        <v>0</v>
      </c>
      <c r="H367" s="17">
        <v>0</v>
      </c>
      <c r="I367" s="17">
        <v>0</v>
      </c>
      <c r="J367" s="17">
        <v>0</v>
      </c>
      <c r="K367" s="17">
        <v>0</v>
      </c>
      <c r="L367" s="17">
        <v>0</v>
      </c>
      <c r="M367" s="17">
        <v>0</v>
      </c>
      <c r="N367" s="17">
        <v>0</v>
      </c>
      <c r="O367" s="17">
        <v>0</v>
      </c>
      <c r="P367" s="17">
        <v>0</v>
      </c>
      <c r="Q367" s="17">
        <v>0</v>
      </c>
      <c r="R367" s="17">
        <v>0</v>
      </c>
      <c r="S367" s="17">
        <v>0</v>
      </c>
      <c r="T367" s="17">
        <v>0</v>
      </c>
      <c r="U367" s="105">
        <v>0</v>
      </c>
      <c r="V367" s="105">
        <v>0</v>
      </c>
      <c r="W367" s="11">
        <v>0</v>
      </c>
      <c r="X367" s="11">
        <v>0</v>
      </c>
      <c r="Y367" s="11">
        <v>0</v>
      </c>
      <c r="Z367" s="11">
        <v>0</v>
      </c>
    </row>
    <row r="368" spans="1:26" hidden="1" x14ac:dyDescent="0.25">
      <c r="A368">
        <v>4</v>
      </c>
      <c r="B368" t="str">
        <f t="shared" si="12"/>
        <v>FlC-0912</v>
      </c>
      <c r="C368" t="s">
        <v>315</v>
      </c>
      <c r="D368" t="str">
        <f t="shared" si="13"/>
        <v>0912</v>
      </c>
      <c r="E368" t="s">
        <v>542</v>
      </c>
      <c r="F368" s="17">
        <v>0</v>
      </c>
      <c r="G368" s="17">
        <v>0</v>
      </c>
      <c r="H368" s="17">
        <v>0</v>
      </c>
      <c r="I368" s="17">
        <v>0</v>
      </c>
      <c r="J368" s="17">
        <v>0</v>
      </c>
      <c r="K368" s="17">
        <v>0</v>
      </c>
      <c r="L368" s="17">
        <v>0</v>
      </c>
      <c r="M368" s="17">
        <v>0</v>
      </c>
      <c r="N368" s="17">
        <v>235.65</v>
      </c>
      <c r="O368" s="17">
        <v>235.65</v>
      </c>
      <c r="P368" s="17">
        <v>237.56299999999999</v>
      </c>
      <c r="Q368" s="17">
        <v>237.56299999999999</v>
      </c>
      <c r="R368" s="17">
        <v>388.76249999999999</v>
      </c>
      <c r="S368" s="17">
        <v>388.76249999999999</v>
      </c>
      <c r="T368" s="17">
        <v>448.25</v>
      </c>
      <c r="U368" s="105">
        <v>448.25</v>
      </c>
      <c r="V368" s="105">
        <v>431.32499999999999</v>
      </c>
      <c r="W368" s="11">
        <v>431.32499999999999</v>
      </c>
      <c r="X368" s="11">
        <v>438.9</v>
      </c>
      <c r="Y368" s="11">
        <v>438.9</v>
      </c>
      <c r="Z368" s="11">
        <v>467.02083000000005</v>
      </c>
    </row>
    <row r="369" spans="1:26" hidden="1" x14ac:dyDescent="0.25">
      <c r="A369">
        <v>4</v>
      </c>
      <c r="B369" t="str">
        <f t="shared" si="12"/>
        <v>FlC-0920</v>
      </c>
      <c r="C369" t="s">
        <v>315</v>
      </c>
      <c r="D369" t="str">
        <f t="shared" si="13"/>
        <v>0920</v>
      </c>
      <c r="E369" t="s">
        <v>543</v>
      </c>
      <c r="F369" s="17">
        <v>3783567.0773899998</v>
      </c>
      <c r="G369" s="17">
        <v>3783567.0773899998</v>
      </c>
      <c r="H369" s="17">
        <v>3893861.9063500003</v>
      </c>
      <c r="I369" s="17">
        <v>3893861.9063500003</v>
      </c>
      <c r="J369" s="17">
        <v>3947885.6464999989</v>
      </c>
      <c r="K369" s="17">
        <v>3947885.6464999989</v>
      </c>
      <c r="L369" s="17">
        <v>3990602.8749600016</v>
      </c>
      <c r="M369" s="17">
        <v>3990602.8749600016</v>
      </c>
      <c r="N369" s="17">
        <v>4018527.55694</v>
      </c>
      <c r="O369" s="17">
        <v>4018527.55694</v>
      </c>
      <c r="P369" s="17">
        <v>3977499.2629999998</v>
      </c>
      <c r="Q369" s="17">
        <v>3977499.2629999998</v>
      </c>
      <c r="R369" s="17">
        <v>4023052.8418699997</v>
      </c>
      <c r="S369" s="17">
        <v>4023052.8418699997</v>
      </c>
      <c r="T369" s="17">
        <v>4104843.9519600002</v>
      </c>
      <c r="U369" s="105">
        <v>4104843.9519600002</v>
      </c>
      <c r="V369" s="105">
        <v>4168568.7254599999</v>
      </c>
      <c r="W369" s="11">
        <v>4168568.7254599999</v>
      </c>
      <c r="X369" s="11">
        <v>4332332.00447</v>
      </c>
      <c r="Y369" s="11">
        <v>4332332.00447</v>
      </c>
      <c r="Z369" s="11">
        <v>4534588.340463331</v>
      </c>
    </row>
    <row r="370" spans="1:26" hidden="1" x14ac:dyDescent="0.25">
      <c r="A370">
        <v>4</v>
      </c>
      <c r="B370" t="str">
        <f t="shared" si="12"/>
        <v>FlC-0921</v>
      </c>
      <c r="C370" t="s">
        <v>315</v>
      </c>
      <c r="D370" t="str">
        <f t="shared" si="13"/>
        <v>0921</v>
      </c>
      <c r="E370" t="s">
        <v>544</v>
      </c>
      <c r="F370" s="17">
        <v>0</v>
      </c>
      <c r="G370" s="17">
        <v>0</v>
      </c>
      <c r="H370" s="17">
        <v>0</v>
      </c>
      <c r="I370" s="17">
        <v>0</v>
      </c>
      <c r="J370" s="17">
        <v>0</v>
      </c>
      <c r="K370" s="17">
        <v>0</v>
      </c>
      <c r="L370" s="17">
        <v>0</v>
      </c>
      <c r="M370" s="17">
        <v>0</v>
      </c>
      <c r="N370" s="17">
        <v>0</v>
      </c>
      <c r="O370" s="17">
        <v>0</v>
      </c>
      <c r="P370" s="17">
        <v>0</v>
      </c>
      <c r="Q370" s="17">
        <v>0</v>
      </c>
      <c r="R370" s="17">
        <v>0</v>
      </c>
      <c r="S370" s="17">
        <v>0</v>
      </c>
      <c r="T370" s="17">
        <v>0</v>
      </c>
      <c r="U370" s="105">
        <v>0</v>
      </c>
      <c r="V370" s="105">
        <v>0</v>
      </c>
      <c r="W370" s="11">
        <v>0</v>
      </c>
      <c r="X370" s="11">
        <v>0</v>
      </c>
      <c r="Y370" s="11">
        <v>0</v>
      </c>
      <c r="Z370" s="11">
        <v>0</v>
      </c>
    </row>
    <row r="371" spans="1:26" hidden="1" x14ac:dyDescent="0.25">
      <c r="A371">
        <v>4</v>
      </c>
      <c r="B371" t="str">
        <f t="shared" si="12"/>
        <v>FlC-0922</v>
      </c>
      <c r="C371" t="s">
        <v>315</v>
      </c>
      <c r="D371" t="str">
        <f t="shared" si="13"/>
        <v>0922</v>
      </c>
      <c r="E371" t="s">
        <v>545</v>
      </c>
      <c r="F371" s="17">
        <v>0</v>
      </c>
      <c r="G371" s="17">
        <v>0</v>
      </c>
      <c r="H371" s="17">
        <v>0</v>
      </c>
      <c r="I371" s="17">
        <v>0</v>
      </c>
      <c r="J371" s="17">
        <v>0</v>
      </c>
      <c r="K371" s="17">
        <v>0</v>
      </c>
      <c r="L371" s="17">
        <v>0</v>
      </c>
      <c r="M371" s="17">
        <v>0</v>
      </c>
      <c r="N371" s="17">
        <v>8142</v>
      </c>
      <c r="O371" s="17">
        <v>8142</v>
      </c>
      <c r="P371" s="17">
        <v>6518.5320000000002</v>
      </c>
      <c r="Q371" s="17">
        <v>6518.5320000000002</v>
      </c>
      <c r="R371" s="17">
        <v>798.84100000000001</v>
      </c>
      <c r="S371" s="17">
        <v>798.84100000000001</v>
      </c>
      <c r="T371" s="17">
        <v>0</v>
      </c>
      <c r="U371" s="105">
        <v>0</v>
      </c>
      <c r="V371" s="105">
        <v>0</v>
      </c>
      <c r="W371" s="11">
        <v>0</v>
      </c>
      <c r="X371" s="11">
        <v>0</v>
      </c>
      <c r="Y371" s="11">
        <v>0</v>
      </c>
      <c r="Z371" s="11">
        <v>0</v>
      </c>
    </row>
    <row r="372" spans="1:26" hidden="1" x14ac:dyDescent="0.25">
      <c r="A372">
        <v>4</v>
      </c>
      <c r="B372" t="str">
        <f t="shared" si="12"/>
        <v>FlC-093</v>
      </c>
      <c r="C372" t="s">
        <v>315</v>
      </c>
      <c r="D372" t="str">
        <f t="shared" si="13"/>
        <v>093</v>
      </c>
      <c r="E372" t="s">
        <v>546</v>
      </c>
      <c r="F372" s="17">
        <v>0</v>
      </c>
      <c r="G372" s="17">
        <v>0</v>
      </c>
      <c r="H372" s="17">
        <v>0</v>
      </c>
      <c r="I372" s="17">
        <v>0</v>
      </c>
      <c r="J372" s="17">
        <v>0</v>
      </c>
      <c r="K372" s="17">
        <v>0</v>
      </c>
      <c r="L372" s="17">
        <v>0</v>
      </c>
      <c r="M372" s="17">
        <v>0</v>
      </c>
      <c r="N372" s="17">
        <v>0</v>
      </c>
      <c r="O372" s="17">
        <v>0</v>
      </c>
      <c r="P372" s="17">
        <v>0</v>
      </c>
      <c r="Q372" s="17">
        <v>0</v>
      </c>
      <c r="R372" s="17">
        <v>0</v>
      </c>
      <c r="S372" s="17">
        <v>0</v>
      </c>
      <c r="T372" s="17">
        <v>0</v>
      </c>
      <c r="U372" s="105">
        <v>0</v>
      </c>
      <c r="V372" s="105">
        <v>0</v>
      </c>
      <c r="W372" s="11">
        <v>0</v>
      </c>
      <c r="X372" s="11">
        <v>0</v>
      </c>
      <c r="Y372" s="11">
        <v>0</v>
      </c>
      <c r="Z372" s="11">
        <v>0</v>
      </c>
    </row>
    <row r="373" spans="1:26" hidden="1" x14ac:dyDescent="0.25">
      <c r="A373">
        <v>4</v>
      </c>
      <c r="B373" t="str">
        <f t="shared" si="12"/>
        <v>FlC-0940</v>
      </c>
      <c r="C373" t="s">
        <v>315</v>
      </c>
      <c r="D373" t="str">
        <f t="shared" si="13"/>
        <v>0940</v>
      </c>
      <c r="E373" t="s">
        <v>547</v>
      </c>
      <c r="F373" s="17">
        <v>13745.42705</v>
      </c>
      <c r="G373" s="17">
        <v>13745.629000000001</v>
      </c>
      <c r="H373" s="17">
        <v>13314.734759999999</v>
      </c>
      <c r="I373" s="17">
        <v>13314.734759999999</v>
      </c>
      <c r="J373" s="17">
        <v>13244.68377</v>
      </c>
      <c r="K373" s="17">
        <v>13244.68377</v>
      </c>
      <c r="L373" s="17">
        <v>12359.272639999996</v>
      </c>
      <c r="M373" s="17">
        <v>12359.272639999996</v>
      </c>
      <c r="N373" s="17">
        <v>0</v>
      </c>
      <c r="O373" s="17">
        <v>0</v>
      </c>
      <c r="P373" s="17">
        <v>0</v>
      </c>
      <c r="Q373" s="17">
        <v>0</v>
      </c>
      <c r="R373" s="17">
        <v>918.75572</v>
      </c>
      <c r="S373" s="17">
        <v>918.75572</v>
      </c>
      <c r="T373" s="17">
        <v>1558600.877384</v>
      </c>
      <c r="U373" s="105">
        <v>1558600.877384</v>
      </c>
      <c r="V373" s="105">
        <v>1596553.1275800001</v>
      </c>
      <c r="W373" s="11">
        <v>1596553.1275800001</v>
      </c>
      <c r="X373" s="11">
        <v>2105915.95132</v>
      </c>
      <c r="Y373" s="11">
        <v>2105915.95132</v>
      </c>
      <c r="Z373" s="11">
        <v>1736432</v>
      </c>
    </row>
    <row r="374" spans="1:26" hidden="1" x14ac:dyDescent="0.25">
      <c r="A374">
        <v>4</v>
      </c>
      <c r="B374" t="str">
        <f t="shared" si="12"/>
        <v>FlC-0941</v>
      </c>
      <c r="C374" t="s">
        <v>315</v>
      </c>
      <c r="D374" t="str">
        <f t="shared" si="13"/>
        <v>0941</v>
      </c>
      <c r="E374" t="s">
        <v>548</v>
      </c>
      <c r="F374" s="17">
        <v>1572092.7056199999</v>
      </c>
      <c r="G374" s="17">
        <v>1572049.4643600003</v>
      </c>
      <c r="H374" s="17">
        <v>1599643.0814799997</v>
      </c>
      <c r="I374" s="17">
        <v>1599643.0814799997</v>
      </c>
      <c r="J374" s="17">
        <v>1574521.9834299998</v>
      </c>
      <c r="K374" s="17">
        <v>1574521.9834299998</v>
      </c>
      <c r="L374" s="17">
        <v>1612513.3992199991</v>
      </c>
      <c r="M374" s="17">
        <v>1612513.3992199991</v>
      </c>
      <c r="N374" s="17">
        <v>1558922.3135499998</v>
      </c>
      <c r="O374" s="17">
        <v>1558922.3135499998</v>
      </c>
      <c r="P374" s="17">
        <v>1548929.1229999999</v>
      </c>
      <c r="Q374" s="17">
        <v>1548929.1229999999</v>
      </c>
      <c r="R374" s="17">
        <v>1561747.6926</v>
      </c>
      <c r="S374" s="17">
        <v>1561747.6926</v>
      </c>
      <c r="T374" s="17">
        <v>205669.9938</v>
      </c>
      <c r="U374" s="105">
        <v>205669.9938</v>
      </c>
      <c r="V374" s="105">
        <v>267397.21678000002</v>
      </c>
      <c r="W374" s="11">
        <v>267397.21678000002</v>
      </c>
      <c r="X374" s="11">
        <v>292197.49280000001</v>
      </c>
      <c r="Y374" s="11">
        <v>292197.49280000001</v>
      </c>
      <c r="Z374" s="11">
        <v>293728.26149</v>
      </c>
    </row>
    <row r="375" spans="1:26" hidden="1" x14ac:dyDescent="0.25">
      <c r="A375">
        <v>4</v>
      </c>
      <c r="B375" t="str">
        <f t="shared" si="12"/>
        <v>FlC-0942</v>
      </c>
      <c r="C375" t="s">
        <v>315</v>
      </c>
      <c r="D375" t="str">
        <f t="shared" si="13"/>
        <v>0942</v>
      </c>
      <c r="E375" t="s">
        <v>549</v>
      </c>
      <c r="F375" s="17">
        <v>0</v>
      </c>
      <c r="G375" s="17">
        <v>0</v>
      </c>
      <c r="H375" s="17">
        <v>0</v>
      </c>
      <c r="I375" s="17">
        <v>0</v>
      </c>
      <c r="J375" s="17">
        <v>0</v>
      </c>
      <c r="K375" s="17">
        <v>0</v>
      </c>
      <c r="L375" s="17">
        <v>0</v>
      </c>
      <c r="M375" s="17">
        <v>0</v>
      </c>
      <c r="N375" s="17">
        <v>0</v>
      </c>
      <c r="O375" s="17">
        <v>0</v>
      </c>
      <c r="P375" s="17">
        <v>0</v>
      </c>
      <c r="Q375" s="17">
        <v>0</v>
      </c>
      <c r="R375" s="17">
        <v>0</v>
      </c>
      <c r="S375" s="17">
        <v>0</v>
      </c>
      <c r="T375" s="17">
        <v>0</v>
      </c>
      <c r="U375" s="105">
        <v>0</v>
      </c>
      <c r="V375" s="105">
        <v>0</v>
      </c>
      <c r="W375" s="11">
        <v>0</v>
      </c>
      <c r="X375" s="11">
        <v>0</v>
      </c>
      <c r="Y375" s="11">
        <v>0</v>
      </c>
      <c r="Z375" s="11">
        <v>0</v>
      </c>
    </row>
    <row r="376" spans="1:26" hidden="1" x14ac:dyDescent="0.25">
      <c r="A376">
        <v>4</v>
      </c>
      <c r="B376" t="str">
        <f t="shared" si="12"/>
        <v>FlC-095</v>
      </c>
      <c r="C376" t="s">
        <v>315</v>
      </c>
      <c r="D376" t="str">
        <f t="shared" si="13"/>
        <v>095</v>
      </c>
      <c r="E376" t="s">
        <v>550</v>
      </c>
      <c r="F376" s="17">
        <v>851918.42481</v>
      </c>
      <c r="G376" s="17">
        <v>852322.22536000004</v>
      </c>
      <c r="H376" s="17">
        <v>922857.23906000005</v>
      </c>
      <c r="I376" s="17">
        <v>922857.23906000005</v>
      </c>
      <c r="J376" s="17">
        <v>940521.44837612438</v>
      </c>
      <c r="K376" s="17">
        <v>940859.98024799582</v>
      </c>
      <c r="L376" s="17">
        <v>944399.75061000092</v>
      </c>
      <c r="M376" s="17">
        <v>944399.75061000092</v>
      </c>
      <c r="N376" s="17">
        <v>1019100.69687</v>
      </c>
      <c r="O376" s="17">
        <v>1019100.69687</v>
      </c>
      <c r="P376" s="17">
        <v>1080197.7990000001</v>
      </c>
      <c r="Q376" s="17">
        <v>1080197.7990000001</v>
      </c>
      <c r="R376" s="17">
        <v>1027580.6748199998</v>
      </c>
      <c r="S376" s="17">
        <v>1027580.6748199998</v>
      </c>
      <c r="T376" s="17">
        <v>1063327.8479500001</v>
      </c>
      <c r="U376" s="105">
        <v>1063327.8479500001</v>
      </c>
      <c r="V376" s="105">
        <v>1270323.05299</v>
      </c>
      <c r="W376" s="11">
        <v>1270323.05299</v>
      </c>
      <c r="X376" s="11">
        <v>1119552.99566</v>
      </c>
      <c r="Y376" s="11">
        <v>1119552.99566</v>
      </c>
      <c r="Z376" s="11">
        <v>1305588.4046066669</v>
      </c>
    </row>
    <row r="377" spans="1:26" hidden="1" x14ac:dyDescent="0.25">
      <c r="A377">
        <v>4</v>
      </c>
      <c r="B377" t="str">
        <f t="shared" si="12"/>
        <v>FlC-096</v>
      </c>
      <c r="C377" t="s">
        <v>315</v>
      </c>
      <c r="D377" t="str">
        <f t="shared" si="13"/>
        <v>096</v>
      </c>
      <c r="E377" t="s">
        <v>551</v>
      </c>
      <c r="F377" s="17">
        <v>515876.97998</v>
      </c>
      <c r="G377" s="17">
        <v>541325.32799000002</v>
      </c>
      <c r="H377" s="17">
        <v>623825.93197000003</v>
      </c>
      <c r="I377" s="17">
        <v>623825.93197000003</v>
      </c>
      <c r="J377" s="17">
        <v>539112.38549000002</v>
      </c>
      <c r="K377" s="17">
        <v>539112.38636999996</v>
      </c>
      <c r="L377" s="17">
        <v>542902.14980000001</v>
      </c>
      <c r="M377" s="17">
        <v>542902.14980000001</v>
      </c>
      <c r="N377" s="17">
        <v>581509.67072000005</v>
      </c>
      <c r="O377" s="17">
        <v>581509.67072000005</v>
      </c>
      <c r="P377" s="17">
        <v>559277.22600000002</v>
      </c>
      <c r="Q377" s="17">
        <v>559277.22600000002</v>
      </c>
      <c r="R377" s="17">
        <v>630977.71586999996</v>
      </c>
      <c r="S377" s="17">
        <v>630977.71586999996</v>
      </c>
      <c r="T377" s="17">
        <v>760785.89377999993</v>
      </c>
      <c r="U377" s="105">
        <v>760785.89377999993</v>
      </c>
      <c r="V377" s="105">
        <v>698760.75517000002</v>
      </c>
      <c r="W377" s="11">
        <v>698760.75517000002</v>
      </c>
      <c r="X377" s="11">
        <v>650970.19586999994</v>
      </c>
      <c r="Y377" s="11">
        <v>650970.19586999994</v>
      </c>
      <c r="Z377" s="11">
        <v>682786.10858999984</v>
      </c>
    </row>
    <row r="378" spans="1:26" hidden="1" x14ac:dyDescent="0.25">
      <c r="A378">
        <v>4</v>
      </c>
      <c r="B378" t="str">
        <f t="shared" si="12"/>
        <v>FlC-0970</v>
      </c>
      <c r="C378" t="s">
        <v>315</v>
      </c>
      <c r="D378" t="str">
        <f t="shared" si="13"/>
        <v>0970</v>
      </c>
      <c r="E378" t="s">
        <v>552</v>
      </c>
      <c r="F378" s="17">
        <v>2448.1307000000002</v>
      </c>
      <c r="G378" s="17">
        <v>2448.1307000000002</v>
      </c>
      <c r="H378" s="17">
        <v>1089.6727300000002</v>
      </c>
      <c r="I378" s="17">
        <v>1089.6727300000002</v>
      </c>
      <c r="J378" s="17">
        <v>930.52489000000003</v>
      </c>
      <c r="K378" s="17">
        <v>930.52489000000003</v>
      </c>
      <c r="L378" s="17">
        <v>1101.4506900000006</v>
      </c>
      <c r="M378" s="17">
        <v>1101.4506900000006</v>
      </c>
      <c r="N378" s="17">
        <v>62719.300889999999</v>
      </c>
      <c r="O378" s="17">
        <v>62719.300889999999</v>
      </c>
      <c r="P378" s="17">
        <v>68333.763000000006</v>
      </c>
      <c r="Q378" s="17">
        <v>68333.763000000006</v>
      </c>
      <c r="R378" s="17">
        <v>73897.40717000002</v>
      </c>
      <c r="S378" s="17">
        <v>73897.40717000002</v>
      </c>
      <c r="T378" s="17">
        <v>624688.41051049996</v>
      </c>
      <c r="U378" s="105">
        <v>624688.41051049996</v>
      </c>
      <c r="V378" s="105">
        <v>1521.6</v>
      </c>
      <c r="W378" s="11">
        <v>1521.6</v>
      </c>
      <c r="X378" s="11">
        <v>1581.0714</v>
      </c>
      <c r="Y378" s="11">
        <v>1581.0714</v>
      </c>
      <c r="Z378" s="11">
        <v>2826.7416899999998</v>
      </c>
    </row>
    <row r="379" spans="1:26" hidden="1" x14ac:dyDescent="0.25">
      <c r="A379">
        <v>4</v>
      </c>
      <c r="B379" t="str">
        <f t="shared" si="12"/>
        <v>FlC-0971</v>
      </c>
      <c r="C379" t="s">
        <v>315</v>
      </c>
      <c r="D379" t="str">
        <f t="shared" si="13"/>
        <v>0971</v>
      </c>
      <c r="E379" t="s">
        <v>553</v>
      </c>
      <c r="F379" s="17">
        <v>0</v>
      </c>
      <c r="G379" s="17">
        <v>0</v>
      </c>
      <c r="H379" s="17">
        <v>0</v>
      </c>
      <c r="I379" s="17">
        <v>0</v>
      </c>
      <c r="J379" s="17">
        <v>0</v>
      </c>
      <c r="K379" s="17">
        <v>0</v>
      </c>
      <c r="L379" s="17">
        <v>0</v>
      </c>
      <c r="M379" s="17">
        <v>0</v>
      </c>
      <c r="N379" s="17">
        <v>0</v>
      </c>
      <c r="O379" s="17">
        <v>0</v>
      </c>
      <c r="P379" s="17">
        <v>0</v>
      </c>
      <c r="Q379" s="17">
        <v>0</v>
      </c>
      <c r="R379" s="17">
        <v>0</v>
      </c>
      <c r="S379" s="17">
        <v>0</v>
      </c>
      <c r="T379" s="17">
        <v>0</v>
      </c>
      <c r="U379" s="105">
        <v>0</v>
      </c>
      <c r="V379" s="105">
        <v>0</v>
      </c>
      <c r="W379" s="11">
        <v>0</v>
      </c>
      <c r="X379" s="11">
        <v>0</v>
      </c>
      <c r="Y379" s="11">
        <v>0</v>
      </c>
      <c r="Z379" s="11">
        <v>0</v>
      </c>
    </row>
    <row r="380" spans="1:26" hidden="1" x14ac:dyDescent="0.25">
      <c r="A380">
        <v>4</v>
      </c>
      <c r="B380" t="str">
        <f t="shared" si="12"/>
        <v>FlC-0972</v>
      </c>
      <c r="C380" t="s">
        <v>315</v>
      </c>
      <c r="D380" t="str">
        <f t="shared" si="13"/>
        <v>0972</v>
      </c>
      <c r="E380" t="s">
        <v>554</v>
      </c>
      <c r="F380" s="17">
        <v>0</v>
      </c>
      <c r="G380" s="17">
        <v>0</v>
      </c>
      <c r="H380" s="17">
        <v>0</v>
      </c>
      <c r="I380" s="17">
        <v>0</v>
      </c>
      <c r="J380" s="17">
        <v>0</v>
      </c>
      <c r="K380" s="17">
        <v>0</v>
      </c>
      <c r="L380" s="17">
        <v>0</v>
      </c>
      <c r="M380" s="17">
        <v>0</v>
      </c>
      <c r="N380" s="17">
        <v>0</v>
      </c>
      <c r="O380" s="17">
        <v>0</v>
      </c>
      <c r="P380" s="17">
        <v>0</v>
      </c>
      <c r="Q380" s="17">
        <v>0</v>
      </c>
      <c r="R380" s="17">
        <v>0</v>
      </c>
      <c r="S380" s="17">
        <v>0</v>
      </c>
      <c r="T380" s="17">
        <v>0</v>
      </c>
      <c r="U380" s="105">
        <v>0</v>
      </c>
      <c r="V380" s="105">
        <v>0</v>
      </c>
      <c r="W380" s="11">
        <v>0</v>
      </c>
      <c r="X380" s="11">
        <v>0</v>
      </c>
      <c r="Y380" s="11">
        <v>0</v>
      </c>
      <c r="Z380" s="11">
        <v>0</v>
      </c>
    </row>
    <row r="381" spans="1:26" hidden="1" x14ac:dyDescent="0.25">
      <c r="A381">
        <v>4</v>
      </c>
      <c r="B381" t="str">
        <f t="shared" si="12"/>
        <v>FlC-0973</v>
      </c>
      <c r="C381" t="s">
        <v>315</v>
      </c>
      <c r="D381" t="str">
        <f t="shared" si="13"/>
        <v>0973</v>
      </c>
      <c r="E381" t="s">
        <v>555</v>
      </c>
      <c r="F381" s="17">
        <v>0</v>
      </c>
      <c r="G381" s="17">
        <v>0</v>
      </c>
      <c r="H381" s="17">
        <v>0</v>
      </c>
      <c r="I381" s="17">
        <v>0</v>
      </c>
      <c r="J381" s="17">
        <v>0</v>
      </c>
      <c r="K381" s="17">
        <v>0</v>
      </c>
      <c r="L381" s="17">
        <v>0</v>
      </c>
      <c r="M381" s="17">
        <v>0</v>
      </c>
      <c r="N381" s="17">
        <v>0</v>
      </c>
      <c r="O381" s="17">
        <v>0</v>
      </c>
      <c r="P381" s="17">
        <v>0</v>
      </c>
      <c r="Q381" s="17">
        <v>0</v>
      </c>
      <c r="R381" s="17">
        <v>0</v>
      </c>
      <c r="S381" s="17">
        <v>0</v>
      </c>
      <c r="T381" s="17">
        <v>0</v>
      </c>
      <c r="U381" s="105">
        <v>0</v>
      </c>
      <c r="V381" s="105">
        <v>0</v>
      </c>
      <c r="W381" s="11">
        <v>0</v>
      </c>
      <c r="X381" s="11">
        <v>0</v>
      </c>
      <c r="Y381" s="11">
        <v>0</v>
      </c>
      <c r="Z381" s="11">
        <v>0</v>
      </c>
    </row>
    <row r="382" spans="1:26" hidden="1" x14ac:dyDescent="0.25">
      <c r="A382">
        <v>4</v>
      </c>
      <c r="B382" t="str">
        <f t="shared" si="12"/>
        <v>FlC-0974</v>
      </c>
      <c r="C382" t="s">
        <v>315</v>
      </c>
      <c r="D382" t="str">
        <f t="shared" si="13"/>
        <v>0974</v>
      </c>
      <c r="E382" t="s">
        <v>556</v>
      </c>
      <c r="F382" s="17">
        <v>0</v>
      </c>
      <c r="G382" s="17">
        <v>0</v>
      </c>
      <c r="H382" s="17">
        <v>0</v>
      </c>
      <c r="I382" s="17">
        <v>0</v>
      </c>
      <c r="J382" s="17">
        <v>0</v>
      </c>
      <c r="K382" s="17">
        <v>0</v>
      </c>
      <c r="L382" s="17">
        <v>1136.8</v>
      </c>
      <c r="M382" s="17">
        <v>1136.8</v>
      </c>
      <c r="N382" s="17">
        <v>0</v>
      </c>
      <c r="O382" s="17">
        <v>0</v>
      </c>
      <c r="P382" s="17">
        <v>0</v>
      </c>
      <c r="Q382" s="17">
        <v>0</v>
      </c>
      <c r="R382" s="17">
        <v>0</v>
      </c>
      <c r="S382" s="17">
        <v>0</v>
      </c>
      <c r="T382" s="17">
        <v>0</v>
      </c>
      <c r="U382" s="105">
        <v>0</v>
      </c>
      <c r="V382" s="105">
        <v>0</v>
      </c>
      <c r="W382" s="11">
        <v>0</v>
      </c>
      <c r="X382" s="11">
        <v>0</v>
      </c>
      <c r="Y382" s="11">
        <v>0</v>
      </c>
      <c r="Z382" s="11">
        <v>257</v>
      </c>
    </row>
    <row r="383" spans="1:26" hidden="1" x14ac:dyDescent="0.25">
      <c r="A383">
        <v>4</v>
      </c>
      <c r="B383" t="str">
        <f t="shared" si="12"/>
        <v>FlC-0975</v>
      </c>
      <c r="C383" t="s">
        <v>315</v>
      </c>
      <c r="D383" t="str">
        <f t="shared" si="13"/>
        <v>0975</v>
      </c>
      <c r="E383" t="s">
        <v>557</v>
      </c>
      <c r="F383" s="17">
        <v>0</v>
      </c>
      <c r="G383" s="17">
        <v>0</v>
      </c>
      <c r="H383" s="17">
        <v>0</v>
      </c>
      <c r="I383" s="17">
        <v>0</v>
      </c>
      <c r="J383" s="17">
        <v>219.23208</v>
      </c>
      <c r="K383" s="17">
        <v>219.23208000000002</v>
      </c>
      <c r="L383" s="17">
        <v>535.95299999999997</v>
      </c>
      <c r="M383" s="17">
        <v>535.95299999999997</v>
      </c>
      <c r="N383" s="17">
        <v>1968.4543900000001</v>
      </c>
      <c r="O383" s="17">
        <v>1968.4543900000001</v>
      </c>
      <c r="P383" s="17">
        <v>563.84400000000005</v>
      </c>
      <c r="Q383" s="17">
        <v>563.84400000000005</v>
      </c>
      <c r="R383" s="17">
        <v>191.21799999999999</v>
      </c>
      <c r="S383" s="17">
        <v>191.21799999999999</v>
      </c>
      <c r="T383" s="17">
        <v>198.08018999999999</v>
      </c>
      <c r="U383" s="105">
        <v>198.08018999999999</v>
      </c>
      <c r="V383" s="105">
        <v>272.08407999999997</v>
      </c>
      <c r="W383" s="11">
        <v>272.08407999999997</v>
      </c>
      <c r="X383" s="11">
        <v>153.98909</v>
      </c>
      <c r="Y383" s="11">
        <v>153.98909</v>
      </c>
      <c r="Z383" s="11">
        <v>0</v>
      </c>
    </row>
    <row r="384" spans="1:26" hidden="1" x14ac:dyDescent="0.25">
      <c r="A384">
        <v>4</v>
      </c>
      <c r="B384" t="str">
        <f t="shared" si="12"/>
        <v>FlC-0976</v>
      </c>
      <c r="C384" t="s">
        <v>315</v>
      </c>
      <c r="D384" t="str">
        <f t="shared" si="13"/>
        <v>0976</v>
      </c>
      <c r="E384" t="s">
        <v>558</v>
      </c>
      <c r="F384" s="17">
        <v>0</v>
      </c>
      <c r="G384" s="17">
        <v>0</v>
      </c>
      <c r="H384" s="17">
        <v>0</v>
      </c>
      <c r="I384" s="17">
        <v>0</v>
      </c>
      <c r="J384" s="17">
        <v>0</v>
      </c>
      <c r="K384" s="17">
        <v>0</v>
      </c>
      <c r="L384" s="17">
        <v>0</v>
      </c>
      <c r="M384" s="17">
        <v>0</v>
      </c>
      <c r="N384" s="17">
        <v>0</v>
      </c>
      <c r="O384" s="17">
        <v>0</v>
      </c>
      <c r="P384" s="17">
        <v>0</v>
      </c>
      <c r="Q384" s="17">
        <v>0</v>
      </c>
      <c r="R384" s="17">
        <v>0</v>
      </c>
      <c r="S384" s="17">
        <v>0</v>
      </c>
      <c r="T384" s="17">
        <v>0</v>
      </c>
      <c r="U384" s="105">
        <v>0</v>
      </c>
      <c r="V384" s="105">
        <v>0</v>
      </c>
      <c r="W384" s="11">
        <v>0</v>
      </c>
      <c r="X384" s="11">
        <v>0</v>
      </c>
      <c r="Y384" s="11">
        <v>0</v>
      </c>
      <c r="Z384" s="11">
        <v>0</v>
      </c>
    </row>
    <row r="385" spans="1:26" hidden="1" x14ac:dyDescent="0.25">
      <c r="A385">
        <v>4</v>
      </c>
      <c r="B385" t="str">
        <f t="shared" si="12"/>
        <v>FlC-0977</v>
      </c>
      <c r="C385" t="s">
        <v>315</v>
      </c>
      <c r="D385" t="str">
        <f t="shared" si="13"/>
        <v>0977</v>
      </c>
      <c r="E385" t="s">
        <v>559</v>
      </c>
      <c r="F385" s="17">
        <v>2808</v>
      </c>
      <c r="G385" s="17">
        <v>2808</v>
      </c>
      <c r="H385" s="17">
        <v>2403.5</v>
      </c>
      <c r="I385" s="17">
        <v>2403.5</v>
      </c>
      <c r="J385" s="17">
        <v>2929.3</v>
      </c>
      <c r="K385" s="17">
        <v>2929.3</v>
      </c>
      <c r="L385" s="17">
        <v>3136.0149999999999</v>
      </c>
      <c r="M385" s="17">
        <v>3136.0149999999999</v>
      </c>
      <c r="N385" s="17">
        <v>231435.04226000002</v>
      </c>
      <c r="O385" s="17">
        <v>231435.04226000002</v>
      </c>
      <c r="P385" s="17">
        <v>237017.89499999999</v>
      </c>
      <c r="Q385" s="17">
        <v>237017.89499999999</v>
      </c>
      <c r="R385" s="17">
        <v>3027.625</v>
      </c>
      <c r="S385" s="17">
        <v>3027.625</v>
      </c>
      <c r="T385" s="17">
        <v>1329.35</v>
      </c>
      <c r="U385" s="105">
        <v>1329.35</v>
      </c>
      <c r="V385" s="105">
        <v>802.95</v>
      </c>
      <c r="W385" s="11">
        <v>802.95</v>
      </c>
      <c r="X385" s="11">
        <v>826.22500000000002</v>
      </c>
      <c r="Y385" s="11">
        <v>826.22500000000002</v>
      </c>
      <c r="Z385" s="11">
        <v>845</v>
      </c>
    </row>
    <row r="386" spans="1:26" hidden="1" x14ac:dyDescent="0.25">
      <c r="A386">
        <v>4</v>
      </c>
      <c r="B386" t="str">
        <f t="shared" si="12"/>
        <v>FlC-098</v>
      </c>
      <c r="C386" t="s">
        <v>315</v>
      </c>
      <c r="D386" t="str">
        <f t="shared" si="13"/>
        <v>098</v>
      </c>
      <c r="E386" t="s">
        <v>560</v>
      </c>
      <c r="F386" s="17">
        <v>96565.867029999994</v>
      </c>
      <c r="G386" s="17">
        <v>95471.407470000006</v>
      </c>
      <c r="H386" s="17">
        <v>106516.67140999995</v>
      </c>
      <c r="I386" s="17">
        <v>106516.67140999995</v>
      </c>
      <c r="J386" s="17">
        <v>108464.396374132</v>
      </c>
      <c r="K386" s="17">
        <v>108119.20496915201</v>
      </c>
      <c r="L386" s="17">
        <v>107605.16064000002</v>
      </c>
      <c r="M386" s="17">
        <v>107605.16064000002</v>
      </c>
      <c r="N386" s="17">
        <v>105870.54443000001</v>
      </c>
      <c r="O386" s="17">
        <v>105870.54443000001</v>
      </c>
      <c r="P386" s="17">
        <v>124110.19</v>
      </c>
      <c r="Q386" s="17">
        <v>124110.19</v>
      </c>
      <c r="R386" s="17">
        <v>150950.90693422093</v>
      </c>
      <c r="S386" s="17">
        <v>150950.90693422093</v>
      </c>
      <c r="T386" s="17">
        <v>129175.67605000001</v>
      </c>
      <c r="U386" s="105">
        <v>129175.67605000001</v>
      </c>
      <c r="V386" s="105">
        <v>132637.5111</v>
      </c>
      <c r="W386" s="11">
        <v>132637.5111</v>
      </c>
      <c r="X386" s="11">
        <v>133334.24000999998</v>
      </c>
      <c r="Y386" s="11">
        <v>133334.24000999998</v>
      </c>
      <c r="Z386" s="11">
        <v>151566.71383666678</v>
      </c>
    </row>
    <row r="387" spans="1:26" hidden="1" x14ac:dyDescent="0.25">
      <c r="A387">
        <v>4</v>
      </c>
      <c r="B387" t="str">
        <f t="shared" si="12"/>
        <v>FlC-100</v>
      </c>
      <c r="C387" t="s">
        <v>315</v>
      </c>
      <c r="D387" t="str">
        <f t="shared" si="13"/>
        <v>100</v>
      </c>
      <c r="E387" t="s">
        <v>562</v>
      </c>
      <c r="F387" s="17">
        <v>0</v>
      </c>
      <c r="G387" s="17">
        <v>0</v>
      </c>
      <c r="H387" s="17">
        <v>0</v>
      </c>
      <c r="I387" s="17">
        <v>0</v>
      </c>
      <c r="J387" s="17">
        <v>0</v>
      </c>
      <c r="K387" s="17">
        <v>0</v>
      </c>
      <c r="L387" s="17">
        <v>0</v>
      </c>
      <c r="M387" s="17">
        <v>0</v>
      </c>
      <c r="N387" s="17">
        <v>0</v>
      </c>
      <c r="O387" s="17">
        <v>0</v>
      </c>
      <c r="P387" s="17">
        <v>0</v>
      </c>
      <c r="Q387" s="17">
        <v>0</v>
      </c>
      <c r="R387" s="17">
        <v>0</v>
      </c>
      <c r="S387" s="17">
        <v>0</v>
      </c>
      <c r="T387" s="17">
        <v>0</v>
      </c>
      <c r="U387" s="105">
        <v>0</v>
      </c>
      <c r="V387" s="105">
        <v>0</v>
      </c>
      <c r="W387" s="11">
        <v>0</v>
      </c>
      <c r="X387" s="11">
        <v>0</v>
      </c>
      <c r="Y387" s="11">
        <v>0</v>
      </c>
      <c r="Z387" s="11">
        <v>14</v>
      </c>
    </row>
    <row r="388" spans="1:26" hidden="1" x14ac:dyDescent="0.25">
      <c r="A388">
        <v>4</v>
      </c>
      <c r="B388" t="str">
        <f t="shared" ref="B388:B451" si="14">C388&amp;"-"&amp;D388</f>
        <v>FlC-1010</v>
      </c>
      <c r="C388" t="s">
        <v>315</v>
      </c>
      <c r="D388" t="str">
        <f t="shared" ref="D388:D451" si="15">SUBSTITUTE(E388,".","")</f>
        <v>1010</v>
      </c>
      <c r="E388" t="s">
        <v>563</v>
      </c>
      <c r="F388" s="17">
        <v>0</v>
      </c>
      <c r="G388" s="17">
        <v>0</v>
      </c>
      <c r="H388" s="17">
        <v>0</v>
      </c>
      <c r="I388" s="17">
        <v>0</v>
      </c>
      <c r="J388" s="17">
        <v>0</v>
      </c>
      <c r="K388" s="17">
        <v>0</v>
      </c>
      <c r="L388" s="17">
        <v>0</v>
      </c>
      <c r="M388" s="17">
        <v>0</v>
      </c>
      <c r="N388" s="17">
        <v>216327</v>
      </c>
      <c r="O388" s="17">
        <v>216327</v>
      </c>
      <c r="P388" s="17">
        <v>121897.395</v>
      </c>
      <c r="Q388" s="17">
        <v>121897.395</v>
      </c>
      <c r="R388" s="17">
        <v>499168</v>
      </c>
      <c r="S388" s="17">
        <v>499168</v>
      </c>
      <c r="T388" s="17">
        <v>1968.0000399999999</v>
      </c>
      <c r="U388" s="105">
        <v>1968.0000399999999</v>
      </c>
      <c r="V388" s="105">
        <v>0</v>
      </c>
      <c r="W388" s="11">
        <v>0</v>
      </c>
      <c r="X388" s="11">
        <v>0</v>
      </c>
      <c r="Y388" s="11">
        <v>0</v>
      </c>
      <c r="Z388" s="11">
        <v>0</v>
      </c>
    </row>
    <row r="389" spans="1:26" hidden="1" x14ac:dyDescent="0.25">
      <c r="A389">
        <v>4</v>
      </c>
      <c r="B389" t="str">
        <f t="shared" si="14"/>
        <v>FlC-1011</v>
      </c>
      <c r="C389" t="s">
        <v>315</v>
      </c>
      <c r="D389" t="str">
        <f t="shared" si="15"/>
        <v>1011</v>
      </c>
      <c r="E389" t="s">
        <v>564</v>
      </c>
      <c r="F389" s="17">
        <v>0</v>
      </c>
      <c r="G389" s="17">
        <v>0</v>
      </c>
      <c r="H389" s="17">
        <v>0</v>
      </c>
      <c r="I389" s="17">
        <v>0</v>
      </c>
      <c r="J389" s="17">
        <v>0</v>
      </c>
      <c r="K389" s="17">
        <v>0</v>
      </c>
      <c r="L389" s="17">
        <v>0</v>
      </c>
      <c r="M389" s="17">
        <v>0</v>
      </c>
      <c r="N389" s="17">
        <v>0</v>
      </c>
      <c r="O389" s="17">
        <v>0</v>
      </c>
      <c r="P389" s="17">
        <v>0</v>
      </c>
      <c r="Q389" s="17">
        <v>0</v>
      </c>
      <c r="R389" s="17">
        <v>0</v>
      </c>
      <c r="S389" s="17">
        <v>0</v>
      </c>
      <c r="T389" s="17">
        <v>0</v>
      </c>
      <c r="U389" s="105">
        <v>0</v>
      </c>
      <c r="V389" s="105">
        <v>0</v>
      </c>
      <c r="W389" s="11">
        <v>0</v>
      </c>
      <c r="X389" s="11">
        <v>0</v>
      </c>
      <c r="Y389" s="11">
        <v>0</v>
      </c>
      <c r="Z389" s="11">
        <v>0</v>
      </c>
    </row>
    <row r="390" spans="1:26" hidden="1" x14ac:dyDescent="0.25">
      <c r="A390">
        <v>4</v>
      </c>
      <c r="B390" t="str">
        <f t="shared" si="14"/>
        <v>FlC-1012</v>
      </c>
      <c r="C390" t="s">
        <v>315</v>
      </c>
      <c r="D390" t="str">
        <f t="shared" si="15"/>
        <v>1012</v>
      </c>
      <c r="E390" t="s">
        <v>565</v>
      </c>
      <c r="F390" s="17">
        <v>1199127.3246900002</v>
      </c>
      <c r="G390" s="17">
        <v>1199127.3246900002</v>
      </c>
      <c r="H390" s="17">
        <v>1262963.5956900001</v>
      </c>
      <c r="I390" s="17">
        <v>1262963.5956900001</v>
      </c>
      <c r="J390" s="17">
        <v>1457938.2699200001</v>
      </c>
      <c r="K390" s="17">
        <v>1457938.2696700001</v>
      </c>
      <c r="L390" s="17">
        <v>1401873.3659999999</v>
      </c>
      <c r="M390" s="17">
        <v>1401873.3659999999</v>
      </c>
      <c r="N390" s="17">
        <v>1436794.69729</v>
      </c>
      <c r="O390" s="17">
        <v>1436794.69729</v>
      </c>
      <c r="P390" s="17">
        <v>1887747.6459999999</v>
      </c>
      <c r="Q390" s="17">
        <v>1887747.6459999999</v>
      </c>
      <c r="R390" s="17">
        <v>1576999.3430000001</v>
      </c>
      <c r="S390" s="17">
        <v>1576999.3430000001</v>
      </c>
      <c r="T390" s="17">
        <v>1670079.82889</v>
      </c>
      <c r="U390" s="105">
        <v>1670079.82889</v>
      </c>
      <c r="V390" s="105">
        <v>1755512.8870300001</v>
      </c>
      <c r="W390" s="11">
        <v>1755512.8870300001</v>
      </c>
      <c r="X390" s="11">
        <v>1818826.4019500001</v>
      </c>
      <c r="Y390" s="11">
        <v>1818826.4019500001</v>
      </c>
      <c r="Z390" s="11">
        <v>1797793</v>
      </c>
    </row>
    <row r="391" spans="1:26" hidden="1" x14ac:dyDescent="0.25">
      <c r="A391">
        <v>4</v>
      </c>
      <c r="B391" t="str">
        <f t="shared" si="14"/>
        <v>FlC-102</v>
      </c>
      <c r="C391" t="s">
        <v>315</v>
      </c>
      <c r="D391" t="str">
        <f t="shared" si="15"/>
        <v>102</v>
      </c>
      <c r="E391" t="s">
        <v>566</v>
      </c>
      <c r="F391" s="17">
        <v>249340.44593000002</v>
      </c>
      <c r="G391" s="17">
        <v>250799.14092999999</v>
      </c>
      <c r="H391" s="17">
        <v>288384.62059000001</v>
      </c>
      <c r="I391" s="17">
        <v>288384.62059000001</v>
      </c>
      <c r="J391" s="17">
        <v>319203.60142999998</v>
      </c>
      <c r="K391" s="17">
        <v>319203.60142999998</v>
      </c>
      <c r="L391" s="17">
        <v>331793.17924999999</v>
      </c>
      <c r="M391" s="17">
        <v>331793.17924999999</v>
      </c>
      <c r="N391" s="17">
        <v>301686.34974000003</v>
      </c>
      <c r="O391" s="17">
        <v>301686.34974000003</v>
      </c>
      <c r="P391" s="17">
        <v>327274.951</v>
      </c>
      <c r="Q391" s="17">
        <v>625885.61</v>
      </c>
      <c r="R391" s="17">
        <v>457931.22770000005</v>
      </c>
      <c r="S391" s="17">
        <v>457931.22770000005</v>
      </c>
      <c r="T391" s="17">
        <v>1272229.0947700001</v>
      </c>
      <c r="U391" s="105">
        <v>1272229.0947700001</v>
      </c>
      <c r="V391" s="105">
        <v>1296559.2701399999</v>
      </c>
      <c r="W391" s="11">
        <v>1296559.2701399999</v>
      </c>
      <c r="X391" s="11">
        <v>3243231.2005650001</v>
      </c>
      <c r="Y391" s="11">
        <v>3243231.2005650001</v>
      </c>
      <c r="Z391" s="11">
        <v>3381743.2558800001</v>
      </c>
    </row>
    <row r="392" spans="1:26" hidden="1" x14ac:dyDescent="0.25">
      <c r="A392">
        <v>4</v>
      </c>
      <c r="B392" t="str">
        <f t="shared" si="14"/>
        <v>FlC-103</v>
      </c>
      <c r="C392" t="s">
        <v>315</v>
      </c>
      <c r="D392" t="str">
        <f t="shared" si="15"/>
        <v>103</v>
      </c>
      <c r="E392" t="s">
        <v>567</v>
      </c>
      <c r="F392" s="17">
        <v>0</v>
      </c>
      <c r="G392" s="17">
        <v>0</v>
      </c>
      <c r="H392" s="17">
        <v>0</v>
      </c>
      <c r="I392" s="17">
        <v>0</v>
      </c>
      <c r="J392" s="17">
        <v>0</v>
      </c>
      <c r="K392" s="17">
        <v>0</v>
      </c>
      <c r="L392" s="17">
        <v>0</v>
      </c>
      <c r="M392" s="17">
        <v>0</v>
      </c>
      <c r="N392" s="17">
        <v>0</v>
      </c>
      <c r="O392" s="17">
        <v>0</v>
      </c>
      <c r="P392" s="17">
        <v>0</v>
      </c>
      <c r="Q392" s="17">
        <v>0</v>
      </c>
      <c r="R392" s="17">
        <v>0</v>
      </c>
      <c r="S392" s="17">
        <v>0</v>
      </c>
      <c r="T392" s="17">
        <v>0</v>
      </c>
      <c r="U392" s="105">
        <v>0</v>
      </c>
      <c r="V392" s="105">
        <v>0</v>
      </c>
      <c r="W392" s="11">
        <v>0</v>
      </c>
      <c r="X392" s="11">
        <v>0</v>
      </c>
      <c r="Y392" s="11">
        <v>0</v>
      </c>
      <c r="Z392" s="11">
        <v>0</v>
      </c>
    </row>
    <row r="393" spans="1:26" hidden="1" x14ac:dyDescent="0.25">
      <c r="A393">
        <v>4</v>
      </c>
      <c r="B393" t="str">
        <f t="shared" si="14"/>
        <v>FlC-104</v>
      </c>
      <c r="C393" t="s">
        <v>315</v>
      </c>
      <c r="D393" t="str">
        <f t="shared" si="15"/>
        <v>104</v>
      </c>
      <c r="E393" t="s">
        <v>568</v>
      </c>
      <c r="F393" s="17">
        <v>1422308.73404</v>
      </c>
      <c r="G393" s="17">
        <v>1422308.73404</v>
      </c>
      <c r="H393" s="17">
        <v>1478025.1297599999</v>
      </c>
      <c r="I393" s="17">
        <v>1478025.1297599999</v>
      </c>
      <c r="J393" s="17">
        <v>1580613.62112</v>
      </c>
      <c r="K393" s="17">
        <v>1580623.62148</v>
      </c>
      <c r="L393" s="17">
        <v>1680012.2340700002</v>
      </c>
      <c r="M393" s="17">
        <v>1680012.2340700002</v>
      </c>
      <c r="N393" s="17">
        <v>1645119.21416</v>
      </c>
      <c r="O393" s="17">
        <v>1645119.21416</v>
      </c>
      <c r="P393" s="17">
        <v>5300279.1849999996</v>
      </c>
      <c r="Q393" s="17">
        <v>5300279.1849999996</v>
      </c>
      <c r="R393" s="17">
        <v>5417185.0045200009</v>
      </c>
      <c r="S393" s="17">
        <v>5418495.4825199991</v>
      </c>
      <c r="T393" s="17">
        <v>5976745.8002400007</v>
      </c>
      <c r="U393" s="105">
        <v>5976745.8002400007</v>
      </c>
      <c r="V393" s="105">
        <v>5654826.0743499994</v>
      </c>
      <c r="W393" s="11">
        <v>5654826.0743499994</v>
      </c>
      <c r="X393" s="11">
        <v>6210118.2352999998</v>
      </c>
      <c r="Y393" s="11">
        <v>6210118.2352999998</v>
      </c>
      <c r="Z393" s="11">
        <v>6303088.8287399998</v>
      </c>
    </row>
    <row r="394" spans="1:26" hidden="1" x14ac:dyDescent="0.25">
      <c r="A394">
        <v>4</v>
      </c>
      <c r="B394" t="str">
        <f t="shared" si="14"/>
        <v>FlC-105</v>
      </c>
      <c r="C394" t="s">
        <v>315</v>
      </c>
      <c r="D394" t="str">
        <f t="shared" si="15"/>
        <v>105</v>
      </c>
      <c r="E394" t="s">
        <v>569</v>
      </c>
      <c r="F394" s="17">
        <v>569653.02099999995</v>
      </c>
      <c r="G394" s="17">
        <v>569653.02099999995</v>
      </c>
      <c r="H394" s="17">
        <v>582837.58100000001</v>
      </c>
      <c r="I394" s="17">
        <v>582837.58100000001</v>
      </c>
      <c r="J394" s="17">
        <v>670529.70525</v>
      </c>
      <c r="K394" s="17">
        <v>670529.70525</v>
      </c>
      <c r="L394" s="17">
        <v>691920.37899999996</v>
      </c>
      <c r="M394" s="17">
        <v>691920.37899999996</v>
      </c>
      <c r="N394" s="17">
        <v>735613.37754000002</v>
      </c>
      <c r="O394" s="17">
        <v>735613.37754000002</v>
      </c>
      <c r="P394" s="17">
        <v>982893.76100000006</v>
      </c>
      <c r="Q394" s="17">
        <v>982893.76100000006</v>
      </c>
      <c r="R394" s="17">
        <v>872127.64399999997</v>
      </c>
      <c r="S394" s="17">
        <v>872127.64399999997</v>
      </c>
      <c r="T394" s="17">
        <v>845322.10071000003</v>
      </c>
      <c r="U394" s="105">
        <v>845322.10071000003</v>
      </c>
      <c r="V394" s="105">
        <v>874410.18883</v>
      </c>
      <c r="W394" s="11">
        <v>876412.18082999997</v>
      </c>
      <c r="X394" s="11">
        <v>900718.96337000001</v>
      </c>
      <c r="Y394" s="11">
        <v>900718.96337000001</v>
      </c>
      <c r="Z394" s="11">
        <v>856768</v>
      </c>
    </row>
    <row r="395" spans="1:26" hidden="1" x14ac:dyDescent="0.25">
      <c r="A395">
        <v>4</v>
      </c>
      <c r="B395" t="str">
        <f t="shared" si="14"/>
        <v>FlC-106</v>
      </c>
      <c r="C395" t="s">
        <v>315</v>
      </c>
      <c r="D395" t="str">
        <f t="shared" si="15"/>
        <v>106</v>
      </c>
      <c r="E395" t="s">
        <v>570</v>
      </c>
      <c r="F395" s="17">
        <v>238046.33372</v>
      </c>
      <c r="G395" s="17">
        <v>238694.87972</v>
      </c>
      <c r="H395" s="17">
        <v>245559.47832737499</v>
      </c>
      <c r="I395" s="17">
        <v>245559.47832737499</v>
      </c>
      <c r="J395" s="17">
        <v>314254.72103999997</v>
      </c>
      <c r="K395" s="17">
        <v>314254.72104000009</v>
      </c>
      <c r="L395" s="17">
        <v>318933.14474999998</v>
      </c>
      <c r="M395" s="17">
        <v>318933.14474999998</v>
      </c>
      <c r="N395" s="17">
        <v>488771.36059</v>
      </c>
      <c r="O395" s="17">
        <v>488771.36059</v>
      </c>
      <c r="P395" s="17">
        <v>625432.52300000004</v>
      </c>
      <c r="Q395" s="17">
        <v>625877.29399999999</v>
      </c>
      <c r="R395" s="17">
        <v>167471.77062999998</v>
      </c>
      <c r="S395" s="17">
        <v>167471.77062999998</v>
      </c>
      <c r="T395" s="17">
        <v>678974.17708000005</v>
      </c>
      <c r="U395" s="105">
        <v>678974.17708000005</v>
      </c>
      <c r="V395" s="105">
        <v>549578.58129</v>
      </c>
      <c r="W395" s="11">
        <v>549578.58129</v>
      </c>
      <c r="X395" s="11">
        <v>671987.29605999996</v>
      </c>
      <c r="Y395" s="11">
        <v>671987.29605999996</v>
      </c>
      <c r="Z395" s="11">
        <v>578460.57513000001</v>
      </c>
    </row>
    <row r="396" spans="1:26" hidden="1" x14ac:dyDescent="0.25">
      <c r="A396">
        <v>4</v>
      </c>
      <c r="B396" t="str">
        <f t="shared" si="14"/>
        <v>FlC-107</v>
      </c>
      <c r="C396" t="s">
        <v>315</v>
      </c>
      <c r="D396" t="str">
        <f t="shared" si="15"/>
        <v>107</v>
      </c>
      <c r="E396" t="s">
        <v>571</v>
      </c>
      <c r="F396" s="17">
        <v>176809.19458000001</v>
      </c>
      <c r="G396" s="17">
        <v>176807.25566</v>
      </c>
      <c r="H396" s="17">
        <v>180819.13702000002</v>
      </c>
      <c r="I396" s="17">
        <v>180819.13702000002</v>
      </c>
      <c r="J396" s="17">
        <v>172964.90852</v>
      </c>
      <c r="K396" s="17">
        <v>172964.90852</v>
      </c>
      <c r="L396" s="17">
        <v>181106.32728999999</v>
      </c>
      <c r="M396" s="17">
        <v>181106.32728999999</v>
      </c>
      <c r="N396" s="17">
        <v>189046.84391</v>
      </c>
      <c r="O396" s="17">
        <v>189046.84391</v>
      </c>
      <c r="P396" s="17">
        <v>195379.63099999999</v>
      </c>
      <c r="Q396" s="17">
        <v>195379.63099999999</v>
      </c>
      <c r="R396" s="17">
        <v>239583.61122999972</v>
      </c>
      <c r="S396" s="17">
        <v>239583.61122999972</v>
      </c>
      <c r="T396" s="17">
        <v>228992.67206999997</v>
      </c>
      <c r="U396" s="105">
        <v>228992.67206999997</v>
      </c>
      <c r="V396" s="105">
        <v>227136.06864000001</v>
      </c>
      <c r="W396" s="11">
        <v>227136.06864000001</v>
      </c>
      <c r="X396" s="11">
        <v>236618.26126</v>
      </c>
      <c r="Y396" s="11">
        <v>236618.26126</v>
      </c>
      <c r="Z396" s="11">
        <v>248318.04572605001</v>
      </c>
    </row>
    <row r="397" spans="1:26" hidden="1" x14ac:dyDescent="0.25">
      <c r="A397">
        <v>4</v>
      </c>
      <c r="B397" t="str">
        <f t="shared" si="14"/>
        <v>FlC-1080</v>
      </c>
      <c r="C397" t="s">
        <v>315</v>
      </c>
      <c r="D397" t="str">
        <f t="shared" si="15"/>
        <v>1080</v>
      </c>
      <c r="E397" t="s">
        <v>572</v>
      </c>
      <c r="F397" s="17">
        <v>357.03870000000001</v>
      </c>
      <c r="G397" s="17">
        <v>357.03870000000001</v>
      </c>
      <c r="H397" s="17">
        <v>77.893749999999997</v>
      </c>
      <c r="I397" s="17">
        <v>77.893749999999997</v>
      </c>
      <c r="J397" s="17">
        <v>225.70913999999999</v>
      </c>
      <c r="K397" s="17">
        <v>225.70913999999999</v>
      </c>
      <c r="L397" s="17">
        <v>48.841650000000001</v>
      </c>
      <c r="M397" s="17">
        <v>61824.803999999996</v>
      </c>
      <c r="N397" s="17">
        <v>134.51775000000001</v>
      </c>
      <c r="O397" s="17">
        <v>134.51775000000001</v>
      </c>
      <c r="P397" s="17">
        <v>100.498</v>
      </c>
      <c r="Q397" s="17">
        <v>100.498</v>
      </c>
      <c r="R397" s="17">
        <v>162.52989000000002</v>
      </c>
      <c r="S397" s="17">
        <v>162.52989000000002</v>
      </c>
      <c r="T397" s="17">
        <v>4.1726900000000002</v>
      </c>
      <c r="U397" s="105">
        <v>4.1726900000000002</v>
      </c>
      <c r="V397" s="105">
        <v>8.9734800000000003</v>
      </c>
      <c r="W397" s="11">
        <v>8.9734800000000003</v>
      </c>
      <c r="X397" s="11">
        <v>4.3607800000000001</v>
      </c>
      <c r="Y397" s="11">
        <v>4.3607800000000001</v>
      </c>
      <c r="Z397" s="11">
        <v>97.305720000000008</v>
      </c>
    </row>
    <row r="398" spans="1:26" hidden="1" x14ac:dyDescent="0.25">
      <c r="A398">
        <v>4</v>
      </c>
      <c r="B398" t="str">
        <f t="shared" si="14"/>
        <v>FlC-1081</v>
      </c>
      <c r="C398" t="s">
        <v>315</v>
      </c>
      <c r="D398" t="str">
        <f t="shared" si="15"/>
        <v>1081</v>
      </c>
      <c r="E398" t="s">
        <v>573</v>
      </c>
      <c r="F398" s="17">
        <v>0</v>
      </c>
      <c r="G398" s="17">
        <v>0</v>
      </c>
      <c r="H398" s="17">
        <v>0</v>
      </c>
      <c r="I398" s="17">
        <v>0</v>
      </c>
      <c r="J398" s="17">
        <v>0</v>
      </c>
      <c r="K398" s="17">
        <v>0</v>
      </c>
      <c r="L398" s="17">
        <v>0</v>
      </c>
      <c r="M398" s="17">
        <v>0</v>
      </c>
      <c r="N398" s="17">
        <v>0</v>
      </c>
      <c r="O398" s="17">
        <v>0</v>
      </c>
      <c r="P398" s="17">
        <v>0</v>
      </c>
      <c r="Q398" s="17">
        <v>0</v>
      </c>
      <c r="R398" s="17">
        <v>0</v>
      </c>
      <c r="S398" s="17">
        <v>0</v>
      </c>
      <c r="T398" s="17">
        <v>0</v>
      </c>
      <c r="U398" s="105">
        <v>0</v>
      </c>
      <c r="V398" s="105">
        <v>25</v>
      </c>
      <c r="W398" s="11">
        <v>25</v>
      </c>
      <c r="X398" s="11">
        <v>91.357879999999994</v>
      </c>
      <c r="Y398" s="11">
        <v>91.357879999999994</v>
      </c>
      <c r="Z398" s="11">
        <v>0</v>
      </c>
    </row>
    <row r="399" spans="1:26" hidden="1" x14ac:dyDescent="0.25">
      <c r="A399">
        <v>4</v>
      </c>
      <c r="B399" t="str">
        <f t="shared" si="14"/>
        <v>FlC-1082</v>
      </c>
      <c r="C399" t="s">
        <v>315</v>
      </c>
      <c r="D399" t="str">
        <f t="shared" si="15"/>
        <v>1082</v>
      </c>
      <c r="E399" t="s">
        <v>574</v>
      </c>
      <c r="F399" s="17">
        <v>0</v>
      </c>
      <c r="G399" s="17">
        <v>0</v>
      </c>
      <c r="H399" s="17">
        <v>0</v>
      </c>
      <c r="I399" s="17">
        <v>0</v>
      </c>
      <c r="J399" s="17">
        <v>0</v>
      </c>
      <c r="K399" s="17">
        <v>0</v>
      </c>
      <c r="L399" s="17">
        <v>0</v>
      </c>
      <c r="M399" s="17">
        <v>0</v>
      </c>
      <c r="N399" s="17">
        <v>0</v>
      </c>
      <c r="O399" s="17">
        <v>0</v>
      </c>
      <c r="P399" s="17">
        <v>0</v>
      </c>
      <c r="Q399" s="17">
        <v>0</v>
      </c>
      <c r="R399" s="17">
        <v>0</v>
      </c>
      <c r="S399" s="17">
        <v>0</v>
      </c>
      <c r="T399" s="17">
        <v>0</v>
      </c>
      <c r="U399" s="105">
        <v>0</v>
      </c>
      <c r="V399" s="105">
        <v>0</v>
      </c>
      <c r="W399" s="11">
        <v>0</v>
      </c>
      <c r="X399" s="11">
        <v>0</v>
      </c>
      <c r="Y399" s="11">
        <v>0</v>
      </c>
      <c r="Z399" s="11">
        <v>0</v>
      </c>
    </row>
    <row r="400" spans="1:26" hidden="1" x14ac:dyDescent="0.25">
      <c r="A400">
        <v>4</v>
      </c>
      <c r="B400" t="str">
        <f t="shared" si="14"/>
        <v>FlC-1083</v>
      </c>
      <c r="C400" t="s">
        <v>315</v>
      </c>
      <c r="D400" t="str">
        <f t="shared" si="15"/>
        <v>1083</v>
      </c>
      <c r="E400" t="s">
        <v>575</v>
      </c>
      <c r="F400" s="17">
        <v>0</v>
      </c>
      <c r="G400" s="17">
        <v>0</v>
      </c>
      <c r="H400" s="17">
        <v>0</v>
      </c>
      <c r="I400" s="17">
        <v>0</v>
      </c>
      <c r="J400" s="17">
        <v>0</v>
      </c>
      <c r="K400" s="17">
        <v>0</v>
      </c>
      <c r="L400" s="17">
        <v>0</v>
      </c>
      <c r="M400" s="17">
        <v>0</v>
      </c>
      <c r="N400" s="17">
        <v>0</v>
      </c>
      <c r="O400" s="17">
        <v>0</v>
      </c>
      <c r="P400" s="17">
        <v>0</v>
      </c>
      <c r="Q400" s="17">
        <v>0</v>
      </c>
      <c r="R400" s="17">
        <v>0</v>
      </c>
      <c r="S400" s="17">
        <v>0</v>
      </c>
      <c r="T400" s="17">
        <v>0</v>
      </c>
      <c r="U400" s="105">
        <v>0</v>
      </c>
      <c r="V400" s="105">
        <v>0</v>
      </c>
      <c r="W400" s="11">
        <v>0</v>
      </c>
      <c r="X400" s="11">
        <v>0</v>
      </c>
      <c r="Y400" s="11">
        <v>0</v>
      </c>
      <c r="Z400" s="11">
        <v>0</v>
      </c>
    </row>
    <row r="401" spans="1:26" hidden="1" x14ac:dyDescent="0.25">
      <c r="A401">
        <v>4</v>
      </c>
      <c r="B401" t="str">
        <f t="shared" si="14"/>
        <v>FlC-1084</v>
      </c>
      <c r="C401" t="s">
        <v>315</v>
      </c>
      <c r="D401" t="str">
        <f t="shared" si="15"/>
        <v>1084</v>
      </c>
      <c r="E401" t="s">
        <v>576</v>
      </c>
      <c r="F401" s="17">
        <v>62.508710000000001</v>
      </c>
      <c r="G401" s="17">
        <v>62.508710000000001</v>
      </c>
      <c r="H401" s="17">
        <v>0</v>
      </c>
      <c r="I401" s="17">
        <v>0</v>
      </c>
      <c r="J401" s="17">
        <v>0</v>
      </c>
      <c r="K401" s="17">
        <v>0</v>
      </c>
      <c r="L401" s="17">
        <v>0</v>
      </c>
      <c r="M401" s="17">
        <v>0</v>
      </c>
      <c r="N401" s="17">
        <v>0</v>
      </c>
      <c r="O401" s="17">
        <v>0</v>
      </c>
      <c r="P401" s="17">
        <v>0</v>
      </c>
      <c r="Q401" s="17">
        <v>0</v>
      </c>
      <c r="R401" s="17">
        <v>0</v>
      </c>
      <c r="S401" s="17">
        <v>0</v>
      </c>
      <c r="T401" s="17">
        <v>0</v>
      </c>
      <c r="U401" s="105">
        <v>0</v>
      </c>
      <c r="V401" s="105">
        <v>0</v>
      </c>
      <c r="W401" s="11">
        <v>0</v>
      </c>
      <c r="X401" s="11">
        <v>0</v>
      </c>
      <c r="Y401" s="11">
        <v>0</v>
      </c>
      <c r="Z401" s="11">
        <v>0</v>
      </c>
    </row>
    <row r="402" spans="1:26" hidden="1" x14ac:dyDescent="0.25">
      <c r="A402">
        <v>4</v>
      </c>
      <c r="B402" t="str">
        <f t="shared" si="14"/>
        <v>FlC-1085</v>
      </c>
      <c r="C402" t="s">
        <v>315</v>
      </c>
      <c r="D402" t="str">
        <f t="shared" si="15"/>
        <v>1085</v>
      </c>
      <c r="E402" t="s">
        <v>577</v>
      </c>
      <c r="F402" s="17">
        <v>0</v>
      </c>
      <c r="G402" s="17">
        <v>0</v>
      </c>
      <c r="H402" s="17">
        <v>0</v>
      </c>
      <c r="I402" s="17">
        <v>0</v>
      </c>
      <c r="J402" s="17">
        <v>0</v>
      </c>
      <c r="K402" s="17">
        <v>0</v>
      </c>
      <c r="L402" s="17">
        <v>0</v>
      </c>
      <c r="M402" s="17">
        <v>0</v>
      </c>
      <c r="N402" s="17">
        <v>0</v>
      </c>
      <c r="O402" s="17">
        <v>0</v>
      </c>
      <c r="P402" s="17">
        <v>0</v>
      </c>
      <c r="Q402" s="17">
        <v>0</v>
      </c>
      <c r="R402" s="17">
        <v>0</v>
      </c>
      <c r="S402" s="17">
        <v>0</v>
      </c>
      <c r="T402" s="17">
        <v>0</v>
      </c>
      <c r="U402" s="105">
        <v>0</v>
      </c>
      <c r="V402" s="105">
        <v>0</v>
      </c>
      <c r="W402" s="11">
        <v>0</v>
      </c>
      <c r="X402" s="11">
        <v>0</v>
      </c>
      <c r="Y402" s="11">
        <v>0</v>
      </c>
      <c r="Z402" s="11">
        <v>0</v>
      </c>
    </row>
    <row r="403" spans="1:26" hidden="1" x14ac:dyDescent="0.25">
      <c r="A403">
        <v>4</v>
      </c>
      <c r="B403" t="str">
        <f t="shared" si="14"/>
        <v>FlC-1086</v>
      </c>
      <c r="C403" t="s">
        <v>315</v>
      </c>
      <c r="D403" t="str">
        <f t="shared" si="15"/>
        <v>1086</v>
      </c>
      <c r="E403" t="s">
        <v>578</v>
      </c>
      <c r="F403" s="17">
        <v>0</v>
      </c>
      <c r="G403" s="17">
        <v>0</v>
      </c>
      <c r="H403" s="17">
        <v>0</v>
      </c>
      <c r="I403" s="17">
        <v>0</v>
      </c>
      <c r="J403" s="17">
        <v>0</v>
      </c>
      <c r="K403" s="17">
        <v>0</v>
      </c>
      <c r="L403" s="17">
        <v>0</v>
      </c>
      <c r="M403" s="17">
        <v>0</v>
      </c>
      <c r="N403" s="17">
        <v>0</v>
      </c>
      <c r="O403" s="17">
        <v>0</v>
      </c>
      <c r="P403" s="17">
        <v>0</v>
      </c>
      <c r="Q403" s="17">
        <v>0</v>
      </c>
      <c r="R403" s="17">
        <v>0</v>
      </c>
      <c r="S403" s="17">
        <v>0</v>
      </c>
      <c r="T403" s="17">
        <v>0</v>
      </c>
      <c r="U403" s="105">
        <v>0</v>
      </c>
      <c r="V403" s="105">
        <v>0</v>
      </c>
      <c r="W403" s="11">
        <v>0</v>
      </c>
      <c r="X403" s="11">
        <v>0</v>
      </c>
      <c r="Y403" s="11">
        <v>0</v>
      </c>
      <c r="Z403" s="11">
        <v>0</v>
      </c>
    </row>
    <row r="404" spans="1:26" hidden="1" x14ac:dyDescent="0.25">
      <c r="A404">
        <v>4</v>
      </c>
      <c r="B404" t="str">
        <f t="shared" si="14"/>
        <v>FlC-1087</v>
      </c>
      <c r="C404" t="s">
        <v>315</v>
      </c>
      <c r="D404" t="str">
        <f t="shared" si="15"/>
        <v>1087</v>
      </c>
      <c r="E404" t="s">
        <v>579</v>
      </c>
      <c r="F404" s="17">
        <v>183.36202</v>
      </c>
      <c r="G404" s="17">
        <v>183.36202</v>
      </c>
      <c r="H404" s="17">
        <v>202.11242999999999</v>
      </c>
      <c r="I404" s="17">
        <v>202.11242999999999</v>
      </c>
      <c r="J404" s="17">
        <v>282.31849999999997</v>
      </c>
      <c r="K404" s="17">
        <v>282.31849999999997</v>
      </c>
      <c r="L404" s="17">
        <v>301.49549999999999</v>
      </c>
      <c r="M404" s="17">
        <v>301.49549999999999</v>
      </c>
      <c r="N404" s="17">
        <v>239</v>
      </c>
      <c r="O404" s="17">
        <v>239</v>
      </c>
      <c r="P404" s="17">
        <v>220.8</v>
      </c>
      <c r="Q404" s="17">
        <v>220.8</v>
      </c>
      <c r="R404" s="17">
        <v>0</v>
      </c>
      <c r="S404" s="17">
        <v>0</v>
      </c>
      <c r="T404" s="17">
        <v>0</v>
      </c>
      <c r="U404" s="105">
        <v>0</v>
      </c>
      <c r="V404" s="105">
        <v>0</v>
      </c>
      <c r="W404" s="11">
        <v>0</v>
      </c>
      <c r="X404" s="11">
        <v>0</v>
      </c>
      <c r="Y404" s="11">
        <v>0</v>
      </c>
      <c r="Z404" s="11">
        <v>0</v>
      </c>
    </row>
    <row r="405" spans="1:26" hidden="1" x14ac:dyDescent="0.25">
      <c r="A405">
        <v>4</v>
      </c>
      <c r="B405" t="str">
        <f t="shared" si="14"/>
        <v>FlC-10880</v>
      </c>
      <c r="C405" t="s">
        <v>315</v>
      </c>
      <c r="D405" t="str">
        <f t="shared" si="15"/>
        <v>10880</v>
      </c>
      <c r="E405" t="s">
        <v>580</v>
      </c>
      <c r="F405" s="17">
        <v>0</v>
      </c>
      <c r="G405" s="17">
        <v>0</v>
      </c>
      <c r="H405" s="17">
        <v>0</v>
      </c>
      <c r="I405" s="17">
        <v>0</v>
      </c>
      <c r="J405" s="17">
        <v>0</v>
      </c>
      <c r="K405" s="17">
        <v>0</v>
      </c>
      <c r="L405" s="17">
        <v>0</v>
      </c>
      <c r="M405" s="17">
        <v>0</v>
      </c>
      <c r="N405" s="17">
        <v>0</v>
      </c>
      <c r="O405" s="17">
        <v>0</v>
      </c>
      <c r="P405" s="17">
        <v>0</v>
      </c>
      <c r="Q405" s="17">
        <v>0</v>
      </c>
      <c r="R405" s="17">
        <v>0</v>
      </c>
      <c r="S405" s="17">
        <v>0</v>
      </c>
      <c r="T405" s="17">
        <v>0</v>
      </c>
      <c r="U405" s="105">
        <v>0</v>
      </c>
      <c r="V405" s="105">
        <v>0</v>
      </c>
      <c r="W405" s="11">
        <v>0</v>
      </c>
      <c r="X405" s="11">
        <v>0</v>
      </c>
      <c r="Y405" s="11">
        <v>0</v>
      </c>
      <c r="Z405" s="11">
        <v>0</v>
      </c>
    </row>
    <row r="406" spans="1:26" hidden="1" x14ac:dyDescent="0.25">
      <c r="A406">
        <v>4</v>
      </c>
      <c r="B406" t="str">
        <f t="shared" si="14"/>
        <v>FlC-10881</v>
      </c>
      <c r="C406" t="s">
        <v>315</v>
      </c>
      <c r="D406" t="str">
        <f t="shared" si="15"/>
        <v>10881</v>
      </c>
      <c r="E406" t="s">
        <v>581</v>
      </c>
      <c r="F406" s="17">
        <v>0</v>
      </c>
      <c r="G406" s="17">
        <v>0</v>
      </c>
      <c r="H406" s="17">
        <v>0</v>
      </c>
      <c r="I406" s="17">
        <v>0</v>
      </c>
      <c r="J406" s="17">
        <v>0</v>
      </c>
      <c r="K406" s="17">
        <v>0</v>
      </c>
      <c r="L406" s="17">
        <v>0</v>
      </c>
      <c r="M406" s="17">
        <v>0</v>
      </c>
      <c r="N406" s="17">
        <v>0</v>
      </c>
      <c r="O406" s="17">
        <v>0</v>
      </c>
      <c r="P406" s="17">
        <v>0</v>
      </c>
      <c r="Q406" s="17">
        <v>0</v>
      </c>
      <c r="R406" s="17">
        <v>0</v>
      </c>
      <c r="S406" s="17">
        <v>0</v>
      </c>
      <c r="T406" s="17">
        <v>0</v>
      </c>
      <c r="U406" s="105">
        <v>0</v>
      </c>
      <c r="V406" s="105">
        <v>0</v>
      </c>
      <c r="W406" s="11">
        <v>0</v>
      </c>
      <c r="X406" s="11">
        <v>0</v>
      </c>
      <c r="Y406" s="11">
        <v>0</v>
      </c>
      <c r="Z406" s="11">
        <v>33</v>
      </c>
    </row>
    <row r="407" spans="1:26" hidden="1" x14ac:dyDescent="0.25">
      <c r="A407">
        <v>4</v>
      </c>
      <c r="B407" t="str">
        <f t="shared" si="14"/>
        <v>FlC-10900</v>
      </c>
      <c r="C407" t="s">
        <v>315</v>
      </c>
      <c r="D407" t="str">
        <f t="shared" si="15"/>
        <v>10900</v>
      </c>
      <c r="E407" t="s">
        <v>582</v>
      </c>
      <c r="F407" s="17">
        <v>6433.5731599999999</v>
      </c>
      <c r="G407" s="17">
        <v>6433.3909999999996</v>
      </c>
      <c r="H407" s="17">
        <v>16736.6643</v>
      </c>
      <c r="I407" s="17">
        <v>16736.6643</v>
      </c>
      <c r="J407" s="17">
        <v>10643.576009204</v>
      </c>
      <c r="K407" s="17">
        <v>10643.576009203998</v>
      </c>
      <c r="L407" s="17">
        <v>36261.6037</v>
      </c>
      <c r="M407" s="17">
        <v>36261.6037</v>
      </c>
      <c r="N407" s="17">
        <v>455.74117999999999</v>
      </c>
      <c r="O407" s="17">
        <v>455.74117999999999</v>
      </c>
      <c r="P407" s="17">
        <v>83248.629000000001</v>
      </c>
      <c r="Q407" s="17">
        <v>83248.629000000001</v>
      </c>
      <c r="R407" s="17">
        <v>94803.424940000012</v>
      </c>
      <c r="S407" s="17">
        <v>94803.424940000012</v>
      </c>
      <c r="T407" s="17">
        <v>111358.04399000001</v>
      </c>
      <c r="U407" s="105">
        <v>111358.04399000001</v>
      </c>
      <c r="V407" s="105">
        <v>101322.54656</v>
      </c>
      <c r="W407" s="11">
        <v>101322.54656</v>
      </c>
      <c r="X407" s="11">
        <v>117289.74824</v>
      </c>
      <c r="Y407" s="11">
        <v>117289.74824</v>
      </c>
      <c r="Z407" s="11">
        <v>146832.90238000013</v>
      </c>
    </row>
    <row r="408" spans="1:26" hidden="1" x14ac:dyDescent="0.25">
      <c r="A408">
        <v>4</v>
      </c>
      <c r="B408" t="str">
        <f t="shared" si="14"/>
        <v>FlC-10901</v>
      </c>
      <c r="C408" t="s">
        <v>315</v>
      </c>
      <c r="D408" t="str">
        <f t="shared" si="15"/>
        <v>10901</v>
      </c>
      <c r="E408" t="s">
        <v>583</v>
      </c>
      <c r="F408" s="17">
        <v>0</v>
      </c>
      <c r="G408" s="17">
        <v>0</v>
      </c>
      <c r="H408" s="17">
        <v>0</v>
      </c>
      <c r="I408" s="17">
        <v>0</v>
      </c>
      <c r="J408" s="17">
        <v>411.37244999999996</v>
      </c>
      <c r="K408" s="17">
        <v>411.37244999999996</v>
      </c>
      <c r="L408" s="17">
        <v>2845.9722900000002</v>
      </c>
      <c r="M408" s="17">
        <v>4358.6840000000002</v>
      </c>
      <c r="N408" s="17">
        <v>123018.59325999999</v>
      </c>
      <c r="O408" s="17">
        <v>123018.59325999999</v>
      </c>
      <c r="P408" s="17">
        <v>75280.983999999997</v>
      </c>
      <c r="Q408" s="17">
        <v>75280.983999999997</v>
      </c>
      <c r="R408" s="17">
        <v>78316.27671999998</v>
      </c>
      <c r="S408" s="17">
        <v>78316.27671999998</v>
      </c>
      <c r="T408" s="17">
        <v>80326.076790000006</v>
      </c>
      <c r="U408" s="105">
        <v>80326.076790000006</v>
      </c>
      <c r="V408" s="105">
        <v>86457.215280000004</v>
      </c>
      <c r="W408" s="11">
        <v>86457.215280000004</v>
      </c>
      <c r="X408" s="11">
        <v>92534.962020000006</v>
      </c>
      <c r="Y408" s="11">
        <v>92534.962020000006</v>
      </c>
      <c r="Z408" s="11">
        <v>95774.695450000028</v>
      </c>
    </row>
    <row r="409" spans="1:26" hidden="1" x14ac:dyDescent="0.25">
      <c r="A409">
        <v>5</v>
      </c>
      <c r="B409" t="str">
        <f t="shared" si="14"/>
        <v>FrC-0100</v>
      </c>
      <c r="C409" t="s">
        <v>316</v>
      </c>
      <c r="D409" t="str">
        <f t="shared" si="15"/>
        <v>0100</v>
      </c>
      <c r="E409" t="s">
        <v>373</v>
      </c>
      <c r="F409" s="17">
        <v>228</v>
      </c>
      <c r="G409" s="17">
        <v>228</v>
      </c>
      <c r="H409" s="17">
        <v>8728</v>
      </c>
      <c r="I409" s="17">
        <v>8728</v>
      </c>
      <c r="J409" s="17">
        <v>2413</v>
      </c>
      <c r="K409" s="17">
        <v>2413</v>
      </c>
      <c r="L409" s="17">
        <v>1322</v>
      </c>
      <c r="M409" s="17">
        <v>1322</v>
      </c>
      <c r="N409" s="17">
        <v>1397</v>
      </c>
      <c r="O409" s="17">
        <v>1397</v>
      </c>
      <c r="P409" s="17">
        <v>225</v>
      </c>
      <c r="Q409" s="17">
        <v>225</v>
      </c>
      <c r="R409" s="17">
        <v>1330.1333500000001</v>
      </c>
      <c r="S409" s="17">
        <v>1330.1333500000001</v>
      </c>
      <c r="T409" s="17">
        <v>1357.09</v>
      </c>
      <c r="U409" s="105">
        <v>1395.93553</v>
      </c>
      <c r="V409" s="105">
        <v>1341.0356099999999</v>
      </c>
      <c r="W409" s="11">
        <v>1341.0356100000001</v>
      </c>
      <c r="X409" s="11">
        <v>0</v>
      </c>
      <c r="Y409" s="11">
        <v>0</v>
      </c>
      <c r="Z409" s="11">
        <v>0</v>
      </c>
    </row>
    <row r="410" spans="1:26" hidden="1" x14ac:dyDescent="0.25">
      <c r="A410">
        <v>5</v>
      </c>
      <c r="B410" t="str">
        <f t="shared" si="14"/>
        <v>FrC-0110</v>
      </c>
      <c r="C410" t="s">
        <v>316</v>
      </c>
      <c r="D410" t="str">
        <f t="shared" si="15"/>
        <v>0110</v>
      </c>
      <c r="E410" t="s">
        <v>374</v>
      </c>
      <c r="F410" s="17">
        <v>0</v>
      </c>
      <c r="G410" s="17">
        <v>0</v>
      </c>
      <c r="H410" s="17">
        <v>0</v>
      </c>
      <c r="I410" s="17">
        <v>0</v>
      </c>
      <c r="J410" s="17">
        <v>0</v>
      </c>
      <c r="K410" s="17">
        <v>0</v>
      </c>
      <c r="L410" s="17">
        <v>0</v>
      </c>
      <c r="M410" s="17">
        <v>0</v>
      </c>
      <c r="N410" s="17">
        <v>0</v>
      </c>
      <c r="O410" s="17">
        <v>0</v>
      </c>
      <c r="P410" s="17">
        <v>0</v>
      </c>
      <c r="Q410" s="17">
        <v>0</v>
      </c>
      <c r="R410" s="17">
        <v>0</v>
      </c>
      <c r="S410" s="17">
        <v>0</v>
      </c>
      <c r="T410" s="17">
        <v>0</v>
      </c>
      <c r="U410" s="105">
        <v>0</v>
      </c>
      <c r="V410" s="105">
        <v>0</v>
      </c>
      <c r="W410" s="11">
        <v>0</v>
      </c>
      <c r="X410" s="11">
        <v>0</v>
      </c>
      <c r="Y410" s="11">
        <v>0</v>
      </c>
      <c r="Z410" s="11">
        <v>0</v>
      </c>
    </row>
    <row r="411" spans="1:26" hidden="1" x14ac:dyDescent="0.25">
      <c r="A411">
        <v>5</v>
      </c>
      <c r="B411" t="str">
        <f t="shared" si="14"/>
        <v>FrC-01110</v>
      </c>
      <c r="C411" t="s">
        <v>316</v>
      </c>
      <c r="D411" t="str">
        <f t="shared" si="15"/>
        <v>01110</v>
      </c>
      <c r="E411" t="s">
        <v>375</v>
      </c>
      <c r="F411" s="17">
        <v>1332</v>
      </c>
      <c r="G411" s="17">
        <v>1332</v>
      </c>
      <c r="H411" s="17">
        <v>1250</v>
      </c>
      <c r="I411" s="17">
        <v>1250</v>
      </c>
      <c r="J411" s="17">
        <v>1250</v>
      </c>
      <c r="K411" s="17">
        <v>1250</v>
      </c>
      <c r="L411" s="17">
        <v>1063</v>
      </c>
      <c r="M411" s="17">
        <v>1063</v>
      </c>
      <c r="N411" s="17">
        <v>0</v>
      </c>
      <c r="O411" s="17">
        <v>0</v>
      </c>
      <c r="P411" s="17">
        <v>0</v>
      </c>
      <c r="Q411" s="17">
        <v>0</v>
      </c>
      <c r="R411" s="17">
        <v>0</v>
      </c>
      <c r="S411" s="17">
        <v>0</v>
      </c>
      <c r="T411" s="17">
        <v>0</v>
      </c>
      <c r="U411" s="105">
        <v>0</v>
      </c>
      <c r="V411" s="105">
        <v>0</v>
      </c>
      <c r="W411" s="11">
        <v>28615.548999999999</v>
      </c>
      <c r="X411" s="11">
        <v>61941.129740000004</v>
      </c>
      <c r="Y411" s="11">
        <v>0</v>
      </c>
      <c r="Z411" s="11">
        <v>0</v>
      </c>
    </row>
    <row r="412" spans="1:26" hidden="1" x14ac:dyDescent="0.25">
      <c r="A412">
        <v>5</v>
      </c>
      <c r="B412" t="str">
        <f t="shared" si="14"/>
        <v>FrC-01111</v>
      </c>
      <c r="C412" t="s">
        <v>316</v>
      </c>
      <c r="D412" t="str">
        <f t="shared" si="15"/>
        <v>01111</v>
      </c>
      <c r="E412" t="s">
        <v>376</v>
      </c>
      <c r="F412" s="17">
        <v>0</v>
      </c>
      <c r="G412" s="17">
        <v>0</v>
      </c>
      <c r="H412" s="17">
        <v>0</v>
      </c>
      <c r="I412" s="17">
        <v>0</v>
      </c>
      <c r="J412" s="17">
        <v>0</v>
      </c>
      <c r="K412" s="17">
        <v>0</v>
      </c>
      <c r="L412" s="17">
        <v>0</v>
      </c>
      <c r="M412" s="17">
        <v>0</v>
      </c>
      <c r="N412" s="17">
        <v>0</v>
      </c>
      <c r="O412" s="17">
        <v>0</v>
      </c>
      <c r="P412" s="17">
        <v>0</v>
      </c>
      <c r="Q412" s="17">
        <v>0</v>
      </c>
      <c r="R412" s="17">
        <v>0</v>
      </c>
      <c r="S412" s="17">
        <v>0</v>
      </c>
      <c r="T412" s="17">
        <v>0</v>
      </c>
      <c r="U412" s="105">
        <v>0</v>
      </c>
      <c r="V412" s="105">
        <v>0</v>
      </c>
      <c r="W412" s="11">
        <v>0</v>
      </c>
      <c r="X412" s="11">
        <v>0</v>
      </c>
      <c r="Y412" s="11">
        <v>0</v>
      </c>
      <c r="Z412" s="11">
        <v>0</v>
      </c>
    </row>
    <row r="413" spans="1:26" hidden="1" x14ac:dyDescent="0.25">
      <c r="A413">
        <v>5</v>
      </c>
      <c r="B413" t="str">
        <f t="shared" si="14"/>
        <v>FrC-01112</v>
      </c>
      <c r="C413" t="s">
        <v>316</v>
      </c>
      <c r="D413" t="str">
        <f t="shared" si="15"/>
        <v>01112</v>
      </c>
      <c r="E413" t="s">
        <v>377</v>
      </c>
      <c r="F413" s="17">
        <v>26681</v>
      </c>
      <c r="G413" s="17">
        <v>26681</v>
      </c>
      <c r="H413" s="17">
        <v>26821</v>
      </c>
      <c r="I413" s="17">
        <v>26821</v>
      </c>
      <c r="J413" s="17">
        <v>22041</v>
      </c>
      <c r="K413" s="17">
        <v>22041</v>
      </c>
      <c r="L413" s="17">
        <v>27847</v>
      </c>
      <c r="M413" s="17">
        <v>27813</v>
      </c>
      <c r="N413" s="17">
        <v>27944</v>
      </c>
      <c r="O413" s="17">
        <v>27944</v>
      </c>
      <c r="P413" s="17">
        <v>28130</v>
      </c>
      <c r="Q413" s="17">
        <v>28130</v>
      </c>
      <c r="R413" s="17">
        <v>27688</v>
      </c>
      <c r="S413" s="17">
        <v>27742</v>
      </c>
      <c r="T413" s="17">
        <v>29369.171999999999</v>
      </c>
      <c r="U413" s="105">
        <v>29369.171999999999</v>
      </c>
      <c r="V413" s="105">
        <v>27870.637999999999</v>
      </c>
      <c r="W413" s="11">
        <v>0</v>
      </c>
      <c r="X413" s="11">
        <v>0</v>
      </c>
      <c r="Y413" s="11">
        <v>61941.129740000004</v>
      </c>
      <c r="Z413" s="11">
        <v>29685.198479999999</v>
      </c>
    </row>
    <row r="414" spans="1:26" hidden="1" x14ac:dyDescent="0.25">
      <c r="A414">
        <v>5</v>
      </c>
      <c r="B414" t="str">
        <f t="shared" si="14"/>
        <v>FrC-01113</v>
      </c>
      <c r="C414" t="s">
        <v>316</v>
      </c>
      <c r="D414" t="str">
        <f t="shared" si="15"/>
        <v>01113</v>
      </c>
      <c r="E414" t="s">
        <v>378</v>
      </c>
      <c r="F414" s="17">
        <v>6707</v>
      </c>
      <c r="G414" s="17">
        <v>6707</v>
      </c>
      <c r="H414" s="17">
        <v>6394</v>
      </c>
      <c r="I414" s="17">
        <v>6394</v>
      </c>
      <c r="J414" s="17">
        <v>7052</v>
      </c>
      <c r="K414" s="17">
        <v>7052</v>
      </c>
      <c r="L414" s="17">
        <v>7167</v>
      </c>
      <c r="M414" s="17">
        <v>7166</v>
      </c>
      <c r="N414" s="17">
        <v>9541</v>
      </c>
      <c r="O414" s="17">
        <v>9541</v>
      </c>
      <c r="P414" s="17">
        <v>8224</v>
      </c>
      <c r="Q414" s="17">
        <v>8224</v>
      </c>
      <c r="R414" s="17">
        <v>8148.6215300000003</v>
      </c>
      <c r="S414" s="17">
        <v>8148.6215300000003</v>
      </c>
      <c r="T414" s="17">
        <v>10863.46</v>
      </c>
      <c r="U414" s="105">
        <v>10863.45609</v>
      </c>
      <c r="V414" s="105">
        <v>10968.709800000001</v>
      </c>
      <c r="W414" s="11">
        <v>10968.709800000001</v>
      </c>
      <c r="X414" s="11">
        <v>21150.17</v>
      </c>
      <c r="Y414" s="11">
        <v>21149.361620000011</v>
      </c>
      <c r="Z414" s="11">
        <v>19405</v>
      </c>
    </row>
    <row r="415" spans="1:26" hidden="1" x14ac:dyDescent="0.25">
      <c r="A415">
        <v>5</v>
      </c>
      <c r="B415" t="str">
        <f t="shared" si="14"/>
        <v>FrC-01114</v>
      </c>
      <c r="C415" t="s">
        <v>316</v>
      </c>
      <c r="D415" t="str">
        <f t="shared" si="15"/>
        <v>01114</v>
      </c>
      <c r="E415" t="s">
        <v>379</v>
      </c>
      <c r="F415" s="17">
        <v>0</v>
      </c>
      <c r="G415" s="17">
        <v>0</v>
      </c>
      <c r="H415" s="17">
        <v>0</v>
      </c>
      <c r="I415" s="17">
        <v>0</v>
      </c>
      <c r="J415" s="17">
        <v>0</v>
      </c>
      <c r="K415" s="17">
        <v>0</v>
      </c>
      <c r="L415" s="17">
        <v>0</v>
      </c>
      <c r="M415" s="17">
        <v>0</v>
      </c>
      <c r="N415" s="17">
        <v>0</v>
      </c>
      <c r="O415" s="17">
        <v>0</v>
      </c>
      <c r="P415" s="17">
        <v>0</v>
      </c>
      <c r="Q415" s="17">
        <v>0</v>
      </c>
      <c r="R415" s="17">
        <v>0</v>
      </c>
      <c r="S415" s="17">
        <v>0</v>
      </c>
      <c r="T415" s="17">
        <v>0</v>
      </c>
      <c r="U415" s="105">
        <v>0</v>
      </c>
      <c r="V415" s="105">
        <v>0</v>
      </c>
      <c r="W415" s="11">
        <v>0</v>
      </c>
      <c r="X415" s="11">
        <v>0</v>
      </c>
      <c r="Y415" s="11">
        <v>0</v>
      </c>
      <c r="Z415" s="11">
        <v>0</v>
      </c>
    </row>
    <row r="416" spans="1:26" hidden="1" x14ac:dyDescent="0.25">
      <c r="A416">
        <v>5</v>
      </c>
      <c r="B416" t="str">
        <f t="shared" si="14"/>
        <v>FrC-01120</v>
      </c>
      <c r="C416" t="s">
        <v>316</v>
      </c>
      <c r="D416" t="str">
        <f t="shared" si="15"/>
        <v>01120</v>
      </c>
      <c r="E416" t="s">
        <v>380</v>
      </c>
      <c r="F416" s="17">
        <v>1442</v>
      </c>
      <c r="G416" s="17">
        <v>1442</v>
      </c>
      <c r="H416" s="17">
        <v>1703</v>
      </c>
      <c r="I416" s="17">
        <v>1703</v>
      </c>
      <c r="J416" s="17">
        <v>1593</v>
      </c>
      <c r="K416" s="17">
        <v>1593</v>
      </c>
      <c r="L416" s="17">
        <v>1765</v>
      </c>
      <c r="M416" s="17">
        <v>1765</v>
      </c>
      <c r="N416" s="17">
        <v>1464</v>
      </c>
      <c r="O416" s="17">
        <v>1464</v>
      </c>
      <c r="P416" s="17">
        <v>1547</v>
      </c>
      <c r="Q416" s="17">
        <v>1547</v>
      </c>
      <c r="R416" s="17">
        <v>1674.7858100000001</v>
      </c>
      <c r="S416" s="17">
        <v>1674.7858100000001</v>
      </c>
      <c r="T416" s="17">
        <v>1604.68</v>
      </c>
      <c r="U416" s="105">
        <v>1604.68489</v>
      </c>
      <c r="V416" s="105">
        <v>1664.5678</v>
      </c>
      <c r="W416" s="11">
        <v>1664.5678</v>
      </c>
      <c r="X416" s="11">
        <v>0</v>
      </c>
      <c r="Y416" s="11">
        <v>0</v>
      </c>
      <c r="Z416" s="11">
        <v>0</v>
      </c>
    </row>
    <row r="417" spans="1:26" hidden="1" x14ac:dyDescent="0.25">
      <c r="A417">
        <v>5</v>
      </c>
      <c r="B417" t="str">
        <f t="shared" si="14"/>
        <v>FrC-01121</v>
      </c>
      <c r="C417" t="s">
        <v>316</v>
      </c>
      <c r="D417" t="str">
        <f t="shared" si="15"/>
        <v>01121</v>
      </c>
      <c r="E417" t="s">
        <v>381</v>
      </c>
      <c r="F417" s="17">
        <v>0</v>
      </c>
      <c r="G417" s="17">
        <v>0</v>
      </c>
      <c r="H417" s="17">
        <v>0</v>
      </c>
      <c r="I417" s="17">
        <v>0</v>
      </c>
      <c r="J417" s="17">
        <v>0</v>
      </c>
      <c r="K417" s="17">
        <v>0</v>
      </c>
      <c r="L417" s="17">
        <v>0</v>
      </c>
      <c r="M417" s="17">
        <v>0</v>
      </c>
      <c r="N417" s="17">
        <v>0</v>
      </c>
      <c r="O417" s="17">
        <v>0</v>
      </c>
      <c r="P417" s="17">
        <v>0</v>
      </c>
      <c r="Q417" s="17">
        <v>0</v>
      </c>
      <c r="R417" s="17">
        <v>0</v>
      </c>
      <c r="S417" s="17">
        <v>0</v>
      </c>
      <c r="T417" s="17">
        <v>0</v>
      </c>
      <c r="U417" s="105">
        <v>0</v>
      </c>
      <c r="V417" s="105">
        <v>0</v>
      </c>
      <c r="W417" s="11">
        <v>0</v>
      </c>
      <c r="X417" s="11">
        <v>0</v>
      </c>
      <c r="Y417" s="11">
        <v>0</v>
      </c>
      <c r="Z417" s="11">
        <v>0</v>
      </c>
    </row>
    <row r="418" spans="1:26" hidden="1" x14ac:dyDescent="0.25">
      <c r="A418">
        <v>5</v>
      </c>
      <c r="B418" t="str">
        <f t="shared" si="14"/>
        <v>FrC-01122</v>
      </c>
      <c r="C418" t="s">
        <v>316</v>
      </c>
      <c r="D418" t="str">
        <f t="shared" si="15"/>
        <v>01122</v>
      </c>
      <c r="E418" t="s">
        <v>382</v>
      </c>
      <c r="F418" s="17">
        <v>48448</v>
      </c>
      <c r="G418" s="17">
        <v>48448</v>
      </c>
      <c r="H418" s="17">
        <v>51896</v>
      </c>
      <c r="I418" s="17">
        <v>51896</v>
      </c>
      <c r="J418" s="17">
        <v>57136</v>
      </c>
      <c r="K418" s="17">
        <v>57136</v>
      </c>
      <c r="L418" s="17">
        <v>64323</v>
      </c>
      <c r="M418" s="17">
        <v>64323</v>
      </c>
      <c r="N418" s="17">
        <v>72126</v>
      </c>
      <c r="O418" s="17">
        <v>72</v>
      </c>
      <c r="P418" s="17">
        <v>90</v>
      </c>
      <c r="Q418" s="17">
        <v>90</v>
      </c>
      <c r="R418" s="17">
        <v>53.1708</v>
      </c>
      <c r="S418" s="17">
        <v>62.001989999999992</v>
      </c>
      <c r="T418" s="17">
        <v>71.999999999999986</v>
      </c>
      <c r="U418" s="105">
        <v>71.999999999999986</v>
      </c>
      <c r="V418" s="105">
        <v>67.846999999999994</v>
      </c>
      <c r="W418" s="11">
        <v>67.846999999999994</v>
      </c>
      <c r="X418" s="11">
        <v>102.58</v>
      </c>
      <c r="Y418" s="11">
        <v>102.58</v>
      </c>
      <c r="Z418" s="11">
        <v>7657.7552999999998</v>
      </c>
    </row>
    <row r="419" spans="1:26" hidden="1" x14ac:dyDescent="0.25">
      <c r="A419">
        <v>5</v>
      </c>
      <c r="B419" t="str">
        <f t="shared" si="14"/>
        <v>FrC-01123</v>
      </c>
      <c r="C419" t="s">
        <v>316</v>
      </c>
      <c r="D419" t="str">
        <f t="shared" si="15"/>
        <v>01123</v>
      </c>
      <c r="E419" t="s">
        <v>383</v>
      </c>
      <c r="F419" s="17">
        <v>0</v>
      </c>
      <c r="G419" s="17">
        <v>0</v>
      </c>
      <c r="H419" s="17">
        <v>0</v>
      </c>
      <c r="I419" s="17">
        <v>0</v>
      </c>
      <c r="J419" s="17">
        <v>0</v>
      </c>
      <c r="K419" s="17">
        <v>0</v>
      </c>
      <c r="L419" s="17">
        <v>0</v>
      </c>
      <c r="M419" s="17">
        <v>0</v>
      </c>
      <c r="N419" s="17">
        <v>0</v>
      </c>
      <c r="O419" s="17">
        <v>0</v>
      </c>
      <c r="P419" s="17">
        <v>0</v>
      </c>
      <c r="Q419" s="17">
        <v>0</v>
      </c>
      <c r="R419" s="17">
        <v>0</v>
      </c>
      <c r="S419" s="17">
        <v>0</v>
      </c>
      <c r="T419" s="17">
        <v>0</v>
      </c>
      <c r="U419" s="105">
        <v>0</v>
      </c>
      <c r="V419" s="105">
        <v>0</v>
      </c>
      <c r="W419" s="11">
        <v>0</v>
      </c>
      <c r="X419" s="11">
        <v>0</v>
      </c>
      <c r="Y419" s="11">
        <v>0</v>
      </c>
      <c r="Z419" s="11">
        <v>0</v>
      </c>
    </row>
    <row r="420" spans="1:26" hidden="1" x14ac:dyDescent="0.25">
      <c r="A420">
        <v>5</v>
      </c>
      <c r="B420" t="str">
        <f t="shared" si="14"/>
        <v>FrC-01124</v>
      </c>
      <c r="C420" t="s">
        <v>316</v>
      </c>
      <c r="D420" t="str">
        <f t="shared" si="15"/>
        <v>01124</v>
      </c>
      <c r="E420" t="s">
        <v>384</v>
      </c>
      <c r="F420" s="17">
        <v>0</v>
      </c>
      <c r="G420" s="17">
        <v>0</v>
      </c>
      <c r="H420" s="17">
        <v>0</v>
      </c>
      <c r="I420" s="17">
        <v>0</v>
      </c>
      <c r="J420" s="17">
        <v>0</v>
      </c>
      <c r="K420" s="17">
        <v>0</v>
      </c>
      <c r="L420" s="17">
        <v>0</v>
      </c>
      <c r="M420" s="17">
        <v>0</v>
      </c>
      <c r="N420" s="17">
        <v>0</v>
      </c>
      <c r="O420" s="17">
        <v>0</v>
      </c>
      <c r="P420" s="17">
        <v>0</v>
      </c>
      <c r="Q420" s="17">
        <v>0</v>
      </c>
      <c r="R420" s="17">
        <v>0</v>
      </c>
      <c r="S420" s="17">
        <v>0</v>
      </c>
      <c r="T420" s="17">
        <v>0</v>
      </c>
      <c r="U420" s="105">
        <v>0</v>
      </c>
      <c r="V420" s="105">
        <v>0</v>
      </c>
      <c r="W420" s="11">
        <v>0</v>
      </c>
      <c r="X420" s="11">
        <v>0</v>
      </c>
      <c r="Y420" s="11">
        <v>0</v>
      </c>
      <c r="Z420" s="11">
        <v>0</v>
      </c>
    </row>
    <row r="421" spans="1:26" hidden="1" x14ac:dyDescent="0.25">
      <c r="A421">
        <v>5</v>
      </c>
      <c r="B421" t="str">
        <f t="shared" si="14"/>
        <v>FrC-01130</v>
      </c>
      <c r="C421" t="s">
        <v>316</v>
      </c>
      <c r="D421" t="str">
        <f t="shared" si="15"/>
        <v>01130</v>
      </c>
      <c r="E421" t="s">
        <v>385</v>
      </c>
      <c r="F421" s="17">
        <v>38635</v>
      </c>
      <c r="G421" s="17">
        <v>38635</v>
      </c>
      <c r="H421" s="17">
        <v>37196</v>
      </c>
      <c r="I421" s="17">
        <v>37196</v>
      </c>
      <c r="J421" s="17">
        <v>37482</v>
      </c>
      <c r="K421" s="17">
        <v>37482</v>
      </c>
      <c r="L421" s="17">
        <v>37460</v>
      </c>
      <c r="M421" s="17">
        <v>37460</v>
      </c>
      <c r="N421" s="17">
        <v>37580</v>
      </c>
      <c r="O421" s="17">
        <v>37580</v>
      </c>
      <c r="P421" s="17">
        <v>35690</v>
      </c>
      <c r="Q421" s="17">
        <v>35690</v>
      </c>
      <c r="R421" s="17">
        <v>35921.547930000001</v>
      </c>
      <c r="S421" s="17">
        <v>35921.547930000001</v>
      </c>
      <c r="T421" s="17">
        <v>39994.51</v>
      </c>
      <c r="U421" s="105">
        <v>39994.513780000001</v>
      </c>
      <c r="V421" s="105">
        <v>40202.082900000001</v>
      </c>
      <c r="W421" s="11">
        <v>40202.082900000001</v>
      </c>
      <c r="X421" s="11">
        <v>38859.03</v>
      </c>
      <c r="Y421" s="11">
        <v>38836.629249999998</v>
      </c>
      <c r="Z421" s="11">
        <v>38724.009640000004</v>
      </c>
    </row>
    <row r="422" spans="1:26" hidden="1" x14ac:dyDescent="0.25">
      <c r="A422">
        <v>5</v>
      </c>
      <c r="B422" t="str">
        <f t="shared" si="14"/>
        <v>FrC-01131</v>
      </c>
      <c r="C422" t="s">
        <v>316</v>
      </c>
      <c r="D422" t="str">
        <f t="shared" si="15"/>
        <v>01131</v>
      </c>
      <c r="E422" t="s">
        <v>386</v>
      </c>
      <c r="F422" s="17">
        <v>0</v>
      </c>
      <c r="G422" s="17">
        <v>0</v>
      </c>
      <c r="H422" s="17">
        <v>0</v>
      </c>
      <c r="I422" s="17">
        <v>0</v>
      </c>
      <c r="J422" s="17">
        <v>0</v>
      </c>
      <c r="K422" s="17">
        <v>0</v>
      </c>
      <c r="L422" s="17">
        <v>0</v>
      </c>
      <c r="M422" s="17">
        <v>0</v>
      </c>
      <c r="N422" s="17">
        <v>0</v>
      </c>
      <c r="O422" s="17">
        <v>0</v>
      </c>
      <c r="P422" s="17">
        <v>0</v>
      </c>
      <c r="Q422" s="17">
        <v>0</v>
      </c>
      <c r="R422" s="17">
        <v>0</v>
      </c>
      <c r="S422" s="17">
        <v>0</v>
      </c>
      <c r="T422" s="17">
        <v>0</v>
      </c>
      <c r="U422" s="105">
        <v>0</v>
      </c>
      <c r="V422" s="105">
        <v>0</v>
      </c>
      <c r="W422" s="11">
        <v>0</v>
      </c>
      <c r="X422" s="11">
        <v>0</v>
      </c>
      <c r="Y422" s="11">
        <v>0</v>
      </c>
      <c r="Z422" s="11">
        <v>0</v>
      </c>
    </row>
    <row r="423" spans="1:26" hidden="1" x14ac:dyDescent="0.25">
      <c r="A423">
        <v>5</v>
      </c>
      <c r="B423" t="str">
        <f t="shared" si="14"/>
        <v>FrC-01132</v>
      </c>
      <c r="C423" t="s">
        <v>316</v>
      </c>
      <c r="D423" t="str">
        <f t="shared" si="15"/>
        <v>01132</v>
      </c>
      <c r="E423" t="s">
        <v>387</v>
      </c>
      <c r="F423" s="17">
        <v>0</v>
      </c>
      <c r="G423" s="17">
        <v>0</v>
      </c>
      <c r="H423" s="17">
        <v>0</v>
      </c>
      <c r="I423" s="17">
        <v>0</v>
      </c>
      <c r="J423" s="17">
        <v>0</v>
      </c>
      <c r="K423" s="17">
        <v>0</v>
      </c>
      <c r="L423" s="17">
        <v>0</v>
      </c>
      <c r="M423" s="17">
        <v>0</v>
      </c>
      <c r="N423" s="17">
        <v>0</v>
      </c>
      <c r="O423" s="17">
        <v>0</v>
      </c>
      <c r="P423" s="17">
        <v>0</v>
      </c>
      <c r="Q423" s="17">
        <v>0</v>
      </c>
      <c r="R423" s="17">
        <v>0</v>
      </c>
      <c r="S423" s="17">
        <v>0</v>
      </c>
      <c r="T423" s="17">
        <v>0</v>
      </c>
      <c r="U423" s="105">
        <v>0</v>
      </c>
      <c r="V423" s="105">
        <v>0</v>
      </c>
      <c r="W423" s="11">
        <v>0</v>
      </c>
      <c r="X423" s="11">
        <v>0</v>
      </c>
      <c r="Y423" s="11">
        <v>0</v>
      </c>
      <c r="Z423" s="11">
        <v>0</v>
      </c>
    </row>
    <row r="424" spans="1:26" hidden="1" x14ac:dyDescent="0.25">
      <c r="A424">
        <v>5</v>
      </c>
      <c r="B424" t="str">
        <f t="shared" si="14"/>
        <v>FrC-0120</v>
      </c>
      <c r="C424" t="s">
        <v>316</v>
      </c>
      <c r="D424" t="str">
        <f t="shared" si="15"/>
        <v>0120</v>
      </c>
      <c r="E424" t="s">
        <v>388</v>
      </c>
      <c r="F424" s="17">
        <v>0</v>
      </c>
      <c r="G424" s="17">
        <v>0</v>
      </c>
      <c r="H424" s="17">
        <v>0</v>
      </c>
      <c r="I424" s="17">
        <v>0</v>
      </c>
      <c r="J424" s="17">
        <v>0</v>
      </c>
      <c r="K424" s="17">
        <v>0</v>
      </c>
      <c r="L424" s="17">
        <v>0</v>
      </c>
      <c r="M424" s="17">
        <v>0</v>
      </c>
      <c r="N424" s="17">
        <v>0</v>
      </c>
      <c r="O424" s="17">
        <v>0</v>
      </c>
      <c r="P424" s="17">
        <v>0</v>
      </c>
      <c r="Q424" s="17">
        <v>0</v>
      </c>
      <c r="R424" s="17">
        <v>0</v>
      </c>
      <c r="S424" s="17">
        <v>7742.75954</v>
      </c>
      <c r="T424" s="17">
        <v>6295.0097979999991</v>
      </c>
      <c r="U424" s="105">
        <v>5840.0684499999998</v>
      </c>
      <c r="V424" s="105">
        <v>6858.1379500000012</v>
      </c>
      <c r="W424" s="11">
        <v>0</v>
      </c>
      <c r="X424" s="11">
        <v>0</v>
      </c>
      <c r="Y424" s="11">
        <v>0</v>
      </c>
      <c r="Z424" s="11">
        <v>0</v>
      </c>
    </row>
    <row r="425" spans="1:26" hidden="1" x14ac:dyDescent="0.25">
      <c r="A425">
        <v>5</v>
      </c>
      <c r="B425" t="str">
        <f t="shared" si="14"/>
        <v>FrC-0121</v>
      </c>
      <c r="C425" t="s">
        <v>316</v>
      </c>
      <c r="D425" t="str">
        <f t="shared" si="15"/>
        <v>0121</v>
      </c>
      <c r="E425" t="s">
        <v>389</v>
      </c>
      <c r="F425" s="17">
        <v>0</v>
      </c>
      <c r="G425" s="17">
        <v>0</v>
      </c>
      <c r="H425" s="17">
        <v>0</v>
      </c>
      <c r="I425" s="17">
        <v>0</v>
      </c>
      <c r="J425" s="17">
        <v>0</v>
      </c>
      <c r="K425" s="17">
        <v>0</v>
      </c>
      <c r="L425" s="17">
        <v>0</v>
      </c>
      <c r="M425" s="17">
        <v>0</v>
      </c>
      <c r="N425" s="17">
        <v>0</v>
      </c>
      <c r="O425" s="17">
        <v>0</v>
      </c>
      <c r="P425" s="17">
        <v>0</v>
      </c>
      <c r="Q425" s="17">
        <v>0</v>
      </c>
      <c r="R425" s="17">
        <v>0</v>
      </c>
      <c r="S425" s="17">
        <v>0</v>
      </c>
      <c r="T425" s="17">
        <v>0</v>
      </c>
      <c r="U425" s="105">
        <v>0</v>
      </c>
      <c r="V425" s="105">
        <v>0</v>
      </c>
      <c r="W425" s="11">
        <v>0</v>
      </c>
      <c r="X425" s="11">
        <v>0</v>
      </c>
      <c r="Y425" s="11">
        <v>0</v>
      </c>
      <c r="Z425" s="11">
        <v>0</v>
      </c>
    </row>
    <row r="426" spans="1:26" hidden="1" x14ac:dyDescent="0.25">
      <c r="A426">
        <v>5</v>
      </c>
      <c r="B426" t="str">
        <f t="shared" si="14"/>
        <v>FrC-0122</v>
      </c>
      <c r="C426" t="s">
        <v>316</v>
      </c>
      <c r="D426" t="str">
        <f t="shared" si="15"/>
        <v>0122</v>
      </c>
      <c r="E426" t="s">
        <v>390</v>
      </c>
      <c r="F426" s="17">
        <v>0</v>
      </c>
      <c r="G426" s="17">
        <v>0</v>
      </c>
      <c r="H426" s="17">
        <v>0</v>
      </c>
      <c r="I426" s="17">
        <v>0</v>
      </c>
      <c r="J426" s="17">
        <v>0</v>
      </c>
      <c r="K426" s="17">
        <v>0</v>
      </c>
      <c r="L426" s="17">
        <v>0</v>
      </c>
      <c r="M426" s="17">
        <v>0</v>
      </c>
      <c r="N426" s="17">
        <v>0</v>
      </c>
      <c r="O426" s="17">
        <v>0</v>
      </c>
      <c r="P426" s="17">
        <v>0</v>
      </c>
      <c r="Q426" s="17">
        <v>0</v>
      </c>
      <c r="R426" s="17">
        <v>0</v>
      </c>
      <c r="S426" s="17">
        <v>0</v>
      </c>
      <c r="T426" s="17">
        <v>0</v>
      </c>
      <c r="U426" s="105">
        <v>0</v>
      </c>
      <c r="V426" s="105">
        <v>0</v>
      </c>
      <c r="W426" s="11">
        <v>0</v>
      </c>
      <c r="X426" s="11">
        <v>0</v>
      </c>
      <c r="Y426" s="11">
        <v>0</v>
      </c>
      <c r="Z426" s="11">
        <v>0</v>
      </c>
    </row>
    <row r="427" spans="1:26" hidden="1" x14ac:dyDescent="0.25">
      <c r="A427">
        <v>5</v>
      </c>
      <c r="B427" t="str">
        <f t="shared" si="14"/>
        <v>FrC-0123</v>
      </c>
      <c r="C427" t="s">
        <v>316</v>
      </c>
      <c r="D427" t="str">
        <f t="shared" si="15"/>
        <v>0123</v>
      </c>
      <c r="E427" t="s">
        <v>391</v>
      </c>
      <c r="F427" s="17">
        <v>0</v>
      </c>
      <c r="G427" s="17">
        <v>0</v>
      </c>
      <c r="H427" s="17">
        <v>0</v>
      </c>
      <c r="I427" s="17">
        <v>0</v>
      </c>
      <c r="J427" s="17">
        <v>0</v>
      </c>
      <c r="K427" s="17">
        <v>0</v>
      </c>
      <c r="L427" s="17">
        <v>0</v>
      </c>
      <c r="M427" s="17">
        <v>0</v>
      </c>
      <c r="N427" s="17">
        <v>0</v>
      </c>
      <c r="O427" s="17">
        <v>0</v>
      </c>
      <c r="P427" s="17">
        <v>0</v>
      </c>
      <c r="Q427" s="17">
        <v>0</v>
      </c>
      <c r="R427" s="17">
        <v>0</v>
      </c>
      <c r="S427" s="17">
        <v>0</v>
      </c>
      <c r="T427" s="17">
        <v>0</v>
      </c>
      <c r="U427" s="105">
        <v>0</v>
      </c>
      <c r="V427" s="105">
        <v>0</v>
      </c>
      <c r="W427" s="11">
        <v>0</v>
      </c>
      <c r="X427" s="11">
        <v>0</v>
      </c>
      <c r="Y427" s="11">
        <v>0</v>
      </c>
      <c r="Z427" s="11">
        <v>0</v>
      </c>
    </row>
    <row r="428" spans="1:26" hidden="1" x14ac:dyDescent="0.25">
      <c r="A428">
        <v>5</v>
      </c>
      <c r="B428" t="str">
        <f t="shared" si="14"/>
        <v>FrC-0124</v>
      </c>
      <c r="C428" t="s">
        <v>316</v>
      </c>
      <c r="D428" t="str">
        <f t="shared" si="15"/>
        <v>0124</v>
      </c>
      <c r="E428" t="s">
        <v>392</v>
      </c>
      <c r="F428" s="17">
        <v>0</v>
      </c>
      <c r="G428" s="17">
        <v>0</v>
      </c>
      <c r="H428" s="17">
        <v>0</v>
      </c>
      <c r="I428" s="17">
        <v>0</v>
      </c>
      <c r="J428" s="17">
        <v>0</v>
      </c>
      <c r="K428" s="17">
        <v>0</v>
      </c>
      <c r="L428" s="17">
        <v>0</v>
      </c>
      <c r="M428" s="17">
        <v>0</v>
      </c>
      <c r="N428" s="17">
        <v>0</v>
      </c>
      <c r="O428" s="17">
        <v>0</v>
      </c>
      <c r="P428" s="17">
        <v>0</v>
      </c>
      <c r="Q428" s="17">
        <v>0</v>
      </c>
      <c r="R428" s="17">
        <v>0</v>
      </c>
      <c r="S428" s="17">
        <v>0</v>
      </c>
      <c r="T428" s="17">
        <v>0</v>
      </c>
      <c r="U428" s="105">
        <v>0</v>
      </c>
      <c r="V428" s="105">
        <v>0</v>
      </c>
      <c r="W428" s="11">
        <v>0</v>
      </c>
      <c r="X428" s="11">
        <v>0</v>
      </c>
      <c r="Y428" s="11">
        <v>0</v>
      </c>
      <c r="Z428" s="11">
        <v>0</v>
      </c>
    </row>
    <row r="429" spans="1:26" hidden="1" x14ac:dyDescent="0.25">
      <c r="A429">
        <v>5</v>
      </c>
      <c r="B429" t="str">
        <f t="shared" si="14"/>
        <v>FrC-0131</v>
      </c>
      <c r="C429" t="s">
        <v>316</v>
      </c>
      <c r="D429" t="str">
        <f t="shared" si="15"/>
        <v>0131</v>
      </c>
      <c r="E429" t="s">
        <v>393</v>
      </c>
      <c r="F429" s="17">
        <v>851</v>
      </c>
      <c r="G429" s="17">
        <v>851</v>
      </c>
      <c r="H429" s="17">
        <v>1055</v>
      </c>
      <c r="I429" s="17">
        <v>876</v>
      </c>
      <c r="J429" s="17">
        <v>1027</v>
      </c>
      <c r="K429" s="17">
        <v>1027</v>
      </c>
      <c r="L429" s="17">
        <v>1078</v>
      </c>
      <c r="M429" s="17">
        <v>1078</v>
      </c>
      <c r="N429" s="17">
        <v>747</v>
      </c>
      <c r="O429" s="17">
        <v>747</v>
      </c>
      <c r="P429" s="17">
        <v>379</v>
      </c>
      <c r="Q429" s="17">
        <v>379</v>
      </c>
      <c r="R429" s="17">
        <v>407.95406000000003</v>
      </c>
      <c r="S429" s="17">
        <v>407.95406000000003</v>
      </c>
      <c r="T429" s="17">
        <v>401.17</v>
      </c>
      <c r="U429" s="105">
        <v>401.17122000000001</v>
      </c>
      <c r="V429" s="105">
        <v>416.14195000000001</v>
      </c>
      <c r="W429" s="11">
        <v>416.14195000000001</v>
      </c>
      <c r="X429" s="11">
        <v>332512.59670999995</v>
      </c>
      <c r="Y429" s="11">
        <v>332502.5871</v>
      </c>
      <c r="Z429" s="11">
        <v>344271.28875999997</v>
      </c>
    </row>
    <row r="430" spans="1:26" hidden="1" x14ac:dyDescent="0.25">
      <c r="A430">
        <v>5</v>
      </c>
      <c r="B430" t="str">
        <f t="shared" si="14"/>
        <v>FrC-0132</v>
      </c>
      <c r="C430" t="s">
        <v>316</v>
      </c>
      <c r="D430" t="str">
        <f t="shared" si="15"/>
        <v>0132</v>
      </c>
      <c r="E430" t="s">
        <v>394</v>
      </c>
      <c r="F430" s="17">
        <v>0</v>
      </c>
      <c r="G430" s="17">
        <v>0</v>
      </c>
      <c r="H430" s="17">
        <v>0</v>
      </c>
      <c r="I430" s="17">
        <v>0</v>
      </c>
      <c r="J430" s="17">
        <v>0</v>
      </c>
      <c r="K430" s="17">
        <v>0</v>
      </c>
      <c r="L430" s="17">
        <v>0</v>
      </c>
      <c r="M430" s="17">
        <v>0</v>
      </c>
      <c r="N430" s="17">
        <v>0</v>
      </c>
      <c r="O430" s="17">
        <v>0</v>
      </c>
      <c r="P430" s="17">
        <v>0</v>
      </c>
      <c r="Q430" s="17">
        <v>0</v>
      </c>
      <c r="R430" s="17">
        <v>0</v>
      </c>
      <c r="S430" s="17">
        <v>0</v>
      </c>
      <c r="T430" s="17">
        <v>0</v>
      </c>
      <c r="U430" s="105">
        <v>0</v>
      </c>
      <c r="V430" s="105">
        <v>0</v>
      </c>
      <c r="W430" s="11">
        <v>0</v>
      </c>
      <c r="X430" s="11">
        <v>114.35707999999998</v>
      </c>
      <c r="Y430" s="11">
        <v>114.35707999999998</v>
      </c>
      <c r="Z430" s="11">
        <v>140</v>
      </c>
    </row>
    <row r="431" spans="1:26" hidden="1" x14ac:dyDescent="0.25">
      <c r="A431">
        <v>5</v>
      </c>
      <c r="B431" t="str">
        <f t="shared" si="14"/>
        <v>FrC-0133</v>
      </c>
      <c r="C431" t="s">
        <v>316</v>
      </c>
      <c r="D431" t="str">
        <f t="shared" si="15"/>
        <v>0133</v>
      </c>
      <c r="E431" t="s">
        <v>395</v>
      </c>
      <c r="F431" s="17">
        <v>123032</v>
      </c>
      <c r="G431" s="17">
        <v>123032</v>
      </c>
      <c r="H431" s="17">
        <v>116878</v>
      </c>
      <c r="I431" s="17">
        <v>116772</v>
      </c>
      <c r="J431" s="17">
        <v>108308</v>
      </c>
      <c r="K431" s="17">
        <v>108308</v>
      </c>
      <c r="L431" s="17">
        <v>109119</v>
      </c>
      <c r="M431" s="17">
        <v>109139</v>
      </c>
      <c r="N431" s="17">
        <v>106313</v>
      </c>
      <c r="O431" s="17">
        <v>106072</v>
      </c>
      <c r="P431" s="17">
        <v>118028</v>
      </c>
      <c r="Q431" s="17">
        <v>118028</v>
      </c>
      <c r="R431" s="17">
        <v>126307.92457999999</v>
      </c>
      <c r="S431" s="17">
        <v>126307.92457999999</v>
      </c>
      <c r="T431" s="17">
        <v>133471.72700000001</v>
      </c>
      <c r="U431" s="105">
        <v>131041.66843000001</v>
      </c>
      <c r="V431" s="105">
        <v>140254.69835000002</v>
      </c>
      <c r="W431" s="11">
        <v>140254.69834556</v>
      </c>
      <c r="X431" s="11">
        <v>94758.988520000014</v>
      </c>
      <c r="Y431" s="11">
        <v>94786.240889999986</v>
      </c>
      <c r="Z431" s="11">
        <v>116514.03921000031</v>
      </c>
    </row>
    <row r="432" spans="1:26" hidden="1" x14ac:dyDescent="0.25">
      <c r="A432">
        <v>5</v>
      </c>
      <c r="B432" t="str">
        <f t="shared" si="14"/>
        <v>FrC-01400</v>
      </c>
      <c r="C432" t="s">
        <v>316</v>
      </c>
      <c r="D432" t="str">
        <f t="shared" si="15"/>
        <v>01400</v>
      </c>
      <c r="E432" t="s">
        <v>396</v>
      </c>
      <c r="F432" s="17">
        <v>129357</v>
      </c>
      <c r="G432" s="17">
        <v>129357</v>
      </c>
      <c r="H432" s="17">
        <v>133947</v>
      </c>
      <c r="I432" s="17">
        <v>123292</v>
      </c>
      <c r="J432" s="17">
        <v>125770</v>
      </c>
      <c r="K432" s="17">
        <v>125522</v>
      </c>
      <c r="L432" s="17">
        <v>131669</v>
      </c>
      <c r="M432" s="17">
        <v>131669</v>
      </c>
      <c r="N432" s="17">
        <v>133078</v>
      </c>
      <c r="O432" s="17">
        <v>204278</v>
      </c>
      <c r="P432" s="17">
        <v>169083</v>
      </c>
      <c r="Q432" s="17">
        <v>166923</v>
      </c>
      <c r="R432" s="17">
        <v>173435.44875000001</v>
      </c>
      <c r="S432" s="17">
        <v>179541.77499999999</v>
      </c>
      <c r="T432" s="17">
        <v>169874.42599999998</v>
      </c>
      <c r="U432" s="105">
        <v>167863.61754000001</v>
      </c>
      <c r="V432" s="105">
        <v>190128.84019999995</v>
      </c>
      <c r="W432" s="11">
        <v>190031.17891200003</v>
      </c>
      <c r="X432" s="11">
        <v>185937.11028519997</v>
      </c>
      <c r="Y432" s="11">
        <v>186453.09475999998</v>
      </c>
      <c r="Z432" s="11">
        <v>203724.65971819998</v>
      </c>
    </row>
    <row r="433" spans="1:26" hidden="1" x14ac:dyDescent="0.25">
      <c r="A433">
        <v>5</v>
      </c>
      <c r="B433" t="str">
        <f t="shared" si="14"/>
        <v>FrC-01401</v>
      </c>
      <c r="C433" t="s">
        <v>316</v>
      </c>
      <c r="D433" t="str">
        <f t="shared" si="15"/>
        <v>01401</v>
      </c>
      <c r="E433" t="s">
        <v>397</v>
      </c>
      <c r="F433" s="17">
        <v>0</v>
      </c>
      <c r="G433" s="17">
        <v>0</v>
      </c>
      <c r="H433" s="17">
        <v>0</v>
      </c>
      <c r="I433" s="17">
        <v>0</v>
      </c>
      <c r="J433" s="17">
        <v>0</v>
      </c>
      <c r="K433" s="17">
        <v>0</v>
      </c>
      <c r="L433" s="17">
        <v>0</v>
      </c>
      <c r="M433" s="17">
        <v>0</v>
      </c>
      <c r="N433" s="17">
        <v>0</v>
      </c>
      <c r="O433" s="17">
        <v>0</v>
      </c>
      <c r="P433" s="17">
        <v>0</v>
      </c>
      <c r="Q433" s="17">
        <v>0</v>
      </c>
      <c r="R433" s="17">
        <v>0</v>
      </c>
      <c r="S433" s="17">
        <v>0</v>
      </c>
      <c r="T433" s="17">
        <v>0</v>
      </c>
      <c r="U433" s="105">
        <v>0</v>
      </c>
      <c r="V433" s="105">
        <v>0</v>
      </c>
      <c r="W433" s="11">
        <v>0</v>
      </c>
      <c r="X433" s="11">
        <v>0</v>
      </c>
      <c r="Y433" s="11">
        <v>0</v>
      </c>
      <c r="Z433" s="11">
        <v>0</v>
      </c>
    </row>
    <row r="434" spans="1:26" hidden="1" x14ac:dyDescent="0.25">
      <c r="A434">
        <v>5</v>
      </c>
      <c r="B434" t="str">
        <f t="shared" si="14"/>
        <v>FrC-0150</v>
      </c>
      <c r="C434" t="s">
        <v>316</v>
      </c>
      <c r="D434" t="str">
        <f t="shared" si="15"/>
        <v>0150</v>
      </c>
      <c r="E434" t="s">
        <v>398</v>
      </c>
      <c r="F434" s="17">
        <v>0</v>
      </c>
      <c r="G434" s="17">
        <v>0</v>
      </c>
      <c r="H434" s="17">
        <v>0</v>
      </c>
      <c r="I434" s="17">
        <v>0</v>
      </c>
      <c r="J434" s="17">
        <v>0</v>
      </c>
      <c r="K434" s="17">
        <v>0</v>
      </c>
      <c r="L434" s="17">
        <v>0</v>
      </c>
      <c r="M434" s="17">
        <v>0</v>
      </c>
      <c r="N434" s="17">
        <v>0</v>
      </c>
      <c r="O434" s="17">
        <v>0</v>
      </c>
      <c r="P434" s="17">
        <v>0</v>
      </c>
      <c r="Q434" s="17">
        <v>0</v>
      </c>
      <c r="R434" s="17">
        <v>0</v>
      </c>
      <c r="S434" s="17">
        <v>0</v>
      </c>
      <c r="T434" s="17">
        <v>0</v>
      </c>
      <c r="U434" s="105">
        <v>0</v>
      </c>
      <c r="V434" s="105">
        <v>0</v>
      </c>
      <c r="W434" s="11">
        <v>0</v>
      </c>
      <c r="X434" s="11">
        <v>245.20519000000007</v>
      </c>
      <c r="Y434" s="11">
        <v>209.11203</v>
      </c>
      <c r="Z434" s="11">
        <v>212.45728000000003</v>
      </c>
    </row>
    <row r="435" spans="1:26" hidden="1" x14ac:dyDescent="0.25">
      <c r="A435">
        <v>5</v>
      </c>
      <c r="B435" t="str">
        <f t="shared" si="14"/>
        <v>FrC-01511</v>
      </c>
      <c r="C435" t="s">
        <v>316</v>
      </c>
      <c r="D435" t="str">
        <f t="shared" si="15"/>
        <v>01511</v>
      </c>
      <c r="E435" t="s">
        <v>399</v>
      </c>
      <c r="F435" s="17">
        <v>0</v>
      </c>
      <c r="G435" s="17">
        <v>0</v>
      </c>
      <c r="H435" s="17">
        <v>0</v>
      </c>
      <c r="I435" s="17">
        <v>0</v>
      </c>
      <c r="J435" s="17">
        <v>0</v>
      </c>
      <c r="K435" s="17">
        <v>0</v>
      </c>
      <c r="L435" s="17">
        <v>0</v>
      </c>
      <c r="M435" s="17">
        <v>0</v>
      </c>
      <c r="N435" s="17">
        <v>0</v>
      </c>
      <c r="O435" s="17">
        <v>0</v>
      </c>
      <c r="P435" s="17">
        <v>0</v>
      </c>
      <c r="Q435" s="17">
        <v>0</v>
      </c>
      <c r="R435" s="17">
        <v>0</v>
      </c>
      <c r="S435" s="17">
        <v>0</v>
      </c>
      <c r="T435" s="17">
        <v>0</v>
      </c>
      <c r="U435" s="105">
        <v>0</v>
      </c>
      <c r="V435" s="105">
        <v>0</v>
      </c>
      <c r="W435" s="11">
        <v>0</v>
      </c>
      <c r="X435" s="11">
        <v>0</v>
      </c>
      <c r="Y435" s="11">
        <v>0</v>
      </c>
      <c r="Z435" s="11">
        <v>0</v>
      </c>
    </row>
    <row r="436" spans="1:26" hidden="1" x14ac:dyDescent="0.25">
      <c r="A436">
        <v>5</v>
      </c>
      <c r="B436" t="str">
        <f t="shared" si="14"/>
        <v>FrC-01512</v>
      </c>
      <c r="C436" t="s">
        <v>316</v>
      </c>
      <c r="D436" t="str">
        <f t="shared" si="15"/>
        <v>01512</v>
      </c>
      <c r="E436" t="s">
        <v>400</v>
      </c>
      <c r="F436" s="17">
        <v>0</v>
      </c>
      <c r="G436" s="17">
        <v>0</v>
      </c>
      <c r="H436" s="17">
        <v>0</v>
      </c>
      <c r="I436" s="17">
        <v>0</v>
      </c>
      <c r="J436" s="17">
        <v>0</v>
      </c>
      <c r="K436" s="17">
        <v>0</v>
      </c>
      <c r="L436" s="17">
        <v>0</v>
      </c>
      <c r="M436" s="17">
        <v>0</v>
      </c>
      <c r="N436" s="17">
        <v>0</v>
      </c>
      <c r="O436" s="17">
        <v>0</v>
      </c>
      <c r="P436" s="17">
        <v>0</v>
      </c>
      <c r="Q436" s="17">
        <v>0</v>
      </c>
      <c r="R436" s="17">
        <v>0</v>
      </c>
      <c r="S436" s="17">
        <v>0</v>
      </c>
      <c r="T436" s="17">
        <v>0</v>
      </c>
      <c r="U436" s="105">
        <v>0</v>
      </c>
      <c r="V436" s="105">
        <v>0</v>
      </c>
      <c r="W436" s="11">
        <v>0</v>
      </c>
      <c r="X436" s="11">
        <v>0</v>
      </c>
      <c r="Y436" s="11">
        <v>0</v>
      </c>
      <c r="Z436" s="11">
        <v>0</v>
      </c>
    </row>
    <row r="437" spans="1:26" hidden="1" x14ac:dyDescent="0.25">
      <c r="A437">
        <v>5</v>
      </c>
      <c r="B437" t="str">
        <f t="shared" si="14"/>
        <v>FrC-01513</v>
      </c>
      <c r="C437" t="s">
        <v>316</v>
      </c>
      <c r="D437" t="str">
        <f t="shared" si="15"/>
        <v>01513</v>
      </c>
      <c r="E437" t="s">
        <v>401</v>
      </c>
      <c r="F437" s="17">
        <v>0</v>
      </c>
      <c r="G437" s="17">
        <v>0</v>
      </c>
      <c r="H437" s="17">
        <v>0</v>
      </c>
      <c r="I437" s="17">
        <v>0</v>
      </c>
      <c r="J437" s="17">
        <v>0</v>
      </c>
      <c r="K437" s="17">
        <v>0</v>
      </c>
      <c r="L437" s="17">
        <v>0</v>
      </c>
      <c r="M437" s="17">
        <v>0</v>
      </c>
      <c r="N437" s="17">
        <v>0</v>
      </c>
      <c r="O437" s="17">
        <v>0</v>
      </c>
      <c r="P437" s="17">
        <v>0</v>
      </c>
      <c r="Q437" s="17">
        <v>0</v>
      </c>
      <c r="R437" s="17">
        <v>0</v>
      </c>
      <c r="S437" s="17">
        <v>0</v>
      </c>
      <c r="T437" s="17">
        <v>0</v>
      </c>
      <c r="U437" s="105">
        <v>0</v>
      </c>
      <c r="V437" s="105">
        <v>0</v>
      </c>
      <c r="W437" s="11">
        <v>0</v>
      </c>
      <c r="X437" s="11">
        <v>0</v>
      </c>
      <c r="Y437" s="11">
        <v>0</v>
      </c>
      <c r="Z437" s="11">
        <v>0</v>
      </c>
    </row>
    <row r="438" spans="1:26" hidden="1" x14ac:dyDescent="0.25">
      <c r="A438">
        <v>5</v>
      </c>
      <c r="B438" t="str">
        <f t="shared" si="14"/>
        <v>FrC-0152</v>
      </c>
      <c r="C438" t="s">
        <v>316</v>
      </c>
      <c r="D438" t="str">
        <f t="shared" si="15"/>
        <v>0152</v>
      </c>
      <c r="E438" t="s">
        <v>402</v>
      </c>
      <c r="F438" s="17">
        <v>0</v>
      </c>
      <c r="G438" s="17">
        <v>0</v>
      </c>
      <c r="H438" s="17">
        <v>0</v>
      </c>
      <c r="I438" s="17">
        <v>0</v>
      </c>
      <c r="J438" s="17">
        <v>0</v>
      </c>
      <c r="K438" s="17">
        <v>0</v>
      </c>
      <c r="L438" s="17">
        <v>0</v>
      </c>
      <c r="M438" s="17">
        <v>0</v>
      </c>
      <c r="N438" s="17">
        <v>0</v>
      </c>
      <c r="O438" s="17">
        <v>0</v>
      </c>
      <c r="P438" s="17">
        <v>0</v>
      </c>
      <c r="Q438" s="17">
        <v>0</v>
      </c>
      <c r="R438" s="17">
        <v>0</v>
      </c>
      <c r="S438" s="17">
        <v>0</v>
      </c>
      <c r="T438" s="17">
        <v>0</v>
      </c>
      <c r="U438" s="105">
        <v>0</v>
      </c>
      <c r="V438" s="105">
        <v>0</v>
      </c>
      <c r="W438" s="11">
        <v>0</v>
      </c>
      <c r="X438" s="11">
        <v>0</v>
      </c>
      <c r="Y438" s="11">
        <v>0</v>
      </c>
      <c r="Z438" s="11">
        <v>0</v>
      </c>
    </row>
    <row r="439" spans="1:26" hidden="1" x14ac:dyDescent="0.25">
      <c r="A439">
        <v>5</v>
      </c>
      <c r="B439" t="str">
        <f t="shared" si="14"/>
        <v>FrC-0153</v>
      </c>
      <c r="C439" t="s">
        <v>316</v>
      </c>
      <c r="D439" t="str">
        <f t="shared" si="15"/>
        <v>0153</v>
      </c>
      <c r="E439" t="s">
        <v>403</v>
      </c>
      <c r="F439" s="17">
        <v>0</v>
      </c>
      <c r="G439" s="17">
        <v>0</v>
      </c>
      <c r="H439" s="17">
        <v>0</v>
      </c>
      <c r="I439" s="17">
        <v>0</v>
      </c>
      <c r="J439" s="17">
        <v>0</v>
      </c>
      <c r="K439" s="17">
        <v>0</v>
      </c>
      <c r="L439" s="17">
        <v>0</v>
      </c>
      <c r="M439" s="17">
        <v>0</v>
      </c>
      <c r="N439" s="17">
        <v>0</v>
      </c>
      <c r="O439" s="17">
        <v>0</v>
      </c>
      <c r="P439" s="17">
        <v>0</v>
      </c>
      <c r="Q439" s="17">
        <v>0</v>
      </c>
      <c r="R439" s="17">
        <v>0</v>
      </c>
      <c r="S439" s="17">
        <v>0</v>
      </c>
      <c r="T439" s="17">
        <v>0</v>
      </c>
      <c r="U439" s="105">
        <v>0</v>
      </c>
      <c r="V439" s="105">
        <v>0</v>
      </c>
      <c r="W439" s="11">
        <v>0</v>
      </c>
      <c r="X439" s="11">
        <v>0</v>
      </c>
      <c r="Y439" s="11">
        <v>0</v>
      </c>
      <c r="Z439" s="11">
        <v>0</v>
      </c>
    </row>
    <row r="440" spans="1:26" hidden="1" x14ac:dyDescent="0.25">
      <c r="A440">
        <v>5</v>
      </c>
      <c r="B440" t="str">
        <f t="shared" si="14"/>
        <v>FrC-0154</v>
      </c>
      <c r="C440" t="s">
        <v>316</v>
      </c>
      <c r="D440" t="str">
        <f t="shared" si="15"/>
        <v>0154</v>
      </c>
      <c r="E440" t="s">
        <v>404</v>
      </c>
      <c r="F440" s="17">
        <v>0</v>
      </c>
      <c r="G440" s="17">
        <v>0</v>
      </c>
      <c r="H440" s="17">
        <v>0</v>
      </c>
      <c r="I440" s="17">
        <v>0</v>
      </c>
      <c r="J440" s="17">
        <v>0</v>
      </c>
      <c r="K440" s="17">
        <v>0</v>
      </c>
      <c r="L440" s="17">
        <v>0</v>
      </c>
      <c r="M440" s="17">
        <v>0</v>
      </c>
      <c r="N440" s="17">
        <v>0</v>
      </c>
      <c r="O440" s="17">
        <v>0</v>
      </c>
      <c r="P440" s="17">
        <v>0</v>
      </c>
      <c r="Q440" s="17">
        <v>0</v>
      </c>
      <c r="R440" s="17">
        <v>0</v>
      </c>
      <c r="S440" s="17">
        <v>0</v>
      </c>
      <c r="T440" s="17">
        <v>0</v>
      </c>
      <c r="U440" s="105">
        <v>0</v>
      </c>
      <c r="V440" s="105">
        <v>0</v>
      </c>
      <c r="W440" s="11">
        <v>0</v>
      </c>
      <c r="X440" s="11">
        <v>0</v>
      </c>
      <c r="Y440" s="11">
        <v>0</v>
      </c>
      <c r="Z440" s="11">
        <v>0</v>
      </c>
    </row>
    <row r="441" spans="1:26" hidden="1" x14ac:dyDescent="0.25">
      <c r="A441">
        <v>5</v>
      </c>
      <c r="B441" t="str">
        <f t="shared" si="14"/>
        <v>FrC-0155</v>
      </c>
      <c r="C441" t="s">
        <v>316</v>
      </c>
      <c r="D441" t="str">
        <f t="shared" si="15"/>
        <v>0155</v>
      </c>
      <c r="E441" t="s">
        <v>405</v>
      </c>
      <c r="F441" s="17">
        <v>0</v>
      </c>
      <c r="G441" s="17">
        <v>0</v>
      </c>
      <c r="H441" s="17">
        <v>0</v>
      </c>
      <c r="I441" s="17">
        <v>0</v>
      </c>
      <c r="J441" s="17">
        <v>0</v>
      </c>
      <c r="K441" s="17">
        <v>0</v>
      </c>
      <c r="L441" s="17">
        <v>0</v>
      </c>
      <c r="M441" s="17">
        <v>0</v>
      </c>
      <c r="N441" s="17">
        <v>0</v>
      </c>
      <c r="O441" s="17">
        <v>0</v>
      </c>
      <c r="P441" s="17">
        <v>0</v>
      </c>
      <c r="Q441" s="17">
        <v>0</v>
      </c>
      <c r="R441" s="17">
        <v>0</v>
      </c>
      <c r="S441" s="17">
        <v>0</v>
      </c>
      <c r="T441" s="17">
        <v>0</v>
      </c>
      <c r="U441" s="105">
        <v>0</v>
      </c>
      <c r="V441" s="105">
        <v>0</v>
      </c>
      <c r="W441" s="11">
        <v>0</v>
      </c>
      <c r="X441" s="11">
        <v>0</v>
      </c>
      <c r="Y441" s="11">
        <v>0</v>
      </c>
      <c r="Z441" s="11">
        <v>0</v>
      </c>
    </row>
    <row r="442" spans="1:26" hidden="1" x14ac:dyDescent="0.25">
      <c r="A442">
        <v>5</v>
      </c>
      <c r="B442" t="str">
        <f t="shared" si="14"/>
        <v>FrC-0160</v>
      </c>
      <c r="C442" t="s">
        <v>316</v>
      </c>
      <c r="D442" t="str">
        <f t="shared" si="15"/>
        <v>0160</v>
      </c>
      <c r="E442" t="s">
        <v>406</v>
      </c>
      <c r="F442" s="17">
        <v>0</v>
      </c>
      <c r="G442" s="17">
        <v>0</v>
      </c>
      <c r="H442" s="17">
        <v>0</v>
      </c>
      <c r="I442" s="17">
        <v>0</v>
      </c>
      <c r="J442" s="17">
        <v>0</v>
      </c>
      <c r="K442" s="17">
        <v>0</v>
      </c>
      <c r="L442" s="17">
        <v>0</v>
      </c>
      <c r="M442" s="17">
        <v>0</v>
      </c>
      <c r="N442" s="17">
        <v>0</v>
      </c>
      <c r="O442" s="17">
        <v>0</v>
      </c>
      <c r="P442" s="17">
        <v>0</v>
      </c>
      <c r="Q442" s="17">
        <v>0</v>
      </c>
      <c r="R442" s="17">
        <v>0</v>
      </c>
      <c r="S442" s="17">
        <v>0</v>
      </c>
      <c r="T442" s="17">
        <v>0</v>
      </c>
      <c r="U442" s="105">
        <v>0</v>
      </c>
      <c r="V442" s="105">
        <v>0</v>
      </c>
      <c r="W442" s="11">
        <v>0</v>
      </c>
      <c r="X442" s="11">
        <v>0</v>
      </c>
      <c r="Y442" s="11">
        <v>0</v>
      </c>
      <c r="Z442" s="11">
        <v>0</v>
      </c>
    </row>
    <row r="443" spans="1:26" hidden="1" x14ac:dyDescent="0.25">
      <c r="A443">
        <v>5</v>
      </c>
      <c r="B443" t="str">
        <f t="shared" si="14"/>
        <v>FrC-0170</v>
      </c>
      <c r="C443" t="s">
        <v>316</v>
      </c>
      <c r="D443" t="str">
        <f t="shared" si="15"/>
        <v>0170</v>
      </c>
      <c r="E443" t="s">
        <v>407</v>
      </c>
      <c r="F443" s="17">
        <v>0</v>
      </c>
      <c r="G443" s="17">
        <v>0</v>
      </c>
      <c r="H443" s="17">
        <v>0</v>
      </c>
      <c r="I443" s="17">
        <v>0</v>
      </c>
      <c r="J443" s="17">
        <v>0</v>
      </c>
      <c r="K443" s="17">
        <v>0</v>
      </c>
      <c r="L443" s="17">
        <v>0</v>
      </c>
      <c r="M443" s="17">
        <v>0</v>
      </c>
      <c r="N443" s="17">
        <v>0</v>
      </c>
      <c r="O443" s="17">
        <v>0</v>
      </c>
      <c r="P443" s="17">
        <v>0</v>
      </c>
      <c r="Q443" s="17">
        <v>0</v>
      </c>
      <c r="R443" s="17">
        <v>0</v>
      </c>
      <c r="S443" s="17">
        <v>0</v>
      </c>
      <c r="T443" s="17">
        <v>0</v>
      </c>
      <c r="U443" s="105">
        <v>0</v>
      </c>
      <c r="V443" s="105">
        <v>0</v>
      </c>
      <c r="W443" s="11">
        <v>0</v>
      </c>
      <c r="X443" s="11">
        <v>381.06246999999996</v>
      </c>
      <c r="Y443" s="11">
        <v>381.06246999999996</v>
      </c>
      <c r="Z443" s="11">
        <v>371.84755000000007</v>
      </c>
    </row>
    <row r="444" spans="1:26" hidden="1" x14ac:dyDescent="0.25">
      <c r="A444">
        <v>5</v>
      </c>
      <c r="B444" t="str">
        <f t="shared" si="14"/>
        <v>FrC-0171</v>
      </c>
      <c r="C444" t="s">
        <v>316</v>
      </c>
      <c r="D444" t="str">
        <f t="shared" si="15"/>
        <v>0171</v>
      </c>
      <c r="E444" t="s">
        <v>408</v>
      </c>
      <c r="F444" s="17">
        <v>148833</v>
      </c>
      <c r="G444" s="17">
        <v>148833</v>
      </c>
      <c r="H444" s="17">
        <v>162064</v>
      </c>
      <c r="I444" s="17">
        <v>162064</v>
      </c>
      <c r="J444" s="17">
        <v>168456</v>
      </c>
      <c r="K444" s="17">
        <v>168456</v>
      </c>
      <c r="L444" s="17">
        <v>175473</v>
      </c>
      <c r="M444" s="17">
        <v>175473</v>
      </c>
      <c r="N444" s="17">
        <v>181811</v>
      </c>
      <c r="O444" s="17">
        <v>181811</v>
      </c>
      <c r="P444" s="17">
        <v>172264</v>
      </c>
      <c r="Q444" s="17">
        <v>172264</v>
      </c>
      <c r="R444" s="17">
        <v>174509.84869000001</v>
      </c>
      <c r="S444" s="17">
        <v>174509.84869000001</v>
      </c>
      <c r="T444" s="17">
        <v>173945.35</v>
      </c>
      <c r="U444" s="105">
        <v>173945.35201</v>
      </c>
      <c r="V444" s="105">
        <v>158931.42016000001</v>
      </c>
      <c r="W444" s="11">
        <v>158931.4201600001</v>
      </c>
      <c r="X444" s="11">
        <v>171624.06628999993</v>
      </c>
      <c r="Y444" s="11">
        <v>171624.06628999993</v>
      </c>
      <c r="Z444" s="11">
        <v>169068.08944000004</v>
      </c>
    </row>
    <row r="445" spans="1:26" hidden="1" x14ac:dyDescent="0.25">
      <c r="A445">
        <v>5</v>
      </c>
      <c r="B445" t="str">
        <f t="shared" si="14"/>
        <v>FrC-0172</v>
      </c>
      <c r="C445" t="s">
        <v>316</v>
      </c>
      <c r="D445" t="str">
        <f t="shared" si="15"/>
        <v>0172</v>
      </c>
      <c r="E445" t="s">
        <v>409</v>
      </c>
      <c r="F445" s="17">
        <v>175</v>
      </c>
      <c r="G445" s="17">
        <v>175</v>
      </c>
      <c r="H445" s="17">
        <v>218</v>
      </c>
      <c r="I445" s="17">
        <v>218</v>
      </c>
      <c r="J445" s="17">
        <v>197</v>
      </c>
      <c r="K445" s="17">
        <v>197</v>
      </c>
      <c r="L445" s="17">
        <v>217</v>
      </c>
      <c r="M445" s="17">
        <v>217</v>
      </c>
      <c r="N445" s="17">
        <v>182</v>
      </c>
      <c r="O445" s="17">
        <v>182</v>
      </c>
      <c r="P445" s="17">
        <v>142</v>
      </c>
      <c r="Q445" s="17">
        <v>142</v>
      </c>
      <c r="R445" s="17">
        <v>215.43429</v>
      </c>
      <c r="S445" s="17">
        <v>215.43429</v>
      </c>
      <c r="T445" s="17">
        <v>200.17</v>
      </c>
      <c r="U445" s="105">
        <v>200.16972999999999</v>
      </c>
      <c r="V445" s="105">
        <v>211.37995000000001</v>
      </c>
      <c r="W445" s="11">
        <v>211.37995000000001</v>
      </c>
      <c r="X445" s="11">
        <v>0</v>
      </c>
      <c r="Y445" s="11">
        <v>0</v>
      </c>
      <c r="Z445" s="11">
        <v>0</v>
      </c>
    </row>
    <row r="446" spans="1:26" hidden="1" x14ac:dyDescent="0.25">
      <c r="A446">
        <v>5</v>
      </c>
      <c r="B446" t="str">
        <f t="shared" si="14"/>
        <v>FrC-0173</v>
      </c>
      <c r="C446" t="s">
        <v>316</v>
      </c>
      <c r="D446" t="str">
        <f t="shared" si="15"/>
        <v>0173</v>
      </c>
      <c r="E446" t="s">
        <v>410</v>
      </c>
      <c r="F446" s="17">
        <v>0</v>
      </c>
      <c r="G446" s="17">
        <v>0</v>
      </c>
      <c r="H446" s="17">
        <v>0</v>
      </c>
      <c r="I446" s="17">
        <v>0</v>
      </c>
      <c r="J446" s="17">
        <v>0</v>
      </c>
      <c r="K446" s="17">
        <v>0</v>
      </c>
      <c r="L446" s="17">
        <v>0</v>
      </c>
      <c r="M446" s="17">
        <v>0</v>
      </c>
      <c r="N446" s="17">
        <v>0</v>
      </c>
      <c r="O446" s="17">
        <v>0</v>
      </c>
      <c r="P446" s="17">
        <v>0</v>
      </c>
      <c r="Q446" s="17">
        <v>0</v>
      </c>
      <c r="R446" s="17">
        <v>0</v>
      </c>
      <c r="S446" s="17">
        <v>0</v>
      </c>
      <c r="T446" s="17">
        <v>0</v>
      </c>
      <c r="U446" s="105">
        <v>0</v>
      </c>
      <c r="V446" s="105">
        <v>0</v>
      </c>
      <c r="W446" s="11">
        <v>0</v>
      </c>
      <c r="X446" s="11">
        <v>0</v>
      </c>
      <c r="Y446" s="11">
        <v>0</v>
      </c>
      <c r="Z446" s="11">
        <v>0</v>
      </c>
    </row>
    <row r="447" spans="1:26" hidden="1" x14ac:dyDescent="0.25">
      <c r="A447">
        <v>5</v>
      </c>
      <c r="B447" t="str">
        <f t="shared" si="14"/>
        <v>FrC-0174</v>
      </c>
      <c r="C447" t="s">
        <v>316</v>
      </c>
      <c r="D447" t="str">
        <f t="shared" si="15"/>
        <v>0174</v>
      </c>
      <c r="E447" t="s">
        <v>411</v>
      </c>
      <c r="F447" s="17">
        <v>0</v>
      </c>
      <c r="G447" s="17">
        <v>0</v>
      </c>
      <c r="H447" s="17">
        <v>0</v>
      </c>
      <c r="I447" s="17">
        <v>0</v>
      </c>
      <c r="J447" s="17">
        <v>0</v>
      </c>
      <c r="K447" s="17">
        <v>0</v>
      </c>
      <c r="L447" s="17">
        <v>0</v>
      </c>
      <c r="M447" s="17">
        <v>0</v>
      </c>
      <c r="N447" s="17">
        <v>0</v>
      </c>
      <c r="O447" s="17">
        <v>0</v>
      </c>
      <c r="P447" s="17">
        <v>0</v>
      </c>
      <c r="Q447" s="17">
        <v>0</v>
      </c>
      <c r="R447" s="17">
        <v>0</v>
      </c>
      <c r="S447" s="17">
        <v>0</v>
      </c>
      <c r="T447" s="17">
        <v>0</v>
      </c>
      <c r="U447" s="105">
        <v>0</v>
      </c>
      <c r="V447" s="105">
        <v>0</v>
      </c>
      <c r="W447" s="11">
        <v>0</v>
      </c>
      <c r="X447" s="11">
        <v>0</v>
      </c>
      <c r="Y447" s="11">
        <v>0</v>
      </c>
      <c r="Z447" s="11">
        <v>0</v>
      </c>
    </row>
    <row r="448" spans="1:26" hidden="1" x14ac:dyDescent="0.25">
      <c r="A448">
        <v>5</v>
      </c>
      <c r="B448" t="str">
        <f t="shared" si="14"/>
        <v>FrC-0175</v>
      </c>
      <c r="C448" t="s">
        <v>316</v>
      </c>
      <c r="D448" t="str">
        <f t="shared" si="15"/>
        <v>0175</v>
      </c>
      <c r="E448" t="s">
        <v>412</v>
      </c>
      <c r="F448" s="17">
        <v>0</v>
      </c>
      <c r="G448" s="17">
        <v>0</v>
      </c>
      <c r="H448" s="17">
        <v>0</v>
      </c>
      <c r="I448" s="17">
        <v>0</v>
      </c>
      <c r="J448" s="17">
        <v>0</v>
      </c>
      <c r="K448" s="17">
        <v>0</v>
      </c>
      <c r="L448" s="17">
        <v>0</v>
      </c>
      <c r="M448" s="17">
        <v>0</v>
      </c>
      <c r="N448" s="17">
        <v>0</v>
      </c>
      <c r="O448" s="17">
        <v>0</v>
      </c>
      <c r="P448" s="17">
        <v>0</v>
      </c>
      <c r="Q448" s="17">
        <v>0</v>
      </c>
      <c r="R448" s="17">
        <v>0</v>
      </c>
      <c r="S448" s="17">
        <v>0</v>
      </c>
      <c r="T448" s="17">
        <v>0</v>
      </c>
      <c r="U448" s="105">
        <v>0</v>
      </c>
      <c r="V448" s="105">
        <v>0</v>
      </c>
      <c r="W448" s="11">
        <v>0</v>
      </c>
      <c r="X448" s="11">
        <v>0</v>
      </c>
      <c r="Y448" s="11">
        <v>0</v>
      </c>
      <c r="Z448" s="11">
        <v>0</v>
      </c>
    </row>
    <row r="449" spans="1:26" hidden="1" x14ac:dyDescent="0.25">
      <c r="A449">
        <v>5</v>
      </c>
      <c r="B449" t="str">
        <f t="shared" si="14"/>
        <v>FrC-0176</v>
      </c>
      <c r="C449" t="s">
        <v>316</v>
      </c>
      <c r="D449" t="str">
        <f t="shared" si="15"/>
        <v>0176</v>
      </c>
      <c r="E449" t="s">
        <v>413</v>
      </c>
      <c r="F449" s="17">
        <v>0</v>
      </c>
      <c r="G449" s="17">
        <v>0</v>
      </c>
      <c r="H449" s="17">
        <v>0</v>
      </c>
      <c r="I449" s="17">
        <v>0</v>
      </c>
      <c r="J449" s="17">
        <v>0</v>
      </c>
      <c r="K449" s="17">
        <v>0</v>
      </c>
      <c r="L449" s="17">
        <v>0</v>
      </c>
      <c r="M449" s="17">
        <v>0</v>
      </c>
      <c r="N449" s="17">
        <v>0</v>
      </c>
      <c r="O449" s="17">
        <v>0</v>
      </c>
      <c r="P449" s="17">
        <v>0</v>
      </c>
      <c r="Q449" s="17">
        <v>0</v>
      </c>
      <c r="R449" s="17">
        <v>0</v>
      </c>
      <c r="S449" s="17">
        <v>0</v>
      </c>
      <c r="T449" s="17">
        <v>0</v>
      </c>
      <c r="U449" s="105">
        <v>0</v>
      </c>
      <c r="V449" s="105">
        <v>0</v>
      </c>
      <c r="W449" s="11">
        <v>0</v>
      </c>
      <c r="X449" s="11">
        <v>0</v>
      </c>
      <c r="Y449" s="11">
        <v>0</v>
      </c>
      <c r="Z449" s="11">
        <v>0</v>
      </c>
    </row>
    <row r="450" spans="1:26" hidden="1" x14ac:dyDescent="0.25">
      <c r="A450">
        <v>5</v>
      </c>
      <c r="B450" t="str">
        <f t="shared" si="14"/>
        <v>FrC-0177</v>
      </c>
      <c r="C450" t="s">
        <v>316</v>
      </c>
      <c r="D450" t="str">
        <f t="shared" si="15"/>
        <v>0177</v>
      </c>
      <c r="E450" t="s">
        <v>414</v>
      </c>
      <c r="F450" s="17">
        <v>0</v>
      </c>
      <c r="G450" s="17">
        <v>0</v>
      </c>
      <c r="H450" s="17">
        <v>0</v>
      </c>
      <c r="I450" s="17">
        <v>0</v>
      </c>
      <c r="J450" s="17">
        <v>0</v>
      </c>
      <c r="K450" s="17">
        <v>0</v>
      </c>
      <c r="L450" s="17">
        <v>0</v>
      </c>
      <c r="M450" s="17">
        <v>0</v>
      </c>
      <c r="N450" s="17">
        <v>0</v>
      </c>
      <c r="O450" s="17">
        <v>0</v>
      </c>
      <c r="P450" s="17">
        <v>0</v>
      </c>
      <c r="Q450" s="17">
        <v>0</v>
      </c>
      <c r="R450" s="17">
        <v>0</v>
      </c>
      <c r="S450" s="17">
        <v>0</v>
      </c>
      <c r="T450" s="17">
        <v>0</v>
      </c>
      <c r="U450" s="105">
        <v>0</v>
      </c>
      <c r="V450" s="105">
        <v>0</v>
      </c>
      <c r="W450" s="11">
        <v>0</v>
      </c>
      <c r="X450" s="11">
        <v>0</v>
      </c>
      <c r="Y450" s="11">
        <v>0</v>
      </c>
      <c r="Z450" s="11">
        <v>0</v>
      </c>
    </row>
    <row r="451" spans="1:26" hidden="1" x14ac:dyDescent="0.25">
      <c r="A451">
        <v>5</v>
      </c>
      <c r="B451" t="str">
        <f t="shared" si="14"/>
        <v>FrC-0180</v>
      </c>
      <c r="C451" t="s">
        <v>316</v>
      </c>
      <c r="D451" t="str">
        <f t="shared" si="15"/>
        <v>0180</v>
      </c>
      <c r="E451" t="s">
        <v>415</v>
      </c>
      <c r="F451" s="17">
        <v>0</v>
      </c>
      <c r="G451" s="17">
        <v>0</v>
      </c>
      <c r="H451" s="17">
        <v>0</v>
      </c>
      <c r="I451" s="17">
        <v>0</v>
      </c>
      <c r="J451" s="17">
        <v>0</v>
      </c>
      <c r="K451" s="17">
        <v>0</v>
      </c>
      <c r="L451" s="17">
        <v>0</v>
      </c>
      <c r="M451" s="17">
        <v>0</v>
      </c>
      <c r="N451" s="17">
        <v>0</v>
      </c>
      <c r="O451" s="17">
        <v>0</v>
      </c>
      <c r="P451" s="17">
        <v>0</v>
      </c>
      <c r="Q451" s="17">
        <v>0</v>
      </c>
      <c r="R451" s="17">
        <v>0</v>
      </c>
      <c r="S451" s="17">
        <v>0</v>
      </c>
      <c r="T451" s="17">
        <v>0</v>
      </c>
      <c r="U451" s="105">
        <v>0</v>
      </c>
      <c r="V451" s="105">
        <v>0</v>
      </c>
      <c r="W451" s="11">
        <v>0</v>
      </c>
      <c r="X451" s="11">
        <v>0</v>
      </c>
      <c r="Y451" s="11">
        <v>0</v>
      </c>
      <c r="Z451" s="11">
        <v>0</v>
      </c>
    </row>
    <row r="452" spans="1:26" hidden="1" x14ac:dyDescent="0.25">
      <c r="A452">
        <v>5</v>
      </c>
      <c r="B452" t="str">
        <f t="shared" ref="B452:B515" si="16">C452&amp;"-"&amp;D452</f>
        <v>FrC-01811</v>
      </c>
      <c r="C452" t="s">
        <v>316</v>
      </c>
      <c r="D452" t="str">
        <f t="shared" ref="D452:D515" si="17">SUBSTITUTE(E452,".","")</f>
        <v>01811</v>
      </c>
      <c r="E452" t="s">
        <v>416</v>
      </c>
      <c r="F452" s="17">
        <v>0</v>
      </c>
      <c r="G452" s="17">
        <v>0</v>
      </c>
      <c r="H452" s="17">
        <v>0</v>
      </c>
      <c r="I452" s="17">
        <v>0</v>
      </c>
      <c r="J452" s="17">
        <v>0</v>
      </c>
      <c r="K452" s="17">
        <v>0</v>
      </c>
      <c r="L452" s="17">
        <v>0</v>
      </c>
      <c r="M452" s="17">
        <v>0</v>
      </c>
      <c r="N452" s="17">
        <v>0</v>
      </c>
      <c r="O452" s="17">
        <v>0</v>
      </c>
      <c r="P452" s="17">
        <v>0</v>
      </c>
      <c r="Q452" s="17">
        <v>0</v>
      </c>
      <c r="R452" s="17">
        <v>0</v>
      </c>
      <c r="S452" s="17">
        <v>0</v>
      </c>
      <c r="T452" s="17">
        <v>0</v>
      </c>
      <c r="U452" s="105">
        <v>0</v>
      </c>
      <c r="V452" s="105">
        <v>0</v>
      </c>
      <c r="W452" s="11">
        <v>0</v>
      </c>
      <c r="X452" s="11">
        <v>0</v>
      </c>
      <c r="Y452" s="11">
        <v>0</v>
      </c>
      <c r="Z452" s="11">
        <v>0</v>
      </c>
    </row>
    <row r="453" spans="1:26" hidden="1" x14ac:dyDescent="0.25">
      <c r="A453">
        <v>5</v>
      </c>
      <c r="B453" t="str">
        <f t="shared" si="16"/>
        <v>FrC-01812</v>
      </c>
      <c r="C453" t="s">
        <v>316</v>
      </c>
      <c r="D453" t="str">
        <f t="shared" si="17"/>
        <v>01812</v>
      </c>
      <c r="E453" t="s">
        <v>417</v>
      </c>
      <c r="F453" s="17">
        <v>557859</v>
      </c>
      <c r="G453" s="17">
        <v>557859</v>
      </c>
      <c r="H453" s="17">
        <v>499652</v>
      </c>
      <c r="I453" s="17">
        <v>499652</v>
      </c>
      <c r="J453" s="17">
        <v>504621</v>
      </c>
      <c r="K453" s="17">
        <v>504621</v>
      </c>
      <c r="L453" s="17">
        <v>461157</v>
      </c>
      <c r="M453" s="17">
        <v>461157</v>
      </c>
      <c r="N453" s="17">
        <v>470939</v>
      </c>
      <c r="O453" s="17">
        <v>470939</v>
      </c>
      <c r="P453" s="17">
        <v>3817500</v>
      </c>
      <c r="Q453" s="17">
        <v>3817574</v>
      </c>
      <c r="R453" s="17">
        <v>4088824.7724100002</v>
      </c>
      <c r="S453" s="17">
        <v>4081487.90631</v>
      </c>
      <c r="T453" s="17">
        <v>4193457.99</v>
      </c>
      <c r="U453" s="105">
        <v>4229233.2483400004</v>
      </c>
      <c r="V453" s="105">
        <v>4310160.3265899997</v>
      </c>
      <c r="W453" s="11">
        <v>4259269.6810299996</v>
      </c>
      <c r="X453" s="11">
        <v>4343775.6399999997</v>
      </c>
      <c r="Y453" s="11">
        <v>4343859.6399999997</v>
      </c>
      <c r="Z453" s="11">
        <v>4183528.8775400002</v>
      </c>
    </row>
    <row r="454" spans="1:26" hidden="1" x14ac:dyDescent="0.25">
      <c r="A454">
        <v>5</v>
      </c>
      <c r="B454" t="str">
        <f t="shared" si="16"/>
        <v>FrC-01821</v>
      </c>
      <c r="C454" t="s">
        <v>316</v>
      </c>
      <c r="D454" t="str">
        <f t="shared" si="17"/>
        <v>01821</v>
      </c>
      <c r="E454" t="s">
        <v>418</v>
      </c>
      <c r="F454" s="17">
        <v>0</v>
      </c>
      <c r="G454" s="17">
        <v>0</v>
      </c>
      <c r="H454" s="17">
        <v>0</v>
      </c>
      <c r="I454" s="17">
        <v>0</v>
      </c>
      <c r="J454" s="17">
        <v>0</v>
      </c>
      <c r="K454" s="17">
        <v>0</v>
      </c>
      <c r="L454" s="17">
        <v>0</v>
      </c>
      <c r="M454" s="17">
        <v>0</v>
      </c>
      <c r="N454" s="17">
        <v>0</v>
      </c>
      <c r="O454" s="17">
        <v>0</v>
      </c>
      <c r="P454" s="17">
        <v>0</v>
      </c>
      <c r="Q454" s="17">
        <v>0</v>
      </c>
      <c r="R454" s="17">
        <v>0</v>
      </c>
      <c r="S454" s="17">
        <v>0</v>
      </c>
      <c r="T454" s="17">
        <v>0</v>
      </c>
      <c r="U454" s="105">
        <v>0</v>
      </c>
      <c r="V454" s="105">
        <v>0</v>
      </c>
      <c r="W454" s="11">
        <v>0</v>
      </c>
      <c r="X454" s="11">
        <v>0</v>
      </c>
      <c r="Y454" s="11">
        <v>0</v>
      </c>
      <c r="Z454" s="11">
        <v>0</v>
      </c>
    </row>
    <row r="455" spans="1:26" hidden="1" x14ac:dyDescent="0.25">
      <c r="A455">
        <v>5</v>
      </c>
      <c r="B455" t="str">
        <f t="shared" si="16"/>
        <v>FrC-01822</v>
      </c>
      <c r="C455" t="s">
        <v>316</v>
      </c>
      <c r="D455" t="str">
        <f t="shared" si="17"/>
        <v>01822</v>
      </c>
      <c r="E455" t="s">
        <v>419</v>
      </c>
      <c r="F455" s="17">
        <v>0</v>
      </c>
      <c r="G455" s="17">
        <v>0</v>
      </c>
      <c r="H455" s="17">
        <v>0</v>
      </c>
      <c r="I455" s="17">
        <v>0</v>
      </c>
      <c r="J455" s="17">
        <v>0</v>
      </c>
      <c r="K455" s="17">
        <v>0</v>
      </c>
      <c r="L455" s="17">
        <v>0</v>
      </c>
      <c r="M455" s="17">
        <v>0</v>
      </c>
      <c r="N455" s="17">
        <v>0</v>
      </c>
      <c r="O455" s="17">
        <v>0</v>
      </c>
      <c r="P455" s="17">
        <v>0</v>
      </c>
      <c r="Q455" s="17">
        <v>0</v>
      </c>
      <c r="R455" s="17">
        <v>0</v>
      </c>
      <c r="S455" s="17">
        <v>0</v>
      </c>
      <c r="T455" s="17">
        <v>0</v>
      </c>
      <c r="U455" s="105">
        <v>0</v>
      </c>
      <c r="V455" s="105">
        <v>0</v>
      </c>
      <c r="W455" s="11">
        <v>0</v>
      </c>
      <c r="X455" s="11">
        <v>0</v>
      </c>
      <c r="Y455" s="11">
        <v>0</v>
      </c>
      <c r="Z455" s="11">
        <v>0</v>
      </c>
    </row>
    <row r="456" spans="1:26" hidden="1" x14ac:dyDescent="0.25">
      <c r="A456">
        <v>5</v>
      </c>
      <c r="B456" t="str">
        <f t="shared" si="16"/>
        <v>FrC-0183</v>
      </c>
      <c r="C456" t="s">
        <v>316</v>
      </c>
      <c r="D456" t="str">
        <f t="shared" si="17"/>
        <v>0183</v>
      </c>
      <c r="E456" t="s">
        <v>420</v>
      </c>
      <c r="F456" s="17">
        <v>0</v>
      </c>
      <c r="G456" s="17">
        <v>0</v>
      </c>
      <c r="H456" s="17">
        <v>0</v>
      </c>
      <c r="I456" s="17">
        <v>0</v>
      </c>
      <c r="J456" s="17">
        <v>0</v>
      </c>
      <c r="K456" s="17">
        <v>0</v>
      </c>
      <c r="L456" s="17">
        <v>0</v>
      </c>
      <c r="M456" s="17">
        <v>0</v>
      </c>
      <c r="N456" s="17">
        <v>0</v>
      </c>
      <c r="O456" s="17">
        <v>0</v>
      </c>
      <c r="P456" s="17">
        <v>0</v>
      </c>
      <c r="Q456" s="17">
        <v>0</v>
      </c>
      <c r="R456" s="17">
        <v>0</v>
      </c>
      <c r="S456" s="17">
        <v>0</v>
      </c>
      <c r="T456" s="17">
        <v>0</v>
      </c>
      <c r="U456" s="105">
        <v>0</v>
      </c>
      <c r="V456" s="105">
        <v>0</v>
      </c>
      <c r="W456" s="11">
        <v>0</v>
      </c>
      <c r="X456" s="11">
        <v>0</v>
      </c>
      <c r="Y456" s="11">
        <v>0</v>
      </c>
      <c r="Z456" s="11">
        <v>0</v>
      </c>
    </row>
    <row r="457" spans="1:26" hidden="1" x14ac:dyDescent="0.25">
      <c r="A457">
        <v>5</v>
      </c>
      <c r="B457" t="str">
        <f t="shared" si="16"/>
        <v>FrC-0184</v>
      </c>
      <c r="C457" t="s">
        <v>316</v>
      </c>
      <c r="D457" t="str">
        <f t="shared" si="17"/>
        <v>0184</v>
      </c>
      <c r="E457" t="s">
        <v>421</v>
      </c>
      <c r="F457" s="17">
        <v>0</v>
      </c>
      <c r="G457" s="17">
        <v>0</v>
      </c>
      <c r="H457" s="17">
        <v>0</v>
      </c>
      <c r="I457" s="17">
        <v>0</v>
      </c>
      <c r="J457" s="17">
        <v>0</v>
      </c>
      <c r="K457" s="17">
        <v>0</v>
      </c>
      <c r="L457" s="17">
        <v>0</v>
      </c>
      <c r="M457" s="17">
        <v>0</v>
      </c>
      <c r="N457" s="17">
        <v>0</v>
      </c>
      <c r="O457" s="17">
        <v>0</v>
      </c>
      <c r="P457" s="17">
        <v>0</v>
      </c>
      <c r="Q457" s="17">
        <v>0</v>
      </c>
      <c r="R457" s="17">
        <v>0</v>
      </c>
      <c r="S457" s="17">
        <v>0</v>
      </c>
      <c r="T457" s="17">
        <v>0</v>
      </c>
      <c r="U457" s="105">
        <v>0</v>
      </c>
      <c r="V457" s="105">
        <v>0</v>
      </c>
      <c r="W457" s="11">
        <v>0</v>
      </c>
      <c r="X457" s="11">
        <v>0</v>
      </c>
      <c r="Y457" s="11">
        <v>0</v>
      </c>
      <c r="Z457" s="11">
        <v>0</v>
      </c>
    </row>
    <row r="458" spans="1:26" hidden="1" x14ac:dyDescent="0.25">
      <c r="A458">
        <v>5</v>
      </c>
      <c r="B458" t="str">
        <f t="shared" si="16"/>
        <v>FrC-0210</v>
      </c>
      <c r="C458" t="s">
        <v>316</v>
      </c>
      <c r="D458" t="str">
        <f t="shared" si="17"/>
        <v>0210</v>
      </c>
      <c r="E458" t="s">
        <v>423</v>
      </c>
      <c r="F458" s="17">
        <v>0</v>
      </c>
      <c r="G458" s="17">
        <v>0</v>
      </c>
      <c r="H458" s="17">
        <v>0</v>
      </c>
      <c r="I458" s="17">
        <v>0</v>
      </c>
      <c r="J458" s="17">
        <v>0</v>
      </c>
      <c r="K458" s="17">
        <v>0</v>
      </c>
      <c r="L458" s="17">
        <v>0</v>
      </c>
      <c r="M458" s="17">
        <v>0</v>
      </c>
      <c r="N458" s="17">
        <v>0</v>
      </c>
      <c r="O458" s="17">
        <v>0</v>
      </c>
      <c r="P458" s="17">
        <v>0</v>
      </c>
      <c r="Q458" s="17">
        <v>0</v>
      </c>
      <c r="R458" s="17">
        <v>0</v>
      </c>
      <c r="S458" s="17">
        <v>0</v>
      </c>
      <c r="T458" s="17">
        <v>0</v>
      </c>
      <c r="U458" s="105">
        <v>0</v>
      </c>
      <c r="V458" s="105">
        <v>0</v>
      </c>
      <c r="W458" s="11">
        <v>0</v>
      </c>
      <c r="X458" s="11">
        <v>0</v>
      </c>
      <c r="Y458" s="11">
        <v>0</v>
      </c>
      <c r="Z458" s="11">
        <v>0</v>
      </c>
    </row>
    <row r="459" spans="1:26" hidden="1" x14ac:dyDescent="0.25">
      <c r="A459">
        <v>5</v>
      </c>
      <c r="B459" t="str">
        <f t="shared" si="16"/>
        <v>FrC-0214</v>
      </c>
      <c r="C459" t="s">
        <v>316</v>
      </c>
      <c r="D459" t="str">
        <f t="shared" si="17"/>
        <v>0214</v>
      </c>
      <c r="E459" t="s">
        <v>424</v>
      </c>
      <c r="F459" s="17">
        <v>0</v>
      </c>
      <c r="G459" s="17">
        <v>0</v>
      </c>
      <c r="H459" s="17">
        <v>0</v>
      </c>
      <c r="I459" s="17">
        <v>0</v>
      </c>
      <c r="J459" s="17">
        <v>0</v>
      </c>
      <c r="K459" s="17">
        <v>0</v>
      </c>
      <c r="L459" s="17">
        <v>0</v>
      </c>
      <c r="M459" s="17">
        <v>0</v>
      </c>
      <c r="N459" s="17">
        <v>0</v>
      </c>
      <c r="O459" s="17">
        <v>0</v>
      </c>
      <c r="P459" s="17">
        <v>0</v>
      </c>
      <c r="Q459" s="17">
        <v>0</v>
      </c>
      <c r="R459" s="17">
        <v>0</v>
      </c>
      <c r="S459" s="17">
        <v>0</v>
      </c>
      <c r="T459" s="17">
        <v>0</v>
      </c>
      <c r="U459" s="105">
        <v>0</v>
      </c>
      <c r="V459" s="105">
        <v>0</v>
      </c>
      <c r="W459" s="11">
        <v>0</v>
      </c>
      <c r="X459" s="11">
        <v>0</v>
      </c>
      <c r="Y459" s="11">
        <v>0</v>
      </c>
      <c r="Z459" s="11">
        <v>0</v>
      </c>
    </row>
    <row r="460" spans="1:26" hidden="1" x14ac:dyDescent="0.25">
      <c r="A460">
        <v>5</v>
      </c>
      <c r="B460" t="str">
        <f t="shared" si="16"/>
        <v>FrC-022</v>
      </c>
      <c r="C460" t="s">
        <v>316</v>
      </c>
      <c r="D460" t="str">
        <f t="shared" si="17"/>
        <v>022</v>
      </c>
      <c r="E460" t="s">
        <v>425</v>
      </c>
      <c r="F460" s="17">
        <v>0</v>
      </c>
      <c r="G460" s="17">
        <v>0</v>
      </c>
      <c r="H460" s="17">
        <v>0</v>
      </c>
      <c r="I460" s="17">
        <v>0</v>
      </c>
      <c r="J460" s="17">
        <v>0</v>
      </c>
      <c r="K460" s="17">
        <v>0</v>
      </c>
      <c r="L460" s="17">
        <v>0</v>
      </c>
      <c r="M460" s="17">
        <v>0</v>
      </c>
      <c r="N460" s="17">
        <v>0</v>
      </c>
      <c r="O460" s="17">
        <v>0</v>
      </c>
      <c r="P460" s="17">
        <v>0</v>
      </c>
      <c r="Q460" s="17">
        <v>0</v>
      </c>
      <c r="R460" s="17">
        <v>0</v>
      </c>
      <c r="S460" s="17">
        <v>0</v>
      </c>
      <c r="T460" s="17">
        <v>0</v>
      </c>
      <c r="U460" s="105">
        <v>0</v>
      </c>
      <c r="V460" s="105">
        <v>0</v>
      </c>
      <c r="W460" s="11">
        <v>0</v>
      </c>
      <c r="X460" s="11">
        <v>0</v>
      </c>
      <c r="Y460" s="11">
        <v>0</v>
      </c>
      <c r="Z460" s="11">
        <v>0</v>
      </c>
    </row>
    <row r="461" spans="1:26" hidden="1" x14ac:dyDescent="0.25">
      <c r="A461">
        <v>5</v>
      </c>
      <c r="B461" t="str">
        <f t="shared" si="16"/>
        <v>FrC-023</v>
      </c>
      <c r="C461" t="s">
        <v>316</v>
      </c>
      <c r="D461" t="str">
        <f t="shared" si="17"/>
        <v>023</v>
      </c>
      <c r="E461" t="s">
        <v>426</v>
      </c>
      <c r="F461" s="17">
        <v>0</v>
      </c>
      <c r="G461" s="17">
        <v>0</v>
      </c>
      <c r="H461" s="17">
        <v>0</v>
      </c>
      <c r="I461" s="17">
        <v>0</v>
      </c>
      <c r="J461" s="17">
        <v>0</v>
      </c>
      <c r="K461" s="17">
        <v>0</v>
      </c>
      <c r="L461" s="17">
        <v>0</v>
      </c>
      <c r="M461" s="17">
        <v>0</v>
      </c>
      <c r="N461" s="17">
        <v>0</v>
      </c>
      <c r="O461" s="17">
        <v>0</v>
      </c>
      <c r="P461" s="17">
        <v>0</v>
      </c>
      <c r="Q461" s="17">
        <v>0</v>
      </c>
      <c r="R461" s="17">
        <v>0</v>
      </c>
      <c r="S461" s="17">
        <v>0</v>
      </c>
      <c r="T461" s="17">
        <v>0</v>
      </c>
      <c r="U461" s="105">
        <v>0</v>
      </c>
      <c r="V461" s="105">
        <v>0</v>
      </c>
      <c r="W461" s="11">
        <v>0</v>
      </c>
      <c r="X461" s="11">
        <v>0</v>
      </c>
      <c r="Y461" s="11">
        <v>0</v>
      </c>
      <c r="Z461" s="11">
        <v>0</v>
      </c>
    </row>
    <row r="462" spans="1:26" hidden="1" x14ac:dyDescent="0.25">
      <c r="A462">
        <v>5</v>
      </c>
      <c r="B462" t="str">
        <f t="shared" si="16"/>
        <v>FrC-024</v>
      </c>
      <c r="C462" t="s">
        <v>316</v>
      </c>
      <c r="D462" t="str">
        <f t="shared" si="17"/>
        <v>024</v>
      </c>
      <c r="E462" t="s">
        <v>427</v>
      </c>
      <c r="F462" s="17">
        <v>0</v>
      </c>
      <c r="G462" s="17">
        <v>0</v>
      </c>
      <c r="H462" s="17">
        <v>0</v>
      </c>
      <c r="I462" s="17">
        <v>0</v>
      </c>
      <c r="J462" s="17">
        <v>0</v>
      </c>
      <c r="K462" s="17">
        <v>0</v>
      </c>
      <c r="L462" s="17">
        <v>0</v>
      </c>
      <c r="M462" s="17">
        <v>0</v>
      </c>
      <c r="N462" s="17">
        <v>0</v>
      </c>
      <c r="O462" s="17">
        <v>0</v>
      </c>
      <c r="P462" s="17">
        <v>0</v>
      </c>
      <c r="Q462" s="17">
        <v>0</v>
      </c>
      <c r="R462" s="17">
        <v>0</v>
      </c>
      <c r="S462" s="17">
        <v>0</v>
      </c>
      <c r="T462" s="17">
        <v>0</v>
      </c>
      <c r="U462" s="105">
        <v>0</v>
      </c>
      <c r="V462" s="105">
        <v>0</v>
      </c>
      <c r="W462" s="11">
        <v>0</v>
      </c>
      <c r="X462" s="11">
        <v>0</v>
      </c>
      <c r="Y462" s="11">
        <v>0</v>
      </c>
      <c r="Z462" s="11">
        <v>0</v>
      </c>
    </row>
    <row r="463" spans="1:26" hidden="1" x14ac:dyDescent="0.25">
      <c r="A463">
        <v>5</v>
      </c>
      <c r="B463" t="str">
        <f t="shared" si="16"/>
        <v>FrC-025</v>
      </c>
      <c r="C463" t="s">
        <v>316</v>
      </c>
      <c r="D463" t="str">
        <f t="shared" si="17"/>
        <v>025</v>
      </c>
      <c r="E463" t="s">
        <v>428</v>
      </c>
      <c r="F463" s="17">
        <v>0</v>
      </c>
      <c r="G463" s="17">
        <v>0</v>
      </c>
      <c r="H463" s="17">
        <v>0</v>
      </c>
      <c r="I463" s="17">
        <v>0</v>
      </c>
      <c r="J463" s="17">
        <v>0</v>
      </c>
      <c r="K463" s="17">
        <v>0</v>
      </c>
      <c r="L463" s="17">
        <v>0</v>
      </c>
      <c r="M463" s="17">
        <v>0</v>
      </c>
      <c r="N463" s="17">
        <v>0</v>
      </c>
      <c r="O463" s="17">
        <v>0</v>
      </c>
      <c r="P463" s="17">
        <v>0</v>
      </c>
      <c r="Q463" s="17">
        <v>0</v>
      </c>
      <c r="R463" s="17">
        <v>0</v>
      </c>
      <c r="S463" s="17">
        <v>0</v>
      </c>
      <c r="T463" s="17">
        <v>0</v>
      </c>
      <c r="U463" s="105">
        <v>0</v>
      </c>
      <c r="V463" s="105">
        <v>0</v>
      </c>
      <c r="W463" s="11">
        <v>0</v>
      </c>
      <c r="X463" s="11">
        <v>0</v>
      </c>
      <c r="Y463" s="11">
        <v>0</v>
      </c>
      <c r="Z463" s="11">
        <v>0</v>
      </c>
    </row>
    <row r="464" spans="1:26" hidden="1" x14ac:dyDescent="0.25">
      <c r="A464">
        <v>5</v>
      </c>
      <c r="B464" t="str">
        <f t="shared" si="16"/>
        <v>FrC-030</v>
      </c>
      <c r="C464" t="s">
        <v>316</v>
      </c>
      <c r="D464" t="str">
        <f t="shared" si="17"/>
        <v>030</v>
      </c>
      <c r="E464" t="s">
        <v>430</v>
      </c>
      <c r="F464" s="17">
        <v>0</v>
      </c>
      <c r="G464" s="17">
        <v>0</v>
      </c>
      <c r="H464" s="17">
        <v>0</v>
      </c>
      <c r="I464" s="17">
        <v>0</v>
      </c>
      <c r="J464" s="17">
        <v>0</v>
      </c>
      <c r="K464" s="17">
        <v>0</v>
      </c>
      <c r="L464" s="17">
        <v>0</v>
      </c>
      <c r="M464" s="17">
        <v>0</v>
      </c>
      <c r="N464" s="17">
        <v>0</v>
      </c>
      <c r="O464" s="17">
        <v>0</v>
      </c>
      <c r="P464" s="17">
        <v>0</v>
      </c>
      <c r="Q464" s="17">
        <v>0</v>
      </c>
      <c r="R464" s="17">
        <v>0</v>
      </c>
      <c r="S464" s="17">
        <v>0</v>
      </c>
      <c r="T464" s="17">
        <v>0</v>
      </c>
      <c r="U464" s="105">
        <v>0</v>
      </c>
      <c r="V464" s="105">
        <v>0</v>
      </c>
      <c r="W464" s="11">
        <v>0</v>
      </c>
      <c r="X464" s="11">
        <v>0</v>
      </c>
      <c r="Y464" s="11">
        <v>0</v>
      </c>
      <c r="Z464" s="11">
        <v>0</v>
      </c>
    </row>
    <row r="465" spans="1:26" hidden="1" x14ac:dyDescent="0.25">
      <c r="A465">
        <v>5</v>
      </c>
      <c r="B465" t="str">
        <f t="shared" si="16"/>
        <v>FrC-031</v>
      </c>
      <c r="C465" t="s">
        <v>316</v>
      </c>
      <c r="D465" t="str">
        <f t="shared" si="17"/>
        <v>031</v>
      </c>
      <c r="E465" t="s">
        <v>431</v>
      </c>
      <c r="F465" s="17">
        <v>0</v>
      </c>
      <c r="G465" s="17">
        <v>0</v>
      </c>
      <c r="H465" s="17">
        <v>0</v>
      </c>
      <c r="I465" s="17">
        <v>0</v>
      </c>
      <c r="J465" s="17">
        <v>0</v>
      </c>
      <c r="K465" s="17">
        <v>0</v>
      </c>
      <c r="L465" s="17">
        <v>0</v>
      </c>
      <c r="M465" s="17">
        <v>0</v>
      </c>
      <c r="N465" s="17">
        <v>0</v>
      </c>
      <c r="O465" s="17">
        <v>0</v>
      </c>
      <c r="P465" s="17">
        <v>0</v>
      </c>
      <c r="Q465" s="17">
        <v>0</v>
      </c>
      <c r="R465" s="17">
        <v>0</v>
      </c>
      <c r="S465" s="17">
        <v>0</v>
      </c>
      <c r="T465" s="17">
        <v>0</v>
      </c>
      <c r="U465" s="105">
        <v>0</v>
      </c>
      <c r="V465" s="105">
        <v>0</v>
      </c>
      <c r="W465" s="11">
        <v>0</v>
      </c>
      <c r="X465" s="11">
        <v>0</v>
      </c>
      <c r="Y465" s="11">
        <v>0</v>
      </c>
      <c r="Z465" s="11">
        <v>0</v>
      </c>
    </row>
    <row r="466" spans="1:26" hidden="1" x14ac:dyDescent="0.25">
      <c r="A466">
        <v>5</v>
      </c>
      <c r="B466" t="str">
        <f t="shared" si="16"/>
        <v>FrC-0320</v>
      </c>
      <c r="C466" t="s">
        <v>316</v>
      </c>
      <c r="D466" t="str">
        <f t="shared" si="17"/>
        <v>0320</v>
      </c>
      <c r="E466" t="s">
        <v>432</v>
      </c>
      <c r="F466" s="17">
        <v>0</v>
      </c>
      <c r="G466" s="17">
        <v>0</v>
      </c>
      <c r="H466" s="17">
        <v>0</v>
      </c>
      <c r="I466" s="17">
        <v>0</v>
      </c>
      <c r="J466" s="17">
        <v>0</v>
      </c>
      <c r="K466" s="17">
        <v>0</v>
      </c>
      <c r="L466" s="17">
        <v>0</v>
      </c>
      <c r="M466" s="17">
        <v>0</v>
      </c>
      <c r="N466" s="17">
        <v>0</v>
      </c>
      <c r="O466" s="17">
        <v>0</v>
      </c>
      <c r="P466" s="17">
        <v>0</v>
      </c>
      <c r="Q466" s="17">
        <v>0</v>
      </c>
      <c r="R466" s="17">
        <v>0</v>
      </c>
      <c r="S466" s="17">
        <v>0</v>
      </c>
      <c r="T466" s="17">
        <v>0</v>
      </c>
      <c r="U466" s="105">
        <v>0</v>
      </c>
      <c r="V466" s="105">
        <v>0</v>
      </c>
      <c r="W466" s="11">
        <v>0</v>
      </c>
      <c r="X466" s="11">
        <v>0</v>
      </c>
      <c r="Y466" s="11">
        <v>0</v>
      </c>
      <c r="Z466" s="11">
        <v>0</v>
      </c>
    </row>
    <row r="467" spans="1:26" hidden="1" x14ac:dyDescent="0.25">
      <c r="A467">
        <v>5</v>
      </c>
      <c r="B467" t="str">
        <f t="shared" si="16"/>
        <v>FrC-0321</v>
      </c>
      <c r="C467" t="s">
        <v>316</v>
      </c>
      <c r="D467" t="str">
        <f t="shared" si="17"/>
        <v>0321</v>
      </c>
      <c r="E467" t="s">
        <v>433</v>
      </c>
      <c r="F467" s="17">
        <v>0</v>
      </c>
      <c r="G467" s="17">
        <v>0</v>
      </c>
      <c r="H467" s="17">
        <v>0</v>
      </c>
      <c r="I467" s="17">
        <v>0</v>
      </c>
      <c r="J467" s="17">
        <v>0</v>
      </c>
      <c r="K467" s="17">
        <v>0</v>
      </c>
      <c r="L467" s="17">
        <v>0</v>
      </c>
      <c r="M467" s="17">
        <v>0</v>
      </c>
      <c r="N467" s="17">
        <v>0</v>
      </c>
      <c r="O467" s="17">
        <v>0</v>
      </c>
      <c r="P467" s="17">
        <v>0</v>
      </c>
      <c r="Q467" s="17">
        <v>0</v>
      </c>
      <c r="R467" s="17">
        <v>0</v>
      </c>
      <c r="S467" s="17">
        <v>0</v>
      </c>
      <c r="T467" s="17">
        <v>0</v>
      </c>
      <c r="U467" s="105">
        <v>0</v>
      </c>
      <c r="V467" s="105">
        <v>0</v>
      </c>
      <c r="W467" s="11">
        <v>0</v>
      </c>
      <c r="X467" s="11">
        <v>0</v>
      </c>
      <c r="Y467" s="11">
        <v>0</v>
      </c>
      <c r="Z467" s="11">
        <v>0</v>
      </c>
    </row>
    <row r="468" spans="1:26" hidden="1" x14ac:dyDescent="0.25">
      <c r="A468">
        <v>5</v>
      </c>
      <c r="B468" t="str">
        <f t="shared" si="16"/>
        <v>FrC-0322</v>
      </c>
      <c r="C468" t="s">
        <v>316</v>
      </c>
      <c r="D468" t="str">
        <f t="shared" si="17"/>
        <v>0322</v>
      </c>
      <c r="E468" t="s">
        <v>434</v>
      </c>
      <c r="F468" s="17">
        <v>0</v>
      </c>
      <c r="G468" s="17">
        <v>0</v>
      </c>
      <c r="H468" s="17">
        <v>0</v>
      </c>
      <c r="I468" s="17">
        <v>0</v>
      </c>
      <c r="J468" s="17">
        <v>0</v>
      </c>
      <c r="K468" s="17">
        <v>0</v>
      </c>
      <c r="L468" s="17">
        <v>0</v>
      </c>
      <c r="M468" s="17">
        <v>0</v>
      </c>
      <c r="N468" s="17">
        <v>0</v>
      </c>
      <c r="O468" s="17">
        <v>0</v>
      </c>
      <c r="P468" s="17">
        <v>0</v>
      </c>
      <c r="Q468" s="17">
        <v>0</v>
      </c>
      <c r="R468" s="17">
        <v>0</v>
      </c>
      <c r="S468" s="17">
        <v>0</v>
      </c>
      <c r="T468" s="17">
        <v>0</v>
      </c>
      <c r="U468" s="105">
        <v>0</v>
      </c>
      <c r="V468" s="105">
        <v>0</v>
      </c>
      <c r="W468" s="11">
        <v>0</v>
      </c>
      <c r="X468" s="11">
        <v>0</v>
      </c>
      <c r="Y468" s="11">
        <v>0</v>
      </c>
      <c r="Z468" s="11">
        <v>0</v>
      </c>
    </row>
    <row r="469" spans="1:26" hidden="1" x14ac:dyDescent="0.25">
      <c r="A469">
        <v>5</v>
      </c>
      <c r="B469" t="str">
        <f t="shared" si="16"/>
        <v>FrC-033</v>
      </c>
      <c r="C469" t="s">
        <v>316</v>
      </c>
      <c r="D469" t="str">
        <f t="shared" si="17"/>
        <v>033</v>
      </c>
      <c r="E469" t="s">
        <v>435</v>
      </c>
      <c r="F469" s="17">
        <v>0</v>
      </c>
      <c r="G469" s="17">
        <v>0</v>
      </c>
      <c r="H469" s="17">
        <v>0</v>
      </c>
      <c r="I469" s="17">
        <v>0</v>
      </c>
      <c r="J469" s="17">
        <v>0</v>
      </c>
      <c r="K469" s="17">
        <v>0</v>
      </c>
      <c r="L469" s="17">
        <v>0</v>
      </c>
      <c r="M469" s="17">
        <v>0</v>
      </c>
      <c r="N469" s="17">
        <v>0</v>
      </c>
      <c r="O469" s="17">
        <v>0</v>
      </c>
      <c r="P469" s="17">
        <v>0</v>
      </c>
      <c r="Q469" s="17">
        <v>0</v>
      </c>
      <c r="R469" s="17">
        <v>0</v>
      </c>
      <c r="S469" s="17">
        <v>0</v>
      </c>
      <c r="T469" s="17">
        <v>0</v>
      </c>
      <c r="U469" s="105">
        <v>0</v>
      </c>
      <c r="V469" s="105">
        <v>0</v>
      </c>
      <c r="W469" s="11">
        <v>0</v>
      </c>
      <c r="X469" s="11">
        <v>0</v>
      </c>
      <c r="Y469" s="11">
        <v>0</v>
      </c>
      <c r="Z469" s="11">
        <v>0</v>
      </c>
    </row>
    <row r="470" spans="1:26" hidden="1" x14ac:dyDescent="0.25">
      <c r="A470">
        <v>5</v>
      </c>
      <c r="B470" t="str">
        <f t="shared" si="16"/>
        <v>FrC-034</v>
      </c>
      <c r="C470" t="s">
        <v>316</v>
      </c>
      <c r="D470" t="str">
        <f t="shared" si="17"/>
        <v>034</v>
      </c>
      <c r="E470" t="s">
        <v>436</v>
      </c>
      <c r="F470" s="17">
        <v>0</v>
      </c>
      <c r="G470" s="17">
        <v>0</v>
      </c>
      <c r="H470" s="17">
        <v>0</v>
      </c>
      <c r="I470" s="17">
        <v>0</v>
      </c>
      <c r="J470" s="17">
        <v>0</v>
      </c>
      <c r="K470" s="17">
        <v>0</v>
      </c>
      <c r="L470" s="17">
        <v>0</v>
      </c>
      <c r="M470" s="17">
        <v>0</v>
      </c>
      <c r="N470" s="17">
        <v>0</v>
      </c>
      <c r="O470" s="17">
        <v>0</v>
      </c>
      <c r="P470" s="17">
        <v>0</v>
      </c>
      <c r="Q470" s="17">
        <v>0</v>
      </c>
      <c r="R470" s="17">
        <v>0</v>
      </c>
      <c r="S470" s="17">
        <v>0</v>
      </c>
      <c r="T470" s="17">
        <v>0</v>
      </c>
      <c r="U470" s="105">
        <v>0</v>
      </c>
      <c r="V470" s="105">
        <v>0</v>
      </c>
      <c r="W470" s="11">
        <v>0</v>
      </c>
      <c r="X470" s="11">
        <v>24387.995930000012</v>
      </c>
      <c r="Y470" s="11">
        <v>24385.661049999999</v>
      </c>
      <c r="Z470" s="11">
        <v>24004.529730000988</v>
      </c>
    </row>
    <row r="471" spans="1:26" hidden="1" x14ac:dyDescent="0.25">
      <c r="A471">
        <v>5</v>
      </c>
      <c r="B471" t="str">
        <f t="shared" si="16"/>
        <v>FrC-0350</v>
      </c>
      <c r="C471" t="s">
        <v>316</v>
      </c>
      <c r="D471" t="str">
        <f t="shared" si="17"/>
        <v>0350</v>
      </c>
      <c r="E471" t="s">
        <v>437</v>
      </c>
      <c r="F471" s="17">
        <v>0</v>
      </c>
      <c r="G471" s="17">
        <v>0</v>
      </c>
      <c r="H471" s="17">
        <v>0</v>
      </c>
      <c r="I471" s="17">
        <v>0</v>
      </c>
      <c r="J471" s="17">
        <v>0</v>
      </c>
      <c r="K471" s="17">
        <v>0</v>
      </c>
      <c r="L471" s="17">
        <v>0</v>
      </c>
      <c r="M471" s="17">
        <v>0</v>
      </c>
      <c r="N471" s="17">
        <v>0</v>
      </c>
      <c r="O471" s="17">
        <v>0</v>
      </c>
      <c r="P471" s="17">
        <v>0</v>
      </c>
      <c r="Q471" s="17">
        <v>0</v>
      </c>
      <c r="R471" s="17">
        <v>0</v>
      </c>
      <c r="S471" s="17">
        <v>0</v>
      </c>
      <c r="T471" s="17">
        <v>0</v>
      </c>
      <c r="U471" s="105">
        <v>0</v>
      </c>
      <c r="V471" s="105">
        <v>0</v>
      </c>
      <c r="W471" s="11">
        <v>0</v>
      </c>
      <c r="X471" s="11">
        <v>0</v>
      </c>
      <c r="Y471" s="11">
        <v>0</v>
      </c>
      <c r="Z471" s="11">
        <v>0</v>
      </c>
    </row>
    <row r="472" spans="1:26" hidden="1" x14ac:dyDescent="0.25">
      <c r="A472">
        <v>5</v>
      </c>
      <c r="B472" t="str">
        <f t="shared" si="16"/>
        <v>FrC-0351</v>
      </c>
      <c r="C472" t="s">
        <v>316</v>
      </c>
      <c r="D472" t="str">
        <f t="shared" si="17"/>
        <v>0351</v>
      </c>
      <c r="E472" t="s">
        <v>438</v>
      </c>
      <c r="F472" s="17">
        <v>0</v>
      </c>
      <c r="G472" s="17">
        <v>0</v>
      </c>
      <c r="H472" s="17">
        <v>0</v>
      </c>
      <c r="I472" s="17">
        <v>0</v>
      </c>
      <c r="J472" s="17">
        <v>0</v>
      </c>
      <c r="K472" s="17">
        <v>0</v>
      </c>
      <c r="L472" s="17">
        <v>0</v>
      </c>
      <c r="M472" s="17">
        <v>0</v>
      </c>
      <c r="N472" s="17">
        <v>0</v>
      </c>
      <c r="O472" s="17">
        <v>0</v>
      </c>
      <c r="P472" s="17">
        <v>0</v>
      </c>
      <c r="Q472" s="17">
        <v>0</v>
      </c>
      <c r="R472" s="17">
        <v>0</v>
      </c>
      <c r="S472" s="17">
        <v>0</v>
      </c>
      <c r="T472" s="17">
        <v>0</v>
      </c>
      <c r="U472" s="105">
        <v>0</v>
      </c>
      <c r="V472" s="105">
        <v>0</v>
      </c>
      <c r="W472" s="11">
        <v>0</v>
      </c>
      <c r="X472" s="11">
        <v>0</v>
      </c>
      <c r="Y472" s="11">
        <v>0</v>
      </c>
      <c r="Z472" s="11">
        <v>0</v>
      </c>
    </row>
    <row r="473" spans="1:26" hidden="1" x14ac:dyDescent="0.25">
      <c r="A473">
        <v>5</v>
      </c>
      <c r="B473" t="str">
        <f t="shared" si="16"/>
        <v>FrC-0352</v>
      </c>
      <c r="C473" t="s">
        <v>316</v>
      </c>
      <c r="D473" t="str">
        <f t="shared" si="17"/>
        <v>0352</v>
      </c>
      <c r="E473" t="s">
        <v>439</v>
      </c>
      <c r="F473" s="17">
        <v>0</v>
      </c>
      <c r="G473" s="17">
        <v>0</v>
      </c>
      <c r="H473" s="17">
        <v>0</v>
      </c>
      <c r="I473" s="17">
        <v>0</v>
      </c>
      <c r="J473" s="17">
        <v>0</v>
      </c>
      <c r="K473" s="17">
        <v>0</v>
      </c>
      <c r="L473" s="17">
        <v>0</v>
      </c>
      <c r="M473" s="17">
        <v>0</v>
      </c>
      <c r="N473" s="17">
        <v>0</v>
      </c>
      <c r="O473" s="17">
        <v>0</v>
      </c>
      <c r="P473" s="17">
        <v>0</v>
      </c>
      <c r="Q473" s="17">
        <v>0</v>
      </c>
      <c r="R473" s="17">
        <v>0</v>
      </c>
      <c r="S473" s="17">
        <v>0</v>
      </c>
      <c r="T473" s="17">
        <v>0</v>
      </c>
      <c r="U473" s="105">
        <v>0</v>
      </c>
      <c r="V473" s="105">
        <v>0</v>
      </c>
      <c r="W473" s="11">
        <v>0</v>
      </c>
      <c r="X473" s="11">
        <v>0</v>
      </c>
      <c r="Y473" s="11">
        <v>0</v>
      </c>
      <c r="Z473" s="11">
        <v>0</v>
      </c>
    </row>
    <row r="474" spans="1:26" hidden="1" x14ac:dyDescent="0.25">
      <c r="A474">
        <v>5</v>
      </c>
      <c r="B474" t="str">
        <f t="shared" si="16"/>
        <v>FrC-0353</v>
      </c>
      <c r="C474" t="s">
        <v>316</v>
      </c>
      <c r="D474" t="str">
        <f t="shared" si="17"/>
        <v>0353</v>
      </c>
      <c r="E474" t="s">
        <v>440</v>
      </c>
      <c r="F474" s="17">
        <v>0</v>
      </c>
      <c r="G474" s="17">
        <v>0</v>
      </c>
      <c r="H474" s="17">
        <v>0</v>
      </c>
      <c r="I474" s="17">
        <v>0</v>
      </c>
      <c r="J474" s="17">
        <v>0</v>
      </c>
      <c r="K474" s="17">
        <v>0</v>
      </c>
      <c r="L474" s="17">
        <v>0</v>
      </c>
      <c r="M474" s="17">
        <v>0</v>
      </c>
      <c r="N474" s="17">
        <v>0</v>
      </c>
      <c r="O474" s="17">
        <v>0</v>
      </c>
      <c r="P474" s="17">
        <v>0</v>
      </c>
      <c r="Q474" s="17">
        <v>0</v>
      </c>
      <c r="R474" s="17">
        <v>0</v>
      </c>
      <c r="S474" s="17">
        <v>0</v>
      </c>
      <c r="T474" s="17">
        <v>0</v>
      </c>
      <c r="U474" s="105">
        <v>0</v>
      </c>
      <c r="V474" s="105">
        <v>0</v>
      </c>
      <c r="W474" s="11">
        <v>0</v>
      </c>
      <c r="X474" s="11">
        <v>0</v>
      </c>
      <c r="Y474" s="11">
        <v>0</v>
      </c>
      <c r="Z474" s="11">
        <v>0</v>
      </c>
    </row>
    <row r="475" spans="1:26" hidden="1" x14ac:dyDescent="0.25">
      <c r="A475">
        <v>5</v>
      </c>
      <c r="B475" t="str">
        <f t="shared" si="16"/>
        <v>FrC-0354</v>
      </c>
      <c r="C475" t="s">
        <v>316</v>
      </c>
      <c r="D475" t="str">
        <f t="shared" si="17"/>
        <v>0354</v>
      </c>
      <c r="E475" t="s">
        <v>441</v>
      </c>
      <c r="F475" s="17">
        <v>0</v>
      </c>
      <c r="G475" s="17">
        <v>0</v>
      </c>
      <c r="H475" s="17">
        <v>0</v>
      </c>
      <c r="I475" s="17">
        <v>0</v>
      </c>
      <c r="J475" s="17">
        <v>0</v>
      </c>
      <c r="K475" s="17">
        <v>0</v>
      </c>
      <c r="L475" s="17">
        <v>0</v>
      </c>
      <c r="M475" s="17">
        <v>0</v>
      </c>
      <c r="N475" s="17">
        <v>0</v>
      </c>
      <c r="O475" s="17">
        <v>0</v>
      </c>
      <c r="P475" s="17">
        <v>0</v>
      </c>
      <c r="Q475" s="17">
        <v>0</v>
      </c>
      <c r="R475" s="17">
        <v>0</v>
      </c>
      <c r="S475" s="17">
        <v>0</v>
      </c>
      <c r="T475" s="17">
        <v>0</v>
      </c>
      <c r="U475" s="105">
        <v>0</v>
      </c>
      <c r="V475" s="105">
        <v>0</v>
      </c>
      <c r="W475" s="11">
        <v>0</v>
      </c>
      <c r="X475" s="11">
        <v>0</v>
      </c>
      <c r="Y475" s="11">
        <v>0</v>
      </c>
      <c r="Z475" s="11">
        <v>0</v>
      </c>
    </row>
    <row r="476" spans="1:26" hidden="1" x14ac:dyDescent="0.25">
      <c r="A476">
        <v>5</v>
      </c>
      <c r="B476" t="str">
        <f t="shared" si="16"/>
        <v>FrC-036</v>
      </c>
      <c r="C476" t="s">
        <v>316</v>
      </c>
      <c r="D476" t="str">
        <f t="shared" si="17"/>
        <v>036</v>
      </c>
      <c r="E476" t="s">
        <v>442</v>
      </c>
      <c r="F476" s="17">
        <v>0</v>
      </c>
      <c r="G476" s="17">
        <v>0</v>
      </c>
      <c r="H476" s="17">
        <v>0</v>
      </c>
      <c r="I476" s="17">
        <v>0</v>
      </c>
      <c r="J476" s="17">
        <v>0</v>
      </c>
      <c r="K476" s="17">
        <v>0</v>
      </c>
      <c r="L476" s="17">
        <v>0</v>
      </c>
      <c r="M476" s="17">
        <v>0</v>
      </c>
      <c r="N476" s="17">
        <v>0</v>
      </c>
      <c r="O476" s="17">
        <v>0</v>
      </c>
      <c r="P476" s="17">
        <v>0</v>
      </c>
      <c r="Q476" s="17">
        <v>0</v>
      </c>
      <c r="R476" s="17">
        <v>0</v>
      </c>
      <c r="S476" s="17">
        <v>0</v>
      </c>
      <c r="T476" s="17">
        <v>0</v>
      </c>
      <c r="U476" s="105">
        <v>0</v>
      </c>
      <c r="V476" s="105">
        <v>0</v>
      </c>
      <c r="W476" s="11">
        <v>0</v>
      </c>
      <c r="X476" s="11">
        <v>0</v>
      </c>
      <c r="Y476" s="11">
        <v>0</v>
      </c>
      <c r="Z476" s="11">
        <v>0</v>
      </c>
    </row>
    <row r="477" spans="1:26" hidden="1" x14ac:dyDescent="0.25">
      <c r="A477">
        <v>5</v>
      </c>
      <c r="B477" t="str">
        <f t="shared" si="16"/>
        <v>FrC-037</v>
      </c>
      <c r="C477" t="s">
        <v>316</v>
      </c>
      <c r="D477" t="str">
        <f t="shared" si="17"/>
        <v>037</v>
      </c>
      <c r="E477" t="s">
        <v>443</v>
      </c>
      <c r="F477" s="17">
        <v>1211</v>
      </c>
      <c r="G477" s="17">
        <v>1211</v>
      </c>
      <c r="H477" s="17">
        <v>1216</v>
      </c>
      <c r="I477" s="17">
        <v>1216</v>
      </c>
      <c r="J477" s="17">
        <v>2337</v>
      </c>
      <c r="K477" s="17">
        <v>2337</v>
      </c>
      <c r="L477" s="17">
        <v>3131</v>
      </c>
      <c r="M477" s="17">
        <v>3131</v>
      </c>
      <c r="N477" s="17">
        <v>3320</v>
      </c>
      <c r="O477" s="17">
        <v>13020</v>
      </c>
      <c r="P477" s="17">
        <v>3500</v>
      </c>
      <c r="Q477" s="17">
        <v>3500</v>
      </c>
      <c r="R477" s="17">
        <v>2901.9999800000001</v>
      </c>
      <c r="S477" s="17">
        <v>2901.9999800000001</v>
      </c>
      <c r="T477" s="17">
        <v>2549.2399999999998</v>
      </c>
      <c r="U477" s="105">
        <v>2549.2440900000001</v>
      </c>
      <c r="V477" s="105">
        <v>2551.3107500000001</v>
      </c>
      <c r="W477" s="11">
        <v>2551.3107500000001</v>
      </c>
      <c r="X477" s="11">
        <v>0</v>
      </c>
      <c r="Y477" s="11">
        <v>0</v>
      </c>
      <c r="Z477" s="11">
        <v>0</v>
      </c>
    </row>
    <row r="478" spans="1:26" hidden="1" x14ac:dyDescent="0.25">
      <c r="A478">
        <v>5</v>
      </c>
      <c r="B478" t="str">
        <f t="shared" si="16"/>
        <v>FrC-0410</v>
      </c>
      <c r="C478" t="s">
        <v>316</v>
      </c>
      <c r="D478" t="str">
        <f t="shared" si="17"/>
        <v>0410</v>
      </c>
      <c r="E478" t="s">
        <v>444</v>
      </c>
      <c r="F478" s="17">
        <v>0</v>
      </c>
      <c r="G478" s="17">
        <v>0</v>
      </c>
      <c r="H478" s="17">
        <v>0</v>
      </c>
      <c r="I478" s="17">
        <v>0</v>
      </c>
      <c r="J478" s="17">
        <v>0</v>
      </c>
      <c r="K478" s="17">
        <v>0</v>
      </c>
      <c r="L478" s="17">
        <v>0</v>
      </c>
      <c r="M478" s="17">
        <v>0</v>
      </c>
      <c r="N478" s="17">
        <v>0</v>
      </c>
      <c r="O478" s="17">
        <v>0</v>
      </c>
      <c r="P478" s="17">
        <v>0</v>
      </c>
      <c r="Q478" s="17">
        <v>0</v>
      </c>
      <c r="R478" s="17">
        <v>0</v>
      </c>
      <c r="S478" s="17">
        <v>0</v>
      </c>
      <c r="T478" s="17">
        <v>0</v>
      </c>
      <c r="U478" s="105">
        <v>0</v>
      </c>
      <c r="V478" s="105">
        <v>0</v>
      </c>
      <c r="W478" s="11">
        <v>0</v>
      </c>
      <c r="X478" s="11">
        <v>0</v>
      </c>
      <c r="Y478" s="11">
        <v>0</v>
      </c>
      <c r="Z478" s="11">
        <v>0</v>
      </c>
    </row>
    <row r="479" spans="1:26" hidden="1" x14ac:dyDescent="0.25">
      <c r="A479">
        <v>5</v>
      </c>
      <c r="B479" t="str">
        <f t="shared" si="16"/>
        <v>FrC-0411</v>
      </c>
      <c r="C479" t="s">
        <v>316</v>
      </c>
      <c r="D479" t="str">
        <f t="shared" si="17"/>
        <v>0411</v>
      </c>
      <c r="E479" t="s">
        <v>445</v>
      </c>
      <c r="F479" s="17">
        <v>0</v>
      </c>
      <c r="G479" s="17">
        <v>0</v>
      </c>
      <c r="H479" s="17">
        <v>0</v>
      </c>
      <c r="I479" s="17">
        <v>0</v>
      </c>
      <c r="J479" s="17">
        <v>0</v>
      </c>
      <c r="K479" s="17">
        <v>0</v>
      </c>
      <c r="L479" s="17">
        <v>0</v>
      </c>
      <c r="M479" s="17">
        <v>0</v>
      </c>
      <c r="N479" s="17">
        <v>0</v>
      </c>
      <c r="O479" s="17">
        <v>0</v>
      </c>
      <c r="P479" s="17">
        <v>0</v>
      </c>
      <c r="Q479" s="17">
        <v>0</v>
      </c>
      <c r="R479" s="17">
        <v>0</v>
      </c>
      <c r="S479" s="17">
        <v>0</v>
      </c>
      <c r="T479" s="17">
        <v>0</v>
      </c>
      <c r="U479" s="105">
        <v>0</v>
      </c>
      <c r="V479" s="105">
        <v>0</v>
      </c>
      <c r="W479" s="11">
        <v>510.07988</v>
      </c>
      <c r="X479" s="11">
        <v>7.99</v>
      </c>
      <c r="Y479" s="11">
        <v>7.9861800000000001</v>
      </c>
      <c r="Z479" s="11">
        <v>47.205269999999992</v>
      </c>
    </row>
    <row r="480" spans="1:26" hidden="1" x14ac:dyDescent="0.25">
      <c r="A480">
        <v>5</v>
      </c>
      <c r="B480" t="str">
        <f t="shared" si="16"/>
        <v>FrC-0412</v>
      </c>
      <c r="C480" t="s">
        <v>316</v>
      </c>
      <c r="D480" t="str">
        <f t="shared" si="17"/>
        <v>0412</v>
      </c>
      <c r="E480" t="s">
        <v>446</v>
      </c>
      <c r="F480" s="17">
        <v>0</v>
      </c>
      <c r="G480" s="17">
        <v>0</v>
      </c>
      <c r="H480" s="17">
        <v>0</v>
      </c>
      <c r="I480" s="17">
        <v>0</v>
      </c>
      <c r="J480" s="17">
        <v>0</v>
      </c>
      <c r="K480" s="17">
        <v>0</v>
      </c>
      <c r="L480" s="17">
        <v>0</v>
      </c>
      <c r="M480" s="17">
        <v>0</v>
      </c>
      <c r="N480" s="17">
        <v>0</v>
      </c>
      <c r="O480" s="17">
        <v>0</v>
      </c>
      <c r="P480" s="17">
        <v>0</v>
      </c>
      <c r="Q480" s="17">
        <v>0</v>
      </c>
      <c r="R480" s="17">
        <v>0</v>
      </c>
      <c r="S480" s="17">
        <v>0</v>
      </c>
      <c r="T480" s="17">
        <v>0</v>
      </c>
      <c r="U480" s="105">
        <v>0</v>
      </c>
      <c r="V480" s="105">
        <v>0</v>
      </c>
      <c r="W480" s="11">
        <v>0</v>
      </c>
      <c r="X480" s="11">
        <v>36811.40425</v>
      </c>
      <c r="Y480" s="11">
        <v>36470.407599999999</v>
      </c>
      <c r="Z480" s="11">
        <v>23278.077289999965</v>
      </c>
    </row>
    <row r="481" spans="1:26" hidden="1" x14ac:dyDescent="0.25">
      <c r="A481">
        <v>5</v>
      </c>
      <c r="B481" t="str">
        <f t="shared" si="16"/>
        <v>FrC-0420</v>
      </c>
      <c r="C481" t="s">
        <v>316</v>
      </c>
      <c r="D481" t="str">
        <f t="shared" si="17"/>
        <v>0420</v>
      </c>
      <c r="E481" t="s">
        <v>447</v>
      </c>
      <c r="F481" s="17">
        <v>0</v>
      </c>
      <c r="G481" s="17">
        <v>0</v>
      </c>
      <c r="H481" s="17">
        <v>0</v>
      </c>
      <c r="I481" s="17">
        <v>0</v>
      </c>
      <c r="J481" s="17">
        <v>0</v>
      </c>
      <c r="K481" s="17">
        <v>0</v>
      </c>
      <c r="L481" s="17">
        <v>0</v>
      </c>
      <c r="M481" s="17">
        <v>0</v>
      </c>
      <c r="N481" s="17">
        <v>0</v>
      </c>
      <c r="O481" s="17">
        <v>0</v>
      </c>
      <c r="P481" s="17">
        <v>0</v>
      </c>
      <c r="Q481" s="17">
        <v>0</v>
      </c>
      <c r="R481" s="17">
        <v>0</v>
      </c>
      <c r="S481" s="17">
        <v>0</v>
      </c>
      <c r="T481" s="17">
        <v>0</v>
      </c>
      <c r="U481" s="105">
        <v>0</v>
      </c>
      <c r="V481" s="105">
        <v>0</v>
      </c>
      <c r="W481" s="11">
        <v>0</v>
      </c>
      <c r="X481" s="11">
        <v>0</v>
      </c>
      <c r="Y481" s="11">
        <v>0</v>
      </c>
      <c r="Z481" s="11">
        <v>0</v>
      </c>
    </row>
    <row r="482" spans="1:26" hidden="1" x14ac:dyDescent="0.25">
      <c r="A482">
        <v>5</v>
      </c>
      <c r="B482" t="str">
        <f t="shared" si="16"/>
        <v>FrC-0421</v>
      </c>
      <c r="C482" t="s">
        <v>316</v>
      </c>
      <c r="D482" t="str">
        <f t="shared" si="17"/>
        <v>0421</v>
      </c>
      <c r="E482" t="s">
        <v>448</v>
      </c>
      <c r="F482" s="17">
        <v>0</v>
      </c>
      <c r="G482" s="17">
        <v>0</v>
      </c>
      <c r="H482" s="17">
        <v>0</v>
      </c>
      <c r="I482" s="17">
        <v>0</v>
      </c>
      <c r="J482" s="17">
        <v>0</v>
      </c>
      <c r="K482" s="17">
        <v>0</v>
      </c>
      <c r="L482" s="17">
        <v>0</v>
      </c>
      <c r="M482" s="17">
        <v>0</v>
      </c>
      <c r="N482" s="17">
        <v>0</v>
      </c>
      <c r="O482" s="17">
        <v>0</v>
      </c>
      <c r="P482" s="17">
        <v>0</v>
      </c>
      <c r="Q482" s="17">
        <v>0</v>
      </c>
      <c r="R482" s="17">
        <v>0</v>
      </c>
      <c r="S482" s="17">
        <v>0</v>
      </c>
      <c r="T482" s="17">
        <v>0</v>
      </c>
      <c r="U482" s="105">
        <v>0</v>
      </c>
      <c r="V482" s="105">
        <v>0</v>
      </c>
      <c r="W482" s="11">
        <v>0</v>
      </c>
      <c r="X482" s="11">
        <v>0</v>
      </c>
      <c r="Y482" s="11">
        <v>0</v>
      </c>
      <c r="Z482" s="11">
        <v>0</v>
      </c>
    </row>
    <row r="483" spans="1:26" hidden="1" x14ac:dyDescent="0.25">
      <c r="A483">
        <v>5</v>
      </c>
      <c r="B483" t="str">
        <f t="shared" si="16"/>
        <v>FrC-0422</v>
      </c>
      <c r="C483" t="s">
        <v>316</v>
      </c>
      <c r="D483" t="str">
        <f t="shared" si="17"/>
        <v>0422</v>
      </c>
      <c r="E483" t="s">
        <v>449</v>
      </c>
      <c r="F483" s="17">
        <v>0</v>
      </c>
      <c r="G483" s="17">
        <v>0</v>
      </c>
      <c r="H483" s="17">
        <v>0</v>
      </c>
      <c r="I483" s="17">
        <v>0</v>
      </c>
      <c r="J483" s="17">
        <v>0</v>
      </c>
      <c r="K483" s="17">
        <v>0</v>
      </c>
      <c r="L483" s="17">
        <v>0</v>
      </c>
      <c r="M483" s="17">
        <v>0</v>
      </c>
      <c r="N483" s="17">
        <v>0</v>
      </c>
      <c r="O483" s="17">
        <v>0</v>
      </c>
      <c r="P483" s="17">
        <v>0</v>
      </c>
      <c r="Q483" s="17">
        <v>0</v>
      </c>
      <c r="R483" s="17">
        <v>0</v>
      </c>
      <c r="S483" s="17">
        <v>0</v>
      </c>
      <c r="T483" s="17">
        <v>0</v>
      </c>
      <c r="U483" s="105">
        <v>0</v>
      </c>
      <c r="V483" s="105">
        <v>0</v>
      </c>
      <c r="W483" s="11">
        <v>0</v>
      </c>
      <c r="X483" s="11">
        <v>0</v>
      </c>
      <c r="Y483" s="11">
        <v>0</v>
      </c>
      <c r="Z483" s="11">
        <v>0</v>
      </c>
    </row>
    <row r="484" spans="1:26" hidden="1" x14ac:dyDescent="0.25">
      <c r="A484">
        <v>5</v>
      </c>
      <c r="B484" t="str">
        <f t="shared" si="16"/>
        <v>FrC-0423</v>
      </c>
      <c r="C484" t="s">
        <v>316</v>
      </c>
      <c r="D484" t="str">
        <f t="shared" si="17"/>
        <v>0423</v>
      </c>
      <c r="E484" t="s">
        <v>450</v>
      </c>
      <c r="F484" s="17">
        <v>0</v>
      </c>
      <c r="G484" s="17">
        <v>0</v>
      </c>
      <c r="H484" s="17">
        <v>0</v>
      </c>
      <c r="I484" s="17">
        <v>0</v>
      </c>
      <c r="J484" s="17">
        <v>0</v>
      </c>
      <c r="K484" s="17">
        <v>0</v>
      </c>
      <c r="L484" s="17">
        <v>0</v>
      </c>
      <c r="M484" s="17">
        <v>0</v>
      </c>
      <c r="N484" s="17">
        <v>0</v>
      </c>
      <c r="O484" s="17">
        <v>0</v>
      </c>
      <c r="P484" s="17">
        <v>0</v>
      </c>
      <c r="Q484" s="17">
        <v>0</v>
      </c>
      <c r="R484" s="17">
        <v>0</v>
      </c>
      <c r="S484" s="17">
        <v>0</v>
      </c>
      <c r="T484" s="17">
        <v>0</v>
      </c>
      <c r="U484" s="105">
        <v>0</v>
      </c>
      <c r="V484" s="105">
        <v>0</v>
      </c>
      <c r="W484" s="11">
        <v>0</v>
      </c>
      <c r="X484" s="11">
        <v>0</v>
      </c>
      <c r="Y484" s="11">
        <v>0</v>
      </c>
      <c r="Z484" s="11">
        <v>0</v>
      </c>
    </row>
    <row r="485" spans="1:26" hidden="1" x14ac:dyDescent="0.25">
      <c r="A485">
        <v>5</v>
      </c>
      <c r="B485" t="str">
        <f t="shared" si="16"/>
        <v>FrC-0430</v>
      </c>
      <c r="C485" t="s">
        <v>316</v>
      </c>
      <c r="D485" t="str">
        <f t="shared" si="17"/>
        <v>0430</v>
      </c>
      <c r="E485" t="s">
        <v>451</v>
      </c>
      <c r="F485" s="17">
        <v>0</v>
      </c>
      <c r="G485" s="17">
        <v>0</v>
      </c>
      <c r="H485" s="17">
        <v>0</v>
      </c>
      <c r="I485" s="17">
        <v>0</v>
      </c>
      <c r="J485" s="17">
        <v>0</v>
      </c>
      <c r="K485" s="17">
        <v>0</v>
      </c>
      <c r="L485" s="17">
        <v>0</v>
      </c>
      <c r="M485" s="17">
        <v>0</v>
      </c>
      <c r="N485" s="17">
        <v>0</v>
      </c>
      <c r="O485" s="17">
        <v>0</v>
      </c>
      <c r="P485" s="17">
        <v>0</v>
      </c>
      <c r="Q485" s="17">
        <v>0</v>
      </c>
      <c r="R485" s="17">
        <v>0</v>
      </c>
      <c r="S485" s="17">
        <v>0</v>
      </c>
      <c r="T485" s="17">
        <v>0</v>
      </c>
      <c r="U485" s="105">
        <v>0</v>
      </c>
      <c r="V485" s="105">
        <v>0</v>
      </c>
      <c r="W485" s="11">
        <v>0</v>
      </c>
      <c r="X485" s="11">
        <v>0</v>
      </c>
      <c r="Y485" s="11">
        <v>0</v>
      </c>
      <c r="Z485" s="11">
        <v>0</v>
      </c>
    </row>
    <row r="486" spans="1:26" hidden="1" x14ac:dyDescent="0.25">
      <c r="A486">
        <v>5</v>
      </c>
      <c r="B486" t="str">
        <f t="shared" si="16"/>
        <v>FrC-0431</v>
      </c>
      <c r="C486" t="s">
        <v>316</v>
      </c>
      <c r="D486" t="str">
        <f t="shared" si="17"/>
        <v>0431</v>
      </c>
      <c r="E486" t="s">
        <v>452</v>
      </c>
      <c r="F486" s="17">
        <v>0</v>
      </c>
      <c r="G486" s="17">
        <v>0</v>
      </c>
      <c r="H486" s="17">
        <v>0</v>
      </c>
      <c r="I486" s="17">
        <v>0</v>
      </c>
      <c r="J486" s="17">
        <v>0</v>
      </c>
      <c r="K486" s="17">
        <v>0</v>
      </c>
      <c r="L486" s="17">
        <v>0</v>
      </c>
      <c r="M486" s="17">
        <v>0</v>
      </c>
      <c r="N486" s="17">
        <v>0</v>
      </c>
      <c r="O486" s="17">
        <v>0</v>
      </c>
      <c r="P486" s="17">
        <v>0</v>
      </c>
      <c r="Q486" s="17">
        <v>0</v>
      </c>
      <c r="R486" s="17">
        <v>0</v>
      </c>
      <c r="S486" s="17">
        <v>0</v>
      </c>
      <c r="T486" s="17">
        <v>0</v>
      </c>
      <c r="U486" s="105">
        <v>0</v>
      </c>
      <c r="V486" s="105">
        <v>0</v>
      </c>
      <c r="W486" s="11">
        <v>0</v>
      </c>
      <c r="X486" s="11">
        <v>0</v>
      </c>
      <c r="Y486" s="11">
        <v>0</v>
      </c>
      <c r="Z486" s="11">
        <v>0</v>
      </c>
    </row>
    <row r="487" spans="1:26" hidden="1" x14ac:dyDescent="0.25">
      <c r="A487">
        <v>5</v>
      </c>
      <c r="B487" t="str">
        <f t="shared" si="16"/>
        <v>FrC-0432</v>
      </c>
      <c r="C487" t="s">
        <v>316</v>
      </c>
      <c r="D487" t="str">
        <f t="shared" si="17"/>
        <v>0432</v>
      </c>
      <c r="E487" t="s">
        <v>453</v>
      </c>
      <c r="F487" s="17">
        <v>0</v>
      </c>
      <c r="G487" s="17">
        <v>0</v>
      </c>
      <c r="H487" s="17">
        <v>0</v>
      </c>
      <c r="I487" s="17">
        <v>0</v>
      </c>
      <c r="J487" s="17">
        <v>0</v>
      </c>
      <c r="K487" s="17">
        <v>0</v>
      </c>
      <c r="L487" s="17">
        <v>0</v>
      </c>
      <c r="M487" s="17">
        <v>0</v>
      </c>
      <c r="N487" s="17">
        <v>0</v>
      </c>
      <c r="O487" s="17">
        <v>0</v>
      </c>
      <c r="P487" s="17">
        <v>0</v>
      </c>
      <c r="Q487" s="17">
        <v>0</v>
      </c>
      <c r="R487" s="17">
        <v>0</v>
      </c>
      <c r="S487" s="17">
        <v>0</v>
      </c>
      <c r="T487" s="17">
        <v>0</v>
      </c>
      <c r="U487" s="105">
        <v>0</v>
      </c>
      <c r="V487" s="105">
        <v>0</v>
      </c>
      <c r="W487" s="11">
        <v>0</v>
      </c>
      <c r="X487" s="11">
        <v>0</v>
      </c>
      <c r="Y487" s="11">
        <v>0</v>
      </c>
      <c r="Z487" s="11">
        <v>0</v>
      </c>
    </row>
    <row r="488" spans="1:26" hidden="1" x14ac:dyDescent="0.25">
      <c r="A488">
        <v>5</v>
      </c>
      <c r="B488" t="str">
        <f t="shared" si="16"/>
        <v>FrC-0433</v>
      </c>
      <c r="C488" t="s">
        <v>316</v>
      </c>
      <c r="D488" t="str">
        <f t="shared" si="17"/>
        <v>0433</v>
      </c>
      <c r="E488" t="s">
        <v>454</v>
      </c>
      <c r="F488" s="17">
        <v>0</v>
      </c>
      <c r="G488" s="17">
        <v>0</v>
      </c>
      <c r="H488" s="17">
        <v>0</v>
      </c>
      <c r="I488" s="17">
        <v>0</v>
      </c>
      <c r="J488" s="17">
        <v>0</v>
      </c>
      <c r="K488" s="17">
        <v>0</v>
      </c>
      <c r="L488" s="17">
        <v>0</v>
      </c>
      <c r="M488" s="17">
        <v>0</v>
      </c>
      <c r="N488" s="17">
        <v>0</v>
      </c>
      <c r="O488" s="17">
        <v>0</v>
      </c>
      <c r="P488" s="17">
        <v>0</v>
      </c>
      <c r="Q488" s="17">
        <v>0</v>
      </c>
      <c r="R488" s="17">
        <v>0</v>
      </c>
      <c r="S488" s="17">
        <v>0</v>
      </c>
      <c r="T488" s="17">
        <v>0</v>
      </c>
      <c r="U488" s="105">
        <v>0</v>
      </c>
      <c r="V488" s="105">
        <v>0</v>
      </c>
      <c r="W488" s="11">
        <v>0</v>
      </c>
      <c r="X488" s="11">
        <v>0</v>
      </c>
      <c r="Y488" s="11">
        <v>0</v>
      </c>
      <c r="Z488" s="11">
        <v>0</v>
      </c>
    </row>
    <row r="489" spans="1:26" hidden="1" x14ac:dyDescent="0.25">
      <c r="A489">
        <v>5</v>
      </c>
      <c r="B489" t="str">
        <f t="shared" si="16"/>
        <v>FrC-0434</v>
      </c>
      <c r="C489" t="s">
        <v>316</v>
      </c>
      <c r="D489" t="str">
        <f t="shared" si="17"/>
        <v>0434</v>
      </c>
      <c r="E489" t="s">
        <v>455</v>
      </c>
      <c r="F489" s="17">
        <v>0</v>
      </c>
      <c r="G489" s="17">
        <v>0</v>
      </c>
      <c r="H489" s="17">
        <v>0</v>
      </c>
      <c r="I489" s="17">
        <v>0</v>
      </c>
      <c r="J489" s="17">
        <v>0</v>
      </c>
      <c r="K489" s="17">
        <v>0</v>
      </c>
      <c r="L489" s="17">
        <v>0</v>
      </c>
      <c r="M489" s="17">
        <v>0</v>
      </c>
      <c r="N489" s="17">
        <v>0</v>
      </c>
      <c r="O489" s="17">
        <v>0</v>
      </c>
      <c r="P489" s="17">
        <v>0</v>
      </c>
      <c r="Q489" s="17">
        <v>0</v>
      </c>
      <c r="R489" s="17">
        <v>0</v>
      </c>
      <c r="S489" s="17">
        <v>0</v>
      </c>
      <c r="T489" s="17">
        <v>0</v>
      </c>
      <c r="U489" s="105">
        <v>0</v>
      </c>
      <c r="V489" s="105">
        <v>0</v>
      </c>
      <c r="W489" s="11">
        <v>0</v>
      </c>
      <c r="X489" s="11">
        <v>0</v>
      </c>
      <c r="Y489" s="11">
        <v>0</v>
      </c>
      <c r="Z489" s="11">
        <v>0</v>
      </c>
    </row>
    <row r="490" spans="1:26" hidden="1" x14ac:dyDescent="0.25">
      <c r="A490">
        <v>5</v>
      </c>
      <c r="B490" t="str">
        <f t="shared" si="16"/>
        <v>FrC-0435</v>
      </c>
      <c r="C490" t="s">
        <v>316</v>
      </c>
      <c r="D490" t="str">
        <f t="shared" si="17"/>
        <v>0435</v>
      </c>
      <c r="E490" t="s">
        <v>456</v>
      </c>
      <c r="F490" s="17">
        <v>0</v>
      </c>
      <c r="G490" s="17">
        <v>0</v>
      </c>
      <c r="H490" s="17">
        <v>0</v>
      </c>
      <c r="I490" s="17">
        <v>0</v>
      </c>
      <c r="J490" s="17">
        <v>0</v>
      </c>
      <c r="K490" s="17">
        <v>0</v>
      </c>
      <c r="L490" s="17">
        <v>0</v>
      </c>
      <c r="M490" s="17">
        <v>0</v>
      </c>
      <c r="N490" s="17">
        <v>0</v>
      </c>
      <c r="O490" s="17">
        <v>0</v>
      </c>
      <c r="P490" s="17">
        <v>0</v>
      </c>
      <c r="Q490" s="17">
        <v>0</v>
      </c>
      <c r="R490" s="17">
        <v>0</v>
      </c>
      <c r="S490" s="17">
        <v>0</v>
      </c>
      <c r="T490" s="17">
        <v>0</v>
      </c>
      <c r="U490" s="105">
        <v>0</v>
      </c>
      <c r="V490" s="105">
        <v>0</v>
      </c>
      <c r="W490" s="11">
        <v>0</v>
      </c>
      <c r="X490" s="11">
        <v>0</v>
      </c>
      <c r="Y490" s="11">
        <v>0</v>
      </c>
      <c r="Z490" s="11">
        <v>0</v>
      </c>
    </row>
    <row r="491" spans="1:26" hidden="1" x14ac:dyDescent="0.25">
      <c r="A491">
        <v>5</v>
      </c>
      <c r="B491" t="str">
        <f t="shared" si="16"/>
        <v>FrC-0436</v>
      </c>
      <c r="C491" t="s">
        <v>316</v>
      </c>
      <c r="D491" t="str">
        <f t="shared" si="17"/>
        <v>0436</v>
      </c>
      <c r="E491" t="s">
        <v>457</v>
      </c>
      <c r="F491" s="17">
        <v>0</v>
      </c>
      <c r="G491" s="17">
        <v>0</v>
      </c>
      <c r="H491" s="17">
        <v>0</v>
      </c>
      <c r="I491" s="17">
        <v>0</v>
      </c>
      <c r="J491" s="17">
        <v>0</v>
      </c>
      <c r="K491" s="17">
        <v>0</v>
      </c>
      <c r="L491" s="17">
        <v>0</v>
      </c>
      <c r="M491" s="17">
        <v>0</v>
      </c>
      <c r="N491" s="17">
        <v>0</v>
      </c>
      <c r="O491" s="17">
        <v>0</v>
      </c>
      <c r="P491" s="17">
        <v>0</v>
      </c>
      <c r="Q491" s="17">
        <v>0</v>
      </c>
      <c r="R491" s="17">
        <v>0</v>
      </c>
      <c r="S491" s="17">
        <v>0</v>
      </c>
      <c r="T491" s="17">
        <v>0</v>
      </c>
      <c r="U491" s="105">
        <v>0</v>
      </c>
      <c r="V491" s="105">
        <v>0</v>
      </c>
      <c r="W491" s="11">
        <v>0</v>
      </c>
      <c r="X491" s="11">
        <v>0</v>
      </c>
      <c r="Y491" s="11">
        <v>0</v>
      </c>
      <c r="Z491" s="11">
        <v>0</v>
      </c>
    </row>
    <row r="492" spans="1:26" hidden="1" x14ac:dyDescent="0.25">
      <c r="A492">
        <v>5</v>
      </c>
      <c r="B492" t="str">
        <f t="shared" si="16"/>
        <v>FrC-0440</v>
      </c>
      <c r="C492" t="s">
        <v>316</v>
      </c>
      <c r="D492" t="str">
        <f t="shared" si="17"/>
        <v>0440</v>
      </c>
      <c r="E492" t="s">
        <v>458</v>
      </c>
      <c r="F492" s="17">
        <v>0</v>
      </c>
      <c r="G492" s="17">
        <v>0</v>
      </c>
      <c r="H492" s="17">
        <v>0</v>
      </c>
      <c r="I492" s="17">
        <v>0</v>
      </c>
      <c r="J492" s="17">
        <v>0</v>
      </c>
      <c r="K492" s="17">
        <v>0</v>
      </c>
      <c r="L492" s="17">
        <v>0</v>
      </c>
      <c r="M492" s="17">
        <v>0</v>
      </c>
      <c r="N492" s="17">
        <v>0</v>
      </c>
      <c r="O492" s="17">
        <v>0</v>
      </c>
      <c r="P492" s="17">
        <v>0</v>
      </c>
      <c r="Q492" s="17">
        <v>0</v>
      </c>
      <c r="R492" s="17">
        <v>0</v>
      </c>
      <c r="S492" s="17">
        <v>0</v>
      </c>
      <c r="T492" s="17">
        <v>0</v>
      </c>
      <c r="U492" s="105">
        <v>0</v>
      </c>
      <c r="V492" s="105">
        <v>0</v>
      </c>
      <c r="W492" s="11">
        <v>0</v>
      </c>
      <c r="X492" s="11">
        <v>0</v>
      </c>
      <c r="Y492" s="11">
        <v>0</v>
      </c>
      <c r="Z492" s="11">
        <v>0</v>
      </c>
    </row>
    <row r="493" spans="1:26" hidden="1" x14ac:dyDescent="0.25">
      <c r="A493">
        <v>5</v>
      </c>
      <c r="B493" t="str">
        <f t="shared" si="16"/>
        <v>FrC-0441</v>
      </c>
      <c r="C493" t="s">
        <v>316</v>
      </c>
      <c r="D493" t="str">
        <f t="shared" si="17"/>
        <v>0441</v>
      </c>
      <c r="E493" t="s">
        <v>459</v>
      </c>
      <c r="F493" s="17">
        <v>0</v>
      </c>
      <c r="G493" s="17">
        <v>0</v>
      </c>
      <c r="H493" s="17">
        <v>0</v>
      </c>
      <c r="I493" s="17">
        <v>0</v>
      </c>
      <c r="J493" s="17">
        <v>0</v>
      </c>
      <c r="K493" s="17">
        <v>0</v>
      </c>
      <c r="L493" s="17">
        <v>0</v>
      </c>
      <c r="M493" s="17">
        <v>0</v>
      </c>
      <c r="N493" s="17">
        <v>0</v>
      </c>
      <c r="O493" s="17">
        <v>0</v>
      </c>
      <c r="P493" s="17">
        <v>0</v>
      </c>
      <c r="Q493" s="17">
        <v>0</v>
      </c>
      <c r="R493" s="17">
        <v>0</v>
      </c>
      <c r="S493" s="17">
        <v>0</v>
      </c>
      <c r="T493" s="17">
        <v>0</v>
      </c>
      <c r="U493" s="105">
        <v>0</v>
      </c>
      <c r="V493" s="105">
        <v>0</v>
      </c>
      <c r="W493" s="11">
        <v>0</v>
      </c>
      <c r="X493" s="11">
        <v>0</v>
      </c>
      <c r="Y493" s="11">
        <v>0</v>
      </c>
      <c r="Z493" s="11">
        <v>0</v>
      </c>
    </row>
    <row r="494" spans="1:26" hidden="1" x14ac:dyDescent="0.25">
      <c r="A494">
        <v>5</v>
      </c>
      <c r="B494" t="str">
        <f t="shared" si="16"/>
        <v>FrC-0442</v>
      </c>
      <c r="C494" t="s">
        <v>316</v>
      </c>
      <c r="D494" t="str">
        <f t="shared" si="17"/>
        <v>0442</v>
      </c>
      <c r="E494" t="s">
        <v>460</v>
      </c>
      <c r="F494" s="17">
        <v>0</v>
      </c>
      <c r="G494" s="17">
        <v>0</v>
      </c>
      <c r="H494" s="17">
        <v>0</v>
      </c>
      <c r="I494" s="17">
        <v>0</v>
      </c>
      <c r="J494" s="17">
        <v>0</v>
      </c>
      <c r="K494" s="17">
        <v>0</v>
      </c>
      <c r="L494" s="17">
        <v>0</v>
      </c>
      <c r="M494" s="17">
        <v>0</v>
      </c>
      <c r="N494" s="17">
        <v>0</v>
      </c>
      <c r="O494" s="17">
        <v>0</v>
      </c>
      <c r="P494" s="17">
        <v>0</v>
      </c>
      <c r="Q494" s="17">
        <v>0</v>
      </c>
      <c r="R494" s="17">
        <v>0</v>
      </c>
      <c r="S494" s="17">
        <v>0</v>
      </c>
      <c r="T494" s="17">
        <v>0</v>
      </c>
      <c r="U494" s="105">
        <v>0</v>
      </c>
      <c r="V494" s="105">
        <v>0</v>
      </c>
      <c r="W494" s="11">
        <v>0</v>
      </c>
      <c r="X494" s="11">
        <v>0</v>
      </c>
      <c r="Y494" s="11">
        <v>0</v>
      </c>
      <c r="Z494" s="11">
        <v>0</v>
      </c>
    </row>
    <row r="495" spans="1:26" hidden="1" x14ac:dyDescent="0.25">
      <c r="A495">
        <v>5</v>
      </c>
      <c r="B495" t="str">
        <f t="shared" si="16"/>
        <v>FrC-0443</v>
      </c>
      <c r="C495" t="s">
        <v>316</v>
      </c>
      <c r="D495" t="str">
        <f t="shared" si="17"/>
        <v>0443</v>
      </c>
      <c r="E495" t="s">
        <v>461</v>
      </c>
      <c r="F495" s="17">
        <v>0</v>
      </c>
      <c r="G495" s="17">
        <v>0</v>
      </c>
      <c r="H495" s="17">
        <v>0</v>
      </c>
      <c r="I495" s="17">
        <v>0</v>
      </c>
      <c r="J495" s="17">
        <v>0</v>
      </c>
      <c r="K495" s="17">
        <v>0</v>
      </c>
      <c r="L495" s="17">
        <v>0</v>
      </c>
      <c r="M495" s="17">
        <v>0</v>
      </c>
      <c r="N495" s="17">
        <v>0</v>
      </c>
      <c r="O495" s="17">
        <v>0</v>
      </c>
      <c r="P495" s="17">
        <v>0</v>
      </c>
      <c r="Q495" s="17">
        <v>0</v>
      </c>
      <c r="R495" s="17">
        <v>0</v>
      </c>
      <c r="S495" s="17">
        <v>0</v>
      </c>
      <c r="T495" s="17">
        <v>0</v>
      </c>
      <c r="U495" s="105">
        <v>0</v>
      </c>
      <c r="V495" s="105">
        <v>0</v>
      </c>
      <c r="W495" s="11">
        <v>0</v>
      </c>
      <c r="X495" s="11">
        <v>0</v>
      </c>
      <c r="Y495" s="11">
        <v>0</v>
      </c>
      <c r="Z495" s="11">
        <v>0</v>
      </c>
    </row>
    <row r="496" spans="1:26" hidden="1" x14ac:dyDescent="0.25">
      <c r="A496">
        <v>5</v>
      </c>
      <c r="B496" t="str">
        <f t="shared" si="16"/>
        <v>FrC-0450</v>
      </c>
      <c r="C496" t="s">
        <v>316</v>
      </c>
      <c r="D496" t="str">
        <f t="shared" si="17"/>
        <v>0450</v>
      </c>
      <c r="E496" t="s">
        <v>462</v>
      </c>
      <c r="F496" s="17">
        <v>0</v>
      </c>
      <c r="G496" s="17">
        <v>0</v>
      </c>
      <c r="H496" s="17">
        <v>0</v>
      </c>
      <c r="I496" s="17">
        <v>0</v>
      </c>
      <c r="J496" s="17">
        <v>0</v>
      </c>
      <c r="K496" s="17">
        <v>0</v>
      </c>
      <c r="L496" s="17">
        <v>0</v>
      </c>
      <c r="M496" s="17">
        <v>0</v>
      </c>
      <c r="N496" s="17">
        <v>0</v>
      </c>
      <c r="O496" s="17">
        <v>0</v>
      </c>
      <c r="P496" s="17">
        <v>0</v>
      </c>
      <c r="Q496" s="17">
        <v>0</v>
      </c>
      <c r="R496" s="17">
        <v>0</v>
      </c>
      <c r="S496" s="17">
        <v>0</v>
      </c>
      <c r="T496" s="17">
        <v>0</v>
      </c>
      <c r="U496" s="105">
        <v>0</v>
      </c>
      <c r="V496" s="105">
        <v>0</v>
      </c>
      <c r="W496" s="11">
        <v>0</v>
      </c>
      <c r="X496" s="11">
        <v>0</v>
      </c>
      <c r="Y496" s="11">
        <v>0</v>
      </c>
      <c r="Z496" s="11">
        <v>0</v>
      </c>
    </row>
    <row r="497" spans="1:26" hidden="1" x14ac:dyDescent="0.25">
      <c r="A497">
        <v>5</v>
      </c>
      <c r="B497" t="str">
        <f t="shared" si="16"/>
        <v>FrC-0451</v>
      </c>
      <c r="C497" t="s">
        <v>316</v>
      </c>
      <c r="D497" t="str">
        <f t="shared" si="17"/>
        <v>0451</v>
      </c>
      <c r="E497" t="s">
        <v>463</v>
      </c>
      <c r="F497" s="17">
        <v>0</v>
      </c>
      <c r="G497" s="17">
        <v>0</v>
      </c>
      <c r="H497" s="17">
        <v>0</v>
      </c>
      <c r="I497" s="17">
        <v>0</v>
      </c>
      <c r="J497" s="17">
        <v>0</v>
      </c>
      <c r="K497" s="17">
        <v>0</v>
      </c>
      <c r="L497" s="17">
        <v>0</v>
      </c>
      <c r="M497" s="17">
        <v>0</v>
      </c>
      <c r="N497" s="17">
        <v>0</v>
      </c>
      <c r="O497" s="17">
        <v>0</v>
      </c>
      <c r="P497" s="17">
        <v>0</v>
      </c>
      <c r="Q497" s="17">
        <v>0</v>
      </c>
      <c r="R497" s="17">
        <v>0</v>
      </c>
      <c r="S497" s="17">
        <v>0</v>
      </c>
      <c r="T497" s="17">
        <v>0</v>
      </c>
      <c r="U497" s="105">
        <v>0</v>
      </c>
      <c r="V497" s="105">
        <v>0</v>
      </c>
      <c r="W497" s="11">
        <v>0</v>
      </c>
      <c r="X497" s="11">
        <v>0</v>
      </c>
      <c r="Y497" s="11">
        <v>0</v>
      </c>
      <c r="Z497" s="11">
        <v>0</v>
      </c>
    </row>
    <row r="498" spans="1:26" hidden="1" x14ac:dyDescent="0.25">
      <c r="A498">
        <v>5</v>
      </c>
      <c r="B498" t="str">
        <f t="shared" si="16"/>
        <v>FrC-0452</v>
      </c>
      <c r="C498" t="s">
        <v>316</v>
      </c>
      <c r="D498" t="str">
        <f t="shared" si="17"/>
        <v>0452</v>
      </c>
      <c r="E498" t="s">
        <v>464</v>
      </c>
      <c r="F498" s="17">
        <v>0</v>
      </c>
      <c r="G498" s="17">
        <v>0</v>
      </c>
      <c r="H498" s="17">
        <v>0</v>
      </c>
      <c r="I498" s="17">
        <v>0</v>
      </c>
      <c r="J498" s="17">
        <v>0</v>
      </c>
      <c r="K498" s="17">
        <v>0</v>
      </c>
      <c r="L498" s="17">
        <v>0</v>
      </c>
      <c r="M498" s="17">
        <v>0</v>
      </c>
      <c r="N498" s="17">
        <v>0</v>
      </c>
      <c r="O498" s="17">
        <v>0</v>
      </c>
      <c r="P498" s="17">
        <v>0</v>
      </c>
      <c r="Q498" s="17">
        <v>0</v>
      </c>
      <c r="R498" s="17">
        <v>0</v>
      </c>
      <c r="S498" s="17">
        <v>0</v>
      </c>
      <c r="T498" s="17">
        <v>0</v>
      </c>
      <c r="U498" s="105">
        <v>0</v>
      </c>
      <c r="V498" s="105">
        <v>0</v>
      </c>
      <c r="W498" s="11">
        <v>0</v>
      </c>
      <c r="X498" s="11">
        <v>0</v>
      </c>
      <c r="Y498" s="11">
        <v>0</v>
      </c>
      <c r="Z498" s="11">
        <v>0</v>
      </c>
    </row>
    <row r="499" spans="1:26" hidden="1" x14ac:dyDescent="0.25">
      <c r="A499">
        <v>5</v>
      </c>
      <c r="B499" t="str">
        <f t="shared" si="16"/>
        <v>FrC-0453</v>
      </c>
      <c r="C499" t="s">
        <v>316</v>
      </c>
      <c r="D499" t="str">
        <f t="shared" si="17"/>
        <v>0453</v>
      </c>
      <c r="E499" t="s">
        <v>465</v>
      </c>
      <c r="F499" s="17">
        <v>0</v>
      </c>
      <c r="G499" s="17">
        <v>0</v>
      </c>
      <c r="H499" s="17">
        <v>0</v>
      </c>
      <c r="I499" s="17">
        <v>0</v>
      </c>
      <c r="J499" s="17">
        <v>0</v>
      </c>
      <c r="K499" s="17">
        <v>0</v>
      </c>
      <c r="L499" s="17">
        <v>0</v>
      </c>
      <c r="M499" s="17">
        <v>0</v>
      </c>
      <c r="N499" s="17">
        <v>0</v>
      </c>
      <c r="O499" s="17">
        <v>0</v>
      </c>
      <c r="P499" s="17">
        <v>0</v>
      </c>
      <c r="Q499" s="17">
        <v>0</v>
      </c>
      <c r="R499" s="17">
        <v>0</v>
      </c>
      <c r="S499" s="17">
        <v>0</v>
      </c>
      <c r="T499" s="17">
        <v>0</v>
      </c>
      <c r="U499" s="105">
        <v>0</v>
      </c>
      <c r="V499" s="105">
        <v>0</v>
      </c>
      <c r="W499" s="11">
        <v>0</v>
      </c>
      <c r="X499" s="11">
        <v>0</v>
      </c>
      <c r="Y499" s="11">
        <v>0</v>
      </c>
      <c r="Z499" s="11">
        <v>0</v>
      </c>
    </row>
    <row r="500" spans="1:26" hidden="1" x14ac:dyDescent="0.25">
      <c r="A500">
        <v>5</v>
      </c>
      <c r="B500" t="str">
        <f t="shared" si="16"/>
        <v>FrC-0454</v>
      </c>
      <c r="C500" t="s">
        <v>316</v>
      </c>
      <c r="D500" t="str">
        <f t="shared" si="17"/>
        <v>0454</v>
      </c>
      <c r="E500" t="s">
        <v>466</v>
      </c>
      <c r="F500" s="17">
        <v>0</v>
      </c>
      <c r="G500" s="17">
        <v>0</v>
      </c>
      <c r="H500" s="17">
        <v>0</v>
      </c>
      <c r="I500" s="17">
        <v>0</v>
      </c>
      <c r="J500" s="17">
        <v>0</v>
      </c>
      <c r="K500" s="17">
        <v>0</v>
      </c>
      <c r="L500" s="17">
        <v>0</v>
      </c>
      <c r="M500" s="17">
        <v>0</v>
      </c>
      <c r="N500" s="17">
        <v>0</v>
      </c>
      <c r="O500" s="17">
        <v>0</v>
      </c>
      <c r="P500" s="17">
        <v>0</v>
      </c>
      <c r="Q500" s="17">
        <v>0</v>
      </c>
      <c r="R500" s="17">
        <v>0</v>
      </c>
      <c r="S500" s="17">
        <v>0</v>
      </c>
      <c r="T500" s="17">
        <v>0</v>
      </c>
      <c r="U500" s="105">
        <v>0</v>
      </c>
      <c r="V500" s="105">
        <v>0</v>
      </c>
      <c r="W500" s="11">
        <v>0</v>
      </c>
      <c r="X500" s="11">
        <v>0</v>
      </c>
      <c r="Y500" s="11">
        <v>0</v>
      </c>
      <c r="Z500" s="11">
        <v>0</v>
      </c>
    </row>
    <row r="501" spans="1:26" hidden="1" x14ac:dyDescent="0.25">
      <c r="A501">
        <v>5</v>
      </c>
      <c r="B501" t="str">
        <f t="shared" si="16"/>
        <v>FrC-0455</v>
      </c>
      <c r="C501" t="s">
        <v>316</v>
      </c>
      <c r="D501" t="str">
        <f t="shared" si="17"/>
        <v>0455</v>
      </c>
      <c r="E501" t="s">
        <v>467</v>
      </c>
      <c r="F501" s="17">
        <v>0</v>
      </c>
      <c r="G501" s="17">
        <v>0</v>
      </c>
      <c r="H501" s="17">
        <v>0</v>
      </c>
      <c r="I501" s="17">
        <v>0</v>
      </c>
      <c r="J501" s="17">
        <v>0</v>
      </c>
      <c r="K501" s="17">
        <v>0</v>
      </c>
      <c r="L501" s="17">
        <v>0</v>
      </c>
      <c r="M501" s="17">
        <v>0</v>
      </c>
      <c r="N501" s="17">
        <v>0</v>
      </c>
      <c r="O501" s="17">
        <v>0</v>
      </c>
      <c r="P501" s="17">
        <v>0</v>
      </c>
      <c r="Q501" s="17">
        <v>0</v>
      </c>
      <c r="R501" s="17">
        <v>0</v>
      </c>
      <c r="S501" s="17">
        <v>0</v>
      </c>
      <c r="T501" s="17">
        <v>0</v>
      </c>
      <c r="U501" s="105">
        <v>0</v>
      </c>
      <c r="V501" s="105">
        <v>0</v>
      </c>
      <c r="W501" s="11">
        <v>0</v>
      </c>
      <c r="X501" s="11">
        <v>0</v>
      </c>
      <c r="Y501" s="11">
        <v>0</v>
      </c>
      <c r="Z501" s="11">
        <v>0</v>
      </c>
    </row>
    <row r="502" spans="1:26" hidden="1" x14ac:dyDescent="0.25">
      <c r="A502">
        <v>5</v>
      </c>
      <c r="B502" t="str">
        <f t="shared" si="16"/>
        <v>FrC-046</v>
      </c>
      <c r="C502" t="s">
        <v>316</v>
      </c>
      <c r="D502" t="str">
        <f t="shared" si="17"/>
        <v>046</v>
      </c>
      <c r="E502" t="s">
        <v>468</v>
      </c>
      <c r="F502" s="17">
        <v>0</v>
      </c>
      <c r="G502" s="17">
        <v>0</v>
      </c>
      <c r="H502" s="17">
        <v>0</v>
      </c>
      <c r="I502" s="17">
        <v>0</v>
      </c>
      <c r="J502" s="17">
        <v>0</v>
      </c>
      <c r="K502" s="17">
        <v>0</v>
      </c>
      <c r="L502" s="17">
        <v>0</v>
      </c>
      <c r="M502" s="17">
        <v>0</v>
      </c>
      <c r="N502" s="17">
        <v>0</v>
      </c>
      <c r="O502" s="17">
        <v>0</v>
      </c>
      <c r="P502" s="17">
        <v>0</v>
      </c>
      <c r="Q502" s="17">
        <v>0</v>
      </c>
      <c r="R502" s="17">
        <v>0</v>
      </c>
      <c r="S502" s="17">
        <v>0</v>
      </c>
      <c r="T502" s="17">
        <v>0</v>
      </c>
      <c r="U502" s="105">
        <v>0</v>
      </c>
      <c r="V502" s="105">
        <v>0</v>
      </c>
      <c r="W502" s="11">
        <v>0</v>
      </c>
      <c r="X502" s="11">
        <v>0</v>
      </c>
      <c r="Y502" s="11">
        <v>0</v>
      </c>
      <c r="Z502" s="11">
        <v>0</v>
      </c>
    </row>
    <row r="503" spans="1:26" hidden="1" x14ac:dyDescent="0.25">
      <c r="A503">
        <v>5</v>
      </c>
      <c r="B503" t="str">
        <f t="shared" si="16"/>
        <v>FrC-0470</v>
      </c>
      <c r="C503" t="s">
        <v>316</v>
      </c>
      <c r="D503" t="str">
        <f t="shared" si="17"/>
        <v>0470</v>
      </c>
      <c r="E503" t="s">
        <v>469</v>
      </c>
      <c r="F503" s="17">
        <v>0</v>
      </c>
      <c r="G503" s="17">
        <v>0</v>
      </c>
      <c r="H503" s="17">
        <v>0</v>
      </c>
      <c r="I503" s="17">
        <v>0</v>
      </c>
      <c r="J503" s="17">
        <v>0</v>
      </c>
      <c r="K503" s="17">
        <v>0</v>
      </c>
      <c r="L503" s="17">
        <v>0</v>
      </c>
      <c r="M503" s="17">
        <v>0</v>
      </c>
      <c r="N503" s="17">
        <v>0</v>
      </c>
      <c r="O503" s="17">
        <v>0</v>
      </c>
      <c r="P503" s="17">
        <v>0</v>
      </c>
      <c r="Q503" s="17">
        <v>0</v>
      </c>
      <c r="R503" s="17">
        <v>0</v>
      </c>
      <c r="S503" s="17">
        <v>0</v>
      </c>
      <c r="T503" s="17">
        <v>0</v>
      </c>
      <c r="U503" s="105">
        <v>0</v>
      </c>
      <c r="V503" s="105">
        <v>0</v>
      </c>
      <c r="W503" s="11">
        <v>0</v>
      </c>
      <c r="X503" s="11">
        <v>0</v>
      </c>
      <c r="Y503" s="11">
        <v>0</v>
      </c>
      <c r="Z503" s="11">
        <v>0</v>
      </c>
    </row>
    <row r="504" spans="1:26" hidden="1" x14ac:dyDescent="0.25">
      <c r="A504">
        <v>5</v>
      </c>
      <c r="B504" t="str">
        <f t="shared" si="16"/>
        <v>FrC-0471</v>
      </c>
      <c r="C504" t="s">
        <v>316</v>
      </c>
      <c r="D504" t="str">
        <f t="shared" si="17"/>
        <v>0471</v>
      </c>
      <c r="E504" t="s">
        <v>470</v>
      </c>
      <c r="F504" s="17">
        <v>0</v>
      </c>
      <c r="G504" s="17">
        <v>0</v>
      </c>
      <c r="H504" s="17">
        <v>0</v>
      </c>
      <c r="I504" s="17">
        <v>0</v>
      </c>
      <c r="J504" s="17">
        <v>0</v>
      </c>
      <c r="K504" s="17">
        <v>0</v>
      </c>
      <c r="L504" s="17">
        <v>0</v>
      </c>
      <c r="M504" s="17">
        <v>0</v>
      </c>
      <c r="N504" s="17">
        <v>0</v>
      </c>
      <c r="O504" s="17">
        <v>0</v>
      </c>
      <c r="P504" s="17">
        <v>0</v>
      </c>
      <c r="Q504" s="17">
        <v>0</v>
      </c>
      <c r="R504" s="17">
        <v>0</v>
      </c>
      <c r="S504" s="17">
        <v>0</v>
      </c>
      <c r="T504" s="17">
        <v>0</v>
      </c>
      <c r="U504" s="105">
        <v>0</v>
      </c>
      <c r="V504" s="105">
        <v>0</v>
      </c>
      <c r="W504" s="11">
        <v>0</v>
      </c>
      <c r="X504" s="11">
        <v>0</v>
      </c>
      <c r="Y504" s="11">
        <v>0</v>
      </c>
      <c r="Z504" s="11">
        <v>0</v>
      </c>
    </row>
    <row r="505" spans="1:26" hidden="1" x14ac:dyDescent="0.25">
      <c r="A505">
        <v>5</v>
      </c>
      <c r="B505" t="str">
        <f t="shared" si="16"/>
        <v>FrC-0472</v>
      </c>
      <c r="C505" t="s">
        <v>316</v>
      </c>
      <c r="D505" t="str">
        <f t="shared" si="17"/>
        <v>0472</v>
      </c>
      <c r="E505" t="s">
        <v>471</v>
      </c>
      <c r="F505" s="17">
        <v>0</v>
      </c>
      <c r="G505" s="17">
        <v>0</v>
      </c>
      <c r="H505" s="17">
        <v>0</v>
      </c>
      <c r="I505" s="17">
        <v>0</v>
      </c>
      <c r="J505" s="17">
        <v>0</v>
      </c>
      <c r="K505" s="17">
        <v>0</v>
      </c>
      <c r="L505" s="17">
        <v>0</v>
      </c>
      <c r="M505" s="17">
        <v>0</v>
      </c>
      <c r="N505" s="17">
        <v>0</v>
      </c>
      <c r="O505" s="17">
        <v>0</v>
      </c>
      <c r="P505" s="17">
        <v>0</v>
      </c>
      <c r="Q505" s="17">
        <v>0</v>
      </c>
      <c r="R505" s="17">
        <v>0</v>
      </c>
      <c r="S505" s="17">
        <v>0</v>
      </c>
      <c r="T505" s="17">
        <v>0</v>
      </c>
      <c r="U505" s="105">
        <v>0</v>
      </c>
      <c r="V505" s="105">
        <v>0</v>
      </c>
      <c r="W505" s="11">
        <v>0</v>
      </c>
      <c r="X505" s="11">
        <v>0</v>
      </c>
      <c r="Y505" s="11">
        <v>0</v>
      </c>
      <c r="Z505" s="11">
        <v>0</v>
      </c>
    </row>
    <row r="506" spans="1:26" hidden="1" x14ac:dyDescent="0.25">
      <c r="A506">
        <v>5</v>
      </c>
      <c r="B506" t="str">
        <f t="shared" si="16"/>
        <v>FrC-0473</v>
      </c>
      <c r="C506" t="s">
        <v>316</v>
      </c>
      <c r="D506" t="str">
        <f t="shared" si="17"/>
        <v>0473</v>
      </c>
      <c r="E506" t="s">
        <v>472</v>
      </c>
      <c r="F506" s="17">
        <v>0</v>
      </c>
      <c r="G506" s="17">
        <v>0</v>
      </c>
      <c r="H506" s="17">
        <v>0</v>
      </c>
      <c r="I506" s="17">
        <v>0</v>
      </c>
      <c r="J506" s="17">
        <v>0</v>
      </c>
      <c r="K506" s="17">
        <v>0</v>
      </c>
      <c r="L506" s="17">
        <v>0</v>
      </c>
      <c r="M506" s="17">
        <v>0</v>
      </c>
      <c r="N506" s="17">
        <v>0</v>
      </c>
      <c r="O506" s="17">
        <v>0</v>
      </c>
      <c r="P506" s="17">
        <v>0</v>
      </c>
      <c r="Q506" s="17">
        <v>0</v>
      </c>
      <c r="R506" s="17">
        <v>0</v>
      </c>
      <c r="S506" s="17">
        <v>0</v>
      </c>
      <c r="T506" s="17">
        <v>0</v>
      </c>
      <c r="U506" s="105">
        <v>0</v>
      </c>
      <c r="V506" s="105">
        <v>0</v>
      </c>
      <c r="W506" s="11">
        <v>0</v>
      </c>
      <c r="X506" s="11">
        <v>0</v>
      </c>
      <c r="Y506" s="11">
        <v>0</v>
      </c>
      <c r="Z506" s="11">
        <v>0</v>
      </c>
    </row>
    <row r="507" spans="1:26" hidden="1" x14ac:dyDescent="0.25">
      <c r="A507">
        <v>5</v>
      </c>
      <c r="B507" t="str">
        <f t="shared" si="16"/>
        <v>FrC-0474</v>
      </c>
      <c r="C507" t="s">
        <v>316</v>
      </c>
      <c r="D507" t="str">
        <f t="shared" si="17"/>
        <v>0474</v>
      </c>
      <c r="E507" t="s">
        <v>473</v>
      </c>
      <c r="F507" s="17">
        <v>888</v>
      </c>
      <c r="G507" s="17">
        <v>888</v>
      </c>
      <c r="H507" s="17">
        <v>737</v>
      </c>
      <c r="I507" s="17">
        <v>737</v>
      </c>
      <c r="J507" s="17">
        <v>1136</v>
      </c>
      <c r="K507" s="17">
        <v>1136</v>
      </c>
      <c r="L507" s="17">
        <v>990</v>
      </c>
      <c r="M507" s="17">
        <v>990</v>
      </c>
      <c r="N507" s="17">
        <v>1003</v>
      </c>
      <c r="O507" s="17">
        <v>1003</v>
      </c>
      <c r="P507" s="17">
        <v>818</v>
      </c>
      <c r="Q507" s="17">
        <v>817</v>
      </c>
      <c r="R507" s="17">
        <v>1075.70074</v>
      </c>
      <c r="S507" s="17">
        <v>1075.70074</v>
      </c>
      <c r="T507" s="17">
        <v>2831.93</v>
      </c>
      <c r="U507" s="105">
        <v>2831.93163</v>
      </c>
      <c r="V507" s="105">
        <v>3552.8363800000002</v>
      </c>
      <c r="W507" s="11">
        <v>3546.0363799999996</v>
      </c>
      <c r="X507" s="11">
        <v>0</v>
      </c>
      <c r="Y507" s="11">
        <v>0</v>
      </c>
      <c r="Z507" s="11">
        <v>0</v>
      </c>
    </row>
    <row r="508" spans="1:26" hidden="1" x14ac:dyDescent="0.25">
      <c r="A508">
        <v>5</v>
      </c>
      <c r="B508" t="str">
        <f t="shared" si="16"/>
        <v>FrC-0480</v>
      </c>
      <c r="C508" t="s">
        <v>316</v>
      </c>
      <c r="D508" t="str">
        <f t="shared" si="17"/>
        <v>0480</v>
      </c>
      <c r="E508" t="s">
        <v>474</v>
      </c>
      <c r="F508" s="17">
        <v>0</v>
      </c>
      <c r="G508" s="17">
        <v>0</v>
      </c>
      <c r="H508" s="17">
        <v>0</v>
      </c>
      <c r="I508" s="17">
        <v>0</v>
      </c>
      <c r="J508" s="17">
        <v>0</v>
      </c>
      <c r="K508" s="17">
        <v>0</v>
      </c>
      <c r="L508" s="17">
        <v>0</v>
      </c>
      <c r="M508" s="17">
        <v>0</v>
      </c>
      <c r="N508" s="17">
        <v>0</v>
      </c>
      <c r="O508" s="17">
        <v>0</v>
      </c>
      <c r="P508" s="17">
        <v>0</v>
      </c>
      <c r="Q508" s="17">
        <v>0</v>
      </c>
      <c r="R508" s="17">
        <v>0</v>
      </c>
      <c r="S508" s="17">
        <v>0</v>
      </c>
      <c r="T508" s="17">
        <v>0</v>
      </c>
      <c r="U508" s="105">
        <v>0</v>
      </c>
      <c r="V508" s="105">
        <v>0</v>
      </c>
      <c r="W508" s="11">
        <v>0</v>
      </c>
      <c r="X508" s="11">
        <v>0</v>
      </c>
      <c r="Y508" s="11">
        <v>0</v>
      </c>
      <c r="Z508" s="11">
        <v>0</v>
      </c>
    </row>
    <row r="509" spans="1:26" hidden="1" x14ac:dyDescent="0.25">
      <c r="A509">
        <v>5</v>
      </c>
      <c r="B509" t="str">
        <f t="shared" si="16"/>
        <v>FrC-0481</v>
      </c>
      <c r="C509" t="s">
        <v>316</v>
      </c>
      <c r="D509" t="str">
        <f t="shared" si="17"/>
        <v>0481</v>
      </c>
      <c r="E509" t="s">
        <v>475</v>
      </c>
      <c r="F509" s="17">
        <v>0</v>
      </c>
      <c r="G509" s="17">
        <v>0</v>
      </c>
      <c r="H509" s="17">
        <v>0</v>
      </c>
      <c r="I509" s="17">
        <v>0</v>
      </c>
      <c r="J509" s="17">
        <v>0</v>
      </c>
      <c r="K509" s="17">
        <v>0</v>
      </c>
      <c r="L509" s="17">
        <v>0</v>
      </c>
      <c r="M509" s="17">
        <v>0</v>
      </c>
      <c r="N509" s="17">
        <v>0</v>
      </c>
      <c r="O509" s="17">
        <v>0</v>
      </c>
      <c r="P509" s="17">
        <v>0</v>
      </c>
      <c r="Q509" s="17">
        <v>0</v>
      </c>
      <c r="R509" s="17">
        <v>0</v>
      </c>
      <c r="S509" s="17">
        <v>0</v>
      </c>
      <c r="T509" s="17">
        <v>0</v>
      </c>
      <c r="U509" s="105">
        <v>0</v>
      </c>
      <c r="V509" s="105">
        <v>0</v>
      </c>
      <c r="W509" s="11">
        <v>0</v>
      </c>
      <c r="X509" s="11">
        <v>0</v>
      </c>
      <c r="Y509" s="11">
        <v>0</v>
      </c>
      <c r="Z509" s="11">
        <v>0</v>
      </c>
    </row>
    <row r="510" spans="1:26" hidden="1" x14ac:dyDescent="0.25">
      <c r="A510">
        <v>5</v>
      </c>
      <c r="B510" t="str">
        <f t="shared" si="16"/>
        <v>FrC-0482</v>
      </c>
      <c r="C510" t="s">
        <v>316</v>
      </c>
      <c r="D510" t="str">
        <f t="shared" si="17"/>
        <v>0482</v>
      </c>
      <c r="E510" t="s">
        <v>476</v>
      </c>
      <c r="F510" s="17">
        <v>0</v>
      </c>
      <c r="G510" s="17">
        <v>0</v>
      </c>
      <c r="H510" s="17">
        <v>0</v>
      </c>
      <c r="I510" s="17">
        <v>0</v>
      </c>
      <c r="J510" s="17">
        <v>0</v>
      </c>
      <c r="K510" s="17">
        <v>0</v>
      </c>
      <c r="L510" s="17">
        <v>0</v>
      </c>
      <c r="M510" s="17">
        <v>0</v>
      </c>
      <c r="N510" s="17">
        <v>0</v>
      </c>
      <c r="O510" s="17">
        <v>0</v>
      </c>
      <c r="P510" s="17">
        <v>0</v>
      </c>
      <c r="Q510" s="17">
        <v>0</v>
      </c>
      <c r="R510" s="17">
        <v>0</v>
      </c>
      <c r="S510" s="17">
        <v>0</v>
      </c>
      <c r="T510" s="17">
        <v>0</v>
      </c>
      <c r="U510" s="105">
        <v>0</v>
      </c>
      <c r="V510" s="105">
        <v>0</v>
      </c>
      <c r="W510" s="11">
        <v>0</v>
      </c>
      <c r="X510" s="11">
        <v>0</v>
      </c>
      <c r="Y510" s="11">
        <v>0</v>
      </c>
      <c r="Z510" s="11">
        <v>0</v>
      </c>
    </row>
    <row r="511" spans="1:26" hidden="1" x14ac:dyDescent="0.25">
      <c r="A511">
        <v>5</v>
      </c>
      <c r="B511" t="str">
        <f t="shared" si="16"/>
        <v>FrC-0483</v>
      </c>
      <c r="C511" t="s">
        <v>316</v>
      </c>
      <c r="D511" t="str">
        <f t="shared" si="17"/>
        <v>0483</v>
      </c>
      <c r="E511" t="s">
        <v>477</v>
      </c>
      <c r="F511" s="17">
        <v>0</v>
      </c>
      <c r="G511" s="17">
        <v>0</v>
      </c>
      <c r="H511" s="17">
        <v>0</v>
      </c>
      <c r="I511" s="17">
        <v>0</v>
      </c>
      <c r="J511" s="17">
        <v>0</v>
      </c>
      <c r="K511" s="17">
        <v>0</v>
      </c>
      <c r="L511" s="17">
        <v>0</v>
      </c>
      <c r="M511" s="17">
        <v>0</v>
      </c>
      <c r="N511" s="17">
        <v>0</v>
      </c>
      <c r="O511" s="17">
        <v>0</v>
      </c>
      <c r="P511" s="17">
        <v>0</v>
      </c>
      <c r="Q511" s="17">
        <v>0</v>
      </c>
      <c r="R511" s="17">
        <v>0</v>
      </c>
      <c r="S511" s="17">
        <v>0</v>
      </c>
      <c r="T511" s="17">
        <v>0</v>
      </c>
      <c r="U511" s="105">
        <v>0</v>
      </c>
      <c r="V511" s="105">
        <v>0</v>
      </c>
      <c r="W511" s="11">
        <v>0</v>
      </c>
      <c r="X511" s="11">
        <v>0</v>
      </c>
      <c r="Y511" s="11">
        <v>0</v>
      </c>
      <c r="Z511" s="11">
        <v>0</v>
      </c>
    </row>
    <row r="512" spans="1:26" hidden="1" x14ac:dyDescent="0.25">
      <c r="A512">
        <v>5</v>
      </c>
      <c r="B512" t="str">
        <f t="shared" si="16"/>
        <v>FrC-0484</v>
      </c>
      <c r="C512" t="s">
        <v>316</v>
      </c>
      <c r="D512" t="str">
        <f t="shared" si="17"/>
        <v>0484</v>
      </c>
      <c r="E512" t="s">
        <v>478</v>
      </c>
      <c r="F512" s="17">
        <v>0</v>
      </c>
      <c r="G512" s="17">
        <v>0</v>
      </c>
      <c r="H512" s="17">
        <v>0</v>
      </c>
      <c r="I512" s="17">
        <v>0</v>
      </c>
      <c r="J512" s="17">
        <v>0</v>
      </c>
      <c r="K512" s="17">
        <v>0</v>
      </c>
      <c r="L512" s="17">
        <v>0</v>
      </c>
      <c r="M512" s="17">
        <v>0</v>
      </c>
      <c r="N512" s="17">
        <v>0</v>
      </c>
      <c r="O512" s="17">
        <v>0</v>
      </c>
      <c r="P512" s="17">
        <v>0</v>
      </c>
      <c r="Q512" s="17">
        <v>0</v>
      </c>
      <c r="R512" s="17">
        <v>0</v>
      </c>
      <c r="S512" s="17">
        <v>0</v>
      </c>
      <c r="T512" s="17">
        <v>0</v>
      </c>
      <c r="U512" s="105">
        <v>0</v>
      </c>
      <c r="V512" s="105">
        <v>0</v>
      </c>
      <c r="W512" s="11">
        <v>0</v>
      </c>
      <c r="X512" s="11">
        <v>0</v>
      </c>
      <c r="Y512" s="11">
        <v>0</v>
      </c>
      <c r="Z512" s="11">
        <v>0</v>
      </c>
    </row>
    <row r="513" spans="1:26" hidden="1" x14ac:dyDescent="0.25">
      <c r="A513">
        <v>5</v>
      </c>
      <c r="B513" t="str">
        <f t="shared" si="16"/>
        <v>FrC-0485</v>
      </c>
      <c r="C513" t="s">
        <v>316</v>
      </c>
      <c r="D513" t="str">
        <f t="shared" si="17"/>
        <v>0485</v>
      </c>
      <c r="E513" t="s">
        <v>479</v>
      </c>
      <c r="F513" s="17">
        <v>0</v>
      </c>
      <c r="G513" s="17">
        <v>0</v>
      </c>
      <c r="H513" s="17">
        <v>0</v>
      </c>
      <c r="I513" s="17">
        <v>0</v>
      </c>
      <c r="J513" s="17">
        <v>0</v>
      </c>
      <c r="K513" s="17">
        <v>0</v>
      </c>
      <c r="L513" s="17">
        <v>0</v>
      </c>
      <c r="M513" s="17">
        <v>0</v>
      </c>
      <c r="N513" s="17">
        <v>0</v>
      </c>
      <c r="O513" s="17">
        <v>0</v>
      </c>
      <c r="P513" s="17">
        <v>0</v>
      </c>
      <c r="Q513" s="17">
        <v>0</v>
      </c>
      <c r="R513" s="17">
        <v>0</v>
      </c>
      <c r="S513" s="17">
        <v>0</v>
      </c>
      <c r="T513" s="17">
        <v>0</v>
      </c>
      <c r="U513" s="105">
        <v>0</v>
      </c>
      <c r="V513" s="105">
        <v>0</v>
      </c>
      <c r="W513" s="11">
        <v>0</v>
      </c>
      <c r="X513" s="11">
        <v>0</v>
      </c>
      <c r="Y513" s="11">
        <v>0</v>
      </c>
      <c r="Z513" s="11">
        <v>0</v>
      </c>
    </row>
    <row r="514" spans="1:26" hidden="1" x14ac:dyDescent="0.25">
      <c r="A514">
        <v>5</v>
      </c>
      <c r="B514" t="str">
        <f t="shared" si="16"/>
        <v>FrC-0486</v>
      </c>
      <c r="C514" t="s">
        <v>316</v>
      </c>
      <c r="D514" t="str">
        <f t="shared" si="17"/>
        <v>0486</v>
      </c>
      <c r="E514" t="s">
        <v>480</v>
      </c>
      <c r="F514" s="17">
        <v>0</v>
      </c>
      <c r="G514" s="17">
        <v>0</v>
      </c>
      <c r="H514" s="17">
        <v>0</v>
      </c>
      <c r="I514" s="17">
        <v>0</v>
      </c>
      <c r="J514" s="17">
        <v>0</v>
      </c>
      <c r="K514" s="17">
        <v>0</v>
      </c>
      <c r="L514" s="17">
        <v>0</v>
      </c>
      <c r="M514" s="17">
        <v>0</v>
      </c>
      <c r="N514" s="17">
        <v>0</v>
      </c>
      <c r="O514" s="17">
        <v>0</v>
      </c>
      <c r="P514" s="17">
        <v>0</v>
      </c>
      <c r="Q514" s="17">
        <v>0</v>
      </c>
      <c r="R514" s="17">
        <v>0</v>
      </c>
      <c r="S514" s="17">
        <v>0</v>
      </c>
      <c r="T514" s="17">
        <v>0</v>
      </c>
      <c r="U514" s="105">
        <v>0</v>
      </c>
      <c r="V514" s="105">
        <v>0</v>
      </c>
      <c r="W514" s="11">
        <v>0</v>
      </c>
      <c r="X514" s="11">
        <v>0</v>
      </c>
      <c r="Y514" s="11">
        <v>0</v>
      </c>
      <c r="Z514" s="11">
        <v>0</v>
      </c>
    </row>
    <row r="515" spans="1:26" hidden="1" x14ac:dyDescent="0.25">
      <c r="A515">
        <v>5</v>
      </c>
      <c r="B515" t="str">
        <f t="shared" si="16"/>
        <v>FrC-0487</v>
      </c>
      <c r="C515" t="s">
        <v>316</v>
      </c>
      <c r="D515" t="str">
        <f t="shared" si="17"/>
        <v>0487</v>
      </c>
      <c r="E515" t="s">
        <v>481</v>
      </c>
      <c r="F515" s="17">
        <v>0</v>
      </c>
      <c r="G515" s="17">
        <v>0</v>
      </c>
      <c r="H515" s="17">
        <v>0</v>
      </c>
      <c r="I515" s="17">
        <v>0</v>
      </c>
      <c r="J515" s="17">
        <v>0</v>
      </c>
      <c r="K515" s="17">
        <v>0</v>
      </c>
      <c r="L515" s="17">
        <v>0</v>
      </c>
      <c r="M515" s="17">
        <v>0</v>
      </c>
      <c r="N515" s="17">
        <v>0</v>
      </c>
      <c r="O515" s="17">
        <v>0</v>
      </c>
      <c r="P515" s="17">
        <v>0</v>
      </c>
      <c r="Q515" s="17">
        <v>0</v>
      </c>
      <c r="R515" s="17">
        <v>0</v>
      </c>
      <c r="S515" s="17">
        <v>0</v>
      </c>
      <c r="T515" s="17">
        <v>0</v>
      </c>
      <c r="U515" s="105">
        <v>0</v>
      </c>
      <c r="V515" s="105">
        <v>0</v>
      </c>
      <c r="W515" s="11">
        <v>0</v>
      </c>
      <c r="X515" s="11">
        <v>0</v>
      </c>
      <c r="Y515" s="11">
        <v>0</v>
      </c>
      <c r="Z515" s="11">
        <v>0</v>
      </c>
    </row>
    <row r="516" spans="1:26" hidden="1" x14ac:dyDescent="0.25">
      <c r="A516">
        <v>5</v>
      </c>
      <c r="B516" t="str">
        <f t="shared" ref="B516:B579" si="18">C516&amp;"-"&amp;D516</f>
        <v>FrC-049</v>
      </c>
      <c r="C516" t="s">
        <v>316</v>
      </c>
      <c r="D516" t="str">
        <f t="shared" ref="D516:D579" si="19">SUBSTITUTE(E516,".","")</f>
        <v>049</v>
      </c>
      <c r="E516" t="s">
        <v>482</v>
      </c>
      <c r="F516" s="17">
        <v>0</v>
      </c>
      <c r="G516" s="17">
        <v>0</v>
      </c>
      <c r="H516" s="17">
        <v>0</v>
      </c>
      <c r="I516" s="17">
        <v>0</v>
      </c>
      <c r="J516" s="17">
        <v>0</v>
      </c>
      <c r="K516" s="17">
        <v>0</v>
      </c>
      <c r="L516" s="17">
        <v>0</v>
      </c>
      <c r="M516" s="17">
        <v>0</v>
      </c>
      <c r="N516" s="17">
        <v>0</v>
      </c>
      <c r="O516" s="17">
        <v>0</v>
      </c>
      <c r="P516" s="17">
        <v>0</v>
      </c>
      <c r="Q516" s="17">
        <v>0</v>
      </c>
      <c r="R516" s="17">
        <v>0</v>
      </c>
      <c r="S516" s="17">
        <v>0</v>
      </c>
      <c r="T516" s="17">
        <v>0</v>
      </c>
      <c r="U516" s="105">
        <v>0</v>
      </c>
      <c r="V516" s="105">
        <v>0</v>
      </c>
      <c r="W516" s="11">
        <v>0</v>
      </c>
      <c r="X516" s="11">
        <v>0</v>
      </c>
      <c r="Y516" s="11">
        <v>0</v>
      </c>
      <c r="Z516" s="11">
        <v>0</v>
      </c>
    </row>
    <row r="517" spans="1:26" hidden="1" x14ac:dyDescent="0.25">
      <c r="A517">
        <v>5</v>
      </c>
      <c r="B517" t="str">
        <f t="shared" si="18"/>
        <v>FrC-051</v>
      </c>
      <c r="C517" t="s">
        <v>316</v>
      </c>
      <c r="D517" t="str">
        <f t="shared" si="19"/>
        <v>051</v>
      </c>
      <c r="E517" t="s">
        <v>484</v>
      </c>
      <c r="F517" s="17">
        <v>0</v>
      </c>
      <c r="G517" s="17">
        <v>0</v>
      </c>
      <c r="H517" s="17">
        <v>0</v>
      </c>
      <c r="I517" s="17">
        <v>0</v>
      </c>
      <c r="J517" s="17">
        <v>0</v>
      </c>
      <c r="K517" s="17">
        <v>0</v>
      </c>
      <c r="L517" s="17">
        <v>0</v>
      </c>
      <c r="M517" s="17">
        <v>0</v>
      </c>
      <c r="N517" s="17">
        <v>0</v>
      </c>
      <c r="O517" s="17">
        <v>0</v>
      </c>
      <c r="P517" s="17">
        <v>0</v>
      </c>
      <c r="Q517" s="17">
        <v>0</v>
      </c>
      <c r="R517" s="17">
        <v>0</v>
      </c>
      <c r="S517" s="17">
        <v>0</v>
      </c>
      <c r="T517" s="17">
        <v>0</v>
      </c>
      <c r="U517" s="105">
        <v>0</v>
      </c>
      <c r="V517" s="105">
        <v>0</v>
      </c>
      <c r="W517" s="11">
        <v>0</v>
      </c>
      <c r="X517" s="11">
        <v>0</v>
      </c>
      <c r="Y517" s="11">
        <v>0</v>
      </c>
      <c r="Z517" s="11">
        <v>0</v>
      </c>
    </row>
    <row r="518" spans="1:26" hidden="1" x14ac:dyDescent="0.25">
      <c r="A518">
        <v>5</v>
      </c>
      <c r="B518" t="str">
        <f t="shared" si="18"/>
        <v>FrC-052</v>
      </c>
      <c r="C518" t="s">
        <v>316</v>
      </c>
      <c r="D518" t="str">
        <f t="shared" si="19"/>
        <v>052</v>
      </c>
      <c r="E518" t="s">
        <v>485</v>
      </c>
      <c r="F518" s="17">
        <v>0</v>
      </c>
      <c r="G518" s="17">
        <v>0</v>
      </c>
      <c r="H518" s="17">
        <v>0</v>
      </c>
      <c r="I518" s="17">
        <v>0</v>
      </c>
      <c r="J518" s="17">
        <v>0</v>
      </c>
      <c r="K518" s="17">
        <v>0</v>
      </c>
      <c r="L518" s="17">
        <v>0</v>
      </c>
      <c r="M518" s="17">
        <v>0</v>
      </c>
      <c r="N518" s="17">
        <v>0</v>
      </c>
      <c r="O518" s="17">
        <v>0</v>
      </c>
      <c r="P518" s="17">
        <v>0</v>
      </c>
      <c r="Q518" s="17">
        <v>0</v>
      </c>
      <c r="R518" s="17">
        <v>0</v>
      </c>
      <c r="S518" s="17">
        <v>0</v>
      </c>
      <c r="T518" s="17">
        <v>0</v>
      </c>
      <c r="U518" s="105">
        <v>0</v>
      </c>
      <c r="V518" s="105">
        <v>0</v>
      </c>
      <c r="W518" s="11">
        <v>0</v>
      </c>
      <c r="X518" s="11">
        <v>0</v>
      </c>
      <c r="Y518" s="11">
        <v>0</v>
      </c>
      <c r="Z518" s="11">
        <v>0</v>
      </c>
    </row>
    <row r="519" spans="1:26" hidden="1" x14ac:dyDescent="0.25">
      <c r="A519">
        <v>5</v>
      </c>
      <c r="B519" t="str">
        <f t="shared" si="18"/>
        <v>FrC-053</v>
      </c>
      <c r="C519" t="s">
        <v>316</v>
      </c>
      <c r="D519" t="str">
        <f t="shared" si="19"/>
        <v>053</v>
      </c>
      <c r="E519" t="s">
        <v>486</v>
      </c>
      <c r="F519" s="17">
        <v>0</v>
      </c>
      <c r="G519" s="17">
        <v>0</v>
      </c>
      <c r="H519" s="17">
        <v>0</v>
      </c>
      <c r="I519" s="17">
        <v>0</v>
      </c>
      <c r="J519" s="17">
        <v>0</v>
      </c>
      <c r="K519" s="17">
        <v>0</v>
      </c>
      <c r="L519" s="17">
        <v>0</v>
      </c>
      <c r="M519" s="17">
        <v>0</v>
      </c>
      <c r="N519" s="17">
        <v>0</v>
      </c>
      <c r="O519" s="17">
        <v>0</v>
      </c>
      <c r="P519" s="17">
        <v>0</v>
      </c>
      <c r="Q519" s="17">
        <v>0</v>
      </c>
      <c r="R519" s="17">
        <v>0</v>
      </c>
      <c r="S519" s="17">
        <v>0</v>
      </c>
      <c r="T519" s="17">
        <v>0</v>
      </c>
      <c r="U519" s="105">
        <v>0</v>
      </c>
      <c r="V519" s="105">
        <v>0</v>
      </c>
      <c r="W519" s="11">
        <v>0</v>
      </c>
      <c r="X519" s="11">
        <v>0</v>
      </c>
      <c r="Y519" s="11">
        <v>0</v>
      </c>
      <c r="Z519" s="11">
        <v>0</v>
      </c>
    </row>
    <row r="520" spans="1:26" hidden="1" x14ac:dyDescent="0.25">
      <c r="A520">
        <v>5</v>
      </c>
      <c r="B520" t="str">
        <f t="shared" si="18"/>
        <v>FrC-054</v>
      </c>
      <c r="C520" t="s">
        <v>316</v>
      </c>
      <c r="D520" t="str">
        <f t="shared" si="19"/>
        <v>054</v>
      </c>
      <c r="E520" t="s">
        <v>487</v>
      </c>
      <c r="F520" s="17">
        <v>0</v>
      </c>
      <c r="G520" s="17">
        <v>0</v>
      </c>
      <c r="H520" s="17">
        <v>0</v>
      </c>
      <c r="I520" s="17">
        <v>0</v>
      </c>
      <c r="J520" s="17">
        <v>0</v>
      </c>
      <c r="K520" s="17">
        <v>0</v>
      </c>
      <c r="L520" s="17">
        <v>0</v>
      </c>
      <c r="M520" s="17">
        <v>0</v>
      </c>
      <c r="N520" s="17">
        <v>0</v>
      </c>
      <c r="O520" s="17">
        <v>0</v>
      </c>
      <c r="P520" s="17">
        <v>0</v>
      </c>
      <c r="Q520" s="17">
        <v>0</v>
      </c>
      <c r="R520" s="17">
        <v>0</v>
      </c>
      <c r="S520" s="17">
        <v>0</v>
      </c>
      <c r="T520" s="17">
        <v>0</v>
      </c>
      <c r="U520" s="105">
        <v>76.922399999999996</v>
      </c>
      <c r="V520" s="105">
        <v>79.609909999999999</v>
      </c>
      <c r="W520" s="11">
        <v>0</v>
      </c>
      <c r="X520" s="11">
        <v>0</v>
      </c>
      <c r="Y520" s="11">
        <v>0</v>
      </c>
      <c r="Z520" s="11">
        <v>0</v>
      </c>
    </row>
    <row r="521" spans="1:26" hidden="1" x14ac:dyDescent="0.25">
      <c r="A521">
        <v>5</v>
      </c>
      <c r="B521" t="str">
        <f t="shared" si="18"/>
        <v>FrC-0550</v>
      </c>
      <c r="C521" t="s">
        <v>316</v>
      </c>
      <c r="D521" t="str">
        <f t="shared" si="19"/>
        <v>0550</v>
      </c>
      <c r="E521" t="s">
        <v>488</v>
      </c>
      <c r="F521" s="17">
        <v>0</v>
      </c>
      <c r="G521" s="17">
        <v>0</v>
      </c>
      <c r="H521" s="17">
        <v>0</v>
      </c>
      <c r="I521" s="17">
        <v>0</v>
      </c>
      <c r="J521" s="17">
        <v>0</v>
      </c>
      <c r="K521" s="17">
        <v>0</v>
      </c>
      <c r="L521" s="17">
        <v>0</v>
      </c>
      <c r="M521" s="17">
        <v>0</v>
      </c>
      <c r="N521" s="17">
        <v>0</v>
      </c>
      <c r="O521" s="17">
        <v>0</v>
      </c>
      <c r="P521" s="17">
        <v>0</v>
      </c>
      <c r="Q521" s="17">
        <v>0</v>
      </c>
      <c r="R521" s="17">
        <v>0</v>
      </c>
      <c r="S521" s="17">
        <v>0</v>
      </c>
      <c r="T521" s="17">
        <v>0</v>
      </c>
      <c r="U521" s="105">
        <v>0</v>
      </c>
      <c r="V521" s="105">
        <v>0</v>
      </c>
      <c r="W521" s="11">
        <v>0</v>
      </c>
      <c r="X521" s="11">
        <v>0</v>
      </c>
      <c r="Y521" s="11">
        <v>0</v>
      </c>
      <c r="Z521" s="11">
        <v>0</v>
      </c>
    </row>
    <row r="522" spans="1:26" hidden="1" x14ac:dyDescent="0.25">
      <c r="A522">
        <v>5</v>
      </c>
      <c r="B522" t="str">
        <f t="shared" si="18"/>
        <v>FrC-0551</v>
      </c>
      <c r="C522" t="s">
        <v>316</v>
      </c>
      <c r="D522" t="str">
        <f t="shared" si="19"/>
        <v>0551</v>
      </c>
      <c r="E522" t="s">
        <v>489</v>
      </c>
      <c r="F522" s="17">
        <v>0</v>
      </c>
      <c r="G522" s="17">
        <v>0</v>
      </c>
      <c r="H522" s="17">
        <v>0</v>
      </c>
      <c r="I522" s="17">
        <v>0</v>
      </c>
      <c r="J522" s="17">
        <v>0</v>
      </c>
      <c r="K522" s="17">
        <v>0</v>
      </c>
      <c r="L522" s="17">
        <v>0</v>
      </c>
      <c r="M522" s="17">
        <v>0</v>
      </c>
      <c r="N522" s="17">
        <v>0</v>
      </c>
      <c r="O522" s="17">
        <v>0</v>
      </c>
      <c r="P522" s="17">
        <v>0</v>
      </c>
      <c r="Q522" s="17">
        <v>0</v>
      </c>
      <c r="R522" s="17">
        <v>0</v>
      </c>
      <c r="S522" s="17">
        <v>0</v>
      </c>
      <c r="T522" s="17">
        <v>0</v>
      </c>
      <c r="U522" s="105">
        <v>0</v>
      </c>
      <c r="V522" s="105">
        <v>0</v>
      </c>
      <c r="W522" s="11">
        <v>0</v>
      </c>
      <c r="X522" s="11">
        <v>0</v>
      </c>
      <c r="Y522" s="11">
        <v>0</v>
      </c>
      <c r="Z522" s="11">
        <v>0</v>
      </c>
    </row>
    <row r="523" spans="1:26" hidden="1" x14ac:dyDescent="0.25">
      <c r="A523">
        <v>5</v>
      </c>
      <c r="B523" t="str">
        <f t="shared" si="18"/>
        <v>FrC-0552</v>
      </c>
      <c r="C523" t="s">
        <v>316</v>
      </c>
      <c r="D523" t="str">
        <f t="shared" si="19"/>
        <v>0552</v>
      </c>
      <c r="E523" t="s">
        <v>490</v>
      </c>
      <c r="F523" s="17">
        <v>0</v>
      </c>
      <c r="G523" s="17">
        <v>0</v>
      </c>
      <c r="H523" s="17">
        <v>0</v>
      </c>
      <c r="I523" s="17">
        <v>0</v>
      </c>
      <c r="J523" s="17">
        <v>0</v>
      </c>
      <c r="K523" s="17">
        <v>0</v>
      </c>
      <c r="L523" s="17">
        <v>0</v>
      </c>
      <c r="M523" s="17">
        <v>0</v>
      </c>
      <c r="N523" s="17">
        <v>0</v>
      </c>
      <c r="O523" s="17">
        <v>0</v>
      </c>
      <c r="P523" s="17">
        <v>0</v>
      </c>
      <c r="Q523" s="17">
        <v>0</v>
      </c>
      <c r="R523" s="17">
        <v>0</v>
      </c>
      <c r="S523" s="17">
        <v>0</v>
      </c>
      <c r="T523" s="17">
        <v>0</v>
      </c>
      <c r="U523" s="105">
        <v>0</v>
      </c>
      <c r="V523" s="105">
        <v>0</v>
      </c>
      <c r="W523" s="11">
        <v>0</v>
      </c>
      <c r="X523" s="11">
        <v>0</v>
      </c>
      <c r="Y523" s="11">
        <v>0</v>
      </c>
      <c r="Z523" s="11">
        <v>0</v>
      </c>
    </row>
    <row r="524" spans="1:26" hidden="1" x14ac:dyDescent="0.25">
      <c r="A524">
        <v>5</v>
      </c>
      <c r="B524" t="str">
        <f t="shared" si="18"/>
        <v>FrC-0553</v>
      </c>
      <c r="C524" t="s">
        <v>316</v>
      </c>
      <c r="D524" t="str">
        <f t="shared" si="19"/>
        <v>0553</v>
      </c>
      <c r="E524" t="s">
        <v>491</v>
      </c>
      <c r="F524" s="17">
        <v>0</v>
      </c>
      <c r="G524" s="17">
        <v>0</v>
      </c>
      <c r="H524" s="17">
        <v>0</v>
      </c>
      <c r="I524" s="17">
        <v>0</v>
      </c>
      <c r="J524" s="17">
        <v>0</v>
      </c>
      <c r="K524" s="17">
        <v>0</v>
      </c>
      <c r="L524" s="17">
        <v>0</v>
      </c>
      <c r="M524" s="17">
        <v>0</v>
      </c>
      <c r="N524" s="17">
        <v>0</v>
      </c>
      <c r="O524" s="17">
        <v>0</v>
      </c>
      <c r="P524" s="17">
        <v>0</v>
      </c>
      <c r="Q524" s="17">
        <v>0</v>
      </c>
      <c r="R524" s="17">
        <v>0</v>
      </c>
      <c r="S524" s="17">
        <v>0</v>
      </c>
      <c r="T524" s="17">
        <v>0</v>
      </c>
      <c r="U524" s="105">
        <v>0</v>
      </c>
      <c r="V524" s="105">
        <v>0</v>
      </c>
      <c r="W524" s="11">
        <v>0</v>
      </c>
      <c r="X524" s="11">
        <v>0</v>
      </c>
      <c r="Y524" s="11">
        <v>0</v>
      </c>
      <c r="Z524" s="11">
        <v>0</v>
      </c>
    </row>
    <row r="525" spans="1:26" hidden="1" x14ac:dyDescent="0.25">
      <c r="A525">
        <v>5</v>
      </c>
      <c r="B525" t="str">
        <f t="shared" si="18"/>
        <v>FrC-0554</v>
      </c>
      <c r="C525" t="s">
        <v>316</v>
      </c>
      <c r="D525" t="str">
        <f t="shared" si="19"/>
        <v>0554</v>
      </c>
      <c r="E525" t="s">
        <v>492</v>
      </c>
      <c r="F525" s="17">
        <v>0</v>
      </c>
      <c r="G525" s="17">
        <v>0</v>
      </c>
      <c r="H525" s="17">
        <v>0</v>
      </c>
      <c r="I525" s="17">
        <v>0</v>
      </c>
      <c r="J525" s="17">
        <v>0</v>
      </c>
      <c r="K525" s="17">
        <v>0</v>
      </c>
      <c r="L525" s="17">
        <v>0</v>
      </c>
      <c r="M525" s="17">
        <v>0</v>
      </c>
      <c r="N525" s="17">
        <v>0</v>
      </c>
      <c r="O525" s="17">
        <v>0</v>
      </c>
      <c r="P525" s="17">
        <v>0</v>
      </c>
      <c r="Q525" s="17">
        <v>0</v>
      </c>
      <c r="R525" s="17">
        <v>0</v>
      </c>
      <c r="S525" s="17">
        <v>0</v>
      </c>
      <c r="T525" s="17">
        <v>0</v>
      </c>
      <c r="U525" s="105">
        <v>0</v>
      </c>
      <c r="V525" s="105">
        <v>0</v>
      </c>
      <c r="W525" s="11">
        <v>0</v>
      </c>
      <c r="X525" s="11">
        <v>0</v>
      </c>
      <c r="Y525" s="11">
        <v>0</v>
      </c>
      <c r="Z525" s="11">
        <v>0</v>
      </c>
    </row>
    <row r="526" spans="1:26" hidden="1" x14ac:dyDescent="0.25">
      <c r="A526">
        <v>5</v>
      </c>
      <c r="B526" t="str">
        <f t="shared" si="18"/>
        <v>FrC-056</v>
      </c>
      <c r="C526" t="s">
        <v>316</v>
      </c>
      <c r="D526" t="str">
        <f t="shared" si="19"/>
        <v>056</v>
      </c>
      <c r="E526" t="s">
        <v>493</v>
      </c>
      <c r="F526" s="17">
        <v>0</v>
      </c>
      <c r="G526" s="17">
        <v>0</v>
      </c>
      <c r="H526" s="17">
        <v>0</v>
      </c>
      <c r="I526" s="17">
        <v>0</v>
      </c>
      <c r="J526" s="17">
        <v>0</v>
      </c>
      <c r="K526" s="17">
        <v>0</v>
      </c>
      <c r="L526" s="17">
        <v>0</v>
      </c>
      <c r="M526" s="17">
        <v>0</v>
      </c>
      <c r="N526" s="17">
        <v>0</v>
      </c>
      <c r="O526" s="17">
        <v>0</v>
      </c>
      <c r="P526" s="17">
        <v>0</v>
      </c>
      <c r="Q526" s="17">
        <v>0</v>
      </c>
      <c r="R526" s="17">
        <v>0</v>
      </c>
      <c r="S526" s="17">
        <v>0</v>
      </c>
      <c r="T526" s="17">
        <v>0</v>
      </c>
      <c r="U526" s="105">
        <v>0</v>
      </c>
      <c r="V526" s="105">
        <v>0</v>
      </c>
      <c r="W526" s="11">
        <v>0</v>
      </c>
      <c r="X526" s="11">
        <v>0</v>
      </c>
      <c r="Y526" s="11">
        <v>0</v>
      </c>
      <c r="Z526" s="11">
        <v>0</v>
      </c>
    </row>
    <row r="527" spans="1:26" hidden="1" x14ac:dyDescent="0.25">
      <c r="A527">
        <v>5</v>
      </c>
      <c r="B527" t="str">
        <f t="shared" si="18"/>
        <v>FrC-061</v>
      </c>
      <c r="C527" t="s">
        <v>316</v>
      </c>
      <c r="D527" t="str">
        <f t="shared" si="19"/>
        <v>061</v>
      </c>
      <c r="E527" t="s">
        <v>495</v>
      </c>
      <c r="F527" s="17">
        <v>0</v>
      </c>
      <c r="G527" s="17">
        <v>0</v>
      </c>
      <c r="H527" s="17">
        <v>0</v>
      </c>
      <c r="I527" s="17">
        <v>0</v>
      </c>
      <c r="J527" s="17">
        <v>0</v>
      </c>
      <c r="K527" s="17">
        <v>0</v>
      </c>
      <c r="L527" s="17">
        <v>0</v>
      </c>
      <c r="M527" s="17">
        <v>0</v>
      </c>
      <c r="N527" s="17">
        <v>0</v>
      </c>
      <c r="O527" s="17">
        <v>0</v>
      </c>
      <c r="P527" s="17">
        <v>0</v>
      </c>
      <c r="Q527" s="17">
        <v>0</v>
      </c>
      <c r="R527" s="17">
        <v>0</v>
      </c>
      <c r="S527" s="17">
        <v>0</v>
      </c>
      <c r="T527" s="17">
        <v>0</v>
      </c>
      <c r="U527" s="105">
        <v>0</v>
      </c>
      <c r="V527" s="105">
        <v>0</v>
      </c>
      <c r="W527" s="11">
        <v>0</v>
      </c>
      <c r="X527" s="11">
        <v>0</v>
      </c>
      <c r="Y527" s="11">
        <v>0</v>
      </c>
      <c r="Z527" s="11">
        <v>0</v>
      </c>
    </row>
    <row r="528" spans="1:26" hidden="1" x14ac:dyDescent="0.25">
      <c r="A528">
        <v>5</v>
      </c>
      <c r="B528" t="str">
        <f t="shared" si="18"/>
        <v>FrC-062</v>
      </c>
      <c r="C528" t="s">
        <v>316</v>
      </c>
      <c r="D528" t="str">
        <f t="shared" si="19"/>
        <v>062</v>
      </c>
      <c r="E528" t="s">
        <v>496</v>
      </c>
      <c r="F528" s="17">
        <v>0</v>
      </c>
      <c r="G528" s="17">
        <v>0</v>
      </c>
      <c r="H528" s="17">
        <v>0</v>
      </c>
      <c r="I528" s="17">
        <v>0</v>
      </c>
      <c r="J528" s="17">
        <v>0</v>
      </c>
      <c r="K528" s="17">
        <v>0</v>
      </c>
      <c r="L528" s="17">
        <v>0</v>
      </c>
      <c r="M528" s="17">
        <v>0</v>
      </c>
      <c r="N528" s="17">
        <v>0</v>
      </c>
      <c r="O528" s="17">
        <v>0</v>
      </c>
      <c r="P528" s="17">
        <v>0</v>
      </c>
      <c r="Q528" s="17">
        <v>0</v>
      </c>
      <c r="R528" s="17">
        <v>0</v>
      </c>
      <c r="S528" s="17">
        <v>0</v>
      </c>
      <c r="T528" s="17">
        <v>0</v>
      </c>
      <c r="U528" s="105">
        <v>0</v>
      </c>
      <c r="V528" s="105">
        <v>0</v>
      </c>
      <c r="W528" s="11">
        <v>0</v>
      </c>
      <c r="X528" s="11">
        <v>0</v>
      </c>
      <c r="Y528" s="11">
        <v>0</v>
      </c>
      <c r="Z528" s="11">
        <v>0</v>
      </c>
    </row>
    <row r="529" spans="1:26" hidden="1" x14ac:dyDescent="0.25">
      <c r="A529">
        <v>5</v>
      </c>
      <c r="B529" t="str">
        <f t="shared" si="18"/>
        <v>FrC-063</v>
      </c>
      <c r="C529" t="s">
        <v>316</v>
      </c>
      <c r="D529" t="str">
        <f t="shared" si="19"/>
        <v>063</v>
      </c>
      <c r="E529" t="s">
        <v>497</v>
      </c>
      <c r="F529" s="17">
        <v>0</v>
      </c>
      <c r="G529" s="17">
        <v>0</v>
      </c>
      <c r="H529" s="17">
        <v>0</v>
      </c>
      <c r="I529" s="17">
        <v>0</v>
      </c>
      <c r="J529" s="17">
        <v>0</v>
      </c>
      <c r="K529" s="17">
        <v>0</v>
      </c>
      <c r="L529" s="17">
        <v>0</v>
      </c>
      <c r="M529" s="17">
        <v>0</v>
      </c>
      <c r="N529" s="17">
        <v>0</v>
      </c>
      <c r="O529" s="17">
        <v>0</v>
      </c>
      <c r="P529" s="17">
        <v>0</v>
      </c>
      <c r="Q529" s="17">
        <v>0</v>
      </c>
      <c r="R529" s="17">
        <v>0</v>
      </c>
      <c r="S529" s="17">
        <v>0</v>
      </c>
      <c r="T529" s="17">
        <v>0</v>
      </c>
      <c r="U529" s="105">
        <v>0</v>
      </c>
      <c r="V529" s="105">
        <v>0</v>
      </c>
      <c r="W529" s="11">
        <v>0</v>
      </c>
      <c r="X529" s="11">
        <v>0</v>
      </c>
      <c r="Y529" s="11">
        <v>0</v>
      </c>
      <c r="Z529" s="11">
        <v>0</v>
      </c>
    </row>
    <row r="530" spans="1:26" hidden="1" x14ac:dyDescent="0.25">
      <c r="A530">
        <v>5</v>
      </c>
      <c r="B530" t="str">
        <f t="shared" si="18"/>
        <v>FrC-064</v>
      </c>
      <c r="C530" t="s">
        <v>316</v>
      </c>
      <c r="D530" t="str">
        <f t="shared" si="19"/>
        <v>064</v>
      </c>
      <c r="E530" t="s">
        <v>498</v>
      </c>
      <c r="F530" s="17">
        <v>0</v>
      </c>
      <c r="G530" s="17">
        <v>0</v>
      </c>
      <c r="H530" s="17">
        <v>0</v>
      </c>
      <c r="I530" s="17">
        <v>0</v>
      </c>
      <c r="J530" s="17">
        <v>0</v>
      </c>
      <c r="K530" s="17">
        <v>0</v>
      </c>
      <c r="L530" s="17">
        <v>0</v>
      </c>
      <c r="M530" s="17">
        <v>0</v>
      </c>
      <c r="N530" s="17">
        <v>0</v>
      </c>
      <c r="O530" s="17">
        <v>0</v>
      </c>
      <c r="P530" s="17">
        <v>0</v>
      </c>
      <c r="Q530" s="17">
        <v>0</v>
      </c>
      <c r="R530" s="17">
        <v>0</v>
      </c>
      <c r="S530" s="17">
        <v>0</v>
      </c>
      <c r="T530" s="17">
        <v>0</v>
      </c>
      <c r="U530" s="105">
        <v>0</v>
      </c>
      <c r="V530" s="105">
        <v>0</v>
      </c>
      <c r="W530" s="11">
        <v>0</v>
      </c>
      <c r="X530" s="11">
        <v>0</v>
      </c>
      <c r="Y530" s="11">
        <v>0</v>
      </c>
      <c r="Z530" s="11">
        <v>0</v>
      </c>
    </row>
    <row r="531" spans="1:26" hidden="1" x14ac:dyDescent="0.25">
      <c r="A531">
        <v>5</v>
      </c>
      <c r="B531" t="str">
        <f t="shared" si="18"/>
        <v>FrC-0650</v>
      </c>
      <c r="C531" t="s">
        <v>316</v>
      </c>
      <c r="D531" t="str">
        <f t="shared" si="19"/>
        <v>0650</v>
      </c>
      <c r="E531" t="s">
        <v>499</v>
      </c>
      <c r="F531" s="17">
        <v>0</v>
      </c>
      <c r="G531" s="17">
        <v>0</v>
      </c>
      <c r="H531" s="17">
        <v>0</v>
      </c>
      <c r="I531" s="17">
        <v>0</v>
      </c>
      <c r="J531" s="17">
        <v>0</v>
      </c>
      <c r="K531" s="17">
        <v>0</v>
      </c>
      <c r="L531" s="17">
        <v>0</v>
      </c>
      <c r="M531" s="17">
        <v>0</v>
      </c>
      <c r="N531" s="17">
        <v>0</v>
      </c>
      <c r="O531" s="17">
        <v>0</v>
      </c>
      <c r="P531" s="17">
        <v>0</v>
      </c>
      <c r="Q531" s="17">
        <v>0</v>
      </c>
      <c r="R531" s="17">
        <v>0</v>
      </c>
      <c r="S531" s="17">
        <v>0</v>
      </c>
      <c r="T531" s="17">
        <v>0</v>
      </c>
      <c r="U531" s="105">
        <v>0</v>
      </c>
      <c r="V531" s="105">
        <v>0</v>
      </c>
      <c r="W531" s="11">
        <v>0</v>
      </c>
      <c r="X531" s="11">
        <v>0</v>
      </c>
      <c r="Y531" s="11">
        <v>0</v>
      </c>
      <c r="Z531" s="11">
        <v>0</v>
      </c>
    </row>
    <row r="532" spans="1:26" hidden="1" x14ac:dyDescent="0.25">
      <c r="A532">
        <v>5</v>
      </c>
      <c r="B532" t="str">
        <f t="shared" si="18"/>
        <v>FrC-0651</v>
      </c>
      <c r="C532" t="s">
        <v>316</v>
      </c>
      <c r="D532" t="str">
        <f t="shared" si="19"/>
        <v>0651</v>
      </c>
      <c r="E532" t="s">
        <v>500</v>
      </c>
      <c r="F532" s="17">
        <v>0</v>
      </c>
      <c r="G532" s="17">
        <v>0</v>
      </c>
      <c r="H532" s="17">
        <v>0</v>
      </c>
      <c r="I532" s="17">
        <v>0</v>
      </c>
      <c r="J532" s="17">
        <v>0</v>
      </c>
      <c r="K532" s="17">
        <v>0</v>
      </c>
      <c r="L532" s="17">
        <v>0</v>
      </c>
      <c r="M532" s="17">
        <v>0</v>
      </c>
      <c r="N532" s="17">
        <v>0</v>
      </c>
      <c r="O532" s="17">
        <v>0</v>
      </c>
      <c r="P532" s="17">
        <v>0</v>
      </c>
      <c r="Q532" s="17">
        <v>0</v>
      </c>
      <c r="R532" s="17">
        <v>0</v>
      </c>
      <c r="S532" s="17">
        <v>0</v>
      </c>
      <c r="T532" s="17">
        <v>0</v>
      </c>
      <c r="U532" s="105">
        <v>0</v>
      </c>
      <c r="V532" s="105">
        <v>0</v>
      </c>
      <c r="W532" s="11">
        <v>0</v>
      </c>
      <c r="X532" s="11">
        <v>0</v>
      </c>
      <c r="Y532" s="11">
        <v>0</v>
      </c>
      <c r="Z532" s="11">
        <v>0</v>
      </c>
    </row>
    <row r="533" spans="1:26" hidden="1" x14ac:dyDescent="0.25">
      <c r="A533">
        <v>5</v>
      </c>
      <c r="B533" t="str">
        <f t="shared" si="18"/>
        <v>FrC-0652</v>
      </c>
      <c r="C533" t="s">
        <v>316</v>
      </c>
      <c r="D533" t="str">
        <f t="shared" si="19"/>
        <v>0652</v>
      </c>
      <c r="E533" t="s">
        <v>501</v>
      </c>
      <c r="F533" s="17">
        <v>0</v>
      </c>
      <c r="G533" s="17">
        <v>0</v>
      </c>
      <c r="H533" s="17">
        <v>0</v>
      </c>
      <c r="I533" s="17">
        <v>0</v>
      </c>
      <c r="J533" s="17">
        <v>0</v>
      </c>
      <c r="K533" s="17">
        <v>0</v>
      </c>
      <c r="L533" s="17">
        <v>0</v>
      </c>
      <c r="M533" s="17">
        <v>0</v>
      </c>
      <c r="N533" s="17">
        <v>0</v>
      </c>
      <c r="O533" s="17">
        <v>0</v>
      </c>
      <c r="P533" s="17">
        <v>0</v>
      </c>
      <c r="Q533" s="17">
        <v>0</v>
      </c>
      <c r="R533" s="17">
        <v>0</v>
      </c>
      <c r="S533" s="17">
        <v>0</v>
      </c>
      <c r="T533" s="17">
        <v>0</v>
      </c>
      <c r="U533" s="105">
        <v>0</v>
      </c>
      <c r="V533" s="105">
        <v>0</v>
      </c>
      <c r="W533" s="11">
        <v>0</v>
      </c>
      <c r="X533" s="11">
        <v>0</v>
      </c>
      <c r="Y533" s="11">
        <v>0</v>
      </c>
      <c r="Z533" s="11">
        <v>0</v>
      </c>
    </row>
    <row r="534" spans="1:26" hidden="1" x14ac:dyDescent="0.25">
      <c r="A534">
        <v>5</v>
      </c>
      <c r="B534" t="str">
        <f t="shared" si="18"/>
        <v>FrC-0653</v>
      </c>
      <c r="C534" t="s">
        <v>316</v>
      </c>
      <c r="D534" t="str">
        <f t="shared" si="19"/>
        <v>0653</v>
      </c>
      <c r="E534" t="s">
        <v>502</v>
      </c>
      <c r="F534" s="17">
        <v>0</v>
      </c>
      <c r="G534" s="17">
        <v>0</v>
      </c>
      <c r="H534" s="17">
        <v>0</v>
      </c>
      <c r="I534" s="17">
        <v>0</v>
      </c>
      <c r="J534" s="17">
        <v>0</v>
      </c>
      <c r="K534" s="17">
        <v>0</v>
      </c>
      <c r="L534" s="17">
        <v>0</v>
      </c>
      <c r="M534" s="17">
        <v>0</v>
      </c>
      <c r="N534" s="17">
        <v>0</v>
      </c>
      <c r="O534" s="17">
        <v>0</v>
      </c>
      <c r="P534" s="17">
        <v>0</v>
      </c>
      <c r="Q534" s="17">
        <v>0</v>
      </c>
      <c r="R534" s="17">
        <v>0</v>
      </c>
      <c r="S534" s="17">
        <v>0</v>
      </c>
      <c r="T534" s="17">
        <v>0</v>
      </c>
      <c r="U534" s="105">
        <v>0</v>
      </c>
      <c r="V534" s="105">
        <v>0</v>
      </c>
      <c r="W534" s="11">
        <v>0</v>
      </c>
      <c r="X534" s="11">
        <v>0</v>
      </c>
      <c r="Y534" s="11">
        <v>0</v>
      </c>
      <c r="Z534" s="11">
        <v>0</v>
      </c>
    </row>
    <row r="535" spans="1:26" hidden="1" x14ac:dyDescent="0.25">
      <c r="A535">
        <v>5</v>
      </c>
      <c r="B535" t="str">
        <f t="shared" si="18"/>
        <v>FrC-0654</v>
      </c>
      <c r="C535" t="s">
        <v>316</v>
      </c>
      <c r="D535" t="str">
        <f t="shared" si="19"/>
        <v>0654</v>
      </c>
      <c r="E535" t="s">
        <v>503</v>
      </c>
      <c r="F535" s="17">
        <v>0</v>
      </c>
      <c r="G535" s="17">
        <v>0</v>
      </c>
      <c r="H535" s="17">
        <v>0</v>
      </c>
      <c r="I535" s="17">
        <v>0</v>
      </c>
      <c r="J535" s="17">
        <v>0</v>
      </c>
      <c r="K535" s="17">
        <v>0</v>
      </c>
      <c r="L535" s="17">
        <v>0</v>
      </c>
      <c r="M535" s="17">
        <v>0</v>
      </c>
      <c r="N535" s="17">
        <v>0</v>
      </c>
      <c r="O535" s="17">
        <v>0</v>
      </c>
      <c r="P535" s="17">
        <v>0</v>
      </c>
      <c r="Q535" s="17">
        <v>0</v>
      </c>
      <c r="R535" s="17">
        <v>0</v>
      </c>
      <c r="S535" s="17">
        <v>0</v>
      </c>
      <c r="T535" s="17">
        <v>0</v>
      </c>
      <c r="U535" s="105">
        <v>0</v>
      </c>
      <c r="V535" s="105">
        <v>0</v>
      </c>
      <c r="W535" s="11">
        <v>0</v>
      </c>
      <c r="X535" s="11">
        <v>0</v>
      </c>
      <c r="Y535" s="11">
        <v>0</v>
      </c>
      <c r="Z535" s="11">
        <v>0</v>
      </c>
    </row>
    <row r="536" spans="1:26" hidden="1" x14ac:dyDescent="0.25">
      <c r="A536">
        <v>5</v>
      </c>
      <c r="B536" t="str">
        <f t="shared" si="18"/>
        <v>FrC-066</v>
      </c>
      <c r="C536" t="s">
        <v>316</v>
      </c>
      <c r="D536" t="str">
        <f t="shared" si="19"/>
        <v>066</v>
      </c>
      <c r="E536" t="s">
        <v>504</v>
      </c>
      <c r="F536" s="17">
        <v>0</v>
      </c>
      <c r="G536" s="17">
        <v>0</v>
      </c>
      <c r="H536" s="17">
        <v>0</v>
      </c>
      <c r="I536" s="17">
        <v>0</v>
      </c>
      <c r="J536" s="17">
        <v>0</v>
      </c>
      <c r="K536" s="17">
        <v>0</v>
      </c>
      <c r="L536" s="17">
        <v>0</v>
      </c>
      <c r="M536" s="17">
        <v>0</v>
      </c>
      <c r="N536" s="17">
        <v>0</v>
      </c>
      <c r="O536" s="17">
        <v>0</v>
      </c>
      <c r="P536" s="17">
        <v>0</v>
      </c>
      <c r="Q536" s="17">
        <v>0</v>
      </c>
      <c r="R536" s="17">
        <v>0</v>
      </c>
      <c r="S536" s="17">
        <v>0</v>
      </c>
      <c r="T536" s="17">
        <v>0</v>
      </c>
      <c r="U536" s="105">
        <v>0</v>
      </c>
      <c r="V536" s="105">
        <v>0</v>
      </c>
      <c r="W536" s="11">
        <v>0</v>
      </c>
      <c r="X536" s="11">
        <v>0</v>
      </c>
      <c r="Y536" s="11">
        <v>0</v>
      </c>
      <c r="Z536" s="11">
        <v>0</v>
      </c>
    </row>
    <row r="537" spans="1:26" hidden="1" x14ac:dyDescent="0.25">
      <c r="A537">
        <v>5</v>
      </c>
      <c r="B537" t="str">
        <f t="shared" si="18"/>
        <v>FrC-070</v>
      </c>
      <c r="C537" t="s">
        <v>316</v>
      </c>
      <c r="D537" t="str">
        <f t="shared" si="19"/>
        <v>070</v>
      </c>
      <c r="E537" t="s">
        <v>506</v>
      </c>
      <c r="F537" s="17">
        <v>0</v>
      </c>
      <c r="G537" s="17">
        <v>0</v>
      </c>
      <c r="H537" s="17">
        <v>0</v>
      </c>
      <c r="I537" s="17">
        <v>0</v>
      </c>
      <c r="J537" s="17">
        <v>0</v>
      </c>
      <c r="K537" s="17">
        <v>0</v>
      </c>
      <c r="L537" s="17">
        <v>0</v>
      </c>
      <c r="M537" s="17">
        <v>0</v>
      </c>
      <c r="N537" s="17">
        <v>0</v>
      </c>
      <c r="O537" s="17">
        <v>0</v>
      </c>
      <c r="P537" s="17">
        <v>0</v>
      </c>
      <c r="Q537" s="17">
        <v>0</v>
      </c>
      <c r="R537" s="17">
        <v>0</v>
      </c>
      <c r="S537" s="17">
        <v>0</v>
      </c>
      <c r="T537" s="17">
        <v>0</v>
      </c>
      <c r="U537" s="105">
        <v>0</v>
      </c>
      <c r="V537" s="105">
        <v>0</v>
      </c>
      <c r="W537" s="11">
        <v>0</v>
      </c>
      <c r="X537" s="11">
        <v>0</v>
      </c>
      <c r="Y537" s="11">
        <v>0</v>
      </c>
      <c r="Z537" s="11">
        <v>0</v>
      </c>
    </row>
    <row r="538" spans="1:26" hidden="1" x14ac:dyDescent="0.25">
      <c r="A538">
        <v>5</v>
      </c>
      <c r="B538" t="str">
        <f t="shared" si="18"/>
        <v>FrC-0710</v>
      </c>
      <c r="C538" t="s">
        <v>316</v>
      </c>
      <c r="D538" t="str">
        <f t="shared" si="19"/>
        <v>0710</v>
      </c>
      <c r="E538" t="s">
        <v>507</v>
      </c>
      <c r="F538" s="17">
        <v>0</v>
      </c>
      <c r="G538" s="17">
        <v>0</v>
      </c>
      <c r="H538" s="17">
        <v>0</v>
      </c>
      <c r="I538" s="17">
        <v>0</v>
      </c>
      <c r="J538" s="17">
        <v>0</v>
      </c>
      <c r="K538" s="17">
        <v>0</v>
      </c>
      <c r="L538" s="17">
        <v>0</v>
      </c>
      <c r="M538" s="17">
        <v>0</v>
      </c>
      <c r="N538" s="17">
        <v>0</v>
      </c>
      <c r="O538" s="17">
        <v>0</v>
      </c>
      <c r="P538" s="17">
        <v>0</v>
      </c>
      <c r="Q538" s="17">
        <v>0</v>
      </c>
      <c r="R538" s="17">
        <v>0</v>
      </c>
      <c r="S538" s="17">
        <v>0</v>
      </c>
      <c r="T538" s="17">
        <v>0</v>
      </c>
      <c r="U538" s="105">
        <v>0</v>
      </c>
      <c r="V538" s="105">
        <v>0</v>
      </c>
      <c r="W538" s="11">
        <v>0</v>
      </c>
      <c r="X538" s="11">
        <v>0</v>
      </c>
      <c r="Y538" s="11">
        <v>0</v>
      </c>
      <c r="Z538" s="11">
        <v>0</v>
      </c>
    </row>
    <row r="539" spans="1:26" hidden="1" x14ac:dyDescent="0.25">
      <c r="A539">
        <v>5</v>
      </c>
      <c r="B539" t="str">
        <f t="shared" si="18"/>
        <v>FrC-0711</v>
      </c>
      <c r="C539" t="s">
        <v>316</v>
      </c>
      <c r="D539" t="str">
        <f t="shared" si="19"/>
        <v>0711</v>
      </c>
      <c r="E539" t="s">
        <v>508</v>
      </c>
      <c r="F539" s="17">
        <v>0</v>
      </c>
      <c r="G539" s="17">
        <v>0</v>
      </c>
      <c r="H539" s="17">
        <v>0</v>
      </c>
      <c r="I539" s="17">
        <v>0</v>
      </c>
      <c r="J539" s="17">
        <v>0</v>
      </c>
      <c r="K539" s="17">
        <v>0</v>
      </c>
      <c r="L539" s="17">
        <v>0</v>
      </c>
      <c r="M539" s="17">
        <v>0</v>
      </c>
      <c r="N539" s="17">
        <v>0</v>
      </c>
      <c r="O539" s="17">
        <v>0</v>
      </c>
      <c r="P539" s="17">
        <v>0</v>
      </c>
      <c r="Q539" s="17">
        <v>0</v>
      </c>
      <c r="R539" s="17">
        <v>0</v>
      </c>
      <c r="S539" s="17">
        <v>0</v>
      </c>
      <c r="T539" s="17">
        <v>0</v>
      </c>
      <c r="U539" s="105">
        <v>0</v>
      </c>
      <c r="V539" s="105">
        <v>0</v>
      </c>
      <c r="W539" s="11">
        <v>0</v>
      </c>
      <c r="X539" s="11">
        <v>0</v>
      </c>
      <c r="Y539" s="11">
        <v>0</v>
      </c>
      <c r="Z539" s="11">
        <v>0</v>
      </c>
    </row>
    <row r="540" spans="1:26" hidden="1" x14ac:dyDescent="0.25">
      <c r="A540">
        <v>5</v>
      </c>
      <c r="B540" t="str">
        <f t="shared" si="18"/>
        <v>FrC-0712</v>
      </c>
      <c r="C540" t="s">
        <v>316</v>
      </c>
      <c r="D540" t="str">
        <f t="shared" si="19"/>
        <v>0712</v>
      </c>
      <c r="E540" t="s">
        <v>509</v>
      </c>
      <c r="F540" s="17">
        <v>0</v>
      </c>
      <c r="G540" s="17">
        <v>0</v>
      </c>
      <c r="H540" s="17">
        <v>0</v>
      </c>
      <c r="I540" s="17">
        <v>0</v>
      </c>
      <c r="J540" s="17">
        <v>0</v>
      </c>
      <c r="K540" s="17">
        <v>0</v>
      </c>
      <c r="L540" s="17">
        <v>0</v>
      </c>
      <c r="M540" s="17">
        <v>0</v>
      </c>
      <c r="N540" s="17">
        <v>0</v>
      </c>
      <c r="O540" s="17">
        <v>0</v>
      </c>
      <c r="P540" s="17">
        <v>0</v>
      </c>
      <c r="Q540" s="17">
        <v>0</v>
      </c>
      <c r="R540" s="17">
        <v>0</v>
      </c>
      <c r="S540" s="17">
        <v>0</v>
      </c>
      <c r="T540" s="17">
        <v>0</v>
      </c>
      <c r="U540" s="105">
        <v>0</v>
      </c>
      <c r="V540" s="105">
        <v>0</v>
      </c>
      <c r="W540" s="11">
        <v>0</v>
      </c>
      <c r="X540" s="11">
        <v>0</v>
      </c>
      <c r="Y540" s="11">
        <v>0</v>
      </c>
      <c r="Z540" s="11">
        <v>0</v>
      </c>
    </row>
    <row r="541" spans="1:26" hidden="1" x14ac:dyDescent="0.25">
      <c r="A541">
        <v>5</v>
      </c>
      <c r="B541" t="str">
        <f t="shared" si="18"/>
        <v>FrC-0713</v>
      </c>
      <c r="C541" t="s">
        <v>316</v>
      </c>
      <c r="D541" t="str">
        <f t="shared" si="19"/>
        <v>0713</v>
      </c>
      <c r="E541" t="s">
        <v>510</v>
      </c>
      <c r="F541" s="17">
        <v>0</v>
      </c>
      <c r="G541" s="17">
        <v>0</v>
      </c>
      <c r="H541" s="17">
        <v>0</v>
      </c>
      <c r="I541" s="17">
        <v>0</v>
      </c>
      <c r="J541" s="17">
        <v>0</v>
      </c>
      <c r="K541" s="17">
        <v>0</v>
      </c>
      <c r="L541" s="17">
        <v>0</v>
      </c>
      <c r="M541" s="17">
        <v>0</v>
      </c>
      <c r="N541" s="17">
        <v>0</v>
      </c>
      <c r="O541" s="17">
        <v>0</v>
      </c>
      <c r="P541" s="17">
        <v>0</v>
      </c>
      <c r="Q541" s="17">
        <v>0</v>
      </c>
      <c r="R541" s="17">
        <v>0</v>
      </c>
      <c r="S541" s="17">
        <v>0</v>
      </c>
      <c r="T541" s="17">
        <v>0</v>
      </c>
      <c r="U541" s="105">
        <v>0</v>
      </c>
      <c r="V541" s="105">
        <v>0</v>
      </c>
      <c r="W541" s="11">
        <v>0</v>
      </c>
      <c r="X541" s="11">
        <v>0</v>
      </c>
      <c r="Y541" s="11">
        <v>0</v>
      </c>
      <c r="Z541" s="11">
        <v>0</v>
      </c>
    </row>
    <row r="542" spans="1:26" hidden="1" x14ac:dyDescent="0.25">
      <c r="A542">
        <v>5</v>
      </c>
      <c r="B542" t="str">
        <f t="shared" si="18"/>
        <v>FrC-0720</v>
      </c>
      <c r="C542" t="s">
        <v>316</v>
      </c>
      <c r="D542" t="str">
        <f t="shared" si="19"/>
        <v>0720</v>
      </c>
      <c r="E542" t="s">
        <v>511</v>
      </c>
      <c r="F542" s="17">
        <v>0</v>
      </c>
      <c r="G542" s="17">
        <v>0</v>
      </c>
      <c r="H542" s="17">
        <v>0</v>
      </c>
      <c r="I542" s="17">
        <v>0</v>
      </c>
      <c r="J542" s="17">
        <v>0</v>
      </c>
      <c r="K542" s="17">
        <v>0</v>
      </c>
      <c r="L542" s="17">
        <v>0</v>
      </c>
      <c r="M542" s="17">
        <v>0</v>
      </c>
      <c r="N542" s="17">
        <v>0</v>
      </c>
      <c r="O542" s="17">
        <v>0</v>
      </c>
      <c r="P542" s="17">
        <v>0</v>
      </c>
      <c r="Q542" s="17">
        <v>0</v>
      </c>
      <c r="R542" s="17">
        <v>0</v>
      </c>
      <c r="S542" s="17">
        <v>0</v>
      </c>
      <c r="T542" s="17">
        <v>0</v>
      </c>
      <c r="U542" s="105">
        <v>0</v>
      </c>
      <c r="V542" s="105">
        <v>0</v>
      </c>
      <c r="W542" s="11">
        <v>0</v>
      </c>
      <c r="X542" s="11">
        <v>0</v>
      </c>
      <c r="Y542" s="11">
        <v>0</v>
      </c>
      <c r="Z542" s="11">
        <v>0</v>
      </c>
    </row>
    <row r="543" spans="1:26" hidden="1" x14ac:dyDescent="0.25">
      <c r="A543">
        <v>5</v>
      </c>
      <c r="B543" t="str">
        <f t="shared" si="18"/>
        <v>FrC-0721</v>
      </c>
      <c r="C543" t="s">
        <v>316</v>
      </c>
      <c r="D543" t="str">
        <f t="shared" si="19"/>
        <v>0721</v>
      </c>
      <c r="E543" t="s">
        <v>512</v>
      </c>
      <c r="F543" s="17">
        <v>0</v>
      </c>
      <c r="G543" s="17">
        <v>0</v>
      </c>
      <c r="H543" s="17">
        <v>0</v>
      </c>
      <c r="I543" s="17">
        <v>0</v>
      </c>
      <c r="J543" s="17">
        <v>0</v>
      </c>
      <c r="K543" s="17">
        <v>0</v>
      </c>
      <c r="L543" s="17">
        <v>0</v>
      </c>
      <c r="M543" s="17">
        <v>0</v>
      </c>
      <c r="N543" s="17">
        <v>0</v>
      </c>
      <c r="O543" s="17">
        <v>0</v>
      </c>
      <c r="P543" s="17">
        <v>0</v>
      </c>
      <c r="Q543" s="17">
        <v>0</v>
      </c>
      <c r="R543" s="17">
        <v>0</v>
      </c>
      <c r="S543" s="17">
        <v>0</v>
      </c>
      <c r="T543" s="17">
        <v>0</v>
      </c>
      <c r="U543" s="105">
        <v>0</v>
      </c>
      <c r="V543" s="105">
        <v>0</v>
      </c>
      <c r="W543" s="11">
        <v>0</v>
      </c>
      <c r="X543" s="11">
        <v>0</v>
      </c>
      <c r="Y543" s="11">
        <v>0</v>
      </c>
      <c r="Z543" s="11">
        <v>0</v>
      </c>
    </row>
    <row r="544" spans="1:26" hidden="1" x14ac:dyDescent="0.25">
      <c r="A544">
        <v>5</v>
      </c>
      <c r="B544" t="str">
        <f t="shared" si="18"/>
        <v>FrC-0722</v>
      </c>
      <c r="C544" t="s">
        <v>316</v>
      </c>
      <c r="D544" t="str">
        <f t="shared" si="19"/>
        <v>0722</v>
      </c>
      <c r="E544" t="s">
        <v>513</v>
      </c>
      <c r="F544" s="17">
        <v>0</v>
      </c>
      <c r="G544" s="17">
        <v>0</v>
      </c>
      <c r="H544" s="17">
        <v>0</v>
      </c>
      <c r="I544" s="17">
        <v>0</v>
      </c>
      <c r="J544" s="17">
        <v>0</v>
      </c>
      <c r="K544" s="17">
        <v>0</v>
      </c>
      <c r="L544" s="17">
        <v>0</v>
      </c>
      <c r="M544" s="17">
        <v>0</v>
      </c>
      <c r="N544" s="17">
        <v>0</v>
      </c>
      <c r="O544" s="17">
        <v>0</v>
      </c>
      <c r="P544" s="17">
        <v>0</v>
      </c>
      <c r="Q544" s="17">
        <v>0</v>
      </c>
      <c r="R544" s="17">
        <v>0</v>
      </c>
      <c r="S544" s="17">
        <v>0</v>
      </c>
      <c r="T544" s="17">
        <v>0</v>
      </c>
      <c r="U544" s="105">
        <v>0</v>
      </c>
      <c r="V544" s="105">
        <v>0</v>
      </c>
      <c r="W544" s="11">
        <v>0</v>
      </c>
      <c r="X544" s="11">
        <v>1973.4268399999999</v>
      </c>
      <c r="Y544" s="11">
        <v>1973.4268399999999</v>
      </c>
      <c r="Z544" s="11">
        <v>1915.3139800000004</v>
      </c>
    </row>
    <row r="545" spans="1:26" hidden="1" x14ac:dyDescent="0.25">
      <c r="A545">
        <v>5</v>
      </c>
      <c r="B545" t="str">
        <f t="shared" si="18"/>
        <v>FrC-0723</v>
      </c>
      <c r="C545" t="s">
        <v>316</v>
      </c>
      <c r="D545" t="str">
        <f t="shared" si="19"/>
        <v>0723</v>
      </c>
      <c r="E545" t="s">
        <v>514</v>
      </c>
      <c r="F545" s="17">
        <v>0</v>
      </c>
      <c r="G545" s="17">
        <v>0</v>
      </c>
      <c r="H545" s="17">
        <v>0</v>
      </c>
      <c r="I545" s="17">
        <v>0</v>
      </c>
      <c r="J545" s="17">
        <v>0</v>
      </c>
      <c r="K545" s="17">
        <v>0</v>
      </c>
      <c r="L545" s="17">
        <v>0</v>
      </c>
      <c r="M545" s="17">
        <v>0</v>
      </c>
      <c r="N545" s="17">
        <v>0</v>
      </c>
      <c r="O545" s="17">
        <v>0</v>
      </c>
      <c r="P545" s="17">
        <v>0</v>
      </c>
      <c r="Q545" s="17">
        <v>0</v>
      </c>
      <c r="R545" s="17">
        <v>0</v>
      </c>
      <c r="S545" s="17">
        <v>0</v>
      </c>
      <c r="T545" s="17">
        <v>0</v>
      </c>
      <c r="U545" s="105">
        <v>0</v>
      </c>
      <c r="V545" s="105">
        <v>0</v>
      </c>
      <c r="W545" s="11">
        <v>0</v>
      </c>
      <c r="X545" s="11">
        <v>0</v>
      </c>
      <c r="Y545" s="11">
        <v>0</v>
      </c>
      <c r="Z545" s="11">
        <v>0</v>
      </c>
    </row>
    <row r="546" spans="1:26" hidden="1" x14ac:dyDescent="0.25">
      <c r="A546">
        <v>5</v>
      </c>
      <c r="B546" t="str">
        <f t="shared" si="18"/>
        <v>FrC-0724</v>
      </c>
      <c r="C546" t="s">
        <v>316</v>
      </c>
      <c r="D546" t="str">
        <f t="shared" si="19"/>
        <v>0724</v>
      </c>
      <c r="E546" t="s">
        <v>515</v>
      </c>
      <c r="F546" s="17">
        <v>0</v>
      </c>
      <c r="G546" s="17">
        <v>0</v>
      </c>
      <c r="H546" s="17">
        <v>0</v>
      </c>
      <c r="I546" s="17">
        <v>0</v>
      </c>
      <c r="J546" s="17">
        <v>0</v>
      </c>
      <c r="K546" s="17">
        <v>0</v>
      </c>
      <c r="L546" s="17">
        <v>0</v>
      </c>
      <c r="M546" s="17">
        <v>0</v>
      </c>
      <c r="N546" s="17">
        <v>0</v>
      </c>
      <c r="O546" s="17">
        <v>0</v>
      </c>
      <c r="P546" s="17">
        <v>0</v>
      </c>
      <c r="Q546" s="17">
        <v>0</v>
      </c>
      <c r="R546" s="17">
        <v>0</v>
      </c>
      <c r="S546" s="17">
        <v>0</v>
      </c>
      <c r="T546" s="17">
        <v>0</v>
      </c>
      <c r="U546" s="105">
        <v>0</v>
      </c>
      <c r="V546" s="105">
        <v>0</v>
      </c>
      <c r="W546" s="11">
        <v>0</v>
      </c>
      <c r="X546" s="11">
        <v>0</v>
      </c>
      <c r="Y546" s="11">
        <v>0</v>
      </c>
      <c r="Z546" s="11">
        <v>0</v>
      </c>
    </row>
    <row r="547" spans="1:26" hidden="1" x14ac:dyDescent="0.25">
      <c r="A547">
        <v>5</v>
      </c>
      <c r="B547" t="str">
        <f t="shared" si="18"/>
        <v>FrC-0730</v>
      </c>
      <c r="C547" t="s">
        <v>316</v>
      </c>
      <c r="D547" t="str">
        <f t="shared" si="19"/>
        <v>0730</v>
      </c>
      <c r="E547" t="s">
        <v>516</v>
      </c>
      <c r="F547" s="17">
        <v>0</v>
      </c>
      <c r="G547" s="17">
        <v>0</v>
      </c>
      <c r="H547" s="17">
        <v>0</v>
      </c>
      <c r="I547" s="17">
        <v>0</v>
      </c>
      <c r="J547" s="17">
        <v>0</v>
      </c>
      <c r="K547" s="17">
        <v>0</v>
      </c>
      <c r="L547" s="17">
        <v>0</v>
      </c>
      <c r="M547" s="17">
        <v>0</v>
      </c>
      <c r="N547" s="17">
        <v>0</v>
      </c>
      <c r="O547" s="17">
        <v>0</v>
      </c>
      <c r="P547" s="17">
        <v>0</v>
      </c>
      <c r="Q547" s="17">
        <v>0</v>
      </c>
      <c r="R547" s="17">
        <v>0</v>
      </c>
      <c r="S547" s="17">
        <v>0</v>
      </c>
      <c r="T547" s="17">
        <v>0</v>
      </c>
      <c r="U547" s="105">
        <v>0</v>
      </c>
      <c r="V547" s="105">
        <v>0</v>
      </c>
      <c r="W547" s="11">
        <v>0</v>
      </c>
      <c r="X547" s="11">
        <v>11050</v>
      </c>
      <c r="Y547" s="11">
        <v>11050</v>
      </c>
      <c r="Z547" s="11">
        <v>9488.1850100000011</v>
      </c>
    </row>
    <row r="548" spans="1:26" hidden="1" x14ac:dyDescent="0.25">
      <c r="A548">
        <v>5</v>
      </c>
      <c r="B548" t="str">
        <f t="shared" si="18"/>
        <v>FrC-0731</v>
      </c>
      <c r="C548" t="s">
        <v>316</v>
      </c>
      <c r="D548" t="str">
        <f t="shared" si="19"/>
        <v>0731</v>
      </c>
      <c r="E548" t="s">
        <v>517</v>
      </c>
      <c r="F548" s="17">
        <v>0</v>
      </c>
      <c r="G548" s="17">
        <v>0</v>
      </c>
      <c r="H548" s="17">
        <v>0</v>
      </c>
      <c r="I548" s="17">
        <v>0</v>
      </c>
      <c r="J548" s="17">
        <v>0</v>
      </c>
      <c r="K548" s="17">
        <v>0</v>
      </c>
      <c r="L548" s="17">
        <v>0</v>
      </c>
      <c r="M548" s="17">
        <v>0</v>
      </c>
      <c r="N548" s="17">
        <v>0</v>
      </c>
      <c r="O548" s="17">
        <v>0</v>
      </c>
      <c r="P548" s="17">
        <v>0</v>
      </c>
      <c r="Q548" s="17">
        <v>0</v>
      </c>
      <c r="R548" s="17">
        <v>0</v>
      </c>
      <c r="S548" s="17">
        <v>0</v>
      </c>
      <c r="T548" s="17">
        <v>0</v>
      </c>
      <c r="U548" s="105">
        <v>0</v>
      </c>
      <c r="V548" s="105">
        <v>0</v>
      </c>
      <c r="W548" s="11">
        <v>0</v>
      </c>
      <c r="X548" s="11">
        <v>0</v>
      </c>
      <c r="Y548" s="11">
        <v>0</v>
      </c>
      <c r="Z548" s="11">
        <v>0</v>
      </c>
    </row>
    <row r="549" spans="1:26" hidden="1" x14ac:dyDescent="0.25">
      <c r="A549">
        <v>5</v>
      </c>
      <c r="B549" t="str">
        <f t="shared" si="18"/>
        <v>FrC-0732</v>
      </c>
      <c r="C549" t="s">
        <v>316</v>
      </c>
      <c r="D549" t="str">
        <f t="shared" si="19"/>
        <v>0732</v>
      </c>
      <c r="E549" t="s">
        <v>518</v>
      </c>
      <c r="F549" s="17">
        <v>0</v>
      </c>
      <c r="G549" s="17">
        <v>0</v>
      </c>
      <c r="H549" s="17">
        <v>0</v>
      </c>
      <c r="I549" s="17">
        <v>0</v>
      </c>
      <c r="J549" s="17">
        <v>0</v>
      </c>
      <c r="K549" s="17">
        <v>0</v>
      </c>
      <c r="L549" s="17">
        <v>0</v>
      </c>
      <c r="M549" s="17">
        <v>0</v>
      </c>
      <c r="N549" s="17">
        <v>0</v>
      </c>
      <c r="O549" s="17">
        <v>0</v>
      </c>
      <c r="P549" s="17">
        <v>0</v>
      </c>
      <c r="Q549" s="17">
        <v>0</v>
      </c>
      <c r="R549" s="17">
        <v>0</v>
      </c>
      <c r="S549" s="17">
        <v>0</v>
      </c>
      <c r="T549" s="17">
        <v>0</v>
      </c>
      <c r="U549" s="105">
        <v>0</v>
      </c>
      <c r="V549" s="105">
        <v>0</v>
      </c>
      <c r="W549" s="11">
        <v>0</v>
      </c>
      <c r="X549" s="11">
        <v>0</v>
      </c>
      <c r="Y549" s="11">
        <v>0</v>
      </c>
      <c r="Z549" s="11">
        <v>0</v>
      </c>
    </row>
    <row r="550" spans="1:26" hidden="1" x14ac:dyDescent="0.25">
      <c r="A550">
        <v>5</v>
      </c>
      <c r="B550" t="str">
        <f t="shared" si="18"/>
        <v>FrC-0733</v>
      </c>
      <c r="C550" t="s">
        <v>316</v>
      </c>
      <c r="D550" t="str">
        <f t="shared" si="19"/>
        <v>0733</v>
      </c>
      <c r="E550" t="s">
        <v>519</v>
      </c>
      <c r="F550" s="17">
        <v>0</v>
      </c>
      <c r="G550" s="17">
        <v>0</v>
      </c>
      <c r="H550" s="17">
        <v>0</v>
      </c>
      <c r="I550" s="17">
        <v>0</v>
      </c>
      <c r="J550" s="17">
        <v>0</v>
      </c>
      <c r="K550" s="17">
        <v>0</v>
      </c>
      <c r="L550" s="17">
        <v>0</v>
      </c>
      <c r="M550" s="17">
        <v>0</v>
      </c>
      <c r="N550" s="17">
        <v>0</v>
      </c>
      <c r="O550" s="17">
        <v>0</v>
      </c>
      <c r="P550" s="17">
        <v>0</v>
      </c>
      <c r="Q550" s="17">
        <v>0</v>
      </c>
      <c r="R550" s="17">
        <v>0</v>
      </c>
      <c r="S550" s="17">
        <v>0</v>
      </c>
      <c r="T550" s="17">
        <v>0</v>
      </c>
      <c r="U550" s="105">
        <v>0</v>
      </c>
      <c r="V550" s="105">
        <v>0</v>
      </c>
      <c r="W550" s="11">
        <v>0</v>
      </c>
      <c r="X550" s="11">
        <v>0</v>
      </c>
      <c r="Y550" s="11">
        <v>0</v>
      </c>
      <c r="Z550" s="11">
        <v>0</v>
      </c>
    </row>
    <row r="551" spans="1:26" hidden="1" x14ac:dyDescent="0.25">
      <c r="A551">
        <v>5</v>
      </c>
      <c r="B551" t="str">
        <f t="shared" si="18"/>
        <v>FrC-0734</v>
      </c>
      <c r="C551" t="s">
        <v>316</v>
      </c>
      <c r="D551" t="str">
        <f t="shared" si="19"/>
        <v>0734</v>
      </c>
      <c r="E551" t="s">
        <v>520</v>
      </c>
      <c r="F551" s="17">
        <v>0</v>
      </c>
      <c r="G551" s="17">
        <v>0</v>
      </c>
      <c r="H551" s="17">
        <v>0</v>
      </c>
      <c r="I551" s="17">
        <v>0</v>
      </c>
      <c r="J551" s="17">
        <v>0</v>
      </c>
      <c r="K551" s="17">
        <v>0</v>
      </c>
      <c r="L551" s="17">
        <v>0</v>
      </c>
      <c r="M551" s="17">
        <v>0</v>
      </c>
      <c r="N551" s="17">
        <v>0</v>
      </c>
      <c r="O551" s="17">
        <v>0</v>
      </c>
      <c r="P551" s="17">
        <v>0</v>
      </c>
      <c r="Q551" s="17">
        <v>0</v>
      </c>
      <c r="R551" s="17">
        <v>0</v>
      </c>
      <c r="S551" s="17">
        <v>0</v>
      </c>
      <c r="T551" s="17">
        <v>0</v>
      </c>
      <c r="U551" s="105">
        <v>317.04823999999996</v>
      </c>
      <c r="V551" s="105">
        <v>325.61141000000003</v>
      </c>
      <c r="W551" s="11">
        <v>0</v>
      </c>
      <c r="X551" s="11">
        <v>0</v>
      </c>
      <c r="Y551" s="11">
        <v>0</v>
      </c>
      <c r="Z551" s="11">
        <v>0</v>
      </c>
    </row>
    <row r="552" spans="1:26" hidden="1" x14ac:dyDescent="0.25">
      <c r="A552">
        <v>5</v>
      </c>
      <c r="B552" t="str">
        <f t="shared" si="18"/>
        <v>FrC-074</v>
      </c>
      <c r="C552" t="s">
        <v>316</v>
      </c>
      <c r="D552" t="str">
        <f t="shared" si="19"/>
        <v>074</v>
      </c>
      <c r="E552" t="s">
        <v>521</v>
      </c>
      <c r="F552" s="17">
        <v>140041</v>
      </c>
      <c r="G552" s="17">
        <v>140041</v>
      </c>
      <c r="H552" s="17">
        <v>145769</v>
      </c>
      <c r="I552" s="17">
        <v>144033</v>
      </c>
      <c r="J552" s="17">
        <v>145088</v>
      </c>
      <c r="K552" s="17">
        <v>145088</v>
      </c>
      <c r="L552" s="17">
        <v>144982</v>
      </c>
      <c r="M552" s="17">
        <v>144983</v>
      </c>
      <c r="N552" s="17">
        <v>149548</v>
      </c>
      <c r="O552" s="17">
        <v>149374</v>
      </c>
      <c r="P552" s="17">
        <v>93747</v>
      </c>
      <c r="Q552" s="17">
        <v>93747</v>
      </c>
      <c r="R552" s="17">
        <v>92187.717610000007</v>
      </c>
      <c r="S552" s="17">
        <v>92187.717610000007</v>
      </c>
      <c r="T552" s="17">
        <v>98138.18</v>
      </c>
      <c r="U552" s="105">
        <v>98138.181410000005</v>
      </c>
      <c r="V552" s="105">
        <v>101304.62487</v>
      </c>
      <c r="W552" s="11">
        <v>101304.62487</v>
      </c>
      <c r="X552" s="11">
        <v>2341.3361999999997</v>
      </c>
      <c r="Y552" s="11">
        <v>2341.3361999999997</v>
      </c>
      <c r="Z552" s="11">
        <v>4526.0000000000009</v>
      </c>
    </row>
    <row r="553" spans="1:26" hidden="1" x14ac:dyDescent="0.25">
      <c r="A553">
        <v>5</v>
      </c>
      <c r="B553" t="str">
        <f t="shared" si="18"/>
        <v>FrC-0750</v>
      </c>
      <c r="C553" t="s">
        <v>316</v>
      </c>
      <c r="D553" t="str">
        <f t="shared" si="19"/>
        <v>0750</v>
      </c>
      <c r="E553" t="s">
        <v>522</v>
      </c>
      <c r="F553" s="17">
        <v>0</v>
      </c>
      <c r="G553" s="17">
        <v>0</v>
      </c>
      <c r="H553" s="17">
        <v>0</v>
      </c>
      <c r="I553" s="17">
        <v>0</v>
      </c>
      <c r="J553" s="17">
        <v>0</v>
      </c>
      <c r="K553" s="17">
        <v>0</v>
      </c>
      <c r="L553" s="17">
        <v>0</v>
      </c>
      <c r="M553" s="17">
        <v>0</v>
      </c>
      <c r="N553" s="17">
        <v>0</v>
      </c>
      <c r="O553" s="17">
        <v>0</v>
      </c>
      <c r="P553" s="17">
        <v>0</v>
      </c>
      <c r="Q553" s="17">
        <v>0</v>
      </c>
      <c r="R553" s="17">
        <v>0</v>
      </c>
      <c r="S553" s="17">
        <v>0</v>
      </c>
      <c r="T553" s="17">
        <v>0</v>
      </c>
      <c r="U553" s="105">
        <v>0</v>
      </c>
      <c r="V553" s="105">
        <v>0</v>
      </c>
      <c r="W553" s="11">
        <v>0</v>
      </c>
      <c r="X553" s="11">
        <v>0</v>
      </c>
      <c r="Y553" s="11">
        <v>0</v>
      </c>
      <c r="Z553" s="11">
        <v>0</v>
      </c>
    </row>
    <row r="554" spans="1:26" hidden="1" x14ac:dyDescent="0.25">
      <c r="A554">
        <v>5</v>
      </c>
      <c r="B554" t="str">
        <f t="shared" si="18"/>
        <v>FrC-0751</v>
      </c>
      <c r="C554" t="s">
        <v>316</v>
      </c>
      <c r="D554" t="str">
        <f t="shared" si="19"/>
        <v>0751</v>
      </c>
      <c r="E554" t="s">
        <v>523</v>
      </c>
      <c r="F554" s="17">
        <v>0</v>
      </c>
      <c r="G554" s="17">
        <v>0</v>
      </c>
      <c r="H554" s="17">
        <v>0</v>
      </c>
      <c r="I554" s="17">
        <v>0</v>
      </c>
      <c r="J554" s="17">
        <v>0</v>
      </c>
      <c r="K554" s="17">
        <v>0</v>
      </c>
      <c r="L554" s="17">
        <v>0</v>
      </c>
      <c r="M554" s="17">
        <v>0</v>
      </c>
      <c r="N554" s="17">
        <v>0</v>
      </c>
      <c r="O554" s="17">
        <v>0</v>
      </c>
      <c r="P554" s="17">
        <v>0</v>
      </c>
      <c r="Q554" s="17">
        <v>0</v>
      </c>
      <c r="R554" s="17">
        <v>0</v>
      </c>
      <c r="S554" s="17">
        <v>0</v>
      </c>
      <c r="T554" s="17">
        <v>0</v>
      </c>
      <c r="U554" s="105">
        <v>0</v>
      </c>
      <c r="V554" s="105">
        <v>0</v>
      </c>
      <c r="W554" s="11">
        <v>0</v>
      </c>
      <c r="X554" s="11">
        <v>0</v>
      </c>
      <c r="Y554" s="11">
        <v>0</v>
      </c>
      <c r="Z554" s="11">
        <v>0</v>
      </c>
    </row>
    <row r="555" spans="1:26" hidden="1" x14ac:dyDescent="0.25">
      <c r="A555">
        <v>5</v>
      </c>
      <c r="B555" t="str">
        <f t="shared" si="18"/>
        <v>FrC-0752</v>
      </c>
      <c r="C555" t="s">
        <v>316</v>
      </c>
      <c r="D555" t="str">
        <f t="shared" si="19"/>
        <v>0752</v>
      </c>
      <c r="E555" t="s">
        <v>524</v>
      </c>
      <c r="F555" s="17">
        <v>0</v>
      </c>
      <c r="G555" s="17">
        <v>0</v>
      </c>
      <c r="H555" s="17">
        <v>0</v>
      </c>
      <c r="I555" s="17">
        <v>0</v>
      </c>
      <c r="J555" s="17">
        <v>0</v>
      </c>
      <c r="K555" s="17">
        <v>0</v>
      </c>
      <c r="L555" s="17">
        <v>0</v>
      </c>
      <c r="M555" s="17">
        <v>0</v>
      </c>
      <c r="N555" s="17">
        <v>0</v>
      </c>
      <c r="O555" s="17">
        <v>0</v>
      </c>
      <c r="P555" s="17">
        <v>0</v>
      </c>
      <c r="Q555" s="17">
        <v>0</v>
      </c>
      <c r="R555" s="17">
        <v>0</v>
      </c>
      <c r="S555" s="17">
        <v>0</v>
      </c>
      <c r="T555" s="17">
        <v>0</v>
      </c>
      <c r="U555" s="105">
        <v>0</v>
      </c>
      <c r="V555" s="105">
        <v>0</v>
      </c>
      <c r="W555" s="11">
        <v>0</v>
      </c>
      <c r="X555" s="11">
        <v>0</v>
      </c>
      <c r="Y555" s="11">
        <v>0</v>
      </c>
      <c r="Z555" s="11">
        <v>0</v>
      </c>
    </row>
    <row r="556" spans="1:26" hidden="1" x14ac:dyDescent="0.25">
      <c r="A556">
        <v>5</v>
      </c>
      <c r="B556" t="str">
        <f t="shared" si="18"/>
        <v>FrC-0753</v>
      </c>
      <c r="C556" t="s">
        <v>316</v>
      </c>
      <c r="D556" t="str">
        <f t="shared" si="19"/>
        <v>0753</v>
      </c>
      <c r="E556" t="s">
        <v>525</v>
      </c>
      <c r="F556" s="17">
        <v>0</v>
      </c>
      <c r="G556" s="17">
        <v>0</v>
      </c>
      <c r="H556" s="17">
        <v>0</v>
      </c>
      <c r="I556" s="17">
        <v>0</v>
      </c>
      <c r="J556" s="17">
        <v>0</v>
      </c>
      <c r="K556" s="17">
        <v>0</v>
      </c>
      <c r="L556" s="17">
        <v>0</v>
      </c>
      <c r="M556" s="17">
        <v>0</v>
      </c>
      <c r="N556" s="17">
        <v>0</v>
      </c>
      <c r="O556" s="17">
        <v>0</v>
      </c>
      <c r="P556" s="17">
        <v>0</v>
      </c>
      <c r="Q556" s="17">
        <v>0</v>
      </c>
      <c r="R556" s="17">
        <v>0</v>
      </c>
      <c r="S556" s="17">
        <v>0</v>
      </c>
      <c r="T556" s="17">
        <v>0</v>
      </c>
      <c r="U556" s="105">
        <v>0</v>
      </c>
      <c r="V556" s="105">
        <v>0</v>
      </c>
      <c r="W556" s="11">
        <v>0</v>
      </c>
      <c r="X556" s="11">
        <v>0</v>
      </c>
      <c r="Y556" s="11">
        <v>0</v>
      </c>
      <c r="Z556" s="11">
        <v>0</v>
      </c>
    </row>
    <row r="557" spans="1:26" hidden="1" x14ac:dyDescent="0.25">
      <c r="A557">
        <v>5</v>
      </c>
      <c r="B557" t="str">
        <f t="shared" si="18"/>
        <v>FrC-0754</v>
      </c>
      <c r="C557" t="s">
        <v>316</v>
      </c>
      <c r="D557" t="str">
        <f t="shared" si="19"/>
        <v>0754</v>
      </c>
      <c r="E557" t="s">
        <v>526</v>
      </c>
      <c r="F557" s="17">
        <v>0</v>
      </c>
      <c r="G557" s="17">
        <v>0</v>
      </c>
      <c r="H557" s="17">
        <v>0</v>
      </c>
      <c r="I557" s="17">
        <v>0</v>
      </c>
      <c r="J557" s="17">
        <v>0</v>
      </c>
      <c r="K557" s="17">
        <v>0</v>
      </c>
      <c r="L557" s="17">
        <v>0</v>
      </c>
      <c r="M557" s="17">
        <v>0</v>
      </c>
      <c r="N557" s="17">
        <v>0</v>
      </c>
      <c r="O557" s="17">
        <v>0</v>
      </c>
      <c r="P557" s="17">
        <v>0</v>
      </c>
      <c r="Q557" s="17">
        <v>0</v>
      </c>
      <c r="R557" s="17">
        <v>0</v>
      </c>
      <c r="S557" s="17">
        <v>0</v>
      </c>
      <c r="T557" s="17">
        <v>0</v>
      </c>
      <c r="U557" s="105">
        <v>0</v>
      </c>
      <c r="V557" s="105">
        <v>0</v>
      </c>
      <c r="W557" s="11">
        <v>0</v>
      </c>
      <c r="X557" s="11">
        <v>0</v>
      </c>
      <c r="Y557" s="11">
        <v>0</v>
      </c>
      <c r="Z557" s="11">
        <v>0</v>
      </c>
    </row>
    <row r="558" spans="1:26" hidden="1" x14ac:dyDescent="0.25">
      <c r="A558">
        <v>5</v>
      </c>
      <c r="B558" t="str">
        <f t="shared" si="18"/>
        <v>FrC-076</v>
      </c>
      <c r="C558" t="s">
        <v>316</v>
      </c>
      <c r="D558" t="str">
        <f t="shared" si="19"/>
        <v>076</v>
      </c>
      <c r="E558" t="s">
        <v>527</v>
      </c>
      <c r="F558" s="17">
        <v>3769</v>
      </c>
      <c r="G558" s="17">
        <v>3769</v>
      </c>
      <c r="H558" s="17">
        <v>4144</v>
      </c>
      <c r="I558" s="17">
        <v>4144</v>
      </c>
      <c r="J558" s="17">
        <v>4333</v>
      </c>
      <c r="K558" s="17">
        <v>4333</v>
      </c>
      <c r="L558" s="17">
        <v>4405</v>
      </c>
      <c r="M558" s="17">
        <v>4402</v>
      </c>
      <c r="N558" s="17">
        <v>4511</v>
      </c>
      <c r="O558" s="17">
        <v>4511</v>
      </c>
      <c r="P558" s="17">
        <v>4852</v>
      </c>
      <c r="Q558" s="17">
        <v>4852</v>
      </c>
      <c r="R558" s="17">
        <v>15975.64597</v>
      </c>
      <c r="S558" s="17">
        <v>15975.64597</v>
      </c>
      <c r="T558" s="17">
        <v>16207.13328</v>
      </c>
      <c r="U558" s="105">
        <v>16207.132019999999</v>
      </c>
      <c r="V558" s="105">
        <v>16541.030309999998</v>
      </c>
      <c r="W558" s="11">
        <v>16504.509468639997</v>
      </c>
      <c r="X558" s="11">
        <v>12425.357519999998</v>
      </c>
      <c r="Y558" s="11">
        <v>13613.418869999998</v>
      </c>
      <c r="Z558" s="11">
        <v>19090.509980000028</v>
      </c>
    </row>
    <row r="559" spans="1:26" hidden="1" x14ac:dyDescent="0.25">
      <c r="A559">
        <v>5</v>
      </c>
      <c r="B559" t="str">
        <f t="shared" si="18"/>
        <v>FrC-081</v>
      </c>
      <c r="C559" t="s">
        <v>316</v>
      </c>
      <c r="D559" t="str">
        <f t="shared" si="19"/>
        <v>081</v>
      </c>
      <c r="E559" t="s">
        <v>529</v>
      </c>
      <c r="F559" s="17">
        <v>70327</v>
      </c>
      <c r="G559" s="17">
        <v>70327</v>
      </c>
      <c r="H559" s="17">
        <v>66717</v>
      </c>
      <c r="I559" s="17">
        <v>66704</v>
      </c>
      <c r="J559" s="17">
        <v>94784</v>
      </c>
      <c r="K559" s="17">
        <v>94784</v>
      </c>
      <c r="L559" s="17">
        <v>87728</v>
      </c>
      <c r="M559" s="17">
        <v>89537</v>
      </c>
      <c r="N559" s="17">
        <v>93016</v>
      </c>
      <c r="O559" s="17">
        <v>92989</v>
      </c>
      <c r="P559" s="17">
        <v>90236</v>
      </c>
      <c r="Q559" s="17">
        <v>90297</v>
      </c>
      <c r="R559" s="17">
        <v>91520.330369999996</v>
      </c>
      <c r="S559" s="17">
        <v>91621.628660000002</v>
      </c>
      <c r="T559" s="17">
        <v>87518.78155</v>
      </c>
      <c r="U559" s="105">
        <v>87218.972049999997</v>
      </c>
      <c r="V559" s="105">
        <v>91600.876180000007</v>
      </c>
      <c r="W559" s="11">
        <v>92870.31854348004</v>
      </c>
      <c r="X559" s="11">
        <v>69697.633789999993</v>
      </c>
      <c r="Y559" s="11">
        <v>69678.967730000004</v>
      </c>
      <c r="Z559" s="11">
        <v>59932.190810000095</v>
      </c>
    </row>
    <row r="560" spans="1:26" hidden="1" x14ac:dyDescent="0.25">
      <c r="A560">
        <v>5</v>
      </c>
      <c r="B560" t="str">
        <f t="shared" si="18"/>
        <v>FrC-082</v>
      </c>
      <c r="C560" t="s">
        <v>316</v>
      </c>
      <c r="D560" t="str">
        <f t="shared" si="19"/>
        <v>082</v>
      </c>
      <c r="E560" t="s">
        <v>530</v>
      </c>
      <c r="F560" s="17">
        <v>198721</v>
      </c>
      <c r="G560" s="17">
        <v>198721</v>
      </c>
      <c r="H560" s="17">
        <v>195022</v>
      </c>
      <c r="I560" s="17">
        <v>194764</v>
      </c>
      <c r="J560" s="17">
        <v>209539</v>
      </c>
      <c r="K560" s="17">
        <v>209519</v>
      </c>
      <c r="L560" s="17">
        <v>212262</v>
      </c>
      <c r="M560" s="17">
        <v>213425</v>
      </c>
      <c r="N560" s="17">
        <v>214523</v>
      </c>
      <c r="O560" s="17">
        <v>215387</v>
      </c>
      <c r="P560" s="17">
        <v>208741</v>
      </c>
      <c r="Q560" s="17">
        <v>211331</v>
      </c>
      <c r="R560" s="17">
        <v>237057.42263000002</v>
      </c>
      <c r="S560" s="17">
        <v>233478.48415630002</v>
      </c>
      <c r="T560" s="17">
        <v>252604.23737680001</v>
      </c>
      <c r="U560" s="105">
        <v>255319.27281679999</v>
      </c>
      <c r="V560" s="105">
        <v>266618.01934280002</v>
      </c>
      <c r="W560" s="11">
        <v>254141.72299399989</v>
      </c>
      <c r="X560" s="11">
        <v>258969.87649999998</v>
      </c>
      <c r="Y560" s="11">
        <v>255354.23608999999</v>
      </c>
      <c r="Z560" s="11">
        <v>259980.12990599935</v>
      </c>
    </row>
    <row r="561" spans="1:26" hidden="1" x14ac:dyDescent="0.25">
      <c r="A561">
        <v>5</v>
      </c>
      <c r="B561" t="str">
        <f t="shared" si="18"/>
        <v>FrC-083</v>
      </c>
      <c r="C561" t="s">
        <v>316</v>
      </c>
      <c r="D561" t="str">
        <f t="shared" si="19"/>
        <v>083</v>
      </c>
      <c r="E561" t="s">
        <v>531</v>
      </c>
      <c r="F561" s="17">
        <v>241691</v>
      </c>
      <c r="G561" s="17">
        <v>241691</v>
      </c>
      <c r="H561" s="17">
        <v>238052</v>
      </c>
      <c r="I561" s="17">
        <v>238052</v>
      </c>
      <c r="J561" s="17">
        <v>251916</v>
      </c>
      <c r="K561" s="17">
        <v>251916</v>
      </c>
      <c r="L561" s="17">
        <v>347858</v>
      </c>
      <c r="M561" s="17">
        <v>347410</v>
      </c>
      <c r="N561" s="17">
        <v>371706</v>
      </c>
      <c r="O561" s="17">
        <v>377575</v>
      </c>
      <c r="P561" s="17">
        <v>391845</v>
      </c>
      <c r="Q561" s="17">
        <v>391603</v>
      </c>
      <c r="R561" s="17">
        <v>392676.46516000002</v>
      </c>
      <c r="S561" s="17">
        <v>394589.01292999985</v>
      </c>
      <c r="T561" s="17">
        <v>399428.14844999998</v>
      </c>
      <c r="U561" s="105">
        <v>402897.47901000001</v>
      </c>
      <c r="V561" s="105">
        <v>424363.10495999997</v>
      </c>
      <c r="W561" s="11">
        <v>413819.83722099999</v>
      </c>
      <c r="X561" s="11">
        <v>427674.65550999995</v>
      </c>
      <c r="Y561" s="11">
        <v>427905.44437999994</v>
      </c>
      <c r="Z561" s="11">
        <v>415960.20033999998</v>
      </c>
    </row>
    <row r="562" spans="1:26" hidden="1" x14ac:dyDescent="0.25">
      <c r="A562">
        <v>5</v>
      </c>
      <c r="B562" t="str">
        <f t="shared" si="18"/>
        <v>FrC-084</v>
      </c>
      <c r="C562" t="s">
        <v>316</v>
      </c>
      <c r="D562" t="str">
        <f t="shared" si="19"/>
        <v>084</v>
      </c>
      <c r="E562" t="s">
        <v>532</v>
      </c>
      <c r="F562" s="17">
        <v>0</v>
      </c>
      <c r="G562" s="17">
        <v>0</v>
      </c>
      <c r="H562" s="17">
        <v>0</v>
      </c>
      <c r="I562" s="17">
        <v>0</v>
      </c>
      <c r="J562" s="17">
        <v>0</v>
      </c>
      <c r="K562" s="17">
        <v>0</v>
      </c>
      <c r="L562" s="17">
        <v>0</v>
      </c>
      <c r="M562" s="17">
        <v>0</v>
      </c>
      <c r="N562" s="17">
        <v>0</v>
      </c>
      <c r="O562" s="17">
        <v>0</v>
      </c>
      <c r="P562" s="17">
        <v>0</v>
      </c>
      <c r="Q562" s="17">
        <v>0</v>
      </c>
      <c r="R562" s="17">
        <v>0</v>
      </c>
      <c r="S562" s="17">
        <v>0</v>
      </c>
      <c r="T562" s="17">
        <v>0</v>
      </c>
      <c r="U562" s="105">
        <v>0</v>
      </c>
      <c r="V562" s="105">
        <v>0</v>
      </c>
      <c r="W562" s="11">
        <v>0</v>
      </c>
      <c r="X562" s="11">
        <v>0</v>
      </c>
      <c r="Y562" s="11">
        <v>0</v>
      </c>
      <c r="Z562" s="11">
        <v>0</v>
      </c>
    </row>
    <row r="563" spans="1:26" hidden="1" x14ac:dyDescent="0.25">
      <c r="A563">
        <v>5</v>
      </c>
      <c r="B563" t="str">
        <f t="shared" si="18"/>
        <v>FrC-0850</v>
      </c>
      <c r="C563" t="s">
        <v>316</v>
      </c>
      <c r="D563" t="str">
        <f t="shared" si="19"/>
        <v>0850</v>
      </c>
      <c r="E563" t="s">
        <v>533</v>
      </c>
      <c r="F563" s="17">
        <v>0</v>
      </c>
      <c r="G563" s="17">
        <v>0</v>
      </c>
      <c r="H563" s="17">
        <v>0</v>
      </c>
      <c r="I563" s="17">
        <v>0</v>
      </c>
      <c r="J563" s="17">
        <v>0</v>
      </c>
      <c r="K563" s="17">
        <v>0</v>
      </c>
      <c r="L563" s="17">
        <v>0</v>
      </c>
      <c r="M563" s="17">
        <v>0</v>
      </c>
      <c r="N563" s="17">
        <v>0</v>
      </c>
      <c r="O563" s="17">
        <v>0</v>
      </c>
      <c r="P563" s="17">
        <v>0</v>
      </c>
      <c r="Q563" s="17">
        <v>0</v>
      </c>
      <c r="R563" s="17">
        <v>0</v>
      </c>
      <c r="S563" s="17">
        <v>0</v>
      </c>
      <c r="T563" s="17">
        <v>551</v>
      </c>
      <c r="U563" s="105">
        <v>551</v>
      </c>
      <c r="V563" s="105">
        <v>39.041080000000001</v>
      </c>
      <c r="W563" s="11">
        <v>39.041080000000001</v>
      </c>
      <c r="X563" s="11">
        <v>0</v>
      </c>
      <c r="Y563" s="11">
        <v>0</v>
      </c>
      <c r="Z563" s="11">
        <v>0</v>
      </c>
    </row>
    <row r="564" spans="1:26" hidden="1" x14ac:dyDescent="0.25">
      <c r="A564">
        <v>5</v>
      </c>
      <c r="B564" t="str">
        <f t="shared" si="18"/>
        <v>FrC-0851</v>
      </c>
      <c r="C564" t="s">
        <v>316</v>
      </c>
      <c r="D564" t="str">
        <f t="shared" si="19"/>
        <v>0851</v>
      </c>
      <c r="E564" t="s">
        <v>534</v>
      </c>
      <c r="F564" s="17">
        <v>125</v>
      </c>
      <c r="G564" s="17">
        <v>125</v>
      </c>
      <c r="H564" s="17">
        <v>389</v>
      </c>
      <c r="I564" s="17">
        <v>39</v>
      </c>
      <c r="J564" s="17">
        <v>50</v>
      </c>
      <c r="K564" s="17">
        <v>50</v>
      </c>
      <c r="L564" s="17">
        <v>187</v>
      </c>
      <c r="M564" s="17">
        <v>187</v>
      </c>
      <c r="N564" s="17">
        <v>0</v>
      </c>
      <c r="O564" s="17">
        <v>0</v>
      </c>
      <c r="P564" s="17">
        <v>0</v>
      </c>
      <c r="Q564" s="17">
        <v>0</v>
      </c>
      <c r="R564" s="17">
        <v>0</v>
      </c>
      <c r="S564" s="17">
        <v>0</v>
      </c>
      <c r="T564" s="17">
        <v>1989.55</v>
      </c>
      <c r="U564" s="105">
        <v>1989.5494200000001</v>
      </c>
      <c r="V564" s="105">
        <v>2228.89284</v>
      </c>
      <c r="W564" s="11">
        <v>2228.89284</v>
      </c>
      <c r="X564" s="11">
        <v>0</v>
      </c>
      <c r="Y564" s="11">
        <v>0</v>
      </c>
      <c r="Z564" s="11">
        <v>0</v>
      </c>
    </row>
    <row r="565" spans="1:26" hidden="1" x14ac:dyDescent="0.25">
      <c r="A565">
        <v>5</v>
      </c>
      <c r="B565" t="str">
        <f t="shared" si="18"/>
        <v>FrC-0852</v>
      </c>
      <c r="C565" t="s">
        <v>316</v>
      </c>
      <c r="D565" t="str">
        <f t="shared" si="19"/>
        <v>0852</v>
      </c>
      <c r="E565" t="s">
        <v>535</v>
      </c>
      <c r="F565" s="17">
        <v>0</v>
      </c>
      <c r="G565" s="17">
        <v>0</v>
      </c>
      <c r="H565" s="17">
        <v>0</v>
      </c>
      <c r="I565" s="17">
        <v>0</v>
      </c>
      <c r="J565" s="17">
        <v>0</v>
      </c>
      <c r="K565" s="17">
        <v>0</v>
      </c>
      <c r="L565" s="17">
        <v>0</v>
      </c>
      <c r="M565" s="17">
        <v>0</v>
      </c>
      <c r="N565" s="17">
        <v>0</v>
      </c>
      <c r="O565" s="17">
        <v>0</v>
      </c>
      <c r="P565" s="17">
        <v>0</v>
      </c>
      <c r="Q565" s="17">
        <v>0</v>
      </c>
      <c r="R565" s="17">
        <v>0</v>
      </c>
      <c r="S565" s="17">
        <v>0</v>
      </c>
      <c r="T565" s="17">
        <v>0</v>
      </c>
      <c r="U565" s="105">
        <v>0</v>
      </c>
      <c r="V565" s="105">
        <v>0</v>
      </c>
      <c r="W565" s="11">
        <v>0</v>
      </c>
      <c r="X565" s="11">
        <v>0</v>
      </c>
      <c r="Y565" s="11">
        <v>0</v>
      </c>
      <c r="Z565" s="11">
        <v>0</v>
      </c>
    </row>
    <row r="566" spans="1:26" hidden="1" x14ac:dyDescent="0.25">
      <c r="A566">
        <v>5</v>
      </c>
      <c r="B566" t="str">
        <f t="shared" si="18"/>
        <v>FrC-0853</v>
      </c>
      <c r="C566" t="s">
        <v>316</v>
      </c>
      <c r="D566" t="str">
        <f t="shared" si="19"/>
        <v>0853</v>
      </c>
      <c r="E566" t="s">
        <v>536</v>
      </c>
      <c r="F566" s="17">
        <v>0</v>
      </c>
      <c r="G566" s="17">
        <v>0</v>
      </c>
      <c r="H566" s="17">
        <v>0</v>
      </c>
      <c r="I566" s="17">
        <v>0</v>
      </c>
      <c r="J566" s="17">
        <v>0</v>
      </c>
      <c r="K566" s="17">
        <v>0</v>
      </c>
      <c r="L566" s="17">
        <v>0</v>
      </c>
      <c r="M566" s="17">
        <v>0</v>
      </c>
      <c r="N566" s="17">
        <v>0</v>
      </c>
      <c r="O566" s="17">
        <v>0</v>
      </c>
      <c r="P566" s="17">
        <v>0</v>
      </c>
      <c r="Q566" s="17">
        <v>0</v>
      </c>
      <c r="R566" s="17">
        <v>0</v>
      </c>
      <c r="S566" s="17">
        <v>0</v>
      </c>
      <c r="T566" s="17">
        <v>0</v>
      </c>
      <c r="U566" s="105">
        <v>0</v>
      </c>
      <c r="V566" s="105">
        <v>0</v>
      </c>
      <c r="W566" s="11">
        <v>0</v>
      </c>
      <c r="X566" s="11">
        <v>0</v>
      </c>
      <c r="Y566" s="11">
        <v>0</v>
      </c>
      <c r="Z566" s="11">
        <v>0</v>
      </c>
    </row>
    <row r="567" spans="1:26" hidden="1" x14ac:dyDescent="0.25">
      <c r="A567">
        <v>5</v>
      </c>
      <c r="B567" t="str">
        <f t="shared" si="18"/>
        <v>FrC-0854</v>
      </c>
      <c r="C567" t="s">
        <v>316</v>
      </c>
      <c r="D567" t="str">
        <f t="shared" si="19"/>
        <v>0854</v>
      </c>
      <c r="E567" t="s">
        <v>537</v>
      </c>
      <c r="F567" s="17">
        <v>0</v>
      </c>
      <c r="G567" s="17">
        <v>0</v>
      </c>
      <c r="H567" s="17">
        <v>0</v>
      </c>
      <c r="I567" s="17">
        <v>0</v>
      </c>
      <c r="J567" s="17">
        <v>0</v>
      </c>
      <c r="K567" s="17">
        <v>0</v>
      </c>
      <c r="L567" s="17">
        <v>0</v>
      </c>
      <c r="M567" s="17">
        <v>0</v>
      </c>
      <c r="N567" s="17">
        <v>0</v>
      </c>
      <c r="O567" s="17">
        <v>0</v>
      </c>
      <c r="P567" s="17">
        <v>0</v>
      </c>
      <c r="Q567" s="17">
        <v>0</v>
      </c>
      <c r="R567" s="17">
        <v>0</v>
      </c>
      <c r="S567" s="17">
        <v>0</v>
      </c>
      <c r="T567" s="17">
        <v>0</v>
      </c>
      <c r="U567" s="105">
        <v>0</v>
      </c>
      <c r="V567" s="105">
        <v>0</v>
      </c>
      <c r="W567" s="11">
        <v>0</v>
      </c>
      <c r="X567" s="11">
        <v>0</v>
      </c>
      <c r="Y567" s="11">
        <v>0</v>
      </c>
      <c r="Z567" s="11">
        <v>0</v>
      </c>
    </row>
    <row r="568" spans="1:26" hidden="1" x14ac:dyDescent="0.25">
      <c r="A568">
        <v>5</v>
      </c>
      <c r="B568" t="str">
        <f t="shared" si="18"/>
        <v>FrC-086</v>
      </c>
      <c r="C568" t="s">
        <v>316</v>
      </c>
      <c r="D568" t="str">
        <f t="shared" si="19"/>
        <v>086</v>
      </c>
      <c r="E568" t="s">
        <v>538</v>
      </c>
      <c r="F568" s="17">
        <v>137880</v>
      </c>
      <c r="G568" s="17">
        <v>137880</v>
      </c>
      <c r="H568" s="17">
        <v>161161</v>
      </c>
      <c r="I568" s="17">
        <v>161067</v>
      </c>
      <c r="J568" s="17">
        <v>171520</v>
      </c>
      <c r="K568" s="17">
        <v>171520</v>
      </c>
      <c r="L568" s="17">
        <v>152456</v>
      </c>
      <c r="M568" s="17">
        <v>152300</v>
      </c>
      <c r="N568" s="17">
        <v>156310</v>
      </c>
      <c r="O568" s="17">
        <v>156310</v>
      </c>
      <c r="P568" s="17">
        <v>165456</v>
      </c>
      <c r="Q568" s="17">
        <v>171706</v>
      </c>
      <c r="R568" s="17">
        <v>164909.22510000001</v>
      </c>
      <c r="S568" s="17">
        <v>157961.15710000001</v>
      </c>
      <c r="T568" s="17">
        <v>160507.79</v>
      </c>
      <c r="U568" s="105">
        <v>160373.90119</v>
      </c>
      <c r="V568" s="105">
        <v>173182.02811000001</v>
      </c>
      <c r="W568" s="11">
        <v>180007.12445480071</v>
      </c>
      <c r="X568" s="11">
        <v>150289.3757400001</v>
      </c>
      <c r="Y568" s="11">
        <v>150131.52489</v>
      </c>
      <c r="Z568" s="11">
        <v>327357.71491000132</v>
      </c>
    </row>
    <row r="569" spans="1:26" hidden="1" x14ac:dyDescent="0.25">
      <c r="A569">
        <v>5</v>
      </c>
      <c r="B569" t="str">
        <f t="shared" si="18"/>
        <v>FrC-0910</v>
      </c>
      <c r="C569" t="s">
        <v>316</v>
      </c>
      <c r="D569" t="str">
        <f t="shared" si="19"/>
        <v>0910</v>
      </c>
      <c r="E569" t="s">
        <v>540</v>
      </c>
      <c r="F569" s="17">
        <v>205958</v>
      </c>
      <c r="G569" s="17">
        <v>205958</v>
      </c>
      <c r="H569" s="17">
        <v>226118</v>
      </c>
      <c r="I569" s="17">
        <v>226118</v>
      </c>
      <c r="J569" s="17">
        <v>243993</v>
      </c>
      <c r="K569" s="17">
        <v>243993</v>
      </c>
      <c r="L569" s="17">
        <v>249126</v>
      </c>
      <c r="M569" s="17">
        <v>249126</v>
      </c>
      <c r="N569" s="17">
        <v>257567</v>
      </c>
      <c r="O569" s="17">
        <v>257566</v>
      </c>
      <c r="P569" s="17">
        <v>259106</v>
      </c>
      <c r="Q569" s="17">
        <v>259106</v>
      </c>
      <c r="R569" s="17">
        <v>258294.39765999999</v>
      </c>
      <c r="S569" s="17">
        <v>258294.39765999999</v>
      </c>
      <c r="T569" s="17">
        <v>268160.69999999995</v>
      </c>
      <c r="U569" s="105">
        <v>266735.97541999997</v>
      </c>
      <c r="V569" s="105">
        <v>275225.60084999999</v>
      </c>
      <c r="W569" s="11">
        <v>275225.60084680002</v>
      </c>
      <c r="X569" s="11">
        <v>318080.06934999971</v>
      </c>
      <c r="Y569" s="11">
        <v>318080.06934999971</v>
      </c>
      <c r="Z569" s="11">
        <v>304768.11436000018</v>
      </c>
    </row>
    <row r="570" spans="1:26" hidden="1" x14ac:dyDescent="0.25">
      <c r="A570">
        <v>5</v>
      </c>
      <c r="B570" t="str">
        <f t="shared" si="18"/>
        <v>FrC-0911</v>
      </c>
      <c r="C570" t="s">
        <v>316</v>
      </c>
      <c r="D570" t="str">
        <f t="shared" si="19"/>
        <v>0911</v>
      </c>
      <c r="E570" t="s">
        <v>541</v>
      </c>
      <c r="F570" s="17">
        <v>526234</v>
      </c>
      <c r="G570" s="17">
        <v>526234</v>
      </c>
      <c r="H570" s="17">
        <v>550764</v>
      </c>
      <c r="I570" s="17">
        <v>550764</v>
      </c>
      <c r="J570" s="17">
        <v>569771</v>
      </c>
      <c r="K570" s="17">
        <v>569771</v>
      </c>
      <c r="L570" s="17">
        <v>596094</v>
      </c>
      <c r="M570" s="17">
        <v>596094</v>
      </c>
      <c r="N570" s="17">
        <v>606524</v>
      </c>
      <c r="O570" s="17">
        <v>606524</v>
      </c>
      <c r="P570" s="17">
        <v>610863</v>
      </c>
      <c r="Q570" s="17">
        <v>610863</v>
      </c>
      <c r="R570" s="17">
        <v>624440.27416000003</v>
      </c>
      <c r="S570" s="17">
        <v>624440.27416000003</v>
      </c>
      <c r="T570" s="17">
        <v>642929.31000000006</v>
      </c>
      <c r="U570" s="105">
        <v>642929.31223000004</v>
      </c>
      <c r="V570" s="105">
        <v>673458.46690999996</v>
      </c>
      <c r="W570" s="11">
        <v>673458.46691000008</v>
      </c>
      <c r="X570" s="11">
        <v>624543.43186000001</v>
      </c>
      <c r="Y570" s="11">
        <v>624543.43186000001</v>
      </c>
      <c r="Z570" s="11">
        <v>646185.12049</v>
      </c>
    </row>
    <row r="571" spans="1:26" hidden="1" x14ac:dyDescent="0.25">
      <c r="A571">
        <v>5</v>
      </c>
      <c r="B571" t="str">
        <f t="shared" si="18"/>
        <v>FrC-0912</v>
      </c>
      <c r="C571" t="s">
        <v>316</v>
      </c>
      <c r="D571" t="str">
        <f t="shared" si="19"/>
        <v>0912</v>
      </c>
      <c r="E571" t="s">
        <v>542</v>
      </c>
      <c r="F571" s="17">
        <v>1183219</v>
      </c>
      <c r="G571" s="17">
        <v>1183219</v>
      </c>
      <c r="H571" s="17">
        <v>1236266</v>
      </c>
      <c r="I571" s="17">
        <v>1236266</v>
      </c>
      <c r="J571" s="17">
        <v>1295816</v>
      </c>
      <c r="K571" s="17">
        <v>1295816</v>
      </c>
      <c r="L571" s="17">
        <v>1327243</v>
      </c>
      <c r="M571" s="17">
        <v>1327242</v>
      </c>
      <c r="N571" s="17">
        <v>1345176</v>
      </c>
      <c r="O571" s="17">
        <v>1345176</v>
      </c>
      <c r="P571" s="17">
        <v>1337778</v>
      </c>
      <c r="Q571" s="17">
        <v>1337778</v>
      </c>
      <c r="R571" s="17">
        <v>1372825.86</v>
      </c>
      <c r="S571" s="17">
        <v>1372825.86</v>
      </c>
      <c r="T571" s="17">
        <v>1417395.99</v>
      </c>
      <c r="U571" s="105">
        <v>1417395.98541</v>
      </c>
      <c r="V571" s="105">
        <v>1466860.2137</v>
      </c>
      <c r="W571" s="11">
        <v>1466860.2137000002</v>
      </c>
      <c r="X571" s="11">
        <v>1289383.67827</v>
      </c>
      <c r="Y571" s="11">
        <v>1289383.67827</v>
      </c>
      <c r="Z571" s="11">
        <v>1346342.1519899983</v>
      </c>
    </row>
    <row r="572" spans="1:26" hidden="1" x14ac:dyDescent="0.25">
      <c r="A572">
        <v>5</v>
      </c>
      <c r="B572" t="str">
        <f t="shared" si="18"/>
        <v>FrC-0920</v>
      </c>
      <c r="C572" t="s">
        <v>316</v>
      </c>
      <c r="D572" t="str">
        <f t="shared" si="19"/>
        <v>0920</v>
      </c>
      <c r="E572" t="s">
        <v>543</v>
      </c>
      <c r="F572" s="17">
        <v>2888377</v>
      </c>
      <c r="G572" s="17">
        <v>2888377</v>
      </c>
      <c r="H572" s="17">
        <v>2984030</v>
      </c>
      <c r="I572" s="17">
        <v>2984026</v>
      </c>
      <c r="J572" s="17">
        <v>3040534</v>
      </c>
      <c r="K572" s="17">
        <v>3040534</v>
      </c>
      <c r="L572" s="17">
        <v>3095263</v>
      </c>
      <c r="M572" s="17">
        <v>3095370</v>
      </c>
      <c r="N572" s="17">
        <v>3136376</v>
      </c>
      <c r="O572" s="17">
        <v>3126429</v>
      </c>
      <c r="P572" s="17">
        <v>3104245</v>
      </c>
      <c r="Q572" s="17">
        <v>3128473</v>
      </c>
      <c r="R572" s="17">
        <v>3161925.27201</v>
      </c>
      <c r="S572" s="17">
        <v>3170851.2053499999</v>
      </c>
      <c r="T572" s="17">
        <v>3306864.85</v>
      </c>
      <c r="U572" s="105">
        <v>3306861.8454999998</v>
      </c>
      <c r="V572" s="105">
        <v>3308748.1527999998</v>
      </c>
      <c r="W572" s="11">
        <v>3308748.1527959988</v>
      </c>
      <c r="X572" s="11">
        <v>3456005.8147405968</v>
      </c>
      <c r="Y572" s="11">
        <v>3455967.3801806001</v>
      </c>
      <c r="Z572" s="11">
        <v>3467120.4407677879</v>
      </c>
    </row>
    <row r="573" spans="1:26" hidden="1" x14ac:dyDescent="0.25">
      <c r="A573">
        <v>5</v>
      </c>
      <c r="B573" t="str">
        <f t="shared" si="18"/>
        <v>FrC-0921</v>
      </c>
      <c r="C573" t="s">
        <v>316</v>
      </c>
      <c r="D573" t="str">
        <f t="shared" si="19"/>
        <v>0921</v>
      </c>
      <c r="E573" t="s">
        <v>544</v>
      </c>
      <c r="F573" s="17">
        <v>0</v>
      </c>
      <c r="G573" s="17">
        <v>0</v>
      </c>
      <c r="H573" s="17">
        <v>0</v>
      </c>
      <c r="I573" s="17">
        <v>0</v>
      </c>
      <c r="J573" s="17">
        <v>0</v>
      </c>
      <c r="K573" s="17">
        <v>0</v>
      </c>
      <c r="L573" s="17">
        <v>0</v>
      </c>
      <c r="M573" s="17">
        <v>0</v>
      </c>
      <c r="N573" s="17">
        <v>0</v>
      </c>
      <c r="O573" s="17">
        <v>0</v>
      </c>
      <c r="P573" s="17">
        <v>0</v>
      </c>
      <c r="Q573" s="17">
        <v>0</v>
      </c>
      <c r="R573" s="17">
        <v>0</v>
      </c>
      <c r="S573" s="17">
        <v>0</v>
      </c>
      <c r="T573" s="17">
        <v>0</v>
      </c>
      <c r="U573" s="105">
        <v>0</v>
      </c>
      <c r="V573" s="105">
        <v>0</v>
      </c>
      <c r="W573" s="11">
        <v>0</v>
      </c>
      <c r="X573" s="11">
        <v>0</v>
      </c>
      <c r="Y573" s="11">
        <v>0</v>
      </c>
      <c r="Z573" s="11">
        <v>0</v>
      </c>
    </row>
    <row r="574" spans="1:26" hidden="1" x14ac:dyDescent="0.25">
      <c r="A574">
        <v>5</v>
      </c>
      <c r="B574" t="str">
        <f t="shared" si="18"/>
        <v>FrC-0922</v>
      </c>
      <c r="C574" t="s">
        <v>316</v>
      </c>
      <c r="D574" t="str">
        <f t="shared" si="19"/>
        <v>0922</v>
      </c>
      <c r="E574" t="s">
        <v>545</v>
      </c>
      <c r="F574" s="17">
        <v>0</v>
      </c>
      <c r="G574" s="17">
        <v>0</v>
      </c>
      <c r="H574" s="17">
        <v>0</v>
      </c>
      <c r="I574" s="17">
        <v>0</v>
      </c>
      <c r="J574" s="17">
        <v>0</v>
      </c>
      <c r="K574" s="17">
        <v>0</v>
      </c>
      <c r="L574" s="17">
        <v>0</v>
      </c>
      <c r="M574" s="17">
        <v>0</v>
      </c>
      <c r="N574" s="17">
        <v>0</v>
      </c>
      <c r="O574" s="17">
        <v>0</v>
      </c>
      <c r="P574" s="17">
        <v>0</v>
      </c>
      <c r="Q574" s="17">
        <v>0</v>
      </c>
      <c r="R574" s="17">
        <v>0</v>
      </c>
      <c r="S574" s="17">
        <v>0</v>
      </c>
      <c r="T574" s="17">
        <v>0</v>
      </c>
      <c r="U574" s="105">
        <v>0</v>
      </c>
      <c r="V574" s="105">
        <v>0</v>
      </c>
      <c r="W574" s="11">
        <v>0</v>
      </c>
      <c r="X574" s="11">
        <v>0</v>
      </c>
      <c r="Y574" s="11">
        <v>0</v>
      </c>
      <c r="Z574" s="11">
        <v>0</v>
      </c>
    </row>
    <row r="575" spans="1:26" hidden="1" x14ac:dyDescent="0.25">
      <c r="A575">
        <v>5</v>
      </c>
      <c r="B575" t="str">
        <f t="shared" si="18"/>
        <v>FrC-093</v>
      </c>
      <c r="C575" t="s">
        <v>316</v>
      </c>
      <c r="D575" t="str">
        <f t="shared" si="19"/>
        <v>093</v>
      </c>
      <c r="E575" t="s">
        <v>546</v>
      </c>
      <c r="F575" s="17">
        <v>0</v>
      </c>
      <c r="G575" s="17">
        <v>0</v>
      </c>
      <c r="H575" s="17">
        <v>0</v>
      </c>
      <c r="I575" s="17">
        <v>0</v>
      </c>
      <c r="J575" s="17">
        <v>0</v>
      </c>
      <c r="K575" s="17">
        <v>0</v>
      </c>
      <c r="L575" s="17">
        <v>0</v>
      </c>
      <c r="M575" s="17">
        <v>0</v>
      </c>
      <c r="N575" s="17">
        <v>0</v>
      </c>
      <c r="O575" s="17">
        <v>0</v>
      </c>
      <c r="P575" s="17">
        <v>0</v>
      </c>
      <c r="Q575" s="17">
        <v>0</v>
      </c>
      <c r="R575" s="17">
        <v>0</v>
      </c>
      <c r="S575" s="17">
        <v>0</v>
      </c>
      <c r="T575" s="17">
        <v>0</v>
      </c>
      <c r="U575" s="105">
        <v>0</v>
      </c>
      <c r="V575" s="105">
        <v>0</v>
      </c>
      <c r="W575" s="11">
        <v>0</v>
      </c>
      <c r="X575" s="11">
        <v>0</v>
      </c>
      <c r="Y575" s="11">
        <v>0</v>
      </c>
      <c r="Z575" s="11">
        <v>0</v>
      </c>
    </row>
    <row r="576" spans="1:26" hidden="1" x14ac:dyDescent="0.25">
      <c r="A576">
        <v>5</v>
      </c>
      <c r="B576" t="str">
        <f t="shared" si="18"/>
        <v>FrC-0940</v>
      </c>
      <c r="C576" t="s">
        <v>316</v>
      </c>
      <c r="D576" t="str">
        <f t="shared" si="19"/>
        <v>0940</v>
      </c>
      <c r="E576" t="s">
        <v>547</v>
      </c>
      <c r="F576" s="17">
        <v>668708</v>
      </c>
      <c r="G576" s="17">
        <v>668708</v>
      </c>
      <c r="H576" s="17">
        <v>716651</v>
      </c>
      <c r="I576" s="17">
        <v>1250395</v>
      </c>
      <c r="J576" s="17">
        <v>730068</v>
      </c>
      <c r="K576" s="17">
        <v>1374026</v>
      </c>
      <c r="L576" s="17">
        <v>1456828</v>
      </c>
      <c r="M576" s="17">
        <v>1466983</v>
      </c>
      <c r="N576" s="17">
        <v>1482722</v>
      </c>
      <c r="O576" s="17">
        <v>1509832</v>
      </c>
      <c r="P576" s="17">
        <v>1434081</v>
      </c>
      <c r="Q576" s="17">
        <v>1452013</v>
      </c>
      <c r="R576" s="17">
        <v>1428646.9814300002</v>
      </c>
      <c r="S576" s="17">
        <v>1425628.7875500002</v>
      </c>
      <c r="T576" s="17">
        <v>1559929.5792600003</v>
      </c>
      <c r="U576" s="105">
        <v>1606496.1674400002</v>
      </c>
      <c r="V576" s="105">
        <v>1534300.3465261469</v>
      </c>
      <c r="W576" s="11">
        <v>1527225.2351431998</v>
      </c>
      <c r="X576" s="11">
        <v>1537950.0368693999</v>
      </c>
      <c r="Y576" s="11">
        <v>1542681.1927594</v>
      </c>
      <c r="Z576" s="11">
        <v>1487544.1947422002</v>
      </c>
    </row>
    <row r="577" spans="1:26" hidden="1" x14ac:dyDescent="0.25">
      <c r="A577">
        <v>5</v>
      </c>
      <c r="B577" t="str">
        <f t="shared" si="18"/>
        <v>FrC-0941</v>
      </c>
      <c r="C577" t="s">
        <v>316</v>
      </c>
      <c r="D577" t="str">
        <f t="shared" si="19"/>
        <v>0941</v>
      </c>
      <c r="E577" t="s">
        <v>548</v>
      </c>
      <c r="F577" s="17">
        <v>484426</v>
      </c>
      <c r="G577" s="17">
        <v>484426</v>
      </c>
      <c r="H577" s="17">
        <v>490636</v>
      </c>
      <c r="I577" s="17">
        <v>490630</v>
      </c>
      <c r="J577" s="17">
        <v>514213</v>
      </c>
      <c r="K577" s="17">
        <v>514213</v>
      </c>
      <c r="L577" s="17">
        <v>522518</v>
      </c>
      <c r="M577" s="17">
        <v>563093</v>
      </c>
      <c r="N577" s="17">
        <v>572398</v>
      </c>
      <c r="O577" s="17">
        <v>571957</v>
      </c>
      <c r="P577" s="17">
        <v>568526</v>
      </c>
      <c r="Q577" s="17">
        <v>584004</v>
      </c>
      <c r="R577" s="17">
        <v>583979.01549999998</v>
      </c>
      <c r="S577" s="17">
        <v>577232.39185999997</v>
      </c>
      <c r="T577" s="17">
        <v>607342.9408327284</v>
      </c>
      <c r="U577" s="105">
        <v>617678.10378272855</v>
      </c>
      <c r="V577" s="105">
        <v>659469.21656787628</v>
      </c>
      <c r="W577" s="11">
        <v>650495.26653200015</v>
      </c>
      <c r="X577" s="11">
        <v>741290.43334999983</v>
      </c>
      <c r="Y577" s="11">
        <v>764830.84152000002</v>
      </c>
      <c r="Z577" s="11">
        <v>745899.032298001</v>
      </c>
    </row>
    <row r="578" spans="1:26" hidden="1" x14ac:dyDescent="0.25">
      <c r="A578">
        <v>5</v>
      </c>
      <c r="B578" t="str">
        <f t="shared" si="18"/>
        <v>FrC-0942</v>
      </c>
      <c r="C578" t="s">
        <v>316</v>
      </c>
      <c r="D578" t="str">
        <f t="shared" si="19"/>
        <v>0942</v>
      </c>
      <c r="E578" t="s">
        <v>549</v>
      </c>
      <c r="F578" s="17">
        <v>0</v>
      </c>
      <c r="G578" s="17">
        <v>0</v>
      </c>
      <c r="H578" s="17">
        <v>0</v>
      </c>
      <c r="I578" s="17">
        <v>0</v>
      </c>
      <c r="J578" s="17">
        <v>0</v>
      </c>
      <c r="K578" s="17">
        <v>0</v>
      </c>
      <c r="L578" s="17">
        <v>0</v>
      </c>
      <c r="M578" s="17">
        <v>0</v>
      </c>
      <c r="N578" s="17">
        <v>0</v>
      </c>
      <c r="O578" s="17">
        <v>0</v>
      </c>
      <c r="P578" s="17">
        <v>0</v>
      </c>
      <c r="Q578" s="17">
        <v>0</v>
      </c>
      <c r="R578" s="17">
        <v>0</v>
      </c>
      <c r="S578" s="17">
        <v>0</v>
      </c>
      <c r="T578" s="17">
        <v>0</v>
      </c>
      <c r="U578" s="105">
        <v>0</v>
      </c>
      <c r="V578" s="105">
        <v>0</v>
      </c>
      <c r="W578" s="11">
        <v>0</v>
      </c>
      <c r="X578" s="11">
        <v>0</v>
      </c>
      <c r="Y578" s="11">
        <v>0</v>
      </c>
      <c r="Z578" s="11">
        <v>0</v>
      </c>
    </row>
    <row r="579" spans="1:26" hidden="1" x14ac:dyDescent="0.25">
      <c r="A579">
        <v>5</v>
      </c>
      <c r="B579" t="str">
        <f t="shared" si="18"/>
        <v>FrC-095</v>
      </c>
      <c r="C579" t="s">
        <v>316</v>
      </c>
      <c r="D579" t="str">
        <f t="shared" si="19"/>
        <v>095</v>
      </c>
      <c r="E579" t="s">
        <v>550</v>
      </c>
      <c r="F579" s="17">
        <v>184266</v>
      </c>
      <c r="G579" s="17">
        <v>184266</v>
      </c>
      <c r="H579" s="17">
        <v>185125</v>
      </c>
      <c r="I579" s="17">
        <v>185125</v>
      </c>
      <c r="J579" s="17">
        <v>191172</v>
      </c>
      <c r="K579" s="17">
        <v>191172</v>
      </c>
      <c r="L579" s="17">
        <v>194891</v>
      </c>
      <c r="M579" s="17">
        <v>194891</v>
      </c>
      <c r="N579" s="17">
        <v>200076</v>
      </c>
      <c r="O579" s="17">
        <v>200076</v>
      </c>
      <c r="P579" s="17">
        <v>200238</v>
      </c>
      <c r="Q579" s="17">
        <v>200238</v>
      </c>
      <c r="R579" s="17">
        <v>198157.91995000001</v>
      </c>
      <c r="S579" s="17">
        <v>198157.91995000001</v>
      </c>
      <c r="T579" s="17">
        <v>208532.92</v>
      </c>
      <c r="U579" s="105">
        <v>208532.91761</v>
      </c>
      <c r="V579" s="105">
        <v>214226.04066999999</v>
      </c>
      <c r="W579" s="11">
        <v>214226.04066999996</v>
      </c>
      <c r="X579" s="11">
        <v>316258.32127000007</v>
      </c>
      <c r="Y579" s="11">
        <v>319575.63034999999</v>
      </c>
      <c r="Z579" s="11">
        <v>518539.38399999973</v>
      </c>
    </row>
    <row r="580" spans="1:26" hidden="1" x14ac:dyDescent="0.25">
      <c r="A580">
        <v>5</v>
      </c>
      <c r="B580" t="str">
        <f t="shared" ref="B580:B643" si="20">C580&amp;"-"&amp;D580</f>
        <v>FrC-096</v>
      </c>
      <c r="C580" t="s">
        <v>316</v>
      </c>
      <c r="D580" t="str">
        <f t="shared" ref="D580:D643" si="21">SUBSTITUTE(E580,".","")</f>
        <v>096</v>
      </c>
      <c r="E580" t="s">
        <v>551</v>
      </c>
      <c r="F580" s="17">
        <v>18326</v>
      </c>
      <c r="G580" s="17">
        <v>18326</v>
      </c>
      <c r="H580" s="17">
        <v>24946</v>
      </c>
      <c r="I580" s="17">
        <v>19000</v>
      </c>
      <c r="J580" s="17">
        <v>23995</v>
      </c>
      <c r="K580" s="17">
        <v>23995</v>
      </c>
      <c r="L580" s="17">
        <v>22774</v>
      </c>
      <c r="M580" s="17">
        <v>22774</v>
      </c>
      <c r="N580" s="17">
        <v>28791</v>
      </c>
      <c r="O580" s="17">
        <v>28263</v>
      </c>
      <c r="P580" s="17">
        <v>48097</v>
      </c>
      <c r="Q580" s="17">
        <v>48069</v>
      </c>
      <c r="R580" s="17">
        <v>53984.402770000001</v>
      </c>
      <c r="S580" s="17">
        <v>54009.957810000007</v>
      </c>
      <c r="T580" s="17">
        <v>35044.973739999994</v>
      </c>
      <c r="U580" s="105">
        <v>36487.842959999994</v>
      </c>
      <c r="V580" s="105">
        <v>45391.382799999992</v>
      </c>
      <c r="W580" s="11">
        <v>48752.150739999983</v>
      </c>
      <c r="X580" s="11">
        <v>165980.68710999997</v>
      </c>
      <c r="Y580" s="11">
        <v>166286.41308</v>
      </c>
      <c r="Z580" s="11">
        <v>161200.10199639629</v>
      </c>
    </row>
    <row r="581" spans="1:26" hidden="1" x14ac:dyDescent="0.25">
      <c r="A581">
        <v>5</v>
      </c>
      <c r="B581" t="str">
        <f t="shared" si="20"/>
        <v>FrC-0970</v>
      </c>
      <c r="C581" t="s">
        <v>316</v>
      </c>
      <c r="D581" t="str">
        <f t="shared" si="21"/>
        <v>0970</v>
      </c>
      <c r="E581" t="s">
        <v>552</v>
      </c>
      <c r="F581" s="17">
        <v>1194</v>
      </c>
      <c r="G581" s="17">
        <v>1194</v>
      </c>
      <c r="H581" s="17">
        <v>1199</v>
      </c>
      <c r="I581" s="17">
        <v>48</v>
      </c>
      <c r="J581" s="17">
        <v>1093</v>
      </c>
      <c r="K581" s="17">
        <v>1093</v>
      </c>
      <c r="L581" s="17">
        <v>840</v>
      </c>
      <c r="M581" s="17">
        <v>840</v>
      </c>
      <c r="N581" s="17">
        <v>509</v>
      </c>
      <c r="O581" s="17">
        <v>509</v>
      </c>
      <c r="P581" s="17">
        <v>1697</v>
      </c>
      <c r="Q581" s="17">
        <v>1072</v>
      </c>
      <c r="R581" s="17">
        <v>2296.25549</v>
      </c>
      <c r="S581" s="17">
        <v>4335.3576336999995</v>
      </c>
      <c r="T581" s="17">
        <v>1111.1319932000001</v>
      </c>
      <c r="U581" s="105">
        <v>1111.1319932000001</v>
      </c>
      <c r="V581" s="105">
        <v>985.52990019999993</v>
      </c>
      <c r="W581" s="11">
        <v>731.51008999999999</v>
      </c>
      <c r="X581" s="11">
        <v>3602.9570300000005</v>
      </c>
      <c r="Y581" s="11">
        <v>2764.3014499999999</v>
      </c>
      <c r="Z581" s="11">
        <v>3270.6415500000021</v>
      </c>
    </row>
    <row r="582" spans="1:26" hidden="1" x14ac:dyDescent="0.25">
      <c r="A582">
        <v>5</v>
      </c>
      <c r="B582" t="str">
        <f t="shared" si="20"/>
        <v>FrC-0971</v>
      </c>
      <c r="C582" t="s">
        <v>316</v>
      </c>
      <c r="D582" t="str">
        <f t="shared" si="21"/>
        <v>0971</v>
      </c>
      <c r="E582" t="s">
        <v>553</v>
      </c>
      <c r="F582" s="17">
        <v>0</v>
      </c>
      <c r="G582" s="17">
        <v>0</v>
      </c>
      <c r="H582" s="17">
        <v>0</v>
      </c>
      <c r="I582" s="17">
        <v>0</v>
      </c>
      <c r="J582" s="17">
        <v>0</v>
      </c>
      <c r="K582" s="17">
        <v>0</v>
      </c>
      <c r="L582" s="17">
        <v>0</v>
      </c>
      <c r="M582" s="17">
        <v>0</v>
      </c>
      <c r="N582" s="17">
        <v>0</v>
      </c>
      <c r="O582" s="17">
        <v>0</v>
      </c>
      <c r="P582" s="17">
        <v>0</v>
      </c>
      <c r="Q582" s="17">
        <v>0</v>
      </c>
      <c r="R582" s="17">
        <v>0</v>
      </c>
      <c r="S582" s="17">
        <v>0</v>
      </c>
      <c r="T582" s="17">
        <v>0</v>
      </c>
      <c r="U582" s="105">
        <v>0</v>
      </c>
      <c r="V582" s="105">
        <v>0</v>
      </c>
      <c r="W582" s="11">
        <v>0</v>
      </c>
      <c r="X582" s="11">
        <v>0</v>
      </c>
      <c r="Y582" s="11">
        <v>0</v>
      </c>
      <c r="Z582" s="11">
        <v>0</v>
      </c>
    </row>
    <row r="583" spans="1:26" hidden="1" x14ac:dyDescent="0.25">
      <c r="A583">
        <v>5</v>
      </c>
      <c r="B583" t="str">
        <f t="shared" si="20"/>
        <v>FrC-0972</v>
      </c>
      <c r="C583" t="s">
        <v>316</v>
      </c>
      <c r="D583" t="str">
        <f t="shared" si="21"/>
        <v>0972</v>
      </c>
      <c r="E583" t="s">
        <v>554</v>
      </c>
      <c r="F583" s="17">
        <v>0</v>
      </c>
      <c r="G583" s="17">
        <v>0</v>
      </c>
      <c r="H583" s="17">
        <v>0</v>
      </c>
      <c r="I583" s="17">
        <v>0</v>
      </c>
      <c r="J583" s="17">
        <v>0</v>
      </c>
      <c r="K583" s="17">
        <v>0</v>
      </c>
      <c r="L583" s="17">
        <v>0</v>
      </c>
      <c r="M583" s="17">
        <v>0</v>
      </c>
      <c r="N583" s="17">
        <v>0</v>
      </c>
      <c r="O583" s="17">
        <v>0</v>
      </c>
      <c r="P583" s="17">
        <v>0</v>
      </c>
      <c r="Q583" s="17">
        <v>0</v>
      </c>
      <c r="R583" s="17">
        <v>0</v>
      </c>
      <c r="S583" s="17">
        <v>0</v>
      </c>
      <c r="T583" s="17">
        <v>0</v>
      </c>
      <c r="U583" s="105">
        <v>0</v>
      </c>
      <c r="V583" s="105">
        <v>0</v>
      </c>
      <c r="W583" s="11">
        <v>0</v>
      </c>
      <c r="X583" s="11">
        <v>0</v>
      </c>
      <c r="Y583" s="11">
        <v>0</v>
      </c>
      <c r="Z583" s="11">
        <v>0</v>
      </c>
    </row>
    <row r="584" spans="1:26" hidden="1" x14ac:dyDescent="0.25">
      <c r="A584">
        <v>5</v>
      </c>
      <c r="B584" t="str">
        <f t="shared" si="20"/>
        <v>FrC-0973</v>
      </c>
      <c r="C584" t="s">
        <v>316</v>
      </c>
      <c r="D584" t="str">
        <f t="shared" si="21"/>
        <v>0973</v>
      </c>
      <c r="E584" t="s">
        <v>555</v>
      </c>
      <c r="F584" s="17">
        <v>0</v>
      </c>
      <c r="G584" s="17">
        <v>0</v>
      </c>
      <c r="H584" s="17">
        <v>0</v>
      </c>
      <c r="I584" s="17">
        <v>0</v>
      </c>
      <c r="J584" s="17">
        <v>0</v>
      </c>
      <c r="K584" s="17">
        <v>0</v>
      </c>
      <c r="L584" s="17">
        <v>0</v>
      </c>
      <c r="M584" s="17">
        <v>0</v>
      </c>
      <c r="N584" s="17">
        <v>0</v>
      </c>
      <c r="O584" s="17">
        <v>0</v>
      </c>
      <c r="P584" s="17">
        <v>0</v>
      </c>
      <c r="Q584" s="17">
        <v>0</v>
      </c>
      <c r="R584" s="17">
        <v>0</v>
      </c>
      <c r="S584" s="17">
        <v>0</v>
      </c>
      <c r="T584" s="17">
        <v>0</v>
      </c>
      <c r="U584" s="105">
        <v>0</v>
      </c>
      <c r="V584" s="105">
        <v>0</v>
      </c>
      <c r="W584" s="11">
        <v>0</v>
      </c>
      <c r="X584" s="11">
        <v>0</v>
      </c>
      <c r="Y584" s="11">
        <v>0</v>
      </c>
      <c r="Z584" s="11">
        <v>0</v>
      </c>
    </row>
    <row r="585" spans="1:26" hidden="1" x14ac:dyDescent="0.25">
      <c r="A585">
        <v>5</v>
      </c>
      <c r="B585" t="str">
        <f t="shared" si="20"/>
        <v>FrC-0974</v>
      </c>
      <c r="C585" t="s">
        <v>316</v>
      </c>
      <c r="D585" t="str">
        <f t="shared" si="21"/>
        <v>0974</v>
      </c>
      <c r="E585" t="s">
        <v>556</v>
      </c>
      <c r="F585" s="17">
        <v>0</v>
      </c>
      <c r="G585" s="17">
        <v>0</v>
      </c>
      <c r="H585" s="17">
        <v>0</v>
      </c>
      <c r="I585" s="17">
        <v>0</v>
      </c>
      <c r="J585" s="17">
        <v>0</v>
      </c>
      <c r="K585" s="17">
        <v>0</v>
      </c>
      <c r="L585" s="17">
        <v>0</v>
      </c>
      <c r="M585" s="17">
        <v>0</v>
      </c>
      <c r="N585" s="17">
        <v>0</v>
      </c>
      <c r="O585" s="17">
        <v>0</v>
      </c>
      <c r="P585" s="17">
        <v>0</v>
      </c>
      <c r="Q585" s="17">
        <v>0</v>
      </c>
      <c r="R585" s="17">
        <v>0</v>
      </c>
      <c r="S585" s="17">
        <v>0</v>
      </c>
      <c r="T585" s="17">
        <v>0</v>
      </c>
      <c r="U585" s="105">
        <v>0</v>
      </c>
      <c r="V585" s="105">
        <v>0</v>
      </c>
      <c r="W585" s="11">
        <v>0</v>
      </c>
      <c r="X585" s="11">
        <v>0</v>
      </c>
      <c r="Y585" s="11">
        <v>0</v>
      </c>
      <c r="Z585" s="11">
        <v>0</v>
      </c>
    </row>
    <row r="586" spans="1:26" hidden="1" x14ac:dyDescent="0.25">
      <c r="A586">
        <v>5</v>
      </c>
      <c r="B586" t="str">
        <f t="shared" si="20"/>
        <v>FrC-0975</v>
      </c>
      <c r="C586" t="s">
        <v>316</v>
      </c>
      <c r="D586" t="str">
        <f t="shared" si="21"/>
        <v>0975</v>
      </c>
      <c r="E586" t="s">
        <v>557</v>
      </c>
      <c r="F586" s="17">
        <v>0</v>
      </c>
      <c r="G586" s="17">
        <v>0</v>
      </c>
      <c r="H586" s="17">
        <v>0</v>
      </c>
      <c r="I586" s="17">
        <v>0</v>
      </c>
      <c r="J586" s="17">
        <v>0</v>
      </c>
      <c r="K586" s="17">
        <v>0</v>
      </c>
      <c r="L586" s="17">
        <v>0</v>
      </c>
      <c r="M586" s="17">
        <v>0</v>
      </c>
      <c r="N586" s="17">
        <v>0</v>
      </c>
      <c r="O586" s="17">
        <v>0</v>
      </c>
      <c r="P586" s="17">
        <v>0</v>
      </c>
      <c r="Q586" s="17">
        <v>0</v>
      </c>
      <c r="R586" s="17">
        <v>0</v>
      </c>
      <c r="S586" s="17">
        <v>0</v>
      </c>
      <c r="T586" s="17">
        <v>0</v>
      </c>
      <c r="U586" s="105">
        <v>0</v>
      </c>
      <c r="V586" s="105">
        <v>0</v>
      </c>
      <c r="W586" s="11">
        <v>0</v>
      </c>
      <c r="X586" s="11">
        <v>0</v>
      </c>
      <c r="Y586" s="11">
        <v>0</v>
      </c>
      <c r="Z586" s="11">
        <v>0</v>
      </c>
    </row>
    <row r="587" spans="1:26" hidden="1" x14ac:dyDescent="0.25">
      <c r="A587">
        <v>5</v>
      </c>
      <c r="B587" t="str">
        <f t="shared" si="20"/>
        <v>FrC-0976</v>
      </c>
      <c r="C587" t="s">
        <v>316</v>
      </c>
      <c r="D587" t="str">
        <f t="shared" si="21"/>
        <v>0976</v>
      </c>
      <c r="E587" t="s">
        <v>558</v>
      </c>
      <c r="F587" s="17">
        <v>0</v>
      </c>
      <c r="G587" s="17">
        <v>0</v>
      </c>
      <c r="H587" s="17">
        <v>0</v>
      </c>
      <c r="I587" s="17">
        <v>0</v>
      </c>
      <c r="J587" s="17">
        <v>0</v>
      </c>
      <c r="K587" s="17">
        <v>0</v>
      </c>
      <c r="L587" s="17">
        <v>0</v>
      </c>
      <c r="M587" s="17">
        <v>0</v>
      </c>
      <c r="N587" s="17">
        <v>0</v>
      </c>
      <c r="O587" s="17">
        <v>0</v>
      </c>
      <c r="P587" s="17">
        <v>0</v>
      </c>
      <c r="Q587" s="17">
        <v>0</v>
      </c>
      <c r="R587" s="17">
        <v>0</v>
      </c>
      <c r="S587" s="17">
        <v>0</v>
      </c>
      <c r="T587" s="17">
        <v>0</v>
      </c>
      <c r="U587" s="105">
        <v>0</v>
      </c>
      <c r="V587" s="105">
        <v>0</v>
      </c>
      <c r="W587" s="11">
        <v>0</v>
      </c>
      <c r="X587" s="11">
        <v>0</v>
      </c>
      <c r="Y587" s="11">
        <v>0</v>
      </c>
      <c r="Z587" s="11">
        <v>0</v>
      </c>
    </row>
    <row r="588" spans="1:26" hidden="1" x14ac:dyDescent="0.25">
      <c r="A588">
        <v>5</v>
      </c>
      <c r="B588" t="str">
        <f t="shared" si="20"/>
        <v>FrC-0977</v>
      </c>
      <c r="C588" t="s">
        <v>316</v>
      </c>
      <c r="D588" t="str">
        <f t="shared" si="21"/>
        <v>0977</v>
      </c>
      <c r="E588" t="s">
        <v>559</v>
      </c>
      <c r="F588" s="17">
        <v>0</v>
      </c>
      <c r="G588" s="17">
        <v>0</v>
      </c>
      <c r="H588" s="17">
        <v>0</v>
      </c>
      <c r="I588" s="17">
        <v>0</v>
      </c>
      <c r="J588" s="17">
        <v>0</v>
      </c>
      <c r="K588" s="17">
        <v>0</v>
      </c>
      <c r="L588" s="17">
        <v>0</v>
      </c>
      <c r="M588" s="17">
        <v>0</v>
      </c>
      <c r="N588" s="17">
        <v>0</v>
      </c>
      <c r="O588" s="17">
        <v>0</v>
      </c>
      <c r="P588" s="17">
        <v>0</v>
      </c>
      <c r="Q588" s="17">
        <v>0</v>
      </c>
      <c r="R588" s="17">
        <v>0</v>
      </c>
      <c r="S588" s="17">
        <v>0</v>
      </c>
      <c r="T588" s="17">
        <v>0</v>
      </c>
      <c r="U588" s="105">
        <v>0</v>
      </c>
      <c r="V588" s="105">
        <v>0</v>
      </c>
      <c r="W588" s="11">
        <v>0</v>
      </c>
      <c r="X588" s="11">
        <v>0</v>
      </c>
      <c r="Y588" s="11">
        <v>0</v>
      </c>
      <c r="Z588" s="11">
        <v>0</v>
      </c>
    </row>
    <row r="589" spans="1:26" hidden="1" x14ac:dyDescent="0.25">
      <c r="A589">
        <v>5</v>
      </c>
      <c r="B589" t="str">
        <f t="shared" si="20"/>
        <v>FrC-098</v>
      </c>
      <c r="C589" t="s">
        <v>316</v>
      </c>
      <c r="D589" t="str">
        <f t="shared" si="21"/>
        <v>098</v>
      </c>
      <c r="E589" t="s">
        <v>560</v>
      </c>
      <c r="F589" s="17">
        <v>222230</v>
      </c>
      <c r="G589" s="17">
        <v>222230</v>
      </c>
      <c r="H589" s="17">
        <v>241097</v>
      </c>
      <c r="I589" s="17">
        <v>240225</v>
      </c>
      <c r="J589" s="17">
        <v>261970</v>
      </c>
      <c r="K589" s="17">
        <v>261570</v>
      </c>
      <c r="L589" s="17">
        <v>244374</v>
      </c>
      <c r="M589" s="17">
        <v>277632</v>
      </c>
      <c r="N589" s="17">
        <v>301016</v>
      </c>
      <c r="O589" s="17">
        <v>269234</v>
      </c>
      <c r="P589" s="17">
        <v>298738</v>
      </c>
      <c r="Q589" s="17">
        <v>317198</v>
      </c>
      <c r="R589" s="17">
        <v>303144.18857</v>
      </c>
      <c r="S589" s="17">
        <v>304968.67718999996</v>
      </c>
      <c r="T589" s="17">
        <v>339419.84008999995</v>
      </c>
      <c r="U589" s="105">
        <v>341245.85246999998</v>
      </c>
      <c r="V589" s="105">
        <v>362356.55470999994</v>
      </c>
      <c r="W589" s="11">
        <v>365652.10725976003</v>
      </c>
      <c r="X589" s="11">
        <v>220613.18394999992</v>
      </c>
      <c r="Y589" s="11">
        <v>225376.41316999999</v>
      </c>
      <c r="Z589" s="11">
        <v>245940.88004999945</v>
      </c>
    </row>
    <row r="590" spans="1:26" hidden="1" x14ac:dyDescent="0.25">
      <c r="A590">
        <v>5</v>
      </c>
      <c r="B590" t="str">
        <f t="shared" si="20"/>
        <v>FrC-100</v>
      </c>
      <c r="C590" t="s">
        <v>316</v>
      </c>
      <c r="D590" t="str">
        <f t="shared" si="21"/>
        <v>100</v>
      </c>
      <c r="E590" t="s">
        <v>562</v>
      </c>
      <c r="F590" s="17">
        <v>10</v>
      </c>
      <c r="G590" s="17">
        <v>10</v>
      </c>
      <c r="H590" s="17">
        <v>54</v>
      </c>
      <c r="I590" s="17">
        <v>54</v>
      </c>
      <c r="J590" s="17">
        <v>10</v>
      </c>
      <c r="K590" s="17">
        <v>10</v>
      </c>
      <c r="L590" s="17">
        <v>64</v>
      </c>
      <c r="M590" s="17">
        <v>64</v>
      </c>
      <c r="N590" s="17">
        <v>39</v>
      </c>
      <c r="O590" s="17">
        <v>30</v>
      </c>
      <c r="P590" s="17">
        <v>9</v>
      </c>
      <c r="Q590" s="17">
        <v>51</v>
      </c>
      <c r="R590" s="17">
        <v>31.298459999999999</v>
      </c>
      <c r="S590" s="17">
        <v>31.298459999999999</v>
      </c>
      <c r="T590" s="17">
        <v>10.62</v>
      </c>
      <c r="U590" s="105">
        <v>10.615869999999999</v>
      </c>
      <c r="V590" s="105">
        <v>9</v>
      </c>
      <c r="W590" s="11">
        <v>9</v>
      </c>
      <c r="X590" s="11">
        <v>257.47627000000006</v>
      </c>
      <c r="Y590" s="11">
        <v>253.27627000000001</v>
      </c>
      <c r="Z590" s="11">
        <v>125.29932000000004</v>
      </c>
    </row>
    <row r="591" spans="1:26" hidden="1" x14ac:dyDescent="0.25">
      <c r="A591">
        <v>5</v>
      </c>
      <c r="B591" t="str">
        <f t="shared" si="20"/>
        <v>FrC-1010</v>
      </c>
      <c r="C591" t="s">
        <v>316</v>
      </c>
      <c r="D591" t="str">
        <f t="shared" si="21"/>
        <v>1010</v>
      </c>
      <c r="E591" t="s">
        <v>563</v>
      </c>
      <c r="F591" s="17">
        <v>0</v>
      </c>
      <c r="G591" s="17">
        <v>0</v>
      </c>
      <c r="H591" s="17">
        <v>0</v>
      </c>
      <c r="I591" s="17">
        <v>0</v>
      </c>
      <c r="J591" s="17">
        <v>0</v>
      </c>
      <c r="K591" s="17">
        <v>0</v>
      </c>
      <c r="L591" s="17">
        <v>0</v>
      </c>
      <c r="M591" s="17">
        <v>0</v>
      </c>
      <c r="N591" s="17">
        <v>0</v>
      </c>
      <c r="O591" s="17">
        <v>0</v>
      </c>
      <c r="P591" s="17">
        <v>0</v>
      </c>
      <c r="Q591" s="17">
        <v>0</v>
      </c>
      <c r="R591" s="17">
        <v>0</v>
      </c>
      <c r="S591" s="17">
        <v>0</v>
      </c>
      <c r="T591" s="17">
        <v>38.840000000000003</v>
      </c>
      <c r="U591" s="105">
        <v>0</v>
      </c>
      <c r="V591" s="105">
        <v>0</v>
      </c>
      <c r="W591" s="11">
        <v>0</v>
      </c>
      <c r="X591" s="11">
        <v>0</v>
      </c>
      <c r="Y591" s="11">
        <v>0</v>
      </c>
      <c r="Z591" s="11">
        <v>0</v>
      </c>
    </row>
    <row r="592" spans="1:26" hidden="1" x14ac:dyDescent="0.25">
      <c r="A592">
        <v>5</v>
      </c>
      <c r="B592" t="str">
        <f t="shared" si="20"/>
        <v>FrC-1011</v>
      </c>
      <c r="C592" t="s">
        <v>316</v>
      </c>
      <c r="D592" t="str">
        <f t="shared" si="21"/>
        <v>1011</v>
      </c>
      <c r="E592" t="s">
        <v>564</v>
      </c>
      <c r="F592" s="17">
        <v>0</v>
      </c>
      <c r="G592" s="17">
        <v>0</v>
      </c>
      <c r="H592" s="17">
        <v>0</v>
      </c>
      <c r="I592" s="17">
        <v>0</v>
      </c>
      <c r="J592" s="17">
        <v>0</v>
      </c>
      <c r="K592" s="17">
        <v>0</v>
      </c>
      <c r="L592" s="17">
        <v>0</v>
      </c>
      <c r="M592" s="17">
        <v>0</v>
      </c>
      <c r="N592" s="17">
        <v>0</v>
      </c>
      <c r="O592" s="17">
        <v>0</v>
      </c>
      <c r="P592" s="17">
        <v>0</v>
      </c>
      <c r="Q592" s="17">
        <v>0</v>
      </c>
      <c r="R592" s="17">
        <v>0</v>
      </c>
      <c r="S592" s="17">
        <v>0</v>
      </c>
      <c r="T592" s="17">
        <v>0</v>
      </c>
      <c r="U592" s="105">
        <v>0</v>
      </c>
      <c r="V592" s="105">
        <v>0</v>
      </c>
      <c r="W592" s="11">
        <v>0</v>
      </c>
      <c r="X592" s="11">
        <v>0</v>
      </c>
      <c r="Y592" s="11">
        <v>0</v>
      </c>
      <c r="Z592" s="11">
        <v>0</v>
      </c>
    </row>
    <row r="593" spans="1:26" hidden="1" x14ac:dyDescent="0.25">
      <c r="A593">
        <v>5</v>
      </c>
      <c r="B593" t="str">
        <f t="shared" si="20"/>
        <v>FrC-1012</v>
      </c>
      <c r="C593" t="s">
        <v>316</v>
      </c>
      <c r="D593" t="str">
        <f t="shared" si="21"/>
        <v>1012</v>
      </c>
      <c r="E593" t="s">
        <v>565</v>
      </c>
      <c r="F593" s="17">
        <v>0</v>
      </c>
      <c r="G593" s="17">
        <v>0</v>
      </c>
      <c r="H593" s="17">
        <v>0</v>
      </c>
      <c r="I593" s="17">
        <v>0</v>
      </c>
      <c r="J593" s="17">
        <v>0</v>
      </c>
      <c r="K593" s="17">
        <v>0</v>
      </c>
      <c r="L593" s="17">
        <v>0</v>
      </c>
      <c r="M593" s="17">
        <v>0</v>
      </c>
      <c r="N593" s="17">
        <v>0</v>
      </c>
      <c r="O593" s="17">
        <v>0</v>
      </c>
      <c r="P593" s="17">
        <v>0</v>
      </c>
      <c r="Q593" s="17">
        <v>0</v>
      </c>
      <c r="R593" s="17">
        <v>0</v>
      </c>
      <c r="S593" s="17">
        <v>0</v>
      </c>
      <c r="T593" s="17">
        <v>0</v>
      </c>
      <c r="U593" s="105">
        <v>0</v>
      </c>
      <c r="V593" s="105">
        <v>0</v>
      </c>
      <c r="W593" s="11">
        <v>0</v>
      </c>
      <c r="X593" s="11">
        <v>0</v>
      </c>
      <c r="Y593" s="11">
        <v>0</v>
      </c>
      <c r="Z593" s="11">
        <v>0</v>
      </c>
    </row>
    <row r="594" spans="1:26" hidden="1" x14ac:dyDescent="0.25">
      <c r="A594">
        <v>5</v>
      </c>
      <c r="B594" t="str">
        <f t="shared" si="20"/>
        <v>FrC-102</v>
      </c>
      <c r="C594" t="s">
        <v>316</v>
      </c>
      <c r="D594" t="str">
        <f t="shared" si="21"/>
        <v>102</v>
      </c>
      <c r="E594" t="s">
        <v>566</v>
      </c>
      <c r="F594" s="17">
        <v>0</v>
      </c>
      <c r="G594" s="17">
        <v>0</v>
      </c>
      <c r="H594" s="17">
        <v>0</v>
      </c>
      <c r="I594" s="17">
        <v>0</v>
      </c>
      <c r="J594" s="17">
        <v>0</v>
      </c>
      <c r="K594" s="17">
        <v>0</v>
      </c>
      <c r="L594" s="17">
        <v>0</v>
      </c>
      <c r="M594" s="17">
        <v>0</v>
      </c>
      <c r="N594" s="17">
        <v>0</v>
      </c>
      <c r="O594" s="17">
        <v>0</v>
      </c>
      <c r="P594" s="17">
        <v>0</v>
      </c>
      <c r="Q594" s="17">
        <v>0</v>
      </c>
      <c r="R594" s="17">
        <v>0</v>
      </c>
      <c r="S594" s="17">
        <v>0</v>
      </c>
      <c r="T594" s="17">
        <v>0</v>
      </c>
      <c r="U594" s="105">
        <v>0</v>
      </c>
      <c r="V594" s="105">
        <v>0</v>
      </c>
      <c r="W594" s="11">
        <v>0</v>
      </c>
      <c r="X594" s="11">
        <v>0</v>
      </c>
      <c r="Y594" s="11">
        <v>0</v>
      </c>
      <c r="Z594" s="11">
        <v>0</v>
      </c>
    </row>
    <row r="595" spans="1:26" hidden="1" x14ac:dyDescent="0.25">
      <c r="A595">
        <v>5</v>
      </c>
      <c r="B595" t="str">
        <f t="shared" si="20"/>
        <v>FrC-103</v>
      </c>
      <c r="C595" t="s">
        <v>316</v>
      </c>
      <c r="D595" t="str">
        <f t="shared" si="21"/>
        <v>103</v>
      </c>
      <c r="E595" t="s">
        <v>567</v>
      </c>
      <c r="F595" s="17">
        <v>0</v>
      </c>
      <c r="G595" s="17">
        <v>0</v>
      </c>
      <c r="H595" s="17">
        <v>0</v>
      </c>
      <c r="I595" s="17">
        <v>0</v>
      </c>
      <c r="J595" s="17">
        <v>0</v>
      </c>
      <c r="K595" s="17">
        <v>0</v>
      </c>
      <c r="L595" s="17">
        <v>0</v>
      </c>
      <c r="M595" s="17">
        <v>0</v>
      </c>
      <c r="N595" s="17">
        <v>0</v>
      </c>
      <c r="O595" s="17">
        <v>0</v>
      </c>
      <c r="P595" s="17">
        <v>0</v>
      </c>
      <c r="Q595" s="17">
        <v>0</v>
      </c>
      <c r="R595" s="17">
        <v>0</v>
      </c>
      <c r="S595" s="17">
        <v>0</v>
      </c>
      <c r="T595" s="17">
        <v>0</v>
      </c>
      <c r="U595" s="105">
        <v>0</v>
      </c>
      <c r="V595" s="105">
        <v>0</v>
      </c>
      <c r="W595" s="11">
        <v>0</v>
      </c>
      <c r="X595" s="11">
        <v>0</v>
      </c>
      <c r="Y595" s="11">
        <v>0</v>
      </c>
      <c r="Z595" s="11">
        <v>0</v>
      </c>
    </row>
    <row r="596" spans="1:26" hidden="1" x14ac:dyDescent="0.25">
      <c r="A596">
        <v>5</v>
      </c>
      <c r="B596" t="str">
        <f t="shared" si="20"/>
        <v>FrC-104</v>
      </c>
      <c r="C596" t="s">
        <v>316</v>
      </c>
      <c r="D596" t="str">
        <f t="shared" si="21"/>
        <v>104</v>
      </c>
      <c r="E596" t="s">
        <v>568</v>
      </c>
      <c r="F596" s="17">
        <v>268050</v>
      </c>
      <c r="G596" s="17">
        <v>268050</v>
      </c>
      <c r="H596" s="17">
        <v>274249</v>
      </c>
      <c r="I596" s="17">
        <v>274249</v>
      </c>
      <c r="J596" s="17">
        <v>279262</v>
      </c>
      <c r="K596" s="17">
        <v>336275</v>
      </c>
      <c r="L596" s="17">
        <v>349886</v>
      </c>
      <c r="M596" s="17">
        <v>334155</v>
      </c>
      <c r="N596" s="17">
        <v>355002</v>
      </c>
      <c r="O596" s="17">
        <v>339826</v>
      </c>
      <c r="P596" s="17">
        <v>427805</v>
      </c>
      <c r="Q596" s="17">
        <v>428202</v>
      </c>
      <c r="R596" s="17">
        <v>427375.97535000002</v>
      </c>
      <c r="S596" s="17">
        <v>427382.27915500005</v>
      </c>
      <c r="T596" s="17">
        <v>444831.52705000003</v>
      </c>
      <c r="U596" s="105">
        <v>447283.63435999997</v>
      </c>
      <c r="V596" s="105">
        <v>477028.65610000008</v>
      </c>
      <c r="W596" s="11">
        <v>480155.40526475996</v>
      </c>
      <c r="X596" s="11">
        <v>471272.71600000001</v>
      </c>
      <c r="Y596" s="11">
        <v>471272.71658000001</v>
      </c>
      <c r="Z596" s="11">
        <v>525716.25045000005</v>
      </c>
    </row>
    <row r="597" spans="1:26" hidden="1" x14ac:dyDescent="0.25">
      <c r="A597">
        <v>5</v>
      </c>
      <c r="B597" t="str">
        <f t="shared" si="20"/>
        <v>FrC-105</v>
      </c>
      <c r="C597" t="s">
        <v>316</v>
      </c>
      <c r="D597" t="str">
        <f t="shared" si="21"/>
        <v>105</v>
      </c>
      <c r="E597" t="s">
        <v>569</v>
      </c>
      <c r="F597" s="17">
        <v>0</v>
      </c>
      <c r="G597" s="17">
        <v>0</v>
      </c>
      <c r="H597" s="17">
        <v>0</v>
      </c>
      <c r="I597" s="17">
        <v>0</v>
      </c>
      <c r="J597" s="17">
        <v>0</v>
      </c>
      <c r="K597" s="17">
        <v>0</v>
      </c>
      <c r="L597" s="17">
        <v>0</v>
      </c>
      <c r="M597" s="17">
        <v>0</v>
      </c>
      <c r="N597" s="17">
        <v>0</v>
      </c>
      <c r="O597" s="17">
        <v>0</v>
      </c>
      <c r="P597" s="17">
        <v>0</v>
      </c>
      <c r="Q597" s="17">
        <v>0</v>
      </c>
      <c r="R597" s="17">
        <v>0</v>
      </c>
      <c r="S597" s="17">
        <v>0</v>
      </c>
      <c r="T597" s="17">
        <v>0</v>
      </c>
      <c r="U597" s="105">
        <v>0</v>
      </c>
      <c r="V597" s="105">
        <v>0</v>
      </c>
      <c r="W597" s="11">
        <v>0</v>
      </c>
      <c r="X597" s="11">
        <v>0</v>
      </c>
      <c r="Y597" s="11">
        <v>0</v>
      </c>
      <c r="Z597" s="11">
        <v>0</v>
      </c>
    </row>
    <row r="598" spans="1:26" hidden="1" x14ac:dyDescent="0.25">
      <c r="A598">
        <v>5</v>
      </c>
      <c r="B598" t="str">
        <f t="shared" si="20"/>
        <v>FrC-106</v>
      </c>
      <c r="C598" t="s">
        <v>316</v>
      </c>
      <c r="D598" t="str">
        <f t="shared" si="21"/>
        <v>106</v>
      </c>
      <c r="E598" t="s">
        <v>570</v>
      </c>
      <c r="F598" s="17">
        <v>0</v>
      </c>
      <c r="G598" s="17">
        <v>0</v>
      </c>
      <c r="H598" s="17">
        <v>0</v>
      </c>
      <c r="I598" s="17">
        <v>0</v>
      </c>
      <c r="J598" s="17">
        <v>0</v>
      </c>
      <c r="K598" s="17">
        <v>0</v>
      </c>
      <c r="L598" s="17">
        <v>0</v>
      </c>
      <c r="M598" s="17">
        <v>0</v>
      </c>
      <c r="N598" s="17">
        <v>0</v>
      </c>
      <c r="O598" s="17">
        <v>0</v>
      </c>
      <c r="P598" s="17">
        <v>0</v>
      </c>
      <c r="Q598" s="17">
        <v>0</v>
      </c>
      <c r="R598" s="17">
        <v>0</v>
      </c>
      <c r="S598" s="17">
        <v>0</v>
      </c>
      <c r="T598" s="17">
        <v>0</v>
      </c>
      <c r="U598" s="105">
        <v>149.87690999999998</v>
      </c>
      <c r="V598" s="105">
        <v>191.08780999999999</v>
      </c>
      <c r="W598" s="11">
        <v>191.08775</v>
      </c>
      <c r="X598" s="11">
        <v>177.25</v>
      </c>
      <c r="Y598" s="11">
        <v>177.25099</v>
      </c>
      <c r="Z598" s="11">
        <v>166.78700000000001</v>
      </c>
    </row>
    <row r="599" spans="1:26" hidden="1" x14ac:dyDescent="0.25">
      <c r="A599">
        <v>5</v>
      </c>
      <c r="B599" t="str">
        <f t="shared" si="20"/>
        <v>FrC-107</v>
      </c>
      <c r="C599" t="s">
        <v>316</v>
      </c>
      <c r="D599" t="str">
        <f t="shared" si="21"/>
        <v>107</v>
      </c>
      <c r="E599" t="s">
        <v>571</v>
      </c>
      <c r="F599" s="17">
        <v>2866</v>
      </c>
      <c r="G599" s="17">
        <v>2866</v>
      </c>
      <c r="H599" s="17">
        <v>3717</v>
      </c>
      <c r="I599" s="17">
        <v>3649</v>
      </c>
      <c r="J599" s="17">
        <v>4258</v>
      </c>
      <c r="K599" s="17">
        <v>4258</v>
      </c>
      <c r="L599" s="17">
        <v>3651</v>
      </c>
      <c r="M599" s="17">
        <v>3650</v>
      </c>
      <c r="N599" s="17">
        <v>3795</v>
      </c>
      <c r="O599" s="17">
        <v>3795</v>
      </c>
      <c r="P599" s="17">
        <v>14777</v>
      </c>
      <c r="Q599" s="17">
        <v>14777</v>
      </c>
      <c r="R599" s="17">
        <v>15204.507390000001</v>
      </c>
      <c r="S599" s="17">
        <v>15204.507390000001</v>
      </c>
      <c r="T599" s="17">
        <v>22275.95</v>
      </c>
      <c r="U599" s="105">
        <v>17275.946919999998</v>
      </c>
      <c r="V599" s="105">
        <v>17590.581399999999</v>
      </c>
      <c r="W599" s="11">
        <v>17605.581394999997</v>
      </c>
      <c r="X599" s="11">
        <v>3898.0948999999996</v>
      </c>
      <c r="Y599" s="11">
        <v>3881.5949000000001</v>
      </c>
      <c r="Z599" s="11">
        <v>4856.8455099999974</v>
      </c>
    </row>
    <row r="600" spans="1:26" hidden="1" x14ac:dyDescent="0.25">
      <c r="A600">
        <v>5</v>
      </c>
      <c r="B600" t="str">
        <f t="shared" si="20"/>
        <v>FrC-1080</v>
      </c>
      <c r="C600" t="s">
        <v>316</v>
      </c>
      <c r="D600" t="str">
        <f t="shared" si="21"/>
        <v>1080</v>
      </c>
      <c r="E600" t="s">
        <v>572</v>
      </c>
      <c r="F600" s="17">
        <v>0</v>
      </c>
      <c r="G600" s="17">
        <v>0</v>
      </c>
      <c r="H600" s="17">
        <v>0</v>
      </c>
      <c r="I600" s="17">
        <v>0</v>
      </c>
      <c r="J600" s="17">
        <v>0</v>
      </c>
      <c r="K600" s="17">
        <v>0</v>
      </c>
      <c r="L600" s="17">
        <v>0</v>
      </c>
      <c r="M600" s="17">
        <v>0</v>
      </c>
      <c r="N600" s="17">
        <v>0</v>
      </c>
      <c r="O600" s="17">
        <v>0</v>
      </c>
      <c r="P600" s="17">
        <v>0</v>
      </c>
      <c r="Q600" s="17">
        <v>0</v>
      </c>
      <c r="R600" s="17">
        <v>0</v>
      </c>
      <c r="S600" s="17">
        <v>0</v>
      </c>
      <c r="T600" s="17">
        <v>0</v>
      </c>
      <c r="U600" s="105">
        <v>0</v>
      </c>
      <c r="V600" s="105">
        <v>0</v>
      </c>
      <c r="W600" s="11">
        <v>0</v>
      </c>
      <c r="X600" s="11">
        <v>0</v>
      </c>
      <c r="Y600" s="11">
        <v>0</v>
      </c>
      <c r="Z600" s="11">
        <v>0</v>
      </c>
    </row>
    <row r="601" spans="1:26" hidden="1" x14ac:dyDescent="0.25">
      <c r="A601">
        <v>5</v>
      </c>
      <c r="B601" t="str">
        <f t="shared" si="20"/>
        <v>FrC-1081</v>
      </c>
      <c r="C601" t="s">
        <v>316</v>
      </c>
      <c r="D601" t="str">
        <f t="shared" si="21"/>
        <v>1081</v>
      </c>
      <c r="E601" t="s">
        <v>573</v>
      </c>
      <c r="F601" s="17">
        <v>0</v>
      </c>
      <c r="G601" s="17">
        <v>0</v>
      </c>
      <c r="H601" s="17">
        <v>0</v>
      </c>
      <c r="I601" s="17">
        <v>0</v>
      </c>
      <c r="J601" s="17">
        <v>0</v>
      </c>
      <c r="K601" s="17">
        <v>0</v>
      </c>
      <c r="L601" s="17">
        <v>0</v>
      </c>
      <c r="M601" s="17">
        <v>0</v>
      </c>
      <c r="N601" s="17">
        <v>0</v>
      </c>
      <c r="O601" s="17">
        <v>0</v>
      </c>
      <c r="P601" s="17">
        <v>0</v>
      </c>
      <c r="Q601" s="17">
        <v>0</v>
      </c>
      <c r="R601" s="17">
        <v>0</v>
      </c>
      <c r="S601" s="17">
        <v>0</v>
      </c>
      <c r="T601" s="17">
        <v>0</v>
      </c>
      <c r="U601" s="105">
        <v>0</v>
      </c>
      <c r="V601" s="105">
        <v>0</v>
      </c>
      <c r="W601" s="11">
        <v>0</v>
      </c>
      <c r="X601" s="11">
        <v>0</v>
      </c>
      <c r="Y601" s="11">
        <v>0</v>
      </c>
      <c r="Z601" s="11">
        <v>0</v>
      </c>
    </row>
    <row r="602" spans="1:26" hidden="1" x14ac:dyDescent="0.25">
      <c r="A602">
        <v>5</v>
      </c>
      <c r="B602" t="str">
        <f t="shared" si="20"/>
        <v>FrC-1082</v>
      </c>
      <c r="C602" t="s">
        <v>316</v>
      </c>
      <c r="D602" t="str">
        <f t="shared" si="21"/>
        <v>1082</v>
      </c>
      <c r="E602" t="s">
        <v>574</v>
      </c>
      <c r="F602" s="17">
        <v>0</v>
      </c>
      <c r="G602" s="17">
        <v>0</v>
      </c>
      <c r="H602" s="17">
        <v>0</v>
      </c>
      <c r="I602" s="17">
        <v>0</v>
      </c>
      <c r="J602" s="17">
        <v>0</v>
      </c>
      <c r="K602" s="17">
        <v>0</v>
      </c>
      <c r="L602" s="17">
        <v>0</v>
      </c>
      <c r="M602" s="17">
        <v>0</v>
      </c>
      <c r="N602" s="17">
        <v>0</v>
      </c>
      <c r="O602" s="17">
        <v>0</v>
      </c>
      <c r="P602" s="17">
        <v>0</v>
      </c>
      <c r="Q602" s="17">
        <v>0</v>
      </c>
      <c r="R602" s="17">
        <v>0</v>
      </c>
      <c r="S602" s="17">
        <v>0</v>
      </c>
      <c r="T602" s="17">
        <v>0</v>
      </c>
      <c r="U602" s="105">
        <v>0</v>
      </c>
      <c r="V602" s="105">
        <v>0</v>
      </c>
      <c r="W602" s="11">
        <v>0</v>
      </c>
      <c r="X602" s="11">
        <v>0</v>
      </c>
      <c r="Y602" s="11">
        <v>0</v>
      </c>
      <c r="Z602" s="11">
        <v>0</v>
      </c>
    </row>
    <row r="603" spans="1:26" hidden="1" x14ac:dyDescent="0.25">
      <c r="A603">
        <v>5</v>
      </c>
      <c r="B603" t="str">
        <f t="shared" si="20"/>
        <v>FrC-1083</v>
      </c>
      <c r="C603" t="s">
        <v>316</v>
      </c>
      <c r="D603" t="str">
        <f t="shared" si="21"/>
        <v>1083</v>
      </c>
      <c r="E603" t="s">
        <v>575</v>
      </c>
      <c r="F603" s="17">
        <v>0</v>
      </c>
      <c r="G603" s="17">
        <v>0</v>
      </c>
      <c r="H603" s="17">
        <v>0</v>
      </c>
      <c r="I603" s="17">
        <v>0</v>
      </c>
      <c r="J603" s="17">
        <v>0</v>
      </c>
      <c r="K603" s="17">
        <v>0</v>
      </c>
      <c r="L603" s="17">
        <v>0</v>
      </c>
      <c r="M603" s="17">
        <v>0</v>
      </c>
      <c r="N603" s="17">
        <v>0</v>
      </c>
      <c r="O603" s="17">
        <v>0</v>
      </c>
      <c r="P603" s="17">
        <v>0</v>
      </c>
      <c r="Q603" s="17">
        <v>0</v>
      </c>
      <c r="R603" s="17">
        <v>0</v>
      </c>
      <c r="S603" s="17">
        <v>0</v>
      </c>
      <c r="T603" s="17">
        <v>0</v>
      </c>
      <c r="U603" s="105">
        <v>0</v>
      </c>
      <c r="V603" s="105">
        <v>0</v>
      </c>
      <c r="W603" s="11">
        <v>0</v>
      </c>
      <c r="X603" s="11">
        <v>0</v>
      </c>
      <c r="Y603" s="11">
        <v>0</v>
      </c>
      <c r="Z603" s="11">
        <v>0</v>
      </c>
    </row>
    <row r="604" spans="1:26" hidden="1" x14ac:dyDescent="0.25">
      <c r="A604">
        <v>5</v>
      </c>
      <c r="B604" t="str">
        <f t="shared" si="20"/>
        <v>FrC-1084</v>
      </c>
      <c r="C604" t="s">
        <v>316</v>
      </c>
      <c r="D604" t="str">
        <f t="shared" si="21"/>
        <v>1084</v>
      </c>
      <c r="E604" t="s">
        <v>576</v>
      </c>
      <c r="F604" s="17">
        <v>0</v>
      </c>
      <c r="G604" s="17">
        <v>0</v>
      </c>
      <c r="H604" s="17">
        <v>0</v>
      </c>
      <c r="I604" s="17">
        <v>0</v>
      </c>
      <c r="J604" s="17">
        <v>0</v>
      </c>
      <c r="K604" s="17">
        <v>0</v>
      </c>
      <c r="L604" s="17">
        <v>0</v>
      </c>
      <c r="M604" s="17">
        <v>0</v>
      </c>
      <c r="N604" s="17">
        <v>0</v>
      </c>
      <c r="O604" s="17">
        <v>0</v>
      </c>
      <c r="P604" s="17">
        <v>0</v>
      </c>
      <c r="Q604" s="17">
        <v>0</v>
      </c>
      <c r="R604" s="17">
        <v>0</v>
      </c>
      <c r="S604" s="17">
        <v>0</v>
      </c>
      <c r="T604" s="17">
        <v>0</v>
      </c>
      <c r="U604" s="105">
        <v>0</v>
      </c>
      <c r="V604" s="105">
        <v>0</v>
      </c>
      <c r="W604" s="11">
        <v>0</v>
      </c>
      <c r="X604" s="11">
        <v>0</v>
      </c>
      <c r="Y604" s="11">
        <v>0</v>
      </c>
      <c r="Z604" s="11">
        <v>0</v>
      </c>
    </row>
    <row r="605" spans="1:26" hidden="1" x14ac:dyDescent="0.25">
      <c r="A605">
        <v>5</v>
      </c>
      <c r="B605" t="str">
        <f t="shared" si="20"/>
        <v>FrC-1085</v>
      </c>
      <c r="C605" t="s">
        <v>316</v>
      </c>
      <c r="D605" t="str">
        <f t="shared" si="21"/>
        <v>1085</v>
      </c>
      <c r="E605" t="s">
        <v>577</v>
      </c>
      <c r="F605" s="17">
        <v>0</v>
      </c>
      <c r="G605" s="17">
        <v>0</v>
      </c>
      <c r="H605" s="17">
        <v>0</v>
      </c>
      <c r="I605" s="17">
        <v>0</v>
      </c>
      <c r="J605" s="17">
        <v>0</v>
      </c>
      <c r="K605" s="17">
        <v>0</v>
      </c>
      <c r="L605" s="17">
        <v>0</v>
      </c>
      <c r="M605" s="17">
        <v>0</v>
      </c>
      <c r="N605" s="17">
        <v>0</v>
      </c>
      <c r="O605" s="17">
        <v>0</v>
      </c>
      <c r="P605" s="17">
        <v>0</v>
      </c>
      <c r="Q605" s="17">
        <v>0</v>
      </c>
      <c r="R605" s="17">
        <v>0</v>
      </c>
      <c r="S605" s="17">
        <v>0</v>
      </c>
      <c r="T605" s="17">
        <v>0</v>
      </c>
      <c r="U605" s="105">
        <v>0</v>
      </c>
      <c r="V605" s="105">
        <v>0</v>
      </c>
      <c r="W605" s="11">
        <v>0</v>
      </c>
      <c r="X605" s="11">
        <v>0</v>
      </c>
      <c r="Y605" s="11">
        <v>0</v>
      </c>
      <c r="Z605" s="11">
        <v>0</v>
      </c>
    </row>
    <row r="606" spans="1:26" hidden="1" x14ac:dyDescent="0.25">
      <c r="A606">
        <v>5</v>
      </c>
      <c r="B606" t="str">
        <f t="shared" si="20"/>
        <v>FrC-1086</v>
      </c>
      <c r="C606" t="s">
        <v>316</v>
      </c>
      <c r="D606" t="str">
        <f t="shared" si="21"/>
        <v>1086</v>
      </c>
      <c r="E606" t="s">
        <v>578</v>
      </c>
      <c r="F606" s="17">
        <v>0</v>
      </c>
      <c r="G606" s="17">
        <v>0</v>
      </c>
      <c r="H606" s="17">
        <v>0</v>
      </c>
      <c r="I606" s="17">
        <v>0</v>
      </c>
      <c r="J606" s="17">
        <v>0</v>
      </c>
      <c r="K606" s="17">
        <v>0</v>
      </c>
      <c r="L606" s="17">
        <v>0</v>
      </c>
      <c r="M606" s="17">
        <v>0</v>
      </c>
      <c r="N606" s="17">
        <v>0</v>
      </c>
      <c r="O606" s="17">
        <v>0</v>
      </c>
      <c r="P606" s="17">
        <v>0</v>
      </c>
      <c r="Q606" s="17">
        <v>0</v>
      </c>
      <c r="R606" s="17">
        <v>0</v>
      </c>
      <c r="S606" s="17">
        <v>0</v>
      </c>
      <c r="T606" s="17">
        <v>0</v>
      </c>
      <c r="U606" s="105">
        <v>0</v>
      </c>
      <c r="V606" s="105">
        <v>0</v>
      </c>
      <c r="W606" s="11">
        <v>0</v>
      </c>
      <c r="X606" s="11">
        <v>0</v>
      </c>
      <c r="Y606" s="11">
        <v>0</v>
      </c>
      <c r="Z606" s="11">
        <v>0</v>
      </c>
    </row>
    <row r="607" spans="1:26" hidden="1" x14ac:dyDescent="0.25">
      <c r="A607">
        <v>5</v>
      </c>
      <c r="B607" t="str">
        <f t="shared" si="20"/>
        <v>FrC-1087</v>
      </c>
      <c r="C607" t="s">
        <v>316</v>
      </c>
      <c r="D607" t="str">
        <f t="shared" si="21"/>
        <v>1087</v>
      </c>
      <c r="E607" t="s">
        <v>579</v>
      </c>
      <c r="F607" s="17">
        <v>0</v>
      </c>
      <c r="G607" s="17">
        <v>0</v>
      </c>
      <c r="H607" s="17">
        <v>0</v>
      </c>
      <c r="I607" s="17">
        <v>0</v>
      </c>
      <c r="J607" s="17">
        <v>0</v>
      </c>
      <c r="K607" s="17">
        <v>0</v>
      </c>
      <c r="L607" s="17">
        <v>0</v>
      </c>
      <c r="M607" s="17">
        <v>0</v>
      </c>
      <c r="N607" s="17">
        <v>0</v>
      </c>
      <c r="O607" s="17">
        <v>0</v>
      </c>
      <c r="P607" s="17">
        <v>0</v>
      </c>
      <c r="Q607" s="17">
        <v>0</v>
      </c>
      <c r="R607" s="17">
        <v>0</v>
      </c>
      <c r="S607" s="17">
        <v>0</v>
      </c>
      <c r="T607" s="17">
        <v>0</v>
      </c>
      <c r="U607" s="105">
        <v>0</v>
      </c>
      <c r="V607" s="105">
        <v>0</v>
      </c>
      <c r="W607" s="11">
        <v>0</v>
      </c>
      <c r="X607" s="11">
        <v>0</v>
      </c>
      <c r="Y607" s="11">
        <v>0</v>
      </c>
      <c r="Z607" s="11">
        <v>0</v>
      </c>
    </row>
    <row r="608" spans="1:26" hidden="1" x14ac:dyDescent="0.25">
      <c r="A608">
        <v>5</v>
      </c>
      <c r="B608" t="str">
        <f t="shared" si="20"/>
        <v>FrC-10880</v>
      </c>
      <c r="C608" t="s">
        <v>316</v>
      </c>
      <c r="D608" t="str">
        <f t="shared" si="21"/>
        <v>10880</v>
      </c>
      <c r="E608" t="s">
        <v>580</v>
      </c>
      <c r="F608" s="17">
        <v>0</v>
      </c>
      <c r="G608" s="17">
        <v>0</v>
      </c>
      <c r="H608" s="17">
        <v>0</v>
      </c>
      <c r="I608" s="17">
        <v>0</v>
      </c>
      <c r="J608" s="17">
        <v>0</v>
      </c>
      <c r="K608" s="17">
        <v>0</v>
      </c>
      <c r="L608" s="17">
        <v>0</v>
      </c>
      <c r="M608" s="17">
        <v>0</v>
      </c>
      <c r="N608" s="17">
        <v>0</v>
      </c>
      <c r="O608" s="17">
        <v>0</v>
      </c>
      <c r="P608" s="17">
        <v>0</v>
      </c>
      <c r="Q608" s="17">
        <v>0</v>
      </c>
      <c r="R608" s="17">
        <v>0</v>
      </c>
      <c r="S608" s="17">
        <v>0</v>
      </c>
      <c r="T608" s="17">
        <v>0</v>
      </c>
      <c r="U608" s="105">
        <v>0</v>
      </c>
      <c r="V608" s="105">
        <v>0</v>
      </c>
      <c r="W608" s="11">
        <v>0</v>
      </c>
      <c r="X608" s="11">
        <v>0</v>
      </c>
      <c r="Y608" s="11">
        <v>0</v>
      </c>
      <c r="Z608" s="11">
        <v>0</v>
      </c>
    </row>
    <row r="609" spans="1:26" hidden="1" x14ac:dyDescent="0.25">
      <c r="A609">
        <v>5</v>
      </c>
      <c r="B609" t="str">
        <f t="shared" si="20"/>
        <v>FrC-10881</v>
      </c>
      <c r="C609" t="s">
        <v>316</v>
      </c>
      <c r="D609" t="str">
        <f t="shared" si="21"/>
        <v>10881</v>
      </c>
      <c r="E609" t="s">
        <v>581</v>
      </c>
      <c r="F609" s="17">
        <v>72</v>
      </c>
      <c r="G609" s="17">
        <v>72</v>
      </c>
      <c r="H609" s="17">
        <v>192</v>
      </c>
      <c r="I609" s="17">
        <v>124</v>
      </c>
      <c r="J609" s="17">
        <v>130</v>
      </c>
      <c r="K609" s="17">
        <v>130</v>
      </c>
      <c r="L609" s="17">
        <v>24</v>
      </c>
      <c r="M609" s="17">
        <v>24</v>
      </c>
      <c r="N609" s="17">
        <v>42</v>
      </c>
      <c r="O609" s="17">
        <v>42</v>
      </c>
      <c r="P609" s="17">
        <v>64</v>
      </c>
      <c r="Q609" s="17">
        <v>64</v>
      </c>
      <c r="R609" s="17">
        <v>80.951859999999996</v>
      </c>
      <c r="S609" s="17">
        <v>80.951859999999996</v>
      </c>
      <c r="T609" s="17">
        <v>2375.02</v>
      </c>
      <c r="U609" s="105">
        <v>2375.0159100000001</v>
      </c>
      <c r="V609" s="105">
        <v>3759.08572</v>
      </c>
      <c r="W609" s="11">
        <v>3759.0857199999996</v>
      </c>
      <c r="X609" s="11">
        <v>0</v>
      </c>
      <c r="Y609" s="11">
        <v>0</v>
      </c>
      <c r="Z609" s="11">
        <v>0</v>
      </c>
    </row>
    <row r="610" spans="1:26" hidden="1" x14ac:dyDescent="0.25">
      <c r="A610">
        <v>5</v>
      </c>
      <c r="B610" t="str">
        <f t="shared" si="20"/>
        <v>FrC-10900</v>
      </c>
      <c r="C610" t="s">
        <v>316</v>
      </c>
      <c r="D610" t="str">
        <f t="shared" si="21"/>
        <v>10900</v>
      </c>
      <c r="E610" t="s">
        <v>582</v>
      </c>
      <c r="F610" s="17">
        <v>297</v>
      </c>
      <c r="G610" s="17">
        <v>297</v>
      </c>
      <c r="H610" s="17">
        <v>312</v>
      </c>
      <c r="I610" s="17">
        <v>312</v>
      </c>
      <c r="J610" s="17">
        <v>472</v>
      </c>
      <c r="K610" s="17">
        <v>472</v>
      </c>
      <c r="L610" s="17">
        <v>294</v>
      </c>
      <c r="M610" s="17">
        <v>294</v>
      </c>
      <c r="N610" s="17">
        <v>586</v>
      </c>
      <c r="O610" s="17">
        <v>586</v>
      </c>
      <c r="P610" s="17">
        <v>8657</v>
      </c>
      <c r="Q610" s="17">
        <v>8657</v>
      </c>
      <c r="R610" s="17">
        <v>8822.4235000000008</v>
      </c>
      <c r="S610" s="17">
        <v>8822.4235000000008</v>
      </c>
      <c r="T610" s="17">
        <v>5145.37</v>
      </c>
      <c r="U610" s="105">
        <v>5145.3696099999997</v>
      </c>
      <c r="V610" s="105">
        <v>5145.7713400000002</v>
      </c>
      <c r="W610" s="11">
        <v>5145.7713430000003</v>
      </c>
      <c r="X610" s="11">
        <v>182.47737000000006</v>
      </c>
      <c r="Y610" s="11">
        <v>182.47737000000006</v>
      </c>
      <c r="Z610" s="11">
        <v>240.44060999999994</v>
      </c>
    </row>
    <row r="611" spans="1:26" hidden="1" x14ac:dyDescent="0.25">
      <c r="A611">
        <v>5</v>
      </c>
      <c r="B611" t="str">
        <f t="shared" si="20"/>
        <v>FrC-10901</v>
      </c>
      <c r="C611" t="s">
        <v>316</v>
      </c>
      <c r="D611" t="str">
        <f t="shared" si="21"/>
        <v>10901</v>
      </c>
      <c r="E611" t="s">
        <v>583</v>
      </c>
      <c r="F611" s="17">
        <v>240536</v>
      </c>
      <c r="G611" s="17">
        <v>240536</v>
      </c>
      <c r="H611" s="17">
        <v>258458</v>
      </c>
      <c r="I611" s="17">
        <v>258392</v>
      </c>
      <c r="J611" s="17">
        <v>264994</v>
      </c>
      <c r="K611" s="17">
        <v>264994</v>
      </c>
      <c r="L611" s="17">
        <v>270835</v>
      </c>
      <c r="M611" s="17">
        <v>270835</v>
      </c>
      <c r="N611" s="17">
        <v>269976</v>
      </c>
      <c r="O611" s="17">
        <v>269976</v>
      </c>
      <c r="P611" s="17">
        <v>273126</v>
      </c>
      <c r="Q611" s="17">
        <v>273126</v>
      </c>
      <c r="R611" s="17">
        <v>286091.93378000002</v>
      </c>
      <c r="S611" s="17">
        <v>286091.93378000002</v>
      </c>
      <c r="T611" s="17">
        <v>294682.53999999998</v>
      </c>
      <c r="U611" s="105">
        <v>294682.54424999998</v>
      </c>
      <c r="V611" s="105">
        <v>310091.29525000002</v>
      </c>
      <c r="W611" s="11">
        <v>310091.295247</v>
      </c>
      <c r="X611" s="11">
        <v>312062.01299999998</v>
      </c>
      <c r="Y611" s="11">
        <v>312634.52622</v>
      </c>
      <c r="Z611" s="11">
        <v>336741.37160998874</v>
      </c>
    </row>
    <row r="612" spans="1:26" hidden="1" x14ac:dyDescent="0.25">
      <c r="A612">
        <v>6</v>
      </c>
      <c r="B612" t="str">
        <f t="shared" si="20"/>
        <v>GC-0100</v>
      </c>
      <c r="C612" t="s">
        <v>317</v>
      </c>
      <c r="D612" t="str">
        <f t="shared" si="21"/>
        <v>0100</v>
      </c>
      <c r="E612" t="s">
        <v>373</v>
      </c>
      <c r="F612" s="17">
        <v>194.98757000000001</v>
      </c>
      <c r="G612" s="17">
        <v>194.988</v>
      </c>
      <c r="H612" s="17">
        <v>139.84899999999999</v>
      </c>
      <c r="I612" s="17">
        <v>139.84800000000001</v>
      </c>
      <c r="J612" s="17">
        <v>138.65799999999999</v>
      </c>
      <c r="K612" s="17">
        <v>138.65799999999999</v>
      </c>
      <c r="L612" s="17">
        <v>130</v>
      </c>
      <c r="M612" s="17">
        <v>130</v>
      </c>
      <c r="N612" s="17">
        <v>128.42562000000001</v>
      </c>
      <c r="O612" s="17">
        <v>128.42562000000001</v>
      </c>
      <c r="P612" s="17">
        <v>130</v>
      </c>
      <c r="Q612" s="17">
        <v>130</v>
      </c>
      <c r="R612" s="17">
        <v>130</v>
      </c>
      <c r="S612" s="17">
        <v>130</v>
      </c>
      <c r="T612" s="17">
        <v>0</v>
      </c>
      <c r="U612" s="105">
        <v>0</v>
      </c>
      <c r="V612" s="105">
        <v>0</v>
      </c>
      <c r="W612" s="11">
        <v>0</v>
      </c>
      <c r="X612" s="11">
        <v>0</v>
      </c>
      <c r="Y612" s="11">
        <v>0</v>
      </c>
      <c r="Z612" s="11">
        <v>0</v>
      </c>
    </row>
    <row r="613" spans="1:26" hidden="1" x14ac:dyDescent="0.25">
      <c r="A613">
        <v>6</v>
      </c>
      <c r="B613" t="str">
        <f t="shared" si="20"/>
        <v>GC-0110</v>
      </c>
      <c r="C613" t="s">
        <v>317</v>
      </c>
      <c r="D613" t="str">
        <f t="shared" si="21"/>
        <v>0110</v>
      </c>
      <c r="E613" t="s">
        <v>374</v>
      </c>
      <c r="F613" s="17">
        <v>0</v>
      </c>
      <c r="G613" s="17">
        <v>0</v>
      </c>
      <c r="H613" s="17">
        <v>0</v>
      </c>
      <c r="I613" s="17">
        <v>0</v>
      </c>
      <c r="J613" s="17">
        <v>0</v>
      </c>
      <c r="K613" s="17">
        <v>0</v>
      </c>
      <c r="L613" s="17">
        <v>0</v>
      </c>
      <c r="M613" s="17">
        <v>0</v>
      </c>
      <c r="N613" s="17">
        <v>0</v>
      </c>
      <c r="O613" s="17">
        <v>0</v>
      </c>
      <c r="P613" s="17">
        <v>0</v>
      </c>
      <c r="Q613" s="17">
        <v>0</v>
      </c>
      <c r="R613" s="17">
        <v>0</v>
      </c>
      <c r="S613" s="17">
        <v>0</v>
      </c>
      <c r="T613" s="17">
        <v>0</v>
      </c>
      <c r="U613" s="105">
        <v>0</v>
      </c>
      <c r="V613" s="105">
        <v>0</v>
      </c>
      <c r="W613" s="11">
        <v>0</v>
      </c>
      <c r="X613" s="11">
        <v>0</v>
      </c>
      <c r="Y613" s="11">
        <v>0</v>
      </c>
      <c r="Z613" s="11">
        <v>0</v>
      </c>
    </row>
    <row r="614" spans="1:26" hidden="1" x14ac:dyDescent="0.25">
      <c r="A614">
        <v>6</v>
      </c>
      <c r="B614" t="str">
        <f t="shared" si="20"/>
        <v>GC-01110</v>
      </c>
      <c r="C614" t="s">
        <v>317</v>
      </c>
      <c r="D614" t="str">
        <f t="shared" si="21"/>
        <v>01110</v>
      </c>
      <c r="E614" t="s">
        <v>375</v>
      </c>
      <c r="F614" s="17">
        <v>0</v>
      </c>
      <c r="G614" s="17">
        <v>0</v>
      </c>
      <c r="H614" s="17">
        <v>0</v>
      </c>
      <c r="I614" s="17">
        <v>0</v>
      </c>
      <c r="J614" s="17">
        <v>0</v>
      </c>
      <c r="K614" s="17">
        <v>0</v>
      </c>
      <c r="L614" s="17">
        <v>0</v>
      </c>
      <c r="M614" s="17">
        <v>0</v>
      </c>
      <c r="N614" s="17">
        <v>0</v>
      </c>
      <c r="O614" s="17">
        <v>0</v>
      </c>
      <c r="P614" s="17">
        <v>0</v>
      </c>
      <c r="Q614" s="17">
        <v>0</v>
      </c>
      <c r="R614" s="17">
        <v>0</v>
      </c>
      <c r="S614" s="17">
        <v>0</v>
      </c>
      <c r="T614" s="17">
        <v>0</v>
      </c>
      <c r="U614" s="105">
        <v>0</v>
      </c>
      <c r="V614" s="105">
        <v>0</v>
      </c>
      <c r="W614" s="11">
        <v>0</v>
      </c>
      <c r="X614" s="11">
        <v>0</v>
      </c>
      <c r="Y614" s="11">
        <v>0</v>
      </c>
      <c r="Z614" s="11">
        <v>0</v>
      </c>
    </row>
    <row r="615" spans="1:26" hidden="1" x14ac:dyDescent="0.25">
      <c r="A615">
        <v>6</v>
      </c>
      <c r="B615" t="str">
        <f t="shared" si="20"/>
        <v>GC-01111</v>
      </c>
      <c r="C615" t="s">
        <v>317</v>
      </c>
      <c r="D615" t="str">
        <f t="shared" si="21"/>
        <v>01111</v>
      </c>
      <c r="E615" t="s">
        <v>376</v>
      </c>
      <c r="F615" s="17">
        <v>0</v>
      </c>
      <c r="G615" s="17">
        <v>0</v>
      </c>
      <c r="H615" s="17">
        <v>0</v>
      </c>
      <c r="I615" s="17">
        <v>0</v>
      </c>
      <c r="J615" s="17">
        <v>0</v>
      </c>
      <c r="K615" s="17">
        <v>0</v>
      </c>
      <c r="L615" s="17">
        <v>0</v>
      </c>
      <c r="M615" s="17">
        <v>0</v>
      </c>
      <c r="N615" s="17">
        <v>0</v>
      </c>
      <c r="O615" s="17">
        <v>0</v>
      </c>
      <c r="P615" s="17">
        <v>0</v>
      </c>
      <c r="Q615" s="17">
        <v>0</v>
      </c>
      <c r="R615" s="17">
        <v>0</v>
      </c>
      <c r="S615" s="17">
        <v>0</v>
      </c>
      <c r="T615" s="17">
        <v>0</v>
      </c>
      <c r="U615" s="105">
        <v>0</v>
      </c>
      <c r="V615" s="105">
        <v>0</v>
      </c>
      <c r="W615" s="11">
        <v>0</v>
      </c>
      <c r="X615" s="11">
        <v>0</v>
      </c>
      <c r="Y615" s="11">
        <v>0</v>
      </c>
      <c r="Z615" s="11">
        <v>0</v>
      </c>
    </row>
    <row r="616" spans="1:26" hidden="1" x14ac:dyDescent="0.25">
      <c r="A616">
        <v>6</v>
      </c>
      <c r="B616" t="str">
        <f t="shared" si="20"/>
        <v>GC-01112</v>
      </c>
      <c r="C616" t="s">
        <v>317</v>
      </c>
      <c r="D616" t="str">
        <f t="shared" si="21"/>
        <v>01112</v>
      </c>
      <c r="E616" t="s">
        <v>377</v>
      </c>
      <c r="F616" s="17">
        <v>3787</v>
      </c>
      <c r="G616" s="17">
        <v>3787</v>
      </c>
      <c r="H616" s="17">
        <v>4541.7359999999999</v>
      </c>
      <c r="I616" s="17">
        <v>4541.7359999999999</v>
      </c>
      <c r="J616" s="17">
        <v>5006.2839999999997</v>
      </c>
      <c r="K616" s="17">
        <v>5006.2839999999997</v>
      </c>
      <c r="L616" s="17">
        <v>5922.2842000000001</v>
      </c>
      <c r="M616" s="17">
        <v>5922.2842000000001</v>
      </c>
      <c r="N616" s="17">
        <v>5132.2842000000001</v>
      </c>
      <c r="O616" s="17">
        <v>5132.2842000000001</v>
      </c>
      <c r="P616" s="17">
        <v>6477</v>
      </c>
      <c r="Q616" s="17">
        <v>6477</v>
      </c>
      <c r="R616" s="17">
        <v>6644</v>
      </c>
      <c r="S616" s="17">
        <v>6644</v>
      </c>
      <c r="T616" s="17">
        <v>6684.2842000000001</v>
      </c>
      <c r="U616" s="105">
        <v>6684.2842000000001</v>
      </c>
      <c r="V616" s="105">
        <v>6752.2842000000001</v>
      </c>
      <c r="W616" s="11">
        <v>6752.2842000000001</v>
      </c>
      <c r="X616" s="11">
        <v>6831.2842000000001</v>
      </c>
      <c r="Y616" s="11">
        <v>6831.2842000000001</v>
      </c>
      <c r="Z616" s="11">
        <v>8031.2842000000001</v>
      </c>
    </row>
    <row r="617" spans="1:26" hidden="1" x14ac:dyDescent="0.25">
      <c r="A617">
        <v>6</v>
      </c>
      <c r="B617" t="str">
        <f t="shared" si="20"/>
        <v>GC-01113</v>
      </c>
      <c r="C617" t="s">
        <v>317</v>
      </c>
      <c r="D617" t="str">
        <f t="shared" si="21"/>
        <v>01113</v>
      </c>
      <c r="E617" t="s">
        <v>378</v>
      </c>
      <c r="F617" s="17">
        <v>4374.7182000000003</v>
      </c>
      <c r="G617" s="17">
        <v>4374.7740000000003</v>
      </c>
      <c r="H617" s="17">
        <v>4323.3</v>
      </c>
      <c r="I617" s="17">
        <v>2776.9839999999999</v>
      </c>
      <c r="J617" s="17">
        <v>2717.44859</v>
      </c>
      <c r="K617" s="17">
        <v>2717.44859</v>
      </c>
      <c r="L617" s="17">
        <v>2891.2574799999998</v>
      </c>
      <c r="M617" s="17">
        <v>2905.02565</v>
      </c>
      <c r="N617" s="17">
        <v>3097.8887500000001</v>
      </c>
      <c r="O617" s="17">
        <v>3097.8887500000001</v>
      </c>
      <c r="P617" s="17">
        <v>3429.8757400000004</v>
      </c>
      <c r="Q617" s="17">
        <v>3429.8757400000004</v>
      </c>
      <c r="R617" s="17">
        <v>3518.1750299999999</v>
      </c>
      <c r="S617" s="17">
        <v>3518.1750299999999</v>
      </c>
      <c r="T617" s="17">
        <v>3619.6539900000002</v>
      </c>
      <c r="U617" s="105">
        <v>3619.6539900000002</v>
      </c>
      <c r="V617" s="105">
        <v>3828.1690199999998</v>
      </c>
      <c r="W617" s="11">
        <v>3828.1690199999998</v>
      </c>
      <c r="X617" s="11">
        <v>3900.8380000000002</v>
      </c>
      <c r="Y617" s="11">
        <v>3896.36841</v>
      </c>
      <c r="Z617" s="11">
        <v>4113.6553199999998</v>
      </c>
    </row>
    <row r="618" spans="1:26" hidden="1" x14ac:dyDescent="0.25">
      <c r="A618">
        <v>6</v>
      </c>
      <c r="B618" t="str">
        <f t="shared" si="20"/>
        <v>GC-01114</v>
      </c>
      <c r="C618" t="s">
        <v>317</v>
      </c>
      <c r="D618" t="str">
        <f t="shared" si="21"/>
        <v>01114</v>
      </c>
      <c r="E618" t="s">
        <v>379</v>
      </c>
      <c r="F618" s="17">
        <v>0</v>
      </c>
      <c r="G618" s="17">
        <v>0</v>
      </c>
      <c r="H618" s="17">
        <v>0</v>
      </c>
      <c r="I618" s="17">
        <v>0</v>
      </c>
      <c r="J618" s="17">
        <v>0</v>
      </c>
      <c r="K618" s="17">
        <v>0</v>
      </c>
      <c r="L618" s="17">
        <v>0</v>
      </c>
      <c r="M618" s="17">
        <v>0</v>
      </c>
      <c r="N618" s="17">
        <v>0</v>
      </c>
      <c r="O618" s="17">
        <v>0</v>
      </c>
      <c r="P618" s="17">
        <v>0</v>
      </c>
      <c r="Q618" s="17">
        <v>0</v>
      </c>
      <c r="R618" s="17">
        <v>0</v>
      </c>
      <c r="S618" s="17">
        <v>0</v>
      </c>
      <c r="T618" s="17">
        <v>0</v>
      </c>
      <c r="U618" s="105">
        <v>0</v>
      </c>
      <c r="V618" s="105">
        <v>0</v>
      </c>
      <c r="W618" s="11">
        <v>0</v>
      </c>
      <c r="X618" s="11">
        <v>0</v>
      </c>
      <c r="Y618" s="11">
        <v>0</v>
      </c>
      <c r="Z618" s="11">
        <v>0</v>
      </c>
    </row>
    <row r="619" spans="1:26" hidden="1" x14ac:dyDescent="0.25">
      <c r="A619">
        <v>6</v>
      </c>
      <c r="B619" t="str">
        <f t="shared" si="20"/>
        <v>GC-01120</v>
      </c>
      <c r="C619" t="s">
        <v>317</v>
      </c>
      <c r="D619" t="str">
        <f t="shared" si="21"/>
        <v>01120</v>
      </c>
      <c r="E619" t="s">
        <v>380</v>
      </c>
      <c r="F619" s="17">
        <v>0</v>
      </c>
      <c r="G619" s="17">
        <v>0</v>
      </c>
      <c r="H619" s="17">
        <v>0</v>
      </c>
      <c r="I619" s="17">
        <v>0</v>
      </c>
      <c r="J619" s="17">
        <v>0</v>
      </c>
      <c r="K619" s="17">
        <v>0</v>
      </c>
      <c r="L619" s="17">
        <v>0</v>
      </c>
      <c r="M619" s="17">
        <v>0</v>
      </c>
      <c r="N619" s="17">
        <v>0</v>
      </c>
      <c r="O619" s="17">
        <v>0</v>
      </c>
      <c r="P619" s="17">
        <v>0</v>
      </c>
      <c r="Q619" s="17">
        <v>0</v>
      </c>
      <c r="R619" s="17">
        <v>0</v>
      </c>
      <c r="S619" s="17">
        <v>0</v>
      </c>
      <c r="T619" s="17">
        <v>0</v>
      </c>
      <c r="U619" s="105">
        <v>0</v>
      </c>
      <c r="V619" s="105">
        <v>0</v>
      </c>
      <c r="W619" s="11">
        <v>0</v>
      </c>
      <c r="X619" s="11">
        <v>0</v>
      </c>
      <c r="Y619" s="11">
        <v>0</v>
      </c>
      <c r="Z619" s="11">
        <v>0</v>
      </c>
    </row>
    <row r="620" spans="1:26" hidden="1" x14ac:dyDescent="0.25">
      <c r="A620">
        <v>6</v>
      </c>
      <c r="B620" t="str">
        <f t="shared" si="20"/>
        <v>GC-01121</v>
      </c>
      <c r="C620" t="s">
        <v>317</v>
      </c>
      <c r="D620" t="str">
        <f t="shared" si="21"/>
        <v>01121</v>
      </c>
      <c r="E620" t="s">
        <v>381</v>
      </c>
      <c r="F620" s="17">
        <v>0</v>
      </c>
      <c r="G620" s="17">
        <v>0</v>
      </c>
      <c r="H620" s="17">
        <v>0</v>
      </c>
      <c r="I620" s="17">
        <v>0</v>
      </c>
      <c r="J620" s="17">
        <v>0</v>
      </c>
      <c r="K620" s="17">
        <v>0</v>
      </c>
      <c r="L620" s="17">
        <v>0</v>
      </c>
      <c r="M620" s="17">
        <v>0</v>
      </c>
      <c r="N620" s="17">
        <v>0</v>
      </c>
      <c r="O620" s="17">
        <v>0</v>
      </c>
      <c r="P620" s="17">
        <v>0</v>
      </c>
      <c r="Q620" s="17">
        <v>0</v>
      </c>
      <c r="R620" s="17">
        <v>0</v>
      </c>
      <c r="S620" s="17">
        <v>0</v>
      </c>
      <c r="T620" s="17">
        <v>0</v>
      </c>
      <c r="U620" s="105">
        <v>0</v>
      </c>
      <c r="V620" s="105">
        <v>0</v>
      </c>
      <c r="W620" s="11">
        <v>0</v>
      </c>
      <c r="X620" s="11">
        <v>0</v>
      </c>
      <c r="Y620" s="11">
        <v>0</v>
      </c>
      <c r="Z620" s="11">
        <v>0</v>
      </c>
    </row>
    <row r="621" spans="1:26" hidden="1" x14ac:dyDescent="0.25">
      <c r="A621">
        <v>6</v>
      </c>
      <c r="B621" t="str">
        <f t="shared" si="20"/>
        <v>GC-01122</v>
      </c>
      <c r="C621" t="s">
        <v>317</v>
      </c>
      <c r="D621" t="str">
        <f t="shared" si="21"/>
        <v>01122</v>
      </c>
      <c r="E621" t="s">
        <v>382</v>
      </c>
      <c r="F621" s="17">
        <v>0</v>
      </c>
      <c r="G621" s="17">
        <v>0</v>
      </c>
      <c r="H621" s="17">
        <v>0</v>
      </c>
      <c r="I621" s="17">
        <v>0</v>
      </c>
      <c r="J621" s="17">
        <v>0</v>
      </c>
      <c r="K621" s="17">
        <v>0</v>
      </c>
      <c r="L621" s="17">
        <v>0</v>
      </c>
      <c r="M621" s="17">
        <v>0</v>
      </c>
      <c r="N621" s="17">
        <v>0</v>
      </c>
      <c r="O621" s="17">
        <v>0</v>
      </c>
      <c r="P621" s="17">
        <v>0</v>
      </c>
      <c r="Q621" s="17">
        <v>0</v>
      </c>
      <c r="R621" s="17">
        <v>0</v>
      </c>
      <c r="S621" s="17">
        <v>0</v>
      </c>
      <c r="T621" s="17">
        <v>0</v>
      </c>
      <c r="U621" s="105">
        <v>0</v>
      </c>
      <c r="V621" s="105">
        <v>0</v>
      </c>
      <c r="W621" s="11">
        <v>0</v>
      </c>
      <c r="X621" s="11">
        <v>0</v>
      </c>
      <c r="Y621" s="11">
        <v>0</v>
      </c>
      <c r="Z621" s="11">
        <v>0</v>
      </c>
    </row>
    <row r="622" spans="1:26" hidden="1" x14ac:dyDescent="0.25">
      <c r="A622">
        <v>6</v>
      </c>
      <c r="B622" t="str">
        <f t="shared" si="20"/>
        <v>GC-01123</v>
      </c>
      <c r="C622" t="s">
        <v>317</v>
      </c>
      <c r="D622" t="str">
        <f t="shared" si="21"/>
        <v>01123</v>
      </c>
      <c r="E622" t="s">
        <v>383</v>
      </c>
      <c r="F622" s="17">
        <v>0</v>
      </c>
      <c r="G622" s="17">
        <v>0</v>
      </c>
      <c r="H622" s="17">
        <v>0</v>
      </c>
      <c r="I622" s="17">
        <v>0</v>
      </c>
      <c r="J622" s="17">
        <v>0</v>
      </c>
      <c r="K622" s="17">
        <v>0</v>
      </c>
      <c r="L622" s="17">
        <v>0</v>
      </c>
      <c r="M622" s="17">
        <v>0</v>
      </c>
      <c r="N622" s="17">
        <v>0</v>
      </c>
      <c r="O622" s="17">
        <v>0</v>
      </c>
      <c r="P622" s="17">
        <v>0</v>
      </c>
      <c r="Q622" s="17">
        <v>0</v>
      </c>
      <c r="R622" s="17">
        <v>0</v>
      </c>
      <c r="S622" s="17">
        <v>0</v>
      </c>
      <c r="T622" s="17">
        <v>0</v>
      </c>
      <c r="U622" s="105">
        <v>0</v>
      </c>
      <c r="V622" s="105">
        <v>0</v>
      </c>
      <c r="W622" s="11">
        <v>0</v>
      </c>
      <c r="X622" s="11">
        <v>0</v>
      </c>
      <c r="Y622" s="11">
        <v>0</v>
      </c>
      <c r="Z622" s="11">
        <v>0</v>
      </c>
    </row>
    <row r="623" spans="1:26" hidden="1" x14ac:dyDescent="0.25">
      <c r="A623">
        <v>6</v>
      </c>
      <c r="B623" t="str">
        <f t="shared" si="20"/>
        <v>GC-01124</v>
      </c>
      <c r="C623" t="s">
        <v>317</v>
      </c>
      <c r="D623" t="str">
        <f t="shared" si="21"/>
        <v>01124</v>
      </c>
      <c r="E623" t="s">
        <v>384</v>
      </c>
      <c r="F623" s="17">
        <v>0</v>
      </c>
      <c r="G623" s="17">
        <v>0</v>
      </c>
      <c r="H623" s="17">
        <v>0</v>
      </c>
      <c r="I623" s="17">
        <v>0</v>
      </c>
      <c r="J623" s="17">
        <v>0</v>
      </c>
      <c r="K623" s="17">
        <v>0</v>
      </c>
      <c r="L623" s="17">
        <v>0</v>
      </c>
      <c r="M623" s="17">
        <v>0</v>
      </c>
      <c r="N623" s="17">
        <v>0</v>
      </c>
      <c r="O623" s="17">
        <v>0</v>
      </c>
      <c r="P623" s="17">
        <v>0</v>
      </c>
      <c r="Q623" s="17">
        <v>0</v>
      </c>
      <c r="R623" s="17">
        <v>0</v>
      </c>
      <c r="S623" s="17">
        <v>0</v>
      </c>
      <c r="T623" s="17">
        <v>0</v>
      </c>
      <c r="U623" s="105">
        <v>0</v>
      </c>
      <c r="V623" s="105">
        <v>0</v>
      </c>
      <c r="W623" s="11">
        <v>0</v>
      </c>
      <c r="X623" s="11">
        <v>0</v>
      </c>
      <c r="Y623" s="11">
        <v>0</v>
      </c>
      <c r="Z623" s="11">
        <v>0</v>
      </c>
    </row>
    <row r="624" spans="1:26" hidden="1" x14ac:dyDescent="0.25">
      <c r="A624">
        <v>6</v>
      </c>
      <c r="B624" t="str">
        <f t="shared" si="20"/>
        <v>GC-01130</v>
      </c>
      <c r="C624" t="s">
        <v>317</v>
      </c>
      <c r="D624" t="str">
        <f t="shared" si="21"/>
        <v>01130</v>
      </c>
      <c r="E624" t="s">
        <v>385</v>
      </c>
      <c r="F624" s="17">
        <v>0</v>
      </c>
      <c r="G624" s="17">
        <v>0</v>
      </c>
      <c r="H624" s="17">
        <v>0</v>
      </c>
      <c r="I624" s="17">
        <v>0</v>
      </c>
      <c r="J624" s="17">
        <v>0</v>
      </c>
      <c r="K624" s="17">
        <v>0</v>
      </c>
      <c r="L624" s="17">
        <v>0</v>
      </c>
      <c r="M624" s="17">
        <v>0</v>
      </c>
      <c r="N624" s="17">
        <v>0</v>
      </c>
      <c r="O624" s="17">
        <v>0</v>
      </c>
      <c r="P624" s="17">
        <v>0</v>
      </c>
      <c r="Q624" s="17">
        <v>0</v>
      </c>
      <c r="R624" s="17">
        <v>0</v>
      </c>
      <c r="S624" s="17">
        <v>0</v>
      </c>
      <c r="T624" s="17">
        <v>0</v>
      </c>
      <c r="U624" s="105">
        <v>0</v>
      </c>
      <c r="V624" s="105">
        <v>0</v>
      </c>
      <c r="W624" s="11">
        <v>0</v>
      </c>
      <c r="X624" s="11">
        <v>0</v>
      </c>
      <c r="Y624" s="11">
        <v>0</v>
      </c>
      <c r="Z624" s="11">
        <v>0</v>
      </c>
    </row>
    <row r="625" spans="1:26" hidden="1" x14ac:dyDescent="0.25">
      <c r="A625">
        <v>6</v>
      </c>
      <c r="B625" t="str">
        <f t="shared" si="20"/>
        <v>GC-01131</v>
      </c>
      <c r="C625" t="s">
        <v>317</v>
      </c>
      <c r="D625" t="str">
        <f t="shared" si="21"/>
        <v>01131</v>
      </c>
      <c r="E625" t="s">
        <v>386</v>
      </c>
      <c r="F625" s="17">
        <v>613.66909999999996</v>
      </c>
      <c r="G625" s="17">
        <v>613.66899999999998</v>
      </c>
      <c r="H625" s="17">
        <v>644.37599999999998</v>
      </c>
      <c r="I625" s="17">
        <v>644.37599999999998</v>
      </c>
      <c r="J625" s="17">
        <v>464.59791999999999</v>
      </c>
      <c r="K625" s="17">
        <v>464.59791999999999</v>
      </c>
      <c r="L625" s="17">
        <v>468.37569999999999</v>
      </c>
      <c r="M625" s="17">
        <v>468.37569999999999</v>
      </c>
      <c r="N625" s="17">
        <v>526.53647000000001</v>
      </c>
      <c r="O625" s="17">
        <v>526.53647000000001</v>
      </c>
      <c r="P625" s="17">
        <v>582.61324000000002</v>
      </c>
      <c r="Q625" s="17">
        <v>582.61324000000002</v>
      </c>
      <c r="R625" s="17">
        <v>439.45671000000004</v>
      </c>
      <c r="S625" s="17">
        <v>439.45671000000004</v>
      </c>
      <c r="T625" s="17">
        <v>527.52068000000008</v>
      </c>
      <c r="U625" s="105">
        <v>527.52068000000008</v>
      </c>
      <c r="V625" s="105">
        <v>608.26533999999992</v>
      </c>
      <c r="W625" s="11">
        <v>608.26533999999992</v>
      </c>
      <c r="X625" s="11">
        <v>653.46332999999993</v>
      </c>
      <c r="Y625" s="11">
        <v>653.46332999999993</v>
      </c>
      <c r="Z625" s="11">
        <v>625.57938999999999</v>
      </c>
    </row>
    <row r="626" spans="1:26" hidden="1" x14ac:dyDescent="0.25">
      <c r="A626">
        <v>6</v>
      </c>
      <c r="B626" t="str">
        <f t="shared" si="20"/>
        <v>GC-01132</v>
      </c>
      <c r="C626" t="s">
        <v>317</v>
      </c>
      <c r="D626" t="str">
        <f t="shared" si="21"/>
        <v>01132</v>
      </c>
      <c r="E626" t="s">
        <v>387</v>
      </c>
      <c r="F626" s="17">
        <v>167.51535000000001</v>
      </c>
      <c r="G626" s="17">
        <v>167.51499999999999</v>
      </c>
      <c r="H626" s="17">
        <v>140.387</v>
      </c>
      <c r="I626" s="17">
        <v>140.386</v>
      </c>
      <c r="J626" s="17">
        <v>179.46799999999999</v>
      </c>
      <c r="K626" s="17">
        <v>179.46799999999999</v>
      </c>
      <c r="L626" s="17">
        <v>188.34198000000001</v>
      </c>
      <c r="M626" s="17">
        <v>188.34198000000001</v>
      </c>
      <c r="N626" s="17">
        <v>206.14443</v>
      </c>
      <c r="O626" s="17">
        <v>206.14443</v>
      </c>
      <c r="P626" s="17">
        <v>182.57326</v>
      </c>
      <c r="Q626" s="17">
        <v>182.57326</v>
      </c>
      <c r="R626" s="17">
        <v>196.40962999999999</v>
      </c>
      <c r="S626" s="17">
        <v>196.40962999999999</v>
      </c>
      <c r="T626" s="17">
        <v>234.26454000000001</v>
      </c>
      <c r="U626" s="105">
        <v>234.26454000000001</v>
      </c>
      <c r="V626" s="105">
        <v>229.21044000000001</v>
      </c>
      <c r="W626" s="11">
        <v>229.21044000000001</v>
      </c>
      <c r="X626" s="11">
        <v>257.63760000000002</v>
      </c>
      <c r="Y626" s="11">
        <v>257.63760000000002</v>
      </c>
      <c r="Z626" s="11">
        <v>234.32642999999999</v>
      </c>
    </row>
    <row r="627" spans="1:26" hidden="1" x14ac:dyDescent="0.25">
      <c r="A627">
        <v>6</v>
      </c>
      <c r="B627" t="str">
        <f t="shared" si="20"/>
        <v>GC-0120</v>
      </c>
      <c r="C627" t="s">
        <v>317</v>
      </c>
      <c r="D627" t="str">
        <f t="shared" si="21"/>
        <v>0120</v>
      </c>
      <c r="E627" t="s">
        <v>388</v>
      </c>
      <c r="F627" s="17">
        <v>0</v>
      </c>
      <c r="G627" s="17">
        <v>0</v>
      </c>
      <c r="H627" s="17">
        <v>0</v>
      </c>
      <c r="I627" s="17">
        <v>0</v>
      </c>
      <c r="J627" s="17">
        <v>0</v>
      </c>
      <c r="K627" s="17">
        <v>0</v>
      </c>
      <c r="L627" s="17">
        <v>0</v>
      </c>
      <c r="M627" s="17">
        <v>0</v>
      </c>
      <c r="N627" s="17">
        <v>0</v>
      </c>
      <c r="O627" s="17">
        <v>0</v>
      </c>
      <c r="P627" s="17">
        <v>0</v>
      </c>
      <c r="Q627" s="17">
        <v>0</v>
      </c>
      <c r="R627" s="17">
        <v>0</v>
      </c>
      <c r="S627" s="17">
        <v>0</v>
      </c>
      <c r="T627" s="17">
        <v>0</v>
      </c>
      <c r="U627" s="105">
        <v>0</v>
      </c>
      <c r="V627" s="105">
        <v>0</v>
      </c>
      <c r="W627" s="11">
        <v>0</v>
      </c>
      <c r="X627" s="11">
        <v>0</v>
      </c>
      <c r="Y627" s="11">
        <v>0</v>
      </c>
      <c r="Z627" s="11">
        <v>0</v>
      </c>
    </row>
    <row r="628" spans="1:26" hidden="1" x14ac:dyDescent="0.25">
      <c r="A628">
        <v>6</v>
      </c>
      <c r="B628" t="str">
        <f t="shared" si="20"/>
        <v>GC-0121</v>
      </c>
      <c r="C628" t="s">
        <v>317</v>
      </c>
      <c r="D628" t="str">
        <f t="shared" si="21"/>
        <v>0121</v>
      </c>
      <c r="E628" t="s">
        <v>389</v>
      </c>
      <c r="F628" s="17">
        <v>0</v>
      </c>
      <c r="G628" s="17">
        <v>0</v>
      </c>
      <c r="H628" s="17">
        <v>0</v>
      </c>
      <c r="I628" s="17">
        <v>0</v>
      </c>
      <c r="J628" s="17">
        <v>0</v>
      </c>
      <c r="K628" s="17">
        <v>0</v>
      </c>
      <c r="L628" s="17">
        <v>0</v>
      </c>
      <c r="M628" s="17">
        <v>0</v>
      </c>
      <c r="N628" s="17">
        <v>0</v>
      </c>
      <c r="O628" s="17">
        <v>0</v>
      </c>
      <c r="P628" s="17">
        <v>0</v>
      </c>
      <c r="Q628" s="17">
        <v>0</v>
      </c>
      <c r="R628" s="17">
        <v>0</v>
      </c>
      <c r="S628" s="17">
        <v>0</v>
      </c>
      <c r="T628" s="17">
        <v>0</v>
      </c>
      <c r="U628" s="105">
        <v>0</v>
      </c>
      <c r="V628" s="105">
        <v>0</v>
      </c>
      <c r="W628" s="11">
        <v>0</v>
      </c>
      <c r="X628" s="11">
        <v>0</v>
      </c>
      <c r="Y628" s="11">
        <v>0</v>
      </c>
      <c r="Z628" s="11">
        <v>0</v>
      </c>
    </row>
    <row r="629" spans="1:26" hidden="1" x14ac:dyDescent="0.25">
      <c r="A629">
        <v>6</v>
      </c>
      <c r="B629" t="str">
        <f t="shared" si="20"/>
        <v>GC-0122</v>
      </c>
      <c r="C629" t="s">
        <v>317</v>
      </c>
      <c r="D629" t="str">
        <f t="shared" si="21"/>
        <v>0122</v>
      </c>
      <c r="E629" t="s">
        <v>390</v>
      </c>
      <c r="F629" s="17">
        <v>0</v>
      </c>
      <c r="G629" s="17">
        <v>0</v>
      </c>
      <c r="H629" s="17">
        <v>0</v>
      </c>
      <c r="I629" s="17">
        <v>0</v>
      </c>
      <c r="J629" s="17">
        <v>0</v>
      </c>
      <c r="K629" s="17">
        <v>0</v>
      </c>
      <c r="L629" s="17">
        <v>0</v>
      </c>
      <c r="M629" s="17">
        <v>0</v>
      </c>
      <c r="N629" s="17">
        <v>0</v>
      </c>
      <c r="O629" s="17">
        <v>0</v>
      </c>
      <c r="P629" s="17">
        <v>0</v>
      </c>
      <c r="Q629" s="17">
        <v>0</v>
      </c>
      <c r="R629" s="17">
        <v>0</v>
      </c>
      <c r="S629" s="17">
        <v>0</v>
      </c>
      <c r="T629" s="17">
        <v>0</v>
      </c>
      <c r="U629" s="105">
        <v>0</v>
      </c>
      <c r="V629" s="105">
        <v>0</v>
      </c>
      <c r="W629" s="11">
        <v>0</v>
      </c>
      <c r="X629" s="11">
        <v>0</v>
      </c>
      <c r="Y629" s="11">
        <v>0</v>
      </c>
      <c r="Z629" s="11">
        <v>0</v>
      </c>
    </row>
    <row r="630" spans="1:26" hidden="1" x14ac:dyDescent="0.25">
      <c r="A630">
        <v>6</v>
      </c>
      <c r="B630" t="str">
        <f t="shared" si="20"/>
        <v>GC-0123</v>
      </c>
      <c r="C630" t="s">
        <v>317</v>
      </c>
      <c r="D630" t="str">
        <f t="shared" si="21"/>
        <v>0123</v>
      </c>
      <c r="E630" t="s">
        <v>391</v>
      </c>
      <c r="F630" s="17">
        <v>118.67349</v>
      </c>
      <c r="G630" s="17">
        <v>118.673</v>
      </c>
      <c r="H630" s="17">
        <v>147.16800000000001</v>
      </c>
      <c r="I630" s="17">
        <v>147.167</v>
      </c>
      <c r="J630" s="17">
        <v>166.86699999999999</v>
      </c>
      <c r="K630" s="17">
        <v>166.86699999999999</v>
      </c>
      <c r="L630" s="17">
        <v>145</v>
      </c>
      <c r="M630" s="17">
        <v>150.51770999999999</v>
      </c>
      <c r="N630" s="17">
        <v>160</v>
      </c>
      <c r="O630" s="17">
        <v>160</v>
      </c>
      <c r="P630" s="17">
        <v>130.19927999999999</v>
      </c>
      <c r="Q630" s="17">
        <v>130.19927999999999</v>
      </c>
      <c r="R630" s="17">
        <v>92.820710000000005</v>
      </c>
      <c r="S630" s="17">
        <v>92.820710000000005</v>
      </c>
      <c r="T630" s="17">
        <v>145.89542</v>
      </c>
      <c r="U630" s="105">
        <v>145.89542</v>
      </c>
      <c r="V630" s="105">
        <v>118.304</v>
      </c>
      <c r="W630" s="11">
        <v>118.304</v>
      </c>
      <c r="X630" s="11">
        <v>50.384140000000002</v>
      </c>
      <c r="Y630" s="11">
        <v>50.384140000000002</v>
      </c>
      <c r="Z630" s="11">
        <v>125.81461999999999</v>
      </c>
    </row>
    <row r="631" spans="1:26" hidden="1" x14ac:dyDescent="0.25">
      <c r="A631">
        <v>6</v>
      </c>
      <c r="B631" t="str">
        <f t="shared" si="20"/>
        <v>GC-0124</v>
      </c>
      <c r="C631" t="s">
        <v>317</v>
      </c>
      <c r="D631" t="str">
        <f t="shared" si="21"/>
        <v>0124</v>
      </c>
      <c r="E631" t="s">
        <v>392</v>
      </c>
      <c r="F631" s="17">
        <v>0</v>
      </c>
      <c r="G631" s="17">
        <v>0</v>
      </c>
      <c r="H631" s="17">
        <v>0</v>
      </c>
      <c r="I631" s="17">
        <v>0</v>
      </c>
      <c r="J631" s="17">
        <v>0</v>
      </c>
      <c r="K631" s="17">
        <v>0</v>
      </c>
      <c r="L631" s="17">
        <v>0</v>
      </c>
      <c r="M631" s="17">
        <v>0</v>
      </c>
      <c r="N631" s="17">
        <v>0</v>
      </c>
      <c r="O631" s="17">
        <v>0</v>
      </c>
      <c r="P631" s="17">
        <v>0</v>
      </c>
      <c r="Q631" s="17">
        <v>0</v>
      </c>
      <c r="R631" s="17">
        <v>0</v>
      </c>
      <c r="S631" s="17">
        <v>0</v>
      </c>
      <c r="T631" s="17">
        <v>0</v>
      </c>
      <c r="U631" s="105">
        <v>0</v>
      </c>
      <c r="V631" s="105">
        <v>0</v>
      </c>
      <c r="W631" s="11">
        <v>0</v>
      </c>
      <c r="X631" s="11">
        <v>0</v>
      </c>
      <c r="Y631" s="11">
        <v>0</v>
      </c>
      <c r="Z631" s="11">
        <v>0</v>
      </c>
    </row>
    <row r="632" spans="1:26" hidden="1" x14ac:dyDescent="0.25">
      <c r="A632">
        <v>6</v>
      </c>
      <c r="B632" t="str">
        <f t="shared" si="20"/>
        <v>GC-0131</v>
      </c>
      <c r="C632" t="s">
        <v>317</v>
      </c>
      <c r="D632" t="str">
        <f t="shared" si="21"/>
        <v>0131</v>
      </c>
      <c r="E632" t="s">
        <v>393</v>
      </c>
      <c r="F632" s="17">
        <v>19112.925070000001</v>
      </c>
      <c r="G632" s="17">
        <v>19116.735000000001</v>
      </c>
      <c r="H632" s="17">
        <v>20463.043000000001</v>
      </c>
      <c r="I632" s="17">
        <v>16146.88</v>
      </c>
      <c r="J632" s="17">
        <v>17427.060000000001</v>
      </c>
      <c r="K632" s="17">
        <v>17435.242100000003</v>
      </c>
      <c r="L632" s="17">
        <v>18769.642390000001</v>
      </c>
      <c r="M632" s="17">
        <v>20093.32978</v>
      </c>
      <c r="N632" s="17">
        <v>18092.682969999998</v>
      </c>
      <c r="O632" s="17">
        <v>18092.682969999998</v>
      </c>
      <c r="P632" s="17">
        <v>19164.25693</v>
      </c>
      <c r="Q632" s="17">
        <v>19164.25693</v>
      </c>
      <c r="R632" s="17">
        <v>20782.240550000002</v>
      </c>
      <c r="S632" s="17">
        <v>20782.240550000002</v>
      </c>
      <c r="T632" s="17">
        <v>23515.530489999997</v>
      </c>
      <c r="U632" s="105">
        <v>23515.530489999997</v>
      </c>
      <c r="V632" s="105">
        <v>26399.666440000001</v>
      </c>
      <c r="W632" s="11">
        <v>26399.666440000001</v>
      </c>
      <c r="X632" s="11">
        <v>27406.020350000003</v>
      </c>
      <c r="Y632" s="11">
        <v>27448.70839</v>
      </c>
      <c r="Z632" s="11">
        <v>34655.934970000002</v>
      </c>
    </row>
    <row r="633" spans="1:26" hidden="1" x14ac:dyDescent="0.25">
      <c r="A633">
        <v>6</v>
      </c>
      <c r="B633" t="str">
        <f t="shared" si="20"/>
        <v>GC-0132</v>
      </c>
      <c r="C633" t="s">
        <v>317</v>
      </c>
      <c r="D633" t="str">
        <f t="shared" si="21"/>
        <v>0132</v>
      </c>
      <c r="E633" t="s">
        <v>394</v>
      </c>
      <c r="F633" s="17">
        <v>0</v>
      </c>
      <c r="G633" s="17">
        <v>0</v>
      </c>
      <c r="H633" s="17">
        <v>0</v>
      </c>
      <c r="I633" s="17">
        <v>0</v>
      </c>
      <c r="J633" s="17">
        <v>0</v>
      </c>
      <c r="K633" s="17">
        <v>0</v>
      </c>
      <c r="L633" s="17">
        <v>0</v>
      </c>
      <c r="M633" s="17">
        <v>0</v>
      </c>
      <c r="N633" s="17">
        <v>0</v>
      </c>
      <c r="O633" s="17">
        <v>0</v>
      </c>
      <c r="P633" s="17">
        <v>0</v>
      </c>
      <c r="Q633" s="17">
        <v>0</v>
      </c>
      <c r="R633" s="17">
        <v>0</v>
      </c>
      <c r="S633" s="17">
        <v>0</v>
      </c>
      <c r="T633" s="17">
        <v>0</v>
      </c>
      <c r="U633" s="105">
        <v>0</v>
      </c>
      <c r="V633" s="105">
        <v>0</v>
      </c>
      <c r="W633" s="11">
        <v>0</v>
      </c>
      <c r="X633" s="11">
        <v>0</v>
      </c>
      <c r="Y633" s="11">
        <v>0</v>
      </c>
      <c r="Z633" s="11">
        <v>0</v>
      </c>
    </row>
    <row r="634" spans="1:26" hidden="1" x14ac:dyDescent="0.25">
      <c r="A634">
        <v>6</v>
      </c>
      <c r="B634" t="str">
        <f t="shared" si="20"/>
        <v>GC-0133</v>
      </c>
      <c r="C634" t="s">
        <v>317</v>
      </c>
      <c r="D634" t="str">
        <f t="shared" si="21"/>
        <v>0133</v>
      </c>
      <c r="E634" t="s">
        <v>395</v>
      </c>
      <c r="F634" s="17">
        <v>1876.40581</v>
      </c>
      <c r="G634" s="17">
        <v>3342.3049999999998</v>
      </c>
      <c r="H634" s="17">
        <v>3826.88</v>
      </c>
      <c r="I634" s="17">
        <v>1321.0940000000001</v>
      </c>
      <c r="J634" s="17">
        <v>909.87800000000004</v>
      </c>
      <c r="K634" s="17">
        <v>909.87843000000009</v>
      </c>
      <c r="L634" s="17">
        <v>777.17624999999998</v>
      </c>
      <c r="M634" s="17">
        <v>777.17624999999998</v>
      </c>
      <c r="N634" s="17">
        <v>2743.3645999999999</v>
      </c>
      <c r="O634" s="17">
        <v>2743.3645999999999</v>
      </c>
      <c r="P634" s="17">
        <v>1094.11988</v>
      </c>
      <c r="Q634" s="17">
        <v>1094.11988</v>
      </c>
      <c r="R634" s="17">
        <v>2931.5487899999998</v>
      </c>
      <c r="S634" s="17">
        <v>2931.5487899999998</v>
      </c>
      <c r="T634" s="17">
        <v>5602.2209499999999</v>
      </c>
      <c r="U634" s="105">
        <v>5602.2209499999999</v>
      </c>
      <c r="V634" s="105">
        <v>1436.43139</v>
      </c>
      <c r="W634" s="11">
        <v>1436.43139</v>
      </c>
      <c r="X634" s="11">
        <v>1163.9066</v>
      </c>
      <c r="Y634" s="11">
        <v>1163.9066</v>
      </c>
      <c r="Z634" s="11">
        <v>1052.1073600000002</v>
      </c>
    </row>
    <row r="635" spans="1:26" hidden="1" x14ac:dyDescent="0.25">
      <c r="A635">
        <v>6</v>
      </c>
      <c r="B635" t="str">
        <f t="shared" si="20"/>
        <v>GC-01400</v>
      </c>
      <c r="C635" t="s">
        <v>317</v>
      </c>
      <c r="D635" t="str">
        <f t="shared" si="21"/>
        <v>01400</v>
      </c>
      <c r="E635" t="s">
        <v>396</v>
      </c>
      <c r="F635" s="17">
        <v>0</v>
      </c>
      <c r="G635" s="17">
        <v>0</v>
      </c>
      <c r="H635" s="17">
        <v>0</v>
      </c>
      <c r="I635" s="17">
        <v>0</v>
      </c>
      <c r="J635" s="17">
        <v>0</v>
      </c>
      <c r="K635" s="17">
        <v>0</v>
      </c>
      <c r="L635" s="17">
        <v>0</v>
      </c>
      <c r="M635" s="17">
        <v>0</v>
      </c>
      <c r="N635" s="17">
        <v>0</v>
      </c>
      <c r="O635" s="17">
        <v>0</v>
      </c>
      <c r="P635" s="17">
        <v>0</v>
      </c>
      <c r="Q635" s="17">
        <v>0</v>
      </c>
      <c r="R635" s="17">
        <v>0</v>
      </c>
      <c r="S635" s="17">
        <v>0</v>
      </c>
      <c r="T635" s="17">
        <v>0</v>
      </c>
      <c r="U635" s="105">
        <v>0</v>
      </c>
      <c r="V635" s="105">
        <v>0</v>
      </c>
      <c r="W635" s="11">
        <v>0</v>
      </c>
      <c r="X635" s="11">
        <v>0</v>
      </c>
      <c r="Y635" s="11">
        <v>0</v>
      </c>
      <c r="Z635" s="11">
        <v>0</v>
      </c>
    </row>
    <row r="636" spans="1:26" hidden="1" x14ac:dyDescent="0.25">
      <c r="A636">
        <v>6</v>
      </c>
      <c r="B636" t="str">
        <f t="shared" si="20"/>
        <v>GC-01401</v>
      </c>
      <c r="C636" t="s">
        <v>317</v>
      </c>
      <c r="D636" t="str">
        <f t="shared" si="21"/>
        <v>01401</v>
      </c>
      <c r="E636" t="s">
        <v>397</v>
      </c>
      <c r="F636" s="17">
        <v>0</v>
      </c>
      <c r="G636" s="17">
        <v>0</v>
      </c>
      <c r="H636" s="17">
        <v>0</v>
      </c>
      <c r="I636" s="17">
        <v>0</v>
      </c>
      <c r="J636" s="17">
        <v>0</v>
      </c>
      <c r="K636" s="17">
        <v>0</v>
      </c>
      <c r="L636" s="17">
        <v>0</v>
      </c>
      <c r="M636" s="17">
        <v>0</v>
      </c>
      <c r="N636" s="17">
        <v>0</v>
      </c>
      <c r="O636" s="17">
        <v>0</v>
      </c>
      <c r="P636" s="17">
        <v>0</v>
      </c>
      <c r="Q636" s="17">
        <v>0</v>
      </c>
      <c r="R636" s="17">
        <v>0</v>
      </c>
      <c r="S636" s="17">
        <v>0</v>
      </c>
      <c r="T636" s="17">
        <v>0</v>
      </c>
      <c r="U636" s="105">
        <v>0</v>
      </c>
      <c r="V636" s="105">
        <v>0</v>
      </c>
      <c r="W636" s="11">
        <v>0</v>
      </c>
      <c r="X636" s="11">
        <v>0</v>
      </c>
      <c r="Y636" s="11">
        <v>0</v>
      </c>
      <c r="Z636" s="11">
        <v>0</v>
      </c>
    </row>
    <row r="637" spans="1:26" hidden="1" x14ac:dyDescent="0.25">
      <c r="A637">
        <v>6</v>
      </c>
      <c r="B637" t="str">
        <f t="shared" si="20"/>
        <v>GC-0150</v>
      </c>
      <c r="C637" t="s">
        <v>317</v>
      </c>
      <c r="D637" t="str">
        <f t="shared" si="21"/>
        <v>0150</v>
      </c>
      <c r="E637" t="s">
        <v>398</v>
      </c>
      <c r="F637" s="17">
        <v>0</v>
      </c>
      <c r="G637" s="17">
        <v>0</v>
      </c>
      <c r="H637" s="17">
        <v>0</v>
      </c>
      <c r="I637" s="17">
        <v>0</v>
      </c>
      <c r="J637" s="17">
        <v>0</v>
      </c>
      <c r="K637" s="17">
        <v>0</v>
      </c>
      <c r="L637" s="17">
        <v>0</v>
      </c>
      <c r="M637" s="17">
        <v>0</v>
      </c>
      <c r="N637" s="17">
        <v>0</v>
      </c>
      <c r="O637" s="17">
        <v>0</v>
      </c>
      <c r="P637" s="17">
        <v>0</v>
      </c>
      <c r="Q637" s="17">
        <v>0</v>
      </c>
      <c r="R637" s="17">
        <v>0</v>
      </c>
      <c r="S637" s="17">
        <v>0</v>
      </c>
      <c r="T637" s="17">
        <v>0</v>
      </c>
      <c r="U637" s="105">
        <v>0</v>
      </c>
      <c r="V637" s="105">
        <v>0</v>
      </c>
      <c r="W637" s="11">
        <v>0</v>
      </c>
      <c r="X637" s="11">
        <v>0</v>
      </c>
      <c r="Y637" s="11">
        <v>0</v>
      </c>
      <c r="Z637" s="11">
        <v>0</v>
      </c>
    </row>
    <row r="638" spans="1:26" hidden="1" x14ac:dyDescent="0.25">
      <c r="A638">
        <v>6</v>
      </c>
      <c r="B638" t="str">
        <f t="shared" si="20"/>
        <v>GC-01511</v>
      </c>
      <c r="C638" t="s">
        <v>317</v>
      </c>
      <c r="D638" t="str">
        <f t="shared" si="21"/>
        <v>01511</v>
      </c>
      <c r="E638" t="s">
        <v>399</v>
      </c>
      <c r="F638" s="17">
        <v>0</v>
      </c>
      <c r="G638" s="17">
        <v>0</v>
      </c>
      <c r="H638" s="17">
        <v>0</v>
      </c>
      <c r="I638" s="17">
        <v>0</v>
      </c>
      <c r="J638" s="17">
        <v>0</v>
      </c>
      <c r="K638" s="17">
        <v>0</v>
      </c>
      <c r="L638" s="17">
        <v>0</v>
      </c>
      <c r="M638" s="17">
        <v>0</v>
      </c>
      <c r="N638" s="17">
        <v>0</v>
      </c>
      <c r="O638" s="17">
        <v>0</v>
      </c>
      <c r="P638" s="17">
        <v>0</v>
      </c>
      <c r="Q638" s="17">
        <v>0</v>
      </c>
      <c r="R638" s="17">
        <v>0</v>
      </c>
      <c r="S638" s="17">
        <v>0</v>
      </c>
      <c r="T638" s="17">
        <v>0</v>
      </c>
      <c r="U638" s="105">
        <v>0</v>
      </c>
      <c r="V638" s="105">
        <v>0</v>
      </c>
      <c r="W638" s="11">
        <v>0</v>
      </c>
      <c r="X638" s="11">
        <v>0</v>
      </c>
      <c r="Y638" s="11">
        <v>0</v>
      </c>
      <c r="Z638" s="11">
        <v>0</v>
      </c>
    </row>
    <row r="639" spans="1:26" hidden="1" x14ac:dyDescent="0.25">
      <c r="A639">
        <v>6</v>
      </c>
      <c r="B639" t="str">
        <f t="shared" si="20"/>
        <v>GC-01512</v>
      </c>
      <c r="C639" t="s">
        <v>317</v>
      </c>
      <c r="D639" t="str">
        <f t="shared" si="21"/>
        <v>01512</v>
      </c>
      <c r="E639" t="s">
        <v>400</v>
      </c>
      <c r="F639" s="17">
        <v>0</v>
      </c>
      <c r="G639" s="17">
        <v>0</v>
      </c>
      <c r="H639" s="17">
        <v>0</v>
      </c>
      <c r="I639" s="17">
        <v>0</v>
      </c>
      <c r="J639" s="17">
        <v>0</v>
      </c>
      <c r="K639" s="17">
        <v>0</v>
      </c>
      <c r="L639" s="17">
        <v>0</v>
      </c>
      <c r="M639" s="17">
        <v>0</v>
      </c>
      <c r="N639" s="17">
        <v>0</v>
      </c>
      <c r="O639" s="17">
        <v>0</v>
      </c>
      <c r="P639" s="17">
        <v>0</v>
      </c>
      <c r="Q639" s="17">
        <v>0</v>
      </c>
      <c r="R639" s="17">
        <v>0</v>
      </c>
      <c r="S639" s="17">
        <v>0</v>
      </c>
      <c r="T639" s="17">
        <v>0</v>
      </c>
      <c r="U639" s="105">
        <v>0</v>
      </c>
      <c r="V639" s="105">
        <v>0</v>
      </c>
      <c r="W639" s="11">
        <v>0</v>
      </c>
      <c r="X639" s="11">
        <v>0</v>
      </c>
      <c r="Y639" s="11">
        <v>0</v>
      </c>
      <c r="Z639" s="11">
        <v>0</v>
      </c>
    </row>
    <row r="640" spans="1:26" hidden="1" x14ac:dyDescent="0.25">
      <c r="A640">
        <v>6</v>
      </c>
      <c r="B640" t="str">
        <f t="shared" si="20"/>
        <v>GC-01513</v>
      </c>
      <c r="C640" t="s">
        <v>317</v>
      </c>
      <c r="D640" t="str">
        <f t="shared" si="21"/>
        <v>01513</v>
      </c>
      <c r="E640" t="s">
        <v>401</v>
      </c>
      <c r="F640" s="17">
        <v>0</v>
      </c>
      <c r="G640" s="17">
        <v>0</v>
      </c>
      <c r="H640" s="17">
        <v>0</v>
      </c>
      <c r="I640" s="17">
        <v>0</v>
      </c>
      <c r="J640" s="17">
        <v>0</v>
      </c>
      <c r="K640" s="17">
        <v>0</v>
      </c>
      <c r="L640" s="17">
        <v>372.75567000000001</v>
      </c>
      <c r="M640" s="17">
        <v>372.75567000000001</v>
      </c>
      <c r="N640" s="17">
        <v>0</v>
      </c>
      <c r="O640" s="17">
        <v>0</v>
      </c>
      <c r="P640" s="17">
        <v>0</v>
      </c>
      <c r="Q640" s="17">
        <v>0</v>
      </c>
      <c r="R640" s="17">
        <v>0</v>
      </c>
      <c r="S640" s="17">
        <v>0</v>
      </c>
      <c r="T640" s="17">
        <v>0</v>
      </c>
      <c r="U640" s="105">
        <v>0</v>
      </c>
      <c r="V640" s="105">
        <v>0</v>
      </c>
      <c r="W640" s="11">
        <v>0</v>
      </c>
      <c r="X640" s="11">
        <v>0</v>
      </c>
      <c r="Y640" s="11">
        <v>0</v>
      </c>
      <c r="Z640" s="11">
        <v>0</v>
      </c>
    </row>
    <row r="641" spans="1:26" hidden="1" x14ac:dyDescent="0.25">
      <c r="A641">
        <v>6</v>
      </c>
      <c r="B641" t="str">
        <f t="shared" si="20"/>
        <v>GC-0152</v>
      </c>
      <c r="C641" t="s">
        <v>317</v>
      </c>
      <c r="D641" t="str">
        <f t="shared" si="21"/>
        <v>0152</v>
      </c>
      <c r="E641" t="s">
        <v>402</v>
      </c>
      <c r="F641" s="17">
        <v>0</v>
      </c>
      <c r="G641" s="17">
        <v>0</v>
      </c>
      <c r="H641" s="17">
        <v>0</v>
      </c>
      <c r="I641" s="17">
        <v>0</v>
      </c>
      <c r="J641" s="17">
        <v>0</v>
      </c>
      <c r="K641" s="17">
        <v>0</v>
      </c>
      <c r="L641" s="17">
        <v>0</v>
      </c>
      <c r="M641" s="17">
        <v>0</v>
      </c>
      <c r="N641" s="17">
        <v>0</v>
      </c>
      <c r="O641" s="17">
        <v>0</v>
      </c>
      <c r="P641" s="17">
        <v>0</v>
      </c>
      <c r="Q641" s="17">
        <v>0</v>
      </c>
      <c r="R641" s="17">
        <v>0</v>
      </c>
      <c r="S641" s="17">
        <v>0</v>
      </c>
      <c r="T641" s="17">
        <v>0</v>
      </c>
      <c r="U641" s="105">
        <v>0</v>
      </c>
      <c r="V641" s="105">
        <v>0</v>
      </c>
      <c r="W641" s="11">
        <v>0</v>
      </c>
      <c r="X641" s="11">
        <v>0</v>
      </c>
      <c r="Y641" s="11">
        <v>0</v>
      </c>
      <c r="Z641" s="11">
        <v>0</v>
      </c>
    </row>
    <row r="642" spans="1:26" hidden="1" x14ac:dyDescent="0.25">
      <c r="A642">
        <v>6</v>
      </c>
      <c r="B642" t="str">
        <f t="shared" si="20"/>
        <v>GC-0153</v>
      </c>
      <c r="C642" t="s">
        <v>317</v>
      </c>
      <c r="D642" t="str">
        <f t="shared" si="21"/>
        <v>0153</v>
      </c>
      <c r="E642" t="s">
        <v>403</v>
      </c>
      <c r="F642" s="17">
        <v>191.40553</v>
      </c>
      <c r="G642" s="17">
        <v>191.40600000000001</v>
      </c>
      <c r="H642" s="17">
        <v>133.04900000000001</v>
      </c>
      <c r="I642" s="17">
        <v>133.048</v>
      </c>
      <c r="J642" s="17">
        <v>90.293000000000006</v>
      </c>
      <c r="K642" s="17">
        <v>90.293000000000006</v>
      </c>
      <c r="L642" s="17">
        <v>0</v>
      </c>
      <c r="M642" s="17">
        <v>0</v>
      </c>
      <c r="N642" s="17">
        <v>193.26940999999999</v>
      </c>
      <c r="O642" s="17">
        <v>193.26940999999999</v>
      </c>
      <c r="P642" s="17">
        <v>227.15085000000002</v>
      </c>
      <c r="Q642" s="17">
        <v>227.15085000000002</v>
      </c>
      <c r="R642" s="17">
        <v>170.83795000000001</v>
      </c>
      <c r="S642" s="17">
        <v>170.83795000000001</v>
      </c>
      <c r="T642" s="17">
        <v>317.45888000000002</v>
      </c>
      <c r="U642" s="105">
        <v>317.45888000000002</v>
      </c>
      <c r="V642" s="105">
        <v>174.00989999999999</v>
      </c>
      <c r="W642" s="11">
        <v>174.00989999999999</v>
      </c>
      <c r="X642" s="11">
        <v>210.28755999999998</v>
      </c>
      <c r="Y642" s="11">
        <v>252.21405999999999</v>
      </c>
      <c r="Z642" s="11">
        <v>315.80682999999999</v>
      </c>
    </row>
    <row r="643" spans="1:26" hidden="1" x14ac:dyDescent="0.25">
      <c r="A643">
        <v>6</v>
      </c>
      <c r="B643" t="str">
        <f t="shared" si="20"/>
        <v>GC-0154</v>
      </c>
      <c r="C643" t="s">
        <v>317</v>
      </c>
      <c r="D643" t="str">
        <f t="shared" si="21"/>
        <v>0154</v>
      </c>
      <c r="E643" t="s">
        <v>404</v>
      </c>
      <c r="F643" s="17">
        <v>0</v>
      </c>
      <c r="G643" s="17">
        <v>0</v>
      </c>
      <c r="H643" s="17">
        <v>0</v>
      </c>
      <c r="I643" s="17">
        <v>0</v>
      </c>
      <c r="J643" s="17">
        <v>0</v>
      </c>
      <c r="K643" s="17">
        <v>0</v>
      </c>
      <c r="L643" s="17">
        <v>0</v>
      </c>
      <c r="M643" s="17">
        <v>0</v>
      </c>
      <c r="N643" s="17">
        <v>0</v>
      </c>
      <c r="O643" s="17">
        <v>0</v>
      </c>
      <c r="P643" s="17">
        <v>0</v>
      </c>
      <c r="Q643" s="17">
        <v>0</v>
      </c>
      <c r="R643" s="17">
        <v>0</v>
      </c>
      <c r="S643" s="17">
        <v>0</v>
      </c>
      <c r="T643" s="17">
        <v>0</v>
      </c>
      <c r="U643" s="105">
        <v>0</v>
      </c>
      <c r="V643" s="105">
        <v>0</v>
      </c>
      <c r="W643" s="11">
        <v>0</v>
      </c>
      <c r="X643" s="11">
        <v>0</v>
      </c>
      <c r="Y643" s="11">
        <v>0</v>
      </c>
      <c r="Z643" s="11">
        <v>0</v>
      </c>
    </row>
    <row r="644" spans="1:26" hidden="1" x14ac:dyDescent="0.25">
      <c r="A644">
        <v>6</v>
      </c>
      <c r="B644" t="str">
        <f t="shared" ref="B644:B707" si="22">C644&amp;"-"&amp;D644</f>
        <v>GC-0155</v>
      </c>
      <c r="C644" t="s">
        <v>317</v>
      </c>
      <c r="D644" t="str">
        <f t="shared" ref="D644:D707" si="23">SUBSTITUTE(E644,".","")</f>
        <v>0155</v>
      </c>
      <c r="E644" t="s">
        <v>405</v>
      </c>
      <c r="F644" s="17">
        <v>0</v>
      </c>
      <c r="G644" s="17">
        <v>0</v>
      </c>
      <c r="H644" s="17">
        <v>0</v>
      </c>
      <c r="I644" s="17">
        <v>0</v>
      </c>
      <c r="J644" s="17">
        <v>0</v>
      </c>
      <c r="K644" s="17">
        <v>0</v>
      </c>
      <c r="L644" s="17">
        <v>0</v>
      </c>
      <c r="M644" s="17">
        <v>0</v>
      </c>
      <c r="N644" s="17">
        <v>0</v>
      </c>
      <c r="O644" s="17">
        <v>0</v>
      </c>
      <c r="P644" s="17">
        <v>0</v>
      </c>
      <c r="Q644" s="17">
        <v>0</v>
      </c>
      <c r="R644" s="17">
        <v>0</v>
      </c>
      <c r="S644" s="17">
        <v>0</v>
      </c>
      <c r="T644" s="17">
        <v>0</v>
      </c>
      <c r="U644" s="105">
        <v>0</v>
      </c>
      <c r="V644" s="105">
        <v>0</v>
      </c>
      <c r="W644" s="11">
        <v>0</v>
      </c>
      <c r="X644" s="11">
        <v>0</v>
      </c>
      <c r="Y644" s="11">
        <v>0</v>
      </c>
      <c r="Z644" s="11">
        <v>0</v>
      </c>
    </row>
    <row r="645" spans="1:26" hidden="1" x14ac:dyDescent="0.25">
      <c r="A645">
        <v>6</v>
      </c>
      <c r="B645" t="str">
        <f t="shared" si="22"/>
        <v>GC-0160</v>
      </c>
      <c r="C645" t="s">
        <v>317</v>
      </c>
      <c r="D645" t="str">
        <f t="shared" si="23"/>
        <v>0160</v>
      </c>
      <c r="E645" t="s">
        <v>406</v>
      </c>
      <c r="F645" s="17">
        <v>13.66756</v>
      </c>
      <c r="G645" s="17">
        <v>13.667999999999999</v>
      </c>
      <c r="H645" s="17">
        <v>1.516</v>
      </c>
      <c r="I645" s="17">
        <v>1.516</v>
      </c>
      <c r="J645" s="17">
        <v>20.72</v>
      </c>
      <c r="K645" s="17">
        <v>20.72</v>
      </c>
      <c r="L645" s="17">
        <v>19.943390000000001</v>
      </c>
      <c r="M645" s="17">
        <v>19.943390000000001</v>
      </c>
      <c r="N645" s="17">
        <v>23.943429999999999</v>
      </c>
      <c r="O645" s="17">
        <v>23.943429999999999</v>
      </c>
      <c r="P645" s="17">
        <v>17.524259999999998</v>
      </c>
      <c r="Q645" s="17">
        <v>17.524259999999998</v>
      </c>
      <c r="R645" s="17">
        <v>19.917290000000001</v>
      </c>
      <c r="S645" s="17">
        <v>19.917290000000001</v>
      </c>
      <c r="T645" s="17">
        <v>28.163869999999999</v>
      </c>
      <c r="U645" s="105">
        <v>28.163869999999999</v>
      </c>
      <c r="V645" s="105">
        <v>403.41476</v>
      </c>
      <c r="W645" s="11">
        <v>403.41476</v>
      </c>
      <c r="X645" s="11">
        <v>24.788810000000002</v>
      </c>
      <c r="Y645" s="11">
        <v>24.788810000000002</v>
      </c>
      <c r="Z645" s="11">
        <v>15.119459999999998</v>
      </c>
    </row>
    <row r="646" spans="1:26" hidden="1" x14ac:dyDescent="0.25">
      <c r="A646">
        <v>6</v>
      </c>
      <c r="B646" t="str">
        <f t="shared" si="22"/>
        <v>GC-0170</v>
      </c>
      <c r="C646" t="s">
        <v>317</v>
      </c>
      <c r="D646" t="str">
        <f t="shared" si="23"/>
        <v>0170</v>
      </c>
      <c r="E646" t="s">
        <v>407</v>
      </c>
      <c r="F646" s="17">
        <v>0</v>
      </c>
      <c r="G646" s="17">
        <v>0</v>
      </c>
      <c r="H646" s="17">
        <v>0</v>
      </c>
      <c r="I646" s="17">
        <v>0</v>
      </c>
      <c r="J646" s="17">
        <v>0</v>
      </c>
      <c r="K646" s="17">
        <v>0</v>
      </c>
      <c r="L646" s="17">
        <v>0</v>
      </c>
      <c r="M646" s="17">
        <v>0</v>
      </c>
      <c r="N646" s="17">
        <v>0</v>
      </c>
      <c r="O646" s="17">
        <v>0</v>
      </c>
      <c r="P646" s="17">
        <v>0</v>
      </c>
      <c r="Q646" s="17">
        <v>0</v>
      </c>
      <c r="R646" s="17">
        <v>0</v>
      </c>
      <c r="S646" s="17">
        <v>0</v>
      </c>
      <c r="T646" s="17">
        <v>0</v>
      </c>
      <c r="U646" s="105">
        <v>0</v>
      </c>
      <c r="V646" s="105">
        <v>0</v>
      </c>
      <c r="W646" s="11">
        <v>0</v>
      </c>
      <c r="X646" s="11">
        <v>0</v>
      </c>
      <c r="Y646" s="11">
        <v>0</v>
      </c>
      <c r="Z646" s="11">
        <v>0</v>
      </c>
    </row>
    <row r="647" spans="1:26" hidden="1" x14ac:dyDescent="0.25">
      <c r="A647">
        <v>6</v>
      </c>
      <c r="B647" t="str">
        <f t="shared" si="22"/>
        <v>GC-0171</v>
      </c>
      <c r="C647" t="s">
        <v>317</v>
      </c>
      <c r="D647" t="str">
        <f t="shared" si="23"/>
        <v>0171</v>
      </c>
      <c r="E647" t="s">
        <v>408</v>
      </c>
      <c r="F647" s="17">
        <v>2564.9329899999998</v>
      </c>
      <c r="G647" s="17">
        <v>2564.933</v>
      </c>
      <c r="H647" s="17">
        <v>2218.9209999999998</v>
      </c>
      <c r="I647" s="17">
        <v>2218.9209999999998</v>
      </c>
      <c r="J647" s="17">
        <v>2229.9490000000001</v>
      </c>
      <c r="K647" s="17">
        <v>2229.9490000000001</v>
      </c>
      <c r="L647" s="17">
        <v>2212.60302</v>
      </c>
      <c r="M647" s="17">
        <v>2261.5443799999998</v>
      </c>
      <c r="N647" s="17">
        <v>1979.23795</v>
      </c>
      <c r="O647" s="17">
        <v>1979.23795</v>
      </c>
      <c r="P647" s="17">
        <v>1910.0684099999999</v>
      </c>
      <c r="Q647" s="17">
        <v>1910.0684099999999</v>
      </c>
      <c r="R647" s="17">
        <v>1977.2549299999998</v>
      </c>
      <c r="S647" s="17">
        <v>1977.2549299999998</v>
      </c>
      <c r="T647" s="17">
        <v>10308.95196</v>
      </c>
      <c r="U647" s="105">
        <v>10308.95196</v>
      </c>
      <c r="V647" s="105">
        <v>3376.2644599999999</v>
      </c>
      <c r="W647" s="11">
        <v>3376.2644599999999</v>
      </c>
      <c r="X647" s="11">
        <v>13804.92532</v>
      </c>
      <c r="Y647" s="11">
        <v>13804.92532</v>
      </c>
      <c r="Z647" s="11">
        <v>6445.7522099999996</v>
      </c>
    </row>
    <row r="648" spans="1:26" hidden="1" x14ac:dyDescent="0.25">
      <c r="A648">
        <v>6</v>
      </c>
      <c r="B648" t="str">
        <f t="shared" si="22"/>
        <v>GC-0172</v>
      </c>
      <c r="C648" t="s">
        <v>317</v>
      </c>
      <c r="D648" t="str">
        <f t="shared" si="23"/>
        <v>0172</v>
      </c>
      <c r="E648" t="s">
        <v>409</v>
      </c>
      <c r="F648" s="17">
        <v>3026.2726299999999</v>
      </c>
      <c r="G648" s="17">
        <v>3100.6410000000001</v>
      </c>
      <c r="H648" s="17">
        <v>3208.6570000000002</v>
      </c>
      <c r="I648" s="17">
        <v>3208.6570000000002</v>
      </c>
      <c r="J648" s="17">
        <v>3380.8009999999999</v>
      </c>
      <c r="K648" s="17">
        <v>3380.8009999999999</v>
      </c>
      <c r="L648" s="17">
        <v>3545.10754</v>
      </c>
      <c r="M648" s="17">
        <v>3662.3316199999999</v>
      </c>
      <c r="N648" s="17">
        <v>3847.5250699999997</v>
      </c>
      <c r="O648" s="17">
        <v>3847.5250699999997</v>
      </c>
      <c r="P648" s="17">
        <v>4364.9016900000006</v>
      </c>
      <c r="Q648" s="17">
        <v>4364.9016900000006</v>
      </c>
      <c r="R648" s="17">
        <v>4610.1180100000001</v>
      </c>
      <c r="S648" s="17">
        <v>4610.1180100000001</v>
      </c>
      <c r="T648" s="17">
        <v>19532.609969999998</v>
      </c>
      <c r="U648" s="105">
        <v>19532.609969999998</v>
      </c>
      <c r="V648" s="105">
        <v>94814.747260000004</v>
      </c>
      <c r="W648" s="11">
        <v>94814.747260000004</v>
      </c>
      <c r="X648" s="11">
        <v>61436.358869999996</v>
      </c>
      <c r="Y648" s="11">
        <v>61436.358869999996</v>
      </c>
      <c r="Z648" s="11">
        <v>101761.88129999999</v>
      </c>
    </row>
    <row r="649" spans="1:26" hidden="1" x14ac:dyDescent="0.25">
      <c r="A649">
        <v>6</v>
      </c>
      <c r="B649" t="str">
        <f t="shared" si="22"/>
        <v>GC-0173</v>
      </c>
      <c r="C649" t="s">
        <v>317</v>
      </c>
      <c r="D649" t="str">
        <f t="shared" si="23"/>
        <v>0173</v>
      </c>
      <c r="E649" t="s">
        <v>410</v>
      </c>
      <c r="F649" s="17">
        <v>0</v>
      </c>
      <c r="G649" s="17">
        <v>0</v>
      </c>
      <c r="H649" s="17">
        <v>0</v>
      </c>
      <c r="I649" s="17">
        <v>0</v>
      </c>
      <c r="J649" s="17">
        <v>0</v>
      </c>
      <c r="K649" s="17">
        <v>0</v>
      </c>
      <c r="L649" s="17">
        <v>0</v>
      </c>
      <c r="M649" s="17">
        <v>0</v>
      </c>
      <c r="N649" s="17">
        <v>0</v>
      </c>
      <c r="O649" s="17">
        <v>0</v>
      </c>
      <c r="P649" s="17">
        <v>0</v>
      </c>
      <c r="Q649" s="17">
        <v>0</v>
      </c>
      <c r="R649" s="17">
        <v>0</v>
      </c>
      <c r="S649" s="17">
        <v>0</v>
      </c>
      <c r="T649" s="17">
        <v>0</v>
      </c>
      <c r="U649" s="105">
        <v>0</v>
      </c>
      <c r="V649" s="105">
        <v>0</v>
      </c>
      <c r="W649" s="11">
        <v>0</v>
      </c>
      <c r="X649" s="11">
        <v>0</v>
      </c>
      <c r="Y649" s="11">
        <v>0</v>
      </c>
      <c r="Z649" s="11">
        <v>0</v>
      </c>
    </row>
    <row r="650" spans="1:26" hidden="1" x14ac:dyDescent="0.25">
      <c r="A650">
        <v>6</v>
      </c>
      <c r="B650" t="str">
        <f t="shared" si="22"/>
        <v>GC-0174</v>
      </c>
      <c r="C650" t="s">
        <v>317</v>
      </c>
      <c r="D650" t="str">
        <f t="shared" si="23"/>
        <v>0174</v>
      </c>
      <c r="E650" t="s">
        <v>411</v>
      </c>
      <c r="F650" s="17">
        <v>0</v>
      </c>
      <c r="G650" s="17">
        <v>0</v>
      </c>
      <c r="H650" s="17">
        <v>0</v>
      </c>
      <c r="I650" s="17">
        <v>0</v>
      </c>
      <c r="J650" s="17">
        <v>0</v>
      </c>
      <c r="K650" s="17">
        <v>0</v>
      </c>
      <c r="L650" s="17">
        <v>0</v>
      </c>
      <c r="M650" s="17">
        <v>0</v>
      </c>
      <c r="N650" s="17">
        <v>0</v>
      </c>
      <c r="O650" s="17">
        <v>0</v>
      </c>
      <c r="P650" s="17">
        <v>0</v>
      </c>
      <c r="Q650" s="17">
        <v>0</v>
      </c>
      <c r="R650" s="17">
        <v>0</v>
      </c>
      <c r="S650" s="17">
        <v>0</v>
      </c>
      <c r="T650" s="17">
        <v>0</v>
      </c>
      <c r="U650" s="105">
        <v>0</v>
      </c>
      <c r="V650" s="105">
        <v>0</v>
      </c>
      <c r="W650" s="11">
        <v>0</v>
      </c>
      <c r="X650" s="11">
        <v>0</v>
      </c>
      <c r="Y650" s="11">
        <v>0</v>
      </c>
      <c r="Z650" s="11">
        <v>0</v>
      </c>
    </row>
    <row r="651" spans="1:26" hidden="1" x14ac:dyDescent="0.25">
      <c r="A651">
        <v>6</v>
      </c>
      <c r="B651" t="str">
        <f t="shared" si="22"/>
        <v>GC-0175</v>
      </c>
      <c r="C651" t="s">
        <v>317</v>
      </c>
      <c r="D651" t="str">
        <f t="shared" si="23"/>
        <v>0175</v>
      </c>
      <c r="E651" t="s">
        <v>412</v>
      </c>
      <c r="F651" s="17">
        <v>0</v>
      </c>
      <c r="G651" s="17">
        <v>0</v>
      </c>
      <c r="H651" s="17">
        <v>0</v>
      </c>
      <c r="I651" s="17">
        <v>0</v>
      </c>
      <c r="J651" s="17">
        <v>0</v>
      </c>
      <c r="K651" s="17">
        <v>0</v>
      </c>
      <c r="L651" s="17">
        <v>0</v>
      </c>
      <c r="M651" s="17">
        <v>0</v>
      </c>
      <c r="N651" s="17">
        <v>0</v>
      </c>
      <c r="O651" s="17">
        <v>0</v>
      </c>
      <c r="P651" s="17">
        <v>0</v>
      </c>
      <c r="Q651" s="17">
        <v>0</v>
      </c>
      <c r="R651" s="17">
        <v>0</v>
      </c>
      <c r="S651" s="17">
        <v>0</v>
      </c>
      <c r="T651" s="17">
        <v>0</v>
      </c>
      <c r="U651" s="105">
        <v>0</v>
      </c>
      <c r="V651" s="105">
        <v>0</v>
      </c>
      <c r="W651" s="11">
        <v>0</v>
      </c>
      <c r="X651" s="11">
        <v>0</v>
      </c>
      <c r="Y651" s="11">
        <v>0</v>
      </c>
      <c r="Z651" s="11">
        <v>0</v>
      </c>
    </row>
    <row r="652" spans="1:26" hidden="1" x14ac:dyDescent="0.25">
      <c r="A652">
        <v>6</v>
      </c>
      <c r="B652" t="str">
        <f t="shared" si="22"/>
        <v>GC-0176</v>
      </c>
      <c r="C652" t="s">
        <v>317</v>
      </c>
      <c r="D652" t="str">
        <f t="shared" si="23"/>
        <v>0176</v>
      </c>
      <c r="E652" t="s">
        <v>413</v>
      </c>
      <c r="F652" s="17">
        <v>0</v>
      </c>
      <c r="G652" s="17">
        <v>0</v>
      </c>
      <c r="H652" s="17">
        <v>0</v>
      </c>
      <c r="I652" s="17">
        <v>0</v>
      </c>
      <c r="J652" s="17">
        <v>0</v>
      </c>
      <c r="K652" s="17">
        <v>0</v>
      </c>
      <c r="L652" s="17">
        <v>0</v>
      </c>
      <c r="M652" s="17">
        <v>0</v>
      </c>
      <c r="N652" s="17">
        <v>0</v>
      </c>
      <c r="O652" s="17">
        <v>0</v>
      </c>
      <c r="P652" s="17">
        <v>0</v>
      </c>
      <c r="Q652" s="17">
        <v>0</v>
      </c>
      <c r="R652" s="17">
        <v>0</v>
      </c>
      <c r="S652" s="17">
        <v>0</v>
      </c>
      <c r="T652" s="17">
        <v>0</v>
      </c>
      <c r="U652" s="105">
        <v>0</v>
      </c>
      <c r="V652" s="105">
        <v>0</v>
      </c>
      <c r="W652" s="11">
        <v>0</v>
      </c>
      <c r="X652" s="11">
        <v>0</v>
      </c>
      <c r="Y652" s="11">
        <v>0</v>
      </c>
      <c r="Z652" s="11">
        <v>0</v>
      </c>
    </row>
    <row r="653" spans="1:26" hidden="1" x14ac:dyDescent="0.25">
      <c r="A653">
        <v>6</v>
      </c>
      <c r="B653" t="str">
        <f t="shared" si="22"/>
        <v>GC-0177</v>
      </c>
      <c r="C653" t="s">
        <v>317</v>
      </c>
      <c r="D653" t="str">
        <f t="shared" si="23"/>
        <v>0177</v>
      </c>
      <c r="E653" t="s">
        <v>414</v>
      </c>
      <c r="F653" s="17">
        <v>0</v>
      </c>
      <c r="G653" s="17">
        <v>0</v>
      </c>
      <c r="H653" s="17">
        <v>0</v>
      </c>
      <c r="I653" s="17">
        <v>0</v>
      </c>
      <c r="J653" s="17">
        <v>0</v>
      </c>
      <c r="K653" s="17">
        <v>0</v>
      </c>
      <c r="L653" s="17">
        <v>0</v>
      </c>
      <c r="M653" s="17">
        <v>0</v>
      </c>
      <c r="N653" s="17">
        <v>0</v>
      </c>
      <c r="O653" s="17">
        <v>0</v>
      </c>
      <c r="P653" s="17">
        <v>0</v>
      </c>
      <c r="Q653" s="17">
        <v>0</v>
      </c>
      <c r="R653" s="17">
        <v>0</v>
      </c>
      <c r="S653" s="17">
        <v>0</v>
      </c>
      <c r="T653" s="17">
        <v>0</v>
      </c>
      <c r="U653" s="105">
        <v>0</v>
      </c>
      <c r="V653" s="105">
        <v>0</v>
      </c>
      <c r="W653" s="11">
        <v>0</v>
      </c>
      <c r="X653" s="11">
        <v>0</v>
      </c>
      <c r="Y653" s="11">
        <v>0</v>
      </c>
      <c r="Z653" s="11">
        <v>0</v>
      </c>
    </row>
    <row r="654" spans="1:26" hidden="1" x14ac:dyDescent="0.25">
      <c r="A654">
        <v>6</v>
      </c>
      <c r="B654" t="str">
        <f t="shared" si="22"/>
        <v>GC-0180</v>
      </c>
      <c r="C654" t="s">
        <v>317</v>
      </c>
      <c r="D654" t="str">
        <f t="shared" si="23"/>
        <v>0180</v>
      </c>
      <c r="E654" t="s">
        <v>415</v>
      </c>
      <c r="F654" s="17">
        <v>0</v>
      </c>
      <c r="G654" s="17">
        <v>0</v>
      </c>
      <c r="H654" s="17">
        <v>0</v>
      </c>
      <c r="I654" s="17">
        <v>0</v>
      </c>
      <c r="J654" s="17">
        <v>0</v>
      </c>
      <c r="K654" s="17">
        <v>0</v>
      </c>
      <c r="L654" s="17">
        <v>0</v>
      </c>
      <c r="M654" s="17">
        <v>0</v>
      </c>
      <c r="N654" s="17">
        <v>0</v>
      </c>
      <c r="O654" s="17">
        <v>0</v>
      </c>
      <c r="P654" s="17">
        <v>0</v>
      </c>
      <c r="Q654" s="17">
        <v>0</v>
      </c>
      <c r="R654" s="17">
        <v>0</v>
      </c>
      <c r="S654" s="17">
        <v>0</v>
      </c>
      <c r="T654" s="17">
        <v>0</v>
      </c>
      <c r="U654" s="105">
        <v>0</v>
      </c>
      <c r="V654" s="105">
        <v>0</v>
      </c>
      <c r="W654" s="11">
        <v>0</v>
      </c>
      <c r="X654" s="11">
        <v>0</v>
      </c>
      <c r="Y654" s="11">
        <v>0</v>
      </c>
      <c r="Z654" s="11">
        <v>0</v>
      </c>
    </row>
    <row r="655" spans="1:26" hidden="1" x14ac:dyDescent="0.25">
      <c r="A655">
        <v>6</v>
      </c>
      <c r="B655" t="str">
        <f t="shared" si="22"/>
        <v>GC-01811</v>
      </c>
      <c r="C655" t="s">
        <v>317</v>
      </c>
      <c r="D655" t="str">
        <f t="shared" si="23"/>
        <v>01811</v>
      </c>
      <c r="E655" t="s">
        <v>416</v>
      </c>
      <c r="F655" s="17">
        <v>0</v>
      </c>
      <c r="G655" s="17">
        <v>0</v>
      </c>
      <c r="H655" s="17">
        <v>0</v>
      </c>
      <c r="I655" s="17">
        <v>0</v>
      </c>
      <c r="J655" s="17">
        <v>0</v>
      </c>
      <c r="K655" s="17">
        <v>0</v>
      </c>
      <c r="L655" s="17">
        <v>0</v>
      </c>
      <c r="M655" s="17">
        <v>0</v>
      </c>
      <c r="N655" s="17">
        <v>0</v>
      </c>
      <c r="O655" s="17">
        <v>0</v>
      </c>
      <c r="P655" s="17">
        <v>0</v>
      </c>
      <c r="Q655" s="17">
        <v>0</v>
      </c>
      <c r="R655" s="17">
        <v>0</v>
      </c>
      <c r="S655" s="17">
        <v>0</v>
      </c>
      <c r="T655" s="17">
        <v>0</v>
      </c>
      <c r="U655" s="105">
        <v>0</v>
      </c>
      <c r="V655" s="105">
        <v>0</v>
      </c>
      <c r="W655" s="11">
        <v>0</v>
      </c>
      <c r="X655" s="11">
        <v>0</v>
      </c>
      <c r="Y655" s="11">
        <v>0</v>
      </c>
      <c r="Z655" s="11">
        <v>0</v>
      </c>
    </row>
    <row r="656" spans="1:26" hidden="1" x14ac:dyDescent="0.25">
      <c r="A656">
        <v>6</v>
      </c>
      <c r="B656" t="str">
        <f t="shared" si="22"/>
        <v>GC-01812</v>
      </c>
      <c r="C656" t="s">
        <v>317</v>
      </c>
      <c r="D656" t="str">
        <f t="shared" si="23"/>
        <v>01812</v>
      </c>
      <c r="E656" t="s">
        <v>417</v>
      </c>
      <c r="F656" s="17">
        <v>0</v>
      </c>
      <c r="G656" s="17">
        <v>17929.32</v>
      </c>
      <c r="H656" s="17">
        <v>0</v>
      </c>
      <c r="I656" s="17">
        <v>0</v>
      </c>
      <c r="J656" s="17">
        <v>0</v>
      </c>
      <c r="K656" s="17">
        <v>0</v>
      </c>
      <c r="L656" s="17">
        <v>0</v>
      </c>
      <c r="M656" s="17">
        <v>0</v>
      </c>
      <c r="N656" s="17">
        <v>0</v>
      </c>
      <c r="O656" s="17">
        <v>0</v>
      </c>
      <c r="P656" s="17">
        <v>0</v>
      </c>
      <c r="Q656" s="17">
        <v>0</v>
      </c>
      <c r="R656" s="17">
        <v>0</v>
      </c>
      <c r="S656" s="17">
        <v>0</v>
      </c>
      <c r="T656" s="17">
        <v>0</v>
      </c>
      <c r="U656" s="105">
        <v>0</v>
      </c>
      <c r="V656" s="105">
        <v>0</v>
      </c>
      <c r="W656" s="11">
        <v>0</v>
      </c>
      <c r="X656" s="11">
        <v>0</v>
      </c>
      <c r="Y656" s="11">
        <v>0</v>
      </c>
      <c r="Z656" s="11">
        <v>0</v>
      </c>
    </row>
    <row r="657" spans="1:26" hidden="1" x14ac:dyDescent="0.25">
      <c r="A657">
        <v>6</v>
      </c>
      <c r="B657" t="str">
        <f t="shared" si="22"/>
        <v>GC-01821</v>
      </c>
      <c r="C657" t="s">
        <v>317</v>
      </c>
      <c r="D657" t="str">
        <f t="shared" si="23"/>
        <v>01821</v>
      </c>
      <c r="E657" t="s">
        <v>418</v>
      </c>
      <c r="F657" s="17">
        <v>0</v>
      </c>
      <c r="G657" s="17">
        <v>0</v>
      </c>
      <c r="H657" s="17">
        <v>0</v>
      </c>
      <c r="I657" s="17">
        <v>0</v>
      </c>
      <c r="J657" s="17">
        <v>0</v>
      </c>
      <c r="K657" s="17">
        <v>0</v>
      </c>
      <c r="L657" s="17">
        <v>0</v>
      </c>
      <c r="M657" s="17">
        <v>0</v>
      </c>
      <c r="N657" s="17">
        <v>0</v>
      </c>
      <c r="O657" s="17">
        <v>0</v>
      </c>
      <c r="P657" s="17">
        <v>0</v>
      </c>
      <c r="Q657" s="17">
        <v>0</v>
      </c>
      <c r="R657" s="17">
        <v>0</v>
      </c>
      <c r="S657" s="17">
        <v>0</v>
      </c>
      <c r="T657" s="17">
        <v>0</v>
      </c>
      <c r="U657" s="105">
        <v>0</v>
      </c>
      <c r="V657" s="105">
        <v>0</v>
      </c>
      <c r="W657" s="11">
        <v>0</v>
      </c>
      <c r="X657" s="11">
        <v>0</v>
      </c>
      <c r="Y657" s="11">
        <v>0</v>
      </c>
      <c r="Z657" s="11">
        <v>0</v>
      </c>
    </row>
    <row r="658" spans="1:26" hidden="1" x14ac:dyDescent="0.25">
      <c r="A658">
        <v>6</v>
      </c>
      <c r="B658" t="str">
        <f t="shared" si="22"/>
        <v>GC-01822</v>
      </c>
      <c r="C658" t="s">
        <v>317</v>
      </c>
      <c r="D658" t="str">
        <f t="shared" si="23"/>
        <v>01822</v>
      </c>
      <c r="E658" t="s">
        <v>419</v>
      </c>
      <c r="F658" s="17">
        <v>17929.319749999999</v>
      </c>
      <c r="G658" s="17">
        <v>0</v>
      </c>
      <c r="H658" s="17">
        <v>19209.219000000001</v>
      </c>
      <c r="I658" s="17">
        <v>19209.219000000001</v>
      </c>
      <c r="J658" s="17">
        <v>20345.27</v>
      </c>
      <c r="K658" s="17">
        <v>20345.27</v>
      </c>
      <c r="L658" s="17">
        <v>20841.684430000001</v>
      </c>
      <c r="M658" s="17">
        <v>20841.684430000001</v>
      </c>
      <c r="N658" s="17">
        <v>20752.999260000001</v>
      </c>
      <c r="O658" s="17">
        <v>20752.999260000001</v>
      </c>
      <c r="P658" s="17">
        <v>21110.26671</v>
      </c>
      <c r="Q658" s="17">
        <v>21110.26671</v>
      </c>
      <c r="R658" s="17">
        <v>21816.476979999999</v>
      </c>
      <c r="S658" s="17">
        <v>21816.476979999999</v>
      </c>
      <c r="T658" s="17">
        <v>23223.859120000001</v>
      </c>
      <c r="U658" s="105">
        <v>23223.859120000001</v>
      </c>
      <c r="V658" s="105">
        <v>23849.907760000002</v>
      </c>
      <c r="W658" s="11">
        <v>23849.907760000002</v>
      </c>
      <c r="X658" s="11">
        <v>24982.73228</v>
      </c>
      <c r="Y658" s="11">
        <v>24982.73228</v>
      </c>
      <c r="Z658" s="11">
        <v>30042.799079999997</v>
      </c>
    </row>
    <row r="659" spans="1:26" hidden="1" x14ac:dyDescent="0.25">
      <c r="A659">
        <v>6</v>
      </c>
      <c r="B659" t="str">
        <f t="shared" si="22"/>
        <v>GC-0183</v>
      </c>
      <c r="C659" t="s">
        <v>317</v>
      </c>
      <c r="D659" t="str">
        <f t="shared" si="23"/>
        <v>0183</v>
      </c>
      <c r="E659" t="s">
        <v>420</v>
      </c>
      <c r="F659" s="17">
        <v>0</v>
      </c>
      <c r="G659" s="17">
        <v>0</v>
      </c>
      <c r="H659" s="17">
        <v>0</v>
      </c>
      <c r="I659" s="17">
        <v>0</v>
      </c>
      <c r="J659" s="17">
        <v>0</v>
      </c>
      <c r="K659" s="17">
        <v>0</v>
      </c>
      <c r="L659" s="17">
        <v>0</v>
      </c>
      <c r="M659" s="17">
        <v>0</v>
      </c>
      <c r="N659" s="17">
        <v>0</v>
      </c>
      <c r="O659" s="17">
        <v>0</v>
      </c>
      <c r="P659" s="17">
        <v>0</v>
      </c>
      <c r="Q659" s="17">
        <v>0</v>
      </c>
      <c r="R659" s="17">
        <v>0</v>
      </c>
      <c r="S659" s="17">
        <v>0</v>
      </c>
      <c r="T659" s="17">
        <v>0</v>
      </c>
      <c r="U659" s="105">
        <v>0</v>
      </c>
      <c r="V659" s="105">
        <v>0</v>
      </c>
      <c r="W659" s="11">
        <v>0</v>
      </c>
      <c r="X659" s="11">
        <v>0</v>
      </c>
      <c r="Y659" s="11">
        <v>0</v>
      </c>
      <c r="Z659" s="11">
        <v>0</v>
      </c>
    </row>
    <row r="660" spans="1:26" hidden="1" x14ac:dyDescent="0.25">
      <c r="A660">
        <v>6</v>
      </c>
      <c r="B660" t="str">
        <f t="shared" si="22"/>
        <v>GC-0184</v>
      </c>
      <c r="C660" t="s">
        <v>317</v>
      </c>
      <c r="D660" t="str">
        <f t="shared" si="23"/>
        <v>0184</v>
      </c>
      <c r="E660" t="s">
        <v>421</v>
      </c>
      <c r="F660" s="17">
        <v>0</v>
      </c>
      <c r="G660" s="17">
        <v>0</v>
      </c>
      <c r="H660" s="17">
        <v>0</v>
      </c>
      <c r="I660" s="17">
        <v>0</v>
      </c>
      <c r="J660" s="17">
        <v>0</v>
      </c>
      <c r="K660" s="17">
        <v>0</v>
      </c>
      <c r="L660" s="17">
        <v>0</v>
      </c>
      <c r="M660" s="17">
        <v>0</v>
      </c>
      <c r="N660" s="17">
        <v>0</v>
      </c>
      <c r="O660" s="17">
        <v>0</v>
      </c>
      <c r="P660" s="17">
        <v>0</v>
      </c>
      <c r="Q660" s="17">
        <v>0</v>
      </c>
      <c r="R660" s="17">
        <v>0</v>
      </c>
      <c r="S660" s="17">
        <v>0</v>
      </c>
      <c r="T660" s="17">
        <v>0</v>
      </c>
      <c r="U660" s="105">
        <v>0</v>
      </c>
      <c r="V660" s="105">
        <v>0</v>
      </c>
      <c r="W660" s="11">
        <v>0</v>
      </c>
      <c r="X660" s="11">
        <v>0</v>
      </c>
      <c r="Y660" s="11">
        <v>0</v>
      </c>
      <c r="Z660" s="11">
        <v>0</v>
      </c>
    </row>
    <row r="661" spans="1:26" hidden="1" x14ac:dyDescent="0.25">
      <c r="A661">
        <v>6</v>
      </c>
      <c r="B661" t="str">
        <f t="shared" si="22"/>
        <v>GC-0210</v>
      </c>
      <c r="C661" t="s">
        <v>317</v>
      </c>
      <c r="D661" t="str">
        <f t="shared" si="23"/>
        <v>0210</v>
      </c>
      <c r="E661" t="s">
        <v>423</v>
      </c>
      <c r="F661" s="17">
        <v>0</v>
      </c>
      <c r="G661" s="17">
        <v>0</v>
      </c>
      <c r="H661" s="17">
        <v>0</v>
      </c>
      <c r="I661" s="17">
        <v>0</v>
      </c>
      <c r="J661" s="17">
        <v>0</v>
      </c>
      <c r="K661" s="17">
        <v>0</v>
      </c>
      <c r="L661" s="17">
        <v>0</v>
      </c>
      <c r="M661" s="17">
        <v>0</v>
      </c>
      <c r="N661" s="17">
        <v>0</v>
      </c>
      <c r="O661" s="17">
        <v>0</v>
      </c>
      <c r="P661" s="17">
        <v>0</v>
      </c>
      <c r="Q661" s="17">
        <v>0</v>
      </c>
      <c r="R661" s="17">
        <v>0</v>
      </c>
      <c r="S661" s="17">
        <v>0</v>
      </c>
      <c r="T661" s="17">
        <v>0</v>
      </c>
      <c r="U661" s="105">
        <v>0</v>
      </c>
      <c r="V661" s="105">
        <v>0</v>
      </c>
      <c r="W661" s="11">
        <v>0</v>
      </c>
      <c r="X661" s="11">
        <v>0</v>
      </c>
      <c r="Y661" s="11">
        <v>0</v>
      </c>
      <c r="Z661" s="11">
        <v>0</v>
      </c>
    </row>
    <row r="662" spans="1:26" hidden="1" x14ac:dyDescent="0.25">
      <c r="A662">
        <v>6</v>
      </c>
      <c r="B662" t="str">
        <f t="shared" si="22"/>
        <v>GC-0214</v>
      </c>
      <c r="C662" t="s">
        <v>317</v>
      </c>
      <c r="D662" t="str">
        <f t="shared" si="23"/>
        <v>0214</v>
      </c>
      <c r="E662" t="s">
        <v>424</v>
      </c>
      <c r="F662" s="17">
        <v>0</v>
      </c>
      <c r="G662" s="17">
        <v>0</v>
      </c>
      <c r="H662" s="17">
        <v>0</v>
      </c>
      <c r="I662" s="17">
        <v>0</v>
      </c>
      <c r="J662" s="17">
        <v>0</v>
      </c>
      <c r="K662" s="17">
        <v>0</v>
      </c>
      <c r="L662" s="17">
        <v>0</v>
      </c>
      <c r="M662" s="17">
        <v>0</v>
      </c>
      <c r="N662" s="17">
        <v>0</v>
      </c>
      <c r="O662" s="17">
        <v>0</v>
      </c>
      <c r="P662" s="17">
        <v>0</v>
      </c>
      <c r="Q662" s="17">
        <v>0</v>
      </c>
      <c r="R662" s="17">
        <v>0</v>
      </c>
      <c r="S662" s="17">
        <v>0</v>
      </c>
      <c r="T662" s="17">
        <v>0</v>
      </c>
      <c r="U662" s="105">
        <v>0</v>
      </c>
      <c r="V662" s="105">
        <v>0</v>
      </c>
      <c r="W662" s="11">
        <v>0</v>
      </c>
      <c r="X662" s="11">
        <v>0</v>
      </c>
      <c r="Y662" s="11">
        <v>0</v>
      </c>
      <c r="Z662" s="11">
        <v>0</v>
      </c>
    </row>
    <row r="663" spans="1:26" hidden="1" x14ac:dyDescent="0.25">
      <c r="A663">
        <v>6</v>
      </c>
      <c r="B663" t="str">
        <f t="shared" si="22"/>
        <v>GC-022</v>
      </c>
      <c r="C663" t="s">
        <v>317</v>
      </c>
      <c r="D663" t="str">
        <f t="shared" si="23"/>
        <v>022</v>
      </c>
      <c r="E663" t="s">
        <v>425</v>
      </c>
      <c r="F663" s="17">
        <v>0</v>
      </c>
      <c r="G663" s="17">
        <v>0</v>
      </c>
      <c r="H663" s="17">
        <v>0</v>
      </c>
      <c r="I663" s="17">
        <v>0</v>
      </c>
      <c r="J663" s="17">
        <v>0</v>
      </c>
      <c r="K663" s="17">
        <v>0</v>
      </c>
      <c r="L663" s="17">
        <v>0</v>
      </c>
      <c r="M663" s="17">
        <v>0</v>
      </c>
      <c r="N663" s="17">
        <v>0</v>
      </c>
      <c r="O663" s="17">
        <v>0</v>
      </c>
      <c r="P663" s="17">
        <v>0</v>
      </c>
      <c r="Q663" s="17">
        <v>0</v>
      </c>
      <c r="R663" s="17">
        <v>0</v>
      </c>
      <c r="S663" s="17">
        <v>0</v>
      </c>
      <c r="T663" s="17">
        <v>0</v>
      </c>
      <c r="U663" s="105">
        <v>0</v>
      </c>
      <c r="V663" s="105">
        <v>0</v>
      </c>
      <c r="W663" s="11">
        <v>0</v>
      </c>
      <c r="X663" s="11">
        <v>0</v>
      </c>
      <c r="Y663" s="11">
        <v>0</v>
      </c>
      <c r="Z663" s="11">
        <v>0</v>
      </c>
    </row>
    <row r="664" spans="1:26" hidden="1" x14ac:dyDescent="0.25">
      <c r="A664">
        <v>6</v>
      </c>
      <c r="B664" t="str">
        <f t="shared" si="22"/>
        <v>GC-023</v>
      </c>
      <c r="C664" t="s">
        <v>317</v>
      </c>
      <c r="D664" t="str">
        <f t="shared" si="23"/>
        <v>023</v>
      </c>
      <c r="E664" t="s">
        <v>426</v>
      </c>
      <c r="F664" s="17">
        <v>0</v>
      </c>
      <c r="G664" s="17">
        <v>0</v>
      </c>
      <c r="H664" s="17">
        <v>0</v>
      </c>
      <c r="I664" s="17">
        <v>0</v>
      </c>
      <c r="J664" s="17">
        <v>0</v>
      </c>
      <c r="K664" s="17">
        <v>0</v>
      </c>
      <c r="L664" s="17">
        <v>0</v>
      </c>
      <c r="M664" s="17">
        <v>0</v>
      </c>
      <c r="N664" s="17">
        <v>0</v>
      </c>
      <c r="O664" s="17">
        <v>0</v>
      </c>
      <c r="P664" s="17">
        <v>0</v>
      </c>
      <c r="Q664" s="17">
        <v>0</v>
      </c>
      <c r="R664" s="17">
        <v>0</v>
      </c>
      <c r="S664" s="17">
        <v>0</v>
      </c>
      <c r="T664" s="17">
        <v>0</v>
      </c>
      <c r="U664" s="105">
        <v>0</v>
      </c>
      <c r="V664" s="105">
        <v>0</v>
      </c>
      <c r="W664" s="11">
        <v>0</v>
      </c>
      <c r="X664" s="11">
        <v>0</v>
      </c>
      <c r="Y664" s="11">
        <v>0</v>
      </c>
      <c r="Z664" s="11">
        <v>0</v>
      </c>
    </row>
    <row r="665" spans="1:26" hidden="1" x14ac:dyDescent="0.25">
      <c r="A665">
        <v>6</v>
      </c>
      <c r="B665" t="str">
        <f t="shared" si="22"/>
        <v>GC-024</v>
      </c>
      <c r="C665" t="s">
        <v>317</v>
      </c>
      <c r="D665" t="str">
        <f t="shared" si="23"/>
        <v>024</v>
      </c>
      <c r="E665" t="s">
        <v>427</v>
      </c>
      <c r="F665" s="17">
        <v>0</v>
      </c>
      <c r="G665" s="17">
        <v>0</v>
      </c>
      <c r="H665" s="17">
        <v>0</v>
      </c>
      <c r="I665" s="17">
        <v>0</v>
      </c>
      <c r="J665" s="17">
        <v>0</v>
      </c>
      <c r="K665" s="17">
        <v>0</v>
      </c>
      <c r="L665" s="17">
        <v>0</v>
      </c>
      <c r="M665" s="17">
        <v>0</v>
      </c>
      <c r="N665" s="17">
        <v>0</v>
      </c>
      <c r="O665" s="17">
        <v>0</v>
      </c>
      <c r="P665" s="17">
        <v>0</v>
      </c>
      <c r="Q665" s="17">
        <v>0</v>
      </c>
      <c r="R665" s="17">
        <v>0</v>
      </c>
      <c r="S665" s="17">
        <v>0</v>
      </c>
      <c r="T665" s="17">
        <v>0</v>
      </c>
      <c r="U665" s="105">
        <v>0</v>
      </c>
      <c r="V665" s="105">
        <v>0</v>
      </c>
      <c r="W665" s="11">
        <v>0</v>
      </c>
      <c r="X665" s="11">
        <v>0</v>
      </c>
      <c r="Y665" s="11">
        <v>0</v>
      </c>
      <c r="Z665" s="11">
        <v>0</v>
      </c>
    </row>
    <row r="666" spans="1:26" hidden="1" x14ac:dyDescent="0.25">
      <c r="A666">
        <v>6</v>
      </c>
      <c r="B666" t="str">
        <f t="shared" si="22"/>
        <v>GC-025</v>
      </c>
      <c r="C666" t="s">
        <v>317</v>
      </c>
      <c r="D666" t="str">
        <f t="shared" si="23"/>
        <v>025</v>
      </c>
      <c r="E666" t="s">
        <v>428</v>
      </c>
      <c r="F666" s="17">
        <v>0</v>
      </c>
      <c r="G666" s="17">
        <v>0</v>
      </c>
      <c r="H666" s="17">
        <v>0</v>
      </c>
      <c r="I666" s="17">
        <v>0</v>
      </c>
      <c r="J666" s="17">
        <v>0</v>
      </c>
      <c r="K666" s="17">
        <v>0</v>
      </c>
      <c r="L666" s="17">
        <v>0</v>
      </c>
      <c r="M666" s="17">
        <v>0</v>
      </c>
      <c r="N666" s="17">
        <v>0</v>
      </c>
      <c r="O666" s="17">
        <v>0</v>
      </c>
      <c r="P666" s="17">
        <v>0</v>
      </c>
      <c r="Q666" s="17">
        <v>0</v>
      </c>
      <c r="R666" s="17">
        <v>0</v>
      </c>
      <c r="S666" s="17">
        <v>0</v>
      </c>
      <c r="T666" s="17">
        <v>0</v>
      </c>
      <c r="U666" s="105">
        <v>0</v>
      </c>
      <c r="V666" s="105">
        <v>0</v>
      </c>
      <c r="W666" s="11">
        <v>0</v>
      </c>
      <c r="X666" s="11">
        <v>0</v>
      </c>
      <c r="Y666" s="11">
        <v>0</v>
      </c>
      <c r="Z666" s="11">
        <v>0</v>
      </c>
    </row>
    <row r="667" spans="1:26" hidden="1" x14ac:dyDescent="0.25">
      <c r="A667">
        <v>6</v>
      </c>
      <c r="B667" t="str">
        <f t="shared" si="22"/>
        <v>GC-030</v>
      </c>
      <c r="C667" t="s">
        <v>317</v>
      </c>
      <c r="D667" t="str">
        <f t="shared" si="23"/>
        <v>030</v>
      </c>
      <c r="E667" t="s">
        <v>430</v>
      </c>
      <c r="F667" s="17">
        <v>0</v>
      </c>
      <c r="G667" s="17">
        <v>0</v>
      </c>
      <c r="H667" s="17">
        <v>0</v>
      </c>
      <c r="I667" s="17">
        <v>0</v>
      </c>
      <c r="J667" s="17">
        <v>0</v>
      </c>
      <c r="K667" s="17">
        <v>0</v>
      </c>
      <c r="L667" s="17">
        <v>0</v>
      </c>
      <c r="M667" s="17">
        <v>0</v>
      </c>
      <c r="N667" s="17">
        <v>0</v>
      </c>
      <c r="O667" s="17">
        <v>0</v>
      </c>
      <c r="P667" s="17">
        <v>0</v>
      </c>
      <c r="Q667" s="17">
        <v>0</v>
      </c>
      <c r="R667" s="17">
        <v>0</v>
      </c>
      <c r="S667" s="17">
        <v>0</v>
      </c>
      <c r="T667" s="17">
        <v>0</v>
      </c>
      <c r="U667" s="105">
        <v>0</v>
      </c>
      <c r="V667" s="105">
        <v>0</v>
      </c>
      <c r="W667" s="11">
        <v>0</v>
      </c>
      <c r="X667" s="11">
        <v>0</v>
      </c>
      <c r="Y667" s="11">
        <v>0</v>
      </c>
      <c r="Z667" s="11">
        <v>0</v>
      </c>
    </row>
    <row r="668" spans="1:26" hidden="1" x14ac:dyDescent="0.25">
      <c r="A668">
        <v>6</v>
      </c>
      <c r="B668" t="str">
        <f t="shared" si="22"/>
        <v>GC-031</v>
      </c>
      <c r="C668" t="s">
        <v>317</v>
      </c>
      <c r="D668" t="str">
        <f t="shared" si="23"/>
        <v>031</v>
      </c>
      <c r="E668" t="s">
        <v>431</v>
      </c>
      <c r="F668" s="17">
        <v>0</v>
      </c>
      <c r="G668" s="17">
        <v>0</v>
      </c>
      <c r="H668" s="17">
        <v>0</v>
      </c>
      <c r="I668" s="17">
        <v>0</v>
      </c>
      <c r="J668" s="17">
        <v>0</v>
      </c>
      <c r="K668" s="17">
        <v>0</v>
      </c>
      <c r="L668" s="17">
        <v>0</v>
      </c>
      <c r="M668" s="17">
        <v>0</v>
      </c>
      <c r="N668" s="17">
        <v>0</v>
      </c>
      <c r="O668" s="17">
        <v>0</v>
      </c>
      <c r="P668" s="17">
        <v>0</v>
      </c>
      <c r="Q668" s="17">
        <v>0</v>
      </c>
      <c r="R668" s="17">
        <v>0</v>
      </c>
      <c r="S668" s="17">
        <v>0</v>
      </c>
      <c r="T668" s="17">
        <v>0</v>
      </c>
      <c r="U668" s="105">
        <v>0</v>
      </c>
      <c r="V668" s="105">
        <v>0</v>
      </c>
      <c r="W668" s="11">
        <v>0</v>
      </c>
      <c r="X668" s="11">
        <v>0</v>
      </c>
      <c r="Y668" s="11">
        <v>0</v>
      </c>
      <c r="Z668" s="11">
        <v>0</v>
      </c>
    </row>
    <row r="669" spans="1:26" hidden="1" x14ac:dyDescent="0.25">
      <c r="A669">
        <v>6</v>
      </c>
      <c r="B669" t="str">
        <f t="shared" si="22"/>
        <v>GC-0320</v>
      </c>
      <c r="C669" t="s">
        <v>317</v>
      </c>
      <c r="D669" t="str">
        <f t="shared" si="23"/>
        <v>0320</v>
      </c>
      <c r="E669" t="s">
        <v>432</v>
      </c>
      <c r="F669" s="17">
        <v>0</v>
      </c>
      <c r="G669" s="17">
        <v>0</v>
      </c>
      <c r="H669" s="17">
        <v>0</v>
      </c>
      <c r="I669" s="17">
        <v>0</v>
      </c>
      <c r="J669" s="17">
        <v>0</v>
      </c>
      <c r="K669" s="17">
        <v>0</v>
      </c>
      <c r="L669" s="17">
        <v>0</v>
      </c>
      <c r="M669" s="17">
        <v>0</v>
      </c>
      <c r="N669" s="17">
        <v>0</v>
      </c>
      <c r="O669" s="17">
        <v>0</v>
      </c>
      <c r="P669" s="17">
        <v>0</v>
      </c>
      <c r="Q669" s="17">
        <v>0</v>
      </c>
      <c r="R669" s="17">
        <v>0</v>
      </c>
      <c r="S669" s="17">
        <v>0</v>
      </c>
      <c r="T669" s="17">
        <v>0</v>
      </c>
      <c r="U669" s="105">
        <v>0</v>
      </c>
      <c r="V669" s="105">
        <v>0</v>
      </c>
      <c r="W669" s="11">
        <v>0</v>
      </c>
      <c r="X669" s="11">
        <v>0</v>
      </c>
      <c r="Y669" s="11">
        <v>0</v>
      </c>
      <c r="Z669" s="11">
        <v>0</v>
      </c>
    </row>
    <row r="670" spans="1:26" hidden="1" x14ac:dyDescent="0.25">
      <c r="A670">
        <v>6</v>
      </c>
      <c r="B670" t="str">
        <f t="shared" si="22"/>
        <v>GC-0321</v>
      </c>
      <c r="C670" t="s">
        <v>317</v>
      </c>
      <c r="D670" t="str">
        <f t="shared" si="23"/>
        <v>0321</v>
      </c>
      <c r="E670" t="s">
        <v>433</v>
      </c>
      <c r="F670" s="17">
        <v>0</v>
      </c>
      <c r="G670" s="17">
        <v>0</v>
      </c>
      <c r="H670" s="17">
        <v>0</v>
      </c>
      <c r="I670" s="17">
        <v>0</v>
      </c>
      <c r="J670" s="17">
        <v>0</v>
      </c>
      <c r="K670" s="17">
        <v>0</v>
      </c>
      <c r="L670" s="17">
        <v>0</v>
      </c>
      <c r="M670" s="17">
        <v>0</v>
      </c>
      <c r="N670" s="17">
        <v>0</v>
      </c>
      <c r="O670" s="17">
        <v>0</v>
      </c>
      <c r="P670" s="17">
        <v>0</v>
      </c>
      <c r="Q670" s="17">
        <v>0</v>
      </c>
      <c r="R670" s="17">
        <v>0</v>
      </c>
      <c r="S670" s="17">
        <v>0</v>
      </c>
      <c r="T670" s="17">
        <v>0</v>
      </c>
      <c r="U670" s="105">
        <v>0</v>
      </c>
      <c r="V670" s="105">
        <v>0</v>
      </c>
      <c r="W670" s="11">
        <v>0</v>
      </c>
      <c r="X670" s="11">
        <v>0</v>
      </c>
      <c r="Y670" s="11">
        <v>0</v>
      </c>
      <c r="Z670" s="11">
        <v>0</v>
      </c>
    </row>
    <row r="671" spans="1:26" hidden="1" x14ac:dyDescent="0.25">
      <c r="A671">
        <v>6</v>
      </c>
      <c r="B671" t="str">
        <f t="shared" si="22"/>
        <v>GC-0322</v>
      </c>
      <c r="C671" t="s">
        <v>317</v>
      </c>
      <c r="D671" t="str">
        <f t="shared" si="23"/>
        <v>0322</v>
      </c>
      <c r="E671" t="s">
        <v>434</v>
      </c>
      <c r="F671" s="17">
        <v>0</v>
      </c>
      <c r="G671" s="17">
        <v>0</v>
      </c>
      <c r="H671" s="17">
        <v>0</v>
      </c>
      <c r="I671" s="17">
        <v>0</v>
      </c>
      <c r="J671" s="17">
        <v>0</v>
      </c>
      <c r="K671" s="17">
        <v>0</v>
      </c>
      <c r="L671" s="17">
        <v>0</v>
      </c>
      <c r="M671" s="17">
        <v>0</v>
      </c>
      <c r="N671" s="17">
        <v>0</v>
      </c>
      <c r="O671" s="17">
        <v>0</v>
      </c>
      <c r="P671" s="17">
        <v>0</v>
      </c>
      <c r="Q671" s="17">
        <v>0</v>
      </c>
      <c r="R671" s="17">
        <v>0</v>
      </c>
      <c r="S671" s="17">
        <v>0</v>
      </c>
      <c r="T671" s="17">
        <v>0</v>
      </c>
      <c r="U671" s="105">
        <v>0</v>
      </c>
      <c r="V671" s="105">
        <v>0</v>
      </c>
      <c r="W671" s="11">
        <v>0</v>
      </c>
      <c r="X671" s="11">
        <v>0</v>
      </c>
      <c r="Y671" s="11">
        <v>0</v>
      </c>
      <c r="Z671" s="11">
        <v>0</v>
      </c>
    </row>
    <row r="672" spans="1:26" hidden="1" x14ac:dyDescent="0.25">
      <c r="A672">
        <v>6</v>
      </c>
      <c r="B672" t="str">
        <f t="shared" si="22"/>
        <v>GC-033</v>
      </c>
      <c r="C672" t="s">
        <v>317</v>
      </c>
      <c r="D672" t="str">
        <f t="shared" si="23"/>
        <v>033</v>
      </c>
      <c r="E672" t="s">
        <v>435</v>
      </c>
      <c r="F672" s="17">
        <v>0</v>
      </c>
      <c r="G672" s="17">
        <v>0</v>
      </c>
      <c r="H672" s="17">
        <v>0</v>
      </c>
      <c r="I672" s="17">
        <v>0</v>
      </c>
      <c r="J672" s="17">
        <v>0</v>
      </c>
      <c r="K672" s="17">
        <v>0</v>
      </c>
      <c r="L672" s="17">
        <v>0</v>
      </c>
      <c r="M672" s="17">
        <v>0</v>
      </c>
      <c r="N672" s="17">
        <v>0</v>
      </c>
      <c r="O672" s="17">
        <v>0</v>
      </c>
      <c r="P672" s="17">
        <v>0</v>
      </c>
      <c r="Q672" s="17">
        <v>0</v>
      </c>
      <c r="R672" s="17">
        <v>0</v>
      </c>
      <c r="S672" s="17">
        <v>0</v>
      </c>
      <c r="T672" s="17">
        <v>0</v>
      </c>
      <c r="U672" s="105">
        <v>0</v>
      </c>
      <c r="V672" s="105">
        <v>0</v>
      </c>
      <c r="W672" s="11">
        <v>0</v>
      </c>
      <c r="X672" s="11">
        <v>0</v>
      </c>
      <c r="Y672" s="11">
        <v>0</v>
      </c>
      <c r="Z672" s="11">
        <v>0</v>
      </c>
    </row>
    <row r="673" spans="1:26" hidden="1" x14ac:dyDescent="0.25">
      <c r="A673">
        <v>6</v>
      </c>
      <c r="B673" t="str">
        <f t="shared" si="22"/>
        <v>GC-034</v>
      </c>
      <c r="C673" t="s">
        <v>317</v>
      </c>
      <c r="D673" t="str">
        <f t="shared" si="23"/>
        <v>034</v>
      </c>
      <c r="E673" t="s">
        <v>436</v>
      </c>
      <c r="F673" s="17">
        <v>0</v>
      </c>
      <c r="G673" s="17">
        <v>0</v>
      </c>
      <c r="H673" s="17">
        <v>0</v>
      </c>
      <c r="I673" s="17">
        <v>0</v>
      </c>
      <c r="J673" s="17">
        <v>0</v>
      </c>
      <c r="K673" s="17">
        <v>0</v>
      </c>
      <c r="L673" s="17">
        <v>0</v>
      </c>
      <c r="M673" s="17">
        <v>0</v>
      </c>
      <c r="N673" s="17">
        <v>0</v>
      </c>
      <c r="O673" s="17">
        <v>0</v>
      </c>
      <c r="P673" s="17">
        <v>0</v>
      </c>
      <c r="Q673" s="17">
        <v>0</v>
      </c>
      <c r="R673" s="17">
        <v>0</v>
      </c>
      <c r="S673" s="17">
        <v>0</v>
      </c>
      <c r="T673" s="17">
        <v>0</v>
      </c>
      <c r="U673" s="105">
        <v>0</v>
      </c>
      <c r="V673" s="105">
        <v>0</v>
      </c>
      <c r="W673" s="11">
        <v>0</v>
      </c>
      <c r="X673" s="11">
        <v>0</v>
      </c>
      <c r="Y673" s="11">
        <v>0</v>
      </c>
      <c r="Z673" s="11">
        <v>0</v>
      </c>
    </row>
    <row r="674" spans="1:26" hidden="1" x14ac:dyDescent="0.25">
      <c r="A674">
        <v>6</v>
      </c>
      <c r="B674" t="str">
        <f t="shared" si="22"/>
        <v>GC-0350</v>
      </c>
      <c r="C674" t="s">
        <v>317</v>
      </c>
      <c r="D674" t="str">
        <f t="shared" si="23"/>
        <v>0350</v>
      </c>
      <c r="E674" t="s">
        <v>437</v>
      </c>
      <c r="F674" s="17">
        <v>0</v>
      </c>
      <c r="G674" s="17">
        <v>0</v>
      </c>
      <c r="H674" s="17">
        <v>0</v>
      </c>
      <c r="I674" s="17">
        <v>0</v>
      </c>
      <c r="J674" s="17">
        <v>0</v>
      </c>
      <c r="K674" s="17">
        <v>0</v>
      </c>
      <c r="L674" s="17">
        <v>0</v>
      </c>
      <c r="M674" s="17">
        <v>0</v>
      </c>
      <c r="N674" s="17">
        <v>0</v>
      </c>
      <c r="O674" s="17">
        <v>0</v>
      </c>
      <c r="P674" s="17">
        <v>0</v>
      </c>
      <c r="Q674" s="17">
        <v>0</v>
      </c>
      <c r="R674" s="17">
        <v>0</v>
      </c>
      <c r="S674" s="17">
        <v>0</v>
      </c>
      <c r="T674" s="17">
        <v>0</v>
      </c>
      <c r="U674" s="105">
        <v>0</v>
      </c>
      <c r="V674" s="105">
        <v>0</v>
      </c>
      <c r="W674" s="11">
        <v>0</v>
      </c>
      <c r="X674" s="11">
        <v>0</v>
      </c>
      <c r="Y674" s="11">
        <v>0</v>
      </c>
      <c r="Z674" s="11">
        <v>0</v>
      </c>
    </row>
    <row r="675" spans="1:26" hidden="1" x14ac:dyDescent="0.25">
      <c r="A675">
        <v>6</v>
      </c>
      <c r="B675" t="str">
        <f t="shared" si="22"/>
        <v>GC-0351</v>
      </c>
      <c r="C675" t="s">
        <v>317</v>
      </c>
      <c r="D675" t="str">
        <f t="shared" si="23"/>
        <v>0351</v>
      </c>
      <c r="E675" t="s">
        <v>438</v>
      </c>
      <c r="F675" s="17">
        <v>0</v>
      </c>
      <c r="G675" s="17">
        <v>0</v>
      </c>
      <c r="H675" s="17">
        <v>0</v>
      </c>
      <c r="I675" s="17">
        <v>0</v>
      </c>
      <c r="J675" s="17">
        <v>0</v>
      </c>
      <c r="K675" s="17">
        <v>0</v>
      </c>
      <c r="L675" s="17">
        <v>0</v>
      </c>
      <c r="M675" s="17">
        <v>0</v>
      </c>
      <c r="N675" s="17">
        <v>0</v>
      </c>
      <c r="O675" s="17">
        <v>0</v>
      </c>
      <c r="P675" s="17">
        <v>0</v>
      </c>
      <c r="Q675" s="17">
        <v>0</v>
      </c>
      <c r="R675" s="17">
        <v>0</v>
      </c>
      <c r="S675" s="17">
        <v>0</v>
      </c>
      <c r="T675" s="17">
        <v>0</v>
      </c>
      <c r="U675" s="105">
        <v>0</v>
      </c>
      <c r="V675" s="105">
        <v>0</v>
      </c>
      <c r="W675" s="11">
        <v>0</v>
      </c>
      <c r="X675" s="11">
        <v>0</v>
      </c>
      <c r="Y675" s="11">
        <v>0</v>
      </c>
      <c r="Z675" s="11">
        <v>0</v>
      </c>
    </row>
    <row r="676" spans="1:26" hidden="1" x14ac:dyDescent="0.25">
      <c r="A676">
        <v>6</v>
      </c>
      <c r="B676" t="str">
        <f t="shared" si="22"/>
        <v>GC-0352</v>
      </c>
      <c r="C676" t="s">
        <v>317</v>
      </c>
      <c r="D676" t="str">
        <f t="shared" si="23"/>
        <v>0352</v>
      </c>
      <c r="E676" t="s">
        <v>439</v>
      </c>
      <c r="F676" s="17">
        <v>0</v>
      </c>
      <c r="G676" s="17">
        <v>0</v>
      </c>
      <c r="H676" s="17">
        <v>0</v>
      </c>
      <c r="I676" s="17">
        <v>0</v>
      </c>
      <c r="J676" s="17">
        <v>0</v>
      </c>
      <c r="K676" s="17">
        <v>0</v>
      </c>
      <c r="L676" s="17">
        <v>0</v>
      </c>
      <c r="M676" s="17">
        <v>0</v>
      </c>
      <c r="N676" s="17">
        <v>0</v>
      </c>
      <c r="O676" s="17">
        <v>0</v>
      </c>
      <c r="P676" s="17">
        <v>0</v>
      </c>
      <c r="Q676" s="17">
        <v>0</v>
      </c>
      <c r="R676" s="17">
        <v>0</v>
      </c>
      <c r="S676" s="17">
        <v>0</v>
      </c>
      <c r="T676" s="17">
        <v>0</v>
      </c>
      <c r="U676" s="105">
        <v>0</v>
      </c>
      <c r="V676" s="105">
        <v>0</v>
      </c>
      <c r="W676" s="11">
        <v>0</v>
      </c>
      <c r="X676" s="11">
        <v>0</v>
      </c>
      <c r="Y676" s="11">
        <v>0</v>
      </c>
      <c r="Z676" s="11">
        <v>0</v>
      </c>
    </row>
    <row r="677" spans="1:26" hidden="1" x14ac:dyDescent="0.25">
      <c r="A677">
        <v>6</v>
      </c>
      <c r="B677" t="str">
        <f t="shared" si="22"/>
        <v>GC-0353</v>
      </c>
      <c r="C677" t="s">
        <v>317</v>
      </c>
      <c r="D677" t="str">
        <f t="shared" si="23"/>
        <v>0353</v>
      </c>
      <c r="E677" t="s">
        <v>440</v>
      </c>
      <c r="F677" s="17">
        <v>0</v>
      </c>
      <c r="G677" s="17">
        <v>0</v>
      </c>
      <c r="H677" s="17">
        <v>0</v>
      </c>
      <c r="I677" s="17">
        <v>0</v>
      </c>
      <c r="J677" s="17">
        <v>0</v>
      </c>
      <c r="K677" s="17">
        <v>0</v>
      </c>
      <c r="L677" s="17">
        <v>0</v>
      </c>
      <c r="M677" s="17">
        <v>0</v>
      </c>
      <c r="N677" s="17">
        <v>0</v>
      </c>
      <c r="O677" s="17">
        <v>0</v>
      </c>
      <c r="P677" s="17">
        <v>0</v>
      </c>
      <c r="Q677" s="17">
        <v>0</v>
      </c>
      <c r="R677" s="17">
        <v>0</v>
      </c>
      <c r="S677" s="17">
        <v>0</v>
      </c>
      <c r="T677" s="17">
        <v>0</v>
      </c>
      <c r="U677" s="105">
        <v>0</v>
      </c>
      <c r="V677" s="105">
        <v>0</v>
      </c>
      <c r="W677" s="11">
        <v>0</v>
      </c>
      <c r="X677" s="11">
        <v>0</v>
      </c>
      <c r="Y677" s="11">
        <v>0</v>
      </c>
      <c r="Z677" s="11">
        <v>0</v>
      </c>
    </row>
    <row r="678" spans="1:26" hidden="1" x14ac:dyDescent="0.25">
      <c r="A678">
        <v>6</v>
      </c>
      <c r="B678" t="str">
        <f t="shared" si="22"/>
        <v>GC-0354</v>
      </c>
      <c r="C678" t="s">
        <v>317</v>
      </c>
      <c r="D678" t="str">
        <f t="shared" si="23"/>
        <v>0354</v>
      </c>
      <c r="E678" t="s">
        <v>441</v>
      </c>
      <c r="F678" s="17">
        <v>0</v>
      </c>
      <c r="G678" s="17">
        <v>0</v>
      </c>
      <c r="H678" s="17">
        <v>0</v>
      </c>
      <c r="I678" s="17">
        <v>0</v>
      </c>
      <c r="J678" s="17">
        <v>0</v>
      </c>
      <c r="K678" s="17">
        <v>0</v>
      </c>
      <c r="L678" s="17">
        <v>0</v>
      </c>
      <c r="M678" s="17">
        <v>0</v>
      </c>
      <c r="N678" s="17">
        <v>0</v>
      </c>
      <c r="O678" s="17">
        <v>0</v>
      </c>
      <c r="P678" s="17">
        <v>0</v>
      </c>
      <c r="Q678" s="17">
        <v>0</v>
      </c>
      <c r="R678" s="17">
        <v>0</v>
      </c>
      <c r="S678" s="17">
        <v>0</v>
      </c>
      <c r="T678" s="17">
        <v>0</v>
      </c>
      <c r="U678" s="105">
        <v>0</v>
      </c>
      <c r="V678" s="105">
        <v>0</v>
      </c>
      <c r="W678" s="11">
        <v>0</v>
      </c>
      <c r="X678" s="11">
        <v>0</v>
      </c>
      <c r="Y678" s="11">
        <v>0</v>
      </c>
      <c r="Z678" s="11">
        <v>0</v>
      </c>
    </row>
    <row r="679" spans="1:26" hidden="1" x14ac:dyDescent="0.25">
      <c r="A679">
        <v>6</v>
      </c>
      <c r="B679" t="str">
        <f t="shared" si="22"/>
        <v>GC-036</v>
      </c>
      <c r="C679" t="s">
        <v>317</v>
      </c>
      <c r="D679" t="str">
        <f t="shared" si="23"/>
        <v>036</v>
      </c>
      <c r="E679" t="s">
        <v>442</v>
      </c>
      <c r="F679" s="17">
        <v>0</v>
      </c>
      <c r="G679" s="17">
        <v>0</v>
      </c>
      <c r="H679" s="17">
        <v>0</v>
      </c>
      <c r="I679" s="17">
        <v>0</v>
      </c>
      <c r="J679" s="17">
        <v>0</v>
      </c>
      <c r="K679" s="17">
        <v>0</v>
      </c>
      <c r="L679" s="17">
        <v>0</v>
      </c>
      <c r="M679" s="17">
        <v>0</v>
      </c>
      <c r="N679" s="17">
        <v>0</v>
      </c>
      <c r="O679" s="17">
        <v>0</v>
      </c>
      <c r="P679" s="17">
        <v>0</v>
      </c>
      <c r="Q679" s="17">
        <v>0</v>
      </c>
      <c r="R679" s="17">
        <v>0</v>
      </c>
      <c r="S679" s="17">
        <v>0</v>
      </c>
      <c r="T679" s="17">
        <v>0</v>
      </c>
      <c r="U679" s="105">
        <v>0</v>
      </c>
      <c r="V679" s="105">
        <v>0</v>
      </c>
      <c r="W679" s="11">
        <v>0</v>
      </c>
      <c r="X679" s="11">
        <v>0</v>
      </c>
      <c r="Y679" s="11">
        <v>0</v>
      </c>
      <c r="Z679" s="11">
        <v>0</v>
      </c>
    </row>
    <row r="680" spans="1:26" hidden="1" x14ac:dyDescent="0.25">
      <c r="A680">
        <v>6</v>
      </c>
      <c r="B680" t="str">
        <f t="shared" si="22"/>
        <v>GC-037</v>
      </c>
      <c r="C680" t="s">
        <v>317</v>
      </c>
      <c r="D680" t="str">
        <f t="shared" si="23"/>
        <v>037</v>
      </c>
      <c r="E680" t="s">
        <v>443</v>
      </c>
      <c r="F680" s="17">
        <v>0</v>
      </c>
      <c r="G680" s="17">
        <v>0</v>
      </c>
      <c r="H680" s="17">
        <v>0</v>
      </c>
      <c r="I680" s="17">
        <v>0</v>
      </c>
      <c r="J680" s="17">
        <v>0</v>
      </c>
      <c r="K680" s="17">
        <v>0</v>
      </c>
      <c r="L680" s="17">
        <v>0</v>
      </c>
      <c r="M680" s="17">
        <v>0</v>
      </c>
      <c r="N680" s="17">
        <v>0</v>
      </c>
      <c r="O680" s="17">
        <v>0</v>
      </c>
      <c r="P680" s="17">
        <v>0</v>
      </c>
      <c r="Q680" s="17">
        <v>0</v>
      </c>
      <c r="R680" s="17">
        <v>0</v>
      </c>
      <c r="S680" s="17">
        <v>0</v>
      </c>
      <c r="T680" s="17">
        <v>0</v>
      </c>
      <c r="U680" s="105">
        <v>0</v>
      </c>
      <c r="V680" s="105">
        <v>0</v>
      </c>
      <c r="W680" s="11">
        <v>0</v>
      </c>
      <c r="X680" s="11">
        <v>0</v>
      </c>
      <c r="Y680" s="11">
        <v>0</v>
      </c>
      <c r="Z680" s="11">
        <v>0</v>
      </c>
    </row>
    <row r="681" spans="1:26" hidden="1" x14ac:dyDescent="0.25">
      <c r="A681">
        <v>6</v>
      </c>
      <c r="B681" t="str">
        <f t="shared" si="22"/>
        <v>GC-0410</v>
      </c>
      <c r="C681" t="s">
        <v>317</v>
      </c>
      <c r="D681" t="str">
        <f t="shared" si="23"/>
        <v>0410</v>
      </c>
      <c r="E681" t="s">
        <v>444</v>
      </c>
      <c r="F681" s="17">
        <v>0</v>
      </c>
      <c r="G681" s="17">
        <v>0</v>
      </c>
      <c r="H681" s="17">
        <v>0</v>
      </c>
      <c r="I681" s="17">
        <v>0</v>
      </c>
      <c r="J681" s="17">
        <v>0</v>
      </c>
      <c r="K681" s="17">
        <v>0</v>
      </c>
      <c r="L681" s="17">
        <v>0</v>
      </c>
      <c r="M681" s="17">
        <v>0</v>
      </c>
      <c r="N681" s="17">
        <v>0</v>
      </c>
      <c r="O681" s="17">
        <v>0</v>
      </c>
      <c r="P681" s="17">
        <v>0</v>
      </c>
      <c r="Q681" s="17">
        <v>0</v>
      </c>
      <c r="R681" s="17">
        <v>0</v>
      </c>
      <c r="S681" s="17">
        <v>0</v>
      </c>
      <c r="T681" s="17">
        <v>0</v>
      </c>
      <c r="U681" s="105">
        <v>0</v>
      </c>
      <c r="V681" s="105">
        <v>0</v>
      </c>
      <c r="W681" s="11">
        <v>0</v>
      </c>
      <c r="X681" s="11">
        <v>0</v>
      </c>
      <c r="Y681" s="11">
        <v>0</v>
      </c>
      <c r="Z681" s="11">
        <v>0</v>
      </c>
    </row>
    <row r="682" spans="1:26" hidden="1" x14ac:dyDescent="0.25">
      <c r="A682">
        <v>6</v>
      </c>
      <c r="B682" t="str">
        <f t="shared" si="22"/>
        <v>GC-0411</v>
      </c>
      <c r="C682" t="s">
        <v>317</v>
      </c>
      <c r="D682" t="str">
        <f t="shared" si="23"/>
        <v>0411</v>
      </c>
      <c r="E682" t="s">
        <v>445</v>
      </c>
      <c r="F682" s="17">
        <v>285.2</v>
      </c>
      <c r="G682" s="17">
        <v>285.2</v>
      </c>
      <c r="H682" s="17">
        <v>294.983</v>
      </c>
      <c r="I682" s="17">
        <v>294.983</v>
      </c>
      <c r="J682" s="17">
        <v>272.41199999999998</v>
      </c>
      <c r="K682" s="17">
        <v>272.41199999999998</v>
      </c>
      <c r="L682" s="17">
        <v>278.68200000000002</v>
      </c>
      <c r="M682" s="17">
        <v>278.68200000000002</v>
      </c>
      <c r="N682" s="17">
        <v>285.09699999999998</v>
      </c>
      <c r="O682" s="17">
        <v>285.09699999999998</v>
      </c>
      <c r="P682" s="17">
        <v>0</v>
      </c>
      <c r="Q682" s="17">
        <v>0</v>
      </c>
      <c r="R682" s="17">
        <v>0</v>
      </c>
      <c r="S682" s="17">
        <v>0</v>
      </c>
      <c r="T682" s="17">
        <v>0</v>
      </c>
      <c r="U682" s="105">
        <v>0</v>
      </c>
      <c r="V682" s="105">
        <v>0</v>
      </c>
      <c r="W682" s="11">
        <v>0</v>
      </c>
      <c r="X682" s="11">
        <v>0</v>
      </c>
      <c r="Y682" s="11">
        <v>0</v>
      </c>
      <c r="Z682" s="11">
        <v>0</v>
      </c>
    </row>
    <row r="683" spans="1:26" hidden="1" x14ac:dyDescent="0.25">
      <c r="A683">
        <v>6</v>
      </c>
      <c r="B683" t="str">
        <f t="shared" si="22"/>
        <v>GC-0412</v>
      </c>
      <c r="C683" t="s">
        <v>317</v>
      </c>
      <c r="D683" t="str">
        <f t="shared" si="23"/>
        <v>0412</v>
      </c>
      <c r="E683" t="s">
        <v>446</v>
      </c>
      <c r="F683" s="17">
        <v>7904.8292899999997</v>
      </c>
      <c r="G683" s="17">
        <v>7904.8289999999997</v>
      </c>
      <c r="H683" s="17">
        <v>6880.2110000000002</v>
      </c>
      <c r="I683" s="17">
        <v>6880.21</v>
      </c>
      <c r="J683" s="17">
        <v>7510.7030000000004</v>
      </c>
      <c r="K683" s="17">
        <v>7510.7030000000004</v>
      </c>
      <c r="L683" s="17">
        <v>7003.4058800000003</v>
      </c>
      <c r="M683" s="17">
        <v>7003.4058800000003</v>
      </c>
      <c r="N683" s="17">
        <v>6775.2430300000005</v>
      </c>
      <c r="O683" s="17">
        <v>6775.2430300000005</v>
      </c>
      <c r="P683" s="17">
        <v>9103.6563100000003</v>
      </c>
      <c r="Q683" s="17">
        <v>9103.6563100000003</v>
      </c>
      <c r="R683" s="17">
        <v>10936.4863</v>
      </c>
      <c r="S683" s="17">
        <v>10936.4863</v>
      </c>
      <c r="T683" s="17">
        <v>16104.237539999998</v>
      </c>
      <c r="U683" s="105">
        <v>16104.237539999998</v>
      </c>
      <c r="V683" s="105">
        <v>12002.630789999999</v>
      </c>
      <c r="W683" s="11">
        <v>12002.630789999999</v>
      </c>
      <c r="X683" s="11">
        <v>13786.37189</v>
      </c>
      <c r="Y683" s="11">
        <v>13786.309880000001</v>
      </c>
      <c r="Z683" s="11">
        <v>14212.67016</v>
      </c>
    </row>
    <row r="684" spans="1:26" hidden="1" x14ac:dyDescent="0.25">
      <c r="A684">
        <v>6</v>
      </c>
      <c r="B684" t="str">
        <f t="shared" si="22"/>
        <v>GC-0420</v>
      </c>
      <c r="C684" t="s">
        <v>317</v>
      </c>
      <c r="D684" t="str">
        <f t="shared" si="23"/>
        <v>0420</v>
      </c>
      <c r="E684" t="s">
        <v>447</v>
      </c>
      <c r="F684" s="17">
        <v>0</v>
      </c>
      <c r="G684" s="17">
        <v>0</v>
      </c>
      <c r="H684" s="17">
        <v>0</v>
      </c>
      <c r="I684" s="17">
        <v>0</v>
      </c>
      <c r="J684" s="17">
        <v>0</v>
      </c>
      <c r="K684" s="17">
        <v>0</v>
      </c>
      <c r="L684" s="17">
        <v>0</v>
      </c>
      <c r="M684" s="17">
        <v>0</v>
      </c>
      <c r="N684" s="17">
        <v>0</v>
      </c>
      <c r="O684" s="17">
        <v>0</v>
      </c>
      <c r="P684" s="17">
        <v>0</v>
      </c>
      <c r="Q684" s="17">
        <v>0</v>
      </c>
      <c r="R684" s="17">
        <v>0</v>
      </c>
      <c r="S684" s="17">
        <v>0</v>
      </c>
      <c r="T684" s="17">
        <v>0</v>
      </c>
      <c r="U684" s="105">
        <v>0</v>
      </c>
      <c r="V684" s="105">
        <v>0</v>
      </c>
      <c r="W684" s="11">
        <v>0</v>
      </c>
      <c r="X684" s="11">
        <v>0</v>
      </c>
      <c r="Y684" s="11">
        <v>0</v>
      </c>
      <c r="Z684" s="11">
        <v>0</v>
      </c>
    </row>
    <row r="685" spans="1:26" hidden="1" x14ac:dyDescent="0.25">
      <c r="A685">
        <v>6</v>
      </c>
      <c r="B685" t="str">
        <f t="shared" si="22"/>
        <v>GC-0421</v>
      </c>
      <c r="C685" t="s">
        <v>317</v>
      </c>
      <c r="D685" t="str">
        <f t="shared" si="23"/>
        <v>0421</v>
      </c>
      <c r="E685" t="s">
        <v>448</v>
      </c>
      <c r="F685" s="17">
        <v>0</v>
      </c>
      <c r="G685" s="17">
        <v>0</v>
      </c>
      <c r="H685" s="17">
        <v>0</v>
      </c>
      <c r="I685" s="17">
        <v>0</v>
      </c>
      <c r="J685" s="17">
        <v>0</v>
      </c>
      <c r="K685" s="17">
        <v>0</v>
      </c>
      <c r="L685" s="17">
        <v>0</v>
      </c>
      <c r="M685" s="17">
        <v>0</v>
      </c>
      <c r="N685" s="17">
        <v>0</v>
      </c>
      <c r="O685" s="17">
        <v>0</v>
      </c>
      <c r="P685" s="17">
        <v>0</v>
      </c>
      <c r="Q685" s="17">
        <v>0</v>
      </c>
      <c r="R685" s="17">
        <v>0</v>
      </c>
      <c r="S685" s="17">
        <v>0</v>
      </c>
      <c r="T685" s="17">
        <v>0</v>
      </c>
      <c r="U685" s="105">
        <v>0</v>
      </c>
      <c r="V685" s="105">
        <v>0</v>
      </c>
      <c r="W685" s="11">
        <v>0</v>
      </c>
      <c r="X685" s="11">
        <v>0</v>
      </c>
      <c r="Y685" s="11">
        <v>0</v>
      </c>
      <c r="Z685" s="11">
        <v>0</v>
      </c>
    </row>
    <row r="686" spans="1:26" hidden="1" x14ac:dyDescent="0.25">
      <c r="A686">
        <v>6</v>
      </c>
      <c r="B686" t="str">
        <f t="shared" si="22"/>
        <v>GC-0422</v>
      </c>
      <c r="C686" t="s">
        <v>317</v>
      </c>
      <c r="D686" t="str">
        <f t="shared" si="23"/>
        <v>0422</v>
      </c>
      <c r="E686" t="s">
        <v>449</v>
      </c>
      <c r="F686" s="17">
        <v>0</v>
      </c>
      <c r="G686" s="17">
        <v>0</v>
      </c>
      <c r="H686" s="17">
        <v>0</v>
      </c>
      <c r="I686" s="17">
        <v>0</v>
      </c>
      <c r="J686" s="17">
        <v>0</v>
      </c>
      <c r="K686" s="17">
        <v>0</v>
      </c>
      <c r="L686" s="17">
        <v>0</v>
      </c>
      <c r="M686" s="17">
        <v>0</v>
      </c>
      <c r="N686" s="17">
        <v>0</v>
      </c>
      <c r="O686" s="17">
        <v>0</v>
      </c>
      <c r="P686" s="17">
        <v>0</v>
      </c>
      <c r="Q686" s="17">
        <v>0</v>
      </c>
      <c r="R686" s="17">
        <v>0</v>
      </c>
      <c r="S686" s="17">
        <v>0</v>
      </c>
      <c r="T686" s="17">
        <v>0</v>
      </c>
      <c r="U686" s="105">
        <v>0</v>
      </c>
      <c r="V686" s="105">
        <v>0</v>
      </c>
      <c r="W686" s="11">
        <v>0</v>
      </c>
      <c r="X686" s="11">
        <v>0</v>
      </c>
      <c r="Y686" s="11">
        <v>0</v>
      </c>
      <c r="Z686" s="11">
        <v>0</v>
      </c>
    </row>
    <row r="687" spans="1:26" hidden="1" x14ac:dyDescent="0.25">
      <c r="A687">
        <v>6</v>
      </c>
      <c r="B687" t="str">
        <f t="shared" si="22"/>
        <v>GC-0423</v>
      </c>
      <c r="C687" t="s">
        <v>317</v>
      </c>
      <c r="D687" t="str">
        <f t="shared" si="23"/>
        <v>0423</v>
      </c>
      <c r="E687" t="s">
        <v>450</v>
      </c>
      <c r="F687" s="17">
        <v>0</v>
      </c>
      <c r="G687" s="17">
        <v>0</v>
      </c>
      <c r="H687" s="17">
        <v>0</v>
      </c>
      <c r="I687" s="17">
        <v>0</v>
      </c>
      <c r="J687" s="17">
        <v>0</v>
      </c>
      <c r="K687" s="17">
        <v>0</v>
      </c>
      <c r="L687" s="17">
        <v>0</v>
      </c>
      <c r="M687" s="17">
        <v>0</v>
      </c>
      <c r="N687" s="17">
        <v>0</v>
      </c>
      <c r="O687" s="17">
        <v>0</v>
      </c>
      <c r="P687" s="17">
        <v>0</v>
      </c>
      <c r="Q687" s="17">
        <v>0</v>
      </c>
      <c r="R687" s="17">
        <v>0</v>
      </c>
      <c r="S687" s="17">
        <v>0</v>
      </c>
      <c r="T687" s="17">
        <v>0</v>
      </c>
      <c r="U687" s="105">
        <v>0</v>
      </c>
      <c r="V687" s="105">
        <v>0</v>
      </c>
      <c r="W687" s="11">
        <v>0</v>
      </c>
      <c r="X687" s="11">
        <v>0</v>
      </c>
      <c r="Y687" s="11">
        <v>0</v>
      </c>
      <c r="Z687" s="11">
        <v>0</v>
      </c>
    </row>
    <row r="688" spans="1:26" hidden="1" x14ac:dyDescent="0.25">
      <c r="A688">
        <v>6</v>
      </c>
      <c r="B688" t="str">
        <f t="shared" si="22"/>
        <v>GC-0430</v>
      </c>
      <c r="C688" t="s">
        <v>317</v>
      </c>
      <c r="D688" t="str">
        <f t="shared" si="23"/>
        <v>0430</v>
      </c>
      <c r="E688" t="s">
        <v>451</v>
      </c>
      <c r="F688" s="17">
        <v>0</v>
      </c>
      <c r="G688" s="17">
        <v>0</v>
      </c>
      <c r="H688" s="17">
        <v>0</v>
      </c>
      <c r="I688" s="17">
        <v>0</v>
      </c>
      <c r="J688" s="17">
        <v>0</v>
      </c>
      <c r="K688" s="17">
        <v>0</v>
      </c>
      <c r="L688" s="17">
        <v>0</v>
      </c>
      <c r="M688" s="17">
        <v>0</v>
      </c>
      <c r="N688" s="17">
        <v>0</v>
      </c>
      <c r="O688" s="17">
        <v>0</v>
      </c>
      <c r="P688" s="17">
        <v>0</v>
      </c>
      <c r="Q688" s="17">
        <v>0</v>
      </c>
      <c r="R688" s="17">
        <v>0</v>
      </c>
      <c r="S688" s="17">
        <v>0</v>
      </c>
      <c r="T688" s="17">
        <v>0</v>
      </c>
      <c r="U688" s="105">
        <v>0</v>
      </c>
      <c r="V688" s="105">
        <v>0</v>
      </c>
      <c r="W688" s="11">
        <v>0</v>
      </c>
      <c r="X688" s="11">
        <v>0</v>
      </c>
      <c r="Y688" s="11">
        <v>0</v>
      </c>
      <c r="Z688" s="11">
        <v>0</v>
      </c>
    </row>
    <row r="689" spans="1:26" hidden="1" x14ac:dyDescent="0.25">
      <c r="A689">
        <v>6</v>
      </c>
      <c r="B689" t="str">
        <f t="shared" si="22"/>
        <v>GC-0431</v>
      </c>
      <c r="C689" t="s">
        <v>317</v>
      </c>
      <c r="D689" t="str">
        <f t="shared" si="23"/>
        <v>0431</v>
      </c>
      <c r="E689" t="s">
        <v>452</v>
      </c>
      <c r="F689" s="17">
        <v>0</v>
      </c>
      <c r="G689" s="17">
        <v>0</v>
      </c>
      <c r="H689" s="17">
        <v>0</v>
      </c>
      <c r="I689" s="17">
        <v>0</v>
      </c>
      <c r="J689" s="17">
        <v>0</v>
      </c>
      <c r="K689" s="17">
        <v>0</v>
      </c>
      <c r="L689" s="17">
        <v>0</v>
      </c>
      <c r="M689" s="17">
        <v>0</v>
      </c>
      <c r="N689" s="17">
        <v>0</v>
      </c>
      <c r="O689" s="17">
        <v>0</v>
      </c>
      <c r="P689" s="17">
        <v>0</v>
      </c>
      <c r="Q689" s="17">
        <v>0</v>
      </c>
      <c r="R689" s="17">
        <v>0</v>
      </c>
      <c r="S689" s="17">
        <v>0</v>
      </c>
      <c r="T689" s="17">
        <v>0</v>
      </c>
      <c r="U689" s="105">
        <v>0</v>
      </c>
      <c r="V689" s="105">
        <v>0</v>
      </c>
      <c r="W689" s="11">
        <v>0</v>
      </c>
      <c r="X689" s="11">
        <v>0</v>
      </c>
      <c r="Y689" s="11">
        <v>0</v>
      </c>
      <c r="Z689" s="11">
        <v>0</v>
      </c>
    </row>
    <row r="690" spans="1:26" hidden="1" x14ac:dyDescent="0.25">
      <c r="A690">
        <v>6</v>
      </c>
      <c r="B690" t="str">
        <f t="shared" si="22"/>
        <v>GC-0432</v>
      </c>
      <c r="C690" t="s">
        <v>317</v>
      </c>
      <c r="D690" t="str">
        <f t="shared" si="23"/>
        <v>0432</v>
      </c>
      <c r="E690" t="s">
        <v>453</v>
      </c>
      <c r="F690" s="17">
        <v>0</v>
      </c>
      <c r="G690" s="17">
        <v>0</v>
      </c>
      <c r="H690" s="17">
        <v>0</v>
      </c>
      <c r="I690" s="17">
        <v>0</v>
      </c>
      <c r="J690" s="17">
        <v>0</v>
      </c>
      <c r="K690" s="17">
        <v>0</v>
      </c>
      <c r="L690" s="17">
        <v>0</v>
      </c>
      <c r="M690" s="17">
        <v>0</v>
      </c>
      <c r="N690" s="17">
        <v>0</v>
      </c>
      <c r="O690" s="17">
        <v>0</v>
      </c>
      <c r="P690" s="17">
        <v>0</v>
      </c>
      <c r="Q690" s="17">
        <v>0</v>
      </c>
      <c r="R690" s="17">
        <v>0</v>
      </c>
      <c r="S690" s="17">
        <v>0</v>
      </c>
      <c r="T690" s="17">
        <v>0</v>
      </c>
      <c r="U690" s="105">
        <v>0</v>
      </c>
      <c r="V690" s="105">
        <v>0</v>
      </c>
      <c r="W690" s="11">
        <v>0</v>
      </c>
      <c r="X690" s="11">
        <v>0</v>
      </c>
      <c r="Y690" s="11">
        <v>0</v>
      </c>
      <c r="Z690" s="11">
        <v>0</v>
      </c>
    </row>
    <row r="691" spans="1:26" hidden="1" x14ac:dyDescent="0.25">
      <c r="A691">
        <v>6</v>
      </c>
      <c r="B691" t="str">
        <f t="shared" si="22"/>
        <v>GC-0433</v>
      </c>
      <c r="C691" t="s">
        <v>317</v>
      </c>
      <c r="D691" t="str">
        <f t="shared" si="23"/>
        <v>0433</v>
      </c>
      <c r="E691" t="s">
        <v>454</v>
      </c>
      <c r="F691" s="17">
        <v>0</v>
      </c>
      <c r="G691" s="17">
        <v>0</v>
      </c>
      <c r="H691" s="17">
        <v>0</v>
      </c>
      <c r="I691" s="17">
        <v>0</v>
      </c>
      <c r="J691" s="17">
        <v>0</v>
      </c>
      <c r="K691" s="17">
        <v>0</v>
      </c>
      <c r="L691" s="17">
        <v>0</v>
      </c>
      <c r="M691" s="17">
        <v>0</v>
      </c>
      <c r="N691" s="17">
        <v>0</v>
      </c>
      <c r="O691" s="17">
        <v>0</v>
      </c>
      <c r="P691" s="17">
        <v>0</v>
      </c>
      <c r="Q691" s="17">
        <v>0</v>
      </c>
      <c r="R691" s="17">
        <v>0</v>
      </c>
      <c r="S691" s="17">
        <v>0</v>
      </c>
      <c r="T691" s="17">
        <v>0</v>
      </c>
      <c r="U691" s="105">
        <v>0</v>
      </c>
      <c r="V691" s="105">
        <v>0</v>
      </c>
      <c r="W691" s="11">
        <v>0</v>
      </c>
      <c r="X691" s="11">
        <v>0</v>
      </c>
      <c r="Y691" s="11">
        <v>0</v>
      </c>
      <c r="Z691" s="11">
        <v>0</v>
      </c>
    </row>
    <row r="692" spans="1:26" hidden="1" x14ac:dyDescent="0.25">
      <c r="A692">
        <v>6</v>
      </c>
      <c r="B692" t="str">
        <f t="shared" si="22"/>
        <v>GC-0434</v>
      </c>
      <c r="C692" t="s">
        <v>317</v>
      </c>
      <c r="D692" t="str">
        <f t="shared" si="23"/>
        <v>0434</v>
      </c>
      <c r="E692" t="s">
        <v>455</v>
      </c>
      <c r="F692" s="17">
        <v>0</v>
      </c>
      <c r="G692" s="17">
        <v>0</v>
      </c>
      <c r="H692" s="17">
        <v>0</v>
      </c>
      <c r="I692" s="17">
        <v>0</v>
      </c>
      <c r="J692" s="17">
        <v>0</v>
      </c>
      <c r="K692" s="17">
        <v>0</v>
      </c>
      <c r="L692" s="17">
        <v>0</v>
      </c>
      <c r="M692" s="17">
        <v>0</v>
      </c>
      <c r="N692" s="17">
        <v>0</v>
      </c>
      <c r="O692" s="17">
        <v>0</v>
      </c>
      <c r="P692" s="17">
        <v>0</v>
      </c>
      <c r="Q692" s="17">
        <v>0</v>
      </c>
      <c r="R692" s="17">
        <v>0</v>
      </c>
      <c r="S692" s="17">
        <v>0</v>
      </c>
      <c r="T692" s="17">
        <v>0</v>
      </c>
      <c r="U692" s="105">
        <v>0</v>
      </c>
      <c r="V692" s="105">
        <v>0</v>
      </c>
      <c r="W692" s="11">
        <v>0</v>
      </c>
      <c r="X692" s="11">
        <v>0</v>
      </c>
      <c r="Y692" s="11">
        <v>0</v>
      </c>
      <c r="Z692" s="11">
        <v>0</v>
      </c>
    </row>
    <row r="693" spans="1:26" hidden="1" x14ac:dyDescent="0.25">
      <c r="A693">
        <v>6</v>
      </c>
      <c r="B693" t="str">
        <f t="shared" si="22"/>
        <v>GC-0435</v>
      </c>
      <c r="C693" t="s">
        <v>317</v>
      </c>
      <c r="D693" t="str">
        <f t="shared" si="23"/>
        <v>0435</v>
      </c>
      <c r="E693" t="s">
        <v>456</v>
      </c>
      <c r="F693" s="17">
        <v>0</v>
      </c>
      <c r="G693" s="17">
        <v>0</v>
      </c>
      <c r="H693" s="17">
        <v>0</v>
      </c>
      <c r="I693" s="17">
        <v>0</v>
      </c>
      <c r="J693" s="17">
        <v>0</v>
      </c>
      <c r="K693" s="17">
        <v>0</v>
      </c>
      <c r="L693" s="17">
        <v>0</v>
      </c>
      <c r="M693" s="17">
        <v>0</v>
      </c>
      <c r="N693" s="17">
        <v>0</v>
      </c>
      <c r="O693" s="17">
        <v>0</v>
      </c>
      <c r="P693" s="17">
        <v>0</v>
      </c>
      <c r="Q693" s="17">
        <v>0</v>
      </c>
      <c r="R693" s="17">
        <v>0</v>
      </c>
      <c r="S693" s="17">
        <v>0</v>
      </c>
      <c r="T693" s="17">
        <v>0</v>
      </c>
      <c r="U693" s="105">
        <v>0</v>
      </c>
      <c r="V693" s="105">
        <v>0</v>
      </c>
      <c r="W693" s="11">
        <v>0</v>
      </c>
      <c r="X693" s="11">
        <v>0</v>
      </c>
      <c r="Y693" s="11">
        <v>0</v>
      </c>
      <c r="Z693" s="11">
        <v>0</v>
      </c>
    </row>
    <row r="694" spans="1:26" hidden="1" x14ac:dyDescent="0.25">
      <c r="A694">
        <v>6</v>
      </c>
      <c r="B694" t="str">
        <f t="shared" si="22"/>
        <v>GC-0436</v>
      </c>
      <c r="C694" t="s">
        <v>317</v>
      </c>
      <c r="D694" t="str">
        <f t="shared" si="23"/>
        <v>0436</v>
      </c>
      <c r="E694" t="s">
        <v>457</v>
      </c>
      <c r="F694" s="17">
        <v>0</v>
      </c>
      <c r="G694" s="17">
        <v>0</v>
      </c>
      <c r="H694" s="17">
        <v>0</v>
      </c>
      <c r="I694" s="17">
        <v>0</v>
      </c>
      <c r="J694" s="17">
        <v>0</v>
      </c>
      <c r="K694" s="17">
        <v>0</v>
      </c>
      <c r="L694" s="17">
        <v>0</v>
      </c>
      <c r="M694" s="17">
        <v>0</v>
      </c>
      <c r="N694" s="17">
        <v>0</v>
      </c>
      <c r="O694" s="17">
        <v>0</v>
      </c>
      <c r="P694" s="17">
        <v>0</v>
      </c>
      <c r="Q694" s="17">
        <v>0</v>
      </c>
      <c r="R694" s="17">
        <v>0</v>
      </c>
      <c r="S694" s="17">
        <v>0</v>
      </c>
      <c r="T694" s="17">
        <v>0</v>
      </c>
      <c r="U694" s="105">
        <v>0</v>
      </c>
      <c r="V694" s="105">
        <v>0</v>
      </c>
      <c r="W694" s="11">
        <v>0</v>
      </c>
      <c r="X694" s="11">
        <v>0</v>
      </c>
      <c r="Y694" s="11">
        <v>0</v>
      </c>
      <c r="Z694" s="11">
        <v>0</v>
      </c>
    </row>
    <row r="695" spans="1:26" hidden="1" x14ac:dyDescent="0.25">
      <c r="A695">
        <v>6</v>
      </c>
      <c r="B695" t="str">
        <f t="shared" si="22"/>
        <v>GC-0440</v>
      </c>
      <c r="C695" t="s">
        <v>317</v>
      </c>
      <c r="D695" t="str">
        <f t="shared" si="23"/>
        <v>0440</v>
      </c>
      <c r="E695" t="s">
        <v>458</v>
      </c>
      <c r="F695" s="17">
        <v>0</v>
      </c>
      <c r="G695" s="17">
        <v>0</v>
      </c>
      <c r="H695" s="17">
        <v>0</v>
      </c>
      <c r="I695" s="17">
        <v>0</v>
      </c>
      <c r="J695" s="17">
        <v>0</v>
      </c>
      <c r="K695" s="17">
        <v>0</v>
      </c>
      <c r="L695" s="17">
        <v>0</v>
      </c>
      <c r="M695" s="17">
        <v>0</v>
      </c>
      <c r="N695" s="17">
        <v>0</v>
      </c>
      <c r="O695" s="17">
        <v>0</v>
      </c>
      <c r="P695" s="17">
        <v>0</v>
      </c>
      <c r="Q695" s="17">
        <v>0</v>
      </c>
      <c r="R695" s="17">
        <v>0</v>
      </c>
      <c r="S695" s="17">
        <v>0</v>
      </c>
      <c r="T695" s="17">
        <v>0</v>
      </c>
      <c r="U695" s="105">
        <v>0</v>
      </c>
      <c r="V695" s="105">
        <v>0</v>
      </c>
      <c r="W695" s="11">
        <v>0</v>
      </c>
      <c r="X695" s="11">
        <v>0</v>
      </c>
      <c r="Y695" s="11">
        <v>0</v>
      </c>
      <c r="Z695" s="11">
        <v>0</v>
      </c>
    </row>
    <row r="696" spans="1:26" hidden="1" x14ac:dyDescent="0.25">
      <c r="A696">
        <v>6</v>
      </c>
      <c r="B696" t="str">
        <f t="shared" si="22"/>
        <v>GC-0441</v>
      </c>
      <c r="C696" t="s">
        <v>317</v>
      </c>
      <c r="D696" t="str">
        <f t="shared" si="23"/>
        <v>0441</v>
      </c>
      <c r="E696" t="s">
        <v>459</v>
      </c>
      <c r="F696" s="17">
        <v>0</v>
      </c>
      <c r="G696" s="17">
        <v>0</v>
      </c>
      <c r="H696" s="17">
        <v>0</v>
      </c>
      <c r="I696" s="17">
        <v>0</v>
      </c>
      <c r="J696" s="17">
        <v>0</v>
      </c>
      <c r="K696" s="17">
        <v>0</v>
      </c>
      <c r="L696" s="17">
        <v>0</v>
      </c>
      <c r="M696" s="17">
        <v>0</v>
      </c>
      <c r="N696" s="17">
        <v>0</v>
      </c>
      <c r="O696" s="17">
        <v>0</v>
      </c>
      <c r="P696" s="17">
        <v>0</v>
      </c>
      <c r="Q696" s="17">
        <v>0</v>
      </c>
      <c r="R696" s="17">
        <v>0</v>
      </c>
      <c r="S696" s="17">
        <v>0</v>
      </c>
      <c r="T696" s="17">
        <v>0</v>
      </c>
      <c r="U696" s="105">
        <v>0</v>
      </c>
      <c r="V696" s="105">
        <v>0</v>
      </c>
      <c r="W696" s="11">
        <v>0</v>
      </c>
      <c r="X696" s="11">
        <v>0</v>
      </c>
      <c r="Y696" s="11">
        <v>0</v>
      </c>
      <c r="Z696" s="11">
        <v>0</v>
      </c>
    </row>
    <row r="697" spans="1:26" hidden="1" x14ac:dyDescent="0.25">
      <c r="A697">
        <v>6</v>
      </c>
      <c r="B697" t="str">
        <f t="shared" si="22"/>
        <v>GC-0442</v>
      </c>
      <c r="C697" t="s">
        <v>317</v>
      </c>
      <c r="D697" t="str">
        <f t="shared" si="23"/>
        <v>0442</v>
      </c>
      <c r="E697" t="s">
        <v>460</v>
      </c>
      <c r="F697" s="17">
        <v>0</v>
      </c>
      <c r="G697" s="17">
        <v>0</v>
      </c>
      <c r="H697" s="17">
        <v>0</v>
      </c>
      <c r="I697" s="17">
        <v>0</v>
      </c>
      <c r="J697" s="17">
        <v>0</v>
      </c>
      <c r="K697" s="17">
        <v>0</v>
      </c>
      <c r="L697" s="17">
        <v>0</v>
      </c>
      <c r="M697" s="17">
        <v>0</v>
      </c>
      <c r="N697" s="17">
        <v>0</v>
      </c>
      <c r="O697" s="17">
        <v>0</v>
      </c>
      <c r="P697" s="17">
        <v>0</v>
      </c>
      <c r="Q697" s="17">
        <v>0</v>
      </c>
      <c r="R697" s="17">
        <v>0</v>
      </c>
      <c r="S697" s="17">
        <v>0</v>
      </c>
      <c r="T697" s="17">
        <v>0</v>
      </c>
      <c r="U697" s="105">
        <v>0</v>
      </c>
      <c r="V697" s="105">
        <v>0</v>
      </c>
      <c r="W697" s="11">
        <v>0</v>
      </c>
      <c r="X697" s="11">
        <v>0</v>
      </c>
      <c r="Y697" s="11">
        <v>0</v>
      </c>
      <c r="Z697" s="11">
        <v>0</v>
      </c>
    </row>
    <row r="698" spans="1:26" hidden="1" x14ac:dyDescent="0.25">
      <c r="A698">
        <v>6</v>
      </c>
      <c r="B698" t="str">
        <f t="shared" si="22"/>
        <v>GC-0443</v>
      </c>
      <c r="C698" t="s">
        <v>317</v>
      </c>
      <c r="D698" t="str">
        <f t="shared" si="23"/>
        <v>0443</v>
      </c>
      <c r="E698" t="s">
        <v>461</v>
      </c>
      <c r="F698" s="17">
        <v>0</v>
      </c>
      <c r="G698" s="17">
        <v>0</v>
      </c>
      <c r="H698" s="17">
        <v>0</v>
      </c>
      <c r="I698" s="17">
        <v>0</v>
      </c>
      <c r="J698" s="17">
        <v>0</v>
      </c>
      <c r="K698" s="17">
        <v>0</v>
      </c>
      <c r="L698" s="17">
        <v>0</v>
      </c>
      <c r="M698" s="17">
        <v>0</v>
      </c>
      <c r="N698" s="17">
        <v>0</v>
      </c>
      <c r="O698" s="17">
        <v>0</v>
      </c>
      <c r="P698" s="17">
        <v>0</v>
      </c>
      <c r="Q698" s="17">
        <v>0</v>
      </c>
      <c r="R698" s="17">
        <v>0</v>
      </c>
      <c r="S698" s="17">
        <v>0</v>
      </c>
      <c r="T698" s="17">
        <v>0</v>
      </c>
      <c r="U698" s="105">
        <v>0</v>
      </c>
      <c r="V698" s="105">
        <v>0</v>
      </c>
      <c r="W698" s="11">
        <v>0</v>
      </c>
      <c r="X698" s="11">
        <v>0</v>
      </c>
      <c r="Y698" s="11">
        <v>0</v>
      </c>
      <c r="Z698" s="11">
        <v>0</v>
      </c>
    </row>
    <row r="699" spans="1:26" hidden="1" x14ac:dyDescent="0.25">
      <c r="A699">
        <v>6</v>
      </c>
      <c r="B699" t="str">
        <f t="shared" si="22"/>
        <v>GC-0450</v>
      </c>
      <c r="C699" t="s">
        <v>317</v>
      </c>
      <c r="D699" t="str">
        <f t="shared" si="23"/>
        <v>0450</v>
      </c>
      <c r="E699" t="s">
        <v>462</v>
      </c>
      <c r="F699" s="17">
        <v>0</v>
      </c>
      <c r="G699" s="17">
        <v>0</v>
      </c>
      <c r="H699" s="17">
        <v>0</v>
      </c>
      <c r="I699" s="17">
        <v>0</v>
      </c>
      <c r="J699" s="17">
        <v>0</v>
      </c>
      <c r="K699" s="17">
        <v>0</v>
      </c>
      <c r="L699" s="17">
        <v>0</v>
      </c>
      <c r="M699" s="17">
        <v>0</v>
      </c>
      <c r="N699" s="17">
        <v>0</v>
      </c>
      <c r="O699" s="17">
        <v>0</v>
      </c>
      <c r="P699" s="17">
        <v>0</v>
      </c>
      <c r="Q699" s="17">
        <v>0</v>
      </c>
      <c r="R699" s="17">
        <v>0</v>
      </c>
      <c r="S699" s="17">
        <v>0</v>
      </c>
      <c r="T699" s="17">
        <v>0</v>
      </c>
      <c r="U699" s="105">
        <v>0</v>
      </c>
      <c r="V699" s="105">
        <v>0</v>
      </c>
      <c r="W699" s="11">
        <v>0</v>
      </c>
      <c r="X699" s="11">
        <v>0</v>
      </c>
      <c r="Y699" s="11">
        <v>0</v>
      </c>
      <c r="Z699" s="11">
        <v>0</v>
      </c>
    </row>
    <row r="700" spans="1:26" hidden="1" x14ac:dyDescent="0.25">
      <c r="A700">
        <v>6</v>
      </c>
      <c r="B700" t="str">
        <f t="shared" si="22"/>
        <v>GC-0451</v>
      </c>
      <c r="C700" t="s">
        <v>317</v>
      </c>
      <c r="D700" t="str">
        <f t="shared" si="23"/>
        <v>0451</v>
      </c>
      <c r="E700" t="s">
        <v>463</v>
      </c>
      <c r="F700" s="17">
        <v>722.07653000000005</v>
      </c>
      <c r="G700" s="17">
        <v>722.077</v>
      </c>
      <c r="H700" s="17">
        <v>2535.489</v>
      </c>
      <c r="I700" s="17">
        <v>2535.4879999999998</v>
      </c>
      <c r="J700" s="17">
        <v>868.702</v>
      </c>
      <c r="K700" s="17">
        <v>868.702</v>
      </c>
      <c r="L700" s="17">
        <v>599.58931999999993</v>
      </c>
      <c r="M700" s="17">
        <v>599.58931999999993</v>
      </c>
      <c r="N700" s="17">
        <v>1059</v>
      </c>
      <c r="O700" s="17">
        <v>1059</v>
      </c>
      <c r="P700" s="17">
        <v>2845.9175599999999</v>
      </c>
      <c r="Q700" s="17">
        <v>2845.9175599999999</v>
      </c>
      <c r="R700" s="17">
        <v>4358.2002199999997</v>
      </c>
      <c r="S700" s="17">
        <v>4358.2002199999997</v>
      </c>
      <c r="T700" s="17">
        <v>2519.7410099999997</v>
      </c>
      <c r="U700" s="105">
        <v>2519.7410099999997</v>
      </c>
      <c r="V700" s="105">
        <v>146.38889</v>
      </c>
      <c r="W700" s="11">
        <v>146.38889</v>
      </c>
      <c r="X700" s="11">
        <v>11.668379999999999</v>
      </c>
      <c r="Y700" s="11">
        <v>11.668379999999999</v>
      </c>
      <c r="Z700" s="11">
        <v>523</v>
      </c>
    </row>
    <row r="701" spans="1:26" hidden="1" x14ac:dyDescent="0.25">
      <c r="A701">
        <v>6</v>
      </c>
      <c r="B701" t="str">
        <f t="shared" si="22"/>
        <v>GC-0452</v>
      </c>
      <c r="C701" t="s">
        <v>317</v>
      </c>
      <c r="D701" t="str">
        <f t="shared" si="23"/>
        <v>0452</v>
      </c>
      <c r="E701" t="s">
        <v>464</v>
      </c>
      <c r="F701" s="17">
        <v>0</v>
      </c>
      <c r="G701" s="17">
        <v>0</v>
      </c>
      <c r="H701" s="17">
        <v>0</v>
      </c>
      <c r="I701" s="17">
        <v>0</v>
      </c>
      <c r="J701" s="17">
        <v>0</v>
      </c>
      <c r="K701" s="17">
        <v>0</v>
      </c>
      <c r="L701" s="17">
        <v>0</v>
      </c>
      <c r="M701" s="17">
        <v>0</v>
      </c>
      <c r="N701" s="17">
        <v>0</v>
      </c>
      <c r="O701" s="17">
        <v>0</v>
      </c>
      <c r="P701" s="17">
        <v>0</v>
      </c>
      <c r="Q701" s="17">
        <v>0</v>
      </c>
      <c r="R701" s="17">
        <v>0</v>
      </c>
      <c r="S701" s="17">
        <v>0</v>
      </c>
      <c r="T701" s="17">
        <v>0</v>
      </c>
      <c r="U701" s="105">
        <v>0</v>
      </c>
      <c r="V701" s="105">
        <v>0</v>
      </c>
      <c r="W701" s="11">
        <v>0</v>
      </c>
      <c r="X701" s="11">
        <v>0</v>
      </c>
      <c r="Y701" s="11">
        <v>0</v>
      </c>
      <c r="Z701" s="11">
        <v>0</v>
      </c>
    </row>
    <row r="702" spans="1:26" hidden="1" x14ac:dyDescent="0.25">
      <c r="A702">
        <v>6</v>
      </c>
      <c r="B702" t="str">
        <f t="shared" si="22"/>
        <v>GC-0453</v>
      </c>
      <c r="C702" t="s">
        <v>317</v>
      </c>
      <c r="D702" t="str">
        <f t="shared" si="23"/>
        <v>0453</v>
      </c>
      <c r="E702" t="s">
        <v>465</v>
      </c>
      <c r="F702" s="17">
        <v>0</v>
      </c>
      <c r="G702" s="17">
        <v>0</v>
      </c>
      <c r="H702" s="17">
        <v>0</v>
      </c>
      <c r="I702" s="17">
        <v>0</v>
      </c>
      <c r="J702" s="17">
        <v>0</v>
      </c>
      <c r="K702" s="17">
        <v>0</v>
      </c>
      <c r="L702" s="17">
        <v>0</v>
      </c>
      <c r="M702" s="17">
        <v>0</v>
      </c>
      <c r="N702" s="17">
        <v>0</v>
      </c>
      <c r="O702" s="17">
        <v>0</v>
      </c>
      <c r="P702" s="17">
        <v>0</v>
      </c>
      <c r="Q702" s="17">
        <v>0</v>
      </c>
      <c r="R702" s="17">
        <v>0</v>
      </c>
      <c r="S702" s="17">
        <v>0</v>
      </c>
      <c r="T702" s="17">
        <v>0</v>
      </c>
      <c r="U702" s="105">
        <v>0</v>
      </c>
      <c r="V702" s="105">
        <v>0</v>
      </c>
      <c r="W702" s="11">
        <v>0</v>
      </c>
      <c r="X702" s="11">
        <v>0</v>
      </c>
      <c r="Y702" s="11">
        <v>0</v>
      </c>
      <c r="Z702" s="11">
        <v>0</v>
      </c>
    </row>
    <row r="703" spans="1:26" hidden="1" x14ac:dyDescent="0.25">
      <c r="A703">
        <v>6</v>
      </c>
      <c r="B703" t="str">
        <f t="shared" si="22"/>
        <v>GC-0454</v>
      </c>
      <c r="C703" t="s">
        <v>317</v>
      </c>
      <c r="D703" t="str">
        <f t="shared" si="23"/>
        <v>0454</v>
      </c>
      <c r="E703" t="s">
        <v>466</v>
      </c>
      <c r="F703" s="17">
        <v>0</v>
      </c>
      <c r="G703" s="17">
        <v>0</v>
      </c>
      <c r="H703" s="17">
        <v>0</v>
      </c>
      <c r="I703" s="17">
        <v>0</v>
      </c>
      <c r="J703" s="17">
        <v>0</v>
      </c>
      <c r="K703" s="17">
        <v>0</v>
      </c>
      <c r="L703" s="17">
        <v>0</v>
      </c>
      <c r="M703" s="17">
        <v>0</v>
      </c>
      <c r="N703" s="17">
        <v>0</v>
      </c>
      <c r="O703" s="17">
        <v>0</v>
      </c>
      <c r="P703" s="17">
        <v>0</v>
      </c>
      <c r="Q703" s="17">
        <v>0</v>
      </c>
      <c r="R703" s="17">
        <v>0</v>
      </c>
      <c r="S703" s="17">
        <v>0</v>
      </c>
      <c r="T703" s="17">
        <v>0</v>
      </c>
      <c r="U703" s="105">
        <v>0</v>
      </c>
      <c r="V703" s="105">
        <v>0</v>
      </c>
      <c r="W703" s="11">
        <v>0</v>
      </c>
      <c r="X703" s="11">
        <v>0</v>
      </c>
      <c r="Y703" s="11">
        <v>0</v>
      </c>
      <c r="Z703" s="11">
        <v>0</v>
      </c>
    </row>
    <row r="704" spans="1:26" hidden="1" x14ac:dyDescent="0.25">
      <c r="A704">
        <v>6</v>
      </c>
      <c r="B704" t="str">
        <f t="shared" si="22"/>
        <v>GC-0455</v>
      </c>
      <c r="C704" t="s">
        <v>317</v>
      </c>
      <c r="D704" t="str">
        <f t="shared" si="23"/>
        <v>0455</v>
      </c>
      <c r="E704" t="s">
        <v>467</v>
      </c>
      <c r="F704" s="17">
        <v>0</v>
      </c>
      <c r="G704" s="17">
        <v>0</v>
      </c>
      <c r="H704" s="17">
        <v>0</v>
      </c>
      <c r="I704" s="17">
        <v>0</v>
      </c>
      <c r="J704" s="17">
        <v>0</v>
      </c>
      <c r="K704" s="17">
        <v>0</v>
      </c>
      <c r="L704" s="17">
        <v>0</v>
      </c>
      <c r="M704" s="17">
        <v>0</v>
      </c>
      <c r="N704" s="17">
        <v>0</v>
      </c>
      <c r="O704" s="17">
        <v>0</v>
      </c>
      <c r="P704" s="17">
        <v>0</v>
      </c>
      <c r="Q704" s="17">
        <v>0</v>
      </c>
      <c r="R704" s="17">
        <v>0</v>
      </c>
      <c r="S704" s="17">
        <v>0</v>
      </c>
      <c r="T704" s="17">
        <v>0</v>
      </c>
      <c r="U704" s="105">
        <v>0</v>
      </c>
      <c r="V704" s="105">
        <v>0</v>
      </c>
      <c r="W704" s="11">
        <v>0</v>
      </c>
      <c r="X704" s="11">
        <v>0</v>
      </c>
      <c r="Y704" s="11">
        <v>0</v>
      </c>
      <c r="Z704" s="11">
        <v>0</v>
      </c>
    </row>
    <row r="705" spans="1:26" hidden="1" x14ac:dyDescent="0.25">
      <c r="A705">
        <v>6</v>
      </c>
      <c r="B705" t="str">
        <f t="shared" si="22"/>
        <v>GC-046</v>
      </c>
      <c r="C705" t="s">
        <v>317</v>
      </c>
      <c r="D705" t="str">
        <f t="shared" si="23"/>
        <v>046</v>
      </c>
      <c r="E705" t="s">
        <v>468</v>
      </c>
      <c r="F705" s="17">
        <v>0</v>
      </c>
      <c r="G705" s="17">
        <v>0</v>
      </c>
      <c r="H705" s="17">
        <v>0</v>
      </c>
      <c r="I705" s="17">
        <v>0</v>
      </c>
      <c r="J705" s="17">
        <v>0</v>
      </c>
      <c r="K705" s="17">
        <v>0</v>
      </c>
      <c r="L705" s="17">
        <v>0</v>
      </c>
      <c r="M705" s="17">
        <v>0</v>
      </c>
      <c r="N705" s="17">
        <v>0</v>
      </c>
      <c r="O705" s="17">
        <v>0</v>
      </c>
      <c r="P705" s="17">
        <v>0</v>
      </c>
      <c r="Q705" s="17">
        <v>0</v>
      </c>
      <c r="R705" s="17">
        <v>0</v>
      </c>
      <c r="S705" s="17">
        <v>0</v>
      </c>
      <c r="T705" s="17">
        <v>0</v>
      </c>
      <c r="U705" s="105">
        <v>0</v>
      </c>
      <c r="V705" s="105">
        <v>0</v>
      </c>
      <c r="W705" s="11">
        <v>0</v>
      </c>
      <c r="X705" s="11">
        <v>0</v>
      </c>
      <c r="Y705" s="11">
        <v>0</v>
      </c>
      <c r="Z705" s="11">
        <v>0</v>
      </c>
    </row>
    <row r="706" spans="1:26" hidden="1" x14ac:dyDescent="0.25">
      <c r="A706">
        <v>6</v>
      </c>
      <c r="B706" t="str">
        <f t="shared" si="22"/>
        <v>GC-0470</v>
      </c>
      <c r="C706" t="s">
        <v>317</v>
      </c>
      <c r="D706" t="str">
        <f t="shared" si="23"/>
        <v>0470</v>
      </c>
      <c r="E706" t="s">
        <v>469</v>
      </c>
      <c r="F706" s="17">
        <v>0</v>
      </c>
      <c r="G706" s="17">
        <v>0</v>
      </c>
      <c r="H706" s="17">
        <v>0</v>
      </c>
      <c r="I706" s="17">
        <v>0</v>
      </c>
      <c r="J706" s="17">
        <v>0</v>
      </c>
      <c r="K706" s="17">
        <v>0</v>
      </c>
      <c r="L706" s="17">
        <v>0</v>
      </c>
      <c r="M706" s="17">
        <v>0</v>
      </c>
      <c r="N706" s="17">
        <v>0</v>
      </c>
      <c r="O706" s="17">
        <v>0</v>
      </c>
      <c r="P706" s="17">
        <v>0</v>
      </c>
      <c r="Q706" s="17">
        <v>0</v>
      </c>
      <c r="R706" s="17">
        <v>0</v>
      </c>
      <c r="S706" s="17">
        <v>0</v>
      </c>
      <c r="T706" s="17">
        <v>0</v>
      </c>
      <c r="U706" s="105">
        <v>0</v>
      </c>
      <c r="V706" s="105">
        <v>0</v>
      </c>
      <c r="W706" s="11">
        <v>0</v>
      </c>
      <c r="X706" s="11">
        <v>0</v>
      </c>
      <c r="Y706" s="11">
        <v>0</v>
      </c>
      <c r="Z706" s="11">
        <v>0</v>
      </c>
    </row>
    <row r="707" spans="1:26" hidden="1" x14ac:dyDescent="0.25">
      <c r="A707">
        <v>6</v>
      </c>
      <c r="B707" t="str">
        <f t="shared" si="22"/>
        <v>GC-0471</v>
      </c>
      <c r="C707" t="s">
        <v>317</v>
      </c>
      <c r="D707" t="str">
        <f t="shared" si="23"/>
        <v>0471</v>
      </c>
      <c r="E707" t="s">
        <v>470</v>
      </c>
      <c r="F707" s="17">
        <v>0</v>
      </c>
      <c r="G707" s="17">
        <v>0</v>
      </c>
      <c r="H707" s="17">
        <v>0</v>
      </c>
      <c r="I707" s="17">
        <v>0</v>
      </c>
      <c r="J707" s="17">
        <v>0</v>
      </c>
      <c r="K707" s="17">
        <v>0</v>
      </c>
      <c r="L707" s="17">
        <v>0</v>
      </c>
      <c r="M707" s="17">
        <v>0</v>
      </c>
      <c r="N707" s="17">
        <v>0</v>
      </c>
      <c r="O707" s="17">
        <v>0</v>
      </c>
      <c r="P707" s="17">
        <v>0</v>
      </c>
      <c r="Q707" s="17">
        <v>0</v>
      </c>
      <c r="R707" s="17">
        <v>0</v>
      </c>
      <c r="S707" s="17">
        <v>0</v>
      </c>
      <c r="T707" s="17">
        <v>0</v>
      </c>
      <c r="U707" s="105">
        <v>0</v>
      </c>
      <c r="V707" s="105">
        <v>0</v>
      </c>
      <c r="W707" s="11">
        <v>0</v>
      </c>
      <c r="X707" s="11">
        <v>0</v>
      </c>
      <c r="Y707" s="11">
        <v>0</v>
      </c>
      <c r="Z707" s="11">
        <v>0</v>
      </c>
    </row>
    <row r="708" spans="1:26" hidden="1" x14ac:dyDescent="0.25">
      <c r="A708">
        <v>6</v>
      </c>
      <c r="B708" t="str">
        <f t="shared" ref="B708:B771" si="24">C708&amp;"-"&amp;D708</f>
        <v>GC-0472</v>
      </c>
      <c r="C708" t="s">
        <v>317</v>
      </c>
      <c r="D708" t="str">
        <f t="shared" ref="D708:D771" si="25">SUBSTITUTE(E708,".","")</f>
        <v>0472</v>
      </c>
      <c r="E708" t="s">
        <v>471</v>
      </c>
      <c r="F708" s="17">
        <v>0</v>
      </c>
      <c r="G708" s="17">
        <v>0</v>
      </c>
      <c r="H708" s="17">
        <v>0</v>
      </c>
      <c r="I708" s="17">
        <v>1303.5609999999999</v>
      </c>
      <c r="J708" s="17">
        <v>0</v>
      </c>
      <c r="K708" s="17">
        <v>0</v>
      </c>
      <c r="L708" s="17">
        <v>0</v>
      </c>
      <c r="M708" s="17">
        <v>0</v>
      </c>
      <c r="N708" s="17">
        <v>0</v>
      </c>
      <c r="O708" s="17">
        <v>0</v>
      </c>
      <c r="P708" s="17">
        <v>0</v>
      </c>
      <c r="Q708" s="17">
        <v>0</v>
      </c>
      <c r="R708" s="17">
        <v>0</v>
      </c>
      <c r="S708" s="17">
        <v>0</v>
      </c>
      <c r="T708" s="17">
        <v>0</v>
      </c>
      <c r="U708" s="105">
        <v>0</v>
      </c>
      <c r="V708" s="105">
        <v>0</v>
      </c>
      <c r="W708" s="11">
        <v>0</v>
      </c>
      <c r="X708" s="11">
        <v>0</v>
      </c>
      <c r="Y708" s="11">
        <v>0</v>
      </c>
      <c r="Z708" s="11">
        <v>0</v>
      </c>
    </row>
    <row r="709" spans="1:26" hidden="1" x14ac:dyDescent="0.25">
      <c r="A709">
        <v>6</v>
      </c>
      <c r="B709" t="str">
        <f t="shared" si="24"/>
        <v>GC-0473</v>
      </c>
      <c r="C709" t="s">
        <v>317</v>
      </c>
      <c r="D709" t="str">
        <f t="shared" si="25"/>
        <v>0473</v>
      </c>
      <c r="E709" t="s">
        <v>472</v>
      </c>
      <c r="F709" s="17">
        <v>1511.13014</v>
      </c>
      <c r="G709" s="17">
        <v>1511.13</v>
      </c>
      <c r="H709" s="17">
        <v>1303.5609999999999</v>
      </c>
      <c r="I709" s="17">
        <v>0</v>
      </c>
      <c r="J709" s="17">
        <v>1364.54</v>
      </c>
      <c r="K709" s="17">
        <v>1364.54</v>
      </c>
      <c r="L709" s="17">
        <v>1455.9710500000001</v>
      </c>
      <c r="M709" s="17">
        <v>1455.9710500000001</v>
      </c>
      <c r="N709" s="17">
        <v>1349.27556</v>
      </c>
      <c r="O709" s="17">
        <v>1349.27556</v>
      </c>
      <c r="P709" s="17">
        <v>1021.3240400000001</v>
      </c>
      <c r="Q709" s="17">
        <v>1021.3240400000001</v>
      </c>
      <c r="R709" s="17">
        <v>1321.59539</v>
      </c>
      <c r="S709" s="17">
        <v>1321.59539</v>
      </c>
      <c r="T709" s="17">
        <v>2386.3236400000001</v>
      </c>
      <c r="U709" s="105">
        <v>2386.3236400000001</v>
      </c>
      <c r="V709" s="105">
        <v>1308.59735</v>
      </c>
      <c r="W709" s="11">
        <v>1308.59735</v>
      </c>
      <c r="X709" s="11">
        <v>27335.220410000002</v>
      </c>
      <c r="Y709" s="11">
        <v>27306.815670000004</v>
      </c>
      <c r="Z709" s="11">
        <v>21561.056530000002</v>
      </c>
    </row>
    <row r="710" spans="1:26" hidden="1" x14ac:dyDescent="0.25">
      <c r="A710">
        <v>6</v>
      </c>
      <c r="B710" t="str">
        <f t="shared" si="24"/>
        <v>GC-0474</v>
      </c>
      <c r="C710" t="s">
        <v>317</v>
      </c>
      <c r="D710" t="str">
        <f t="shared" si="25"/>
        <v>0474</v>
      </c>
      <c r="E710" t="s">
        <v>473</v>
      </c>
      <c r="F710" s="17">
        <v>0</v>
      </c>
      <c r="G710" s="17">
        <v>0</v>
      </c>
      <c r="H710" s="17">
        <v>0</v>
      </c>
      <c r="I710" s="17">
        <v>0</v>
      </c>
      <c r="J710" s="17">
        <v>0</v>
      </c>
      <c r="K710" s="17">
        <v>0</v>
      </c>
      <c r="L710" s="17">
        <v>0</v>
      </c>
      <c r="M710" s="17">
        <v>0</v>
      </c>
      <c r="N710" s="17">
        <v>0</v>
      </c>
      <c r="O710" s="17">
        <v>0</v>
      </c>
      <c r="P710" s="17">
        <v>0</v>
      </c>
      <c r="Q710" s="17">
        <v>0</v>
      </c>
      <c r="R710" s="17">
        <v>0</v>
      </c>
      <c r="S710" s="17">
        <v>0</v>
      </c>
      <c r="T710" s="17">
        <v>0</v>
      </c>
      <c r="U710" s="105">
        <v>0</v>
      </c>
      <c r="V710" s="105">
        <v>0</v>
      </c>
      <c r="W710" s="11">
        <v>0</v>
      </c>
      <c r="X710" s="11">
        <v>0</v>
      </c>
      <c r="Y710" s="11">
        <v>0</v>
      </c>
      <c r="Z710" s="11">
        <v>0</v>
      </c>
    </row>
    <row r="711" spans="1:26" hidden="1" x14ac:dyDescent="0.25">
      <c r="A711">
        <v>6</v>
      </c>
      <c r="B711" t="str">
        <f t="shared" si="24"/>
        <v>GC-0480</v>
      </c>
      <c r="C711" t="s">
        <v>317</v>
      </c>
      <c r="D711" t="str">
        <f t="shared" si="25"/>
        <v>0480</v>
      </c>
      <c r="E711" t="s">
        <v>474</v>
      </c>
      <c r="F711" s="17">
        <v>0</v>
      </c>
      <c r="G711" s="17">
        <v>0</v>
      </c>
      <c r="H711" s="17">
        <v>0</v>
      </c>
      <c r="I711" s="17">
        <v>0</v>
      </c>
      <c r="J711" s="17">
        <v>0</v>
      </c>
      <c r="K711" s="17">
        <v>0</v>
      </c>
      <c r="L711" s="17">
        <v>0</v>
      </c>
      <c r="M711" s="17">
        <v>0</v>
      </c>
      <c r="N711" s="17">
        <v>0</v>
      </c>
      <c r="O711" s="17">
        <v>0</v>
      </c>
      <c r="P711" s="17">
        <v>0</v>
      </c>
      <c r="Q711" s="17">
        <v>0</v>
      </c>
      <c r="R711" s="17">
        <v>0</v>
      </c>
      <c r="S711" s="17">
        <v>0</v>
      </c>
      <c r="T711" s="17">
        <v>0</v>
      </c>
      <c r="U711" s="105">
        <v>0</v>
      </c>
      <c r="V711" s="105">
        <v>0</v>
      </c>
      <c r="W711" s="11">
        <v>0</v>
      </c>
      <c r="X711" s="11">
        <v>0</v>
      </c>
      <c r="Y711" s="11">
        <v>0</v>
      </c>
      <c r="Z711" s="11">
        <v>0</v>
      </c>
    </row>
    <row r="712" spans="1:26" hidden="1" x14ac:dyDescent="0.25">
      <c r="A712">
        <v>6</v>
      </c>
      <c r="B712" t="str">
        <f t="shared" si="24"/>
        <v>GC-0481</v>
      </c>
      <c r="C712" t="s">
        <v>317</v>
      </c>
      <c r="D712" t="str">
        <f t="shared" si="25"/>
        <v>0481</v>
      </c>
      <c r="E712" t="s">
        <v>475</v>
      </c>
      <c r="F712" s="17">
        <v>0</v>
      </c>
      <c r="G712" s="17">
        <v>0</v>
      </c>
      <c r="H712" s="17">
        <v>0</v>
      </c>
      <c r="I712" s="17">
        <v>0</v>
      </c>
      <c r="J712" s="17">
        <v>0</v>
      </c>
      <c r="K712" s="17">
        <v>0</v>
      </c>
      <c r="L712" s="17">
        <v>0</v>
      </c>
      <c r="M712" s="17">
        <v>0</v>
      </c>
      <c r="N712" s="17">
        <v>0</v>
      </c>
      <c r="O712" s="17">
        <v>0</v>
      </c>
      <c r="P712" s="17">
        <v>0</v>
      </c>
      <c r="Q712" s="17">
        <v>0</v>
      </c>
      <c r="R712" s="17">
        <v>0</v>
      </c>
      <c r="S712" s="17">
        <v>0</v>
      </c>
      <c r="T712" s="17">
        <v>0</v>
      </c>
      <c r="U712" s="105">
        <v>0</v>
      </c>
      <c r="V712" s="105">
        <v>0</v>
      </c>
      <c r="W712" s="11">
        <v>0</v>
      </c>
      <c r="X712" s="11">
        <v>0</v>
      </c>
      <c r="Y712" s="11">
        <v>0</v>
      </c>
      <c r="Z712" s="11">
        <v>0</v>
      </c>
    </row>
    <row r="713" spans="1:26" hidden="1" x14ac:dyDescent="0.25">
      <c r="A713">
        <v>6</v>
      </c>
      <c r="B713" t="str">
        <f t="shared" si="24"/>
        <v>GC-0482</v>
      </c>
      <c r="C713" t="s">
        <v>317</v>
      </c>
      <c r="D713" t="str">
        <f t="shared" si="25"/>
        <v>0482</v>
      </c>
      <c r="E713" t="s">
        <v>476</v>
      </c>
      <c r="F713" s="17">
        <v>0</v>
      </c>
      <c r="G713" s="17">
        <v>0</v>
      </c>
      <c r="H713" s="17">
        <v>0</v>
      </c>
      <c r="I713" s="17">
        <v>0</v>
      </c>
      <c r="J713" s="17">
        <v>0</v>
      </c>
      <c r="K713" s="17">
        <v>0</v>
      </c>
      <c r="L713" s="17">
        <v>0</v>
      </c>
      <c r="M713" s="17">
        <v>0</v>
      </c>
      <c r="N713" s="17">
        <v>0</v>
      </c>
      <c r="O713" s="17">
        <v>0</v>
      </c>
      <c r="P713" s="17">
        <v>0</v>
      </c>
      <c r="Q713" s="17">
        <v>0</v>
      </c>
      <c r="R713" s="17">
        <v>0</v>
      </c>
      <c r="S713" s="17">
        <v>0</v>
      </c>
      <c r="T713" s="17">
        <v>0</v>
      </c>
      <c r="U713" s="105">
        <v>0</v>
      </c>
      <c r="V713" s="105">
        <v>0</v>
      </c>
      <c r="W713" s="11">
        <v>0</v>
      </c>
      <c r="X713" s="11">
        <v>0</v>
      </c>
      <c r="Y713" s="11">
        <v>0</v>
      </c>
      <c r="Z713" s="11">
        <v>0</v>
      </c>
    </row>
    <row r="714" spans="1:26" hidden="1" x14ac:dyDescent="0.25">
      <c r="A714">
        <v>6</v>
      </c>
      <c r="B714" t="str">
        <f t="shared" si="24"/>
        <v>GC-0483</v>
      </c>
      <c r="C714" t="s">
        <v>317</v>
      </c>
      <c r="D714" t="str">
        <f t="shared" si="25"/>
        <v>0483</v>
      </c>
      <c r="E714" t="s">
        <v>477</v>
      </c>
      <c r="F714" s="17">
        <v>0</v>
      </c>
      <c r="G714" s="17">
        <v>0</v>
      </c>
      <c r="H714" s="17">
        <v>0</v>
      </c>
      <c r="I714" s="17">
        <v>0</v>
      </c>
      <c r="J714" s="17">
        <v>0</v>
      </c>
      <c r="K714" s="17">
        <v>0</v>
      </c>
      <c r="L714" s="17">
        <v>0</v>
      </c>
      <c r="M714" s="17">
        <v>0</v>
      </c>
      <c r="N714" s="17">
        <v>0</v>
      </c>
      <c r="O714" s="17">
        <v>0</v>
      </c>
      <c r="P714" s="17">
        <v>0</v>
      </c>
      <c r="Q714" s="17">
        <v>0</v>
      </c>
      <c r="R714" s="17">
        <v>0</v>
      </c>
      <c r="S714" s="17">
        <v>0</v>
      </c>
      <c r="T714" s="17">
        <v>0</v>
      </c>
      <c r="U714" s="105">
        <v>0</v>
      </c>
      <c r="V714" s="105">
        <v>0</v>
      </c>
      <c r="W714" s="11">
        <v>0</v>
      </c>
      <c r="X714" s="11">
        <v>0</v>
      </c>
      <c r="Y714" s="11">
        <v>0</v>
      </c>
      <c r="Z714" s="11">
        <v>0</v>
      </c>
    </row>
    <row r="715" spans="1:26" hidden="1" x14ac:dyDescent="0.25">
      <c r="A715">
        <v>6</v>
      </c>
      <c r="B715" t="str">
        <f t="shared" si="24"/>
        <v>GC-0484</v>
      </c>
      <c r="C715" t="s">
        <v>317</v>
      </c>
      <c r="D715" t="str">
        <f t="shared" si="25"/>
        <v>0484</v>
      </c>
      <c r="E715" t="s">
        <v>478</v>
      </c>
      <c r="F715" s="17">
        <v>0</v>
      </c>
      <c r="G715" s="17">
        <v>0</v>
      </c>
      <c r="H715" s="17">
        <v>0</v>
      </c>
      <c r="I715" s="17">
        <v>0</v>
      </c>
      <c r="J715" s="17">
        <v>0</v>
      </c>
      <c r="K715" s="17">
        <v>0</v>
      </c>
      <c r="L715" s="17">
        <v>0</v>
      </c>
      <c r="M715" s="17">
        <v>0</v>
      </c>
      <c r="N715" s="17">
        <v>0</v>
      </c>
      <c r="O715" s="17">
        <v>0</v>
      </c>
      <c r="P715" s="17">
        <v>0</v>
      </c>
      <c r="Q715" s="17">
        <v>0</v>
      </c>
      <c r="R715" s="17">
        <v>0</v>
      </c>
      <c r="S715" s="17">
        <v>0</v>
      </c>
      <c r="T715" s="17">
        <v>0</v>
      </c>
      <c r="U715" s="105">
        <v>0</v>
      </c>
      <c r="V715" s="105">
        <v>0</v>
      </c>
      <c r="W715" s="11">
        <v>0</v>
      </c>
      <c r="X715" s="11">
        <v>0</v>
      </c>
      <c r="Y715" s="11">
        <v>0</v>
      </c>
      <c r="Z715" s="11">
        <v>0</v>
      </c>
    </row>
    <row r="716" spans="1:26" hidden="1" x14ac:dyDescent="0.25">
      <c r="A716">
        <v>6</v>
      </c>
      <c r="B716" t="str">
        <f t="shared" si="24"/>
        <v>GC-0485</v>
      </c>
      <c r="C716" t="s">
        <v>317</v>
      </c>
      <c r="D716" t="str">
        <f t="shared" si="25"/>
        <v>0485</v>
      </c>
      <c r="E716" t="s">
        <v>479</v>
      </c>
      <c r="F716" s="17">
        <v>0</v>
      </c>
      <c r="G716" s="17">
        <v>0</v>
      </c>
      <c r="H716" s="17">
        <v>0</v>
      </c>
      <c r="I716" s="17">
        <v>0</v>
      </c>
      <c r="J716" s="17">
        <v>0</v>
      </c>
      <c r="K716" s="17">
        <v>0</v>
      </c>
      <c r="L716" s="17">
        <v>0</v>
      </c>
      <c r="M716" s="17">
        <v>0</v>
      </c>
      <c r="N716" s="17">
        <v>0</v>
      </c>
      <c r="O716" s="17">
        <v>0</v>
      </c>
      <c r="P716" s="17">
        <v>0</v>
      </c>
      <c r="Q716" s="17">
        <v>0</v>
      </c>
      <c r="R716" s="17">
        <v>0</v>
      </c>
      <c r="S716" s="17">
        <v>0</v>
      </c>
      <c r="T716" s="17">
        <v>0</v>
      </c>
      <c r="U716" s="105">
        <v>0</v>
      </c>
      <c r="V716" s="105">
        <v>0</v>
      </c>
      <c r="W716" s="11">
        <v>0</v>
      </c>
      <c r="X716" s="11">
        <v>0</v>
      </c>
      <c r="Y716" s="11">
        <v>0</v>
      </c>
      <c r="Z716" s="11">
        <v>0</v>
      </c>
    </row>
    <row r="717" spans="1:26" hidden="1" x14ac:dyDescent="0.25">
      <c r="A717">
        <v>6</v>
      </c>
      <c r="B717" t="str">
        <f t="shared" si="24"/>
        <v>GC-0486</v>
      </c>
      <c r="C717" t="s">
        <v>317</v>
      </c>
      <c r="D717" t="str">
        <f t="shared" si="25"/>
        <v>0486</v>
      </c>
      <c r="E717" t="s">
        <v>480</v>
      </c>
      <c r="F717" s="17">
        <v>0</v>
      </c>
      <c r="G717" s="17">
        <v>0</v>
      </c>
      <c r="H717" s="17">
        <v>0</v>
      </c>
      <c r="I717" s="17">
        <v>0</v>
      </c>
      <c r="J717" s="17">
        <v>0</v>
      </c>
      <c r="K717" s="17">
        <v>0</v>
      </c>
      <c r="L717" s="17">
        <v>0</v>
      </c>
      <c r="M717" s="17">
        <v>0</v>
      </c>
      <c r="N717" s="17">
        <v>0</v>
      </c>
      <c r="O717" s="17">
        <v>0</v>
      </c>
      <c r="P717" s="17">
        <v>0</v>
      </c>
      <c r="Q717" s="17">
        <v>0</v>
      </c>
      <c r="R717" s="17">
        <v>0</v>
      </c>
      <c r="S717" s="17">
        <v>0</v>
      </c>
      <c r="T717" s="17">
        <v>0</v>
      </c>
      <c r="U717" s="105">
        <v>0</v>
      </c>
      <c r="V717" s="105">
        <v>0</v>
      </c>
      <c r="W717" s="11">
        <v>0</v>
      </c>
      <c r="X717" s="11">
        <v>0</v>
      </c>
      <c r="Y717" s="11">
        <v>0</v>
      </c>
      <c r="Z717" s="11">
        <v>0</v>
      </c>
    </row>
    <row r="718" spans="1:26" hidden="1" x14ac:dyDescent="0.25">
      <c r="A718">
        <v>6</v>
      </c>
      <c r="B718" t="str">
        <f t="shared" si="24"/>
        <v>GC-0487</v>
      </c>
      <c r="C718" t="s">
        <v>317</v>
      </c>
      <c r="D718" t="str">
        <f t="shared" si="25"/>
        <v>0487</v>
      </c>
      <c r="E718" t="s">
        <v>481</v>
      </c>
      <c r="F718" s="17">
        <v>0</v>
      </c>
      <c r="G718" s="17">
        <v>0</v>
      </c>
      <c r="H718" s="17">
        <v>0</v>
      </c>
      <c r="I718" s="17">
        <v>0</v>
      </c>
      <c r="J718" s="17">
        <v>0</v>
      </c>
      <c r="K718" s="17">
        <v>0</v>
      </c>
      <c r="L718" s="17">
        <v>0</v>
      </c>
      <c r="M718" s="17">
        <v>0</v>
      </c>
      <c r="N718" s="17">
        <v>0</v>
      </c>
      <c r="O718" s="17">
        <v>0</v>
      </c>
      <c r="P718" s="17">
        <v>0</v>
      </c>
      <c r="Q718" s="17">
        <v>0</v>
      </c>
      <c r="R718" s="17">
        <v>0</v>
      </c>
      <c r="S718" s="17">
        <v>0</v>
      </c>
      <c r="T718" s="17">
        <v>0</v>
      </c>
      <c r="U718" s="105">
        <v>0</v>
      </c>
      <c r="V718" s="105">
        <v>0</v>
      </c>
      <c r="W718" s="11">
        <v>0</v>
      </c>
      <c r="X718" s="11">
        <v>0</v>
      </c>
      <c r="Y718" s="11">
        <v>0</v>
      </c>
      <c r="Z718" s="11">
        <v>0</v>
      </c>
    </row>
    <row r="719" spans="1:26" hidden="1" x14ac:dyDescent="0.25">
      <c r="A719">
        <v>6</v>
      </c>
      <c r="B719" t="str">
        <f t="shared" si="24"/>
        <v>GC-049</v>
      </c>
      <c r="C719" t="s">
        <v>317</v>
      </c>
      <c r="D719" t="str">
        <f t="shared" si="25"/>
        <v>049</v>
      </c>
      <c r="E719" t="s">
        <v>482</v>
      </c>
      <c r="F719" s="17">
        <v>0</v>
      </c>
      <c r="G719" s="17">
        <v>0</v>
      </c>
      <c r="H719" s="17">
        <v>0</v>
      </c>
      <c r="I719" s="17">
        <v>0</v>
      </c>
      <c r="J719" s="17">
        <v>0</v>
      </c>
      <c r="K719" s="17">
        <v>0</v>
      </c>
      <c r="L719" s="17">
        <v>0</v>
      </c>
      <c r="M719" s="17">
        <v>0</v>
      </c>
      <c r="N719" s="17">
        <v>0</v>
      </c>
      <c r="O719" s="17">
        <v>0</v>
      </c>
      <c r="P719" s="17">
        <v>0</v>
      </c>
      <c r="Q719" s="17">
        <v>0</v>
      </c>
      <c r="R719" s="17">
        <v>0</v>
      </c>
      <c r="S719" s="17">
        <v>0</v>
      </c>
      <c r="T719" s="17">
        <v>0</v>
      </c>
      <c r="U719" s="105">
        <v>0</v>
      </c>
      <c r="V719" s="105">
        <v>0</v>
      </c>
      <c r="W719" s="11">
        <v>0</v>
      </c>
      <c r="X719" s="11">
        <v>0</v>
      </c>
      <c r="Y719" s="11">
        <v>0</v>
      </c>
      <c r="Z719" s="11">
        <v>0</v>
      </c>
    </row>
    <row r="720" spans="1:26" hidden="1" x14ac:dyDescent="0.25">
      <c r="A720">
        <v>6</v>
      </c>
      <c r="B720" t="str">
        <f t="shared" si="24"/>
        <v>GC-051</v>
      </c>
      <c r="C720" t="s">
        <v>317</v>
      </c>
      <c r="D720" t="str">
        <f t="shared" si="25"/>
        <v>051</v>
      </c>
      <c r="E720" t="s">
        <v>484</v>
      </c>
      <c r="F720" s="17">
        <v>0</v>
      </c>
      <c r="G720" s="17">
        <v>0</v>
      </c>
      <c r="H720" s="17">
        <v>0</v>
      </c>
      <c r="I720" s="17">
        <v>0</v>
      </c>
      <c r="J720" s="17">
        <v>0</v>
      </c>
      <c r="K720" s="17">
        <v>0</v>
      </c>
      <c r="L720" s="17">
        <v>0</v>
      </c>
      <c r="M720" s="17">
        <v>0</v>
      </c>
      <c r="N720" s="17">
        <v>0</v>
      </c>
      <c r="O720" s="17">
        <v>0</v>
      </c>
      <c r="P720" s="17">
        <v>0</v>
      </c>
      <c r="Q720" s="17">
        <v>0</v>
      </c>
      <c r="R720" s="17">
        <v>0</v>
      </c>
      <c r="S720" s="17">
        <v>0</v>
      </c>
      <c r="T720" s="17">
        <v>0</v>
      </c>
      <c r="U720" s="105">
        <v>0</v>
      </c>
      <c r="V720" s="105">
        <v>0</v>
      </c>
      <c r="W720" s="11">
        <v>0</v>
      </c>
      <c r="X720" s="11">
        <v>0</v>
      </c>
      <c r="Y720" s="11">
        <v>0</v>
      </c>
      <c r="Z720" s="11">
        <v>0</v>
      </c>
    </row>
    <row r="721" spans="1:26" hidden="1" x14ac:dyDescent="0.25">
      <c r="A721">
        <v>6</v>
      </c>
      <c r="B721" t="str">
        <f t="shared" si="24"/>
        <v>GC-052</v>
      </c>
      <c r="C721" t="s">
        <v>317</v>
      </c>
      <c r="D721" t="str">
        <f t="shared" si="25"/>
        <v>052</v>
      </c>
      <c r="E721" t="s">
        <v>485</v>
      </c>
      <c r="F721" s="17">
        <v>0</v>
      </c>
      <c r="G721" s="17">
        <v>0</v>
      </c>
      <c r="H721" s="17">
        <v>0</v>
      </c>
      <c r="I721" s="17">
        <v>0</v>
      </c>
      <c r="J721" s="17">
        <v>0</v>
      </c>
      <c r="K721" s="17">
        <v>0</v>
      </c>
      <c r="L721" s="17">
        <v>0</v>
      </c>
      <c r="M721" s="17">
        <v>0</v>
      </c>
      <c r="N721" s="17">
        <v>0</v>
      </c>
      <c r="O721" s="17">
        <v>0</v>
      </c>
      <c r="P721" s="17">
        <v>0</v>
      </c>
      <c r="Q721" s="17">
        <v>0</v>
      </c>
      <c r="R721" s="17">
        <v>0</v>
      </c>
      <c r="S721" s="17">
        <v>0</v>
      </c>
      <c r="T721" s="17">
        <v>0</v>
      </c>
      <c r="U721" s="105">
        <v>0</v>
      </c>
      <c r="V721" s="105">
        <v>0</v>
      </c>
      <c r="W721" s="11">
        <v>0</v>
      </c>
      <c r="X721" s="11">
        <v>0</v>
      </c>
      <c r="Y721" s="11">
        <v>0</v>
      </c>
      <c r="Z721" s="11">
        <v>0</v>
      </c>
    </row>
    <row r="722" spans="1:26" hidden="1" x14ac:dyDescent="0.25">
      <c r="A722">
        <v>6</v>
      </c>
      <c r="B722" t="str">
        <f t="shared" si="24"/>
        <v>GC-053</v>
      </c>
      <c r="C722" t="s">
        <v>317</v>
      </c>
      <c r="D722" t="str">
        <f t="shared" si="25"/>
        <v>053</v>
      </c>
      <c r="E722" t="s">
        <v>486</v>
      </c>
      <c r="F722" s="17">
        <v>0</v>
      </c>
      <c r="G722" s="17">
        <v>0</v>
      </c>
      <c r="H722" s="17">
        <v>0</v>
      </c>
      <c r="I722" s="17">
        <v>0</v>
      </c>
      <c r="J722" s="17">
        <v>0</v>
      </c>
      <c r="K722" s="17">
        <v>0</v>
      </c>
      <c r="L722" s="17">
        <v>0</v>
      </c>
      <c r="M722" s="17">
        <v>0</v>
      </c>
      <c r="N722" s="17">
        <v>0</v>
      </c>
      <c r="O722" s="17">
        <v>0</v>
      </c>
      <c r="P722" s="17">
        <v>0</v>
      </c>
      <c r="Q722" s="17">
        <v>0</v>
      </c>
      <c r="R722" s="17">
        <v>0</v>
      </c>
      <c r="S722" s="17">
        <v>0</v>
      </c>
      <c r="T722" s="17">
        <v>0</v>
      </c>
      <c r="U722" s="105">
        <v>0</v>
      </c>
      <c r="V722" s="105">
        <v>0</v>
      </c>
      <c r="W722" s="11">
        <v>0</v>
      </c>
      <c r="X722" s="11">
        <v>0</v>
      </c>
      <c r="Y722" s="11">
        <v>0</v>
      </c>
      <c r="Z722" s="11">
        <v>0</v>
      </c>
    </row>
    <row r="723" spans="1:26" hidden="1" x14ac:dyDescent="0.25">
      <c r="A723">
        <v>6</v>
      </c>
      <c r="B723" t="str">
        <f t="shared" si="24"/>
        <v>GC-054</v>
      </c>
      <c r="C723" t="s">
        <v>317</v>
      </c>
      <c r="D723" t="str">
        <f t="shared" si="25"/>
        <v>054</v>
      </c>
      <c r="E723" t="s">
        <v>487</v>
      </c>
      <c r="F723" s="17">
        <v>0</v>
      </c>
      <c r="G723" s="17">
        <v>0</v>
      </c>
      <c r="H723" s="17">
        <v>0</v>
      </c>
      <c r="I723" s="17">
        <v>0</v>
      </c>
      <c r="J723" s="17">
        <v>0</v>
      </c>
      <c r="K723" s="17">
        <v>0</v>
      </c>
      <c r="L723" s="17">
        <v>0</v>
      </c>
      <c r="M723" s="17">
        <v>0</v>
      </c>
      <c r="N723" s="17">
        <v>0</v>
      </c>
      <c r="O723" s="17">
        <v>0</v>
      </c>
      <c r="P723" s="17">
        <v>0</v>
      </c>
      <c r="Q723" s="17">
        <v>0</v>
      </c>
      <c r="R723" s="17">
        <v>0</v>
      </c>
      <c r="S723" s="17">
        <v>0</v>
      </c>
      <c r="T723" s="17">
        <v>0</v>
      </c>
      <c r="U723" s="105">
        <v>0</v>
      </c>
      <c r="V723" s="105">
        <v>0</v>
      </c>
      <c r="W723" s="11">
        <v>0</v>
      </c>
      <c r="X723" s="11">
        <v>0</v>
      </c>
      <c r="Y723" s="11">
        <v>0</v>
      </c>
      <c r="Z723" s="11">
        <v>0</v>
      </c>
    </row>
    <row r="724" spans="1:26" hidden="1" x14ac:dyDescent="0.25">
      <c r="A724">
        <v>6</v>
      </c>
      <c r="B724" t="str">
        <f t="shared" si="24"/>
        <v>GC-0550</v>
      </c>
      <c r="C724" t="s">
        <v>317</v>
      </c>
      <c r="D724" t="str">
        <f t="shared" si="25"/>
        <v>0550</v>
      </c>
      <c r="E724" t="s">
        <v>488</v>
      </c>
      <c r="F724" s="17">
        <v>0</v>
      </c>
      <c r="G724" s="17">
        <v>0</v>
      </c>
      <c r="H724" s="17">
        <v>0</v>
      </c>
      <c r="I724" s="17">
        <v>0</v>
      </c>
      <c r="J724" s="17">
        <v>0</v>
      </c>
      <c r="K724" s="17">
        <v>0</v>
      </c>
      <c r="L724" s="17">
        <v>0</v>
      </c>
      <c r="M724" s="17">
        <v>0</v>
      </c>
      <c r="N724" s="17">
        <v>0</v>
      </c>
      <c r="O724" s="17">
        <v>0</v>
      </c>
      <c r="P724" s="17">
        <v>0</v>
      </c>
      <c r="Q724" s="17">
        <v>0</v>
      </c>
      <c r="R724" s="17">
        <v>0</v>
      </c>
      <c r="S724" s="17">
        <v>0</v>
      </c>
      <c r="T724" s="17">
        <v>0</v>
      </c>
      <c r="U724" s="105">
        <v>0</v>
      </c>
      <c r="V724" s="105">
        <v>0</v>
      </c>
      <c r="W724" s="11">
        <v>0</v>
      </c>
      <c r="X724" s="11">
        <v>0</v>
      </c>
      <c r="Y724" s="11">
        <v>0</v>
      </c>
      <c r="Z724" s="11">
        <v>0</v>
      </c>
    </row>
    <row r="725" spans="1:26" hidden="1" x14ac:dyDescent="0.25">
      <c r="A725">
        <v>6</v>
      </c>
      <c r="B725" t="str">
        <f t="shared" si="24"/>
        <v>GC-0551</v>
      </c>
      <c r="C725" t="s">
        <v>317</v>
      </c>
      <c r="D725" t="str">
        <f t="shared" si="25"/>
        <v>0551</v>
      </c>
      <c r="E725" t="s">
        <v>489</v>
      </c>
      <c r="F725" s="17">
        <v>0</v>
      </c>
      <c r="G725" s="17">
        <v>0</v>
      </c>
      <c r="H725" s="17">
        <v>0</v>
      </c>
      <c r="I725" s="17">
        <v>0</v>
      </c>
      <c r="J725" s="17">
        <v>0</v>
      </c>
      <c r="K725" s="17">
        <v>0</v>
      </c>
      <c r="L725" s="17">
        <v>0</v>
      </c>
      <c r="M725" s="17">
        <v>0</v>
      </c>
      <c r="N725" s="17">
        <v>0</v>
      </c>
      <c r="O725" s="17">
        <v>0</v>
      </c>
      <c r="P725" s="17">
        <v>0</v>
      </c>
      <c r="Q725" s="17">
        <v>0</v>
      </c>
      <c r="R725" s="17">
        <v>0</v>
      </c>
      <c r="S725" s="17">
        <v>0</v>
      </c>
      <c r="T725" s="17">
        <v>0</v>
      </c>
      <c r="U725" s="105">
        <v>0</v>
      </c>
      <c r="V725" s="105">
        <v>0</v>
      </c>
      <c r="W725" s="11">
        <v>0</v>
      </c>
      <c r="X725" s="11">
        <v>0</v>
      </c>
      <c r="Y725" s="11">
        <v>0</v>
      </c>
      <c r="Z725" s="11">
        <v>0</v>
      </c>
    </row>
    <row r="726" spans="1:26" hidden="1" x14ac:dyDescent="0.25">
      <c r="A726">
        <v>6</v>
      </c>
      <c r="B726" t="str">
        <f t="shared" si="24"/>
        <v>GC-0552</v>
      </c>
      <c r="C726" t="s">
        <v>317</v>
      </c>
      <c r="D726" t="str">
        <f t="shared" si="25"/>
        <v>0552</v>
      </c>
      <c r="E726" t="s">
        <v>490</v>
      </c>
      <c r="F726" s="17">
        <v>0</v>
      </c>
      <c r="G726" s="17">
        <v>0</v>
      </c>
      <c r="H726" s="17">
        <v>0</v>
      </c>
      <c r="I726" s="17">
        <v>0</v>
      </c>
      <c r="J726" s="17">
        <v>0</v>
      </c>
      <c r="K726" s="17">
        <v>0</v>
      </c>
      <c r="L726" s="17">
        <v>0</v>
      </c>
      <c r="M726" s="17">
        <v>0</v>
      </c>
      <c r="N726" s="17">
        <v>0</v>
      </c>
      <c r="O726" s="17">
        <v>0</v>
      </c>
      <c r="P726" s="17">
        <v>0</v>
      </c>
      <c r="Q726" s="17">
        <v>0</v>
      </c>
      <c r="R726" s="17">
        <v>0</v>
      </c>
      <c r="S726" s="17">
        <v>0</v>
      </c>
      <c r="T726" s="17">
        <v>0</v>
      </c>
      <c r="U726" s="105">
        <v>0</v>
      </c>
      <c r="V726" s="105">
        <v>0</v>
      </c>
      <c r="W726" s="11">
        <v>0</v>
      </c>
      <c r="X726" s="11">
        <v>0</v>
      </c>
      <c r="Y726" s="11">
        <v>0</v>
      </c>
      <c r="Z726" s="11">
        <v>0</v>
      </c>
    </row>
    <row r="727" spans="1:26" hidden="1" x14ac:dyDescent="0.25">
      <c r="A727">
        <v>6</v>
      </c>
      <c r="B727" t="str">
        <f t="shared" si="24"/>
        <v>GC-0553</v>
      </c>
      <c r="C727" t="s">
        <v>317</v>
      </c>
      <c r="D727" t="str">
        <f t="shared" si="25"/>
        <v>0553</v>
      </c>
      <c r="E727" t="s">
        <v>491</v>
      </c>
      <c r="F727" s="17">
        <v>0</v>
      </c>
      <c r="G727" s="17">
        <v>0</v>
      </c>
      <c r="H727" s="17">
        <v>0</v>
      </c>
      <c r="I727" s="17">
        <v>0</v>
      </c>
      <c r="J727" s="17">
        <v>0</v>
      </c>
      <c r="K727" s="17">
        <v>0</v>
      </c>
      <c r="L727" s="17">
        <v>0</v>
      </c>
      <c r="M727" s="17">
        <v>0</v>
      </c>
      <c r="N727" s="17">
        <v>0</v>
      </c>
      <c r="O727" s="17">
        <v>0</v>
      </c>
      <c r="P727" s="17">
        <v>0</v>
      </c>
      <c r="Q727" s="17">
        <v>0</v>
      </c>
      <c r="R727" s="17">
        <v>0</v>
      </c>
      <c r="S727" s="17">
        <v>0</v>
      </c>
      <c r="T727" s="17">
        <v>0</v>
      </c>
      <c r="U727" s="105">
        <v>0</v>
      </c>
      <c r="V727" s="105">
        <v>0</v>
      </c>
      <c r="W727" s="11">
        <v>0</v>
      </c>
      <c r="X727" s="11">
        <v>0</v>
      </c>
      <c r="Y727" s="11">
        <v>0</v>
      </c>
      <c r="Z727" s="11">
        <v>0</v>
      </c>
    </row>
    <row r="728" spans="1:26" hidden="1" x14ac:dyDescent="0.25">
      <c r="A728">
        <v>6</v>
      </c>
      <c r="B728" t="str">
        <f t="shared" si="24"/>
        <v>GC-0554</v>
      </c>
      <c r="C728" t="s">
        <v>317</v>
      </c>
      <c r="D728" t="str">
        <f t="shared" si="25"/>
        <v>0554</v>
      </c>
      <c r="E728" t="s">
        <v>492</v>
      </c>
      <c r="F728" s="17">
        <v>0</v>
      </c>
      <c r="G728" s="17">
        <v>0</v>
      </c>
      <c r="H728" s="17">
        <v>0</v>
      </c>
      <c r="I728" s="17">
        <v>0</v>
      </c>
      <c r="J728" s="17">
        <v>0</v>
      </c>
      <c r="K728" s="17">
        <v>0</v>
      </c>
      <c r="L728" s="17">
        <v>0</v>
      </c>
      <c r="M728" s="17">
        <v>0</v>
      </c>
      <c r="N728" s="17">
        <v>0</v>
      </c>
      <c r="O728" s="17">
        <v>0</v>
      </c>
      <c r="P728" s="17">
        <v>0</v>
      </c>
      <c r="Q728" s="17">
        <v>0</v>
      </c>
      <c r="R728" s="17">
        <v>0</v>
      </c>
      <c r="S728" s="17">
        <v>0</v>
      </c>
      <c r="T728" s="17">
        <v>0</v>
      </c>
      <c r="U728" s="105">
        <v>0</v>
      </c>
      <c r="V728" s="105">
        <v>0</v>
      </c>
      <c r="W728" s="11">
        <v>0</v>
      </c>
      <c r="X728" s="11">
        <v>0</v>
      </c>
      <c r="Y728" s="11">
        <v>0</v>
      </c>
      <c r="Z728" s="11">
        <v>0</v>
      </c>
    </row>
    <row r="729" spans="1:26" hidden="1" x14ac:dyDescent="0.25">
      <c r="A729">
        <v>6</v>
      </c>
      <c r="B729" t="str">
        <f t="shared" si="24"/>
        <v>GC-056</v>
      </c>
      <c r="C729" t="s">
        <v>317</v>
      </c>
      <c r="D729" t="str">
        <f t="shared" si="25"/>
        <v>056</v>
      </c>
      <c r="E729" t="s">
        <v>493</v>
      </c>
      <c r="F729" s="17">
        <v>69.923000000000002</v>
      </c>
      <c r="G729" s="17">
        <v>69.623000000000005</v>
      </c>
      <c r="H729" s="17">
        <v>84.899000000000001</v>
      </c>
      <c r="I729" s="17">
        <v>84.899000000000001</v>
      </c>
      <c r="J729" s="17">
        <v>76.796000000000006</v>
      </c>
      <c r="K729" s="17">
        <v>76.796000000000006</v>
      </c>
      <c r="L729" s="17">
        <v>84.211889999999997</v>
      </c>
      <c r="M729" s="17">
        <v>84.211889999999997</v>
      </c>
      <c r="N729" s="17">
        <v>86.558990000000009</v>
      </c>
      <c r="O729" s="17">
        <v>86.558990000000009</v>
      </c>
      <c r="P729" s="17">
        <v>0</v>
      </c>
      <c r="Q729" s="17">
        <v>0</v>
      </c>
      <c r="R729" s="17">
        <v>0</v>
      </c>
      <c r="S729" s="17">
        <v>0</v>
      </c>
      <c r="T729" s="17">
        <v>0</v>
      </c>
      <c r="U729" s="105">
        <v>0</v>
      </c>
      <c r="V729" s="105">
        <v>0</v>
      </c>
      <c r="W729" s="11">
        <v>0</v>
      </c>
      <c r="X729" s="11">
        <v>0</v>
      </c>
      <c r="Y729" s="11">
        <v>0</v>
      </c>
      <c r="Z729" s="11">
        <v>0</v>
      </c>
    </row>
    <row r="730" spans="1:26" hidden="1" x14ac:dyDescent="0.25">
      <c r="A730">
        <v>6</v>
      </c>
      <c r="B730" t="str">
        <f t="shared" si="24"/>
        <v>GC-061</v>
      </c>
      <c r="C730" t="s">
        <v>317</v>
      </c>
      <c r="D730" t="str">
        <f t="shared" si="25"/>
        <v>061</v>
      </c>
      <c r="E730" t="s">
        <v>495</v>
      </c>
      <c r="F730" s="17">
        <v>0</v>
      </c>
      <c r="G730" s="17">
        <v>0</v>
      </c>
      <c r="H730" s="17">
        <v>0</v>
      </c>
      <c r="I730" s="17">
        <v>0</v>
      </c>
      <c r="J730" s="17">
        <v>0</v>
      </c>
      <c r="K730" s="17">
        <v>0</v>
      </c>
      <c r="L730" s="17">
        <v>0</v>
      </c>
      <c r="M730" s="17">
        <v>0</v>
      </c>
      <c r="N730" s="17">
        <v>0</v>
      </c>
      <c r="O730" s="17">
        <v>0</v>
      </c>
      <c r="P730" s="17">
        <v>0</v>
      </c>
      <c r="Q730" s="17">
        <v>0</v>
      </c>
      <c r="R730" s="17">
        <v>0</v>
      </c>
      <c r="S730" s="17">
        <v>0</v>
      </c>
      <c r="T730" s="17">
        <v>0</v>
      </c>
      <c r="U730" s="105">
        <v>0</v>
      </c>
      <c r="V730" s="105">
        <v>0</v>
      </c>
      <c r="W730" s="11">
        <v>0</v>
      </c>
      <c r="X730" s="11">
        <v>0</v>
      </c>
      <c r="Y730" s="11">
        <v>0</v>
      </c>
      <c r="Z730" s="11">
        <v>0</v>
      </c>
    </row>
    <row r="731" spans="1:26" hidden="1" x14ac:dyDescent="0.25">
      <c r="A731">
        <v>6</v>
      </c>
      <c r="B731" t="str">
        <f t="shared" si="24"/>
        <v>GC-062</v>
      </c>
      <c r="C731" t="s">
        <v>317</v>
      </c>
      <c r="D731" t="str">
        <f t="shared" si="25"/>
        <v>062</v>
      </c>
      <c r="E731" t="s">
        <v>496</v>
      </c>
      <c r="F731" s="17">
        <v>0</v>
      </c>
      <c r="G731" s="17">
        <v>0</v>
      </c>
      <c r="H731" s="17">
        <v>0</v>
      </c>
      <c r="I731" s="17">
        <v>0</v>
      </c>
      <c r="J731" s="17">
        <v>0</v>
      </c>
      <c r="K731" s="17">
        <v>0</v>
      </c>
      <c r="L731" s="17">
        <v>0</v>
      </c>
      <c r="M731" s="17">
        <v>0</v>
      </c>
      <c r="N731" s="17">
        <v>0</v>
      </c>
      <c r="O731" s="17">
        <v>0</v>
      </c>
      <c r="P731" s="17">
        <v>0</v>
      </c>
      <c r="Q731" s="17">
        <v>0</v>
      </c>
      <c r="R731" s="17">
        <v>0</v>
      </c>
      <c r="S731" s="17">
        <v>0</v>
      </c>
      <c r="T731" s="17">
        <v>0</v>
      </c>
      <c r="U731" s="105">
        <v>0</v>
      </c>
      <c r="V731" s="105">
        <v>0</v>
      </c>
      <c r="W731" s="11">
        <v>0</v>
      </c>
      <c r="X731" s="11">
        <v>0</v>
      </c>
      <c r="Y731" s="11">
        <v>0</v>
      </c>
      <c r="Z731" s="11">
        <v>0</v>
      </c>
    </row>
    <row r="732" spans="1:26" hidden="1" x14ac:dyDescent="0.25">
      <c r="A732">
        <v>6</v>
      </c>
      <c r="B732" t="str">
        <f t="shared" si="24"/>
        <v>GC-063</v>
      </c>
      <c r="C732" t="s">
        <v>317</v>
      </c>
      <c r="D732" t="str">
        <f t="shared" si="25"/>
        <v>063</v>
      </c>
      <c r="E732" t="s">
        <v>497</v>
      </c>
      <c r="F732" s="17">
        <v>0</v>
      </c>
      <c r="G732" s="17">
        <v>0</v>
      </c>
      <c r="H732" s="17">
        <v>0</v>
      </c>
      <c r="I732" s="17">
        <v>0</v>
      </c>
      <c r="J732" s="17">
        <v>0</v>
      </c>
      <c r="K732" s="17">
        <v>0</v>
      </c>
      <c r="L732" s="17">
        <v>0</v>
      </c>
      <c r="M732" s="17">
        <v>0</v>
      </c>
      <c r="N732" s="17">
        <v>0</v>
      </c>
      <c r="O732" s="17">
        <v>0</v>
      </c>
      <c r="P732" s="17">
        <v>0</v>
      </c>
      <c r="Q732" s="17">
        <v>0</v>
      </c>
      <c r="R732" s="17">
        <v>0</v>
      </c>
      <c r="S732" s="17">
        <v>0</v>
      </c>
      <c r="T732" s="17">
        <v>0</v>
      </c>
      <c r="U732" s="105">
        <v>0</v>
      </c>
      <c r="V732" s="105">
        <v>0</v>
      </c>
      <c r="W732" s="11">
        <v>0</v>
      </c>
      <c r="X732" s="11">
        <v>0</v>
      </c>
      <c r="Y732" s="11">
        <v>0</v>
      </c>
      <c r="Z732" s="11">
        <v>0</v>
      </c>
    </row>
    <row r="733" spans="1:26" hidden="1" x14ac:dyDescent="0.25">
      <c r="A733">
        <v>6</v>
      </c>
      <c r="B733" t="str">
        <f t="shared" si="24"/>
        <v>GC-064</v>
      </c>
      <c r="C733" t="s">
        <v>317</v>
      </c>
      <c r="D733" t="str">
        <f t="shared" si="25"/>
        <v>064</v>
      </c>
      <c r="E733" t="s">
        <v>498</v>
      </c>
      <c r="F733" s="17">
        <v>0</v>
      </c>
      <c r="G733" s="17">
        <v>0</v>
      </c>
      <c r="H733" s="17">
        <v>0</v>
      </c>
      <c r="I733" s="17">
        <v>0</v>
      </c>
      <c r="J733" s="17">
        <v>0</v>
      </c>
      <c r="K733" s="17">
        <v>0</v>
      </c>
      <c r="L733" s="17">
        <v>0</v>
      </c>
      <c r="M733" s="17">
        <v>0</v>
      </c>
      <c r="N733" s="17">
        <v>0</v>
      </c>
      <c r="O733" s="17">
        <v>0</v>
      </c>
      <c r="P733" s="17">
        <v>0</v>
      </c>
      <c r="Q733" s="17">
        <v>0</v>
      </c>
      <c r="R733" s="17">
        <v>0</v>
      </c>
      <c r="S733" s="17">
        <v>0</v>
      </c>
      <c r="T733" s="17">
        <v>0</v>
      </c>
      <c r="U733" s="105">
        <v>0</v>
      </c>
      <c r="V733" s="105">
        <v>0</v>
      </c>
      <c r="W733" s="11">
        <v>0</v>
      </c>
      <c r="X733" s="11">
        <v>0</v>
      </c>
      <c r="Y733" s="11">
        <v>0</v>
      </c>
      <c r="Z733" s="11">
        <v>0</v>
      </c>
    </row>
    <row r="734" spans="1:26" hidden="1" x14ac:dyDescent="0.25">
      <c r="A734">
        <v>6</v>
      </c>
      <c r="B734" t="str">
        <f t="shared" si="24"/>
        <v>GC-0650</v>
      </c>
      <c r="C734" t="s">
        <v>317</v>
      </c>
      <c r="D734" t="str">
        <f t="shared" si="25"/>
        <v>0650</v>
      </c>
      <c r="E734" t="s">
        <v>499</v>
      </c>
      <c r="F734" s="17">
        <v>0</v>
      </c>
      <c r="G734" s="17">
        <v>0</v>
      </c>
      <c r="H734" s="17">
        <v>0</v>
      </c>
      <c r="I734" s="17">
        <v>0</v>
      </c>
      <c r="J734" s="17">
        <v>0</v>
      </c>
      <c r="K734" s="17">
        <v>0</v>
      </c>
      <c r="L734" s="17">
        <v>0</v>
      </c>
      <c r="M734" s="17">
        <v>0</v>
      </c>
      <c r="N734" s="17">
        <v>0</v>
      </c>
      <c r="O734" s="17">
        <v>0</v>
      </c>
      <c r="P734" s="17">
        <v>0</v>
      </c>
      <c r="Q734" s="17">
        <v>0</v>
      </c>
      <c r="R734" s="17">
        <v>0</v>
      </c>
      <c r="S734" s="17">
        <v>0</v>
      </c>
      <c r="T734" s="17">
        <v>0</v>
      </c>
      <c r="U734" s="105">
        <v>0</v>
      </c>
      <c r="V734" s="105">
        <v>0</v>
      </c>
      <c r="W734" s="11">
        <v>0</v>
      </c>
      <c r="X734" s="11">
        <v>0</v>
      </c>
      <c r="Y734" s="11">
        <v>0</v>
      </c>
      <c r="Z734" s="11">
        <v>0</v>
      </c>
    </row>
    <row r="735" spans="1:26" hidden="1" x14ac:dyDescent="0.25">
      <c r="A735">
        <v>6</v>
      </c>
      <c r="B735" t="str">
        <f t="shared" si="24"/>
        <v>GC-0651</v>
      </c>
      <c r="C735" t="s">
        <v>317</v>
      </c>
      <c r="D735" t="str">
        <f t="shared" si="25"/>
        <v>0651</v>
      </c>
      <c r="E735" t="s">
        <v>500</v>
      </c>
      <c r="F735" s="17">
        <v>0</v>
      </c>
      <c r="G735" s="17">
        <v>0</v>
      </c>
      <c r="H735" s="17">
        <v>0</v>
      </c>
      <c r="I735" s="17">
        <v>0</v>
      </c>
      <c r="J735" s="17">
        <v>0</v>
      </c>
      <c r="K735" s="17">
        <v>0</v>
      </c>
      <c r="L735" s="17">
        <v>0</v>
      </c>
      <c r="M735" s="17">
        <v>0</v>
      </c>
      <c r="N735" s="17">
        <v>0</v>
      </c>
      <c r="O735" s="17">
        <v>0</v>
      </c>
      <c r="P735" s="17">
        <v>0</v>
      </c>
      <c r="Q735" s="17">
        <v>0</v>
      </c>
      <c r="R735" s="17">
        <v>0</v>
      </c>
      <c r="S735" s="17">
        <v>0</v>
      </c>
      <c r="T735" s="17">
        <v>0</v>
      </c>
      <c r="U735" s="105">
        <v>0</v>
      </c>
      <c r="V735" s="105">
        <v>0</v>
      </c>
      <c r="W735" s="11">
        <v>0</v>
      </c>
      <c r="X735" s="11">
        <v>0</v>
      </c>
      <c r="Y735" s="11">
        <v>0</v>
      </c>
      <c r="Z735" s="11">
        <v>0</v>
      </c>
    </row>
    <row r="736" spans="1:26" hidden="1" x14ac:dyDescent="0.25">
      <c r="A736">
        <v>6</v>
      </c>
      <c r="B736" t="str">
        <f t="shared" si="24"/>
        <v>GC-0652</v>
      </c>
      <c r="C736" t="s">
        <v>317</v>
      </c>
      <c r="D736" t="str">
        <f t="shared" si="25"/>
        <v>0652</v>
      </c>
      <c r="E736" t="s">
        <v>501</v>
      </c>
      <c r="F736" s="17">
        <v>0</v>
      </c>
      <c r="G736" s="17">
        <v>0</v>
      </c>
      <c r="H736" s="17">
        <v>0</v>
      </c>
      <c r="I736" s="17">
        <v>0</v>
      </c>
      <c r="J736" s="17">
        <v>0</v>
      </c>
      <c r="K736" s="17">
        <v>0</v>
      </c>
      <c r="L736" s="17">
        <v>0</v>
      </c>
      <c r="M736" s="17">
        <v>0</v>
      </c>
      <c r="N736" s="17">
        <v>0</v>
      </c>
      <c r="O736" s="17">
        <v>0</v>
      </c>
      <c r="P736" s="17">
        <v>0</v>
      </c>
      <c r="Q736" s="17">
        <v>0</v>
      </c>
      <c r="R736" s="17">
        <v>0</v>
      </c>
      <c r="S736" s="17">
        <v>0</v>
      </c>
      <c r="T736" s="17">
        <v>0</v>
      </c>
      <c r="U736" s="105">
        <v>0</v>
      </c>
      <c r="V736" s="105">
        <v>0</v>
      </c>
      <c r="W736" s="11">
        <v>0</v>
      </c>
      <c r="X736" s="11">
        <v>0</v>
      </c>
      <c r="Y736" s="11">
        <v>0</v>
      </c>
      <c r="Z736" s="11">
        <v>0</v>
      </c>
    </row>
    <row r="737" spans="1:26" hidden="1" x14ac:dyDescent="0.25">
      <c r="A737">
        <v>6</v>
      </c>
      <c r="B737" t="str">
        <f t="shared" si="24"/>
        <v>GC-0653</v>
      </c>
      <c r="C737" t="s">
        <v>317</v>
      </c>
      <c r="D737" t="str">
        <f t="shared" si="25"/>
        <v>0653</v>
      </c>
      <c r="E737" t="s">
        <v>502</v>
      </c>
      <c r="F737" s="17">
        <v>0</v>
      </c>
      <c r="G737" s="17">
        <v>0</v>
      </c>
      <c r="H737" s="17">
        <v>0</v>
      </c>
      <c r="I737" s="17">
        <v>0</v>
      </c>
      <c r="J737" s="17">
        <v>0</v>
      </c>
      <c r="K737" s="17">
        <v>0</v>
      </c>
      <c r="L737" s="17">
        <v>0</v>
      </c>
      <c r="M737" s="17">
        <v>0</v>
      </c>
      <c r="N737" s="17">
        <v>0</v>
      </c>
      <c r="O737" s="17">
        <v>0</v>
      </c>
      <c r="P737" s="17">
        <v>0</v>
      </c>
      <c r="Q737" s="17">
        <v>0</v>
      </c>
      <c r="R737" s="17">
        <v>0</v>
      </c>
      <c r="S737" s="17">
        <v>0</v>
      </c>
      <c r="T737" s="17">
        <v>0</v>
      </c>
      <c r="U737" s="105">
        <v>0</v>
      </c>
      <c r="V737" s="105">
        <v>0</v>
      </c>
      <c r="W737" s="11">
        <v>0</v>
      </c>
      <c r="X737" s="11">
        <v>0</v>
      </c>
      <c r="Y737" s="11">
        <v>0</v>
      </c>
      <c r="Z737" s="11">
        <v>0</v>
      </c>
    </row>
    <row r="738" spans="1:26" hidden="1" x14ac:dyDescent="0.25">
      <c r="A738">
        <v>6</v>
      </c>
      <c r="B738" t="str">
        <f t="shared" si="24"/>
        <v>GC-0654</v>
      </c>
      <c r="C738" t="s">
        <v>317</v>
      </c>
      <c r="D738" t="str">
        <f t="shared" si="25"/>
        <v>0654</v>
      </c>
      <c r="E738" t="s">
        <v>503</v>
      </c>
      <c r="F738" s="17">
        <v>0</v>
      </c>
      <c r="G738" s="17">
        <v>0</v>
      </c>
      <c r="H738" s="17">
        <v>0</v>
      </c>
      <c r="I738" s="17">
        <v>0</v>
      </c>
      <c r="J738" s="17">
        <v>0</v>
      </c>
      <c r="K738" s="17">
        <v>0</v>
      </c>
      <c r="L738" s="17">
        <v>0</v>
      </c>
      <c r="M738" s="17">
        <v>0</v>
      </c>
      <c r="N738" s="17">
        <v>0</v>
      </c>
      <c r="O738" s="17">
        <v>0</v>
      </c>
      <c r="P738" s="17">
        <v>0</v>
      </c>
      <c r="Q738" s="17">
        <v>0</v>
      </c>
      <c r="R738" s="17">
        <v>0</v>
      </c>
      <c r="S738" s="17">
        <v>0</v>
      </c>
      <c r="T738" s="17">
        <v>0</v>
      </c>
      <c r="U738" s="105">
        <v>0</v>
      </c>
      <c r="V738" s="105">
        <v>0</v>
      </c>
      <c r="W738" s="11">
        <v>0</v>
      </c>
      <c r="X738" s="11">
        <v>0</v>
      </c>
      <c r="Y738" s="11">
        <v>0</v>
      </c>
      <c r="Z738" s="11">
        <v>0</v>
      </c>
    </row>
    <row r="739" spans="1:26" hidden="1" x14ac:dyDescent="0.25">
      <c r="A739">
        <v>6</v>
      </c>
      <c r="B739" t="str">
        <f t="shared" si="24"/>
        <v>GC-066</v>
      </c>
      <c r="C739" t="s">
        <v>317</v>
      </c>
      <c r="D739" t="str">
        <f t="shared" si="25"/>
        <v>066</v>
      </c>
      <c r="E739" t="s">
        <v>504</v>
      </c>
      <c r="F739" s="17">
        <v>0</v>
      </c>
      <c r="G739" s="17">
        <v>0</v>
      </c>
      <c r="H739" s="17">
        <v>0</v>
      </c>
      <c r="I739" s="17">
        <v>0</v>
      </c>
      <c r="J739" s="17">
        <v>0</v>
      </c>
      <c r="K739" s="17">
        <v>0</v>
      </c>
      <c r="L739" s="17">
        <v>0</v>
      </c>
      <c r="M739" s="17">
        <v>0</v>
      </c>
      <c r="N739" s="17">
        <v>0</v>
      </c>
      <c r="O739" s="17">
        <v>0</v>
      </c>
      <c r="P739" s="17">
        <v>0</v>
      </c>
      <c r="Q739" s="17">
        <v>0</v>
      </c>
      <c r="R739" s="17">
        <v>0</v>
      </c>
      <c r="S739" s="17">
        <v>0</v>
      </c>
      <c r="T739" s="17">
        <v>0</v>
      </c>
      <c r="U739" s="105">
        <v>0</v>
      </c>
      <c r="V739" s="105">
        <v>0</v>
      </c>
      <c r="W739" s="11">
        <v>0</v>
      </c>
      <c r="X739" s="11">
        <v>0</v>
      </c>
      <c r="Y739" s="11">
        <v>0</v>
      </c>
      <c r="Z739" s="11">
        <v>0</v>
      </c>
    </row>
    <row r="740" spans="1:26" hidden="1" x14ac:dyDescent="0.25">
      <c r="A740">
        <v>6</v>
      </c>
      <c r="B740" t="str">
        <f t="shared" si="24"/>
        <v>GC-070</v>
      </c>
      <c r="C740" t="s">
        <v>317</v>
      </c>
      <c r="D740" t="str">
        <f t="shared" si="25"/>
        <v>070</v>
      </c>
      <c r="E740" t="s">
        <v>506</v>
      </c>
      <c r="F740" s="17">
        <v>0</v>
      </c>
      <c r="G740" s="17">
        <v>0</v>
      </c>
      <c r="H740" s="17">
        <v>0</v>
      </c>
      <c r="I740" s="17">
        <v>0</v>
      </c>
      <c r="J740" s="17">
        <v>0</v>
      </c>
      <c r="K740" s="17">
        <v>0</v>
      </c>
      <c r="L740" s="17">
        <v>0</v>
      </c>
      <c r="M740" s="17">
        <v>0</v>
      </c>
      <c r="N740" s="17">
        <v>0</v>
      </c>
      <c r="O740" s="17">
        <v>0</v>
      </c>
      <c r="P740" s="17">
        <v>0</v>
      </c>
      <c r="Q740" s="17">
        <v>0</v>
      </c>
      <c r="R740" s="17">
        <v>0</v>
      </c>
      <c r="S740" s="17">
        <v>0</v>
      </c>
      <c r="T740" s="17">
        <v>0</v>
      </c>
      <c r="U740" s="105">
        <v>0</v>
      </c>
      <c r="V740" s="105">
        <v>0</v>
      </c>
      <c r="W740" s="11">
        <v>0</v>
      </c>
      <c r="X740" s="11">
        <v>0</v>
      </c>
      <c r="Y740" s="11">
        <v>0</v>
      </c>
      <c r="Z740" s="11">
        <v>0</v>
      </c>
    </row>
    <row r="741" spans="1:26" hidden="1" x14ac:dyDescent="0.25">
      <c r="A741">
        <v>6</v>
      </c>
      <c r="B741" t="str">
        <f t="shared" si="24"/>
        <v>GC-0710</v>
      </c>
      <c r="C741" t="s">
        <v>317</v>
      </c>
      <c r="D741" t="str">
        <f t="shared" si="25"/>
        <v>0710</v>
      </c>
      <c r="E741" t="s">
        <v>507</v>
      </c>
      <c r="F741" s="17">
        <v>0</v>
      </c>
      <c r="G741" s="17">
        <v>0</v>
      </c>
      <c r="H741" s="17">
        <v>0</v>
      </c>
      <c r="I741" s="17">
        <v>0</v>
      </c>
      <c r="J741" s="17">
        <v>0</v>
      </c>
      <c r="K741" s="17">
        <v>0</v>
      </c>
      <c r="L741" s="17">
        <v>0</v>
      </c>
      <c r="M741" s="17">
        <v>0</v>
      </c>
      <c r="N741" s="17">
        <v>0</v>
      </c>
      <c r="O741" s="17">
        <v>0</v>
      </c>
      <c r="P741" s="17">
        <v>0</v>
      </c>
      <c r="Q741" s="17">
        <v>0</v>
      </c>
      <c r="R741" s="17">
        <v>0</v>
      </c>
      <c r="S741" s="17">
        <v>0</v>
      </c>
      <c r="T741" s="17">
        <v>0</v>
      </c>
      <c r="U741" s="105">
        <v>0</v>
      </c>
      <c r="V741" s="105">
        <v>0</v>
      </c>
      <c r="W741" s="11">
        <v>0</v>
      </c>
      <c r="X741" s="11">
        <v>0</v>
      </c>
      <c r="Y741" s="11">
        <v>0</v>
      </c>
      <c r="Z741" s="11">
        <v>0</v>
      </c>
    </row>
    <row r="742" spans="1:26" hidden="1" x14ac:dyDescent="0.25">
      <c r="A742">
        <v>6</v>
      </c>
      <c r="B742" t="str">
        <f t="shared" si="24"/>
        <v>GC-0711</v>
      </c>
      <c r="C742" t="s">
        <v>317</v>
      </c>
      <c r="D742" t="str">
        <f t="shared" si="25"/>
        <v>0711</v>
      </c>
      <c r="E742" t="s">
        <v>508</v>
      </c>
      <c r="F742" s="17">
        <v>0</v>
      </c>
      <c r="G742" s="17">
        <v>0</v>
      </c>
      <c r="H742" s="17">
        <v>0</v>
      </c>
      <c r="I742" s="17">
        <v>0</v>
      </c>
      <c r="J742" s="17">
        <v>0</v>
      </c>
      <c r="K742" s="17">
        <v>0</v>
      </c>
      <c r="L742" s="17">
        <v>0</v>
      </c>
      <c r="M742" s="17">
        <v>0</v>
      </c>
      <c r="N742" s="17">
        <v>0</v>
      </c>
      <c r="O742" s="17">
        <v>0</v>
      </c>
      <c r="P742" s="17">
        <v>0</v>
      </c>
      <c r="Q742" s="17">
        <v>0</v>
      </c>
      <c r="R742" s="17">
        <v>0</v>
      </c>
      <c r="S742" s="17">
        <v>0</v>
      </c>
      <c r="T742" s="17">
        <v>0</v>
      </c>
      <c r="U742" s="105">
        <v>0</v>
      </c>
      <c r="V742" s="105">
        <v>0</v>
      </c>
      <c r="W742" s="11">
        <v>0</v>
      </c>
      <c r="X742" s="11">
        <v>0</v>
      </c>
      <c r="Y742" s="11">
        <v>0</v>
      </c>
      <c r="Z742" s="11">
        <v>0</v>
      </c>
    </row>
    <row r="743" spans="1:26" hidden="1" x14ac:dyDescent="0.25">
      <c r="A743">
        <v>6</v>
      </c>
      <c r="B743" t="str">
        <f t="shared" si="24"/>
        <v>GC-0712</v>
      </c>
      <c r="C743" t="s">
        <v>317</v>
      </c>
      <c r="D743" t="str">
        <f t="shared" si="25"/>
        <v>0712</v>
      </c>
      <c r="E743" t="s">
        <v>509</v>
      </c>
      <c r="F743" s="17">
        <v>0</v>
      </c>
      <c r="G743" s="17">
        <v>0</v>
      </c>
      <c r="H743" s="17">
        <v>0</v>
      </c>
      <c r="I743" s="17">
        <v>0</v>
      </c>
      <c r="J743" s="17">
        <v>0</v>
      </c>
      <c r="K743" s="17">
        <v>0</v>
      </c>
      <c r="L743" s="17">
        <v>0</v>
      </c>
      <c r="M743" s="17">
        <v>0</v>
      </c>
      <c r="N743" s="17">
        <v>0</v>
      </c>
      <c r="O743" s="17">
        <v>0</v>
      </c>
      <c r="P743" s="17">
        <v>0</v>
      </c>
      <c r="Q743" s="17">
        <v>0</v>
      </c>
      <c r="R743" s="17">
        <v>0</v>
      </c>
      <c r="S743" s="17">
        <v>0</v>
      </c>
      <c r="T743" s="17">
        <v>0</v>
      </c>
      <c r="U743" s="105">
        <v>0</v>
      </c>
      <c r="V743" s="105">
        <v>0</v>
      </c>
      <c r="W743" s="11">
        <v>0</v>
      </c>
      <c r="X743" s="11">
        <v>0</v>
      </c>
      <c r="Y743" s="11">
        <v>0</v>
      </c>
      <c r="Z743" s="11">
        <v>0</v>
      </c>
    </row>
    <row r="744" spans="1:26" hidden="1" x14ac:dyDescent="0.25">
      <c r="A744">
        <v>6</v>
      </c>
      <c r="B744" t="str">
        <f t="shared" si="24"/>
        <v>GC-0713</v>
      </c>
      <c r="C744" t="s">
        <v>317</v>
      </c>
      <c r="D744" t="str">
        <f t="shared" si="25"/>
        <v>0713</v>
      </c>
      <c r="E744" t="s">
        <v>510</v>
      </c>
      <c r="F744" s="17">
        <v>0</v>
      </c>
      <c r="G744" s="17">
        <v>0</v>
      </c>
      <c r="H744" s="17">
        <v>0</v>
      </c>
      <c r="I744" s="17">
        <v>0</v>
      </c>
      <c r="J744" s="17">
        <v>0</v>
      </c>
      <c r="K744" s="17">
        <v>0</v>
      </c>
      <c r="L744" s="17">
        <v>0</v>
      </c>
      <c r="M744" s="17">
        <v>0</v>
      </c>
      <c r="N744" s="17">
        <v>0</v>
      </c>
      <c r="O744" s="17">
        <v>0</v>
      </c>
      <c r="P744" s="17">
        <v>0</v>
      </c>
      <c r="Q744" s="17">
        <v>0</v>
      </c>
      <c r="R744" s="17">
        <v>0</v>
      </c>
      <c r="S744" s="17">
        <v>0</v>
      </c>
      <c r="T744" s="17">
        <v>0</v>
      </c>
      <c r="U744" s="105">
        <v>0</v>
      </c>
      <c r="V744" s="105">
        <v>0</v>
      </c>
      <c r="W744" s="11">
        <v>0</v>
      </c>
      <c r="X744" s="11">
        <v>0</v>
      </c>
      <c r="Y744" s="11">
        <v>0</v>
      </c>
      <c r="Z744" s="11">
        <v>0</v>
      </c>
    </row>
    <row r="745" spans="1:26" hidden="1" x14ac:dyDescent="0.25">
      <c r="A745">
        <v>6</v>
      </c>
      <c r="B745" t="str">
        <f t="shared" si="24"/>
        <v>GC-0720</v>
      </c>
      <c r="C745" t="s">
        <v>317</v>
      </c>
      <c r="D745" t="str">
        <f t="shared" si="25"/>
        <v>0720</v>
      </c>
      <c r="E745" t="s">
        <v>511</v>
      </c>
      <c r="F745" s="17">
        <v>0</v>
      </c>
      <c r="G745" s="17">
        <v>0</v>
      </c>
      <c r="H745" s="17">
        <v>0</v>
      </c>
      <c r="I745" s="17">
        <v>0</v>
      </c>
      <c r="J745" s="17">
        <v>0</v>
      </c>
      <c r="K745" s="17">
        <v>0</v>
      </c>
      <c r="L745" s="17">
        <v>0</v>
      </c>
      <c r="M745" s="17">
        <v>0</v>
      </c>
      <c r="N745" s="17">
        <v>0</v>
      </c>
      <c r="O745" s="17">
        <v>0</v>
      </c>
      <c r="P745" s="17">
        <v>0</v>
      </c>
      <c r="Q745" s="17">
        <v>0</v>
      </c>
      <c r="R745" s="17">
        <v>0</v>
      </c>
      <c r="S745" s="17">
        <v>0</v>
      </c>
      <c r="T745" s="17">
        <v>0</v>
      </c>
      <c r="U745" s="105">
        <v>0</v>
      </c>
      <c r="V745" s="105">
        <v>0</v>
      </c>
      <c r="W745" s="11">
        <v>0</v>
      </c>
      <c r="X745" s="11">
        <v>0</v>
      </c>
      <c r="Y745" s="11">
        <v>0</v>
      </c>
      <c r="Z745" s="11">
        <v>0</v>
      </c>
    </row>
    <row r="746" spans="1:26" hidden="1" x14ac:dyDescent="0.25">
      <c r="A746">
        <v>6</v>
      </c>
      <c r="B746" t="str">
        <f t="shared" si="24"/>
        <v>GC-0721</v>
      </c>
      <c r="C746" t="s">
        <v>317</v>
      </c>
      <c r="D746" t="str">
        <f t="shared" si="25"/>
        <v>0721</v>
      </c>
      <c r="E746" t="s">
        <v>512</v>
      </c>
      <c r="F746" s="17">
        <v>0</v>
      </c>
      <c r="G746" s="17">
        <v>0</v>
      </c>
      <c r="H746" s="17">
        <v>0</v>
      </c>
      <c r="I746" s="17">
        <v>0</v>
      </c>
      <c r="J746" s="17">
        <v>0</v>
      </c>
      <c r="K746" s="17">
        <v>0</v>
      </c>
      <c r="L746" s="17">
        <v>0</v>
      </c>
      <c r="M746" s="17">
        <v>0</v>
      </c>
      <c r="N746" s="17">
        <v>0</v>
      </c>
      <c r="O746" s="17">
        <v>0</v>
      </c>
      <c r="P746" s="17">
        <v>0</v>
      </c>
      <c r="Q746" s="17">
        <v>0</v>
      </c>
      <c r="R746" s="17">
        <v>0</v>
      </c>
      <c r="S746" s="17">
        <v>0</v>
      </c>
      <c r="T746" s="17">
        <v>0</v>
      </c>
      <c r="U746" s="105">
        <v>0</v>
      </c>
      <c r="V746" s="105">
        <v>0</v>
      </c>
      <c r="W746" s="11">
        <v>0</v>
      </c>
      <c r="X746" s="11">
        <v>0</v>
      </c>
      <c r="Y746" s="11">
        <v>0</v>
      </c>
      <c r="Z746" s="11">
        <v>0</v>
      </c>
    </row>
    <row r="747" spans="1:26" hidden="1" x14ac:dyDescent="0.25">
      <c r="A747">
        <v>6</v>
      </c>
      <c r="B747" t="str">
        <f t="shared" si="24"/>
        <v>GC-0722</v>
      </c>
      <c r="C747" t="s">
        <v>317</v>
      </c>
      <c r="D747" t="str">
        <f t="shared" si="25"/>
        <v>0722</v>
      </c>
      <c r="E747" t="s">
        <v>513</v>
      </c>
      <c r="F747" s="17">
        <v>0</v>
      </c>
      <c r="G747" s="17">
        <v>0</v>
      </c>
      <c r="H747" s="17">
        <v>0</v>
      </c>
      <c r="I747" s="17">
        <v>0</v>
      </c>
      <c r="J747" s="17">
        <v>0</v>
      </c>
      <c r="K747" s="17">
        <v>0</v>
      </c>
      <c r="L747" s="17">
        <v>0</v>
      </c>
      <c r="M747" s="17">
        <v>0</v>
      </c>
      <c r="N747" s="17">
        <v>0</v>
      </c>
      <c r="O747" s="17">
        <v>0</v>
      </c>
      <c r="P747" s="17">
        <v>0</v>
      </c>
      <c r="Q747" s="17">
        <v>0</v>
      </c>
      <c r="R747" s="17">
        <v>0</v>
      </c>
      <c r="S747" s="17">
        <v>0</v>
      </c>
      <c r="T747" s="17">
        <v>0</v>
      </c>
      <c r="U747" s="105">
        <v>0</v>
      </c>
      <c r="V747" s="105">
        <v>0</v>
      </c>
      <c r="W747" s="11">
        <v>0</v>
      </c>
      <c r="X747" s="11">
        <v>0</v>
      </c>
      <c r="Y747" s="11">
        <v>0</v>
      </c>
      <c r="Z747" s="11">
        <v>0</v>
      </c>
    </row>
    <row r="748" spans="1:26" hidden="1" x14ac:dyDescent="0.25">
      <c r="A748">
        <v>6</v>
      </c>
      <c r="B748" t="str">
        <f t="shared" si="24"/>
        <v>GC-0723</v>
      </c>
      <c r="C748" t="s">
        <v>317</v>
      </c>
      <c r="D748" t="str">
        <f t="shared" si="25"/>
        <v>0723</v>
      </c>
      <c r="E748" t="s">
        <v>514</v>
      </c>
      <c r="F748" s="17">
        <v>0</v>
      </c>
      <c r="G748" s="17">
        <v>0</v>
      </c>
      <c r="H748" s="17">
        <v>0</v>
      </c>
      <c r="I748" s="17">
        <v>0</v>
      </c>
      <c r="J748" s="17">
        <v>0</v>
      </c>
      <c r="K748" s="17">
        <v>0</v>
      </c>
      <c r="L748" s="17">
        <v>0</v>
      </c>
      <c r="M748" s="17">
        <v>0</v>
      </c>
      <c r="N748" s="17">
        <v>0</v>
      </c>
      <c r="O748" s="17">
        <v>0</v>
      </c>
      <c r="P748" s="17">
        <v>0</v>
      </c>
      <c r="Q748" s="17">
        <v>0</v>
      </c>
      <c r="R748" s="17">
        <v>0</v>
      </c>
      <c r="S748" s="17">
        <v>0</v>
      </c>
      <c r="T748" s="17">
        <v>0</v>
      </c>
      <c r="U748" s="105">
        <v>0</v>
      </c>
      <c r="V748" s="105">
        <v>0</v>
      </c>
      <c r="W748" s="11">
        <v>0</v>
      </c>
      <c r="X748" s="11">
        <v>0</v>
      </c>
      <c r="Y748" s="11">
        <v>0</v>
      </c>
      <c r="Z748" s="11">
        <v>0</v>
      </c>
    </row>
    <row r="749" spans="1:26" hidden="1" x14ac:dyDescent="0.25">
      <c r="A749">
        <v>6</v>
      </c>
      <c r="B749" t="str">
        <f t="shared" si="24"/>
        <v>GC-0724</v>
      </c>
      <c r="C749" t="s">
        <v>317</v>
      </c>
      <c r="D749" t="str">
        <f t="shared" si="25"/>
        <v>0724</v>
      </c>
      <c r="E749" t="s">
        <v>515</v>
      </c>
      <c r="F749" s="17">
        <v>0</v>
      </c>
      <c r="G749" s="17">
        <v>0</v>
      </c>
      <c r="H749" s="17">
        <v>0</v>
      </c>
      <c r="I749" s="17">
        <v>0</v>
      </c>
      <c r="J749" s="17">
        <v>0</v>
      </c>
      <c r="K749" s="17">
        <v>0</v>
      </c>
      <c r="L749" s="17">
        <v>0</v>
      </c>
      <c r="M749" s="17">
        <v>0</v>
      </c>
      <c r="N749" s="17">
        <v>0</v>
      </c>
      <c r="O749" s="17">
        <v>0</v>
      </c>
      <c r="P749" s="17">
        <v>0</v>
      </c>
      <c r="Q749" s="17">
        <v>0</v>
      </c>
      <c r="R749" s="17">
        <v>0</v>
      </c>
      <c r="S749" s="17">
        <v>0</v>
      </c>
      <c r="T749" s="17">
        <v>0</v>
      </c>
      <c r="U749" s="105">
        <v>0</v>
      </c>
      <c r="V749" s="105">
        <v>0</v>
      </c>
      <c r="W749" s="11">
        <v>0</v>
      </c>
      <c r="X749" s="11">
        <v>0</v>
      </c>
      <c r="Y749" s="11">
        <v>0</v>
      </c>
      <c r="Z749" s="11">
        <v>0</v>
      </c>
    </row>
    <row r="750" spans="1:26" hidden="1" x14ac:dyDescent="0.25">
      <c r="A750">
        <v>6</v>
      </c>
      <c r="B750" t="str">
        <f t="shared" si="24"/>
        <v>GC-0730</v>
      </c>
      <c r="C750" t="s">
        <v>317</v>
      </c>
      <c r="D750" t="str">
        <f t="shared" si="25"/>
        <v>0730</v>
      </c>
      <c r="E750" t="s">
        <v>516</v>
      </c>
      <c r="F750" s="17">
        <v>0</v>
      </c>
      <c r="G750" s="17">
        <v>0</v>
      </c>
      <c r="H750" s="17">
        <v>0</v>
      </c>
      <c r="I750" s="17">
        <v>0</v>
      </c>
      <c r="J750" s="17">
        <v>0</v>
      </c>
      <c r="K750" s="17">
        <v>0</v>
      </c>
      <c r="L750" s="17">
        <v>0</v>
      </c>
      <c r="M750" s="17">
        <v>0</v>
      </c>
      <c r="N750" s="17">
        <v>0</v>
      </c>
      <c r="O750" s="17">
        <v>0</v>
      </c>
      <c r="P750" s="17">
        <v>0</v>
      </c>
      <c r="Q750" s="17">
        <v>0</v>
      </c>
      <c r="R750" s="17">
        <v>0</v>
      </c>
      <c r="S750" s="17">
        <v>0</v>
      </c>
      <c r="T750" s="17">
        <v>0</v>
      </c>
      <c r="U750" s="105">
        <v>0</v>
      </c>
      <c r="V750" s="105">
        <v>0</v>
      </c>
      <c r="W750" s="11">
        <v>0</v>
      </c>
      <c r="X750" s="11">
        <v>0</v>
      </c>
      <c r="Y750" s="11">
        <v>0</v>
      </c>
      <c r="Z750" s="11">
        <v>0</v>
      </c>
    </row>
    <row r="751" spans="1:26" hidden="1" x14ac:dyDescent="0.25">
      <c r="A751">
        <v>6</v>
      </c>
      <c r="B751" t="str">
        <f t="shared" si="24"/>
        <v>GC-0731</v>
      </c>
      <c r="C751" t="s">
        <v>317</v>
      </c>
      <c r="D751" t="str">
        <f t="shared" si="25"/>
        <v>0731</v>
      </c>
      <c r="E751" t="s">
        <v>517</v>
      </c>
      <c r="F751" s="17">
        <v>1264.0608199999999</v>
      </c>
      <c r="G751" s="17">
        <v>1264.0608199999999</v>
      </c>
      <c r="H751" s="17">
        <v>1506.5129999999999</v>
      </c>
      <c r="I751" s="17">
        <v>1506.5129999999999</v>
      </c>
      <c r="J751" s="17">
        <v>867.60199999999998</v>
      </c>
      <c r="K751" s="17">
        <v>867.60199999999998</v>
      </c>
      <c r="L751" s="17">
        <v>1700.7859900000001</v>
      </c>
      <c r="M751" s="17">
        <v>1700.7859900000001</v>
      </c>
      <c r="N751" s="17">
        <v>881.37325999999996</v>
      </c>
      <c r="O751" s="17">
        <v>881.37325999999996</v>
      </c>
      <c r="P751" s="17">
        <v>1031.13228</v>
      </c>
      <c r="Q751" s="17">
        <v>1031.13228</v>
      </c>
      <c r="R751" s="17">
        <v>17099.920329999997</v>
      </c>
      <c r="S751" s="17">
        <v>17099.920329999997</v>
      </c>
      <c r="T751" s="17">
        <v>6595.60394</v>
      </c>
      <c r="U751" s="105">
        <v>6595.60394</v>
      </c>
      <c r="V751" s="105">
        <v>336.54147999999998</v>
      </c>
      <c r="W751" s="11">
        <v>336.54147999999998</v>
      </c>
      <c r="X751" s="11">
        <v>500</v>
      </c>
      <c r="Y751" s="11">
        <v>500</v>
      </c>
      <c r="Z751" s="11">
        <v>0</v>
      </c>
    </row>
    <row r="752" spans="1:26" hidden="1" x14ac:dyDescent="0.25">
      <c r="A752">
        <v>6</v>
      </c>
      <c r="B752" t="str">
        <f t="shared" si="24"/>
        <v>GC-0732</v>
      </c>
      <c r="C752" t="s">
        <v>317</v>
      </c>
      <c r="D752" t="str">
        <f t="shared" si="25"/>
        <v>0732</v>
      </c>
      <c r="E752" t="s">
        <v>518</v>
      </c>
      <c r="F752" s="17">
        <v>0</v>
      </c>
      <c r="G752" s="17">
        <v>0</v>
      </c>
      <c r="H752" s="17">
        <v>0</v>
      </c>
      <c r="I752" s="17">
        <v>0</v>
      </c>
      <c r="J752" s="17">
        <v>0</v>
      </c>
      <c r="K752" s="17">
        <v>0</v>
      </c>
      <c r="L752" s="17">
        <v>0</v>
      </c>
      <c r="M752" s="17">
        <v>0</v>
      </c>
      <c r="N752" s="17">
        <v>0</v>
      </c>
      <c r="O752" s="17">
        <v>0</v>
      </c>
      <c r="P752" s="17">
        <v>0</v>
      </c>
      <c r="Q752" s="17">
        <v>0</v>
      </c>
      <c r="R752" s="17">
        <v>0</v>
      </c>
      <c r="S752" s="17">
        <v>0</v>
      </c>
      <c r="T752" s="17">
        <v>0</v>
      </c>
      <c r="U752" s="105">
        <v>0</v>
      </c>
      <c r="V752" s="105">
        <v>0</v>
      </c>
      <c r="W752" s="11">
        <v>0</v>
      </c>
      <c r="X752" s="11">
        <v>0</v>
      </c>
      <c r="Y752" s="11">
        <v>0</v>
      </c>
      <c r="Z752" s="11">
        <v>0</v>
      </c>
    </row>
    <row r="753" spans="1:26" hidden="1" x14ac:dyDescent="0.25">
      <c r="A753">
        <v>6</v>
      </c>
      <c r="B753" t="str">
        <f t="shared" si="24"/>
        <v>GC-0733</v>
      </c>
      <c r="C753" t="s">
        <v>317</v>
      </c>
      <c r="D753" t="str">
        <f t="shared" si="25"/>
        <v>0733</v>
      </c>
      <c r="E753" t="s">
        <v>519</v>
      </c>
      <c r="F753" s="17">
        <v>0</v>
      </c>
      <c r="G753" s="17">
        <v>0</v>
      </c>
      <c r="H753" s="17">
        <v>0</v>
      </c>
      <c r="I753" s="17">
        <v>0</v>
      </c>
      <c r="J753" s="17">
        <v>0</v>
      </c>
      <c r="K753" s="17">
        <v>0</v>
      </c>
      <c r="L753" s="17">
        <v>0</v>
      </c>
      <c r="M753" s="17">
        <v>0</v>
      </c>
      <c r="N753" s="17">
        <v>0</v>
      </c>
      <c r="O753" s="17">
        <v>0</v>
      </c>
      <c r="P753" s="17">
        <v>0</v>
      </c>
      <c r="Q753" s="17">
        <v>0</v>
      </c>
      <c r="R753" s="17">
        <v>0</v>
      </c>
      <c r="S753" s="17">
        <v>0</v>
      </c>
      <c r="T753" s="17">
        <v>0</v>
      </c>
      <c r="U753" s="105">
        <v>0</v>
      </c>
      <c r="V753" s="105">
        <v>0</v>
      </c>
      <c r="W753" s="11">
        <v>0</v>
      </c>
      <c r="X753" s="11">
        <v>0</v>
      </c>
      <c r="Y753" s="11">
        <v>0</v>
      </c>
      <c r="Z753" s="11">
        <v>0</v>
      </c>
    </row>
    <row r="754" spans="1:26" hidden="1" x14ac:dyDescent="0.25">
      <c r="A754">
        <v>6</v>
      </c>
      <c r="B754" t="str">
        <f t="shared" si="24"/>
        <v>GC-0734</v>
      </c>
      <c r="C754" t="s">
        <v>317</v>
      </c>
      <c r="D754" t="str">
        <f t="shared" si="25"/>
        <v>0734</v>
      </c>
      <c r="E754" t="s">
        <v>520</v>
      </c>
      <c r="F754" s="17">
        <v>0</v>
      </c>
      <c r="G754" s="17">
        <v>0</v>
      </c>
      <c r="H754" s="17">
        <v>0</v>
      </c>
      <c r="I754" s="17">
        <v>0</v>
      </c>
      <c r="J754" s="17">
        <v>0</v>
      </c>
      <c r="K754" s="17">
        <v>0</v>
      </c>
      <c r="L754" s="17">
        <v>0</v>
      </c>
      <c r="M754" s="17">
        <v>0</v>
      </c>
      <c r="N754" s="17">
        <v>0</v>
      </c>
      <c r="O754" s="17">
        <v>0</v>
      </c>
      <c r="P754" s="17">
        <v>0</v>
      </c>
      <c r="Q754" s="17">
        <v>0</v>
      </c>
      <c r="R754" s="17">
        <v>0</v>
      </c>
      <c r="S754" s="17">
        <v>0</v>
      </c>
      <c r="T754" s="17">
        <v>0</v>
      </c>
      <c r="U754" s="105">
        <v>0</v>
      </c>
      <c r="V754" s="105">
        <v>0</v>
      </c>
      <c r="W754" s="11">
        <v>0</v>
      </c>
      <c r="X754" s="11">
        <v>0</v>
      </c>
      <c r="Y754" s="11">
        <v>0</v>
      </c>
      <c r="Z754" s="11">
        <v>0</v>
      </c>
    </row>
    <row r="755" spans="1:26" hidden="1" x14ac:dyDescent="0.25">
      <c r="A755">
        <v>6</v>
      </c>
      <c r="B755" t="str">
        <f t="shared" si="24"/>
        <v>GC-074</v>
      </c>
      <c r="C755" t="s">
        <v>317</v>
      </c>
      <c r="D755" t="str">
        <f t="shared" si="25"/>
        <v>074</v>
      </c>
      <c r="E755" t="s">
        <v>521</v>
      </c>
      <c r="F755" s="17">
        <v>487.07195000000002</v>
      </c>
      <c r="G755" s="17">
        <v>487.07195000000002</v>
      </c>
      <c r="H755" s="17">
        <v>500.38099999999997</v>
      </c>
      <c r="I755" s="17">
        <v>500.38</v>
      </c>
      <c r="J755" s="17">
        <v>577.44000000000005</v>
      </c>
      <c r="K755" s="17">
        <v>577.44000000000005</v>
      </c>
      <c r="L755" s="17">
        <v>534.57710999999995</v>
      </c>
      <c r="M755" s="17">
        <v>534.57710999999995</v>
      </c>
      <c r="N755" s="17">
        <v>556.6571899999999</v>
      </c>
      <c r="O755" s="17">
        <v>556.6571899999999</v>
      </c>
      <c r="P755" s="17">
        <v>984.14009999999996</v>
      </c>
      <c r="Q755" s="17">
        <v>984.14009999999996</v>
      </c>
      <c r="R755" s="17">
        <v>1148.1684700000001</v>
      </c>
      <c r="S755" s="17">
        <v>1148.1684700000001</v>
      </c>
      <c r="T755" s="17">
        <v>1042.24485</v>
      </c>
      <c r="U755" s="105">
        <v>1042.24485</v>
      </c>
      <c r="V755" s="105">
        <v>1101.0943600000001</v>
      </c>
      <c r="W755" s="11">
        <v>1101.0943600000001</v>
      </c>
      <c r="X755" s="11">
        <v>20377.032620000002</v>
      </c>
      <c r="Y755" s="11">
        <v>20377.032620000002</v>
      </c>
      <c r="Z755" s="11">
        <v>17446.428660000001</v>
      </c>
    </row>
    <row r="756" spans="1:26" hidden="1" x14ac:dyDescent="0.25">
      <c r="A756">
        <v>6</v>
      </c>
      <c r="B756" t="str">
        <f t="shared" si="24"/>
        <v>GC-0750</v>
      </c>
      <c r="C756" t="s">
        <v>317</v>
      </c>
      <c r="D756" t="str">
        <f t="shared" si="25"/>
        <v>0750</v>
      </c>
      <c r="E756" t="s">
        <v>522</v>
      </c>
      <c r="F756" s="17">
        <v>0</v>
      </c>
      <c r="G756" s="17">
        <v>0</v>
      </c>
      <c r="H756" s="17">
        <v>0</v>
      </c>
      <c r="I756" s="17">
        <v>0</v>
      </c>
      <c r="J756" s="17">
        <v>0</v>
      </c>
      <c r="K756" s="17">
        <v>0</v>
      </c>
      <c r="L756" s="17">
        <v>0</v>
      </c>
      <c r="M756" s="17">
        <v>0</v>
      </c>
      <c r="N756" s="17">
        <v>0</v>
      </c>
      <c r="O756" s="17">
        <v>0</v>
      </c>
      <c r="P756" s="17">
        <v>0</v>
      </c>
      <c r="Q756" s="17">
        <v>0</v>
      </c>
      <c r="R756" s="17">
        <v>0</v>
      </c>
      <c r="S756" s="17">
        <v>0</v>
      </c>
      <c r="T756" s="17">
        <v>0</v>
      </c>
      <c r="U756" s="105">
        <v>0</v>
      </c>
      <c r="V756" s="105">
        <v>0</v>
      </c>
      <c r="W756" s="11">
        <v>0</v>
      </c>
      <c r="X756" s="11">
        <v>0</v>
      </c>
      <c r="Y756" s="11">
        <v>0</v>
      </c>
      <c r="Z756" s="11">
        <v>0</v>
      </c>
    </row>
    <row r="757" spans="1:26" hidden="1" x14ac:dyDescent="0.25">
      <c r="A757">
        <v>6</v>
      </c>
      <c r="B757" t="str">
        <f t="shared" si="24"/>
        <v>GC-0751</v>
      </c>
      <c r="C757" t="s">
        <v>317</v>
      </c>
      <c r="D757" t="str">
        <f t="shared" si="25"/>
        <v>0751</v>
      </c>
      <c r="E757" t="s">
        <v>523</v>
      </c>
      <c r="F757" s="17">
        <v>0</v>
      </c>
      <c r="G757" s="17">
        <v>0</v>
      </c>
      <c r="H757" s="17">
        <v>0</v>
      </c>
      <c r="I757" s="17">
        <v>0</v>
      </c>
      <c r="J757" s="17">
        <v>0</v>
      </c>
      <c r="K757" s="17">
        <v>0</v>
      </c>
      <c r="L757" s="17">
        <v>0</v>
      </c>
      <c r="M757" s="17">
        <v>0</v>
      </c>
      <c r="N757" s="17">
        <v>0</v>
      </c>
      <c r="O757" s="17">
        <v>0</v>
      </c>
      <c r="P757" s="17">
        <v>0</v>
      </c>
      <c r="Q757" s="17">
        <v>0</v>
      </c>
      <c r="R757" s="17">
        <v>0</v>
      </c>
      <c r="S757" s="17">
        <v>0</v>
      </c>
      <c r="T757" s="17">
        <v>0</v>
      </c>
      <c r="U757" s="105">
        <v>0</v>
      </c>
      <c r="V757" s="105">
        <v>0</v>
      </c>
      <c r="W757" s="11">
        <v>0</v>
      </c>
      <c r="X757" s="11">
        <v>0</v>
      </c>
      <c r="Y757" s="11">
        <v>0</v>
      </c>
      <c r="Z757" s="11">
        <v>0</v>
      </c>
    </row>
    <row r="758" spans="1:26" hidden="1" x14ac:dyDescent="0.25">
      <c r="A758">
        <v>6</v>
      </c>
      <c r="B758" t="str">
        <f t="shared" si="24"/>
        <v>GC-0752</v>
      </c>
      <c r="C758" t="s">
        <v>317</v>
      </c>
      <c r="D758" t="str">
        <f t="shared" si="25"/>
        <v>0752</v>
      </c>
      <c r="E758" t="s">
        <v>524</v>
      </c>
      <c r="F758" s="17">
        <v>0</v>
      </c>
      <c r="G758" s="17">
        <v>0</v>
      </c>
      <c r="H758" s="17">
        <v>0</v>
      </c>
      <c r="I758" s="17">
        <v>0</v>
      </c>
      <c r="J758" s="17">
        <v>0</v>
      </c>
      <c r="K758" s="17">
        <v>0</v>
      </c>
      <c r="L758" s="17">
        <v>0</v>
      </c>
      <c r="M758" s="17">
        <v>0</v>
      </c>
      <c r="N758" s="17">
        <v>0</v>
      </c>
      <c r="O758" s="17">
        <v>0</v>
      </c>
      <c r="P758" s="17">
        <v>0</v>
      </c>
      <c r="Q758" s="17">
        <v>0</v>
      </c>
      <c r="R758" s="17">
        <v>0</v>
      </c>
      <c r="S758" s="17">
        <v>0</v>
      </c>
      <c r="T758" s="17">
        <v>0</v>
      </c>
      <c r="U758" s="105">
        <v>0</v>
      </c>
      <c r="V758" s="105">
        <v>0</v>
      </c>
      <c r="W758" s="11">
        <v>0</v>
      </c>
      <c r="X758" s="11">
        <v>0</v>
      </c>
      <c r="Y758" s="11">
        <v>0</v>
      </c>
      <c r="Z758" s="11">
        <v>0</v>
      </c>
    </row>
    <row r="759" spans="1:26" hidden="1" x14ac:dyDescent="0.25">
      <c r="A759">
        <v>6</v>
      </c>
      <c r="B759" t="str">
        <f t="shared" si="24"/>
        <v>GC-0753</v>
      </c>
      <c r="C759" t="s">
        <v>317</v>
      </c>
      <c r="D759" t="str">
        <f t="shared" si="25"/>
        <v>0753</v>
      </c>
      <c r="E759" t="s">
        <v>525</v>
      </c>
      <c r="F759" s="17">
        <v>0</v>
      </c>
      <c r="G759" s="17">
        <v>0</v>
      </c>
      <c r="H759" s="17">
        <v>0</v>
      </c>
      <c r="I759" s="17">
        <v>0</v>
      </c>
      <c r="J759" s="17">
        <v>0</v>
      </c>
      <c r="K759" s="17">
        <v>0</v>
      </c>
      <c r="L759" s="17">
        <v>0</v>
      </c>
      <c r="M759" s="17">
        <v>0</v>
      </c>
      <c r="N759" s="17">
        <v>0</v>
      </c>
      <c r="O759" s="17">
        <v>0</v>
      </c>
      <c r="P759" s="17">
        <v>0</v>
      </c>
      <c r="Q759" s="17">
        <v>0</v>
      </c>
      <c r="R759" s="17">
        <v>0</v>
      </c>
      <c r="S759" s="17">
        <v>0</v>
      </c>
      <c r="T759" s="17">
        <v>0</v>
      </c>
      <c r="U759" s="105">
        <v>0</v>
      </c>
      <c r="V759" s="105">
        <v>0</v>
      </c>
      <c r="W759" s="11">
        <v>0</v>
      </c>
      <c r="X759" s="11">
        <v>0</v>
      </c>
      <c r="Y759" s="11">
        <v>0</v>
      </c>
      <c r="Z759" s="11">
        <v>0</v>
      </c>
    </row>
    <row r="760" spans="1:26" hidden="1" x14ac:dyDescent="0.25">
      <c r="A760">
        <v>6</v>
      </c>
      <c r="B760" t="str">
        <f t="shared" si="24"/>
        <v>GC-0754</v>
      </c>
      <c r="C760" t="s">
        <v>317</v>
      </c>
      <c r="D760" t="str">
        <f t="shared" si="25"/>
        <v>0754</v>
      </c>
      <c r="E760" t="s">
        <v>526</v>
      </c>
      <c r="F760" s="17">
        <v>0</v>
      </c>
      <c r="G760" s="17">
        <v>0</v>
      </c>
      <c r="H760" s="17">
        <v>0</v>
      </c>
      <c r="I760" s="17">
        <v>0</v>
      </c>
      <c r="J760" s="17">
        <v>0</v>
      </c>
      <c r="K760" s="17">
        <v>0</v>
      </c>
      <c r="L760" s="17">
        <v>0</v>
      </c>
      <c r="M760" s="17">
        <v>0</v>
      </c>
      <c r="N760" s="17">
        <v>0</v>
      </c>
      <c r="O760" s="17">
        <v>0</v>
      </c>
      <c r="P760" s="17">
        <v>0</v>
      </c>
      <c r="Q760" s="17">
        <v>0</v>
      </c>
      <c r="R760" s="17">
        <v>0</v>
      </c>
      <c r="S760" s="17">
        <v>0</v>
      </c>
      <c r="T760" s="17">
        <v>0</v>
      </c>
      <c r="U760" s="105">
        <v>0</v>
      </c>
      <c r="V760" s="105">
        <v>0</v>
      </c>
      <c r="W760" s="11">
        <v>0</v>
      </c>
      <c r="X760" s="11">
        <v>0</v>
      </c>
      <c r="Y760" s="11">
        <v>0</v>
      </c>
      <c r="Z760" s="11">
        <v>0</v>
      </c>
    </row>
    <row r="761" spans="1:26" hidden="1" x14ac:dyDescent="0.25">
      <c r="A761">
        <v>6</v>
      </c>
      <c r="B761" t="str">
        <f t="shared" si="24"/>
        <v>GC-076</v>
      </c>
      <c r="C761" t="s">
        <v>317</v>
      </c>
      <c r="D761" t="str">
        <f t="shared" si="25"/>
        <v>076</v>
      </c>
      <c r="E761" t="s">
        <v>527</v>
      </c>
      <c r="F761" s="17">
        <v>0</v>
      </c>
      <c r="G761" s="17">
        <v>0</v>
      </c>
      <c r="H761" s="17">
        <v>0</v>
      </c>
      <c r="I761" s="17">
        <v>0</v>
      </c>
      <c r="J761" s="17">
        <v>0</v>
      </c>
      <c r="K761" s="17">
        <v>0</v>
      </c>
      <c r="L761" s="17">
        <v>0</v>
      </c>
      <c r="M761" s="17">
        <v>0</v>
      </c>
      <c r="N761" s="17">
        <v>0</v>
      </c>
      <c r="O761" s="17">
        <v>0</v>
      </c>
      <c r="P761" s="17">
        <v>0</v>
      </c>
      <c r="Q761" s="17">
        <v>0</v>
      </c>
      <c r="R761" s="17">
        <v>0</v>
      </c>
      <c r="S761" s="17">
        <v>0</v>
      </c>
      <c r="T761" s="17">
        <v>0</v>
      </c>
      <c r="U761" s="105">
        <v>0</v>
      </c>
      <c r="V761" s="105">
        <v>0</v>
      </c>
      <c r="W761" s="11">
        <v>0</v>
      </c>
      <c r="X761" s="11">
        <v>0</v>
      </c>
      <c r="Y761" s="11">
        <v>0</v>
      </c>
      <c r="Z761" s="11">
        <v>0</v>
      </c>
    </row>
    <row r="762" spans="1:26" hidden="1" x14ac:dyDescent="0.25">
      <c r="A762">
        <v>6</v>
      </c>
      <c r="B762" t="str">
        <f t="shared" si="24"/>
        <v>GC-081</v>
      </c>
      <c r="C762" t="s">
        <v>317</v>
      </c>
      <c r="D762" t="str">
        <f t="shared" si="25"/>
        <v>081</v>
      </c>
      <c r="E762" t="s">
        <v>529</v>
      </c>
      <c r="F762" s="17">
        <v>2640.0789100000002</v>
      </c>
      <c r="G762" s="17">
        <v>2565.7109999999998</v>
      </c>
      <c r="H762" s="17">
        <v>2948.931</v>
      </c>
      <c r="I762" s="17">
        <v>2948.93</v>
      </c>
      <c r="J762" s="17">
        <v>2732.95</v>
      </c>
      <c r="K762" s="17">
        <v>2732.95</v>
      </c>
      <c r="L762" s="17">
        <v>3018.2578199999998</v>
      </c>
      <c r="M762" s="17">
        <v>3018.2578199999998</v>
      </c>
      <c r="N762" s="17">
        <v>3176.3913399999997</v>
      </c>
      <c r="O762" s="17">
        <v>3176.3913399999997</v>
      </c>
      <c r="P762" s="17">
        <v>8048.8743299999996</v>
      </c>
      <c r="Q762" s="17">
        <v>8048.8743299999996</v>
      </c>
      <c r="R762" s="17">
        <v>3963.50648</v>
      </c>
      <c r="S762" s="17">
        <v>3963.50648</v>
      </c>
      <c r="T762" s="17">
        <v>5512.0608099999999</v>
      </c>
      <c r="U762" s="105">
        <v>5512.0608099999999</v>
      </c>
      <c r="V762" s="105">
        <v>3907.18264</v>
      </c>
      <c r="W762" s="11">
        <v>3907.18264</v>
      </c>
      <c r="X762" s="11">
        <v>3498.4377000000004</v>
      </c>
      <c r="Y762" s="11">
        <v>3498.4377000000004</v>
      </c>
      <c r="Z762" s="11">
        <v>5380.3288300000004</v>
      </c>
    </row>
    <row r="763" spans="1:26" hidden="1" x14ac:dyDescent="0.25">
      <c r="A763">
        <v>6</v>
      </c>
      <c r="B763" t="str">
        <f t="shared" si="24"/>
        <v>GC-082</v>
      </c>
      <c r="C763" t="s">
        <v>317</v>
      </c>
      <c r="D763" t="str">
        <f t="shared" si="25"/>
        <v>082</v>
      </c>
      <c r="E763" t="s">
        <v>530</v>
      </c>
      <c r="F763" s="17">
        <v>3433.2635700000001</v>
      </c>
      <c r="G763" s="17">
        <v>3433.2640000000001</v>
      </c>
      <c r="H763" s="17">
        <v>4580.2730000000001</v>
      </c>
      <c r="I763" s="17">
        <v>4580.2719999999999</v>
      </c>
      <c r="J763" s="17">
        <v>3863.134</v>
      </c>
      <c r="K763" s="17">
        <v>3863.134</v>
      </c>
      <c r="L763" s="17">
        <v>2736.9221899999998</v>
      </c>
      <c r="M763" s="17">
        <v>2736.9221899999998</v>
      </c>
      <c r="N763" s="17">
        <v>3787.1397499999998</v>
      </c>
      <c r="O763" s="17">
        <v>3787.1397499999998</v>
      </c>
      <c r="P763" s="17">
        <v>64266.567259999996</v>
      </c>
      <c r="Q763" s="17">
        <v>64266.567259999996</v>
      </c>
      <c r="R763" s="17">
        <v>65013.409020000006</v>
      </c>
      <c r="S763" s="17">
        <v>65013.409020000006</v>
      </c>
      <c r="T763" s="17">
        <v>73794.303109999993</v>
      </c>
      <c r="U763" s="105">
        <v>73794.303109999993</v>
      </c>
      <c r="V763" s="105">
        <v>63449.502180000003</v>
      </c>
      <c r="W763" s="11">
        <v>63449.502180000003</v>
      </c>
      <c r="X763" s="11">
        <v>48344.549700000003</v>
      </c>
      <c r="Y763" s="11">
        <v>48344.549700000003</v>
      </c>
      <c r="Z763" s="11">
        <v>51173.074009999997</v>
      </c>
    </row>
    <row r="764" spans="1:26" hidden="1" x14ac:dyDescent="0.25">
      <c r="A764">
        <v>6</v>
      </c>
      <c r="B764" t="str">
        <f t="shared" si="24"/>
        <v>GC-083</v>
      </c>
      <c r="C764" t="s">
        <v>317</v>
      </c>
      <c r="D764" t="str">
        <f t="shared" si="25"/>
        <v>083</v>
      </c>
      <c r="E764" t="s">
        <v>531</v>
      </c>
      <c r="F764" s="17">
        <v>29</v>
      </c>
      <c r="G764" s="17">
        <v>29</v>
      </c>
      <c r="H764" s="17">
        <v>29</v>
      </c>
      <c r="I764" s="17">
        <v>29</v>
      </c>
      <c r="J764" s="17">
        <v>7.2140000000000004</v>
      </c>
      <c r="K764" s="17">
        <v>7.2140000000000004</v>
      </c>
      <c r="L764" s="17">
        <v>31.213999999999999</v>
      </c>
      <c r="M764" s="17">
        <v>31.213999999999999</v>
      </c>
      <c r="N764" s="17">
        <v>40</v>
      </c>
      <c r="O764" s="17">
        <v>40</v>
      </c>
      <c r="P764" s="17">
        <v>40</v>
      </c>
      <c r="Q764" s="17">
        <v>40</v>
      </c>
      <c r="R764" s="17">
        <v>40</v>
      </c>
      <c r="S764" s="17">
        <v>40</v>
      </c>
      <c r="T764" s="17">
        <v>15</v>
      </c>
      <c r="U764" s="105">
        <v>15</v>
      </c>
      <c r="V764" s="105">
        <v>10</v>
      </c>
      <c r="W764" s="11">
        <v>10</v>
      </c>
      <c r="X764" s="11">
        <v>8</v>
      </c>
      <c r="Y764" s="11">
        <v>8</v>
      </c>
      <c r="Z764" s="11">
        <v>0</v>
      </c>
    </row>
    <row r="765" spans="1:26" hidden="1" x14ac:dyDescent="0.25">
      <c r="A765">
        <v>6</v>
      </c>
      <c r="B765" t="str">
        <f t="shared" si="24"/>
        <v>GC-084</v>
      </c>
      <c r="C765" t="s">
        <v>317</v>
      </c>
      <c r="D765" t="str">
        <f t="shared" si="25"/>
        <v>084</v>
      </c>
      <c r="E765" t="s">
        <v>532</v>
      </c>
      <c r="F765" s="17">
        <v>0</v>
      </c>
      <c r="G765" s="17">
        <v>0</v>
      </c>
      <c r="H765" s="17">
        <v>0</v>
      </c>
      <c r="I765" s="17">
        <v>0</v>
      </c>
      <c r="J765" s="17">
        <v>0</v>
      </c>
      <c r="K765" s="17">
        <v>0</v>
      </c>
      <c r="L765" s="17">
        <v>0</v>
      </c>
      <c r="M765" s="17">
        <v>0</v>
      </c>
      <c r="N765" s="17">
        <v>0</v>
      </c>
      <c r="O765" s="17">
        <v>0</v>
      </c>
      <c r="P765" s="17">
        <v>0</v>
      </c>
      <c r="Q765" s="17">
        <v>0</v>
      </c>
      <c r="R765" s="17">
        <v>0</v>
      </c>
      <c r="S765" s="17">
        <v>0</v>
      </c>
      <c r="T765" s="17">
        <v>0</v>
      </c>
      <c r="U765" s="105">
        <v>0</v>
      </c>
      <c r="V765" s="105">
        <v>0</v>
      </c>
      <c r="W765" s="11">
        <v>0</v>
      </c>
      <c r="X765" s="11">
        <v>0</v>
      </c>
      <c r="Y765" s="11">
        <v>0</v>
      </c>
      <c r="Z765" s="11">
        <v>0</v>
      </c>
    </row>
    <row r="766" spans="1:26" hidden="1" x14ac:dyDescent="0.25">
      <c r="A766">
        <v>6</v>
      </c>
      <c r="B766" t="str">
        <f t="shared" si="24"/>
        <v>GC-0850</v>
      </c>
      <c r="C766" t="s">
        <v>317</v>
      </c>
      <c r="D766" t="str">
        <f t="shared" si="25"/>
        <v>0850</v>
      </c>
      <c r="E766" t="s">
        <v>533</v>
      </c>
      <c r="F766" s="17">
        <v>0</v>
      </c>
      <c r="G766" s="17">
        <v>0</v>
      </c>
      <c r="H766" s="17">
        <v>0</v>
      </c>
      <c r="I766" s="17">
        <v>0</v>
      </c>
      <c r="J766" s="17">
        <v>0</v>
      </c>
      <c r="K766" s="17">
        <v>0</v>
      </c>
      <c r="L766" s="17">
        <v>0</v>
      </c>
      <c r="M766" s="17">
        <v>0</v>
      </c>
      <c r="N766" s="17">
        <v>0</v>
      </c>
      <c r="O766" s="17">
        <v>0</v>
      </c>
      <c r="P766" s="17">
        <v>0</v>
      </c>
      <c r="Q766" s="17">
        <v>0</v>
      </c>
      <c r="R766" s="17">
        <v>0</v>
      </c>
      <c r="S766" s="17">
        <v>0</v>
      </c>
      <c r="T766" s="17">
        <v>0</v>
      </c>
      <c r="U766" s="105">
        <v>0</v>
      </c>
      <c r="V766" s="105">
        <v>0</v>
      </c>
      <c r="W766" s="11">
        <v>0</v>
      </c>
      <c r="X766" s="11">
        <v>0</v>
      </c>
      <c r="Y766" s="11">
        <v>0</v>
      </c>
      <c r="Z766" s="11">
        <v>0</v>
      </c>
    </row>
    <row r="767" spans="1:26" hidden="1" x14ac:dyDescent="0.25">
      <c r="A767">
        <v>6</v>
      </c>
      <c r="B767" t="str">
        <f t="shared" si="24"/>
        <v>GC-0851</v>
      </c>
      <c r="C767" t="s">
        <v>317</v>
      </c>
      <c r="D767" t="str">
        <f t="shared" si="25"/>
        <v>0851</v>
      </c>
      <c r="E767" t="s">
        <v>534</v>
      </c>
      <c r="F767" s="17">
        <v>0</v>
      </c>
      <c r="G767" s="17">
        <v>0</v>
      </c>
      <c r="H767" s="17">
        <v>0</v>
      </c>
      <c r="I767" s="17">
        <v>0</v>
      </c>
      <c r="J767" s="17">
        <v>0</v>
      </c>
      <c r="K767" s="17">
        <v>0</v>
      </c>
      <c r="L767" s="17">
        <v>0</v>
      </c>
      <c r="M767" s="17">
        <v>0</v>
      </c>
      <c r="N767" s="17">
        <v>0</v>
      </c>
      <c r="O767" s="17">
        <v>0</v>
      </c>
      <c r="P767" s="17">
        <v>0</v>
      </c>
      <c r="Q767" s="17">
        <v>0</v>
      </c>
      <c r="R767" s="17">
        <v>0</v>
      </c>
      <c r="S767" s="17">
        <v>0</v>
      </c>
      <c r="T767" s="17">
        <v>0</v>
      </c>
      <c r="U767" s="105">
        <v>0</v>
      </c>
      <c r="V767" s="105">
        <v>0</v>
      </c>
      <c r="W767" s="11">
        <v>0</v>
      </c>
      <c r="X767" s="11">
        <v>0</v>
      </c>
      <c r="Y767" s="11">
        <v>0</v>
      </c>
      <c r="Z767" s="11">
        <v>0</v>
      </c>
    </row>
    <row r="768" spans="1:26" hidden="1" x14ac:dyDescent="0.25">
      <c r="A768">
        <v>6</v>
      </c>
      <c r="B768" t="str">
        <f t="shared" si="24"/>
        <v>GC-0852</v>
      </c>
      <c r="C768" t="s">
        <v>317</v>
      </c>
      <c r="D768" t="str">
        <f t="shared" si="25"/>
        <v>0852</v>
      </c>
      <c r="E768" t="s">
        <v>535</v>
      </c>
      <c r="F768" s="17">
        <v>0</v>
      </c>
      <c r="G768" s="17">
        <v>0</v>
      </c>
      <c r="H768" s="17">
        <v>0</v>
      </c>
      <c r="I768" s="17">
        <v>0</v>
      </c>
      <c r="J768" s="17">
        <v>0</v>
      </c>
      <c r="K768" s="17">
        <v>0</v>
      </c>
      <c r="L768" s="17">
        <v>0</v>
      </c>
      <c r="M768" s="17">
        <v>0</v>
      </c>
      <c r="N768" s="17">
        <v>0</v>
      </c>
      <c r="O768" s="17">
        <v>0</v>
      </c>
      <c r="P768" s="17">
        <v>0</v>
      </c>
      <c r="Q768" s="17">
        <v>0</v>
      </c>
      <c r="R768" s="17">
        <v>0</v>
      </c>
      <c r="S768" s="17">
        <v>0</v>
      </c>
      <c r="T768" s="17">
        <v>0</v>
      </c>
      <c r="U768" s="105">
        <v>0</v>
      </c>
      <c r="V768" s="105">
        <v>0</v>
      </c>
      <c r="W768" s="11">
        <v>0</v>
      </c>
      <c r="X768" s="11">
        <v>0</v>
      </c>
      <c r="Y768" s="11">
        <v>0</v>
      </c>
      <c r="Z768" s="11">
        <v>0</v>
      </c>
    </row>
    <row r="769" spans="1:26" hidden="1" x14ac:dyDescent="0.25">
      <c r="A769">
        <v>6</v>
      </c>
      <c r="B769" t="str">
        <f t="shared" si="24"/>
        <v>GC-0853</v>
      </c>
      <c r="C769" t="s">
        <v>317</v>
      </c>
      <c r="D769" t="str">
        <f t="shared" si="25"/>
        <v>0853</v>
      </c>
      <c r="E769" t="s">
        <v>536</v>
      </c>
      <c r="F769" s="17">
        <v>0</v>
      </c>
      <c r="G769" s="17">
        <v>0</v>
      </c>
      <c r="H769" s="17">
        <v>0</v>
      </c>
      <c r="I769" s="17">
        <v>0</v>
      </c>
      <c r="J769" s="17">
        <v>0</v>
      </c>
      <c r="K769" s="17">
        <v>0</v>
      </c>
      <c r="L769" s="17">
        <v>0</v>
      </c>
      <c r="M769" s="17">
        <v>0</v>
      </c>
      <c r="N769" s="17">
        <v>0</v>
      </c>
      <c r="O769" s="17">
        <v>0</v>
      </c>
      <c r="P769" s="17">
        <v>0</v>
      </c>
      <c r="Q769" s="17">
        <v>0</v>
      </c>
      <c r="R769" s="17">
        <v>0</v>
      </c>
      <c r="S769" s="17">
        <v>0</v>
      </c>
      <c r="T769" s="17">
        <v>0</v>
      </c>
      <c r="U769" s="105">
        <v>0</v>
      </c>
      <c r="V769" s="105">
        <v>0</v>
      </c>
      <c r="W769" s="11">
        <v>0</v>
      </c>
      <c r="X769" s="11">
        <v>0</v>
      </c>
      <c r="Y769" s="11">
        <v>0</v>
      </c>
      <c r="Z769" s="11">
        <v>0</v>
      </c>
    </row>
    <row r="770" spans="1:26" hidden="1" x14ac:dyDescent="0.25">
      <c r="A770">
        <v>6</v>
      </c>
      <c r="B770" t="str">
        <f t="shared" si="24"/>
        <v>GC-0854</v>
      </c>
      <c r="C770" t="s">
        <v>317</v>
      </c>
      <c r="D770" t="str">
        <f t="shared" si="25"/>
        <v>0854</v>
      </c>
      <c r="E770" t="s">
        <v>537</v>
      </c>
      <c r="F770" s="17">
        <v>0</v>
      </c>
      <c r="G770" s="17">
        <v>0</v>
      </c>
      <c r="H770" s="17">
        <v>0</v>
      </c>
      <c r="I770" s="17">
        <v>0</v>
      </c>
      <c r="J770" s="17">
        <v>0</v>
      </c>
      <c r="K770" s="17">
        <v>0</v>
      </c>
      <c r="L770" s="17">
        <v>0</v>
      </c>
      <c r="M770" s="17">
        <v>0</v>
      </c>
      <c r="N770" s="17">
        <v>0</v>
      </c>
      <c r="O770" s="17">
        <v>0</v>
      </c>
      <c r="P770" s="17">
        <v>0</v>
      </c>
      <c r="Q770" s="17">
        <v>0</v>
      </c>
      <c r="R770" s="17">
        <v>0</v>
      </c>
      <c r="S770" s="17">
        <v>0</v>
      </c>
      <c r="T770" s="17">
        <v>0</v>
      </c>
      <c r="U770" s="105">
        <v>0</v>
      </c>
      <c r="V770" s="105">
        <v>0</v>
      </c>
      <c r="W770" s="11">
        <v>0</v>
      </c>
      <c r="X770" s="11">
        <v>0</v>
      </c>
      <c r="Y770" s="11">
        <v>0</v>
      </c>
      <c r="Z770" s="11">
        <v>0</v>
      </c>
    </row>
    <row r="771" spans="1:26" hidden="1" x14ac:dyDescent="0.25">
      <c r="A771">
        <v>6</v>
      </c>
      <c r="B771" t="str">
        <f t="shared" si="24"/>
        <v>GC-086</v>
      </c>
      <c r="C771" t="s">
        <v>317</v>
      </c>
      <c r="D771" t="str">
        <f t="shared" si="25"/>
        <v>086</v>
      </c>
      <c r="E771" t="s">
        <v>538</v>
      </c>
      <c r="F771" s="17">
        <v>0</v>
      </c>
      <c r="G771" s="17">
        <v>0</v>
      </c>
      <c r="H771" s="17">
        <v>0</v>
      </c>
      <c r="I771" s="17">
        <v>0</v>
      </c>
      <c r="J771" s="17">
        <v>0</v>
      </c>
      <c r="K771" s="17">
        <v>0</v>
      </c>
      <c r="L771" s="17">
        <v>0</v>
      </c>
      <c r="M771" s="17">
        <v>0</v>
      </c>
      <c r="N771" s="17">
        <v>0</v>
      </c>
      <c r="O771" s="17">
        <v>0</v>
      </c>
      <c r="P771" s="17">
        <v>0</v>
      </c>
      <c r="Q771" s="17">
        <v>0</v>
      </c>
      <c r="R771" s="17">
        <v>0</v>
      </c>
      <c r="S771" s="17">
        <v>0</v>
      </c>
      <c r="T771" s="17">
        <v>0</v>
      </c>
      <c r="U771" s="105">
        <v>0</v>
      </c>
      <c r="V771" s="105">
        <v>0</v>
      </c>
      <c r="W771" s="11">
        <v>0</v>
      </c>
      <c r="X771" s="11">
        <v>0</v>
      </c>
      <c r="Y771" s="11">
        <v>0</v>
      </c>
      <c r="Z771" s="11">
        <v>0</v>
      </c>
    </row>
    <row r="772" spans="1:26" hidden="1" x14ac:dyDescent="0.25">
      <c r="A772">
        <v>6</v>
      </c>
      <c r="B772" t="str">
        <f t="shared" ref="B772:B835" si="26">C772&amp;"-"&amp;D772</f>
        <v>GC-0910</v>
      </c>
      <c r="C772" t="s">
        <v>317</v>
      </c>
      <c r="D772" t="str">
        <f t="shared" ref="D772:D835" si="27">SUBSTITUTE(E772,".","")</f>
        <v>0910</v>
      </c>
      <c r="E772" t="s">
        <v>540</v>
      </c>
      <c r="F772" s="17">
        <v>320.44078999999999</v>
      </c>
      <c r="G772" s="17">
        <v>320.44099999999997</v>
      </c>
      <c r="H772" s="17">
        <v>289.36700000000002</v>
      </c>
      <c r="I772" s="17">
        <v>289.36599999999999</v>
      </c>
      <c r="J772" s="17">
        <v>341.47199999999998</v>
      </c>
      <c r="K772" s="17">
        <v>341.47199999999998</v>
      </c>
      <c r="L772" s="17">
        <v>539.81736000000001</v>
      </c>
      <c r="M772" s="17">
        <v>539.81736000000001</v>
      </c>
      <c r="N772" s="17">
        <v>654.86944999999992</v>
      </c>
      <c r="O772" s="17">
        <v>654.86944999999992</v>
      </c>
      <c r="P772" s="17">
        <v>3825.33725</v>
      </c>
      <c r="Q772" s="17">
        <v>3825.33725</v>
      </c>
      <c r="R772" s="17">
        <v>3823.8921099999998</v>
      </c>
      <c r="S772" s="17">
        <v>3823.8921099999998</v>
      </c>
      <c r="T772" s="17">
        <v>4344.4916299999995</v>
      </c>
      <c r="U772" s="105">
        <v>4344.4916299999995</v>
      </c>
      <c r="V772" s="105">
        <v>4354.5503899999994</v>
      </c>
      <c r="W772" s="11">
        <v>4354.5503899999994</v>
      </c>
      <c r="X772" s="11">
        <v>4365.6502199999995</v>
      </c>
      <c r="Y772" s="11">
        <v>4365.6502199999995</v>
      </c>
      <c r="Z772" s="11">
        <v>3495.6072300000001</v>
      </c>
    </row>
    <row r="773" spans="1:26" hidden="1" x14ac:dyDescent="0.25">
      <c r="A773">
        <v>6</v>
      </c>
      <c r="B773" t="str">
        <f t="shared" si="26"/>
        <v>GC-0911</v>
      </c>
      <c r="C773" t="s">
        <v>317</v>
      </c>
      <c r="D773" t="str">
        <f t="shared" si="27"/>
        <v>0911</v>
      </c>
      <c r="E773" t="s">
        <v>541</v>
      </c>
      <c r="F773" s="17">
        <v>0</v>
      </c>
      <c r="G773" s="17">
        <v>0</v>
      </c>
      <c r="H773" s="17">
        <v>0</v>
      </c>
      <c r="I773" s="17">
        <v>0</v>
      </c>
      <c r="J773" s="17">
        <v>0</v>
      </c>
      <c r="K773" s="17">
        <v>0</v>
      </c>
      <c r="L773" s="17">
        <v>0</v>
      </c>
      <c r="M773" s="17">
        <v>0</v>
      </c>
      <c r="N773" s="17">
        <v>0</v>
      </c>
      <c r="O773" s="17">
        <v>0</v>
      </c>
      <c r="P773" s="17">
        <v>0</v>
      </c>
      <c r="Q773" s="17">
        <v>0</v>
      </c>
      <c r="R773" s="17">
        <v>0</v>
      </c>
      <c r="S773" s="17">
        <v>0</v>
      </c>
      <c r="T773" s="17">
        <v>0</v>
      </c>
      <c r="U773" s="105">
        <v>0</v>
      </c>
      <c r="V773" s="105">
        <v>0</v>
      </c>
      <c r="W773" s="11">
        <v>0</v>
      </c>
      <c r="X773" s="11">
        <v>0</v>
      </c>
      <c r="Y773" s="11">
        <v>0</v>
      </c>
      <c r="Z773" s="11">
        <v>0</v>
      </c>
    </row>
    <row r="774" spans="1:26" hidden="1" x14ac:dyDescent="0.25">
      <c r="A774">
        <v>6</v>
      </c>
      <c r="B774" t="str">
        <f t="shared" si="26"/>
        <v>GC-0912</v>
      </c>
      <c r="C774" t="s">
        <v>317</v>
      </c>
      <c r="D774" t="str">
        <f t="shared" si="27"/>
        <v>0912</v>
      </c>
      <c r="E774" t="s">
        <v>542</v>
      </c>
      <c r="F774" s="17">
        <v>0</v>
      </c>
      <c r="G774" s="17">
        <v>0</v>
      </c>
      <c r="H774" s="17">
        <v>0</v>
      </c>
      <c r="I774" s="17">
        <v>0</v>
      </c>
      <c r="J774" s="17">
        <v>0</v>
      </c>
      <c r="K774" s="17">
        <v>0</v>
      </c>
      <c r="L774" s="17">
        <v>0</v>
      </c>
      <c r="M774" s="17">
        <v>0</v>
      </c>
      <c r="N774" s="17">
        <v>0</v>
      </c>
      <c r="O774" s="17">
        <v>0</v>
      </c>
      <c r="P774" s="17">
        <v>0</v>
      </c>
      <c r="Q774" s="17">
        <v>0</v>
      </c>
      <c r="R774" s="17">
        <v>0</v>
      </c>
      <c r="S774" s="17">
        <v>0</v>
      </c>
      <c r="T774" s="17">
        <v>0</v>
      </c>
      <c r="U774" s="105">
        <v>0</v>
      </c>
      <c r="V774" s="105">
        <v>0</v>
      </c>
      <c r="W774" s="11">
        <v>0</v>
      </c>
      <c r="X774" s="11">
        <v>0</v>
      </c>
      <c r="Y774" s="11">
        <v>0</v>
      </c>
      <c r="Z774" s="11">
        <v>0</v>
      </c>
    </row>
    <row r="775" spans="1:26" hidden="1" x14ac:dyDescent="0.25">
      <c r="A775">
        <v>6</v>
      </c>
      <c r="B775" t="str">
        <f t="shared" si="26"/>
        <v>GC-0920</v>
      </c>
      <c r="C775" t="s">
        <v>317</v>
      </c>
      <c r="D775" t="str">
        <f t="shared" si="27"/>
        <v>0920</v>
      </c>
      <c r="E775" t="s">
        <v>543</v>
      </c>
      <c r="F775" s="17">
        <v>2663.9506200000001</v>
      </c>
      <c r="G775" s="17">
        <v>2663.951</v>
      </c>
      <c r="H775" s="17">
        <v>6350.6149999999998</v>
      </c>
      <c r="I775" s="17">
        <v>6350.6149999999998</v>
      </c>
      <c r="J775" s="17">
        <v>17492.075000000001</v>
      </c>
      <c r="K775" s="17">
        <v>6109.1700700000001</v>
      </c>
      <c r="L775" s="17">
        <v>60831.665009999997</v>
      </c>
      <c r="M775" s="17">
        <v>61103.329239999999</v>
      </c>
      <c r="N775" s="17">
        <v>21612.978920000001</v>
      </c>
      <c r="O775" s="17">
        <v>21612.978920000001</v>
      </c>
      <c r="P775" s="17">
        <v>11663.014529999999</v>
      </c>
      <c r="Q775" s="17">
        <v>11663.014529999999</v>
      </c>
      <c r="R775" s="17">
        <v>23692.160050000002</v>
      </c>
      <c r="S775" s="17">
        <v>23692.160050000002</v>
      </c>
      <c r="T775" s="17">
        <v>7948.55897</v>
      </c>
      <c r="U775" s="105">
        <v>7948.55897</v>
      </c>
      <c r="V775" s="105">
        <v>1888.6698000000001</v>
      </c>
      <c r="W775" s="11">
        <v>1888.6698000000001</v>
      </c>
      <c r="X775" s="11">
        <v>1835.6641599999998</v>
      </c>
      <c r="Y775" s="11">
        <v>1835.6641599999998</v>
      </c>
      <c r="Z775" s="11">
        <v>2011.2781100000002</v>
      </c>
    </row>
    <row r="776" spans="1:26" hidden="1" x14ac:dyDescent="0.25">
      <c r="A776">
        <v>6</v>
      </c>
      <c r="B776" t="str">
        <f t="shared" si="26"/>
        <v>GC-0921</v>
      </c>
      <c r="C776" t="s">
        <v>317</v>
      </c>
      <c r="D776" t="str">
        <f t="shared" si="27"/>
        <v>0921</v>
      </c>
      <c r="E776" t="s">
        <v>544</v>
      </c>
      <c r="F776" s="17">
        <v>0</v>
      </c>
      <c r="G776" s="17">
        <v>0</v>
      </c>
      <c r="H776" s="17">
        <v>0</v>
      </c>
      <c r="I776" s="17">
        <v>0</v>
      </c>
      <c r="J776" s="17">
        <v>0</v>
      </c>
      <c r="K776" s="17">
        <v>0</v>
      </c>
      <c r="L776" s="17">
        <v>0</v>
      </c>
      <c r="M776" s="17">
        <v>0</v>
      </c>
      <c r="N776" s="17">
        <v>0</v>
      </c>
      <c r="O776" s="17">
        <v>0</v>
      </c>
      <c r="P776" s="17">
        <v>0</v>
      </c>
      <c r="Q776" s="17">
        <v>0</v>
      </c>
      <c r="R776" s="17">
        <v>0</v>
      </c>
      <c r="S776" s="17">
        <v>0</v>
      </c>
      <c r="T776" s="17">
        <v>0</v>
      </c>
      <c r="U776" s="105">
        <v>0</v>
      </c>
      <c r="V776" s="105">
        <v>0</v>
      </c>
      <c r="W776" s="11">
        <v>0</v>
      </c>
      <c r="X776" s="11">
        <v>0</v>
      </c>
      <c r="Y776" s="11">
        <v>0</v>
      </c>
      <c r="Z776" s="11">
        <v>0</v>
      </c>
    </row>
    <row r="777" spans="1:26" hidden="1" x14ac:dyDescent="0.25">
      <c r="A777">
        <v>6</v>
      </c>
      <c r="B777" t="str">
        <f t="shared" si="26"/>
        <v>GC-0922</v>
      </c>
      <c r="C777" t="s">
        <v>317</v>
      </c>
      <c r="D777" t="str">
        <f t="shared" si="27"/>
        <v>0922</v>
      </c>
      <c r="E777" t="s">
        <v>545</v>
      </c>
      <c r="F777" s="17">
        <v>0</v>
      </c>
      <c r="G777" s="17">
        <v>0</v>
      </c>
      <c r="H777" s="17">
        <v>0</v>
      </c>
      <c r="I777" s="17">
        <v>0</v>
      </c>
      <c r="J777" s="17">
        <v>0</v>
      </c>
      <c r="K777" s="17">
        <v>0</v>
      </c>
      <c r="L777" s="17">
        <v>0</v>
      </c>
      <c r="M777" s="17">
        <v>0</v>
      </c>
      <c r="N777" s="17">
        <v>0</v>
      </c>
      <c r="O777" s="17">
        <v>0</v>
      </c>
      <c r="P777" s="17">
        <v>0</v>
      </c>
      <c r="Q777" s="17">
        <v>0</v>
      </c>
      <c r="R777" s="17">
        <v>0</v>
      </c>
      <c r="S777" s="17">
        <v>0</v>
      </c>
      <c r="T777" s="17">
        <v>0</v>
      </c>
      <c r="U777" s="105">
        <v>0</v>
      </c>
      <c r="V777" s="105">
        <v>0</v>
      </c>
      <c r="W777" s="11">
        <v>0</v>
      </c>
      <c r="X777" s="11">
        <v>0</v>
      </c>
      <c r="Y777" s="11">
        <v>0</v>
      </c>
      <c r="Z777" s="11">
        <v>0</v>
      </c>
    </row>
    <row r="778" spans="1:26" hidden="1" x14ac:dyDescent="0.25">
      <c r="A778">
        <v>6</v>
      </c>
      <c r="B778" t="str">
        <f t="shared" si="26"/>
        <v>GC-093</v>
      </c>
      <c r="C778" t="s">
        <v>317</v>
      </c>
      <c r="D778" t="str">
        <f t="shared" si="27"/>
        <v>093</v>
      </c>
      <c r="E778" t="s">
        <v>546</v>
      </c>
      <c r="F778" s="17">
        <v>0</v>
      </c>
      <c r="G778" s="17">
        <v>0</v>
      </c>
      <c r="H778" s="17">
        <v>0</v>
      </c>
      <c r="I778" s="17">
        <v>0</v>
      </c>
      <c r="J778" s="17">
        <v>0</v>
      </c>
      <c r="K778" s="17">
        <v>0</v>
      </c>
      <c r="L778" s="17">
        <v>0</v>
      </c>
      <c r="M778" s="17">
        <v>0</v>
      </c>
      <c r="N778" s="17">
        <v>0</v>
      </c>
      <c r="O778" s="17">
        <v>0</v>
      </c>
      <c r="P778" s="17">
        <v>0</v>
      </c>
      <c r="Q778" s="17">
        <v>0</v>
      </c>
      <c r="R778" s="17">
        <v>0</v>
      </c>
      <c r="S778" s="17">
        <v>0</v>
      </c>
      <c r="T778" s="17">
        <v>0</v>
      </c>
      <c r="U778" s="105">
        <v>0</v>
      </c>
      <c r="V778" s="105">
        <v>0</v>
      </c>
      <c r="W778" s="11">
        <v>0</v>
      </c>
      <c r="X778" s="11">
        <v>0</v>
      </c>
      <c r="Y778" s="11">
        <v>0</v>
      </c>
      <c r="Z778" s="11">
        <v>0</v>
      </c>
    </row>
    <row r="779" spans="1:26" hidden="1" x14ac:dyDescent="0.25">
      <c r="A779">
        <v>6</v>
      </c>
      <c r="B779" t="str">
        <f t="shared" si="26"/>
        <v>GC-0940</v>
      </c>
      <c r="C779" t="s">
        <v>317</v>
      </c>
      <c r="D779" t="str">
        <f t="shared" si="27"/>
        <v>0940</v>
      </c>
      <c r="E779" t="s">
        <v>547</v>
      </c>
      <c r="F779" s="17">
        <v>0</v>
      </c>
      <c r="G779" s="17">
        <v>0</v>
      </c>
      <c r="H779" s="17">
        <v>0</v>
      </c>
      <c r="I779" s="17">
        <v>0</v>
      </c>
      <c r="J779" s="17">
        <v>0</v>
      </c>
      <c r="K779" s="17">
        <v>0</v>
      </c>
      <c r="L779" s="17">
        <v>0</v>
      </c>
      <c r="M779" s="17">
        <v>0</v>
      </c>
      <c r="N779" s="17">
        <v>0</v>
      </c>
      <c r="O779" s="17">
        <v>0</v>
      </c>
      <c r="P779" s="17">
        <v>0</v>
      </c>
      <c r="Q779" s="17">
        <v>0</v>
      </c>
      <c r="R779" s="17">
        <v>0</v>
      </c>
      <c r="S779" s="17">
        <v>0</v>
      </c>
      <c r="T779" s="17">
        <v>0</v>
      </c>
      <c r="U779" s="105">
        <v>0</v>
      </c>
      <c r="V779" s="105">
        <v>0</v>
      </c>
      <c r="W779" s="11">
        <v>0</v>
      </c>
      <c r="X779" s="11">
        <v>0</v>
      </c>
      <c r="Y779" s="11">
        <v>0</v>
      </c>
      <c r="Z779" s="11">
        <v>0</v>
      </c>
    </row>
    <row r="780" spans="1:26" hidden="1" x14ac:dyDescent="0.25">
      <c r="A780">
        <v>6</v>
      </c>
      <c r="B780" t="str">
        <f t="shared" si="26"/>
        <v>GC-0941</v>
      </c>
      <c r="C780" t="s">
        <v>317</v>
      </c>
      <c r="D780" t="str">
        <f t="shared" si="27"/>
        <v>0941</v>
      </c>
      <c r="E780" t="s">
        <v>548</v>
      </c>
      <c r="F780" s="17">
        <v>34.047750000000001</v>
      </c>
      <c r="G780" s="17">
        <v>34.048000000000002</v>
      </c>
      <c r="H780" s="17">
        <v>26.702000000000002</v>
      </c>
      <c r="I780" s="17">
        <v>26.701000000000001</v>
      </c>
      <c r="J780" s="17">
        <v>26.238</v>
      </c>
      <c r="K780" s="17">
        <v>26.238</v>
      </c>
      <c r="L780" s="17">
        <v>7.5933599999999997</v>
      </c>
      <c r="M780" s="17">
        <v>7.5933599999999997</v>
      </c>
      <c r="N780" s="17">
        <v>8.0864499999999992</v>
      </c>
      <c r="O780" s="17">
        <v>8.0864499999999992</v>
      </c>
      <c r="P780" s="17">
        <v>28.679919999999999</v>
      </c>
      <c r="Q780" s="17">
        <v>28.679919999999999</v>
      </c>
      <c r="R780" s="17">
        <v>21.890450000000001</v>
      </c>
      <c r="S780" s="17">
        <v>21.890450000000001</v>
      </c>
      <c r="T780" s="17">
        <v>34.372990000000001</v>
      </c>
      <c r="U780" s="105">
        <v>34.372990000000001</v>
      </c>
      <c r="V780" s="105">
        <v>34.411859999999997</v>
      </c>
      <c r="W780" s="11">
        <v>34.411859999999997</v>
      </c>
      <c r="X780" s="11">
        <v>19.973779999999998</v>
      </c>
      <c r="Y780" s="11">
        <v>19.973779999999998</v>
      </c>
      <c r="Z780" s="11">
        <v>10.13269</v>
      </c>
    </row>
    <row r="781" spans="1:26" hidden="1" x14ac:dyDescent="0.25">
      <c r="A781">
        <v>6</v>
      </c>
      <c r="B781" t="str">
        <f t="shared" si="26"/>
        <v>GC-0942</v>
      </c>
      <c r="C781" t="s">
        <v>317</v>
      </c>
      <c r="D781" t="str">
        <f t="shared" si="27"/>
        <v>0942</v>
      </c>
      <c r="E781" t="s">
        <v>549</v>
      </c>
      <c r="F781" s="17">
        <v>0</v>
      </c>
      <c r="G781" s="17">
        <v>0</v>
      </c>
      <c r="H781" s="17">
        <v>0</v>
      </c>
      <c r="I781" s="17">
        <v>0</v>
      </c>
      <c r="J781" s="17">
        <v>0</v>
      </c>
      <c r="K781" s="17">
        <v>0</v>
      </c>
      <c r="L781" s="17">
        <v>0</v>
      </c>
      <c r="M781" s="17">
        <v>0</v>
      </c>
      <c r="N781" s="17">
        <v>0</v>
      </c>
      <c r="O781" s="17">
        <v>0</v>
      </c>
      <c r="P781" s="17">
        <v>0</v>
      </c>
      <c r="Q781" s="17">
        <v>0</v>
      </c>
      <c r="R781" s="17">
        <v>0</v>
      </c>
      <c r="S781" s="17">
        <v>0</v>
      </c>
      <c r="T781" s="17">
        <v>0</v>
      </c>
      <c r="U781" s="105">
        <v>0</v>
      </c>
      <c r="V781" s="105">
        <v>0</v>
      </c>
      <c r="W781" s="11">
        <v>0</v>
      </c>
      <c r="X781" s="11">
        <v>0</v>
      </c>
      <c r="Y781" s="11">
        <v>0</v>
      </c>
      <c r="Z781" s="11">
        <v>0</v>
      </c>
    </row>
    <row r="782" spans="1:26" hidden="1" x14ac:dyDescent="0.25">
      <c r="A782">
        <v>6</v>
      </c>
      <c r="B782" t="str">
        <f t="shared" si="26"/>
        <v>GC-095</v>
      </c>
      <c r="C782" t="s">
        <v>317</v>
      </c>
      <c r="D782" t="str">
        <f t="shared" si="27"/>
        <v>095</v>
      </c>
      <c r="E782" t="s">
        <v>550</v>
      </c>
      <c r="F782" s="17">
        <v>78281.120450000002</v>
      </c>
      <c r="G782" s="17">
        <v>77963.975999999995</v>
      </c>
      <c r="H782" s="17">
        <v>79032.512000000002</v>
      </c>
      <c r="I782" s="17">
        <v>78679.054999999993</v>
      </c>
      <c r="J782" s="17">
        <v>80986.777000000002</v>
      </c>
      <c r="K782" s="17">
        <v>80986.777000000002</v>
      </c>
      <c r="L782" s="17">
        <v>83702.104019999999</v>
      </c>
      <c r="M782" s="17">
        <v>84255.104019999999</v>
      </c>
      <c r="N782" s="17">
        <v>84401.915900000007</v>
      </c>
      <c r="O782" s="17">
        <v>84401.915900000007</v>
      </c>
      <c r="P782" s="17">
        <v>86146.105620000002</v>
      </c>
      <c r="Q782" s="17">
        <v>86146.105620000002</v>
      </c>
      <c r="R782" s="17">
        <v>88471.487580000001</v>
      </c>
      <c r="S782" s="17">
        <v>88471.487580000001</v>
      </c>
      <c r="T782" s="17">
        <v>92275.658590000006</v>
      </c>
      <c r="U782" s="105">
        <v>92275.658590000006</v>
      </c>
      <c r="V782" s="105">
        <v>95875.42211</v>
      </c>
      <c r="W782" s="11">
        <v>95875.42211</v>
      </c>
      <c r="X782" s="11">
        <v>100611.88209999999</v>
      </c>
      <c r="Y782" s="11">
        <v>100718.65664</v>
      </c>
      <c r="Z782" s="11">
        <v>103579.87013</v>
      </c>
    </row>
    <row r="783" spans="1:26" hidden="1" x14ac:dyDescent="0.25">
      <c r="A783">
        <v>6</v>
      </c>
      <c r="B783" t="str">
        <f t="shared" si="26"/>
        <v>GC-096</v>
      </c>
      <c r="C783" t="s">
        <v>317</v>
      </c>
      <c r="D783" t="str">
        <f t="shared" si="27"/>
        <v>096</v>
      </c>
      <c r="E783" t="s">
        <v>551</v>
      </c>
      <c r="F783" s="17">
        <v>6500.1730799999996</v>
      </c>
      <c r="G783" s="17">
        <v>6688.3389999999999</v>
      </c>
      <c r="H783" s="17">
        <v>6800.866</v>
      </c>
      <c r="I783" s="17">
        <v>6799.8680000000004</v>
      </c>
      <c r="J783" s="17">
        <v>6926.8019999999997</v>
      </c>
      <c r="K783" s="17">
        <v>6926.8019999999997</v>
      </c>
      <c r="L783" s="17">
        <v>6483.2993699999997</v>
      </c>
      <c r="M783" s="17">
        <v>6483.2993699999997</v>
      </c>
      <c r="N783" s="17">
        <v>6443.5091299999995</v>
      </c>
      <c r="O783" s="17">
        <v>6443.5091299999995</v>
      </c>
      <c r="P783" s="17">
        <v>6530.2110499999999</v>
      </c>
      <c r="Q783" s="17">
        <v>6530.2110499999999</v>
      </c>
      <c r="R783" s="17">
        <v>6637.6850100000001</v>
      </c>
      <c r="S783" s="17">
        <v>6637.6850100000001</v>
      </c>
      <c r="T783" s="17">
        <v>6740.2771299999995</v>
      </c>
      <c r="U783" s="105">
        <v>6740.2771299999995</v>
      </c>
      <c r="V783" s="105">
        <v>6863.1450700000005</v>
      </c>
      <c r="W783" s="11">
        <v>6863.1450700000005</v>
      </c>
      <c r="X783" s="11">
        <v>7060.1025</v>
      </c>
      <c r="Y783" s="11">
        <v>7060.1025</v>
      </c>
      <c r="Z783" s="11">
        <v>7324.8325300000006</v>
      </c>
    </row>
    <row r="784" spans="1:26" hidden="1" x14ac:dyDescent="0.25">
      <c r="A784">
        <v>6</v>
      </c>
      <c r="B784" t="str">
        <f t="shared" si="26"/>
        <v>GC-0970</v>
      </c>
      <c r="C784" t="s">
        <v>317</v>
      </c>
      <c r="D784" t="str">
        <f t="shared" si="27"/>
        <v>0970</v>
      </c>
      <c r="E784" t="s">
        <v>552</v>
      </c>
      <c r="F784" s="17">
        <v>0</v>
      </c>
      <c r="G784" s="17">
        <v>0</v>
      </c>
      <c r="H784" s="17">
        <v>0</v>
      </c>
      <c r="I784" s="17">
        <v>0</v>
      </c>
      <c r="J784" s="17">
        <v>0</v>
      </c>
      <c r="K784" s="17">
        <v>0</v>
      </c>
      <c r="L784" s="17">
        <v>0</v>
      </c>
      <c r="M784" s="17">
        <v>0</v>
      </c>
      <c r="N784" s="17">
        <v>0</v>
      </c>
      <c r="O784" s="17">
        <v>0</v>
      </c>
      <c r="P784" s="17">
        <v>0</v>
      </c>
      <c r="Q784" s="17">
        <v>0</v>
      </c>
      <c r="R784" s="17">
        <v>0</v>
      </c>
      <c r="S784" s="17">
        <v>0</v>
      </c>
      <c r="T784" s="17">
        <v>0</v>
      </c>
      <c r="U784" s="105">
        <v>0</v>
      </c>
      <c r="V784" s="105">
        <v>0</v>
      </c>
      <c r="W784" s="11">
        <v>0</v>
      </c>
      <c r="X784" s="11">
        <v>0</v>
      </c>
      <c r="Y784" s="11">
        <v>0</v>
      </c>
      <c r="Z784" s="11">
        <v>0</v>
      </c>
    </row>
    <row r="785" spans="1:26" hidden="1" x14ac:dyDescent="0.25">
      <c r="A785">
        <v>6</v>
      </c>
      <c r="B785" t="str">
        <f t="shared" si="26"/>
        <v>GC-0971</v>
      </c>
      <c r="C785" t="s">
        <v>317</v>
      </c>
      <c r="D785" t="str">
        <f t="shared" si="27"/>
        <v>0971</v>
      </c>
      <c r="E785" t="s">
        <v>553</v>
      </c>
      <c r="F785" s="17">
        <v>0</v>
      </c>
      <c r="G785" s="17">
        <v>0</v>
      </c>
      <c r="H785" s="17">
        <v>0</v>
      </c>
      <c r="I785" s="17">
        <v>0</v>
      </c>
      <c r="J785" s="17">
        <v>0</v>
      </c>
      <c r="K785" s="17">
        <v>0</v>
      </c>
      <c r="L785" s="17">
        <v>0</v>
      </c>
      <c r="M785" s="17">
        <v>0</v>
      </c>
      <c r="N785" s="17">
        <v>0</v>
      </c>
      <c r="O785" s="17">
        <v>0</v>
      </c>
      <c r="P785" s="17">
        <v>0</v>
      </c>
      <c r="Q785" s="17">
        <v>0</v>
      </c>
      <c r="R785" s="17">
        <v>0</v>
      </c>
      <c r="S785" s="17">
        <v>0</v>
      </c>
      <c r="T785" s="17">
        <v>0</v>
      </c>
      <c r="U785" s="105">
        <v>0</v>
      </c>
      <c r="V785" s="105">
        <v>0</v>
      </c>
      <c r="W785" s="11">
        <v>0</v>
      </c>
      <c r="X785" s="11">
        <v>0</v>
      </c>
      <c r="Y785" s="11">
        <v>0</v>
      </c>
      <c r="Z785" s="11">
        <v>0</v>
      </c>
    </row>
    <row r="786" spans="1:26" hidden="1" x14ac:dyDescent="0.25">
      <c r="A786">
        <v>6</v>
      </c>
      <c r="B786" t="str">
        <f t="shared" si="26"/>
        <v>GC-0972</v>
      </c>
      <c r="C786" t="s">
        <v>317</v>
      </c>
      <c r="D786" t="str">
        <f t="shared" si="27"/>
        <v>0972</v>
      </c>
      <c r="E786" t="s">
        <v>554</v>
      </c>
      <c r="F786" s="17">
        <v>0</v>
      </c>
      <c r="G786" s="17">
        <v>0</v>
      </c>
      <c r="H786" s="17">
        <v>0</v>
      </c>
      <c r="I786" s="17">
        <v>0</v>
      </c>
      <c r="J786" s="17">
        <v>0</v>
      </c>
      <c r="K786" s="17">
        <v>0</v>
      </c>
      <c r="L786" s="17">
        <v>0</v>
      </c>
      <c r="M786" s="17">
        <v>0</v>
      </c>
      <c r="N786" s="17">
        <v>0</v>
      </c>
      <c r="O786" s="17">
        <v>0</v>
      </c>
      <c r="P786" s="17">
        <v>0</v>
      </c>
      <c r="Q786" s="17">
        <v>0</v>
      </c>
      <c r="R786" s="17">
        <v>0</v>
      </c>
      <c r="S786" s="17">
        <v>0</v>
      </c>
      <c r="T786" s="17">
        <v>0</v>
      </c>
      <c r="U786" s="105">
        <v>0</v>
      </c>
      <c r="V786" s="105">
        <v>0</v>
      </c>
      <c r="W786" s="11">
        <v>0</v>
      </c>
      <c r="X786" s="11">
        <v>0</v>
      </c>
      <c r="Y786" s="11">
        <v>0</v>
      </c>
      <c r="Z786" s="11">
        <v>0</v>
      </c>
    </row>
    <row r="787" spans="1:26" hidden="1" x14ac:dyDescent="0.25">
      <c r="A787">
        <v>6</v>
      </c>
      <c r="B787" t="str">
        <f t="shared" si="26"/>
        <v>GC-0973</v>
      </c>
      <c r="C787" t="s">
        <v>317</v>
      </c>
      <c r="D787" t="str">
        <f t="shared" si="27"/>
        <v>0973</v>
      </c>
      <c r="E787" t="s">
        <v>555</v>
      </c>
      <c r="F787" s="17">
        <v>0</v>
      </c>
      <c r="G787" s="17">
        <v>0</v>
      </c>
      <c r="H787" s="17">
        <v>0</v>
      </c>
      <c r="I787" s="17">
        <v>0</v>
      </c>
      <c r="J787" s="17">
        <v>0</v>
      </c>
      <c r="K787" s="17">
        <v>0</v>
      </c>
      <c r="L787" s="17">
        <v>0</v>
      </c>
      <c r="M787" s="17">
        <v>0</v>
      </c>
      <c r="N787" s="17">
        <v>0</v>
      </c>
      <c r="O787" s="17">
        <v>0</v>
      </c>
      <c r="P787" s="17">
        <v>0</v>
      </c>
      <c r="Q787" s="17">
        <v>0</v>
      </c>
      <c r="R787" s="17">
        <v>0</v>
      </c>
      <c r="S787" s="17">
        <v>0</v>
      </c>
      <c r="T787" s="17">
        <v>0</v>
      </c>
      <c r="U787" s="105">
        <v>0</v>
      </c>
      <c r="V787" s="105">
        <v>0</v>
      </c>
      <c r="W787" s="11">
        <v>0</v>
      </c>
      <c r="X787" s="11">
        <v>0</v>
      </c>
      <c r="Y787" s="11">
        <v>0</v>
      </c>
      <c r="Z787" s="11">
        <v>0</v>
      </c>
    </row>
    <row r="788" spans="1:26" hidden="1" x14ac:dyDescent="0.25">
      <c r="A788">
        <v>6</v>
      </c>
      <c r="B788" t="str">
        <f t="shared" si="26"/>
        <v>GC-0974</v>
      </c>
      <c r="C788" t="s">
        <v>317</v>
      </c>
      <c r="D788" t="str">
        <f t="shared" si="27"/>
        <v>0974</v>
      </c>
      <c r="E788" t="s">
        <v>556</v>
      </c>
      <c r="F788" s="17">
        <v>0</v>
      </c>
      <c r="G788" s="17">
        <v>0</v>
      </c>
      <c r="H788" s="17">
        <v>0</v>
      </c>
      <c r="I788" s="17">
        <v>0</v>
      </c>
      <c r="J788" s="17">
        <v>0</v>
      </c>
      <c r="K788" s="17">
        <v>0</v>
      </c>
      <c r="L788" s="17">
        <v>0</v>
      </c>
      <c r="M788" s="17">
        <v>0</v>
      </c>
      <c r="N788" s="17">
        <v>0</v>
      </c>
      <c r="O788" s="17">
        <v>0</v>
      </c>
      <c r="P788" s="17">
        <v>0</v>
      </c>
      <c r="Q788" s="17">
        <v>0</v>
      </c>
      <c r="R788" s="17">
        <v>0</v>
      </c>
      <c r="S788" s="17">
        <v>0</v>
      </c>
      <c r="T788" s="17">
        <v>0</v>
      </c>
      <c r="U788" s="105">
        <v>0</v>
      </c>
      <c r="V788" s="105">
        <v>0</v>
      </c>
      <c r="W788" s="11">
        <v>0</v>
      </c>
      <c r="X788" s="11">
        <v>0</v>
      </c>
      <c r="Y788" s="11">
        <v>0</v>
      </c>
      <c r="Z788" s="11">
        <v>0</v>
      </c>
    </row>
    <row r="789" spans="1:26" hidden="1" x14ac:dyDescent="0.25">
      <c r="A789">
        <v>6</v>
      </c>
      <c r="B789" t="str">
        <f t="shared" si="26"/>
        <v>GC-0975</v>
      </c>
      <c r="C789" t="s">
        <v>317</v>
      </c>
      <c r="D789" t="str">
        <f t="shared" si="27"/>
        <v>0975</v>
      </c>
      <c r="E789" t="s">
        <v>557</v>
      </c>
      <c r="F789" s="17">
        <v>0</v>
      </c>
      <c r="G789" s="17">
        <v>0</v>
      </c>
      <c r="H789" s="17">
        <v>0</v>
      </c>
      <c r="I789" s="17">
        <v>0</v>
      </c>
      <c r="J789" s="17">
        <v>0</v>
      </c>
      <c r="K789" s="17">
        <v>0</v>
      </c>
      <c r="L789" s="17">
        <v>0</v>
      </c>
      <c r="M789" s="17">
        <v>0</v>
      </c>
      <c r="N789" s="17">
        <v>0</v>
      </c>
      <c r="O789" s="17">
        <v>0</v>
      </c>
      <c r="P789" s="17">
        <v>0</v>
      </c>
      <c r="Q789" s="17">
        <v>0</v>
      </c>
      <c r="R789" s="17">
        <v>0</v>
      </c>
      <c r="S789" s="17">
        <v>0</v>
      </c>
      <c r="T789" s="17">
        <v>0</v>
      </c>
      <c r="U789" s="105">
        <v>0</v>
      </c>
      <c r="V789" s="105">
        <v>0</v>
      </c>
      <c r="W789" s="11">
        <v>0</v>
      </c>
      <c r="X789" s="11">
        <v>0</v>
      </c>
      <c r="Y789" s="11">
        <v>0</v>
      </c>
      <c r="Z789" s="11">
        <v>0</v>
      </c>
    </row>
    <row r="790" spans="1:26" hidden="1" x14ac:dyDescent="0.25">
      <c r="A790">
        <v>6</v>
      </c>
      <c r="B790" t="str">
        <f t="shared" si="26"/>
        <v>GC-0976</v>
      </c>
      <c r="C790" t="s">
        <v>317</v>
      </c>
      <c r="D790" t="str">
        <f t="shared" si="27"/>
        <v>0976</v>
      </c>
      <c r="E790" t="s">
        <v>558</v>
      </c>
      <c r="F790" s="17">
        <v>0</v>
      </c>
      <c r="G790" s="17">
        <v>0</v>
      </c>
      <c r="H790" s="17">
        <v>0</v>
      </c>
      <c r="I790" s="17">
        <v>0</v>
      </c>
      <c r="J790" s="17">
        <v>0</v>
      </c>
      <c r="K790" s="17">
        <v>0</v>
      </c>
      <c r="L790" s="17">
        <v>0</v>
      </c>
      <c r="M790" s="17">
        <v>0</v>
      </c>
      <c r="N790" s="17">
        <v>0</v>
      </c>
      <c r="O790" s="17">
        <v>0</v>
      </c>
      <c r="P790" s="17">
        <v>0</v>
      </c>
      <c r="Q790" s="17">
        <v>0</v>
      </c>
      <c r="R790" s="17">
        <v>0</v>
      </c>
      <c r="S790" s="17">
        <v>0</v>
      </c>
      <c r="T790" s="17">
        <v>0</v>
      </c>
      <c r="U790" s="105">
        <v>0</v>
      </c>
      <c r="V790" s="105">
        <v>0</v>
      </c>
      <c r="W790" s="11">
        <v>0</v>
      </c>
      <c r="X790" s="11">
        <v>0</v>
      </c>
      <c r="Y790" s="11">
        <v>0</v>
      </c>
      <c r="Z790" s="11">
        <v>0</v>
      </c>
    </row>
    <row r="791" spans="1:26" hidden="1" x14ac:dyDescent="0.25">
      <c r="A791">
        <v>6</v>
      </c>
      <c r="B791" t="str">
        <f t="shared" si="26"/>
        <v>GC-0977</v>
      </c>
      <c r="C791" t="s">
        <v>317</v>
      </c>
      <c r="D791" t="str">
        <f t="shared" si="27"/>
        <v>0977</v>
      </c>
      <c r="E791" t="s">
        <v>559</v>
      </c>
      <c r="F791" s="17">
        <v>0</v>
      </c>
      <c r="G791" s="17">
        <v>0</v>
      </c>
      <c r="H791" s="17">
        <v>0</v>
      </c>
      <c r="I791" s="17">
        <v>0</v>
      </c>
      <c r="J791" s="17">
        <v>0</v>
      </c>
      <c r="K791" s="17">
        <v>0</v>
      </c>
      <c r="L791" s="17">
        <v>0</v>
      </c>
      <c r="M791" s="17">
        <v>0</v>
      </c>
      <c r="N791" s="17">
        <v>0</v>
      </c>
      <c r="O791" s="17">
        <v>0</v>
      </c>
      <c r="P791" s="17">
        <v>0</v>
      </c>
      <c r="Q791" s="17">
        <v>0</v>
      </c>
      <c r="R791" s="17">
        <v>0</v>
      </c>
      <c r="S791" s="17">
        <v>0</v>
      </c>
      <c r="T791" s="17">
        <v>0</v>
      </c>
      <c r="U791" s="105">
        <v>0</v>
      </c>
      <c r="V791" s="105">
        <v>0</v>
      </c>
      <c r="W791" s="11">
        <v>0</v>
      </c>
      <c r="X791" s="11">
        <v>0</v>
      </c>
      <c r="Y791" s="11">
        <v>0</v>
      </c>
      <c r="Z791" s="11">
        <v>0</v>
      </c>
    </row>
    <row r="792" spans="1:26" hidden="1" x14ac:dyDescent="0.25">
      <c r="A792">
        <v>6</v>
      </c>
      <c r="B792" t="str">
        <f t="shared" si="26"/>
        <v>GC-098</v>
      </c>
      <c r="C792" t="s">
        <v>317</v>
      </c>
      <c r="D792" t="str">
        <f t="shared" si="27"/>
        <v>098</v>
      </c>
      <c r="E792" t="s">
        <v>560</v>
      </c>
      <c r="F792" s="17">
        <v>1231.01776</v>
      </c>
      <c r="G792" s="17">
        <v>1231.018</v>
      </c>
      <c r="H792" s="17">
        <v>1167.0650000000001</v>
      </c>
      <c r="I792" s="17">
        <v>1167.0640000000001</v>
      </c>
      <c r="J792" s="17">
        <v>1251.7940000000001</v>
      </c>
      <c r="K792" s="17">
        <v>1251.7940000000001</v>
      </c>
      <c r="L792" s="17">
        <v>1210.4696100000001</v>
      </c>
      <c r="M792" s="17">
        <v>1210.4696100000001</v>
      </c>
      <c r="N792" s="17">
        <v>1281.41048</v>
      </c>
      <c r="O792" s="17">
        <v>1281.41048</v>
      </c>
      <c r="P792" s="17">
        <v>1047.4107300000001</v>
      </c>
      <c r="Q792" s="17">
        <v>1047.4107300000001</v>
      </c>
      <c r="R792" s="17">
        <v>1020.20281</v>
      </c>
      <c r="S792" s="17">
        <v>1020.20281</v>
      </c>
      <c r="T792" s="17">
        <v>973.29893000000004</v>
      </c>
      <c r="U792" s="105">
        <v>973.29893000000004</v>
      </c>
      <c r="V792" s="105">
        <v>1331.1983500000001</v>
      </c>
      <c r="W792" s="11">
        <v>1331.1983500000001</v>
      </c>
      <c r="X792" s="11">
        <v>1247.3430700000001</v>
      </c>
      <c r="Y792" s="11">
        <v>1247.40508</v>
      </c>
      <c r="Z792" s="11">
        <v>1252.0582899999999</v>
      </c>
    </row>
    <row r="793" spans="1:26" hidden="1" x14ac:dyDescent="0.25">
      <c r="A793">
        <v>6</v>
      </c>
      <c r="B793" t="str">
        <f t="shared" si="26"/>
        <v>GC-100</v>
      </c>
      <c r="C793" t="s">
        <v>317</v>
      </c>
      <c r="D793" t="str">
        <f t="shared" si="27"/>
        <v>100</v>
      </c>
      <c r="E793" t="s">
        <v>562</v>
      </c>
      <c r="F793" s="17">
        <v>0</v>
      </c>
      <c r="G793" s="17">
        <v>0</v>
      </c>
      <c r="H793" s="17">
        <v>0</v>
      </c>
      <c r="I793" s="17">
        <v>0</v>
      </c>
      <c r="J793" s="17">
        <v>0</v>
      </c>
      <c r="K793" s="17">
        <v>0</v>
      </c>
      <c r="L793" s="17">
        <v>0</v>
      </c>
      <c r="M793" s="17">
        <v>0</v>
      </c>
      <c r="N793" s="17">
        <v>0</v>
      </c>
      <c r="O793" s="17">
        <v>0</v>
      </c>
      <c r="P793" s="17">
        <v>0</v>
      </c>
      <c r="Q793" s="17">
        <v>0</v>
      </c>
      <c r="R793" s="17">
        <v>0</v>
      </c>
      <c r="S793" s="17">
        <v>0</v>
      </c>
      <c r="T793" s="17">
        <v>0</v>
      </c>
      <c r="U793" s="105">
        <v>0</v>
      </c>
      <c r="V793" s="105">
        <v>0</v>
      </c>
      <c r="W793" s="11">
        <v>0</v>
      </c>
      <c r="X793" s="11">
        <v>0</v>
      </c>
      <c r="Y793" s="11">
        <v>0</v>
      </c>
      <c r="Z793" s="11">
        <v>0</v>
      </c>
    </row>
    <row r="794" spans="1:26" hidden="1" x14ac:dyDescent="0.25">
      <c r="A794">
        <v>6</v>
      </c>
      <c r="B794" t="str">
        <f t="shared" si="26"/>
        <v>GC-1010</v>
      </c>
      <c r="C794" t="s">
        <v>317</v>
      </c>
      <c r="D794" t="str">
        <f t="shared" si="27"/>
        <v>1010</v>
      </c>
      <c r="E794" t="s">
        <v>563</v>
      </c>
      <c r="F794" s="17">
        <v>0</v>
      </c>
      <c r="G794" s="17">
        <v>0</v>
      </c>
      <c r="H794" s="17">
        <v>0</v>
      </c>
      <c r="I794" s="17">
        <v>0</v>
      </c>
      <c r="J794" s="17">
        <v>0</v>
      </c>
      <c r="K794" s="17">
        <v>0</v>
      </c>
      <c r="L794" s="17">
        <v>0</v>
      </c>
      <c r="M794" s="17">
        <v>0</v>
      </c>
      <c r="N794" s="17">
        <v>0</v>
      </c>
      <c r="O794" s="17">
        <v>0</v>
      </c>
      <c r="P794" s="17">
        <v>0</v>
      </c>
      <c r="Q794" s="17">
        <v>0</v>
      </c>
      <c r="R794" s="17">
        <v>0</v>
      </c>
      <c r="S794" s="17">
        <v>0</v>
      </c>
      <c r="T794" s="17">
        <v>0</v>
      </c>
      <c r="U794" s="105">
        <v>0</v>
      </c>
      <c r="V794" s="105">
        <v>0</v>
      </c>
      <c r="W794" s="11">
        <v>0</v>
      </c>
      <c r="X794" s="11">
        <v>0</v>
      </c>
      <c r="Y794" s="11">
        <v>0</v>
      </c>
      <c r="Z794" s="11">
        <v>0</v>
      </c>
    </row>
    <row r="795" spans="1:26" hidden="1" x14ac:dyDescent="0.25">
      <c r="A795">
        <v>6</v>
      </c>
      <c r="B795" t="str">
        <f t="shared" si="26"/>
        <v>GC-1011</v>
      </c>
      <c r="C795" t="s">
        <v>317</v>
      </c>
      <c r="D795" t="str">
        <f t="shared" si="27"/>
        <v>1011</v>
      </c>
      <c r="E795" t="s">
        <v>564</v>
      </c>
      <c r="F795" s="17">
        <v>0</v>
      </c>
      <c r="G795" s="17">
        <v>0</v>
      </c>
      <c r="H795" s="17">
        <v>0</v>
      </c>
      <c r="I795" s="17">
        <v>0</v>
      </c>
      <c r="J795" s="17">
        <v>0</v>
      </c>
      <c r="K795" s="17">
        <v>0</v>
      </c>
      <c r="L795" s="17">
        <v>0</v>
      </c>
      <c r="M795" s="17">
        <v>0</v>
      </c>
      <c r="N795" s="17">
        <v>0</v>
      </c>
      <c r="O795" s="17">
        <v>0</v>
      </c>
      <c r="P795" s="17">
        <v>0</v>
      </c>
      <c r="Q795" s="17">
        <v>0</v>
      </c>
      <c r="R795" s="17">
        <v>0</v>
      </c>
      <c r="S795" s="17">
        <v>0</v>
      </c>
      <c r="T795" s="17">
        <v>0</v>
      </c>
      <c r="U795" s="105">
        <v>0</v>
      </c>
      <c r="V795" s="105">
        <v>0</v>
      </c>
      <c r="W795" s="11">
        <v>0</v>
      </c>
      <c r="X795" s="11">
        <v>0</v>
      </c>
      <c r="Y795" s="11">
        <v>0</v>
      </c>
      <c r="Z795" s="11">
        <v>0</v>
      </c>
    </row>
    <row r="796" spans="1:26" hidden="1" x14ac:dyDescent="0.25">
      <c r="A796">
        <v>6</v>
      </c>
      <c r="B796" t="str">
        <f t="shared" si="26"/>
        <v>GC-1012</v>
      </c>
      <c r="C796" t="s">
        <v>317</v>
      </c>
      <c r="D796" t="str">
        <f t="shared" si="27"/>
        <v>1012</v>
      </c>
      <c r="E796" t="s">
        <v>565</v>
      </c>
      <c r="F796" s="17">
        <v>193.27404999999999</v>
      </c>
      <c r="G796" s="17">
        <v>193.27404999999999</v>
      </c>
      <c r="H796" s="17">
        <v>235.65700000000001</v>
      </c>
      <c r="I796" s="17">
        <v>235.65600000000001</v>
      </c>
      <c r="J796" s="17">
        <v>194.39500000000001</v>
      </c>
      <c r="K796" s="17">
        <v>194.39500000000001</v>
      </c>
      <c r="L796" s="17">
        <v>135.46276</v>
      </c>
      <c r="M796" s="17">
        <v>135.46276</v>
      </c>
      <c r="N796" s="17">
        <v>152.28810999999999</v>
      </c>
      <c r="O796" s="17">
        <v>152.28810999999999</v>
      </c>
      <c r="P796" s="17">
        <v>252.06771000000001</v>
      </c>
      <c r="Q796" s="17">
        <v>252.06771000000001</v>
      </c>
      <c r="R796" s="17">
        <v>1319.14824</v>
      </c>
      <c r="S796" s="17">
        <v>1319.14824</v>
      </c>
      <c r="T796" s="17">
        <v>2015.7570900000001</v>
      </c>
      <c r="U796" s="105">
        <v>2015.7570900000001</v>
      </c>
      <c r="V796" s="105">
        <v>206.14794000000001</v>
      </c>
      <c r="W796" s="11">
        <v>206.14794000000001</v>
      </c>
      <c r="X796" s="11">
        <v>6.49803</v>
      </c>
      <c r="Y796" s="11">
        <v>6.49803</v>
      </c>
      <c r="Z796" s="11">
        <v>441.33426000000003</v>
      </c>
    </row>
    <row r="797" spans="1:26" hidden="1" x14ac:dyDescent="0.25">
      <c r="A797">
        <v>6</v>
      </c>
      <c r="B797" t="str">
        <f t="shared" si="26"/>
        <v>GC-102</v>
      </c>
      <c r="C797" t="s">
        <v>317</v>
      </c>
      <c r="D797" t="str">
        <f t="shared" si="27"/>
        <v>102</v>
      </c>
      <c r="E797" t="s">
        <v>566</v>
      </c>
      <c r="F797" s="17">
        <v>3450.0490599999998</v>
      </c>
      <c r="G797" s="17">
        <v>3450.0490599999998</v>
      </c>
      <c r="H797" s="17">
        <v>3855.8510000000001</v>
      </c>
      <c r="I797" s="17">
        <v>3855.85</v>
      </c>
      <c r="J797" s="17">
        <v>4579.9579999999996</v>
      </c>
      <c r="K797" s="17">
        <v>4579.9579999999996</v>
      </c>
      <c r="L797" s="17">
        <v>5470.5362000000005</v>
      </c>
      <c r="M797" s="17">
        <v>5470.5362000000005</v>
      </c>
      <c r="N797" s="17">
        <v>38076.351729999995</v>
      </c>
      <c r="O797" s="17">
        <v>38076.351729999995</v>
      </c>
      <c r="P797" s="17">
        <v>18659.354600000002</v>
      </c>
      <c r="Q797" s="17">
        <v>18659.354600000002</v>
      </c>
      <c r="R797" s="17">
        <v>3810.4167699999998</v>
      </c>
      <c r="S797" s="17">
        <v>3810.4167699999998</v>
      </c>
      <c r="T797" s="17">
        <v>4832.1178899999995</v>
      </c>
      <c r="U797" s="105">
        <v>4832.1178899999995</v>
      </c>
      <c r="V797" s="105">
        <v>5805.2276700000002</v>
      </c>
      <c r="W797" s="11">
        <v>5805.2276700000002</v>
      </c>
      <c r="X797" s="11">
        <v>14858.30234</v>
      </c>
      <c r="Y797" s="11">
        <v>14886.70708</v>
      </c>
      <c r="Z797" s="11">
        <v>17412.703550000002</v>
      </c>
    </row>
    <row r="798" spans="1:26" hidden="1" x14ac:dyDescent="0.25">
      <c r="A798">
        <v>6</v>
      </c>
      <c r="B798" t="str">
        <f t="shared" si="26"/>
        <v>GC-103</v>
      </c>
      <c r="C798" t="s">
        <v>317</v>
      </c>
      <c r="D798" t="str">
        <f t="shared" si="27"/>
        <v>103</v>
      </c>
      <c r="E798" t="s">
        <v>567</v>
      </c>
      <c r="F798" s="17">
        <v>0</v>
      </c>
      <c r="G798" s="17">
        <v>0</v>
      </c>
      <c r="H798" s="17">
        <v>0</v>
      </c>
      <c r="I798" s="17">
        <v>0</v>
      </c>
      <c r="J798" s="17">
        <v>0</v>
      </c>
      <c r="K798" s="17">
        <v>0</v>
      </c>
      <c r="L798" s="17">
        <v>0</v>
      </c>
      <c r="M798" s="17">
        <v>0</v>
      </c>
      <c r="N798" s="17">
        <v>0</v>
      </c>
      <c r="O798" s="17">
        <v>0</v>
      </c>
      <c r="P798" s="17">
        <v>0</v>
      </c>
      <c r="Q798" s="17">
        <v>0</v>
      </c>
      <c r="R798" s="17">
        <v>0</v>
      </c>
      <c r="S798" s="17">
        <v>0</v>
      </c>
      <c r="T798" s="17">
        <v>0</v>
      </c>
      <c r="U798" s="105">
        <v>0</v>
      </c>
      <c r="V798" s="105">
        <v>0</v>
      </c>
      <c r="W798" s="11">
        <v>0</v>
      </c>
      <c r="X798" s="11">
        <v>0</v>
      </c>
      <c r="Y798" s="11">
        <v>0</v>
      </c>
      <c r="Z798" s="11">
        <v>0</v>
      </c>
    </row>
    <row r="799" spans="1:26" hidden="1" x14ac:dyDescent="0.25">
      <c r="A799">
        <v>6</v>
      </c>
      <c r="B799" t="str">
        <f t="shared" si="26"/>
        <v>GC-104</v>
      </c>
      <c r="C799" t="s">
        <v>317</v>
      </c>
      <c r="D799" t="str">
        <f t="shared" si="27"/>
        <v>104</v>
      </c>
      <c r="E799" t="s">
        <v>568</v>
      </c>
      <c r="F799" s="17">
        <v>902.36045999999999</v>
      </c>
      <c r="G799" s="17">
        <v>902.36045999999999</v>
      </c>
      <c r="H799" s="17">
        <v>947.99400000000003</v>
      </c>
      <c r="I799" s="17">
        <v>947.99400000000003</v>
      </c>
      <c r="J799" s="17">
        <v>1067.248</v>
      </c>
      <c r="K799" s="17">
        <v>1067.248</v>
      </c>
      <c r="L799" s="17">
        <v>1141.7345500000001</v>
      </c>
      <c r="M799" s="17">
        <v>1141.7345500000001</v>
      </c>
      <c r="N799" s="17">
        <v>1432.86843</v>
      </c>
      <c r="O799" s="17">
        <v>1432.86843</v>
      </c>
      <c r="P799" s="17">
        <v>2477.85817</v>
      </c>
      <c r="Q799" s="17">
        <v>2477.85817</v>
      </c>
      <c r="R799" s="17">
        <v>2322.53042</v>
      </c>
      <c r="S799" s="17">
        <v>2322.53042</v>
      </c>
      <c r="T799" s="17">
        <v>2372.8666600000001</v>
      </c>
      <c r="U799" s="105">
        <v>2372.8666600000001</v>
      </c>
      <c r="V799" s="105">
        <v>2687.00929</v>
      </c>
      <c r="W799" s="11">
        <v>2687.00929</v>
      </c>
      <c r="X799" s="11">
        <v>3171.32827</v>
      </c>
      <c r="Y799" s="11">
        <v>3171.32827</v>
      </c>
      <c r="Z799" s="11">
        <v>4860.4594900000002</v>
      </c>
    </row>
    <row r="800" spans="1:26" hidden="1" x14ac:dyDescent="0.25">
      <c r="A800">
        <v>6</v>
      </c>
      <c r="B800" t="str">
        <f t="shared" si="26"/>
        <v>GC-105</v>
      </c>
      <c r="C800" t="s">
        <v>317</v>
      </c>
      <c r="D800" t="str">
        <f t="shared" si="27"/>
        <v>105</v>
      </c>
      <c r="E800" t="s">
        <v>569</v>
      </c>
      <c r="F800" s="17">
        <v>0</v>
      </c>
      <c r="G800" s="17">
        <v>0</v>
      </c>
      <c r="H800" s="17">
        <v>0</v>
      </c>
      <c r="I800" s="17">
        <v>0</v>
      </c>
      <c r="J800" s="17">
        <v>0</v>
      </c>
      <c r="K800" s="17">
        <v>0</v>
      </c>
      <c r="L800" s="17">
        <v>0</v>
      </c>
      <c r="M800" s="17">
        <v>0</v>
      </c>
      <c r="N800" s="17">
        <v>0</v>
      </c>
      <c r="O800" s="17">
        <v>0</v>
      </c>
      <c r="P800" s="17">
        <v>0</v>
      </c>
      <c r="Q800" s="17">
        <v>0</v>
      </c>
      <c r="R800" s="17">
        <v>0</v>
      </c>
      <c r="S800" s="17">
        <v>0</v>
      </c>
      <c r="T800" s="17">
        <v>0</v>
      </c>
      <c r="U800" s="105">
        <v>0</v>
      </c>
      <c r="V800" s="105">
        <v>0</v>
      </c>
      <c r="W800" s="11">
        <v>0</v>
      </c>
      <c r="X800" s="11">
        <v>0</v>
      </c>
      <c r="Y800" s="11">
        <v>0</v>
      </c>
      <c r="Z800" s="11">
        <v>0</v>
      </c>
    </row>
    <row r="801" spans="1:26" hidden="1" x14ac:dyDescent="0.25">
      <c r="A801">
        <v>6</v>
      </c>
      <c r="B801" t="str">
        <f t="shared" si="26"/>
        <v>GC-106</v>
      </c>
      <c r="C801" t="s">
        <v>317</v>
      </c>
      <c r="D801" t="str">
        <f t="shared" si="27"/>
        <v>106</v>
      </c>
      <c r="E801" t="s">
        <v>570</v>
      </c>
      <c r="F801" s="17">
        <v>0</v>
      </c>
      <c r="G801" s="17">
        <v>0</v>
      </c>
      <c r="H801" s="17">
        <v>0</v>
      </c>
      <c r="I801" s="17">
        <v>0</v>
      </c>
      <c r="J801" s="17">
        <v>0</v>
      </c>
      <c r="K801" s="17">
        <v>0</v>
      </c>
      <c r="L801" s="17">
        <v>0</v>
      </c>
      <c r="M801" s="17">
        <v>0</v>
      </c>
      <c r="N801" s="17">
        <v>0</v>
      </c>
      <c r="O801" s="17">
        <v>0</v>
      </c>
      <c r="P801" s="17">
        <v>0</v>
      </c>
      <c r="Q801" s="17">
        <v>0</v>
      </c>
      <c r="R801" s="17">
        <v>0</v>
      </c>
      <c r="S801" s="17">
        <v>0</v>
      </c>
      <c r="T801" s="17">
        <v>0</v>
      </c>
      <c r="U801" s="105">
        <v>0</v>
      </c>
      <c r="V801" s="105">
        <v>0</v>
      </c>
      <c r="W801" s="11">
        <v>0</v>
      </c>
      <c r="X801" s="11">
        <v>0</v>
      </c>
      <c r="Y801" s="11">
        <v>0</v>
      </c>
      <c r="Z801" s="11">
        <v>0</v>
      </c>
    </row>
    <row r="802" spans="1:26" hidden="1" x14ac:dyDescent="0.25">
      <c r="A802">
        <v>6</v>
      </c>
      <c r="B802" t="str">
        <f t="shared" si="26"/>
        <v>GC-107</v>
      </c>
      <c r="C802" t="s">
        <v>317</v>
      </c>
      <c r="D802" t="str">
        <f t="shared" si="27"/>
        <v>107</v>
      </c>
      <c r="E802" t="s">
        <v>571</v>
      </c>
      <c r="F802" s="17">
        <v>3619.65996</v>
      </c>
      <c r="G802" s="17">
        <v>3619.65996</v>
      </c>
      <c r="H802" s="17">
        <v>3772.2779999999998</v>
      </c>
      <c r="I802" s="17">
        <v>3772.2779999999998</v>
      </c>
      <c r="J802" s="17">
        <v>4096.7489999999998</v>
      </c>
      <c r="K802" s="17">
        <v>4096.7489999999998</v>
      </c>
      <c r="L802" s="17">
        <v>3574.7991200000001</v>
      </c>
      <c r="M802" s="17">
        <v>3574.7991200000001</v>
      </c>
      <c r="N802" s="17">
        <v>4449.80152</v>
      </c>
      <c r="O802" s="17">
        <v>4449.80152</v>
      </c>
      <c r="P802" s="17">
        <v>3861.1436600000002</v>
      </c>
      <c r="Q802" s="17">
        <v>3861.1436600000002</v>
      </c>
      <c r="R802" s="17">
        <v>4232.2340199999999</v>
      </c>
      <c r="S802" s="17">
        <v>4232.2340199999999</v>
      </c>
      <c r="T802" s="17">
        <v>4552.4990299999999</v>
      </c>
      <c r="U802" s="105">
        <v>4552.4990299999999</v>
      </c>
      <c r="V802" s="105">
        <v>4911.7386699999997</v>
      </c>
      <c r="W802" s="11">
        <v>4911.7386699999997</v>
      </c>
      <c r="X802" s="11">
        <v>5295.7052300000005</v>
      </c>
      <c r="Y802" s="11">
        <v>5295.7052300000005</v>
      </c>
      <c r="Z802" s="11">
        <v>6137.3355899999997</v>
      </c>
    </row>
    <row r="803" spans="1:26" hidden="1" x14ac:dyDescent="0.25">
      <c r="A803">
        <v>6</v>
      </c>
      <c r="B803" t="str">
        <f t="shared" si="26"/>
        <v>GC-1080</v>
      </c>
      <c r="C803" t="s">
        <v>317</v>
      </c>
      <c r="D803" t="str">
        <f t="shared" si="27"/>
        <v>1080</v>
      </c>
      <c r="E803" t="s">
        <v>572</v>
      </c>
      <c r="F803" s="17">
        <v>0</v>
      </c>
      <c r="G803" s="17">
        <v>0</v>
      </c>
      <c r="H803" s="17">
        <v>0</v>
      </c>
      <c r="I803" s="17">
        <v>0</v>
      </c>
      <c r="J803" s="17">
        <v>0</v>
      </c>
      <c r="K803" s="17">
        <v>0</v>
      </c>
      <c r="L803" s="17">
        <v>0</v>
      </c>
      <c r="M803" s="17">
        <v>0</v>
      </c>
      <c r="N803" s="17">
        <v>0</v>
      </c>
      <c r="O803" s="17">
        <v>0</v>
      </c>
      <c r="P803" s="17">
        <v>0</v>
      </c>
      <c r="Q803" s="17">
        <v>0</v>
      </c>
      <c r="R803" s="17">
        <v>0</v>
      </c>
      <c r="S803" s="17">
        <v>0</v>
      </c>
      <c r="T803" s="17">
        <v>0</v>
      </c>
      <c r="U803" s="105">
        <v>0</v>
      </c>
      <c r="V803" s="105">
        <v>0</v>
      </c>
      <c r="W803" s="11">
        <v>0</v>
      </c>
      <c r="X803" s="11">
        <v>0</v>
      </c>
      <c r="Y803" s="11">
        <v>0</v>
      </c>
      <c r="Z803" s="11">
        <v>0</v>
      </c>
    </row>
    <row r="804" spans="1:26" hidden="1" x14ac:dyDescent="0.25">
      <c r="A804">
        <v>6</v>
      </c>
      <c r="B804" t="str">
        <f t="shared" si="26"/>
        <v>GC-1081</v>
      </c>
      <c r="C804" t="s">
        <v>317</v>
      </c>
      <c r="D804" t="str">
        <f t="shared" si="27"/>
        <v>1081</v>
      </c>
      <c r="E804" t="s">
        <v>573</v>
      </c>
      <c r="F804" s="17">
        <v>0</v>
      </c>
      <c r="G804" s="17">
        <v>0</v>
      </c>
      <c r="H804" s="17">
        <v>0</v>
      </c>
      <c r="I804" s="17">
        <v>0</v>
      </c>
      <c r="J804" s="17">
        <v>0</v>
      </c>
      <c r="K804" s="17">
        <v>0</v>
      </c>
      <c r="L804" s="17">
        <v>0</v>
      </c>
      <c r="M804" s="17">
        <v>0</v>
      </c>
      <c r="N804" s="17">
        <v>0</v>
      </c>
      <c r="O804" s="17">
        <v>0</v>
      </c>
      <c r="P804" s="17">
        <v>0</v>
      </c>
      <c r="Q804" s="17">
        <v>0</v>
      </c>
      <c r="R804" s="17">
        <v>0</v>
      </c>
      <c r="S804" s="17">
        <v>0</v>
      </c>
      <c r="T804" s="17">
        <v>0</v>
      </c>
      <c r="U804" s="105">
        <v>0</v>
      </c>
      <c r="V804" s="105">
        <v>0</v>
      </c>
      <c r="W804" s="11">
        <v>0</v>
      </c>
      <c r="X804" s="11">
        <v>0</v>
      </c>
      <c r="Y804" s="11">
        <v>0</v>
      </c>
      <c r="Z804" s="11">
        <v>0</v>
      </c>
    </row>
    <row r="805" spans="1:26" hidden="1" x14ac:dyDescent="0.25">
      <c r="A805">
        <v>6</v>
      </c>
      <c r="B805" t="str">
        <f t="shared" si="26"/>
        <v>GC-1082</v>
      </c>
      <c r="C805" t="s">
        <v>317</v>
      </c>
      <c r="D805" t="str">
        <f t="shared" si="27"/>
        <v>1082</v>
      </c>
      <c r="E805" t="s">
        <v>574</v>
      </c>
      <c r="F805" s="17">
        <v>0</v>
      </c>
      <c r="G805" s="17">
        <v>0</v>
      </c>
      <c r="H805" s="17">
        <v>0</v>
      </c>
      <c r="I805" s="17">
        <v>0</v>
      </c>
      <c r="J805" s="17">
        <v>0</v>
      </c>
      <c r="K805" s="17">
        <v>0</v>
      </c>
      <c r="L805" s="17">
        <v>0</v>
      </c>
      <c r="M805" s="17">
        <v>0</v>
      </c>
      <c r="N805" s="17">
        <v>0</v>
      </c>
      <c r="O805" s="17">
        <v>0</v>
      </c>
      <c r="P805" s="17">
        <v>0</v>
      </c>
      <c r="Q805" s="17">
        <v>0</v>
      </c>
      <c r="R805" s="17">
        <v>0</v>
      </c>
      <c r="S805" s="17">
        <v>0</v>
      </c>
      <c r="T805" s="17">
        <v>0</v>
      </c>
      <c r="U805" s="105">
        <v>0</v>
      </c>
      <c r="V805" s="105">
        <v>0</v>
      </c>
      <c r="W805" s="11">
        <v>0</v>
      </c>
      <c r="X805" s="11">
        <v>0</v>
      </c>
      <c r="Y805" s="11">
        <v>0</v>
      </c>
      <c r="Z805" s="11">
        <v>0</v>
      </c>
    </row>
    <row r="806" spans="1:26" hidden="1" x14ac:dyDescent="0.25">
      <c r="A806">
        <v>6</v>
      </c>
      <c r="B806" t="str">
        <f t="shared" si="26"/>
        <v>GC-1083</v>
      </c>
      <c r="C806" t="s">
        <v>317</v>
      </c>
      <c r="D806" t="str">
        <f t="shared" si="27"/>
        <v>1083</v>
      </c>
      <c r="E806" t="s">
        <v>575</v>
      </c>
      <c r="F806" s="17">
        <v>0</v>
      </c>
      <c r="G806" s="17">
        <v>0</v>
      </c>
      <c r="H806" s="17">
        <v>0</v>
      </c>
      <c r="I806" s="17">
        <v>0</v>
      </c>
      <c r="J806" s="17">
        <v>0</v>
      </c>
      <c r="K806" s="17">
        <v>0</v>
      </c>
      <c r="L806" s="17">
        <v>0</v>
      </c>
      <c r="M806" s="17">
        <v>0</v>
      </c>
      <c r="N806" s="17">
        <v>0</v>
      </c>
      <c r="O806" s="17">
        <v>0</v>
      </c>
      <c r="P806" s="17">
        <v>0</v>
      </c>
      <c r="Q806" s="17">
        <v>0</v>
      </c>
      <c r="R806" s="17">
        <v>0</v>
      </c>
      <c r="S806" s="17">
        <v>0</v>
      </c>
      <c r="T806" s="17">
        <v>0</v>
      </c>
      <c r="U806" s="105">
        <v>0</v>
      </c>
      <c r="V806" s="105">
        <v>0</v>
      </c>
      <c r="W806" s="11">
        <v>0</v>
      </c>
      <c r="X806" s="11">
        <v>0</v>
      </c>
      <c r="Y806" s="11">
        <v>0</v>
      </c>
      <c r="Z806" s="11">
        <v>0</v>
      </c>
    </row>
    <row r="807" spans="1:26" hidden="1" x14ac:dyDescent="0.25">
      <c r="A807">
        <v>6</v>
      </c>
      <c r="B807" t="str">
        <f t="shared" si="26"/>
        <v>GC-1084</v>
      </c>
      <c r="C807" t="s">
        <v>317</v>
      </c>
      <c r="D807" t="str">
        <f t="shared" si="27"/>
        <v>1084</v>
      </c>
      <c r="E807" t="s">
        <v>576</v>
      </c>
      <c r="F807" s="17">
        <v>0</v>
      </c>
      <c r="G807" s="17">
        <v>0</v>
      </c>
      <c r="H807" s="17">
        <v>0</v>
      </c>
      <c r="I807" s="17">
        <v>0</v>
      </c>
      <c r="J807" s="17">
        <v>0</v>
      </c>
      <c r="K807" s="17">
        <v>0</v>
      </c>
      <c r="L807" s="17">
        <v>0</v>
      </c>
      <c r="M807" s="17">
        <v>0</v>
      </c>
      <c r="N807" s="17">
        <v>0</v>
      </c>
      <c r="O807" s="17">
        <v>0</v>
      </c>
      <c r="P807" s="17">
        <v>0</v>
      </c>
      <c r="Q807" s="17">
        <v>0</v>
      </c>
      <c r="R807" s="17">
        <v>0</v>
      </c>
      <c r="S807" s="17">
        <v>0</v>
      </c>
      <c r="T807" s="17">
        <v>0</v>
      </c>
      <c r="U807" s="105">
        <v>0</v>
      </c>
      <c r="V807" s="105">
        <v>0</v>
      </c>
      <c r="W807" s="11">
        <v>0</v>
      </c>
      <c r="X807" s="11">
        <v>0</v>
      </c>
      <c r="Y807" s="11">
        <v>0</v>
      </c>
      <c r="Z807" s="11">
        <v>0</v>
      </c>
    </row>
    <row r="808" spans="1:26" hidden="1" x14ac:dyDescent="0.25">
      <c r="A808">
        <v>6</v>
      </c>
      <c r="B808" t="str">
        <f t="shared" si="26"/>
        <v>GC-1085</v>
      </c>
      <c r="C808" t="s">
        <v>317</v>
      </c>
      <c r="D808" t="str">
        <f t="shared" si="27"/>
        <v>1085</v>
      </c>
      <c r="E808" t="s">
        <v>577</v>
      </c>
      <c r="F808" s="17">
        <v>0</v>
      </c>
      <c r="G808" s="17">
        <v>0</v>
      </c>
      <c r="H808" s="17">
        <v>0</v>
      </c>
      <c r="I808" s="17">
        <v>0</v>
      </c>
      <c r="J808" s="17">
        <v>0</v>
      </c>
      <c r="K808" s="17">
        <v>0</v>
      </c>
      <c r="L808" s="17">
        <v>0</v>
      </c>
      <c r="M808" s="17">
        <v>0</v>
      </c>
      <c r="N808" s="17">
        <v>0</v>
      </c>
      <c r="O808" s="17">
        <v>0</v>
      </c>
      <c r="P808" s="17">
        <v>0</v>
      </c>
      <c r="Q808" s="17">
        <v>0</v>
      </c>
      <c r="R808" s="17">
        <v>0</v>
      </c>
      <c r="S808" s="17">
        <v>0</v>
      </c>
      <c r="T808" s="17">
        <v>0</v>
      </c>
      <c r="U808" s="105">
        <v>0</v>
      </c>
      <c r="V808" s="105">
        <v>0</v>
      </c>
      <c r="W808" s="11">
        <v>0</v>
      </c>
      <c r="X808" s="11">
        <v>0</v>
      </c>
      <c r="Y808" s="11">
        <v>0</v>
      </c>
      <c r="Z808" s="11">
        <v>0</v>
      </c>
    </row>
    <row r="809" spans="1:26" hidden="1" x14ac:dyDescent="0.25">
      <c r="A809">
        <v>6</v>
      </c>
      <c r="B809" t="str">
        <f t="shared" si="26"/>
        <v>GC-1086</v>
      </c>
      <c r="C809" t="s">
        <v>317</v>
      </c>
      <c r="D809" t="str">
        <f t="shared" si="27"/>
        <v>1086</v>
      </c>
      <c r="E809" t="s">
        <v>578</v>
      </c>
      <c r="F809" s="17">
        <v>0</v>
      </c>
      <c r="G809" s="17">
        <v>0</v>
      </c>
      <c r="H809" s="17">
        <v>0</v>
      </c>
      <c r="I809" s="17">
        <v>0</v>
      </c>
      <c r="J809" s="17">
        <v>0</v>
      </c>
      <c r="K809" s="17">
        <v>0</v>
      </c>
      <c r="L809" s="17">
        <v>0</v>
      </c>
      <c r="M809" s="17">
        <v>0</v>
      </c>
      <c r="N809" s="17">
        <v>0</v>
      </c>
      <c r="O809" s="17">
        <v>0</v>
      </c>
      <c r="P809" s="17">
        <v>0</v>
      </c>
      <c r="Q809" s="17">
        <v>0</v>
      </c>
      <c r="R809" s="17">
        <v>0</v>
      </c>
      <c r="S809" s="17">
        <v>0</v>
      </c>
      <c r="T809" s="17">
        <v>0</v>
      </c>
      <c r="U809" s="105">
        <v>0</v>
      </c>
      <c r="V809" s="105">
        <v>0</v>
      </c>
      <c r="W809" s="11">
        <v>0</v>
      </c>
      <c r="X809" s="11">
        <v>0</v>
      </c>
      <c r="Y809" s="11">
        <v>0</v>
      </c>
      <c r="Z809" s="11">
        <v>0</v>
      </c>
    </row>
    <row r="810" spans="1:26" hidden="1" x14ac:dyDescent="0.25">
      <c r="A810">
        <v>6</v>
      </c>
      <c r="B810" t="str">
        <f t="shared" si="26"/>
        <v>GC-1087</v>
      </c>
      <c r="C810" t="s">
        <v>317</v>
      </c>
      <c r="D810" t="str">
        <f t="shared" si="27"/>
        <v>1087</v>
      </c>
      <c r="E810" t="s">
        <v>579</v>
      </c>
      <c r="F810" s="17">
        <v>0</v>
      </c>
      <c r="G810" s="17">
        <v>0</v>
      </c>
      <c r="H810" s="17">
        <v>0</v>
      </c>
      <c r="I810" s="17">
        <v>0</v>
      </c>
      <c r="J810" s="17">
        <v>0</v>
      </c>
      <c r="K810" s="17">
        <v>0</v>
      </c>
      <c r="L810" s="17">
        <v>0</v>
      </c>
      <c r="M810" s="17">
        <v>0</v>
      </c>
      <c r="N810" s="17">
        <v>0</v>
      </c>
      <c r="O810" s="17">
        <v>0</v>
      </c>
      <c r="P810" s="17">
        <v>0</v>
      </c>
      <c r="Q810" s="17">
        <v>0</v>
      </c>
      <c r="R810" s="17">
        <v>0</v>
      </c>
      <c r="S810" s="17">
        <v>0</v>
      </c>
      <c r="T810" s="17">
        <v>0</v>
      </c>
      <c r="U810" s="105">
        <v>0</v>
      </c>
      <c r="V810" s="105">
        <v>0</v>
      </c>
      <c r="W810" s="11">
        <v>0</v>
      </c>
      <c r="X810" s="11">
        <v>0</v>
      </c>
      <c r="Y810" s="11">
        <v>0</v>
      </c>
      <c r="Z810" s="11">
        <v>0</v>
      </c>
    </row>
    <row r="811" spans="1:26" hidden="1" x14ac:dyDescent="0.25">
      <c r="A811">
        <v>6</v>
      </c>
      <c r="B811" t="str">
        <f t="shared" si="26"/>
        <v>GC-10880</v>
      </c>
      <c r="C811" t="s">
        <v>317</v>
      </c>
      <c r="D811" t="str">
        <f t="shared" si="27"/>
        <v>10880</v>
      </c>
      <c r="E811" t="s">
        <v>580</v>
      </c>
      <c r="F811" s="17">
        <v>0</v>
      </c>
      <c r="G811" s="17">
        <v>0</v>
      </c>
      <c r="H811" s="17">
        <v>0</v>
      </c>
      <c r="I811" s="17">
        <v>0</v>
      </c>
      <c r="J811" s="17">
        <v>0</v>
      </c>
      <c r="K811" s="17">
        <v>0</v>
      </c>
      <c r="L811" s="17">
        <v>0</v>
      </c>
      <c r="M811" s="17">
        <v>0</v>
      </c>
      <c r="N811" s="17">
        <v>0</v>
      </c>
      <c r="O811" s="17">
        <v>0</v>
      </c>
      <c r="P811" s="17">
        <v>0</v>
      </c>
      <c r="Q811" s="17">
        <v>0</v>
      </c>
      <c r="R811" s="17">
        <v>0</v>
      </c>
      <c r="S811" s="17">
        <v>0</v>
      </c>
      <c r="T811" s="17">
        <v>0</v>
      </c>
      <c r="U811" s="105">
        <v>0</v>
      </c>
      <c r="V811" s="105">
        <v>0</v>
      </c>
      <c r="W811" s="11">
        <v>0</v>
      </c>
      <c r="X811" s="11">
        <v>0</v>
      </c>
      <c r="Y811" s="11">
        <v>0</v>
      </c>
      <c r="Z811" s="11">
        <v>0</v>
      </c>
    </row>
    <row r="812" spans="1:26" hidden="1" x14ac:dyDescent="0.25">
      <c r="A812">
        <v>6</v>
      </c>
      <c r="B812" t="str">
        <f t="shared" si="26"/>
        <v>GC-10881</v>
      </c>
      <c r="C812" t="s">
        <v>317</v>
      </c>
      <c r="D812" t="str">
        <f t="shared" si="27"/>
        <v>10881</v>
      </c>
      <c r="E812" t="s">
        <v>581</v>
      </c>
      <c r="F812" s="17">
        <v>0</v>
      </c>
      <c r="G812" s="17">
        <v>0</v>
      </c>
      <c r="H812" s="17">
        <v>0</v>
      </c>
      <c r="I812" s="17">
        <v>0</v>
      </c>
      <c r="J812" s="17">
        <v>0</v>
      </c>
      <c r="K812" s="17">
        <v>0</v>
      </c>
      <c r="L812" s="17">
        <v>0</v>
      </c>
      <c r="M812" s="17">
        <v>0</v>
      </c>
      <c r="N812" s="17">
        <v>0</v>
      </c>
      <c r="O812" s="17">
        <v>0</v>
      </c>
      <c r="P812" s="17">
        <v>0</v>
      </c>
      <c r="Q812" s="17">
        <v>0</v>
      </c>
      <c r="R812" s="17">
        <v>0</v>
      </c>
      <c r="S812" s="17">
        <v>0</v>
      </c>
      <c r="T812" s="17">
        <v>0</v>
      </c>
      <c r="U812" s="105">
        <v>0</v>
      </c>
      <c r="V812" s="105">
        <v>0</v>
      </c>
      <c r="W812" s="11">
        <v>0</v>
      </c>
      <c r="X812" s="11">
        <v>0</v>
      </c>
      <c r="Y812" s="11">
        <v>0</v>
      </c>
      <c r="Z812" s="11">
        <v>0</v>
      </c>
    </row>
    <row r="813" spans="1:26" hidden="1" x14ac:dyDescent="0.25">
      <c r="A813">
        <v>6</v>
      </c>
      <c r="B813" t="str">
        <f t="shared" si="26"/>
        <v>GC-10900</v>
      </c>
      <c r="C813" t="s">
        <v>317</v>
      </c>
      <c r="D813" t="str">
        <f t="shared" si="27"/>
        <v>10900</v>
      </c>
      <c r="E813" t="s">
        <v>582</v>
      </c>
      <c r="F813" s="17">
        <v>0</v>
      </c>
      <c r="G813" s="17">
        <v>0</v>
      </c>
      <c r="H813" s="17">
        <v>0</v>
      </c>
      <c r="I813" s="17">
        <v>0</v>
      </c>
      <c r="J813" s="17">
        <v>0</v>
      </c>
      <c r="K813" s="17">
        <v>0</v>
      </c>
      <c r="L813" s="17">
        <v>0</v>
      </c>
      <c r="M813" s="17">
        <v>0</v>
      </c>
      <c r="N813" s="17">
        <v>0</v>
      </c>
      <c r="O813" s="17">
        <v>0</v>
      </c>
      <c r="P813" s="17">
        <v>0</v>
      </c>
      <c r="Q813" s="17">
        <v>0</v>
      </c>
      <c r="R813" s="17">
        <v>0</v>
      </c>
      <c r="S813" s="17">
        <v>0</v>
      </c>
      <c r="T813" s="17">
        <v>0</v>
      </c>
      <c r="U813" s="105">
        <v>0</v>
      </c>
      <c r="V813" s="105">
        <v>0</v>
      </c>
      <c r="W813" s="11">
        <v>0</v>
      </c>
      <c r="X813" s="11">
        <v>0</v>
      </c>
      <c r="Y813" s="11"/>
      <c r="Z813" s="11"/>
    </row>
    <row r="814" spans="1:26" hidden="1" x14ac:dyDescent="0.25">
      <c r="A814">
        <v>6</v>
      </c>
      <c r="B814" t="str">
        <f t="shared" si="26"/>
        <v>GC-10901</v>
      </c>
      <c r="C814" t="s">
        <v>317</v>
      </c>
      <c r="D814" t="str">
        <f t="shared" si="27"/>
        <v>10901</v>
      </c>
      <c r="E814" t="s">
        <v>583</v>
      </c>
      <c r="F814" s="17">
        <v>3413.2956899999999</v>
      </c>
      <c r="G814" s="17">
        <v>3413.2956899999999</v>
      </c>
      <c r="H814" s="17">
        <v>3997.7379999999998</v>
      </c>
      <c r="I814" s="17">
        <v>3997.7379999999998</v>
      </c>
      <c r="J814" s="17">
        <v>4041.8739999999998</v>
      </c>
      <c r="K814" s="17">
        <v>4041.8739999999998</v>
      </c>
      <c r="L814" s="17">
        <v>4638.3046100000001</v>
      </c>
      <c r="M814" s="17">
        <v>4638.3046100000001</v>
      </c>
      <c r="N814" s="17">
        <v>4707.1184000000003</v>
      </c>
      <c r="O814" s="17">
        <v>4707.1184000000003</v>
      </c>
      <c r="P814" s="17">
        <v>4726.6591500000004</v>
      </c>
      <c r="Q814" s="17">
        <v>4726.6591500000004</v>
      </c>
      <c r="R814" s="17">
        <v>4996.8020500000002</v>
      </c>
      <c r="S814" s="17">
        <v>4996.8020500000002</v>
      </c>
      <c r="T814" s="17">
        <v>5698.2021199999999</v>
      </c>
      <c r="U814" s="105">
        <v>5698.2021199999999</v>
      </c>
      <c r="V814" s="105">
        <v>5359.6162100000001</v>
      </c>
      <c r="W814" s="11">
        <v>5359.6162100000001</v>
      </c>
      <c r="X814" s="11">
        <v>5477.3503799999999</v>
      </c>
      <c r="Y814" s="11">
        <v>5477.3503799999999</v>
      </c>
      <c r="Z814" s="11">
        <v>5982.2429000000002</v>
      </c>
    </row>
    <row r="815" spans="1:26" hidden="1" x14ac:dyDescent="0.25">
      <c r="A815">
        <v>7</v>
      </c>
      <c r="B815" t="str">
        <f t="shared" si="26"/>
        <v>WR-0100</v>
      </c>
      <c r="C815" t="s">
        <v>318</v>
      </c>
      <c r="D815" t="str">
        <f t="shared" si="27"/>
        <v>0100</v>
      </c>
      <c r="E815" t="s">
        <v>373</v>
      </c>
      <c r="F815" s="17">
        <v>25</v>
      </c>
      <c r="G815" s="17">
        <v>25.322510000000001</v>
      </c>
      <c r="H815" s="17">
        <v>42.561999999999998</v>
      </c>
      <c r="I815" s="17">
        <v>42.561999999999998</v>
      </c>
      <c r="J815" s="17">
        <v>16.933</v>
      </c>
      <c r="K815" s="17">
        <v>16.933</v>
      </c>
      <c r="L815" s="17">
        <v>858.30700000000002</v>
      </c>
      <c r="M815" s="17">
        <v>858.30700000000002</v>
      </c>
      <c r="N815" s="17">
        <v>4501.8084799999997</v>
      </c>
      <c r="O815" s="17">
        <v>4501.8084799999997</v>
      </c>
      <c r="P815" s="17">
        <v>7942.6618500000004</v>
      </c>
      <c r="Q815" s="17">
        <v>7942.6618500000004</v>
      </c>
      <c r="R815" s="17">
        <v>3027.1061399999999</v>
      </c>
      <c r="S815" s="17">
        <v>3027.1061399999999</v>
      </c>
      <c r="T815" s="17">
        <v>0</v>
      </c>
      <c r="U815" s="105">
        <v>0</v>
      </c>
      <c r="V815" s="105">
        <v>27.594750000000001</v>
      </c>
      <c r="W815" s="11">
        <v>27.594750000000001</v>
      </c>
      <c r="X815" s="11">
        <v>28.728549999999998</v>
      </c>
      <c r="Y815" s="11">
        <v>28.728549999999998</v>
      </c>
      <c r="Z815" s="11">
        <v>0</v>
      </c>
    </row>
    <row r="816" spans="1:26" hidden="1" x14ac:dyDescent="0.25">
      <c r="A816">
        <v>7</v>
      </c>
      <c r="B816" t="str">
        <f t="shared" si="26"/>
        <v>WR-0110</v>
      </c>
      <c r="C816" t="s">
        <v>318</v>
      </c>
      <c r="D816" t="str">
        <f t="shared" si="27"/>
        <v>0110</v>
      </c>
      <c r="E816" t="s">
        <v>374</v>
      </c>
      <c r="F816" s="17">
        <v>454</v>
      </c>
      <c r="G816" s="17">
        <v>454.053</v>
      </c>
      <c r="H816" s="17">
        <v>0</v>
      </c>
      <c r="I816" s="17">
        <v>0</v>
      </c>
      <c r="J816" s="17">
        <v>0</v>
      </c>
      <c r="K816" s="17">
        <v>0</v>
      </c>
      <c r="L816" s="17">
        <v>0</v>
      </c>
      <c r="M816" s="17">
        <v>0</v>
      </c>
      <c r="N816" s="17">
        <v>0</v>
      </c>
      <c r="O816" s="17">
        <v>0</v>
      </c>
      <c r="P816" s="17">
        <v>0</v>
      </c>
      <c r="Q816" s="17">
        <v>0</v>
      </c>
      <c r="R816" s="17">
        <v>0</v>
      </c>
      <c r="S816" s="17">
        <v>0</v>
      </c>
      <c r="T816" s="17">
        <v>0</v>
      </c>
      <c r="U816" s="105">
        <v>0</v>
      </c>
      <c r="V816" s="105">
        <v>0</v>
      </c>
      <c r="W816" s="11">
        <v>0</v>
      </c>
      <c r="X816" s="11">
        <v>0</v>
      </c>
      <c r="Y816" s="11">
        <v>0</v>
      </c>
      <c r="Z816" s="11">
        <v>0</v>
      </c>
    </row>
    <row r="817" spans="1:26" hidden="1" x14ac:dyDescent="0.25">
      <c r="A817">
        <v>7</v>
      </c>
      <c r="B817" t="str">
        <f t="shared" si="26"/>
        <v>WR-01110</v>
      </c>
      <c r="C817" t="s">
        <v>318</v>
      </c>
      <c r="D817" t="str">
        <f t="shared" si="27"/>
        <v>01110</v>
      </c>
      <c r="E817" t="s">
        <v>375</v>
      </c>
      <c r="F817" s="17">
        <v>56093</v>
      </c>
      <c r="G817" s="17">
        <v>56197.673450000002</v>
      </c>
      <c r="H817" s="17">
        <v>57343.985999999997</v>
      </c>
      <c r="I817" s="17">
        <v>57343.98616</v>
      </c>
      <c r="J817" s="17">
        <v>57301.423999999999</v>
      </c>
      <c r="K817" s="17">
        <v>57301.423999999999</v>
      </c>
      <c r="L817" s="17">
        <v>59783.991999999998</v>
      </c>
      <c r="M817" s="17">
        <v>59783.991999999998</v>
      </c>
      <c r="N817" s="17">
        <v>9121.2395099999994</v>
      </c>
      <c r="O817" s="17">
        <v>9121</v>
      </c>
      <c r="P817" s="17">
        <v>63175.049109999993</v>
      </c>
      <c r="Q817" s="17">
        <v>43519.76468</v>
      </c>
      <c r="R817" s="17">
        <v>64257.501279999997</v>
      </c>
      <c r="S817" s="17">
        <v>64240.121280000007</v>
      </c>
      <c r="T817" s="17">
        <v>66928.606079999998</v>
      </c>
      <c r="U817" s="105">
        <v>66916.046600000001</v>
      </c>
      <c r="V817" s="105">
        <v>69029.58167</v>
      </c>
      <c r="W817" s="11">
        <v>69029.58167</v>
      </c>
      <c r="X817" s="11">
        <v>79930.545150000005</v>
      </c>
      <c r="Y817" s="11">
        <v>79930.545150000005</v>
      </c>
      <c r="Z817" s="11">
        <v>91404.610079999984</v>
      </c>
    </row>
    <row r="818" spans="1:26" hidden="1" x14ac:dyDescent="0.25">
      <c r="A818">
        <v>7</v>
      </c>
      <c r="B818" t="str">
        <f t="shared" si="26"/>
        <v>WR-01111</v>
      </c>
      <c r="C818" t="s">
        <v>318</v>
      </c>
      <c r="D818" t="str">
        <f t="shared" si="27"/>
        <v>01111</v>
      </c>
      <c r="E818" t="s">
        <v>376</v>
      </c>
      <c r="F818" s="17">
        <v>0</v>
      </c>
      <c r="G818" s="17">
        <v>0</v>
      </c>
      <c r="H818" s="17">
        <v>0</v>
      </c>
      <c r="I818" s="17">
        <v>0</v>
      </c>
      <c r="J818" s="17">
        <v>0</v>
      </c>
      <c r="K818" s="17">
        <v>0</v>
      </c>
      <c r="L818" s="17">
        <v>0</v>
      </c>
      <c r="M818" s="17">
        <v>0</v>
      </c>
      <c r="N818" s="17">
        <v>0</v>
      </c>
      <c r="O818" s="17">
        <v>0</v>
      </c>
      <c r="P818" s="17">
        <v>0</v>
      </c>
      <c r="Q818" s="17">
        <v>0</v>
      </c>
      <c r="R818" s="17">
        <v>0</v>
      </c>
      <c r="S818" s="17">
        <v>0</v>
      </c>
      <c r="T818" s="17">
        <v>0</v>
      </c>
      <c r="U818" s="105">
        <v>0</v>
      </c>
      <c r="V818" s="105">
        <v>0</v>
      </c>
      <c r="W818" s="11">
        <v>0</v>
      </c>
      <c r="X818" s="11">
        <v>0</v>
      </c>
      <c r="Y818" s="11">
        <v>0</v>
      </c>
      <c r="Z818" s="11">
        <v>0</v>
      </c>
    </row>
    <row r="819" spans="1:26" hidden="1" x14ac:dyDescent="0.25">
      <c r="A819">
        <v>7</v>
      </c>
      <c r="B819" t="str">
        <f t="shared" si="26"/>
        <v>WR-01112</v>
      </c>
      <c r="C819" t="s">
        <v>318</v>
      </c>
      <c r="D819" t="str">
        <f t="shared" si="27"/>
        <v>01112</v>
      </c>
      <c r="E819" t="s">
        <v>377</v>
      </c>
      <c r="F819" s="17">
        <v>0</v>
      </c>
      <c r="G819" s="17">
        <v>0</v>
      </c>
      <c r="H819" s="17">
        <v>0</v>
      </c>
      <c r="I819" s="17">
        <v>0</v>
      </c>
      <c r="J819" s="17">
        <v>0</v>
      </c>
      <c r="K819" s="17">
        <v>0</v>
      </c>
      <c r="L819" s="17">
        <v>0</v>
      </c>
      <c r="M819" s="17">
        <v>0</v>
      </c>
      <c r="N819" s="17">
        <v>51473</v>
      </c>
      <c r="O819" s="17">
        <v>54356</v>
      </c>
      <c r="P819" s="17">
        <v>0</v>
      </c>
      <c r="Q819" s="17">
        <v>0</v>
      </c>
      <c r="R819" s="17">
        <v>0</v>
      </c>
      <c r="S819" s="17">
        <v>0</v>
      </c>
      <c r="T819" s="17">
        <v>0</v>
      </c>
      <c r="U819" s="105">
        <v>0</v>
      </c>
      <c r="V819" s="105">
        <v>0</v>
      </c>
      <c r="W819" s="11">
        <v>0</v>
      </c>
      <c r="X819" s="11">
        <v>0</v>
      </c>
      <c r="Y819" s="11">
        <v>0</v>
      </c>
      <c r="Z819" s="11">
        <v>0</v>
      </c>
    </row>
    <row r="820" spans="1:26" hidden="1" x14ac:dyDescent="0.25">
      <c r="A820">
        <v>7</v>
      </c>
      <c r="B820" t="str">
        <f t="shared" si="26"/>
        <v>WR-01113</v>
      </c>
      <c r="C820" t="s">
        <v>318</v>
      </c>
      <c r="D820" t="str">
        <f t="shared" si="27"/>
        <v>01113</v>
      </c>
      <c r="E820" t="s">
        <v>378</v>
      </c>
      <c r="F820" s="17">
        <v>0</v>
      </c>
      <c r="G820" s="17">
        <v>0</v>
      </c>
      <c r="H820" s="17">
        <v>0</v>
      </c>
      <c r="I820" s="17">
        <v>0</v>
      </c>
      <c r="J820" s="17">
        <v>0</v>
      </c>
      <c r="K820" s="17">
        <v>0</v>
      </c>
      <c r="L820" s="17">
        <v>0</v>
      </c>
      <c r="M820" s="17">
        <v>0</v>
      </c>
      <c r="N820" s="17">
        <v>0</v>
      </c>
      <c r="O820" s="17">
        <v>61025</v>
      </c>
      <c r="P820" s="17">
        <v>0</v>
      </c>
      <c r="Q820" s="17">
        <v>0</v>
      </c>
      <c r="R820" s="17">
        <v>0</v>
      </c>
      <c r="S820" s="17">
        <v>0</v>
      </c>
      <c r="T820" s="17">
        <v>0</v>
      </c>
      <c r="U820" s="105">
        <v>0</v>
      </c>
      <c r="V820" s="105">
        <v>0</v>
      </c>
      <c r="W820" s="11">
        <v>0</v>
      </c>
      <c r="X820" s="11">
        <v>0</v>
      </c>
      <c r="Y820" s="11">
        <v>0</v>
      </c>
      <c r="Z820" s="11">
        <v>0</v>
      </c>
    </row>
    <row r="821" spans="1:26" hidden="1" x14ac:dyDescent="0.25">
      <c r="A821">
        <v>7</v>
      </c>
      <c r="B821" t="str">
        <f t="shared" si="26"/>
        <v>WR-01114</v>
      </c>
      <c r="C821" t="s">
        <v>318</v>
      </c>
      <c r="D821" t="str">
        <f t="shared" si="27"/>
        <v>01114</v>
      </c>
      <c r="E821" t="s">
        <v>379</v>
      </c>
      <c r="F821" s="17">
        <v>0</v>
      </c>
      <c r="G821" s="17">
        <v>0</v>
      </c>
      <c r="H821" s="17">
        <v>0</v>
      </c>
      <c r="I821" s="17">
        <v>0</v>
      </c>
      <c r="J821" s="17">
        <v>0</v>
      </c>
      <c r="K821" s="17">
        <v>0</v>
      </c>
      <c r="L821" s="17">
        <v>0</v>
      </c>
      <c r="M821" s="17">
        <v>0</v>
      </c>
      <c r="N821" s="17">
        <v>0</v>
      </c>
      <c r="O821" s="17">
        <v>0</v>
      </c>
      <c r="P821" s="17">
        <v>0</v>
      </c>
      <c r="Q821" s="17">
        <v>0</v>
      </c>
      <c r="R821" s="17">
        <v>0</v>
      </c>
      <c r="S821" s="17">
        <v>0</v>
      </c>
      <c r="T821" s="17">
        <v>0</v>
      </c>
      <c r="U821" s="105">
        <v>0</v>
      </c>
      <c r="V821" s="105">
        <v>0</v>
      </c>
      <c r="W821" s="11">
        <v>0</v>
      </c>
      <c r="X821" s="11">
        <v>0</v>
      </c>
      <c r="Y821" s="11">
        <v>0</v>
      </c>
      <c r="Z821" s="11">
        <v>0</v>
      </c>
    </row>
    <row r="822" spans="1:26" hidden="1" x14ac:dyDescent="0.25">
      <c r="A822">
        <v>7</v>
      </c>
      <c r="B822" t="str">
        <f t="shared" si="26"/>
        <v>WR-01120</v>
      </c>
      <c r="C822" t="s">
        <v>318</v>
      </c>
      <c r="D822" t="str">
        <f t="shared" si="27"/>
        <v>01120</v>
      </c>
      <c r="E822" t="s">
        <v>380</v>
      </c>
      <c r="F822" s="17">
        <v>3002</v>
      </c>
      <c r="G822" s="17">
        <v>3001.8329199999998</v>
      </c>
      <c r="H822" s="17">
        <v>3174.21</v>
      </c>
      <c r="I822" s="17">
        <v>3174.2097899999999</v>
      </c>
      <c r="J822" s="17">
        <v>3167.4490000000001</v>
      </c>
      <c r="K822" s="17">
        <v>3167.4490000000001</v>
      </c>
      <c r="L822" s="17">
        <v>3174.3679999999999</v>
      </c>
      <c r="M822" s="17">
        <v>3174.3679999999999</v>
      </c>
      <c r="N822" s="17">
        <v>2883.03746</v>
      </c>
      <c r="O822" s="17">
        <v>0</v>
      </c>
      <c r="P822" s="17">
        <v>2776.4151700000002</v>
      </c>
      <c r="Q822" s="17">
        <v>2776.4151700000002</v>
      </c>
      <c r="R822" s="17">
        <v>2804.3818799999999</v>
      </c>
      <c r="S822" s="17">
        <v>2804.3818799999999</v>
      </c>
      <c r="T822" s="17">
        <v>2444.5643599999999</v>
      </c>
      <c r="U822" s="105">
        <v>2444.5643599999999</v>
      </c>
      <c r="V822" s="105">
        <v>2269.9371900000001</v>
      </c>
      <c r="W822" s="11">
        <v>2269.9371900000001</v>
      </c>
      <c r="X822" s="11">
        <v>1512.2686200000003</v>
      </c>
      <c r="Y822" s="11">
        <v>1512.2686200000003</v>
      </c>
      <c r="Z822" s="11">
        <v>0</v>
      </c>
    </row>
    <row r="823" spans="1:26" hidden="1" x14ac:dyDescent="0.25">
      <c r="A823">
        <v>7</v>
      </c>
      <c r="B823" t="str">
        <f t="shared" si="26"/>
        <v>WR-01121</v>
      </c>
      <c r="C823" t="s">
        <v>318</v>
      </c>
      <c r="D823" t="str">
        <f t="shared" si="27"/>
        <v>01121</v>
      </c>
      <c r="E823" t="s">
        <v>381</v>
      </c>
      <c r="F823" s="17">
        <v>98590</v>
      </c>
      <c r="G823" s="17">
        <v>98589.566170000006</v>
      </c>
      <c r="H823" s="17">
        <v>238893.535</v>
      </c>
      <c r="I823" s="17">
        <v>238893.53520000001</v>
      </c>
      <c r="J823" s="17">
        <v>24048.142</v>
      </c>
      <c r="K823" s="17">
        <v>24048.142</v>
      </c>
      <c r="L823" s="17">
        <v>23356.887999999999</v>
      </c>
      <c r="M823" s="17">
        <v>23356.887999999999</v>
      </c>
      <c r="N823" s="17">
        <v>24671.745040000002</v>
      </c>
      <c r="O823" s="17">
        <v>24672</v>
      </c>
      <c r="P823" s="17">
        <v>23713.420600000001</v>
      </c>
      <c r="Q823" s="17">
        <v>23713.420600000001</v>
      </c>
      <c r="R823" s="17">
        <v>26993.89806</v>
      </c>
      <c r="S823" s="17">
        <v>26993.89806</v>
      </c>
      <c r="T823" s="17">
        <v>187502.92887</v>
      </c>
      <c r="U823" s="105">
        <v>187502.92887</v>
      </c>
      <c r="V823" s="105">
        <v>703564.36551999999</v>
      </c>
      <c r="W823" s="11">
        <v>703564.36551999999</v>
      </c>
      <c r="X823" s="11">
        <v>974041.72113000008</v>
      </c>
      <c r="Y823" s="11">
        <v>974041.72113000008</v>
      </c>
      <c r="Z823" s="11">
        <v>642951.17937000003</v>
      </c>
    </row>
    <row r="824" spans="1:26" hidden="1" x14ac:dyDescent="0.25">
      <c r="A824">
        <v>7</v>
      </c>
      <c r="B824" t="str">
        <f t="shared" si="26"/>
        <v>WR-01122</v>
      </c>
      <c r="C824" t="s">
        <v>318</v>
      </c>
      <c r="D824" t="str">
        <f t="shared" si="27"/>
        <v>01122</v>
      </c>
      <c r="E824" t="s">
        <v>382</v>
      </c>
      <c r="F824" s="17">
        <v>29716</v>
      </c>
      <c r="G824" s="17">
        <v>29715.653839999999</v>
      </c>
      <c r="H824" s="17">
        <v>21498.427</v>
      </c>
      <c r="I824" s="17">
        <v>21498.427009999999</v>
      </c>
      <c r="J824" s="17">
        <v>62540.991999999998</v>
      </c>
      <c r="K824" s="17">
        <v>62540.991999999998</v>
      </c>
      <c r="L824" s="17">
        <v>24631.308000000001</v>
      </c>
      <c r="M824" s="17">
        <v>24631.308000000001</v>
      </c>
      <c r="N824" s="17">
        <v>25423.764070000001</v>
      </c>
      <c r="O824" s="17">
        <v>25424</v>
      </c>
      <c r="P824" s="17">
        <v>33143.839679999997</v>
      </c>
      <c r="Q824" s="17">
        <v>33143.839679999997</v>
      </c>
      <c r="R824" s="17">
        <v>35284.4182</v>
      </c>
      <c r="S824" s="17">
        <v>35284.4182</v>
      </c>
      <c r="T824" s="17">
        <v>33789.611920000003</v>
      </c>
      <c r="U824" s="105">
        <v>33789.611920000003</v>
      </c>
      <c r="V824" s="105">
        <v>47347.386919999997</v>
      </c>
      <c r="W824" s="11">
        <v>47347.386919999997</v>
      </c>
      <c r="X824" s="11">
        <v>46729.928010000003</v>
      </c>
      <c r="Y824" s="11">
        <v>46729.928010000003</v>
      </c>
      <c r="Z824" s="11">
        <v>11504.441710000001</v>
      </c>
    </row>
    <row r="825" spans="1:26" hidden="1" x14ac:dyDescent="0.25">
      <c r="A825">
        <v>7</v>
      </c>
      <c r="B825" t="str">
        <f t="shared" si="26"/>
        <v>WR-01123</v>
      </c>
      <c r="C825" t="s">
        <v>318</v>
      </c>
      <c r="D825" t="str">
        <f t="shared" si="27"/>
        <v>01123</v>
      </c>
      <c r="E825" t="s">
        <v>383</v>
      </c>
      <c r="F825" s="17">
        <v>0</v>
      </c>
      <c r="G825" s="17">
        <v>0</v>
      </c>
      <c r="H825" s="17">
        <v>0</v>
      </c>
      <c r="I825" s="17">
        <v>0</v>
      </c>
      <c r="J825" s="17">
        <v>0</v>
      </c>
      <c r="K825" s="17">
        <v>0</v>
      </c>
      <c r="L825" s="17">
        <v>0</v>
      </c>
      <c r="M825" s="17">
        <v>0</v>
      </c>
      <c r="N825" s="17">
        <v>0</v>
      </c>
      <c r="O825" s="17">
        <v>0</v>
      </c>
      <c r="P825" s="17">
        <v>0</v>
      </c>
      <c r="Q825" s="17">
        <v>0</v>
      </c>
      <c r="R825" s="17">
        <v>0</v>
      </c>
      <c r="S825" s="17">
        <v>0</v>
      </c>
      <c r="T825" s="17">
        <v>0</v>
      </c>
      <c r="U825" s="105">
        <v>0</v>
      </c>
      <c r="V825" s="105">
        <v>0</v>
      </c>
      <c r="W825" s="11">
        <v>0</v>
      </c>
      <c r="X825" s="11">
        <v>0</v>
      </c>
      <c r="Y825" s="11">
        <v>0</v>
      </c>
      <c r="Z825" s="11">
        <v>0</v>
      </c>
    </row>
    <row r="826" spans="1:26" hidden="1" x14ac:dyDescent="0.25">
      <c r="A826">
        <v>7</v>
      </c>
      <c r="B826" t="str">
        <f t="shared" si="26"/>
        <v>WR-01124</v>
      </c>
      <c r="C826" t="s">
        <v>318</v>
      </c>
      <c r="D826" t="str">
        <f t="shared" si="27"/>
        <v>01124</v>
      </c>
      <c r="E826" t="s">
        <v>384</v>
      </c>
      <c r="F826" s="17">
        <v>0</v>
      </c>
      <c r="G826" s="17">
        <v>0</v>
      </c>
      <c r="H826" s="17">
        <v>0</v>
      </c>
      <c r="I826" s="17">
        <v>0</v>
      </c>
      <c r="J826" s="17">
        <v>0</v>
      </c>
      <c r="K826" s="17">
        <v>0</v>
      </c>
      <c r="L826" s="17">
        <v>0</v>
      </c>
      <c r="M826" s="17">
        <v>0</v>
      </c>
      <c r="N826" s="17">
        <v>0</v>
      </c>
      <c r="O826" s="17">
        <v>0</v>
      </c>
      <c r="P826" s="17">
        <v>0</v>
      </c>
      <c r="Q826" s="17">
        <v>0</v>
      </c>
      <c r="R826" s="17">
        <v>0</v>
      </c>
      <c r="S826" s="17">
        <v>0</v>
      </c>
      <c r="T826" s="17">
        <v>0</v>
      </c>
      <c r="U826" s="105">
        <v>0</v>
      </c>
      <c r="V826" s="105">
        <v>0</v>
      </c>
      <c r="W826" s="11">
        <v>0</v>
      </c>
      <c r="X826" s="11">
        <v>0</v>
      </c>
      <c r="Y826" s="11">
        <v>0</v>
      </c>
      <c r="Z826" s="11">
        <v>0</v>
      </c>
    </row>
    <row r="827" spans="1:26" hidden="1" x14ac:dyDescent="0.25">
      <c r="A827">
        <v>7</v>
      </c>
      <c r="B827" t="str">
        <f t="shared" si="26"/>
        <v>WR-01130</v>
      </c>
      <c r="C827" t="s">
        <v>318</v>
      </c>
      <c r="D827" t="str">
        <f t="shared" si="27"/>
        <v>01130</v>
      </c>
      <c r="E827" t="s">
        <v>385</v>
      </c>
      <c r="F827" s="17">
        <v>66626</v>
      </c>
      <c r="G827" s="17">
        <v>61725.689999999995</v>
      </c>
      <c r="H827" s="17">
        <v>51567.255000000005</v>
      </c>
      <c r="I827" s="17">
        <v>55855.823959999994</v>
      </c>
      <c r="J827" s="17">
        <v>58095.057999999997</v>
      </c>
      <c r="K827" s="17">
        <v>59919.408000000003</v>
      </c>
      <c r="L827" s="17">
        <v>57333.932999999997</v>
      </c>
      <c r="M827" s="17">
        <v>57333.932999999997</v>
      </c>
      <c r="N827" s="17">
        <v>61956.464449999999</v>
      </c>
      <c r="O827" s="17">
        <v>931</v>
      </c>
      <c r="P827" s="17">
        <v>56539.084550000007</v>
      </c>
      <c r="Q827" s="17">
        <v>56539.084550000007</v>
      </c>
      <c r="R827" s="17">
        <v>65538.583129999999</v>
      </c>
      <c r="S827" s="17">
        <v>65538.583129999999</v>
      </c>
      <c r="T827" s="17">
        <v>63650.680780000002</v>
      </c>
      <c r="U827" s="105">
        <v>63650.680780000002</v>
      </c>
      <c r="V827" s="105">
        <v>63375.884370000007</v>
      </c>
      <c r="W827" s="11">
        <v>64596.091990000008</v>
      </c>
      <c r="X827" s="11">
        <v>67719.828399999999</v>
      </c>
      <c r="Y827" s="11">
        <v>67719.828399999984</v>
      </c>
      <c r="Z827" s="11">
        <v>66545.850222599998</v>
      </c>
    </row>
    <row r="828" spans="1:26" hidden="1" x14ac:dyDescent="0.25">
      <c r="A828">
        <v>7</v>
      </c>
      <c r="B828" t="str">
        <f t="shared" si="26"/>
        <v>WR-01131</v>
      </c>
      <c r="C828" t="s">
        <v>318</v>
      </c>
      <c r="D828" t="str">
        <f t="shared" si="27"/>
        <v>01131</v>
      </c>
      <c r="E828" t="s">
        <v>386</v>
      </c>
      <c r="F828" s="17">
        <v>0</v>
      </c>
      <c r="G828" s="17">
        <v>0</v>
      </c>
      <c r="H828" s="17">
        <v>0</v>
      </c>
      <c r="I828" s="17">
        <v>0</v>
      </c>
      <c r="J828" s="17">
        <v>0</v>
      </c>
      <c r="K828" s="17">
        <v>0</v>
      </c>
      <c r="L828" s="17">
        <v>0</v>
      </c>
      <c r="M828" s="17">
        <v>0</v>
      </c>
      <c r="N828" s="17">
        <v>0</v>
      </c>
      <c r="O828" s="17">
        <v>0</v>
      </c>
      <c r="P828" s="17">
        <v>0</v>
      </c>
      <c r="Q828" s="17">
        <v>0</v>
      </c>
      <c r="R828" s="17">
        <v>0</v>
      </c>
      <c r="S828" s="17">
        <v>0</v>
      </c>
      <c r="T828" s="17">
        <v>0</v>
      </c>
      <c r="U828" s="105">
        <v>0</v>
      </c>
      <c r="V828" s="105">
        <v>0</v>
      </c>
      <c r="W828" s="11">
        <v>0</v>
      </c>
      <c r="X828" s="11">
        <v>0</v>
      </c>
      <c r="Y828" s="11">
        <v>0</v>
      </c>
      <c r="Z828" s="11">
        <v>0</v>
      </c>
    </row>
    <row r="829" spans="1:26" hidden="1" x14ac:dyDescent="0.25">
      <c r="A829">
        <v>7</v>
      </c>
      <c r="B829" t="str">
        <f t="shared" si="26"/>
        <v>WR-01132</v>
      </c>
      <c r="C829" t="s">
        <v>318</v>
      </c>
      <c r="D829" t="str">
        <f t="shared" si="27"/>
        <v>01132</v>
      </c>
      <c r="E829" t="s">
        <v>387</v>
      </c>
      <c r="F829" s="17">
        <v>0</v>
      </c>
      <c r="G829" s="17">
        <v>0</v>
      </c>
      <c r="H829" s="17">
        <v>0</v>
      </c>
      <c r="I829" s="17">
        <v>0</v>
      </c>
      <c r="J829" s="17">
        <v>0</v>
      </c>
      <c r="K829" s="17">
        <v>0</v>
      </c>
      <c r="L829" s="17">
        <v>0</v>
      </c>
      <c r="M829" s="17">
        <v>0</v>
      </c>
      <c r="N829" s="17">
        <v>0</v>
      </c>
      <c r="O829" s="17">
        <v>0</v>
      </c>
      <c r="P829" s="17">
        <v>0</v>
      </c>
      <c r="Q829" s="17">
        <v>0</v>
      </c>
      <c r="R829" s="17">
        <v>0</v>
      </c>
      <c r="S829" s="17">
        <v>0</v>
      </c>
      <c r="T829" s="17">
        <v>0</v>
      </c>
      <c r="U829" s="105">
        <v>0</v>
      </c>
      <c r="V829" s="105">
        <v>0</v>
      </c>
      <c r="W829" s="11">
        <v>0</v>
      </c>
      <c r="X829" s="11">
        <v>0</v>
      </c>
      <c r="Y829" s="11">
        <v>0</v>
      </c>
      <c r="Z829" s="11">
        <v>0</v>
      </c>
    </row>
    <row r="830" spans="1:26" hidden="1" x14ac:dyDescent="0.25">
      <c r="A830">
        <v>7</v>
      </c>
      <c r="B830" t="str">
        <f t="shared" si="26"/>
        <v>WR-0120</v>
      </c>
      <c r="C830" t="s">
        <v>318</v>
      </c>
      <c r="D830" t="str">
        <f t="shared" si="27"/>
        <v>0120</v>
      </c>
      <c r="E830" t="s">
        <v>388</v>
      </c>
      <c r="F830" s="17">
        <v>0</v>
      </c>
      <c r="G830" s="17">
        <v>0</v>
      </c>
      <c r="H830" s="17">
        <v>0</v>
      </c>
      <c r="I830" s="17">
        <v>0</v>
      </c>
      <c r="J830" s="17">
        <v>0</v>
      </c>
      <c r="K830" s="17">
        <v>0</v>
      </c>
      <c r="L830" s="17">
        <v>0</v>
      </c>
      <c r="M830" s="17">
        <v>0</v>
      </c>
      <c r="N830" s="17">
        <v>0</v>
      </c>
      <c r="O830" s="17">
        <v>0</v>
      </c>
      <c r="P830" s="17">
        <v>0</v>
      </c>
      <c r="Q830" s="17">
        <v>0</v>
      </c>
      <c r="R830" s="17">
        <v>0</v>
      </c>
      <c r="S830" s="17">
        <v>0</v>
      </c>
      <c r="T830" s="17">
        <v>0</v>
      </c>
      <c r="U830" s="105">
        <v>0</v>
      </c>
      <c r="V830" s="105">
        <v>0</v>
      </c>
      <c r="W830" s="11">
        <v>0</v>
      </c>
      <c r="X830" s="11">
        <v>0</v>
      </c>
      <c r="Y830" s="11">
        <v>0</v>
      </c>
      <c r="Z830" s="11">
        <v>0</v>
      </c>
    </row>
    <row r="831" spans="1:26" hidden="1" x14ac:dyDescent="0.25">
      <c r="A831">
        <v>7</v>
      </c>
      <c r="B831" t="str">
        <f t="shared" si="26"/>
        <v>WR-0121</v>
      </c>
      <c r="C831" t="s">
        <v>318</v>
      </c>
      <c r="D831" t="str">
        <f t="shared" si="27"/>
        <v>0121</v>
      </c>
      <c r="E831" t="s">
        <v>389</v>
      </c>
      <c r="F831" s="17">
        <v>0</v>
      </c>
      <c r="G831" s="17">
        <v>0</v>
      </c>
      <c r="H831" s="17">
        <v>0</v>
      </c>
      <c r="I831" s="17">
        <v>0</v>
      </c>
      <c r="J831" s="17">
        <v>0</v>
      </c>
      <c r="K831" s="17">
        <v>0</v>
      </c>
      <c r="L831" s="17">
        <v>0</v>
      </c>
      <c r="M831" s="17">
        <v>0</v>
      </c>
      <c r="N831" s="17">
        <v>0</v>
      </c>
      <c r="O831" s="17">
        <v>0</v>
      </c>
      <c r="P831" s="17">
        <v>0</v>
      </c>
      <c r="Q831" s="17">
        <v>0</v>
      </c>
      <c r="R831" s="17">
        <v>0</v>
      </c>
      <c r="S831" s="17">
        <v>0</v>
      </c>
      <c r="T831" s="17">
        <v>0</v>
      </c>
      <c r="U831" s="105">
        <v>0</v>
      </c>
      <c r="V831" s="105">
        <v>0</v>
      </c>
      <c r="W831" s="11">
        <v>0</v>
      </c>
      <c r="X831" s="11">
        <v>0</v>
      </c>
      <c r="Y831" s="11">
        <v>0</v>
      </c>
      <c r="Z831" s="11">
        <v>0</v>
      </c>
    </row>
    <row r="832" spans="1:26" hidden="1" x14ac:dyDescent="0.25">
      <c r="A832">
        <v>7</v>
      </c>
      <c r="B832" t="str">
        <f t="shared" si="26"/>
        <v>WR-0122</v>
      </c>
      <c r="C832" t="s">
        <v>318</v>
      </c>
      <c r="D832" t="str">
        <f t="shared" si="27"/>
        <v>0122</v>
      </c>
      <c r="E832" t="s">
        <v>390</v>
      </c>
      <c r="F832" s="17">
        <v>156</v>
      </c>
      <c r="G832" s="17">
        <v>156.44426999999999</v>
      </c>
      <c r="H832" s="17">
        <v>64.323999999999998</v>
      </c>
      <c r="I832" s="17">
        <v>64.323999999999998</v>
      </c>
      <c r="J832" s="17">
        <v>60.993000000000002</v>
      </c>
      <c r="K832" s="17">
        <v>60.993000000000002</v>
      </c>
      <c r="L832" s="17">
        <v>69.7</v>
      </c>
      <c r="M832" s="17">
        <v>69.7</v>
      </c>
      <c r="N832" s="17">
        <v>64.483930000000001</v>
      </c>
      <c r="O832" s="17">
        <v>64.483930000000001</v>
      </c>
      <c r="P832" s="17">
        <v>79.022850000000005</v>
      </c>
      <c r="Q832" s="17">
        <v>79.022850000000005</v>
      </c>
      <c r="R832" s="17">
        <v>83.919359999999998</v>
      </c>
      <c r="S832" s="17">
        <v>83.919359999999998</v>
      </c>
      <c r="T832" s="17">
        <v>75.082790000000003</v>
      </c>
      <c r="U832" s="105">
        <v>75.082790000000003</v>
      </c>
      <c r="V832" s="105">
        <v>75.168400000000005</v>
      </c>
      <c r="W832" s="11">
        <v>75.168400000000005</v>
      </c>
      <c r="X832" s="11">
        <v>103.2354</v>
      </c>
      <c r="Y832" s="11">
        <v>103.2354</v>
      </c>
      <c r="Z832" s="11">
        <v>81.260779999999997</v>
      </c>
    </row>
    <row r="833" spans="1:26" hidden="1" x14ac:dyDescent="0.25">
      <c r="A833">
        <v>7</v>
      </c>
      <c r="B833" t="str">
        <f t="shared" si="26"/>
        <v>WR-0123</v>
      </c>
      <c r="C833" t="s">
        <v>318</v>
      </c>
      <c r="D833" t="str">
        <f t="shared" si="27"/>
        <v>0123</v>
      </c>
      <c r="E833" t="s">
        <v>391</v>
      </c>
      <c r="F833" s="17">
        <v>0</v>
      </c>
      <c r="G833" s="17">
        <v>0</v>
      </c>
      <c r="H833" s="17">
        <v>0</v>
      </c>
      <c r="I833" s="17">
        <v>0</v>
      </c>
      <c r="J833" s="17">
        <v>0</v>
      </c>
      <c r="K833" s="17">
        <v>0</v>
      </c>
      <c r="L833" s="17">
        <v>0</v>
      </c>
      <c r="M833" s="17">
        <v>0</v>
      </c>
      <c r="N833" s="17">
        <v>0</v>
      </c>
      <c r="O833" s="17">
        <v>0</v>
      </c>
      <c r="P833" s="17">
        <v>0</v>
      </c>
      <c r="Q833" s="17">
        <v>0</v>
      </c>
      <c r="R833" s="17">
        <v>0</v>
      </c>
      <c r="S833" s="17">
        <v>0</v>
      </c>
      <c r="T833" s="17">
        <v>0</v>
      </c>
      <c r="U833" s="105">
        <v>0</v>
      </c>
      <c r="V833" s="105">
        <v>0</v>
      </c>
      <c r="W833" s="11">
        <v>0</v>
      </c>
      <c r="X833" s="11">
        <v>0</v>
      </c>
      <c r="Y833" s="11">
        <v>0</v>
      </c>
      <c r="Z833" s="11">
        <v>0</v>
      </c>
    </row>
    <row r="834" spans="1:26" hidden="1" x14ac:dyDescent="0.25">
      <c r="A834">
        <v>7</v>
      </c>
      <c r="B834" t="str">
        <f t="shared" si="26"/>
        <v>WR-0124</v>
      </c>
      <c r="C834" t="s">
        <v>318</v>
      </c>
      <c r="D834" t="str">
        <f t="shared" si="27"/>
        <v>0124</v>
      </c>
      <c r="E834" t="s">
        <v>392</v>
      </c>
      <c r="F834" s="17">
        <v>0</v>
      </c>
      <c r="G834" s="17">
        <v>0</v>
      </c>
      <c r="H834" s="17">
        <v>0</v>
      </c>
      <c r="I834" s="17">
        <v>0</v>
      </c>
      <c r="J834" s="17">
        <v>0</v>
      </c>
      <c r="K834" s="17">
        <v>0</v>
      </c>
      <c r="L834" s="17">
        <v>0</v>
      </c>
      <c r="M834" s="17">
        <v>0</v>
      </c>
      <c r="N834" s="17">
        <v>0</v>
      </c>
      <c r="O834" s="17">
        <v>0</v>
      </c>
      <c r="P834" s="17">
        <v>0</v>
      </c>
      <c r="Q834" s="17">
        <v>0</v>
      </c>
      <c r="R834" s="17">
        <v>0</v>
      </c>
      <c r="S834" s="17">
        <v>0</v>
      </c>
      <c r="T834" s="17">
        <v>0</v>
      </c>
      <c r="U834" s="105">
        <v>0</v>
      </c>
      <c r="V834" s="105">
        <v>0</v>
      </c>
      <c r="W834" s="11">
        <v>0</v>
      </c>
      <c r="X834" s="11">
        <v>0</v>
      </c>
      <c r="Y834" s="11">
        <v>0</v>
      </c>
      <c r="Z834" s="11">
        <v>0</v>
      </c>
    </row>
    <row r="835" spans="1:26" hidden="1" x14ac:dyDescent="0.25">
      <c r="A835">
        <v>7</v>
      </c>
      <c r="B835" t="str">
        <f t="shared" si="26"/>
        <v>WR-0131</v>
      </c>
      <c r="C835" t="s">
        <v>318</v>
      </c>
      <c r="D835" t="str">
        <f t="shared" si="27"/>
        <v>0131</v>
      </c>
      <c r="E835" t="s">
        <v>393</v>
      </c>
      <c r="F835" s="17">
        <v>243461</v>
      </c>
      <c r="G835" s="17">
        <v>243461.11452</v>
      </c>
      <c r="H835" s="17">
        <v>256372.63699999999</v>
      </c>
      <c r="I835" s="17">
        <v>256372.63714000001</v>
      </c>
      <c r="J835" s="17">
        <v>264476.07500000001</v>
      </c>
      <c r="K835" s="17">
        <v>264476.07500000001</v>
      </c>
      <c r="L835" s="17">
        <v>271146.68300000002</v>
      </c>
      <c r="M835" s="17">
        <v>271146.68300000002</v>
      </c>
      <c r="N835" s="17">
        <v>272874.42537000001</v>
      </c>
      <c r="O835" s="17">
        <v>272874.42537000001</v>
      </c>
      <c r="P835" s="17">
        <v>272236.52789999999</v>
      </c>
      <c r="Q835" s="17">
        <v>272236.52789999999</v>
      </c>
      <c r="R835" s="17">
        <v>263060.34706</v>
      </c>
      <c r="S835" s="17">
        <v>263060.34706</v>
      </c>
      <c r="T835" s="17">
        <v>269178.60973000003</v>
      </c>
      <c r="U835" s="105">
        <v>273319.08791</v>
      </c>
      <c r="V835" s="105">
        <v>264800.94245999999</v>
      </c>
      <c r="W835" s="11">
        <v>264800.94245999999</v>
      </c>
      <c r="X835" s="11">
        <v>278917.50125000009</v>
      </c>
      <c r="Y835" s="11">
        <v>278917.50125000009</v>
      </c>
      <c r="Z835" s="11">
        <v>548366.71137999999</v>
      </c>
    </row>
    <row r="836" spans="1:26" hidden="1" x14ac:dyDescent="0.25">
      <c r="A836">
        <v>7</v>
      </c>
      <c r="B836" t="str">
        <f t="shared" ref="B836:B899" si="28">C836&amp;"-"&amp;D836</f>
        <v>WR-0132</v>
      </c>
      <c r="C836" t="s">
        <v>318</v>
      </c>
      <c r="D836" t="str">
        <f t="shared" ref="D836:D899" si="29">SUBSTITUTE(E836,".","")</f>
        <v>0132</v>
      </c>
      <c r="E836" t="s">
        <v>394</v>
      </c>
      <c r="F836" s="17">
        <v>8328</v>
      </c>
      <c r="G836" s="17">
        <v>4874.7576799999997</v>
      </c>
      <c r="H836" s="17">
        <v>5823.2359999999999</v>
      </c>
      <c r="I836" s="17">
        <v>5943.7395299999998</v>
      </c>
      <c r="J836" s="17">
        <v>6463.9340000000002</v>
      </c>
      <c r="K836" s="17">
        <v>6536.134</v>
      </c>
      <c r="L836" s="17">
        <v>8176.9879999999994</v>
      </c>
      <c r="M836" s="17">
        <v>8404.0300000000007</v>
      </c>
      <c r="N836" s="17">
        <v>7679.9638199999999</v>
      </c>
      <c r="O836" s="17">
        <v>7679.9638199999999</v>
      </c>
      <c r="P836" s="17">
        <v>8375.7061900000008</v>
      </c>
      <c r="Q836" s="17">
        <v>8375.7061900000008</v>
      </c>
      <c r="R836" s="17">
        <v>8559.2715409999983</v>
      </c>
      <c r="S836" s="17">
        <v>8559.2715409999983</v>
      </c>
      <c r="T836" s="17">
        <v>8920.9049300000006</v>
      </c>
      <c r="U836" s="105">
        <v>8920.904929999997</v>
      </c>
      <c r="V836" s="105">
        <v>9235.6559900000011</v>
      </c>
      <c r="W836" s="11">
        <v>9235.6559900000011</v>
      </c>
      <c r="X836" s="11">
        <v>9294.7832699999999</v>
      </c>
      <c r="Y836" s="11">
        <v>9294.7832699999999</v>
      </c>
      <c r="Z836" s="11">
        <v>9774.6592000000001</v>
      </c>
    </row>
    <row r="837" spans="1:26" hidden="1" x14ac:dyDescent="0.25">
      <c r="A837">
        <v>7</v>
      </c>
      <c r="B837" t="str">
        <f t="shared" si="28"/>
        <v>WR-0133</v>
      </c>
      <c r="C837" t="s">
        <v>318</v>
      </c>
      <c r="D837" t="str">
        <f t="shared" si="29"/>
        <v>0133</v>
      </c>
      <c r="E837" t="s">
        <v>395</v>
      </c>
      <c r="F837" s="17">
        <v>88979</v>
      </c>
      <c r="G837" s="17">
        <v>88978.950889999993</v>
      </c>
      <c r="H837" s="17">
        <v>101199.48699999999</v>
      </c>
      <c r="I837" s="17">
        <v>101199.48691000001</v>
      </c>
      <c r="J837" s="17">
        <v>94034.418000000005</v>
      </c>
      <c r="K837" s="17">
        <v>94034.418000000005</v>
      </c>
      <c r="L837" s="17">
        <v>91176.986999999994</v>
      </c>
      <c r="M837" s="17">
        <v>91176.986999999994</v>
      </c>
      <c r="N837" s="17">
        <v>103248.35221</v>
      </c>
      <c r="O837" s="17">
        <v>103248.35221</v>
      </c>
      <c r="P837" s="17">
        <v>97490.511670000007</v>
      </c>
      <c r="Q837" s="17">
        <v>97490.511670000007</v>
      </c>
      <c r="R837" s="17">
        <v>103484.84122</v>
      </c>
      <c r="S837" s="17">
        <v>103484.84122</v>
      </c>
      <c r="T837" s="17">
        <v>104467.96775</v>
      </c>
      <c r="U837" s="105">
        <v>104467.96775</v>
      </c>
      <c r="V837" s="105">
        <v>108064.8781</v>
      </c>
      <c r="W837" s="11">
        <v>108064.8781</v>
      </c>
      <c r="X837" s="11">
        <v>113489.01567999998</v>
      </c>
      <c r="Y837" s="11">
        <v>113489.01567999998</v>
      </c>
      <c r="Z837" s="11">
        <v>115653.96524</v>
      </c>
    </row>
    <row r="838" spans="1:26" hidden="1" x14ac:dyDescent="0.25">
      <c r="A838">
        <v>7</v>
      </c>
      <c r="B838" t="str">
        <f t="shared" si="28"/>
        <v>WR-01400</v>
      </c>
      <c r="C838" t="s">
        <v>318</v>
      </c>
      <c r="D838" t="str">
        <f t="shared" si="29"/>
        <v>01400</v>
      </c>
      <c r="E838" t="s">
        <v>396</v>
      </c>
      <c r="F838" s="17">
        <v>0</v>
      </c>
      <c r="G838" s="17">
        <v>0</v>
      </c>
      <c r="H838" s="17">
        <v>0</v>
      </c>
      <c r="I838" s="17">
        <v>0</v>
      </c>
      <c r="J838" s="17">
        <v>0</v>
      </c>
      <c r="K838" s="17">
        <v>0</v>
      </c>
      <c r="L838" s="17">
        <v>0</v>
      </c>
      <c r="M838" s="17">
        <v>0</v>
      </c>
      <c r="N838" s="17">
        <v>0</v>
      </c>
      <c r="O838" s="17">
        <v>0</v>
      </c>
      <c r="P838" s="17">
        <v>0</v>
      </c>
      <c r="Q838" s="17">
        <v>0</v>
      </c>
      <c r="R838" s="17">
        <v>0</v>
      </c>
      <c r="S838" s="17">
        <v>0</v>
      </c>
      <c r="T838" s="17">
        <v>0</v>
      </c>
      <c r="U838" s="105">
        <v>0</v>
      </c>
      <c r="V838" s="105">
        <v>0</v>
      </c>
      <c r="W838" s="11">
        <v>0</v>
      </c>
      <c r="X838" s="11">
        <v>0</v>
      </c>
      <c r="Y838" s="11">
        <v>0</v>
      </c>
      <c r="Z838" s="11">
        <v>0</v>
      </c>
    </row>
    <row r="839" spans="1:26" hidden="1" x14ac:dyDescent="0.25">
      <c r="A839">
        <v>7</v>
      </c>
      <c r="B839" t="str">
        <f t="shared" si="28"/>
        <v>WR-01401</v>
      </c>
      <c r="C839" t="s">
        <v>318</v>
      </c>
      <c r="D839" t="str">
        <f t="shared" si="29"/>
        <v>01401</v>
      </c>
      <c r="E839" t="s">
        <v>397</v>
      </c>
      <c r="F839" s="17">
        <v>0</v>
      </c>
      <c r="G839" s="17">
        <v>0</v>
      </c>
      <c r="H839" s="17">
        <v>0</v>
      </c>
      <c r="I839" s="17">
        <v>0</v>
      </c>
      <c r="J839" s="17">
        <v>0</v>
      </c>
      <c r="K839" s="17">
        <v>0</v>
      </c>
      <c r="L839" s="17">
        <v>0</v>
      </c>
      <c r="M839" s="17">
        <v>0</v>
      </c>
      <c r="N839" s="17">
        <v>0</v>
      </c>
      <c r="O839" s="17">
        <v>0</v>
      </c>
      <c r="P839" s="17">
        <v>0</v>
      </c>
      <c r="Q839" s="17">
        <v>0</v>
      </c>
      <c r="R839" s="17">
        <v>0</v>
      </c>
      <c r="S839" s="17">
        <v>0</v>
      </c>
      <c r="T839" s="17">
        <v>0</v>
      </c>
      <c r="U839" s="105">
        <v>0</v>
      </c>
      <c r="V839" s="105">
        <v>0</v>
      </c>
      <c r="W839" s="11">
        <v>0</v>
      </c>
      <c r="X839" s="11">
        <v>0</v>
      </c>
      <c r="Y839" s="11">
        <v>0</v>
      </c>
      <c r="Z839" s="11">
        <v>0</v>
      </c>
    </row>
    <row r="840" spans="1:26" hidden="1" x14ac:dyDescent="0.25">
      <c r="A840">
        <v>7</v>
      </c>
      <c r="B840" t="str">
        <f t="shared" si="28"/>
        <v>WR-0150</v>
      </c>
      <c r="C840" t="s">
        <v>318</v>
      </c>
      <c r="D840" t="str">
        <f t="shared" si="29"/>
        <v>0150</v>
      </c>
      <c r="E840" t="s">
        <v>398</v>
      </c>
      <c r="F840" s="17">
        <v>0</v>
      </c>
      <c r="G840" s="17">
        <v>0</v>
      </c>
      <c r="H840" s="17">
        <v>0</v>
      </c>
      <c r="I840" s="17">
        <v>0</v>
      </c>
      <c r="J840" s="17">
        <v>0</v>
      </c>
      <c r="K840" s="17">
        <v>0</v>
      </c>
      <c r="L840" s="17">
        <v>0</v>
      </c>
      <c r="M840" s="17">
        <v>0</v>
      </c>
      <c r="N840" s="17">
        <v>0</v>
      </c>
      <c r="O840" s="17">
        <v>0</v>
      </c>
      <c r="P840" s="17">
        <v>0</v>
      </c>
      <c r="Q840" s="17">
        <v>0</v>
      </c>
      <c r="R840" s="17">
        <v>0</v>
      </c>
      <c r="S840" s="17">
        <v>0</v>
      </c>
      <c r="T840" s="17">
        <v>0</v>
      </c>
      <c r="U840" s="105">
        <v>0</v>
      </c>
      <c r="V840" s="105">
        <v>0</v>
      </c>
      <c r="W840" s="11">
        <v>0</v>
      </c>
      <c r="X840" s="11">
        <v>0</v>
      </c>
      <c r="Y840" s="11">
        <v>0</v>
      </c>
      <c r="Z840" s="11">
        <v>0</v>
      </c>
    </row>
    <row r="841" spans="1:26" hidden="1" x14ac:dyDescent="0.25">
      <c r="A841">
        <v>7</v>
      </c>
      <c r="B841" t="str">
        <f t="shared" si="28"/>
        <v>WR-01511</v>
      </c>
      <c r="C841" t="s">
        <v>318</v>
      </c>
      <c r="D841" t="str">
        <f t="shared" si="29"/>
        <v>01511</v>
      </c>
      <c r="E841" t="s">
        <v>399</v>
      </c>
      <c r="F841" s="17">
        <v>0</v>
      </c>
      <c r="G841" s="17">
        <v>0</v>
      </c>
      <c r="H841" s="17">
        <v>0</v>
      </c>
      <c r="I841" s="17">
        <v>0</v>
      </c>
      <c r="J841" s="17">
        <v>0</v>
      </c>
      <c r="K841" s="17">
        <v>0</v>
      </c>
      <c r="L841" s="17">
        <v>0</v>
      </c>
      <c r="M841" s="17">
        <v>0</v>
      </c>
      <c r="N841" s="17">
        <v>0</v>
      </c>
      <c r="O841" s="17">
        <v>0</v>
      </c>
      <c r="P841" s="17">
        <v>0</v>
      </c>
      <c r="Q841" s="17">
        <v>0</v>
      </c>
      <c r="R841" s="17">
        <v>0</v>
      </c>
      <c r="S841" s="17">
        <v>0</v>
      </c>
      <c r="T841" s="17">
        <v>0</v>
      </c>
      <c r="U841" s="105">
        <v>0</v>
      </c>
      <c r="V841" s="105">
        <v>0</v>
      </c>
      <c r="W841" s="11">
        <v>0</v>
      </c>
      <c r="X841" s="11">
        <v>0</v>
      </c>
      <c r="Y841" s="11">
        <v>0</v>
      </c>
      <c r="Z841" s="11">
        <v>0</v>
      </c>
    </row>
    <row r="842" spans="1:26" hidden="1" x14ac:dyDescent="0.25">
      <c r="A842">
        <v>7</v>
      </c>
      <c r="B842" t="str">
        <f t="shared" si="28"/>
        <v>WR-01512</v>
      </c>
      <c r="C842" t="s">
        <v>318</v>
      </c>
      <c r="D842" t="str">
        <f t="shared" si="29"/>
        <v>01512</v>
      </c>
      <c r="E842" t="s">
        <v>400</v>
      </c>
      <c r="F842" s="17">
        <v>0</v>
      </c>
      <c r="G842" s="17">
        <v>0</v>
      </c>
      <c r="H842" s="17">
        <v>0</v>
      </c>
      <c r="I842" s="17">
        <v>0</v>
      </c>
      <c r="J842" s="17">
        <v>0</v>
      </c>
      <c r="K842" s="17">
        <v>0</v>
      </c>
      <c r="L842" s="17">
        <v>0</v>
      </c>
      <c r="M842" s="17">
        <v>0</v>
      </c>
      <c r="N842" s="17">
        <v>0</v>
      </c>
      <c r="O842" s="17">
        <v>0</v>
      </c>
      <c r="P842" s="17">
        <v>0</v>
      </c>
      <c r="Q842" s="17">
        <v>0</v>
      </c>
      <c r="R842" s="17">
        <v>0</v>
      </c>
      <c r="S842" s="17">
        <v>0</v>
      </c>
      <c r="T842" s="17">
        <v>0</v>
      </c>
      <c r="U842" s="105">
        <v>0</v>
      </c>
      <c r="V842" s="105">
        <v>0</v>
      </c>
      <c r="W842" s="11">
        <v>0</v>
      </c>
      <c r="X842" s="11">
        <v>0</v>
      </c>
      <c r="Y842" s="11">
        <v>0</v>
      </c>
      <c r="Z842" s="11">
        <v>0</v>
      </c>
    </row>
    <row r="843" spans="1:26" hidden="1" x14ac:dyDescent="0.25">
      <c r="A843">
        <v>7</v>
      </c>
      <c r="B843" t="str">
        <f t="shared" si="28"/>
        <v>WR-01513</v>
      </c>
      <c r="C843" t="s">
        <v>318</v>
      </c>
      <c r="D843" t="str">
        <f t="shared" si="29"/>
        <v>01513</v>
      </c>
      <c r="E843" t="s">
        <v>401</v>
      </c>
      <c r="F843" s="17">
        <v>0</v>
      </c>
      <c r="G843" s="17">
        <v>0</v>
      </c>
      <c r="H843" s="17">
        <v>0</v>
      </c>
      <c r="I843" s="17">
        <v>0</v>
      </c>
      <c r="J843" s="17">
        <v>0</v>
      </c>
      <c r="K843" s="17">
        <v>0</v>
      </c>
      <c r="L843" s="17">
        <v>0</v>
      </c>
      <c r="M843" s="17">
        <v>0</v>
      </c>
      <c r="N843" s="17">
        <v>0</v>
      </c>
      <c r="O843" s="17">
        <v>0</v>
      </c>
      <c r="P843" s="17">
        <v>0</v>
      </c>
      <c r="Q843" s="17">
        <v>0</v>
      </c>
      <c r="R843" s="17">
        <v>0</v>
      </c>
      <c r="S843" s="17">
        <v>0</v>
      </c>
      <c r="T843" s="17">
        <v>0</v>
      </c>
      <c r="U843" s="105">
        <v>0</v>
      </c>
      <c r="V843" s="105">
        <v>0</v>
      </c>
      <c r="W843" s="11">
        <v>0</v>
      </c>
      <c r="X843" s="11">
        <v>0</v>
      </c>
      <c r="Y843" s="11">
        <v>0</v>
      </c>
      <c r="Z843" s="11">
        <v>0</v>
      </c>
    </row>
    <row r="844" spans="1:26" hidden="1" x14ac:dyDescent="0.25">
      <c r="A844">
        <v>7</v>
      </c>
      <c r="B844" t="str">
        <f t="shared" si="28"/>
        <v>WR-0152</v>
      </c>
      <c r="C844" t="s">
        <v>318</v>
      </c>
      <c r="D844" t="str">
        <f t="shared" si="29"/>
        <v>0152</v>
      </c>
      <c r="E844" t="s">
        <v>402</v>
      </c>
      <c r="F844" s="17">
        <v>0</v>
      </c>
      <c r="G844" s="17">
        <v>0</v>
      </c>
      <c r="H844" s="17">
        <v>0</v>
      </c>
      <c r="I844" s="17">
        <v>0</v>
      </c>
      <c r="J844" s="17">
        <v>0</v>
      </c>
      <c r="K844" s="17">
        <v>0</v>
      </c>
      <c r="L844" s="17">
        <v>0</v>
      </c>
      <c r="M844" s="17">
        <v>0</v>
      </c>
      <c r="N844" s="17">
        <v>0</v>
      </c>
      <c r="O844" s="17">
        <v>0</v>
      </c>
      <c r="P844" s="17">
        <v>0</v>
      </c>
      <c r="Q844" s="17">
        <v>0</v>
      </c>
      <c r="R844" s="17">
        <v>0</v>
      </c>
      <c r="S844" s="17">
        <v>0</v>
      </c>
      <c r="T844" s="17">
        <v>0</v>
      </c>
      <c r="U844" s="105">
        <v>0</v>
      </c>
      <c r="V844" s="105">
        <v>0</v>
      </c>
      <c r="W844" s="11">
        <v>0</v>
      </c>
      <c r="X844" s="11">
        <v>0</v>
      </c>
      <c r="Y844" s="11">
        <v>0</v>
      </c>
      <c r="Z844" s="11">
        <v>0</v>
      </c>
    </row>
    <row r="845" spans="1:26" hidden="1" x14ac:dyDescent="0.25">
      <c r="A845">
        <v>7</v>
      </c>
      <c r="B845" t="str">
        <f t="shared" si="28"/>
        <v>WR-0153</v>
      </c>
      <c r="C845" t="s">
        <v>318</v>
      </c>
      <c r="D845" t="str">
        <f t="shared" si="29"/>
        <v>0153</v>
      </c>
      <c r="E845" t="s">
        <v>403</v>
      </c>
      <c r="F845" s="17">
        <v>0</v>
      </c>
      <c r="G845" s="17">
        <v>0</v>
      </c>
      <c r="H845" s="17">
        <v>0</v>
      </c>
      <c r="I845" s="17">
        <v>0</v>
      </c>
      <c r="J845" s="17">
        <v>0</v>
      </c>
      <c r="K845" s="17">
        <v>0</v>
      </c>
      <c r="L845" s="17">
        <v>0</v>
      </c>
      <c r="M845" s="17">
        <v>0</v>
      </c>
      <c r="N845" s="17">
        <v>0</v>
      </c>
      <c r="O845" s="17">
        <v>0</v>
      </c>
      <c r="P845" s="17">
        <v>0</v>
      </c>
      <c r="Q845" s="17">
        <v>0</v>
      </c>
      <c r="R845" s="17">
        <v>0</v>
      </c>
      <c r="S845" s="17">
        <v>0</v>
      </c>
      <c r="T845" s="17">
        <v>0</v>
      </c>
      <c r="U845" s="105">
        <v>0</v>
      </c>
      <c r="V845" s="105">
        <v>0</v>
      </c>
      <c r="W845" s="11">
        <v>0</v>
      </c>
      <c r="X845" s="11">
        <v>0</v>
      </c>
      <c r="Y845" s="11">
        <v>0</v>
      </c>
      <c r="Z845" s="11">
        <v>0</v>
      </c>
    </row>
    <row r="846" spans="1:26" hidden="1" x14ac:dyDescent="0.25">
      <c r="A846">
        <v>7</v>
      </c>
      <c r="B846" t="str">
        <f t="shared" si="28"/>
        <v>WR-0154</v>
      </c>
      <c r="C846" t="s">
        <v>318</v>
      </c>
      <c r="D846" t="str">
        <f t="shared" si="29"/>
        <v>0154</v>
      </c>
      <c r="E846" t="s">
        <v>404</v>
      </c>
      <c r="F846" s="17">
        <v>0</v>
      </c>
      <c r="G846" s="17">
        <v>0</v>
      </c>
      <c r="H846" s="17">
        <v>0</v>
      </c>
      <c r="I846" s="17">
        <v>0</v>
      </c>
      <c r="J846" s="17">
        <v>0</v>
      </c>
      <c r="K846" s="17">
        <v>0</v>
      </c>
      <c r="L846" s="17">
        <v>0</v>
      </c>
      <c r="M846" s="17">
        <v>0</v>
      </c>
      <c r="N846" s="17">
        <v>0</v>
      </c>
      <c r="O846" s="17">
        <v>0</v>
      </c>
      <c r="P846" s="17">
        <v>0</v>
      </c>
      <c r="Q846" s="17">
        <v>0</v>
      </c>
      <c r="R846" s="17">
        <v>0</v>
      </c>
      <c r="S846" s="17">
        <v>0</v>
      </c>
      <c r="T846" s="17">
        <v>0</v>
      </c>
      <c r="U846" s="105">
        <v>0</v>
      </c>
      <c r="V846" s="105">
        <v>0</v>
      </c>
      <c r="W846" s="11">
        <v>0</v>
      </c>
      <c r="X846" s="11">
        <v>0</v>
      </c>
      <c r="Y846" s="11">
        <v>0</v>
      </c>
      <c r="Z846" s="11">
        <v>0</v>
      </c>
    </row>
    <row r="847" spans="1:26" hidden="1" x14ac:dyDescent="0.25">
      <c r="A847">
        <v>7</v>
      </c>
      <c r="B847" t="str">
        <f t="shared" si="28"/>
        <v>WR-0155</v>
      </c>
      <c r="C847" t="s">
        <v>318</v>
      </c>
      <c r="D847" t="str">
        <f t="shared" si="29"/>
        <v>0155</v>
      </c>
      <c r="E847" t="s">
        <v>405</v>
      </c>
      <c r="F847" s="17">
        <v>0</v>
      </c>
      <c r="G847" s="17">
        <v>0</v>
      </c>
      <c r="H847" s="17">
        <v>0</v>
      </c>
      <c r="I847" s="17">
        <v>0</v>
      </c>
      <c r="J847" s="17">
        <v>0</v>
      </c>
      <c r="K847" s="17">
        <v>0</v>
      </c>
      <c r="L847" s="17">
        <v>0</v>
      </c>
      <c r="M847" s="17">
        <v>0</v>
      </c>
      <c r="N847" s="17">
        <v>0</v>
      </c>
      <c r="O847" s="17">
        <v>0</v>
      </c>
      <c r="P847" s="17">
        <v>0</v>
      </c>
      <c r="Q847" s="17">
        <v>0</v>
      </c>
      <c r="R847" s="17">
        <v>0</v>
      </c>
      <c r="S847" s="17">
        <v>0</v>
      </c>
      <c r="T847" s="17">
        <v>0</v>
      </c>
      <c r="U847" s="105">
        <v>0</v>
      </c>
      <c r="V847" s="105">
        <v>0</v>
      </c>
      <c r="W847" s="11">
        <v>0</v>
      </c>
      <c r="X847" s="11">
        <v>0</v>
      </c>
      <c r="Y847" s="11">
        <v>0</v>
      </c>
      <c r="Z847" s="11">
        <v>0</v>
      </c>
    </row>
    <row r="848" spans="1:26" hidden="1" x14ac:dyDescent="0.25">
      <c r="A848">
        <v>7</v>
      </c>
      <c r="B848" t="str">
        <f t="shared" si="28"/>
        <v>WR-0160</v>
      </c>
      <c r="C848" t="s">
        <v>318</v>
      </c>
      <c r="D848" t="str">
        <f t="shared" si="29"/>
        <v>0160</v>
      </c>
      <c r="E848" t="s">
        <v>406</v>
      </c>
      <c r="F848" s="17">
        <v>26700</v>
      </c>
      <c r="G848" s="17">
        <v>26700.456129999999</v>
      </c>
      <c r="H848" s="17">
        <v>15855.976000000001</v>
      </c>
      <c r="I848" s="17">
        <v>15855.976000000001</v>
      </c>
      <c r="J848" s="17">
        <v>20754.89</v>
      </c>
      <c r="K848" s="17">
        <v>20754.89</v>
      </c>
      <c r="L848" s="17">
        <v>34464.101000000002</v>
      </c>
      <c r="M848" s="17">
        <v>34464.101000000002</v>
      </c>
      <c r="N848" s="17">
        <v>34499.981350000002</v>
      </c>
      <c r="O848" s="17">
        <v>34499.981350000002</v>
      </c>
      <c r="P848" s="17">
        <v>15061.1301</v>
      </c>
      <c r="Q848" s="17">
        <v>15061.1301</v>
      </c>
      <c r="R848" s="17">
        <v>25615.73054</v>
      </c>
      <c r="S848" s="17">
        <v>25615.73054</v>
      </c>
      <c r="T848" s="17">
        <v>24806.212660000001</v>
      </c>
      <c r="U848" s="105">
        <v>24806.182659999999</v>
      </c>
      <c r="V848" s="105">
        <v>42010.910389999997</v>
      </c>
      <c r="W848" s="11">
        <v>42010.910389999997</v>
      </c>
      <c r="X848" s="11">
        <v>41923.301119999996</v>
      </c>
      <c r="Y848" s="11">
        <v>41923.301119999996</v>
      </c>
      <c r="Z848" s="11">
        <v>99441.538759999967</v>
      </c>
    </row>
    <row r="849" spans="1:26" hidden="1" x14ac:dyDescent="0.25">
      <c r="A849">
        <v>7</v>
      </c>
      <c r="B849" t="str">
        <f t="shared" si="28"/>
        <v>WR-0170</v>
      </c>
      <c r="C849" t="s">
        <v>318</v>
      </c>
      <c r="D849" t="str">
        <f t="shared" si="29"/>
        <v>0170</v>
      </c>
      <c r="E849" t="s">
        <v>407</v>
      </c>
      <c r="F849" s="17">
        <v>0</v>
      </c>
      <c r="G849" s="17">
        <v>0</v>
      </c>
      <c r="H849" s="17">
        <v>0</v>
      </c>
      <c r="I849" s="17">
        <v>0</v>
      </c>
      <c r="J849" s="17">
        <v>0</v>
      </c>
      <c r="K849" s="17">
        <v>0</v>
      </c>
      <c r="L849" s="17">
        <v>0</v>
      </c>
      <c r="M849" s="17">
        <v>0</v>
      </c>
      <c r="N849" s="17">
        <v>0</v>
      </c>
      <c r="O849" s="17">
        <v>0</v>
      </c>
      <c r="P849" s="17">
        <v>0</v>
      </c>
      <c r="Q849" s="17">
        <v>0</v>
      </c>
      <c r="R849" s="17">
        <v>0</v>
      </c>
      <c r="S849" s="17">
        <v>0</v>
      </c>
      <c r="T849" s="17">
        <v>0</v>
      </c>
      <c r="U849" s="105">
        <v>0</v>
      </c>
      <c r="V849" s="105">
        <v>0</v>
      </c>
      <c r="W849" s="11">
        <v>0</v>
      </c>
      <c r="X849" s="11">
        <v>0</v>
      </c>
      <c r="Y849" s="11">
        <v>0</v>
      </c>
      <c r="Z849" s="11">
        <v>0</v>
      </c>
    </row>
    <row r="850" spans="1:26" hidden="1" x14ac:dyDescent="0.25">
      <c r="A850">
        <v>7</v>
      </c>
      <c r="B850" t="str">
        <f t="shared" si="28"/>
        <v>WR-0171</v>
      </c>
      <c r="C850" t="s">
        <v>318</v>
      </c>
      <c r="D850" t="str">
        <f t="shared" si="29"/>
        <v>0171</v>
      </c>
      <c r="E850" t="s">
        <v>408</v>
      </c>
      <c r="F850" s="17">
        <v>141540</v>
      </c>
      <c r="G850" s="17">
        <v>141540.37708999999</v>
      </c>
      <c r="H850" s="17">
        <v>232689.565</v>
      </c>
      <c r="I850" s="17">
        <v>232689.565</v>
      </c>
      <c r="J850" s="17">
        <v>262539.47200000001</v>
      </c>
      <c r="K850" s="17">
        <v>262539.47200000001</v>
      </c>
      <c r="L850" s="17">
        <v>234471.834</v>
      </c>
      <c r="M850" s="17">
        <v>234471.834</v>
      </c>
      <c r="N850" s="17">
        <v>260994.16523000001</v>
      </c>
      <c r="O850" s="17">
        <v>260994.16523000001</v>
      </c>
      <c r="P850" s="17">
        <v>223707.48237000001</v>
      </c>
      <c r="Q850" s="17">
        <v>223707.48237000001</v>
      </c>
      <c r="R850" s="17">
        <v>233605.46614999999</v>
      </c>
      <c r="S850" s="17">
        <v>233605.46614999999</v>
      </c>
      <c r="T850" s="17">
        <v>236836.62521</v>
      </c>
      <c r="U850" s="105">
        <v>236836.62521</v>
      </c>
      <c r="V850" s="105">
        <v>9095.4099700000006</v>
      </c>
      <c r="W850" s="11">
        <v>9095.4099700000006</v>
      </c>
      <c r="X850" s="11">
        <v>10794.2163</v>
      </c>
      <c r="Y850" s="11">
        <v>10794.2163</v>
      </c>
      <c r="Z850" s="11">
        <v>18602.47176</v>
      </c>
    </row>
    <row r="851" spans="1:26" hidden="1" x14ac:dyDescent="0.25">
      <c r="A851">
        <v>7</v>
      </c>
      <c r="B851" t="str">
        <f t="shared" si="28"/>
        <v>WR-0172</v>
      </c>
      <c r="C851" t="s">
        <v>318</v>
      </c>
      <c r="D851" t="str">
        <f t="shared" si="29"/>
        <v>0172</v>
      </c>
      <c r="E851" t="s">
        <v>409</v>
      </c>
      <c r="F851" s="17">
        <v>30957</v>
      </c>
      <c r="G851" s="17">
        <v>30956.56612</v>
      </c>
      <c r="H851" s="17">
        <v>27246.526000000002</v>
      </c>
      <c r="I851" s="17">
        <v>27246.526000000002</v>
      </c>
      <c r="J851" s="17">
        <v>27418.847000000002</v>
      </c>
      <c r="K851" s="17">
        <v>27418.847000000002</v>
      </c>
      <c r="L851" s="17">
        <v>21930.118999999999</v>
      </c>
      <c r="M851" s="17">
        <v>21930.118999999999</v>
      </c>
      <c r="N851" s="17">
        <v>13409.51088</v>
      </c>
      <c r="O851" s="17">
        <v>13409.51088</v>
      </c>
      <c r="P851" s="17">
        <v>382.56374</v>
      </c>
      <c r="Q851" s="17">
        <v>382.56374</v>
      </c>
      <c r="R851" s="17">
        <v>9218.4238399999995</v>
      </c>
      <c r="S851" s="17">
        <v>9218.4238399999995</v>
      </c>
      <c r="T851" s="17">
        <v>6.5070100000000002</v>
      </c>
      <c r="U851" s="105">
        <v>6.5070100000000002</v>
      </c>
      <c r="V851" s="105">
        <v>6.7438000000000002</v>
      </c>
      <c r="W851" s="11">
        <v>6.7438000000000002</v>
      </c>
      <c r="X851" s="11">
        <v>6.9805799999999998</v>
      </c>
      <c r="Y851" s="11">
        <v>6.9805799999999998</v>
      </c>
      <c r="Z851" s="11">
        <v>7.2147600000000001</v>
      </c>
    </row>
    <row r="852" spans="1:26" hidden="1" x14ac:dyDescent="0.25">
      <c r="A852">
        <v>7</v>
      </c>
      <c r="B852" t="str">
        <f t="shared" si="28"/>
        <v>WR-0173</v>
      </c>
      <c r="C852" t="s">
        <v>318</v>
      </c>
      <c r="D852" t="str">
        <f t="shared" si="29"/>
        <v>0173</v>
      </c>
      <c r="E852" t="s">
        <v>410</v>
      </c>
      <c r="F852" s="17">
        <v>0</v>
      </c>
      <c r="G852" s="17">
        <v>0</v>
      </c>
      <c r="H852" s="17">
        <v>0</v>
      </c>
      <c r="I852" s="17">
        <v>0</v>
      </c>
      <c r="J852" s="17">
        <v>0</v>
      </c>
      <c r="K852" s="17">
        <v>0</v>
      </c>
      <c r="L852" s="17">
        <v>0</v>
      </c>
      <c r="M852" s="17">
        <v>0</v>
      </c>
      <c r="N852" s="17">
        <v>0</v>
      </c>
      <c r="O852" s="17">
        <v>0</v>
      </c>
      <c r="P852" s="17">
        <v>0</v>
      </c>
      <c r="Q852" s="17">
        <v>0</v>
      </c>
      <c r="R852" s="17">
        <v>0</v>
      </c>
      <c r="S852" s="17">
        <v>0</v>
      </c>
      <c r="T852" s="17">
        <v>0</v>
      </c>
      <c r="U852" s="105">
        <v>0</v>
      </c>
      <c r="V852" s="105">
        <v>0</v>
      </c>
      <c r="W852" s="11">
        <v>0</v>
      </c>
      <c r="X852" s="11">
        <v>0</v>
      </c>
      <c r="Y852" s="11">
        <v>0</v>
      </c>
      <c r="Z852" s="11">
        <v>0</v>
      </c>
    </row>
    <row r="853" spans="1:26" hidden="1" x14ac:dyDescent="0.25">
      <c r="A853">
        <v>7</v>
      </c>
      <c r="B853" t="str">
        <f t="shared" si="28"/>
        <v>WR-0174</v>
      </c>
      <c r="C853" t="s">
        <v>318</v>
      </c>
      <c r="D853" t="str">
        <f t="shared" si="29"/>
        <v>0174</v>
      </c>
      <c r="E853" t="s">
        <v>411</v>
      </c>
      <c r="F853" s="17">
        <v>0</v>
      </c>
      <c r="G853" s="17">
        <v>0</v>
      </c>
      <c r="H853" s="17">
        <v>0</v>
      </c>
      <c r="I853" s="17">
        <v>0</v>
      </c>
      <c r="J853" s="17">
        <v>0</v>
      </c>
      <c r="K853" s="17">
        <v>0</v>
      </c>
      <c r="L853" s="17">
        <v>0</v>
      </c>
      <c r="M853" s="17">
        <v>0</v>
      </c>
      <c r="N853" s="17">
        <v>0</v>
      </c>
      <c r="O853" s="17">
        <v>0</v>
      </c>
      <c r="P853" s="17">
        <v>0</v>
      </c>
      <c r="Q853" s="17">
        <v>0</v>
      </c>
      <c r="R853" s="17">
        <v>0</v>
      </c>
      <c r="S853" s="17">
        <v>0</v>
      </c>
      <c r="T853" s="17">
        <v>0</v>
      </c>
      <c r="U853" s="105">
        <v>0</v>
      </c>
      <c r="V853" s="105">
        <v>0</v>
      </c>
      <c r="W853" s="11">
        <v>0</v>
      </c>
      <c r="X853" s="11">
        <v>0</v>
      </c>
      <c r="Y853" s="11">
        <v>0</v>
      </c>
      <c r="Z853" s="11">
        <v>0</v>
      </c>
    </row>
    <row r="854" spans="1:26" hidden="1" x14ac:dyDescent="0.25">
      <c r="A854">
        <v>7</v>
      </c>
      <c r="B854" t="str">
        <f t="shared" si="28"/>
        <v>WR-0175</v>
      </c>
      <c r="C854" t="s">
        <v>318</v>
      </c>
      <c r="D854" t="str">
        <f t="shared" si="29"/>
        <v>0175</v>
      </c>
      <c r="E854" t="s">
        <v>412</v>
      </c>
      <c r="F854" s="17">
        <v>0</v>
      </c>
      <c r="G854" s="17">
        <v>0</v>
      </c>
      <c r="H854" s="17">
        <v>0</v>
      </c>
      <c r="I854" s="17">
        <v>0</v>
      </c>
      <c r="J854" s="17">
        <v>0</v>
      </c>
      <c r="K854" s="17">
        <v>0</v>
      </c>
      <c r="L854" s="17">
        <v>0</v>
      </c>
      <c r="M854" s="17">
        <v>0</v>
      </c>
      <c r="N854" s="17">
        <v>0</v>
      </c>
      <c r="O854" s="17">
        <v>0</v>
      </c>
      <c r="P854" s="17">
        <v>0</v>
      </c>
      <c r="Q854" s="17">
        <v>0</v>
      </c>
      <c r="R854" s="17">
        <v>0</v>
      </c>
      <c r="S854" s="17">
        <v>0</v>
      </c>
      <c r="T854" s="17">
        <v>0</v>
      </c>
      <c r="U854" s="105">
        <v>0</v>
      </c>
      <c r="V854" s="105">
        <v>0</v>
      </c>
      <c r="W854" s="11">
        <v>0</v>
      </c>
      <c r="X854" s="11">
        <v>0</v>
      </c>
      <c r="Y854" s="11">
        <v>0</v>
      </c>
      <c r="Z854" s="11">
        <v>0</v>
      </c>
    </row>
    <row r="855" spans="1:26" hidden="1" x14ac:dyDescent="0.25">
      <c r="A855">
        <v>7</v>
      </c>
      <c r="B855" t="str">
        <f t="shared" si="28"/>
        <v>WR-0176</v>
      </c>
      <c r="C855" t="s">
        <v>318</v>
      </c>
      <c r="D855" t="str">
        <f t="shared" si="29"/>
        <v>0176</v>
      </c>
      <c r="E855" t="s">
        <v>413</v>
      </c>
      <c r="F855" s="17">
        <v>0</v>
      </c>
      <c r="G855" s="17">
        <v>0</v>
      </c>
      <c r="H855" s="17">
        <v>0</v>
      </c>
      <c r="I855" s="17">
        <v>0</v>
      </c>
      <c r="J855" s="17">
        <v>0</v>
      </c>
      <c r="K855" s="17">
        <v>0</v>
      </c>
      <c r="L855" s="17">
        <v>0</v>
      </c>
      <c r="M855" s="17">
        <v>0</v>
      </c>
      <c r="N855" s="17">
        <v>0</v>
      </c>
      <c r="O855" s="17">
        <v>0</v>
      </c>
      <c r="P855" s="17">
        <v>0</v>
      </c>
      <c r="Q855" s="17">
        <v>0</v>
      </c>
      <c r="R855" s="17">
        <v>0</v>
      </c>
      <c r="S855" s="17">
        <v>0</v>
      </c>
      <c r="T855" s="17">
        <v>0</v>
      </c>
      <c r="U855" s="105">
        <v>0</v>
      </c>
      <c r="V855" s="105">
        <v>0</v>
      </c>
      <c r="W855" s="11">
        <v>0</v>
      </c>
      <c r="X855" s="11">
        <v>0</v>
      </c>
      <c r="Y855" s="11">
        <v>0</v>
      </c>
      <c r="Z855" s="11">
        <v>0</v>
      </c>
    </row>
    <row r="856" spans="1:26" hidden="1" x14ac:dyDescent="0.25">
      <c r="A856">
        <v>7</v>
      </c>
      <c r="B856" t="str">
        <f t="shared" si="28"/>
        <v>WR-0177</v>
      </c>
      <c r="C856" t="s">
        <v>318</v>
      </c>
      <c r="D856" t="str">
        <f t="shared" si="29"/>
        <v>0177</v>
      </c>
      <c r="E856" t="s">
        <v>414</v>
      </c>
      <c r="F856" s="17">
        <v>0</v>
      </c>
      <c r="G856" s="17">
        <v>0</v>
      </c>
      <c r="H856" s="17">
        <v>0</v>
      </c>
      <c r="I856" s="17">
        <v>0</v>
      </c>
      <c r="J856" s="17">
        <v>0</v>
      </c>
      <c r="K856" s="17">
        <v>0</v>
      </c>
      <c r="L856" s="17">
        <v>0</v>
      </c>
      <c r="M856" s="17">
        <v>0</v>
      </c>
      <c r="N856" s="17">
        <v>0</v>
      </c>
      <c r="O856" s="17">
        <v>0</v>
      </c>
      <c r="P856" s="17">
        <v>0</v>
      </c>
      <c r="Q856" s="17">
        <v>0</v>
      </c>
      <c r="R856" s="17">
        <v>0</v>
      </c>
      <c r="S856" s="17">
        <v>0</v>
      </c>
      <c r="T856" s="17">
        <v>0</v>
      </c>
      <c r="U856" s="105">
        <v>0</v>
      </c>
      <c r="V856" s="105">
        <v>0</v>
      </c>
      <c r="W856" s="11">
        <v>0</v>
      </c>
      <c r="X856" s="11">
        <v>0</v>
      </c>
      <c r="Y856" s="11">
        <v>0</v>
      </c>
      <c r="Z856" s="11">
        <v>0</v>
      </c>
    </row>
    <row r="857" spans="1:26" hidden="1" x14ac:dyDescent="0.25">
      <c r="A857">
        <v>7</v>
      </c>
      <c r="B857" t="str">
        <f t="shared" si="28"/>
        <v>WR-0180</v>
      </c>
      <c r="C857" t="s">
        <v>318</v>
      </c>
      <c r="D857" t="str">
        <f t="shared" si="29"/>
        <v>0180</v>
      </c>
      <c r="E857" t="s">
        <v>415</v>
      </c>
      <c r="F857" s="17">
        <v>0</v>
      </c>
      <c r="G857" s="17">
        <v>0</v>
      </c>
      <c r="H857" s="17">
        <v>0</v>
      </c>
      <c r="I857" s="17">
        <v>0</v>
      </c>
      <c r="J857" s="17">
        <v>0</v>
      </c>
      <c r="K857" s="17">
        <v>0</v>
      </c>
      <c r="L857" s="17">
        <v>0</v>
      </c>
      <c r="M857" s="17">
        <v>0</v>
      </c>
      <c r="N857" s="17">
        <v>0</v>
      </c>
      <c r="O857" s="17">
        <v>0</v>
      </c>
      <c r="P857" s="17">
        <v>0</v>
      </c>
      <c r="Q857" s="17">
        <v>0</v>
      </c>
      <c r="R857" s="17">
        <v>0</v>
      </c>
      <c r="S857" s="17">
        <v>0</v>
      </c>
      <c r="T857" s="17">
        <v>0</v>
      </c>
      <c r="U857" s="105">
        <v>0</v>
      </c>
      <c r="V857" s="105">
        <v>0</v>
      </c>
      <c r="W857" s="11">
        <v>0</v>
      </c>
      <c r="X857" s="11">
        <v>0</v>
      </c>
      <c r="Y857" s="11">
        <v>0</v>
      </c>
      <c r="Z857" s="11">
        <v>0</v>
      </c>
    </row>
    <row r="858" spans="1:26" hidden="1" x14ac:dyDescent="0.25">
      <c r="A858">
        <v>7</v>
      </c>
      <c r="B858" t="str">
        <f t="shared" si="28"/>
        <v>WR-01811</v>
      </c>
      <c r="C858" t="s">
        <v>318</v>
      </c>
      <c r="D858" t="str">
        <f t="shared" si="29"/>
        <v>01811</v>
      </c>
      <c r="E858" t="s">
        <v>416</v>
      </c>
      <c r="F858" s="17">
        <v>9006</v>
      </c>
      <c r="G858" s="17">
        <v>9006.4369100000004</v>
      </c>
      <c r="H858" s="17">
        <v>7315.3050000000003</v>
      </c>
      <c r="I858" s="17">
        <v>7315.3050000000003</v>
      </c>
      <c r="J858" s="17">
        <v>6182.1580000000004</v>
      </c>
      <c r="K858" s="17">
        <v>6182.1580000000004</v>
      </c>
      <c r="L858" s="17">
        <v>8018.99</v>
      </c>
      <c r="M858" s="17">
        <v>8018.99</v>
      </c>
      <c r="N858" s="17">
        <v>17649.028770000001</v>
      </c>
      <c r="O858" s="17">
        <v>17649</v>
      </c>
      <c r="P858" s="17">
        <v>14585.360409999999</v>
      </c>
      <c r="Q858" s="17">
        <v>14585.360409999999</v>
      </c>
      <c r="R858" s="17">
        <v>15500</v>
      </c>
      <c r="S858" s="17">
        <v>15500</v>
      </c>
      <c r="T858" s="17">
        <v>17158.96803</v>
      </c>
      <c r="U858" s="105">
        <v>17158.96803</v>
      </c>
      <c r="V858" s="105">
        <v>15896.257589999999</v>
      </c>
      <c r="W858" s="11">
        <v>15896.257589999999</v>
      </c>
      <c r="X858" s="11">
        <v>16866.554889999999</v>
      </c>
      <c r="Y858" s="11">
        <v>16866.554889999999</v>
      </c>
      <c r="Z858" s="11">
        <v>15677.0785</v>
      </c>
    </row>
    <row r="859" spans="1:26" hidden="1" x14ac:dyDescent="0.25">
      <c r="A859">
        <v>7</v>
      </c>
      <c r="B859" t="str">
        <f t="shared" si="28"/>
        <v>WR-01812</v>
      </c>
      <c r="C859" t="s">
        <v>318</v>
      </c>
      <c r="D859" t="str">
        <f t="shared" si="29"/>
        <v>01812</v>
      </c>
      <c r="E859" t="s">
        <v>417</v>
      </c>
      <c r="F859" s="17">
        <v>122953</v>
      </c>
      <c r="G859" s="17">
        <v>122953.03187999999</v>
      </c>
      <c r="H859" s="17">
        <v>127938.753</v>
      </c>
      <c r="I859" s="17">
        <v>127938.753</v>
      </c>
      <c r="J859" s="17">
        <v>133212.40900000001</v>
      </c>
      <c r="K859" s="17">
        <v>133212.40900000001</v>
      </c>
      <c r="L859" s="17">
        <v>134258.32399999999</v>
      </c>
      <c r="M859" s="17">
        <v>134258.32399999999</v>
      </c>
      <c r="N859" s="17">
        <v>139848.83522000001</v>
      </c>
      <c r="O859" s="17">
        <v>139849</v>
      </c>
      <c r="P859" s="17">
        <v>105937.7674</v>
      </c>
      <c r="Q859" s="17">
        <v>105937.7674</v>
      </c>
      <c r="R859" s="17">
        <v>125328.88559000001</v>
      </c>
      <c r="S859" s="17">
        <v>125328.88559000001</v>
      </c>
      <c r="T859" s="17">
        <v>130154.05856</v>
      </c>
      <c r="U859" s="105">
        <v>130154.05856</v>
      </c>
      <c r="V859" s="105">
        <v>133208.96283999999</v>
      </c>
      <c r="W859" s="11">
        <v>133208.96283999999</v>
      </c>
      <c r="X859" s="11">
        <v>140770.07389</v>
      </c>
      <c r="Y859" s="11">
        <v>140770.07389</v>
      </c>
      <c r="Z859" s="11">
        <v>144273.26383000001</v>
      </c>
    </row>
    <row r="860" spans="1:26" hidden="1" x14ac:dyDescent="0.25">
      <c r="A860">
        <v>7</v>
      </c>
      <c r="B860" t="str">
        <f t="shared" si="28"/>
        <v>WR-01821</v>
      </c>
      <c r="C860" t="s">
        <v>318</v>
      </c>
      <c r="D860" t="str">
        <f t="shared" si="29"/>
        <v>01821</v>
      </c>
      <c r="E860" t="s">
        <v>418</v>
      </c>
      <c r="F860" s="17">
        <v>187</v>
      </c>
      <c r="G860" s="17">
        <v>187.34849</v>
      </c>
      <c r="H860" s="17">
        <v>191.49299999999999</v>
      </c>
      <c r="I860" s="17">
        <v>191.49299999999999</v>
      </c>
      <c r="J860" s="17">
        <v>184</v>
      </c>
      <c r="K860" s="17">
        <v>184</v>
      </c>
      <c r="L860" s="17">
        <v>139.273</v>
      </c>
      <c r="M860" s="17">
        <v>139.273</v>
      </c>
      <c r="N860" s="17">
        <v>148.08014</v>
      </c>
      <c r="O860" s="17">
        <v>148</v>
      </c>
      <c r="P860" s="17">
        <v>267</v>
      </c>
      <c r="Q860" s="17">
        <v>68854.58597</v>
      </c>
      <c r="R860" s="17">
        <v>68899.878109999991</v>
      </c>
      <c r="S860" s="17">
        <v>68899.878109999991</v>
      </c>
      <c r="T860" s="17">
        <v>368455.52947000001</v>
      </c>
      <c r="U860" s="105">
        <v>368455.52947000001</v>
      </c>
      <c r="V860" s="105">
        <v>302714.01367000001</v>
      </c>
      <c r="W860" s="11">
        <v>302714.01367000001</v>
      </c>
      <c r="X860" s="11">
        <v>361173.47805789992</v>
      </c>
      <c r="Y860" s="11">
        <v>361173.47805789992</v>
      </c>
      <c r="Z860" s="11">
        <v>269917.30951469997</v>
      </c>
    </row>
    <row r="861" spans="1:26" hidden="1" x14ac:dyDescent="0.25">
      <c r="A861">
        <v>7</v>
      </c>
      <c r="B861" t="str">
        <f t="shared" si="28"/>
        <v>WR-01822</v>
      </c>
      <c r="C861" t="s">
        <v>318</v>
      </c>
      <c r="D861" t="str">
        <f t="shared" si="29"/>
        <v>01822</v>
      </c>
      <c r="E861" t="s">
        <v>419</v>
      </c>
      <c r="F861" s="17">
        <v>1328526</v>
      </c>
      <c r="G861" s="17">
        <v>1327950.2987210001</v>
      </c>
      <c r="H861" s="17">
        <v>1352074.0260000001</v>
      </c>
      <c r="I861" s="17">
        <v>1352074.0260000001</v>
      </c>
      <c r="J861" s="17">
        <v>1376038.993</v>
      </c>
      <c r="K861" s="17">
        <v>1376038.993</v>
      </c>
      <c r="L861" s="17">
        <v>1455627.1800000002</v>
      </c>
      <c r="M861" s="17">
        <v>1455824.56</v>
      </c>
      <c r="N861" s="17">
        <v>1492156.21196</v>
      </c>
      <c r="O861" s="17">
        <v>1492185</v>
      </c>
      <c r="P861" s="17">
        <v>1835515.6751699999</v>
      </c>
      <c r="Q861" s="17">
        <v>1835515.6751699999</v>
      </c>
      <c r="R861" s="17">
        <v>1867905.029046</v>
      </c>
      <c r="S861" s="17">
        <v>1867905.029046</v>
      </c>
      <c r="T861" s="17">
        <v>1566274.4824000001</v>
      </c>
      <c r="U861" s="105">
        <v>1546004.4824000001</v>
      </c>
      <c r="V861" s="105">
        <v>1575385.26456</v>
      </c>
      <c r="W861" s="11">
        <v>1575385.26456</v>
      </c>
      <c r="X861" s="11">
        <v>1589297.2672300003</v>
      </c>
      <c r="Y861" s="11">
        <v>1589297.2672300003</v>
      </c>
      <c r="Z861" s="11">
        <v>1646760.0961800001</v>
      </c>
    </row>
    <row r="862" spans="1:26" hidden="1" x14ac:dyDescent="0.25">
      <c r="A862">
        <v>7</v>
      </c>
      <c r="B862" t="str">
        <f t="shared" si="28"/>
        <v>WR-0183</v>
      </c>
      <c r="C862" t="s">
        <v>318</v>
      </c>
      <c r="D862" t="str">
        <f t="shared" si="29"/>
        <v>0183</v>
      </c>
      <c r="E862" t="s">
        <v>420</v>
      </c>
      <c r="F862" s="17">
        <v>0</v>
      </c>
      <c r="G862" s="17">
        <v>0</v>
      </c>
      <c r="H862" s="17">
        <v>0</v>
      </c>
      <c r="I862" s="17">
        <v>0</v>
      </c>
      <c r="J862" s="17">
        <v>0</v>
      </c>
      <c r="K862" s="17">
        <v>0</v>
      </c>
      <c r="L862" s="17">
        <v>0</v>
      </c>
      <c r="M862" s="17">
        <v>0</v>
      </c>
      <c r="N862" s="17">
        <v>0</v>
      </c>
      <c r="O862" s="17">
        <v>0</v>
      </c>
      <c r="P862" s="17">
        <v>0</v>
      </c>
      <c r="Q862" s="17">
        <v>0</v>
      </c>
      <c r="R862" s="17">
        <v>0</v>
      </c>
      <c r="S862" s="17">
        <v>0</v>
      </c>
      <c r="T862" s="17">
        <v>0</v>
      </c>
      <c r="U862" s="105">
        <v>0</v>
      </c>
      <c r="V862" s="105">
        <v>0</v>
      </c>
      <c r="W862" s="11">
        <v>0</v>
      </c>
      <c r="X862" s="11">
        <v>0</v>
      </c>
      <c r="Y862" s="11">
        <v>0</v>
      </c>
      <c r="Z862" s="11">
        <v>0</v>
      </c>
    </row>
    <row r="863" spans="1:26" hidden="1" x14ac:dyDescent="0.25">
      <c r="A863">
        <v>7</v>
      </c>
      <c r="B863" t="str">
        <f t="shared" si="28"/>
        <v>WR-0184</v>
      </c>
      <c r="C863" t="s">
        <v>318</v>
      </c>
      <c r="D863" t="str">
        <f t="shared" si="29"/>
        <v>0184</v>
      </c>
      <c r="E863" t="s">
        <v>421</v>
      </c>
      <c r="F863" s="17">
        <v>0</v>
      </c>
      <c r="G863" s="17">
        <v>0</v>
      </c>
      <c r="H863" s="17">
        <v>0</v>
      </c>
      <c r="I863" s="17">
        <v>0</v>
      </c>
      <c r="J863" s="17">
        <v>0</v>
      </c>
      <c r="K863" s="17">
        <v>0</v>
      </c>
      <c r="L863" s="17">
        <v>0</v>
      </c>
      <c r="M863" s="17">
        <v>0</v>
      </c>
      <c r="N863" s="17">
        <v>0</v>
      </c>
      <c r="O863" s="17">
        <v>0</v>
      </c>
      <c r="P863" s="17">
        <v>0</v>
      </c>
      <c r="Q863" s="17">
        <v>0</v>
      </c>
      <c r="R863" s="17">
        <v>0</v>
      </c>
      <c r="S863" s="17">
        <v>0</v>
      </c>
      <c r="T863" s="17">
        <v>0</v>
      </c>
      <c r="U863" s="105">
        <v>0</v>
      </c>
      <c r="V863" s="105">
        <v>0</v>
      </c>
      <c r="W863" s="11">
        <v>0</v>
      </c>
      <c r="X863" s="11">
        <v>0</v>
      </c>
      <c r="Y863" s="11">
        <v>0</v>
      </c>
      <c r="Z863" s="11">
        <v>0</v>
      </c>
    </row>
    <row r="864" spans="1:26" hidden="1" x14ac:dyDescent="0.25">
      <c r="A864">
        <v>7</v>
      </c>
      <c r="B864" t="str">
        <f t="shared" si="28"/>
        <v>WR-0210</v>
      </c>
      <c r="C864" t="s">
        <v>318</v>
      </c>
      <c r="D864" t="str">
        <f t="shared" si="29"/>
        <v>0210</v>
      </c>
      <c r="E864" t="s">
        <v>423</v>
      </c>
      <c r="F864" s="17">
        <v>0</v>
      </c>
      <c r="G864" s="17">
        <v>0</v>
      </c>
      <c r="H864" s="17">
        <v>0</v>
      </c>
      <c r="I864" s="17">
        <v>0</v>
      </c>
      <c r="J864" s="17">
        <v>0</v>
      </c>
      <c r="K864" s="17">
        <v>0</v>
      </c>
      <c r="L864" s="17">
        <v>0</v>
      </c>
      <c r="M864" s="17">
        <v>0</v>
      </c>
      <c r="N864" s="17">
        <v>0</v>
      </c>
      <c r="O864" s="17">
        <v>0</v>
      </c>
      <c r="P864" s="17">
        <v>0</v>
      </c>
      <c r="Q864" s="17">
        <v>0</v>
      </c>
      <c r="R864" s="17">
        <v>0</v>
      </c>
      <c r="S864" s="17">
        <v>0</v>
      </c>
      <c r="T864" s="17">
        <v>0</v>
      </c>
      <c r="U864" s="105">
        <v>0</v>
      </c>
      <c r="V864" s="105">
        <v>0</v>
      </c>
      <c r="W864" s="11">
        <v>0</v>
      </c>
      <c r="X864" s="11">
        <v>0</v>
      </c>
      <c r="Y864" s="11">
        <v>0</v>
      </c>
      <c r="Z864" s="11">
        <v>0</v>
      </c>
    </row>
    <row r="865" spans="1:26" hidden="1" x14ac:dyDescent="0.25">
      <c r="A865">
        <v>7</v>
      </c>
      <c r="B865" t="str">
        <f t="shared" si="28"/>
        <v>WR-0214</v>
      </c>
      <c r="C865" t="s">
        <v>318</v>
      </c>
      <c r="D865" t="str">
        <f t="shared" si="29"/>
        <v>0214</v>
      </c>
      <c r="E865" t="s">
        <v>424</v>
      </c>
      <c r="F865" s="17">
        <v>0</v>
      </c>
      <c r="G865" s="17">
        <v>0</v>
      </c>
      <c r="H865" s="17">
        <v>0</v>
      </c>
      <c r="I865" s="17">
        <v>0</v>
      </c>
      <c r="J865" s="17">
        <v>0</v>
      </c>
      <c r="K865" s="17">
        <v>0</v>
      </c>
      <c r="L865" s="17">
        <v>0</v>
      </c>
      <c r="M865" s="17">
        <v>0</v>
      </c>
      <c r="N865" s="17">
        <v>0</v>
      </c>
      <c r="O865" s="17">
        <v>0</v>
      </c>
      <c r="P865" s="17">
        <v>0</v>
      </c>
      <c r="Q865" s="17">
        <v>0</v>
      </c>
      <c r="R865" s="17">
        <v>0</v>
      </c>
      <c r="S865" s="17">
        <v>0</v>
      </c>
      <c r="T865" s="17">
        <v>0</v>
      </c>
      <c r="U865" s="105">
        <v>0</v>
      </c>
      <c r="V865" s="105">
        <v>0</v>
      </c>
      <c r="W865" s="11">
        <v>0</v>
      </c>
      <c r="X865" s="11">
        <v>0</v>
      </c>
      <c r="Y865" s="11">
        <v>0</v>
      </c>
      <c r="Z865" s="11">
        <v>0</v>
      </c>
    </row>
    <row r="866" spans="1:26" hidden="1" x14ac:dyDescent="0.25">
      <c r="A866">
        <v>7</v>
      </c>
      <c r="B866" t="str">
        <f t="shared" si="28"/>
        <v>WR-022</v>
      </c>
      <c r="C866" t="s">
        <v>318</v>
      </c>
      <c r="D866" t="str">
        <f t="shared" si="29"/>
        <v>022</v>
      </c>
      <c r="E866" t="s">
        <v>425</v>
      </c>
      <c r="F866" s="17">
        <v>0</v>
      </c>
      <c r="G866" s="17">
        <v>0</v>
      </c>
      <c r="H866" s="17">
        <v>0</v>
      </c>
      <c r="I866" s="17">
        <v>0</v>
      </c>
      <c r="J866" s="17">
        <v>0</v>
      </c>
      <c r="K866" s="17">
        <v>0</v>
      </c>
      <c r="L866" s="17">
        <v>0</v>
      </c>
      <c r="M866" s="17">
        <v>0</v>
      </c>
      <c r="N866" s="17">
        <v>0</v>
      </c>
      <c r="O866" s="17">
        <v>0</v>
      </c>
      <c r="P866" s="17">
        <v>0</v>
      </c>
      <c r="Q866" s="17">
        <v>0</v>
      </c>
      <c r="R866" s="17">
        <v>0</v>
      </c>
      <c r="S866" s="17">
        <v>0</v>
      </c>
      <c r="T866" s="17">
        <v>0</v>
      </c>
      <c r="U866" s="105">
        <v>0</v>
      </c>
      <c r="V866" s="105">
        <v>0</v>
      </c>
      <c r="W866" s="11">
        <v>0</v>
      </c>
      <c r="X866" s="11">
        <v>0</v>
      </c>
      <c r="Y866" s="11">
        <v>0</v>
      </c>
      <c r="Z866" s="11">
        <v>0</v>
      </c>
    </row>
    <row r="867" spans="1:26" hidden="1" x14ac:dyDescent="0.25">
      <c r="A867">
        <v>7</v>
      </c>
      <c r="B867" t="str">
        <f t="shared" si="28"/>
        <v>WR-023</v>
      </c>
      <c r="C867" t="s">
        <v>318</v>
      </c>
      <c r="D867" t="str">
        <f t="shared" si="29"/>
        <v>023</v>
      </c>
      <c r="E867" t="s">
        <v>426</v>
      </c>
      <c r="F867" s="17">
        <v>0</v>
      </c>
      <c r="G867" s="17">
        <v>0</v>
      </c>
      <c r="H867" s="17">
        <v>0</v>
      </c>
      <c r="I867" s="17">
        <v>0</v>
      </c>
      <c r="J867" s="17">
        <v>0</v>
      </c>
      <c r="K867" s="17">
        <v>0</v>
      </c>
      <c r="L867" s="17">
        <v>0</v>
      </c>
      <c r="M867" s="17">
        <v>0</v>
      </c>
      <c r="N867" s="17">
        <v>0</v>
      </c>
      <c r="O867" s="17">
        <v>0</v>
      </c>
      <c r="P867" s="17">
        <v>0</v>
      </c>
      <c r="Q867" s="17">
        <v>0</v>
      </c>
      <c r="R867" s="17">
        <v>0</v>
      </c>
      <c r="S867" s="17">
        <v>0</v>
      </c>
      <c r="T867" s="17">
        <v>0</v>
      </c>
      <c r="U867" s="105">
        <v>0</v>
      </c>
      <c r="V867" s="105">
        <v>0</v>
      </c>
      <c r="W867" s="11">
        <v>0</v>
      </c>
      <c r="X867" s="11">
        <v>0</v>
      </c>
      <c r="Y867" s="11">
        <v>0</v>
      </c>
      <c r="Z867" s="11">
        <v>0</v>
      </c>
    </row>
    <row r="868" spans="1:26" hidden="1" x14ac:dyDescent="0.25">
      <c r="A868">
        <v>7</v>
      </c>
      <c r="B868" t="str">
        <f t="shared" si="28"/>
        <v>WR-024</v>
      </c>
      <c r="C868" t="s">
        <v>318</v>
      </c>
      <c r="D868" t="str">
        <f t="shared" si="29"/>
        <v>024</v>
      </c>
      <c r="E868" t="s">
        <v>427</v>
      </c>
      <c r="F868" s="17">
        <v>0</v>
      </c>
      <c r="G868" s="17">
        <v>0</v>
      </c>
      <c r="H868" s="17">
        <v>0</v>
      </c>
      <c r="I868" s="17">
        <v>0</v>
      </c>
      <c r="J868" s="17">
        <v>0</v>
      </c>
      <c r="K868" s="17">
        <v>0</v>
      </c>
      <c r="L868" s="17">
        <v>0</v>
      </c>
      <c r="M868" s="17">
        <v>0</v>
      </c>
      <c r="N868" s="17">
        <v>0</v>
      </c>
      <c r="O868" s="17">
        <v>0</v>
      </c>
      <c r="P868" s="17">
        <v>0</v>
      </c>
      <c r="Q868" s="17">
        <v>0</v>
      </c>
      <c r="R868" s="17">
        <v>0</v>
      </c>
      <c r="S868" s="17">
        <v>0</v>
      </c>
      <c r="T868" s="17">
        <v>0</v>
      </c>
      <c r="U868" s="105">
        <v>0</v>
      </c>
      <c r="V868" s="105">
        <v>0</v>
      </c>
      <c r="W868" s="11">
        <v>0</v>
      </c>
      <c r="X868" s="11">
        <v>0</v>
      </c>
      <c r="Y868" s="11">
        <v>0</v>
      </c>
      <c r="Z868" s="11">
        <v>0</v>
      </c>
    </row>
    <row r="869" spans="1:26" hidden="1" x14ac:dyDescent="0.25">
      <c r="A869">
        <v>7</v>
      </c>
      <c r="B869" t="str">
        <f t="shared" si="28"/>
        <v>WR-025</v>
      </c>
      <c r="C869" t="s">
        <v>318</v>
      </c>
      <c r="D869" t="str">
        <f t="shared" si="29"/>
        <v>025</v>
      </c>
      <c r="E869" t="s">
        <v>428</v>
      </c>
      <c r="F869" s="17">
        <v>0</v>
      </c>
      <c r="G869" s="17">
        <v>0</v>
      </c>
      <c r="H869" s="17">
        <v>0</v>
      </c>
      <c r="I869" s="17">
        <v>0</v>
      </c>
      <c r="J869" s="17">
        <v>0</v>
      </c>
      <c r="K869" s="17">
        <v>0</v>
      </c>
      <c r="L869" s="17">
        <v>0</v>
      </c>
      <c r="M869" s="17">
        <v>0</v>
      </c>
      <c r="N869" s="17">
        <v>0</v>
      </c>
      <c r="O869" s="17">
        <v>0</v>
      </c>
      <c r="P869" s="17">
        <v>0</v>
      </c>
      <c r="Q869" s="17">
        <v>0</v>
      </c>
      <c r="R869" s="17">
        <v>0</v>
      </c>
      <c r="S869" s="17">
        <v>0</v>
      </c>
      <c r="T869" s="17">
        <v>0</v>
      </c>
      <c r="U869" s="105">
        <v>0</v>
      </c>
      <c r="V869" s="105">
        <v>0</v>
      </c>
      <c r="W869" s="11">
        <v>0</v>
      </c>
      <c r="X869" s="11">
        <v>0</v>
      </c>
      <c r="Y869" s="11">
        <v>0</v>
      </c>
      <c r="Z869" s="11">
        <v>0</v>
      </c>
    </row>
    <row r="870" spans="1:26" hidden="1" x14ac:dyDescent="0.25">
      <c r="A870">
        <v>7</v>
      </c>
      <c r="B870" t="str">
        <f t="shared" si="28"/>
        <v>WR-030</v>
      </c>
      <c r="C870" t="s">
        <v>318</v>
      </c>
      <c r="D870" t="str">
        <f t="shared" si="29"/>
        <v>030</v>
      </c>
      <c r="E870" t="s">
        <v>430</v>
      </c>
      <c r="F870" s="17">
        <v>0</v>
      </c>
      <c r="G870" s="17">
        <v>0</v>
      </c>
      <c r="H870" s="17">
        <v>0</v>
      </c>
      <c r="I870" s="17">
        <v>0</v>
      </c>
      <c r="J870" s="17">
        <v>0</v>
      </c>
      <c r="K870" s="17">
        <v>0</v>
      </c>
      <c r="L870" s="17">
        <v>0</v>
      </c>
      <c r="M870" s="17">
        <v>0</v>
      </c>
      <c r="N870" s="17">
        <v>0</v>
      </c>
      <c r="O870" s="17">
        <v>0</v>
      </c>
      <c r="P870" s="17">
        <v>0</v>
      </c>
      <c r="Q870" s="17">
        <v>0</v>
      </c>
      <c r="R870" s="17">
        <v>0</v>
      </c>
      <c r="S870" s="17">
        <v>0</v>
      </c>
      <c r="T870" s="17">
        <v>0</v>
      </c>
      <c r="U870" s="105">
        <v>0</v>
      </c>
      <c r="V870" s="105">
        <v>0</v>
      </c>
      <c r="W870" s="11">
        <v>0</v>
      </c>
      <c r="X870" s="11">
        <v>0</v>
      </c>
      <c r="Y870" s="11">
        <v>0</v>
      </c>
      <c r="Z870" s="11">
        <v>0</v>
      </c>
    </row>
    <row r="871" spans="1:26" hidden="1" x14ac:dyDescent="0.25">
      <c r="A871">
        <v>7</v>
      </c>
      <c r="B871" t="str">
        <f t="shared" si="28"/>
        <v>WR-031</v>
      </c>
      <c r="C871" t="s">
        <v>318</v>
      </c>
      <c r="D871" t="str">
        <f t="shared" si="29"/>
        <v>031</v>
      </c>
      <c r="E871" t="s">
        <v>431</v>
      </c>
      <c r="F871" s="17">
        <v>0</v>
      </c>
      <c r="G871" s="17">
        <v>0</v>
      </c>
      <c r="H871" s="17">
        <v>0</v>
      </c>
      <c r="I871" s="17">
        <v>0</v>
      </c>
      <c r="J871" s="17">
        <v>0</v>
      </c>
      <c r="K871" s="17">
        <v>0</v>
      </c>
      <c r="L871" s="17">
        <v>0</v>
      </c>
      <c r="M871" s="17">
        <v>0</v>
      </c>
      <c r="N871" s="17">
        <v>0</v>
      </c>
      <c r="O871" s="17">
        <v>0</v>
      </c>
      <c r="P871" s="17">
        <v>0</v>
      </c>
      <c r="Q871" s="17">
        <v>0</v>
      </c>
      <c r="R871" s="17">
        <v>0</v>
      </c>
      <c r="S871" s="17">
        <v>0</v>
      </c>
      <c r="T871" s="17">
        <v>0</v>
      </c>
      <c r="U871" s="105">
        <v>0</v>
      </c>
      <c r="V871" s="105">
        <v>0</v>
      </c>
      <c r="W871" s="11">
        <v>0</v>
      </c>
      <c r="X871" s="11">
        <v>0</v>
      </c>
      <c r="Y871" s="11">
        <v>0</v>
      </c>
      <c r="Z871" s="11">
        <v>0</v>
      </c>
    </row>
    <row r="872" spans="1:26" hidden="1" x14ac:dyDescent="0.25">
      <c r="A872">
        <v>7</v>
      </c>
      <c r="B872" t="str">
        <f t="shared" si="28"/>
        <v>WR-0320</v>
      </c>
      <c r="C872" t="s">
        <v>318</v>
      </c>
      <c r="D872" t="str">
        <f t="shared" si="29"/>
        <v>0320</v>
      </c>
      <c r="E872" t="s">
        <v>432</v>
      </c>
      <c r="F872" s="17">
        <v>0</v>
      </c>
      <c r="G872" s="17">
        <v>0</v>
      </c>
      <c r="H872" s="17">
        <v>0</v>
      </c>
      <c r="I872" s="17">
        <v>0</v>
      </c>
      <c r="J872" s="17">
        <v>0</v>
      </c>
      <c r="K872" s="17">
        <v>0</v>
      </c>
      <c r="L872" s="17">
        <v>0</v>
      </c>
      <c r="M872" s="17">
        <v>0</v>
      </c>
      <c r="N872" s="17">
        <v>0</v>
      </c>
      <c r="O872" s="17">
        <v>0</v>
      </c>
      <c r="P872" s="17">
        <v>0</v>
      </c>
      <c r="Q872" s="17">
        <v>0</v>
      </c>
      <c r="R872" s="17">
        <v>0</v>
      </c>
      <c r="S872" s="17">
        <v>0</v>
      </c>
      <c r="T872" s="17">
        <v>0</v>
      </c>
      <c r="U872" s="105">
        <v>0</v>
      </c>
      <c r="V872" s="105">
        <v>0</v>
      </c>
      <c r="W872" s="11">
        <v>0</v>
      </c>
      <c r="X872" s="11">
        <v>0</v>
      </c>
      <c r="Y872" s="11">
        <v>0</v>
      </c>
      <c r="Z872" s="11">
        <v>0</v>
      </c>
    </row>
    <row r="873" spans="1:26" hidden="1" x14ac:dyDescent="0.25">
      <c r="A873">
        <v>7</v>
      </c>
      <c r="B873" t="str">
        <f t="shared" si="28"/>
        <v>WR-0321</v>
      </c>
      <c r="C873" t="s">
        <v>318</v>
      </c>
      <c r="D873" t="str">
        <f t="shared" si="29"/>
        <v>0321</v>
      </c>
      <c r="E873" t="s">
        <v>433</v>
      </c>
      <c r="F873" s="17">
        <v>0</v>
      </c>
      <c r="G873" s="17">
        <v>0</v>
      </c>
      <c r="H873" s="17">
        <v>0</v>
      </c>
      <c r="I873" s="17">
        <v>0</v>
      </c>
      <c r="J873" s="17">
        <v>0</v>
      </c>
      <c r="K873" s="17">
        <v>0</v>
      </c>
      <c r="L873" s="17">
        <v>0</v>
      </c>
      <c r="M873" s="17">
        <v>0</v>
      </c>
      <c r="N873" s="17">
        <v>0</v>
      </c>
      <c r="O873" s="17">
        <v>0</v>
      </c>
      <c r="P873" s="17">
        <v>0</v>
      </c>
      <c r="Q873" s="17">
        <v>0</v>
      </c>
      <c r="R873" s="17">
        <v>0</v>
      </c>
      <c r="S873" s="17">
        <v>0</v>
      </c>
      <c r="T873" s="17">
        <v>0</v>
      </c>
      <c r="U873" s="105">
        <v>0</v>
      </c>
      <c r="V873" s="105">
        <v>0</v>
      </c>
      <c r="W873" s="11">
        <v>0</v>
      </c>
      <c r="X873" s="11">
        <v>0</v>
      </c>
      <c r="Y873" s="11">
        <v>0</v>
      </c>
      <c r="Z873" s="11">
        <v>0</v>
      </c>
    </row>
    <row r="874" spans="1:26" hidden="1" x14ac:dyDescent="0.25">
      <c r="A874">
        <v>7</v>
      </c>
      <c r="B874" t="str">
        <f t="shared" si="28"/>
        <v>WR-0322</v>
      </c>
      <c r="C874" t="s">
        <v>318</v>
      </c>
      <c r="D874" t="str">
        <f t="shared" si="29"/>
        <v>0322</v>
      </c>
      <c r="E874" t="s">
        <v>434</v>
      </c>
      <c r="F874" s="17">
        <v>0</v>
      </c>
      <c r="G874" s="17">
        <v>0</v>
      </c>
      <c r="H874" s="17">
        <v>0</v>
      </c>
      <c r="I874" s="17">
        <v>0</v>
      </c>
      <c r="J874" s="17">
        <v>0</v>
      </c>
      <c r="K874" s="17">
        <v>0</v>
      </c>
      <c r="L874" s="17">
        <v>0</v>
      </c>
      <c r="M874" s="17">
        <v>0</v>
      </c>
      <c r="N874" s="17">
        <v>0</v>
      </c>
      <c r="O874" s="17">
        <v>0</v>
      </c>
      <c r="P874" s="17">
        <v>0</v>
      </c>
      <c r="Q874" s="17">
        <v>0</v>
      </c>
      <c r="R874" s="17">
        <v>0</v>
      </c>
      <c r="S874" s="17">
        <v>0</v>
      </c>
      <c r="T874" s="17">
        <v>0</v>
      </c>
      <c r="U874" s="105">
        <v>0</v>
      </c>
      <c r="V874" s="105">
        <v>0</v>
      </c>
      <c r="W874" s="11">
        <v>0</v>
      </c>
      <c r="X874" s="11">
        <v>0</v>
      </c>
      <c r="Y874" s="11">
        <v>0</v>
      </c>
      <c r="Z874" s="11">
        <v>0</v>
      </c>
    </row>
    <row r="875" spans="1:26" hidden="1" x14ac:dyDescent="0.25">
      <c r="A875">
        <v>7</v>
      </c>
      <c r="B875" t="str">
        <f t="shared" si="28"/>
        <v>WR-033</v>
      </c>
      <c r="C875" t="s">
        <v>318</v>
      </c>
      <c r="D875" t="str">
        <f t="shared" si="29"/>
        <v>033</v>
      </c>
      <c r="E875" t="s">
        <v>435</v>
      </c>
      <c r="F875" s="17">
        <v>0</v>
      </c>
      <c r="G875" s="17">
        <v>0</v>
      </c>
      <c r="H875" s="17">
        <v>0</v>
      </c>
      <c r="I875" s="17">
        <v>0</v>
      </c>
      <c r="J875" s="17">
        <v>0</v>
      </c>
      <c r="K875" s="17">
        <v>0</v>
      </c>
      <c r="L875" s="17">
        <v>0</v>
      </c>
      <c r="M875" s="17">
        <v>0</v>
      </c>
      <c r="N875" s="17">
        <v>0</v>
      </c>
      <c r="O875" s="17">
        <v>0</v>
      </c>
      <c r="P875" s="17">
        <v>0</v>
      </c>
      <c r="Q875" s="17">
        <v>0</v>
      </c>
      <c r="R875" s="17">
        <v>0</v>
      </c>
      <c r="S875" s="17">
        <v>0</v>
      </c>
      <c r="T875" s="17">
        <v>0</v>
      </c>
      <c r="U875" s="105">
        <v>0</v>
      </c>
      <c r="V875" s="105">
        <v>0</v>
      </c>
      <c r="W875" s="11">
        <v>0</v>
      </c>
      <c r="X875" s="11">
        <v>0</v>
      </c>
      <c r="Y875" s="11">
        <v>0</v>
      </c>
      <c r="Z875" s="11">
        <v>0</v>
      </c>
    </row>
    <row r="876" spans="1:26" hidden="1" x14ac:dyDescent="0.25">
      <c r="A876">
        <v>7</v>
      </c>
      <c r="B876" t="str">
        <f t="shared" si="28"/>
        <v>WR-034</v>
      </c>
      <c r="C876" t="s">
        <v>318</v>
      </c>
      <c r="D876" t="str">
        <f t="shared" si="29"/>
        <v>034</v>
      </c>
      <c r="E876" t="s">
        <v>436</v>
      </c>
      <c r="F876" s="17">
        <v>0</v>
      </c>
      <c r="G876" s="17">
        <v>0</v>
      </c>
      <c r="H876" s="17">
        <v>0</v>
      </c>
      <c r="I876" s="17">
        <v>0</v>
      </c>
      <c r="J876" s="17">
        <v>0</v>
      </c>
      <c r="K876" s="17">
        <v>0</v>
      </c>
      <c r="L876" s="17">
        <v>0</v>
      </c>
      <c r="M876" s="17">
        <v>0</v>
      </c>
      <c r="N876" s="17">
        <v>0</v>
      </c>
      <c r="O876" s="17">
        <v>0</v>
      </c>
      <c r="P876" s="17">
        <v>0</v>
      </c>
      <c r="Q876" s="17">
        <v>0</v>
      </c>
      <c r="R876" s="17">
        <v>0</v>
      </c>
      <c r="S876" s="17">
        <v>0</v>
      </c>
      <c r="T876" s="17">
        <v>0</v>
      </c>
      <c r="U876" s="105">
        <v>0</v>
      </c>
      <c r="V876" s="105">
        <v>0</v>
      </c>
      <c r="W876" s="11">
        <v>0</v>
      </c>
      <c r="X876" s="11">
        <v>0</v>
      </c>
      <c r="Y876" s="11">
        <v>0</v>
      </c>
      <c r="Z876" s="11">
        <v>0</v>
      </c>
    </row>
    <row r="877" spans="1:26" hidden="1" x14ac:dyDescent="0.25">
      <c r="A877">
        <v>7</v>
      </c>
      <c r="B877" t="str">
        <f t="shared" si="28"/>
        <v>WR-0350</v>
      </c>
      <c r="C877" t="s">
        <v>318</v>
      </c>
      <c r="D877" t="str">
        <f t="shared" si="29"/>
        <v>0350</v>
      </c>
      <c r="E877" t="s">
        <v>437</v>
      </c>
      <c r="F877" s="17">
        <v>0</v>
      </c>
      <c r="G877" s="17">
        <v>0</v>
      </c>
      <c r="H877" s="17">
        <v>0</v>
      </c>
      <c r="I877" s="17">
        <v>0</v>
      </c>
      <c r="J877" s="17">
        <v>0</v>
      </c>
      <c r="K877" s="17">
        <v>0</v>
      </c>
      <c r="L877" s="17">
        <v>0</v>
      </c>
      <c r="M877" s="17">
        <v>0</v>
      </c>
      <c r="N877" s="17">
        <v>0</v>
      </c>
      <c r="O877" s="17">
        <v>0</v>
      </c>
      <c r="P877" s="17">
        <v>0</v>
      </c>
      <c r="Q877" s="17">
        <v>0</v>
      </c>
      <c r="R877" s="17">
        <v>0</v>
      </c>
      <c r="S877" s="17">
        <v>0</v>
      </c>
      <c r="T877" s="17">
        <v>0</v>
      </c>
      <c r="U877" s="105">
        <v>0</v>
      </c>
      <c r="V877" s="105">
        <v>0</v>
      </c>
      <c r="W877" s="11">
        <v>0</v>
      </c>
      <c r="X877" s="11">
        <v>0</v>
      </c>
      <c r="Y877" s="11">
        <v>0</v>
      </c>
      <c r="Z877" s="11">
        <v>0</v>
      </c>
    </row>
    <row r="878" spans="1:26" hidden="1" x14ac:dyDescent="0.25">
      <c r="A878">
        <v>7</v>
      </c>
      <c r="B878" t="str">
        <f t="shared" si="28"/>
        <v>WR-0351</v>
      </c>
      <c r="C878" t="s">
        <v>318</v>
      </c>
      <c r="D878" t="str">
        <f t="shared" si="29"/>
        <v>0351</v>
      </c>
      <c r="E878" t="s">
        <v>438</v>
      </c>
      <c r="F878" s="17">
        <v>0</v>
      </c>
      <c r="G878" s="17">
        <v>0</v>
      </c>
      <c r="H878" s="17">
        <v>0</v>
      </c>
      <c r="I878" s="17">
        <v>0</v>
      </c>
      <c r="J878" s="17">
        <v>0</v>
      </c>
      <c r="K878" s="17">
        <v>0</v>
      </c>
      <c r="L878" s="17">
        <v>0</v>
      </c>
      <c r="M878" s="17">
        <v>0</v>
      </c>
      <c r="N878" s="17">
        <v>0</v>
      </c>
      <c r="O878" s="17">
        <v>0</v>
      </c>
      <c r="P878" s="17">
        <v>0</v>
      </c>
      <c r="Q878" s="17">
        <v>0</v>
      </c>
      <c r="R878" s="17">
        <v>0</v>
      </c>
      <c r="S878" s="17">
        <v>0</v>
      </c>
      <c r="T878" s="17">
        <v>0</v>
      </c>
      <c r="U878" s="105">
        <v>0</v>
      </c>
      <c r="V878" s="105">
        <v>0</v>
      </c>
      <c r="W878" s="11">
        <v>0</v>
      </c>
      <c r="X878" s="11">
        <v>0</v>
      </c>
      <c r="Y878" s="11">
        <v>0</v>
      </c>
      <c r="Z878" s="11">
        <v>0</v>
      </c>
    </row>
    <row r="879" spans="1:26" hidden="1" x14ac:dyDescent="0.25">
      <c r="A879">
        <v>7</v>
      </c>
      <c r="B879" t="str">
        <f t="shared" si="28"/>
        <v>WR-0352</v>
      </c>
      <c r="C879" t="s">
        <v>318</v>
      </c>
      <c r="D879" t="str">
        <f t="shared" si="29"/>
        <v>0352</v>
      </c>
      <c r="E879" t="s">
        <v>439</v>
      </c>
      <c r="F879" s="17">
        <v>0</v>
      </c>
      <c r="G879" s="17">
        <v>0</v>
      </c>
      <c r="H879" s="17">
        <v>0</v>
      </c>
      <c r="I879" s="17">
        <v>0</v>
      </c>
      <c r="J879" s="17">
        <v>0</v>
      </c>
      <c r="K879" s="17">
        <v>0</v>
      </c>
      <c r="L879" s="17">
        <v>0</v>
      </c>
      <c r="M879" s="17">
        <v>0</v>
      </c>
      <c r="N879" s="17">
        <v>0</v>
      </c>
      <c r="O879" s="17">
        <v>0</v>
      </c>
      <c r="P879" s="17">
        <v>0</v>
      </c>
      <c r="Q879" s="17">
        <v>0</v>
      </c>
      <c r="R879" s="17">
        <v>0</v>
      </c>
      <c r="S879" s="17">
        <v>0</v>
      </c>
      <c r="T879" s="17">
        <v>0</v>
      </c>
      <c r="U879" s="105">
        <v>0</v>
      </c>
      <c r="V879" s="105">
        <v>0</v>
      </c>
      <c r="W879" s="11">
        <v>0</v>
      </c>
      <c r="X879" s="11">
        <v>0</v>
      </c>
      <c r="Y879" s="11">
        <v>0</v>
      </c>
      <c r="Z879" s="11">
        <v>0</v>
      </c>
    </row>
    <row r="880" spans="1:26" hidden="1" x14ac:dyDescent="0.25">
      <c r="A880">
        <v>7</v>
      </c>
      <c r="B880" t="str">
        <f t="shared" si="28"/>
        <v>WR-0353</v>
      </c>
      <c r="C880" t="s">
        <v>318</v>
      </c>
      <c r="D880" t="str">
        <f t="shared" si="29"/>
        <v>0353</v>
      </c>
      <c r="E880" t="s">
        <v>440</v>
      </c>
      <c r="F880" s="17">
        <v>0</v>
      </c>
      <c r="G880" s="17">
        <v>0</v>
      </c>
      <c r="H880" s="17">
        <v>0</v>
      </c>
      <c r="I880" s="17">
        <v>0</v>
      </c>
      <c r="J880" s="17">
        <v>0</v>
      </c>
      <c r="K880" s="17">
        <v>0</v>
      </c>
      <c r="L880" s="17">
        <v>0</v>
      </c>
      <c r="M880" s="17">
        <v>0</v>
      </c>
      <c r="N880" s="17">
        <v>0</v>
      </c>
      <c r="O880" s="17">
        <v>0</v>
      </c>
      <c r="P880" s="17">
        <v>0</v>
      </c>
      <c r="Q880" s="17">
        <v>0</v>
      </c>
      <c r="R880" s="17">
        <v>0</v>
      </c>
      <c r="S880" s="17">
        <v>0</v>
      </c>
      <c r="T880" s="17">
        <v>0</v>
      </c>
      <c r="U880" s="105">
        <v>0</v>
      </c>
      <c r="V880" s="105">
        <v>0</v>
      </c>
      <c r="W880" s="11">
        <v>0</v>
      </c>
      <c r="X880" s="11">
        <v>0</v>
      </c>
      <c r="Y880" s="11">
        <v>0</v>
      </c>
      <c r="Z880" s="11">
        <v>0</v>
      </c>
    </row>
    <row r="881" spans="1:26" hidden="1" x14ac:dyDescent="0.25">
      <c r="A881">
        <v>7</v>
      </c>
      <c r="B881" t="str">
        <f t="shared" si="28"/>
        <v>WR-0354</v>
      </c>
      <c r="C881" t="s">
        <v>318</v>
      </c>
      <c r="D881" t="str">
        <f t="shared" si="29"/>
        <v>0354</v>
      </c>
      <c r="E881" t="s">
        <v>441</v>
      </c>
      <c r="F881" s="17">
        <v>0</v>
      </c>
      <c r="G881" s="17">
        <v>0</v>
      </c>
      <c r="H881" s="17">
        <v>0</v>
      </c>
      <c r="I881" s="17">
        <v>0</v>
      </c>
      <c r="J881" s="17">
        <v>0</v>
      </c>
      <c r="K881" s="17">
        <v>0</v>
      </c>
      <c r="L881" s="17">
        <v>0</v>
      </c>
      <c r="M881" s="17">
        <v>0</v>
      </c>
      <c r="N881" s="17">
        <v>0</v>
      </c>
      <c r="O881" s="17">
        <v>0</v>
      </c>
      <c r="P881" s="17">
        <v>0</v>
      </c>
      <c r="Q881" s="17">
        <v>0</v>
      </c>
      <c r="R881" s="17">
        <v>0</v>
      </c>
      <c r="S881" s="17">
        <v>0</v>
      </c>
      <c r="T881" s="17">
        <v>0</v>
      </c>
      <c r="U881" s="105">
        <v>0</v>
      </c>
      <c r="V881" s="105">
        <v>0</v>
      </c>
      <c r="W881" s="11">
        <v>0</v>
      </c>
      <c r="X881" s="11">
        <v>0</v>
      </c>
      <c r="Y881" s="11">
        <v>0</v>
      </c>
      <c r="Z881" s="11">
        <v>0</v>
      </c>
    </row>
    <row r="882" spans="1:26" hidden="1" x14ac:dyDescent="0.25">
      <c r="A882">
        <v>7</v>
      </c>
      <c r="B882" t="str">
        <f t="shared" si="28"/>
        <v>WR-036</v>
      </c>
      <c r="C882" t="s">
        <v>318</v>
      </c>
      <c r="D882" t="str">
        <f t="shared" si="29"/>
        <v>036</v>
      </c>
      <c r="E882" t="s">
        <v>442</v>
      </c>
      <c r="F882" s="17">
        <v>0</v>
      </c>
      <c r="G882" s="17">
        <v>0</v>
      </c>
      <c r="H882" s="17">
        <v>0</v>
      </c>
      <c r="I882" s="17">
        <v>0</v>
      </c>
      <c r="J882" s="17">
        <v>0</v>
      </c>
      <c r="K882" s="17">
        <v>0</v>
      </c>
      <c r="L882" s="17">
        <v>0</v>
      </c>
      <c r="M882" s="17">
        <v>0</v>
      </c>
      <c r="N882" s="17">
        <v>0</v>
      </c>
      <c r="O882" s="17">
        <v>0</v>
      </c>
      <c r="P882" s="17">
        <v>0</v>
      </c>
      <c r="Q882" s="17">
        <v>0</v>
      </c>
      <c r="R882" s="17">
        <v>0</v>
      </c>
      <c r="S882" s="17">
        <v>0</v>
      </c>
      <c r="T882" s="17">
        <v>0</v>
      </c>
      <c r="U882" s="105">
        <v>0</v>
      </c>
      <c r="V882" s="105">
        <v>0</v>
      </c>
      <c r="W882" s="11">
        <v>0</v>
      </c>
      <c r="X882" s="11">
        <v>0</v>
      </c>
      <c r="Y882" s="11">
        <v>0</v>
      </c>
      <c r="Z882" s="11">
        <v>0</v>
      </c>
    </row>
    <row r="883" spans="1:26" hidden="1" x14ac:dyDescent="0.25">
      <c r="A883">
        <v>7</v>
      </c>
      <c r="B883" t="str">
        <f t="shared" si="28"/>
        <v>WR-037</v>
      </c>
      <c r="C883" t="s">
        <v>318</v>
      </c>
      <c r="D883" t="str">
        <f t="shared" si="29"/>
        <v>037</v>
      </c>
      <c r="E883" t="s">
        <v>443</v>
      </c>
      <c r="F883" s="17">
        <v>0</v>
      </c>
      <c r="G883" s="17">
        <v>0</v>
      </c>
      <c r="H883" s="17">
        <v>0</v>
      </c>
      <c r="I883" s="17">
        <v>0</v>
      </c>
      <c r="J883" s="17">
        <v>0</v>
      </c>
      <c r="K883" s="17">
        <v>0</v>
      </c>
      <c r="L883" s="17">
        <v>0</v>
      </c>
      <c r="M883" s="17">
        <v>0</v>
      </c>
      <c r="N883" s="17">
        <v>0</v>
      </c>
      <c r="O883" s="17">
        <v>0</v>
      </c>
      <c r="P883" s="17">
        <v>0</v>
      </c>
      <c r="Q883" s="17">
        <v>0</v>
      </c>
      <c r="R883" s="17">
        <v>0</v>
      </c>
      <c r="S883" s="17">
        <v>0</v>
      </c>
      <c r="T883" s="17">
        <v>0</v>
      </c>
      <c r="U883" s="105">
        <v>0</v>
      </c>
      <c r="V883" s="105">
        <v>0</v>
      </c>
      <c r="W883" s="11">
        <v>0</v>
      </c>
      <c r="X883" s="11">
        <v>0</v>
      </c>
      <c r="Y883" s="11">
        <v>0</v>
      </c>
      <c r="Z883" s="11">
        <v>0</v>
      </c>
    </row>
    <row r="884" spans="1:26" hidden="1" x14ac:dyDescent="0.25">
      <c r="A884">
        <v>7</v>
      </c>
      <c r="B884" t="str">
        <f t="shared" si="28"/>
        <v>WR-0410</v>
      </c>
      <c r="C884" t="s">
        <v>318</v>
      </c>
      <c r="D884" t="str">
        <f t="shared" si="29"/>
        <v>0410</v>
      </c>
      <c r="E884" t="s">
        <v>444</v>
      </c>
      <c r="F884" s="17">
        <v>3099</v>
      </c>
      <c r="G884" s="17">
        <v>3099.4825999999998</v>
      </c>
      <c r="H884" s="17">
        <v>6455.7</v>
      </c>
      <c r="I884" s="17">
        <v>6455.6999599999999</v>
      </c>
      <c r="J884" s="17">
        <v>6877.9750000000004</v>
      </c>
      <c r="K884" s="17">
        <v>6877.9750000000004</v>
      </c>
      <c r="L884" s="17">
        <v>4775.2939999999999</v>
      </c>
      <c r="M884" s="17">
        <v>4775.2939999999999</v>
      </c>
      <c r="N884" s="17">
        <v>4982.1994199999999</v>
      </c>
      <c r="O884" s="17">
        <v>4982</v>
      </c>
      <c r="P884" s="17">
        <v>4973.7451600000004</v>
      </c>
      <c r="Q884" s="17">
        <v>4973.7451600000004</v>
      </c>
      <c r="R884" s="17">
        <v>4130.1532699999998</v>
      </c>
      <c r="S884" s="17">
        <v>4130.1532699999998</v>
      </c>
      <c r="T884" s="17">
        <v>5397.23693</v>
      </c>
      <c r="U884" s="105">
        <v>5852.4011600000003</v>
      </c>
      <c r="V884" s="105">
        <v>7080.8255599999993</v>
      </c>
      <c r="W884" s="11">
        <v>6221.5208299999995</v>
      </c>
      <c r="X884" s="11">
        <v>6937.1305699999994</v>
      </c>
      <c r="Y884" s="11">
        <v>6937.1305699999994</v>
      </c>
      <c r="Z884" s="11">
        <v>4124.0249799999992</v>
      </c>
    </row>
    <row r="885" spans="1:26" hidden="1" x14ac:dyDescent="0.25">
      <c r="A885">
        <v>7</v>
      </c>
      <c r="B885" t="str">
        <f t="shared" si="28"/>
        <v>WR-0411</v>
      </c>
      <c r="C885" t="s">
        <v>318</v>
      </c>
      <c r="D885" t="str">
        <f t="shared" si="29"/>
        <v>0411</v>
      </c>
      <c r="E885" t="s">
        <v>445</v>
      </c>
      <c r="F885" s="17">
        <v>379869</v>
      </c>
      <c r="G885" s="17">
        <v>372689.20052999997</v>
      </c>
      <c r="H885" s="17">
        <v>322447.43799999997</v>
      </c>
      <c r="I885" s="17">
        <v>322600.10795999999</v>
      </c>
      <c r="J885" s="17">
        <v>325319.36199999996</v>
      </c>
      <c r="K885" s="17">
        <v>330170.29200000002</v>
      </c>
      <c r="L885" s="17">
        <v>372433.49300000002</v>
      </c>
      <c r="M885" s="17">
        <v>372019.49300000002</v>
      </c>
      <c r="N885" s="17">
        <v>348363.38023000001</v>
      </c>
      <c r="O885" s="17">
        <v>348363</v>
      </c>
      <c r="P885" s="17">
        <v>856745.73177703994</v>
      </c>
      <c r="Q885" s="17">
        <v>782906.44156703993</v>
      </c>
      <c r="R885" s="17">
        <v>738041.46415999997</v>
      </c>
      <c r="S885" s="17">
        <v>738041.46415999997</v>
      </c>
      <c r="T885" s="17">
        <v>873898.3998899</v>
      </c>
      <c r="U885" s="105">
        <v>1135493.4215698999</v>
      </c>
      <c r="V885" s="105">
        <v>1568975.1869653</v>
      </c>
      <c r="W885" s="11">
        <v>1569023.4250553001</v>
      </c>
      <c r="X885" s="11">
        <v>3360798.6594515992</v>
      </c>
      <c r="Y885" s="11">
        <v>3201480.195115</v>
      </c>
      <c r="Z885" s="11">
        <v>2180505.6385328998</v>
      </c>
    </row>
    <row r="886" spans="1:26" hidden="1" x14ac:dyDescent="0.25">
      <c r="A886">
        <v>7</v>
      </c>
      <c r="B886" t="str">
        <f t="shared" si="28"/>
        <v>WR-0412</v>
      </c>
      <c r="C886" t="s">
        <v>318</v>
      </c>
      <c r="D886" t="str">
        <f t="shared" si="29"/>
        <v>0412</v>
      </c>
      <c r="E886" t="s">
        <v>446</v>
      </c>
      <c r="F886" s="17">
        <v>951956</v>
      </c>
      <c r="G886" s="17">
        <v>1012296.26532</v>
      </c>
      <c r="H886" s="17">
        <v>1017940.454</v>
      </c>
      <c r="I886" s="17">
        <v>1029583.43912</v>
      </c>
      <c r="J886" s="17">
        <v>1060605</v>
      </c>
      <c r="K886" s="17">
        <v>1059800.9350000001</v>
      </c>
      <c r="L886" s="17">
        <v>1098359.672</v>
      </c>
      <c r="M886" s="17">
        <v>1100269.6880000001</v>
      </c>
      <c r="N886" s="17">
        <v>1142459.09085</v>
      </c>
      <c r="O886" s="17">
        <v>1142455</v>
      </c>
      <c r="P886" s="17">
        <v>2360368.5078799995</v>
      </c>
      <c r="Q886" s="17">
        <v>2357975.9478799999</v>
      </c>
      <c r="R886" s="17">
        <v>2408462.5758199999</v>
      </c>
      <c r="S886" s="17">
        <v>2408462.5758199999</v>
      </c>
      <c r="T886" s="17">
        <v>2482856.5176900001</v>
      </c>
      <c r="U886" s="105">
        <v>2473502.1376900002</v>
      </c>
      <c r="V886" s="105">
        <v>2484318.9805765999</v>
      </c>
      <c r="W886" s="11">
        <v>2497887.9505765997</v>
      </c>
      <c r="X886" s="11">
        <v>2576484.0406200001</v>
      </c>
      <c r="Y886" s="11">
        <v>2576484.0406200001</v>
      </c>
      <c r="Z886" s="11">
        <v>2498614.44062</v>
      </c>
    </row>
    <row r="887" spans="1:26" hidden="1" x14ac:dyDescent="0.25">
      <c r="A887">
        <v>7</v>
      </c>
      <c r="B887" t="str">
        <f t="shared" si="28"/>
        <v>WR-0420</v>
      </c>
      <c r="C887" t="s">
        <v>318</v>
      </c>
      <c r="D887" t="str">
        <f t="shared" si="29"/>
        <v>0420</v>
      </c>
      <c r="E887" t="s">
        <v>447</v>
      </c>
      <c r="F887" s="17">
        <v>190</v>
      </c>
      <c r="G887" s="17">
        <v>239.95775</v>
      </c>
      <c r="H887" s="17">
        <v>1127.0630000000001</v>
      </c>
      <c r="I887" s="17">
        <v>1127.0625700000001</v>
      </c>
      <c r="J887" s="17">
        <v>2050.8510000000001</v>
      </c>
      <c r="K887" s="17">
        <v>2050.8510000000001</v>
      </c>
      <c r="L887" s="17">
        <v>2823.355</v>
      </c>
      <c r="M887" s="17">
        <v>2823.355</v>
      </c>
      <c r="N887" s="17">
        <v>3714.82015</v>
      </c>
      <c r="O887" s="17">
        <v>3714.82015</v>
      </c>
      <c r="P887" s="17">
        <v>3651.69769</v>
      </c>
      <c r="Q887" s="17">
        <v>3651.69769</v>
      </c>
      <c r="R887" s="17">
        <v>3867.472397</v>
      </c>
      <c r="S887" s="17">
        <v>3867.472397</v>
      </c>
      <c r="T887" s="17">
        <v>4173.8458799999999</v>
      </c>
      <c r="U887" s="105">
        <v>4173.8458799999999</v>
      </c>
      <c r="V887" s="105">
        <v>6419.6745499999997</v>
      </c>
      <c r="W887" s="11">
        <v>6419.6745499999997</v>
      </c>
      <c r="X887" s="11">
        <v>8241.9938900000016</v>
      </c>
      <c r="Y887" s="11">
        <v>8241.9938900000016</v>
      </c>
      <c r="Z887" s="11">
        <v>11990.688469999999</v>
      </c>
    </row>
    <row r="888" spans="1:26" hidden="1" x14ac:dyDescent="0.25">
      <c r="A888">
        <v>7</v>
      </c>
      <c r="B888" t="str">
        <f t="shared" si="28"/>
        <v>WR-0421</v>
      </c>
      <c r="C888" t="s">
        <v>318</v>
      </c>
      <c r="D888" t="str">
        <f t="shared" si="29"/>
        <v>0421</v>
      </c>
      <c r="E888" t="s">
        <v>448</v>
      </c>
      <c r="F888" s="17">
        <v>124277</v>
      </c>
      <c r="G888" s="17">
        <v>123880.12580000001</v>
      </c>
      <c r="H888" s="17">
        <v>110351.85800000001</v>
      </c>
      <c r="I888" s="17">
        <v>110370.61687999999</v>
      </c>
      <c r="J888" s="17">
        <v>102010.908</v>
      </c>
      <c r="K888" s="17">
        <v>102025.19799999999</v>
      </c>
      <c r="L888" s="17">
        <v>114732.492</v>
      </c>
      <c r="M888" s="17">
        <v>114732.492</v>
      </c>
      <c r="N888" s="17">
        <v>123502.93349</v>
      </c>
      <c r="O888" s="17">
        <v>123502.93349</v>
      </c>
      <c r="P888" s="17">
        <v>115864.51303</v>
      </c>
      <c r="Q888" s="17">
        <v>115864.51303</v>
      </c>
      <c r="R888" s="17">
        <v>126916.38891000001</v>
      </c>
      <c r="S888" s="17">
        <v>126916.38891000001</v>
      </c>
      <c r="T888" s="17">
        <v>123009.11741000001</v>
      </c>
      <c r="U888" s="105">
        <v>123009.11741000001</v>
      </c>
      <c r="V888" s="105">
        <v>98697.778539999999</v>
      </c>
      <c r="W888" s="11">
        <v>98697.778539999999</v>
      </c>
      <c r="X888" s="11">
        <v>98701.633729999972</v>
      </c>
      <c r="Y888" s="11">
        <v>98701.633729999972</v>
      </c>
      <c r="Z888" s="11">
        <v>109085.25801999998</v>
      </c>
    </row>
    <row r="889" spans="1:26" hidden="1" x14ac:dyDescent="0.25">
      <c r="A889">
        <v>7</v>
      </c>
      <c r="B889" t="str">
        <f t="shared" si="28"/>
        <v>WR-0422</v>
      </c>
      <c r="C889" t="s">
        <v>318</v>
      </c>
      <c r="D889" t="str">
        <f t="shared" si="29"/>
        <v>0422</v>
      </c>
      <c r="E889" t="s">
        <v>449</v>
      </c>
      <c r="F889" s="17">
        <v>10694</v>
      </c>
      <c r="G889" s="17">
        <v>10693.59928</v>
      </c>
      <c r="H889" s="17">
        <v>11420.097</v>
      </c>
      <c r="I889" s="17">
        <v>11420.097390000001</v>
      </c>
      <c r="J889" s="17">
        <v>10771.684999999999</v>
      </c>
      <c r="K889" s="17">
        <v>10771.684999999999</v>
      </c>
      <c r="L889" s="17">
        <v>9758.6270000000004</v>
      </c>
      <c r="M889" s="17">
        <v>9758.6270000000004</v>
      </c>
      <c r="N889" s="17">
        <v>10299.939050000001</v>
      </c>
      <c r="O889" s="17">
        <v>10299.939050000001</v>
      </c>
      <c r="P889" s="17">
        <v>9709.2315899999994</v>
      </c>
      <c r="Q889" s="17">
        <v>9709.2315899999994</v>
      </c>
      <c r="R889" s="17">
        <v>9656.2913900000003</v>
      </c>
      <c r="S889" s="17">
        <v>9656.2913900000003</v>
      </c>
      <c r="T889" s="17">
        <v>11165.238229999999</v>
      </c>
      <c r="U889" s="105">
        <v>9586.8140199999998</v>
      </c>
      <c r="V889" s="105">
        <v>10398.954390000001</v>
      </c>
      <c r="W889" s="11">
        <v>10398.954390000001</v>
      </c>
      <c r="X889" s="11">
        <v>10834.62464</v>
      </c>
      <c r="Y889" s="11">
        <v>10834.62464</v>
      </c>
      <c r="Z889" s="11">
        <v>11897.561369999999</v>
      </c>
    </row>
    <row r="890" spans="1:26" hidden="1" x14ac:dyDescent="0.25">
      <c r="A890">
        <v>7</v>
      </c>
      <c r="B890" t="str">
        <f t="shared" si="28"/>
        <v>WR-0423</v>
      </c>
      <c r="C890" t="s">
        <v>318</v>
      </c>
      <c r="D890" t="str">
        <f t="shared" si="29"/>
        <v>0423</v>
      </c>
      <c r="E890" t="s">
        <v>450</v>
      </c>
      <c r="F890" s="17">
        <v>1121</v>
      </c>
      <c r="G890" s="17">
        <v>997.85811999999999</v>
      </c>
      <c r="H890" s="17">
        <v>1001.4</v>
      </c>
      <c r="I890" s="17">
        <v>1215.5133000000001</v>
      </c>
      <c r="J890" s="17">
        <v>1213.164</v>
      </c>
      <c r="K890" s="17">
        <v>1287.0839999999998</v>
      </c>
      <c r="L890" s="17">
        <v>1213.1470000000002</v>
      </c>
      <c r="M890" s="17">
        <v>1213.1470000000002</v>
      </c>
      <c r="N890" s="17">
        <v>1082.9039700000001</v>
      </c>
      <c r="O890" s="17">
        <v>1082.9039700000001</v>
      </c>
      <c r="P890" s="17">
        <v>1098.99297</v>
      </c>
      <c r="Q890" s="17">
        <v>1098.99297</v>
      </c>
      <c r="R890" s="17">
        <v>1695.3627300000001</v>
      </c>
      <c r="S890" s="17">
        <v>1695.3627300000001</v>
      </c>
      <c r="T890" s="17">
        <v>114.93</v>
      </c>
      <c r="U890" s="105">
        <v>114.93</v>
      </c>
      <c r="V890" s="105">
        <v>1049.4407000000001</v>
      </c>
      <c r="W890" s="11">
        <v>1049.4407000000001</v>
      </c>
      <c r="X890" s="11">
        <v>1250.3634299999999</v>
      </c>
      <c r="Y890" s="11">
        <v>1250.3634299999999</v>
      </c>
      <c r="Z890" s="11">
        <v>1725.0461</v>
      </c>
    </row>
    <row r="891" spans="1:26" hidden="1" x14ac:dyDescent="0.25">
      <c r="A891">
        <v>7</v>
      </c>
      <c r="B891" t="str">
        <f t="shared" si="28"/>
        <v>WR-0430</v>
      </c>
      <c r="C891" t="s">
        <v>318</v>
      </c>
      <c r="D891" t="str">
        <f t="shared" si="29"/>
        <v>0430</v>
      </c>
      <c r="E891" t="s">
        <v>451</v>
      </c>
      <c r="F891" s="17">
        <v>80301</v>
      </c>
      <c r="G891" s="17">
        <v>80301.185620000004</v>
      </c>
      <c r="H891" s="17">
        <v>13611.460999999999</v>
      </c>
      <c r="I891" s="17">
        <v>13611.460650000001</v>
      </c>
      <c r="J891" s="17">
        <v>13663.045</v>
      </c>
      <c r="K891" s="17">
        <v>13663.045</v>
      </c>
      <c r="L891" s="17">
        <v>20367.02</v>
      </c>
      <c r="M891" s="17">
        <v>20367.02</v>
      </c>
      <c r="N891" s="17">
        <v>30897.895700000001</v>
      </c>
      <c r="O891" s="17">
        <v>30897.895700000001</v>
      </c>
      <c r="P891" s="17">
        <v>45683.513200000001</v>
      </c>
      <c r="Q891" s="17">
        <v>45683.513200000001</v>
      </c>
      <c r="R891" s="17">
        <v>26421.575440000001</v>
      </c>
      <c r="S891" s="17">
        <v>26421.575440000001</v>
      </c>
      <c r="T891" s="17">
        <v>29193.151860000002</v>
      </c>
      <c r="U891" s="105">
        <v>29193.151859999998</v>
      </c>
      <c r="V891" s="105">
        <v>22173.885520000003</v>
      </c>
      <c r="W891" s="11">
        <v>22173.885520000003</v>
      </c>
      <c r="X891" s="11">
        <v>20209.223249999999</v>
      </c>
      <c r="Y891" s="11">
        <v>20209.223249999999</v>
      </c>
      <c r="Z891" s="11">
        <v>178212.08860000002</v>
      </c>
    </row>
    <row r="892" spans="1:26" hidden="1" x14ac:dyDescent="0.25">
      <c r="A892">
        <v>7</v>
      </c>
      <c r="B892" t="str">
        <f t="shared" si="28"/>
        <v>WR-0431</v>
      </c>
      <c r="C892" t="s">
        <v>318</v>
      </c>
      <c r="D892" t="str">
        <f t="shared" si="29"/>
        <v>0431</v>
      </c>
      <c r="E892" t="s">
        <v>452</v>
      </c>
      <c r="F892" s="17">
        <v>0</v>
      </c>
      <c r="G892" s="17">
        <v>0</v>
      </c>
      <c r="H892" s="17">
        <v>0</v>
      </c>
      <c r="I892" s="17">
        <v>0</v>
      </c>
      <c r="J892" s="17">
        <v>0</v>
      </c>
      <c r="K892" s="17">
        <v>0</v>
      </c>
      <c r="L892" s="17">
        <v>0</v>
      </c>
      <c r="M892" s="17">
        <v>0</v>
      </c>
      <c r="N892" s="17">
        <v>0</v>
      </c>
      <c r="O892" s="17">
        <v>0</v>
      </c>
      <c r="P892" s="17">
        <v>0</v>
      </c>
      <c r="Q892" s="17">
        <v>0</v>
      </c>
      <c r="R892" s="17">
        <v>0</v>
      </c>
      <c r="S892" s="17">
        <v>0</v>
      </c>
      <c r="T892" s="17">
        <v>0</v>
      </c>
      <c r="U892" s="105">
        <v>0</v>
      </c>
      <c r="V892" s="105">
        <v>0</v>
      </c>
      <c r="W892" s="11">
        <v>0</v>
      </c>
      <c r="X892" s="11">
        <v>0</v>
      </c>
      <c r="Y892" s="11">
        <v>0</v>
      </c>
      <c r="Z892" s="11">
        <v>0</v>
      </c>
    </row>
    <row r="893" spans="1:26" hidden="1" x14ac:dyDescent="0.25">
      <c r="A893">
        <v>7</v>
      </c>
      <c r="B893" t="str">
        <f t="shared" si="28"/>
        <v>WR-0432</v>
      </c>
      <c r="C893" t="s">
        <v>318</v>
      </c>
      <c r="D893" t="str">
        <f t="shared" si="29"/>
        <v>0432</v>
      </c>
      <c r="E893" t="s">
        <v>453</v>
      </c>
      <c r="F893" s="17">
        <v>0</v>
      </c>
      <c r="G893" s="17">
        <v>0</v>
      </c>
      <c r="H893" s="17">
        <v>0</v>
      </c>
      <c r="I893" s="17">
        <v>0</v>
      </c>
      <c r="J893" s="17">
        <v>0</v>
      </c>
      <c r="K893" s="17">
        <v>0</v>
      </c>
      <c r="L893" s="17">
        <v>0</v>
      </c>
      <c r="M893" s="17">
        <v>0</v>
      </c>
      <c r="N893" s="17">
        <v>0</v>
      </c>
      <c r="O893" s="17">
        <v>0</v>
      </c>
      <c r="P893" s="17">
        <v>0</v>
      </c>
      <c r="Q893" s="17">
        <v>0</v>
      </c>
      <c r="R893" s="17">
        <v>0</v>
      </c>
      <c r="S893" s="17">
        <v>0</v>
      </c>
      <c r="T893" s="17">
        <v>0</v>
      </c>
      <c r="U893" s="105">
        <v>0</v>
      </c>
      <c r="V893" s="105">
        <v>0</v>
      </c>
      <c r="W893" s="11">
        <v>0</v>
      </c>
      <c r="X893" s="11">
        <v>0</v>
      </c>
      <c r="Y893" s="11">
        <v>0</v>
      </c>
      <c r="Z893" s="11">
        <v>0</v>
      </c>
    </row>
    <row r="894" spans="1:26" hidden="1" x14ac:dyDescent="0.25">
      <c r="A894">
        <v>7</v>
      </c>
      <c r="B894" t="str">
        <f t="shared" si="28"/>
        <v>WR-0433</v>
      </c>
      <c r="C894" t="s">
        <v>318</v>
      </c>
      <c r="D894" t="str">
        <f t="shared" si="29"/>
        <v>0433</v>
      </c>
      <c r="E894" t="s">
        <v>454</v>
      </c>
      <c r="F894" s="17">
        <v>1820</v>
      </c>
      <c r="G894" s="17">
        <v>1819.5356999999999</v>
      </c>
      <c r="H894" s="17">
        <v>799.35</v>
      </c>
      <c r="I894" s="17">
        <v>799.34956999999997</v>
      </c>
      <c r="J894" s="17">
        <v>1366.893</v>
      </c>
      <c r="K894" s="17">
        <v>1366.893</v>
      </c>
      <c r="L894" s="17">
        <v>1359.1379999999999</v>
      </c>
      <c r="M894" s="17">
        <v>1359.1379999999999</v>
      </c>
      <c r="N894" s="17">
        <v>1390.5648900000001</v>
      </c>
      <c r="O894" s="17">
        <v>1390.5648900000001</v>
      </c>
      <c r="P894" s="17">
        <v>873.65998000000002</v>
      </c>
      <c r="Q894" s="17">
        <v>873.65998000000002</v>
      </c>
      <c r="R894" s="17">
        <v>834</v>
      </c>
      <c r="S894" s="17">
        <v>834</v>
      </c>
      <c r="T894" s="17">
        <v>939.0856</v>
      </c>
      <c r="U894" s="105">
        <v>939.0856</v>
      </c>
      <c r="V894" s="105">
        <v>18360</v>
      </c>
      <c r="W894" s="11">
        <v>18360</v>
      </c>
      <c r="X894" s="11">
        <v>0</v>
      </c>
      <c r="Y894" s="11">
        <v>0</v>
      </c>
      <c r="Z894" s="11">
        <v>0</v>
      </c>
    </row>
    <row r="895" spans="1:26" hidden="1" x14ac:dyDescent="0.25">
      <c r="A895">
        <v>7</v>
      </c>
      <c r="B895" t="str">
        <f t="shared" si="28"/>
        <v>WR-0434</v>
      </c>
      <c r="C895" t="s">
        <v>318</v>
      </c>
      <c r="D895" t="str">
        <f t="shared" si="29"/>
        <v>0434</v>
      </c>
      <c r="E895" t="s">
        <v>455</v>
      </c>
      <c r="F895" s="17">
        <v>0</v>
      </c>
      <c r="G895" s="17">
        <v>0</v>
      </c>
      <c r="H895" s="17">
        <v>0</v>
      </c>
      <c r="I895" s="17">
        <v>0</v>
      </c>
      <c r="J895" s="17">
        <v>0</v>
      </c>
      <c r="K895" s="17">
        <v>0</v>
      </c>
      <c r="L895" s="17">
        <v>0</v>
      </c>
      <c r="M895" s="17">
        <v>0</v>
      </c>
      <c r="N895" s="17">
        <v>0</v>
      </c>
      <c r="O895" s="17">
        <v>0</v>
      </c>
      <c r="P895" s="17">
        <v>0</v>
      </c>
      <c r="Q895" s="17">
        <v>0</v>
      </c>
      <c r="R895" s="17">
        <v>0</v>
      </c>
      <c r="S895" s="17">
        <v>0</v>
      </c>
      <c r="T895" s="17">
        <v>0</v>
      </c>
      <c r="U895" s="105">
        <v>0</v>
      </c>
      <c r="V895" s="105">
        <v>0</v>
      </c>
      <c r="W895" s="11">
        <v>0</v>
      </c>
      <c r="X895" s="11">
        <v>0</v>
      </c>
      <c r="Y895" s="11">
        <v>0</v>
      </c>
      <c r="Z895" s="11">
        <v>0</v>
      </c>
    </row>
    <row r="896" spans="1:26" hidden="1" x14ac:dyDescent="0.25">
      <c r="A896">
        <v>7</v>
      </c>
      <c r="B896" t="str">
        <f t="shared" si="28"/>
        <v>WR-0435</v>
      </c>
      <c r="C896" t="s">
        <v>318</v>
      </c>
      <c r="D896" t="str">
        <f t="shared" si="29"/>
        <v>0435</v>
      </c>
      <c r="E896" t="s">
        <v>456</v>
      </c>
      <c r="F896" s="17">
        <v>0</v>
      </c>
      <c r="G896" s="17">
        <v>0</v>
      </c>
      <c r="H896" s="17">
        <v>0</v>
      </c>
      <c r="I896" s="17">
        <v>0</v>
      </c>
      <c r="J896" s="17">
        <v>0</v>
      </c>
      <c r="K896" s="17">
        <v>0</v>
      </c>
      <c r="L896" s="17">
        <v>0</v>
      </c>
      <c r="M896" s="17">
        <v>0</v>
      </c>
      <c r="N896" s="17">
        <v>0</v>
      </c>
      <c r="O896" s="17">
        <v>0</v>
      </c>
      <c r="P896" s="17">
        <v>0</v>
      </c>
      <c r="Q896" s="17">
        <v>0</v>
      </c>
      <c r="R896" s="17">
        <v>0</v>
      </c>
      <c r="S896" s="17">
        <v>0</v>
      </c>
      <c r="T896" s="17">
        <v>0</v>
      </c>
      <c r="U896" s="105">
        <v>0</v>
      </c>
      <c r="V896" s="105">
        <v>0</v>
      </c>
      <c r="W896" s="11">
        <v>0</v>
      </c>
      <c r="X896" s="11">
        <v>0</v>
      </c>
      <c r="Y896" s="11">
        <v>0</v>
      </c>
      <c r="Z896" s="11">
        <v>0</v>
      </c>
    </row>
    <row r="897" spans="1:26" hidden="1" x14ac:dyDescent="0.25">
      <c r="A897">
        <v>7</v>
      </c>
      <c r="B897" t="str">
        <f t="shared" si="28"/>
        <v>WR-0436</v>
      </c>
      <c r="C897" t="s">
        <v>318</v>
      </c>
      <c r="D897" t="str">
        <f t="shared" si="29"/>
        <v>0436</v>
      </c>
      <c r="E897" t="s">
        <v>457</v>
      </c>
      <c r="F897" s="17">
        <v>0</v>
      </c>
      <c r="G897" s="17">
        <v>0</v>
      </c>
      <c r="H897" s="17">
        <v>0</v>
      </c>
      <c r="I897" s="17">
        <v>0</v>
      </c>
      <c r="J897" s="17">
        <v>0</v>
      </c>
      <c r="K897" s="17">
        <v>0</v>
      </c>
      <c r="L897" s="17">
        <v>0</v>
      </c>
      <c r="M897" s="17">
        <v>0</v>
      </c>
      <c r="N897" s="17">
        <v>0</v>
      </c>
      <c r="O897" s="17">
        <v>0</v>
      </c>
      <c r="P897" s="17">
        <v>0</v>
      </c>
      <c r="Q897" s="17">
        <v>0</v>
      </c>
      <c r="R897" s="17">
        <v>0</v>
      </c>
      <c r="S897" s="17">
        <v>0</v>
      </c>
      <c r="T897" s="17">
        <v>0</v>
      </c>
      <c r="U897" s="105">
        <v>0</v>
      </c>
      <c r="V897" s="105">
        <v>0</v>
      </c>
      <c r="W897" s="11">
        <v>0</v>
      </c>
      <c r="X897" s="11">
        <v>0</v>
      </c>
      <c r="Y897" s="11">
        <v>0</v>
      </c>
      <c r="Z897" s="11">
        <v>0</v>
      </c>
    </row>
    <row r="898" spans="1:26" hidden="1" x14ac:dyDescent="0.25">
      <c r="A898">
        <v>7</v>
      </c>
      <c r="B898" t="str">
        <f t="shared" si="28"/>
        <v>WR-0440</v>
      </c>
      <c r="C898" t="s">
        <v>318</v>
      </c>
      <c r="D898" t="str">
        <f t="shared" si="29"/>
        <v>0440</v>
      </c>
      <c r="E898" t="s">
        <v>458</v>
      </c>
      <c r="F898" s="17">
        <v>0</v>
      </c>
      <c r="G898" s="17">
        <v>0</v>
      </c>
      <c r="H898" s="17">
        <v>0</v>
      </c>
      <c r="I898" s="17">
        <v>0</v>
      </c>
      <c r="J898" s="17">
        <v>0</v>
      </c>
      <c r="K898" s="17">
        <v>0</v>
      </c>
      <c r="L898" s="17">
        <v>0</v>
      </c>
      <c r="M898" s="17">
        <v>0</v>
      </c>
      <c r="N898" s="17">
        <v>0</v>
      </c>
      <c r="O898" s="17">
        <v>0</v>
      </c>
      <c r="P898" s="17">
        <v>0</v>
      </c>
      <c r="Q898" s="17">
        <v>0</v>
      </c>
      <c r="R898" s="17">
        <v>0</v>
      </c>
      <c r="S898" s="17">
        <v>0</v>
      </c>
      <c r="T898" s="17">
        <v>0</v>
      </c>
      <c r="U898" s="105">
        <v>0</v>
      </c>
      <c r="V898" s="105">
        <v>0</v>
      </c>
      <c r="W898" s="11">
        <v>0</v>
      </c>
      <c r="X898" s="11">
        <v>0</v>
      </c>
      <c r="Y898" s="11">
        <v>0</v>
      </c>
      <c r="Z898" s="11">
        <v>0</v>
      </c>
    </row>
    <row r="899" spans="1:26" hidden="1" x14ac:dyDescent="0.25">
      <c r="A899">
        <v>7</v>
      </c>
      <c r="B899" t="str">
        <f t="shared" si="28"/>
        <v>WR-0441</v>
      </c>
      <c r="C899" t="s">
        <v>318</v>
      </c>
      <c r="D899" t="str">
        <f t="shared" si="29"/>
        <v>0441</v>
      </c>
      <c r="E899" t="s">
        <v>459</v>
      </c>
      <c r="F899" s="17">
        <v>862</v>
      </c>
      <c r="G899" s="17">
        <v>861.52354000000003</v>
      </c>
      <c r="H899" s="17">
        <v>665.30600000000004</v>
      </c>
      <c r="I899" s="17">
        <v>665.30649000000005</v>
      </c>
      <c r="J899" s="17">
        <v>660.41899999999998</v>
      </c>
      <c r="K899" s="17">
        <v>660.41899999999998</v>
      </c>
      <c r="L899" s="17">
        <v>609.90899999999999</v>
      </c>
      <c r="M899" s="17">
        <v>609.90899999999999</v>
      </c>
      <c r="N899" s="17">
        <v>550.93221000000005</v>
      </c>
      <c r="O899" s="17">
        <v>550.93221000000005</v>
      </c>
      <c r="P899" s="17">
        <v>472.54077000000001</v>
      </c>
      <c r="Q899" s="17">
        <v>472.54077000000001</v>
      </c>
      <c r="R899" s="17">
        <v>446.74757</v>
      </c>
      <c r="S899" s="17">
        <v>446.74757</v>
      </c>
      <c r="T899" s="17">
        <v>439.33242999999999</v>
      </c>
      <c r="U899" s="105">
        <v>439.33242999999999</v>
      </c>
      <c r="V899" s="105">
        <v>603.05053999999996</v>
      </c>
      <c r="W899" s="11">
        <v>603.05053999999996</v>
      </c>
      <c r="X899" s="11">
        <v>431.14659</v>
      </c>
      <c r="Y899" s="11">
        <v>431.14659</v>
      </c>
      <c r="Z899" s="11">
        <v>420.23697999999996</v>
      </c>
    </row>
    <row r="900" spans="1:26" hidden="1" x14ac:dyDescent="0.25">
      <c r="A900">
        <v>7</v>
      </c>
      <c r="B900" t="str">
        <f t="shared" ref="B900:B963" si="30">C900&amp;"-"&amp;D900</f>
        <v>WR-0442</v>
      </c>
      <c r="C900" t="s">
        <v>318</v>
      </c>
      <c r="D900" t="str">
        <f t="shared" ref="D900:D963" si="31">SUBSTITUTE(E900,".","")</f>
        <v>0442</v>
      </c>
      <c r="E900" t="s">
        <v>460</v>
      </c>
      <c r="F900" s="17">
        <v>0</v>
      </c>
      <c r="G900" s="17">
        <v>0</v>
      </c>
      <c r="H900" s="17">
        <v>0</v>
      </c>
      <c r="I900" s="17">
        <v>0</v>
      </c>
      <c r="J900" s="17">
        <v>0</v>
      </c>
      <c r="K900" s="17">
        <v>0</v>
      </c>
      <c r="L900" s="17">
        <v>0</v>
      </c>
      <c r="M900" s="17">
        <v>0</v>
      </c>
      <c r="N900" s="17">
        <v>0</v>
      </c>
      <c r="O900" s="17">
        <v>0</v>
      </c>
      <c r="P900" s="17">
        <v>0</v>
      </c>
      <c r="Q900" s="17">
        <v>0</v>
      </c>
      <c r="R900" s="17">
        <v>0</v>
      </c>
      <c r="S900" s="17">
        <v>0</v>
      </c>
      <c r="T900" s="17">
        <v>0</v>
      </c>
      <c r="U900" s="105">
        <v>0</v>
      </c>
      <c r="V900" s="105">
        <v>0</v>
      </c>
      <c r="W900" s="11">
        <v>0</v>
      </c>
      <c r="X900" s="11">
        <v>0</v>
      </c>
      <c r="Y900" s="11">
        <v>0</v>
      </c>
      <c r="Z900" s="11">
        <v>0</v>
      </c>
    </row>
    <row r="901" spans="1:26" hidden="1" x14ac:dyDescent="0.25">
      <c r="A901">
        <v>7</v>
      </c>
      <c r="B901" t="str">
        <f t="shared" si="30"/>
        <v>WR-0443</v>
      </c>
      <c r="C901" t="s">
        <v>318</v>
      </c>
      <c r="D901" t="str">
        <f t="shared" si="31"/>
        <v>0443</v>
      </c>
      <c r="E901" t="s">
        <v>461</v>
      </c>
      <c r="F901" s="17">
        <v>0</v>
      </c>
      <c r="G901" s="17">
        <v>0</v>
      </c>
      <c r="H901" s="17">
        <v>0</v>
      </c>
      <c r="I901" s="17">
        <v>0</v>
      </c>
      <c r="J901" s="17">
        <v>0</v>
      </c>
      <c r="K901" s="17">
        <v>0</v>
      </c>
      <c r="L901" s="17">
        <v>0</v>
      </c>
      <c r="M901" s="17">
        <v>0</v>
      </c>
      <c r="N901" s="17">
        <v>0</v>
      </c>
      <c r="O901" s="17">
        <v>0</v>
      </c>
      <c r="P901" s="17">
        <v>0</v>
      </c>
      <c r="Q901" s="17">
        <v>0</v>
      </c>
      <c r="R901" s="17">
        <v>0</v>
      </c>
      <c r="S901" s="17">
        <v>0</v>
      </c>
      <c r="T901" s="17">
        <v>0</v>
      </c>
      <c r="U901" s="105">
        <v>0</v>
      </c>
      <c r="V901" s="105">
        <v>0</v>
      </c>
      <c r="W901" s="11">
        <v>0</v>
      </c>
      <c r="X901" s="11">
        <v>0</v>
      </c>
      <c r="Y901" s="11">
        <v>0</v>
      </c>
      <c r="Z901" s="11">
        <v>0</v>
      </c>
    </row>
    <row r="902" spans="1:26" hidden="1" x14ac:dyDescent="0.25">
      <c r="A902">
        <v>7</v>
      </c>
      <c r="B902" t="str">
        <f t="shared" si="30"/>
        <v>WR-0450</v>
      </c>
      <c r="C902" t="s">
        <v>318</v>
      </c>
      <c r="D902" t="str">
        <f t="shared" si="31"/>
        <v>0450</v>
      </c>
      <c r="E902" t="s">
        <v>462</v>
      </c>
      <c r="F902" s="17">
        <v>13906</v>
      </c>
      <c r="G902" s="17">
        <v>13906.15065</v>
      </c>
      <c r="H902" s="17">
        <v>15820.173000000001</v>
      </c>
      <c r="I902" s="17">
        <v>15820.172699999999</v>
      </c>
      <c r="J902" s="17">
        <v>18093.952000000001</v>
      </c>
      <c r="K902" s="17">
        <v>18093.952000000001</v>
      </c>
      <c r="L902" s="17">
        <v>16815.828000000001</v>
      </c>
      <c r="M902" s="17">
        <v>16815.828000000001</v>
      </c>
      <c r="N902" s="17">
        <v>14511.379730000001</v>
      </c>
      <c r="O902" s="17">
        <v>14511</v>
      </c>
      <c r="P902" s="17">
        <v>16524.498049999998</v>
      </c>
      <c r="Q902" s="17">
        <v>16524.498049999998</v>
      </c>
      <c r="R902" s="17">
        <v>17811.764480000002</v>
      </c>
      <c r="S902" s="17">
        <v>17811.764480000002</v>
      </c>
      <c r="T902" s="17">
        <v>24051.923360000001</v>
      </c>
      <c r="U902" s="105">
        <v>24051.923360000001</v>
      </c>
      <c r="V902" s="105">
        <v>36704.633320000001</v>
      </c>
      <c r="W902" s="11">
        <v>36704.633320000001</v>
      </c>
      <c r="X902" s="11">
        <v>40347.971910000015</v>
      </c>
      <c r="Y902" s="11">
        <v>40347.971910000015</v>
      </c>
      <c r="Z902" s="11">
        <v>15107.14019</v>
      </c>
    </row>
    <row r="903" spans="1:26" hidden="1" x14ac:dyDescent="0.25">
      <c r="A903">
        <v>7</v>
      </c>
      <c r="B903" t="str">
        <f t="shared" si="30"/>
        <v>WR-0451</v>
      </c>
      <c r="C903" t="s">
        <v>318</v>
      </c>
      <c r="D903" t="str">
        <f t="shared" si="31"/>
        <v>0451</v>
      </c>
      <c r="E903" t="s">
        <v>463</v>
      </c>
      <c r="F903" s="17">
        <v>811026</v>
      </c>
      <c r="G903" s="17">
        <v>811025.72248</v>
      </c>
      <c r="H903" s="17">
        <v>809852.31499999994</v>
      </c>
      <c r="I903" s="17">
        <v>809852.31510000001</v>
      </c>
      <c r="J903" s="17">
        <v>837084.95400000003</v>
      </c>
      <c r="K903" s="17">
        <v>837084.95400000003</v>
      </c>
      <c r="L903" s="17">
        <v>862381.29200000002</v>
      </c>
      <c r="M903" s="17">
        <v>862381.29200000002</v>
      </c>
      <c r="N903" s="17">
        <v>1188183.6600500001</v>
      </c>
      <c r="O903" s="17">
        <v>1189350</v>
      </c>
      <c r="P903" s="17">
        <v>1198306.2072599998</v>
      </c>
      <c r="Q903" s="17">
        <v>1198306.2072599998</v>
      </c>
      <c r="R903" s="17">
        <v>1164009.9353539236</v>
      </c>
      <c r="S903" s="17">
        <v>1164009.9353539236</v>
      </c>
      <c r="T903" s="17">
        <v>1257270.6596167001</v>
      </c>
      <c r="U903" s="105">
        <v>1238908.2238166998</v>
      </c>
      <c r="V903" s="105">
        <v>1367520.9161418001</v>
      </c>
      <c r="W903" s="11">
        <v>1367520.9161418001</v>
      </c>
      <c r="X903" s="11">
        <v>1460592.0869227001</v>
      </c>
      <c r="Y903" s="11">
        <v>1457650.0869227001</v>
      </c>
      <c r="Z903" s="11">
        <v>1133440.8792699</v>
      </c>
    </row>
    <row r="904" spans="1:26" hidden="1" x14ac:dyDescent="0.25">
      <c r="A904">
        <v>7</v>
      </c>
      <c r="B904" t="str">
        <f t="shared" si="30"/>
        <v>WR-0452</v>
      </c>
      <c r="C904" t="s">
        <v>318</v>
      </c>
      <c r="D904" t="str">
        <f t="shared" si="31"/>
        <v>0452</v>
      </c>
      <c r="E904" t="s">
        <v>464</v>
      </c>
      <c r="F904" s="17">
        <v>150848</v>
      </c>
      <c r="G904" s="17">
        <v>150847.55572999999</v>
      </c>
      <c r="H904" s="17">
        <v>164203.62899999999</v>
      </c>
      <c r="I904" s="17">
        <v>164203.62857999999</v>
      </c>
      <c r="J904" s="17">
        <v>168049.30300000001</v>
      </c>
      <c r="K904" s="17">
        <v>168049.30300000001</v>
      </c>
      <c r="L904" s="17">
        <v>155581.45499999999</v>
      </c>
      <c r="M904" s="17">
        <v>155581.45499999999</v>
      </c>
      <c r="N904" s="17">
        <v>148561.01696000001</v>
      </c>
      <c r="O904" s="17">
        <v>148561</v>
      </c>
      <c r="P904" s="17">
        <v>154660.70095999999</v>
      </c>
      <c r="Q904" s="17">
        <v>154660.70095999999</v>
      </c>
      <c r="R904" s="17">
        <v>144121.41473000002</v>
      </c>
      <c r="S904" s="17">
        <v>144121.41473000002</v>
      </c>
      <c r="T904" s="17">
        <v>162365.64170000001</v>
      </c>
      <c r="U904" s="105">
        <v>180728.07750000001</v>
      </c>
      <c r="V904" s="105">
        <v>208351.41408999998</v>
      </c>
      <c r="W904" s="11">
        <v>208351.41408999998</v>
      </c>
      <c r="X904" s="11">
        <v>227324.93199999997</v>
      </c>
      <c r="Y904" s="11">
        <v>227324.93199999997</v>
      </c>
      <c r="Z904" s="11">
        <v>198443.83267999996</v>
      </c>
    </row>
    <row r="905" spans="1:26" hidden="1" x14ac:dyDescent="0.25">
      <c r="A905">
        <v>7</v>
      </c>
      <c r="B905" t="str">
        <f t="shared" si="30"/>
        <v>WR-0453</v>
      </c>
      <c r="C905" t="s">
        <v>318</v>
      </c>
      <c r="D905" t="str">
        <f t="shared" si="31"/>
        <v>0453</v>
      </c>
      <c r="E905" t="s">
        <v>465</v>
      </c>
      <c r="F905" s="17">
        <v>0</v>
      </c>
      <c r="G905" s="17">
        <v>0</v>
      </c>
      <c r="H905" s="17">
        <v>0</v>
      </c>
      <c r="I905" s="17">
        <v>0</v>
      </c>
      <c r="J905" s="17">
        <v>0</v>
      </c>
      <c r="K905" s="17">
        <v>0</v>
      </c>
      <c r="L905" s="17">
        <v>0</v>
      </c>
      <c r="M905" s="17">
        <v>0</v>
      </c>
      <c r="N905" s="17">
        <v>0</v>
      </c>
      <c r="O905" s="17">
        <v>0</v>
      </c>
      <c r="P905" s="17">
        <v>0</v>
      </c>
      <c r="Q905" s="17">
        <v>0</v>
      </c>
      <c r="R905" s="17">
        <v>0</v>
      </c>
      <c r="S905" s="17">
        <v>0</v>
      </c>
      <c r="T905" s="17">
        <v>0</v>
      </c>
      <c r="U905" s="105">
        <v>0</v>
      </c>
      <c r="V905" s="105">
        <v>0</v>
      </c>
      <c r="W905" s="11">
        <v>0</v>
      </c>
      <c r="X905" s="11">
        <v>0</v>
      </c>
      <c r="Y905" s="11">
        <v>0</v>
      </c>
      <c r="Z905" s="11">
        <v>0</v>
      </c>
    </row>
    <row r="906" spans="1:26" hidden="1" x14ac:dyDescent="0.25">
      <c r="A906">
        <v>7</v>
      </c>
      <c r="B906" t="str">
        <f t="shared" si="30"/>
        <v>WR-0454</v>
      </c>
      <c r="C906" t="s">
        <v>318</v>
      </c>
      <c r="D906" t="str">
        <f t="shared" si="31"/>
        <v>0454</v>
      </c>
      <c r="E906" t="s">
        <v>466</v>
      </c>
      <c r="F906" s="17">
        <v>85559</v>
      </c>
      <c r="G906" s="17">
        <v>85558.665099999998</v>
      </c>
      <c r="H906" s="17">
        <v>87398.98</v>
      </c>
      <c r="I906" s="17">
        <v>87398.980230000001</v>
      </c>
      <c r="J906" s="17">
        <v>81702.383000000002</v>
      </c>
      <c r="K906" s="17">
        <v>81702.383000000002</v>
      </c>
      <c r="L906" s="17">
        <v>80556.525999999998</v>
      </c>
      <c r="M906" s="17">
        <v>80556.525999999998</v>
      </c>
      <c r="N906" s="17">
        <v>21381.162179999999</v>
      </c>
      <c r="O906" s="17">
        <v>21381</v>
      </c>
      <c r="P906" s="17">
        <v>122881.39622</v>
      </c>
      <c r="Q906" s="17">
        <v>122881.39622</v>
      </c>
      <c r="R906" s="17">
        <v>140259.05238000001</v>
      </c>
      <c r="S906" s="17">
        <v>140259.05238000001</v>
      </c>
      <c r="T906" s="17">
        <v>148096.26837000001</v>
      </c>
      <c r="U906" s="105">
        <v>148096.26837000001</v>
      </c>
      <c r="V906" s="105">
        <v>162743.47588000001</v>
      </c>
      <c r="W906" s="11">
        <v>162743.47588000001</v>
      </c>
      <c r="X906" s="11">
        <v>215795.30784000002</v>
      </c>
      <c r="Y906" s="11">
        <v>215795.30784000002</v>
      </c>
      <c r="Z906" s="11">
        <v>143212.40810999999</v>
      </c>
    </row>
    <row r="907" spans="1:26" hidden="1" x14ac:dyDescent="0.25">
      <c r="A907">
        <v>7</v>
      </c>
      <c r="B907" t="str">
        <f t="shared" si="30"/>
        <v>WR-0455</v>
      </c>
      <c r="C907" t="s">
        <v>318</v>
      </c>
      <c r="D907" t="str">
        <f t="shared" si="31"/>
        <v>0455</v>
      </c>
      <c r="E907" t="s">
        <v>467</v>
      </c>
      <c r="F907" s="17">
        <v>0</v>
      </c>
      <c r="G907" s="17">
        <v>0</v>
      </c>
      <c r="H907" s="17">
        <v>0</v>
      </c>
      <c r="I907" s="17">
        <v>0</v>
      </c>
      <c r="J907" s="17">
        <v>0</v>
      </c>
      <c r="K907" s="17">
        <v>0</v>
      </c>
      <c r="L907" s="17">
        <v>0</v>
      </c>
      <c r="M907" s="17">
        <v>0</v>
      </c>
      <c r="N907" s="17">
        <v>0</v>
      </c>
      <c r="O907" s="17">
        <v>0</v>
      </c>
      <c r="P907" s="17">
        <v>0</v>
      </c>
      <c r="Q907" s="17">
        <v>0</v>
      </c>
      <c r="R907" s="17">
        <v>0</v>
      </c>
      <c r="S907" s="17">
        <v>0</v>
      </c>
      <c r="T907" s="17">
        <v>0</v>
      </c>
      <c r="U907" s="105">
        <v>0</v>
      </c>
      <c r="V907" s="105">
        <v>0</v>
      </c>
      <c r="W907" s="11">
        <v>0</v>
      </c>
      <c r="X907" s="11">
        <v>0</v>
      </c>
      <c r="Y907" s="11">
        <v>0</v>
      </c>
      <c r="Z907" s="11">
        <v>0</v>
      </c>
    </row>
    <row r="908" spans="1:26" hidden="1" x14ac:dyDescent="0.25">
      <c r="A908">
        <v>7</v>
      </c>
      <c r="B908" t="str">
        <f t="shared" si="30"/>
        <v>WR-046</v>
      </c>
      <c r="C908" t="s">
        <v>318</v>
      </c>
      <c r="D908" t="str">
        <f t="shared" si="31"/>
        <v>046</v>
      </c>
      <c r="E908" t="s">
        <v>468</v>
      </c>
      <c r="F908" s="17">
        <v>6904</v>
      </c>
      <c r="G908" s="17">
        <v>6903.9030499999999</v>
      </c>
      <c r="H908" s="17">
        <v>5635.1319999999996</v>
      </c>
      <c r="I908" s="17">
        <v>5635.1319999999996</v>
      </c>
      <c r="J908" s="17">
        <v>5616.25</v>
      </c>
      <c r="K908" s="17">
        <v>5610.65</v>
      </c>
      <c r="L908" s="17">
        <v>6047.4169999999995</v>
      </c>
      <c r="M908" s="17">
        <v>5800.6589999999997</v>
      </c>
      <c r="N908" s="17">
        <v>5245.7318100000002</v>
      </c>
      <c r="O908" s="17">
        <v>5233</v>
      </c>
      <c r="P908" s="17">
        <v>1330.99631</v>
      </c>
      <c r="Q908" s="17">
        <v>1330.99631</v>
      </c>
      <c r="R908" s="17">
        <v>909.82893000000001</v>
      </c>
      <c r="S908" s="17">
        <v>909.82893000000001</v>
      </c>
      <c r="T908" s="17">
        <v>573.31736999999998</v>
      </c>
      <c r="U908" s="105">
        <v>573.31736999999998</v>
      </c>
      <c r="V908" s="105">
        <v>454.65759000000003</v>
      </c>
      <c r="W908" s="11">
        <v>454.65759000000003</v>
      </c>
      <c r="X908" s="11">
        <v>457.51859000000002</v>
      </c>
      <c r="Y908" s="11">
        <v>457.51859000000002</v>
      </c>
      <c r="Z908" s="11">
        <v>457.51396999999997</v>
      </c>
    </row>
    <row r="909" spans="1:26" hidden="1" x14ac:dyDescent="0.25">
      <c r="A909">
        <v>7</v>
      </c>
      <c r="B909" t="str">
        <f t="shared" si="30"/>
        <v>WR-0470</v>
      </c>
      <c r="C909" t="s">
        <v>318</v>
      </c>
      <c r="D909" t="str">
        <f t="shared" si="31"/>
        <v>0470</v>
      </c>
      <c r="E909" t="s">
        <v>469</v>
      </c>
      <c r="F909" s="17">
        <v>160775</v>
      </c>
      <c r="G909" s="17">
        <v>157899.96064</v>
      </c>
      <c r="H909" s="17">
        <v>142765.76800000001</v>
      </c>
      <c r="I909" s="17">
        <v>142765.76788</v>
      </c>
      <c r="J909" s="17">
        <v>135351.50899999999</v>
      </c>
      <c r="K909" s="17">
        <v>135351.50899999999</v>
      </c>
      <c r="L909" s="17">
        <v>119291.09699999999</v>
      </c>
      <c r="M909" s="17">
        <v>119291.09699999999</v>
      </c>
      <c r="N909" s="17">
        <v>131186.92194</v>
      </c>
      <c r="O909" s="17">
        <v>131187</v>
      </c>
      <c r="P909" s="17">
        <v>103725.42111</v>
      </c>
      <c r="Q909" s="17">
        <v>103725.42111</v>
      </c>
      <c r="R909" s="17">
        <v>100065.46399</v>
      </c>
      <c r="S909" s="17">
        <v>100065.46399</v>
      </c>
      <c r="T909" s="17">
        <v>90438.434729999994</v>
      </c>
      <c r="U909" s="105">
        <v>90438.434729999994</v>
      </c>
      <c r="V909" s="105">
        <v>101158.33605</v>
      </c>
      <c r="W909" s="11">
        <v>101158.33605</v>
      </c>
      <c r="X909" s="11">
        <v>102609.98538</v>
      </c>
      <c r="Y909" s="11">
        <v>102609.98538</v>
      </c>
      <c r="Z909" s="11">
        <v>30601.901809999996</v>
      </c>
    </row>
    <row r="910" spans="1:26" hidden="1" x14ac:dyDescent="0.25">
      <c r="A910">
        <v>7</v>
      </c>
      <c r="B910" t="str">
        <f t="shared" si="30"/>
        <v>WR-0471</v>
      </c>
      <c r="C910" t="s">
        <v>318</v>
      </c>
      <c r="D910" t="str">
        <f t="shared" si="31"/>
        <v>0471</v>
      </c>
      <c r="E910" t="s">
        <v>470</v>
      </c>
      <c r="F910" s="17">
        <v>0</v>
      </c>
      <c r="G910" s="17">
        <v>0</v>
      </c>
      <c r="H910" s="17">
        <v>0</v>
      </c>
      <c r="I910" s="17">
        <v>0</v>
      </c>
      <c r="J910" s="17">
        <v>0</v>
      </c>
      <c r="K910" s="17">
        <v>0</v>
      </c>
      <c r="L910" s="17">
        <v>0</v>
      </c>
      <c r="M910" s="17">
        <v>0</v>
      </c>
      <c r="N910" s="17">
        <v>0</v>
      </c>
      <c r="O910" s="17">
        <v>0</v>
      </c>
      <c r="P910" s="17">
        <v>0</v>
      </c>
      <c r="Q910" s="17">
        <v>0</v>
      </c>
      <c r="R910" s="17">
        <v>0</v>
      </c>
      <c r="S910" s="17">
        <v>0</v>
      </c>
      <c r="T910" s="17">
        <v>0</v>
      </c>
      <c r="U910" s="105">
        <v>0</v>
      </c>
      <c r="V910" s="105">
        <v>0</v>
      </c>
      <c r="W910" s="11">
        <v>0</v>
      </c>
      <c r="X910" s="11">
        <v>0</v>
      </c>
      <c r="Y910" s="11">
        <v>0</v>
      </c>
      <c r="Z910" s="11">
        <v>0</v>
      </c>
    </row>
    <row r="911" spans="1:26" hidden="1" x14ac:dyDescent="0.25">
      <c r="A911">
        <v>7</v>
      </c>
      <c r="B911" t="str">
        <f t="shared" si="30"/>
        <v>WR-0472</v>
      </c>
      <c r="C911" t="s">
        <v>318</v>
      </c>
      <c r="D911" t="str">
        <f t="shared" si="31"/>
        <v>0472</v>
      </c>
      <c r="E911" t="s">
        <v>471</v>
      </c>
      <c r="F911" s="17">
        <v>0</v>
      </c>
      <c r="G911" s="17">
        <v>0</v>
      </c>
      <c r="H911" s="17">
        <v>0</v>
      </c>
      <c r="I911" s="17">
        <v>0</v>
      </c>
      <c r="J911" s="17">
        <v>0</v>
      </c>
      <c r="K911" s="17">
        <v>0</v>
      </c>
      <c r="L911" s="17">
        <v>0</v>
      </c>
      <c r="M911" s="17">
        <v>0</v>
      </c>
      <c r="N911" s="17">
        <v>0</v>
      </c>
      <c r="O911" s="17">
        <v>0</v>
      </c>
      <c r="P911" s="17">
        <v>0</v>
      </c>
      <c r="Q911" s="17">
        <v>0</v>
      </c>
      <c r="R911" s="17">
        <v>0</v>
      </c>
      <c r="S911" s="17">
        <v>0</v>
      </c>
      <c r="T911" s="17">
        <v>0</v>
      </c>
      <c r="U911" s="105">
        <v>0</v>
      </c>
      <c r="V911" s="105">
        <v>0</v>
      </c>
      <c r="W911" s="11">
        <v>0</v>
      </c>
      <c r="X911" s="11">
        <v>0</v>
      </c>
      <c r="Y911" s="11">
        <v>0</v>
      </c>
      <c r="Z911" s="11">
        <v>0</v>
      </c>
    </row>
    <row r="912" spans="1:26" hidden="1" x14ac:dyDescent="0.25">
      <c r="A912">
        <v>7</v>
      </c>
      <c r="B912" t="str">
        <f t="shared" si="30"/>
        <v>WR-0473</v>
      </c>
      <c r="C912" t="s">
        <v>318</v>
      </c>
      <c r="D912" t="str">
        <f t="shared" si="31"/>
        <v>0473</v>
      </c>
      <c r="E912" t="s">
        <v>472</v>
      </c>
      <c r="F912" s="17">
        <v>39290</v>
      </c>
      <c r="G912" s="17">
        <v>39762.65122</v>
      </c>
      <c r="H912" s="17">
        <v>42654.709000000003</v>
      </c>
      <c r="I912" s="17">
        <v>42654.738499999999</v>
      </c>
      <c r="J912" s="17">
        <v>42403.845000000001</v>
      </c>
      <c r="K912" s="17">
        <v>42351.135000000002</v>
      </c>
      <c r="L912" s="17">
        <v>44227.728000000003</v>
      </c>
      <c r="M912" s="17">
        <v>41017</v>
      </c>
      <c r="N912" s="17">
        <v>68536.642120000004</v>
      </c>
      <c r="O912" s="17">
        <v>67868</v>
      </c>
      <c r="P912" s="17">
        <v>70179.612929999988</v>
      </c>
      <c r="Q912" s="17">
        <v>70179.612929999988</v>
      </c>
      <c r="R912" s="17">
        <v>69677.867620000005</v>
      </c>
      <c r="S912" s="17">
        <v>69677.867620000005</v>
      </c>
      <c r="T912" s="17">
        <v>56127.51976000001</v>
      </c>
      <c r="U912" s="105">
        <v>55342.630160000001</v>
      </c>
      <c r="V912" s="105">
        <v>54346.023429999994</v>
      </c>
      <c r="W912" s="11">
        <v>54346.023429999994</v>
      </c>
      <c r="X912" s="11">
        <v>56917.484276599993</v>
      </c>
      <c r="Y912" s="11">
        <v>56917.484276599993</v>
      </c>
      <c r="Z912" s="11">
        <v>65768.137619999994</v>
      </c>
    </row>
    <row r="913" spans="1:26" hidden="1" x14ac:dyDescent="0.25">
      <c r="A913">
        <v>7</v>
      </c>
      <c r="B913" t="str">
        <f t="shared" si="30"/>
        <v>WR-0474</v>
      </c>
      <c r="C913" t="s">
        <v>318</v>
      </c>
      <c r="D913" t="str">
        <f t="shared" si="31"/>
        <v>0474</v>
      </c>
      <c r="E913" t="s">
        <v>473</v>
      </c>
      <c r="F913" s="17">
        <v>0</v>
      </c>
      <c r="G913" s="17">
        <v>0</v>
      </c>
      <c r="H913" s="17">
        <v>0</v>
      </c>
      <c r="I913" s="17">
        <v>0</v>
      </c>
      <c r="J913" s="17">
        <v>0</v>
      </c>
      <c r="K913" s="17">
        <v>0</v>
      </c>
      <c r="L913" s="17">
        <v>0</v>
      </c>
      <c r="M913" s="17">
        <v>0</v>
      </c>
      <c r="N913" s="17">
        <v>0</v>
      </c>
      <c r="O913" s="17">
        <v>0</v>
      </c>
      <c r="P913" s="17">
        <v>0</v>
      </c>
      <c r="Q913" s="17">
        <v>0</v>
      </c>
      <c r="R913" s="17">
        <v>0</v>
      </c>
      <c r="S913" s="17">
        <v>0</v>
      </c>
      <c r="T913" s="17">
        <v>0</v>
      </c>
      <c r="U913" s="105">
        <v>0</v>
      </c>
      <c r="V913" s="105">
        <v>0</v>
      </c>
      <c r="W913" s="11">
        <v>0</v>
      </c>
      <c r="X913" s="11">
        <v>0</v>
      </c>
      <c r="Y913" s="11">
        <v>0</v>
      </c>
      <c r="Z913" s="11">
        <v>0</v>
      </c>
    </row>
    <row r="914" spans="1:26" hidden="1" x14ac:dyDescent="0.25">
      <c r="A914">
        <v>7</v>
      </c>
      <c r="B914" t="str">
        <f t="shared" si="30"/>
        <v>WR-0480</v>
      </c>
      <c r="C914" t="s">
        <v>318</v>
      </c>
      <c r="D914" t="str">
        <f t="shared" si="31"/>
        <v>0480</v>
      </c>
      <c r="E914" t="s">
        <v>474</v>
      </c>
      <c r="F914" s="17">
        <v>4635</v>
      </c>
      <c r="G914" s="17">
        <v>4635.0248899999997</v>
      </c>
      <c r="H914" s="17">
        <v>14913.531999999999</v>
      </c>
      <c r="I914" s="17">
        <v>14913.531780000001</v>
      </c>
      <c r="J914" s="17">
        <v>18042.097999999998</v>
      </c>
      <c r="K914" s="17">
        <v>18047.698</v>
      </c>
      <c r="L914" s="17">
        <v>28786.757999999998</v>
      </c>
      <c r="M914" s="17">
        <v>29945.236999999997</v>
      </c>
      <c r="N914" s="17">
        <v>31456.726490000001</v>
      </c>
      <c r="O914" s="17">
        <v>31457</v>
      </c>
      <c r="P914" s="17">
        <v>2736.5591800000002</v>
      </c>
      <c r="Q914" s="17">
        <v>2736.5591800000002</v>
      </c>
      <c r="R914" s="17">
        <v>23036.640459999991</v>
      </c>
      <c r="S914" s="17">
        <v>23036.640459999991</v>
      </c>
      <c r="T914" s="17">
        <v>1553.95363</v>
      </c>
      <c r="U914" s="105">
        <v>1553.95363</v>
      </c>
      <c r="V914" s="105">
        <v>0</v>
      </c>
      <c r="W914" s="11">
        <v>0</v>
      </c>
      <c r="X914" s="11">
        <v>0</v>
      </c>
      <c r="Y914" s="11">
        <v>0</v>
      </c>
      <c r="Z914" s="11">
        <v>210.74032</v>
      </c>
    </row>
    <row r="915" spans="1:26" hidden="1" x14ac:dyDescent="0.25">
      <c r="A915">
        <v>7</v>
      </c>
      <c r="B915" t="str">
        <f t="shared" si="30"/>
        <v>WR-0481</v>
      </c>
      <c r="C915" t="s">
        <v>318</v>
      </c>
      <c r="D915" t="str">
        <f t="shared" si="31"/>
        <v>0481</v>
      </c>
      <c r="E915" t="s">
        <v>475</v>
      </c>
      <c r="F915" s="17">
        <v>0</v>
      </c>
      <c r="G915" s="17">
        <v>0</v>
      </c>
      <c r="H915" s="17">
        <v>0</v>
      </c>
      <c r="I915" s="17">
        <v>0</v>
      </c>
      <c r="J915" s="17">
        <v>0</v>
      </c>
      <c r="K915" s="17">
        <v>0</v>
      </c>
      <c r="L915" s="17">
        <v>181.691</v>
      </c>
      <c r="M915" s="17">
        <v>0</v>
      </c>
      <c r="N915" s="17">
        <v>0</v>
      </c>
      <c r="O915" s="17">
        <v>0</v>
      </c>
      <c r="P915" s="17">
        <v>0</v>
      </c>
      <c r="Q915" s="17">
        <v>0</v>
      </c>
      <c r="R915" s="17">
        <v>0</v>
      </c>
      <c r="S915" s="17">
        <v>0</v>
      </c>
      <c r="T915" s="17">
        <v>0</v>
      </c>
      <c r="U915" s="105">
        <v>0</v>
      </c>
      <c r="V915" s="105">
        <v>0</v>
      </c>
      <c r="W915" s="11">
        <v>0</v>
      </c>
      <c r="X915" s="11">
        <v>0</v>
      </c>
      <c r="Y915" s="11">
        <v>0</v>
      </c>
      <c r="Z915" s="11">
        <v>0</v>
      </c>
    </row>
    <row r="916" spans="1:26" hidden="1" x14ac:dyDescent="0.25">
      <c r="A916">
        <v>7</v>
      </c>
      <c r="B916" t="str">
        <f t="shared" si="30"/>
        <v>WR-0482</v>
      </c>
      <c r="C916" t="s">
        <v>318</v>
      </c>
      <c r="D916" t="str">
        <f t="shared" si="31"/>
        <v>0482</v>
      </c>
      <c r="E916" t="s">
        <v>476</v>
      </c>
      <c r="F916" s="17">
        <v>36518</v>
      </c>
      <c r="G916" s="17">
        <v>32305.01712</v>
      </c>
      <c r="H916" s="17">
        <v>32786.673000000003</v>
      </c>
      <c r="I916" s="17">
        <v>32963.678310000003</v>
      </c>
      <c r="J916" s="17">
        <v>33520.728000000003</v>
      </c>
      <c r="K916" s="17">
        <v>33092.658000000003</v>
      </c>
      <c r="L916" s="17">
        <v>33503.402999999998</v>
      </c>
      <c r="M916" s="17">
        <v>33503.815000000002</v>
      </c>
      <c r="N916" s="17">
        <v>31531.165379999999</v>
      </c>
      <c r="O916" s="17">
        <v>32307</v>
      </c>
      <c r="P916" s="17">
        <v>33754.356349999995</v>
      </c>
      <c r="Q916" s="17">
        <v>33754.356349999995</v>
      </c>
      <c r="R916" s="17">
        <v>32277.672820000003</v>
      </c>
      <c r="S916" s="17">
        <v>32277.672820000003</v>
      </c>
      <c r="T916" s="17">
        <v>39561.179980000001</v>
      </c>
      <c r="U916" s="105">
        <v>39561.179979999994</v>
      </c>
      <c r="V916" s="105">
        <v>39019.963940000001</v>
      </c>
      <c r="W916" s="11">
        <v>39019.963940000001</v>
      </c>
      <c r="X916" s="11">
        <v>41296.337239999986</v>
      </c>
      <c r="Y916" s="11">
        <v>41296.337239999986</v>
      </c>
      <c r="Z916" s="11">
        <v>39122.473169999997</v>
      </c>
    </row>
    <row r="917" spans="1:26" hidden="1" x14ac:dyDescent="0.25">
      <c r="A917">
        <v>7</v>
      </c>
      <c r="B917" t="str">
        <f t="shared" si="30"/>
        <v>WR-0483</v>
      </c>
      <c r="C917" t="s">
        <v>318</v>
      </c>
      <c r="D917" t="str">
        <f t="shared" si="31"/>
        <v>0483</v>
      </c>
      <c r="E917" t="s">
        <v>477</v>
      </c>
      <c r="F917" s="17">
        <v>44978</v>
      </c>
      <c r="G917" s="17">
        <v>44977.875410000001</v>
      </c>
      <c r="H917" s="17">
        <v>55032.783000000003</v>
      </c>
      <c r="I917" s="17">
        <v>55032.782809999997</v>
      </c>
      <c r="J917" s="17">
        <v>67779.918999999994</v>
      </c>
      <c r="K917" s="17">
        <v>67779.918999999994</v>
      </c>
      <c r="L917" s="17">
        <v>59850.214</v>
      </c>
      <c r="M917" s="17">
        <v>59850.214</v>
      </c>
      <c r="N917" s="17">
        <v>75620.246870000003</v>
      </c>
      <c r="O917" s="17">
        <v>75620</v>
      </c>
      <c r="P917" s="17">
        <v>55513.657319999998</v>
      </c>
      <c r="Q917" s="17">
        <v>55513.657319999998</v>
      </c>
      <c r="R917" s="17">
        <v>21117.250469999999</v>
      </c>
      <c r="S917" s="17">
        <v>21117.250469999999</v>
      </c>
      <c r="T917" s="17">
        <v>16957.32213</v>
      </c>
      <c r="U917" s="105">
        <v>16957.32213</v>
      </c>
      <c r="V917" s="105">
        <v>13800.98115</v>
      </c>
      <c r="W917" s="11">
        <v>13800.98115</v>
      </c>
      <c r="X917" s="11">
        <v>13572.13745</v>
      </c>
      <c r="Y917" s="11">
        <v>13572.13745</v>
      </c>
      <c r="Z917" s="11">
        <v>24397.969300000001</v>
      </c>
    </row>
    <row r="918" spans="1:26" hidden="1" x14ac:dyDescent="0.25">
      <c r="A918">
        <v>7</v>
      </c>
      <c r="B918" t="str">
        <f t="shared" si="30"/>
        <v>WR-0484</v>
      </c>
      <c r="C918" t="s">
        <v>318</v>
      </c>
      <c r="D918" t="str">
        <f t="shared" si="31"/>
        <v>0484</v>
      </c>
      <c r="E918" t="s">
        <v>478</v>
      </c>
      <c r="F918" s="17">
        <v>1482</v>
      </c>
      <c r="G918" s="17">
        <v>1482.4241999999999</v>
      </c>
      <c r="H918" s="17">
        <v>1471.6890000000001</v>
      </c>
      <c r="I918" s="17">
        <v>1471.68887</v>
      </c>
      <c r="J918" s="17">
        <v>1696.8779999999999</v>
      </c>
      <c r="K918" s="17">
        <v>1696.8779999999999</v>
      </c>
      <c r="L918" s="17">
        <v>1633.9570000000001</v>
      </c>
      <c r="M918" s="17">
        <v>1633.9570000000001</v>
      </c>
      <c r="N918" s="17">
        <v>1682.21776</v>
      </c>
      <c r="O918" s="17">
        <v>1682</v>
      </c>
      <c r="P918" s="17">
        <v>1215.83916</v>
      </c>
      <c r="Q918" s="17">
        <v>1215.83916</v>
      </c>
      <c r="R918" s="17">
        <v>1551.9782</v>
      </c>
      <c r="S918" s="17">
        <v>1551.9782</v>
      </c>
      <c r="T918" s="17">
        <v>962.64658999999995</v>
      </c>
      <c r="U918" s="105">
        <v>962.64658999999995</v>
      </c>
      <c r="V918" s="105">
        <v>1032.46264</v>
      </c>
      <c r="W918" s="11">
        <v>1032.46264</v>
      </c>
      <c r="X918" s="11">
        <v>1061.7438100000002</v>
      </c>
      <c r="Y918" s="11">
        <v>1061.7438100000002</v>
      </c>
      <c r="Z918" s="11">
        <v>745.32134999999994</v>
      </c>
    </row>
    <row r="919" spans="1:26" hidden="1" x14ac:dyDescent="0.25">
      <c r="A919">
        <v>7</v>
      </c>
      <c r="B919" t="str">
        <f t="shared" si="30"/>
        <v>WR-0485</v>
      </c>
      <c r="C919" t="s">
        <v>318</v>
      </c>
      <c r="D919" t="str">
        <f t="shared" si="31"/>
        <v>0485</v>
      </c>
      <c r="E919" t="s">
        <v>479</v>
      </c>
      <c r="F919" s="17">
        <v>0</v>
      </c>
      <c r="G919" s="17">
        <v>0</v>
      </c>
      <c r="H919" s="17">
        <v>0</v>
      </c>
      <c r="I919" s="17">
        <v>0</v>
      </c>
      <c r="J919" s="17">
        <v>0</v>
      </c>
      <c r="K919" s="17">
        <v>0</v>
      </c>
      <c r="L919" s="17">
        <v>0</v>
      </c>
      <c r="M919" s="17">
        <v>0</v>
      </c>
      <c r="N919" s="17">
        <v>38.4</v>
      </c>
      <c r="O919" s="17">
        <v>38</v>
      </c>
      <c r="P919" s="17">
        <v>10.13433</v>
      </c>
      <c r="Q919" s="17">
        <v>10.13433</v>
      </c>
      <c r="R919" s="17">
        <v>14.38388</v>
      </c>
      <c r="S919" s="17">
        <v>14.38388</v>
      </c>
      <c r="T919" s="17">
        <v>14.199350000000001</v>
      </c>
      <c r="U919" s="105">
        <v>14.199350000000001</v>
      </c>
      <c r="V919" s="105">
        <v>8.0011299999999999</v>
      </c>
      <c r="W919" s="11">
        <v>8.0011299999999999</v>
      </c>
      <c r="X919" s="11">
        <v>3.2669999999999999</v>
      </c>
      <c r="Y919" s="11">
        <v>3.2669999999999999</v>
      </c>
      <c r="Z919" s="11">
        <v>0</v>
      </c>
    </row>
    <row r="920" spans="1:26" hidden="1" x14ac:dyDescent="0.25">
      <c r="A920">
        <v>7</v>
      </c>
      <c r="B920" t="str">
        <f t="shared" si="30"/>
        <v>WR-0486</v>
      </c>
      <c r="C920" t="s">
        <v>318</v>
      </c>
      <c r="D920" t="str">
        <f t="shared" si="31"/>
        <v>0486</v>
      </c>
      <c r="E920" t="s">
        <v>480</v>
      </c>
      <c r="F920" s="17">
        <v>0</v>
      </c>
      <c r="G920" s="17">
        <v>0</v>
      </c>
      <c r="H920" s="17">
        <v>0</v>
      </c>
      <c r="I920" s="17">
        <v>0</v>
      </c>
      <c r="J920" s="17">
        <v>0</v>
      </c>
      <c r="K920" s="17">
        <v>0</v>
      </c>
      <c r="L920" s="17">
        <v>0</v>
      </c>
      <c r="M920" s="17">
        <v>0</v>
      </c>
      <c r="N920" s="17">
        <v>0</v>
      </c>
      <c r="O920" s="17">
        <v>0</v>
      </c>
      <c r="P920" s="17">
        <v>0</v>
      </c>
      <c r="Q920" s="17">
        <v>0</v>
      </c>
      <c r="R920" s="17">
        <v>0</v>
      </c>
      <c r="S920" s="17">
        <v>0</v>
      </c>
      <c r="T920" s="17">
        <v>0</v>
      </c>
      <c r="U920" s="105">
        <v>0</v>
      </c>
      <c r="V920" s="105">
        <v>0</v>
      </c>
      <c r="W920" s="11">
        <v>0</v>
      </c>
      <c r="X920" s="11">
        <v>0</v>
      </c>
      <c r="Y920" s="11">
        <v>0</v>
      </c>
      <c r="Z920" s="11">
        <v>0</v>
      </c>
    </row>
    <row r="921" spans="1:26" hidden="1" x14ac:dyDescent="0.25">
      <c r="A921">
        <v>7</v>
      </c>
      <c r="B921" t="str">
        <f t="shared" si="30"/>
        <v>WR-0487</v>
      </c>
      <c r="C921" t="s">
        <v>318</v>
      </c>
      <c r="D921" t="str">
        <f t="shared" si="31"/>
        <v>0487</v>
      </c>
      <c r="E921" t="s">
        <v>481</v>
      </c>
      <c r="F921" s="17">
        <v>209359</v>
      </c>
      <c r="G921" s="17">
        <v>209359.29930000001</v>
      </c>
      <c r="H921" s="17">
        <v>213360.342</v>
      </c>
      <c r="I921" s="17">
        <v>213360.34198</v>
      </c>
      <c r="J921" s="17">
        <v>182344.489</v>
      </c>
      <c r="K921" s="17">
        <v>182344.489</v>
      </c>
      <c r="L921" s="17">
        <v>223253.47399999999</v>
      </c>
      <c r="M921" s="17">
        <v>223253.47399999999</v>
      </c>
      <c r="N921" s="17">
        <v>341884.49767999997</v>
      </c>
      <c r="O921" s="17">
        <v>341884</v>
      </c>
      <c r="P921" s="17">
        <v>259582.09166999999</v>
      </c>
      <c r="Q921" s="17">
        <v>259582.09166999999</v>
      </c>
      <c r="R921" s="17">
        <v>249174.74531999999</v>
      </c>
      <c r="S921" s="17">
        <v>249174.74531999999</v>
      </c>
      <c r="T921" s="17">
        <v>239426.73050999999</v>
      </c>
      <c r="U921" s="105">
        <v>239426.73050999999</v>
      </c>
      <c r="V921" s="105">
        <v>237412.16685000001</v>
      </c>
      <c r="W921" s="11">
        <v>237412.16685000001</v>
      </c>
      <c r="X921" s="11">
        <v>260475.19838000002</v>
      </c>
      <c r="Y921" s="11">
        <v>260475.19838000002</v>
      </c>
      <c r="Z921" s="11">
        <v>313712.3231199999</v>
      </c>
    </row>
    <row r="922" spans="1:26" hidden="1" x14ac:dyDescent="0.25">
      <c r="A922">
        <v>7</v>
      </c>
      <c r="B922" t="str">
        <f t="shared" si="30"/>
        <v>WR-049</v>
      </c>
      <c r="C922" t="s">
        <v>318</v>
      </c>
      <c r="D922" t="str">
        <f t="shared" si="31"/>
        <v>049</v>
      </c>
      <c r="E922" t="s">
        <v>482</v>
      </c>
      <c r="F922" s="17">
        <v>0</v>
      </c>
      <c r="G922" s="17">
        <v>0</v>
      </c>
      <c r="H922" s="17">
        <v>5396.7960000000003</v>
      </c>
      <c r="I922" s="17">
        <v>5396.7960000000003</v>
      </c>
      <c r="J922" s="17">
        <v>54736.654000000002</v>
      </c>
      <c r="K922" s="17">
        <v>54736.654000000002</v>
      </c>
      <c r="L922" s="17">
        <v>110893.507</v>
      </c>
      <c r="M922" s="17">
        <v>110893.507</v>
      </c>
      <c r="N922" s="17">
        <v>35935.843220000002</v>
      </c>
      <c r="O922" s="17">
        <v>35936</v>
      </c>
      <c r="P922" s="17">
        <v>11869.536980000001</v>
      </c>
      <c r="Q922" s="17">
        <v>11869.536980000001</v>
      </c>
      <c r="R922" s="17">
        <v>4666.0198600000003</v>
      </c>
      <c r="S922" s="17">
        <v>4666.0198600000003</v>
      </c>
      <c r="T922" s="17">
        <v>6006.9045500000002</v>
      </c>
      <c r="U922" s="105">
        <v>6006.9045500000002</v>
      </c>
      <c r="V922" s="105">
        <v>5377.5140899999997</v>
      </c>
      <c r="W922" s="11">
        <v>5377.5140899999997</v>
      </c>
      <c r="X922" s="11">
        <v>3591.72363</v>
      </c>
      <c r="Y922" s="11">
        <v>3591.72363</v>
      </c>
      <c r="Z922" s="11">
        <v>5895.9384099999988</v>
      </c>
    </row>
    <row r="923" spans="1:26" hidden="1" x14ac:dyDescent="0.25">
      <c r="A923">
        <v>7</v>
      </c>
      <c r="B923" t="str">
        <f t="shared" si="30"/>
        <v>WR-051</v>
      </c>
      <c r="C923" t="s">
        <v>318</v>
      </c>
      <c r="D923" t="str">
        <f t="shared" si="31"/>
        <v>051</v>
      </c>
      <c r="E923" t="s">
        <v>484</v>
      </c>
      <c r="F923" s="17">
        <v>55622</v>
      </c>
      <c r="G923" s="17">
        <v>50817.430290000004</v>
      </c>
      <c r="H923" s="17">
        <v>60076.144</v>
      </c>
      <c r="I923" s="17">
        <v>60463.906799999997</v>
      </c>
      <c r="J923" s="17">
        <v>55785.65</v>
      </c>
      <c r="K923" s="17">
        <v>55785.65</v>
      </c>
      <c r="L923" s="17">
        <v>52940.726999999999</v>
      </c>
      <c r="M923" s="17">
        <v>52892.710999999996</v>
      </c>
      <c r="N923" s="17">
        <v>45184</v>
      </c>
      <c r="O923" s="17">
        <v>45184</v>
      </c>
      <c r="P923" s="17">
        <v>38782.976000000002</v>
      </c>
      <c r="Q923" s="17">
        <v>38782.976000000002</v>
      </c>
      <c r="R923" s="17">
        <v>39860</v>
      </c>
      <c r="S923" s="17">
        <v>39860</v>
      </c>
      <c r="T923" s="17">
        <v>0</v>
      </c>
      <c r="U923" s="105">
        <v>0</v>
      </c>
      <c r="V923" s="105">
        <v>0</v>
      </c>
      <c r="W923" s="11">
        <v>0</v>
      </c>
      <c r="X923" s="11">
        <v>0</v>
      </c>
      <c r="Y923" s="11">
        <v>0</v>
      </c>
      <c r="Z923" s="11">
        <v>0</v>
      </c>
    </row>
    <row r="924" spans="1:26" hidden="1" x14ac:dyDescent="0.25">
      <c r="A924">
        <v>7</v>
      </c>
      <c r="B924" t="str">
        <f t="shared" si="30"/>
        <v>WR-052</v>
      </c>
      <c r="C924" t="s">
        <v>318</v>
      </c>
      <c r="D924" t="str">
        <f t="shared" si="31"/>
        <v>052</v>
      </c>
      <c r="E924" t="s">
        <v>485</v>
      </c>
      <c r="F924" s="17">
        <v>26649</v>
      </c>
      <c r="G924" s="17">
        <v>26649.416710000001</v>
      </c>
      <c r="H924" s="17">
        <v>26948.690999999999</v>
      </c>
      <c r="I924" s="17">
        <v>26948.691279999999</v>
      </c>
      <c r="J924" s="17">
        <v>32607.08</v>
      </c>
      <c r="K924" s="17">
        <v>32607.08</v>
      </c>
      <c r="L924" s="17">
        <v>13192.498</v>
      </c>
      <c r="M924" s="17">
        <v>13192.498</v>
      </c>
      <c r="N924" s="17">
        <v>37287.437830000003</v>
      </c>
      <c r="O924" s="17">
        <v>37287.437830000003</v>
      </c>
      <c r="P924" s="17">
        <v>34153.47423</v>
      </c>
      <c r="Q924" s="17">
        <v>34153.47423</v>
      </c>
      <c r="R924" s="17">
        <v>24424.747169999999</v>
      </c>
      <c r="S924" s="17">
        <v>24424.747169999999</v>
      </c>
      <c r="T924" s="17">
        <v>55121.980860000003</v>
      </c>
      <c r="U924" s="105">
        <v>55121.980860000003</v>
      </c>
      <c r="V924" s="105">
        <v>23006.62873</v>
      </c>
      <c r="W924" s="11">
        <v>23006.62873</v>
      </c>
      <c r="X924" s="11">
        <v>46112.33554</v>
      </c>
      <c r="Y924" s="11">
        <v>46112.33554</v>
      </c>
      <c r="Z924" s="11">
        <v>50121.296309999998</v>
      </c>
    </row>
    <row r="925" spans="1:26" hidden="1" x14ac:dyDescent="0.25">
      <c r="A925">
        <v>7</v>
      </c>
      <c r="B925" t="str">
        <f t="shared" si="30"/>
        <v>WR-053</v>
      </c>
      <c r="C925" t="s">
        <v>318</v>
      </c>
      <c r="D925" t="str">
        <f t="shared" si="31"/>
        <v>053</v>
      </c>
      <c r="E925" t="s">
        <v>486</v>
      </c>
      <c r="F925" s="17">
        <v>10981</v>
      </c>
      <c r="G925" s="17">
        <v>5350.5140799999999</v>
      </c>
      <c r="H925" s="17">
        <v>13457.315999999999</v>
      </c>
      <c r="I925" s="17">
        <v>13457.31575</v>
      </c>
      <c r="J925" s="17">
        <v>6349.1689999999999</v>
      </c>
      <c r="K925" s="17">
        <v>6349.1689999999999</v>
      </c>
      <c r="L925" s="17">
        <v>1810.3400000000001</v>
      </c>
      <c r="M925" s="17">
        <v>5366.3789999999999</v>
      </c>
      <c r="N925" s="17">
        <v>4001.4686299999998</v>
      </c>
      <c r="O925" s="17">
        <v>4001.4686299999998</v>
      </c>
      <c r="P925" s="17">
        <v>103281.75658280995</v>
      </c>
      <c r="Q925" s="17">
        <v>103281.75658280995</v>
      </c>
      <c r="R925" s="17">
        <v>82550.043707768607</v>
      </c>
      <c r="S925" s="17">
        <v>82550.043707768607</v>
      </c>
      <c r="T925" s="17">
        <v>298212.64287120005</v>
      </c>
      <c r="U925" s="105">
        <v>297973.30504120002</v>
      </c>
      <c r="V925" s="105">
        <v>134544.37524000002</v>
      </c>
      <c r="W925" s="11">
        <v>134544.37524000002</v>
      </c>
      <c r="X925" s="11">
        <v>88263.743409999995</v>
      </c>
      <c r="Y925" s="11">
        <v>88263.74341000001</v>
      </c>
      <c r="Z925" s="11">
        <v>92892.174456699999</v>
      </c>
    </row>
    <row r="926" spans="1:26" hidden="1" x14ac:dyDescent="0.25">
      <c r="A926">
        <v>7</v>
      </c>
      <c r="B926" t="str">
        <f t="shared" si="30"/>
        <v>WR-054</v>
      </c>
      <c r="C926" t="s">
        <v>318</v>
      </c>
      <c r="D926" t="str">
        <f t="shared" si="31"/>
        <v>054</v>
      </c>
      <c r="E926" t="s">
        <v>487</v>
      </c>
      <c r="F926" s="17">
        <v>7381</v>
      </c>
      <c r="G926" s="17">
        <v>7381.4628400000001</v>
      </c>
      <c r="H926" s="17">
        <v>7562.2</v>
      </c>
      <c r="I926" s="17">
        <v>7562.2003299999997</v>
      </c>
      <c r="J926" s="17">
        <v>8058.8959999999997</v>
      </c>
      <c r="K926" s="17">
        <v>8058.8959999999997</v>
      </c>
      <c r="L926" s="17">
        <v>8331.6229999999996</v>
      </c>
      <c r="M926" s="17">
        <v>8331.6229999999996</v>
      </c>
      <c r="N926" s="17">
        <v>10299.03764</v>
      </c>
      <c r="O926" s="17">
        <v>10299.03764</v>
      </c>
      <c r="P926" s="17">
        <v>12667.831469999999</v>
      </c>
      <c r="Q926" s="17">
        <v>12667.831469999999</v>
      </c>
      <c r="R926" s="17">
        <v>7688.4895999999999</v>
      </c>
      <c r="S926" s="17">
        <v>7688.4895999999999</v>
      </c>
      <c r="T926" s="17">
        <v>15000.635306300001</v>
      </c>
      <c r="U926" s="105">
        <v>8754.1814362999994</v>
      </c>
      <c r="V926" s="105">
        <v>9106.5555899999999</v>
      </c>
      <c r="W926" s="11">
        <v>9106.5555899999999</v>
      </c>
      <c r="X926" s="11">
        <v>9038.9753500000006</v>
      </c>
      <c r="Y926" s="11">
        <v>9038.9753500000006</v>
      </c>
      <c r="Z926" s="11">
        <v>10607.696069900001</v>
      </c>
    </row>
    <row r="927" spans="1:26" hidden="1" x14ac:dyDescent="0.25">
      <c r="A927">
        <v>7</v>
      </c>
      <c r="B927" t="str">
        <f t="shared" si="30"/>
        <v>WR-0550</v>
      </c>
      <c r="C927" t="s">
        <v>318</v>
      </c>
      <c r="D927" t="str">
        <f t="shared" si="31"/>
        <v>0550</v>
      </c>
      <c r="E927" t="s">
        <v>488</v>
      </c>
      <c r="F927" s="17">
        <v>4286</v>
      </c>
      <c r="G927" s="17">
        <v>4286.0496899999998</v>
      </c>
      <c r="H927" s="17">
        <v>5499.6689999999999</v>
      </c>
      <c r="I927" s="17">
        <v>5499.66903</v>
      </c>
      <c r="J927" s="17">
        <v>5111.46</v>
      </c>
      <c r="K927" s="17">
        <v>5111.46</v>
      </c>
      <c r="L927" s="17">
        <v>4948.1239999999998</v>
      </c>
      <c r="M927" s="17">
        <v>4948.1239999999998</v>
      </c>
      <c r="N927" s="17">
        <v>4851.8281100000004</v>
      </c>
      <c r="O927" s="17">
        <v>4851.8281100000004</v>
      </c>
      <c r="P927" s="17">
        <v>4339.7533899999999</v>
      </c>
      <c r="Q927" s="17">
        <v>4339.7533899999999</v>
      </c>
      <c r="R927" s="17">
        <v>4316.87583</v>
      </c>
      <c r="S927" s="17">
        <v>4316.87583</v>
      </c>
      <c r="T927" s="17">
        <v>4407.3667999999998</v>
      </c>
      <c r="U927" s="105">
        <v>4407.3667999999998</v>
      </c>
      <c r="V927" s="105">
        <v>3988.0705899999998</v>
      </c>
      <c r="W927" s="11">
        <v>3988.0705899999998</v>
      </c>
      <c r="X927" s="11">
        <v>4073.9160000000002</v>
      </c>
      <c r="Y927" s="11">
        <v>4073.9160000000002</v>
      </c>
      <c r="Z927" s="11">
        <v>0</v>
      </c>
    </row>
    <row r="928" spans="1:26" hidden="1" x14ac:dyDescent="0.25">
      <c r="A928">
        <v>7</v>
      </c>
      <c r="B928" t="str">
        <f t="shared" si="30"/>
        <v>WR-0551</v>
      </c>
      <c r="C928" t="s">
        <v>318</v>
      </c>
      <c r="D928" t="str">
        <f t="shared" si="31"/>
        <v>0551</v>
      </c>
      <c r="E928" t="s">
        <v>489</v>
      </c>
      <c r="F928" s="17">
        <v>0</v>
      </c>
      <c r="G928" s="17">
        <v>0</v>
      </c>
      <c r="H928" s="17">
        <v>0</v>
      </c>
      <c r="I928" s="17">
        <v>0</v>
      </c>
      <c r="J928" s="17">
        <v>0</v>
      </c>
      <c r="K928" s="17">
        <v>0</v>
      </c>
      <c r="L928" s="17">
        <v>0</v>
      </c>
      <c r="M928" s="17">
        <v>0</v>
      </c>
      <c r="N928" s="17">
        <v>0</v>
      </c>
      <c r="O928" s="17">
        <v>0</v>
      </c>
      <c r="P928" s="17">
        <v>0</v>
      </c>
      <c r="Q928" s="17">
        <v>0</v>
      </c>
      <c r="R928" s="17">
        <v>0</v>
      </c>
      <c r="S928" s="17">
        <v>0</v>
      </c>
      <c r="T928" s="17">
        <v>41601.001369999998</v>
      </c>
      <c r="U928" s="105">
        <v>41601.001369999998</v>
      </c>
      <c r="V928" s="105">
        <v>30132.295750000001</v>
      </c>
      <c r="W928" s="11">
        <v>30132.295750000001</v>
      </c>
      <c r="X928" s="11">
        <v>37166.81781</v>
      </c>
      <c r="Y928" s="11">
        <v>37166.81781</v>
      </c>
      <c r="Z928" s="11">
        <v>25621.373819999993</v>
      </c>
    </row>
    <row r="929" spans="1:26" hidden="1" x14ac:dyDescent="0.25">
      <c r="A929">
        <v>7</v>
      </c>
      <c r="B929" t="str">
        <f t="shared" si="30"/>
        <v>WR-0552</v>
      </c>
      <c r="C929" t="s">
        <v>318</v>
      </c>
      <c r="D929" t="str">
        <f t="shared" si="31"/>
        <v>0552</v>
      </c>
      <c r="E929" t="s">
        <v>490</v>
      </c>
      <c r="F929" s="17">
        <v>0</v>
      </c>
      <c r="G929" s="17">
        <v>0</v>
      </c>
      <c r="H929" s="17">
        <v>0</v>
      </c>
      <c r="I929" s="17">
        <v>0</v>
      </c>
      <c r="J929" s="17">
        <v>0</v>
      </c>
      <c r="K929" s="17">
        <v>0</v>
      </c>
      <c r="L929" s="17">
        <v>0</v>
      </c>
      <c r="M929" s="17">
        <v>0</v>
      </c>
      <c r="N929" s="17">
        <v>0</v>
      </c>
      <c r="O929" s="17">
        <v>0</v>
      </c>
      <c r="P929" s="17">
        <v>0</v>
      </c>
      <c r="Q929" s="17">
        <v>0</v>
      </c>
      <c r="R929" s="17">
        <v>0</v>
      </c>
      <c r="S929" s="17">
        <v>0</v>
      </c>
      <c r="T929" s="17">
        <v>0</v>
      </c>
      <c r="U929" s="105">
        <v>0</v>
      </c>
      <c r="V929" s="105">
        <v>0</v>
      </c>
      <c r="W929" s="11">
        <v>0</v>
      </c>
      <c r="X929" s="11">
        <v>0</v>
      </c>
      <c r="Y929" s="11">
        <v>0</v>
      </c>
      <c r="Z929" s="11">
        <v>0</v>
      </c>
    </row>
    <row r="930" spans="1:26" hidden="1" x14ac:dyDescent="0.25">
      <c r="A930">
        <v>7</v>
      </c>
      <c r="B930" t="str">
        <f t="shared" si="30"/>
        <v>WR-0553</v>
      </c>
      <c r="C930" t="s">
        <v>318</v>
      </c>
      <c r="D930" t="str">
        <f t="shared" si="31"/>
        <v>0553</v>
      </c>
      <c r="E930" t="s">
        <v>491</v>
      </c>
      <c r="F930" s="17">
        <v>0</v>
      </c>
      <c r="G930" s="17">
        <v>0</v>
      </c>
      <c r="H930" s="17">
        <v>0</v>
      </c>
      <c r="I930" s="17">
        <v>0</v>
      </c>
      <c r="J930" s="17">
        <v>0</v>
      </c>
      <c r="K930" s="17">
        <v>0</v>
      </c>
      <c r="L930" s="17">
        <v>0</v>
      </c>
      <c r="M930" s="17">
        <v>0</v>
      </c>
      <c r="N930" s="17">
        <v>0</v>
      </c>
      <c r="O930" s="17">
        <v>0</v>
      </c>
      <c r="P930" s="17">
        <v>0</v>
      </c>
      <c r="Q930" s="17">
        <v>0</v>
      </c>
      <c r="R930" s="17">
        <v>0</v>
      </c>
      <c r="S930" s="17">
        <v>0</v>
      </c>
      <c r="T930" s="17">
        <v>0</v>
      </c>
      <c r="U930" s="105">
        <v>0</v>
      </c>
      <c r="V930" s="105">
        <v>0</v>
      </c>
      <c r="W930" s="11">
        <v>0</v>
      </c>
      <c r="X930" s="11">
        <v>0</v>
      </c>
      <c r="Y930" s="11">
        <v>0</v>
      </c>
      <c r="Z930" s="11">
        <v>0</v>
      </c>
    </row>
    <row r="931" spans="1:26" hidden="1" x14ac:dyDescent="0.25">
      <c r="A931">
        <v>7</v>
      </c>
      <c r="B931" t="str">
        <f t="shared" si="30"/>
        <v>WR-0554</v>
      </c>
      <c r="C931" t="s">
        <v>318</v>
      </c>
      <c r="D931" t="str">
        <f t="shared" si="31"/>
        <v>0554</v>
      </c>
      <c r="E931" t="s">
        <v>492</v>
      </c>
      <c r="F931" s="17">
        <v>3413</v>
      </c>
      <c r="G931" s="17">
        <v>3412.8722299999999</v>
      </c>
      <c r="H931" s="17">
        <v>3371.0970000000002</v>
      </c>
      <c r="I931" s="17">
        <v>3371.0971199999999</v>
      </c>
      <c r="J931" s="17">
        <v>3250.7759999999998</v>
      </c>
      <c r="K931" s="17">
        <v>3250.7759999999998</v>
      </c>
      <c r="L931" s="17">
        <v>3646.4180000000001</v>
      </c>
      <c r="M931" s="17">
        <v>3646.4180000000001</v>
      </c>
      <c r="N931" s="17">
        <v>4637.51415</v>
      </c>
      <c r="O931" s="17">
        <v>4637.51415</v>
      </c>
      <c r="P931" s="17">
        <v>3335.8991000000001</v>
      </c>
      <c r="Q931" s="17">
        <v>3335.8991000000001</v>
      </c>
      <c r="R931" s="17">
        <v>2789.4792900000002</v>
      </c>
      <c r="S931" s="17">
        <v>2789.4792900000002</v>
      </c>
      <c r="T931" s="17">
        <v>2218.87698</v>
      </c>
      <c r="U931" s="105">
        <v>2218.87698</v>
      </c>
      <c r="V931" s="105">
        <v>2391.30798</v>
      </c>
      <c r="W931" s="11">
        <v>2391.30798</v>
      </c>
      <c r="X931" s="11">
        <v>3029.2893800000002</v>
      </c>
      <c r="Y931" s="11">
        <v>3029.2893800000002</v>
      </c>
      <c r="Z931" s="11">
        <v>1768.71911</v>
      </c>
    </row>
    <row r="932" spans="1:26" hidden="1" x14ac:dyDescent="0.25">
      <c r="A932">
        <v>7</v>
      </c>
      <c r="B932" t="str">
        <f t="shared" si="30"/>
        <v>WR-056</v>
      </c>
      <c r="C932" t="s">
        <v>318</v>
      </c>
      <c r="D932" t="str">
        <f t="shared" si="31"/>
        <v>056</v>
      </c>
      <c r="E932" t="s">
        <v>493</v>
      </c>
      <c r="F932" s="17">
        <v>60581</v>
      </c>
      <c r="G932" s="17">
        <v>59502.633999999998</v>
      </c>
      <c r="H932" s="17">
        <v>81717.744000000006</v>
      </c>
      <c r="I932" s="17">
        <v>79749.836710000003</v>
      </c>
      <c r="J932" s="17">
        <v>64703.456000000006</v>
      </c>
      <c r="K932" s="17">
        <v>62210.346000000005</v>
      </c>
      <c r="L932" s="17">
        <v>61258.205999999998</v>
      </c>
      <c r="M932" s="17">
        <v>61258.205999999998</v>
      </c>
      <c r="N932" s="17">
        <v>68585.507989999998</v>
      </c>
      <c r="O932" s="17">
        <v>68585.507989999998</v>
      </c>
      <c r="P932" s="17">
        <v>54189.550750000002</v>
      </c>
      <c r="Q932" s="17">
        <v>54960.293449999997</v>
      </c>
      <c r="R932" s="17">
        <v>54401.388590000002</v>
      </c>
      <c r="S932" s="17">
        <v>54680.388590000002</v>
      </c>
      <c r="T932" s="17">
        <v>57876.394469999999</v>
      </c>
      <c r="U932" s="105">
        <v>57876.394470000007</v>
      </c>
      <c r="V932" s="105">
        <v>58784.408340000002</v>
      </c>
      <c r="W932" s="11">
        <v>58784.408340000002</v>
      </c>
      <c r="X932" s="11">
        <v>60722.64948</v>
      </c>
      <c r="Y932" s="11">
        <v>60722.64948</v>
      </c>
      <c r="Z932" s="11">
        <v>51652.314490000004</v>
      </c>
    </row>
    <row r="933" spans="1:26" hidden="1" x14ac:dyDescent="0.25">
      <c r="A933">
        <v>7</v>
      </c>
      <c r="B933" t="str">
        <f t="shared" si="30"/>
        <v>WR-061</v>
      </c>
      <c r="C933" t="s">
        <v>318</v>
      </c>
      <c r="D933" t="str">
        <f t="shared" si="31"/>
        <v>061</v>
      </c>
      <c r="E933" t="s">
        <v>495</v>
      </c>
      <c r="F933" s="17">
        <v>249811</v>
      </c>
      <c r="G933" s="17">
        <v>249810.56955000001</v>
      </c>
      <c r="H933" s="17">
        <v>171143.24100000001</v>
      </c>
      <c r="I933" s="17">
        <v>171143.24100000001</v>
      </c>
      <c r="J933" s="17">
        <v>225909.23799999998</v>
      </c>
      <c r="K933" s="17">
        <v>225909.23799999998</v>
      </c>
      <c r="L933" s="17">
        <v>118108.015</v>
      </c>
      <c r="M933" s="17">
        <v>118108.015</v>
      </c>
      <c r="N933" s="17">
        <v>709787.82267999998</v>
      </c>
      <c r="O933" s="17">
        <v>709787.82267999998</v>
      </c>
      <c r="P933" s="17">
        <v>1033399.4604999999</v>
      </c>
      <c r="Q933" s="17">
        <v>1031804.4594399998</v>
      </c>
      <c r="R933" s="17">
        <v>980555.5939509999</v>
      </c>
      <c r="S933" s="17">
        <v>980556.51581100002</v>
      </c>
      <c r="T933" s="17">
        <v>1370182.49165</v>
      </c>
      <c r="U933" s="105">
        <v>1421987.7209400001</v>
      </c>
      <c r="V933" s="105">
        <v>1716450.7286875003</v>
      </c>
      <c r="W933" s="11">
        <v>1719142.8710875001</v>
      </c>
      <c r="X933" s="11">
        <v>2085906.7239299999</v>
      </c>
      <c r="Y933" s="11">
        <v>2090151.96783</v>
      </c>
      <c r="Z933" s="11">
        <v>2259988.3281699996</v>
      </c>
    </row>
    <row r="934" spans="1:26" hidden="1" x14ac:dyDescent="0.25">
      <c r="A934">
        <v>7</v>
      </c>
      <c r="B934" t="str">
        <f t="shared" si="30"/>
        <v>WR-062</v>
      </c>
      <c r="C934" t="s">
        <v>318</v>
      </c>
      <c r="D934" t="str">
        <f t="shared" si="31"/>
        <v>062</v>
      </c>
      <c r="E934" t="s">
        <v>496</v>
      </c>
      <c r="F934" s="17">
        <v>62765</v>
      </c>
      <c r="G934" s="17">
        <v>62765.063240000003</v>
      </c>
      <c r="H934" s="17">
        <v>68708.626999999993</v>
      </c>
      <c r="I934" s="17">
        <v>68708.626999999993</v>
      </c>
      <c r="J934" s="17">
        <v>70238.127999999997</v>
      </c>
      <c r="K934" s="17">
        <v>70238.127999999997</v>
      </c>
      <c r="L934" s="17">
        <v>39625.099000000002</v>
      </c>
      <c r="M934" s="17">
        <v>39625.099000000002</v>
      </c>
      <c r="N934" s="17">
        <v>38020.959490000001</v>
      </c>
      <c r="O934" s="17">
        <v>38020.959490000001</v>
      </c>
      <c r="P934" s="17">
        <v>43514.001259999997</v>
      </c>
      <c r="Q934" s="17">
        <v>43514.001259999997</v>
      </c>
      <c r="R934" s="17">
        <v>53015.606910000002</v>
      </c>
      <c r="S934" s="17">
        <v>53015.606910000002</v>
      </c>
      <c r="T934" s="17">
        <v>50469.939030000001</v>
      </c>
      <c r="U934" s="105">
        <v>50469.939030000001</v>
      </c>
      <c r="V934" s="105">
        <v>73803.410799999998</v>
      </c>
      <c r="W934" s="11">
        <v>73803.410799999998</v>
      </c>
      <c r="X934" s="11">
        <v>69249.83146000003</v>
      </c>
      <c r="Y934" s="11">
        <v>69249.83146000003</v>
      </c>
      <c r="Z934" s="11">
        <v>53433.611649999992</v>
      </c>
    </row>
    <row r="935" spans="1:26" hidden="1" x14ac:dyDescent="0.25">
      <c r="A935">
        <v>7</v>
      </c>
      <c r="B935" t="str">
        <f t="shared" si="30"/>
        <v>WR-063</v>
      </c>
      <c r="C935" t="s">
        <v>318</v>
      </c>
      <c r="D935" t="str">
        <f t="shared" si="31"/>
        <v>063</v>
      </c>
      <c r="E935" t="s">
        <v>497</v>
      </c>
      <c r="F935" s="17">
        <v>580</v>
      </c>
      <c r="G935" s="17">
        <v>530.39666</v>
      </c>
      <c r="H935" s="17">
        <v>384.64100000000002</v>
      </c>
      <c r="I935" s="17">
        <v>384.64100000000002</v>
      </c>
      <c r="J935" s="17">
        <v>974.23900000000003</v>
      </c>
      <c r="K935" s="17">
        <v>974.23900000000003</v>
      </c>
      <c r="L935" s="17">
        <v>398.28199999999998</v>
      </c>
      <c r="M935" s="17">
        <v>398.28199999999998</v>
      </c>
      <c r="N935" s="17">
        <v>517.98701000000005</v>
      </c>
      <c r="O935" s="17">
        <v>517.98701000000005</v>
      </c>
      <c r="P935" s="17">
        <v>345.73703</v>
      </c>
      <c r="Q935" s="17">
        <v>345.73703</v>
      </c>
      <c r="R935" s="17">
        <v>426.44441999999998</v>
      </c>
      <c r="S935" s="17">
        <v>426.44441999999998</v>
      </c>
      <c r="T935" s="17">
        <v>402.43583000000001</v>
      </c>
      <c r="U935" s="105">
        <v>402.43583000000001</v>
      </c>
      <c r="V935" s="105">
        <v>1268.08491</v>
      </c>
      <c r="W935" s="11">
        <v>1268.08491</v>
      </c>
      <c r="X935" s="11">
        <v>1075.55189</v>
      </c>
      <c r="Y935" s="11">
        <v>1075.55189</v>
      </c>
      <c r="Z935" s="11">
        <v>1447.7870499999999</v>
      </c>
    </row>
    <row r="936" spans="1:26" hidden="1" x14ac:dyDescent="0.25">
      <c r="A936">
        <v>7</v>
      </c>
      <c r="B936" t="str">
        <f t="shared" si="30"/>
        <v>WR-064</v>
      </c>
      <c r="C936" t="s">
        <v>318</v>
      </c>
      <c r="D936" t="str">
        <f t="shared" si="31"/>
        <v>064</v>
      </c>
      <c r="E936" t="s">
        <v>498</v>
      </c>
      <c r="F936" s="17">
        <v>0</v>
      </c>
      <c r="G936" s="17">
        <v>0</v>
      </c>
      <c r="H936" s="17">
        <v>0</v>
      </c>
      <c r="I936" s="17">
        <v>0</v>
      </c>
      <c r="J936" s="17">
        <v>0</v>
      </c>
      <c r="K936" s="17">
        <v>0</v>
      </c>
      <c r="L936" s="17">
        <v>0</v>
      </c>
      <c r="M936" s="17">
        <v>0</v>
      </c>
      <c r="N936" s="17">
        <v>0</v>
      </c>
      <c r="O936" s="17">
        <v>0</v>
      </c>
      <c r="P936" s="17">
        <v>0</v>
      </c>
      <c r="Q936" s="17">
        <v>0</v>
      </c>
      <c r="R936" s="17">
        <v>0</v>
      </c>
      <c r="S936" s="17">
        <v>0</v>
      </c>
      <c r="T936" s="17">
        <v>0</v>
      </c>
      <c r="U936" s="105">
        <v>0</v>
      </c>
      <c r="V936" s="105">
        <v>0</v>
      </c>
      <c r="W936" s="11">
        <v>0</v>
      </c>
      <c r="X936" s="11">
        <v>0</v>
      </c>
      <c r="Y936" s="11">
        <v>0</v>
      </c>
      <c r="Z936" s="11">
        <v>0</v>
      </c>
    </row>
    <row r="937" spans="1:26" hidden="1" x14ac:dyDescent="0.25">
      <c r="A937">
        <v>7</v>
      </c>
      <c r="B937" t="str">
        <f t="shared" si="30"/>
        <v>WR-0650</v>
      </c>
      <c r="C937" t="s">
        <v>318</v>
      </c>
      <c r="D937" t="str">
        <f t="shared" si="31"/>
        <v>0650</v>
      </c>
      <c r="E937" t="s">
        <v>499</v>
      </c>
      <c r="F937" s="17">
        <v>0</v>
      </c>
      <c r="G937" s="17">
        <v>0</v>
      </c>
      <c r="H937" s="17">
        <v>0</v>
      </c>
      <c r="I937" s="17">
        <v>0</v>
      </c>
      <c r="J937" s="17">
        <v>0</v>
      </c>
      <c r="K937" s="17">
        <v>0</v>
      </c>
      <c r="L937" s="17">
        <v>0</v>
      </c>
      <c r="M937" s="17">
        <v>0</v>
      </c>
      <c r="N937" s="17">
        <v>0</v>
      </c>
      <c r="O937" s="17">
        <v>0</v>
      </c>
      <c r="P937" s="17">
        <v>0</v>
      </c>
      <c r="Q937" s="17">
        <v>0</v>
      </c>
      <c r="R937" s="17">
        <v>0</v>
      </c>
      <c r="S937" s="17">
        <v>0</v>
      </c>
      <c r="T937" s="17">
        <v>0</v>
      </c>
      <c r="U937" s="105">
        <v>0</v>
      </c>
      <c r="V937" s="105">
        <v>0</v>
      </c>
      <c r="W937" s="11">
        <v>0</v>
      </c>
      <c r="X937" s="11">
        <v>0</v>
      </c>
      <c r="Y937" s="11">
        <v>0</v>
      </c>
      <c r="Z937" s="11">
        <v>0</v>
      </c>
    </row>
    <row r="938" spans="1:26" hidden="1" x14ac:dyDescent="0.25">
      <c r="A938">
        <v>7</v>
      </c>
      <c r="B938" t="str">
        <f t="shared" si="30"/>
        <v>WR-0651</v>
      </c>
      <c r="C938" t="s">
        <v>318</v>
      </c>
      <c r="D938" t="str">
        <f t="shared" si="31"/>
        <v>0651</v>
      </c>
      <c r="E938" t="s">
        <v>500</v>
      </c>
      <c r="F938" s="17">
        <v>0</v>
      </c>
      <c r="G938" s="17">
        <v>0</v>
      </c>
      <c r="H938" s="17">
        <v>0</v>
      </c>
      <c r="I938" s="17">
        <v>0</v>
      </c>
      <c r="J938" s="17">
        <v>0</v>
      </c>
      <c r="K938" s="17">
        <v>0</v>
      </c>
      <c r="L938" s="17">
        <v>0</v>
      </c>
      <c r="M938" s="17">
        <v>0</v>
      </c>
      <c r="N938" s="17">
        <v>0</v>
      </c>
      <c r="O938" s="17">
        <v>0</v>
      </c>
      <c r="P938" s="17">
        <v>0</v>
      </c>
      <c r="Q938" s="17">
        <v>0</v>
      </c>
      <c r="R938" s="17">
        <v>0</v>
      </c>
      <c r="S938" s="17">
        <v>0</v>
      </c>
      <c r="T938" s="17">
        <v>553.10490000000004</v>
      </c>
      <c r="U938" s="105">
        <v>553.10490000000004</v>
      </c>
      <c r="V938" s="105">
        <v>641.26013999999998</v>
      </c>
      <c r="W938" s="11">
        <v>643.41975000000002</v>
      </c>
      <c r="X938" s="11">
        <v>753.30916000000002</v>
      </c>
      <c r="Y938" s="11">
        <v>753.30916000000002</v>
      </c>
      <c r="Z938" s="11">
        <v>659.61747000000014</v>
      </c>
    </row>
    <row r="939" spans="1:26" hidden="1" x14ac:dyDescent="0.25">
      <c r="A939">
        <v>7</v>
      </c>
      <c r="B939" t="str">
        <f t="shared" si="30"/>
        <v>WR-0652</v>
      </c>
      <c r="C939" t="s">
        <v>318</v>
      </c>
      <c r="D939" t="str">
        <f t="shared" si="31"/>
        <v>0652</v>
      </c>
      <c r="E939" t="s">
        <v>501</v>
      </c>
      <c r="F939" s="17">
        <v>0</v>
      </c>
      <c r="G939" s="17">
        <v>0</v>
      </c>
      <c r="H939" s="17">
        <v>0</v>
      </c>
      <c r="I939" s="17">
        <v>0</v>
      </c>
      <c r="J939" s="17">
        <v>0</v>
      </c>
      <c r="K939" s="17">
        <v>0</v>
      </c>
      <c r="L939" s="17">
        <v>0</v>
      </c>
      <c r="M939" s="17">
        <v>0</v>
      </c>
      <c r="N939" s="17">
        <v>0</v>
      </c>
      <c r="O939" s="17">
        <v>0</v>
      </c>
      <c r="P939" s="17">
        <v>0</v>
      </c>
      <c r="Q939" s="17">
        <v>0</v>
      </c>
      <c r="R939" s="17">
        <v>0</v>
      </c>
      <c r="S939" s="17">
        <v>0</v>
      </c>
      <c r="T939" s="17">
        <v>0</v>
      </c>
      <c r="U939" s="105">
        <v>0</v>
      </c>
      <c r="V939" s="105">
        <v>0</v>
      </c>
      <c r="W939" s="11">
        <v>0</v>
      </c>
      <c r="X939" s="11">
        <v>0</v>
      </c>
      <c r="Y939" s="11">
        <v>0</v>
      </c>
      <c r="Z939" s="11">
        <v>0</v>
      </c>
    </row>
    <row r="940" spans="1:26" hidden="1" x14ac:dyDescent="0.25">
      <c r="A940">
        <v>7</v>
      </c>
      <c r="B940" t="str">
        <f t="shared" si="30"/>
        <v>WR-0653</v>
      </c>
      <c r="C940" t="s">
        <v>318</v>
      </c>
      <c r="D940" t="str">
        <f t="shared" si="31"/>
        <v>0653</v>
      </c>
      <c r="E940" t="s">
        <v>502</v>
      </c>
      <c r="F940" s="17">
        <v>0</v>
      </c>
      <c r="G940" s="17">
        <v>0</v>
      </c>
      <c r="H940" s="17">
        <v>0</v>
      </c>
      <c r="I940" s="17">
        <v>0</v>
      </c>
      <c r="J940" s="17">
        <v>0</v>
      </c>
      <c r="K940" s="17">
        <v>0</v>
      </c>
      <c r="L940" s="17">
        <v>0</v>
      </c>
      <c r="M940" s="17">
        <v>0</v>
      </c>
      <c r="N940" s="17">
        <v>0</v>
      </c>
      <c r="O940" s="17">
        <v>0</v>
      </c>
      <c r="P940" s="17">
        <v>0</v>
      </c>
      <c r="Q940" s="17">
        <v>0</v>
      </c>
      <c r="R940" s="17">
        <v>0</v>
      </c>
      <c r="S940" s="17">
        <v>0</v>
      </c>
      <c r="T940" s="17">
        <v>0</v>
      </c>
      <c r="U940" s="105">
        <v>0</v>
      </c>
      <c r="V940" s="105">
        <v>0</v>
      </c>
      <c r="W940" s="11">
        <v>0</v>
      </c>
      <c r="X940" s="11">
        <v>0</v>
      </c>
      <c r="Y940" s="11">
        <v>0</v>
      </c>
      <c r="Z940" s="11">
        <v>0</v>
      </c>
    </row>
    <row r="941" spans="1:26" hidden="1" x14ac:dyDescent="0.25">
      <c r="A941">
        <v>7</v>
      </c>
      <c r="B941" t="str">
        <f t="shared" si="30"/>
        <v>WR-0654</v>
      </c>
      <c r="C941" t="s">
        <v>318</v>
      </c>
      <c r="D941" t="str">
        <f t="shared" si="31"/>
        <v>0654</v>
      </c>
      <c r="E941" t="s">
        <v>503</v>
      </c>
      <c r="F941" s="17">
        <v>0</v>
      </c>
      <c r="G941" s="17">
        <v>0</v>
      </c>
      <c r="H941" s="17">
        <v>0</v>
      </c>
      <c r="I941" s="17">
        <v>0</v>
      </c>
      <c r="J941" s="17">
        <v>0</v>
      </c>
      <c r="K941" s="17">
        <v>0</v>
      </c>
      <c r="L941" s="17">
        <v>0</v>
      </c>
      <c r="M941" s="17">
        <v>0</v>
      </c>
      <c r="N941" s="17">
        <v>0</v>
      </c>
      <c r="O941" s="17">
        <v>0</v>
      </c>
      <c r="P941" s="17">
        <v>0</v>
      </c>
      <c r="Q941" s="17">
        <v>0</v>
      </c>
      <c r="R941" s="17">
        <v>0</v>
      </c>
      <c r="S941" s="17">
        <v>0</v>
      </c>
      <c r="T941" s="17">
        <v>0</v>
      </c>
      <c r="U941" s="105">
        <v>0</v>
      </c>
      <c r="V941" s="105">
        <v>0</v>
      </c>
      <c r="W941" s="11">
        <v>0</v>
      </c>
      <c r="X941" s="11">
        <v>0</v>
      </c>
      <c r="Y941" s="11">
        <v>0</v>
      </c>
      <c r="Z941" s="11">
        <v>0</v>
      </c>
    </row>
    <row r="942" spans="1:26" hidden="1" x14ac:dyDescent="0.25">
      <c r="A942">
        <v>7</v>
      </c>
      <c r="B942" t="str">
        <f t="shared" si="30"/>
        <v>WR-066</v>
      </c>
      <c r="C942" t="s">
        <v>318</v>
      </c>
      <c r="D942" t="str">
        <f t="shared" si="31"/>
        <v>066</v>
      </c>
      <c r="E942" t="s">
        <v>504</v>
      </c>
      <c r="F942" s="17">
        <v>0</v>
      </c>
      <c r="G942" s="17">
        <v>0</v>
      </c>
      <c r="H942" s="17">
        <v>0</v>
      </c>
      <c r="I942" s="17">
        <v>0</v>
      </c>
      <c r="J942" s="17">
        <v>0</v>
      </c>
      <c r="K942" s="17">
        <v>0</v>
      </c>
      <c r="L942" s="17">
        <v>0</v>
      </c>
      <c r="M942" s="17">
        <v>0</v>
      </c>
      <c r="N942" s="17">
        <v>0</v>
      </c>
      <c r="O942" s="17">
        <v>0</v>
      </c>
      <c r="P942" s="17">
        <v>0</v>
      </c>
      <c r="Q942" s="17">
        <v>0</v>
      </c>
      <c r="R942" s="17">
        <v>0</v>
      </c>
      <c r="S942" s="17">
        <v>0</v>
      </c>
      <c r="T942" s="17">
        <v>0</v>
      </c>
      <c r="U942" s="105">
        <v>0</v>
      </c>
      <c r="V942" s="105">
        <v>0</v>
      </c>
      <c r="W942" s="11">
        <v>0</v>
      </c>
      <c r="X942" s="11">
        <v>0</v>
      </c>
      <c r="Y942" s="11">
        <v>0</v>
      </c>
      <c r="Z942" s="11">
        <v>0</v>
      </c>
    </row>
    <row r="943" spans="1:26" hidden="1" x14ac:dyDescent="0.25">
      <c r="A943">
        <v>7</v>
      </c>
      <c r="B943" t="str">
        <f t="shared" si="30"/>
        <v>WR-070</v>
      </c>
      <c r="C943" t="s">
        <v>318</v>
      </c>
      <c r="D943" t="str">
        <f t="shared" si="31"/>
        <v>070</v>
      </c>
      <c r="E943" t="s">
        <v>506</v>
      </c>
      <c r="F943" s="17">
        <v>3108</v>
      </c>
      <c r="G943" s="17">
        <v>3107.7196100000001</v>
      </c>
      <c r="H943" s="17">
        <v>3096.09</v>
      </c>
      <c r="I943" s="17">
        <v>3096.09</v>
      </c>
      <c r="J943" s="17">
        <v>3292.6019999999999</v>
      </c>
      <c r="K943" s="17">
        <v>3292.6019999999999</v>
      </c>
      <c r="L943" s="17">
        <v>3124.4169999999999</v>
      </c>
      <c r="M943" s="17">
        <v>3124.4169999999999</v>
      </c>
      <c r="N943" s="17">
        <v>2631.3871300000001</v>
      </c>
      <c r="O943" s="17">
        <v>2631.3871300000001</v>
      </c>
      <c r="P943" s="17">
        <v>1024288.44046</v>
      </c>
      <c r="Q943" s="17">
        <v>1025501.11046</v>
      </c>
      <c r="R943" s="17">
        <v>1256936.1727799999</v>
      </c>
      <c r="S943" s="17">
        <v>1256936.1727799999</v>
      </c>
      <c r="T943" s="17">
        <v>1280435.40442</v>
      </c>
      <c r="U943" s="105">
        <v>1280435.11442</v>
      </c>
      <c r="V943" s="105">
        <v>1312615.9100000001</v>
      </c>
      <c r="W943" s="11">
        <v>1312615.9100000001</v>
      </c>
      <c r="X943" s="11">
        <v>408603.92000000004</v>
      </c>
      <c r="Y943" s="11">
        <v>408603.92000000004</v>
      </c>
      <c r="Z943" s="11">
        <v>162899</v>
      </c>
    </row>
    <row r="944" spans="1:26" hidden="1" x14ac:dyDescent="0.25">
      <c r="A944">
        <v>7</v>
      </c>
      <c r="B944" t="str">
        <f t="shared" si="30"/>
        <v>WR-0710</v>
      </c>
      <c r="C944" t="s">
        <v>318</v>
      </c>
      <c r="D944" t="str">
        <f t="shared" si="31"/>
        <v>0710</v>
      </c>
      <c r="E944" t="s">
        <v>507</v>
      </c>
      <c r="F944" s="17">
        <v>0</v>
      </c>
      <c r="G944" s="17">
        <v>0</v>
      </c>
      <c r="H944" s="17">
        <v>0</v>
      </c>
      <c r="I944" s="17">
        <v>0</v>
      </c>
      <c r="J944" s="17">
        <v>0</v>
      </c>
      <c r="K944" s="17">
        <v>0</v>
      </c>
      <c r="L944" s="17">
        <v>0</v>
      </c>
      <c r="M944" s="17">
        <v>0</v>
      </c>
      <c r="N944" s="17">
        <v>0</v>
      </c>
      <c r="O944" s="17">
        <v>0</v>
      </c>
      <c r="P944" s="17">
        <v>0</v>
      </c>
      <c r="Q944" s="17">
        <v>0</v>
      </c>
      <c r="R944" s="17">
        <v>0</v>
      </c>
      <c r="S944" s="17">
        <v>0</v>
      </c>
      <c r="T944" s="17">
        <v>0</v>
      </c>
      <c r="U944" s="105">
        <v>0</v>
      </c>
      <c r="V944" s="105">
        <v>0</v>
      </c>
      <c r="W944" s="11">
        <v>0</v>
      </c>
      <c r="X944" s="11">
        <v>0</v>
      </c>
      <c r="Y944" s="11">
        <v>0</v>
      </c>
      <c r="Z944" s="11">
        <v>0</v>
      </c>
    </row>
    <row r="945" spans="1:26" hidden="1" x14ac:dyDescent="0.25">
      <c r="A945">
        <v>7</v>
      </c>
      <c r="B945" t="str">
        <f t="shared" si="30"/>
        <v>WR-0711</v>
      </c>
      <c r="C945" t="s">
        <v>318</v>
      </c>
      <c r="D945" t="str">
        <f t="shared" si="31"/>
        <v>0711</v>
      </c>
      <c r="E945" t="s">
        <v>508</v>
      </c>
      <c r="F945" s="17">
        <v>0</v>
      </c>
      <c r="G945" s="17">
        <v>0</v>
      </c>
      <c r="H945" s="17">
        <v>0</v>
      </c>
      <c r="I945" s="17">
        <v>0</v>
      </c>
      <c r="J945" s="17">
        <v>0</v>
      </c>
      <c r="K945" s="17">
        <v>0</v>
      </c>
      <c r="L945" s="17">
        <v>0</v>
      </c>
      <c r="M945" s="17">
        <v>0</v>
      </c>
      <c r="N945" s="17">
        <v>0</v>
      </c>
      <c r="O945" s="17">
        <v>0</v>
      </c>
      <c r="P945" s="17">
        <v>0</v>
      </c>
      <c r="Q945" s="17">
        <v>0</v>
      </c>
      <c r="R945" s="17">
        <v>0</v>
      </c>
      <c r="S945" s="17">
        <v>0</v>
      </c>
      <c r="T945" s="17">
        <v>0</v>
      </c>
      <c r="U945" s="105">
        <v>0</v>
      </c>
      <c r="V945" s="105">
        <v>0</v>
      </c>
      <c r="W945" s="11">
        <v>0</v>
      </c>
      <c r="X945" s="11">
        <v>0</v>
      </c>
      <c r="Y945" s="11">
        <v>0</v>
      </c>
      <c r="Z945" s="11">
        <v>0</v>
      </c>
    </row>
    <row r="946" spans="1:26" hidden="1" x14ac:dyDescent="0.25">
      <c r="A946">
        <v>7</v>
      </c>
      <c r="B946" t="str">
        <f t="shared" si="30"/>
        <v>WR-0712</v>
      </c>
      <c r="C946" t="s">
        <v>318</v>
      </c>
      <c r="D946" t="str">
        <f t="shared" si="31"/>
        <v>0712</v>
      </c>
      <c r="E946" t="s">
        <v>509</v>
      </c>
      <c r="F946" s="17">
        <v>0</v>
      </c>
      <c r="G946" s="17">
        <v>0</v>
      </c>
      <c r="H946" s="17">
        <v>0</v>
      </c>
      <c r="I946" s="17">
        <v>0</v>
      </c>
      <c r="J946" s="17">
        <v>0</v>
      </c>
      <c r="K946" s="17">
        <v>0</v>
      </c>
      <c r="L946" s="17">
        <v>0</v>
      </c>
      <c r="M946" s="17">
        <v>0</v>
      </c>
      <c r="N946" s="17">
        <v>0</v>
      </c>
      <c r="O946" s="17">
        <v>0</v>
      </c>
      <c r="P946" s="17">
        <v>0</v>
      </c>
      <c r="Q946" s="17">
        <v>0</v>
      </c>
      <c r="R946" s="17">
        <v>0</v>
      </c>
      <c r="S946" s="17">
        <v>0</v>
      </c>
      <c r="T946" s="17">
        <v>0</v>
      </c>
      <c r="U946" s="105">
        <v>0</v>
      </c>
      <c r="V946" s="105">
        <v>0</v>
      </c>
      <c r="W946" s="11">
        <v>0</v>
      </c>
      <c r="X946" s="11">
        <v>0</v>
      </c>
      <c r="Y946" s="11">
        <v>0</v>
      </c>
      <c r="Z946" s="11">
        <v>0</v>
      </c>
    </row>
    <row r="947" spans="1:26" hidden="1" x14ac:dyDescent="0.25">
      <c r="A947">
        <v>7</v>
      </c>
      <c r="B947" t="str">
        <f t="shared" si="30"/>
        <v>WR-0713</v>
      </c>
      <c r="C947" t="s">
        <v>318</v>
      </c>
      <c r="D947" t="str">
        <f t="shared" si="31"/>
        <v>0713</v>
      </c>
      <c r="E947" t="s">
        <v>510</v>
      </c>
      <c r="F947" s="17">
        <v>0</v>
      </c>
      <c r="G947" s="17">
        <v>0</v>
      </c>
      <c r="H947" s="17">
        <v>0</v>
      </c>
      <c r="I947" s="17">
        <v>0</v>
      </c>
      <c r="J947" s="17">
        <v>0</v>
      </c>
      <c r="K947" s="17">
        <v>0</v>
      </c>
      <c r="L947" s="17">
        <v>0</v>
      </c>
      <c r="M947" s="17">
        <v>0</v>
      </c>
      <c r="N947" s="17">
        <v>0</v>
      </c>
      <c r="O947" s="17">
        <v>0</v>
      </c>
      <c r="P947" s="17">
        <v>0</v>
      </c>
      <c r="Q947" s="17">
        <v>0</v>
      </c>
      <c r="R947" s="17">
        <v>0</v>
      </c>
      <c r="S947" s="17">
        <v>0</v>
      </c>
      <c r="T947" s="17">
        <v>0</v>
      </c>
      <c r="U947" s="105">
        <v>0</v>
      </c>
      <c r="V947" s="105">
        <v>0</v>
      </c>
      <c r="W947" s="11">
        <v>0</v>
      </c>
      <c r="X947" s="11">
        <v>0</v>
      </c>
      <c r="Y947" s="11">
        <v>0</v>
      </c>
      <c r="Z947" s="11">
        <v>0</v>
      </c>
    </row>
    <row r="948" spans="1:26" hidden="1" x14ac:dyDescent="0.25">
      <c r="A948">
        <v>7</v>
      </c>
      <c r="B948" t="str">
        <f t="shared" si="30"/>
        <v>WR-0720</v>
      </c>
      <c r="C948" t="s">
        <v>318</v>
      </c>
      <c r="D948" t="str">
        <f t="shared" si="31"/>
        <v>0720</v>
      </c>
      <c r="E948" t="s">
        <v>511</v>
      </c>
      <c r="F948" s="17">
        <v>0</v>
      </c>
      <c r="G948" s="17">
        <v>0</v>
      </c>
      <c r="H948" s="17">
        <v>0</v>
      </c>
      <c r="I948" s="17">
        <v>0</v>
      </c>
      <c r="J948" s="17">
        <v>0</v>
      </c>
      <c r="K948" s="17">
        <v>0</v>
      </c>
      <c r="L948" s="17">
        <v>0</v>
      </c>
      <c r="M948" s="17">
        <v>0</v>
      </c>
      <c r="N948" s="17">
        <v>0</v>
      </c>
      <c r="O948" s="17">
        <v>0</v>
      </c>
      <c r="P948" s="17">
        <v>0</v>
      </c>
      <c r="Q948" s="17">
        <v>0</v>
      </c>
      <c r="R948" s="17">
        <v>0</v>
      </c>
      <c r="S948" s="17">
        <v>0</v>
      </c>
      <c r="T948" s="17">
        <v>0</v>
      </c>
      <c r="U948" s="105">
        <v>0</v>
      </c>
      <c r="V948" s="105">
        <v>0</v>
      </c>
      <c r="W948" s="11">
        <v>0</v>
      </c>
      <c r="X948" s="11">
        <v>0</v>
      </c>
      <c r="Y948" s="11">
        <v>0</v>
      </c>
      <c r="Z948" s="11">
        <v>0</v>
      </c>
    </row>
    <row r="949" spans="1:26" hidden="1" x14ac:dyDescent="0.25">
      <c r="A949">
        <v>7</v>
      </c>
      <c r="B949" t="str">
        <f t="shared" si="30"/>
        <v>WR-0721</v>
      </c>
      <c r="C949" t="s">
        <v>318</v>
      </c>
      <c r="D949" t="str">
        <f t="shared" si="31"/>
        <v>0721</v>
      </c>
      <c r="E949" t="s">
        <v>512</v>
      </c>
      <c r="F949" s="17">
        <v>0</v>
      </c>
      <c r="G949" s="17">
        <v>0</v>
      </c>
      <c r="H949" s="17">
        <v>0</v>
      </c>
      <c r="I949" s="17">
        <v>0</v>
      </c>
      <c r="J949" s="17">
        <v>0</v>
      </c>
      <c r="K949" s="17">
        <v>0</v>
      </c>
      <c r="L949" s="17">
        <v>0</v>
      </c>
      <c r="M949" s="17">
        <v>0</v>
      </c>
      <c r="N949" s="17">
        <v>0</v>
      </c>
      <c r="O949" s="17">
        <v>0</v>
      </c>
      <c r="P949" s="17">
        <v>0</v>
      </c>
      <c r="Q949" s="17">
        <v>0</v>
      </c>
      <c r="R949" s="17">
        <v>0</v>
      </c>
      <c r="S949" s="17">
        <v>0</v>
      </c>
      <c r="T949" s="17">
        <v>0</v>
      </c>
      <c r="U949" s="105">
        <v>0</v>
      </c>
      <c r="V949" s="105">
        <v>0</v>
      </c>
      <c r="W949" s="11">
        <v>0</v>
      </c>
      <c r="X949" s="11">
        <v>0</v>
      </c>
      <c r="Y949" s="11">
        <v>0</v>
      </c>
      <c r="Z949" s="11">
        <v>0</v>
      </c>
    </row>
    <row r="950" spans="1:26" hidden="1" x14ac:dyDescent="0.25">
      <c r="A950">
        <v>7</v>
      </c>
      <c r="B950" t="str">
        <f t="shared" si="30"/>
        <v>WR-0722</v>
      </c>
      <c r="C950" t="s">
        <v>318</v>
      </c>
      <c r="D950" t="str">
        <f t="shared" si="31"/>
        <v>0722</v>
      </c>
      <c r="E950" t="s">
        <v>513</v>
      </c>
      <c r="F950" s="17">
        <v>0</v>
      </c>
      <c r="G950" s="17">
        <v>0</v>
      </c>
      <c r="H950" s="17">
        <v>0</v>
      </c>
      <c r="I950" s="17">
        <v>0</v>
      </c>
      <c r="J950" s="17">
        <v>0</v>
      </c>
      <c r="K950" s="17">
        <v>0</v>
      </c>
      <c r="L950" s="17">
        <v>0</v>
      </c>
      <c r="M950" s="17">
        <v>0</v>
      </c>
      <c r="N950" s="17">
        <v>0</v>
      </c>
      <c r="O950" s="17">
        <v>0</v>
      </c>
      <c r="P950" s="17">
        <v>0</v>
      </c>
      <c r="Q950" s="17">
        <v>0</v>
      </c>
      <c r="R950" s="17">
        <v>0</v>
      </c>
      <c r="S950" s="17">
        <v>0</v>
      </c>
      <c r="T950" s="17">
        <v>0</v>
      </c>
      <c r="U950" s="105">
        <v>0</v>
      </c>
      <c r="V950" s="105">
        <v>0</v>
      </c>
      <c r="W950" s="11">
        <v>0</v>
      </c>
      <c r="X950" s="11">
        <v>0</v>
      </c>
      <c r="Y950" s="11">
        <v>0</v>
      </c>
      <c r="Z950" s="11">
        <v>0</v>
      </c>
    </row>
    <row r="951" spans="1:26" hidden="1" x14ac:dyDescent="0.25">
      <c r="A951">
        <v>7</v>
      </c>
      <c r="B951" t="str">
        <f t="shared" si="30"/>
        <v>WR-0723</v>
      </c>
      <c r="C951" t="s">
        <v>318</v>
      </c>
      <c r="D951" t="str">
        <f t="shared" si="31"/>
        <v>0723</v>
      </c>
      <c r="E951" t="s">
        <v>514</v>
      </c>
      <c r="F951" s="17">
        <v>0</v>
      </c>
      <c r="G951" s="17">
        <v>0</v>
      </c>
      <c r="H951" s="17">
        <v>0</v>
      </c>
      <c r="I951" s="17">
        <v>0</v>
      </c>
      <c r="J951" s="17">
        <v>0</v>
      </c>
      <c r="K951" s="17">
        <v>0</v>
      </c>
      <c r="L951" s="17">
        <v>0</v>
      </c>
      <c r="M951" s="17">
        <v>0</v>
      </c>
      <c r="N951" s="17">
        <v>0</v>
      </c>
      <c r="O951" s="17">
        <v>0</v>
      </c>
      <c r="P951" s="17">
        <v>0</v>
      </c>
      <c r="Q951" s="17">
        <v>0</v>
      </c>
      <c r="R951" s="17">
        <v>0</v>
      </c>
      <c r="S951" s="17">
        <v>0</v>
      </c>
      <c r="T951" s="17">
        <v>0</v>
      </c>
      <c r="U951" s="105">
        <v>0</v>
      </c>
      <c r="V951" s="105">
        <v>0</v>
      </c>
      <c r="W951" s="11">
        <v>0</v>
      </c>
      <c r="X951" s="11">
        <v>0</v>
      </c>
      <c r="Y951" s="11">
        <v>0</v>
      </c>
      <c r="Z951" s="11">
        <v>0</v>
      </c>
    </row>
    <row r="952" spans="1:26" hidden="1" x14ac:dyDescent="0.25">
      <c r="A952">
        <v>7</v>
      </c>
      <c r="B952" t="str">
        <f t="shared" si="30"/>
        <v>WR-0724</v>
      </c>
      <c r="C952" t="s">
        <v>318</v>
      </c>
      <c r="D952" t="str">
        <f t="shared" si="31"/>
        <v>0724</v>
      </c>
      <c r="E952" t="s">
        <v>515</v>
      </c>
      <c r="F952" s="17">
        <v>0</v>
      </c>
      <c r="G952" s="17">
        <v>0</v>
      </c>
      <c r="H952" s="17">
        <v>0</v>
      </c>
      <c r="I952" s="17">
        <v>0</v>
      </c>
      <c r="J952" s="17">
        <v>0</v>
      </c>
      <c r="K952" s="17">
        <v>0</v>
      </c>
      <c r="L952" s="17">
        <v>0</v>
      </c>
      <c r="M952" s="17">
        <v>0</v>
      </c>
      <c r="N952" s="17">
        <v>0</v>
      </c>
      <c r="O952" s="17">
        <v>0</v>
      </c>
      <c r="P952" s="17">
        <v>0</v>
      </c>
      <c r="Q952" s="17">
        <v>0</v>
      </c>
      <c r="R952" s="17">
        <v>0</v>
      </c>
      <c r="S952" s="17">
        <v>0</v>
      </c>
      <c r="T952" s="17">
        <v>0</v>
      </c>
      <c r="U952" s="105">
        <v>0</v>
      </c>
      <c r="V952" s="105">
        <v>0</v>
      </c>
      <c r="W952" s="11">
        <v>0</v>
      </c>
      <c r="X952" s="11">
        <v>0</v>
      </c>
      <c r="Y952" s="11">
        <v>0</v>
      </c>
      <c r="Z952" s="11">
        <v>0</v>
      </c>
    </row>
    <row r="953" spans="1:26" hidden="1" x14ac:dyDescent="0.25">
      <c r="A953">
        <v>7</v>
      </c>
      <c r="B953" t="str">
        <f t="shared" si="30"/>
        <v>WR-0730</v>
      </c>
      <c r="C953" t="s">
        <v>318</v>
      </c>
      <c r="D953" t="str">
        <f t="shared" si="31"/>
        <v>0730</v>
      </c>
      <c r="E953" t="s">
        <v>516</v>
      </c>
      <c r="F953" s="17">
        <v>29932</v>
      </c>
      <c r="G953" s="17">
        <v>29932.32821</v>
      </c>
      <c r="H953" s="17">
        <v>30449.735000000001</v>
      </c>
      <c r="I953" s="17">
        <v>30449.735000000001</v>
      </c>
      <c r="J953" s="17">
        <v>30334.21</v>
      </c>
      <c r="K953" s="17">
        <v>30334.21</v>
      </c>
      <c r="L953" s="17">
        <v>30313.981</v>
      </c>
      <c r="M953" s="17">
        <v>30313.981</v>
      </c>
      <c r="N953" s="17">
        <v>320.39920999999998</v>
      </c>
      <c r="O953" s="17">
        <v>320.39920999999998</v>
      </c>
      <c r="P953" s="17">
        <v>313.28089</v>
      </c>
      <c r="Q953" s="17">
        <v>313.28089</v>
      </c>
      <c r="R953" s="17">
        <v>0</v>
      </c>
      <c r="S953" s="17">
        <v>0</v>
      </c>
      <c r="T953" s="17">
        <v>0</v>
      </c>
      <c r="U953" s="105">
        <v>0</v>
      </c>
      <c r="V953" s="105">
        <v>0</v>
      </c>
      <c r="W953" s="11">
        <v>0</v>
      </c>
      <c r="X953" s="11">
        <v>0</v>
      </c>
      <c r="Y953" s="11">
        <v>0</v>
      </c>
      <c r="Z953" s="11">
        <v>0</v>
      </c>
    </row>
    <row r="954" spans="1:26" hidden="1" x14ac:dyDescent="0.25">
      <c r="A954">
        <v>7</v>
      </c>
      <c r="B954" t="str">
        <f t="shared" si="30"/>
        <v>WR-0731</v>
      </c>
      <c r="C954" t="s">
        <v>318</v>
      </c>
      <c r="D954" t="str">
        <f t="shared" si="31"/>
        <v>0731</v>
      </c>
      <c r="E954" t="s">
        <v>517</v>
      </c>
      <c r="F954" s="17">
        <v>1053</v>
      </c>
      <c r="G954" s="17">
        <v>1052.75461</v>
      </c>
      <c r="H954" s="17">
        <v>957.23900000000003</v>
      </c>
      <c r="I954" s="17">
        <v>957.23900000000003</v>
      </c>
      <c r="J954" s="17">
        <v>777.39499999999998</v>
      </c>
      <c r="K954" s="17">
        <v>777.39499999999998</v>
      </c>
      <c r="L954" s="17">
        <v>616.79999999999995</v>
      </c>
      <c r="M954" s="17">
        <v>616.79999999999995</v>
      </c>
      <c r="N954" s="17">
        <v>724.95</v>
      </c>
      <c r="O954" s="17">
        <v>724.95</v>
      </c>
      <c r="P954" s="17">
        <v>376.005</v>
      </c>
      <c r="Q954" s="17">
        <v>376.005</v>
      </c>
      <c r="R954" s="17">
        <v>0</v>
      </c>
      <c r="S954" s="17">
        <v>0</v>
      </c>
      <c r="T954" s="17">
        <v>0</v>
      </c>
      <c r="U954" s="105">
        <v>0</v>
      </c>
      <c r="V954" s="105">
        <v>0</v>
      </c>
      <c r="W954" s="11">
        <v>0</v>
      </c>
      <c r="X954" s="11">
        <v>0</v>
      </c>
      <c r="Y954" s="11">
        <v>0</v>
      </c>
      <c r="Z954" s="11">
        <v>0</v>
      </c>
    </row>
    <row r="955" spans="1:26" hidden="1" x14ac:dyDescent="0.25">
      <c r="A955">
        <v>7</v>
      </c>
      <c r="B955" t="str">
        <f t="shared" si="30"/>
        <v>WR-0732</v>
      </c>
      <c r="C955" t="s">
        <v>318</v>
      </c>
      <c r="D955" t="str">
        <f t="shared" si="31"/>
        <v>0732</v>
      </c>
      <c r="E955" t="s">
        <v>518</v>
      </c>
      <c r="F955" s="17">
        <v>13546</v>
      </c>
      <c r="G955" s="17">
        <v>13545.58072</v>
      </c>
      <c r="H955" s="17">
        <v>12448.337</v>
      </c>
      <c r="I955" s="17">
        <v>12448.337</v>
      </c>
      <c r="J955" s="17">
        <v>14989.83</v>
      </c>
      <c r="K955" s="17">
        <v>14989.83</v>
      </c>
      <c r="L955" s="17">
        <v>14028.308999999999</v>
      </c>
      <c r="M955" s="17">
        <v>14028.308999999999</v>
      </c>
      <c r="N955" s="17">
        <v>13979.74533</v>
      </c>
      <c r="O955" s="17">
        <v>13979.74533</v>
      </c>
      <c r="P955" s="17">
        <v>11784.362209999999</v>
      </c>
      <c r="Q955" s="17">
        <v>11784.362209999999</v>
      </c>
      <c r="R955" s="17">
        <v>0</v>
      </c>
      <c r="S955" s="17">
        <v>0</v>
      </c>
      <c r="T955" s="17">
        <v>0</v>
      </c>
      <c r="U955" s="105">
        <v>0</v>
      </c>
      <c r="V955" s="105">
        <v>0</v>
      </c>
      <c r="W955" s="11">
        <v>0</v>
      </c>
      <c r="X955" s="11">
        <v>0</v>
      </c>
      <c r="Y955" s="11">
        <v>0</v>
      </c>
      <c r="Z955" s="11">
        <v>0</v>
      </c>
    </row>
    <row r="956" spans="1:26" hidden="1" x14ac:dyDescent="0.25">
      <c r="A956">
        <v>7</v>
      </c>
      <c r="B956" t="str">
        <f t="shared" si="30"/>
        <v>WR-0733</v>
      </c>
      <c r="C956" t="s">
        <v>318</v>
      </c>
      <c r="D956" t="str">
        <f t="shared" si="31"/>
        <v>0733</v>
      </c>
      <c r="E956" t="s">
        <v>519</v>
      </c>
      <c r="F956" s="17">
        <v>0</v>
      </c>
      <c r="G956" s="17">
        <v>0</v>
      </c>
      <c r="H956" s="17">
        <v>0</v>
      </c>
      <c r="I956" s="17">
        <v>0</v>
      </c>
      <c r="J956" s="17">
        <v>0</v>
      </c>
      <c r="K956" s="17">
        <v>0</v>
      </c>
      <c r="L956" s="17">
        <v>0</v>
      </c>
      <c r="M956" s="17">
        <v>0</v>
      </c>
      <c r="N956" s="17">
        <v>0</v>
      </c>
      <c r="O956" s="17">
        <v>0</v>
      </c>
      <c r="P956" s="17">
        <v>0</v>
      </c>
      <c r="Q956" s="17">
        <v>0</v>
      </c>
      <c r="R956" s="17">
        <v>0</v>
      </c>
      <c r="S956" s="17">
        <v>0</v>
      </c>
      <c r="T956" s="17">
        <v>0</v>
      </c>
      <c r="U956" s="105">
        <v>0</v>
      </c>
      <c r="V956" s="105">
        <v>0</v>
      </c>
      <c r="W956" s="11">
        <v>0</v>
      </c>
      <c r="X956" s="11">
        <v>0</v>
      </c>
      <c r="Y956" s="11">
        <v>0</v>
      </c>
      <c r="Z956" s="11">
        <v>0</v>
      </c>
    </row>
    <row r="957" spans="1:26" hidden="1" x14ac:dyDescent="0.25">
      <c r="A957">
        <v>7</v>
      </c>
      <c r="B957" t="str">
        <f t="shared" si="30"/>
        <v>WR-0734</v>
      </c>
      <c r="C957" t="s">
        <v>318</v>
      </c>
      <c r="D957" t="str">
        <f t="shared" si="31"/>
        <v>0734</v>
      </c>
      <c r="E957" t="s">
        <v>520</v>
      </c>
      <c r="F957" s="17">
        <v>0</v>
      </c>
      <c r="G957" s="17">
        <v>0</v>
      </c>
      <c r="H957" s="17">
        <v>0</v>
      </c>
      <c r="I957" s="17">
        <v>0</v>
      </c>
      <c r="J957" s="17">
        <v>0</v>
      </c>
      <c r="K957" s="17">
        <v>0</v>
      </c>
      <c r="L957" s="17">
        <v>0</v>
      </c>
      <c r="M957" s="17">
        <v>0</v>
      </c>
      <c r="N957" s="17">
        <v>0</v>
      </c>
      <c r="O957" s="17">
        <v>0</v>
      </c>
      <c r="P957" s="17">
        <v>0</v>
      </c>
      <c r="Q957" s="17">
        <v>0</v>
      </c>
      <c r="R957" s="17">
        <v>0</v>
      </c>
      <c r="S957" s="17">
        <v>0</v>
      </c>
      <c r="T957" s="17">
        <v>0</v>
      </c>
      <c r="U957" s="105">
        <v>0</v>
      </c>
      <c r="V957" s="105">
        <v>0</v>
      </c>
      <c r="W957" s="11">
        <v>0</v>
      </c>
      <c r="X957" s="11">
        <v>0</v>
      </c>
      <c r="Y957" s="11">
        <v>0</v>
      </c>
      <c r="Z957" s="11">
        <v>0</v>
      </c>
    </row>
    <row r="958" spans="1:26" hidden="1" x14ac:dyDescent="0.25">
      <c r="A958">
        <v>7</v>
      </c>
      <c r="B958" t="str">
        <f t="shared" si="30"/>
        <v>WR-074</v>
      </c>
      <c r="C958" t="s">
        <v>318</v>
      </c>
      <c r="D958" t="str">
        <f t="shared" si="31"/>
        <v>074</v>
      </c>
      <c r="E958" t="s">
        <v>521</v>
      </c>
      <c r="F958" s="17">
        <v>23963</v>
      </c>
      <c r="G958" s="17">
        <v>23963.14085</v>
      </c>
      <c r="H958" s="17">
        <v>25373.634999999998</v>
      </c>
      <c r="I958" s="17">
        <v>25373.634999999998</v>
      </c>
      <c r="J958" s="17">
        <v>25623.079000000002</v>
      </c>
      <c r="K958" s="17">
        <v>25623.079000000002</v>
      </c>
      <c r="L958" s="17">
        <v>27449.858</v>
      </c>
      <c r="M958" s="17">
        <v>27449.858</v>
      </c>
      <c r="N958" s="17">
        <v>28866.913359999999</v>
      </c>
      <c r="O958" s="17">
        <v>28866.913359999999</v>
      </c>
      <c r="P958" s="17">
        <v>45801.985399999998</v>
      </c>
      <c r="Q958" s="17">
        <v>45801.985399999998</v>
      </c>
      <c r="R958" s="17">
        <v>129900.63105</v>
      </c>
      <c r="S958" s="17">
        <v>129900.63105</v>
      </c>
      <c r="T958" s="17">
        <v>124559.36702000001</v>
      </c>
      <c r="U958" s="105">
        <v>124559.36702000001</v>
      </c>
      <c r="V958" s="105">
        <v>133776.80598999999</v>
      </c>
      <c r="W958" s="11">
        <v>133776.80598999999</v>
      </c>
      <c r="X958" s="11">
        <v>134855.04837</v>
      </c>
      <c r="Y958" s="11">
        <v>134855.04837</v>
      </c>
      <c r="Z958" s="11">
        <v>140765.70241000003</v>
      </c>
    </row>
    <row r="959" spans="1:26" hidden="1" x14ac:dyDescent="0.25">
      <c r="A959">
        <v>7</v>
      </c>
      <c r="B959" t="str">
        <f t="shared" si="30"/>
        <v>WR-0750</v>
      </c>
      <c r="C959" t="s">
        <v>318</v>
      </c>
      <c r="D959" t="str">
        <f t="shared" si="31"/>
        <v>0750</v>
      </c>
      <c r="E959" t="s">
        <v>522</v>
      </c>
      <c r="F959" s="17">
        <v>425</v>
      </c>
      <c r="G959" s="17">
        <v>424.77753000000001</v>
      </c>
      <c r="H959" s="17">
        <v>949.22699999999998</v>
      </c>
      <c r="I959" s="17">
        <v>949.22699999999998</v>
      </c>
      <c r="J959" s="17">
        <v>1212.4000000000001</v>
      </c>
      <c r="K959" s="17">
        <v>1212.4000000000001</v>
      </c>
      <c r="L959" s="17">
        <v>563.97900000000004</v>
      </c>
      <c r="M959" s="17">
        <v>563.97900000000004</v>
      </c>
      <c r="N959" s="17">
        <v>777.06910000000005</v>
      </c>
      <c r="O959" s="17">
        <v>777.06910000000005</v>
      </c>
      <c r="P959" s="17">
        <v>813.03601000000003</v>
      </c>
      <c r="Q959" s="17">
        <v>813.03601000000003</v>
      </c>
      <c r="R959" s="17">
        <v>251.65155999999999</v>
      </c>
      <c r="S959" s="17">
        <v>251.65155999999999</v>
      </c>
      <c r="T959" s="17">
        <v>363.45995999999997</v>
      </c>
      <c r="U959" s="105">
        <v>363.45995999999997</v>
      </c>
      <c r="V959" s="105">
        <v>309.41836000000001</v>
      </c>
      <c r="W959" s="11">
        <v>309.41836000000001</v>
      </c>
      <c r="X959" s="11">
        <v>9304.2302999999993</v>
      </c>
      <c r="Y959" s="11">
        <v>9304.2302999999993</v>
      </c>
      <c r="Z959" s="11">
        <v>4245.51919</v>
      </c>
    </row>
    <row r="960" spans="1:26" hidden="1" x14ac:dyDescent="0.25">
      <c r="A960">
        <v>7</v>
      </c>
      <c r="B960" t="str">
        <f t="shared" si="30"/>
        <v>WR-0751</v>
      </c>
      <c r="C960" t="s">
        <v>318</v>
      </c>
      <c r="D960" t="str">
        <f t="shared" si="31"/>
        <v>0751</v>
      </c>
      <c r="E960" t="s">
        <v>523</v>
      </c>
      <c r="F960" s="17">
        <v>0</v>
      </c>
      <c r="G960" s="17">
        <v>0</v>
      </c>
      <c r="H960" s="17">
        <v>0</v>
      </c>
      <c r="I960" s="17">
        <v>0</v>
      </c>
      <c r="J960" s="17">
        <v>0</v>
      </c>
      <c r="K960" s="17">
        <v>0</v>
      </c>
      <c r="L960" s="17">
        <v>0</v>
      </c>
      <c r="M960" s="17">
        <v>0</v>
      </c>
      <c r="N960" s="17">
        <v>0</v>
      </c>
      <c r="O960" s="17">
        <v>0</v>
      </c>
      <c r="P960" s="17">
        <v>0</v>
      </c>
      <c r="Q960" s="17">
        <v>0</v>
      </c>
      <c r="R960" s="17">
        <v>0</v>
      </c>
      <c r="S960" s="17">
        <v>0</v>
      </c>
      <c r="T960" s="17">
        <v>0</v>
      </c>
      <c r="U960" s="105">
        <v>0</v>
      </c>
      <c r="V960" s="105">
        <v>0</v>
      </c>
      <c r="W960" s="11">
        <v>0</v>
      </c>
      <c r="X960" s="11">
        <v>0</v>
      </c>
      <c r="Y960" s="11">
        <v>0</v>
      </c>
      <c r="Z960" s="11">
        <v>0</v>
      </c>
    </row>
    <row r="961" spans="1:26" hidden="1" x14ac:dyDescent="0.25">
      <c r="A961">
        <v>7</v>
      </c>
      <c r="B961" t="str">
        <f t="shared" si="30"/>
        <v>WR-0752</v>
      </c>
      <c r="C961" t="s">
        <v>318</v>
      </c>
      <c r="D961" t="str">
        <f t="shared" si="31"/>
        <v>0752</v>
      </c>
      <c r="E961" t="s">
        <v>524</v>
      </c>
      <c r="F961" s="17">
        <v>0</v>
      </c>
      <c r="G961" s="17">
        <v>0</v>
      </c>
      <c r="H961" s="17">
        <v>0</v>
      </c>
      <c r="I961" s="17">
        <v>0</v>
      </c>
      <c r="J961" s="17">
        <v>0</v>
      </c>
      <c r="K961" s="17">
        <v>0</v>
      </c>
      <c r="L961" s="17">
        <v>0</v>
      </c>
      <c r="M961" s="17">
        <v>0</v>
      </c>
      <c r="N961" s="17">
        <v>0</v>
      </c>
      <c r="O961" s="17">
        <v>0</v>
      </c>
      <c r="P961" s="17">
        <v>0</v>
      </c>
      <c r="Q961" s="17">
        <v>0</v>
      </c>
      <c r="R961" s="17">
        <v>0</v>
      </c>
      <c r="S961" s="17">
        <v>0</v>
      </c>
      <c r="T961" s="17">
        <v>0</v>
      </c>
      <c r="U961" s="105">
        <v>0</v>
      </c>
      <c r="V961" s="105">
        <v>0</v>
      </c>
      <c r="W961" s="11">
        <v>0</v>
      </c>
      <c r="X961" s="11">
        <v>0</v>
      </c>
      <c r="Y961" s="11">
        <v>0</v>
      </c>
      <c r="Z961" s="11">
        <v>0</v>
      </c>
    </row>
    <row r="962" spans="1:26" hidden="1" x14ac:dyDescent="0.25">
      <c r="A962">
        <v>7</v>
      </c>
      <c r="B962" t="str">
        <f t="shared" si="30"/>
        <v>WR-0753</v>
      </c>
      <c r="C962" t="s">
        <v>318</v>
      </c>
      <c r="D962" t="str">
        <f t="shared" si="31"/>
        <v>0753</v>
      </c>
      <c r="E962" t="s">
        <v>525</v>
      </c>
      <c r="F962" s="17">
        <v>0</v>
      </c>
      <c r="G962" s="17">
        <v>0</v>
      </c>
      <c r="H962" s="17">
        <v>0</v>
      </c>
      <c r="I962" s="17">
        <v>0</v>
      </c>
      <c r="J962" s="17">
        <v>0</v>
      </c>
      <c r="K962" s="17">
        <v>0</v>
      </c>
      <c r="L962" s="17">
        <v>0</v>
      </c>
      <c r="M962" s="17">
        <v>0</v>
      </c>
      <c r="N962" s="17">
        <v>0</v>
      </c>
      <c r="O962" s="17">
        <v>0</v>
      </c>
      <c r="P962" s="17">
        <v>0</v>
      </c>
      <c r="Q962" s="17">
        <v>0</v>
      </c>
      <c r="R962" s="17">
        <v>0</v>
      </c>
      <c r="S962" s="17">
        <v>0</v>
      </c>
      <c r="T962" s="17">
        <v>0</v>
      </c>
      <c r="U962" s="105">
        <v>0</v>
      </c>
      <c r="V962" s="105">
        <v>0</v>
      </c>
      <c r="W962" s="11">
        <v>0</v>
      </c>
      <c r="X962" s="11">
        <v>0</v>
      </c>
      <c r="Y962" s="11">
        <v>0</v>
      </c>
      <c r="Z962" s="11">
        <v>0</v>
      </c>
    </row>
    <row r="963" spans="1:26" hidden="1" x14ac:dyDescent="0.25">
      <c r="A963">
        <v>7</v>
      </c>
      <c r="B963" t="str">
        <f t="shared" si="30"/>
        <v>WR-0754</v>
      </c>
      <c r="C963" t="s">
        <v>318</v>
      </c>
      <c r="D963" t="str">
        <f t="shared" si="31"/>
        <v>0754</v>
      </c>
      <c r="E963" t="s">
        <v>526</v>
      </c>
      <c r="F963" s="17">
        <v>3047</v>
      </c>
      <c r="G963" s="17">
        <v>3047.0499</v>
      </c>
      <c r="H963" s="17">
        <v>3472.739</v>
      </c>
      <c r="I963" s="17">
        <v>3472.739</v>
      </c>
      <c r="J963" s="17">
        <v>3229.2890000000002</v>
      </c>
      <c r="K963" s="17">
        <v>3229.2890000000002</v>
      </c>
      <c r="L963" s="17">
        <v>2479.6370000000002</v>
      </c>
      <c r="M963" s="17">
        <v>2479.6370000000002</v>
      </c>
      <c r="N963" s="17">
        <v>1479.60124</v>
      </c>
      <c r="O963" s="17">
        <v>1479.60124</v>
      </c>
      <c r="P963" s="17">
        <v>1463.89708</v>
      </c>
      <c r="Q963" s="17">
        <v>1463.89708</v>
      </c>
      <c r="R963" s="17">
        <v>0</v>
      </c>
      <c r="S963" s="17">
        <v>0</v>
      </c>
      <c r="T963" s="17">
        <v>0</v>
      </c>
      <c r="U963" s="105">
        <v>0</v>
      </c>
      <c r="V963" s="105">
        <v>0</v>
      </c>
      <c r="W963" s="11">
        <v>0</v>
      </c>
      <c r="X963" s="11">
        <v>0</v>
      </c>
      <c r="Y963" s="11">
        <v>0</v>
      </c>
      <c r="Z963" s="11">
        <v>0</v>
      </c>
    </row>
    <row r="964" spans="1:26" hidden="1" x14ac:dyDescent="0.25">
      <c r="A964">
        <v>7</v>
      </c>
      <c r="B964" t="str">
        <f t="shared" ref="B964:B1027" si="32">C964&amp;"-"&amp;D964</f>
        <v>WR-076</v>
      </c>
      <c r="C964" t="s">
        <v>318</v>
      </c>
      <c r="D964" t="str">
        <f t="shared" ref="D964:D1027" si="33">SUBSTITUTE(E964,".","")</f>
        <v>076</v>
      </c>
      <c r="E964" t="s">
        <v>527</v>
      </c>
      <c r="F964" s="17">
        <v>2506</v>
      </c>
      <c r="G964" s="17">
        <v>2506.2988099999998</v>
      </c>
      <c r="H964" s="17">
        <v>9769.9169999999995</v>
      </c>
      <c r="I964" s="17">
        <v>9769.9169999999995</v>
      </c>
      <c r="J964" s="17">
        <v>41156.625</v>
      </c>
      <c r="K964" s="17">
        <v>41156.625</v>
      </c>
      <c r="L964" s="17">
        <v>3524.973</v>
      </c>
      <c r="M964" s="17">
        <v>3524.973</v>
      </c>
      <c r="N964" s="17">
        <v>3684.4084800000001</v>
      </c>
      <c r="O964" s="17">
        <v>3684.4084800000001</v>
      </c>
      <c r="P964" s="17">
        <v>3286.2812600000002</v>
      </c>
      <c r="Q964" s="17">
        <v>3286.2812600000002</v>
      </c>
      <c r="R964" s="17">
        <v>6894.7335300000004</v>
      </c>
      <c r="S964" s="17">
        <v>6894.7335300000004</v>
      </c>
      <c r="T964" s="17">
        <v>6993.3615399999999</v>
      </c>
      <c r="U964" s="105">
        <v>6993.3615399999999</v>
      </c>
      <c r="V964" s="105">
        <v>5196.6499199999998</v>
      </c>
      <c r="W964" s="11">
        <v>5196.6499199999998</v>
      </c>
      <c r="X964" s="11">
        <v>5272.5612199999996</v>
      </c>
      <c r="Y964" s="11">
        <v>5272.5612199999996</v>
      </c>
      <c r="Z964" s="11">
        <v>4932.2116599999999</v>
      </c>
    </row>
    <row r="965" spans="1:26" hidden="1" x14ac:dyDescent="0.25">
      <c r="A965">
        <v>7</v>
      </c>
      <c r="B965" t="str">
        <f t="shared" si="32"/>
        <v>WR-081</v>
      </c>
      <c r="C965" t="s">
        <v>318</v>
      </c>
      <c r="D965" t="str">
        <f t="shared" si="33"/>
        <v>081</v>
      </c>
      <c r="E965" t="s">
        <v>529</v>
      </c>
      <c r="F965" s="17">
        <v>46997</v>
      </c>
      <c r="G965" s="17">
        <v>46997.314760000001</v>
      </c>
      <c r="H965" s="17">
        <v>44368.625999999997</v>
      </c>
      <c r="I965" s="17">
        <v>44368.626389999998</v>
      </c>
      <c r="J965" s="17">
        <v>38687.256999999998</v>
      </c>
      <c r="K965" s="17">
        <v>38687.256999999998</v>
      </c>
      <c r="L965" s="17">
        <v>31941.037</v>
      </c>
      <c r="M965" s="17">
        <v>31941.037</v>
      </c>
      <c r="N965" s="17">
        <v>45011.70549</v>
      </c>
      <c r="O965" s="17">
        <v>45012</v>
      </c>
      <c r="P965" s="17">
        <v>30995.14734</v>
      </c>
      <c r="Q965" s="17">
        <v>30995.14734</v>
      </c>
      <c r="R965" s="17">
        <v>36284.987610000004</v>
      </c>
      <c r="S965" s="17">
        <v>41398.64875</v>
      </c>
      <c r="T965" s="17">
        <v>41530.546679999999</v>
      </c>
      <c r="U965" s="105">
        <v>35522.081680000003</v>
      </c>
      <c r="V965" s="105">
        <v>39749.931660000002</v>
      </c>
      <c r="W965" s="11">
        <v>39749.931660000002</v>
      </c>
      <c r="X965" s="11">
        <v>33939.2863</v>
      </c>
      <c r="Y965" s="11">
        <v>33939.2863</v>
      </c>
      <c r="Z965" s="11">
        <v>48949.042480000004</v>
      </c>
    </row>
    <row r="966" spans="1:26" hidden="1" x14ac:dyDescent="0.25">
      <c r="A966">
        <v>7</v>
      </c>
      <c r="B966" t="str">
        <f t="shared" si="32"/>
        <v>WR-082</v>
      </c>
      <c r="C966" t="s">
        <v>318</v>
      </c>
      <c r="D966" t="str">
        <f t="shared" si="33"/>
        <v>082</v>
      </c>
      <c r="E966" t="s">
        <v>530</v>
      </c>
      <c r="F966" s="17">
        <v>39269</v>
      </c>
      <c r="G966" s="17">
        <v>39268.767980000004</v>
      </c>
      <c r="H966" s="17">
        <v>43992.876000000004</v>
      </c>
      <c r="I966" s="17">
        <v>44462.093589999997</v>
      </c>
      <c r="J966" s="17">
        <v>36119.557000000001</v>
      </c>
      <c r="K966" s="17">
        <v>36119.557000000001</v>
      </c>
      <c r="L966" s="17">
        <v>43585.411999999997</v>
      </c>
      <c r="M966" s="17">
        <v>43025.786</v>
      </c>
      <c r="N966" s="17">
        <v>63656.758130000002</v>
      </c>
      <c r="O966" s="17">
        <v>63657</v>
      </c>
      <c r="P966" s="17">
        <v>38219.1639</v>
      </c>
      <c r="Q966" s="17">
        <v>38219.1639</v>
      </c>
      <c r="R966" s="17">
        <v>44498.103600000002</v>
      </c>
      <c r="S966" s="17">
        <v>44498.103600000002</v>
      </c>
      <c r="T966" s="17">
        <v>35875.776620000004</v>
      </c>
      <c r="U966" s="105">
        <v>36660.666219999999</v>
      </c>
      <c r="V966" s="105">
        <v>35394.702240000006</v>
      </c>
      <c r="W966" s="11">
        <v>35394.702240000006</v>
      </c>
      <c r="X966" s="11">
        <v>28771.728010000003</v>
      </c>
      <c r="Y966" s="11">
        <v>28771.728010000003</v>
      </c>
      <c r="Z966" s="11">
        <v>33766.68104000001</v>
      </c>
    </row>
    <row r="967" spans="1:26" hidden="1" x14ac:dyDescent="0.25">
      <c r="A967">
        <v>7</v>
      </c>
      <c r="B967" t="str">
        <f t="shared" si="32"/>
        <v>WR-083</v>
      </c>
      <c r="C967" t="s">
        <v>318</v>
      </c>
      <c r="D967" t="str">
        <f t="shared" si="33"/>
        <v>083</v>
      </c>
      <c r="E967" t="s">
        <v>531</v>
      </c>
      <c r="F967" s="17">
        <v>260</v>
      </c>
      <c r="G967" s="17">
        <v>260</v>
      </c>
      <c r="H967" s="17">
        <v>330</v>
      </c>
      <c r="I967" s="17">
        <v>330</v>
      </c>
      <c r="J967" s="17">
        <v>130</v>
      </c>
      <c r="K967" s="17">
        <v>130</v>
      </c>
      <c r="L967" s="17">
        <v>250</v>
      </c>
      <c r="M967" s="17">
        <v>250</v>
      </c>
      <c r="N967" s="17">
        <v>239</v>
      </c>
      <c r="O967" s="17">
        <v>239</v>
      </c>
      <c r="P967" s="17">
        <v>634.35099999999989</v>
      </c>
      <c r="Q967" s="17">
        <v>634.35099999999989</v>
      </c>
      <c r="R967" s="17">
        <v>3538.8790000000004</v>
      </c>
      <c r="S967" s="17">
        <v>4501.9608800000005</v>
      </c>
      <c r="T967" s="17">
        <v>2745.14995</v>
      </c>
      <c r="U967" s="105">
        <v>2745.14995</v>
      </c>
      <c r="V967" s="105">
        <v>10096.45019</v>
      </c>
      <c r="W967" s="11">
        <v>10096.45019</v>
      </c>
      <c r="X967" s="11">
        <v>11867.6795</v>
      </c>
      <c r="Y967" s="11">
        <v>11867.6795</v>
      </c>
      <c r="Z967" s="11">
        <v>12365.068219999999</v>
      </c>
    </row>
    <row r="968" spans="1:26" hidden="1" x14ac:dyDescent="0.25">
      <c r="A968">
        <v>7</v>
      </c>
      <c r="B968" t="str">
        <f t="shared" si="32"/>
        <v>WR-084</v>
      </c>
      <c r="C968" t="s">
        <v>318</v>
      </c>
      <c r="D968" t="str">
        <f t="shared" si="33"/>
        <v>084</v>
      </c>
      <c r="E968" t="s">
        <v>532</v>
      </c>
      <c r="F968" s="17">
        <v>3845</v>
      </c>
      <c r="G968" s="17">
        <v>3845</v>
      </c>
      <c r="H968" s="17">
        <v>4696.4610000000002</v>
      </c>
      <c r="I968" s="17">
        <v>4696.4605700000002</v>
      </c>
      <c r="J968" s="17">
        <v>4388.058</v>
      </c>
      <c r="K968" s="17">
        <v>4388.058</v>
      </c>
      <c r="L968" s="17">
        <v>2327.7730000000001</v>
      </c>
      <c r="M968" s="17">
        <v>2327.7730000000001</v>
      </c>
      <c r="N968" s="17">
        <v>4494</v>
      </c>
      <c r="O968" s="17">
        <v>4494</v>
      </c>
      <c r="P968" s="17">
        <v>4299.9353499999997</v>
      </c>
      <c r="Q968" s="17">
        <v>4299.9353499999997</v>
      </c>
      <c r="R968" s="17">
        <v>3352</v>
      </c>
      <c r="S968" s="17">
        <v>3352</v>
      </c>
      <c r="T968" s="17">
        <v>4321.1191900000003</v>
      </c>
      <c r="U968" s="105">
        <v>4321.1191900000003</v>
      </c>
      <c r="V968" s="105">
        <v>0</v>
      </c>
      <c r="W968" s="11">
        <v>0</v>
      </c>
      <c r="X968" s="11">
        <v>0</v>
      </c>
      <c r="Y968" s="11">
        <v>0</v>
      </c>
      <c r="Z968" s="11">
        <v>0</v>
      </c>
    </row>
    <row r="969" spans="1:26" hidden="1" x14ac:dyDescent="0.25">
      <c r="A969">
        <v>7</v>
      </c>
      <c r="B969" t="str">
        <f t="shared" si="32"/>
        <v>WR-0850</v>
      </c>
      <c r="C969" t="s">
        <v>318</v>
      </c>
      <c r="D969" t="str">
        <f t="shared" si="33"/>
        <v>0850</v>
      </c>
      <c r="E969" t="s">
        <v>533</v>
      </c>
      <c r="F969" s="17">
        <v>0</v>
      </c>
      <c r="G969" s="17">
        <v>0</v>
      </c>
      <c r="H969" s="17">
        <v>0</v>
      </c>
      <c r="I969" s="17">
        <v>0</v>
      </c>
      <c r="J969" s="17">
        <v>0</v>
      </c>
      <c r="K969" s="17">
        <v>0</v>
      </c>
      <c r="L969" s="17">
        <v>0</v>
      </c>
      <c r="M969" s="17">
        <v>0</v>
      </c>
      <c r="N969" s="17">
        <v>0</v>
      </c>
      <c r="O969" s="17">
        <v>0</v>
      </c>
      <c r="P969" s="17">
        <v>0</v>
      </c>
      <c r="Q969" s="17">
        <v>0</v>
      </c>
      <c r="R969" s="17">
        <v>0</v>
      </c>
      <c r="S969" s="17">
        <v>0</v>
      </c>
      <c r="T969" s="17">
        <v>0</v>
      </c>
      <c r="U969" s="105">
        <v>0</v>
      </c>
      <c r="V969" s="105">
        <v>0</v>
      </c>
      <c r="W969" s="11">
        <v>0</v>
      </c>
      <c r="X969" s="11">
        <v>0</v>
      </c>
      <c r="Y969" s="11">
        <v>0</v>
      </c>
      <c r="Z969" s="11">
        <v>0</v>
      </c>
    </row>
    <row r="970" spans="1:26" hidden="1" x14ac:dyDescent="0.25">
      <c r="A970">
        <v>7</v>
      </c>
      <c r="B970" t="str">
        <f t="shared" si="32"/>
        <v>WR-0851</v>
      </c>
      <c r="C970" t="s">
        <v>318</v>
      </c>
      <c r="D970" t="str">
        <f t="shared" si="33"/>
        <v>0851</v>
      </c>
      <c r="E970" t="s">
        <v>534</v>
      </c>
      <c r="F970" s="17">
        <v>0</v>
      </c>
      <c r="G970" s="17">
        <v>0</v>
      </c>
      <c r="H970" s="17">
        <v>0</v>
      </c>
      <c r="I970" s="17">
        <v>0</v>
      </c>
      <c r="J970" s="17">
        <v>0</v>
      </c>
      <c r="K970" s="17">
        <v>0</v>
      </c>
      <c r="L970" s="17">
        <v>0</v>
      </c>
      <c r="M970" s="17">
        <v>0</v>
      </c>
      <c r="N970" s="17">
        <v>0</v>
      </c>
      <c r="O970" s="17">
        <v>0</v>
      </c>
      <c r="P970" s="17">
        <v>0</v>
      </c>
      <c r="Q970" s="17">
        <v>0</v>
      </c>
      <c r="R970" s="17">
        <v>0</v>
      </c>
      <c r="S970" s="17">
        <v>0</v>
      </c>
      <c r="T970" s="17">
        <v>0</v>
      </c>
      <c r="U970" s="105">
        <v>0</v>
      </c>
      <c r="V970" s="105">
        <v>0</v>
      </c>
      <c r="W970" s="11">
        <v>0</v>
      </c>
      <c r="X970" s="11">
        <v>0</v>
      </c>
      <c r="Y970" s="11">
        <v>0</v>
      </c>
      <c r="Z970" s="11">
        <v>0</v>
      </c>
    </row>
    <row r="971" spans="1:26" hidden="1" x14ac:dyDescent="0.25">
      <c r="A971">
        <v>7</v>
      </c>
      <c r="B971" t="str">
        <f t="shared" si="32"/>
        <v>WR-0852</v>
      </c>
      <c r="C971" t="s">
        <v>318</v>
      </c>
      <c r="D971" t="str">
        <f t="shared" si="33"/>
        <v>0852</v>
      </c>
      <c r="E971" t="s">
        <v>535</v>
      </c>
      <c r="F971" s="17">
        <v>0</v>
      </c>
      <c r="G971" s="17">
        <v>0</v>
      </c>
      <c r="H971" s="17">
        <v>0</v>
      </c>
      <c r="I971" s="17">
        <v>0</v>
      </c>
      <c r="J971" s="17">
        <v>0</v>
      </c>
      <c r="K971" s="17">
        <v>0</v>
      </c>
      <c r="L971" s="17">
        <v>16.73</v>
      </c>
      <c r="M971" s="17">
        <v>16.73</v>
      </c>
      <c r="N971" s="17">
        <v>7266</v>
      </c>
      <c r="O971" s="17">
        <v>8029</v>
      </c>
      <c r="P971" s="17">
        <v>4435.2250499999991</v>
      </c>
      <c r="Q971" s="17">
        <v>4435.2250499999991</v>
      </c>
      <c r="R971" s="17">
        <v>6453.6611400000002</v>
      </c>
      <c r="S971" s="17">
        <v>1340</v>
      </c>
      <c r="T971" s="17">
        <v>1519</v>
      </c>
      <c r="U971" s="105">
        <v>7527.4650000000011</v>
      </c>
      <c r="V971" s="105">
        <v>5275.4849999999997</v>
      </c>
      <c r="W971" s="11">
        <v>5275.4849999999997</v>
      </c>
      <c r="X971" s="11">
        <v>5182.3989999999994</v>
      </c>
      <c r="Y971" s="11">
        <v>5182.3989999999994</v>
      </c>
      <c r="Z971" s="11">
        <v>4125.8159999999998</v>
      </c>
    </row>
    <row r="972" spans="1:26" hidden="1" x14ac:dyDescent="0.25">
      <c r="A972">
        <v>7</v>
      </c>
      <c r="B972" t="str">
        <f t="shared" si="32"/>
        <v>WR-0853</v>
      </c>
      <c r="C972" t="s">
        <v>318</v>
      </c>
      <c r="D972" t="str">
        <f t="shared" si="33"/>
        <v>0853</v>
      </c>
      <c r="E972" t="s">
        <v>536</v>
      </c>
      <c r="F972" s="17">
        <v>0</v>
      </c>
      <c r="G972" s="17">
        <v>0</v>
      </c>
      <c r="H972" s="17">
        <v>0</v>
      </c>
      <c r="I972" s="17">
        <v>0</v>
      </c>
      <c r="J972" s="17">
        <v>0</v>
      </c>
      <c r="K972" s="17">
        <v>0</v>
      </c>
      <c r="L972" s="17">
        <v>0</v>
      </c>
      <c r="M972" s="17">
        <v>0</v>
      </c>
      <c r="N972" s="17">
        <v>1554</v>
      </c>
      <c r="O972" s="17">
        <v>1554</v>
      </c>
      <c r="P972" s="17">
        <v>1129.3437600000002</v>
      </c>
      <c r="Q972" s="17">
        <v>1129.3437600000002</v>
      </c>
      <c r="R972" s="17">
        <v>963.08188000000007</v>
      </c>
      <c r="S972" s="17">
        <v>0</v>
      </c>
      <c r="T972" s="17">
        <v>0</v>
      </c>
      <c r="U972" s="105">
        <v>0</v>
      </c>
      <c r="V972" s="105">
        <v>0</v>
      </c>
      <c r="W972" s="11">
        <v>0</v>
      </c>
      <c r="X972" s="11">
        <v>0</v>
      </c>
      <c r="Y972" s="11">
        <v>0</v>
      </c>
      <c r="Z972" s="11">
        <v>0</v>
      </c>
    </row>
    <row r="973" spans="1:26" hidden="1" x14ac:dyDescent="0.25">
      <c r="A973">
        <v>7</v>
      </c>
      <c r="B973" t="str">
        <f t="shared" si="32"/>
        <v>WR-0854</v>
      </c>
      <c r="C973" t="s">
        <v>318</v>
      </c>
      <c r="D973" t="str">
        <f t="shared" si="33"/>
        <v>0854</v>
      </c>
      <c r="E973" t="s">
        <v>537</v>
      </c>
      <c r="F973" s="17">
        <v>0</v>
      </c>
      <c r="G973" s="17">
        <v>0</v>
      </c>
      <c r="H973" s="17">
        <v>0</v>
      </c>
      <c r="I973" s="17">
        <v>0</v>
      </c>
      <c r="J973" s="17">
        <v>0</v>
      </c>
      <c r="K973" s="17">
        <v>0</v>
      </c>
      <c r="L973" s="17">
        <v>0</v>
      </c>
      <c r="M973" s="17">
        <v>0</v>
      </c>
      <c r="N973" s="17">
        <v>0</v>
      </c>
      <c r="O973" s="17">
        <v>0</v>
      </c>
      <c r="P973" s="17">
        <v>0</v>
      </c>
      <c r="Q973" s="17">
        <v>0</v>
      </c>
      <c r="R973" s="17">
        <v>0</v>
      </c>
      <c r="S973" s="17">
        <v>0</v>
      </c>
      <c r="T973" s="17">
        <v>0</v>
      </c>
      <c r="U973" s="105">
        <v>0</v>
      </c>
      <c r="V973" s="105">
        <v>0</v>
      </c>
      <c r="W973" s="11">
        <v>0</v>
      </c>
      <c r="X973" s="11">
        <v>0</v>
      </c>
      <c r="Y973" s="11">
        <v>0</v>
      </c>
      <c r="Z973" s="11">
        <v>0</v>
      </c>
    </row>
    <row r="974" spans="1:26" hidden="1" x14ac:dyDescent="0.25">
      <c r="A974">
        <v>7</v>
      </c>
      <c r="B974" t="str">
        <f t="shared" si="32"/>
        <v>WR-086</v>
      </c>
      <c r="C974" t="s">
        <v>318</v>
      </c>
      <c r="D974" t="str">
        <f t="shared" si="33"/>
        <v>086</v>
      </c>
      <c r="E974" t="s">
        <v>538</v>
      </c>
      <c r="F974" s="17">
        <v>0</v>
      </c>
      <c r="G974" s="17">
        <v>0</v>
      </c>
      <c r="H974" s="17">
        <v>0</v>
      </c>
      <c r="I974" s="17">
        <v>0</v>
      </c>
      <c r="J974" s="17">
        <v>0</v>
      </c>
      <c r="K974" s="17">
        <v>0</v>
      </c>
      <c r="L974" s="17">
        <v>0</v>
      </c>
      <c r="M974" s="17">
        <v>0</v>
      </c>
      <c r="N974" s="17">
        <v>0</v>
      </c>
      <c r="O974" s="17">
        <v>0</v>
      </c>
      <c r="P974" s="17">
        <v>0</v>
      </c>
      <c r="Q974" s="17">
        <v>0</v>
      </c>
      <c r="R974" s="17">
        <v>0</v>
      </c>
      <c r="S974" s="17">
        <v>0</v>
      </c>
      <c r="T974" s="17">
        <v>0</v>
      </c>
      <c r="U974" s="105">
        <v>0</v>
      </c>
      <c r="V974" s="105">
        <v>0</v>
      </c>
      <c r="W974" s="11">
        <v>0</v>
      </c>
      <c r="X974" s="11">
        <v>0</v>
      </c>
      <c r="Y974" s="11">
        <v>0</v>
      </c>
      <c r="Z974" s="11">
        <v>0</v>
      </c>
    </row>
    <row r="975" spans="1:26" hidden="1" x14ac:dyDescent="0.25">
      <c r="A975">
        <v>7</v>
      </c>
      <c r="B975" t="str">
        <f t="shared" si="32"/>
        <v>WR-0910</v>
      </c>
      <c r="C975" t="s">
        <v>318</v>
      </c>
      <c r="D975" t="str">
        <f t="shared" si="33"/>
        <v>0910</v>
      </c>
      <c r="E975" t="s">
        <v>540</v>
      </c>
      <c r="F975" s="17">
        <v>0</v>
      </c>
      <c r="G975" s="17">
        <v>0</v>
      </c>
      <c r="H975" s="17">
        <v>0</v>
      </c>
      <c r="I975" s="17">
        <v>0</v>
      </c>
      <c r="J975" s="17">
        <v>0</v>
      </c>
      <c r="K975" s="17">
        <v>0</v>
      </c>
      <c r="L975" s="17">
        <v>0</v>
      </c>
      <c r="M975" s="17">
        <v>0</v>
      </c>
      <c r="N975" s="17">
        <v>0</v>
      </c>
      <c r="O975" s="17">
        <v>0</v>
      </c>
      <c r="P975" s="17">
        <v>0</v>
      </c>
      <c r="Q975" s="17">
        <v>0</v>
      </c>
      <c r="R975" s="17">
        <v>0</v>
      </c>
      <c r="S975" s="17">
        <v>0</v>
      </c>
      <c r="T975" s="17">
        <v>0</v>
      </c>
      <c r="U975" s="105">
        <v>0</v>
      </c>
      <c r="V975" s="105">
        <v>0</v>
      </c>
      <c r="W975" s="11">
        <v>0</v>
      </c>
      <c r="X975" s="11">
        <v>0</v>
      </c>
      <c r="Y975" s="11">
        <v>0</v>
      </c>
      <c r="Z975" s="11">
        <v>0</v>
      </c>
    </row>
    <row r="976" spans="1:26" hidden="1" x14ac:dyDescent="0.25">
      <c r="A976">
        <v>7</v>
      </c>
      <c r="B976" t="str">
        <f t="shared" si="32"/>
        <v>WR-0911</v>
      </c>
      <c r="C976" t="s">
        <v>318</v>
      </c>
      <c r="D976" t="str">
        <f t="shared" si="33"/>
        <v>0911</v>
      </c>
      <c r="E976" t="s">
        <v>541</v>
      </c>
      <c r="F976" s="17">
        <v>0</v>
      </c>
      <c r="G976" s="17">
        <v>0</v>
      </c>
      <c r="H976" s="17">
        <v>0</v>
      </c>
      <c r="I976" s="17">
        <v>0</v>
      </c>
      <c r="J976" s="17">
        <v>0</v>
      </c>
      <c r="K976" s="17">
        <v>0</v>
      </c>
      <c r="L976" s="17">
        <v>0</v>
      </c>
      <c r="M976" s="17">
        <v>0</v>
      </c>
      <c r="N976" s="17">
        <v>0</v>
      </c>
      <c r="O976" s="17">
        <v>0</v>
      </c>
      <c r="P976" s="17">
        <v>0</v>
      </c>
      <c r="Q976" s="17">
        <v>0</v>
      </c>
      <c r="R976" s="17">
        <v>0</v>
      </c>
      <c r="S976" s="17">
        <v>0</v>
      </c>
      <c r="T976" s="17">
        <v>0</v>
      </c>
      <c r="U976" s="105">
        <v>0</v>
      </c>
      <c r="V976" s="105">
        <v>0</v>
      </c>
      <c r="W976" s="11">
        <v>0</v>
      </c>
      <c r="X976" s="11">
        <v>0</v>
      </c>
      <c r="Y976" s="11">
        <v>0</v>
      </c>
      <c r="Z976" s="11">
        <v>0</v>
      </c>
    </row>
    <row r="977" spans="1:26" hidden="1" x14ac:dyDescent="0.25">
      <c r="A977">
        <v>7</v>
      </c>
      <c r="B977" t="str">
        <f t="shared" si="32"/>
        <v>WR-0912</v>
      </c>
      <c r="C977" t="s">
        <v>318</v>
      </c>
      <c r="D977" t="str">
        <f t="shared" si="33"/>
        <v>0912</v>
      </c>
      <c r="E977" t="s">
        <v>542</v>
      </c>
      <c r="F977" s="17">
        <v>0</v>
      </c>
      <c r="G977" s="17">
        <v>0</v>
      </c>
      <c r="H977" s="17">
        <v>0</v>
      </c>
      <c r="I977" s="17">
        <v>0</v>
      </c>
      <c r="J977" s="17">
        <v>0</v>
      </c>
      <c r="K977" s="17">
        <v>0</v>
      </c>
      <c r="L977" s="17">
        <v>0</v>
      </c>
      <c r="M977" s="17">
        <v>0</v>
      </c>
      <c r="N977" s="17">
        <v>0</v>
      </c>
      <c r="O977" s="17">
        <v>0</v>
      </c>
      <c r="P977" s="17">
        <v>0</v>
      </c>
      <c r="Q977" s="17">
        <v>0</v>
      </c>
      <c r="R977" s="17">
        <v>0</v>
      </c>
      <c r="S977" s="17">
        <v>0</v>
      </c>
      <c r="T977" s="17">
        <v>0</v>
      </c>
      <c r="U977" s="105">
        <v>0</v>
      </c>
      <c r="V977" s="105">
        <v>0</v>
      </c>
      <c r="W977" s="11">
        <v>0</v>
      </c>
      <c r="X977" s="11">
        <v>0</v>
      </c>
      <c r="Y977" s="11">
        <v>0</v>
      </c>
      <c r="Z977" s="11">
        <v>0</v>
      </c>
    </row>
    <row r="978" spans="1:26" hidden="1" x14ac:dyDescent="0.25">
      <c r="A978">
        <v>7</v>
      </c>
      <c r="B978" t="str">
        <f t="shared" si="32"/>
        <v>WR-0920</v>
      </c>
      <c r="C978" t="s">
        <v>318</v>
      </c>
      <c r="D978" t="str">
        <f t="shared" si="33"/>
        <v>0920</v>
      </c>
      <c r="E978" t="s">
        <v>543</v>
      </c>
      <c r="F978" s="17">
        <v>0</v>
      </c>
      <c r="G978" s="17">
        <v>0</v>
      </c>
      <c r="H978" s="17">
        <v>0</v>
      </c>
      <c r="I978" s="17">
        <v>0</v>
      </c>
      <c r="J978" s="17">
        <v>0</v>
      </c>
      <c r="K978" s="17">
        <v>0</v>
      </c>
      <c r="L978" s="17">
        <v>0</v>
      </c>
      <c r="M978" s="17">
        <v>0</v>
      </c>
      <c r="N978" s="17">
        <v>0</v>
      </c>
      <c r="O978" s="17">
        <v>0</v>
      </c>
      <c r="P978" s="17">
        <v>0</v>
      </c>
      <c r="Q978" s="17">
        <v>0</v>
      </c>
      <c r="R978" s="17">
        <v>0</v>
      </c>
      <c r="S978" s="17">
        <v>0</v>
      </c>
      <c r="T978" s="17">
        <v>0</v>
      </c>
      <c r="U978" s="105">
        <v>0</v>
      </c>
      <c r="V978" s="105">
        <v>0</v>
      </c>
      <c r="W978" s="11">
        <v>0</v>
      </c>
      <c r="X978" s="11">
        <v>0</v>
      </c>
      <c r="Y978" s="11">
        <v>0</v>
      </c>
      <c r="Z978" s="11">
        <v>0</v>
      </c>
    </row>
    <row r="979" spans="1:26" hidden="1" x14ac:dyDescent="0.25">
      <c r="A979">
        <v>7</v>
      </c>
      <c r="B979" t="str">
        <f t="shared" si="32"/>
        <v>WR-0921</v>
      </c>
      <c r="C979" t="s">
        <v>318</v>
      </c>
      <c r="D979" t="str">
        <f t="shared" si="33"/>
        <v>0921</v>
      </c>
      <c r="E979" t="s">
        <v>544</v>
      </c>
      <c r="F979" s="17">
        <v>0</v>
      </c>
      <c r="G979" s="17">
        <v>0</v>
      </c>
      <c r="H979" s="17">
        <v>0</v>
      </c>
      <c r="I979" s="17">
        <v>0</v>
      </c>
      <c r="J979" s="17">
        <v>0</v>
      </c>
      <c r="K979" s="17">
        <v>0</v>
      </c>
      <c r="L979" s="17">
        <v>0</v>
      </c>
      <c r="M979" s="17">
        <v>0</v>
      </c>
      <c r="N979" s="17">
        <v>0</v>
      </c>
      <c r="O979" s="17">
        <v>0</v>
      </c>
      <c r="P979" s="17">
        <v>0</v>
      </c>
      <c r="Q979" s="17">
        <v>0</v>
      </c>
      <c r="R979" s="17">
        <v>0</v>
      </c>
      <c r="S979" s="17">
        <v>0</v>
      </c>
      <c r="T979" s="17">
        <v>0</v>
      </c>
      <c r="U979" s="105">
        <v>0</v>
      </c>
      <c r="V979" s="105">
        <v>0</v>
      </c>
      <c r="W979" s="11">
        <v>0</v>
      </c>
      <c r="X979" s="11">
        <v>0</v>
      </c>
      <c r="Y979" s="11">
        <v>0</v>
      </c>
      <c r="Z979" s="11">
        <v>0</v>
      </c>
    </row>
    <row r="980" spans="1:26" hidden="1" x14ac:dyDescent="0.25">
      <c r="A980">
        <v>7</v>
      </c>
      <c r="B980" t="str">
        <f t="shared" si="32"/>
        <v>WR-0922</v>
      </c>
      <c r="C980" t="s">
        <v>318</v>
      </c>
      <c r="D980" t="str">
        <f t="shared" si="33"/>
        <v>0922</v>
      </c>
      <c r="E980" t="s">
        <v>545</v>
      </c>
      <c r="F980" s="17">
        <v>0</v>
      </c>
      <c r="G980" s="17">
        <v>0</v>
      </c>
      <c r="H980" s="17">
        <v>0</v>
      </c>
      <c r="I980" s="17">
        <v>0</v>
      </c>
      <c r="J980" s="17">
        <v>0</v>
      </c>
      <c r="K980" s="17">
        <v>0</v>
      </c>
      <c r="L980" s="17">
        <v>0</v>
      </c>
      <c r="M980" s="17">
        <v>0</v>
      </c>
      <c r="N980" s="17">
        <v>0</v>
      </c>
      <c r="O980" s="17">
        <v>0</v>
      </c>
      <c r="P980" s="17">
        <v>0</v>
      </c>
      <c r="Q980" s="17">
        <v>0</v>
      </c>
      <c r="R980" s="17">
        <v>0</v>
      </c>
      <c r="S980" s="17">
        <v>0</v>
      </c>
      <c r="T980" s="17">
        <v>0</v>
      </c>
      <c r="U980" s="105">
        <v>0</v>
      </c>
      <c r="V980" s="105">
        <v>0</v>
      </c>
      <c r="W980" s="11">
        <v>0</v>
      </c>
      <c r="X980" s="11">
        <v>0</v>
      </c>
      <c r="Y980" s="11">
        <v>0</v>
      </c>
      <c r="Z980" s="11">
        <v>0</v>
      </c>
    </row>
    <row r="981" spans="1:26" hidden="1" x14ac:dyDescent="0.25">
      <c r="A981">
        <v>7</v>
      </c>
      <c r="B981" t="str">
        <f t="shared" si="32"/>
        <v>WR-093</v>
      </c>
      <c r="C981" t="s">
        <v>318</v>
      </c>
      <c r="D981" t="str">
        <f t="shared" si="33"/>
        <v>093</v>
      </c>
      <c r="E981" t="s">
        <v>546</v>
      </c>
      <c r="F981" s="17">
        <v>0</v>
      </c>
      <c r="G981" s="17">
        <v>0</v>
      </c>
      <c r="H981" s="17">
        <v>0</v>
      </c>
      <c r="I981" s="17">
        <v>0</v>
      </c>
      <c r="J981" s="17">
        <v>0</v>
      </c>
      <c r="K981" s="17">
        <v>0</v>
      </c>
      <c r="L981" s="17">
        <v>0</v>
      </c>
      <c r="M981" s="17">
        <v>0</v>
      </c>
      <c r="N981" s="17">
        <v>0</v>
      </c>
      <c r="O981" s="17">
        <v>0</v>
      </c>
      <c r="P981" s="17">
        <v>0</v>
      </c>
      <c r="Q981" s="17">
        <v>0</v>
      </c>
      <c r="R981" s="17">
        <v>0</v>
      </c>
      <c r="S981" s="17">
        <v>0</v>
      </c>
      <c r="T981" s="17">
        <v>0</v>
      </c>
      <c r="U981" s="105">
        <v>0</v>
      </c>
      <c r="V981" s="105">
        <v>0</v>
      </c>
      <c r="W981" s="11">
        <v>0</v>
      </c>
      <c r="X981" s="11">
        <v>0</v>
      </c>
      <c r="Y981" s="11">
        <v>0</v>
      </c>
      <c r="Z981" s="11">
        <v>0</v>
      </c>
    </row>
    <row r="982" spans="1:26" hidden="1" x14ac:dyDescent="0.25">
      <c r="A982">
        <v>7</v>
      </c>
      <c r="B982" t="str">
        <f t="shared" si="32"/>
        <v>WR-0940</v>
      </c>
      <c r="C982" t="s">
        <v>318</v>
      </c>
      <c r="D982" t="str">
        <f t="shared" si="33"/>
        <v>0940</v>
      </c>
      <c r="E982" t="s">
        <v>547</v>
      </c>
      <c r="F982" s="17">
        <v>0</v>
      </c>
      <c r="G982" s="17">
        <v>0</v>
      </c>
      <c r="H982" s="17">
        <v>0</v>
      </c>
      <c r="I982" s="17">
        <v>0</v>
      </c>
      <c r="J982" s="17">
        <v>0</v>
      </c>
      <c r="K982" s="17">
        <v>0</v>
      </c>
      <c r="L982" s="17">
        <v>0</v>
      </c>
      <c r="M982" s="17">
        <v>0</v>
      </c>
      <c r="N982" s="17">
        <v>0</v>
      </c>
      <c r="O982" s="17">
        <v>0</v>
      </c>
      <c r="P982" s="17">
        <v>0</v>
      </c>
      <c r="Q982" s="17">
        <v>0</v>
      </c>
      <c r="R982" s="17">
        <v>0</v>
      </c>
      <c r="S982" s="17">
        <v>0</v>
      </c>
      <c r="T982" s="17">
        <v>0</v>
      </c>
      <c r="U982" s="105">
        <v>0</v>
      </c>
      <c r="V982" s="105">
        <v>0</v>
      </c>
      <c r="W982" s="11">
        <v>0</v>
      </c>
      <c r="X982" s="11">
        <v>0</v>
      </c>
      <c r="Y982" s="11">
        <v>0</v>
      </c>
      <c r="Z982" s="11">
        <v>0</v>
      </c>
    </row>
    <row r="983" spans="1:26" hidden="1" x14ac:dyDescent="0.25">
      <c r="A983">
        <v>7</v>
      </c>
      <c r="B983" t="str">
        <f t="shared" si="32"/>
        <v>WR-0941</v>
      </c>
      <c r="C983" t="s">
        <v>318</v>
      </c>
      <c r="D983" t="str">
        <f t="shared" si="33"/>
        <v>0941</v>
      </c>
      <c r="E983" t="s">
        <v>548</v>
      </c>
      <c r="F983" s="17">
        <v>0</v>
      </c>
      <c r="G983" s="17">
        <v>0</v>
      </c>
      <c r="H983" s="17">
        <v>0</v>
      </c>
      <c r="I983" s="17">
        <v>0</v>
      </c>
      <c r="J983" s="17">
        <v>0</v>
      </c>
      <c r="K983" s="17">
        <v>0</v>
      </c>
      <c r="L983" s="17">
        <v>0</v>
      </c>
      <c r="M983" s="17">
        <v>0</v>
      </c>
      <c r="N983" s="17">
        <v>0</v>
      </c>
      <c r="O983" s="17">
        <v>0</v>
      </c>
      <c r="P983" s="17">
        <v>0</v>
      </c>
      <c r="Q983" s="17">
        <v>0</v>
      </c>
      <c r="R983" s="17">
        <v>0</v>
      </c>
      <c r="S983" s="17">
        <v>0</v>
      </c>
      <c r="T983" s="17">
        <v>0</v>
      </c>
      <c r="U983" s="105">
        <v>0</v>
      </c>
      <c r="V983" s="105">
        <v>0</v>
      </c>
      <c r="W983" s="11">
        <v>0</v>
      </c>
      <c r="X983" s="11">
        <v>0</v>
      </c>
      <c r="Y983" s="11">
        <v>0</v>
      </c>
      <c r="Z983" s="11">
        <v>0</v>
      </c>
    </row>
    <row r="984" spans="1:26" hidden="1" x14ac:dyDescent="0.25">
      <c r="A984">
        <v>7</v>
      </c>
      <c r="B984" t="str">
        <f t="shared" si="32"/>
        <v>WR-0942</v>
      </c>
      <c r="C984" t="s">
        <v>318</v>
      </c>
      <c r="D984" t="str">
        <f t="shared" si="33"/>
        <v>0942</v>
      </c>
      <c r="E984" t="s">
        <v>549</v>
      </c>
      <c r="F984" s="17">
        <v>0</v>
      </c>
      <c r="G984" s="17">
        <v>0</v>
      </c>
      <c r="H984" s="17">
        <v>0</v>
      </c>
      <c r="I984" s="17">
        <v>0</v>
      </c>
      <c r="J984" s="17">
        <v>0</v>
      </c>
      <c r="K984" s="17">
        <v>0</v>
      </c>
      <c r="L984" s="17">
        <v>0</v>
      </c>
      <c r="M984" s="17">
        <v>0</v>
      </c>
      <c r="N984" s="17">
        <v>0</v>
      </c>
      <c r="O984" s="17">
        <v>0</v>
      </c>
      <c r="P984" s="17">
        <v>0</v>
      </c>
      <c r="Q984" s="17">
        <v>0</v>
      </c>
      <c r="R984" s="17">
        <v>0</v>
      </c>
      <c r="S984" s="17">
        <v>0</v>
      </c>
      <c r="T984" s="17">
        <v>0</v>
      </c>
      <c r="U984" s="105">
        <v>0</v>
      </c>
      <c r="V984" s="105">
        <v>0</v>
      </c>
      <c r="W984" s="11">
        <v>0</v>
      </c>
      <c r="X984" s="11">
        <v>71308.199290000004</v>
      </c>
      <c r="Y984" s="11">
        <v>0</v>
      </c>
      <c r="Z984" s="11">
        <v>0</v>
      </c>
    </row>
    <row r="985" spans="1:26" hidden="1" x14ac:dyDescent="0.25">
      <c r="A985">
        <v>7</v>
      </c>
      <c r="B985" t="str">
        <f t="shared" si="32"/>
        <v>WR-095</v>
      </c>
      <c r="C985" t="s">
        <v>318</v>
      </c>
      <c r="D985" t="str">
        <f t="shared" si="33"/>
        <v>095</v>
      </c>
      <c r="E985" t="s">
        <v>550</v>
      </c>
      <c r="F985" s="17">
        <v>60013</v>
      </c>
      <c r="G985" s="17">
        <v>52017.798999999999</v>
      </c>
      <c r="H985" s="17">
        <v>64991</v>
      </c>
      <c r="I985" s="17">
        <v>54254.275000000001</v>
      </c>
      <c r="J985" s="17">
        <v>61281.26</v>
      </c>
      <c r="K985" s="17">
        <v>61281.26</v>
      </c>
      <c r="L985" s="17">
        <v>63471.311999999998</v>
      </c>
      <c r="M985" s="17">
        <v>59338</v>
      </c>
      <c r="N985" s="17">
        <v>72013</v>
      </c>
      <c r="O985" s="17">
        <v>72013</v>
      </c>
      <c r="P985" s="17">
        <v>65786.5052</v>
      </c>
      <c r="Q985" s="17">
        <v>65786.5052</v>
      </c>
      <c r="R985" s="17">
        <v>68361.177940000009</v>
      </c>
      <c r="S985" s="17">
        <v>68361.177940000009</v>
      </c>
      <c r="T985" s="17">
        <v>75248.318110000007</v>
      </c>
      <c r="U985" s="105">
        <v>71142.933170000004</v>
      </c>
      <c r="V985" s="105">
        <v>85633.169959999999</v>
      </c>
      <c r="W985" s="11">
        <v>85633.169959999999</v>
      </c>
      <c r="X985" s="11">
        <v>0</v>
      </c>
      <c r="Y985" s="11">
        <v>71257.737739999997</v>
      </c>
      <c r="Z985" s="11">
        <v>83159.996400000004</v>
      </c>
    </row>
    <row r="986" spans="1:26" hidden="1" x14ac:dyDescent="0.25">
      <c r="A986">
        <v>7</v>
      </c>
      <c r="B986" t="str">
        <f t="shared" si="32"/>
        <v>WR-096</v>
      </c>
      <c r="C986" t="s">
        <v>318</v>
      </c>
      <c r="D986" t="str">
        <f t="shared" si="33"/>
        <v>096</v>
      </c>
      <c r="E986" t="s">
        <v>551</v>
      </c>
      <c r="F986" s="17">
        <v>4783</v>
      </c>
      <c r="G986" s="17">
        <v>4782.9540399999996</v>
      </c>
      <c r="H986" s="17">
        <v>5378.0309999999999</v>
      </c>
      <c r="I986" s="17">
        <v>5378.0310200000004</v>
      </c>
      <c r="J986" s="17">
        <v>5138.3040000000001</v>
      </c>
      <c r="K986" s="17">
        <v>5138.3040000000001</v>
      </c>
      <c r="L986" s="17">
        <v>5211.3410000000003</v>
      </c>
      <c r="M986" s="17">
        <v>5211.3410000000003</v>
      </c>
      <c r="N986" s="17">
        <v>5160.8790399999998</v>
      </c>
      <c r="O986" s="17">
        <v>5161</v>
      </c>
      <c r="P986" s="17">
        <v>4996.0824599999996</v>
      </c>
      <c r="Q986" s="17">
        <v>4996.0824599999996</v>
      </c>
      <c r="R986" s="17">
        <v>5218.4221299999999</v>
      </c>
      <c r="S986" s="17">
        <v>5218.4221299999999</v>
      </c>
      <c r="T986" s="17">
        <v>4807.7073399999999</v>
      </c>
      <c r="U986" s="105">
        <v>4807.7073399999999</v>
      </c>
      <c r="V986" s="105">
        <v>5569.6027299999996</v>
      </c>
      <c r="W986" s="11">
        <v>5569.6027299999996</v>
      </c>
      <c r="X986" s="11">
        <v>5569.6879800000006</v>
      </c>
      <c r="Y986" s="11">
        <v>5569.6879800000006</v>
      </c>
      <c r="Z986" s="11">
        <v>5073.8508200000006</v>
      </c>
    </row>
    <row r="987" spans="1:26" hidden="1" x14ac:dyDescent="0.25">
      <c r="A987">
        <v>7</v>
      </c>
      <c r="B987" t="str">
        <f t="shared" si="32"/>
        <v>WR-0970</v>
      </c>
      <c r="C987" t="s">
        <v>318</v>
      </c>
      <c r="D987" t="str">
        <f t="shared" si="33"/>
        <v>0970</v>
      </c>
      <c r="E987" t="s">
        <v>552</v>
      </c>
      <c r="F987" s="17">
        <v>0</v>
      </c>
      <c r="G987" s="17">
        <v>0</v>
      </c>
      <c r="H987" s="17">
        <v>0</v>
      </c>
      <c r="I987" s="17">
        <v>0</v>
      </c>
      <c r="J987" s="17">
        <v>0</v>
      </c>
      <c r="K987" s="17">
        <v>0</v>
      </c>
      <c r="L987" s="17">
        <v>0</v>
      </c>
      <c r="M987" s="17">
        <v>0</v>
      </c>
      <c r="N987" s="17">
        <v>0</v>
      </c>
      <c r="O987" s="17">
        <v>0</v>
      </c>
      <c r="P987" s="17">
        <v>0</v>
      </c>
      <c r="Q987" s="17">
        <v>0</v>
      </c>
      <c r="R987" s="17">
        <v>0</v>
      </c>
      <c r="S987" s="17">
        <v>0</v>
      </c>
      <c r="T987" s="17">
        <v>0</v>
      </c>
      <c r="U987" s="105">
        <v>0</v>
      </c>
      <c r="V987" s="105">
        <v>0</v>
      </c>
      <c r="W987" s="11">
        <v>0</v>
      </c>
      <c r="X987" s="11">
        <v>0</v>
      </c>
      <c r="Y987" s="11">
        <v>0</v>
      </c>
      <c r="Z987" s="11">
        <v>0</v>
      </c>
    </row>
    <row r="988" spans="1:26" hidden="1" x14ac:dyDescent="0.25">
      <c r="A988">
        <v>7</v>
      </c>
      <c r="B988" t="str">
        <f t="shared" si="32"/>
        <v>WR-0971</v>
      </c>
      <c r="C988" t="s">
        <v>318</v>
      </c>
      <c r="D988" t="str">
        <f t="shared" si="33"/>
        <v>0971</v>
      </c>
      <c r="E988" t="s">
        <v>553</v>
      </c>
      <c r="F988" s="17">
        <v>0</v>
      </c>
      <c r="G988" s="17">
        <v>0</v>
      </c>
      <c r="H988" s="17">
        <v>0</v>
      </c>
      <c r="I988" s="17">
        <v>0</v>
      </c>
      <c r="J988" s="17">
        <v>0</v>
      </c>
      <c r="K988" s="17">
        <v>0</v>
      </c>
      <c r="L988" s="17">
        <v>0</v>
      </c>
      <c r="M988" s="17">
        <v>0</v>
      </c>
      <c r="N988" s="17">
        <v>0</v>
      </c>
      <c r="O988" s="17">
        <v>0</v>
      </c>
      <c r="P988" s="17">
        <v>0</v>
      </c>
      <c r="Q988" s="17">
        <v>0</v>
      </c>
      <c r="R988" s="17">
        <v>0</v>
      </c>
      <c r="S988" s="17">
        <v>0</v>
      </c>
      <c r="T988" s="17">
        <v>0</v>
      </c>
      <c r="U988" s="105">
        <v>0</v>
      </c>
      <c r="V988" s="105">
        <v>0</v>
      </c>
      <c r="W988" s="11">
        <v>0</v>
      </c>
      <c r="X988" s="11">
        <v>0</v>
      </c>
      <c r="Y988" s="11">
        <v>0</v>
      </c>
      <c r="Z988" s="11">
        <v>0</v>
      </c>
    </row>
    <row r="989" spans="1:26" hidden="1" x14ac:dyDescent="0.25">
      <c r="A989">
        <v>7</v>
      </c>
      <c r="B989" t="str">
        <f t="shared" si="32"/>
        <v>WR-0972</v>
      </c>
      <c r="C989" t="s">
        <v>318</v>
      </c>
      <c r="D989" t="str">
        <f t="shared" si="33"/>
        <v>0972</v>
      </c>
      <c r="E989" t="s">
        <v>554</v>
      </c>
      <c r="F989" s="17">
        <v>0</v>
      </c>
      <c r="G989" s="17">
        <v>0</v>
      </c>
      <c r="H989" s="17">
        <v>0</v>
      </c>
      <c r="I989" s="17">
        <v>0</v>
      </c>
      <c r="J989" s="17">
        <v>0</v>
      </c>
      <c r="K989" s="17">
        <v>0</v>
      </c>
      <c r="L989" s="17">
        <v>0</v>
      </c>
      <c r="M989" s="17">
        <v>0</v>
      </c>
      <c r="N989" s="17">
        <v>0</v>
      </c>
      <c r="O989" s="17">
        <v>0</v>
      </c>
      <c r="P989" s="17">
        <v>0</v>
      </c>
      <c r="Q989" s="17">
        <v>0</v>
      </c>
      <c r="R989" s="17">
        <v>0</v>
      </c>
      <c r="S989" s="17">
        <v>0</v>
      </c>
      <c r="T989" s="17">
        <v>0</v>
      </c>
      <c r="U989" s="105">
        <v>0</v>
      </c>
      <c r="V989" s="105">
        <v>0</v>
      </c>
      <c r="W989" s="11">
        <v>0</v>
      </c>
      <c r="X989" s="11">
        <v>0</v>
      </c>
      <c r="Y989" s="11">
        <v>0</v>
      </c>
      <c r="Z989" s="11">
        <v>0</v>
      </c>
    </row>
    <row r="990" spans="1:26" hidden="1" x14ac:dyDescent="0.25">
      <c r="A990">
        <v>7</v>
      </c>
      <c r="B990" t="str">
        <f t="shared" si="32"/>
        <v>WR-0973</v>
      </c>
      <c r="C990" t="s">
        <v>318</v>
      </c>
      <c r="D990" t="str">
        <f t="shared" si="33"/>
        <v>0973</v>
      </c>
      <c r="E990" t="s">
        <v>555</v>
      </c>
      <c r="F990" s="17">
        <v>0</v>
      </c>
      <c r="G990" s="17">
        <v>0</v>
      </c>
      <c r="H990" s="17">
        <v>0</v>
      </c>
      <c r="I990" s="17">
        <v>0</v>
      </c>
      <c r="J990" s="17">
        <v>0</v>
      </c>
      <c r="K990" s="17">
        <v>0</v>
      </c>
      <c r="L990" s="17">
        <v>0</v>
      </c>
      <c r="M990" s="17">
        <v>0</v>
      </c>
      <c r="N990" s="17">
        <v>0</v>
      </c>
      <c r="O990" s="17">
        <v>0</v>
      </c>
      <c r="P990" s="17">
        <v>0</v>
      </c>
      <c r="Q990" s="17">
        <v>0</v>
      </c>
      <c r="R990" s="17">
        <v>0</v>
      </c>
      <c r="S990" s="17">
        <v>0</v>
      </c>
      <c r="T990" s="17">
        <v>0</v>
      </c>
      <c r="U990" s="105">
        <v>0</v>
      </c>
      <c r="V990" s="105">
        <v>0</v>
      </c>
      <c r="W990" s="11">
        <v>0</v>
      </c>
      <c r="X990" s="11">
        <v>0</v>
      </c>
      <c r="Y990" s="11">
        <v>0</v>
      </c>
      <c r="Z990" s="11">
        <v>0</v>
      </c>
    </row>
    <row r="991" spans="1:26" hidden="1" x14ac:dyDescent="0.25">
      <c r="A991">
        <v>7</v>
      </c>
      <c r="B991" t="str">
        <f t="shared" si="32"/>
        <v>WR-0974</v>
      </c>
      <c r="C991" t="s">
        <v>318</v>
      </c>
      <c r="D991" t="str">
        <f t="shared" si="33"/>
        <v>0974</v>
      </c>
      <c r="E991" t="s">
        <v>556</v>
      </c>
      <c r="F991" s="17">
        <v>0</v>
      </c>
      <c r="G991" s="17">
        <v>0</v>
      </c>
      <c r="H991" s="17">
        <v>0</v>
      </c>
      <c r="I991" s="17">
        <v>0</v>
      </c>
      <c r="J991" s="17">
        <v>0</v>
      </c>
      <c r="K991" s="17">
        <v>0</v>
      </c>
      <c r="L991" s="17">
        <v>0</v>
      </c>
      <c r="M991" s="17">
        <v>0</v>
      </c>
      <c r="N991" s="17">
        <v>0</v>
      </c>
      <c r="O991" s="17">
        <v>0</v>
      </c>
      <c r="P991" s="17">
        <v>0</v>
      </c>
      <c r="Q991" s="17">
        <v>0</v>
      </c>
      <c r="R991" s="17">
        <v>0</v>
      </c>
      <c r="S991" s="17">
        <v>0</v>
      </c>
      <c r="T991" s="17">
        <v>0</v>
      </c>
      <c r="U991" s="105">
        <v>0</v>
      </c>
      <c r="V991" s="105">
        <v>0</v>
      </c>
      <c r="W991" s="11">
        <v>0</v>
      </c>
      <c r="X991" s="11">
        <v>0</v>
      </c>
      <c r="Y991" s="11">
        <v>0</v>
      </c>
      <c r="Z991" s="11">
        <v>0</v>
      </c>
    </row>
    <row r="992" spans="1:26" hidden="1" x14ac:dyDescent="0.25">
      <c r="A992">
        <v>7</v>
      </c>
      <c r="B992" t="str">
        <f t="shared" si="32"/>
        <v>WR-0975</v>
      </c>
      <c r="C992" t="s">
        <v>318</v>
      </c>
      <c r="D992" t="str">
        <f t="shared" si="33"/>
        <v>0975</v>
      </c>
      <c r="E992" t="s">
        <v>557</v>
      </c>
      <c r="F992" s="17">
        <v>0</v>
      </c>
      <c r="G992" s="17">
        <v>0</v>
      </c>
      <c r="H992" s="17">
        <v>0</v>
      </c>
      <c r="I992" s="17">
        <v>0</v>
      </c>
      <c r="J992" s="17">
        <v>0</v>
      </c>
      <c r="K992" s="17">
        <v>0</v>
      </c>
      <c r="L992" s="17">
        <v>0</v>
      </c>
      <c r="M992" s="17">
        <v>0</v>
      </c>
      <c r="N992" s="17">
        <v>0</v>
      </c>
      <c r="O992" s="17">
        <v>0</v>
      </c>
      <c r="P992" s="17">
        <v>0</v>
      </c>
      <c r="Q992" s="17">
        <v>0</v>
      </c>
      <c r="R992" s="17">
        <v>0</v>
      </c>
      <c r="S992" s="17">
        <v>0</v>
      </c>
      <c r="T992" s="17">
        <v>0</v>
      </c>
      <c r="U992" s="105">
        <v>0</v>
      </c>
      <c r="V992" s="105">
        <v>0</v>
      </c>
      <c r="W992" s="11">
        <v>0</v>
      </c>
      <c r="X992" s="11">
        <v>0</v>
      </c>
      <c r="Y992" s="11">
        <v>0</v>
      </c>
      <c r="Z992" s="11">
        <v>0</v>
      </c>
    </row>
    <row r="993" spans="1:26" hidden="1" x14ac:dyDescent="0.25">
      <c r="A993">
        <v>7</v>
      </c>
      <c r="B993" t="str">
        <f t="shared" si="32"/>
        <v>WR-0976</v>
      </c>
      <c r="C993" t="s">
        <v>318</v>
      </c>
      <c r="D993" t="str">
        <f t="shared" si="33"/>
        <v>0976</v>
      </c>
      <c r="E993" t="s">
        <v>558</v>
      </c>
      <c r="F993" s="17">
        <v>0</v>
      </c>
      <c r="G993" s="17">
        <v>0</v>
      </c>
      <c r="H993" s="17">
        <v>0</v>
      </c>
      <c r="I993" s="17">
        <v>0</v>
      </c>
      <c r="J993" s="17">
        <v>0</v>
      </c>
      <c r="K993" s="17">
        <v>0</v>
      </c>
      <c r="L993" s="17">
        <v>0</v>
      </c>
      <c r="M993" s="17">
        <v>0</v>
      </c>
      <c r="N993" s="17">
        <v>0</v>
      </c>
      <c r="O993" s="17">
        <v>0</v>
      </c>
      <c r="P993" s="17">
        <v>0</v>
      </c>
      <c r="Q993" s="17">
        <v>0</v>
      </c>
      <c r="R993" s="17">
        <v>0</v>
      </c>
      <c r="S993" s="17">
        <v>0</v>
      </c>
      <c r="T993" s="17">
        <v>0</v>
      </c>
      <c r="U993" s="105">
        <v>0</v>
      </c>
      <c r="V993" s="105">
        <v>0</v>
      </c>
      <c r="W993" s="11">
        <v>0</v>
      </c>
      <c r="X993" s="11">
        <v>0</v>
      </c>
      <c r="Y993" s="11">
        <v>0</v>
      </c>
      <c r="Z993" s="11">
        <v>0</v>
      </c>
    </row>
    <row r="994" spans="1:26" hidden="1" x14ac:dyDescent="0.25">
      <c r="A994">
        <v>7</v>
      </c>
      <c r="B994" t="str">
        <f t="shared" si="32"/>
        <v>WR-0977</v>
      </c>
      <c r="C994" t="s">
        <v>318</v>
      </c>
      <c r="D994" t="str">
        <f t="shared" si="33"/>
        <v>0977</v>
      </c>
      <c r="E994" t="s">
        <v>559</v>
      </c>
      <c r="F994" s="17">
        <v>0</v>
      </c>
      <c r="G994" s="17">
        <v>0</v>
      </c>
      <c r="H994" s="17">
        <v>0</v>
      </c>
      <c r="I994" s="17">
        <v>0</v>
      </c>
      <c r="J994" s="17">
        <v>0</v>
      </c>
      <c r="K994" s="17">
        <v>0</v>
      </c>
      <c r="L994" s="17">
        <v>0</v>
      </c>
      <c r="M994" s="17">
        <v>0</v>
      </c>
      <c r="N994" s="17">
        <v>0</v>
      </c>
      <c r="O994" s="17">
        <v>0</v>
      </c>
      <c r="P994" s="17">
        <v>0</v>
      </c>
      <c r="Q994" s="17">
        <v>0</v>
      </c>
      <c r="R994" s="17">
        <v>0</v>
      </c>
      <c r="S994" s="17">
        <v>0</v>
      </c>
      <c r="T994" s="17">
        <v>0</v>
      </c>
      <c r="U994" s="105">
        <v>0</v>
      </c>
      <c r="V994" s="105">
        <v>0</v>
      </c>
      <c r="W994" s="11">
        <v>0</v>
      </c>
      <c r="X994" s="11">
        <v>0</v>
      </c>
      <c r="Y994" s="11">
        <v>0</v>
      </c>
      <c r="Z994" s="11">
        <v>0</v>
      </c>
    </row>
    <row r="995" spans="1:26" hidden="1" x14ac:dyDescent="0.25">
      <c r="A995">
        <v>7</v>
      </c>
      <c r="B995" t="str">
        <f t="shared" si="32"/>
        <v>WR-098</v>
      </c>
      <c r="C995" t="s">
        <v>318</v>
      </c>
      <c r="D995" t="str">
        <f t="shared" si="33"/>
        <v>098</v>
      </c>
      <c r="E995" t="s">
        <v>560</v>
      </c>
      <c r="F995" s="17">
        <v>56212</v>
      </c>
      <c r="G995" s="17">
        <v>56358.157930000001</v>
      </c>
      <c r="H995" s="17">
        <v>62527.184000000001</v>
      </c>
      <c r="I995" s="17">
        <v>62527.184000000001</v>
      </c>
      <c r="J995" s="17">
        <v>65218.523000000001</v>
      </c>
      <c r="K995" s="17">
        <v>65218.523000000001</v>
      </c>
      <c r="L995" s="17">
        <v>61824.803999999996</v>
      </c>
      <c r="M995" s="17">
        <v>61824.803999999996</v>
      </c>
      <c r="N995" s="17">
        <v>85250.896940000006</v>
      </c>
      <c r="O995" s="17">
        <v>85250.896940000006</v>
      </c>
      <c r="P995" s="17">
        <v>66637.89241</v>
      </c>
      <c r="Q995" s="17">
        <v>66637.89241</v>
      </c>
      <c r="R995" s="17">
        <v>66489.356270000004</v>
      </c>
      <c r="S995" s="17">
        <v>66489.356270000004</v>
      </c>
      <c r="T995" s="17">
        <v>72542.014819999997</v>
      </c>
      <c r="U995" s="105">
        <v>72542.014819999997</v>
      </c>
      <c r="V995" s="105">
        <v>40348.55629</v>
      </c>
      <c r="W995" s="11">
        <v>40348.55629</v>
      </c>
      <c r="X995" s="11">
        <v>35899.940360000008</v>
      </c>
      <c r="Y995" s="11">
        <v>35899.940360000008</v>
      </c>
      <c r="Z995" s="11">
        <v>25635.82388</v>
      </c>
    </row>
    <row r="996" spans="1:26" hidden="1" x14ac:dyDescent="0.25">
      <c r="A996">
        <v>7</v>
      </c>
      <c r="B996" t="str">
        <f t="shared" si="32"/>
        <v>WR-100</v>
      </c>
      <c r="C996" t="s">
        <v>318</v>
      </c>
      <c r="D996" t="str">
        <f t="shared" si="33"/>
        <v>100</v>
      </c>
      <c r="E996" t="s">
        <v>562</v>
      </c>
      <c r="F996" s="17">
        <v>0</v>
      </c>
      <c r="G996" s="17">
        <v>0</v>
      </c>
      <c r="H996" s="17">
        <v>0</v>
      </c>
      <c r="I996" s="17">
        <v>0</v>
      </c>
      <c r="J996" s="17">
        <v>0</v>
      </c>
      <c r="K996" s="17">
        <v>0</v>
      </c>
      <c r="L996" s="17">
        <v>4040.6120000000001</v>
      </c>
      <c r="M996" s="17">
        <v>4040.6120000000001</v>
      </c>
      <c r="N996" s="17">
        <v>0</v>
      </c>
      <c r="O996" s="17">
        <v>0</v>
      </c>
      <c r="P996" s="17">
        <v>0</v>
      </c>
      <c r="Q996" s="17">
        <v>0</v>
      </c>
      <c r="R996" s="17">
        <v>0</v>
      </c>
      <c r="S996" s="17">
        <v>0</v>
      </c>
      <c r="T996" s="17">
        <v>207.54919000000001</v>
      </c>
      <c r="U996" s="105">
        <v>207.54919000000001</v>
      </c>
      <c r="V996" s="105">
        <v>0</v>
      </c>
      <c r="W996" s="11">
        <v>0</v>
      </c>
      <c r="X996" s="11">
        <v>0</v>
      </c>
      <c r="Y996" s="11">
        <v>0</v>
      </c>
      <c r="Z996" s="11">
        <v>0</v>
      </c>
    </row>
    <row r="997" spans="1:26" hidden="1" x14ac:dyDescent="0.25">
      <c r="A997">
        <v>7</v>
      </c>
      <c r="B997" t="str">
        <f t="shared" si="32"/>
        <v>WR-1010</v>
      </c>
      <c r="C997" t="s">
        <v>318</v>
      </c>
      <c r="D997" t="str">
        <f t="shared" si="33"/>
        <v>1010</v>
      </c>
      <c r="E997" t="s">
        <v>563</v>
      </c>
      <c r="F997" s="17">
        <v>0</v>
      </c>
      <c r="G997" s="17">
        <v>0</v>
      </c>
      <c r="H997" s="17">
        <v>0</v>
      </c>
      <c r="I997" s="17">
        <v>0</v>
      </c>
      <c r="J997" s="17">
        <v>0</v>
      </c>
      <c r="K997" s="17">
        <v>0</v>
      </c>
      <c r="L997" s="17">
        <v>0</v>
      </c>
      <c r="M997" s="17">
        <v>0</v>
      </c>
      <c r="N997" s="17">
        <v>0</v>
      </c>
      <c r="O997" s="17">
        <v>0</v>
      </c>
      <c r="P997" s="17">
        <v>0</v>
      </c>
      <c r="Q997" s="17">
        <v>0</v>
      </c>
      <c r="R997" s="17">
        <v>0</v>
      </c>
      <c r="S997" s="17">
        <v>0</v>
      </c>
      <c r="T997" s="17">
        <v>0</v>
      </c>
      <c r="U997" s="105">
        <v>0</v>
      </c>
      <c r="V997" s="105">
        <v>0</v>
      </c>
      <c r="W997" s="11">
        <v>0</v>
      </c>
      <c r="X997" s="11">
        <v>0</v>
      </c>
      <c r="Y997" s="11">
        <v>0</v>
      </c>
      <c r="Z997" s="11">
        <v>0</v>
      </c>
    </row>
    <row r="998" spans="1:26" hidden="1" x14ac:dyDescent="0.25">
      <c r="A998">
        <v>7</v>
      </c>
      <c r="B998" t="str">
        <f t="shared" si="32"/>
        <v>WR-1011</v>
      </c>
      <c r="C998" t="s">
        <v>318</v>
      </c>
      <c r="D998" t="str">
        <f t="shared" si="33"/>
        <v>1011</v>
      </c>
      <c r="E998" t="s">
        <v>564</v>
      </c>
      <c r="F998" s="17">
        <v>4318</v>
      </c>
      <c r="G998" s="17">
        <v>4317.9596300000003</v>
      </c>
      <c r="H998" s="17">
        <v>3593.2240000000002</v>
      </c>
      <c r="I998" s="17">
        <v>3593.2242200000001</v>
      </c>
      <c r="J998" s="17">
        <v>4508.2449999999999</v>
      </c>
      <c r="K998" s="17">
        <v>4508.2449999999999</v>
      </c>
      <c r="L998" s="17">
        <v>4358.6840000000002</v>
      </c>
      <c r="M998" s="17">
        <v>4358.6840000000002</v>
      </c>
      <c r="N998" s="17">
        <v>4372.1202400000002</v>
      </c>
      <c r="O998" s="17">
        <v>4372.1202400000002</v>
      </c>
      <c r="P998" s="17">
        <v>4773.2614599999997</v>
      </c>
      <c r="Q998" s="17">
        <v>4773.2614599999997</v>
      </c>
      <c r="R998" s="17">
        <v>0</v>
      </c>
      <c r="S998" s="17">
        <v>0</v>
      </c>
      <c r="T998" s="17">
        <v>0</v>
      </c>
      <c r="U998" s="105">
        <v>0</v>
      </c>
      <c r="V998" s="105">
        <v>0</v>
      </c>
      <c r="W998" s="11">
        <v>0</v>
      </c>
      <c r="X998" s="11">
        <v>0</v>
      </c>
      <c r="Y998" s="11">
        <v>0</v>
      </c>
      <c r="Z998" s="11">
        <v>0</v>
      </c>
    </row>
    <row r="999" spans="1:26" hidden="1" x14ac:dyDescent="0.25">
      <c r="A999">
        <v>7</v>
      </c>
      <c r="B999" t="str">
        <f t="shared" si="32"/>
        <v>WR-1012</v>
      </c>
      <c r="C999" t="s">
        <v>318</v>
      </c>
      <c r="D999" t="str">
        <f t="shared" si="33"/>
        <v>1012</v>
      </c>
      <c r="E999" t="s">
        <v>565</v>
      </c>
      <c r="F999" s="17">
        <v>542594</v>
      </c>
      <c r="G999" s="17">
        <v>531026.91281999997</v>
      </c>
      <c r="H999" s="17">
        <v>575192.42999999993</v>
      </c>
      <c r="I999" s="17">
        <v>568803.86597000004</v>
      </c>
      <c r="J999" s="17">
        <v>577377.674</v>
      </c>
      <c r="K999" s="17">
        <v>577384.78399999999</v>
      </c>
      <c r="L999" s="17">
        <v>608553.51400000008</v>
      </c>
      <c r="M999" s="17">
        <v>608562.91</v>
      </c>
      <c r="N999" s="17">
        <v>620585.04260000004</v>
      </c>
      <c r="O999" s="17">
        <v>620585.04260000004</v>
      </c>
      <c r="P999" s="17">
        <v>134310.06008</v>
      </c>
      <c r="Q999" s="17">
        <v>134310.06008</v>
      </c>
      <c r="R999" s="17">
        <v>1525.2421800000002</v>
      </c>
      <c r="S999" s="17">
        <v>1525.2421800000002</v>
      </c>
      <c r="T999" s="17">
        <v>114.76940000000013</v>
      </c>
      <c r="U999" s="105">
        <v>114.76940000000013</v>
      </c>
      <c r="V999" s="105">
        <v>1562.5327600000001</v>
      </c>
      <c r="W999" s="11">
        <v>1562.5327600000001</v>
      </c>
      <c r="X999" s="11">
        <v>5159.74</v>
      </c>
      <c r="Y999" s="11">
        <v>5159.74</v>
      </c>
      <c r="Z999" s="11">
        <v>-8867.3450000000012</v>
      </c>
    </row>
    <row r="1000" spans="1:26" hidden="1" x14ac:dyDescent="0.25">
      <c r="A1000">
        <v>7</v>
      </c>
      <c r="B1000" t="str">
        <f t="shared" si="32"/>
        <v>WR-102</v>
      </c>
      <c r="C1000" t="s">
        <v>318</v>
      </c>
      <c r="D1000" t="str">
        <f t="shared" si="33"/>
        <v>102</v>
      </c>
      <c r="E1000" t="s">
        <v>566</v>
      </c>
      <c r="F1000" s="17">
        <v>10013</v>
      </c>
      <c r="G1000" s="17">
        <v>10013.32537</v>
      </c>
      <c r="H1000" s="17">
        <v>8078.9080000000004</v>
      </c>
      <c r="I1000" s="17">
        <v>8078.9081200000001</v>
      </c>
      <c r="J1000" s="17">
        <v>8314.2630000000008</v>
      </c>
      <c r="K1000" s="17">
        <v>8314.2630000000008</v>
      </c>
      <c r="L1000" s="17">
        <v>8577.3770000000004</v>
      </c>
      <c r="M1000" s="17">
        <v>8577.3770000000004</v>
      </c>
      <c r="N1000" s="17">
        <v>3386.39948</v>
      </c>
      <c r="O1000" s="17">
        <v>3386.39948</v>
      </c>
      <c r="P1000" s="17">
        <v>2467.5368600000002</v>
      </c>
      <c r="Q1000" s="17">
        <v>2467.5368600000002</v>
      </c>
      <c r="R1000" s="17">
        <v>0</v>
      </c>
      <c r="S1000" s="17">
        <v>0</v>
      </c>
      <c r="T1000" s="17">
        <v>0</v>
      </c>
      <c r="U1000" s="105">
        <v>0</v>
      </c>
      <c r="V1000" s="105">
        <v>0</v>
      </c>
      <c r="W1000" s="11">
        <v>0</v>
      </c>
      <c r="X1000" s="11">
        <v>0</v>
      </c>
      <c r="Y1000" s="11">
        <v>0</v>
      </c>
      <c r="Z1000" s="11">
        <v>0</v>
      </c>
    </row>
    <row r="1001" spans="1:26" hidden="1" x14ac:dyDescent="0.25">
      <c r="A1001">
        <v>7</v>
      </c>
      <c r="B1001" t="str">
        <f t="shared" si="32"/>
        <v>WR-103</v>
      </c>
      <c r="C1001" t="s">
        <v>318</v>
      </c>
      <c r="D1001" t="str">
        <f t="shared" si="33"/>
        <v>103</v>
      </c>
      <c r="E1001" t="s">
        <v>567</v>
      </c>
      <c r="F1001" s="17">
        <v>0</v>
      </c>
      <c r="G1001" s="17">
        <v>0</v>
      </c>
      <c r="H1001" s="17">
        <v>0</v>
      </c>
      <c r="I1001" s="17">
        <v>0</v>
      </c>
      <c r="J1001" s="17">
        <v>0</v>
      </c>
      <c r="K1001" s="17">
        <v>0</v>
      </c>
      <c r="L1001" s="17">
        <v>0</v>
      </c>
      <c r="M1001" s="17">
        <v>0</v>
      </c>
      <c r="N1001" s="17">
        <v>0</v>
      </c>
      <c r="O1001" s="17">
        <v>0</v>
      </c>
      <c r="P1001" s="17">
        <v>0</v>
      </c>
      <c r="Q1001" s="17">
        <v>0</v>
      </c>
      <c r="R1001" s="17">
        <v>0</v>
      </c>
      <c r="S1001" s="17">
        <v>0</v>
      </c>
      <c r="T1001" s="17">
        <v>0</v>
      </c>
      <c r="U1001" s="105">
        <v>0</v>
      </c>
      <c r="V1001" s="105">
        <v>0</v>
      </c>
      <c r="W1001" s="11">
        <v>0</v>
      </c>
      <c r="X1001" s="11">
        <v>0</v>
      </c>
      <c r="Y1001" s="11">
        <v>0</v>
      </c>
      <c r="Z1001" s="11">
        <v>0</v>
      </c>
    </row>
    <row r="1002" spans="1:26" hidden="1" x14ac:dyDescent="0.25">
      <c r="A1002">
        <v>7</v>
      </c>
      <c r="B1002" t="str">
        <f t="shared" si="32"/>
        <v>WR-104</v>
      </c>
      <c r="C1002" t="s">
        <v>318</v>
      </c>
      <c r="D1002" t="str">
        <f t="shared" si="33"/>
        <v>104</v>
      </c>
      <c r="E1002" t="s">
        <v>568</v>
      </c>
      <c r="F1002" s="17">
        <v>188429</v>
      </c>
      <c r="G1002" s="17">
        <v>188429.41664000001</v>
      </c>
      <c r="H1002" s="17">
        <v>179106.666</v>
      </c>
      <c r="I1002" s="17">
        <v>179106.66610999999</v>
      </c>
      <c r="J1002" s="17">
        <v>188203.68</v>
      </c>
      <c r="K1002" s="17">
        <v>188203.68</v>
      </c>
      <c r="L1002" s="17">
        <v>196814.66200000001</v>
      </c>
      <c r="M1002" s="17">
        <v>196814.66200000001</v>
      </c>
      <c r="N1002" s="17">
        <v>189589.17447999999</v>
      </c>
      <c r="O1002" s="17">
        <v>189589.17447999999</v>
      </c>
      <c r="P1002" s="17">
        <v>2368905.1466499995</v>
      </c>
      <c r="Q1002" s="17">
        <v>2368905.1466499995</v>
      </c>
      <c r="R1002" s="17">
        <v>2196636.85</v>
      </c>
      <c r="S1002" s="17">
        <v>2196636.85</v>
      </c>
      <c r="T1002" s="17">
        <v>2245851.2488099998</v>
      </c>
      <c r="U1002" s="105">
        <v>2245851.2488099998</v>
      </c>
      <c r="V1002" s="105">
        <v>2326108.6549999998</v>
      </c>
      <c r="W1002" s="11">
        <v>2278639.0349999997</v>
      </c>
      <c r="X1002" s="11">
        <v>873878.47587999993</v>
      </c>
      <c r="Y1002" s="11">
        <v>873878.47587999981</v>
      </c>
      <c r="Z1002" s="11">
        <v>2423708.0094200005</v>
      </c>
    </row>
    <row r="1003" spans="1:26" hidden="1" x14ac:dyDescent="0.25">
      <c r="A1003">
        <v>7</v>
      </c>
      <c r="B1003" t="str">
        <f t="shared" si="32"/>
        <v>WR-105</v>
      </c>
      <c r="C1003" t="s">
        <v>318</v>
      </c>
      <c r="D1003" t="str">
        <f t="shared" si="33"/>
        <v>105</v>
      </c>
      <c r="E1003" t="s">
        <v>569</v>
      </c>
      <c r="F1003" s="17">
        <v>0</v>
      </c>
      <c r="G1003" s="17">
        <v>0</v>
      </c>
      <c r="H1003" s="17">
        <v>0</v>
      </c>
      <c r="I1003" s="17">
        <v>0</v>
      </c>
      <c r="J1003" s="17">
        <v>0</v>
      </c>
      <c r="K1003" s="17">
        <v>0</v>
      </c>
      <c r="L1003" s="17">
        <v>0</v>
      </c>
      <c r="M1003" s="17">
        <v>0</v>
      </c>
      <c r="N1003" s="17">
        <v>0</v>
      </c>
      <c r="O1003" s="17">
        <v>0</v>
      </c>
      <c r="P1003" s="17">
        <v>0</v>
      </c>
      <c r="Q1003" s="17">
        <v>0</v>
      </c>
      <c r="R1003" s="17">
        <v>0</v>
      </c>
      <c r="S1003" s="17">
        <v>0</v>
      </c>
      <c r="T1003" s="17">
        <v>0</v>
      </c>
      <c r="U1003" s="105">
        <v>0</v>
      </c>
      <c r="V1003" s="105">
        <v>0</v>
      </c>
      <c r="W1003" s="11">
        <v>0</v>
      </c>
      <c r="X1003" s="11">
        <v>0</v>
      </c>
      <c r="Y1003" s="11">
        <v>0</v>
      </c>
      <c r="Z1003" s="11">
        <v>0</v>
      </c>
    </row>
    <row r="1004" spans="1:26" hidden="1" x14ac:dyDescent="0.25">
      <c r="A1004">
        <v>7</v>
      </c>
      <c r="B1004" t="str">
        <f t="shared" si="32"/>
        <v>WR-106</v>
      </c>
      <c r="C1004" t="s">
        <v>318</v>
      </c>
      <c r="D1004" t="str">
        <f t="shared" si="33"/>
        <v>106</v>
      </c>
      <c r="E1004" t="s">
        <v>570</v>
      </c>
      <c r="F1004" s="17">
        <v>81957</v>
      </c>
      <c r="G1004" s="17">
        <v>81956.562720000002</v>
      </c>
      <c r="H1004" s="17">
        <v>77208.725000000006</v>
      </c>
      <c r="I1004" s="17">
        <v>77208.725260000007</v>
      </c>
      <c r="J1004" s="17">
        <v>97679.554000000004</v>
      </c>
      <c r="K1004" s="17">
        <v>97679.554000000004</v>
      </c>
      <c r="L1004" s="17">
        <v>78874.486999999994</v>
      </c>
      <c r="M1004" s="17">
        <v>78874.486999999994</v>
      </c>
      <c r="N1004" s="17">
        <v>71327.773509999999</v>
      </c>
      <c r="O1004" s="17">
        <v>71327.773509999999</v>
      </c>
      <c r="P1004" s="17">
        <v>12510.934380000001</v>
      </c>
      <c r="Q1004" s="17">
        <v>12510.934380000001</v>
      </c>
      <c r="R1004" s="17">
        <v>12776.56307</v>
      </c>
      <c r="S1004" s="17">
        <v>12776.56307</v>
      </c>
      <c r="T1004" s="17">
        <v>14241.285180000001</v>
      </c>
      <c r="U1004" s="105">
        <v>14241.285180000001</v>
      </c>
      <c r="V1004" s="105">
        <v>13760.610129999999</v>
      </c>
      <c r="W1004" s="11">
        <v>13760.610129999999</v>
      </c>
      <c r="X1004" s="11">
        <v>13501.25879</v>
      </c>
      <c r="Y1004" s="11">
        <v>13501.25879</v>
      </c>
      <c r="Z1004" s="11">
        <v>14976.268700000001</v>
      </c>
    </row>
    <row r="1005" spans="1:26" hidden="1" x14ac:dyDescent="0.25">
      <c r="A1005">
        <v>7</v>
      </c>
      <c r="B1005" t="str">
        <f t="shared" si="32"/>
        <v>WR-107</v>
      </c>
      <c r="C1005" t="s">
        <v>318</v>
      </c>
      <c r="D1005" t="str">
        <f t="shared" si="33"/>
        <v>107</v>
      </c>
      <c r="E1005" t="s">
        <v>571</v>
      </c>
      <c r="F1005" s="17">
        <v>68254</v>
      </c>
      <c r="G1005" s="17">
        <v>68253.459700000007</v>
      </c>
      <c r="H1005" s="17">
        <v>71981.36</v>
      </c>
      <c r="I1005" s="17">
        <v>71981.360289999997</v>
      </c>
      <c r="J1005" s="17">
        <v>70245.072</v>
      </c>
      <c r="K1005" s="17">
        <v>70245.072</v>
      </c>
      <c r="L1005" s="17">
        <v>76052.929999999993</v>
      </c>
      <c r="M1005" s="17">
        <v>76052.929999999993</v>
      </c>
      <c r="N1005" s="17">
        <v>72917.12947</v>
      </c>
      <c r="O1005" s="17">
        <v>72917.12947</v>
      </c>
      <c r="P1005" s="17">
        <v>143938.72490999999</v>
      </c>
      <c r="Q1005" s="17">
        <v>143938.72490999999</v>
      </c>
      <c r="R1005" s="17">
        <v>162590.19526000001</v>
      </c>
      <c r="S1005" s="17">
        <v>162590.19526000001</v>
      </c>
      <c r="T1005" s="17">
        <v>170547.61414000002</v>
      </c>
      <c r="U1005" s="105">
        <v>170547.61414000002</v>
      </c>
      <c r="V1005" s="105">
        <v>180984.46139000001</v>
      </c>
      <c r="W1005" s="11">
        <v>180984.46139000001</v>
      </c>
      <c r="X1005" s="11">
        <v>192435.91938000001</v>
      </c>
      <c r="Y1005" s="11">
        <v>192435.91938000001</v>
      </c>
      <c r="Z1005" s="11">
        <v>206181.95675000001</v>
      </c>
    </row>
    <row r="1006" spans="1:26" hidden="1" x14ac:dyDescent="0.25">
      <c r="A1006">
        <v>7</v>
      </c>
      <c r="B1006" t="str">
        <f t="shared" si="32"/>
        <v>WR-1080</v>
      </c>
      <c r="C1006" t="s">
        <v>318</v>
      </c>
      <c r="D1006" t="str">
        <f t="shared" si="33"/>
        <v>1080</v>
      </c>
      <c r="E1006" t="s">
        <v>572</v>
      </c>
      <c r="F1006" s="17">
        <v>0</v>
      </c>
      <c r="G1006" s="17">
        <v>0</v>
      </c>
      <c r="H1006" s="17">
        <v>0</v>
      </c>
      <c r="I1006" s="17">
        <v>0</v>
      </c>
      <c r="J1006" s="17">
        <v>0</v>
      </c>
      <c r="K1006" s="17">
        <v>0</v>
      </c>
      <c r="L1006" s="17">
        <v>0</v>
      </c>
      <c r="M1006" s="17">
        <v>0</v>
      </c>
      <c r="N1006" s="17">
        <v>0</v>
      </c>
      <c r="O1006" s="17">
        <v>0</v>
      </c>
      <c r="P1006" s="17">
        <v>0</v>
      </c>
      <c r="Q1006" s="17">
        <v>0</v>
      </c>
      <c r="R1006" s="17">
        <v>0</v>
      </c>
      <c r="S1006" s="17">
        <v>0</v>
      </c>
      <c r="T1006" s="17">
        <v>0</v>
      </c>
      <c r="U1006" s="105">
        <v>0</v>
      </c>
      <c r="V1006" s="105">
        <v>0</v>
      </c>
      <c r="W1006" s="11">
        <v>0</v>
      </c>
      <c r="X1006" s="11">
        <v>0</v>
      </c>
      <c r="Y1006" s="11">
        <v>0</v>
      </c>
      <c r="Z1006" s="11">
        <v>0</v>
      </c>
    </row>
    <row r="1007" spans="1:26" hidden="1" x14ac:dyDescent="0.25">
      <c r="A1007">
        <v>7</v>
      </c>
      <c r="B1007" t="str">
        <f t="shared" si="32"/>
        <v>WR-1081</v>
      </c>
      <c r="C1007" t="s">
        <v>318</v>
      </c>
      <c r="D1007" t="str">
        <f t="shared" si="33"/>
        <v>1081</v>
      </c>
      <c r="E1007" t="s">
        <v>573</v>
      </c>
      <c r="F1007" s="17">
        <v>0</v>
      </c>
      <c r="G1007" s="17">
        <v>0</v>
      </c>
      <c r="H1007" s="17">
        <v>0</v>
      </c>
      <c r="I1007" s="17">
        <v>0</v>
      </c>
      <c r="J1007" s="17">
        <v>0</v>
      </c>
      <c r="K1007" s="17">
        <v>0</v>
      </c>
      <c r="L1007" s="17">
        <v>0</v>
      </c>
      <c r="M1007" s="17">
        <v>0</v>
      </c>
      <c r="N1007" s="17">
        <v>0</v>
      </c>
      <c r="O1007" s="17">
        <v>0</v>
      </c>
      <c r="P1007" s="17">
        <v>0</v>
      </c>
      <c r="Q1007" s="17">
        <v>0</v>
      </c>
      <c r="R1007" s="17">
        <v>0</v>
      </c>
      <c r="S1007" s="17">
        <v>0</v>
      </c>
      <c r="T1007" s="17">
        <v>0</v>
      </c>
      <c r="U1007" s="105">
        <v>0</v>
      </c>
      <c r="V1007" s="105">
        <v>0</v>
      </c>
      <c r="W1007" s="11">
        <v>0</v>
      </c>
      <c r="X1007" s="11">
        <v>0</v>
      </c>
      <c r="Y1007" s="11">
        <v>0</v>
      </c>
      <c r="Z1007" s="11">
        <v>0</v>
      </c>
    </row>
    <row r="1008" spans="1:26" hidden="1" x14ac:dyDescent="0.25">
      <c r="A1008">
        <v>7</v>
      </c>
      <c r="B1008" t="str">
        <f t="shared" si="32"/>
        <v>WR-1082</v>
      </c>
      <c r="C1008" t="s">
        <v>318</v>
      </c>
      <c r="D1008" t="str">
        <f t="shared" si="33"/>
        <v>1082</v>
      </c>
      <c r="E1008" t="s">
        <v>574</v>
      </c>
      <c r="F1008" s="17">
        <v>0</v>
      </c>
      <c r="G1008" s="17">
        <v>0</v>
      </c>
      <c r="H1008" s="17">
        <v>0</v>
      </c>
      <c r="I1008" s="17">
        <v>0</v>
      </c>
      <c r="J1008" s="17">
        <v>0</v>
      </c>
      <c r="K1008" s="17">
        <v>0</v>
      </c>
      <c r="L1008" s="17">
        <v>0</v>
      </c>
      <c r="M1008" s="17">
        <v>0</v>
      </c>
      <c r="N1008" s="17">
        <v>0</v>
      </c>
      <c r="O1008" s="17">
        <v>0</v>
      </c>
      <c r="P1008" s="17">
        <v>0</v>
      </c>
      <c r="Q1008" s="17">
        <v>0</v>
      </c>
      <c r="R1008" s="17">
        <v>0</v>
      </c>
      <c r="S1008" s="17">
        <v>0</v>
      </c>
      <c r="T1008" s="17">
        <v>0</v>
      </c>
      <c r="U1008" s="105">
        <v>0</v>
      </c>
      <c r="V1008" s="105">
        <v>0</v>
      </c>
      <c r="W1008" s="11">
        <v>0</v>
      </c>
      <c r="X1008" s="11">
        <v>0</v>
      </c>
      <c r="Y1008" s="11">
        <v>0</v>
      </c>
      <c r="Z1008" s="11">
        <v>0</v>
      </c>
    </row>
    <row r="1009" spans="1:26" hidden="1" x14ac:dyDescent="0.25">
      <c r="A1009">
        <v>7</v>
      </c>
      <c r="B1009" t="str">
        <f t="shared" si="32"/>
        <v>WR-1083</v>
      </c>
      <c r="C1009" t="s">
        <v>318</v>
      </c>
      <c r="D1009" t="str">
        <f t="shared" si="33"/>
        <v>1083</v>
      </c>
      <c r="E1009" t="s">
        <v>575</v>
      </c>
      <c r="F1009" s="17">
        <v>0</v>
      </c>
      <c r="G1009" s="17">
        <v>0</v>
      </c>
      <c r="H1009" s="17">
        <v>0</v>
      </c>
      <c r="I1009" s="17">
        <v>0</v>
      </c>
      <c r="J1009" s="17">
        <v>0</v>
      </c>
      <c r="K1009" s="17">
        <v>0</v>
      </c>
      <c r="L1009" s="17">
        <v>0</v>
      </c>
      <c r="M1009" s="17">
        <v>0</v>
      </c>
      <c r="N1009" s="17">
        <v>0</v>
      </c>
      <c r="O1009" s="17">
        <v>0</v>
      </c>
      <c r="P1009" s="17">
        <v>0</v>
      </c>
      <c r="Q1009" s="17">
        <v>0</v>
      </c>
      <c r="R1009" s="17">
        <v>0</v>
      </c>
      <c r="S1009" s="17">
        <v>0</v>
      </c>
      <c r="T1009" s="17">
        <v>0</v>
      </c>
      <c r="U1009" s="105">
        <v>0</v>
      </c>
      <c r="V1009" s="105">
        <v>0</v>
      </c>
      <c r="W1009" s="11">
        <v>0</v>
      </c>
      <c r="X1009" s="11">
        <v>0</v>
      </c>
      <c r="Y1009" s="11">
        <v>0</v>
      </c>
      <c r="Z1009" s="11">
        <v>0</v>
      </c>
    </row>
    <row r="1010" spans="1:26" hidden="1" x14ac:dyDescent="0.25">
      <c r="A1010">
        <v>7</v>
      </c>
      <c r="B1010" t="str">
        <f t="shared" si="32"/>
        <v>WR-1084</v>
      </c>
      <c r="C1010" t="s">
        <v>318</v>
      </c>
      <c r="D1010" t="str">
        <f t="shared" si="33"/>
        <v>1084</v>
      </c>
      <c r="E1010" t="s">
        <v>576</v>
      </c>
      <c r="F1010" s="17">
        <v>0</v>
      </c>
      <c r="G1010" s="17">
        <v>0</v>
      </c>
      <c r="H1010" s="17">
        <v>0</v>
      </c>
      <c r="I1010" s="17">
        <v>0</v>
      </c>
      <c r="J1010" s="17">
        <v>0</v>
      </c>
      <c r="K1010" s="17">
        <v>0</v>
      </c>
      <c r="L1010" s="17">
        <v>0</v>
      </c>
      <c r="M1010" s="17">
        <v>0</v>
      </c>
      <c r="N1010" s="17">
        <v>0</v>
      </c>
      <c r="O1010" s="17">
        <v>0</v>
      </c>
      <c r="P1010" s="17">
        <v>0</v>
      </c>
      <c r="Q1010" s="17">
        <v>0</v>
      </c>
      <c r="R1010" s="17">
        <v>0</v>
      </c>
      <c r="S1010" s="17">
        <v>0</v>
      </c>
      <c r="T1010" s="17">
        <v>0</v>
      </c>
      <c r="U1010" s="105">
        <v>0</v>
      </c>
      <c r="V1010" s="105">
        <v>0</v>
      </c>
      <c r="W1010" s="11">
        <v>0</v>
      </c>
      <c r="X1010" s="11">
        <v>0</v>
      </c>
      <c r="Y1010" s="11">
        <v>0</v>
      </c>
      <c r="Z1010" s="11">
        <v>0</v>
      </c>
    </row>
    <row r="1011" spans="1:26" hidden="1" x14ac:dyDescent="0.25">
      <c r="A1011">
        <v>7</v>
      </c>
      <c r="B1011" t="str">
        <f t="shared" si="32"/>
        <v>WR-1085</v>
      </c>
      <c r="C1011" t="s">
        <v>318</v>
      </c>
      <c r="D1011" t="str">
        <f t="shared" si="33"/>
        <v>1085</v>
      </c>
      <c r="E1011" t="s">
        <v>577</v>
      </c>
      <c r="F1011" s="17">
        <v>0</v>
      </c>
      <c r="G1011" s="17">
        <v>0</v>
      </c>
      <c r="H1011" s="17">
        <v>0</v>
      </c>
      <c r="I1011" s="17">
        <v>0</v>
      </c>
      <c r="J1011" s="17">
        <v>0</v>
      </c>
      <c r="K1011" s="17">
        <v>0</v>
      </c>
      <c r="L1011" s="17">
        <v>0</v>
      </c>
      <c r="M1011" s="17">
        <v>0</v>
      </c>
      <c r="N1011" s="17">
        <v>0</v>
      </c>
      <c r="O1011" s="17">
        <v>0</v>
      </c>
      <c r="P1011" s="17">
        <v>0</v>
      </c>
      <c r="Q1011" s="17">
        <v>0</v>
      </c>
      <c r="R1011" s="17">
        <v>0</v>
      </c>
      <c r="S1011" s="17">
        <v>0</v>
      </c>
      <c r="T1011" s="17">
        <v>0</v>
      </c>
      <c r="U1011" s="105">
        <v>0</v>
      </c>
      <c r="V1011" s="105">
        <v>0</v>
      </c>
      <c r="W1011" s="11">
        <v>0</v>
      </c>
      <c r="X1011" s="11">
        <v>0</v>
      </c>
      <c r="Y1011" s="11">
        <v>0</v>
      </c>
      <c r="Z1011" s="11">
        <v>0</v>
      </c>
    </row>
    <row r="1012" spans="1:26" hidden="1" x14ac:dyDescent="0.25">
      <c r="A1012">
        <v>7</v>
      </c>
      <c r="B1012" t="str">
        <f t="shared" si="32"/>
        <v>WR-1086</v>
      </c>
      <c r="C1012" t="s">
        <v>318</v>
      </c>
      <c r="D1012" t="str">
        <f t="shared" si="33"/>
        <v>1086</v>
      </c>
      <c r="E1012" t="s">
        <v>578</v>
      </c>
      <c r="F1012" s="17">
        <v>0</v>
      </c>
      <c r="G1012" s="17">
        <v>0</v>
      </c>
      <c r="H1012" s="17">
        <v>0</v>
      </c>
      <c r="I1012" s="17">
        <v>0</v>
      </c>
      <c r="J1012" s="17">
        <v>0</v>
      </c>
      <c r="K1012" s="17">
        <v>0</v>
      </c>
      <c r="L1012" s="17">
        <v>0</v>
      </c>
      <c r="M1012" s="17">
        <v>0</v>
      </c>
      <c r="N1012" s="17">
        <v>0</v>
      </c>
      <c r="O1012" s="17">
        <v>0</v>
      </c>
      <c r="P1012" s="17">
        <v>0</v>
      </c>
      <c r="Q1012" s="17">
        <v>0</v>
      </c>
      <c r="R1012" s="17">
        <v>0</v>
      </c>
      <c r="S1012" s="17">
        <v>0</v>
      </c>
      <c r="T1012" s="17">
        <v>0</v>
      </c>
      <c r="U1012" s="105">
        <v>0</v>
      </c>
      <c r="V1012" s="105">
        <v>0</v>
      </c>
      <c r="W1012" s="11">
        <v>0</v>
      </c>
      <c r="X1012" s="11">
        <v>0</v>
      </c>
      <c r="Y1012" s="11">
        <v>0</v>
      </c>
      <c r="Z1012" s="11">
        <v>0</v>
      </c>
    </row>
    <row r="1013" spans="1:26" hidden="1" x14ac:dyDescent="0.25">
      <c r="A1013">
        <v>7</v>
      </c>
      <c r="B1013" t="str">
        <f t="shared" si="32"/>
        <v>WR-1087</v>
      </c>
      <c r="C1013" t="s">
        <v>318</v>
      </c>
      <c r="D1013" t="str">
        <f t="shared" si="33"/>
        <v>1087</v>
      </c>
      <c r="E1013" t="s">
        <v>579</v>
      </c>
      <c r="F1013" s="17">
        <v>0</v>
      </c>
      <c r="G1013" s="17">
        <v>0</v>
      </c>
      <c r="H1013" s="17">
        <v>0</v>
      </c>
      <c r="I1013" s="17">
        <v>0</v>
      </c>
      <c r="J1013" s="17">
        <v>0</v>
      </c>
      <c r="K1013" s="17">
        <v>0</v>
      </c>
      <c r="L1013" s="17">
        <v>0</v>
      </c>
      <c r="M1013" s="17">
        <v>0</v>
      </c>
      <c r="N1013" s="17">
        <v>0</v>
      </c>
      <c r="O1013" s="17">
        <v>0</v>
      </c>
      <c r="P1013" s="17">
        <v>0</v>
      </c>
      <c r="Q1013" s="17">
        <v>0</v>
      </c>
      <c r="R1013" s="17">
        <v>0</v>
      </c>
      <c r="S1013" s="17">
        <v>0</v>
      </c>
      <c r="T1013" s="17">
        <v>0</v>
      </c>
      <c r="U1013" s="105">
        <v>0</v>
      </c>
      <c r="V1013" s="105">
        <v>0</v>
      </c>
      <c r="W1013" s="11">
        <v>0</v>
      </c>
      <c r="X1013" s="11">
        <v>0</v>
      </c>
      <c r="Y1013" s="11">
        <v>0</v>
      </c>
      <c r="Z1013" s="11">
        <v>0</v>
      </c>
    </row>
    <row r="1014" spans="1:26" hidden="1" x14ac:dyDescent="0.25">
      <c r="A1014">
        <v>7</v>
      </c>
      <c r="B1014" t="str">
        <f t="shared" si="32"/>
        <v>WR-10880</v>
      </c>
      <c r="C1014" t="s">
        <v>318</v>
      </c>
      <c r="D1014" t="str">
        <f t="shared" si="33"/>
        <v>10880</v>
      </c>
      <c r="E1014" t="s">
        <v>580</v>
      </c>
      <c r="F1014" s="17">
        <v>543</v>
      </c>
      <c r="G1014" s="17">
        <v>542.64049999999997</v>
      </c>
      <c r="H1014" s="17">
        <v>575.28899999999999</v>
      </c>
      <c r="I1014" s="17">
        <v>575.28899999999999</v>
      </c>
      <c r="J1014" s="17">
        <v>660.23400000000004</v>
      </c>
      <c r="K1014" s="17">
        <v>660.23400000000004</v>
      </c>
      <c r="L1014" s="17">
        <v>652.38499999999999</v>
      </c>
      <c r="M1014" s="17">
        <v>652.38499999999999</v>
      </c>
      <c r="N1014" s="17">
        <v>667.46794999999997</v>
      </c>
      <c r="O1014" s="17">
        <v>667.46794999999997</v>
      </c>
      <c r="P1014" s="17">
        <v>746.88064999999995</v>
      </c>
      <c r="Q1014" s="17">
        <v>746.88064999999995</v>
      </c>
      <c r="R1014" s="17">
        <v>755.49337000000003</v>
      </c>
      <c r="S1014" s="17">
        <v>755.49337000000003</v>
      </c>
      <c r="T1014" s="17">
        <v>739.09693000000004</v>
      </c>
      <c r="U1014" s="105">
        <v>739.09693000000004</v>
      </c>
      <c r="V1014" s="105">
        <v>660.48436000000004</v>
      </c>
      <c r="W1014" s="11">
        <v>660.48436000000004</v>
      </c>
      <c r="X1014" s="11">
        <v>618.34895000000006</v>
      </c>
      <c r="Y1014" s="11">
        <v>618.34895000000006</v>
      </c>
      <c r="Z1014" s="11">
        <v>695.41353000000004</v>
      </c>
    </row>
    <row r="1015" spans="1:26" hidden="1" x14ac:dyDescent="0.25">
      <c r="A1015">
        <v>7</v>
      </c>
      <c r="B1015" t="str">
        <f t="shared" si="32"/>
        <v>WR-10881</v>
      </c>
      <c r="C1015" t="s">
        <v>318</v>
      </c>
      <c r="D1015" t="str">
        <f t="shared" si="33"/>
        <v>10881</v>
      </c>
      <c r="E1015" t="s">
        <v>581</v>
      </c>
      <c r="F1015" s="17">
        <v>0</v>
      </c>
      <c r="G1015" s="17">
        <v>0</v>
      </c>
      <c r="H1015" s="17">
        <v>0</v>
      </c>
      <c r="I1015" s="17">
        <v>0</v>
      </c>
      <c r="J1015" s="17">
        <v>0</v>
      </c>
      <c r="K1015" s="17">
        <v>0</v>
      </c>
      <c r="L1015" s="17">
        <v>0</v>
      </c>
      <c r="M1015" s="17">
        <v>0</v>
      </c>
      <c r="N1015" s="17">
        <v>0</v>
      </c>
      <c r="O1015" s="17">
        <v>0</v>
      </c>
      <c r="P1015" s="17">
        <v>0</v>
      </c>
      <c r="Q1015" s="17">
        <v>0</v>
      </c>
      <c r="R1015" s="17">
        <v>0</v>
      </c>
      <c r="S1015" s="17">
        <v>0</v>
      </c>
      <c r="T1015" s="17">
        <v>0</v>
      </c>
      <c r="U1015" s="105">
        <v>0</v>
      </c>
      <c r="V1015" s="105">
        <v>0</v>
      </c>
      <c r="W1015" s="11">
        <v>0</v>
      </c>
      <c r="X1015" s="11">
        <v>0</v>
      </c>
      <c r="Y1015" s="11">
        <v>0</v>
      </c>
      <c r="Z1015" s="11">
        <v>0</v>
      </c>
    </row>
    <row r="1016" spans="1:26" hidden="1" x14ac:dyDescent="0.25">
      <c r="A1016">
        <v>7</v>
      </c>
      <c r="B1016" t="str">
        <f t="shared" si="32"/>
        <v>WR-10900</v>
      </c>
      <c r="C1016" t="s">
        <v>318</v>
      </c>
      <c r="D1016" t="str">
        <f t="shared" si="33"/>
        <v>10900</v>
      </c>
      <c r="E1016" t="s">
        <v>582</v>
      </c>
      <c r="F1016" s="17">
        <v>3229</v>
      </c>
      <c r="G1016" s="17">
        <v>3228.9295000000002</v>
      </c>
      <c r="H1016" s="17">
        <v>7143.64</v>
      </c>
      <c r="I1016" s="17">
        <v>7143.64</v>
      </c>
      <c r="J1016" s="17">
        <v>4068.8539999999998</v>
      </c>
      <c r="K1016" s="17">
        <v>4068.8539999999998</v>
      </c>
      <c r="L1016" s="17">
        <v>4068.8539999999998</v>
      </c>
      <c r="M1016" s="17">
        <v>4068.8539999999998</v>
      </c>
      <c r="N1016" s="17">
        <v>4068.8539999999998</v>
      </c>
      <c r="O1016" s="17">
        <v>4068.8539999999998</v>
      </c>
      <c r="P1016" s="17">
        <v>4278.6310000000003</v>
      </c>
      <c r="Q1016" s="17">
        <v>4278.6310000000003</v>
      </c>
      <c r="R1016" s="17">
        <v>960211.24476999999</v>
      </c>
      <c r="S1016" s="17">
        <v>960211.24476999999</v>
      </c>
      <c r="T1016" s="17">
        <v>999799.26158999989</v>
      </c>
      <c r="U1016" s="105">
        <v>994823.56602000003</v>
      </c>
      <c r="V1016" s="105">
        <v>1060170.6928299996</v>
      </c>
      <c r="W1016" s="11">
        <v>1060170.6928300001</v>
      </c>
      <c r="X1016" s="11">
        <v>3555151.2085800008</v>
      </c>
      <c r="Y1016" s="11">
        <v>3555151.2085800008</v>
      </c>
      <c r="Z1016" s="11">
        <v>2673093.21967</v>
      </c>
    </row>
    <row r="1017" spans="1:26" hidden="1" x14ac:dyDescent="0.25">
      <c r="A1017">
        <v>7</v>
      </c>
      <c r="B1017" t="str">
        <f t="shared" si="32"/>
        <v>WR-10901</v>
      </c>
      <c r="C1017" t="s">
        <v>318</v>
      </c>
      <c r="D1017" t="str">
        <f t="shared" si="33"/>
        <v>10901</v>
      </c>
      <c r="E1017" t="s">
        <v>583</v>
      </c>
      <c r="F1017" s="17">
        <v>0</v>
      </c>
      <c r="G1017" s="17">
        <v>0</v>
      </c>
      <c r="H1017" s="17">
        <v>0</v>
      </c>
      <c r="I1017" s="17">
        <v>0</v>
      </c>
      <c r="J1017" s="17">
        <v>0</v>
      </c>
      <c r="K1017" s="17">
        <v>0</v>
      </c>
      <c r="L1017" s="17">
        <v>0</v>
      </c>
      <c r="M1017" s="17">
        <v>0</v>
      </c>
      <c r="N1017" s="17">
        <v>0</v>
      </c>
      <c r="O1017" s="17">
        <v>0</v>
      </c>
      <c r="P1017" s="17">
        <v>603747.95158999995</v>
      </c>
      <c r="Q1017" s="17">
        <v>603747.95158999995</v>
      </c>
      <c r="R1017" s="17">
        <v>0</v>
      </c>
      <c r="S1017" s="17">
        <v>0</v>
      </c>
      <c r="T1017" s="17">
        <v>0</v>
      </c>
      <c r="U1017" s="105">
        <v>0</v>
      </c>
      <c r="V1017" s="105">
        <v>0</v>
      </c>
      <c r="W1017" s="11">
        <v>0</v>
      </c>
      <c r="X1017" s="11">
        <v>0</v>
      </c>
      <c r="Y1017" s="11">
        <v>0</v>
      </c>
      <c r="Z1017" s="11">
        <v>0</v>
      </c>
    </row>
    <row r="1018" spans="1:26" hidden="1" x14ac:dyDescent="0.25">
      <c r="A1018">
        <v>8</v>
      </c>
      <c r="B1018" t="str">
        <f t="shared" si="32"/>
        <v>BCR-0100</v>
      </c>
      <c r="C1018" t="s">
        <v>319</v>
      </c>
      <c r="D1018" t="str">
        <f t="shared" si="33"/>
        <v>0100</v>
      </c>
      <c r="E1018" t="s">
        <v>373</v>
      </c>
      <c r="F1018" s="17">
        <v>0</v>
      </c>
      <c r="G1018" s="17">
        <v>0</v>
      </c>
      <c r="H1018" s="17">
        <v>0</v>
      </c>
      <c r="I1018" s="17">
        <v>0</v>
      </c>
      <c r="J1018" s="17">
        <v>0</v>
      </c>
      <c r="K1018" s="17">
        <v>0</v>
      </c>
      <c r="L1018" s="17">
        <v>0</v>
      </c>
      <c r="M1018" s="17">
        <v>0</v>
      </c>
      <c r="N1018" s="17">
        <v>0</v>
      </c>
      <c r="O1018" s="17">
        <v>0</v>
      </c>
      <c r="P1018" s="17">
        <v>0</v>
      </c>
      <c r="Q1018" s="17">
        <v>0</v>
      </c>
      <c r="R1018" s="17">
        <v>0</v>
      </c>
      <c r="S1018" s="17">
        <v>0</v>
      </c>
      <c r="T1018" s="17">
        <v>0</v>
      </c>
      <c r="U1018" s="105">
        <v>0</v>
      </c>
      <c r="V1018" s="105">
        <v>0</v>
      </c>
      <c r="W1018" s="11">
        <v>0</v>
      </c>
      <c r="X1018" s="11">
        <v>0</v>
      </c>
      <c r="Y1018" s="11">
        <v>0</v>
      </c>
      <c r="Z1018" s="11">
        <v>0</v>
      </c>
    </row>
    <row r="1019" spans="1:26" hidden="1" x14ac:dyDescent="0.25">
      <c r="A1019">
        <v>8</v>
      </c>
      <c r="B1019" t="str">
        <f t="shared" si="32"/>
        <v>BCR-0110</v>
      </c>
      <c r="C1019" t="s">
        <v>319</v>
      </c>
      <c r="D1019" t="str">
        <f t="shared" si="33"/>
        <v>0110</v>
      </c>
      <c r="E1019" t="s">
        <v>374</v>
      </c>
      <c r="F1019" s="17">
        <v>-761.43759</v>
      </c>
      <c r="G1019" s="17">
        <v>-761.43759</v>
      </c>
      <c r="H1019" s="17">
        <v>-1067.73128</v>
      </c>
      <c r="I1019" s="17">
        <v>-1067.73128</v>
      </c>
      <c r="J1019" s="17">
        <v>-824.71738000000005</v>
      </c>
      <c r="K1019" s="17">
        <v>-824.71738000000005</v>
      </c>
      <c r="L1019" s="17">
        <v>-1104.8873100000001</v>
      </c>
      <c r="M1019" s="17">
        <v>-1104.8873100000001</v>
      </c>
      <c r="N1019" s="17">
        <v>-1119.27899</v>
      </c>
      <c r="O1019" s="17">
        <v>-1119.27899</v>
      </c>
      <c r="P1019" s="17">
        <v>-1166</v>
      </c>
      <c r="Q1019" s="17">
        <v>-1166</v>
      </c>
      <c r="R1019" s="17">
        <v>-1005.52825</v>
      </c>
      <c r="S1019" s="17">
        <v>-1005.52825</v>
      </c>
      <c r="T1019" s="17">
        <v>-1045.2229299999999</v>
      </c>
      <c r="U1019" s="105">
        <v>-1045.2229299999999</v>
      </c>
      <c r="V1019" s="105">
        <v>-892.49947999999995</v>
      </c>
      <c r="W1019" s="11">
        <v>0</v>
      </c>
      <c r="X1019" s="11">
        <v>0</v>
      </c>
      <c r="Y1019" s="11">
        <v>0</v>
      </c>
      <c r="Z1019" s="11">
        <v>0</v>
      </c>
    </row>
    <row r="1020" spans="1:26" hidden="1" x14ac:dyDescent="0.25">
      <c r="A1020">
        <v>8</v>
      </c>
      <c r="B1020" t="str">
        <f t="shared" si="32"/>
        <v>BCR-01110</v>
      </c>
      <c r="C1020" t="s">
        <v>319</v>
      </c>
      <c r="D1020" t="str">
        <f t="shared" si="33"/>
        <v>01110</v>
      </c>
      <c r="E1020" t="s">
        <v>375</v>
      </c>
      <c r="F1020" s="17">
        <v>175.94132999999999</v>
      </c>
      <c r="G1020" s="17">
        <v>175.94132999999999</v>
      </c>
      <c r="H1020" s="17">
        <v>77.420400000000001</v>
      </c>
      <c r="I1020" s="17">
        <v>77.420400000000001</v>
      </c>
      <c r="J1020" s="17">
        <v>239.73408000000001</v>
      </c>
      <c r="K1020" s="17">
        <v>239.73408000000001</v>
      </c>
      <c r="L1020" s="17">
        <v>358.45585999999997</v>
      </c>
      <c r="M1020" s="17">
        <v>358.45585999999997</v>
      </c>
      <c r="N1020" s="17">
        <v>235.75353000000001</v>
      </c>
      <c r="O1020" s="17">
        <v>235.75353000000001</v>
      </c>
      <c r="P1020" s="17">
        <v>525</v>
      </c>
      <c r="Q1020" s="17">
        <v>524.66913</v>
      </c>
      <c r="R1020" s="17">
        <v>262.85959000000003</v>
      </c>
      <c r="S1020" s="17">
        <v>262.85959000000003</v>
      </c>
      <c r="T1020" s="17">
        <v>204.21018000000001</v>
      </c>
      <c r="U1020" s="105">
        <v>204.21018000000001</v>
      </c>
      <c r="V1020" s="105">
        <v>225.62620000000001</v>
      </c>
      <c r="W1020" s="11">
        <v>225.62620000000001</v>
      </c>
      <c r="X1020" s="11">
        <v>199.60843</v>
      </c>
      <c r="Y1020" s="11">
        <v>199.60843</v>
      </c>
      <c r="Z1020" s="11">
        <v>198.86649</v>
      </c>
    </row>
    <row r="1021" spans="1:26" hidden="1" x14ac:dyDescent="0.25">
      <c r="A1021">
        <v>8</v>
      </c>
      <c r="B1021" t="str">
        <f t="shared" si="32"/>
        <v>BCR-01111</v>
      </c>
      <c r="C1021" t="s">
        <v>319</v>
      </c>
      <c r="D1021" t="str">
        <f t="shared" si="33"/>
        <v>01111</v>
      </c>
      <c r="E1021" t="s">
        <v>376</v>
      </c>
      <c r="F1021" s="17">
        <v>0</v>
      </c>
      <c r="G1021" s="17">
        <v>0</v>
      </c>
      <c r="H1021" s="17">
        <v>0</v>
      </c>
      <c r="I1021" s="17">
        <v>0</v>
      </c>
      <c r="J1021" s="17">
        <v>0</v>
      </c>
      <c r="K1021" s="17">
        <v>0</v>
      </c>
      <c r="L1021" s="17">
        <v>0</v>
      </c>
      <c r="M1021" s="17">
        <v>0</v>
      </c>
      <c r="N1021" s="17">
        <v>0</v>
      </c>
      <c r="O1021" s="17">
        <v>0</v>
      </c>
      <c r="P1021" s="17">
        <v>0</v>
      </c>
      <c r="Q1021" s="17">
        <v>0</v>
      </c>
      <c r="R1021" s="17">
        <v>0</v>
      </c>
      <c r="S1021" s="17">
        <v>0</v>
      </c>
      <c r="T1021" s="17">
        <v>0</v>
      </c>
      <c r="U1021" s="105">
        <v>0</v>
      </c>
      <c r="V1021" s="105">
        <v>0</v>
      </c>
      <c r="W1021" s="11">
        <v>0</v>
      </c>
      <c r="X1021" s="11">
        <v>0</v>
      </c>
      <c r="Y1021" s="11">
        <v>0</v>
      </c>
      <c r="Z1021" s="11">
        <v>0</v>
      </c>
    </row>
    <row r="1022" spans="1:26" hidden="1" x14ac:dyDescent="0.25">
      <c r="A1022">
        <v>8</v>
      </c>
      <c r="B1022" t="str">
        <f t="shared" si="32"/>
        <v>BCR-01112</v>
      </c>
      <c r="C1022" t="s">
        <v>319</v>
      </c>
      <c r="D1022" t="str">
        <f t="shared" si="33"/>
        <v>01112</v>
      </c>
      <c r="E1022" t="s">
        <v>377</v>
      </c>
      <c r="F1022" s="17">
        <v>38199.999989999997</v>
      </c>
      <c r="G1022" s="17">
        <v>38199.999989999997</v>
      </c>
      <c r="H1022" s="17">
        <v>42100</v>
      </c>
      <c r="I1022" s="17">
        <v>42100</v>
      </c>
      <c r="J1022" s="17">
        <v>56814</v>
      </c>
      <c r="K1022" s="17">
        <v>56814</v>
      </c>
      <c r="L1022" s="17">
        <v>28670</v>
      </c>
      <c r="M1022" s="17">
        <v>28670</v>
      </c>
      <c r="N1022" s="17">
        <v>43663</v>
      </c>
      <c r="O1022" s="17">
        <v>43663</v>
      </c>
      <c r="P1022" s="17">
        <v>43070</v>
      </c>
      <c r="Q1022" s="17">
        <v>43070</v>
      </c>
      <c r="R1022" s="17">
        <v>42824</v>
      </c>
      <c r="S1022" s="17">
        <v>42824</v>
      </c>
      <c r="T1022" s="17">
        <v>43680</v>
      </c>
      <c r="U1022" s="105">
        <v>43680</v>
      </c>
      <c r="V1022" s="105">
        <v>44554</v>
      </c>
      <c r="W1022" s="11">
        <v>44554</v>
      </c>
      <c r="X1022" s="11">
        <v>0</v>
      </c>
      <c r="Y1022" s="11">
        <v>0</v>
      </c>
      <c r="Z1022" s="11">
        <v>0</v>
      </c>
    </row>
    <row r="1023" spans="1:26" hidden="1" x14ac:dyDescent="0.25">
      <c r="A1023">
        <v>8</v>
      </c>
      <c r="B1023" t="str">
        <f t="shared" si="32"/>
        <v>BCR-01113</v>
      </c>
      <c r="C1023" t="s">
        <v>319</v>
      </c>
      <c r="D1023" t="str">
        <f t="shared" si="33"/>
        <v>01113</v>
      </c>
      <c r="E1023" t="s">
        <v>378</v>
      </c>
      <c r="F1023" s="17">
        <v>94992.615699999995</v>
      </c>
      <c r="G1023" s="17">
        <v>94992.615699999995</v>
      </c>
      <c r="H1023" s="17">
        <v>98332.342789999995</v>
      </c>
      <c r="I1023" s="17">
        <v>98332.342789999995</v>
      </c>
      <c r="J1023" s="17">
        <v>101650.79249000001</v>
      </c>
      <c r="K1023" s="17">
        <v>101650.79249000001</v>
      </c>
      <c r="L1023" s="17">
        <v>106863.32523</v>
      </c>
      <c r="M1023" s="17">
        <v>106863.32523</v>
      </c>
      <c r="N1023" s="17">
        <v>110318.16155</v>
      </c>
      <c r="O1023" s="17">
        <v>110318.16155</v>
      </c>
      <c r="P1023" s="17">
        <v>118108</v>
      </c>
      <c r="Q1023" s="17">
        <v>118107.63211999999</v>
      </c>
      <c r="R1023" s="17">
        <v>26346.54408</v>
      </c>
      <c r="S1023" s="17">
        <v>26346.54408</v>
      </c>
      <c r="T1023" s="17">
        <v>28427.006850000002</v>
      </c>
      <c r="U1023" s="105">
        <v>28427.006850000002</v>
      </c>
      <c r="V1023" s="105">
        <v>27460.0409</v>
      </c>
      <c r="W1023" s="11">
        <v>23810.719520000002</v>
      </c>
      <c r="X1023" s="11">
        <v>23920.797940000008</v>
      </c>
      <c r="Y1023" s="11">
        <v>23920.797940000008</v>
      </c>
      <c r="Z1023" s="11">
        <v>23199.513890000006</v>
      </c>
    </row>
    <row r="1024" spans="1:26" hidden="1" x14ac:dyDescent="0.25">
      <c r="A1024">
        <v>8</v>
      </c>
      <c r="B1024" t="str">
        <f t="shared" si="32"/>
        <v>BCR-01114</v>
      </c>
      <c r="C1024" t="s">
        <v>319</v>
      </c>
      <c r="D1024" t="str">
        <f t="shared" si="33"/>
        <v>01114</v>
      </c>
      <c r="E1024" t="s">
        <v>379</v>
      </c>
      <c r="F1024" s="17">
        <v>0</v>
      </c>
      <c r="G1024" s="17">
        <v>0</v>
      </c>
      <c r="H1024" s="17">
        <v>0</v>
      </c>
      <c r="I1024" s="17">
        <v>0</v>
      </c>
      <c r="J1024" s="17">
        <v>0</v>
      </c>
      <c r="K1024" s="17">
        <v>0</v>
      </c>
      <c r="L1024" s="17">
        <v>0</v>
      </c>
      <c r="M1024" s="17">
        <v>0</v>
      </c>
      <c r="N1024" s="17">
        <v>0</v>
      </c>
      <c r="O1024" s="17">
        <v>0</v>
      </c>
      <c r="P1024" s="17">
        <v>0</v>
      </c>
      <c r="Q1024" s="17">
        <v>0</v>
      </c>
      <c r="R1024" s="17">
        <v>0</v>
      </c>
      <c r="S1024" s="17">
        <v>0</v>
      </c>
      <c r="T1024" s="17">
        <v>0</v>
      </c>
      <c r="U1024" s="105">
        <v>0</v>
      </c>
      <c r="V1024" s="105">
        <v>0</v>
      </c>
      <c r="W1024" s="11">
        <v>0</v>
      </c>
      <c r="X1024" s="11">
        <v>0</v>
      </c>
      <c r="Y1024" s="11">
        <v>0</v>
      </c>
      <c r="Z1024" s="11">
        <v>0</v>
      </c>
    </row>
    <row r="1025" spans="1:26" hidden="1" x14ac:dyDescent="0.25">
      <c r="A1025">
        <v>8</v>
      </c>
      <c r="B1025" t="str">
        <f t="shared" si="32"/>
        <v>BCR-01120</v>
      </c>
      <c r="C1025" t="s">
        <v>319</v>
      </c>
      <c r="D1025" t="str">
        <f t="shared" si="33"/>
        <v>01120</v>
      </c>
      <c r="E1025" t="s">
        <v>380</v>
      </c>
      <c r="F1025" s="17">
        <v>-60.818759999999997</v>
      </c>
      <c r="G1025" s="17">
        <v>-60.818759999999997</v>
      </c>
      <c r="H1025" s="17">
        <v>-51.412230000000001</v>
      </c>
      <c r="I1025" s="17">
        <v>-51.412230000000001</v>
      </c>
      <c r="J1025" s="17">
        <v>-81.806979999999996</v>
      </c>
      <c r="K1025" s="17">
        <v>-81.806979999999996</v>
      </c>
      <c r="L1025" s="17">
        <v>-49.150350000000003</v>
      </c>
      <c r="M1025" s="17">
        <v>-49.150350000000003</v>
      </c>
      <c r="N1025" s="17">
        <v>-57.65907</v>
      </c>
      <c r="O1025" s="17">
        <v>-57.65907</v>
      </c>
      <c r="P1025" s="17">
        <v>-88</v>
      </c>
      <c r="Q1025" s="17">
        <v>-88.095070000000007</v>
      </c>
      <c r="R1025" s="17">
        <v>-57.194920000000003</v>
      </c>
      <c r="S1025" s="17">
        <v>-57.194920000000003</v>
      </c>
      <c r="T1025" s="17">
        <v>-95.208650000000006</v>
      </c>
      <c r="U1025" s="105">
        <v>-95.208650000000006</v>
      </c>
      <c r="V1025" s="105">
        <v>-120.06328999999999</v>
      </c>
      <c r="W1025" s="11">
        <v>-120.06328999999999</v>
      </c>
      <c r="X1025" s="11">
        <v>-240.17663000000002</v>
      </c>
      <c r="Y1025" s="11">
        <v>-240.17663000000002</v>
      </c>
      <c r="Z1025" s="11">
        <v>-2.1523099999999999</v>
      </c>
    </row>
    <row r="1026" spans="1:26" hidden="1" x14ac:dyDescent="0.25">
      <c r="A1026">
        <v>8</v>
      </c>
      <c r="B1026" t="str">
        <f t="shared" si="32"/>
        <v>BCR-01121</v>
      </c>
      <c r="C1026" t="s">
        <v>319</v>
      </c>
      <c r="D1026" t="str">
        <f t="shared" si="33"/>
        <v>01121</v>
      </c>
      <c r="E1026" t="s">
        <v>381</v>
      </c>
      <c r="F1026" s="17">
        <v>1190.0044899999998</v>
      </c>
      <c r="G1026" s="17">
        <v>1190.0044899999998</v>
      </c>
      <c r="H1026" s="17">
        <v>1162.0696200000007</v>
      </c>
      <c r="I1026" s="17">
        <v>1162.0696200000007</v>
      </c>
      <c r="J1026" s="17">
        <v>3116.4942900000001</v>
      </c>
      <c r="K1026" s="17">
        <v>3116.4942900000001</v>
      </c>
      <c r="L1026" s="17">
        <v>1438.8077499999999</v>
      </c>
      <c r="M1026" s="17">
        <v>1438.8077499999999</v>
      </c>
      <c r="N1026" s="17">
        <v>1772.7921800000004</v>
      </c>
      <c r="O1026" s="17">
        <v>1772.7921800000004</v>
      </c>
      <c r="P1026" s="17">
        <v>1663</v>
      </c>
      <c r="Q1026" s="17">
        <v>1663.0089400000004</v>
      </c>
      <c r="R1026" s="17">
        <v>1499.2190800000008</v>
      </c>
      <c r="S1026" s="17">
        <v>1499.2190800000008</v>
      </c>
      <c r="T1026" s="17">
        <v>47224.027759999997</v>
      </c>
      <c r="U1026" s="105">
        <v>47224.027759999997</v>
      </c>
      <c r="V1026" s="105">
        <v>-1014.7901199999999</v>
      </c>
      <c r="W1026" s="11">
        <v>31027.019620000003</v>
      </c>
      <c r="X1026" s="11">
        <v>63020.265870000017</v>
      </c>
      <c r="Y1026" s="11">
        <v>63020.265870000017</v>
      </c>
      <c r="Z1026" s="11">
        <v>71869.724730000002</v>
      </c>
    </row>
    <row r="1027" spans="1:26" hidden="1" x14ac:dyDescent="0.25">
      <c r="A1027">
        <v>8</v>
      </c>
      <c r="B1027" t="str">
        <f t="shared" si="32"/>
        <v>BCR-01122</v>
      </c>
      <c r="C1027" t="s">
        <v>319</v>
      </c>
      <c r="D1027" t="str">
        <f t="shared" si="33"/>
        <v>01122</v>
      </c>
      <c r="E1027" t="s">
        <v>382</v>
      </c>
      <c r="F1027" s="17">
        <v>2063.68615</v>
      </c>
      <c r="G1027" s="17">
        <v>2063.68615</v>
      </c>
      <c r="H1027" s="17">
        <v>1900.82979</v>
      </c>
      <c r="I1027" s="17">
        <v>1900.82979</v>
      </c>
      <c r="J1027" s="17">
        <v>6879.2870400000002</v>
      </c>
      <c r="K1027" s="17">
        <v>6879.2870400000002</v>
      </c>
      <c r="L1027" s="17">
        <v>4435.24388</v>
      </c>
      <c r="M1027" s="17">
        <v>4435.24388</v>
      </c>
      <c r="N1027" s="17">
        <v>5915.8999000000003</v>
      </c>
      <c r="O1027" s="17">
        <v>5915.8999000000003</v>
      </c>
      <c r="P1027" s="17">
        <v>9898</v>
      </c>
      <c r="Q1027" s="17">
        <v>9898.4762300000002</v>
      </c>
      <c r="R1027" s="17">
        <v>8810.3266600000006</v>
      </c>
      <c r="S1027" s="17">
        <v>8810.3266600000006</v>
      </c>
      <c r="T1027" s="17">
        <v>9850.6806399999987</v>
      </c>
      <c r="U1027" s="105">
        <v>9850.6806400000005</v>
      </c>
      <c r="V1027" s="105">
        <v>33124.722320000001</v>
      </c>
      <c r="W1027" s="11">
        <v>1078.1219199999998</v>
      </c>
      <c r="X1027" s="11">
        <v>775.21048999999994</v>
      </c>
      <c r="Y1027" s="11">
        <v>775.21048999999994</v>
      </c>
      <c r="Z1027" s="11">
        <v>708.34694999999999</v>
      </c>
    </row>
    <row r="1028" spans="1:26" hidden="1" x14ac:dyDescent="0.25">
      <c r="A1028">
        <v>8</v>
      </c>
      <c r="B1028" t="str">
        <f t="shared" ref="B1028:B1091" si="34">C1028&amp;"-"&amp;D1028</f>
        <v>BCR-01123</v>
      </c>
      <c r="C1028" t="s">
        <v>319</v>
      </c>
      <c r="D1028" t="str">
        <f t="shared" ref="D1028:D1091" si="35">SUBSTITUTE(E1028,".","")</f>
        <v>01123</v>
      </c>
      <c r="E1028" t="s">
        <v>383</v>
      </c>
      <c r="F1028" s="17">
        <v>0</v>
      </c>
      <c r="G1028" s="17">
        <v>0</v>
      </c>
      <c r="H1028" s="17">
        <v>0</v>
      </c>
      <c r="I1028" s="17">
        <v>0</v>
      </c>
      <c r="J1028" s="17">
        <v>0</v>
      </c>
      <c r="K1028" s="17">
        <v>0</v>
      </c>
      <c r="L1028" s="17">
        <v>0</v>
      </c>
      <c r="M1028" s="17">
        <v>0</v>
      </c>
      <c r="N1028" s="17">
        <v>0</v>
      </c>
      <c r="O1028" s="17">
        <v>0</v>
      </c>
      <c r="P1028" s="17">
        <v>0</v>
      </c>
      <c r="Q1028" s="17">
        <v>22949.449489999999</v>
      </c>
      <c r="R1028" s="17">
        <v>0</v>
      </c>
      <c r="S1028" s="17">
        <v>0</v>
      </c>
      <c r="T1028" s="17">
        <v>0</v>
      </c>
      <c r="U1028" s="105">
        <v>0</v>
      </c>
      <c r="V1028" s="105">
        <v>0</v>
      </c>
      <c r="W1028" s="11">
        <v>0</v>
      </c>
      <c r="X1028" s="11">
        <v>0</v>
      </c>
      <c r="Y1028" s="11">
        <v>0</v>
      </c>
      <c r="Z1028" s="11">
        <v>0</v>
      </c>
    </row>
    <row r="1029" spans="1:26" hidden="1" x14ac:dyDescent="0.25">
      <c r="A1029">
        <v>8</v>
      </c>
      <c r="B1029" t="str">
        <f t="shared" si="34"/>
        <v>BCR-01124</v>
      </c>
      <c r="C1029" t="s">
        <v>319</v>
      </c>
      <c r="D1029" t="str">
        <f t="shared" si="35"/>
        <v>01124</v>
      </c>
      <c r="E1029" t="s">
        <v>384</v>
      </c>
      <c r="F1029" s="17">
        <v>0</v>
      </c>
      <c r="G1029" s="17">
        <v>0</v>
      </c>
      <c r="H1029" s="17">
        <v>0</v>
      </c>
      <c r="I1029" s="17">
        <v>0</v>
      </c>
      <c r="J1029" s="17">
        <v>0</v>
      </c>
      <c r="K1029" s="17">
        <v>0</v>
      </c>
      <c r="L1029" s="17">
        <v>0</v>
      </c>
      <c r="M1029" s="17">
        <v>0</v>
      </c>
      <c r="N1029" s="17">
        <v>0</v>
      </c>
      <c r="O1029" s="17">
        <v>0</v>
      </c>
      <c r="P1029" s="17">
        <v>0</v>
      </c>
      <c r="Q1029" s="17">
        <v>0</v>
      </c>
      <c r="R1029" s="17">
        <v>0</v>
      </c>
      <c r="S1029" s="17">
        <v>0</v>
      </c>
      <c r="T1029" s="17">
        <v>0</v>
      </c>
      <c r="U1029" s="105">
        <v>0</v>
      </c>
      <c r="V1029" s="105">
        <v>0</v>
      </c>
      <c r="W1029" s="11">
        <v>0</v>
      </c>
      <c r="X1029" s="11">
        <v>0</v>
      </c>
      <c r="Y1029" s="11">
        <v>0</v>
      </c>
      <c r="Z1029" s="11">
        <v>0</v>
      </c>
    </row>
    <row r="1030" spans="1:26" hidden="1" x14ac:dyDescent="0.25">
      <c r="A1030">
        <v>8</v>
      </c>
      <c r="B1030" t="str">
        <f t="shared" si="34"/>
        <v>BCR-01130</v>
      </c>
      <c r="C1030" t="s">
        <v>319</v>
      </c>
      <c r="D1030" t="str">
        <f t="shared" si="35"/>
        <v>01130</v>
      </c>
      <c r="E1030" t="s">
        <v>385</v>
      </c>
      <c r="F1030" s="17">
        <v>16072.20658</v>
      </c>
      <c r="G1030" s="17">
        <v>16072.20658</v>
      </c>
      <c r="H1030" s="17">
        <v>13456.338320000001</v>
      </c>
      <c r="I1030" s="17">
        <v>13456.338320000001</v>
      </c>
      <c r="J1030" s="17">
        <v>15693.51914</v>
      </c>
      <c r="K1030" s="17">
        <v>15693.51914</v>
      </c>
      <c r="L1030" s="17">
        <v>13249.546109999999</v>
      </c>
      <c r="M1030" s="17">
        <v>13249.546109999999</v>
      </c>
      <c r="N1030" s="17">
        <v>16901.113010000001</v>
      </c>
      <c r="O1030" s="17">
        <v>16901.113010000001</v>
      </c>
      <c r="P1030" s="17">
        <v>22949</v>
      </c>
      <c r="Q1030" s="17">
        <v>0</v>
      </c>
      <c r="R1030" s="17">
        <v>20073.172869999999</v>
      </c>
      <c r="S1030" s="17">
        <v>20073.172869999999</v>
      </c>
      <c r="T1030" s="17">
        <v>14451.081459999999</v>
      </c>
      <c r="U1030" s="105">
        <v>14451.081459999999</v>
      </c>
      <c r="V1030" s="105">
        <v>15137.08052</v>
      </c>
      <c r="W1030" s="11">
        <v>13863.01304</v>
      </c>
      <c r="X1030" s="11">
        <v>13799.19976</v>
      </c>
      <c r="Y1030" s="11">
        <v>13799.19976</v>
      </c>
      <c r="Z1030" s="11">
        <v>15518.010370000002</v>
      </c>
    </row>
    <row r="1031" spans="1:26" hidden="1" x14ac:dyDescent="0.25">
      <c r="A1031">
        <v>8</v>
      </c>
      <c r="B1031" t="str">
        <f t="shared" si="34"/>
        <v>BCR-01131</v>
      </c>
      <c r="C1031" t="s">
        <v>319</v>
      </c>
      <c r="D1031" t="str">
        <f t="shared" si="35"/>
        <v>01131</v>
      </c>
      <c r="E1031" t="s">
        <v>386</v>
      </c>
      <c r="F1031" s="17">
        <v>0</v>
      </c>
      <c r="G1031" s="17">
        <v>0</v>
      </c>
      <c r="H1031" s="17">
        <v>0</v>
      </c>
      <c r="I1031" s="17">
        <v>0</v>
      </c>
      <c r="J1031" s="17">
        <v>0</v>
      </c>
      <c r="K1031" s="17">
        <v>0</v>
      </c>
      <c r="L1031" s="17">
        <v>0</v>
      </c>
      <c r="M1031" s="17">
        <v>0</v>
      </c>
      <c r="N1031" s="17">
        <v>0</v>
      </c>
      <c r="O1031" s="17">
        <v>0</v>
      </c>
      <c r="P1031" s="17">
        <v>0</v>
      </c>
      <c r="Q1031" s="17">
        <v>0</v>
      </c>
      <c r="R1031" s="17">
        <v>0</v>
      </c>
      <c r="S1031" s="17">
        <v>0</v>
      </c>
      <c r="T1031" s="17">
        <v>0</v>
      </c>
      <c r="U1031" s="105">
        <v>0</v>
      </c>
      <c r="V1031" s="105">
        <v>0</v>
      </c>
      <c r="W1031" s="11">
        <v>0</v>
      </c>
      <c r="X1031" s="11">
        <v>0</v>
      </c>
      <c r="Y1031" s="11">
        <v>0</v>
      </c>
      <c r="Z1031" s="11">
        <v>0</v>
      </c>
    </row>
    <row r="1032" spans="1:26" hidden="1" x14ac:dyDescent="0.25">
      <c r="A1032">
        <v>8</v>
      </c>
      <c r="B1032" t="str">
        <f t="shared" si="34"/>
        <v>BCR-01132</v>
      </c>
      <c r="C1032" t="s">
        <v>319</v>
      </c>
      <c r="D1032" t="str">
        <f t="shared" si="35"/>
        <v>01132</v>
      </c>
      <c r="E1032" t="s">
        <v>387</v>
      </c>
      <c r="F1032" s="17">
        <v>73.831450000000004</v>
      </c>
      <c r="G1032" s="17">
        <v>73.831450000000004</v>
      </c>
      <c r="H1032" s="17">
        <v>0.58989999999999998</v>
      </c>
      <c r="I1032" s="17">
        <v>0.58989999999999998</v>
      </c>
      <c r="J1032" s="17">
        <v>107.33466</v>
      </c>
      <c r="K1032" s="17">
        <v>107.33466</v>
      </c>
      <c r="L1032" s="17">
        <v>42.894329999999997</v>
      </c>
      <c r="M1032" s="17">
        <v>42.894329999999997</v>
      </c>
      <c r="N1032" s="17">
        <v>103.8717</v>
      </c>
      <c r="O1032" s="17">
        <v>103.8717</v>
      </c>
      <c r="P1032" s="17">
        <v>0</v>
      </c>
      <c r="Q1032" s="17">
        <v>0</v>
      </c>
      <c r="R1032" s="17">
        <v>0</v>
      </c>
      <c r="S1032" s="17">
        <v>0</v>
      </c>
      <c r="T1032" s="17">
        <v>0</v>
      </c>
      <c r="U1032" s="105">
        <v>0</v>
      </c>
      <c r="V1032" s="105">
        <v>0</v>
      </c>
      <c r="W1032" s="11">
        <v>0</v>
      </c>
      <c r="X1032" s="11">
        <v>0</v>
      </c>
      <c r="Y1032" s="11">
        <v>0</v>
      </c>
      <c r="Z1032" s="11">
        <v>0</v>
      </c>
    </row>
    <row r="1033" spans="1:26" hidden="1" x14ac:dyDescent="0.25">
      <c r="A1033">
        <v>8</v>
      </c>
      <c r="B1033" t="str">
        <f t="shared" si="34"/>
        <v>BCR-0120</v>
      </c>
      <c r="C1033" t="s">
        <v>319</v>
      </c>
      <c r="D1033" t="str">
        <f t="shared" si="35"/>
        <v>0120</v>
      </c>
      <c r="E1033" t="s">
        <v>388</v>
      </c>
      <c r="F1033" s="17">
        <v>0</v>
      </c>
      <c r="G1033" s="17">
        <v>0</v>
      </c>
      <c r="H1033" s="17">
        <v>0</v>
      </c>
      <c r="I1033" s="17">
        <v>0</v>
      </c>
      <c r="J1033" s="17">
        <v>0</v>
      </c>
      <c r="K1033" s="17">
        <v>0</v>
      </c>
      <c r="L1033" s="17">
        <v>0</v>
      </c>
      <c r="M1033" s="17">
        <v>0</v>
      </c>
      <c r="N1033" s="17">
        <v>0</v>
      </c>
      <c r="O1033" s="17">
        <v>0</v>
      </c>
      <c r="P1033" s="17">
        <v>0</v>
      </c>
      <c r="Q1033" s="17">
        <v>0</v>
      </c>
      <c r="R1033" s="17">
        <v>0</v>
      </c>
      <c r="S1033" s="17">
        <v>0</v>
      </c>
      <c r="T1033" s="17">
        <v>0</v>
      </c>
      <c r="U1033" s="105">
        <v>0</v>
      </c>
      <c r="V1033" s="105">
        <v>0</v>
      </c>
      <c r="W1033" s="11">
        <v>0</v>
      </c>
      <c r="X1033" s="11">
        <v>0</v>
      </c>
      <c r="Y1033" s="11">
        <v>0</v>
      </c>
      <c r="Z1033" s="11">
        <v>0</v>
      </c>
    </row>
    <row r="1034" spans="1:26" hidden="1" x14ac:dyDescent="0.25">
      <c r="A1034">
        <v>8</v>
      </c>
      <c r="B1034" t="str">
        <f t="shared" si="34"/>
        <v>BCR-0121</v>
      </c>
      <c r="C1034" t="s">
        <v>319</v>
      </c>
      <c r="D1034" t="str">
        <f t="shared" si="35"/>
        <v>0121</v>
      </c>
      <c r="E1034" t="s">
        <v>389</v>
      </c>
      <c r="F1034" s="17">
        <v>0</v>
      </c>
      <c r="G1034" s="17">
        <v>0</v>
      </c>
      <c r="H1034" s="17">
        <v>0</v>
      </c>
      <c r="I1034" s="17">
        <v>0</v>
      </c>
      <c r="J1034" s="17">
        <v>0</v>
      </c>
      <c r="K1034" s="17">
        <v>0</v>
      </c>
      <c r="L1034" s="17">
        <v>0</v>
      </c>
      <c r="M1034" s="17">
        <v>0</v>
      </c>
      <c r="N1034" s="17">
        <v>0</v>
      </c>
      <c r="O1034" s="17">
        <v>0</v>
      </c>
      <c r="P1034" s="17">
        <v>456</v>
      </c>
      <c r="Q1034" s="17">
        <v>456</v>
      </c>
      <c r="R1034" s="17">
        <v>606.26122999999995</v>
      </c>
      <c r="S1034" s="17">
        <v>606.26122999999995</v>
      </c>
      <c r="T1034" s="17">
        <v>786.84879999999998</v>
      </c>
      <c r="U1034" s="105">
        <v>786.84879999999998</v>
      </c>
      <c r="V1034" s="105">
        <v>1006.428</v>
      </c>
      <c r="W1034" s="11">
        <v>1006.428</v>
      </c>
      <c r="X1034" s="11">
        <v>1000</v>
      </c>
      <c r="Y1034" s="11">
        <v>1000</v>
      </c>
      <c r="Z1034" s="11">
        <v>1191.8260299999999</v>
      </c>
    </row>
    <row r="1035" spans="1:26" hidden="1" x14ac:dyDescent="0.25">
      <c r="A1035">
        <v>8</v>
      </c>
      <c r="B1035" t="str">
        <f t="shared" si="34"/>
        <v>BCR-0122</v>
      </c>
      <c r="C1035" t="s">
        <v>319</v>
      </c>
      <c r="D1035" t="str">
        <f t="shared" si="35"/>
        <v>0122</v>
      </c>
      <c r="E1035" t="s">
        <v>390</v>
      </c>
      <c r="F1035" s="17">
        <v>0</v>
      </c>
      <c r="G1035" s="17">
        <v>0</v>
      </c>
      <c r="H1035" s="17">
        <v>0</v>
      </c>
      <c r="I1035" s="17">
        <v>0</v>
      </c>
      <c r="J1035" s="17">
        <v>0</v>
      </c>
      <c r="K1035" s="17">
        <v>0</v>
      </c>
      <c r="L1035" s="17">
        <v>0</v>
      </c>
      <c r="M1035" s="17">
        <v>0</v>
      </c>
      <c r="N1035" s="17">
        <v>0</v>
      </c>
      <c r="O1035" s="17">
        <v>0</v>
      </c>
      <c r="P1035" s="17">
        <v>0</v>
      </c>
      <c r="Q1035" s="17">
        <v>0</v>
      </c>
      <c r="R1035" s="17">
        <v>0</v>
      </c>
      <c r="S1035" s="17">
        <v>0</v>
      </c>
      <c r="T1035" s="17">
        <v>0</v>
      </c>
      <c r="U1035" s="105">
        <v>0</v>
      </c>
      <c r="V1035" s="105">
        <v>0</v>
      </c>
      <c r="W1035" s="11">
        <v>0</v>
      </c>
      <c r="X1035" s="11">
        <v>0</v>
      </c>
      <c r="Y1035" s="11">
        <v>0</v>
      </c>
      <c r="Z1035" s="11">
        <v>0</v>
      </c>
    </row>
    <row r="1036" spans="1:26" hidden="1" x14ac:dyDescent="0.25">
      <c r="A1036">
        <v>8</v>
      </c>
      <c r="B1036" t="str">
        <f t="shared" si="34"/>
        <v>BCR-0123</v>
      </c>
      <c r="C1036" t="s">
        <v>319</v>
      </c>
      <c r="D1036" t="str">
        <f t="shared" si="35"/>
        <v>0123</v>
      </c>
      <c r="E1036" t="s">
        <v>391</v>
      </c>
      <c r="F1036" s="17">
        <v>0</v>
      </c>
      <c r="G1036" s="17">
        <v>0</v>
      </c>
      <c r="H1036" s="17">
        <v>0</v>
      </c>
      <c r="I1036" s="17">
        <v>0</v>
      </c>
      <c r="J1036" s="17">
        <v>0</v>
      </c>
      <c r="K1036" s="17">
        <v>0</v>
      </c>
      <c r="L1036" s="17">
        <v>0</v>
      </c>
      <c r="M1036" s="17">
        <v>0</v>
      </c>
      <c r="N1036" s="17">
        <v>0</v>
      </c>
      <c r="O1036" s="17">
        <v>0</v>
      </c>
      <c r="P1036" s="17">
        <v>0</v>
      </c>
      <c r="Q1036" s="17">
        <v>0</v>
      </c>
      <c r="R1036" s="17">
        <v>0</v>
      </c>
      <c r="S1036" s="17">
        <v>0</v>
      </c>
      <c r="T1036" s="17">
        <v>0</v>
      </c>
      <c r="U1036" s="105">
        <v>0</v>
      </c>
      <c r="V1036" s="105">
        <v>0</v>
      </c>
      <c r="W1036" s="11">
        <v>0</v>
      </c>
      <c r="X1036" s="11">
        <v>0</v>
      </c>
      <c r="Y1036" s="11">
        <v>0</v>
      </c>
      <c r="Z1036" s="11">
        <v>0</v>
      </c>
    </row>
    <row r="1037" spans="1:26" hidden="1" x14ac:dyDescent="0.25">
      <c r="A1037">
        <v>8</v>
      </c>
      <c r="B1037" t="str">
        <f t="shared" si="34"/>
        <v>BCR-0124</v>
      </c>
      <c r="C1037" t="s">
        <v>319</v>
      </c>
      <c r="D1037" t="str">
        <f t="shared" si="35"/>
        <v>0124</v>
      </c>
      <c r="E1037" t="s">
        <v>392</v>
      </c>
      <c r="F1037" s="17">
        <v>0</v>
      </c>
      <c r="G1037" s="17">
        <v>0</v>
      </c>
      <c r="H1037" s="17">
        <v>0</v>
      </c>
      <c r="I1037" s="17">
        <v>0</v>
      </c>
      <c r="J1037" s="17">
        <v>0</v>
      </c>
      <c r="K1037" s="17">
        <v>0</v>
      </c>
      <c r="L1037" s="17">
        <v>0</v>
      </c>
      <c r="M1037" s="17">
        <v>0</v>
      </c>
      <c r="N1037" s="17">
        <v>0</v>
      </c>
      <c r="O1037" s="17">
        <v>0</v>
      </c>
      <c r="P1037" s="17">
        <v>0</v>
      </c>
      <c r="Q1037" s="17">
        <v>0</v>
      </c>
      <c r="R1037" s="17">
        <v>0</v>
      </c>
      <c r="S1037" s="17">
        <v>0</v>
      </c>
      <c r="T1037" s="17">
        <v>0</v>
      </c>
      <c r="U1037" s="105">
        <v>0</v>
      </c>
      <c r="V1037" s="105">
        <v>0</v>
      </c>
      <c r="W1037" s="11">
        <v>0</v>
      </c>
      <c r="X1037" s="11">
        <v>0</v>
      </c>
      <c r="Y1037" s="11">
        <v>0</v>
      </c>
      <c r="Z1037" s="11">
        <v>0</v>
      </c>
    </row>
    <row r="1038" spans="1:26" hidden="1" x14ac:dyDescent="0.25">
      <c r="A1038">
        <v>8</v>
      </c>
      <c r="B1038" t="str">
        <f t="shared" si="34"/>
        <v>BCR-0131</v>
      </c>
      <c r="C1038" t="s">
        <v>319</v>
      </c>
      <c r="D1038" t="str">
        <f t="shared" si="35"/>
        <v>0131</v>
      </c>
      <c r="E1038" t="s">
        <v>393</v>
      </c>
      <c r="F1038" s="17">
        <v>41443.092210000003</v>
      </c>
      <c r="G1038" s="17">
        <v>41443.092210000003</v>
      </c>
      <c r="H1038" s="17">
        <v>42631.76281</v>
      </c>
      <c r="I1038" s="17">
        <v>42638.552490000002</v>
      </c>
      <c r="J1038" s="17">
        <v>45868.524389999999</v>
      </c>
      <c r="K1038" s="17">
        <v>45868.524389999999</v>
      </c>
      <c r="L1038" s="17">
        <v>68249.080650000004</v>
      </c>
      <c r="M1038" s="17">
        <v>68249.080650000004</v>
      </c>
      <c r="N1038" s="17">
        <v>50945.446029999999</v>
      </c>
      <c r="O1038" s="17">
        <v>50945.446029999999</v>
      </c>
      <c r="P1038" s="17">
        <v>48174</v>
      </c>
      <c r="Q1038" s="17">
        <v>48174</v>
      </c>
      <c r="R1038" s="17">
        <v>141467.16417</v>
      </c>
      <c r="S1038" s="17">
        <v>141467.16417</v>
      </c>
      <c r="T1038" s="17">
        <v>162373.51251000003</v>
      </c>
      <c r="U1038" s="105">
        <v>162373.51251000003</v>
      </c>
      <c r="V1038" s="105">
        <v>151541.54450000002</v>
      </c>
      <c r="W1038" s="11">
        <v>164368.05484000006</v>
      </c>
      <c r="X1038" s="11">
        <v>170813.13628999994</v>
      </c>
      <c r="Y1038" s="11">
        <v>170813.13628999994</v>
      </c>
      <c r="Z1038" s="11">
        <v>169569.78360000002</v>
      </c>
    </row>
    <row r="1039" spans="1:26" hidden="1" x14ac:dyDescent="0.25">
      <c r="A1039">
        <v>8</v>
      </c>
      <c r="B1039" t="str">
        <f t="shared" si="34"/>
        <v>BCR-0132</v>
      </c>
      <c r="C1039" t="s">
        <v>319</v>
      </c>
      <c r="D1039" t="str">
        <f t="shared" si="35"/>
        <v>0132</v>
      </c>
      <c r="E1039" t="s">
        <v>394</v>
      </c>
      <c r="F1039" s="17">
        <v>243.53368</v>
      </c>
      <c r="G1039" s="17">
        <v>243.53368</v>
      </c>
      <c r="H1039" s="17">
        <v>297.64503999999999</v>
      </c>
      <c r="I1039" s="17">
        <v>297.64503999999999</v>
      </c>
      <c r="J1039" s="17">
        <v>492.92135999999999</v>
      </c>
      <c r="K1039" s="17">
        <v>492.92135999999999</v>
      </c>
      <c r="L1039" s="17">
        <v>344.81292000000002</v>
      </c>
      <c r="M1039" s="17">
        <v>344.81292000000002</v>
      </c>
      <c r="N1039" s="17">
        <v>423.42221999999998</v>
      </c>
      <c r="O1039" s="17">
        <v>423.42221999999998</v>
      </c>
      <c r="P1039" s="17">
        <v>329</v>
      </c>
      <c r="Q1039" s="17">
        <v>329</v>
      </c>
      <c r="R1039" s="17">
        <v>1318.96615</v>
      </c>
      <c r="S1039" s="17">
        <v>1318.96615</v>
      </c>
      <c r="T1039" s="17">
        <v>647.91206000000011</v>
      </c>
      <c r="U1039" s="105">
        <v>647.91206</v>
      </c>
      <c r="V1039" s="105">
        <v>0</v>
      </c>
      <c r="W1039" s="11">
        <v>769.90816999999993</v>
      </c>
      <c r="X1039" s="11">
        <v>364.68878000000001</v>
      </c>
      <c r="Y1039" s="11">
        <v>364.68878000000001</v>
      </c>
      <c r="Z1039" s="11">
        <v>446.28356000000002</v>
      </c>
    </row>
    <row r="1040" spans="1:26" hidden="1" x14ac:dyDescent="0.25">
      <c r="A1040">
        <v>8</v>
      </c>
      <c r="B1040" t="str">
        <f t="shared" si="34"/>
        <v>BCR-0133</v>
      </c>
      <c r="C1040" t="s">
        <v>319</v>
      </c>
      <c r="D1040" t="str">
        <f t="shared" si="35"/>
        <v>0133</v>
      </c>
      <c r="E1040" t="s">
        <v>395</v>
      </c>
      <c r="F1040" s="17">
        <v>68155.516829999993</v>
      </c>
      <c r="G1040" s="17">
        <v>68155.516829999993</v>
      </c>
      <c r="H1040" s="17">
        <v>71767.392970000001</v>
      </c>
      <c r="I1040" s="17">
        <v>71807.823189999996</v>
      </c>
      <c r="J1040" s="17">
        <v>91280.272590000008</v>
      </c>
      <c r="K1040" s="17">
        <v>91395.463740000007</v>
      </c>
      <c r="L1040" s="17">
        <v>86855.114650000003</v>
      </c>
      <c r="M1040" s="17">
        <v>86855.114650000003</v>
      </c>
      <c r="N1040" s="17">
        <v>101905.67217999999</v>
      </c>
      <c r="O1040" s="17">
        <v>101905.67217999999</v>
      </c>
      <c r="P1040" s="17">
        <v>114365</v>
      </c>
      <c r="Q1040" s="17">
        <v>114365</v>
      </c>
      <c r="R1040" s="17">
        <v>117837.32117000001</v>
      </c>
      <c r="S1040" s="17">
        <v>117837.32117000001</v>
      </c>
      <c r="T1040" s="17">
        <v>128924.0457</v>
      </c>
      <c r="U1040" s="105">
        <v>128924.04569999999</v>
      </c>
      <c r="V1040" s="105">
        <v>146918.21203</v>
      </c>
      <c r="W1040" s="11">
        <v>146918.21203</v>
      </c>
      <c r="X1040" s="11">
        <v>172082.09043999994</v>
      </c>
      <c r="Y1040" s="11">
        <v>172082.09043999994</v>
      </c>
      <c r="Z1040" s="11">
        <v>218636.14529000001</v>
      </c>
    </row>
    <row r="1041" spans="1:26" hidden="1" x14ac:dyDescent="0.25">
      <c r="A1041">
        <v>8</v>
      </c>
      <c r="B1041" t="str">
        <f t="shared" si="34"/>
        <v>BCR-01400</v>
      </c>
      <c r="C1041" t="s">
        <v>319</v>
      </c>
      <c r="D1041" t="str">
        <f t="shared" si="35"/>
        <v>01400</v>
      </c>
      <c r="E1041" t="s">
        <v>396</v>
      </c>
      <c r="F1041" s="17">
        <v>49867.037300000004</v>
      </c>
      <c r="G1041" s="17">
        <v>49867.037300000004</v>
      </c>
      <c r="H1041" s="17">
        <v>30344.33367</v>
      </c>
      <c r="I1041" s="17">
        <v>30344.33367</v>
      </c>
      <c r="J1041" s="17">
        <v>33877.822619999999</v>
      </c>
      <c r="K1041" s="17">
        <v>33877.822619999999</v>
      </c>
      <c r="L1041" s="17">
        <v>27484.24494</v>
      </c>
      <c r="M1041" s="17">
        <v>27374.018110000001</v>
      </c>
      <c r="N1041" s="17">
        <v>33109.881600000001</v>
      </c>
      <c r="O1041" s="17">
        <v>33186</v>
      </c>
      <c r="P1041" s="17">
        <v>30297</v>
      </c>
      <c r="Q1041" s="17">
        <v>30296.081990000002</v>
      </c>
      <c r="R1041" s="17">
        <v>37042.601799999997</v>
      </c>
      <c r="S1041" s="17">
        <v>37008.807219999995</v>
      </c>
      <c r="T1041" s="17">
        <v>39104.676829999997</v>
      </c>
      <c r="U1041" s="105">
        <v>38949.85598</v>
      </c>
      <c r="V1041" s="105">
        <v>43237.607360000002</v>
      </c>
      <c r="W1041" s="11">
        <v>43237.607360000002</v>
      </c>
      <c r="X1041" s="11">
        <v>47971.661349999995</v>
      </c>
      <c r="Y1041" s="11">
        <v>47971.661349999995</v>
      </c>
      <c r="Z1041" s="11">
        <v>51530.794800000003</v>
      </c>
    </row>
    <row r="1042" spans="1:26" hidden="1" x14ac:dyDescent="0.25">
      <c r="A1042">
        <v>8</v>
      </c>
      <c r="B1042" t="str">
        <f t="shared" si="34"/>
        <v>BCR-01401</v>
      </c>
      <c r="C1042" t="s">
        <v>319</v>
      </c>
      <c r="D1042" t="str">
        <f t="shared" si="35"/>
        <v>01401</v>
      </c>
      <c r="E1042" t="s">
        <v>397</v>
      </c>
      <c r="F1042" s="17">
        <v>0</v>
      </c>
      <c r="G1042" s="17">
        <v>0</v>
      </c>
      <c r="H1042" s="17">
        <v>0</v>
      </c>
      <c r="I1042" s="17">
        <v>0</v>
      </c>
      <c r="J1042" s="17">
        <v>0</v>
      </c>
      <c r="K1042" s="17">
        <v>0</v>
      </c>
      <c r="L1042" s="17">
        <v>0</v>
      </c>
      <c r="M1042" s="17">
        <v>0</v>
      </c>
      <c r="N1042" s="17">
        <v>0</v>
      </c>
      <c r="O1042" s="17">
        <v>0</v>
      </c>
      <c r="P1042" s="17">
        <v>0</v>
      </c>
      <c r="Q1042" s="17">
        <v>0</v>
      </c>
      <c r="R1042" s="17">
        <v>0</v>
      </c>
      <c r="S1042" s="17">
        <v>0</v>
      </c>
      <c r="T1042" s="17">
        <v>0</v>
      </c>
      <c r="U1042" s="105">
        <v>0</v>
      </c>
      <c r="V1042" s="105">
        <v>0</v>
      </c>
      <c r="W1042" s="11">
        <v>0</v>
      </c>
      <c r="X1042" s="11">
        <v>0</v>
      </c>
      <c r="Y1042" s="11">
        <v>0</v>
      </c>
      <c r="Z1042" s="11">
        <v>0</v>
      </c>
    </row>
    <row r="1043" spans="1:26" hidden="1" x14ac:dyDescent="0.25">
      <c r="A1043">
        <v>8</v>
      </c>
      <c r="B1043" t="str">
        <f t="shared" si="34"/>
        <v>BCR-0150</v>
      </c>
      <c r="C1043" t="s">
        <v>319</v>
      </c>
      <c r="D1043" t="str">
        <f t="shared" si="35"/>
        <v>0150</v>
      </c>
      <c r="E1043" t="s">
        <v>398</v>
      </c>
      <c r="F1043" s="17">
        <v>0</v>
      </c>
      <c r="G1043" s="17">
        <v>0</v>
      </c>
      <c r="H1043" s="17">
        <v>0</v>
      </c>
      <c r="I1043" s="17">
        <v>0</v>
      </c>
      <c r="J1043" s="17">
        <v>0</v>
      </c>
      <c r="K1043" s="17">
        <v>0</v>
      </c>
      <c r="L1043" s="17">
        <v>0</v>
      </c>
      <c r="M1043" s="17">
        <v>0</v>
      </c>
      <c r="N1043" s="17">
        <v>0</v>
      </c>
      <c r="O1043" s="17">
        <v>0</v>
      </c>
      <c r="P1043" s="17">
        <v>0</v>
      </c>
      <c r="Q1043" s="17">
        <v>0</v>
      </c>
      <c r="R1043" s="17">
        <v>0</v>
      </c>
      <c r="S1043" s="17">
        <v>0</v>
      </c>
      <c r="T1043" s="17">
        <v>0</v>
      </c>
      <c r="U1043" s="105">
        <v>0</v>
      </c>
      <c r="V1043" s="105">
        <v>0</v>
      </c>
      <c r="W1043" s="11">
        <v>0</v>
      </c>
      <c r="X1043" s="11">
        <v>0</v>
      </c>
      <c r="Y1043" s="11">
        <v>0</v>
      </c>
      <c r="Z1043" s="11">
        <v>0</v>
      </c>
    </row>
    <row r="1044" spans="1:26" hidden="1" x14ac:dyDescent="0.25">
      <c r="A1044">
        <v>8</v>
      </c>
      <c r="B1044" t="str">
        <f t="shared" si="34"/>
        <v>BCR-01511</v>
      </c>
      <c r="C1044" t="s">
        <v>319</v>
      </c>
      <c r="D1044" t="str">
        <f t="shared" si="35"/>
        <v>01511</v>
      </c>
      <c r="E1044" t="s">
        <v>399</v>
      </c>
      <c r="F1044" s="17">
        <v>0</v>
      </c>
      <c r="G1044" s="17">
        <v>0</v>
      </c>
      <c r="H1044" s="17">
        <v>0</v>
      </c>
      <c r="I1044" s="17">
        <v>0</v>
      </c>
      <c r="J1044" s="17">
        <v>0</v>
      </c>
      <c r="K1044" s="17">
        <v>0</v>
      </c>
      <c r="L1044" s="17">
        <v>0</v>
      </c>
      <c r="M1044" s="17">
        <v>0</v>
      </c>
      <c r="N1044" s="17">
        <v>0</v>
      </c>
      <c r="O1044" s="17">
        <v>0</v>
      </c>
      <c r="P1044" s="17">
        <v>0</v>
      </c>
      <c r="Q1044" s="17">
        <v>0</v>
      </c>
      <c r="R1044" s="17">
        <v>0</v>
      </c>
      <c r="S1044" s="17">
        <v>0</v>
      </c>
      <c r="T1044" s="17">
        <v>0</v>
      </c>
      <c r="U1044" s="105">
        <v>0</v>
      </c>
      <c r="V1044" s="105">
        <v>0</v>
      </c>
      <c r="W1044" s="11">
        <v>0</v>
      </c>
      <c r="X1044" s="11">
        <v>0</v>
      </c>
      <c r="Y1044" s="11">
        <v>0</v>
      </c>
      <c r="Z1044" s="11">
        <v>0</v>
      </c>
    </row>
    <row r="1045" spans="1:26" hidden="1" x14ac:dyDescent="0.25">
      <c r="A1045">
        <v>8</v>
      </c>
      <c r="B1045" t="str">
        <f t="shared" si="34"/>
        <v>BCR-01512</v>
      </c>
      <c r="C1045" t="s">
        <v>319</v>
      </c>
      <c r="D1045" t="str">
        <f t="shared" si="35"/>
        <v>01512</v>
      </c>
      <c r="E1045" t="s">
        <v>400</v>
      </c>
      <c r="F1045" s="17">
        <v>0</v>
      </c>
      <c r="G1045" s="17">
        <v>0</v>
      </c>
      <c r="H1045" s="17">
        <v>0</v>
      </c>
      <c r="I1045" s="17">
        <v>0</v>
      </c>
      <c r="J1045" s="17">
        <v>0</v>
      </c>
      <c r="K1045" s="17">
        <v>0</v>
      </c>
      <c r="L1045" s="17">
        <v>0</v>
      </c>
      <c r="M1045" s="17">
        <v>0</v>
      </c>
      <c r="N1045" s="17">
        <v>0</v>
      </c>
      <c r="O1045" s="17">
        <v>0</v>
      </c>
      <c r="P1045" s="17">
        <v>0</v>
      </c>
      <c r="Q1045" s="17">
        <v>0</v>
      </c>
      <c r="R1045" s="17">
        <v>0</v>
      </c>
      <c r="S1045" s="17">
        <v>0</v>
      </c>
      <c r="T1045" s="17">
        <v>0</v>
      </c>
      <c r="U1045" s="105">
        <v>0</v>
      </c>
      <c r="V1045" s="105">
        <v>0</v>
      </c>
      <c r="W1045" s="11">
        <v>0</v>
      </c>
      <c r="X1045" s="11">
        <v>0</v>
      </c>
      <c r="Y1045" s="11">
        <v>0</v>
      </c>
      <c r="Z1045" s="11">
        <v>0</v>
      </c>
    </row>
    <row r="1046" spans="1:26" hidden="1" x14ac:dyDescent="0.25">
      <c r="A1046">
        <v>8</v>
      </c>
      <c r="B1046" t="str">
        <f t="shared" si="34"/>
        <v>BCR-01513</v>
      </c>
      <c r="C1046" t="s">
        <v>319</v>
      </c>
      <c r="D1046" t="str">
        <f t="shared" si="35"/>
        <v>01513</v>
      </c>
      <c r="E1046" t="s">
        <v>401</v>
      </c>
      <c r="F1046" s="17">
        <v>0</v>
      </c>
      <c r="G1046" s="17">
        <v>0</v>
      </c>
      <c r="H1046" s="17">
        <v>0</v>
      </c>
      <c r="I1046" s="17">
        <v>0</v>
      </c>
      <c r="J1046" s="17">
        <v>0</v>
      </c>
      <c r="K1046" s="17">
        <v>0</v>
      </c>
      <c r="L1046" s="17">
        <v>0</v>
      </c>
      <c r="M1046" s="17">
        <v>0</v>
      </c>
      <c r="N1046" s="17">
        <v>0</v>
      </c>
      <c r="O1046" s="17">
        <v>0</v>
      </c>
      <c r="P1046" s="17">
        <v>0</v>
      </c>
      <c r="Q1046" s="17">
        <v>0</v>
      </c>
      <c r="R1046" s="17">
        <v>0</v>
      </c>
      <c r="S1046" s="17">
        <v>0</v>
      </c>
      <c r="T1046" s="17">
        <v>0</v>
      </c>
      <c r="U1046" s="105">
        <v>0</v>
      </c>
      <c r="V1046" s="105">
        <v>0</v>
      </c>
      <c r="W1046" s="11">
        <v>0</v>
      </c>
      <c r="X1046" s="11">
        <v>0</v>
      </c>
      <c r="Y1046" s="11">
        <v>0</v>
      </c>
      <c r="Z1046" s="11">
        <v>0</v>
      </c>
    </row>
    <row r="1047" spans="1:26" hidden="1" x14ac:dyDescent="0.25">
      <c r="A1047">
        <v>8</v>
      </c>
      <c r="B1047" t="str">
        <f t="shared" si="34"/>
        <v>BCR-0152</v>
      </c>
      <c r="C1047" t="s">
        <v>319</v>
      </c>
      <c r="D1047" t="str">
        <f t="shared" si="35"/>
        <v>0152</v>
      </c>
      <c r="E1047" t="s">
        <v>402</v>
      </c>
      <c r="F1047" s="17">
        <v>0</v>
      </c>
      <c r="G1047" s="17">
        <v>0</v>
      </c>
      <c r="H1047" s="17">
        <v>0</v>
      </c>
      <c r="I1047" s="17">
        <v>0</v>
      </c>
      <c r="J1047" s="17">
        <v>0</v>
      </c>
      <c r="K1047" s="17">
        <v>0</v>
      </c>
      <c r="L1047" s="17">
        <v>0</v>
      </c>
      <c r="M1047" s="17">
        <v>0</v>
      </c>
      <c r="N1047" s="17">
        <v>0</v>
      </c>
      <c r="O1047" s="17">
        <v>0</v>
      </c>
      <c r="P1047" s="17">
        <v>0</v>
      </c>
      <c r="Q1047" s="17">
        <v>0</v>
      </c>
      <c r="R1047" s="17">
        <v>0</v>
      </c>
      <c r="S1047" s="17">
        <v>0</v>
      </c>
      <c r="T1047" s="17">
        <v>0</v>
      </c>
      <c r="U1047" s="105">
        <v>0</v>
      </c>
      <c r="V1047" s="105">
        <v>0</v>
      </c>
      <c r="W1047" s="11">
        <v>0</v>
      </c>
      <c r="X1047" s="11">
        <v>0</v>
      </c>
      <c r="Y1047" s="11">
        <v>0</v>
      </c>
      <c r="Z1047" s="11">
        <v>0</v>
      </c>
    </row>
    <row r="1048" spans="1:26" hidden="1" x14ac:dyDescent="0.25">
      <c r="A1048">
        <v>8</v>
      </c>
      <c r="B1048" t="str">
        <f t="shared" si="34"/>
        <v>BCR-0153</v>
      </c>
      <c r="C1048" t="s">
        <v>319</v>
      </c>
      <c r="D1048" t="str">
        <f t="shared" si="35"/>
        <v>0153</v>
      </c>
      <c r="E1048" t="s">
        <v>403</v>
      </c>
      <c r="F1048" s="17">
        <v>0</v>
      </c>
      <c r="G1048" s="17">
        <v>0</v>
      </c>
      <c r="H1048" s="17">
        <v>0</v>
      </c>
      <c r="I1048" s="17">
        <v>0</v>
      </c>
      <c r="J1048" s="17">
        <v>0</v>
      </c>
      <c r="K1048" s="17">
        <v>0</v>
      </c>
      <c r="L1048" s="17">
        <v>0</v>
      </c>
      <c r="M1048" s="17">
        <v>0</v>
      </c>
      <c r="N1048" s="17">
        <v>0</v>
      </c>
      <c r="O1048" s="17">
        <v>0</v>
      </c>
      <c r="P1048" s="17">
        <v>0</v>
      </c>
      <c r="Q1048" s="17">
        <v>0</v>
      </c>
      <c r="R1048" s="17">
        <v>0</v>
      </c>
      <c r="S1048" s="17">
        <v>0</v>
      </c>
      <c r="T1048" s="17">
        <v>0</v>
      </c>
      <c r="U1048" s="105">
        <v>0</v>
      </c>
      <c r="V1048" s="105">
        <v>0</v>
      </c>
      <c r="W1048" s="11">
        <v>0</v>
      </c>
      <c r="X1048" s="11">
        <v>0</v>
      </c>
      <c r="Y1048" s="11">
        <v>0</v>
      </c>
      <c r="Z1048" s="11">
        <v>0</v>
      </c>
    </row>
    <row r="1049" spans="1:26" hidden="1" x14ac:dyDescent="0.25">
      <c r="A1049">
        <v>8</v>
      </c>
      <c r="B1049" t="str">
        <f t="shared" si="34"/>
        <v>BCR-0154</v>
      </c>
      <c r="C1049" t="s">
        <v>319</v>
      </c>
      <c r="D1049" t="str">
        <f t="shared" si="35"/>
        <v>0154</v>
      </c>
      <c r="E1049" t="s">
        <v>404</v>
      </c>
      <c r="F1049" s="17">
        <v>0</v>
      </c>
      <c r="G1049" s="17">
        <v>0</v>
      </c>
      <c r="H1049" s="17">
        <v>0</v>
      </c>
      <c r="I1049" s="17">
        <v>0</v>
      </c>
      <c r="J1049" s="17">
        <v>0</v>
      </c>
      <c r="K1049" s="17">
        <v>0</v>
      </c>
      <c r="L1049" s="17">
        <v>0</v>
      </c>
      <c r="M1049" s="17">
        <v>0</v>
      </c>
      <c r="N1049" s="17">
        <v>0</v>
      </c>
      <c r="O1049" s="17">
        <v>0</v>
      </c>
      <c r="P1049" s="17">
        <v>0</v>
      </c>
      <c r="Q1049" s="17">
        <v>0</v>
      </c>
      <c r="R1049" s="17">
        <v>0</v>
      </c>
      <c r="S1049" s="17">
        <v>0</v>
      </c>
      <c r="T1049" s="17">
        <v>0</v>
      </c>
      <c r="U1049" s="105">
        <v>0</v>
      </c>
      <c r="V1049" s="105">
        <v>0</v>
      </c>
      <c r="W1049" s="11">
        <v>0</v>
      </c>
      <c r="X1049" s="11">
        <v>0</v>
      </c>
      <c r="Y1049" s="11">
        <v>0</v>
      </c>
      <c r="Z1049" s="11">
        <v>0</v>
      </c>
    </row>
    <row r="1050" spans="1:26" hidden="1" x14ac:dyDescent="0.25">
      <c r="A1050">
        <v>8</v>
      </c>
      <c r="B1050" t="str">
        <f t="shared" si="34"/>
        <v>BCR-0155</v>
      </c>
      <c r="C1050" t="s">
        <v>319</v>
      </c>
      <c r="D1050" t="str">
        <f t="shared" si="35"/>
        <v>0155</v>
      </c>
      <c r="E1050" t="s">
        <v>405</v>
      </c>
      <c r="F1050" s="17">
        <v>0</v>
      </c>
      <c r="G1050" s="17">
        <v>0</v>
      </c>
      <c r="H1050" s="17">
        <v>0</v>
      </c>
      <c r="I1050" s="17">
        <v>0</v>
      </c>
      <c r="J1050" s="17">
        <v>0</v>
      </c>
      <c r="K1050" s="17">
        <v>0</v>
      </c>
      <c r="L1050" s="17">
        <v>0</v>
      </c>
      <c r="M1050" s="17">
        <v>0</v>
      </c>
      <c r="N1050" s="17">
        <v>0</v>
      </c>
      <c r="O1050" s="17">
        <v>0</v>
      </c>
      <c r="P1050" s="17">
        <v>0</v>
      </c>
      <c r="Q1050" s="17">
        <v>0</v>
      </c>
      <c r="R1050" s="17">
        <v>0</v>
      </c>
      <c r="S1050" s="17">
        <v>0</v>
      </c>
      <c r="T1050" s="17">
        <v>0</v>
      </c>
      <c r="U1050" s="105">
        <v>0</v>
      </c>
      <c r="V1050" s="105">
        <v>0</v>
      </c>
      <c r="W1050" s="11">
        <v>0</v>
      </c>
      <c r="X1050" s="11">
        <v>0</v>
      </c>
      <c r="Y1050" s="11">
        <v>0</v>
      </c>
      <c r="Z1050" s="11">
        <v>0</v>
      </c>
    </row>
    <row r="1051" spans="1:26" hidden="1" x14ac:dyDescent="0.25">
      <c r="A1051">
        <v>8</v>
      </c>
      <c r="B1051" t="str">
        <f t="shared" si="34"/>
        <v>BCR-0160</v>
      </c>
      <c r="C1051" t="s">
        <v>319</v>
      </c>
      <c r="D1051" t="str">
        <f t="shared" si="35"/>
        <v>0160</v>
      </c>
      <c r="E1051" t="s">
        <v>406</v>
      </c>
      <c r="F1051" s="17">
        <v>0</v>
      </c>
      <c r="G1051" s="17">
        <v>0</v>
      </c>
      <c r="H1051" s="17">
        <v>33.982729999999997</v>
      </c>
      <c r="I1051" s="17">
        <v>33.982729999999997</v>
      </c>
      <c r="J1051" s="17">
        <v>2180.2405399999998</v>
      </c>
      <c r="K1051" s="17">
        <v>2180.2405399999998</v>
      </c>
      <c r="L1051" s="17">
        <v>38.358280000000001</v>
      </c>
      <c r="M1051" s="17">
        <v>38.358280000000001</v>
      </c>
      <c r="N1051" s="17">
        <v>154.97042999999999</v>
      </c>
      <c r="O1051" s="17">
        <v>154.97042999999999</v>
      </c>
      <c r="P1051" s="17">
        <v>-1</v>
      </c>
      <c r="Q1051" s="17">
        <v>-1</v>
      </c>
      <c r="R1051" s="17">
        <v>24.456299999999999</v>
      </c>
      <c r="S1051" s="17">
        <v>24.456299999999999</v>
      </c>
      <c r="T1051" s="17">
        <v>85.330380000000005</v>
      </c>
      <c r="U1051" s="105">
        <v>85.330380000000005</v>
      </c>
      <c r="V1051" s="105">
        <v>12150.68958</v>
      </c>
      <c r="W1051" s="11">
        <v>12917.037390000001</v>
      </c>
      <c r="X1051" s="11">
        <v>847.66565000000026</v>
      </c>
      <c r="Y1051" s="11">
        <v>1005.9087200000004</v>
      </c>
      <c r="Z1051" s="11">
        <v>601.50758000000008</v>
      </c>
    </row>
    <row r="1052" spans="1:26" hidden="1" x14ac:dyDescent="0.25">
      <c r="A1052">
        <v>8</v>
      </c>
      <c r="B1052" t="str">
        <f t="shared" si="34"/>
        <v>BCR-0170</v>
      </c>
      <c r="C1052" t="s">
        <v>319</v>
      </c>
      <c r="D1052" t="str">
        <f t="shared" si="35"/>
        <v>0170</v>
      </c>
      <c r="E1052" t="s">
        <v>407</v>
      </c>
      <c r="F1052" s="17">
        <v>0</v>
      </c>
      <c r="G1052" s="17">
        <v>0</v>
      </c>
      <c r="H1052" s="17">
        <v>0</v>
      </c>
      <c r="I1052" s="17">
        <v>0</v>
      </c>
      <c r="J1052" s="17">
        <v>0</v>
      </c>
      <c r="K1052" s="17">
        <v>0</v>
      </c>
      <c r="L1052" s="17">
        <v>0</v>
      </c>
      <c r="M1052" s="17">
        <v>0</v>
      </c>
      <c r="N1052" s="17">
        <v>0</v>
      </c>
      <c r="O1052" s="17">
        <v>0</v>
      </c>
      <c r="P1052" s="17">
        <v>0</v>
      </c>
      <c r="Q1052" s="17">
        <v>0</v>
      </c>
      <c r="R1052" s="17">
        <v>0</v>
      </c>
      <c r="S1052" s="17">
        <v>0</v>
      </c>
      <c r="T1052" s="17">
        <v>0</v>
      </c>
      <c r="U1052" s="105">
        <v>0</v>
      </c>
      <c r="V1052" s="105">
        <v>0</v>
      </c>
      <c r="W1052" s="11">
        <v>0</v>
      </c>
      <c r="X1052" s="11">
        <v>0</v>
      </c>
      <c r="Y1052" s="11">
        <v>0</v>
      </c>
      <c r="Z1052" s="11">
        <v>0</v>
      </c>
    </row>
    <row r="1053" spans="1:26" hidden="1" x14ac:dyDescent="0.25">
      <c r="A1053">
        <v>8</v>
      </c>
      <c r="B1053" t="str">
        <f t="shared" si="34"/>
        <v>BCR-0171</v>
      </c>
      <c r="C1053" t="s">
        <v>319</v>
      </c>
      <c r="D1053" t="str">
        <f t="shared" si="35"/>
        <v>0171</v>
      </c>
      <c r="E1053" t="s">
        <v>408</v>
      </c>
      <c r="F1053" s="17">
        <v>88895.13463</v>
      </c>
      <c r="G1053" s="17">
        <v>88895.13463</v>
      </c>
      <c r="H1053" s="17">
        <v>112685.92711999999</v>
      </c>
      <c r="I1053" s="17">
        <v>112685.92711999999</v>
      </c>
      <c r="J1053" s="17">
        <v>126841.35354</v>
      </c>
      <c r="K1053" s="17">
        <v>126841.35354</v>
      </c>
      <c r="L1053" s="17">
        <v>134267.4062</v>
      </c>
      <c r="M1053" s="17">
        <v>134267.4062</v>
      </c>
      <c r="N1053" s="17">
        <v>133162.75997000001</v>
      </c>
      <c r="O1053" s="17">
        <v>133162.75997000001</v>
      </c>
      <c r="P1053" s="17">
        <v>124636</v>
      </c>
      <c r="Q1053" s="17">
        <v>124636.21457</v>
      </c>
      <c r="R1053" s="17">
        <v>115378.29304999999</v>
      </c>
      <c r="S1053" s="17">
        <v>115378.29304999999</v>
      </c>
      <c r="T1053" s="17">
        <v>115038.27299000001</v>
      </c>
      <c r="U1053" s="105">
        <v>115038.27299</v>
      </c>
      <c r="V1053" s="105">
        <v>111439.45152</v>
      </c>
      <c r="W1053" s="11">
        <v>111439.45152</v>
      </c>
      <c r="X1053" s="11">
        <v>151278.04704</v>
      </c>
      <c r="Y1053" s="11">
        <v>151278.04704</v>
      </c>
      <c r="Z1053" s="11">
        <v>145532.57019999999</v>
      </c>
    </row>
    <row r="1054" spans="1:26" hidden="1" x14ac:dyDescent="0.25">
      <c r="A1054">
        <v>8</v>
      </c>
      <c r="B1054" t="str">
        <f t="shared" si="34"/>
        <v>BCR-0172</v>
      </c>
      <c r="C1054" t="s">
        <v>319</v>
      </c>
      <c r="D1054" t="str">
        <f t="shared" si="35"/>
        <v>0172</v>
      </c>
      <c r="E1054" t="s">
        <v>409</v>
      </c>
      <c r="F1054" s="17">
        <v>156183.92718999999</v>
      </c>
      <c r="G1054" s="17">
        <v>156183.92718999999</v>
      </c>
      <c r="H1054" s="17">
        <v>238483.95752</v>
      </c>
      <c r="I1054" s="17">
        <v>238483.95752</v>
      </c>
      <c r="J1054" s="17">
        <v>173735.48907000001</v>
      </c>
      <c r="K1054" s="17">
        <v>173735.48907000001</v>
      </c>
      <c r="L1054" s="17">
        <v>165244.81572000001</v>
      </c>
      <c r="M1054" s="17">
        <v>165244.81572000001</v>
      </c>
      <c r="N1054" s="17">
        <v>296939.48929</v>
      </c>
      <c r="O1054" s="17">
        <v>296939.48929</v>
      </c>
      <c r="P1054" s="17">
        <v>217134</v>
      </c>
      <c r="Q1054" s="17">
        <v>217134.43792999999</v>
      </c>
      <c r="R1054" s="17">
        <v>156031.61666999999</v>
      </c>
      <c r="S1054" s="17">
        <v>156031.61666999999</v>
      </c>
      <c r="T1054" s="17">
        <v>205510.64319999999</v>
      </c>
      <c r="U1054" s="105">
        <v>205510.64319999999</v>
      </c>
      <c r="V1054" s="105">
        <v>204005.02119999999</v>
      </c>
      <c r="W1054" s="11">
        <v>204005.02119999999</v>
      </c>
      <c r="X1054" s="11">
        <v>192750</v>
      </c>
      <c r="Y1054" s="11">
        <v>192750</v>
      </c>
      <c r="Z1054" s="11">
        <v>286000</v>
      </c>
    </row>
    <row r="1055" spans="1:26" hidden="1" x14ac:dyDescent="0.25">
      <c r="A1055">
        <v>8</v>
      </c>
      <c r="B1055" t="str">
        <f t="shared" si="34"/>
        <v>BCR-0173</v>
      </c>
      <c r="C1055" t="s">
        <v>319</v>
      </c>
      <c r="D1055" t="str">
        <f t="shared" si="35"/>
        <v>0173</v>
      </c>
      <c r="E1055" t="s">
        <v>410</v>
      </c>
      <c r="F1055" s="17">
        <v>0</v>
      </c>
      <c r="G1055" s="17">
        <v>0</v>
      </c>
      <c r="H1055" s="17">
        <v>0</v>
      </c>
      <c r="I1055" s="17">
        <v>0</v>
      </c>
      <c r="J1055" s="17">
        <v>0</v>
      </c>
      <c r="K1055" s="17">
        <v>0</v>
      </c>
      <c r="L1055" s="17">
        <v>0</v>
      </c>
      <c r="M1055" s="17">
        <v>0</v>
      </c>
      <c r="N1055" s="17">
        <v>0</v>
      </c>
      <c r="O1055" s="17">
        <v>0</v>
      </c>
      <c r="P1055" s="17">
        <v>0</v>
      </c>
      <c r="Q1055" s="17">
        <v>0</v>
      </c>
      <c r="R1055" s="17">
        <v>0</v>
      </c>
      <c r="S1055" s="17">
        <v>0</v>
      </c>
      <c r="T1055" s="17">
        <v>0</v>
      </c>
      <c r="U1055" s="105">
        <v>0</v>
      </c>
      <c r="V1055" s="105">
        <v>0</v>
      </c>
      <c r="W1055" s="11">
        <v>0</v>
      </c>
      <c r="X1055" s="11">
        <v>0</v>
      </c>
      <c r="Y1055" s="11">
        <v>0</v>
      </c>
      <c r="Z1055" s="11">
        <v>0</v>
      </c>
    </row>
    <row r="1056" spans="1:26" hidden="1" x14ac:dyDescent="0.25">
      <c r="A1056">
        <v>8</v>
      </c>
      <c r="B1056" t="str">
        <f t="shared" si="34"/>
        <v>BCR-0174</v>
      </c>
      <c r="C1056" t="s">
        <v>319</v>
      </c>
      <c r="D1056" t="str">
        <f t="shared" si="35"/>
        <v>0174</v>
      </c>
      <c r="E1056" t="s">
        <v>411</v>
      </c>
      <c r="F1056" s="17">
        <v>0</v>
      </c>
      <c r="G1056" s="17">
        <v>0</v>
      </c>
      <c r="H1056" s="17">
        <v>0</v>
      </c>
      <c r="I1056" s="17">
        <v>0</v>
      </c>
      <c r="J1056" s="17">
        <v>0</v>
      </c>
      <c r="K1056" s="17">
        <v>0</v>
      </c>
      <c r="L1056" s="17">
        <v>0</v>
      </c>
      <c r="M1056" s="17">
        <v>0</v>
      </c>
      <c r="N1056" s="17">
        <v>0</v>
      </c>
      <c r="O1056" s="17">
        <v>0</v>
      </c>
      <c r="P1056" s="17">
        <v>0</v>
      </c>
      <c r="Q1056" s="17">
        <v>0</v>
      </c>
      <c r="R1056" s="17">
        <v>0</v>
      </c>
      <c r="S1056" s="17">
        <v>0</v>
      </c>
      <c r="T1056" s="17">
        <v>0</v>
      </c>
      <c r="U1056" s="105">
        <v>0</v>
      </c>
      <c r="V1056" s="105">
        <v>0</v>
      </c>
      <c r="W1056" s="11">
        <v>0</v>
      </c>
      <c r="X1056" s="11">
        <v>0</v>
      </c>
      <c r="Y1056" s="11">
        <v>0</v>
      </c>
      <c r="Z1056" s="11">
        <v>0</v>
      </c>
    </row>
    <row r="1057" spans="1:26" hidden="1" x14ac:dyDescent="0.25">
      <c r="A1057">
        <v>8</v>
      </c>
      <c r="B1057" t="str">
        <f t="shared" si="34"/>
        <v>BCR-0175</v>
      </c>
      <c r="C1057" t="s">
        <v>319</v>
      </c>
      <c r="D1057" t="str">
        <f t="shared" si="35"/>
        <v>0175</v>
      </c>
      <c r="E1057" t="s">
        <v>412</v>
      </c>
      <c r="F1057" s="17">
        <v>0</v>
      </c>
      <c r="G1057" s="17">
        <v>0</v>
      </c>
      <c r="H1057" s="17">
        <v>0</v>
      </c>
      <c r="I1057" s="17">
        <v>0</v>
      </c>
      <c r="J1057" s="17">
        <v>0</v>
      </c>
      <c r="K1057" s="17">
        <v>0</v>
      </c>
      <c r="L1057" s="17">
        <v>0</v>
      </c>
      <c r="M1057" s="17">
        <v>0</v>
      </c>
      <c r="N1057" s="17">
        <v>0</v>
      </c>
      <c r="O1057" s="17">
        <v>0</v>
      </c>
      <c r="P1057" s="17">
        <v>0</v>
      </c>
      <c r="Q1057" s="17">
        <v>0</v>
      </c>
      <c r="R1057" s="17">
        <v>0</v>
      </c>
      <c r="S1057" s="17">
        <v>0</v>
      </c>
      <c r="T1057" s="17">
        <v>0</v>
      </c>
      <c r="U1057" s="105">
        <v>0</v>
      </c>
      <c r="V1057" s="105">
        <v>0</v>
      </c>
      <c r="W1057" s="11">
        <v>0</v>
      </c>
      <c r="X1057" s="11">
        <v>0</v>
      </c>
      <c r="Y1057" s="11">
        <v>0</v>
      </c>
      <c r="Z1057" s="11">
        <v>0</v>
      </c>
    </row>
    <row r="1058" spans="1:26" hidden="1" x14ac:dyDescent="0.25">
      <c r="A1058">
        <v>8</v>
      </c>
      <c r="B1058" t="str">
        <f t="shared" si="34"/>
        <v>BCR-0176</v>
      </c>
      <c r="C1058" t="s">
        <v>319</v>
      </c>
      <c r="D1058" t="str">
        <f t="shared" si="35"/>
        <v>0176</v>
      </c>
      <c r="E1058" t="s">
        <v>413</v>
      </c>
      <c r="F1058" s="17">
        <v>0</v>
      </c>
      <c r="G1058" s="17">
        <v>0</v>
      </c>
      <c r="H1058" s="17">
        <v>0</v>
      </c>
      <c r="I1058" s="17">
        <v>0</v>
      </c>
      <c r="J1058" s="17">
        <v>0</v>
      </c>
      <c r="K1058" s="17">
        <v>0</v>
      </c>
      <c r="L1058" s="17">
        <v>0</v>
      </c>
      <c r="M1058" s="17">
        <v>0</v>
      </c>
      <c r="N1058" s="17">
        <v>0</v>
      </c>
      <c r="O1058" s="17">
        <v>0</v>
      </c>
      <c r="P1058" s="17">
        <v>0</v>
      </c>
      <c r="Q1058" s="17">
        <v>0</v>
      </c>
      <c r="R1058" s="17">
        <v>0</v>
      </c>
      <c r="S1058" s="17">
        <v>0</v>
      </c>
      <c r="T1058" s="17">
        <v>0</v>
      </c>
      <c r="U1058" s="105">
        <v>0</v>
      </c>
      <c r="V1058" s="105">
        <v>0</v>
      </c>
      <c r="W1058" s="11">
        <v>0</v>
      </c>
      <c r="X1058" s="11">
        <v>0</v>
      </c>
      <c r="Y1058" s="11">
        <v>0</v>
      </c>
      <c r="Z1058" s="11">
        <v>0</v>
      </c>
    </row>
    <row r="1059" spans="1:26" hidden="1" x14ac:dyDescent="0.25">
      <c r="A1059">
        <v>8</v>
      </c>
      <c r="B1059" t="str">
        <f t="shared" si="34"/>
        <v>BCR-0177</v>
      </c>
      <c r="C1059" t="s">
        <v>319</v>
      </c>
      <c r="D1059" t="str">
        <f t="shared" si="35"/>
        <v>0177</v>
      </c>
      <c r="E1059" t="s">
        <v>414</v>
      </c>
      <c r="F1059" s="17">
        <v>0</v>
      </c>
      <c r="G1059" s="17">
        <v>0</v>
      </c>
      <c r="H1059" s="17">
        <v>0</v>
      </c>
      <c r="I1059" s="17">
        <v>0</v>
      </c>
      <c r="J1059" s="17">
        <v>0</v>
      </c>
      <c r="K1059" s="17">
        <v>0</v>
      </c>
      <c r="L1059" s="17">
        <v>0</v>
      </c>
      <c r="M1059" s="17">
        <v>0</v>
      </c>
      <c r="N1059" s="17">
        <v>0</v>
      </c>
      <c r="O1059" s="17">
        <v>0</v>
      </c>
      <c r="P1059" s="17">
        <v>0</v>
      </c>
      <c r="Q1059" s="17">
        <v>0</v>
      </c>
      <c r="R1059" s="17">
        <v>0</v>
      </c>
      <c r="S1059" s="17">
        <v>0</v>
      </c>
      <c r="T1059" s="17">
        <v>0</v>
      </c>
      <c r="U1059" s="105">
        <v>0</v>
      </c>
      <c r="V1059" s="105">
        <v>0</v>
      </c>
      <c r="W1059" s="11">
        <v>0</v>
      </c>
      <c r="X1059" s="11">
        <v>0</v>
      </c>
      <c r="Y1059" s="11">
        <v>0</v>
      </c>
      <c r="Z1059" s="11">
        <v>0</v>
      </c>
    </row>
    <row r="1060" spans="1:26" hidden="1" x14ac:dyDescent="0.25">
      <c r="A1060">
        <v>8</v>
      </c>
      <c r="B1060" t="str">
        <f t="shared" si="34"/>
        <v>BCR-0180</v>
      </c>
      <c r="C1060" t="s">
        <v>319</v>
      </c>
      <c r="D1060" t="str">
        <f t="shared" si="35"/>
        <v>0180</v>
      </c>
      <c r="E1060" t="s">
        <v>415</v>
      </c>
      <c r="F1060" s="17">
        <v>0</v>
      </c>
      <c r="G1060" s="17">
        <v>0</v>
      </c>
      <c r="H1060" s="17">
        <v>0</v>
      </c>
      <c r="I1060" s="17">
        <v>0</v>
      </c>
      <c r="J1060" s="17">
        <v>0</v>
      </c>
      <c r="K1060" s="17">
        <v>0</v>
      </c>
      <c r="L1060" s="17">
        <v>0</v>
      </c>
      <c r="M1060" s="17">
        <v>0</v>
      </c>
      <c r="N1060" s="17">
        <v>0</v>
      </c>
      <c r="O1060" s="17">
        <v>0</v>
      </c>
      <c r="P1060" s="17">
        <v>0</v>
      </c>
      <c r="Q1060" s="17">
        <v>0</v>
      </c>
      <c r="R1060" s="17">
        <v>0</v>
      </c>
      <c r="S1060" s="17">
        <v>0</v>
      </c>
      <c r="T1060" s="17">
        <v>0</v>
      </c>
      <c r="U1060" s="105">
        <v>0</v>
      </c>
      <c r="V1060" s="105">
        <v>0</v>
      </c>
      <c r="W1060" s="11">
        <v>0</v>
      </c>
      <c r="X1060" s="11">
        <v>0</v>
      </c>
      <c r="Y1060" s="11">
        <v>0</v>
      </c>
      <c r="Z1060" s="11">
        <v>0</v>
      </c>
    </row>
    <row r="1061" spans="1:26" hidden="1" x14ac:dyDescent="0.25">
      <c r="A1061">
        <v>8</v>
      </c>
      <c r="B1061" t="str">
        <f t="shared" si="34"/>
        <v>BCR-01811</v>
      </c>
      <c r="C1061" t="s">
        <v>319</v>
      </c>
      <c r="D1061" t="str">
        <f t="shared" si="35"/>
        <v>01811</v>
      </c>
      <c r="E1061" t="s">
        <v>416</v>
      </c>
      <c r="F1061" s="17">
        <v>0</v>
      </c>
      <c r="G1061" s="17">
        <v>0</v>
      </c>
      <c r="H1061" s="17">
        <v>0</v>
      </c>
      <c r="I1061" s="17">
        <v>0</v>
      </c>
      <c r="J1061" s="17">
        <v>0</v>
      </c>
      <c r="K1061" s="17">
        <v>0</v>
      </c>
      <c r="L1061" s="17">
        <v>0</v>
      </c>
      <c r="M1061" s="17">
        <v>0</v>
      </c>
      <c r="N1061" s="17">
        <v>0</v>
      </c>
      <c r="O1061" s="17">
        <v>0</v>
      </c>
      <c r="P1061" s="17">
        <v>0</v>
      </c>
      <c r="Q1061" s="17">
        <v>0</v>
      </c>
      <c r="R1061" s="17">
        <v>0</v>
      </c>
      <c r="S1061" s="17">
        <v>0</v>
      </c>
      <c r="T1061" s="17">
        <v>0</v>
      </c>
      <c r="U1061" s="105">
        <v>0</v>
      </c>
      <c r="V1061" s="105">
        <v>0</v>
      </c>
      <c r="W1061" s="11">
        <v>0</v>
      </c>
      <c r="X1061" s="11">
        <v>0</v>
      </c>
      <c r="Y1061" s="11">
        <v>0</v>
      </c>
      <c r="Z1061" s="11">
        <v>0</v>
      </c>
    </row>
    <row r="1062" spans="1:26" hidden="1" x14ac:dyDescent="0.25">
      <c r="A1062">
        <v>8</v>
      </c>
      <c r="B1062" t="str">
        <f t="shared" si="34"/>
        <v>BCR-01812</v>
      </c>
      <c r="C1062" t="s">
        <v>319</v>
      </c>
      <c r="D1062" t="str">
        <f t="shared" si="35"/>
        <v>01812</v>
      </c>
      <c r="E1062" t="s">
        <v>417</v>
      </c>
      <c r="F1062" s="17">
        <v>238306</v>
      </c>
      <c r="G1062" s="17">
        <v>238306</v>
      </c>
      <c r="H1062" s="17">
        <v>250162</v>
      </c>
      <c r="I1062" s="17">
        <v>250162</v>
      </c>
      <c r="J1062" s="17">
        <v>259581.25</v>
      </c>
      <c r="K1062" s="17">
        <v>259581.25</v>
      </c>
      <c r="L1062" s="17">
        <v>275252</v>
      </c>
      <c r="M1062" s="17">
        <v>275252</v>
      </c>
      <c r="N1062" s="17">
        <v>279917</v>
      </c>
      <c r="O1062" s="17">
        <v>279917</v>
      </c>
      <c r="P1062" s="17">
        <v>297348</v>
      </c>
      <c r="Q1062" s="17">
        <v>297348</v>
      </c>
      <c r="R1062" s="17">
        <v>317725</v>
      </c>
      <c r="S1062" s="17">
        <v>317725</v>
      </c>
      <c r="T1062" s="17">
        <v>315095.90500000003</v>
      </c>
      <c r="U1062" s="105">
        <v>315095.90500000003</v>
      </c>
      <c r="V1062" s="105">
        <v>342888.951</v>
      </c>
      <c r="W1062" s="11">
        <v>342888.951</v>
      </c>
      <c r="X1062" s="11">
        <v>357921.41499999998</v>
      </c>
      <c r="Y1062" s="11">
        <v>357921.41499999998</v>
      </c>
      <c r="Z1062" s="11">
        <v>674985.41399999999</v>
      </c>
    </row>
    <row r="1063" spans="1:26" hidden="1" x14ac:dyDescent="0.25">
      <c r="A1063">
        <v>8</v>
      </c>
      <c r="B1063" t="str">
        <f t="shared" si="34"/>
        <v>BCR-01821</v>
      </c>
      <c r="C1063" t="s">
        <v>319</v>
      </c>
      <c r="D1063" t="str">
        <f t="shared" si="35"/>
        <v>01821</v>
      </c>
      <c r="E1063" t="s">
        <v>418</v>
      </c>
      <c r="F1063" s="17">
        <v>0</v>
      </c>
      <c r="G1063" s="17">
        <v>0</v>
      </c>
      <c r="H1063" s="17">
        <v>0</v>
      </c>
      <c r="I1063" s="17">
        <v>0</v>
      </c>
      <c r="J1063" s="17">
        <v>0</v>
      </c>
      <c r="K1063" s="17">
        <v>0</v>
      </c>
      <c r="L1063" s="17">
        <v>0</v>
      </c>
      <c r="M1063" s="17">
        <v>0</v>
      </c>
      <c r="N1063" s="17">
        <v>0</v>
      </c>
      <c r="O1063" s="17">
        <v>0</v>
      </c>
      <c r="P1063" s="17">
        <v>0</v>
      </c>
      <c r="Q1063" s="17">
        <v>0</v>
      </c>
      <c r="R1063" s="17">
        <v>0</v>
      </c>
      <c r="S1063" s="17">
        <v>0</v>
      </c>
      <c r="T1063" s="17">
        <v>0</v>
      </c>
      <c r="U1063" s="105">
        <v>0</v>
      </c>
      <c r="V1063" s="105">
        <v>0</v>
      </c>
      <c r="W1063" s="11">
        <v>0</v>
      </c>
      <c r="X1063" s="11">
        <v>0</v>
      </c>
      <c r="Y1063" s="11">
        <v>0</v>
      </c>
      <c r="Z1063" s="11">
        <v>0</v>
      </c>
    </row>
    <row r="1064" spans="1:26" hidden="1" x14ac:dyDescent="0.25">
      <c r="A1064">
        <v>8</v>
      </c>
      <c r="B1064" t="str">
        <f t="shared" si="34"/>
        <v>BCR-01822</v>
      </c>
      <c r="C1064" t="s">
        <v>319</v>
      </c>
      <c r="D1064" t="str">
        <f t="shared" si="35"/>
        <v>01822</v>
      </c>
      <c r="E1064" t="s">
        <v>419</v>
      </c>
      <c r="F1064" s="17">
        <v>832862.03863999993</v>
      </c>
      <c r="G1064" s="17">
        <v>832862.03863999993</v>
      </c>
      <c r="H1064" s="17">
        <v>447657.44189000002</v>
      </c>
      <c r="I1064" s="17">
        <v>499890.45658</v>
      </c>
      <c r="J1064" s="17">
        <v>863069.05869999994</v>
      </c>
      <c r="K1064" s="17">
        <v>793905.67485999991</v>
      </c>
      <c r="L1064" s="17">
        <v>852634.05310000002</v>
      </c>
      <c r="M1064" s="17">
        <v>853561.30618000007</v>
      </c>
      <c r="N1064" s="17">
        <v>1027921.00615</v>
      </c>
      <c r="O1064" s="17">
        <v>1027852</v>
      </c>
      <c r="P1064" s="17">
        <v>1086395</v>
      </c>
      <c r="Q1064" s="17">
        <v>1092043.61417</v>
      </c>
      <c r="R1064" s="17">
        <v>1175049.3437999999</v>
      </c>
      <c r="S1064" s="17">
        <v>1172841.6388399999</v>
      </c>
      <c r="T1064" s="17">
        <v>1221150.9956100001</v>
      </c>
      <c r="U1064" s="105">
        <v>1230436.3899000001</v>
      </c>
      <c r="V1064" s="105">
        <v>1211877.7726</v>
      </c>
      <c r="W1064" s="11">
        <v>1219467.1514400002</v>
      </c>
      <c r="X1064" s="11">
        <v>1332310.43062</v>
      </c>
      <c r="Y1064" s="11">
        <v>1332310.43062</v>
      </c>
      <c r="Z1064" s="11">
        <v>1373653.75452</v>
      </c>
    </row>
    <row r="1065" spans="1:26" hidden="1" x14ac:dyDescent="0.25">
      <c r="A1065">
        <v>8</v>
      </c>
      <c r="B1065" t="str">
        <f t="shared" si="34"/>
        <v>BCR-0183</v>
      </c>
      <c r="C1065" t="s">
        <v>319</v>
      </c>
      <c r="D1065" t="str">
        <f t="shared" si="35"/>
        <v>0183</v>
      </c>
      <c r="E1065" t="s">
        <v>420</v>
      </c>
      <c r="F1065" s="17">
        <v>0</v>
      </c>
      <c r="G1065" s="17">
        <v>0</v>
      </c>
      <c r="H1065" s="17">
        <v>353481.81705000001</v>
      </c>
      <c r="I1065" s="17">
        <v>353481.81705000001</v>
      </c>
      <c r="J1065" s="17">
        <v>0</v>
      </c>
      <c r="K1065" s="17">
        <v>0</v>
      </c>
      <c r="L1065" s="17">
        <v>0</v>
      </c>
      <c r="M1065" s="17">
        <v>0</v>
      </c>
      <c r="N1065" s="17">
        <v>0</v>
      </c>
      <c r="O1065" s="17">
        <v>0</v>
      </c>
      <c r="P1065" s="17">
        <v>0</v>
      </c>
      <c r="Q1065" s="17">
        <v>0</v>
      </c>
      <c r="R1065" s="17">
        <v>0</v>
      </c>
      <c r="S1065" s="17">
        <v>0</v>
      </c>
      <c r="T1065" s="17">
        <v>0</v>
      </c>
      <c r="U1065" s="105">
        <v>0</v>
      </c>
      <c r="V1065" s="105">
        <v>0</v>
      </c>
      <c r="W1065" s="11">
        <v>0</v>
      </c>
      <c r="X1065" s="11">
        <v>0</v>
      </c>
      <c r="Y1065" s="11">
        <v>0</v>
      </c>
      <c r="Z1065" s="11">
        <v>0</v>
      </c>
    </row>
    <row r="1066" spans="1:26" hidden="1" x14ac:dyDescent="0.25">
      <c r="A1066">
        <v>8</v>
      </c>
      <c r="B1066" t="str">
        <f t="shared" si="34"/>
        <v>BCR-0184</v>
      </c>
      <c r="C1066" t="s">
        <v>319</v>
      </c>
      <c r="D1066" t="str">
        <f t="shared" si="35"/>
        <v>0184</v>
      </c>
      <c r="E1066" t="s">
        <v>421</v>
      </c>
      <c r="F1066" s="17">
        <v>0</v>
      </c>
      <c r="G1066" s="17">
        <v>0</v>
      </c>
      <c r="H1066" s="17">
        <v>0</v>
      </c>
      <c r="I1066" s="17">
        <v>0</v>
      </c>
      <c r="J1066" s="17">
        <v>0</v>
      </c>
      <c r="K1066" s="17">
        <v>0</v>
      </c>
      <c r="L1066" s="17">
        <v>0</v>
      </c>
      <c r="M1066" s="17">
        <v>0</v>
      </c>
      <c r="N1066" s="17">
        <v>0</v>
      </c>
      <c r="O1066" s="17">
        <v>0</v>
      </c>
      <c r="P1066" s="17">
        <v>0</v>
      </c>
      <c r="Q1066" s="17">
        <v>0</v>
      </c>
      <c r="R1066" s="17">
        <v>0</v>
      </c>
      <c r="S1066" s="17">
        <v>0</v>
      </c>
      <c r="T1066" s="17">
        <v>0</v>
      </c>
      <c r="U1066" s="105">
        <v>0</v>
      </c>
      <c r="V1066" s="105">
        <v>0</v>
      </c>
      <c r="W1066" s="11">
        <v>0</v>
      </c>
      <c r="X1066" s="11">
        <v>0</v>
      </c>
      <c r="Y1066" s="11">
        <v>0</v>
      </c>
      <c r="Z1066" s="11">
        <v>0</v>
      </c>
    </row>
    <row r="1067" spans="1:26" hidden="1" x14ac:dyDescent="0.25">
      <c r="A1067">
        <v>8</v>
      </c>
      <c r="B1067" t="str">
        <f t="shared" si="34"/>
        <v>BCR-0210</v>
      </c>
      <c r="C1067" t="s">
        <v>319</v>
      </c>
      <c r="D1067" t="str">
        <f t="shared" si="35"/>
        <v>0210</v>
      </c>
      <c r="E1067" t="s">
        <v>423</v>
      </c>
      <c r="F1067" s="17">
        <v>0</v>
      </c>
      <c r="G1067" s="17">
        <v>0</v>
      </c>
      <c r="H1067" s="17">
        <v>0</v>
      </c>
      <c r="I1067" s="17">
        <v>0</v>
      </c>
      <c r="J1067" s="17">
        <v>0</v>
      </c>
      <c r="K1067" s="17">
        <v>0</v>
      </c>
      <c r="L1067" s="17">
        <v>0</v>
      </c>
      <c r="M1067" s="17">
        <v>0</v>
      </c>
      <c r="N1067" s="17">
        <v>0</v>
      </c>
      <c r="O1067" s="17">
        <v>0</v>
      </c>
      <c r="P1067" s="17">
        <v>0</v>
      </c>
      <c r="Q1067" s="17">
        <v>0</v>
      </c>
      <c r="R1067" s="17">
        <v>0</v>
      </c>
      <c r="S1067" s="17">
        <v>0</v>
      </c>
      <c r="T1067" s="17">
        <v>0</v>
      </c>
      <c r="U1067" s="105">
        <v>0</v>
      </c>
      <c r="V1067" s="105">
        <v>0</v>
      </c>
      <c r="W1067" s="11">
        <v>0</v>
      </c>
      <c r="X1067" s="11">
        <v>0</v>
      </c>
      <c r="Y1067" s="11">
        <v>0</v>
      </c>
      <c r="Z1067" s="11">
        <v>0</v>
      </c>
    </row>
    <row r="1068" spans="1:26" hidden="1" x14ac:dyDescent="0.25">
      <c r="A1068">
        <v>8</v>
      </c>
      <c r="B1068" t="str">
        <f t="shared" si="34"/>
        <v>BCR-0214</v>
      </c>
      <c r="C1068" t="s">
        <v>319</v>
      </c>
      <c r="D1068" t="str">
        <f t="shared" si="35"/>
        <v>0214</v>
      </c>
      <c r="E1068" t="s">
        <v>424</v>
      </c>
      <c r="F1068" s="17">
        <v>0</v>
      </c>
      <c r="G1068" s="17">
        <v>0</v>
      </c>
      <c r="H1068" s="17">
        <v>0</v>
      </c>
      <c r="I1068" s="17">
        <v>0</v>
      </c>
      <c r="J1068" s="17">
        <v>0</v>
      </c>
      <c r="K1068" s="17">
        <v>0</v>
      </c>
      <c r="L1068" s="17">
        <v>0</v>
      </c>
      <c r="M1068" s="17">
        <v>0</v>
      </c>
      <c r="N1068" s="17">
        <v>0</v>
      </c>
      <c r="O1068" s="17">
        <v>0</v>
      </c>
      <c r="P1068" s="17">
        <v>0</v>
      </c>
      <c r="Q1068" s="17">
        <v>0</v>
      </c>
      <c r="R1068" s="17">
        <v>0</v>
      </c>
      <c r="S1068" s="17">
        <v>0</v>
      </c>
      <c r="T1068" s="17">
        <v>0</v>
      </c>
      <c r="U1068" s="105">
        <v>0</v>
      </c>
      <c r="V1068" s="105">
        <v>0</v>
      </c>
      <c r="W1068" s="11">
        <v>0</v>
      </c>
      <c r="X1068" s="11">
        <v>0</v>
      </c>
      <c r="Y1068" s="11">
        <v>0</v>
      </c>
      <c r="Z1068" s="11">
        <v>0</v>
      </c>
    </row>
    <row r="1069" spans="1:26" hidden="1" x14ac:dyDescent="0.25">
      <c r="A1069">
        <v>8</v>
      </c>
      <c r="B1069" t="str">
        <f t="shared" si="34"/>
        <v>BCR-022</v>
      </c>
      <c r="C1069" t="s">
        <v>319</v>
      </c>
      <c r="D1069" t="str">
        <f t="shared" si="35"/>
        <v>022</v>
      </c>
      <c r="E1069" t="s">
        <v>425</v>
      </c>
      <c r="F1069" s="17">
        <v>0</v>
      </c>
      <c r="G1069" s="17">
        <v>0</v>
      </c>
      <c r="H1069" s="17">
        <v>0</v>
      </c>
      <c r="I1069" s="17">
        <v>0</v>
      </c>
      <c r="J1069" s="17">
        <v>0</v>
      </c>
      <c r="K1069" s="17">
        <v>0</v>
      </c>
      <c r="L1069" s="17">
        <v>0</v>
      </c>
      <c r="M1069" s="17">
        <v>0</v>
      </c>
      <c r="N1069" s="17">
        <v>0</v>
      </c>
      <c r="O1069" s="17">
        <v>0</v>
      </c>
      <c r="P1069" s="17">
        <v>0</v>
      </c>
      <c r="Q1069" s="17">
        <v>0</v>
      </c>
      <c r="R1069" s="17">
        <v>0</v>
      </c>
      <c r="S1069" s="17">
        <v>0</v>
      </c>
      <c r="T1069" s="17">
        <v>0</v>
      </c>
      <c r="U1069" s="105">
        <v>0</v>
      </c>
      <c r="V1069" s="105">
        <v>0</v>
      </c>
      <c r="W1069" s="11">
        <v>0</v>
      </c>
      <c r="X1069" s="11">
        <v>0</v>
      </c>
      <c r="Y1069" s="11">
        <v>0</v>
      </c>
      <c r="Z1069" s="11">
        <v>0</v>
      </c>
    </row>
    <row r="1070" spans="1:26" hidden="1" x14ac:dyDescent="0.25">
      <c r="A1070">
        <v>8</v>
      </c>
      <c r="B1070" t="str">
        <f t="shared" si="34"/>
        <v>BCR-023</v>
      </c>
      <c r="C1070" t="s">
        <v>319</v>
      </c>
      <c r="D1070" t="str">
        <f t="shared" si="35"/>
        <v>023</v>
      </c>
      <c r="E1070" t="s">
        <v>426</v>
      </c>
      <c r="F1070" s="17">
        <v>0</v>
      </c>
      <c r="G1070" s="17">
        <v>0</v>
      </c>
      <c r="H1070" s="17">
        <v>0</v>
      </c>
      <c r="I1070" s="17">
        <v>0</v>
      </c>
      <c r="J1070" s="17">
        <v>0</v>
      </c>
      <c r="K1070" s="17">
        <v>0</v>
      </c>
      <c r="L1070" s="17">
        <v>0</v>
      </c>
      <c r="M1070" s="17">
        <v>0</v>
      </c>
      <c r="N1070" s="17">
        <v>0</v>
      </c>
      <c r="O1070" s="17">
        <v>0</v>
      </c>
      <c r="P1070" s="17">
        <v>0</v>
      </c>
      <c r="Q1070" s="17">
        <v>0</v>
      </c>
      <c r="R1070" s="17">
        <v>0</v>
      </c>
      <c r="S1070" s="17">
        <v>0</v>
      </c>
      <c r="T1070" s="17">
        <v>0</v>
      </c>
      <c r="U1070" s="105">
        <v>0</v>
      </c>
      <c r="V1070" s="105">
        <v>0</v>
      </c>
      <c r="W1070" s="11">
        <v>0</v>
      </c>
      <c r="X1070" s="11">
        <v>0</v>
      </c>
      <c r="Y1070" s="11">
        <v>0</v>
      </c>
      <c r="Z1070" s="11">
        <v>0</v>
      </c>
    </row>
    <row r="1071" spans="1:26" hidden="1" x14ac:dyDescent="0.25">
      <c r="A1071">
        <v>8</v>
      </c>
      <c r="B1071" t="str">
        <f t="shared" si="34"/>
        <v>BCR-024</v>
      </c>
      <c r="C1071" t="s">
        <v>319</v>
      </c>
      <c r="D1071" t="str">
        <f t="shared" si="35"/>
        <v>024</v>
      </c>
      <c r="E1071" t="s">
        <v>427</v>
      </c>
      <c r="F1071" s="17">
        <v>0</v>
      </c>
      <c r="G1071" s="17">
        <v>0</v>
      </c>
      <c r="H1071" s="17">
        <v>0</v>
      </c>
      <c r="I1071" s="17">
        <v>0</v>
      </c>
      <c r="J1071" s="17">
        <v>0</v>
      </c>
      <c r="K1071" s="17">
        <v>0</v>
      </c>
      <c r="L1071" s="17">
        <v>0</v>
      </c>
      <c r="M1071" s="17">
        <v>0</v>
      </c>
      <c r="N1071" s="17">
        <v>0</v>
      </c>
      <c r="O1071" s="17">
        <v>0</v>
      </c>
      <c r="P1071" s="17">
        <v>0</v>
      </c>
      <c r="Q1071" s="17">
        <v>0</v>
      </c>
      <c r="R1071" s="17">
        <v>0</v>
      </c>
      <c r="S1071" s="17">
        <v>0</v>
      </c>
      <c r="T1071" s="17">
        <v>0</v>
      </c>
      <c r="U1071" s="105">
        <v>0</v>
      </c>
      <c r="V1071" s="105">
        <v>0</v>
      </c>
      <c r="W1071" s="11">
        <v>0</v>
      </c>
      <c r="X1071" s="11">
        <v>0</v>
      </c>
      <c r="Y1071" s="11">
        <v>0</v>
      </c>
      <c r="Z1071" s="11">
        <v>0</v>
      </c>
    </row>
    <row r="1072" spans="1:26" hidden="1" x14ac:dyDescent="0.25">
      <c r="A1072">
        <v>8</v>
      </c>
      <c r="B1072" t="str">
        <f t="shared" si="34"/>
        <v>BCR-025</v>
      </c>
      <c r="C1072" t="s">
        <v>319</v>
      </c>
      <c r="D1072" t="str">
        <f t="shared" si="35"/>
        <v>025</v>
      </c>
      <c r="E1072" t="s">
        <v>428</v>
      </c>
      <c r="F1072" s="17">
        <v>0</v>
      </c>
      <c r="G1072" s="17">
        <v>0</v>
      </c>
      <c r="H1072" s="17">
        <v>0</v>
      </c>
      <c r="I1072" s="17">
        <v>0</v>
      </c>
      <c r="J1072" s="17">
        <v>0</v>
      </c>
      <c r="K1072" s="17">
        <v>0</v>
      </c>
      <c r="L1072" s="17">
        <v>0</v>
      </c>
      <c r="M1072" s="17">
        <v>0</v>
      </c>
      <c r="N1072" s="17">
        <v>0</v>
      </c>
      <c r="O1072" s="17">
        <v>0</v>
      </c>
      <c r="P1072" s="17">
        <v>0</v>
      </c>
      <c r="Q1072" s="17">
        <v>0</v>
      </c>
      <c r="R1072" s="17">
        <v>0</v>
      </c>
      <c r="S1072" s="17">
        <v>0</v>
      </c>
      <c r="T1072" s="17">
        <v>0</v>
      </c>
      <c r="U1072" s="105">
        <v>0</v>
      </c>
      <c r="V1072" s="105">
        <v>0</v>
      </c>
      <c r="W1072" s="11">
        <v>0</v>
      </c>
      <c r="X1072" s="11">
        <v>0</v>
      </c>
      <c r="Y1072" s="11">
        <v>0</v>
      </c>
      <c r="Z1072" s="11">
        <v>0</v>
      </c>
    </row>
    <row r="1073" spans="1:26" hidden="1" x14ac:dyDescent="0.25">
      <c r="A1073">
        <v>8</v>
      </c>
      <c r="B1073" t="str">
        <f t="shared" si="34"/>
        <v>BCR-030</v>
      </c>
      <c r="C1073" t="s">
        <v>319</v>
      </c>
      <c r="D1073" t="str">
        <f t="shared" si="35"/>
        <v>030</v>
      </c>
      <c r="E1073" t="s">
        <v>430</v>
      </c>
      <c r="F1073" s="17">
        <v>0</v>
      </c>
      <c r="G1073" s="17">
        <v>0</v>
      </c>
      <c r="H1073" s="17">
        <v>0</v>
      </c>
      <c r="I1073" s="17">
        <v>0</v>
      </c>
      <c r="J1073" s="17">
        <v>0</v>
      </c>
      <c r="K1073" s="17">
        <v>0</v>
      </c>
      <c r="L1073" s="17">
        <v>0</v>
      </c>
      <c r="M1073" s="17">
        <v>0</v>
      </c>
      <c r="N1073" s="17">
        <v>0</v>
      </c>
      <c r="O1073" s="17">
        <v>0</v>
      </c>
      <c r="P1073" s="17">
        <v>0</v>
      </c>
      <c r="Q1073" s="17">
        <v>0</v>
      </c>
      <c r="R1073" s="17">
        <v>18851.615119999999</v>
      </c>
      <c r="S1073" s="17">
        <v>18851.615119999999</v>
      </c>
      <c r="T1073" s="17">
        <v>0</v>
      </c>
      <c r="U1073" s="105">
        <v>0</v>
      </c>
      <c r="V1073" s="105">
        <v>0</v>
      </c>
      <c r="W1073" s="11">
        <v>0</v>
      </c>
      <c r="X1073" s="11">
        <v>0</v>
      </c>
      <c r="Y1073" s="11">
        <v>0</v>
      </c>
      <c r="Z1073" s="11">
        <v>0</v>
      </c>
    </row>
    <row r="1074" spans="1:26" hidden="1" x14ac:dyDescent="0.25">
      <c r="A1074">
        <v>8</v>
      </c>
      <c r="B1074" t="str">
        <f t="shared" si="34"/>
        <v>BCR-031</v>
      </c>
      <c r="C1074" t="s">
        <v>319</v>
      </c>
      <c r="D1074" t="str">
        <f t="shared" si="35"/>
        <v>031</v>
      </c>
      <c r="E1074" t="s">
        <v>431</v>
      </c>
      <c r="F1074" s="17">
        <v>18187.74322</v>
      </c>
      <c r="G1074" s="17">
        <v>18187.74322</v>
      </c>
      <c r="H1074" s="17">
        <v>19454.252830000001</v>
      </c>
      <c r="I1074" s="17">
        <v>19454.252830000001</v>
      </c>
      <c r="J1074" s="17">
        <v>18627.581529999999</v>
      </c>
      <c r="K1074" s="17">
        <v>18627.581529999999</v>
      </c>
      <c r="L1074" s="17">
        <v>36375.363700000002</v>
      </c>
      <c r="M1074" s="17">
        <v>36375.363700000002</v>
      </c>
      <c r="N1074" s="17">
        <v>60927.627390000001</v>
      </c>
      <c r="O1074" s="17">
        <v>60927.627390000001</v>
      </c>
      <c r="P1074" s="17">
        <v>60767</v>
      </c>
      <c r="Q1074" s="17">
        <v>60767</v>
      </c>
      <c r="R1074" s="17">
        <v>67669.987940000006</v>
      </c>
      <c r="S1074" s="17">
        <v>67669.987940000006</v>
      </c>
      <c r="T1074" s="17">
        <v>269.07384000000002</v>
      </c>
      <c r="U1074" s="105">
        <v>269.07384000000002</v>
      </c>
      <c r="V1074" s="105">
        <v>278.54302000000001</v>
      </c>
      <c r="W1074" s="11">
        <v>278.54302000000001</v>
      </c>
      <c r="X1074" s="11">
        <v>233.86260000000001</v>
      </c>
      <c r="Y1074" s="11">
        <v>233.86260000000001</v>
      </c>
      <c r="Z1074" s="11">
        <v>0</v>
      </c>
    </row>
    <row r="1075" spans="1:26" hidden="1" x14ac:dyDescent="0.25">
      <c r="A1075">
        <v>8</v>
      </c>
      <c r="B1075" t="str">
        <f t="shared" si="34"/>
        <v>BCR-0320</v>
      </c>
      <c r="C1075" t="s">
        <v>319</v>
      </c>
      <c r="D1075" t="str">
        <f t="shared" si="35"/>
        <v>0320</v>
      </c>
      <c r="E1075" t="s">
        <v>432</v>
      </c>
      <c r="F1075" s="17">
        <v>0</v>
      </c>
      <c r="G1075" s="17">
        <v>0</v>
      </c>
      <c r="H1075" s="17">
        <v>0</v>
      </c>
      <c r="I1075" s="17">
        <v>0</v>
      </c>
      <c r="J1075" s="17">
        <v>0</v>
      </c>
      <c r="K1075" s="17">
        <v>0</v>
      </c>
      <c r="L1075" s="17">
        <v>0</v>
      </c>
      <c r="M1075" s="17">
        <v>0</v>
      </c>
      <c r="N1075" s="17">
        <v>0</v>
      </c>
      <c r="O1075" s="17">
        <v>0</v>
      </c>
      <c r="P1075" s="17">
        <v>0</v>
      </c>
      <c r="Q1075" s="17">
        <v>0</v>
      </c>
      <c r="R1075" s="17">
        <v>0</v>
      </c>
      <c r="S1075" s="17">
        <v>98279.253100000002</v>
      </c>
      <c r="T1075" s="17">
        <v>0</v>
      </c>
      <c r="U1075" s="105">
        <v>0</v>
      </c>
      <c r="V1075" s="105">
        <v>0</v>
      </c>
      <c r="W1075" s="11">
        <v>0</v>
      </c>
      <c r="X1075" s="11">
        <v>0</v>
      </c>
      <c r="Y1075" s="11">
        <v>0</v>
      </c>
      <c r="Z1075" s="11">
        <v>0</v>
      </c>
    </row>
    <row r="1076" spans="1:26" hidden="1" x14ac:dyDescent="0.25">
      <c r="A1076">
        <v>8</v>
      </c>
      <c r="B1076" t="str">
        <f t="shared" si="34"/>
        <v>BCR-0321</v>
      </c>
      <c r="C1076" t="s">
        <v>319</v>
      </c>
      <c r="D1076" t="str">
        <f t="shared" si="35"/>
        <v>0321</v>
      </c>
      <c r="E1076" t="s">
        <v>433</v>
      </c>
      <c r="F1076" s="17">
        <v>86215.24414000001</v>
      </c>
      <c r="G1076" s="17">
        <v>86217</v>
      </c>
      <c r="H1076" s="17">
        <v>88518.754730000001</v>
      </c>
      <c r="I1076" s="17">
        <v>88408.067489999987</v>
      </c>
      <c r="J1076" s="17">
        <v>89888.134579999998</v>
      </c>
      <c r="K1076" s="17">
        <v>90421.614610000004</v>
      </c>
      <c r="L1076" s="17">
        <v>90483.881930000003</v>
      </c>
      <c r="M1076" s="17">
        <v>90287.728969999996</v>
      </c>
      <c r="N1076" s="17">
        <v>92334.392210000005</v>
      </c>
      <c r="O1076" s="17">
        <v>92334.392210000005</v>
      </c>
      <c r="P1076" s="17">
        <v>95505</v>
      </c>
      <c r="Q1076" s="17">
        <v>95566.561729999987</v>
      </c>
      <c r="R1076" s="17">
        <v>98279.253100000002</v>
      </c>
      <c r="S1076" s="17">
        <v>0</v>
      </c>
      <c r="T1076" s="17">
        <v>97788.013630000016</v>
      </c>
      <c r="U1076" s="105">
        <v>97787.840649999998</v>
      </c>
      <c r="V1076" s="105">
        <v>111132.52193</v>
      </c>
      <c r="W1076" s="11">
        <v>113403.35943999997</v>
      </c>
      <c r="X1076" s="11">
        <v>130920.97499000003</v>
      </c>
      <c r="Y1076" s="11">
        <v>130920.97499000003</v>
      </c>
      <c r="Z1076" s="11">
        <v>125566.04797999993</v>
      </c>
    </row>
    <row r="1077" spans="1:26" hidden="1" x14ac:dyDescent="0.25">
      <c r="A1077">
        <v>8</v>
      </c>
      <c r="B1077" t="str">
        <f t="shared" si="34"/>
        <v>BCR-0322</v>
      </c>
      <c r="C1077" t="s">
        <v>319</v>
      </c>
      <c r="D1077" t="str">
        <f t="shared" si="35"/>
        <v>0322</v>
      </c>
      <c r="E1077" t="s">
        <v>434</v>
      </c>
      <c r="F1077" s="17">
        <v>0</v>
      </c>
      <c r="G1077" s="17">
        <v>0</v>
      </c>
      <c r="H1077" s="17">
        <v>0</v>
      </c>
      <c r="I1077" s="17">
        <v>0</v>
      </c>
      <c r="J1077" s="17">
        <v>0</v>
      </c>
      <c r="K1077" s="17">
        <v>0</v>
      </c>
      <c r="L1077" s="17">
        <v>0</v>
      </c>
      <c r="M1077" s="17">
        <v>0</v>
      </c>
      <c r="N1077" s="17">
        <v>0</v>
      </c>
      <c r="O1077" s="17">
        <v>0</v>
      </c>
      <c r="P1077" s="17">
        <v>0</v>
      </c>
      <c r="Q1077" s="17">
        <v>0</v>
      </c>
      <c r="R1077" s="17">
        <v>0</v>
      </c>
      <c r="S1077" s="17">
        <v>0</v>
      </c>
      <c r="T1077" s="17">
        <v>0</v>
      </c>
      <c r="U1077" s="105">
        <v>0</v>
      </c>
      <c r="V1077" s="105">
        <v>0</v>
      </c>
      <c r="W1077" s="11">
        <v>0</v>
      </c>
      <c r="X1077" s="11">
        <v>0</v>
      </c>
      <c r="Y1077" s="11">
        <v>0</v>
      </c>
      <c r="Z1077" s="11">
        <v>0</v>
      </c>
    </row>
    <row r="1078" spans="1:26" hidden="1" x14ac:dyDescent="0.25">
      <c r="A1078">
        <v>8</v>
      </c>
      <c r="B1078" t="str">
        <f t="shared" si="34"/>
        <v>BCR-033</v>
      </c>
      <c r="C1078" t="s">
        <v>319</v>
      </c>
      <c r="D1078" t="str">
        <f t="shared" si="35"/>
        <v>033</v>
      </c>
      <c r="E1078" t="s">
        <v>435</v>
      </c>
      <c r="F1078" s="17">
        <v>0</v>
      </c>
      <c r="G1078" s="17">
        <v>0</v>
      </c>
      <c r="H1078" s="17">
        <v>0</v>
      </c>
      <c r="I1078" s="17">
        <v>0</v>
      </c>
      <c r="J1078" s="17">
        <v>0</v>
      </c>
      <c r="K1078" s="17">
        <v>0</v>
      </c>
      <c r="L1078" s="17">
        <v>0</v>
      </c>
      <c r="M1078" s="17">
        <v>0</v>
      </c>
      <c r="N1078" s="17">
        <v>0</v>
      </c>
      <c r="O1078" s="17">
        <v>0</v>
      </c>
      <c r="P1078" s="17">
        <v>0</v>
      </c>
      <c r="Q1078" s="17">
        <v>0</v>
      </c>
      <c r="R1078" s="17">
        <v>0</v>
      </c>
      <c r="S1078" s="17">
        <v>0</v>
      </c>
      <c r="T1078" s="17">
        <v>0</v>
      </c>
      <c r="U1078" s="105">
        <v>0</v>
      </c>
      <c r="V1078" s="105">
        <v>0</v>
      </c>
      <c r="W1078" s="11">
        <v>0</v>
      </c>
      <c r="X1078" s="11">
        <v>0</v>
      </c>
      <c r="Y1078" s="11">
        <v>0</v>
      </c>
      <c r="Z1078" s="11">
        <v>0</v>
      </c>
    </row>
    <row r="1079" spans="1:26" hidden="1" x14ac:dyDescent="0.25">
      <c r="A1079">
        <v>8</v>
      </c>
      <c r="B1079" t="str">
        <f t="shared" si="34"/>
        <v>BCR-034</v>
      </c>
      <c r="C1079" t="s">
        <v>319</v>
      </c>
      <c r="D1079" t="str">
        <f t="shared" si="35"/>
        <v>034</v>
      </c>
      <c r="E1079" t="s">
        <v>436</v>
      </c>
      <c r="F1079" s="17">
        <v>0</v>
      </c>
      <c r="G1079" s="17">
        <v>0</v>
      </c>
      <c r="H1079" s="17">
        <v>0</v>
      </c>
      <c r="I1079" s="17">
        <v>0</v>
      </c>
      <c r="J1079" s="17">
        <v>0</v>
      </c>
      <c r="K1079" s="17">
        <v>0</v>
      </c>
      <c r="L1079" s="17">
        <v>0</v>
      </c>
      <c r="M1079" s="17">
        <v>0</v>
      </c>
      <c r="N1079" s="17">
        <v>0</v>
      </c>
      <c r="O1079" s="17">
        <v>0</v>
      </c>
      <c r="P1079" s="17">
        <v>0</v>
      </c>
      <c r="Q1079" s="17">
        <v>0</v>
      </c>
      <c r="R1079" s="17">
        <v>0</v>
      </c>
      <c r="S1079" s="17">
        <v>0</v>
      </c>
      <c r="T1079" s="17">
        <v>0</v>
      </c>
      <c r="U1079" s="105">
        <v>0</v>
      </c>
      <c r="V1079" s="105">
        <v>0</v>
      </c>
      <c r="W1079" s="11">
        <v>0</v>
      </c>
      <c r="X1079" s="11">
        <v>0</v>
      </c>
      <c r="Y1079" s="11">
        <v>0</v>
      </c>
      <c r="Z1079" s="11">
        <v>0</v>
      </c>
    </row>
    <row r="1080" spans="1:26" hidden="1" x14ac:dyDescent="0.25">
      <c r="A1080">
        <v>8</v>
      </c>
      <c r="B1080" t="str">
        <f t="shared" si="34"/>
        <v>BCR-0350</v>
      </c>
      <c r="C1080" t="s">
        <v>319</v>
      </c>
      <c r="D1080" t="str">
        <f t="shared" si="35"/>
        <v>0350</v>
      </c>
      <c r="E1080" t="s">
        <v>437</v>
      </c>
      <c r="F1080" s="17">
        <v>0</v>
      </c>
      <c r="G1080" s="17">
        <v>0</v>
      </c>
      <c r="H1080" s="17">
        <v>0</v>
      </c>
      <c r="I1080" s="17">
        <v>0</v>
      </c>
      <c r="J1080" s="17">
        <v>0</v>
      </c>
      <c r="K1080" s="17">
        <v>0</v>
      </c>
      <c r="L1080" s="17">
        <v>0</v>
      </c>
      <c r="M1080" s="17">
        <v>0</v>
      </c>
      <c r="N1080" s="17">
        <v>0</v>
      </c>
      <c r="O1080" s="17">
        <v>0</v>
      </c>
      <c r="P1080" s="17">
        <v>0</v>
      </c>
      <c r="Q1080" s="17">
        <v>0</v>
      </c>
      <c r="R1080" s="17">
        <v>0</v>
      </c>
      <c r="S1080" s="17">
        <v>0</v>
      </c>
      <c r="T1080" s="17">
        <v>0</v>
      </c>
      <c r="U1080" s="105">
        <v>0</v>
      </c>
      <c r="V1080" s="105">
        <v>0</v>
      </c>
      <c r="W1080" s="11">
        <v>0</v>
      </c>
      <c r="X1080" s="11">
        <v>0</v>
      </c>
      <c r="Y1080" s="11">
        <v>0</v>
      </c>
      <c r="Z1080" s="11">
        <v>0</v>
      </c>
    </row>
    <row r="1081" spans="1:26" hidden="1" x14ac:dyDescent="0.25">
      <c r="A1081">
        <v>8</v>
      </c>
      <c r="B1081" t="str">
        <f t="shared" si="34"/>
        <v>BCR-0351</v>
      </c>
      <c r="C1081" t="s">
        <v>319</v>
      </c>
      <c r="D1081" t="str">
        <f t="shared" si="35"/>
        <v>0351</v>
      </c>
      <c r="E1081" t="s">
        <v>438</v>
      </c>
      <c r="F1081" s="17">
        <v>3.7591999999999999</v>
      </c>
      <c r="G1081" s="17">
        <v>3.7591999999999999</v>
      </c>
      <c r="H1081" s="17">
        <v>18.71021</v>
      </c>
      <c r="I1081" s="17">
        <v>18.71021</v>
      </c>
      <c r="J1081" s="17">
        <v>26.097549999999998</v>
      </c>
      <c r="K1081" s="17">
        <v>26.097549999999998</v>
      </c>
      <c r="L1081" s="17">
        <v>2.1132399999999998</v>
      </c>
      <c r="M1081" s="17">
        <v>2.1132399999999998</v>
      </c>
      <c r="N1081" s="17">
        <v>130.52368000000001</v>
      </c>
      <c r="O1081" s="17">
        <v>130.52368000000001</v>
      </c>
      <c r="P1081" s="17">
        <v>125</v>
      </c>
      <c r="Q1081" s="17">
        <v>125</v>
      </c>
      <c r="R1081" s="17">
        <v>79.445750000000004</v>
      </c>
      <c r="S1081" s="17">
        <v>79.445750000000004</v>
      </c>
      <c r="T1081" s="17">
        <v>0</v>
      </c>
      <c r="U1081" s="105">
        <v>0</v>
      </c>
      <c r="V1081" s="105">
        <v>0</v>
      </c>
      <c r="W1081" s="11">
        <v>0</v>
      </c>
      <c r="X1081" s="11">
        <v>0</v>
      </c>
      <c r="Y1081" s="11">
        <v>0</v>
      </c>
      <c r="Z1081" s="11">
        <v>0</v>
      </c>
    </row>
    <row r="1082" spans="1:26" hidden="1" x14ac:dyDescent="0.25">
      <c r="A1082">
        <v>8</v>
      </c>
      <c r="B1082" t="str">
        <f t="shared" si="34"/>
        <v>BCR-0352</v>
      </c>
      <c r="C1082" t="s">
        <v>319</v>
      </c>
      <c r="D1082" t="str">
        <f t="shared" si="35"/>
        <v>0352</v>
      </c>
      <c r="E1082" t="s">
        <v>439</v>
      </c>
      <c r="F1082" s="17">
        <v>0</v>
      </c>
      <c r="G1082" s="17">
        <v>0</v>
      </c>
      <c r="H1082" s="17">
        <v>0</v>
      </c>
      <c r="I1082" s="17">
        <v>0</v>
      </c>
      <c r="J1082" s="17">
        <v>0</v>
      </c>
      <c r="K1082" s="17">
        <v>0</v>
      </c>
      <c r="L1082" s="17">
        <v>0</v>
      </c>
      <c r="M1082" s="17">
        <v>0</v>
      </c>
      <c r="N1082" s="17">
        <v>0</v>
      </c>
      <c r="O1082" s="17">
        <v>0</v>
      </c>
      <c r="P1082" s="17">
        <v>0</v>
      </c>
      <c r="Q1082" s="17">
        <v>0</v>
      </c>
      <c r="R1082" s="17">
        <v>0</v>
      </c>
      <c r="S1082" s="17">
        <v>0</v>
      </c>
      <c r="T1082" s="17">
        <v>0</v>
      </c>
      <c r="U1082" s="105">
        <v>0</v>
      </c>
      <c r="V1082" s="105">
        <v>0</v>
      </c>
      <c r="W1082" s="11">
        <v>0</v>
      </c>
      <c r="X1082" s="11">
        <v>0</v>
      </c>
      <c r="Y1082" s="11">
        <v>0</v>
      </c>
      <c r="Z1082" s="11">
        <v>0</v>
      </c>
    </row>
    <row r="1083" spans="1:26" hidden="1" x14ac:dyDescent="0.25">
      <c r="A1083">
        <v>8</v>
      </c>
      <c r="B1083" t="str">
        <f t="shared" si="34"/>
        <v>BCR-0353</v>
      </c>
      <c r="C1083" t="s">
        <v>319</v>
      </c>
      <c r="D1083" t="str">
        <f t="shared" si="35"/>
        <v>0353</v>
      </c>
      <c r="E1083" t="s">
        <v>440</v>
      </c>
      <c r="F1083" s="17">
        <v>0</v>
      </c>
      <c r="G1083" s="17">
        <v>0</v>
      </c>
      <c r="H1083" s="17">
        <v>0</v>
      </c>
      <c r="I1083" s="17">
        <v>0</v>
      </c>
      <c r="J1083" s="17">
        <v>0</v>
      </c>
      <c r="K1083" s="17">
        <v>0</v>
      </c>
      <c r="L1083" s="17">
        <v>0</v>
      </c>
      <c r="M1083" s="17">
        <v>0</v>
      </c>
      <c r="N1083" s="17">
        <v>0</v>
      </c>
      <c r="O1083" s="17">
        <v>0</v>
      </c>
      <c r="P1083" s="17">
        <v>0</v>
      </c>
      <c r="Q1083" s="17">
        <v>0</v>
      </c>
      <c r="R1083" s="17">
        <v>0</v>
      </c>
      <c r="S1083" s="17">
        <v>0</v>
      </c>
      <c r="T1083" s="17">
        <v>0</v>
      </c>
      <c r="U1083" s="105">
        <v>0</v>
      </c>
      <c r="V1083" s="105">
        <v>0</v>
      </c>
      <c r="W1083" s="11">
        <v>0</v>
      </c>
      <c r="X1083" s="11">
        <v>0</v>
      </c>
      <c r="Y1083" s="11">
        <v>0</v>
      </c>
      <c r="Z1083" s="11">
        <v>0</v>
      </c>
    </row>
    <row r="1084" spans="1:26" hidden="1" x14ac:dyDescent="0.25">
      <c r="A1084">
        <v>8</v>
      </c>
      <c r="B1084" t="str">
        <f t="shared" si="34"/>
        <v>BCR-0354</v>
      </c>
      <c r="C1084" t="s">
        <v>319</v>
      </c>
      <c r="D1084" t="str">
        <f t="shared" si="35"/>
        <v>0354</v>
      </c>
      <c r="E1084" t="s">
        <v>441</v>
      </c>
      <c r="F1084" s="17">
        <v>0</v>
      </c>
      <c r="G1084" s="17">
        <v>0</v>
      </c>
      <c r="H1084" s="17">
        <v>0</v>
      </c>
      <c r="I1084" s="17">
        <v>0</v>
      </c>
      <c r="J1084" s="17">
        <v>0</v>
      </c>
      <c r="K1084" s="17">
        <v>0</v>
      </c>
      <c r="L1084" s="17">
        <v>0</v>
      </c>
      <c r="M1084" s="17">
        <v>0</v>
      </c>
      <c r="N1084" s="17">
        <v>0</v>
      </c>
      <c r="O1084" s="17">
        <v>0</v>
      </c>
      <c r="P1084" s="17">
        <v>0</v>
      </c>
      <c r="Q1084" s="17">
        <v>0</v>
      </c>
      <c r="R1084" s="17">
        <v>0</v>
      </c>
      <c r="S1084" s="17">
        <v>0</v>
      </c>
      <c r="T1084" s="17">
        <v>0</v>
      </c>
      <c r="U1084" s="105">
        <v>0</v>
      </c>
      <c r="V1084" s="105">
        <v>0</v>
      </c>
      <c r="W1084" s="11">
        <v>0</v>
      </c>
      <c r="X1084" s="11">
        <v>0</v>
      </c>
      <c r="Y1084" s="11">
        <v>0</v>
      </c>
      <c r="Z1084" s="11">
        <v>0</v>
      </c>
    </row>
    <row r="1085" spans="1:26" hidden="1" x14ac:dyDescent="0.25">
      <c r="A1085">
        <v>8</v>
      </c>
      <c r="B1085" t="str">
        <f t="shared" si="34"/>
        <v>BCR-036</v>
      </c>
      <c r="C1085" t="s">
        <v>319</v>
      </c>
      <c r="D1085" t="str">
        <f t="shared" si="35"/>
        <v>036</v>
      </c>
      <c r="E1085" t="s">
        <v>442</v>
      </c>
      <c r="F1085" s="17">
        <v>0</v>
      </c>
      <c r="G1085" s="17">
        <v>0</v>
      </c>
      <c r="H1085" s="17">
        <v>0</v>
      </c>
      <c r="I1085" s="17">
        <v>0</v>
      </c>
      <c r="J1085" s="17">
        <v>0</v>
      </c>
      <c r="K1085" s="17">
        <v>0</v>
      </c>
      <c r="L1085" s="17">
        <v>0</v>
      </c>
      <c r="M1085" s="17">
        <v>0</v>
      </c>
      <c r="N1085" s="17">
        <v>0</v>
      </c>
      <c r="O1085" s="17">
        <v>0</v>
      </c>
      <c r="P1085" s="17">
        <v>0</v>
      </c>
      <c r="Q1085" s="17">
        <v>0</v>
      </c>
      <c r="R1085" s="17">
        <v>0</v>
      </c>
      <c r="S1085" s="17">
        <v>0</v>
      </c>
      <c r="T1085" s="17">
        <v>82823.982360000009</v>
      </c>
      <c r="U1085" s="105">
        <v>82823.381940000007</v>
      </c>
      <c r="V1085" s="105">
        <v>96590.003519999998</v>
      </c>
      <c r="W1085" s="11">
        <v>96590.003520000013</v>
      </c>
      <c r="X1085" s="11">
        <v>104738.73307</v>
      </c>
      <c r="Y1085" s="11">
        <v>104738.73307</v>
      </c>
      <c r="Z1085" s="11">
        <v>92799.098849999995</v>
      </c>
    </row>
    <row r="1086" spans="1:26" hidden="1" x14ac:dyDescent="0.25">
      <c r="A1086">
        <v>8</v>
      </c>
      <c r="B1086" t="str">
        <f t="shared" si="34"/>
        <v>BCR-037</v>
      </c>
      <c r="C1086" t="s">
        <v>319</v>
      </c>
      <c r="D1086" t="str">
        <f t="shared" si="35"/>
        <v>037</v>
      </c>
      <c r="E1086" t="s">
        <v>443</v>
      </c>
      <c r="F1086" s="17">
        <v>0</v>
      </c>
      <c r="G1086" s="17">
        <v>0</v>
      </c>
      <c r="H1086" s="17">
        <v>0</v>
      </c>
      <c r="I1086" s="17">
        <v>0</v>
      </c>
      <c r="J1086" s="17">
        <v>0</v>
      </c>
      <c r="K1086" s="17">
        <v>0</v>
      </c>
      <c r="L1086" s="17">
        <v>0</v>
      </c>
      <c r="M1086" s="17">
        <v>0</v>
      </c>
      <c r="N1086" s="17">
        <v>0</v>
      </c>
      <c r="O1086" s="17">
        <v>0</v>
      </c>
      <c r="P1086" s="17">
        <v>0</v>
      </c>
      <c r="Q1086" s="17">
        <v>0</v>
      </c>
      <c r="R1086" s="17">
        <v>0</v>
      </c>
      <c r="S1086" s="17">
        <v>0</v>
      </c>
      <c r="T1086" s="17">
        <v>0</v>
      </c>
      <c r="U1086" s="105">
        <v>0</v>
      </c>
      <c r="V1086" s="105">
        <v>0</v>
      </c>
      <c r="W1086" s="11">
        <v>0</v>
      </c>
      <c r="X1086" s="11">
        <v>0</v>
      </c>
      <c r="Y1086" s="11">
        <v>0</v>
      </c>
      <c r="Z1086" s="11">
        <v>0</v>
      </c>
    </row>
    <row r="1087" spans="1:26" hidden="1" x14ac:dyDescent="0.25">
      <c r="A1087">
        <v>8</v>
      </c>
      <c r="B1087" t="str">
        <f t="shared" si="34"/>
        <v>BCR-0410</v>
      </c>
      <c r="C1087" t="s">
        <v>319</v>
      </c>
      <c r="D1087" t="str">
        <f t="shared" si="35"/>
        <v>0410</v>
      </c>
      <c r="E1087" t="s">
        <v>444</v>
      </c>
      <c r="F1087" s="17">
        <v>5163.8646399999998</v>
      </c>
      <c r="G1087" s="17">
        <v>5163.8646399999998</v>
      </c>
      <c r="H1087" s="17">
        <v>5104.9000900000001</v>
      </c>
      <c r="I1087" s="17">
        <v>5104.9000900000001</v>
      </c>
      <c r="J1087" s="17">
        <v>9979.2051599999995</v>
      </c>
      <c r="K1087" s="17">
        <v>9979.2051599999995</v>
      </c>
      <c r="L1087" s="17">
        <v>3985.06151</v>
      </c>
      <c r="M1087" s="17">
        <v>3985.06151</v>
      </c>
      <c r="N1087" s="17">
        <v>3882.91455</v>
      </c>
      <c r="O1087" s="17">
        <v>3883</v>
      </c>
      <c r="P1087" s="17">
        <v>2598</v>
      </c>
      <c r="Q1087" s="17">
        <v>2598.2768299999998</v>
      </c>
      <c r="R1087" s="17">
        <v>3847.4201400000002</v>
      </c>
      <c r="S1087" s="17">
        <v>3847.4201400000002</v>
      </c>
      <c r="T1087" s="17">
        <v>1077.9433399999998</v>
      </c>
      <c r="U1087" s="105">
        <v>1077.9433399999998</v>
      </c>
      <c r="V1087" s="105">
        <v>14403.220440000001</v>
      </c>
      <c r="W1087" s="11">
        <v>3983.60799</v>
      </c>
      <c r="X1087" s="11">
        <v>9718.3281400000014</v>
      </c>
      <c r="Y1087" s="11">
        <v>9718.3281400000014</v>
      </c>
      <c r="Z1087" s="11">
        <v>10203.57157</v>
      </c>
    </row>
    <row r="1088" spans="1:26" hidden="1" x14ac:dyDescent="0.25">
      <c r="A1088">
        <v>8</v>
      </c>
      <c r="B1088" t="str">
        <f t="shared" si="34"/>
        <v>BCR-0411</v>
      </c>
      <c r="C1088" t="s">
        <v>319</v>
      </c>
      <c r="D1088" t="str">
        <f t="shared" si="35"/>
        <v>0411</v>
      </c>
      <c r="E1088" t="s">
        <v>445</v>
      </c>
      <c r="F1088" s="17">
        <v>115816.9782</v>
      </c>
      <c r="G1088" s="17">
        <v>115816.9782</v>
      </c>
      <c r="H1088" s="17">
        <v>99036.372059999994</v>
      </c>
      <c r="I1088" s="17">
        <v>99036.372059999994</v>
      </c>
      <c r="J1088" s="17">
        <v>99885.015429999898</v>
      </c>
      <c r="K1088" s="17">
        <v>99885.015429999898</v>
      </c>
      <c r="L1088" s="17">
        <v>124873.18713999999</v>
      </c>
      <c r="M1088" s="17">
        <v>125039.98141000001</v>
      </c>
      <c r="N1088" s="17">
        <v>154755.80233999999</v>
      </c>
      <c r="O1088" s="17">
        <v>154776</v>
      </c>
      <c r="P1088" s="17">
        <v>118345</v>
      </c>
      <c r="Q1088" s="17">
        <v>125688.12930999999</v>
      </c>
      <c r="R1088" s="17">
        <v>151739.48618000001</v>
      </c>
      <c r="S1088" s="17">
        <v>151847.27286</v>
      </c>
      <c r="T1088" s="17">
        <v>137925.77785000001</v>
      </c>
      <c r="U1088" s="105">
        <v>138994.25864000001</v>
      </c>
      <c r="V1088" s="105">
        <v>150559.14233</v>
      </c>
      <c r="W1088" s="11">
        <v>150525.20182999992</v>
      </c>
      <c r="X1088" s="11">
        <v>162230.14819000004</v>
      </c>
      <c r="Y1088" s="11">
        <v>162230.14819000004</v>
      </c>
      <c r="Z1088" s="11">
        <v>381558.77239000006</v>
      </c>
    </row>
    <row r="1089" spans="1:26" hidden="1" x14ac:dyDescent="0.25">
      <c r="A1089">
        <v>8</v>
      </c>
      <c r="B1089" t="str">
        <f t="shared" si="34"/>
        <v>BCR-0412</v>
      </c>
      <c r="C1089" t="s">
        <v>319</v>
      </c>
      <c r="D1089" t="str">
        <f t="shared" si="35"/>
        <v>0412</v>
      </c>
      <c r="E1089" t="s">
        <v>446</v>
      </c>
      <c r="F1089" s="17">
        <v>254265.1538</v>
      </c>
      <c r="G1089" s="17">
        <v>254265.1538</v>
      </c>
      <c r="H1089" s="17">
        <v>271873.07194999995</v>
      </c>
      <c r="I1089" s="17">
        <v>271938.29119999998</v>
      </c>
      <c r="J1089" s="17">
        <v>283408.16926999995</v>
      </c>
      <c r="K1089" s="17">
        <v>284548.48340999999</v>
      </c>
      <c r="L1089" s="17">
        <v>302479.29355999996</v>
      </c>
      <c r="M1089" s="17">
        <v>302457.73664000002</v>
      </c>
      <c r="N1089" s="17">
        <v>328904.21460000001</v>
      </c>
      <c r="O1089" s="17">
        <v>329205</v>
      </c>
      <c r="P1089" s="17">
        <v>840646</v>
      </c>
      <c r="Q1089" s="17">
        <v>840894.15058999998</v>
      </c>
      <c r="R1089" s="17">
        <v>886139.78458000009</v>
      </c>
      <c r="S1089" s="17">
        <v>886147.31650000007</v>
      </c>
      <c r="T1089" s="17">
        <v>889947.05954999989</v>
      </c>
      <c r="U1089" s="105">
        <v>889947.05954999989</v>
      </c>
      <c r="V1089" s="105">
        <v>898047.98620000004</v>
      </c>
      <c r="W1089" s="11">
        <v>898047.98619999993</v>
      </c>
      <c r="X1089" s="11">
        <v>913128.63950999978</v>
      </c>
      <c r="Y1089" s="11">
        <v>913128.63950999978</v>
      </c>
      <c r="Z1089" s="11">
        <v>901311.79767999973</v>
      </c>
    </row>
    <row r="1090" spans="1:26" hidden="1" x14ac:dyDescent="0.25">
      <c r="A1090">
        <v>8</v>
      </c>
      <c r="B1090" t="str">
        <f t="shared" si="34"/>
        <v>BCR-0420</v>
      </c>
      <c r="C1090" t="s">
        <v>319</v>
      </c>
      <c r="D1090" t="str">
        <f t="shared" si="35"/>
        <v>0420</v>
      </c>
      <c r="E1090" t="s">
        <v>447</v>
      </c>
      <c r="F1090" s="17">
        <v>279.86880000000002</v>
      </c>
      <c r="G1090" s="17">
        <v>279.86880000000002</v>
      </c>
      <c r="H1090" s="17">
        <v>291.86261000000002</v>
      </c>
      <c r="I1090" s="17">
        <v>291.86261000000002</v>
      </c>
      <c r="J1090" s="17">
        <v>283.40694999999999</v>
      </c>
      <c r="K1090" s="17">
        <v>283.40694999999999</v>
      </c>
      <c r="L1090" s="17">
        <v>292.68493999999998</v>
      </c>
      <c r="M1090" s="17">
        <v>292.68493999999998</v>
      </c>
      <c r="N1090" s="17">
        <v>211.09846999999999</v>
      </c>
      <c r="O1090" s="17">
        <v>211.09846999999999</v>
      </c>
      <c r="P1090" s="17">
        <v>323</v>
      </c>
      <c r="Q1090" s="17">
        <v>323</v>
      </c>
      <c r="R1090" s="17">
        <v>186.25617</v>
      </c>
      <c r="S1090" s="17">
        <v>186.25617</v>
      </c>
      <c r="T1090" s="17">
        <v>335.74392999999998</v>
      </c>
      <c r="U1090" s="105">
        <v>335.74392999999998</v>
      </c>
      <c r="V1090" s="105">
        <v>413.80306999999999</v>
      </c>
      <c r="W1090" s="11">
        <v>413.80306999999993</v>
      </c>
      <c r="X1090" s="11">
        <v>989.70237000000009</v>
      </c>
      <c r="Y1090" s="11">
        <v>989.70237000000009</v>
      </c>
      <c r="Z1090" s="11">
        <v>999.70553000000007</v>
      </c>
    </row>
    <row r="1091" spans="1:26" hidden="1" x14ac:dyDescent="0.25">
      <c r="A1091">
        <v>8</v>
      </c>
      <c r="B1091" t="str">
        <f t="shared" si="34"/>
        <v>BCR-0421</v>
      </c>
      <c r="C1091" t="s">
        <v>319</v>
      </c>
      <c r="D1091" t="str">
        <f t="shared" si="35"/>
        <v>0421</v>
      </c>
      <c r="E1091" t="s">
        <v>448</v>
      </c>
      <c r="F1091" s="17">
        <v>0</v>
      </c>
      <c r="G1091" s="17">
        <v>0</v>
      </c>
      <c r="H1091" s="17">
        <v>0</v>
      </c>
      <c r="I1091" s="17">
        <v>0</v>
      </c>
      <c r="J1091" s="17">
        <v>0</v>
      </c>
      <c r="K1091" s="17">
        <v>0</v>
      </c>
      <c r="L1091" s="17">
        <v>0</v>
      </c>
      <c r="M1091" s="17">
        <v>0</v>
      </c>
      <c r="N1091" s="17">
        <v>0</v>
      </c>
      <c r="O1091" s="17">
        <v>0</v>
      </c>
      <c r="P1091" s="17">
        <v>0</v>
      </c>
      <c r="Q1091" s="17">
        <v>0</v>
      </c>
      <c r="R1091" s="17">
        <v>0</v>
      </c>
      <c r="S1091" s="17">
        <v>0</v>
      </c>
      <c r="T1091" s="17">
        <v>0</v>
      </c>
      <c r="U1091" s="105">
        <v>0</v>
      </c>
      <c r="V1091" s="105">
        <v>0</v>
      </c>
      <c r="W1091" s="11">
        <v>0</v>
      </c>
      <c r="X1091" s="11">
        <v>0</v>
      </c>
      <c r="Y1091" s="11">
        <v>0</v>
      </c>
      <c r="Z1091" s="11">
        <v>0</v>
      </c>
    </row>
    <row r="1092" spans="1:26" hidden="1" x14ac:dyDescent="0.25">
      <c r="A1092">
        <v>8</v>
      </c>
      <c r="B1092" t="str">
        <f t="shared" ref="B1092:B1155" si="36">C1092&amp;"-"&amp;D1092</f>
        <v>BCR-0422</v>
      </c>
      <c r="C1092" t="s">
        <v>319</v>
      </c>
      <c r="D1092" t="str">
        <f t="shared" ref="D1092:D1155" si="37">SUBSTITUTE(E1092,".","")</f>
        <v>0422</v>
      </c>
      <c r="E1092" t="s">
        <v>449</v>
      </c>
      <c r="F1092" s="17">
        <v>0</v>
      </c>
      <c r="G1092" s="17">
        <v>0</v>
      </c>
      <c r="H1092" s="17">
        <v>0</v>
      </c>
      <c r="I1092" s="17">
        <v>0</v>
      </c>
      <c r="J1092" s="17">
        <v>0</v>
      </c>
      <c r="K1092" s="17">
        <v>0</v>
      </c>
      <c r="L1092" s="17">
        <v>0</v>
      </c>
      <c r="M1092" s="17">
        <v>0</v>
      </c>
      <c r="N1092" s="17">
        <v>0</v>
      </c>
      <c r="O1092" s="17">
        <v>0</v>
      </c>
      <c r="P1092" s="17">
        <v>0</v>
      </c>
      <c r="Q1092" s="17">
        <v>0</v>
      </c>
      <c r="R1092" s="17">
        <v>0</v>
      </c>
      <c r="S1092" s="17">
        <v>0</v>
      </c>
      <c r="T1092" s="17">
        <v>0</v>
      </c>
      <c r="U1092" s="105">
        <v>0</v>
      </c>
      <c r="V1092" s="105">
        <v>0</v>
      </c>
      <c r="W1092" s="11">
        <v>0</v>
      </c>
      <c r="X1092" s="11">
        <v>0</v>
      </c>
      <c r="Y1092" s="11">
        <v>0</v>
      </c>
      <c r="Z1092" s="11">
        <v>0</v>
      </c>
    </row>
    <row r="1093" spans="1:26" hidden="1" x14ac:dyDescent="0.25">
      <c r="A1093">
        <v>8</v>
      </c>
      <c r="B1093" t="str">
        <f t="shared" si="36"/>
        <v>BCR-0423</v>
      </c>
      <c r="C1093" t="s">
        <v>319</v>
      </c>
      <c r="D1093" t="str">
        <f t="shared" si="37"/>
        <v>0423</v>
      </c>
      <c r="E1093" t="s">
        <v>450</v>
      </c>
      <c r="F1093" s="17">
        <v>0</v>
      </c>
      <c r="G1093" s="17">
        <v>0</v>
      </c>
      <c r="H1093" s="17">
        <v>0</v>
      </c>
      <c r="I1093" s="17">
        <v>0</v>
      </c>
      <c r="J1093" s="17">
        <v>0</v>
      </c>
      <c r="K1093" s="17">
        <v>0</v>
      </c>
      <c r="L1093" s="17">
        <v>0</v>
      </c>
      <c r="M1093" s="17">
        <v>0</v>
      </c>
      <c r="N1093" s="17">
        <v>0</v>
      </c>
      <c r="O1093" s="17">
        <v>0</v>
      </c>
      <c r="P1093" s="17">
        <v>0</v>
      </c>
      <c r="Q1093" s="17">
        <v>0</v>
      </c>
      <c r="R1093" s="17">
        <v>0</v>
      </c>
      <c r="S1093" s="17">
        <v>0</v>
      </c>
      <c r="T1093" s="17">
        <v>0</v>
      </c>
      <c r="U1093" s="105">
        <v>0</v>
      </c>
      <c r="V1093" s="105">
        <v>0</v>
      </c>
      <c r="W1093" s="11">
        <v>0</v>
      </c>
      <c r="X1093" s="11">
        <v>0</v>
      </c>
      <c r="Y1093" s="11">
        <v>0</v>
      </c>
      <c r="Z1093" s="11">
        <v>0</v>
      </c>
    </row>
    <row r="1094" spans="1:26" hidden="1" x14ac:dyDescent="0.25">
      <c r="A1094">
        <v>8</v>
      </c>
      <c r="B1094" t="str">
        <f t="shared" si="36"/>
        <v>BCR-0430</v>
      </c>
      <c r="C1094" t="s">
        <v>319</v>
      </c>
      <c r="D1094" t="str">
        <f t="shared" si="37"/>
        <v>0430</v>
      </c>
      <c r="E1094" t="s">
        <v>451</v>
      </c>
      <c r="F1094" s="17">
        <v>29279.407510000001</v>
      </c>
      <c r="G1094" s="17">
        <v>29279.407510000001</v>
      </c>
      <c r="H1094" s="17">
        <v>14744.57748</v>
      </c>
      <c r="I1094" s="17">
        <v>14744.57748</v>
      </c>
      <c r="J1094" s="17">
        <v>33933.297639999997</v>
      </c>
      <c r="K1094" s="17">
        <v>34062.452429999998</v>
      </c>
      <c r="L1094" s="17">
        <v>39652.053399999997</v>
      </c>
      <c r="M1094" s="17">
        <v>39648.822800000002</v>
      </c>
      <c r="N1094" s="17">
        <v>32105.543180000001</v>
      </c>
      <c r="O1094" s="17">
        <v>32105.543180000001</v>
      </c>
      <c r="P1094" s="17">
        <v>25895</v>
      </c>
      <c r="Q1094" s="17">
        <v>25895</v>
      </c>
      <c r="R1094" s="17">
        <v>22952.76669</v>
      </c>
      <c r="S1094" s="17">
        <v>22952.76669</v>
      </c>
      <c r="T1094" s="17">
        <v>22761.364589999997</v>
      </c>
      <c r="U1094" s="105">
        <v>22761.364589999997</v>
      </c>
      <c r="V1094" s="105">
        <v>24065.308449999997</v>
      </c>
      <c r="W1094" s="11">
        <v>24066.595950000003</v>
      </c>
      <c r="X1094" s="11">
        <v>25140.768479999999</v>
      </c>
      <c r="Y1094" s="11">
        <v>25140.768479999999</v>
      </c>
      <c r="Z1094" s="11">
        <v>31274.937519999999</v>
      </c>
    </row>
    <row r="1095" spans="1:26" hidden="1" x14ac:dyDescent="0.25">
      <c r="A1095">
        <v>8</v>
      </c>
      <c r="B1095" t="str">
        <f t="shared" si="36"/>
        <v>BCR-0431</v>
      </c>
      <c r="C1095" t="s">
        <v>319</v>
      </c>
      <c r="D1095" t="str">
        <f t="shared" si="37"/>
        <v>0431</v>
      </c>
      <c r="E1095" t="s">
        <v>452</v>
      </c>
      <c r="F1095" s="17">
        <v>0</v>
      </c>
      <c r="G1095" s="17">
        <v>0</v>
      </c>
      <c r="H1095" s="17">
        <v>0</v>
      </c>
      <c r="I1095" s="17">
        <v>0</v>
      </c>
      <c r="J1095" s="17">
        <v>0</v>
      </c>
      <c r="K1095" s="17">
        <v>0</v>
      </c>
      <c r="L1095" s="17">
        <v>0</v>
      </c>
      <c r="M1095" s="17">
        <v>0</v>
      </c>
      <c r="N1095" s="17">
        <v>0</v>
      </c>
      <c r="O1095" s="17">
        <v>0</v>
      </c>
      <c r="P1095" s="17">
        <v>0</v>
      </c>
      <c r="Q1095" s="17">
        <v>0</v>
      </c>
      <c r="R1095" s="17">
        <v>0</v>
      </c>
      <c r="S1095" s="17">
        <v>0</v>
      </c>
      <c r="T1095" s="17">
        <v>0</v>
      </c>
      <c r="U1095" s="105">
        <v>0</v>
      </c>
      <c r="V1095" s="105">
        <v>0</v>
      </c>
      <c r="W1095" s="11">
        <v>0</v>
      </c>
      <c r="X1095" s="11">
        <v>0</v>
      </c>
      <c r="Y1095" s="11">
        <v>0</v>
      </c>
      <c r="Z1095" s="11">
        <v>0</v>
      </c>
    </row>
    <row r="1096" spans="1:26" hidden="1" x14ac:dyDescent="0.25">
      <c r="A1096">
        <v>8</v>
      </c>
      <c r="B1096" t="str">
        <f t="shared" si="36"/>
        <v>BCR-0432</v>
      </c>
      <c r="C1096" t="s">
        <v>319</v>
      </c>
      <c r="D1096" t="str">
        <f t="shared" si="37"/>
        <v>0432</v>
      </c>
      <c r="E1096" t="s">
        <v>453</v>
      </c>
      <c r="F1096" s="17">
        <v>0</v>
      </c>
      <c r="G1096" s="17">
        <v>0</v>
      </c>
      <c r="H1096" s="17">
        <v>0</v>
      </c>
      <c r="I1096" s="17">
        <v>0</v>
      </c>
      <c r="J1096" s="17">
        <v>0</v>
      </c>
      <c r="K1096" s="17">
        <v>0</v>
      </c>
      <c r="L1096" s="17">
        <v>0</v>
      </c>
      <c r="M1096" s="17">
        <v>0</v>
      </c>
      <c r="N1096" s="17">
        <v>0</v>
      </c>
      <c r="O1096" s="17">
        <v>0</v>
      </c>
      <c r="P1096" s="17">
        <v>0</v>
      </c>
      <c r="Q1096" s="17">
        <v>0</v>
      </c>
      <c r="R1096" s="17">
        <v>0</v>
      </c>
      <c r="S1096" s="17">
        <v>0</v>
      </c>
      <c r="T1096" s="17">
        <v>0</v>
      </c>
      <c r="U1096" s="105">
        <v>0</v>
      </c>
      <c r="V1096" s="105">
        <v>0</v>
      </c>
      <c r="W1096" s="11">
        <v>0</v>
      </c>
      <c r="X1096" s="11">
        <v>0</v>
      </c>
      <c r="Y1096" s="11">
        <v>0</v>
      </c>
      <c r="Z1096" s="11">
        <v>0</v>
      </c>
    </row>
    <row r="1097" spans="1:26" hidden="1" x14ac:dyDescent="0.25">
      <c r="A1097">
        <v>8</v>
      </c>
      <c r="B1097" t="str">
        <f t="shared" si="36"/>
        <v>BCR-0433</v>
      </c>
      <c r="C1097" t="s">
        <v>319</v>
      </c>
      <c r="D1097" t="str">
        <f t="shared" si="37"/>
        <v>0433</v>
      </c>
      <c r="E1097" t="s">
        <v>454</v>
      </c>
      <c r="F1097" s="17">
        <v>0</v>
      </c>
      <c r="G1097" s="17">
        <v>0</v>
      </c>
      <c r="H1097" s="17">
        <v>0</v>
      </c>
      <c r="I1097" s="17">
        <v>0</v>
      </c>
      <c r="J1097" s="17">
        <v>0</v>
      </c>
      <c r="K1097" s="17">
        <v>0</v>
      </c>
      <c r="L1097" s="17">
        <v>0</v>
      </c>
      <c r="M1097" s="17">
        <v>0</v>
      </c>
      <c r="N1097" s="17">
        <v>0</v>
      </c>
      <c r="O1097" s="17">
        <v>0</v>
      </c>
      <c r="P1097" s="17">
        <v>0</v>
      </c>
      <c r="Q1097" s="17">
        <v>0</v>
      </c>
      <c r="R1097" s="17">
        <v>0</v>
      </c>
      <c r="S1097" s="17">
        <v>0</v>
      </c>
      <c r="T1097" s="17">
        <v>0</v>
      </c>
      <c r="U1097" s="105">
        <v>0</v>
      </c>
      <c r="V1097" s="105">
        <v>0</v>
      </c>
      <c r="W1097" s="11">
        <v>0</v>
      </c>
      <c r="X1097" s="11">
        <v>0</v>
      </c>
      <c r="Y1097" s="11">
        <v>0</v>
      </c>
      <c r="Z1097" s="11">
        <v>0</v>
      </c>
    </row>
    <row r="1098" spans="1:26" hidden="1" x14ac:dyDescent="0.25">
      <c r="A1098">
        <v>8</v>
      </c>
      <c r="B1098" t="str">
        <f t="shared" si="36"/>
        <v>BCR-0434</v>
      </c>
      <c r="C1098" t="s">
        <v>319</v>
      </c>
      <c r="D1098" t="str">
        <f t="shared" si="37"/>
        <v>0434</v>
      </c>
      <c r="E1098" t="s">
        <v>455</v>
      </c>
      <c r="F1098" s="17">
        <v>0</v>
      </c>
      <c r="G1098" s="17">
        <v>0</v>
      </c>
      <c r="H1098" s="17">
        <v>0</v>
      </c>
      <c r="I1098" s="17">
        <v>0</v>
      </c>
      <c r="J1098" s="17">
        <v>0</v>
      </c>
      <c r="K1098" s="17">
        <v>0</v>
      </c>
      <c r="L1098" s="17">
        <v>0</v>
      </c>
      <c r="M1098" s="17">
        <v>0</v>
      </c>
      <c r="N1098" s="17">
        <v>0</v>
      </c>
      <c r="O1098" s="17">
        <v>0</v>
      </c>
      <c r="P1098" s="17">
        <v>0</v>
      </c>
      <c r="Q1098" s="17">
        <v>0</v>
      </c>
      <c r="R1098" s="17">
        <v>0</v>
      </c>
      <c r="S1098" s="17">
        <v>0</v>
      </c>
      <c r="T1098" s="17">
        <v>0</v>
      </c>
      <c r="U1098" s="105">
        <v>0</v>
      </c>
      <c r="V1098" s="105">
        <v>0</v>
      </c>
      <c r="W1098" s="11">
        <v>0</v>
      </c>
      <c r="X1098" s="11">
        <v>0</v>
      </c>
      <c r="Y1098" s="11">
        <v>0</v>
      </c>
      <c r="Z1098" s="11">
        <v>0</v>
      </c>
    </row>
    <row r="1099" spans="1:26" hidden="1" x14ac:dyDescent="0.25">
      <c r="A1099">
        <v>8</v>
      </c>
      <c r="B1099" t="str">
        <f t="shared" si="36"/>
        <v>BCR-0435</v>
      </c>
      <c r="C1099" t="s">
        <v>319</v>
      </c>
      <c r="D1099" t="str">
        <f t="shared" si="37"/>
        <v>0435</v>
      </c>
      <c r="E1099" t="s">
        <v>456</v>
      </c>
      <c r="F1099" s="17">
        <v>0</v>
      </c>
      <c r="G1099" s="17">
        <v>0</v>
      </c>
      <c r="H1099" s="17">
        <v>0</v>
      </c>
      <c r="I1099" s="17">
        <v>0</v>
      </c>
      <c r="J1099" s="17">
        <v>0</v>
      </c>
      <c r="K1099" s="17">
        <v>0</v>
      </c>
      <c r="L1099" s="17">
        <v>0</v>
      </c>
      <c r="M1099" s="17">
        <v>0</v>
      </c>
      <c r="N1099" s="17">
        <v>0</v>
      </c>
      <c r="O1099" s="17">
        <v>0</v>
      </c>
      <c r="P1099" s="17">
        <v>0</v>
      </c>
      <c r="Q1099" s="17">
        <v>0</v>
      </c>
      <c r="R1099" s="17">
        <v>0</v>
      </c>
      <c r="S1099" s="17">
        <v>0</v>
      </c>
      <c r="T1099" s="17">
        <v>0</v>
      </c>
      <c r="U1099" s="105">
        <v>0</v>
      </c>
      <c r="V1099" s="105">
        <v>0</v>
      </c>
      <c r="W1099" s="11">
        <v>0</v>
      </c>
      <c r="X1099" s="11">
        <v>0</v>
      </c>
      <c r="Y1099" s="11">
        <v>0</v>
      </c>
      <c r="Z1099" s="11">
        <v>0</v>
      </c>
    </row>
    <row r="1100" spans="1:26" hidden="1" x14ac:dyDescent="0.25">
      <c r="A1100">
        <v>8</v>
      </c>
      <c r="B1100" t="str">
        <f t="shared" si="36"/>
        <v>BCR-0436</v>
      </c>
      <c r="C1100" t="s">
        <v>319</v>
      </c>
      <c r="D1100" t="str">
        <f t="shared" si="37"/>
        <v>0436</v>
      </c>
      <c r="E1100" t="s">
        <v>457</v>
      </c>
      <c r="F1100" s="17">
        <v>0</v>
      </c>
      <c r="G1100" s="17">
        <v>0</v>
      </c>
      <c r="H1100" s="17">
        <v>0</v>
      </c>
      <c r="I1100" s="17">
        <v>0</v>
      </c>
      <c r="J1100" s="17">
        <v>0</v>
      </c>
      <c r="K1100" s="17">
        <v>0</v>
      </c>
      <c r="L1100" s="17">
        <v>0</v>
      </c>
      <c r="M1100" s="17">
        <v>0</v>
      </c>
      <c r="N1100" s="17">
        <v>0</v>
      </c>
      <c r="O1100" s="17">
        <v>0</v>
      </c>
      <c r="P1100" s="17">
        <v>0</v>
      </c>
      <c r="Q1100" s="17">
        <v>0</v>
      </c>
      <c r="R1100" s="17">
        <v>0</v>
      </c>
      <c r="S1100" s="17">
        <v>0</v>
      </c>
      <c r="T1100" s="17">
        <v>0</v>
      </c>
      <c r="U1100" s="105">
        <v>0</v>
      </c>
      <c r="V1100" s="105">
        <v>0</v>
      </c>
      <c r="W1100" s="11">
        <v>0</v>
      </c>
      <c r="X1100" s="11">
        <v>0</v>
      </c>
      <c r="Y1100" s="11">
        <v>0</v>
      </c>
      <c r="Z1100" s="11">
        <v>0</v>
      </c>
    </row>
    <row r="1101" spans="1:26" hidden="1" x14ac:dyDescent="0.25">
      <c r="A1101">
        <v>8</v>
      </c>
      <c r="B1101" t="str">
        <f t="shared" si="36"/>
        <v>BCR-0440</v>
      </c>
      <c r="C1101" t="s">
        <v>319</v>
      </c>
      <c r="D1101" t="str">
        <f t="shared" si="37"/>
        <v>0440</v>
      </c>
      <c r="E1101" t="s">
        <v>458</v>
      </c>
      <c r="F1101" s="17">
        <v>0</v>
      </c>
      <c r="G1101" s="17">
        <v>0</v>
      </c>
      <c r="H1101" s="17">
        <v>0</v>
      </c>
      <c r="I1101" s="17">
        <v>0</v>
      </c>
      <c r="J1101" s="17">
        <v>0</v>
      </c>
      <c r="K1101" s="17">
        <v>0</v>
      </c>
      <c r="L1101" s="17">
        <v>0</v>
      </c>
      <c r="M1101" s="17">
        <v>0</v>
      </c>
      <c r="N1101" s="17">
        <v>0</v>
      </c>
      <c r="O1101" s="17">
        <v>0</v>
      </c>
      <c r="P1101" s="17">
        <v>0</v>
      </c>
      <c r="Q1101" s="17">
        <v>0</v>
      </c>
      <c r="R1101" s="17">
        <v>0</v>
      </c>
      <c r="S1101" s="17">
        <v>0</v>
      </c>
      <c r="T1101" s="17">
        <v>0</v>
      </c>
      <c r="U1101" s="105">
        <v>0</v>
      </c>
      <c r="V1101" s="105">
        <v>0</v>
      </c>
      <c r="W1101" s="11">
        <v>0</v>
      </c>
      <c r="X1101" s="11">
        <v>0</v>
      </c>
      <c r="Y1101" s="11">
        <v>0</v>
      </c>
      <c r="Z1101" s="11">
        <v>0</v>
      </c>
    </row>
    <row r="1102" spans="1:26" hidden="1" x14ac:dyDescent="0.25">
      <c r="A1102">
        <v>8</v>
      </c>
      <c r="B1102" t="str">
        <f t="shared" si="36"/>
        <v>BCR-0441</v>
      </c>
      <c r="C1102" t="s">
        <v>319</v>
      </c>
      <c r="D1102" t="str">
        <f t="shared" si="37"/>
        <v>0441</v>
      </c>
      <c r="E1102" t="s">
        <v>459</v>
      </c>
      <c r="F1102" s="17">
        <v>0</v>
      </c>
      <c r="G1102" s="17">
        <v>0</v>
      </c>
      <c r="H1102" s="17">
        <v>0</v>
      </c>
      <c r="I1102" s="17">
        <v>0</v>
      </c>
      <c r="J1102" s="17">
        <v>0</v>
      </c>
      <c r="K1102" s="17">
        <v>0</v>
      </c>
      <c r="L1102" s="17">
        <v>0</v>
      </c>
      <c r="M1102" s="17">
        <v>0</v>
      </c>
      <c r="N1102" s="17">
        <v>0</v>
      </c>
      <c r="O1102" s="17">
        <v>0</v>
      </c>
      <c r="P1102" s="17">
        <v>0</v>
      </c>
      <c r="Q1102" s="17">
        <v>0</v>
      </c>
      <c r="R1102" s="17">
        <v>0</v>
      </c>
      <c r="S1102" s="17">
        <v>0</v>
      </c>
      <c r="T1102" s="17">
        <v>0</v>
      </c>
      <c r="U1102" s="105">
        <v>0</v>
      </c>
      <c r="V1102" s="105">
        <v>0</v>
      </c>
      <c r="W1102" s="11">
        <v>0</v>
      </c>
      <c r="X1102" s="11">
        <v>0</v>
      </c>
      <c r="Y1102" s="11">
        <v>0</v>
      </c>
      <c r="Z1102" s="11">
        <v>0</v>
      </c>
    </row>
    <row r="1103" spans="1:26" hidden="1" x14ac:dyDescent="0.25">
      <c r="A1103">
        <v>8</v>
      </c>
      <c r="B1103" t="str">
        <f t="shared" si="36"/>
        <v>BCR-0442</v>
      </c>
      <c r="C1103" t="s">
        <v>319</v>
      </c>
      <c r="D1103" t="str">
        <f t="shared" si="37"/>
        <v>0442</v>
      </c>
      <c r="E1103" t="s">
        <v>460</v>
      </c>
      <c r="F1103" s="17">
        <v>0</v>
      </c>
      <c r="G1103" s="17">
        <v>0</v>
      </c>
      <c r="H1103" s="17">
        <v>0</v>
      </c>
      <c r="I1103" s="17">
        <v>0</v>
      </c>
      <c r="J1103" s="17">
        <v>0</v>
      </c>
      <c r="K1103" s="17">
        <v>0</v>
      </c>
      <c r="L1103" s="17">
        <v>0</v>
      </c>
      <c r="M1103" s="17">
        <v>0</v>
      </c>
      <c r="N1103" s="17">
        <v>0</v>
      </c>
      <c r="O1103" s="17">
        <v>0</v>
      </c>
      <c r="P1103" s="17">
        <v>0</v>
      </c>
      <c r="Q1103" s="17">
        <v>0</v>
      </c>
      <c r="R1103" s="17">
        <v>0</v>
      </c>
      <c r="S1103" s="17">
        <v>0</v>
      </c>
      <c r="T1103" s="17">
        <v>0</v>
      </c>
      <c r="U1103" s="105">
        <v>0</v>
      </c>
      <c r="V1103" s="105">
        <v>0</v>
      </c>
      <c r="W1103" s="11">
        <v>0</v>
      </c>
      <c r="X1103" s="11">
        <v>0</v>
      </c>
      <c r="Y1103" s="11">
        <v>0</v>
      </c>
      <c r="Z1103" s="11">
        <v>0</v>
      </c>
    </row>
    <row r="1104" spans="1:26" hidden="1" x14ac:dyDescent="0.25">
      <c r="A1104">
        <v>8</v>
      </c>
      <c r="B1104" t="str">
        <f t="shared" si="36"/>
        <v>BCR-0443</v>
      </c>
      <c r="C1104" t="s">
        <v>319</v>
      </c>
      <c r="D1104" t="str">
        <f t="shared" si="37"/>
        <v>0443</v>
      </c>
      <c r="E1104" t="s">
        <v>461</v>
      </c>
      <c r="F1104" s="17">
        <v>0</v>
      </c>
      <c r="G1104" s="17">
        <v>0</v>
      </c>
      <c r="H1104" s="17">
        <v>0</v>
      </c>
      <c r="I1104" s="17">
        <v>0</v>
      </c>
      <c r="J1104" s="17">
        <v>0</v>
      </c>
      <c r="K1104" s="17">
        <v>0</v>
      </c>
      <c r="L1104" s="17">
        <v>0</v>
      </c>
      <c r="M1104" s="17">
        <v>0</v>
      </c>
      <c r="N1104" s="17">
        <v>0</v>
      </c>
      <c r="O1104" s="17">
        <v>0</v>
      </c>
      <c r="P1104" s="17">
        <v>0</v>
      </c>
      <c r="Q1104" s="17">
        <v>0</v>
      </c>
      <c r="R1104" s="17">
        <v>0</v>
      </c>
      <c r="S1104" s="17">
        <v>0</v>
      </c>
      <c r="T1104" s="17">
        <v>0</v>
      </c>
      <c r="U1104" s="105">
        <v>0</v>
      </c>
      <c r="V1104" s="105">
        <v>0</v>
      </c>
      <c r="W1104" s="11">
        <v>0</v>
      </c>
      <c r="X1104" s="11">
        <v>0</v>
      </c>
      <c r="Y1104" s="11">
        <v>0</v>
      </c>
      <c r="Z1104" s="11">
        <v>0</v>
      </c>
    </row>
    <row r="1105" spans="1:26" hidden="1" x14ac:dyDescent="0.25">
      <c r="A1105">
        <v>8</v>
      </c>
      <c r="B1105" t="str">
        <f t="shared" si="36"/>
        <v>BCR-0450</v>
      </c>
      <c r="C1105" t="s">
        <v>319</v>
      </c>
      <c r="D1105" t="str">
        <f t="shared" si="37"/>
        <v>0450</v>
      </c>
      <c r="E1105" t="s">
        <v>462</v>
      </c>
      <c r="F1105" s="17">
        <v>9213.6636099999996</v>
      </c>
      <c r="G1105" s="17">
        <v>9213.6636099999996</v>
      </c>
      <c r="H1105" s="17">
        <v>8187.9363899999998</v>
      </c>
      <c r="I1105" s="17">
        <v>8187.9363899999998</v>
      </c>
      <c r="J1105" s="17">
        <v>9926.1584899999998</v>
      </c>
      <c r="K1105" s="17">
        <v>9926.1584899999998</v>
      </c>
      <c r="L1105" s="17">
        <v>9716.7036800000005</v>
      </c>
      <c r="M1105" s="17">
        <v>9716.7036800000005</v>
      </c>
      <c r="N1105" s="17">
        <v>10761.36465</v>
      </c>
      <c r="O1105" s="17">
        <v>10761</v>
      </c>
      <c r="P1105" s="17">
        <v>9769</v>
      </c>
      <c r="Q1105" s="17">
        <v>9769.1558499999992</v>
      </c>
      <c r="R1105" s="17">
        <v>9742.5572200000006</v>
      </c>
      <c r="S1105" s="17">
        <v>9742.5572200000006</v>
      </c>
      <c r="T1105" s="17">
        <v>11684.093440000002</v>
      </c>
      <c r="U1105" s="105">
        <v>11684.093440000001</v>
      </c>
      <c r="V1105" s="105">
        <v>13864.069229999999</v>
      </c>
      <c r="W1105" s="11">
        <v>13864.069229999999</v>
      </c>
      <c r="X1105" s="11">
        <v>14869.99343</v>
      </c>
      <c r="Y1105" s="11">
        <v>14869.99343</v>
      </c>
      <c r="Z1105" s="11">
        <v>14596.017830000001</v>
      </c>
    </row>
    <row r="1106" spans="1:26" hidden="1" x14ac:dyDescent="0.25">
      <c r="A1106">
        <v>8</v>
      </c>
      <c r="B1106" t="str">
        <f t="shared" si="36"/>
        <v>BCR-0451</v>
      </c>
      <c r="C1106" t="s">
        <v>319</v>
      </c>
      <c r="D1106" t="str">
        <f t="shared" si="37"/>
        <v>0451</v>
      </c>
      <c r="E1106" t="s">
        <v>463</v>
      </c>
      <c r="F1106" s="17">
        <v>19803.257089999999</v>
      </c>
      <c r="G1106" s="17">
        <v>19803.257089999999</v>
      </c>
      <c r="H1106" s="17">
        <v>11781.34246</v>
      </c>
      <c r="I1106" s="17">
        <v>11781.34246</v>
      </c>
      <c r="J1106" s="17">
        <v>13899.40286</v>
      </c>
      <c r="K1106" s="17">
        <v>13899.40286</v>
      </c>
      <c r="L1106" s="17">
        <v>17091.939620000001</v>
      </c>
      <c r="M1106" s="17">
        <v>17091.939620000001</v>
      </c>
      <c r="N1106" s="17">
        <v>18836.231299999999</v>
      </c>
      <c r="O1106" s="17">
        <v>18836</v>
      </c>
      <c r="P1106" s="17">
        <v>32435</v>
      </c>
      <c r="Q1106" s="17">
        <v>36222.480639999994</v>
      </c>
      <c r="R1106" s="17">
        <v>94080.368109999996</v>
      </c>
      <c r="S1106" s="17">
        <v>48685.505129999998</v>
      </c>
      <c r="T1106" s="17">
        <v>60803.576169999993</v>
      </c>
      <c r="U1106" s="105">
        <v>61000.439570000002</v>
      </c>
      <c r="V1106" s="105">
        <v>129049.91955999999</v>
      </c>
      <c r="W1106" s="11">
        <v>128947.91955999998</v>
      </c>
      <c r="X1106" s="11">
        <v>190744.67572999996</v>
      </c>
      <c r="Y1106" s="11">
        <v>190744.67572999996</v>
      </c>
      <c r="Z1106" s="11">
        <v>191357.07115999996</v>
      </c>
    </row>
    <row r="1107" spans="1:26" hidden="1" x14ac:dyDescent="0.25">
      <c r="A1107">
        <v>8</v>
      </c>
      <c r="B1107" t="str">
        <f t="shared" si="36"/>
        <v>BCR-0452</v>
      </c>
      <c r="C1107" t="s">
        <v>319</v>
      </c>
      <c r="D1107" t="str">
        <f t="shared" si="37"/>
        <v>0452</v>
      </c>
      <c r="E1107" t="s">
        <v>464</v>
      </c>
      <c r="F1107" s="17">
        <v>13320.06136</v>
      </c>
      <c r="G1107" s="17">
        <v>13320.06136</v>
      </c>
      <c r="H1107" s="17">
        <v>17587.47046</v>
      </c>
      <c r="I1107" s="17">
        <v>17587.47046</v>
      </c>
      <c r="J1107" s="17">
        <v>15698.98069</v>
      </c>
      <c r="K1107" s="17">
        <v>15698.98069</v>
      </c>
      <c r="L1107" s="17">
        <v>19855.334920000001</v>
      </c>
      <c r="M1107" s="17">
        <v>19855.334920000001</v>
      </c>
      <c r="N1107" s="17">
        <v>40814.334740000006</v>
      </c>
      <c r="O1107" s="17">
        <v>41158</v>
      </c>
      <c r="P1107" s="17">
        <v>21239</v>
      </c>
      <c r="Q1107" s="17">
        <v>24197.310420000002</v>
      </c>
      <c r="R1107" s="17">
        <v>31679.77319</v>
      </c>
      <c r="S1107" s="17">
        <v>29925.90122</v>
      </c>
      <c r="T1107" s="17">
        <v>31654.02879</v>
      </c>
      <c r="U1107" s="105">
        <v>31782.92021</v>
      </c>
      <c r="V1107" s="105">
        <v>26828.107189999999</v>
      </c>
      <c r="W1107" s="11">
        <v>27394.23948</v>
      </c>
      <c r="X1107" s="11">
        <v>28528.060249999999</v>
      </c>
      <c r="Y1107" s="11">
        <v>28528.060249999999</v>
      </c>
      <c r="Z1107" s="11">
        <v>28722.890759999998</v>
      </c>
    </row>
    <row r="1108" spans="1:26" hidden="1" x14ac:dyDescent="0.25">
      <c r="A1108">
        <v>8</v>
      </c>
      <c r="B1108" t="str">
        <f t="shared" si="36"/>
        <v>BCR-0453</v>
      </c>
      <c r="C1108" t="s">
        <v>319</v>
      </c>
      <c r="D1108" t="str">
        <f t="shared" si="37"/>
        <v>0453</v>
      </c>
      <c r="E1108" t="s">
        <v>465</v>
      </c>
      <c r="F1108" s="17">
        <v>918508.31666000001</v>
      </c>
      <c r="G1108" s="17">
        <v>918508.31666000001</v>
      </c>
      <c r="H1108" s="17">
        <v>916088.74257999996</v>
      </c>
      <c r="I1108" s="17">
        <v>916088.74257999996</v>
      </c>
      <c r="J1108" s="17">
        <v>918852.64152000006</v>
      </c>
      <c r="K1108" s="17">
        <v>918852.64152000006</v>
      </c>
      <c r="L1108" s="17">
        <v>944780.75396999996</v>
      </c>
      <c r="M1108" s="17">
        <v>944780.75396999996</v>
      </c>
      <c r="N1108" s="17">
        <v>960089.11877000006</v>
      </c>
      <c r="O1108" s="17">
        <v>960089</v>
      </c>
      <c r="P1108" s="17">
        <v>964072</v>
      </c>
      <c r="Q1108" s="17">
        <v>964071.79787000001</v>
      </c>
      <c r="R1108" s="17">
        <v>1064454.16084</v>
      </c>
      <c r="S1108" s="17">
        <v>1064454.16084</v>
      </c>
      <c r="T1108" s="17">
        <v>1062086.8845500001</v>
      </c>
      <c r="U1108" s="105">
        <v>1062086.8845500001</v>
      </c>
      <c r="V1108" s="105">
        <v>1221744.70159</v>
      </c>
      <c r="W1108" s="11">
        <v>1221744.70159</v>
      </c>
      <c r="X1108" s="11">
        <v>1424408.5654</v>
      </c>
      <c r="Y1108" s="11">
        <v>1424408.5654</v>
      </c>
      <c r="Z1108" s="11">
        <v>1301632.7592000002</v>
      </c>
    </row>
    <row r="1109" spans="1:26" hidden="1" x14ac:dyDescent="0.25">
      <c r="A1109">
        <v>8</v>
      </c>
      <c r="B1109" t="str">
        <f t="shared" si="36"/>
        <v>BCR-0454</v>
      </c>
      <c r="C1109" t="s">
        <v>319</v>
      </c>
      <c r="D1109" t="str">
        <f t="shared" si="37"/>
        <v>0454</v>
      </c>
      <c r="E1109" t="s">
        <v>466</v>
      </c>
      <c r="F1109" s="17">
        <v>0</v>
      </c>
      <c r="G1109" s="17">
        <v>0</v>
      </c>
      <c r="H1109" s="17">
        <v>0</v>
      </c>
      <c r="I1109" s="17">
        <v>0</v>
      </c>
      <c r="J1109" s="17">
        <v>0</v>
      </c>
      <c r="K1109" s="17">
        <v>0</v>
      </c>
      <c r="L1109" s="17">
        <v>0</v>
      </c>
      <c r="M1109" s="17">
        <v>0</v>
      </c>
      <c r="N1109" s="17">
        <v>0</v>
      </c>
      <c r="O1109" s="17">
        <v>0</v>
      </c>
      <c r="P1109" s="17">
        <v>0</v>
      </c>
      <c r="Q1109" s="17">
        <v>0</v>
      </c>
      <c r="R1109" s="17">
        <v>0</v>
      </c>
      <c r="S1109" s="17">
        <v>0</v>
      </c>
      <c r="T1109" s="17">
        <v>0</v>
      </c>
      <c r="U1109" s="105">
        <v>0</v>
      </c>
      <c r="V1109" s="105">
        <v>0</v>
      </c>
      <c r="W1109" s="11">
        <v>0</v>
      </c>
      <c r="X1109" s="11">
        <v>0</v>
      </c>
      <c r="Y1109" s="11">
        <v>0</v>
      </c>
      <c r="Z1109" s="11">
        <v>0</v>
      </c>
    </row>
    <row r="1110" spans="1:26" hidden="1" x14ac:dyDescent="0.25">
      <c r="A1110">
        <v>8</v>
      </c>
      <c r="B1110" t="str">
        <f t="shared" si="36"/>
        <v>BCR-0455</v>
      </c>
      <c r="C1110" t="s">
        <v>319</v>
      </c>
      <c r="D1110" t="str">
        <f t="shared" si="37"/>
        <v>0455</v>
      </c>
      <c r="E1110" t="s">
        <v>467</v>
      </c>
      <c r="F1110" s="17">
        <v>0</v>
      </c>
      <c r="G1110" s="17">
        <v>0</v>
      </c>
      <c r="H1110" s="17">
        <v>0</v>
      </c>
      <c r="I1110" s="17">
        <v>0</v>
      </c>
      <c r="J1110" s="17">
        <v>0</v>
      </c>
      <c r="K1110" s="17">
        <v>0</v>
      </c>
      <c r="L1110" s="17">
        <v>0</v>
      </c>
      <c r="M1110" s="17">
        <v>0</v>
      </c>
      <c r="N1110" s="17">
        <v>0</v>
      </c>
      <c r="O1110" s="17">
        <v>0</v>
      </c>
      <c r="P1110" s="17">
        <v>0</v>
      </c>
      <c r="Q1110" s="17">
        <v>0</v>
      </c>
      <c r="R1110" s="17">
        <v>0</v>
      </c>
      <c r="S1110" s="17">
        <v>0</v>
      </c>
      <c r="T1110" s="17">
        <v>0</v>
      </c>
      <c r="U1110" s="105">
        <v>0</v>
      </c>
      <c r="V1110" s="105">
        <v>0</v>
      </c>
      <c r="W1110" s="11">
        <v>0</v>
      </c>
      <c r="X1110" s="11">
        <v>0</v>
      </c>
      <c r="Y1110" s="11">
        <v>0</v>
      </c>
      <c r="Z1110" s="11">
        <v>0</v>
      </c>
    </row>
    <row r="1111" spans="1:26" hidden="1" x14ac:dyDescent="0.25">
      <c r="A1111">
        <v>8</v>
      </c>
      <c r="B1111" t="str">
        <f t="shared" si="36"/>
        <v>BCR-046</v>
      </c>
      <c r="C1111" t="s">
        <v>319</v>
      </c>
      <c r="D1111" t="str">
        <f t="shared" si="37"/>
        <v>046</v>
      </c>
      <c r="E1111" t="s">
        <v>468</v>
      </c>
      <c r="F1111" s="17">
        <v>0</v>
      </c>
      <c r="G1111" s="17">
        <v>0</v>
      </c>
      <c r="H1111" s="17">
        <v>0</v>
      </c>
      <c r="I1111" s="17">
        <v>0</v>
      </c>
      <c r="J1111" s="17">
        <v>0</v>
      </c>
      <c r="K1111" s="17">
        <v>0</v>
      </c>
      <c r="L1111" s="17">
        <v>0</v>
      </c>
      <c r="M1111" s="17">
        <v>0</v>
      </c>
      <c r="N1111" s="17">
        <v>0</v>
      </c>
      <c r="O1111" s="17">
        <v>0</v>
      </c>
      <c r="P1111" s="17">
        <v>0</v>
      </c>
      <c r="Q1111" s="17">
        <v>0</v>
      </c>
      <c r="R1111" s="17">
        <v>0</v>
      </c>
      <c r="S1111" s="17">
        <v>0</v>
      </c>
      <c r="T1111" s="17">
        <v>0</v>
      </c>
      <c r="U1111" s="105">
        <v>0</v>
      </c>
      <c r="V1111" s="105">
        <v>0</v>
      </c>
      <c r="W1111" s="11">
        <v>0</v>
      </c>
      <c r="X1111" s="11">
        <v>0</v>
      </c>
      <c r="Y1111" s="11">
        <v>0</v>
      </c>
      <c r="Z1111" s="11">
        <v>0</v>
      </c>
    </row>
    <row r="1112" spans="1:26" hidden="1" x14ac:dyDescent="0.25">
      <c r="A1112">
        <v>8</v>
      </c>
      <c r="B1112" t="str">
        <f t="shared" si="36"/>
        <v>BCR-0470</v>
      </c>
      <c r="C1112" t="s">
        <v>319</v>
      </c>
      <c r="D1112" t="str">
        <f t="shared" si="37"/>
        <v>0470</v>
      </c>
      <c r="E1112" t="s">
        <v>469</v>
      </c>
      <c r="F1112" s="17">
        <v>0</v>
      </c>
      <c r="G1112" s="17">
        <v>0</v>
      </c>
      <c r="H1112" s="17">
        <v>0</v>
      </c>
      <c r="I1112" s="17">
        <v>0</v>
      </c>
      <c r="J1112" s="17">
        <v>0</v>
      </c>
      <c r="K1112" s="17">
        <v>0</v>
      </c>
      <c r="L1112" s="17">
        <v>0</v>
      </c>
      <c r="M1112" s="17">
        <v>0</v>
      </c>
      <c r="N1112" s="17">
        <v>0</v>
      </c>
      <c r="O1112" s="17">
        <v>0</v>
      </c>
      <c r="P1112" s="17">
        <v>0</v>
      </c>
      <c r="Q1112" s="17">
        <v>0</v>
      </c>
      <c r="R1112" s="17">
        <v>0</v>
      </c>
      <c r="S1112" s="17">
        <v>0</v>
      </c>
      <c r="T1112" s="17">
        <v>0</v>
      </c>
      <c r="U1112" s="105">
        <v>0</v>
      </c>
      <c r="V1112" s="105">
        <v>0</v>
      </c>
      <c r="W1112" s="11">
        <v>0</v>
      </c>
      <c r="X1112" s="11">
        <v>0</v>
      </c>
      <c r="Y1112" s="11">
        <v>0</v>
      </c>
      <c r="Z1112" s="11">
        <v>0</v>
      </c>
    </row>
    <row r="1113" spans="1:26" hidden="1" x14ac:dyDescent="0.25">
      <c r="A1113">
        <v>8</v>
      </c>
      <c r="B1113" t="str">
        <f t="shared" si="36"/>
        <v>BCR-0471</v>
      </c>
      <c r="C1113" t="s">
        <v>319</v>
      </c>
      <c r="D1113" t="str">
        <f t="shared" si="37"/>
        <v>0471</v>
      </c>
      <c r="E1113" t="s">
        <v>470</v>
      </c>
      <c r="F1113" s="17">
        <v>0</v>
      </c>
      <c r="G1113" s="17">
        <v>0</v>
      </c>
      <c r="H1113" s="17">
        <v>0</v>
      </c>
      <c r="I1113" s="17">
        <v>0</v>
      </c>
      <c r="J1113" s="17">
        <v>0</v>
      </c>
      <c r="K1113" s="17">
        <v>0</v>
      </c>
      <c r="L1113" s="17">
        <v>0</v>
      </c>
      <c r="M1113" s="17">
        <v>0</v>
      </c>
      <c r="N1113" s="17">
        <v>0</v>
      </c>
      <c r="O1113" s="17">
        <v>0</v>
      </c>
      <c r="P1113" s="17">
        <v>0</v>
      </c>
      <c r="Q1113" s="17">
        <v>0</v>
      </c>
      <c r="R1113" s="17">
        <v>0</v>
      </c>
      <c r="S1113" s="17">
        <v>0</v>
      </c>
      <c r="T1113" s="17">
        <v>0</v>
      </c>
      <c r="U1113" s="105">
        <v>0</v>
      </c>
      <c r="V1113" s="105">
        <v>0</v>
      </c>
      <c r="W1113" s="11">
        <v>0</v>
      </c>
      <c r="X1113" s="11">
        <v>0</v>
      </c>
      <c r="Y1113" s="11">
        <v>0</v>
      </c>
      <c r="Z1113" s="11">
        <v>0</v>
      </c>
    </row>
    <row r="1114" spans="1:26" hidden="1" x14ac:dyDescent="0.25">
      <c r="A1114">
        <v>8</v>
      </c>
      <c r="B1114" t="str">
        <f t="shared" si="36"/>
        <v>BCR-0472</v>
      </c>
      <c r="C1114" t="s">
        <v>319</v>
      </c>
      <c r="D1114" t="str">
        <f t="shared" si="37"/>
        <v>0472</v>
      </c>
      <c r="E1114" t="s">
        <v>471</v>
      </c>
      <c r="F1114" s="17">
        <v>0</v>
      </c>
      <c r="G1114" s="17">
        <v>0</v>
      </c>
      <c r="H1114" s="17">
        <v>0</v>
      </c>
      <c r="I1114" s="17">
        <v>0</v>
      </c>
      <c r="J1114" s="17">
        <v>0</v>
      </c>
      <c r="K1114" s="17">
        <v>0</v>
      </c>
      <c r="L1114" s="17">
        <v>0</v>
      </c>
      <c r="M1114" s="17">
        <v>0</v>
      </c>
      <c r="N1114" s="17">
        <v>0</v>
      </c>
      <c r="O1114" s="17">
        <v>0</v>
      </c>
      <c r="P1114" s="17">
        <v>0</v>
      </c>
      <c r="Q1114" s="17">
        <v>0</v>
      </c>
      <c r="R1114" s="17">
        <v>0</v>
      </c>
      <c r="S1114" s="17">
        <v>0</v>
      </c>
      <c r="T1114" s="17">
        <v>846.66644999999994</v>
      </c>
      <c r="U1114" s="105">
        <v>0</v>
      </c>
      <c r="V1114" s="105">
        <v>0</v>
      </c>
      <c r="W1114" s="11">
        <v>0</v>
      </c>
      <c r="X1114" s="11">
        <v>0</v>
      </c>
      <c r="Y1114" s="11">
        <v>0</v>
      </c>
      <c r="Z1114" s="11">
        <v>0</v>
      </c>
    </row>
    <row r="1115" spans="1:26" hidden="1" x14ac:dyDescent="0.25">
      <c r="A1115">
        <v>8</v>
      </c>
      <c r="B1115" t="str">
        <f t="shared" si="36"/>
        <v>BCR-0473</v>
      </c>
      <c r="C1115" t="s">
        <v>319</v>
      </c>
      <c r="D1115" t="str">
        <f t="shared" si="37"/>
        <v>0473</v>
      </c>
      <c r="E1115" t="s">
        <v>472</v>
      </c>
      <c r="F1115" s="17">
        <v>4097.6808000000001</v>
      </c>
      <c r="G1115" s="17">
        <v>4097.6808000000001</v>
      </c>
      <c r="H1115" s="17">
        <v>4407.6470399999998</v>
      </c>
      <c r="I1115" s="17">
        <v>4407.6470399999998</v>
      </c>
      <c r="J1115" s="17">
        <v>6798.4486699999998</v>
      </c>
      <c r="K1115" s="17">
        <v>6798.4486699999998</v>
      </c>
      <c r="L1115" s="17">
        <v>2368.49962</v>
      </c>
      <c r="M1115" s="17">
        <v>2368.49962</v>
      </c>
      <c r="N1115" s="17">
        <v>2497.7554</v>
      </c>
      <c r="O1115" s="17">
        <v>2497.7554</v>
      </c>
      <c r="P1115" s="17">
        <v>2432</v>
      </c>
      <c r="Q1115" s="17">
        <v>2432</v>
      </c>
      <c r="R1115" s="17">
        <v>24520.357980000001</v>
      </c>
      <c r="S1115" s="17">
        <v>24520.357980000001</v>
      </c>
      <c r="T1115" s="17">
        <v>31710.48718</v>
      </c>
      <c r="U1115" s="105">
        <v>32557.153630000001</v>
      </c>
      <c r="V1115" s="105">
        <v>29785.460429999999</v>
      </c>
      <c r="W1115" s="11">
        <v>31059.52790999999</v>
      </c>
      <c r="X1115" s="11">
        <v>30600.624760000002</v>
      </c>
      <c r="Y1115" s="11">
        <v>30600.624760000002</v>
      </c>
      <c r="Z1115" s="11">
        <v>32633.380039999996</v>
      </c>
    </row>
    <row r="1116" spans="1:26" hidden="1" x14ac:dyDescent="0.25">
      <c r="A1116">
        <v>8</v>
      </c>
      <c r="B1116" t="str">
        <f t="shared" si="36"/>
        <v>BCR-0474</v>
      </c>
      <c r="C1116" t="s">
        <v>319</v>
      </c>
      <c r="D1116" t="str">
        <f t="shared" si="37"/>
        <v>0474</v>
      </c>
      <c r="E1116" t="s">
        <v>473</v>
      </c>
      <c r="F1116" s="17">
        <v>0</v>
      </c>
      <c r="G1116" s="17">
        <v>0</v>
      </c>
      <c r="H1116" s="17">
        <v>0</v>
      </c>
      <c r="I1116" s="17">
        <v>0</v>
      </c>
      <c r="J1116" s="17">
        <v>0</v>
      </c>
      <c r="K1116" s="17">
        <v>0</v>
      </c>
      <c r="L1116" s="17">
        <v>0</v>
      </c>
      <c r="M1116" s="17">
        <v>0</v>
      </c>
      <c r="N1116" s="17">
        <v>0</v>
      </c>
      <c r="O1116" s="17">
        <v>0</v>
      </c>
      <c r="P1116" s="17">
        <v>0</v>
      </c>
      <c r="Q1116" s="17">
        <v>0</v>
      </c>
      <c r="R1116" s="17">
        <v>0</v>
      </c>
      <c r="S1116" s="17">
        <v>0</v>
      </c>
      <c r="T1116" s="17">
        <v>0</v>
      </c>
      <c r="U1116" s="105">
        <v>0</v>
      </c>
      <c r="V1116" s="105">
        <v>0</v>
      </c>
      <c r="W1116" s="11">
        <v>0</v>
      </c>
      <c r="X1116" s="11">
        <v>0</v>
      </c>
      <c r="Y1116" s="11">
        <v>0</v>
      </c>
      <c r="Z1116" s="11">
        <v>0</v>
      </c>
    </row>
    <row r="1117" spans="1:26" hidden="1" x14ac:dyDescent="0.25">
      <c r="A1117">
        <v>8</v>
      </c>
      <c r="B1117" t="str">
        <f t="shared" si="36"/>
        <v>BCR-0480</v>
      </c>
      <c r="C1117" t="s">
        <v>319</v>
      </c>
      <c r="D1117" t="str">
        <f t="shared" si="37"/>
        <v>0480</v>
      </c>
      <c r="E1117" t="s">
        <v>474</v>
      </c>
      <c r="F1117" s="17">
        <v>0</v>
      </c>
      <c r="G1117" s="17">
        <v>0</v>
      </c>
      <c r="H1117" s="17">
        <v>0</v>
      </c>
      <c r="I1117" s="17">
        <v>0</v>
      </c>
      <c r="J1117" s="17">
        <v>0</v>
      </c>
      <c r="K1117" s="17">
        <v>0</v>
      </c>
      <c r="L1117" s="17">
        <v>0</v>
      </c>
      <c r="M1117" s="17">
        <v>0</v>
      </c>
      <c r="N1117" s="17">
        <v>0</v>
      </c>
      <c r="O1117" s="17">
        <v>0</v>
      </c>
      <c r="P1117" s="17">
        <v>2426</v>
      </c>
      <c r="Q1117" s="17">
        <v>2426</v>
      </c>
      <c r="R1117" s="17">
        <v>998.54724999999996</v>
      </c>
      <c r="S1117" s="17">
        <v>998.54724999999996</v>
      </c>
      <c r="T1117" s="17">
        <v>1715.64977</v>
      </c>
      <c r="U1117" s="105">
        <v>1715.64977</v>
      </c>
      <c r="V1117" s="105">
        <v>5346.9183999999996</v>
      </c>
      <c r="W1117" s="11">
        <v>5346.9184000000005</v>
      </c>
      <c r="X1117" s="11">
        <v>1841.8861800000002</v>
      </c>
      <c r="Y1117" s="11">
        <v>1841.8861800000002</v>
      </c>
      <c r="Z1117" s="11">
        <v>1249.8476900000001</v>
      </c>
    </row>
    <row r="1118" spans="1:26" hidden="1" x14ac:dyDescent="0.25">
      <c r="A1118">
        <v>8</v>
      </c>
      <c r="B1118" t="str">
        <f t="shared" si="36"/>
        <v>BCR-0481</v>
      </c>
      <c r="C1118" t="s">
        <v>319</v>
      </c>
      <c r="D1118" t="str">
        <f t="shared" si="37"/>
        <v>0481</v>
      </c>
      <c r="E1118" t="s">
        <v>475</v>
      </c>
      <c r="F1118" s="17">
        <v>5572.3099099999999</v>
      </c>
      <c r="G1118" s="17">
        <v>5572.3099099999999</v>
      </c>
      <c r="H1118" s="17">
        <v>5492.8354099999997</v>
      </c>
      <c r="I1118" s="17">
        <v>5492.8354099999997</v>
      </c>
      <c r="J1118" s="17">
        <v>2717.6023599999999</v>
      </c>
      <c r="K1118" s="17">
        <v>2717.6023599999999</v>
      </c>
      <c r="L1118" s="17">
        <v>2627.7811999999999</v>
      </c>
      <c r="M1118" s="17">
        <v>2627.7811999999999</v>
      </c>
      <c r="N1118" s="17">
        <v>2724.4199199999998</v>
      </c>
      <c r="O1118" s="17">
        <v>2724.4199199999998</v>
      </c>
      <c r="P1118" s="17">
        <v>3947</v>
      </c>
      <c r="Q1118" s="17">
        <v>3947</v>
      </c>
      <c r="R1118" s="17">
        <v>7220.0050300000003</v>
      </c>
      <c r="S1118" s="17">
        <v>7220.0050300000003</v>
      </c>
      <c r="T1118" s="17">
        <v>2832.8435999999997</v>
      </c>
      <c r="U1118" s="105">
        <v>2832.8436000000002</v>
      </c>
      <c r="V1118" s="105">
        <v>2930.7946499999998</v>
      </c>
      <c r="W1118" s="11">
        <v>2930.7946499999998</v>
      </c>
      <c r="X1118" s="11">
        <v>3227.9158500000008</v>
      </c>
      <c r="Y1118" s="11">
        <v>3227.9158500000008</v>
      </c>
      <c r="Z1118" s="11">
        <v>2962.72165</v>
      </c>
    </row>
    <row r="1119" spans="1:26" hidden="1" x14ac:dyDescent="0.25">
      <c r="A1119">
        <v>8</v>
      </c>
      <c r="B1119" t="str">
        <f t="shared" si="36"/>
        <v>BCR-0482</v>
      </c>
      <c r="C1119" t="s">
        <v>319</v>
      </c>
      <c r="D1119" t="str">
        <f t="shared" si="37"/>
        <v>0482</v>
      </c>
      <c r="E1119" t="s">
        <v>476</v>
      </c>
      <c r="F1119" s="17">
        <v>0</v>
      </c>
      <c r="G1119" s="17">
        <v>0</v>
      </c>
      <c r="H1119" s="17">
        <v>0</v>
      </c>
      <c r="I1119" s="17">
        <v>0</v>
      </c>
      <c r="J1119" s="17">
        <v>0</v>
      </c>
      <c r="K1119" s="17">
        <v>0</v>
      </c>
      <c r="L1119" s="17">
        <v>0</v>
      </c>
      <c r="M1119" s="17">
        <v>0</v>
      </c>
      <c r="N1119" s="17">
        <v>0</v>
      </c>
      <c r="O1119" s="17">
        <v>0</v>
      </c>
      <c r="P1119" s="17">
        <v>0</v>
      </c>
      <c r="Q1119" s="17">
        <v>0</v>
      </c>
      <c r="R1119" s="17">
        <v>0</v>
      </c>
      <c r="S1119" s="17">
        <v>0</v>
      </c>
      <c r="T1119" s="17">
        <v>0</v>
      </c>
      <c r="U1119" s="105">
        <v>0</v>
      </c>
      <c r="V1119" s="105">
        <v>0</v>
      </c>
      <c r="W1119" s="11">
        <v>0</v>
      </c>
      <c r="X1119" s="11">
        <v>0</v>
      </c>
      <c r="Y1119" s="11">
        <v>0</v>
      </c>
      <c r="Z1119" s="11">
        <v>0</v>
      </c>
    </row>
    <row r="1120" spans="1:26" hidden="1" x14ac:dyDescent="0.25">
      <c r="A1120">
        <v>8</v>
      </c>
      <c r="B1120" t="str">
        <f t="shared" si="36"/>
        <v>BCR-0483</v>
      </c>
      <c r="C1120" t="s">
        <v>319</v>
      </c>
      <c r="D1120" t="str">
        <f t="shared" si="37"/>
        <v>0483</v>
      </c>
      <c r="E1120" t="s">
        <v>477</v>
      </c>
      <c r="F1120" s="17">
        <v>0</v>
      </c>
      <c r="G1120" s="17">
        <v>0</v>
      </c>
      <c r="H1120" s="17">
        <v>0</v>
      </c>
      <c r="I1120" s="17">
        <v>0</v>
      </c>
      <c r="J1120" s="17">
        <v>0</v>
      </c>
      <c r="K1120" s="17">
        <v>0</v>
      </c>
      <c r="L1120" s="17">
        <v>141.39979</v>
      </c>
      <c r="M1120" s="17">
        <v>141.39979</v>
      </c>
      <c r="N1120" s="17">
        <v>16.447779999999966</v>
      </c>
      <c r="O1120" s="17">
        <v>16.447779999999966</v>
      </c>
      <c r="P1120" s="17">
        <v>20</v>
      </c>
      <c r="Q1120" s="17">
        <v>20</v>
      </c>
      <c r="R1120" s="17">
        <v>20.9559</v>
      </c>
      <c r="S1120" s="17">
        <v>20.9559</v>
      </c>
      <c r="T1120" s="17">
        <v>0</v>
      </c>
      <c r="U1120" s="105">
        <v>0</v>
      </c>
      <c r="V1120" s="105">
        <v>0</v>
      </c>
      <c r="W1120" s="11">
        <v>0</v>
      </c>
      <c r="X1120" s="11">
        <v>0</v>
      </c>
      <c r="Y1120" s="11">
        <v>0</v>
      </c>
      <c r="Z1120" s="11">
        <v>0</v>
      </c>
    </row>
    <row r="1121" spans="1:26" hidden="1" x14ac:dyDescent="0.25">
      <c r="A1121">
        <v>8</v>
      </c>
      <c r="B1121" t="str">
        <f t="shared" si="36"/>
        <v>BCR-0484</v>
      </c>
      <c r="C1121" t="s">
        <v>319</v>
      </c>
      <c r="D1121" t="str">
        <f t="shared" si="37"/>
        <v>0484</v>
      </c>
      <c r="E1121" t="s">
        <v>478</v>
      </c>
      <c r="F1121" s="17">
        <v>0</v>
      </c>
      <c r="G1121" s="17">
        <v>0</v>
      </c>
      <c r="H1121" s="17">
        <v>0</v>
      </c>
      <c r="I1121" s="17">
        <v>0</v>
      </c>
      <c r="J1121" s="17">
        <v>0</v>
      </c>
      <c r="K1121" s="17">
        <v>0</v>
      </c>
      <c r="L1121" s="17">
        <v>0</v>
      </c>
      <c r="M1121" s="17">
        <v>0</v>
      </c>
      <c r="N1121" s="17">
        <v>0</v>
      </c>
      <c r="O1121" s="17">
        <v>0</v>
      </c>
      <c r="P1121" s="17">
        <v>0</v>
      </c>
      <c r="Q1121" s="17">
        <v>0</v>
      </c>
      <c r="R1121" s="17">
        <v>0</v>
      </c>
      <c r="S1121" s="17">
        <v>0</v>
      </c>
      <c r="T1121" s="17">
        <v>0</v>
      </c>
      <c r="U1121" s="105">
        <v>0</v>
      </c>
      <c r="V1121" s="105">
        <v>0</v>
      </c>
      <c r="W1121" s="11">
        <v>0</v>
      </c>
      <c r="X1121" s="11">
        <v>0</v>
      </c>
      <c r="Y1121" s="11">
        <v>0</v>
      </c>
      <c r="Z1121" s="11">
        <v>0</v>
      </c>
    </row>
    <row r="1122" spans="1:26" hidden="1" x14ac:dyDescent="0.25">
      <c r="A1122">
        <v>8</v>
      </c>
      <c r="B1122" t="str">
        <f t="shared" si="36"/>
        <v>BCR-0485</v>
      </c>
      <c r="C1122" t="s">
        <v>319</v>
      </c>
      <c r="D1122" t="str">
        <f t="shared" si="37"/>
        <v>0485</v>
      </c>
      <c r="E1122" t="s">
        <v>479</v>
      </c>
      <c r="F1122" s="17">
        <v>0</v>
      </c>
      <c r="G1122" s="17">
        <v>0</v>
      </c>
      <c r="H1122" s="17">
        <v>0</v>
      </c>
      <c r="I1122" s="17">
        <v>0</v>
      </c>
      <c r="J1122" s="17">
        <v>0</v>
      </c>
      <c r="K1122" s="17">
        <v>0</v>
      </c>
      <c r="L1122" s="17">
        <v>0</v>
      </c>
      <c r="M1122" s="17">
        <v>0</v>
      </c>
      <c r="N1122" s="17">
        <v>0</v>
      </c>
      <c r="O1122" s="17">
        <v>0</v>
      </c>
      <c r="P1122" s="17">
        <v>0</v>
      </c>
      <c r="Q1122" s="17">
        <v>0</v>
      </c>
      <c r="R1122" s="17">
        <v>0</v>
      </c>
      <c r="S1122" s="17">
        <v>0</v>
      </c>
      <c r="T1122" s="17">
        <v>0</v>
      </c>
      <c r="U1122" s="105">
        <v>0</v>
      </c>
      <c r="V1122" s="105">
        <v>0</v>
      </c>
      <c r="W1122" s="11">
        <v>0</v>
      </c>
      <c r="X1122" s="11">
        <v>0</v>
      </c>
      <c r="Y1122" s="11">
        <v>0</v>
      </c>
      <c r="Z1122" s="11">
        <v>530</v>
      </c>
    </row>
    <row r="1123" spans="1:26" hidden="1" x14ac:dyDescent="0.25">
      <c r="A1123">
        <v>8</v>
      </c>
      <c r="B1123" t="str">
        <f t="shared" si="36"/>
        <v>BCR-0486</v>
      </c>
      <c r="C1123" t="s">
        <v>319</v>
      </c>
      <c r="D1123" t="str">
        <f t="shared" si="37"/>
        <v>0486</v>
      </c>
      <c r="E1123" t="s">
        <v>480</v>
      </c>
      <c r="F1123" s="17">
        <v>0</v>
      </c>
      <c r="G1123" s="17">
        <v>0</v>
      </c>
      <c r="H1123" s="17">
        <v>0</v>
      </c>
      <c r="I1123" s="17">
        <v>0</v>
      </c>
      <c r="J1123" s="17">
        <v>0</v>
      </c>
      <c r="K1123" s="17">
        <v>0</v>
      </c>
      <c r="L1123" s="17">
        <v>0</v>
      </c>
      <c r="M1123" s="17">
        <v>0</v>
      </c>
      <c r="N1123" s="17">
        <v>0</v>
      </c>
      <c r="O1123" s="17">
        <v>0</v>
      </c>
      <c r="P1123" s="17">
        <v>0</v>
      </c>
      <c r="Q1123" s="17">
        <v>0</v>
      </c>
      <c r="R1123" s="17">
        <v>0</v>
      </c>
      <c r="S1123" s="17">
        <v>0</v>
      </c>
      <c r="T1123" s="17">
        <v>0</v>
      </c>
      <c r="U1123" s="105">
        <v>0</v>
      </c>
      <c r="V1123" s="105">
        <v>0</v>
      </c>
      <c r="W1123" s="11">
        <v>0</v>
      </c>
      <c r="X1123" s="11">
        <v>0</v>
      </c>
      <c r="Y1123" s="11">
        <v>0</v>
      </c>
      <c r="Z1123" s="11">
        <v>0</v>
      </c>
    </row>
    <row r="1124" spans="1:26" hidden="1" x14ac:dyDescent="0.25">
      <c r="A1124">
        <v>8</v>
      </c>
      <c r="B1124" t="str">
        <f t="shared" si="36"/>
        <v>BCR-0487</v>
      </c>
      <c r="C1124" t="s">
        <v>319</v>
      </c>
      <c r="D1124" t="str">
        <f t="shared" si="37"/>
        <v>0487</v>
      </c>
      <c r="E1124" t="s">
        <v>481</v>
      </c>
      <c r="F1124" s="17">
        <v>0</v>
      </c>
      <c r="G1124" s="17">
        <v>0</v>
      </c>
      <c r="H1124" s="17">
        <v>0</v>
      </c>
      <c r="I1124" s="17">
        <v>0</v>
      </c>
      <c r="J1124" s="17">
        <v>0</v>
      </c>
      <c r="K1124" s="17">
        <v>0</v>
      </c>
      <c r="L1124" s="17">
        <v>0</v>
      </c>
      <c r="M1124" s="17">
        <v>0</v>
      </c>
      <c r="N1124" s="17">
        <v>0</v>
      </c>
      <c r="O1124" s="17">
        <v>0</v>
      </c>
      <c r="P1124" s="17">
        <v>0</v>
      </c>
      <c r="Q1124" s="17">
        <v>0</v>
      </c>
      <c r="R1124" s="17">
        <v>0</v>
      </c>
      <c r="S1124" s="17">
        <v>0</v>
      </c>
      <c r="T1124" s="17">
        <v>0</v>
      </c>
      <c r="U1124" s="105">
        <v>0</v>
      </c>
      <c r="V1124" s="105">
        <v>0</v>
      </c>
      <c r="W1124" s="11">
        <v>0</v>
      </c>
      <c r="X1124" s="11">
        <v>0</v>
      </c>
      <c r="Y1124" s="11">
        <v>0</v>
      </c>
      <c r="Z1124" s="11">
        <v>0</v>
      </c>
    </row>
    <row r="1125" spans="1:26" hidden="1" x14ac:dyDescent="0.25">
      <c r="A1125">
        <v>8</v>
      </c>
      <c r="B1125" t="str">
        <f t="shared" si="36"/>
        <v>BCR-049</v>
      </c>
      <c r="C1125" t="s">
        <v>319</v>
      </c>
      <c r="D1125" t="str">
        <f t="shared" si="37"/>
        <v>049</v>
      </c>
      <c r="E1125" t="s">
        <v>482</v>
      </c>
      <c r="F1125" s="17">
        <v>0</v>
      </c>
      <c r="G1125" s="17">
        <v>0</v>
      </c>
      <c r="H1125" s="17">
        <v>0</v>
      </c>
      <c r="I1125" s="17">
        <v>0</v>
      </c>
      <c r="J1125" s="17">
        <v>0</v>
      </c>
      <c r="K1125" s="17">
        <v>0</v>
      </c>
      <c r="L1125" s="17">
        <v>0</v>
      </c>
      <c r="M1125" s="17">
        <v>0</v>
      </c>
      <c r="N1125" s="17">
        <v>0</v>
      </c>
      <c r="O1125" s="17">
        <v>0</v>
      </c>
      <c r="P1125" s="17">
        <v>0</v>
      </c>
      <c r="Q1125" s="17">
        <v>0</v>
      </c>
      <c r="R1125" s="17">
        <v>0</v>
      </c>
      <c r="S1125" s="17">
        <v>0</v>
      </c>
      <c r="T1125" s="17">
        <v>0</v>
      </c>
      <c r="U1125" s="105">
        <v>0</v>
      </c>
      <c r="V1125" s="105">
        <v>0</v>
      </c>
      <c r="W1125" s="11">
        <v>0</v>
      </c>
      <c r="X1125" s="11">
        <v>0</v>
      </c>
      <c r="Y1125" s="11">
        <v>0</v>
      </c>
      <c r="Z1125" s="11">
        <v>0</v>
      </c>
    </row>
    <row r="1126" spans="1:26" hidden="1" x14ac:dyDescent="0.25">
      <c r="A1126">
        <v>8</v>
      </c>
      <c r="B1126" t="str">
        <f t="shared" si="36"/>
        <v>BCR-051</v>
      </c>
      <c r="C1126" t="s">
        <v>319</v>
      </c>
      <c r="D1126" t="str">
        <f t="shared" si="37"/>
        <v>051</v>
      </c>
      <c r="E1126" t="s">
        <v>484</v>
      </c>
      <c r="F1126" s="17">
        <v>181099.79803999999</v>
      </c>
      <c r="G1126" s="17">
        <v>181099.79803999999</v>
      </c>
      <c r="H1126" s="17">
        <v>183170.13146999999</v>
      </c>
      <c r="I1126" s="17">
        <v>183170.13146999999</v>
      </c>
      <c r="J1126" s="17">
        <v>188574.52645</v>
      </c>
      <c r="K1126" s="17">
        <v>188391.14014</v>
      </c>
      <c r="L1126" s="17">
        <v>188168.71171</v>
      </c>
      <c r="M1126" s="17">
        <v>188109.59882000001</v>
      </c>
      <c r="N1126" s="17">
        <v>196984.84815999999</v>
      </c>
      <c r="O1126" s="17">
        <v>196984.84815999999</v>
      </c>
      <c r="P1126" s="17">
        <v>202676</v>
      </c>
      <c r="Q1126" s="17">
        <v>-3416.95642</v>
      </c>
      <c r="R1126" s="17">
        <v>206306.71804000001</v>
      </c>
      <c r="S1126" s="17">
        <v>214806.71804000001</v>
      </c>
      <c r="T1126" s="17">
        <v>233370.26855000001</v>
      </c>
      <c r="U1126" s="105">
        <v>233228.41876</v>
      </c>
      <c r="V1126" s="105">
        <v>243866.17630999998</v>
      </c>
      <c r="W1126" s="11">
        <v>243735.72664000007</v>
      </c>
      <c r="X1126" s="11">
        <v>241009.97948000013</v>
      </c>
      <c r="Y1126" s="11">
        <v>241009.97948000013</v>
      </c>
      <c r="Z1126" s="11">
        <v>235506.15865000008</v>
      </c>
    </row>
    <row r="1127" spans="1:26" hidden="1" x14ac:dyDescent="0.25">
      <c r="A1127">
        <v>8</v>
      </c>
      <c r="B1127" t="str">
        <f t="shared" si="36"/>
        <v>BCR-052</v>
      </c>
      <c r="C1127" t="s">
        <v>319</v>
      </c>
      <c r="D1127" t="str">
        <f t="shared" si="37"/>
        <v>052</v>
      </c>
      <c r="E1127" t="s">
        <v>485</v>
      </c>
      <c r="F1127" s="17">
        <v>5230.2415199999996</v>
      </c>
      <c r="G1127" s="17">
        <v>5230.2415199999996</v>
      </c>
      <c r="H1127" s="17">
        <v>34004.18219</v>
      </c>
      <c r="I1127" s="17">
        <v>34004.18219</v>
      </c>
      <c r="J1127" s="17">
        <v>33948.6342</v>
      </c>
      <c r="K1127" s="17">
        <v>33948.6342</v>
      </c>
      <c r="L1127" s="17">
        <v>30804.250530000001</v>
      </c>
      <c r="M1127" s="17">
        <v>30804.250530000001</v>
      </c>
      <c r="N1127" s="17">
        <v>33498.67626</v>
      </c>
      <c r="O1127" s="17">
        <v>33498.67626</v>
      </c>
      <c r="P1127" s="17">
        <v>35212</v>
      </c>
      <c r="Q1127" s="17">
        <v>35211.50058</v>
      </c>
      <c r="R1127" s="17">
        <v>53702.519930000002</v>
      </c>
      <c r="S1127" s="17">
        <v>53702.519930000002</v>
      </c>
      <c r="T1127" s="17">
        <v>34204.32518</v>
      </c>
      <c r="U1127" s="105">
        <v>34204.32518</v>
      </c>
      <c r="V1127" s="105">
        <v>34202.118750000001</v>
      </c>
      <c r="W1127" s="11">
        <v>34070.515829999997</v>
      </c>
      <c r="X1127" s="11">
        <v>54345.5</v>
      </c>
      <c r="Y1127" s="11">
        <v>54345.5</v>
      </c>
      <c r="Z1127" s="11">
        <v>58700.772680000002</v>
      </c>
    </row>
    <row r="1128" spans="1:26" hidden="1" x14ac:dyDescent="0.25">
      <c r="A1128">
        <v>8</v>
      </c>
      <c r="B1128" t="str">
        <f t="shared" si="36"/>
        <v>BCR-053</v>
      </c>
      <c r="C1128" t="s">
        <v>319</v>
      </c>
      <c r="D1128" t="str">
        <f t="shared" si="37"/>
        <v>053</v>
      </c>
      <c r="E1128" t="s">
        <v>486</v>
      </c>
      <c r="F1128" s="17">
        <v>0</v>
      </c>
      <c r="G1128" s="17">
        <v>0</v>
      </c>
      <c r="H1128" s="17">
        <v>0</v>
      </c>
      <c r="I1128" s="17">
        <v>0</v>
      </c>
      <c r="J1128" s="17">
        <v>0</v>
      </c>
      <c r="K1128" s="17">
        <v>0</v>
      </c>
      <c r="L1128" s="17">
        <v>0</v>
      </c>
      <c r="M1128" s="17">
        <v>0</v>
      </c>
      <c r="N1128" s="17">
        <v>0</v>
      </c>
      <c r="O1128" s="17">
        <v>0</v>
      </c>
      <c r="P1128" s="17">
        <v>0</v>
      </c>
      <c r="Q1128" s="17">
        <v>0</v>
      </c>
      <c r="R1128" s="17">
        <v>0</v>
      </c>
      <c r="S1128" s="17">
        <v>0</v>
      </c>
      <c r="T1128" s="17">
        <v>0</v>
      </c>
      <c r="U1128" s="105">
        <v>0</v>
      </c>
      <c r="V1128" s="105">
        <v>0</v>
      </c>
      <c r="W1128" s="11">
        <v>1487.0650800000001</v>
      </c>
      <c r="X1128" s="11">
        <v>3556.2427400000001</v>
      </c>
      <c r="Y1128" s="11">
        <v>3556.2427400000001</v>
      </c>
      <c r="Z1128" s="11">
        <v>8647.0008000000016</v>
      </c>
    </row>
    <row r="1129" spans="1:26" hidden="1" x14ac:dyDescent="0.25">
      <c r="A1129">
        <v>8</v>
      </c>
      <c r="B1129" t="str">
        <f t="shared" si="36"/>
        <v>BCR-054</v>
      </c>
      <c r="C1129" t="s">
        <v>319</v>
      </c>
      <c r="D1129" t="str">
        <f t="shared" si="37"/>
        <v>054</v>
      </c>
      <c r="E1129" t="s">
        <v>487</v>
      </c>
      <c r="F1129" s="17">
        <v>0</v>
      </c>
      <c r="G1129" s="17">
        <v>0</v>
      </c>
      <c r="H1129" s="17">
        <v>0</v>
      </c>
      <c r="I1129" s="17">
        <v>0</v>
      </c>
      <c r="J1129" s="17">
        <v>0</v>
      </c>
      <c r="K1129" s="17">
        <v>0</v>
      </c>
      <c r="L1129" s="17">
        <v>0</v>
      </c>
      <c r="M1129" s="17">
        <v>0</v>
      </c>
      <c r="N1129" s="17">
        <v>0</v>
      </c>
      <c r="O1129" s="17">
        <v>0</v>
      </c>
      <c r="P1129" s="17">
        <v>0</v>
      </c>
      <c r="Q1129" s="17">
        <v>0</v>
      </c>
      <c r="R1129" s="17">
        <v>0</v>
      </c>
      <c r="S1129" s="17">
        <v>0</v>
      </c>
      <c r="T1129" s="17">
        <v>0</v>
      </c>
      <c r="U1129" s="105">
        <v>0</v>
      </c>
      <c r="V1129" s="105">
        <v>0</v>
      </c>
      <c r="W1129" s="11">
        <v>12563.335359999999</v>
      </c>
      <c r="X1129" s="11">
        <v>14448.47827</v>
      </c>
      <c r="Y1129" s="11">
        <v>14448.47827</v>
      </c>
      <c r="Z1129" s="11">
        <v>14016.37847</v>
      </c>
    </row>
    <row r="1130" spans="1:26" hidden="1" x14ac:dyDescent="0.25">
      <c r="A1130">
        <v>8</v>
      </c>
      <c r="B1130" t="str">
        <f t="shared" si="36"/>
        <v>BCR-0550</v>
      </c>
      <c r="C1130" t="s">
        <v>319</v>
      </c>
      <c r="D1130" t="str">
        <f t="shared" si="37"/>
        <v>0550</v>
      </c>
      <c r="E1130" t="s">
        <v>488</v>
      </c>
      <c r="F1130" s="17">
        <v>0</v>
      </c>
      <c r="G1130" s="17">
        <v>0</v>
      </c>
      <c r="H1130" s="17">
        <v>0</v>
      </c>
      <c r="I1130" s="17">
        <v>0</v>
      </c>
      <c r="J1130" s="17">
        <v>0</v>
      </c>
      <c r="K1130" s="17">
        <v>0</v>
      </c>
      <c r="L1130" s="17">
        <v>0</v>
      </c>
      <c r="M1130" s="17">
        <v>0</v>
      </c>
      <c r="N1130" s="17">
        <v>0</v>
      </c>
      <c r="O1130" s="17">
        <v>0</v>
      </c>
      <c r="P1130" s="17">
        <v>0</v>
      </c>
      <c r="Q1130" s="17">
        <v>0</v>
      </c>
      <c r="R1130" s="17">
        <v>0</v>
      </c>
      <c r="S1130" s="17">
        <v>0</v>
      </c>
      <c r="T1130" s="17">
        <v>0</v>
      </c>
      <c r="U1130" s="105">
        <v>0</v>
      </c>
      <c r="V1130" s="105">
        <v>0</v>
      </c>
      <c r="W1130" s="11">
        <v>0</v>
      </c>
      <c r="X1130" s="11">
        <v>0</v>
      </c>
      <c r="Y1130" s="11">
        <v>0</v>
      </c>
      <c r="Z1130" s="11">
        <v>0</v>
      </c>
    </row>
    <row r="1131" spans="1:26" hidden="1" x14ac:dyDescent="0.25">
      <c r="A1131">
        <v>8</v>
      </c>
      <c r="B1131" t="str">
        <f t="shared" si="36"/>
        <v>BCR-0551</v>
      </c>
      <c r="C1131" t="s">
        <v>319</v>
      </c>
      <c r="D1131" t="str">
        <f t="shared" si="37"/>
        <v>0551</v>
      </c>
      <c r="E1131" t="s">
        <v>489</v>
      </c>
      <c r="F1131" s="17">
        <v>0</v>
      </c>
      <c r="G1131" s="17">
        <v>0</v>
      </c>
      <c r="H1131" s="17">
        <v>0</v>
      </c>
      <c r="I1131" s="17">
        <v>0</v>
      </c>
      <c r="J1131" s="17">
        <v>0</v>
      </c>
      <c r="K1131" s="17">
        <v>0</v>
      </c>
      <c r="L1131" s="17">
        <v>0</v>
      </c>
      <c r="M1131" s="17">
        <v>0</v>
      </c>
      <c r="N1131" s="17">
        <v>0</v>
      </c>
      <c r="O1131" s="17">
        <v>0</v>
      </c>
      <c r="P1131" s="17">
        <v>0</v>
      </c>
      <c r="Q1131" s="17">
        <v>206071.43692000001</v>
      </c>
      <c r="R1131" s="17">
        <v>0</v>
      </c>
      <c r="S1131" s="17">
        <v>0</v>
      </c>
      <c r="T1131" s="17">
        <v>0</v>
      </c>
      <c r="U1131" s="105">
        <v>0</v>
      </c>
      <c r="V1131" s="105">
        <v>0</v>
      </c>
      <c r="W1131" s="11">
        <v>0</v>
      </c>
      <c r="X1131" s="11">
        <v>0</v>
      </c>
      <c r="Y1131" s="11">
        <v>0</v>
      </c>
      <c r="Z1131" s="11">
        <v>0</v>
      </c>
    </row>
    <row r="1132" spans="1:26" hidden="1" x14ac:dyDescent="0.25">
      <c r="A1132">
        <v>8</v>
      </c>
      <c r="B1132" t="str">
        <f t="shared" si="36"/>
        <v>BCR-0552</v>
      </c>
      <c r="C1132" t="s">
        <v>319</v>
      </c>
      <c r="D1132" t="str">
        <f t="shared" si="37"/>
        <v>0552</v>
      </c>
      <c r="E1132" t="s">
        <v>490</v>
      </c>
      <c r="F1132" s="17">
        <v>0</v>
      </c>
      <c r="G1132" s="17">
        <v>0</v>
      </c>
      <c r="H1132" s="17">
        <v>0</v>
      </c>
      <c r="I1132" s="17">
        <v>0</v>
      </c>
      <c r="J1132" s="17">
        <v>0</v>
      </c>
      <c r="K1132" s="17">
        <v>0</v>
      </c>
      <c r="L1132" s="17">
        <v>0</v>
      </c>
      <c r="M1132" s="17">
        <v>0</v>
      </c>
      <c r="N1132" s="17">
        <v>0</v>
      </c>
      <c r="O1132" s="17">
        <v>0</v>
      </c>
      <c r="P1132" s="17">
        <v>0</v>
      </c>
      <c r="Q1132" s="17">
        <v>0</v>
      </c>
      <c r="R1132" s="17">
        <v>0</v>
      </c>
      <c r="S1132" s="17">
        <v>0</v>
      </c>
      <c r="T1132" s="17">
        <v>0</v>
      </c>
      <c r="U1132" s="105">
        <v>0</v>
      </c>
      <c r="V1132" s="105">
        <v>0</v>
      </c>
      <c r="W1132" s="11">
        <v>0</v>
      </c>
      <c r="X1132" s="11">
        <v>0</v>
      </c>
      <c r="Y1132" s="11">
        <v>0</v>
      </c>
      <c r="Z1132" s="11">
        <v>0</v>
      </c>
    </row>
    <row r="1133" spans="1:26" hidden="1" x14ac:dyDescent="0.25">
      <c r="A1133">
        <v>8</v>
      </c>
      <c r="B1133" t="str">
        <f t="shared" si="36"/>
        <v>BCR-0553</v>
      </c>
      <c r="C1133" t="s">
        <v>319</v>
      </c>
      <c r="D1133" t="str">
        <f t="shared" si="37"/>
        <v>0553</v>
      </c>
      <c r="E1133" t="s">
        <v>491</v>
      </c>
      <c r="F1133" s="17">
        <v>0</v>
      </c>
      <c r="G1133" s="17">
        <v>0</v>
      </c>
      <c r="H1133" s="17">
        <v>0</v>
      </c>
      <c r="I1133" s="17">
        <v>0</v>
      </c>
      <c r="J1133" s="17">
        <v>0</v>
      </c>
      <c r="K1133" s="17">
        <v>0</v>
      </c>
      <c r="L1133" s="17">
        <v>0</v>
      </c>
      <c r="M1133" s="17">
        <v>0</v>
      </c>
      <c r="N1133" s="17">
        <v>0</v>
      </c>
      <c r="O1133" s="17">
        <v>0</v>
      </c>
      <c r="P1133" s="17">
        <v>0</v>
      </c>
      <c r="Q1133" s="17">
        <v>0</v>
      </c>
      <c r="R1133" s="17">
        <v>0</v>
      </c>
      <c r="S1133" s="17">
        <v>0</v>
      </c>
      <c r="T1133" s="17">
        <v>0</v>
      </c>
      <c r="U1133" s="105">
        <v>0</v>
      </c>
      <c r="V1133" s="105">
        <v>0</v>
      </c>
      <c r="W1133" s="11">
        <v>0</v>
      </c>
      <c r="X1133" s="11">
        <v>0</v>
      </c>
      <c r="Y1133" s="11">
        <v>0</v>
      </c>
      <c r="Z1133" s="11">
        <v>0</v>
      </c>
    </row>
    <row r="1134" spans="1:26" hidden="1" x14ac:dyDescent="0.25">
      <c r="A1134">
        <v>8</v>
      </c>
      <c r="B1134" t="str">
        <f t="shared" si="36"/>
        <v>BCR-0554</v>
      </c>
      <c r="C1134" t="s">
        <v>319</v>
      </c>
      <c r="D1134" t="str">
        <f t="shared" si="37"/>
        <v>0554</v>
      </c>
      <c r="E1134" t="s">
        <v>492</v>
      </c>
      <c r="F1134" s="17">
        <v>0</v>
      </c>
      <c r="G1134" s="17">
        <v>0</v>
      </c>
      <c r="H1134" s="17">
        <v>0</v>
      </c>
      <c r="I1134" s="17">
        <v>0</v>
      </c>
      <c r="J1134" s="17">
        <v>0</v>
      </c>
      <c r="K1134" s="17">
        <v>0</v>
      </c>
      <c r="L1134" s="17">
        <v>0</v>
      </c>
      <c r="M1134" s="17">
        <v>0</v>
      </c>
      <c r="N1134" s="17">
        <v>0</v>
      </c>
      <c r="O1134" s="17">
        <v>0</v>
      </c>
      <c r="P1134" s="17">
        <v>0</v>
      </c>
      <c r="Q1134" s="17">
        <v>0</v>
      </c>
      <c r="R1134" s="17">
        <v>0</v>
      </c>
      <c r="S1134" s="17">
        <v>0</v>
      </c>
      <c r="T1134" s="17">
        <v>0</v>
      </c>
      <c r="U1134" s="105">
        <v>0</v>
      </c>
      <c r="V1134" s="105">
        <v>0</v>
      </c>
      <c r="W1134" s="11">
        <v>0</v>
      </c>
      <c r="X1134" s="11">
        <v>0</v>
      </c>
      <c r="Y1134" s="11">
        <v>0</v>
      </c>
      <c r="Z1134" s="11">
        <v>0</v>
      </c>
    </row>
    <row r="1135" spans="1:26" hidden="1" x14ac:dyDescent="0.25">
      <c r="A1135">
        <v>8</v>
      </c>
      <c r="B1135" t="str">
        <f t="shared" si="36"/>
        <v>BCR-056</v>
      </c>
      <c r="C1135" t="s">
        <v>319</v>
      </c>
      <c r="D1135" t="str">
        <f t="shared" si="37"/>
        <v>056</v>
      </c>
      <c r="E1135" t="s">
        <v>493</v>
      </c>
      <c r="F1135" s="17">
        <v>82458.929480000006</v>
      </c>
      <c r="G1135" s="17">
        <v>82458.929480000006</v>
      </c>
      <c r="H1135" s="17">
        <v>85556.609549999994</v>
      </c>
      <c r="I1135" s="17">
        <v>85559.740430000005</v>
      </c>
      <c r="J1135" s="17">
        <v>89210.368749999994</v>
      </c>
      <c r="K1135" s="17">
        <v>89294.880550000002</v>
      </c>
      <c r="L1135" s="17">
        <v>97962.795519999985</v>
      </c>
      <c r="M1135" s="17">
        <v>97962.394659999991</v>
      </c>
      <c r="N1135" s="17">
        <v>113660.23741999999</v>
      </c>
      <c r="O1135" s="17">
        <v>113660.23741999999</v>
      </c>
      <c r="P1135" s="17">
        <v>115487</v>
      </c>
      <c r="Q1135" s="17">
        <v>115487.47846</v>
      </c>
      <c r="R1135" s="17">
        <v>129070.29974999999</v>
      </c>
      <c r="S1135" s="17">
        <v>129070.29974999999</v>
      </c>
      <c r="T1135" s="17">
        <v>129789.47139000001</v>
      </c>
      <c r="U1135" s="105">
        <v>129789.47139000001</v>
      </c>
      <c r="V1135" s="105">
        <v>145362.09080999999</v>
      </c>
      <c r="W1135" s="11">
        <v>131446.08395</v>
      </c>
      <c r="X1135" s="11">
        <v>133564.57076999996</v>
      </c>
      <c r="Y1135" s="11">
        <v>133564.57076999996</v>
      </c>
      <c r="Z1135" s="11">
        <v>137934.86267</v>
      </c>
    </row>
    <row r="1136" spans="1:26" hidden="1" x14ac:dyDescent="0.25">
      <c r="A1136">
        <v>8</v>
      </c>
      <c r="B1136" t="str">
        <f t="shared" si="36"/>
        <v>BCR-061</v>
      </c>
      <c r="C1136" t="s">
        <v>319</v>
      </c>
      <c r="D1136" t="str">
        <f t="shared" si="37"/>
        <v>061</v>
      </c>
      <c r="E1136" t="s">
        <v>495</v>
      </c>
      <c r="F1136" s="17">
        <v>12469.34555</v>
      </c>
      <c r="G1136" s="17">
        <v>12469.34555</v>
      </c>
      <c r="H1136" s="17">
        <v>12044.32935</v>
      </c>
      <c r="I1136" s="17">
        <v>12044.32935</v>
      </c>
      <c r="J1136" s="17">
        <v>11143.21478</v>
      </c>
      <c r="K1136" s="17">
        <v>11143.21478</v>
      </c>
      <c r="L1136" s="17">
        <v>11964.04931</v>
      </c>
      <c r="M1136" s="17">
        <v>11964.04931</v>
      </c>
      <c r="N1136" s="17">
        <v>10400.94454</v>
      </c>
      <c r="O1136" s="17">
        <v>10400.94454</v>
      </c>
      <c r="P1136" s="17">
        <v>10423</v>
      </c>
      <c r="Q1136" s="17">
        <v>10423</v>
      </c>
      <c r="R1136" s="17">
        <v>9954.7774200000003</v>
      </c>
      <c r="S1136" s="17">
        <v>9954.7774200000003</v>
      </c>
      <c r="T1136" s="17">
        <v>8119.8958399999992</v>
      </c>
      <c r="U1136" s="105">
        <v>8119.8958400000001</v>
      </c>
      <c r="V1136" s="105">
        <v>10868.57332</v>
      </c>
      <c r="W1136" s="11">
        <v>10868.57332</v>
      </c>
      <c r="X1136" s="11">
        <v>10929.640219999999</v>
      </c>
      <c r="Y1136" s="11">
        <v>10929.640219999999</v>
      </c>
      <c r="Z1136" s="11">
        <v>12297.995499999997</v>
      </c>
    </row>
    <row r="1137" spans="1:26" hidden="1" x14ac:dyDescent="0.25">
      <c r="A1137">
        <v>8</v>
      </c>
      <c r="B1137" t="str">
        <f t="shared" si="36"/>
        <v>BCR-062</v>
      </c>
      <c r="C1137" t="s">
        <v>319</v>
      </c>
      <c r="D1137" t="str">
        <f t="shared" si="37"/>
        <v>062</v>
      </c>
      <c r="E1137" t="s">
        <v>496</v>
      </c>
      <c r="F1137" s="17">
        <v>56848.13164</v>
      </c>
      <c r="G1137" s="17">
        <v>56848.13164</v>
      </c>
      <c r="H1137" s="17">
        <v>59854.165659999999</v>
      </c>
      <c r="I1137" s="17">
        <v>59854.165659999999</v>
      </c>
      <c r="J1137" s="17">
        <v>57107.943529999997</v>
      </c>
      <c r="K1137" s="17">
        <v>57107.943529999997</v>
      </c>
      <c r="L1137" s="17">
        <v>55193.077980000002</v>
      </c>
      <c r="M1137" s="17">
        <v>55193.077980000002</v>
      </c>
      <c r="N1137" s="17">
        <v>50324.0622</v>
      </c>
      <c r="O1137" s="17">
        <v>50324.0622</v>
      </c>
      <c r="P1137" s="17">
        <v>63611</v>
      </c>
      <c r="Q1137" s="17">
        <v>63611</v>
      </c>
      <c r="R1137" s="17">
        <v>69930.724000000002</v>
      </c>
      <c r="S1137" s="17">
        <v>69930.724000000002</v>
      </c>
      <c r="T1137" s="17">
        <v>63214.398370000003</v>
      </c>
      <c r="U1137" s="105">
        <v>63214.398370000003</v>
      </c>
      <c r="V1137" s="105">
        <v>85924.174910000002</v>
      </c>
      <c r="W1137" s="11">
        <v>114999.55585999999</v>
      </c>
      <c r="X1137" s="11">
        <v>130793.56946999999</v>
      </c>
      <c r="Y1137" s="11">
        <v>130793.56946999999</v>
      </c>
      <c r="Z1137" s="11">
        <v>142842.87436000002</v>
      </c>
    </row>
    <row r="1138" spans="1:26" hidden="1" x14ac:dyDescent="0.25">
      <c r="A1138">
        <v>8</v>
      </c>
      <c r="B1138" t="str">
        <f t="shared" si="36"/>
        <v>BCR-063</v>
      </c>
      <c r="C1138" t="s">
        <v>319</v>
      </c>
      <c r="D1138" t="str">
        <f t="shared" si="37"/>
        <v>063</v>
      </c>
      <c r="E1138" t="s">
        <v>497</v>
      </c>
      <c r="F1138" s="17">
        <v>0</v>
      </c>
      <c r="G1138" s="17">
        <v>0</v>
      </c>
      <c r="H1138" s="17">
        <v>0</v>
      </c>
      <c r="I1138" s="17">
        <v>0</v>
      </c>
      <c r="J1138" s="17">
        <v>0</v>
      </c>
      <c r="K1138" s="17">
        <v>0</v>
      </c>
      <c r="L1138" s="17">
        <v>0</v>
      </c>
      <c r="M1138" s="17">
        <v>0</v>
      </c>
      <c r="N1138" s="17">
        <v>0</v>
      </c>
      <c r="O1138" s="17">
        <v>0</v>
      </c>
      <c r="P1138" s="17">
        <v>0</v>
      </c>
      <c r="Q1138" s="17">
        <v>0</v>
      </c>
      <c r="R1138" s="17">
        <v>0</v>
      </c>
      <c r="S1138" s="17">
        <v>0</v>
      </c>
      <c r="T1138" s="17">
        <v>0</v>
      </c>
      <c r="U1138" s="105">
        <v>0</v>
      </c>
      <c r="V1138" s="105">
        <v>0</v>
      </c>
      <c r="W1138" s="11">
        <v>0</v>
      </c>
      <c r="X1138" s="11">
        <v>0</v>
      </c>
      <c r="Y1138" s="11">
        <v>0</v>
      </c>
      <c r="Z1138" s="11">
        <v>0</v>
      </c>
    </row>
    <row r="1139" spans="1:26" hidden="1" x14ac:dyDescent="0.25">
      <c r="A1139">
        <v>8</v>
      </c>
      <c r="B1139" t="str">
        <f t="shared" si="36"/>
        <v>BCR-064</v>
      </c>
      <c r="C1139" t="s">
        <v>319</v>
      </c>
      <c r="D1139" t="str">
        <f t="shared" si="37"/>
        <v>064</v>
      </c>
      <c r="E1139" t="s">
        <v>498</v>
      </c>
      <c r="F1139" s="17">
        <v>95492.953649999996</v>
      </c>
      <c r="G1139" s="17">
        <v>95492.953649999996</v>
      </c>
      <c r="H1139" s="17">
        <v>75451.117360000004</v>
      </c>
      <c r="I1139" s="17">
        <v>75451.117360000004</v>
      </c>
      <c r="J1139" s="17">
        <v>71305.101939999993</v>
      </c>
      <c r="K1139" s="17">
        <v>71305.101939999993</v>
      </c>
      <c r="L1139" s="17">
        <v>78539.011050000001</v>
      </c>
      <c r="M1139" s="17">
        <v>78539.011050000001</v>
      </c>
      <c r="N1139" s="17">
        <v>74583.999639999995</v>
      </c>
      <c r="O1139" s="17">
        <v>74583.999639999995</v>
      </c>
      <c r="P1139" s="17">
        <v>83308</v>
      </c>
      <c r="Q1139" s="17">
        <v>83308</v>
      </c>
      <c r="R1139" s="17">
        <v>47380.558019999997</v>
      </c>
      <c r="S1139" s="17">
        <v>94450.098580000005</v>
      </c>
      <c r="T1139" s="17">
        <v>78118.903990000006</v>
      </c>
      <c r="U1139" s="105">
        <v>78118.903990000006</v>
      </c>
      <c r="V1139" s="105">
        <v>121498.19313</v>
      </c>
      <c r="W1139" s="11">
        <v>121498.19313000001</v>
      </c>
      <c r="X1139" s="11">
        <v>105431.71421999999</v>
      </c>
      <c r="Y1139" s="11">
        <v>105431.71421999999</v>
      </c>
      <c r="Z1139" s="11">
        <v>97744.332120000006</v>
      </c>
    </row>
    <row r="1140" spans="1:26" hidden="1" x14ac:dyDescent="0.25">
      <c r="A1140">
        <v>8</v>
      </c>
      <c r="B1140" t="str">
        <f t="shared" si="36"/>
        <v>BCR-0650</v>
      </c>
      <c r="C1140" t="s">
        <v>319</v>
      </c>
      <c r="D1140" t="str">
        <f t="shared" si="37"/>
        <v>0650</v>
      </c>
      <c r="E1140" t="s">
        <v>499</v>
      </c>
      <c r="F1140" s="17">
        <v>0</v>
      </c>
      <c r="G1140" s="17">
        <v>0</v>
      </c>
      <c r="H1140" s="17">
        <v>0</v>
      </c>
      <c r="I1140" s="17">
        <v>0</v>
      </c>
      <c r="J1140" s="17">
        <v>0</v>
      </c>
      <c r="K1140" s="17">
        <v>0</v>
      </c>
      <c r="L1140" s="17">
        <v>0</v>
      </c>
      <c r="M1140" s="17">
        <v>0</v>
      </c>
      <c r="N1140" s="17">
        <v>0</v>
      </c>
      <c r="O1140" s="17">
        <v>0</v>
      </c>
      <c r="P1140" s="17">
        <v>0</v>
      </c>
      <c r="Q1140" s="17">
        <v>0</v>
      </c>
      <c r="R1140" s="17">
        <v>0</v>
      </c>
      <c r="S1140" s="17">
        <v>0</v>
      </c>
      <c r="T1140" s="17">
        <v>0</v>
      </c>
      <c r="U1140" s="105">
        <v>0</v>
      </c>
      <c r="V1140" s="105">
        <v>0</v>
      </c>
      <c r="W1140" s="11">
        <v>0</v>
      </c>
      <c r="X1140" s="11">
        <v>0</v>
      </c>
      <c r="Y1140" s="11">
        <v>0</v>
      </c>
      <c r="Z1140" s="11">
        <v>0</v>
      </c>
    </row>
    <row r="1141" spans="1:26" hidden="1" x14ac:dyDescent="0.25">
      <c r="A1141">
        <v>8</v>
      </c>
      <c r="B1141" t="str">
        <f t="shared" si="36"/>
        <v>BCR-0651</v>
      </c>
      <c r="C1141" t="s">
        <v>319</v>
      </c>
      <c r="D1141" t="str">
        <f t="shared" si="37"/>
        <v>0651</v>
      </c>
      <c r="E1141" t="s">
        <v>500</v>
      </c>
      <c r="F1141" s="17">
        <v>0</v>
      </c>
      <c r="G1141" s="17">
        <v>0</v>
      </c>
      <c r="H1141" s="17">
        <v>0</v>
      </c>
      <c r="I1141" s="17">
        <v>0</v>
      </c>
      <c r="J1141" s="17">
        <v>0</v>
      </c>
      <c r="K1141" s="17">
        <v>0</v>
      </c>
      <c r="L1141" s="17">
        <v>0</v>
      </c>
      <c r="M1141" s="17">
        <v>0</v>
      </c>
      <c r="N1141" s="17">
        <v>0</v>
      </c>
      <c r="O1141" s="17">
        <v>0</v>
      </c>
      <c r="P1141" s="17">
        <v>0</v>
      </c>
      <c r="Q1141" s="17">
        <v>0</v>
      </c>
      <c r="R1141" s="17">
        <v>0</v>
      </c>
      <c r="S1141" s="17">
        <v>0</v>
      </c>
      <c r="T1141" s="17">
        <v>0</v>
      </c>
      <c r="U1141" s="105">
        <v>0</v>
      </c>
      <c r="V1141" s="105">
        <v>0</v>
      </c>
      <c r="W1141" s="11">
        <v>0</v>
      </c>
      <c r="X1141" s="11">
        <v>0</v>
      </c>
      <c r="Y1141" s="11">
        <v>0</v>
      </c>
      <c r="Z1141" s="11">
        <v>0</v>
      </c>
    </row>
    <row r="1142" spans="1:26" hidden="1" x14ac:dyDescent="0.25">
      <c r="A1142">
        <v>8</v>
      </c>
      <c r="B1142" t="str">
        <f t="shared" si="36"/>
        <v>BCR-0652</v>
      </c>
      <c r="C1142" t="s">
        <v>319</v>
      </c>
      <c r="D1142" t="str">
        <f t="shared" si="37"/>
        <v>0652</v>
      </c>
      <c r="E1142" t="s">
        <v>501</v>
      </c>
      <c r="F1142" s="17">
        <v>0</v>
      </c>
      <c r="G1142" s="17">
        <v>0</v>
      </c>
      <c r="H1142" s="17">
        <v>0</v>
      </c>
      <c r="I1142" s="17">
        <v>0</v>
      </c>
      <c r="J1142" s="17">
        <v>0</v>
      </c>
      <c r="K1142" s="17">
        <v>0</v>
      </c>
      <c r="L1142" s="17">
        <v>0</v>
      </c>
      <c r="M1142" s="17">
        <v>0</v>
      </c>
      <c r="N1142" s="17">
        <v>0</v>
      </c>
      <c r="O1142" s="17">
        <v>0</v>
      </c>
      <c r="P1142" s="17">
        <v>0</v>
      </c>
      <c r="Q1142" s="17">
        <v>0</v>
      </c>
      <c r="R1142" s="17">
        <v>0</v>
      </c>
      <c r="S1142" s="17">
        <v>0</v>
      </c>
      <c r="T1142" s="17">
        <v>0</v>
      </c>
      <c r="U1142" s="105">
        <v>0</v>
      </c>
      <c r="V1142" s="105">
        <v>0</v>
      </c>
      <c r="W1142" s="11">
        <v>0</v>
      </c>
      <c r="X1142" s="11">
        <v>0</v>
      </c>
      <c r="Y1142" s="11">
        <v>0</v>
      </c>
      <c r="Z1142" s="11">
        <v>0</v>
      </c>
    </row>
    <row r="1143" spans="1:26" hidden="1" x14ac:dyDescent="0.25">
      <c r="A1143">
        <v>8</v>
      </c>
      <c r="B1143" t="str">
        <f t="shared" si="36"/>
        <v>BCR-0653</v>
      </c>
      <c r="C1143" t="s">
        <v>319</v>
      </c>
      <c r="D1143" t="str">
        <f t="shared" si="37"/>
        <v>0653</v>
      </c>
      <c r="E1143" t="s">
        <v>502</v>
      </c>
      <c r="F1143" s="17">
        <v>0</v>
      </c>
      <c r="G1143" s="17">
        <v>0</v>
      </c>
      <c r="H1143" s="17">
        <v>0</v>
      </c>
      <c r="I1143" s="17">
        <v>0</v>
      </c>
      <c r="J1143" s="17">
        <v>0</v>
      </c>
      <c r="K1143" s="17">
        <v>0</v>
      </c>
      <c r="L1143" s="17">
        <v>0</v>
      </c>
      <c r="M1143" s="17">
        <v>0</v>
      </c>
      <c r="N1143" s="17">
        <v>0</v>
      </c>
      <c r="O1143" s="17">
        <v>0</v>
      </c>
      <c r="P1143" s="17">
        <v>0</v>
      </c>
      <c r="Q1143" s="17">
        <v>0</v>
      </c>
      <c r="R1143" s="17">
        <v>0</v>
      </c>
      <c r="S1143" s="17">
        <v>0</v>
      </c>
      <c r="T1143" s="17">
        <v>0</v>
      </c>
      <c r="U1143" s="105">
        <v>0</v>
      </c>
      <c r="V1143" s="105">
        <v>0</v>
      </c>
      <c r="W1143" s="11">
        <v>0</v>
      </c>
      <c r="X1143" s="11">
        <v>0</v>
      </c>
      <c r="Y1143" s="11">
        <v>0</v>
      </c>
      <c r="Z1143" s="11">
        <v>0</v>
      </c>
    </row>
    <row r="1144" spans="1:26" hidden="1" x14ac:dyDescent="0.25">
      <c r="A1144">
        <v>8</v>
      </c>
      <c r="B1144" t="str">
        <f t="shared" si="36"/>
        <v>BCR-0654</v>
      </c>
      <c r="C1144" t="s">
        <v>319</v>
      </c>
      <c r="D1144" t="str">
        <f t="shared" si="37"/>
        <v>0654</v>
      </c>
      <c r="E1144" t="s">
        <v>503</v>
      </c>
      <c r="F1144" s="17">
        <v>0</v>
      </c>
      <c r="G1144" s="17">
        <v>0</v>
      </c>
      <c r="H1144" s="17">
        <v>0</v>
      </c>
      <c r="I1144" s="17">
        <v>0</v>
      </c>
      <c r="J1144" s="17">
        <v>0</v>
      </c>
      <c r="K1144" s="17">
        <v>0</v>
      </c>
      <c r="L1144" s="17">
        <v>0</v>
      </c>
      <c r="M1144" s="17">
        <v>0</v>
      </c>
      <c r="N1144" s="17">
        <v>0</v>
      </c>
      <c r="O1144" s="17">
        <v>0</v>
      </c>
      <c r="P1144" s="17">
        <v>0</v>
      </c>
      <c r="Q1144" s="17">
        <v>0</v>
      </c>
      <c r="R1144" s="17">
        <v>0</v>
      </c>
      <c r="S1144" s="17">
        <v>0</v>
      </c>
      <c r="T1144" s="17">
        <v>0</v>
      </c>
      <c r="U1144" s="105">
        <v>0</v>
      </c>
      <c r="V1144" s="105">
        <v>0</v>
      </c>
      <c r="W1144" s="11">
        <v>0</v>
      </c>
      <c r="X1144" s="11">
        <v>0</v>
      </c>
      <c r="Y1144" s="11">
        <v>0</v>
      </c>
      <c r="Z1144" s="11">
        <v>0</v>
      </c>
    </row>
    <row r="1145" spans="1:26" hidden="1" x14ac:dyDescent="0.25">
      <c r="A1145">
        <v>8</v>
      </c>
      <c r="B1145" t="str">
        <f t="shared" si="36"/>
        <v>BCR-066</v>
      </c>
      <c r="C1145" t="s">
        <v>319</v>
      </c>
      <c r="D1145" t="str">
        <f t="shared" si="37"/>
        <v>066</v>
      </c>
      <c r="E1145" t="s">
        <v>504</v>
      </c>
      <c r="F1145" s="17">
        <v>0</v>
      </c>
      <c r="G1145" s="17">
        <v>0</v>
      </c>
      <c r="H1145" s="17">
        <v>0</v>
      </c>
      <c r="I1145" s="17">
        <v>0</v>
      </c>
      <c r="J1145" s="17">
        <v>0</v>
      </c>
      <c r="K1145" s="17">
        <v>0</v>
      </c>
      <c r="L1145" s="17">
        <v>0</v>
      </c>
      <c r="M1145" s="17">
        <v>0</v>
      </c>
      <c r="N1145" s="17">
        <v>0</v>
      </c>
      <c r="O1145" s="17">
        <v>0</v>
      </c>
      <c r="P1145" s="17">
        <v>0</v>
      </c>
      <c r="Q1145" s="17">
        <v>0</v>
      </c>
      <c r="R1145" s="17">
        <v>0</v>
      </c>
      <c r="S1145" s="17">
        <v>0</v>
      </c>
      <c r="T1145" s="17">
        <v>0</v>
      </c>
      <c r="U1145" s="105">
        <v>0</v>
      </c>
      <c r="V1145" s="105">
        <v>0</v>
      </c>
      <c r="W1145" s="11">
        <v>0</v>
      </c>
      <c r="X1145" s="11">
        <v>0</v>
      </c>
      <c r="Y1145" s="11">
        <v>0</v>
      </c>
      <c r="Z1145" s="11">
        <v>0</v>
      </c>
    </row>
    <row r="1146" spans="1:26" hidden="1" x14ac:dyDescent="0.25">
      <c r="A1146">
        <v>8</v>
      </c>
      <c r="B1146" t="str">
        <f t="shared" si="36"/>
        <v>BCR-070</v>
      </c>
      <c r="C1146" t="s">
        <v>319</v>
      </c>
      <c r="D1146" t="str">
        <f t="shared" si="37"/>
        <v>070</v>
      </c>
      <c r="E1146" t="s">
        <v>506</v>
      </c>
      <c r="F1146" s="17">
        <v>0</v>
      </c>
      <c r="G1146" s="17">
        <v>0</v>
      </c>
      <c r="H1146" s="17">
        <v>0</v>
      </c>
      <c r="I1146" s="17">
        <v>0</v>
      </c>
      <c r="J1146" s="17">
        <v>0</v>
      </c>
      <c r="K1146" s="17">
        <v>0</v>
      </c>
      <c r="L1146" s="17">
        <v>0</v>
      </c>
      <c r="M1146" s="17">
        <v>0</v>
      </c>
      <c r="N1146" s="17">
        <v>0</v>
      </c>
      <c r="O1146" s="17">
        <v>0</v>
      </c>
      <c r="P1146" s="17">
        <v>0</v>
      </c>
      <c r="Q1146" s="17">
        <v>0</v>
      </c>
      <c r="R1146" s="17">
        <v>0</v>
      </c>
      <c r="S1146" s="17">
        <v>0</v>
      </c>
      <c r="T1146" s="17">
        <v>0</v>
      </c>
      <c r="U1146" s="105">
        <v>0</v>
      </c>
      <c r="V1146" s="105">
        <v>0</v>
      </c>
      <c r="W1146" s="11">
        <v>0</v>
      </c>
      <c r="X1146" s="11">
        <v>0</v>
      </c>
      <c r="Y1146" s="11">
        <v>0</v>
      </c>
      <c r="Z1146" s="11">
        <v>0</v>
      </c>
    </row>
    <row r="1147" spans="1:26" hidden="1" x14ac:dyDescent="0.25">
      <c r="A1147">
        <v>8</v>
      </c>
      <c r="B1147" t="str">
        <f t="shared" si="36"/>
        <v>BCR-0710</v>
      </c>
      <c r="C1147" t="s">
        <v>319</v>
      </c>
      <c r="D1147" t="str">
        <f t="shared" si="37"/>
        <v>0710</v>
      </c>
      <c r="E1147" t="s">
        <v>507</v>
      </c>
      <c r="F1147" s="17">
        <v>0</v>
      </c>
      <c r="G1147" s="17">
        <v>0</v>
      </c>
      <c r="H1147" s="17">
        <v>0</v>
      </c>
      <c r="I1147" s="17">
        <v>0</v>
      </c>
      <c r="J1147" s="17">
        <v>0</v>
      </c>
      <c r="K1147" s="17">
        <v>0</v>
      </c>
      <c r="L1147" s="17">
        <v>0</v>
      </c>
      <c r="M1147" s="17">
        <v>0</v>
      </c>
      <c r="N1147" s="17">
        <v>0</v>
      </c>
      <c r="O1147" s="17">
        <v>0</v>
      </c>
      <c r="P1147" s="17">
        <v>0</v>
      </c>
      <c r="Q1147" s="17">
        <v>0</v>
      </c>
      <c r="R1147" s="17">
        <v>0</v>
      </c>
      <c r="S1147" s="17">
        <v>0</v>
      </c>
      <c r="T1147" s="17">
        <v>0</v>
      </c>
      <c r="U1147" s="105">
        <v>0</v>
      </c>
      <c r="V1147" s="105">
        <v>0</v>
      </c>
      <c r="W1147" s="11">
        <v>0</v>
      </c>
      <c r="X1147" s="11">
        <v>0</v>
      </c>
      <c r="Y1147" s="11">
        <v>0</v>
      </c>
      <c r="Z1147" s="11">
        <v>0</v>
      </c>
    </row>
    <row r="1148" spans="1:26" hidden="1" x14ac:dyDescent="0.25">
      <c r="A1148">
        <v>8</v>
      </c>
      <c r="B1148" t="str">
        <f t="shared" si="36"/>
        <v>BCR-0711</v>
      </c>
      <c r="C1148" t="s">
        <v>319</v>
      </c>
      <c r="D1148" t="str">
        <f t="shared" si="37"/>
        <v>0711</v>
      </c>
      <c r="E1148" t="s">
        <v>508</v>
      </c>
      <c r="F1148" s="17">
        <v>0</v>
      </c>
      <c r="G1148" s="17">
        <v>0</v>
      </c>
      <c r="H1148" s="17">
        <v>0</v>
      </c>
      <c r="I1148" s="17">
        <v>0</v>
      </c>
      <c r="J1148" s="17">
        <v>0</v>
      </c>
      <c r="K1148" s="17">
        <v>0</v>
      </c>
      <c r="L1148" s="17">
        <v>0</v>
      </c>
      <c r="M1148" s="17">
        <v>0</v>
      </c>
      <c r="N1148" s="17">
        <v>0</v>
      </c>
      <c r="O1148" s="17">
        <v>0</v>
      </c>
      <c r="P1148" s="17">
        <v>0</v>
      </c>
      <c r="Q1148" s="17">
        <v>0</v>
      </c>
      <c r="R1148" s="17">
        <v>0</v>
      </c>
      <c r="S1148" s="17">
        <v>0</v>
      </c>
      <c r="T1148" s="17">
        <v>0</v>
      </c>
      <c r="U1148" s="105">
        <v>0</v>
      </c>
      <c r="V1148" s="105">
        <v>0</v>
      </c>
      <c r="W1148" s="11">
        <v>0</v>
      </c>
      <c r="X1148" s="11">
        <v>0</v>
      </c>
      <c r="Y1148" s="11">
        <v>0</v>
      </c>
      <c r="Z1148" s="11">
        <v>0</v>
      </c>
    </row>
    <row r="1149" spans="1:26" hidden="1" x14ac:dyDescent="0.25">
      <c r="A1149">
        <v>8</v>
      </c>
      <c r="B1149" t="str">
        <f t="shared" si="36"/>
        <v>BCR-0712</v>
      </c>
      <c r="C1149" t="s">
        <v>319</v>
      </c>
      <c r="D1149" t="str">
        <f t="shared" si="37"/>
        <v>0712</v>
      </c>
      <c r="E1149" t="s">
        <v>509</v>
      </c>
      <c r="F1149" s="17">
        <v>0</v>
      </c>
      <c r="G1149" s="17">
        <v>0</v>
      </c>
      <c r="H1149" s="17">
        <v>0</v>
      </c>
      <c r="I1149" s="17">
        <v>0</v>
      </c>
      <c r="J1149" s="17">
        <v>0</v>
      </c>
      <c r="K1149" s="17">
        <v>0</v>
      </c>
      <c r="L1149" s="17">
        <v>0</v>
      </c>
      <c r="M1149" s="17">
        <v>0</v>
      </c>
      <c r="N1149" s="17">
        <v>0</v>
      </c>
      <c r="O1149" s="17">
        <v>0</v>
      </c>
      <c r="P1149" s="17">
        <v>0</v>
      </c>
      <c r="Q1149" s="17">
        <v>0</v>
      </c>
      <c r="R1149" s="17">
        <v>0</v>
      </c>
      <c r="S1149" s="17">
        <v>0</v>
      </c>
      <c r="T1149" s="17">
        <v>0</v>
      </c>
      <c r="U1149" s="105">
        <v>0</v>
      </c>
      <c r="V1149" s="105">
        <v>0</v>
      </c>
      <c r="W1149" s="11">
        <v>0</v>
      </c>
      <c r="X1149" s="11">
        <v>0</v>
      </c>
      <c r="Y1149" s="11">
        <v>0</v>
      </c>
      <c r="Z1149" s="11">
        <v>0</v>
      </c>
    </row>
    <row r="1150" spans="1:26" hidden="1" x14ac:dyDescent="0.25">
      <c r="A1150">
        <v>8</v>
      </c>
      <c r="B1150" t="str">
        <f t="shared" si="36"/>
        <v>BCR-0713</v>
      </c>
      <c r="C1150" t="s">
        <v>319</v>
      </c>
      <c r="D1150" t="str">
        <f t="shared" si="37"/>
        <v>0713</v>
      </c>
      <c r="E1150" t="s">
        <v>510</v>
      </c>
      <c r="F1150" s="17">
        <v>0</v>
      </c>
      <c r="G1150" s="17">
        <v>0</v>
      </c>
      <c r="H1150" s="17">
        <v>0</v>
      </c>
      <c r="I1150" s="17">
        <v>0</v>
      </c>
      <c r="J1150" s="17">
        <v>0</v>
      </c>
      <c r="K1150" s="17">
        <v>0</v>
      </c>
      <c r="L1150" s="17">
        <v>0</v>
      </c>
      <c r="M1150" s="17">
        <v>0</v>
      </c>
      <c r="N1150" s="17">
        <v>0</v>
      </c>
      <c r="O1150" s="17">
        <v>0</v>
      </c>
      <c r="P1150" s="17">
        <v>0</v>
      </c>
      <c r="Q1150" s="17">
        <v>0</v>
      </c>
      <c r="R1150" s="17">
        <v>0</v>
      </c>
      <c r="S1150" s="17">
        <v>0</v>
      </c>
      <c r="T1150" s="17">
        <v>0</v>
      </c>
      <c r="U1150" s="105">
        <v>0</v>
      </c>
      <c r="V1150" s="105">
        <v>0</v>
      </c>
      <c r="W1150" s="11">
        <v>0</v>
      </c>
      <c r="X1150" s="11">
        <v>0</v>
      </c>
      <c r="Y1150" s="11">
        <v>0</v>
      </c>
      <c r="Z1150" s="11">
        <v>0</v>
      </c>
    </row>
    <row r="1151" spans="1:26" hidden="1" x14ac:dyDescent="0.25">
      <c r="A1151">
        <v>8</v>
      </c>
      <c r="B1151" t="str">
        <f t="shared" si="36"/>
        <v>BCR-0720</v>
      </c>
      <c r="C1151" t="s">
        <v>319</v>
      </c>
      <c r="D1151" t="str">
        <f t="shared" si="37"/>
        <v>0720</v>
      </c>
      <c r="E1151" t="s">
        <v>511</v>
      </c>
      <c r="F1151" s="17">
        <v>0</v>
      </c>
      <c r="G1151" s="17">
        <v>0</v>
      </c>
      <c r="H1151" s="17">
        <v>0</v>
      </c>
      <c r="I1151" s="17">
        <v>0</v>
      </c>
      <c r="J1151" s="17">
        <v>0</v>
      </c>
      <c r="K1151" s="17">
        <v>0</v>
      </c>
      <c r="L1151" s="17">
        <v>0</v>
      </c>
      <c r="M1151" s="17">
        <v>0</v>
      </c>
      <c r="N1151" s="17">
        <v>0</v>
      </c>
      <c r="O1151" s="17">
        <v>0</v>
      </c>
      <c r="P1151" s="17">
        <v>0</v>
      </c>
      <c r="Q1151" s="17">
        <v>0</v>
      </c>
      <c r="R1151" s="17">
        <v>0</v>
      </c>
      <c r="S1151" s="17">
        <v>0</v>
      </c>
      <c r="T1151" s="17">
        <v>0</v>
      </c>
      <c r="U1151" s="105">
        <v>0</v>
      </c>
      <c r="V1151" s="105">
        <v>0</v>
      </c>
      <c r="W1151" s="11">
        <v>0</v>
      </c>
      <c r="X1151" s="11">
        <v>0</v>
      </c>
      <c r="Y1151" s="11">
        <v>0</v>
      </c>
      <c r="Z1151" s="11">
        <v>0</v>
      </c>
    </row>
    <row r="1152" spans="1:26" hidden="1" x14ac:dyDescent="0.25">
      <c r="A1152">
        <v>8</v>
      </c>
      <c r="B1152" t="str">
        <f t="shared" si="36"/>
        <v>BCR-0721</v>
      </c>
      <c r="C1152" t="s">
        <v>319</v>
      </c>
      <c r="D1152" t="str">
        <f t="shared" si="37"/>
        <v>0721</v>
      </c>
      <c r="E1152" t="s">
        <v>512</v>
      </c>
      <c r="F1152" s="17">
        <v>0</v>
      </c>
      <c r="G1152" s="17">
        <v>0</v>
      </c>
      <c r="H1152" s="17">
        <v>0</v>
      </c>
      <c r="I1152" s="17">
        <v>0</v>
      </c>
      <c r="J1152" s="17">
        <v>0</v>
      </c>
      <c r="K1152" s="17">
        <v>0</v>
      </c>
      <c r="L1152" s="17">
        <v>0</v>
      </c>
      <c r="M1152" s="17">
        <v>0</v>
      </c>
      <c r="N1152" s="17">
        <v>0</v>
      </c>
      <c r="O1152" s="17">
        <v>0</v>
      </c>
      <c r="P1152" s="17">
        <v>0</v>
      </c>
      <c r="Q1152" s="17">
        <v>0</v>
      </c>
      <c r="R1152" s="17">
        <v>0</v>
      </c>
      <c r="S1152" s="17">
        <v>0</v>
      </c>
      <c r="T1152" s="17">
        <v>0</v>
      </c>
      <c r="U1152" s="105">
        <v>0</v>
      </c>
      <c r="V1152" s="105">
        <v>0</v>
      </c>
      <c r="W1152" s="11">
        <v>0</v>
      </c>
      <c r="X1152" s="11">
        <v>0</v>
      </c>
      <c r="Y1152" s="11">
        <v>0</v>
      </c>
      <c r="Z1152" s="11">
        <v>0</v>
      </c>
    </row>
    <row r="1153" spans="1:26" hidden="1" x14ac:dyDescent="0.25">
      <c r="A1153">
        <v>8</v>
      </c>
      <c r="B1153" t="str">
        <f t="shared" si="36"/>
        <v>BCR-0722</v>
      </c>
      <c r="C1153" t="s">
        <v>319</v>
      </c>
      <c r="D1153" t="str">
        <f t="shared" si="37"/>
        <v>0722</v>
      </c>
      <c r="E1153" t="s">
        <v>513</v>
      </c>
      <c r="F1153" s="17">
        <v>0</v>
      </c>
      <c r="G1153" s="17">
        <v>0</v>
      </c>
      <c r="H1153" s="17">
        <v>0</v>
      </c>
      <c r="I1153" s="17">
        <v>0</v>
      </c>
      <c r="J1153" s="17">
        <v>0</v>
      </c>
      <c r="K1153" s="17">
        <v>0</v>
      </c>
      <c r="L1153" s="17">
        <v>0</v>
      </c>
      <c r="M1153" s="17">
        <v>0</v>
      </c>
      <c r="N1153" s="17">
        <v>0</v>
      </c>
      <c r="O1153" s="17">
        <v>0</v>
      </c>
      <c r="P1153" s="17">
        <v>0</v>
      </c>
      <c r="Q1153" s="17">
        <v>0</v>
      </c>
      <c r="R1153" s="17">
        <v>0</v>
      </c>
      <c r="S1153" s="17">
        <v>0</v>
      </c>
      <c r="T1153" s="17">
        <v>0</v>
      </c>
      <c r="U1153" s="105">
        <v>0</v>
      </c>
      <c r="V1153" s="105">
        <v>0</v>
      </c>
      <c r="W1153" s="11">
        <v>0</v>
      </c>
      <c r="X1153" s="11">
        <v>0</v>
      </c>
      <c r="Y1153" s="11">
        <v>0</v>
      </c>
      <c r="Z1153" s="11">
        <v>0</v>
      </c>
    </row>
    <row r="1154" spans="1:26" hidden="1" x14ac:dyDescent="0.25">
      <c r="A1154">
        <v>8</v>
      </c>
      <c r="B1154" t="str">
        <f t="shared" si="36"/>
        <v>BCR-0723</v>
      </c>
      <c r="C1154" t="s">
        <v>319</v>
      </c>
      <c r="D1154" t="str">
        <f t="shared" si="37"/>
        <v>0723</v>
      </c>
      <c r="E1154" t="s">
        <v>514</v>
      </c>
      <c r="F1154" s="17">
        <v>0</v>
      </c>
      <c r="G1154" s="17">
        <v>0</v>
      </c>
      <c r="H1154" s="17">
        <v>0</v>
      </c>
      <c r="I1154" s="17">
        <v>0</v>
      </c>
      <c r="J1154" s="17">
        <v>0</v>
      </c>
      <c r="K1154" s="17">
        <v>0</v>
      </c>
      <c r="L1154" s="17">
        <v>0</v>
      </c>
      <c r="M1154" s="17">
        <v>0</v>
      </c>
      <c r="N1154" s="17">
        <v>0</v>
      </c>
      <c r="O1154" s="17">
        <v>0</v>
      </c>
      <c r="P1154" s="17">
        <v>0</v>
      </c>
      <c r="Q1154" s="17">
        <v>0</v>
      </c>
      <c r="R1154" s="17">
        <v>0</v>
      </c>
      <c r="S1154" s="17">
        <v>0</v>
      </c>
      <c r="T1154" s="17">
        <v>0</v>
      </c>
      <c r="U1154" s="105">
        <v>0</v>
      </c>
      <c r="V1154" s="105">
        <v>0</v>
      </c>
      <c r="W1154" s="11">
        <v>0</v>
      </c>
      <c r="X1154" s="11">
        <v>0</v>
      </c>
      <c r="Y1154" s="11">
        <v>0</v>
      </c>
      <c r="Z1154" s="11">
        <v>0</v>
      </c>
    </row>
    <row r="1155" spans="1:26" hidden="1" x14ac:dyDescent="0.25">
      <c r="A1155">
        <v>8</v>
      </c>
      <c r="B1155" t="str">
        <f t="shared" si="36"/>
        <v>BCR-0724</v>
      </c>
      <c r="C1155" t="s">
        <v>319</v>
      </c>
      <c r="D1155" t="str">
        <f t="shared" si="37"/>
        <v>0724</v>
      </c>
      <c r="E1155" t="s">
        <v>515</v>
      </c>
      <c r="F1155" s="17">
        <v>0</v>
      </c>
      <c r="G1155" s="17">
        <v>0</v>
      </c>
      <c r="H1155" s="17">
        <v>0</v>
      </c>
      <c r="I1155" s="17">
        <v>0</v>
      </c>
      <c r="J1155" s="17">
        <v>0</v>
      </c>
      <c r="K1155" s="17">
        <v>0</v>
      </c>
      <c r="L1155" s="17">
        <v>0</v>
      </c>
      <c r="M1155" s="17">
        <v>0</v>
      </c>
      <c r="N1155" s="17">
        <v>0</v>
      </c>
      <c r="O1155" s="17">
        <v>0</v>
      </c>
      <c r="P1155" s="17">
        <v>0</v>
      </c>
      <c r="Q1155" s="17">
        <v>0</v>
      </c>
      <c r="R1155" s="17">
        <v>0</v>
      </c>
      <c r="S1155" s="17">
        <v>0</v>
      </c>
      <c r="T1155" s="17">
        <v>0</v>
      </c>
      <c r="U1155" s="105">
        <v>0</v>
      </c>
      <c r="V1155" s="105">
        <v>0</v>
      </c>
      <c r="W1155" s="11">
        <v>0</v>
      </c>
      <c r="X1155" s="11">
        <v>0</v>
      </c>
      <c r="Y1155" s="11">
        <v>0</v>
      </c>
      <c r="Z1155" s="11">
        <v>0</v>
      </c>
    </row>
    <row r="1156" spans="1:26" hidden="1" x14ac:dyDescent="0.25">
      <c r="A1156">
        <v>8</v>
      </c>
      <c r="B1156" t="str">
        <f t="shared" ref="B1156:B1219" si="38">C1156&amp;"-"&amp;D1156</f>
        <v>BCR-0730</v>
      </c>
      <c r="C1156" t="s">
        <v>319</v>
      </c>
      <c r="D1156" t="str">
        <f t="shared" ref="D1156:D1219" si="39">SUBSTITUTE(E1156,".","")</f>
        <v>0730</v>
      </c>
      <c r="E1156" t="s">
        <v>516</v>
      </c>
      <c r="F1156" s="17">
        <v>0</v>
      </c>
      <c r="G1156" s="17">
        <v>0</v>
      </c>
      <c r="H1156" s="17">
        <v>0</v>
      </c>
      <c r="I1156" s="17">
        <v>0</v>
      </c>
      <c r="J1156" s="17">
        <v>0</v>
      </c>
      <c r="K1156" s="17">
        <v>0</v>
      </c>
      <c r="L1156" s="17">
        <v>0</v>
      </c>
      <c r="M1156" s="17">
        <v>0</v>
      </c>
      <c r="N1156" s="17">
        <v>0</v>
      </c>
      <c r="O1156" s="17">
        <v>0</v>
      </c>
      <c r="P1156" s="17">
        <v>0</v>
      </c>
      <c r="Q1156" s="17">
        <v>0</v>
      </c>
      <c r="R1156" s="17">
        <v>0</v>
      </c>
      <c r="S1156" s="17">
        <v>0</v>
      </c>
      <c r="T1156" s="17">
        <v>0</v>
      </c>
      <c r="U1156" s="105">
        <v>0</v>
      </c>
      <c r="V1156" s="105">
        <v>0</v>
      </c>
      <c r="W1156" s="11">
        <v>0</v>
      </c>
      <c r="X1156" s="11">
        <v>0</v>
      </c>
      <c r="Y1156" s="11">
        <v>0</v>
      </c>
      <c r="Z1156" s="11">
        <v>0</v>
      </c>
    </row>
    <row r="1157" spans="1:26" hidden="1" x14ac:dyDescent="0.25">
      <c r="A1157">
        <v>8</v>
      </c>
      <c r="B1157" t="str">
        <f t="shared" si="38"/>
        <v>BCR-0731</v>
      </c>
      <c r="C1157" t="s">
        <v>319</v>
      </c>
      <c r="D1157" t="str">
        <f t="shared" si="39"/>
        <v>0731</v>
      </c>
      <c r="E1157" t="s">
        <v>517</v>
      </c>
      <c r="F1157" s="17">
        <v>0</v>
      </c>
      <c r="G1157" s="17">
        <v>0</v>
      </c>
      <c r="H1157" s="17">
        <v>0</v>
      </c>
      <c r="I1157" s="17">
        <v>0</v>
      </c>
      <c r="J1157" s="17">
        <v>0</v>
      </c>
      <c r="K1157" s="17">
        <v>0</v>
      </c>
      <c r="L1157" s="17">
        <v>0</v>
      </c>
      <c r="M1157" s="17">
        <v>0</v>
      </c>
      <c r="N1157" s="17">
        <v>0</v>
      </c>
      <c r="O1157" s="17">
        <v>0</v>
      </c>
      <c r="P1157" s="17">
        <v>0</v>
      </c>
      <c r="Q1157" s="17">
        <v>0</v>
      </c>
      <c r="R1157" s="17">
        <v>0</v>
      </c>
      <c r="S1157" s="17">
        <v>0</v>
      </c>
      <c r="T1157" s="17">
        <v>0</v>
      </c>
      <c r="U1157" s="105">
        <v>0</v>
      </c>
      <c r="V1157" s="105">
        <v>0</v>
      </c>
      <c r="W1157" s="11">
        <v>0</v>
      </c>
      <c r="X1157" s="11">
        <v>0</v>
      </c>
      <c r="Y1157" s="11">
        <v>0</v>
      </c>
      <c r="Z1157" s="11">
        <v>0</v>
      </c>
    </row>
    <row r="1158" spans="1:26" hidden="1" x14ac:dyDescent="0.25">
      <c r="A1158">
        <v>8</v>
      </c>
      <c r="B1158" t="str">
        <f t="shared" si="38"/>
        <v>BCR-0732</v>
      </c>
      <c r="C1158" t="s">
        <v>319</v>
      </c>
      <c r="D1158" t="str">
        <f t="shared" si="39"/>
        <v>0732</v>
      </c>
      <c r="E1158" t="s">
        <v>518</v>
      </c>
      <c r="F1158" s="17">
        <v>0</v>
      </c>
      <c r="G1158" s="17">
        <v>0</v>
      </c>
      <c r="H1158" s="17">
        <v>0</v>
      </c>
      <c r="I1158" s="17">
        <v>0</v>
      </c>
      <c r="J1158" s="17">
        <v>0</v>
      </c>
      <c r="K1158" s="17">
        <v>0</v>
      </c>
      <c r="L1158" s="17">
        <v>0</v>
      </c>
      <c r="M1158" s="17">
        <v>0</v>
      </c>
      <c r="N1158" s="17">
        <v>0</v>
      </c>
      <c r="O1158" s="17">
        <v>0</v>
      </c>
      <c r="P1158" s="17">
        <v>0</v>
      </c>
      <c r="Q1158" s="17">
        <v>0</v>
      </c>
      <c r="R1158" s="17">
        <v>0</v>
      </c>
      <c r="S1158" s="17">
        <v>0</v>
      </c>
      <c r="T1158" s="17">
        <v>0</v>
      </c>
      <c r="U1158" s="105">
        <v>0</v>
      </c>
      <c r="V1158" s="105">
        <v>0</v>
      </c>
      <c r="W1158" s="11">
        <v>0</v>
      </c>
      <c r="X1158" s="11">
        <v>0</v>
      </c>
      <c r="Y1158" s="11">
        <v>0</v>
      </c>
      <c r="Z1158" s="11">
        <v>0</v>
      </c>
    </row>
    <row r="1159" spans="1:26" hidden="1" x14ac:dyDescent="0.25">
      <c r="A1159">
        <v>8</v>
      </c>
      <c r="B1159" t="str">
        <f t="shared" si="38"/>
        <v>BCR-0733</v>
      </c>
      <c r="C1159" t="s">
        <v>319</v>
      </c>
      <c r="D1159" t="str">
        <f t="shared" si="39"/>
        <v>0733</v>
      </c>
      <c r="E1159" t="s">
        <v>519</v>
      </c>
      <c r="F1159" s="17">
        <v>0</v>
      </c>
      <c r="G1159" s="17">
        <v>0</v>
      </c>
      <c r="H1159" s="17">
        <v>0</v>
      </c>
      <c r="I1159" s="17">
        <v>0</v>
      </c>
      <c r="J1159" s="17">
        <v>0</v>
      </c>
      <c r="K1159" s="17">
        <v>0</v>
      </c>
      <c r="L1159" s="17">
        <v>0</v>
      </c>
      <c r="M1159" s="17">
        <v>0</v>
      </c>
      <c r="N1159" s="17">
        <v>0</v>
      </c>
      <c r="O1159" s="17">
        <v>0</v>
      </c>
      <c r="P1159" s="17">
        <v>0</v>
      </c>
      <c r="Q1159" s="17">
        <v>0</v>
      </c>
      <c r="R1159" s="17">
        <v>0</v>
      </c>
      <c r="S1159" s="17">
        <v>0</v>
      </c>
      <c r="T1159" s="17">
        <v>0</v>
      </c>
      <c r="U1159" s="105">
        <v>0</v>
      </c>
      <c r="V1159" s="105">
        <v>0</v>
      </c>
      <c r="W1159" s="11">
        <v>0</v>
      </c>
      <c r="X1159" s="11">
        <v>0</v>
      </c>
      <c r="Y1159" s="11">
        <v>0</v>
      </c>
      <c r="Z1159" s="11">
        <v>0</v>
      </c>
    </row>
    <row r="1160" spans="1:26" hidden="1" x14ac:dyDescent="0.25">
      <c r="A1160">
        <v>8</v>
      </c>
      <c r="B1160" t="str">
        <f t="shared" si="38"/>
        <v>BCR-0734</v>
      </c>
      <c r="C1160" t="s">
        <v>319</v>
      </c>
      <c r="D1160" t="str">
        <f t="shared" si="39"/>
        <v>0734</v>
      </c>
      <c r="E1160" t="s">
        <v>520</v>
      </c>
      <c r="F1160" s="17">
        <v>0</v>
      </c>
      <c r="G1160" s="17">
        <v>0</v>
      </c>
      <c r="H1160" s="17">
        <v>0</v>
      </c>
      <c r="I1160" s="17">
        <v>0</v>
      </c>
      <c r="J1160" s="17">
        <v>0</v>
      </c>
      <c r="K1160" s="17">
        <v>0</v>
      </c>
      <c r="L1160" s="17">
        <v>0</v>
      </c>
      <c r="M1160" s="17">
        <v>0</v>
      </c>
      <c r="N1160" s="17">
        <v>0</v>
      </c>
      <c r="O1160" s="17">
        <v>0</v>
      </c>
      <c r="P1160" s="17">
        <v>0</v>
      </c>
      <c r="Q1160" s="17">
        <v>0</v>
      </c>
      <c r="R1160" s="17">
        <v>0</v>
      </c>
      <c r="S1160" s="17">
        <v>0</v>
      </c>
      <c r="T1160" s="17">
        <v>0</v>
      </c>
      <c r="U1160" s="105">
        <v>0</v>
      </c>
      <c r="V1160" s="105">
        <v>0</v>
      </c>
      <c r="W1160" s="11">
        <v>0</v>
      </c>
      <c r="X1160" s="11">
        <v>0</v>
      </c>
      <c r="Y1160" s="11">
        <v>0</v>
      </c>
      <c r="Z1160" s="11">
        <v>0</v>
      </c>
    </row>
    <row r="1161" spans="1:26" hidden="1" x14ac:dyDescent="0.25">
      <c r="A1161">
        <v>8</v>
      </c>
      <c r="B1161" t="str">
        <f t="shared" si="38"/>
        <v>BCR-074</v>
      </c>
      <c r="C1161" t="s">
        <v>319</v>
      </c>
      <c r="D1161" t="str">
        <f t="shared" si="39"/>
        <v>074</v>
      </c>
      <c r="E1161" t="s">
        <v>521</v>
      </c>
      <c r="F1161" s="17">
        <v>211.32469</v>
      </c>
      <c r="G1161" s="17">
        <v>211.32469</v>
      </c>
      <c r="H1161" s="17">
        <v>335.50466999999998</v>
      </c>
      <c r="I1161" s="17">
        <v>335.50466999999998</v>
      </c>
      <c r="J1161" s="17">
        <v>365.66050999999999</v>
      </c>
      <c r="K1161" s="17">
        <v>365.66050999999999</v>
      </c>
      <c r="L1161" s="17">
        <v>395.32693999999998</v>
      </c>
      <c r="M1161" s="17">
        <v>395.32693999999998</v>
      </c>
      <c r="N1161" s="17">
        <v>379.13305000000003</v>
      </c>
      <c r="O1161" s="17">
        <v>379.13305000000003</v>
      </c>
      <c r="P1161" s="17">
        <v>372</v>
      </c>
      <c r="Q1161" s="17">
        <v>372</v>
      </c>
      <c r="R1161" s="17">
        <v>394.36993999999999</v>
      </c>
      <c r="S1161" s="17">
        <v>394.36993999999999</v>
      </c>
      <c r="T1161" s="17">
        <v>338.73946000000001</v>
      </c>
      <c r="U1161" s="105">
        <v>338.73946000000001</v>
      </c>
      <c r="V1161" s="105">
        <v>353.84588000000002</v>
      </c>
      <c r="W1161" s="11">
        <v>353.84588000000002</v>
      </c>
      <c r="X1161" s="11">
        <v>274.46537999999998</v>
      </c>
      <c r="Y1161" s="11">
        <v>274.46537999999998</v>
      </c>
      <c r="Z1161" s="11">
        <v>382.24407000000002</v>
      </c>
    </row>
    <row r="1162" spans="1:26" hidden="1" x14ac:dyDescent="0.25">
      <c r="A1162">
        <v>8</v>
      </c>
      <c r="B1162" t="str">
        <f t="shared" si="38"/>
        <v>BCR-0750</v>
      </c>
      <c r="C1162" t="s">
        <v>319</v>
      </c>
      <c r="D1162" t="str">
        <f t="shared" si="39"/>
        <v>0750</v>
      </c>
      <c r="E1162" t="s">
        <v>522</v>
      </c>
      <c r="F1162" s="17">
        <v>0</v>
      </c>
      <c r="G1162" s="17">
        <v>0</v>
      </c>
      <c r="H1162" s="17">
        <v>0</v>
      </c>
      <c r="I1162" s="17">
        <v>0</v>
      </c>
      <c r="J1162" s="17">
        <v>0</v>
      </c>
      <c r="K1162" s="17">
        <v>0</v>
      </c>
      <c r="L1162" s="17">
        <v>0</v>
      </c>
      <c r="M1162" s="17">
        <v>0</v>
      </c>
      <c r="N1162" s="17">
        <v>0</v>
      </c>
      <c r="O1162" s="17">
        <v>0</v>
      </c>
      <c r="P1162" s="17">
        <v>0</v>
      </c>
      <c r="Q1162" s="17">
        <v>0</v>
      </c>
      <c r="R1162" s="17">
        <v>0</v>
      </c>
      <c r="S1162" s="17">
        <v>0</v>
      </c>
      <c r="T1162" s="17">
        <v>0</v>
      </c>
      <c r="U1162" s="105">
        <v>0</v>
      </c>
      <c r="V1162" s="105">
        <v>0</v>
      </c>
      <c r="W1162" s="11">
        <v>0</v>
      </c>
      <c r="X1162" s="11">
        <v>0</v>
      </c>
      <c r="Y1162" s="11">
        <v>0</v>
      </c>
      <c r="Z1162" s="11">
        <v>0</v>
      </c>
    </row>
    <row r="1163" spans="1:26" hidden="1" x14ac:dyDescent="0.25">
      <c r="A1163">
        <v>8</v>
      </c>
      <c r="B1163" t="str">
        <f t="shared" si="38"/>
        <v>BCR-0751</v>
      </c>
      <c r="C1163" t="s">
        <v>319</v>
      </c>
      <c r="D1163" t="str">
        <f t="shared" si="39"/>
        <v>0751</v>
      </c>
      <c r="E1163" t="s">
        <v>523</v>
      </c>
      <c r="F1163" s="17">
        <v>0</v>
      </c>
      <c r="G1163" s="17">
        <v>0</v>
      </c>
      <c r="H1163" s="17">
        <v>0</v>
      </c>
      <c r="I1163" s="17">
        <v>0</v>
      </c>
      <c r="J1163" s="17">
        <v>0</v>
      </c>
      <c r="K1163" s="17">
        <v>0</v>
      </c>
      <c r="L1163" s="17">
        <v>0</v>
      </c>
      <c r="M1163" s="17">
        <v>0</v>
      </c>
      <c r="N1163" s="17">
        <v>0</v>
      </c>
      <c r="O1163" s="17">
        <v>0</v>
      </c>
      <c r="P1163" s="17">
        <v>0</v>
      </c>
      <c r="Q1163" s="17">
        <v>0</v>
      </c>
      <c r="R1163" s="17">
        <v>0</v>
      </c>
      <c r="S1163" s="17">
        <v>0</v>
      </c>
      <c r="T1163" s="17">
        <v>0</v>
      </c>
      <c r="U1163" s="105">
        <v>0</v>
      </c>
      <c r="V1163" s="105">
        <v>0</v>
      </c>
      <c r="W1163" s="11">
        <v>0</v>
      </c>
      <c r="X1163" s="11">
        <v>0</v>
      </c>
      <c r="Y1163" s="11">
        <v>0</v>
      </c>
      <c r="Z1163" s="11">
        <v>0</v>
      </c>
    </row>
    <row r="1164" spans="1:26" hidden="1" x14ac:dyDescent="0.25">
      <c r="A1164">
        <v>8</v>
      </c>
      <c r="B1164" t="str">
        <f t="shared" si="38"/>
        <v>BCR-0752</v>
      </c>
      <c r="C1164" t="s">
        <v>319</v>
      </c>
      <c r="D1164" t="str">
        <f t="shared" si="39"/>
        <v>0752</v>
      </c>
      <c r="E1164" t="s">
        <v>524</v>
      </c>
      <c r="F1164" s="17">
        <v>0</v>
      </c>
      <c r="G1164" s="17">
        <v>0</v>
      </c>
      <c r="H1164" s="17">
        <v>0</v>
      </c>
      <c r="I1164" s="17">
        <v>0</v>
      </c>
      <c r="J1164" s="17">
        <v>0</v>
      </c>
      <c r="K1164" s="17">
        <v>0</v>
      </c>
      <c r="L1164" s="17">
        <v>0</v>
      </c>
      <c r="M1164" s="17">
        <v>0</v>
      </c>
      <c r="N1164" s="17">
        <v>0</v>
      </c>
      <c r="O1164" s="17">
        <v>0</v>
      </c>
      <c r="P1164" s="17">
        <v>0</v>
      </c>
      <c r="Q1164" s="17">
        <v>0</v>
      </c>
      <c r="R1164" s="17">
        <v>0</v>
      </c>
      <c r="S1164" s="17">
        <v>0</v>
      </c>
      <c r="T1164" s="17">
        <v>0</v>
      </c>
      <c r="U1164" s="105">
        <v>0</v>
      </c>
      <c r="V1164" s="105">
        <v>0</v>
      </c>
      <c r="W1164" s="11">
        <v>0</v>
      </c>
      <c r="X1164" s="11">
        <v>0</v>
      </c>
      <c r="Y1164" s="11">
        <v>0</v>
      </c>
      <c r="Z1164" s="11">
        <v>0</v>
      </c>
    </row>
    <row r="1165" spans="1:26" hidden="1" x14ac:dyDescent="0.25">
      <c r="A1165">
        <v>8</v>
      </c>
      <c r="B1165" t="str">
        <f t="shared" si="38"/>
        <v>BCR-0753</v>
      </c>
      <c r="C1165" t="s">
        <v>319</v>
      </c>
      <c r="D1165" t="str">
        <f t="shared" si="39"/>
        <v>0753</v>
      </c>
      <c r="E1165" t="s">
        <v>525</v>
      </c>
      <c r="F1165" s="17">
        <v>0</v>
      </c>
      <c r="G1165" s="17">
        <v>0</v>
      </c>
      <c r="H1165" s="17">
        <v>0</v>
      </c>
      <c r="I1165" s="17">
        <v>0</v>
      </c>
      <c r="J1165" s="17">
        <v>0</v>
      </c>
      <c r="K1165" s="17">
        <v>0</v>
      </c>
      <c r="L1165" s="17">
        <v>0</v>
      </c>
      <c r="M1165" s="17">
        <v>0</v>
      </c>
      <c r="N1165" s="17">
        <v>0</v>
      </c>
      <c r="O1165" s="17">
        <v>0</v>
      </c>
      <c r="P1165" s="17">
        <v>0</v>
      </c>
      <c r="Q1165" s="17">
        <v>0</v>
      </c>
      <c r="R1165" s="17">
        <v>0</v>
      </c>
      <c r="S1165" s="17">
        <v>0</v>
      </c>
      <c r="T1165" s="17">
        <v>0</v>
      </c>
      <c r="U1165" s="105">
        <v>0</v>
      </c>
      <c r="V1165" s="105">
        <v>0</v>
      </c>
      <c r="W1165" s="11">
        <v>0</v>
      </c>
      <c r="X1165" s="11">
        <v>0</v>
      </c>
      <c r="Y1165" s="11">
        <v>0</v>
      </c>
      <c r="Z1165" s="11">
        <v>0</v>
      </c>
    </row>
    <row r="1166" spans="1:26" hidden="1" x14ac:dyDescent="0.25">
      <c r="A1166">
        <v>8</v>
      </c>
      <c r="B1166" t="str">
        <f t="shared" si="38"/>
        <v>BCR-0754</v>
      </c>
      <c r="C1166" t="s">
        <v>319</v>
      </c>
      <c r="D1166" t="str">
        <f t="shared" si="39"/>
        <v>0754</v>
      </c>
      <c r="E1166" t="s">
        <v>526</v>
      </c>
      <c r="F1166" s="17">
        <v>0</v>
      </c>
      <c r="G1166" s="17">
        <v>0</v>
      </c>
      <c r="H1166" s="17">
        <v>0</v>
      </c>
      <c r="I1166" s="17">
        <v>0</v>
      </c>
      <c r="J1166" s="17">
        <v>0</v>
      </c>
      <c r="K1166" s="17">
        <v>0</v>
      </c>
      <c r="L1166" s="17">
        <v>0</v>
      </c>
      <c r="M1166" s="17">
        <v>0</v>
      </c>
      <c r="N1166" s="17">
        <v>0</v>
      </c>
      <c r="O1166" s="17">
        <v>0</v>
      </c>
      <c r="P1166" s="17">
        <v>0</v>
      </c>
      <c r="Q1166" s="17">
        <v>0</v>
      </c>
      <c r="R1166" s="17">
        <v>0</v>
      </c>
      <c r="S1166" s="17">
        <v>0</v>
      </c>
      <c r="T1166" s="17">
        <v>0</v>
      </c>
      <c r="U1166" s="105">
        <v>0</v>
      </c>
      <c r="V1166" s="105">
        <v>0</v>
      </c>
      <c r="W1166" s="11">
        <v>0</v>
      </c>
      <c r="X1166" s="11">
        <v>0</v>
      </c>
      <c r="Y1166" s="11">
        <v>0</v>
      </c>
      <c r="Z1166" s="11">
        <v>0</v>
      </c>
    </row>
    <row r="1167" spans="1:26" hidden="1" x14ac:dyDescent="0.25">
      <c r="A1167">
        <v>8</v>
      </c>
      <c r="B1167" t="str">
        <f t="shared" si="38"/>
        <v>BCR-076</v>
      </c>
      <c r="C1167" t="s">
        <v>319</v>
      </c>
      <c r="D1167" t="str">
        <f t="shared" si="39"/>
        <v>076</v>
      </c>
      <c r="E1167" t="s">
        <v>527</v>
      </c>
      <c r="F1167" s="17">
        <v>0</v>
      </c>
      <c r="G1167" s="17">
        <v>0</v>
      </c>
      <c r="H1167" s="17">
        <v>0</v>
      </c>
      <c r="I1167" s="17">
        <v>0</v>
      </c>
      <c r="J1167" s="17">
        <v>0</v>
      </c>
      <c r="K1167" s="17">
        <v>0</v>
      </c>
      <c r="L1167" s="17">
        <v>0</v>
      </c>
      <c r="M1167" s="17">
        <v>0</v>
      </c>
      <c r="N1167" s="17">
        <v>0</v>
      </c>
      <c r="O1167" s="17">
        <v>0</v>
      </c>
      <c r="P1167" s="17">
        <v>0</v>
      </c>
      <c r="Q1167" s="17">
        <v>0</v>
      </c>
      <c r="R1167" s="17">
        <v>0</v>
      </c>
      <c r="S1167" s="17">
        <v>0</v>
      </c>
      <c r="T1167" s="17">
        <v>0</v>
      </c>
      <c r="U1167" s="105">
        <v>0</v>
      </c>
      <c r="V1167" s="105">
        <v>0</v>
      </c>
      <c r="W1167" s="11">
        <v>0</v>
      </c>
      <c r="X1167" s="11">
        <v>0</v>
      </c>
      <c r="Y1167" s="11">
        <v>0</v>
      </c>
      <c r="Z1167" s="11">
        <v>0</v>
      </c>
    </row>
    <row r="1168" spans="1:26" hidden="1" x14ac:dyDescent="0.25">
      <c r="A1168">
        <v>8</v>
      </c>
      <c r="B1168" t="str">
        <f t="shared" si="38"/>
        <v>BCR-081</v>
      </c>
      <c r="C1168" t="s">
        <v>319</v>
      </c>
      <c r="D1168" t="str">
        <f t="shared" si="39"/>
        <v>081</v>
      </c>
      <c r="E1168" t="s">
        <v>529</v>
      </c>
      <c r="F1168" s="17">
        <v>8730.8367199999993</v>
      </c>
      <c r="G1168" s="17">
        <v>8730.8367199999993</v>
      </c>
      <c r="H1168" s="17">
        <v>9494.1507799999999</v>
      </c>
      <c r="I1168" s="17">
        <v>9494.1507799999999</v>
      </c>
      <c r="J1168" s="17">
        <v>5589.5129999999999</v>
      </c>
      <c r="K1168" s="17">
        <v>5589.5129999999999</v>
      </c>
      <c r="L1168" s="17">
        <v>7806.3965500000004</v>
      </c>
      <c r="M1168" s="17">
        <v>7806.3965500000004</v>
      </c>
      <c r="N1168" s="17">
        <v>7460.1544100000001</v>
      </c>
      <c r="O1168" s="17">
        <v>7460.1544100000001</v>
      </c>
      <c r="P1168" s="17">
        <v>6389</v>
      </c>
      <c r="Q1168" s="17">
        <v>6389</v>
      </c>
      <c r="R1168" s="17">
        <v>3024.04837</v>
      </c>
      <c r="S1168" s="17">
        <v>3024.04837</v>
      </c>
      <c r="T1168" s="17">
        <v>2647.9554599999997</v>
      </c>
      <c r="U1168" s="105">
        <v>2647.9554600000001</v>
      </c>
      <c r="V1168" s="105">
        <v>6990.7669999999998</v>
      </c>
      <c r="W1168" s="11">
        <v>6990.7669999999998</v>
      </c>
      <c r="X1168" s="11">
        <v>9878.4102200000016</v>
      </c>
      <c r="Y1168" s="11">
        <v>9878.4102200000016</v>
      </c>
      <c r="Z1168" s="11">
        <v>6929.3411099999994</v>
      </c>
    </row>
    <row r="1169" spans="1:26" hidden="1" x14ac:dyDescent="0.25">
      <c r="A1169">
        <v>8</v>
      </c>
      <c r="B1169" t="str">
        <f t="shared" si="38"/>
        <v>BCR-082</v>
      </c>
      <c r="C1169" t="s">
        <v>319</v>
      </c>
      <c r="D1169" t="str">
        <f t="shared" si="39"/>
        <v>082</v>
      </c>
      <c r="E1169" t="s">
        <v>530</v>
      </c>
      <c r="F1169" s="17">
        <v>14578.96696</v>
      </c>
      <c r="G1169" s="17">
        <v>14578.96696</v>
      </c>
      <c r="H1169" s="17">
        <v>12413.9437</v>
      </c>
      <c r="I1169" s="17">
        <v>12413.9437</v>
      </c>
      <c r="J1169" s="17">
        <v>15271.22452</v>
      </c>
      <c r="K1169" s="17">
        <v>15271.22452</v>
      </c>
      <c r="L1169" s="17">
        <v>15427.45298</v>
      </c>
      <c r="M1169" s="17">
        <v>15427.45298</v>
      </c>
      <c r="N1169" s="17">
        <v>16804.083989999999</v>
      </c>
      <c r="O1169" s="17">
        <v>16804.083989999999</v>
      </c>
      <c r="P1169" s="17">
        <v>17597</v>
      </c>
      <c r="Q1169" s="17">
        <v>17597</v>
      </c>
      <c r="R1169" s="17">
        <v>21240.535950000001</v>
      </c>
      <c r="S1169" s="17">
        <v>21240.535950000001</v>
      </c>
      <c r="T1169" s="17">
        <v>27584.064670000003</v>
      </c>
      <c r="U1169" s="105">
        <v>27584.06467</v>
      </c>
      <c r="V1169" s="105">
        <v>31667.999650000002</v>
      </c>
      <c r="W1169" s="11">
        <v>31592.350450000002</v>
      </c>
      <c r="X1169" s="11">
        <v>21683.444540000004</v>
      </c>
      <c r="Y1169" s="11">
        <v>21683.444540000004</v>
      </c>
      <c r="Z1169" s="11">
        <v>22572.721269999998</v>
      </c>
    </row>
    <row r="1170" spans="1:26" hidden="1" x14ac:dyDescent="0.25">
      <c r="A1170">
        <v>8</v>
      </c>
      <c r="B1170" t="str">
        <f t="shared" si="38"/>
        <v>BCR-083</v>
      </c>
      <c r="C1170" t="s">
        <v>319</v>
      </c>
      <c r="D1170" t="str">
        <f t="shared" si="39"/>
        <v>083</v>
      </c>
      <c r="E1170" t="s">
        <v>531</v>
      </c>
      <c r="F1170" s="17">
        <v>0</v>
      </c>
      <c r="G1170" s="17">
        <v>0</v>
      </c>
      <c r="H1170" s="17">
        <v>0</v>
      </c>
      <c r="I1170" s="17">
        <v>0</v>
      </c>
      <c r="J1170" s="17">
        <v>0</v>
      </c>
      <c r="K1170" s="17">
        <v>0</v>
      </c>
      <c r="L1170" s="17">
        <v>0</v>
      </c>
      <c r="M1170" s="17">
        <v>0</v>
      </c>
      <c r="N1170" s="17">
        <v>0</v>
      </c>
      <c r="O1170" s="17">
        <v>0</v>
      </c>
      <c r="P1170" s="17">
        <v>0</v>
      </c>
      <c r="Q1170" s="17">
        <v>0</v>
      </c>
      <c r="R1170" s="17">
        <v>0</v>
      </c>
      <c r="S1170" s="17">
        <v>0</v>
      </c>
      <c r="T1170" s="17">
        <v>0</v>
      </c>
      <c r="U1170" s="105">
        <v>0</v>
      </c>
      <c r="V1170" s="105">
        <v>0</v>
      </c>
      <c r="W1170" s="11">
        <v>0</v>
      </c>
      <c r="X1170" s="11">
        <v>0</v>
      </c>
      <c r="Y1170" s="11">
        <v>0</v>
      </c>
      <c r="Z1170" s="11">
        <v>0</v>
      </c>
    </row>
    <row r="1171" spans="1:26" hidden="1" x14ac:dyDescent="0.25">
      <c r="A1171">
        <v>8</v>
      </c>
      <c r="B1171" t="str">
        <f t="shared" si="38"/>
        <v>BCR-084</v>
      </c>
      <c r="C1171" t="s">
        <v>319</v>
      </c>
      <c r="D1171" t="str">
        <f t="shared" si="39"/>
        <v>084</v>
      </c>
      <c r="E1171" t="s">
        <v>532</v>
      </c>
      <c r="F1171" s="17">
        <v>2131.59312</v>
      </c>
      <c r="G1171" s="17">
        <v>2131.59312</v>
      </c>
      <c r="H1171" s="17">
        <v>2160.98101</v>
      </c>
      <c r="I1171" s="17">
        <v>2160.98101</v>
      </c>
      <c r="J1171" s="17">
        <v>2572.9304499999998</v>
      </c>
      <c r="K1171" s="17">
        <v>2572.9304499999998</v>
      </c>
      <c r="L1171" s="17">
        <v>2974.8397</v>
      </c>
      <c r="M1171" s="17">
        <v>2974.8397</v>
      </c>
      <c r="N1171" s="17">
        <v>3089.5752400000001</v>
      </c>
      <c r="O1171" s="17">
        <v>3089.5752400000001</v>
      </c>
      <c r="P1171" s="17">
        <v>3509</v>
      </c>
      <c r="Q1171" s="17">
        <v>3509</v>
      </c>
      <c r="R1171" s="17">
        <v>7027.4844000000003</v>
      </c>
      <c r="S1171" s="17">
        <v>7027.4844000000003</v>
      </c>
      <c r="T1171" s="17">
        <v>4497.7850799999997</v>
      </c>
      <c r="U1171" s="105">
        <v>4497.7850799999997</v>
      </c>
      <c r="V1171" s="105">
        <v>4780.4861000000001</v>
      </c>
      <c r="W1171" s="11">
        <v>4780.486100000001</v>
      </c>
      <c r="X1171" s="11">
        <v>5659.8994799999991</v>
      </c>
      <c r="Y1171" s="11">
        <v>5659.8994799999991</v>
      </c>
      <c r="Z1171" s="11">
        <v>5256.0468900000005</v>
      </c>
    </row>
    <row r="1172" spans="1:26" hidden="1" x14ac:dyDescent="0.25">
      <c r="A1172">
        <v>8</v>
      </c>
      <c r="B1172" t="str">
        <f t="shared" si="38"/>
        <v>BCR-0850</v>
      </c>
      <c r="C1172" t="s">
        <v>319</v>
      </c>
      <c r="D1172" t="str">
        <f t="shared" si="39"/>
        <v>0850</v>
      </c>
      <c r="E1172" t="s">
        <v>533</v>
      </c>
      <c r="F1172" s="17">
        <v>0</v>
      </c>
      <c r="G1172" s="17">
        <v>0</v>
      </c>
      <c r="H1172" s="17">
        <v>0</v>
      </c>
      <c r="I1172" s="17">
        <v>0</v>
      </c>
      <c r="J1172" s="17">
        <v>0</v>
      </c>
      <c r="K1172" s="17">
        <v>0</v>
      </c>
      <c r="L1172" s="17">
        <v>0</v>
      </c>
      <c r="M1172" s="17">
        <v>0</v>
      </c>
      <c r="N1172" s="17">
        <v>0</v>
      </c>
      <c r="O1172" s="17">
        <v>0</v>
      </c>
      <c r="P1172" s="17">
        <v>0</v>
      </c>
      <c r="Q1172" s="17">
        <v>0</v>
      </c>
      <c r="R1172" s="17">
        <v>0</v>
      </c>
      <c r="S1172" s="17">
        <v>0</v>
      </c>
      <c r="T1172" s="17">
        <v>0</v>
      </c>
      <c r="U1172" s="105">
        <v>0</v>
      </c>
      <c r="V1172" s="105">
        <v>0</v>
      </c>
      <c r="W1172" s="11">
        <v>0</v>
      </c>
      <c r="X1172" s="11">
        <v>0</v>
      </c>
      <c r="Y1172" s="11">
        <v>0</v>
      </c>
      <c r="Z1172" s="11">
        <v>0</v>
      </c>
    </row>
    <row r="1173" spans="1:26" hidden="1" x14ac:dyDescent="0.25">
      <c r="A1173">
        <v>8</v>
      </c>
      <c r="B1173" t="str">
        <f t="shared" si="38"/>
        <v>BCR-0851</v>
      </c>
      <c r="C1173" t="s">
        <v>319</v>
      </c>
      <c r="D1173" t="str">
        <f t="shared" si="39"/>
        <v>0851</v>
      </c>
      <c r="E1173" t="s">
        <v>534</v>
      </c>
      <c r="F1173" s="17">
        <v>0</v>
      </c>
      <c r="G1173" s="17">
        <v>0</v>
      </c>
      <c r="H1173" s="17">
        <v>0</v>
      </c>
      <c r="I1173" s="17">
        <v>0</v>
      </c>
      <c r="J1173" s="17">
        <v>0</v>
      </c>
      <c r="K1173" s="17">
        <v>0</v>
      </c>
      <c r="L1173" s="17">
        <v>0</v>
      </c>
      <c r="M1173" s="17">
        <v>0</v>
      </c>
      <c r="N1173" s="17">
        <v>0</v>
      </c>
      <c r="O1173" s="17">
        <v>0</v>
      </c>
      <c r="P1173" s="17">
        <v>0</v>
      </c>
      <c r="Q1173" s="17">
        <v>0</v>
      </c>
      <c r="R1173" s="17">
        <v>0</v>
      </c>
      <c r="S1173" s="17">
        <v>0</v>
      </c>
      <c r="T1173" s="17">
        <v>0</v>
      </c>
      <c r="U1173" s="105">
        <v>0</v>
      </c>
      <c r="V1173" s="105">
        <v>0</v>
      </c>
      <c r="W1173" s="11">
        <v>0</v>
      </c>
      <c r="X1173" s="11">
        <v>0</v>
      </c>
      <c r="Y1173" s="11">
        <v>0</v>
      </c>
      <c r="Z1173" s="11">
        <v>0</v>
      </c>
    </row>
    <row r="1174" spans="1:26" hidden="1" x14ac:dyDescent="0.25">
      <c r="A1174">
        <v>8</v>
      </c>
      <c r="B1174" t="str">
        <f t="shared" si="38"/>
        <v>BCR-0852</v>
      </c>
      <c r="C1174" t="s">
        <v>319</v>
      </c>
      <c r="D1174" t="str">
        <f t="shared" si="39"/>
        <v>0852</v>
      </c>
      <c r="E1174" t="s">
        <v>535</v>
      </c>
      <c r="F1174" s="17">
        <v>0</v>
      </c>
      <c r="G1174" s="17">
        <v>0</v>
      </c>
      <c r="H1174" s="17">
        <v>0</v>
      </c>
      <c r="I1174" s="17">
        <v>0</v>
      </c>
      <c r="J1174" s="17">
        <v>0</v>
      </c>
      <c r="K1174" s="17">
        <v>0</v>
      </c>
      <c r="L1174" s="17">
        <v>0</v>
      </c>
      <c r="M1174" s="17">
        <v>0</v>
      </c>
      <c r="N1174" s="17">
        <v>0</v>
      </c>
      <c r="O1174" s="17">
        <v>0</v>
      </c>
      <c r="P1174" s="17">
        <v>0</v>
      </c>
      <c r="Q1174" s="17">
        <v>0</v>
      </c>
      <c r="R1174" s="17">
        <v>0</v>
      </c>
      <c r="S1174" s="17">
        <v>0</v>
      </c>
      <c r="T1174" s="17">
        <v>0</v>
      </c>
      <c r="U1174" s="105">
        <v>0</v>
      </c>
      <c r="V1174" s="105">
        <v>0</v>
      </c>
      <c r="W1174" s="11">
        <v>0</v>
      </c>
      <c r="X1174" s="11">
        <v>0</v>
      </c>
      <c r="Y1174" s="11">
        <v>0</v>
      </c>
      <c r="Z1174" s="11">
        <v>0</v>
      </c>
    </row>
    <row r="1175" spans="1:26" hidden="1" x14ac:dyDescent="0.25">
      <c r="A1175">
        <v>8</v>
      </c>
      <c r="B1175" t="str">
        <f t="shared" si="38"/>
        <v>BCR-0853</v>
      </c>
      <c r="C1175" t="s">
        <v>319</v>
      </c>
      <c r="D1175" t="str">
        <f t="shared" si="39"/>
        <v>0853</v>
      </c>
      <c r="E1175" t="s">
        <v>536</v>
      </c>
      <c r="F1175" s="17">
        <v>0</v>
      </c>
      <c r="G1175" s="17">
        <v>0</v>
      </c>
      <c r="H1175" s="17">
        <v>0</v>
      </c>
      <c r="I1175" s="17">
        <v>0</v>
      </c>
      <c r="J1175" s="17">
        <v>0</v>
      </c>
      <c r="K1175" s="17">
        <v>0</v>
      </c>
      <c r="L1175" s="17">
        <v>0</v>
      </c>
      <c r="M1175" s="17">
        <v>0</v>
      </c>
      <c r="N1175" s="17">
        <v>0</v>
      </c>
      <c r="O1175" s="17">
        <v>0</v>
      </c>
      <c r="P1175" s="17">
        <v>0</v>
      </c>
      <c r="Q1175" s="17">
        <v>0</v>
      </c>
      <c r="R1175" s="17">
        <v>0</v>
      </c>
      <c r="S1175" s="17">
        <v>0</v>
      </c>
      <c r="T1175" s="17">
        <v>0</v>
      </c>
      <c r="U1175" s="105">
        <v>0</v>
      </c>
      <c r="V1175" s="105">
        <v>0</v>
      </c>
      <c r="W1175" s="11">
        <v>0</v>
      </c>
      <c r="X1175" s="11">
        <v>0</v>
      </c>
      <c r="Y1175" s="11">
        <v>0</v>
      </c>
      <c r="Z1175" s="11">
        <v>0</v>
      </c>
    </row>
    <row r="1176" spans="1:26" hidden="1" x14ac:dyDescent="0.25">
      <c r="A1176">
        <v>8</v>
      </c>
      <c r="B1176" t="str">
        <f t="shared" si="38"/>
        <v>BCR-0854</v>
      </c>
      <c r="C1176" t="s">
        <v>319</v>
      </c>
      <c r="D1176" t="str">
        <f t="shared" si="39"/>
        <v>0854</v>
      </c>
      <c r="E1176" t="s">
        <v>537</v>
      </c>
      <c r="F1176" s="17">
        <v>0</v>
      </c>
      <c r="G1176" s="17">
        <v>0</v>
      </c>
      <c r="H1176" s="17">
        <v>0</v>
      </c>
      <c r="I1176" s="17">
        <v>0</v>
      </c>
      <c r="J1176" s="17">
        <v>0</v>
      </c>
      <c r="K1176" s="17">
        <v>0</v>
      </c>
      <c r="L1176" s="17">
        <v>0</v>
      </c>
      <c r="M1176" s="17">
        <v>0</v>
      </c>
      <c r="N1176" s="17">
        <v>0</v>
      </c>
      <c r="O1176" s="17">
        <v>0</v>
      </c>
      <c r="P1176" s="17">
        <v>0</v>
      </c>
      <c r="Q1176" s="17">
        <v>0</v>
      </c>
      <c r="R1176" s="17">
        <v>0</v>
      </c>
      <c r="S1176" s="17">
        <v>0</v>
      </c>
      <c r="T1176" s="17">
        <v>0</v>
      </c>
      <c r="U1176" s="105">
        <v>0</v>
      </c>
      <c r="V1176" s="105">
        <v>0</v>
      </c>
      <c r="W1176" s="11">
        <v>0</v>
      </c>
      <c r="X1176" s="11">
        <v>0</v>
      </c>
      <c r="Y1176" s="11">
        <v>0</v>
      </c>
      <c r="Z1176" s="11">
        <v>0</v>
      </c>
    </row>
    <row r="1177" spans="1:26" hidden="1" x14ac:dyDescent="0.25">
      <c r="A1177">
        <v>8</v>
      </c>
      <c r="B1177" t="str">
        <f t="shared" si="38"/>
        <v>BCR-086</v>
      </c>
      <c r="C1177" t="s">
        <v>319</v>
      </c>
      <c r="D1177" t="str">
        <f t="shared" si="39"/>
        <v>086</v>
      </c>
      <c r="E1177" t="s">
        <v>538</v>
      </c>
      <c r="F1177" s="17">
        <v>0</v>
      </c>
      <c r="G1177" s="17">
        <v>0</v>
      </c>
      <c r="H1177" s="17">
        <v>0</v>
      </c>
      <c r="I1177" s="17">
        <v>0</v>
      </c>
      <c r="J1177" s="17">
        <v>0</v>
      </c>
      <c r="K1177" s="17">
        <v>0</v>
      </c>
      <c r="L1177" s="17">
        <v>0</v>
      </c>
      <c r="M1177" s="17">
        <v>0</v>
      </c>
      <c r="N1177" s="17">
        <v>0</v>
      </c>
      <c r="O1177" s="17">
        <v>0</v>
      </c>
      <c r="P1177" s="17">
        <v>0</v>
      </c>
      <c r="Q1177" s="17">
        <v>0</v>
      </c>
      <c r="R1177" s="17">
        <v>0</v>
      </c>
      <c r="S1177" s="17">
        <v>0</v>
      </c>
      <c r="T1177" s="17">
        <v>0</v>
      </c>
      <c r="U1177" s="105">
        <v>0</v>
      </c>
      <c r="V1177" s="105">
        <v>0</v>
      </c>
      <c r="W1177" s="11">
        <v>0</v>
      </c>
      <c r="X1177" s="11">
        <v>0</v>
      </c>
      <c r="Y1177" s="11">
        <v>0</v>
      </c>
      <c r="Z1177" s="11">
        <v>0</v>
      </c>
    </row>
    <row r="1178" spans="1:26" hidden="1" x14ac:dyDescent="0.25">
      <c r="A1178">
        <v>8</v>
      </c>
      <c r="B1178" t="str">
        <f t="shared" si="38"/>
        <v>BCR-0910</v>
      </c>
      <c r="C1178" t="s">
        <v>319</v>
      </c>
      <c r="D1178" t="str">
        <f t="shared" si="39"/>
        <v>0910</v>
      </c>
      <c r="E1178" t="s">
        <v>540</v>
      </c>
      <c r="F1178" s="17">
        <v>0</v>
      </c>
      <c r="G1178" s="17">
        <v>0</v>
      </c>
      <c r="H1178" s="17">
        <v>0</v>
      </c>
      <c r="I1178" s="17">
        <v>0</v>
      </c>
      <c r="J1178" s="17">
        <v>0</v>
      </c>
      <c r="K1178" s="17">
        <v>0</v>
      </c>
      <c r="L1178" s="17">
        <v>0</v>
      </c>
      <c r="M1178" s="17">
        <v>0</v>
      </c>
      <c r="N1178" s="17">
        <v>0</v>
      </c>
      <c r="O1178" s="17">
        <v>0</v>
      </c>
      <c r="P1178" s="17">
        <v>0</v>
      </c>
      <c r="Q1178" s="17">
        <v>0</v>
      </c>
      <c r="R1178" s="17">
        <v>0</v>
      </c>
      <c r="S1178" s="17">
        <v>0</v>
      </c>
      <c r="T1178" s="17">
        <v>0</v>
      </c>
      <c r="U1178" s="105">
        <v>0</v>
      </c>
      <c r="V1178" s="105">
        <v>0</v>
      </c>
      <c r="W1178" s="11">
        <v>0</v>
      </c>
      <c r="X1178" s="11">
        <v>0</v>
      </c>
      <c r="Y1178" s="11">
        <v>0</v>
      </c>
      <c r="Z1178" s="11">
        <v>0</v>
      </c>
    </row>
    <row r="1179" spans="1:26" hidden="1" x14ac:dyDescent="0.25">
      <c r="A1179">
        <v>8</v>
      </c>
      <c r="B1179" t="str">
        <f t="shared" si="38"/>
        <v>BCR-0911</v>
      </c>
      <c r="C1179" t="s">
        <v>319</v>
      </c>
      <c r="D1179" t="str">
        <f t="shared" si="39"/>
        <v>0911</v>
      </c>
      <c r="E1179" t="s">
        <v>541</v>
      </c>
      <c r="F1179" s="17">
        <v>0</v>
      </c>
      <c r="G1179" s="17">
        <v>0</v>
      </c>
      <c r="H1179" s="17">
        <v>0</v>
      </c>
      <c r="I1179" s="17">
        <v>0</v>
      </c>
      <c r="J1179" s="17">
        <v>0</v>
      </c>
      <c r="K1179" s="17">
        <v>0</v>
      </c>
      <c r="L1179" s="17">
        <v>0</v>
      </c>
      <c r="M1179" s="17">
        <v>0</v>
      </c>
      <c r="N1179" s="17">
        <v>0</v>
      </c>
      <c r="O1179" s="17">
        <v>0</v>
      </c>
      <c r="P1179" s="17">
        <v>0</v>
      </c>
      <c r="Q1179" s="17">
        <v>0</v>
      </c>
      <c r="R1179" s="17">
        <v>0</v>
      </c>
      <c r="S1179" s="17">
        <v>0</v>
      </c>
      <c r="T1179" s="17">
        <v>0</v>
      </c>
      <c r="U1179" s="105">
        <v>0</v>
      </c>
      <c r="V1179" s="105">
        <v>0</v>
      </c>
      <c r="W1179" s="11">
        <v>0</v>
      </c>
      <c r="X1179" s="11">
        <v>0</v>
      </c>
      <c r="Y1179" s="11">
        <v>0</v>
      </c>
      <c r="Z1179" s="11">
        <v>0</v>
      </c>
    </row>
    <row r="1180" spans="1:26" hidden="1" x14ac:dyDescent="0.25">
      <c r="A1180">
        <v>8</v>
      </c>
      <c r="B1180" t="str">
        <f t="shared" si="38"/>
        <v>BCR-0912</v>
      </c>
      <c r="C1180" t="s">
        <v>319</v>
      </c>
      <c r="D1180" t="str">
        <f t="shared" si="39"/>
        <v>0912</v>
      </c>
      <c r="E1180" t="s">
        <v>542</v>
      </c>
      <c r="F1180" s="17">
        <v>0</v>
      </c>
      <c r="G1180" s="17">
        <v>0</v>
      </c>
      <c r="H1180" s="17">
        <v>0</v>
      </c>
      <c r="I1180" s="17">
        <v>0</v>
      </c>
      <c r="J1180" s="17">
        <v>0</v>
      </c>
      <c r="K1180" s="17">
        <v>0</v>
      </c>
      <c r="L1180" s="17">
        <v>0</v>
      </c>
      <c r="M1180" s="17">
        <v>0</v>
      </c>
      <c r="N1180" s="17">
        <v>0</v>
      </c>
      <c r="O1180" s="17">
        <v>0</v>
      </c>
      <c r="P1180" s="17">
        <v>0</v>
      </c>
      <c r="Q1180" s="17">
        <v>0</v>
      </c>
      <c r="R1180" s="17">
        <v>0</v>
      </c>
      <c r="S1180" s="17">
        <v>0</v>
      </c>
      <c r="T1180" s="17">
        <v>0</v>
      </c>
      <c r="U1180" s="105">
        <v>0</v>
      </c>
      <c r="V1180" s="105">
        <v>0</v>
      </c>
      <c r="W1180" s="11">
        <v>0</v>
      </c>
      <c r="X1180" s="11">
        <v>0</v>
      </c>
      <c r="Y1180" s="11">
        <v>0</v>
      </c>
      <c r="Z1180" s="11">
        <v>0</v>
      </c>
    </row>
    <row r="1181" spans="1:26" hidden="1" x14ac:dyDescent="0.25">
      <c r="A1181">
        <v>8</v>
      </c>
      <c r="B1181" t="str">
        <f t="shared" si="38"/>
        <v>BCR-0920</v>
      </c>
      <c r="C1181" t="s">
        <v>319</v>
      </c>
      <c r="D1181" t="str">
        <f t="shared" si="39"/>
        <v>0920</v>
      </c>
      <c r="E1181" t="s">
        <v>543</v>
      </c>
      <c r="F1181" s="17">
        <v>795.96159999999998</v>
      </c>
      <c r="G1181" s="17">
        <v>795.96159999999998</v>
      </c>
      <c r="H1181" s="17">
        <v>939.71900000000005</v>
      </c>
      <c r="I1181" s="17">
        <v>939.71900000000005</v>
      </c>
      <c r="J1181" s="17">
        <v>151.98644999999999</v>
      </c>
      <c r="K1181" s="17">
        <v>151.98644999999999</v>
      </c>
      <c r="L1181" s="17">
        <v>719.38145999999995</v>
      </c>
      <c r="M1181" s="17">
        <v>719.38145999999995</v>
      </c>
      <c r="N1181" s="17">
        <v>151.53097</v>
      </c>
      <c r="O1181" s="17">
        <v>151.53097</v>
      </c>
      <c r="P1181" s="17">
        <v>500</v>
      </c>
      <c r="Q1181" s="17">
        <v>500</v>
      </c>
      <c r="R1181" s="17">
        <v>118.76546</v>
      </c>
      <c r="S1181" s="17">
        <v>118.76546</v>
      </c>
      <c r="T1181" s="17">
        <v>1247.7846999999999</v>
      </c>
      <c r="U1181" s="105">
        <v>1247.7846999999999</v>
      </c>
      <c r="V1181" s="105">
        <v>1186.4182800000001</v>
      </c>
      <c r="W1181" s="11">
        <v>1186.4182800000001</v>
      </c>
      <c r="X1181" s="11">
        <v>535.97192000000007</v>
      </c>
      <c r="Y1181" s="11">
        <v>535.97192000000007</v>
      </c>
      <c r="Z1181" s="11">
        <v>210.72291000000001</v>
      </c>
    </row>
    <row r="1182" spans="1:26" hidden="1" x14ac:dyDescent="0.25">
      <c r="A1182">
        <v>8</v>
      </c>
      <c r="B1182" t="str">
        <f t="shared" si="38"/>
        <v>BCR-0921</v>
      </c>
      <c r="C1182" t="s">
        <v>319</v>
      </c>
      <c r="D1182" t="str">
        <f t="shared" si="39"/>
        <v>0921</v>
      </c>
      <c r="E1182" t="s">
        <v>544</v>
      </c>
      <c r="F1182" s="17">
        <v>0</v>
      </c>
      <c r="G1182" s="17">
        <v>0</v>
      </c>
      <c r="H1182" s="17">
        <v>0</v>
      </c>
      <c r="I1182" s="17">
        <v>0</v>
      </c>
      <c r="J1182" s="17">
        <v>0</v>
      </c>
      <c r="K1182" s="17">
        <v>0</v>
      </c>
      <c r="L1182" s="17">
        <v>0</v>
      </c>
      <c r="M1182" s="17">
        <v>0</v>
      </c>
      <c r="N1182" s="17">
        <v>0</v>
      </c>
      <c r="O1182" s="17">
        <v>0</v>
      </c>
      <c r="P1182" s="17">
        <v>0</v>
      </c>
      <c r="Q1182" s="17">
        <v>0</v>
      </c>
      <c r="R1182" s="17">
        <v>0</v>
      </c>
      <c r="S1182" s="17">
        <v>0</v>
      </c>
      <c r="T1182" s="17">
        <v>0</v>
      </c>
      <c r="U1182" s="105">
        <v>0</v>
      </c>
      <c r="V1182" s="105">
        <v>0</v>
      </c>
      <c r="W1182" s="11">
        <v>0</v>
      </c>
      <c r="X1182" s="11">
        <v>0</v>
      </c>
      <c r="Y1182" s="11">
        <v>0</v>
      </c>
      <c r="Z1182" s="11">
        <v>0</v>
      </c>
    </row>
    <row r="1183" spans="1:26" hidden="1" x14ac:dyDescent="0.25">
      <c r="A1183">
        <v>8</v>
      </c>
      <c r="B1183" t="str">
        <f t="shared" si="38"/>
        <v>BCR-0922</v>
      </c>
      <c r="C1183" t="s">
        <v>319</v>
      </c>
      <c r="D1183" t="str">
        <f t="shared" si="39"/>
        <v>0922</v>
      </c>
      <c r="E1183" t="s">
        <v>545</v>
      </c>
      <c r="F1183" s="17">
        <v>717.79836</v>
      </c>
      <c r="G1183" s="17">
        <v>717.79836</v>
      </c>
      <c r="H1183" s="17">
        <v>469.28302000000002</v>
      </c>
      <c r="I1183" s="17">
        <v>469.28302000000002</v>
      </c>
      <c r="J1183" s="17">
        <v>558.21043999999995</v>
      </c>
      <c r="K1183" s="17">
        <v>558.21043999999995</v>
      </c>
      <c r="L1183" s="17">
        <v>494.72230000000002</v>
      </c>
      <c r="M1183" s="17">
        <v>494.72230000000002</v>
      </c>
      <c r="N1183" s="17">
        <v>475.69724000000002</v>
      </c>
      <c r="O1183" s="17">
        <v>475.69724000000002</v>
      </c>
      <c r="P1183" s="17">
        <v>540</v>
      </c>
      <c r="Q1183" s="17">
        <v>540</v>
      </c>
      <c r="R1183" s="17">
        <v>707.00780999999995</v>
      </c>
      <c r="S1183" s="17">
        <v>707.00780999999995</v>
      </c>
      <c r="T1183" s="17">
        <v>722.59217000000001</v>
      </c>
      <c r="U1183" s="105">
        <v>722.59217000000001</v>
      </c>
      <c r="V1183" s="105">
        <v>704</v>
      </c>
      <c r="W1183" s="11">
        <v>704</v>
      </c>
      <c r="X1183" s="11">
        <v>684.82833999999991</v>
      </c>
      <c r="Y1183" s="11">
        <v>684.82833999999991</v>
      </c>
      <c r="Z1183" s="11">
        <v>644.47123999999997</v>
      </c>
    </row>
    <row r="1184" spans="1:26" hidden="1" x14ac:dyDescent="0.25">
      <c r="A1184">
        <v>8</v>
      </c>
      <c r="B1184" t="str">
        <f t="shared" si="38"/>
        <v>BCR-093</v>
      </c>
      <c r="C1184" t="s">
        <v>319</v>
      </c>
      <c r="D1184" t="str">
        <f t="shared" si="39"/>
        <v>093</v>
      </c>
      <c r="E1184" t="s">
        <v>546</v>
      </c>
      <c r="F1184" s="17">
        <v>0</v>
      </c>
      <c r="G1184" s="17">
        <v>0</v>
      </c>
      <c r="H1184" s="17">
        <v>0</v>
      </c>
      <c r="I1184" s="17">
        <v>0</v>
      </c>
      <c r="J1184" s="17">
        <v>0</v>
      </c>
      <c r="K1184" s="17">
        <v>0</v>
      </c>
      <c r="L1184" s="17">
        <v>0</v>
      </c>
      <c r="M1184" s="17">
        <v>0</v>
      </c>
      <c r="N1184" s="17">
        <v>0</v>
      </c>
      <c r="O1184" s="17">
        <v>0</v>
      </c>
      <c r="P1184" s="17">
        <v>0</v>
      </c>
      <c r="Q1184" s="17">
        <v>0</v>
      </c>
      <c r="R1184" s="17">
        <v>0</v>
      </c>
      <c r="S1184" s="17">
        <v>0</v>
      </c>
      <c r="T1184" s="17">
        <v>0</v>
      </c>
      <c r="U1184" s="105">
        <v>0</v>
      </c>
      <c r="V1184" s="105">
        <v>0</v>
      </c>
      <c r="W1184" s="11">
        <v>0</v>
      </c>
      <c r="X1184" s="11">
        <v>0</v>
      </c>
      <c r="Y1184" s="11">
        <v>0</v>
      </c>
      <c r="Z1184" s="11">
        <v>0</v>
      </c>
    </row>
    <row r="1185" spans="1:26" hidden="1" x14ac:dyDescent="0.25">
      <c r="A1185">
        <v>8</v>
      </c>
      <c r="B1185" t="str">
        <f t="shared" si="38"/>
        <v>BCR-0940</v>
      </c>
      <c r="C1185" t="s">
        <v>319</v>
      </c>
      <c r="D1185" t="str">
        <f t="shared" si="39"/>
        <v>0940</v>
      </c>
      <c r="E1185" t="s">
        <v>547</v>
      </c>
      <c r="F1185" s="17">
        <v>0</v>
      </c>
      <c r="G1185" s="17">
        <v>0</v>
      </c>
      <c r="H1185" s="17">
        <v>0</v>
      </c>
      <c r="I1185" s="17">
        <v>0</v>
      </c>
      <c r="J1185" s="17">
        <v>0</v>
      </c>
      <c r="K1185" s="17">
        <v>0</v>
      </c>
      <c r="L1185" s="17">
        <v>0</v>
      </c>
      <c r="M1185" s="17">
        <v>0</v>
      </c>
      <c r="N1185" s="17">
        <v>0</v>
      </c>
      <c r="O1185" s="17">
        <v>0</v>
      </c>
      <c r="P1185" s="17">
        <v>0</v>
      </c>
      <c r="Q1185" s="17">
        <v>0</v>
      </c>
      <c r="R1185" s="17">
        <v>0</v>
      </c>
      <c r="S1185" s="17">
        <v>0</v>
      </c>
      <c r="T1185" s="17">
        <v>0</v>
      </c>
      <c r="U1185" s="105">
        <v>0</v>
      </c>
      <c r="V1185" s="105">
        <v>0</v>
      </c>
      <c r="W1185" s="11">
        <v>0</v>
      </c>
      <c r="X1185" s="11">
        <v>0</v>
      </c>
      <c r="Y1185" s="11">
        <v>0</v>
      </c>
      <c r="Z1185" s="11">
        <v>0</v>
      </c>
    </row>
    <row r="1186" spans="1:26" hidden="1" x14ac:dyDescent="0.25">
      <c r="A1186">
        <v>8</v>
      </c>
      <c r="B1186" t="str">
        <f t="shared" si="38"/>
        <v>BCR-0941</v>
      </c>
      <c r="C1186" t="s">
        <v>319</v>
      </c>
      <c r="D1186" t="str">
        <f t="shared" si="39"/>
        <v>0941</v>
      </c>
      <c r="E1186" t="s">
        <v>548</v>
      </c>
      <c r="F1186" s="17">
        <v>0</v>
      </c>
      <c r="G1186" s="17">
        <v>0</v>
      </c>
      <c r="H1186" s="17">
        <v>0</v>
      </c>
      <c r="I1186" s="17">
        <v>0</v>
      </c>
      <c r="J1186" s="17">
        <v>0</v>
      </c>
      <c r="K1186" s="17">
        <v>0</v>
      </c>
      <c r="L1186" s="17">
        <v>0</v>
      </c>
      <c r="M1186" s="17">
        <v>0</v>
      </c>
      <c r="N1186" s="17">
        <v>0</v>
      </c>
      <c r="O1186" s="17">
        <v>0</v>
      </c>
      <c r="P1186" s="17">
        <v>0</v>
      </c>
      <c r="Q1186" s="17">
        <v>0</v>
      </c>
      <c r="R1186" s="17">
        <v>0</v>
      </c>
      <c r="S1186" s="17">
        <v>0</v>
      </c>
      <c r="T1186" s="17">
        <v>0</v>
      </c>
      <c r="U1186" s="105">
        <v>0</v>
      </c>
      <c r="V1186" s="105">
        <v>0</v>
      </c>
      <c r="W1186" s="11">
        <v>0</v>
      </c>
      <c r="X1186" s="11">
        <v>0</v>
      </c>
      <c r="Y1186" s="11">
        <v>0</v>
      </c>
      <c r="Z1186" s="11">
        <v>0</v>
      </c>
    </row>
    <row r="1187" spans="1:26" hidden="1" x14ac:dyDescent="0.25">
      <c r="A1187">
        <v>8</v>
      </c>
      <c r="B1187" t="str">
        <f t="shared" si="38"/>
        <v>BCR-0942</v>
      </c>
      <c r="C1187" t="s">
        <v>319</v>
      </c>
      <c r="D1187" t="str">
        <f t="shared" si="39"/>
        <v>0942</v>
      </c>
      <c r="E1187" t="s">
        <v>549</v>
      </c>
      <c r="F1187" s="17">
        <v>0</v>
      </c>
      <c r="G1187" s="17">
        <v>0</v>
      </c>
      <c r="H1187" s="17">
        <v>0</v>
      </c>
      <c r="I1187" s="17">
        <v>0</v>
      </c>
      <c r="J1187" s="17">
        <v>0</v>
      </c>
      <c r="K1187" s="17">
        <v>0</v>
      </c>
      <c r="L1187" s="17">
        <v>0</v>
      </c>
      <c r="M1187" s="17">
        <v>0</v>
      </c>
      <c r="N1187" s="17">
        <v>0</v>
      </c>
      <c r="O1187" s="17">
        <v>0</v>
      </c>
      <c r="P1187" s="17">
        <v>0</v>
      </c>
      <c r="Q1187" s="17">
        <v>0</v>
      </c>
      <c r="R1187" s="17">
        <v>0</v>
      </c>
      <c r="S1187" s="17">
        <v>0</v>
      </c>
      <c r="T1187" s="17">
        <v>0</v>
      </c>
      <c r="U1187" s="105">
        <v>0</v>
      </c>
      <c r="V1187" s="105">
        <v>0</v>
      </c>
      <c r="W1187" s="11">
        <v>0</v>
      </c>
      <c r="X1187" s="11">
        <v>0</v>
      </c>
      <c r="Y1187" s="11">
        <v>0</v>
      </c>
      <c r="Z1187" s="11">
        <v>0</v>
      </c>
    </row>
    <row r="1188" spans="1:26" hidden="1" x14ac:dyDescent="0.25">
      <c r="A1188">
        <v>8</v>
      </c>
      <c r="B1188" t="str">
        <f t="shared" si="38"/>
        <v>BCR-095</v>
      </c>
      <c r="C1188" t="s">
        <v>319</v>
      </c>
      <c r="D1188" t="str">
        <f t="shared" si="39"/>
        <v>095</v>
      </c>
      <c r="E1188" t="s">
        <v>550</v>
      </c>
      <c r="F1188" s="17">
        <v>0</v>
      </c>
      <c r="G1188" s="17">
        <v>0</v>
      </c>
      <c r="H1188" s="17">
        <v>0</v>
      </c>
      <c r="I1188" s="17">
        <v>0</v>
      </c>
      <c r="J1188" s="17">
        <v>0</v>
      </c>
      <c r="K1188" s="17">
        <v>0</v>
      </c>
      <c r="L1188" s="17">
        <v>0</v>
      </c>
      <c r="M1188" s="17">
        <v>0</v>
      </c>
      <c r="N1188" s="17">
        <v>0</v>
      </c>
      <c r="O1188" s="17">
        <v>0</v>
      </c>
      <c r="P1188" s="17">
        <v>0</v>
      </c>
      <c r="Q1188" s="17">
        <v>0</v>
      </c>
      <c r="R1188" s="17">
        <v>0</v>
      </c>
      <c r="S1188" s="17">
        <v>0</v>
      </c>
      <c r="T1188" s="17">
        <v>0</v>
      </c>
      <c r="U1188" s="105">
        <v>0</v>
      </c>
      <c r="V1188" s="105">
        <v>0</v>
      </c>
      <c r="W1188" s="11">
        <v>0</v>
      </c>
      <c r="X1188" s="11">
        <v>0</v>
      </c>
      <c r="Y1188" s="11">
        <v>0</v>
      </c>
      <c r="Z1188" s="11">
        <v>0</v>
      </c>
    </row>
    <row r="1189" spans="1:26" hidden="1" x14ac:dyDescent="0.25">
      <c r="A1189">
        <v>8</v>
      </c>
      <c r="B1189" t="str">
        <f t="shared" si="38"/>
        <v>BCR-096</v>
      </c>
      <c r="C1189" t="s">
        <v>319</v>
      </c>
      <c r="D1189" t="str">
        <f t="shared" si="39"/>
        <v>096</v>
      </c>
      <c r="E1189" t="s">
        <v>551</v>
      </c>
      <c r="F1189" s="17">
        <v>0</v>
      </c>
      <c r="G1189" s="17">
        <v>0</v>
      </c>
      <c r="H1189" s="17">
        <v>0</v>
      </c>
      <c r="I1189" s="17">
        <v>0</v>
      </c>
      <c r="J1189" s="17">
        <v>0</v>
      </c>
      <c r="K1189" s="17">
        <v>0</v>
      </c>
      <c r="L1189" s="17">
        <v>0</v>
      </c>
      <c r="M1189" s="17">
        <v>0</v>
      </c>
      <c r="N1189" s="17">
        <v>0</v>
      </c>
      <c r="O1189" s="17">
        <v>0</v>
      </c>
      <c r="P1189" s="17">
        <v>0</v>
      </c>
      <c r="Q1189" s="17">
        <v>0</v>
      </c>
      <c r="R1189" s="17">
        <v>0</v>
      </c>
      <c r="S1189" s="17">
        <v>0</v>
      </c>
      <c r="T1189" s="17">
        <v>0</v>
      </c>
      <c r="U1189" s="105">
        <v>0</v>
      </c>
      <c r="V1189" s="105">
        <v>0</v>
      </c>
      <c r="W1189" s="11">
        <v>0</v>
      </c>
      <c r="X1189" s="11">
        <v>0</v>
      </c>
      <c r="Y1189" s="11">
        <v>0</v>
      </c>
      <c r="Z1189" s="11">
        <v>0</v>
      </c>
    </row>
    <row r="1190" spans="1:26" hidden="1" x14ac:dyDescent="0.25">
      <c r="A1190">
        <v>8</v>
      </c>
      <c r="B1190" t="str">
        <f t="shared" si="38"/>
        <v>BCR-0970</v>
      </c>
      <c r="C1190" t="s">
        <v>319</v>
      </c>
      <c r="D1190" t="str">
        <f t="shared" si="39"/>
        <v>0970</v>
      </c>
      <c r="E1190" t="s">
        <v>552</v>
      </c>
      <c r="F1190" s="17">
        <v>0</v>
      </c>
      <c r="G1190" s="17">
        <v>0</v>
      </c>
      <c r="H1190" s="17">
        <v>0</v>
      </c>
      <c r="I1190" s="17">
        <v>0</v>
      </c>
      <c r="J1190" s="17">
        <v>0</v>
      </c>
      <c r="K1190" s="17">
        <v>0</v>
      </c>
      <c r="L1190" s="17">
        <v>0</v>
      </c>
      <c r="M1190" s="17">
        <v>0</v>
      </c>
      <c r="N1190" s="17">
        <v>0</v>
      </c>
      <c r="O1190" s="17">
        <v>0</v>
      </c>
      <c r="P1190" s="17">
        <v>0</v>
      </c>
      <c r="Q1190" s="17">
        <v>0</v>
      </c>
      <c r="R1190" s="17">
        <v>0</v>
      </c>
      <c r="S1190" s="17">
        <v>0</v>
      </c>
      <c r="T1190" s="17">
        <v>0</v>
      </c>
      <c r="U1190" s="105">
        <v>0</v>
      </c>
      <c r="V1190" s="105">
        <v>0</v>
      </c>
      <c r="W1190" s="11">
        <v>0</v>
      </c>
      <c r="X1190" s="11">
        <v>0</v>
      </c>
      <c r="Y1190" s="11">
        <v>0</v>
      </c>
      <c r="Z1190" s="11">
        <v>0</v>
      </c>
    </row>
    <row r="1191" spans="1:26" hidden="1" x14ac:dyDescent="0.25">
      <c r="A1191">
        <v>8</v>
      </c>
      <c r="B1191" t="str">
        <f t="shared" si="38"/>
        <v>BCR-0971</v>
      </c>
      <c r="C1191" t="s">
        <v>319</v>
      </c>
      <c r="D1191" t="str">
        <f t="shared" si="39"/>
        <v>0971</v>
      </c>
      <c r="E1191" t="s">
        <v>553</v>
      </c>
      <c r="F1191" s="17">
        <v>0</v>
      </c>
      <c r="G1191" s="17">
        <v>0</v>
      </c>
      <c r="H1191" s="17">
        <v>0</v>
      </c>
      <c r="I1191" s="17">
        <v>0</v>
      </c>
      <c r="J1191" s="17">
        <v>0</v>
      </c>
      <c r="K1191" s="17">
        <v>0</v>
      </c>
      <c r="L1191" s="17">
        <v>0</v>
      </c>
      <c r="M1191" s="17">
        <v>0</v>
      </c>
      <c r="N1191" s="17">
        <v>0</v>
      </c>
      <c r="O1191" s="17">
        <v>0</v>
      </c>
      <c r="P1191" s="17">
        <v>0</v>
      </c>
      <c r="Q1191" s="17">
        <v>0</v>
      </c>
      <c r="R1191" s="17">
        <v>0</v>
      </c>
      <c r="S1191" s="17">
        <v>0</v>
      </c>
      <c r="T1191" s="17">
        <v>0</v>
      </c>
      <c r="U1191" s="105">
        <v>0</v>
      </c>
      <c r="V1191" s="105">
        <v>0</v>
      </c>
      <c r="W1191" s="11">
        <v>0</v>
      </c>
      <c r="X1191" s="11">
        <v>0</v>
      </c>
      <c r="Y1191" s="11">
        <v>0</v>
      </c>
      <c r="Z1191" s="11">
        <v>0</v>
      </c>
    </row>
    <row r="1192" spans="1:26" hidden="1" x14ac:dyDescent="0.25">
      <c r="A1192">
        <v>8</v>
      </c>
      <c r="B1192" t="str">
        <f t="shared" si="38"/>
        <v>BCR-0972</v>
      </c>
      <c r="C1192" t="s">
        <v>319</v>
      </c>
      <c r="D1192" t="str">
        <f t="shared" si="39"/>
        <v>0972</v>
      </c>
      <c r="E1192" t="s">
        <v>554</v>
      </c>
      <c r="F1192" s="17">
        <v>0</v>
      </c>
      <c r="G1192" s="17">
        <v>0</v>
      </c>
      <c r="H1192" s="17">
        <v>0</v>
      </c>
      <c r="I1192" s="17">
        <v>0</v>
      </c>
      <c r="J1192" s="17">
        <v>0</v>
      </c>
      <c r="K1192" s="17">
        <v>0</v>
      </c>
      <c r="L1192" s="17">
        <v>0</v>
      </c>
      <c r="M1192" s="17">
        <v>0</v>
      </c>
      <c r="N1192" s="17">
        <v>0</v>
      </c>
      <c r="O1192" s="17">
        <v>0</v>
      </c>
      <c r="P1192" s="17">
        <v>0</v>
      </c>
      <c r="Q1192" s="17">
        <v>0</v>
      </c>
      <c r="R1192" s="17">
        <v>0</v>
      </c>
      <c r="S1192" s="17">
        <v>0</v>
      </c>
      <c r="T1192" s="17">
        <v>0</v>
      </c>
      <c r="U1192" s="105">
        <v>0</v>
      </c>
      <c r="V1192" s="105">
        <v>0</v>
      </c>
      <c r="W1192" s="11">
        <v>0</v>
      </c>
      <c r="X1192" s="11">
        <v>0</v>
      </c>
      <c r="Y1192" s="11">
        <v>0</v>
      </c>
      <c r="Z1192" s="11">
        <v>0</v>
      </c>
    </row>
    <row r="1193" spans="1:26" hidden="1" x14ac:dyDescent="0.25">
      <c r="A1193">
        <v>8</v>
      </c>
      <c r="B1193" t="str">
        <f t="shared" si="38"/>
        <v>BCR-0973</v>
      </c>
      <c r="C1193" t="s">
        <v>319</v>
      </c>
      <c r="D1193" t="str">
        <f t="shared" si="39"/>
        <v>0973</v>
      </c>
      <c r="E1193" t="s">
        <v>555</v>
      </c>
      <c r="F1193" s="17">
        <v>0</v>
      </c>
      <c r="G1193" s="17">
        <v>0</v>
      </c>
      <c r="H1193" s="17">
        <v>0</v>
      </c>
      <c r="I1193" s="17">
        <v>0</v>
      </c>
      <c r="J1193" s="17">
        <v>0</v>
      </c>
      <c r="K1193" s="17">
        <v>0</v>
      </c>
      <c r="L1193" s="17">
        <v>0</v>
      </c>
      <c r="M1193" s="17">
        <v>0</v>
      </c>
      <c r="N1193" s="17">
        <v>0</v>
      </c>
      <c r="O1193" s="17">
        <v>0</v>
      </c>
      <c r="P1193" s="17">
        <v>0</v>
      </c>
      <c r="Q1193" s="17">
        <v>0</v>
      </c>
      <c r="R1193" s="17">
        <v>0</v>
      </c>
      <c r="S1193" s="17">
        <v>0</v>
      </c>
      <c r="T1193" s="17">
        <v>0</v>
      </c>
      <c r="U1193" s="105">
        <v>0</v>
      </c>
      <c r="V1193" s="105">
        <v>0</v>
      </c>
      <c r="W1193" s="11">
        <v>0</v>
      </c>
      <c r="X1193" s="11">
        <v>0</v>
      </c>
      <c r="Y1193" s="11">
        <v>0</v>
      </c>
      <c r="Z1193" s="11">
        <v>0</v>
      </c>
    </row>
    <row r="1194" spans="1:26" hidden="1" x14ac:dyDescent="0.25">
      <c r="A1194">
        <v>8</v>
      </c>
      <c r="B1194" t="str">
        <f t="shared" si="38"/>
        <v>BCR-0974</v>
      </c>
      <c r="C1194" t="s">
        <v>319</v>
      </c>
      <c r="D1194" t="str">
        <f t="shared" si="39"/>
        <v>0974</v>
      </c>
      <c r="E1194" t="s">
        <v>556</v>
      </c>
      <c r="F1194" s="17">
        <v>0</v>
      </c>
      <c r="G1194" s="17">
        <v>0</v>
      </c>
      <c r="H1194" s="17">
        <v>0</v>
      </c>
      <c r="I1194" s="17">
        <v>0</v>
      </c>
      <c r="J1194" s="17">
        <v>0</v>
      </c>
      <c r="K1194" s="17">
        <v>0</v>
      </c>
      <c r="L1194" s="17">
        <v>0</v>
      </c>
      <c r="M1194" s="17">
        <v>0</v>
      </c>
      <c r="N1194" s="17">
        <v>0</v>
      </c>
      <c r="O1194" s="17">
        <v>0</v>
      </c>
      <c r="P1194" s="17">
        <v>0</v>
      </c>
      <c r="Q1194" s="17">
        <v>0</v>
      </c>
      <c r="R1194" s="17">
        <v>0</v>
      </c>
      <c r="S1194" s="17">
        <v>0</v>
      </c>
      <c r="T1194" s="17">
        <v>0</v>
      </c>
      <c r="U1194" s="105">
        <v>0</v>
      </c>
      <c r="V1194" s="105">
        <v>0</v>
      </c>
      <c r="W1194" s="11">
        <v>0</v>
      </c>
      <c r="X1194" s="11">
        <v>0</v>
      </c>
      <c r="Y1194" s="11">
        <v>0</v>
      </c>
      <c r="Z1194" s="11">
        <v>0</v>
      </c>
    </row>
    <row r="1195" spans="1:26" hidden="1" x14ac:dyDescent="0.25">
      <c r="A1195">
        <v>8</v>
      </c>
      <c r="B1195" t="str">
        <f t="shared" si="38"/>
        <v>BCR-0975</v>
      </c>
      <c r="C1195" t="s">
        <v>319</v>
      </c>
      <c r="D1195" t="str">
        <f t="shared" si="39"/>
        <v>0975</v>
      </c>
      <c r="E1195" t="s">
        <v>557</v>
      </c>
      <c r="F1195" s="17">
        <v>0</v>
      </c>
      <c r="G1195" s="17">
        <v>0</v>
      </c>
      <c r="H1195" s="17">
        <v>0</v>
      </c>
      <c r="I1195" s="17">
        <v>0</v>
      </c>
      <c r="J1195" s="17">
        <v>0</v>
      </c>
      <c r="K1195" s="17">
        <v>0</v>
      </c>
      <c r="L1195" s="17">
        <v>0</v>
      </c>
      <c r="M1195" s="17">
        <v>0</v>
      </c>
      <c r="N1195" s="17">
        <v>0</v>
      </c>
      <c r="O1195" s="17">
        <v>0</v>
      </c>
      <c r="P1195" s="17">
        <v>0</v>
      </c>
      <c r="Q1195" s="17">
        <v>0</v>
      </c>
      <c r="R1195" s="17">
        <v>0</v>
      </c>
      <c r="S1195" s="17">
        <v>0</v>
      </c>
      <c r="T1195" s="17">
        <v>0</v>
      </c>
      <c r="U1195" s="105">
        <v>0</v>
      </c>
      <c r="V1195" s="105">
        <v>0</v>
      </c>
      <c r="W1195" s="11">
        <v>0</v>
      </c>
      <c r="X1195" s="11">
        <v>0</v>
      </c>
      <c r="Y1195" s="11">
        <v>0</v>
      </c>
      <c r="Z1195" s="11">
        <v>0</v>
      </c>
    </row>
    <row r="1196" spans="1:26" hidden="1" x14ac:dyDescent="0.25">
      <c r="A1196">
        <v>8</v>
      </c>
      <c r="B1196" t="str">
        <f t="shared" si="38"/>
        <v>BCR-0976</v>
      </c>
      <c r="C1196" t="s">
        <v>319</v>
      </c>
      <c r="D1196" t="str">
        <f t="shared" si="39"/>
        <v>0976</v>
      </c>
      <c r="E1196" t="s">
        <v>558</v>
      </c>
      <c r="F1196" s="17">
        <v>0</v>
      </c>
      <c r="G1196" s="17">
        <v>0</v>
      </c>
      <c r="H1196" s="17">
        <v>0</v>
      </c>
      <c r="I1196" s="17">
        <v>0</v>
      </c>
      <c r="J1196" s="17">
        <v>0</v>
      </c>
      <c r="K1196" s="17">
        <v>0</v>
      </c>
      <c r="L1196" s="17">
        <v>0</v>
      </c>
      <c r="M1196" s="17">
        <v>0</v>
      </c>
      <c r="N1196" s="17">
        <v>0</v>
      </c>
      <c r="O1196" s="17">
        <v>0</v>
      </c>
      <c r="P1196" s="17">
        <v>0</v>
      </c>
      <c r="Q1196" s="17">
        <v>0</v>
      </c>
      <c r="R1196" s="17">
        <v>0</v>
      </c>
      <c r="S1196" s="17">
        <v>0</v>
      </c>
      <c r="T1196" s="17">
        <v>0</v>
      </c>
      <c r="U1196" s="105">
        <v>0</v>
      </c>
      <c r="V1196" s="105">
        <v>0</v>
      </c>
      <c r="W1196" s="11">
        <v>0</v>
      </c>
      <c r="X1196" s="11">
        <v>0</v>
      </c>
      <c r="Y1196" s="11">
        <v>0</v>
      </c>
      <c r="Z1196" s="11">
        <v>0</v>
      </c>
    </row>
    <row r="1197" spans="1:26" hidden="1" x14ac:dyDescent="0.25">
      <c r="A1197">
        <v>8</v>
      </c>
      <c r="B1197" t="str">
        <f t="shared" si="38"/>
        <v>BCR-0977</v>
      </c>
      <c r="C1197" t="s">
        <v>319</v>
      </c>
      <c r="D1197" t="str">
        <f t="shared" si="39"/>
        <v>0977</v>
      </c>
      <c r="E1197" t="s">
        <v>559</v>
      </c>
      <c r="F1197" s="17">
        <v>0</v>
      </c>
      <c r="G1197" s="17">
        <v>0</v>
      </c>
      <c r="H1197" s="17">
        <v>0</v>
      </c>
      <c r="I1197" s="17">
        <v>0</v>
      </c>
      <c r="J1197" s="17">
        <v>0</v>
      </c>
      <c r="K1197" s="17">
        <v>0</v>
      </c>
      <c r="L1197" s="17">
        <v>0</v>
      </c>
      <c r="M1197" s="17">
        <v>0</v>
      </c>
      <c r="N1197" s="17">
        <v>0</v>
      </c>
      <c r="O1197" s="17">
        <v>0</v>
      </c>
      <c r="P1197" s="17">
        <v>0</v>
      </c>
      <c r="Q1197" s="17">
        <v>0</v>
      </c>
      <c r="R1197" s="17">
        <v>0</v>
      </c>
      <c r="S1197" s="17">
        <v>0</v>
      </c>
      <c r="T1197" s="17">
        <v>0</v>
      </c>
      <c r="U1197" s="105">
        <v>0</v>
      </c>
      <c r="V1197" s="105">
        <v>0</v>
      </c>
      <c r="W1197" s="11">
        <v>0</v>
      </c>
      <c r="X1197" s="11">
        <v>0</v>
      </c>
      <c r="Y1197" s="11">
        <v>0</v>
      </c>
      <c r="Z1197" s="11">
        <v>0</v>
      </c>
    </row>
    <row r="1198" spans="1:26" hidden="1" x14ac:dyDescent="0.25">
      <c r="A1198">
        <v>8</v>
      </c>
      <c r="B1198" t="str">
        <f t="shared" si="38"/>
        <v>BCR-098</v>
      </c>
      <c r="C1198" t="s">
        <v>319</v>
      </c>
      <c r="D1198" t="str">
        <f t="shared" si="39"/>
        <v>098</v>
      </c>
      <c r="E1198" t="s">
        <v>560</v>
      </c>
      <c r="F1198" s="17">
        <v>46242.92772</v>
      </c>
      <c r="G1198" s="17">
        <v>46242.92772</v>
      </c>
      <c r="H1198" s="17">
        <v>47821.075510000002</v>
      </c>
      <c r="I1198" s="17">
        <v>47821.075510000002</v>
      </c>
      <c r="J1198" s="17">
        <v>48998.874080000001</v>
      </c>
      <c r="K1198" s="17">
        <v>48998.874080000001</v>
      </c>
      <c r="L1198" s="17">
        <v>49586</v>
      </c>
      <c r="M1198" s="17">
        <v>49586</v>
      </c>
      <c r="N1198" s="17">
        <v>50577</v>
      </c>
      <c r="O1198" s="17">
        <v>50577</v>
      </c>
      <c r="P1198" s="17">
        <v>50577</v>
      </c>
      <c r="Q1198" s="17">
        <v>50577</v>
      </c>
      <c r="R1198" s="17">
        <v>50577</v>
      </c>
      <c r="S1198" s="17">
        <v>50577</v>
      </c>
      <c r="T1198" s="17">
        <v>51588.8508</v>
      </c>
      <c r="U1198" s="105">
        <v>51588.8508</v>
      </c>
      <c r="V1198" s="105">
        <v>52620.203000000001</v>
      </c>
      <c r="W1198" s="11">
        <v>52620.203000000001</v>
      </c>
      <c r="X1198" s="11">
        <v>53672.606</v>
      </c>
      <c r="Y1198" s="11">
        <v>53672.606</v>
      </c>
      <c r="Z1198" s="11">
        <v>53672.607000000004</v>
      </c>
    </row>
    <row r="1199" spans="1:26" hidden="1" x14ac:dyDescent="0.25">
      <c r="A1199">
        <v>8</v>
      </c>
      <c r="B1199" t="str">
        <f t="shared" si="38"/>
        <v>BCR-100</v>
      </c>
      <c r="C1199" t="s">
        <v>319</v>
      </c>
      <c r="D1199" t="str">
        <f t="shared" si="39"/>
        <v>100</v>
      </c>
      <c r="E1199" t="s">
        <v>562</v>
      </c>
      <c r="F1199" s="17">
        <v>0</v>
      </c>
      <c r="G1199" s="17">
        <v>0</v>
      </c>
      <c r="H1199" s="17">
        <v>0</v>
      </c>
      <c r="I1199" s="17">
        <v>0</v>
      </c>
      <c r="J1199" s="17">
        <v>0</v>
      </c>
      <c r="K1199" s="17">
        <v>0</v>
      </c>
      <c r="L1199" s="17">
        <v>0</v>
      </c>
      <c r="M1199" s="17">
        <v>0</v>
      </c>
      <c r="N1199" s="17">
        <v>0</v>
      </c>
      <c r="O1199" s="17">
        <v>0</v>
      </c>
      <c r="P1199" s="17">
        <v>0</v>
      </c>
      <c r="Q1199" s="17">
        <v>0</v>
      </c>
      <c r="R1199" s="17">
        <v>0</v>
      </c>
      <c r="S1199" s="17">
        <v>0</v>
      </c>
      <c r="T1199" s="17">
        <v>0</v>
      </c>
      <c r="U1199" s="105">
        <v>0</v>
      </c>
      <c r="V1199" s="105">
        <v>0</v>
      </c>
      <c r="W1199" s="11">
        <v>0</v>
      </c>
      <c r="X1199" s="11">
        <v>0</v>
      </c>
      <c r="Y1199" s="11">
        <v>0</v>
      </c>
      <c r="Z1199" s="11">
        <v>0</v>
      </c>
    </row>
    <row r="1200" spans="1:26" hidden="1" x14ac:dyDescent="0.25">
      <c r="A1200">
        <v>8</v>
      </c>
      <c r="B1200" t="str">
        <f t="shared" si="38"/>
        <v>BCR-1010</v>
      </c>
      <c r="C1200" t="s">
        <v>319</v>
      </c>
      <c r="D1200" t="str">
        <f t="shared" si="39"/>
        <v>1010</v>
      </c>
      <c r="E1200" t="s">
        <v>563</v>
      </c>
      <c r="F1200" s="17">
        <v>0</v>
      </c>
      <c r="G1200" s="17">
        <v>0</v>
      </c>
      <c r="H1200" s="17">
        <v>0</v>
      </c>
      <c r="I1200" s="17">
        <v>0</v>
      </c>
      <c r="J1200" s="17">
        <v>0</v>
      </c>
      <c r="K1200" s="17">
        <v>0</v>
      </c>
      <c r="L1200" s="17">
        <v>0</v>
      </c>
      <c r="M1200" s="17">
        <v>0</v>
      </c>
      <c r="N1200" s="17">
        <v>0</v>
      </c>
      <c r="O1200" s="17">
        <v>0</v>
      </c>
      <c r="P1200" s="17">
        <v>0</v>
      </c>
      <c r="Q1200" s="17">
        <v>0</v>
      </c>
      <c r="R1200" s="17">
        <v>0</v>
      </c>
      <c r="S1200" s="17">
        <v>0</v>
      </c>
      <c r="T1200" s="17">
        <v>0</v>
      </c>
      <c r="U1200" s="105">
        <v>0</v>
      </c>
      <c r="V1200" s="105">
        <v>0</v>
      </c>
      <c r="W1200" s="11">
        <v>0</v>
      </c>
      <c r="X1200" s="11">
        <v>0</v>
      </c>
      <c r="Y1200" s="11">
        <v>0</v>
      </c>
      <c r="Z1200" s="11">
        <v>0</v>
      </c>
    </row>
    <row r="1201" spans="1:26" hidden="1" x14ac:dyDescent="0.25">
      <c r="A1201">
        <v>8</v>
      </c>
      <c r="B1201" t="str">
        <f t="shared" si="38"/>
        <v>BCR-1011</v>
      </c>
      <c r="C1201" t="s">
        <v>319</v>
      </c>
      <c r="D1201" t="str">
        <f t="shared" si="39"/>
        <v>1011</v>
      </c>
      <c r="E1201" t="s">
        <v>564</v>
      </c>
      <c r="F1201" s="17">
        <v>0</v>
      </c>
      <c r="G1201" s="17">
        <v>0</v>
      </c>
      <c r="H1201" s="17">
        <v>0</v>
      </c>
      <c r="I1201" s="17">
        <v>0</v>
      </c>
      <c r="J1201" s="17">
        <v>0</v>
      </c>
      <c r="K1201" s="17">
        <v>0</v>
      </c>
      <c r="L1201" s="17">
        <v>0</v>
      </c>
      <c r="M1201" s="17">
        <v>0</v>
      </c>
      <c r="N1201" s="17">
        <v>0</v>
      </c>
      <c r="O1201" s="17">
        <v>0</v>
      </c>
      <c r="P1201" s="17">
        <v>0</v>
      </c>
      <c r="Q1201" s="17">
        <v>0</v>
      </c>
      <c r="R1201" s="17">
        <v>0</v>
      </c>
      <c r="S1201" s="17">
        <v>0</v>
      </c>
      <c r="T1201" s="17">
        <v>0</v>
      </c>
      <c r="U1201" s="105">
        <v>0</v>
      </c>
      <c r="V1201" s="105">
        <v>0</v>
      </c>
      <c r="W1201" s="11">
        <v>0</v>
      </c>
      <c r="X1201" s="11">
        <v>0</v>
      </c>
      <c r="Y1201" s="11">
        <v>0</v>
      </c>
      <c r="Z1201" s="11">
        <v>0</v>
      </c>
    </row>
    <row r="1202" spans="1:26" hidden="1" x14ac:dyDescent="0.25">
      <c r="A1202">
        <v>8</v>
      </c>
      <c r="B1202" t="str">
        <f t="shared" si="38"/>
        <v>BCR-1012</v>
      </c>
      <c r="C1202" t="s">
        <v>319</v>
      </c>
      <c r="D1202" t="str">
        <f t="shared" si="39"/>
        <v>1012</v>
      </c>
      <c r="E1202" t="s">
        <v>565</v>
      </c>
      <c r="F1202" s="17">
        <v>0</v>
      </c>
      <c r="G1202" s="17">
        <v>0</v>
      </c>
      <c r="H1202" s="17">
        <v>0</v>
      </c>
      <c r="I1202" s="17">
        <v>0</v>
      </c>
      <c r="J1202" s="17">
        <v>0</v>
      </c>
      <c r="K1202" s="17">
        <v>0</v>
      </c>
      <c r="L1202" s="17">
        <v>0</v>
      </c>
      <c r="M1202" s="17">
        <v>0</v>
      </c>
      <c r="N1202" s="17">
        <v>0</v>
      </c>
      <c r="O1202" s="17">
        <v>0</v>
      </c>
      <c r="P1202" s="17">
        <v>0</v>
      </c>
      <c r="Q1202" s="17">
        <v>0</v>
      </c>
      <c r="R1202" s="17">
        <v>0</v>
      </c>
      <c r="S1202" s="17">
        <v>0</v>
      </c>
      <c r="T1202" s="17">
        <v>0</v>
      </c>
      <c r="U1202" s="105">
        <v>0</v>
      </c>
      <c r="V1202" s="105">
        <v>0</v>
      </c>
      <c r="W1202" s="11">
        <v>0</v>
      </c>
      <c r="X1202" s="11">
        <v>0</v>
      </c>
      <c r="Y1202" s="11">
        <v>0</v>
      </c>
      <c r="Z1202" s="11">
        <v>0</v>
      </c>
    </row>
    <row r="1203" spans="1:26" hidden="1" x14ac:dyDescent="0.25">
      <c r="A1203">
        <v>8</v>
      </c>
      <c r="B1203" t="str">
        <f t="shared" si="38"/>
        <v>BCR-102</v>
      </c>
      <c r="C1203" t="s">
        <v>319</v>
      </c>
      <c r="D1203" t="str">
        <f t="shared" si="39"/>
        <v>102</v>
      </c>
      <c r="E1203" t="s">
        <v>566</v>
      </c>
      <c r="F1203" s="17">
        <v>21951.159660000001</v>
      </c>
      <c r="G1203" s="17">
        <v>21951.159660000001</v>
      </c>
      <c r="H1203" s="17">
        <v>23254.071840000001</v>
      </c>
      <c r="I1203" s="17">
        <v>23254.071840000001</v>
      </c>
      <c r="J1203" s="17">
        <v>23124.981970000001</v>
      </c>
      <c r="K1203" s="17">
        <v>23124.981970000001</v>
      </c>
      <c r="L1203" s="17">
        <v>27314.62484</v>
      </c>
      <c r="M1203" s="17">
        <v>27314.62484</v>
      </c>
      <c r="N1203" s="17">
        <v>28362.461319999999</v>
      </c>
      <c r="O1203" s="17">
        <v>28362.461319999999</v>
      </c>
      <c r="P1203" s="17">
        <v>30895</v>
      </c>
      <c r="Q1203" s="17">
        <v>30895.38249</v>
      </c>
      <c r="R1203" s="17">
        <v>29522.507010000001</v>
      </c>
      <c r="S1203" s="17">
        <v>29522.507010000001</v>
      </c>
      <c r="T1203" s="17">
        <v>26716.857539999997</v>
      </c>
      <c r="U1203" s="105">
        <v>26716.857540000001</v>
      </c>
      <c r="V1203" s="105">
        <v>29097.496739999999</v>
      </c>
      <c r="W1203" s="11">
        <v>0</v>
      </c>
      <c r="X1203" s="11">
        <v>0</v>
      </c>
      <c r="Y1203" s="11">
        <v>0</v>
      </c>
      <c r="Z1203" s="11">
        <v>0</v>
      </c>
    </row>
    <row r="1204" spans="1:26" hidden="1" x14ac:dyDescent="0.25">
      <c r="A1204">
        <v>8</v>
      </c>
      <c r="B1204" t="str">
        <f t="shared" si="38"/>
        <v>BCR-103</v>
      </c>
      <c r="C1204" t="s">
        <v>319</v>
      </c>
      <c r="D1204" t="str">
        <f t="shared" si="39"/>
        <v>103</v>
      </c>
      <c r="E1204" t="s">
        <v>567</v>
      </c>
      <c r="F1204" s="17">
        <v>0</v>
      </c>
      <c r="G1204" s="17">
        <v>0</v>
      </c>
      <c r="H1204" s="17">
        <v>0</v>
      </c>
      <c r="I1204" s="17">
        <v>0</v>
      </c>
      <c r="J1204" s="17">
        <v>0</v>
      </c>
      <c r="K1204" s="17">
        <v>0</v>
      </c>
      <c r="L1204" s="17">
        <v>0</v>
      </c>
      <c r="M1204" s="17">
        <v>0</v>
      </c>
      <c r="N1204" s="17">
        <v>0</v>
      </c>
      <c r="O1204" s="17">
        <v>0</v>
      </c>
      <c r="P1204" s="17">
        <v>0</v>
      </c>
      <c r="Q1204" s="17">
        <v>0</v>
      </c>
      <c r="R1204" s="17">
        <v>0</v>
      </c>
      <c r="S1204" s="17">
        <v>0</v>
      </c>
      <c r="T1204" s="17">
        <v>0</v>
      </c>
      <c r="U1204" s="105">
        <v>0</v>
      </c>
      <c r="V1204" s="105">
        <v>0</v>
      </c>
      <c r="W1204" s="11">
        <v>0</v>
      </c>
      <c r="X1204" s="11">
        <v>0</v>
      </c>
      <c r="Y1204" s="11">
        <v>0</v>
      </c>
      <c r="Z1204" s="11">
        <v>0</v>
      </c>
    </row>
    <row r="1205" spans="1:26" hidden="1" x14ac:dyDescent="0.25">
      <c r="A1205">
        <v>8</v>
      </c>
      <c r="B1205" t="str">
        <f t="shared" si="38"/>
        <v>BCR-104</v>
      </c>
      <c r="C1205" t="s">
        <v>319</v>
      </c>
      <c r="D1205" t="str">
        <f t="shared" si="39"/>
        <v>104</v>
      </c>
      <c r="E1205" t="s">
        <v>568</v>
      </c>
      <c r="F1205" s="17">
        <v>1673.6120100000001</v>
      </c>
      <c r="G1205" s="17">
        <v>1673.6120100000001</v>
      </c>
      <c r="H1205" s="17">
        <v>1547.1268700000001</v>
      </c>
      <c r="I1205" s="17">
        <v>1547.1268700000001</v>
      </c>
      <c r="J1205" s="17">
        <v>1247.8491200000001</v>
      </c>
      <c r="K1205" s="17">
        <v>1247.8491200000001</v>
      </c>
      <c r="L1205" s="17">
        <v>1468.7232100000001</v>
      </c>
      <c r="M1205" s="17">
        <v>1468.7232100000001</v>
      </c>
      <c r="N1205" s="17">
        <v>288.18698000000001</v>
      </c>
      <c r="O1205" s="17">
        <v>288.18698000000001</v>
      </c>
      <c r="P1205" s="17">
        <v>1190</v>
      </c>
      <c r="Q1205" s="17">
        <v>1189.9426699999999</v>
      </c>
      <c r="R1205" s="17">
        <v>497.93200000000002</v>
      </c>
      <c r="S1205" s="17">
        <v>497.93200000000002</v>
      </c>
      <c r="T1205" s="17">
        <v>112.5</v>
      </c>
      <c r="U1205" s="105">
        <v>112.5</v>
      </c>
      <c r="V1205" s="105">
        <v>250</v>
      </c>
      <c r="W1205" s="11">
        <v>250</v>
      </c>
      <c r="X1205" s="11">
        <v>0</v>
      </c>
      <c r="Y1205" s="11">
        <v>0</v>
      </c>
      <c r="Z1205" s="11">
        <v>0</v>
      </c>
    </row>
    <row r="1206" spans="1:26" hidden="1" x14ac:dyDescent="0.25">
      <c r="A1206">
        <v>8</v>
      </c>
      <c r="B1206" t="str">
        <f t="shared" si="38"/>
        <v>BCR-105</v>
      </c>
      <c r="C1206" t="s">
        <v>319</v>
      </c>
      <c r="D1206" t="str">
        <f t="shared" si="39"/>
        <v>105</v>
      </c>
      <c r="E1206" t="s">
        <v>569</v>
      </c>
      <c r="F1206" s="17">
        <v>0</v>
      </c>
      <c r="G1206" s="17">
        <v>0</v>
      </c>
      <c r="H1206" s="17">
        <v>0</v>
      </c>
      <c r="I1206" s="17">
        <v>0</v>
      </c>
      <c r="J1206" s="17">
        <v>0</v>
      </c>
      <c r="K1206" s="17">
        <v>0</v>
      </c>
      <c r="L1206" s="17">
        <v>0</v>
      </c>
      <c r="M1206" s="17">
        <v>0</v>
      </c>
      <c r="N1206" s="17">
        <v>0</v>
      </c>
      <c r="O1206" s="17">
        <v>0</v>
      </c>
      <c r="P1206" s="17">
        <v>0</v>
      </c>
      <c r="Q1206" s="17">
        <v>0</v>
      </c>
      <c r="R1206" s="17">
        <v>0</v>
      </c>
      <c r="S1206" s="17">
        <v>0</v>
      </c>
      <c r="T1206" s="17">
        <v>0</v>
      </c>
      <c r="U1206" s="105">
        <v>0</v>
      </c>
      <c r="V1206" s="105">
        <v>0</v>
      </c>
      <c r="W1206" s="11">
        <v>0</v>
      </c>
      <c r="X1206" s="11">
        <v>0</v>
      </c>
      <c r="Y1206" s="11">
        <v>0</v>
      </c>
      <c r="Z1206" s="11">
        <v>0</v>
      </c>
    </row>
    <row r="1207" spans="1:26" hidden="1" x14ac:dyDescent="0.25">
      <c r="A1207">
        <v>8</v>
      </c>
      <c r="B1207" t="str">
        <f t="shared" si="38"/>
        <v>BCR-106</v>
      </c>
      <c r="C1207" t="s">
        <v>319</v>
      </c>
      <c r="D1207" t="str">
        <f t="shared" si="39"/>
        <v>106</v>
      </c>
      <c r="E1207" t="s">
        <v>570</v>
      </c>
      <c r="F1207" s="17">
        <v>94164.815529999993</v>
      </c>
      <c r="G1207" s="17">
        <v>94164.815529999993</v>
      </c>
      <c r="H1207" s="17">
        <v>123561.74306000002</v>
      </c>
      <c r="I1207" s="17">
        <v>123561.74306000002</v>
      </c>
      <c r="J1207" s="17">
        <v>161096.95219999997</v>
      </c>
      <c r="K1207" s="17">
        <v>160828.49701999998</v>
      </c>
      <c r="L1207" s="17">
        <v>188307.32182000001</v>
      </c>
      <c r="M1207" s="17">
        <v>188307.32182000001</v>
      </c>
      <c r="N1207" s="17">
        <v>359257.56656000001</v>
      </c>
      <c r="O1207" s="17">
        <v>359257.56656000001</v>
      </c>
      <c r="P1207" s="17">
        <v>568053</v>
      </c>
      <c r="Q1207" s="17">
        <v>482196.06625999999</v>
      </c>
      <c r="R1207" s="17">
        <v>530417.84398999996</v>
      </c>
      <c r="S1207" s="17">
        <v>519756.55517000001</v>
      </c>
      <c r="T1207" s="17">
        <v>601304.20296999987</v>
      </c>
      <c r="U1207" s="105">
        <v>594107.62708999997</v>
      </c>
      <c r="V1207" s="105">
        <v>800156.53894</v>
      </c>
      <c r="W1207" s="11">
        <v>808631.96231000021</v>
      </c>
      <c r="X1207" s="11">
        <v>649222.20583000011</v>
      </c>
      <c r="Y1207" s="11">
        <v>649222.20583000011</v>
      </c>
      <c r="Z1207" s="11">
        <v>640083.96949000016</v>
      </c>
    </row>
    <row r="1208" spans="1:26" hidden="1" x14ac:dyDescent="0.25">
      <c r="A1208">
        <v>8</v>
      </c>
      <c r="B1208" t="str">
        <f t="shared" si="38"/>
        <v>BCR-107</v>
      </c>
      <c r="C1208" t="s">
        <v>319</v>
      </c>
      <c r="D1208" t="str">
        <f t="shared" si="39"/>
        <v>107</v>
      </c>
      <c r="E1208" t="s">
        <v>571</v>
      </c>
      <c r="F1208" s="17">
        <v>791.55826999999999</v>
      </c>
      <c r="G1208" s="17">
        <v>791.55826999999999</v>
      </c>
      <c r="H1208" s="17">
        <v>1327.70921</v>
      </c>
      <c r="I1208" s="17">
        <v>1327.70921</v>
      </c>
      <c r="J1208" s="17">
        <v>1354.09413</v>
      </c>
      <c r="K1208" s="17">
        <v>1354.09413</v>
      </c>
      <c r="L1208" s="17">
        <v>1096.0836999999999</v>
      </c>
      <c r="M1208" s="17">
        <v>1096.0836999999999</v>
      </c>
      <c r="N1208" s="17">
        <v>1079.0158200000001</v>
      </c>
      <c r="O1208" s="17">
        <v>1079.0158200000001</v>
      </c>
      <c r="P1208" s="17">
        <v>1353</v>
      </c>
      <c r="Q1208" s="17">
        <v>1353.31547</v>
      </c>
      <c r="R1208" s="17">
        <v>1704.98902</v>
      </c>
      <c r="S1208" s="17">
        <v>1704.98902</v>
      </c>
      <c r="T1208" s="17">
        <v>1866.18589</v>
      </c>
      <c r="U1208" s="105">
        <v>1866.18589</v>
      </c>
      <c r="V1208" s="105">
        <v>1956.34328</v>
      </c>
      <c r="W1208" s="11">
        <v>1956.34328</v>
      </c>
      <c r="X1208" s="11">
        <v>1716.8710899999999</v>
      </c>
      <c r="Y1208" s="11">
        <v>1716.8710899999999</v>
      </c>
      <c r="Z1208" s="11">
        <v>1555.8539599999999</v>
      </c>
    </row>
    <row r="1209" spans="1:26" hidden="1" x14ac:dyDescent="0.25">
      <c r="A1209">
        <v>8</v>
      </c>
      <c r="B1209" t="str">
        <f t="shared" si="38"/>
        <v>BCR-1080</v>
      </c>
      <c r="C1209" t="s">
        <v>319</v>
      </c>
      <c r="D1209" t="str">
        <f t="shared" si="39"/>
        <v>1080</v>
      </c>
      <c r="E1209" t="s">
        <v>572</v>
      </c>
      <c r="F1209" s="17">
        <v>0</v>
      </c>
      <c r="G1209" s="17">
        <v>0</v>
      </c>
      <c r="H1209" s="17">
        <v>0</v>
      </c>
      <c r="I1209" s="17">
        <v>0</v>
      </c>
      <c r="J1209" s="17">
        <v>0</v>
      </c>
      <c r="K1209" s="17">
        <v>0</v>
      </c>
      <c r="L1209" s="17">
        <v>0</v>
      </c>
      <c r="M1209" s="17">
        <v>0</v>
      </c>
      <c r="N1209" s="17">
        <v>0</v>
      </c>
      <c r="O1209" s="17">
        <v>0</v>
      </c>
      <c r="P1209" s="17">
        <v>0</v>
      </c>
      <c r="Q1209" s="17">
        <v>0</v>
      </c>
      <c r="R1209" s="17">
        <v>0</v>
      </c>
      <c r="S1209" s="17">
        <v>0</v>
      </c>
      <c r="T1209" s="17">
        <v>0</v>
      </c>
      <c r="U1209" s="105">
        <v>0</v>
      </c>
      <c r="V1209" s="105">
        <v>0</v>
      </c>
      <c r="W1209" s="11">
        <v>0</v>
      </c>
      <c r="X1209" s="11">
        <v>0</v>
      </c>
      <c r="Y1209" s="11">
        <v>0</v>
      </c>
      <c r="Z1209" s="11">
        <v>0</v>
      </c>
    </row>
    <row r="1210" spans="1:26" hidden="1" x14ac:dyDescent="0.25">
      <c r="A1210">
        <v>8</v>
      </c>
      <c r="B1210" t="str">
        <f t="shared" si="38"/>
        <v>BCR-1081</v>
      </c>
      <c r="C1210" t="s">
        <v>319</v>
      </c>
      <c r="D1210" t="str">
        <f t="shared" si="39"/>
        <v>1081</v>
      </c>
      <c r="E1210" t="s">
        <v>573</v>
      </c>
      <c r="F1210" s="17">
        <v>0</v>
      </c>
      <c r="G1210" s="17">
        <v>0</v>
      </c>
      <c r="H1210" s="17">
        <v>0</v>
      </c>
      <c r="I1210" s="17">
        <v>0</v>
      </c>
      <c r="J1210" s="17">
        <v>0</v>
      </c>
      <c r="K1210" s="17">
        <v>0</v>
      </c>
      <c r="L1210" s="17">
        <v>0</v>
      </c>
      <c r="M1210" s="17">
        <v>0</v>
      </c>
      <c r="N1210" s="17">
        <v>0</v>
      </c>
      <c r="O1210" s="17">
        <v>0</v>
      </c>
      <c r="P1210" s="17">
        <v>0</v>
      </c>
      <c r="Q1210" s="17">
        <v>0</v>
      </c>
      <c r="R1210" s="17">
        <v>0</v>
      </c>
      <c r="S1210" s="17">
        <v>0</v>
      </c>
      <c r="T1210" s="17">
        <v>0</v>
      </c>
      <c r="U1210" s="105">
        <v>0</v>
      </c>
      <c r="V1210" s="105">
        <v>0</v>
      </c>
      <c r="W1210" s="11">
        <v>0</v>
      </c>
      <c r="X1210" s="11">
        <v>0</v>
      </c>
      <c r="Y1210" s="11">
        <v>0</v>
      </c>
      <c r="Z1210" s="11">
        <v>0</v>
      </c>
    </row>
    <row r="1211" spans="1:26" hidden="1" x14ac:dyDescent="0.25">
      <c r="A1211">
        <v>8</v>
      </c>
      <c r="B1211" t="str">
        <f t="shared" si="38"/>
        <v>BCR-1082</v>
      </c>
      <c r="C1211" t="s">
        <v>319</v>
      </c>
      <c r="D1211" t="str">
        <f t="shared" si="39"/>
        <v>1082</v>
      </c>
      <c r="E1211" t="s">
        <v>574</v>
      </c>
      <c r="F1211" s="17">
        <v>0</v>
      </c>
      <c r="G1211" s="17">
        <v>0</v>
      </c>
      <c r="H1211" s="17">
        <v>0</v>
      </c>
      <c r="I1211" s="17">
        <v>0</v>
      </c>
      <c r="J1211" s="17">
        <v>0</v>
      </c>
      <c r="K1211" s="17">
        <v>0</v>
      </c>
      <c r="L1211" s="17">
        <v>0</v>
      </c>
      <c r="M1211" s="17">
        <v>0</v>
      </c>
      <c r="N1211" s="17">
        <v>0</v>
      </c>
      <c r="O1211" s="17">
        <v>0</v>
      </c>
      <c r="P1211" s="17">
        <v>0</v>
      </c>
      <c r="Q1211" s="17">
        <v>0</v>
      </c>
      <c r="R1211" s="17">
        <v>0</v>
      </c>
      <c r="S1211" s="17">
        <v>0</v>
      </c>
      <c r="T1211" s="17">
        <v>0</v>
      </c>
      <c r="U1211" s="105">
        <v>0</v>
      </c>
      <c r="V1211" s="105">
        <v>0</v>
      </c>
      <c r="W1211" s="11">
        <v>0</v>
      </c>
      <c r="X1211" s="11">
        <v>0</v>
      </c>
      <c r="Y1211" s="11">
        <v>0</v>
      </c>
      <c r="Z1211" s="11">
        <v>0</v>
      </c>
    </row>
    <row r="1212" spans="1:26" hidden="1" x14ac:dyDescent="0.25">
      <c r="A1212">
        <v>8</v>
      </c>
      <c r="B1212" t="str">
        <f t="shared" si="38"/>
        <v>BCR-1083</v>
      </c>
      <c r="C1212" t="s">
        <v>319</v>
      </c>
      <c r="D1212" t="str">
        <f t="shared" si="39"/>
        <v>1083</v>
      </c>
      <c r="E1212" t="s">
        <v>575</v>
      </c>
      <c r="F1212" s="17">
        <v>0</v>
      </c>
      <c r="G1212" s="17">
        <v>0</v>
      </c>
      <c r="H1212" s="17">
        <v>0</v>
      </c>
      <c r="I1212" s="17">
        <v>0</v>
      </c>
      <c r="J1212" s="17">
        <v>0</v>
      </c>
      <c r="K1212" s="17">
        <v>0</v>
      </c>
      <c r="L1212" s="17">
        <v>0</v>
      </c>
      <c r="M1212" s="17">
        <v>0</v>
      </c>
      <c r="N1212" s="17">
        <v>0</v>
      </c>
      <c r="O1212" s="17">
        <v>0</v>
      </c>
      <c r="P1212" s="17">
        <v>0</v>
      </c>
      <c r="Q1212" s="17">
        <v>0</v>
      </c>
      <c r="R1212" s="17">
        <v>0</v>
      </c>
      <c r="S1212" s="17">
        <v>0</v>
      </c>
      <c r="T1212" s="17">
        <v>0</v>
      </c>
      <c r="U1212" s="105">
        <v>0</v>
      </c>
      <c r="V1212" s="105">
        <v>0</v>
      </c>
      <c r="W1212" s="11">
        <v>0</v>
      </c>
      <c r="X1212" s="11">
        <v>0</v>
      </c>
      <c r="Y1212" s="11">
        <v>0</v>
      </c>
      <c r="Z1212" s="11">
        <v>0</v>
      </c>
    </row>
    <row r="1213" spans="1:26" hidden="1" x14ac:dyDescent="0.25">
      <c r="A1213">
        <v>8</v>
      </c>
      <c r="B1213" t="str">
        <f t="shared" si="38"/>
        <v>BCR-1084</v>
      </c>
      <c r="C1213" t="s">
        <v>319</v>
      </c>
      <c r="D1213" t="str">
        <f t="shared" si="39"/>
        <v>1084</v>
      </c>
      <c r="E1213" t="s">
        <v>576</v>
      </c>
      <c r="F1213" s="17">
        <v>0</v>
      </c>
      <c r="G1213" s="17">
        <v>0</v>
      </c>
      <c r="H1213" s="17">
        <v>0</v>
      </c>
      <c r="I1213" s="17">
        <v>0</v>
      </c>
      <c r="J1213" s="17">
        <v>0</v>
      </c>
      <c r="K1213" s="17">
        <v>0</v>
      </c>
      <c r="L1213" s="17">
        <v>0</v>
      </c>
      <c r="M1213" s="17">
        <v>0</v>
      </c>
      <c r="N1213" s="17">
        <v>0</v>
      </c>
      <c r="O1213" s="17">
        <v>0</v>
      </c>
      <c r="P1213" s="17">
        <v>0</v>
      </c>
      <c r="Q1213" s="17">
        <v>0</v>
      </c>
      <c r="R1213" s="17">
        <v>0</v>
      </c>
      <c r="S1213" s="17">
        <v>0</v>
      </c>
      <c r="T1213" s="17">
        <v>0</v>
      </c>
      <c r="U1213" s="105">
        <v>0</v>
      </c>
      <c r="V1213" s="105">
        <v>0</v>
      </c>
      <c r="W1213" s="11">
        <v>0</v>
      </c>
      <c r="X1213" s="11">
        <v>0</v>
      </c>
      <c r="Y1213" s="11">
        <v>0</v>
      </c>
      <c r="Z1213" s="11">
        <v>0</v>
      </c>
    </row>
    <row r="1214" spans="1:26" hidden="1" x14ac:dyDescent="0.25">
      <c r="A1214">
        <v>8</v>
      </c>
      <c r="B1214" t="str">
        <f t="shared" si="38"/>
        <v>BCR-1085</v>
      </c>
      <c r="C1214" t="s">
        <v>319</v>
      </c>
      <c r="D1214" t="str">
        <f t="shared" si="39"/>
        <v>1085</v>
      </c>
      <c r="E1214" t="s">
        <v>577</v>
      </c>
      <c r="F1214" s="17">
        <v>0</v>
      </c>
      <c r="G1214" s="17">
        <v>0</v>
      </c>
      <c r="H1214" s="17">
        <v>0</v>
      </c>
      <c r="I1214" s="17">
        <v>0</v>
      </c>
      <c r="J1214" s="17">
        <v>0</v>
      </c>
      <c r="K1214" s="17">
        <v>0</v>
      </c>
      <c r="L1214" s="17">
        <v>0</v>
      </c>
      <c r="M1214" s="17">
        <v>0</v>
      </c>
      <c r="N1214" s="17">
        <v>0</v>
      </c>
      <c r="O1214" s="17">
        <v>0</v>
      </c>
      <c r="P1214" s="17">
        <v>0</v>
      </c>
      <c r="Q1214" s="17">
        <v>0</v>
      </c>
      <c r="R1214" s="17">
        <v>0</v>
      </c>
      <c r="S1214" s="17">
        <v>0</v>
      </c>
      <c r="T1214" s="17">
        <v>0</v>
      </c>
      <c r="U1214" s="105">
        <v>0</v>
      </c>
      <c r="V1214" s="105">
        <v>0</v>
      </c>
      <c r="W1214" s="11">
        <v>0</v>
      </c>
      <c r="X1214" s="11">
        <v>0</v>
      </c>
      <c r="Y1214" s="11">
        <v>0</v>
      </c>
      <c r="Z1214" s="11">
        <v>0</v>
      </c>
    </row>
    <row r="1215" spans="1:26" hidden="1" x14ac:dyDescent="0.25">
      <c r="A1215">
        <v>8</v>
      </c>
      <c r="B1215" t="str">
        <f t="shared" si="38"/>
        <v>BCR-1086</v>
      </c>
      <c r="C1215" t="s">
        <v>319</v>
      </c>
      <c r="D1215" t="str">
        <f t="shared" si="39"/>
        <v>1086</v>
      </c>
      <c r="E1215" t="s">
        <v>578</v>
      </c>
      <c r="F1215" s="17">
        <v>0</v>
      </c>
      <c r="G1215" s="17">
        <v>0</v>
      </c>
      <c r="H1215" s="17">
        <v>0</v>
      </c>
      <c r="I1215" s="17">
        <v>0</v>
      </c>
      <c r="J1215" s="17">
        <v>0</v>
      </c>
      <c r="K1215" s="17">
        <v>0</v>
      </c>
      <c r="L1215" s="17">
        <v>0</v>
      </c>
      <c r="M1215" s="17">
        <v>0</v>
      </c>
      <c r="N1215" s="17">
        <v>0</v>
      </c>
      <c r="O1215" s="17">
        <v>0</v>
      </c>
      <c r="P1215" s="17">
        <v>0</v>
      </c>
      <c r="Q1215" s="17">
        <v>0</v>
      </c>
      <c r="R1215" s="17">
        <v>0</v>
      </c>
      <c r="S1215" s="17">
        <v>0</v>
      </c>
      <c r="T1215" s="17">
        <v>0</v>
      </c>
      <c r="U1215" s="105">
        <v>0</v>
      </c>
      <c r="V1215" s="105">
        <v>0</v>
      </c>
      <c r="W1215" s="11">
        <v>0</v>
      </c>
      <c r="X1215" s="11">
        <v>0</v>
      </c>
      <c r="Y1215" s="11">
        <v>0</v>
      </c>
      <c r="Z1215" s="11">
        <v>0</v>
      </c>
    </row>
    <row r="1216" spans="1:26" hidden="1" x14ac:dyDescent="0.25">
      <c r="A1216">
        <v>8</v>
      </c>
      <c r="B1216" t="str">
        <f t="shared" si="38"/>
        <v>BCR-1087</v>
      </c>
      <c r="C1216" t="s">
        <v>319</v>
      </c>
      <c r="D1216" t="str">
        <f t="shared" si="39"/>
        <v>1087</v>
      </c>
      <c r="E1216" t="s">
        <v>579</v>
      </c>
      <c r="F1216" s="17">
        <v>0</v>
      </c>
      <c r="G1216" s="17">
        <v>0</v>
      </c>
      <c r="H1216" s="17">
        <v>0</v>
      </c>
      <c r="I1216" s="17">
        <v>0</v>
      </c>
      <c r="J1216" s="17">
        <v>0</v>
      </c>
      <c r="K1216" s="17">
        <v>0</v>
      </c>
      <c r="L1216" s="17">
        <v>0</v>
      </c>
      <c r="M1216" s="17">
        <v>0</v>
      </c>
      <c r="N1216" s="17">
        <v>0</v>
      </c>
      <c r="O1216" s="17">
        <v>0</v>
      </c>
      <c r="P1216" s="17">
        <v>0</v>
      </c>
      <c r="Q1216" s="17">
        <v>0</v>
      </c>
      <c r="R1216" s="17">
        <v>0</v>
      </c>
      <c r="S1216" s="17">
        <v>0</v>
      </c>
      <c r="T1216" s="17">
        <v>0</v>
      </c>
      <c r="U1216" s="105">
        <v>0</v>
      </c>
      <c r="V1216" s="105">
        <v>0</v>
      </c>
      <c r="W1216" s="11">
        <v>0</v>
      </c>
      <c r="X1216" s="11">
        <v>0</v>
      </c>
      <c r="Y1216" s="11">
        <v>0</v>
      </c>
      <c r="Z1216" s="11">
        <v>0</v>
      </c>
    </row>
    <row r="1217" spans="1:26" hidden="1" x14ac:dyDescent="0.25">
      <c r="A1217">
        <v>8</v>
      </c>
      <c r="B1217" t="str">
        <f t="shared" si="38"/>
        <v>BCR-10880</v>
      </c>
      <c r="C1217" t="s">
        <v>319</v>
      </c>
      <c r="D1217" t="str">
        <f t="shared" si="39"/>
        <v>10880</v>
      </c>
      <c r="E1217" t="s">
        <v>580</v>
      </c>
      <c r="F1217" s="17">
        <v>0</v>
      </c>
      <c r="G1217" s="17">
        <v>0</v>
      </c>
      <c r="H1217" s="17">
        <v>0</v>
      </c>
      <c r="I1217" s="17">
        <v>0</v>
      </c>
      <c r="J1217" s="17">
        <v>0</v>
      </c>
      <c r="K1217" s="17">
        <v>0</v>
      </c>
      <c r="L1217" s="17">
        <v>0</v>
      </c>
      <c r="M1217" s="17">
        <v>0</v>
      </c>
      <c r="N1217" s="17">
        <v>0</v>
      </c>
      <c r="O1217" s="17">
        <v>0</v>
      </c>
      <c r="P1217" s="17">
        <v>0</v>
      </c>
      <c r="Q1217" s="17">
        <v>0</v>
      </c>
      <c r="R1217" s="17">
        <v>0</v>
      </c>
      <c r="S1217" s="17">
        <v>0</v>
      </c>
      <c r="T1217" s="17">
        <v>0</v>
      </c>
      <c r="U1217" s="105">
        <v>0</v>
      </c>
      <c r="V1217" s="105">
        <v>0</v>
      </c>
      <c r="W1217" s="11">
        <v>0</v>
      </c>
      <c r="X1217" s="11">
        <v>0</v>
      </c>
      <c r="Y1217" s="11">
        <v>0</v>
      </c>
      <c r="Z1217" s="11">
        <v>0</v>
      </c>
    </row>
    <row r="1218" spans="1:26" hidden="1" x14ac:dyDescent="0.25">
      <c r="A1218">
        <v>8</v>
      </c>
      <c r="B1218" t="str">
        <f t="shared" si="38"/>
        <v>BCR-10881</v>
      </c>
      <c r="C1218" t="s">
        <v>319</v>
      </c>
      <c r="D1218" t="str">
        <f t="shared" si="39"/>
        <v>10881</v>
      </c>
      <c r="E1218" t="s">
        <v>581</v>
      </c>
      <c r="F1218" s="17">
        <v>0</v>
      </c>
      <c r="G1218" s="17">
        <v>0</v>
      </c>
      <c r="H1218" s="17">
        <v>0</v>
      </c>
      <c r="I1218" s="17">
        <v>0</v>
      </c>
      <c r="J1218" s="17">
        <v>0</v>
      </c>
      <c r="K1218" s="17">
        <v>0</v>
      </c>
      <c r="L1218" s="17">
        <v>0</v>
      </c>
      <c r="M1218" s="17">
        <v>0</v>
      </c>
      <c r="N1218" s="17">
        <v>0</v>
      </c>
      <c r="O1218" s="17">
        <v>0</v>
      </c>
      <c r="P1218" s="17">
        <v>0</v>
      </c>
      <c r="Q1218" s="17">
        <v>0</v>
      </c>
      <c r="R1218" s="17">
        <v>0</v>
      </c>
      <c r="S1218" s="17">
        <v>0</v>
      </c>
      <c r="T1218" s="17">
        <v>0</v>
      </c>
      <c r="U1218" s="105">
        <v>0</v>
      </c>
      <c r="V1218" s="105">
        <v>0</v>
      </c>
      <c r="W1218" s="11">
        <v>0</v>
      </c>
      <c r="X1218" s="11">
        <v>0</v>
      </c>
      <c r="Y1218" s="11">
        <v>0</v>
      </c>
      <c r="Z1218" s="11">
        <v>0</v>
      </c>
    </row>
    <row r="1219" spans="1:26" hidden="1" x14ac:dyDescent="0.25">
      <c r="A1219">
        <v>8</v>
      </c>
      <c r="B1219" t="str">
        <f t="shared" si="38"/>
        <v>BCR-10900</v>
      </c>
      <c r="C1219" t="s">
        <v>319</v>
      </c>
      <c r="D1219" t="str">
        <f t="shared" si="39"/>
        <v>10900</v>
      </c>
      <c r="E1219" t="s">
        <v>582</v>
      </c>
      <c r="F1219" s="17">
        <v>0</v>
      </c>
      <c r="G1219" s="17">
        <v>0</v>
      </c>
      <c r="H1219" s="17">
        <v>0</v>
      </c>
      <c r="I1219" s="17">
        <v>0</v>
      </c>
      <c r="J1219" s="17">
        <v>0</v>
      </c>
      <c r="K1219" s="17">
        <v>0</v>
      </c>
      <c r="L1219" s="17">
        <v>0</v>
      </c>
      <c r="M1219" s="17">
        <v>0</v>
      </c>
      <c r="N1219" s="17">
        <v>0</v>
      </c>
      <c r="O1219" s="17">
        <v>0</v>
      </c>
      <c r="P1219" s="17">
        <v>0</v>
      </c>
      <c r="Q1219" s="17">
        <v>0</v>
      </c>
      <c r="R1219" s="17">
        <v>0</v>
      </c>
      <c r="S1219" s="17">
        <v>0</v>
      </c>
      <c r="T1219" s="17">
        <v>0</v>
      </c>
      <c r="U1219" s="105">
        <v>0</v>
      </c>
      <c r="V1219" s="105">
        <v>0</v>
      </c>
      <c r="W1219" s="11">
        <v>0</v>
      </c>
      <c r="X1219" s="11">
        <v>0</v>
      </c>
      <c r="Y1219" s="11">
        <v>0</v>
      </c>
      <c r="Z1219" s="11">
        <v>0</v>
      </c>
    </row>
    <row r="1220" spans="1:26" hidden="1" x14ac:dyDescent="0.25">
      <c r="A1220">
        <v>8</v>
      </c>
      <c r="B1220" t="str">
        <f t="shared" ref="B1220:B1283" si="40">C1220&amp;"-"&amp;D1220</f>
        <v>BCR-10901</v>
      </c>
      <c r="C1220" t="s">
        <v>319</v>
      </c>
      <c r="D1220" t="str">
        <f t="shared" ref="D1220:D1283" si="41">SUBSTITUTE(E1220,".","")</f>
        <v>10901</v>
      </c>
      <c r="E1220" t="s">
        <v>583</v>
      </c>
      <c r="F1220" s="17">
        <v>1754.56123</v>
      </c>
      <c r="G1220" s="17">
        <v>1754.56123</v>
      </c>
      <c r="H1220" s="17">
        <v>1875.3929900000001</v>
      </c>
      <c r="I1220" s="17">
        <v>1875.3929900000001</v>
      </c>
      <c r="J1220" s="17">
        <v>1490.01812</v>
      </c>
      <c r="K1220" s="17">
        <v>1490.01812</v>
      </c>
      <c r="L1220" s="17">
        <v>1551.2986000000001</v>
      </c>
      <c r="M1220" s="17">
        <v>1551.2986000000001</v>
      </c>
      <c r="N1220" s="17">
        <v>1763.2218600000001</v>
      </c>
      <c r="O1220" s="17">
        <v>1763.2218600000001</v>
      </c>
      <c r="P1220" s="17">
        <v>1767</v>
      </c>
      <c r="Q1220" s="17">
        <v>1767</v>
      </c>
      <c r="R1220" s="17">
        <v>1768.9345900000001</v>
      </c>
      <c r="S1220" s="17">
        <v>1768.9345900000001</v>
      </c>
      <c r="T1220" s="17">
        <v>1689.32053</v>
      </c>
      <c r="U1220" s="105">
        <v>1689.32053</v>
      </c>
      <c r="V1220" s="105">
        <v>471.13846000000001</v>
      </c>
      <c r="W1220" s="11">
        <v>471.13846000000001</v>
      </c>
      <c r="X1220" s="11">
        <v>2.59884</v>
      </c>
      <c r="Y1220" s="11">
        <v>2.59884</v>
      </c>
      <c r="Z1220" s="11">
        <v>23</v>
      </c>
    </row>
    <row r="1221" spans="1:26" hidden="1" x14ac:dyDescent="0.25">
      <c r="A1221">
        <v>9</v>
      </c>
      <c r="B1221" t="str">
        <f t="shared" si="40"/>
        <v>FrCC-0100</v>
      </c>
      <c r="C1221" t="s">
        <v>320</v>
      </c>
      <c r="D1221" t="str">
        <f t="shared" si="41"/>
        <v>0100</v>
      </c>
      <c r="E1221" t="s">
        <v>373</v>
      </c>
      <c r="F1221" s="17">
        <v>0</v>
      </c>
      <c r="G1221" s="17">
        <v>0</v>
      </c>
      <c r="H1221" s="17">
        <v>0</v>
      </c>
      <c r="I1221" s="17">
        <v>0</v>
      </c>
      <c r="J1221" s="17">
        <v>0</v>
      </c>
      <c r="K1221" s="17">
        <v>0</v>
      </c>
      <c r="L1221" s="17">
        <v>0</v>
      </c>
      <c r="M1221" s="17">
        <v>0</v>
      </c>
      <c r="N1221" s="17">
        <v>0</v>
      </c>
      <c r="O1221" s="17">
        <v>0</v>
      </c>
      <c r="P1221" s="17">
        <v>0</v>
      </c>
      <c r="Q1221" s="17">
        <v>0</v>
      </c>
      <c r="R1221" s="17">
        <v>0</v>
      </c>
      <c r="S1221" s="17">
        <v>0</v>
      </c>
      <c r="T1221" s="17">
        <v>0</v>
      </c>
      <c r="U1221" s="105">
        <v>0</v>
      </c>
      <c r="V1221" s="105">
        <v>0</v>
      </c>
      <c r="W1221" s="11">
        <v>0</v>
      </c>
      <c r="X1221" s="11">
        <v>0</v>
      </c>
      <c r="Y1221" s="11">
        <v>0</v>
      </c>
      <c r="Z1221" s="11">
        <v>0</v>
      </c>
    </row>
    <row r="1222" spans="1:26" hidden="1" x14ac:dyDescent="0.25">
      <c r="A1222">
        <v>9</v>
      </c>
      <c r="B1222" t="str">
        <f t="shared" si="40"/>
        <v>FrCC-0110</v>
      </c>
      <c r="C1222" t="s">
        <v>320</v>
      </c>
      <c r="D1222" t="str">
        <f t="shared" si="41"/>
        <v>0110</v>
      </c>
      <c r="E1222" t="s">
        <v>374</v>
      </c>
      <c r="F1222" s="17">
        <v>0</v>
      </c>
      <c r="G1222" s="17">
        <v>0</v>
      </c>
      <c r="H1222" s="17">
        <v>0</v>
      </c>
      <c r="I1222" s="17">
        <v>0</v>
      </c>
      <c r="J1222" s="17">
        <v>0</v>
      </c>
      <c r="K1222" s="17">
        <v>0</v>
      </c>
      <c r="L1222" s="17">
        <v>0</v>
      </c>
      <c r="M1222" s="17">
        <v>0</v>
      </c>
      <c r="N1222" s="17">
        <v>0</v>
      </c>
      <c r="O1222" s="17">
        <v>0</v>
      </c>
      <c r="P1222" s="17">
        <v>0</v>
      </c>
      <c r="Q1222" s="17">
        <v>0</v>
      </c>
      <c r="R1222" s="17">
        <v>0</v>
      </c>
      <c r="S1222" s="17">
        <v>0</v>
      </c>
      <c r="T1222" s="17">
        <v>0</v>
      </c>
      <c r="U1222" s="105">
        <v>0</v>
      </c>
      <c r="V1222" s="105">
        <v>0</v>
      </c>
      <c r="W1222" s="11">
        <v>0</v>
      </c>
      <c r="X1222" s="11">
        <v>0</v>
      </c>
      <c r="Y1222" s="11">
        <v>0</v>
      </c>
      <c r="Z1222" s="11">
        <v>0</v>
      </c>
    </row>
    <row r="1223" spans="1:26" hidden="1" x14ac:dyDescent="0.25">
      <c r="A1223">
        <v>9</v>
      </c>
      <c r="B1223" t="str">
        <f t="shared" si="40"/>
        <v>FrCC-01110</v>
      </c>
      <c r="C1223" t="s">
        <v>320</v>
      </c>
      <c r="D1223" t="str">
        <f t="shared" si="41"/>
        <v>01110</v>
      </c>
      <c r="E1223" t="s">
        <v>375</v>
      </c>
      <c r="F1223" s="17">
        <v>7008</v>
      </c>
      <c r="G1223" s="17">
        <v>7008</v>
      </c>
      <c r="H1223" s="17">
        <v>4596</v>
      </c>
      <c r="I1223" s="17">
        <v>4596</v>
      </c>
      <c r="J1223" s="17">
        <v>3820.7596600000002</v>
      </c>
      <c r="K1223" s="17">
        <v>3820.7596600000002</v>
      </c>
      <c r="L1223" s="17">
        <v>5721</v>
      </c>
      <c r="M1223" s="17">
        <v>5721</v>
      </c>
      <c r="N1223" s="17">
        <v>928</v>
      </c>
      <c r="O1223" s="17">
        <v>928</v>
      </c>
      <c r="P1223" s="17">
        <v>994</v>
      </c>
      <c r="Q1223" s="17">
        <v>994</v>
      </c>
      <c r="R1223" s="17">
        <v>1018</v>
      </c>
      <c r="S1223" s="17">
        <v>1001</v>
      </c>
      <c r="T1223" s="17">
        <v>1006</v>
      </c>
      <c r="U1223" s="105">
        <v>1006</v>
      </c>
      <c r="V1223" s="105">
        <v>1012</v>
      </c>
      <c r="W1223" s="11">
        <v>973</v>
      </c>
      <c r="X1223" s="11">
        <v>835</v>
      </c>
      <c r="Y1223" s="11">
        <v>835</v>
      </c>
      <c r="Z1223" s="11">
        <v>1014</v>
      </c>
    </row>
    <row r="1224" spans="1:26" hidden="1" x14ac:dyDescent="0.25">
      <c r="A1224">
        <v>9</v>
      </c>
      <c r="B1224" t="str">
        <f t="shared" si="40"/>
        <v>FrCC-01111</v>
      </c>
      <c r="C1224" t="s">
        <v>320</v>
      </c>
      <c r="D1224" t="str">
        <f t="shared" si="41"/>
        <v>01111</v>
      </c>
      <c r="E1224" t="s">
        <v>376</v>
      </c>
      <c r="F1224" s="17">
        <v>0</v>
      </c>
      <c r="G1224" s="17">
        <v>0</v>
      </c>
      <c r="H1224" s="17">
        <v>0</v>
      </c>
      <c r="I1224" s="17">
        <v>0</v>
      </c>
      <c r="J1224" s="17">
        <v>0</v>
      </c>
      <c r="K1224" s="17">
        <v>0</v>
      </c>
      <c r="L1224" s="17">
        <v>0</v>
      </c>
      <c r="M1224" s="17">
        <v>0</v>
      </c>
      <c r="N1224" s="17">
        <v>0</v>
      </c>
      <c r="O1224" s="17">
        <v>0</v>
      </c>
      <c r="P1224" s="17">
        <v>0</v>
      </c>
      <c r="Q1224" s="17">
        <v>0</v>
      </c>
      <c r="R1224" s="17">
        <v>0</v>
      </c>
      <c r="S1224" s="17">
        <v>0</v>
      </c>
      <c r="T1224" s="17">
        <v>0</v>
      </c>
      <c r="U1224" s="105">
        <v>0</v>
      </c>
      <c r="V1224" s="105">
        <v>0</v>
      </c>
      <c r="W1224" s="11">
        <v>0</v>
      </c>
      <c r="X1224" s="11">
        <v>0</v>
      </c>
      <c r="Y1224" s="11">
        <v>0</v>
      </c>
      <c r="Z1224" s="11">
        <v>0</v>
      </c>
    </row>
    <row r="1225" spans="1:26" hidden="1" x14ac:dyDescent="0.25">
      <c r="A1225">
        <v>9</v>
      </c>
      <c r="B1225" t="str">
        <f t="shared" si="40"/>
        <v>FrCC-01112</v>
      </c>
      <c r="C1225" t="s">
        <v>320</v>
      </c>
      <c r="D1225" t="str">
        <f t="shared" si="41"/>
        <v>01112</v>
      </c>
      <c r="E1225" t="s">
        <v>377</v>
      </c>
      <c r="F1225" s="17">
        <v>0</v>
      </c>
      <c r="G1225" s="17">
        <v>0</v>
      </c>
      <c r="H1225" s="17">
        <v>0</v>
      </c>
      <c r="I1225" s="17">
        <v>0</v>
      </c>
      <c r="J1225" s="17">
        <v>0</v>
      </c>
      <c r="K1225" s="17">
        <v>0</v>
      </c>
      <c r="L1225" s="17">
        <v>0</v>
      </c>
      <c r="M1225" s="17">
        <v>0</v>
      </c>
      <c r="N1225" s="17">
        <v>0</v>
      </c>
      <c r="O1225" s="17">
        <v>0</v>
      </c>
      <c r="P1225" s="17">
        <v>0</v>
      </c>
      <c r="Q1225" s="17">
        <v>0</v>
      </c>
      <c r="R1225" s="17">
        <v>0</v>
      </c>
      <c r="S1225" s="17">
        <v>0</v>
      </c>
      <c r="T1225" s="17">
        <v>0</v>
      </c>
      <c r="U1225" s="105">
        <v>0</v>
      </c>
      <c r="V1225" s="105">
        <v>0</v>
      </c>
      <c r="W1225" s="11">
        <v>0</v>
      </c>
      <c r="X1225" s="11">
        <v>0</v>
      </c>
      <c r="Y1225" s="11">
        <v>0</v>
      </c>
      <c r="Z1225" s="11">
        <v>0</v>
      </c>
    </row>
    <row r="1226" spans="1:26" hidden="1" x14ac:dyDescent="0.25">
      <c r="A1226">
        <v>9</v>
      </c>
      <c r="B1226" t="str">
        <f t="shared" si="40"/>
        <v>FrCC-01113</v>
      </c>
      <c r="C1226" t="s">
        <v>320</v>
      </c>
      <c r="D1226" t="str">
        <f t="shared" si="41"/>
        <v>01113</v>
      </c>
      <c r="E1226" t="s">
        <v>378</v>
      </c>
      <c r="F1226" s="17">
        <v>0</v>
      </c>
      <c r="G1226" s="17">
        <v>0</v>
      </c>
      <c r="H1226" s="17">
        <v>0</v>
      </c>
      <c r="I1226" s="17">
        <v>0</v>
      </c>
      <c r="J1226" s="17">
        <v>0</v>
      </c>
      <c r="K1226" s="17">
        <v>0</v>
      </c>
      <c r="L1226" s="17">
        <v>0</v>
      </c>
      <c r="M1226" s="17">
        <v>0</v>
      </c>
      <c r="N1226" s="17">
        <v>0</v>
      </c>
      <c r="O1226" s="17">
        <v>0</v>
      </c>
      <c r="P1226" s="17">
        <v>0</v>
      </c>
      <c r="Q1226" s="17">
        <v>0</v>
      </c>
      <c r="R1226" s="17">
        <v>0</v>
      </c>
      <c r="S1226" s="17">
        <v>0</v>
      </c>
      <c r="T1226" s="17">
        <v>0</v>
      </c>
      <c r="U1226" s="105">
        <v>0</v>
      </c>
      <c r="V1226" s="105">
        <v>0</v>
      </c>
      <c r="W1226" s="11">
        <v>0</v>
      </c>
      <c r="X1226" s="11">
        <v>0</v>
      </c>
      <c r="Y1226" s="11">
        <v>0</v>
      </c>
      <c r="Z1226" s="11">
        <v>0</v>
      </c>
    </row>
    <row r="1227" spans="1:26" hidden="1" x14ac:dyDescent="0.25">
      <c r="A1227">
        <v>9</v>
      </c>
      <c r="B1227" t="str">
        <f t="shared" si="40"/>
        <v>FrCC-01114</v>
      </c>
      <c r="C1227" t="s">
        <v>320</v>
      </c>
      <c r="D1227" t="str">
        <f t="shared" si="41"/>
        <v>01114</v>
      </c>
      <c r="E1227" t="s">
        <v>379</v>
      </c>
      <c r="F1227" s="17">
        <v>0</v>
      </c>
      <c r="G1227" s="17">
        <v>0</v>
      </c>
      <c r="H1227" s="17">
        <v>0</v>
      </c>
      <c r="I1227" s="17">
        <v>0</v>
      </c>
      <c r="J1227" s="17">
        <v>0</v>
      </c>
      <c r="K1227" s="17">
        <v>0</v>
      </c>
      <c r="L1227" s="17">
        <v>0</v>
      </c>
      <c r="M1227" s="17">
        <v>0</v>
      </c>
      <c r="N1227" s="17">
        <v>0</v>
      </c>
      <c r="O1227" s="17">
        <v>0</v>
      </c>
      <c r="P1227" s="17">
        <v>0</v>
      </c>
      <c r="Q1227" s="17">
        <v>0</v>
      </c>
      <c r="R1227" s="17">
        <v>0</v>
      </c>
      <c r="S1227" s="17">
        <v>0</v>
      </c>
      <c r="T1227" s="17">
        <v>0</v>
      </c>
      <c r="U1227" s="105">
        <v>0</v>
      </c>
      <c r="V1227" s="105">
        <v>0</v>
      </c>
      <c r="W1227" s="11">
        <v>0</v>
      </c>
      <c r="X1227" s="11">
        <v>0</v>
      </c>
      <c r="Y1227" s="11">
        <v>0</v>
      </c>
      <c r="Z1227" s="11">
        <v>0</v>
      </c>
    </row>
    <row r="1228" spans="1:26" hidden="1" x14ac:dyDescent="0.25">
      <c r="A1228">
        <v>9</v>
      </c>
      <c r="B1228" t="str">
        <f t="shared" si="40"/>
        <v>FrCC-01120</v>
      </c>
      <c r="C1228" t="s">
        <v>320</v>
      </c>
      <c r="D1228" t="str">
        <f t="shared" si="41"/>
        <v>01120</v>
      </c>
      <c r="E1228" t="s">
        <v>380</v>
      </c>
      <c r="F1228" s="17">
        <v>0</v>
      </c>
      <c r="G1228" s="17">
        <v>0</v>
      </c>
      <c r="H1228" s="17">
        <v>0</v>
      </c>
      <c r="I1228" s="17">
        <v>0</v>
      </c>
      <c r="J1228" s="17">
        <v>0</v>
      </c>
      <c r="K1228" s="17">
        <v>0</v>
      </c>
      <c r="L1228" s="17">
        <v>119</v>
      </c>
      <c r="M1228" s="17">
        <v>119</v>
      </c>
      <c r="N1228" s="17">
        <v>4874</v>
      </c>
      <c r="O1228" s="17">
        <v>4855</v>
      </c>
      <c r="P1228" s="17">
        <v>3928</v>
      </c>
      <c r="Q1228" s="17">
        <v>3928</v>
      </c>
      <c r="R1228" s="17">
        <v>3595</v>
      </c>
      <c r="S1228" s="17">
        <v>4773</v>
      </c>
      <c r="T1228" s="17">
        <v>8271</v>
      </c>
      <c r="U1228" s="105">
        <v>8271</v>
      </c>
      <c r="V1228" s="105">
        <v>15755</v>
      </c>
      <c r="W1228" s="11">
        <v>15727</v>
      </c>
      <c r="X1228" s="11">
        <v>13380</v>
      </c>
      <c r="Y1228" s="11">
        <v>13380</v>
      </c>
      <c r="Z1228" s="11">
        <v>37753</v>
      </c>
    </row>
    <row r="1229" spans="1:26" hidden="1" x14ac:dyDescent="0.25">
      <c r="A1229">
        <v>9</v>
      </c>
      <c r="B1229" t="str">
        <f t="shared" si="40"/>
        <v>FrCC-01121</v>
      </c>
      <c r="C1229" t="s">
        <v>320</v>
      </c>
      <c r="D1229" t="str">
        <f t="shared" si="41"/>
        <v>01121</v>
      </c>
      <c r="E1229" t="s">
        <v>381</v>
      </c>
      <c r="F1229" s="17">
        <v>0</v>
      </c>
      <c r="G1229" s="17">
        <v>0</v>
      </c>
      <c r="H1229" s="17">
        <v>0</v>
      </c>
      <c r="I1229" s="17">
        <v>0</v>
      </c>
      <c r="J1229" s="17">
        <v>0</v>
      </c>
      <c r="K1229" s="17">
        <v>0</v>
      </c>
      <c r="L1229" s="17">
        <v>0</v>
      </c>
      <c r="M1229" s="17">
        <v>0</v>
      </c>
      <c r="N1229" s="17">
        <v>0</v>
      </c>
      <c r="O1229" s="17">
        <v>0</v>
      </c>
      <c r="P1229" s="17">
        <v>0</v>
      </c>
      <c r="Q1229" s="17">
        <v>0</v>
      </c>
      <c r="R1229" s="17">
        <v>0</v>
      </c>
      <c r="S1229" s="17">
        <v>0</v>
      </c>
      <c r="T1229" s="17">
        <v>0</v>
      </c>
      <c r="U1229" s="105">
        <v>0</v>
      </c>
      <c r="V1229" s="105">
        <v>0</v>
      </c>
      <c r="W1229" s="11">
        <v>0</v>
      </c>
      <c r="X1229" s="11">
        <v>0</v>
      </c>
      <c r="Y1229" s="11">
        <v>0</v>
      </c>
      <c r="Z1229" s="11">
        <v>0</v>
      </c>
    </row>
    <row r="1230" spans="1:26" hidden="1" x14ac:dyDescent="0.25">
      <c r="A1230">
        <v>9</v>
      </c>
      <c r="B1230" t="str">
        <f t="shared" si="40"/>
        <v>FrCC-01122</v>
      </c>
      <c r="C1230" t="s">
        <v>320</v>
      </c>
      <c r="D1230" t="str">
        <f t="shared" si="41"/>
        <v>01122</v>
      </c>
      <c r="E1230" t="s">
        <v>382</v>
      </c>
      <c r="F1230" s="17">
        <v>-233</v>
      </c>
      <c r="G1230" s="17">
        <v>-233</v>
      </c>
      <c r="H1230" s="17">
        <v>-328</v>
      </c>
      <c r="I1230" s="17">
        <v>-328</v>
      </c>
      <c r="J1230" s="17">
        <v>-79.233899999999991</v>
      </c>
      <c r="K1230" s="17">
        <v>-79.233899999999991</v>
      </c>
      <c r="L1230" s="17">
        <v>0</v>
      </c>
      <c r="M1230" s="17">
        <v>0</v>
      </c>
      <c r="N1230" s="17">
        <v>0</v>
      </c>
      <c r="O1230" s="17">
        <v>0</v>
      </c>
      <c r="P1230" s="17">
        <v>0</v>
      </c>
      <c r="Q1230" s="17">
        <v>0</v>
      </c>
      <c r="R1230" s="17">
        <v>0</v>
      </c>
      <c r="S1230" s="17">
        <v>0</v>
      </c>
      <c r="T1230" s="17">
        <v>0</v>
      </c>
      <c r="U1230" s="105">
        <v>0</v>
      </c>
      <c r="V1230" s="105">
        <v>0</v>
      </c>
      <c r="W1230" s="11">
        <v>0</v>
      </c>
      <c r="X1230" s="11">
        <v>0</v>
      </c>
      <c r="Y1230" s="11">
        <v>0</v>
      </c>
      <c r="Z1230" s="11">
        <v>0</v>
      </c>
    </row>
    <row r="1231" spans="1:26" hidden="1" x14ac:dyDescent="0.25">
      <c r="A1231">
        <v>9</v>
      </c>
      <c r="B1231" t="str">
        <f t="shared" si="40"/>
        <v>FrCC-01123</v>
      </c>
      <c r="C1231" t="s">
        <v>320</v>
      </c>
      <c r="D1231" t="str">
        <f t="shared" si="41"/>
        <v>01123</v>
      </c>
      <c r="E1231" t="s">
        <v>383</v>
      </c>
      <c r="F1231" s="17">
        <v>0</v>
      </c>
      <c r="G1231" s="17">
        <v>0</v>
      </c>
      <c r="H1231" s="17">
        <v>0</v>
      </c>
      <c r="I1231" s="17">
        <v>0</v>
      </c>
      <c r="J1231" s="17">
        <v>0</v>
      </c>
      <c r="K1231" s="17">
        <v>0</v>
      </c>
      <c r="L1231" s="17">
        <v>0</v>
      </c>
      <c r="M1231" s="17">
        <v>0</v>
      </c>
      <c r="N1231" s="17">
        <v>0</v>
      </c>
      <c r="O1231" s="17">
        <v>0</v>
      </c>
      <c r="P1231" s="17">
        <v>0</v>
      </c>
      <c r="Q1231" s="17">
        <v>0</v>
      </c>
      <c r="R1231" s="17">
        <v>0</v>
      </c>
      <c r="S1231" s="17">
        <v>0</v>
      </c>
      <c r="T1231" s="17">
        <v>0</v>
      </c>
      <c r="U1231" s="105">
        <v>0</v>
      </c>
      <c r="V1231" s="105">
        <v>0</v>
      </c>
      <c r="W1231" s="11">
        <v>0</v>
      </c>
      <c r="X1231" s="11">
        <v>0</v>
      </c>
      <c r="Y1231" s="11">
        <v>0</v>
      </c>
      <c r="Z1231" s="11">
        <v>0</v>
      </c>
    </row>
    <row r="1232" spans="1:26" hidden="1" x14ac:dyDescent="0.25">
      <c r="A1232">
        <v>9</v>
      </c>
      <c r="B1232" t="str">
        <f t="shared" si="40"/>
        <v>FrCC-01124</v>
      </c>
      <c r="C1232" t="s">
        <v>320</v>
      </c>
      <c r="D1232" t="str">
        <f t="shared" si="41"/>
        <v>01124</v>
      </c>
      <c r="E1232" t="s">
        <v>384</v>
      </c>
      <c r="F1232" s="17">
        <v>0</v>
      </c>
      <c r="G1232" s="17">
        <v>0</v>
      </c>
      <c r="H1232" s="17">
        <v>0</v>
      </c>
      <c r="I1232" s="17">
        <v>0</v>
      </c>
      <c r="J1232" s="17">
        <v>0</v>
      </c>
      <c r="K1232" s="17">
        <v>0</v>
      </c>
      <c r="L1232" s="17">
        <v>0</v>
      </c>
      <c r="M1232" s="17">
        <v>0</v>
      </c>
      <c r="N1232" s="17">
        <v>0</v>
      </c>
      <c r="O1232" s="17">
        <v>0</v>
      </c>
      <c r="P1232" s="17">
        <v>0</v>
      </c>
      <c r="Q1232" s="17">
        <v>0</v>
      </c>
      <c r="R1232" s="17">
        <v>0</v>
      </c>
      <c r="S1232" s="17">
        <v>0</v>
      </c>
      <c r="T1232" s="17">
        <v>0</v>
      </c>
      <c r="U1232" s="105">
        <v>0</v>
      </c>
      <c r="V1232" s="105">
        <v>0</v>
      </c>
      <c r="W1232" s="11">
        <v>0</v>
      </c>
      <c r="X1232" s="11">
        <v>0</v>
      </c>
      <c r="Y1232" s="11">
        <v>0</v>
      </c>
      <c r="Z1232" s="11">
        <v>0</v>
      </c>
    </row>
    <row r="1233" spans="1:26" hidden="1" x14ac:dyDescent="0.25">
      <c r="A1233">
        <v>9</v>
      </c>
      <c r="B1233" t="str">
        <f t="shared" si="40"/>
        <v>FrCC-01130</v>
      </c>
      <c r="C1233" t="s">
        <v>320</v>
      </c>
      <c r="D1233" t="str">
        <f t="shared" si="41"/>
        <v>01130</v>
      </c>
      <c r="E1233" t="s">
        <v>385</v>
      </c>
      <c r="F1233" s="17">
        <v>1456</v>
      </c>
      <c r="G1233" s="17">
        <v>1456</v>
      </c>
      <c r="H1233" s="17">
        <v>2643</v>
      </c>
      <c r="I1233" s="17">
        <v>2643</v>
      </c>
      <c r="J1233" s="17">
        <v>1520.1314399999999</v>
      </c>
      <c r="K1233" s="17">
        <v>1520.1314399999999</v>
      </c>
      <c r="L1233" s="17">
        <v>626</v>
      </c>
      <c r="M1233" s="17">
        <v>626</v>
      </c>
      <c r="N1233" s="17">
        <v>0</v>
      </c>
      <c r="O1233" s="17">
        <v>0</v>
      </c>
      <c r="P1233" s="17">
        <v>0</v>
      </c>
      <c r="Q1233" s="17">
        <v>0</v>
      </c>
      <c r="R1233" s="17">
        <v>0</v>
      </c>
      <c r="S1233" s="17">
        <v>0</v>
      </c>
      <c r="T1233" s="17">
        <v>0</v>
      </c>
      <c r="U1233" s="105">
        <v>0</v>
      </c>
      <c r="V1233" s="105">
        <v>0</v>
      </c>
      <c r="W1233" s="11">
        <v>0</v>
      </c>
      <c r="X1233" s="11">
        <v>0</v>
      </c>
      <c r="Y1233" s="11">
        <v>0</v>
      </c>
      <c r="Z1233" s="11">
        <v>0</v>
      </c>
    </row>
    <row r="1234" spans="1:26" hidden="1" x14ac:dyDescent="0.25">
      <c r="A1234">
        <v>9</v>
      </c>
      <c r="B1234" t="str">
        <f t="shared" si="40"/>
        <v>FrCC-01131</v>
      </c>
      <c r="C1234" t="s">
        <v>320</v>
      </c>
      <c r="D1234" t="str">
        <f t="shared" si="41"/>
        <v>01131</v>
      </c>
      <c r="E1234" t="s">
        <v>386</v>
      </c>
      <c r="F1234" s="17">
        <v>0</v>
      </c>
      <c r="G1234" s="17">
        <v>0</v>
      </c>
      <c r="H1234" s="17">
        <v>0</v>
      </c>
      <c r="I1234" s="17">
        <v>0</v>
      </c>
      <c r="J1234" s="17">
        <v>0</v>
      </c>
      <c r="K1234" s="17">
        <v>0</v>
      </c>
      <c r="L1234" s="17">
        <v>0</v>
      </c>
      <c r="M1234" s="17">
        <v>0</v>
      </c>
      <c r="N1234" s="17">
        <v>0</v>
      </c>
      <c r="O1234" s="17">
        <v>0</v>
      </c>
      <c r="P1234" s="17">
        <v>0</v>
      </c>
      <c r="Q1234" s="17">
        <v>0</v>
      </c>
      <c r="R1234" s="17">
        <v>0</v>
      </c>
      <c r="S1234" s="17">
        <v>0</v>
      </c>
      <c r="T1234" s="17">
        <v>0</v>
      </c>
      <c r="U1234" s="105">
        <v>0</v>
      </c>
      <c r="V1234" s="105">
        <v>0</v>
      </c>
      <c r="W1234" s="11">
        <v>0</v>
      </c>
      <c r="X1234" s="11">
        <v>0</v>
      </c>
      <c r="Y1234" s="11">
        <v>0</v>
      </c>
      <c r="Z1234" s="11">
        <v>0</v>
      </c>
    </row>
    <row r="1235" spans="1:26" hidden="1" x14ac:dyDescent="0.25">
      <c r="A1235">
        <v>9</v>
      </c>
      <c r="B1235" t="str">
        <f t="shared" si="40"/>
        <v>FrCC-01132</v>
      </c>
      <c r="C1235" t="s">
        <v>320</v>
      </c>
      <c r="D1235" t="str">
        <f t="shared" si="41"/>
        <v>01132</v>
      </c>
      <c r="E1235" t="s">
        <v>387</v>
      </c>
      <c r="F1235" s="17">
        <v>0</v>
      </c>
      <c r="G1235" s="17">
        <v>0</v>
      </c>
      <c r="H1235" s="17">
        <v>0</v>
      </c>
      <c r="I1235" s="17">
        <v>0</v>
      </c>
      <c r="J1235" s="17">
        <v>0</v>
      </c>
      <c r="K1235" s="17">
        <v>0</v>
      </c>
      <c r="L1235" s="17">
        <v>0</v>
      </c>
      <c r="M1235" s="17">
        <v>0</v>
      </c>
      <c r="N1235" s="17">
        <v>0</v>
      </c>
      <c r="O1235" s="17">
        <v>0</v>
      </c>
      <c r="P1235" s="17">
        <v>0</v>
      </c>
      <c r="Q1235" s="17">
        <v>0</v>
      </c>
      <c r="R1235" s="17">
        <v>0</v>
      </c>
      <c r="S1235" s="17">
        <v>0</v>
      </c>
      <c r="T1235" s="17">
        <v>0</v>
      </c>
      <c r="U1235" s="105">
        <v>0</v>
      </c>
      <c r="V1235" s="105">
        <v>0</v>
      </c>
      <c r="W1235" s="11">
        <v>0</v>
      </c>
      <c r="X1235" s="11">
        <v>0</v>
      </c>
      <c r="Y1235" s="11">
        <v>0</v>
      </c>
      <c r="Z1235" s="11">
        <v>0</v>
      </c>
    </row>
    <row r="1236" spans="1:26" hidden="1" x14ac:dyDescent="0.25">
      <c r="A1236">
        <v>9</v>
      </c>
      <c r="B1236" t="str">
        <f t="shared" si="40"/>
        <v>FrCC-0120</v>
      </c>
      <c r="C1236" t="s">
        <v>320</v>
      </c>
      <c r="D1236" t="str">
        <f t="shared" si="41"/>
        <v>0120</v>
      </c>
      <c r="E1236" t="s">
        <v>388</v>
      </c>
      <c r="F1236" s="17">
        <v>0</v>
      </c>
      <c r="G1236" s="17">
        <v>0</v>
      </c>
      <c r="H1236" s="17">
        <v>0</v>
      </c>
      <c r="I1236" s="17">
        <v>0</v>
      </c>
      <c r="J1236" s="17">
        <v>0</v>
      </c>
      <c r="K1236" s="17">
        <v>0</v>
      </c>
      <c r="L1236" s="17">
        <v>0</v>
      </c>
      <c r="M1236" s="17">
        <v>0</v>
      </c>
      <c r="N1236" s="17">
        <v>0</v>
      </c>
      <c r="O1236" s="17">
        <v>0</v>
      </c>
      <c r="P1236" s="17">
        <v>0</v>
      </c>
      <c r="Q1236" s="17">
        <v>0</v>
      </c>
      <c r="R1236" s="17">
        <v>0</v>
      </c>
      <c r="S1236" s="17">
        <v>0</v>
      </c>
      <c r="T1236" s="17">
        <v>0</v>
      </c>
      <c r="U1236" s="105">
        <v>0</v>
      </c>
      <c r="V1236" s="105">
        <v>0</v>
      </c>
      <c r="W1236" s="11">
        <v>0</v>
      </c>
      <c r="X1236" s="11">
        <v>0</v>
      </c>
      <c r="Y1236" s="11">
        <v>0</v>
      </c>
      <c r="Z1236" s="11">
        <v>0</v>
      </c>
    </row>
    <row r="1237" spans="1:26" hidden="1" x14ac:dyDescent="0.25">
      <c r="A1237">
        <v>9</v>
      </c>
      <c r="B1237" t="str">
        <f t="shared" si="40"/>
        <v>FrCC-0121</v>
      </c>
      <c r="C1237" t="s">
        <v>320</v>
      </c>
      <c r="D1237" t="str">
        <f t="shared" si="41"/>
        <v>0121</v>
      </c>
      <c r="E1237" t="s">
        <v>389</v>
      </c>
      <c r="F1237" s="17">
        <v>0</v>
      </c>
      <c r="G1237" s="17">
        <v>0</v>
      </c>
      <c r="H1237" s="17">
        <v>0</v>
      </c>
      <c r="I1237" s="17">
        <v>0</v>
      </c>
      <c r="J1237" s="17">
        <v>0</v>
      </c>
      <c r="K1237" s="17">
        <v>0</v>
      </c>
      <c r="L1237" s="17">
        <v>0</v>
      </c>
      <c r="M1237" s="17">
        <v>0</v>
      </c>
      <c r="N1237" s="17">
        <v>0</v>
      </c>
      <c r="O1237" s="17">
        <v>0</v>
      </c>
      <c r="P1237" s="17">
        <v>0</v>
      </c>
      <c r="Q1237" s="17">
        <v>0</v>
      </c>
      <c r="R1237" s="17">
        <v>0</v>
      </c>
      <c r="S1237" s="17">
        <v>0</v>
      </c>
      <c r="T1237" s="17">
        <v>0</v>
      </c>
      <c r="U1237" s="105">
        <v>0</v>
      </c>
      <c r="V1237" s="105">
        <v>0</v>
      </c>
      <c r="W1237" s="11">
        <v>0</v>
      </c>
      <c r="X1237" s="11">
        <v>0</v>
      </c>
      <c r="Y1237" s="11">
        <v>0</v>
      </c>
      <c r="Z1237" s="11">
        <v>0</v>
      </c>
    </row>
    <row r="1238" spans="1:26" hidden="1" x14ac:dyDescent="0.25">
      <c r="A1238">
        <v>9</v>
      </c>
      <c r="B1238" t="str">
        <f t="shared" si="40"/>
        <v>FrCC-0122</v>
      </c>
      <c r="C1238" t="s">
        <v>320</v>
      </c>
      <c r="D1238" t="str">
        <f t="shared" si="41"/>
        <v>0122</v>
      </c>
      <c r="E1238" t="s">
        <v>390</v>
      </c>
      <c r="F1238" s="17">
        <v>0</v>
      </c>
      <c r="G1238" s="17">
        <v>0</v>
      </c>
      <c r="H1238" s="17">
        <v>0</v>
      </c>
      <c r="I1238" s="17">
        <v>0</v>
      </c>
      <c r="J1238" s="17">
        <v>0</v>
      </c>
      <c r="K1238" s="17">
        <v>0</v>
      </c>
      <c r="L1238" s="17">
        <v>0</v>
      </c>
      <c r="M1238" s="17">
        <v>0</v>
      </c>
      <c r="N1238" s="17">
        <v>0</v>
      </c>
      <c r="O1238" s="17">
        <v>0</v>
      </c>
      <c r="P1238" s="17">
        <v>0</v>
      </c>
      <c r="Q1238" s="17">
        <v>0</v>
      </c>
      <c r="R1238" s="17">
        <v>0</v>
      </c>
      <c r="S1238" s="17">
        <v>0</v>
      </c>
      <c r="T1238" s="17">
        <v>0</v>
      </c>
      <c r="U1238" s="105">
        <v>0</v>
      </c>
      <c r="V1238" s="105">
        <v>0</v>
      </c>
      <c r="W1238" s="11">
        <v>0</v>
      </c>
      <c r="X1238" s="11">
        <v>0</v>
      </c>
      <c r="Y1238" s="11">
        <v>0</v>
      </c>
      <c r="Z1238" s="11">
        <v>0</v>
      </c>
    </row>
    <row r="1239" spans="1:26" hidden="1" x14ac:dyDescent="0.25">
      <c r="A1239">
        <v>9</v>
      </c>
      <c r="B1239" t="str">
        <f t="shared" si="40"/>
        <v>FrCC-0123</v>
      </c>
      <c r="C1239" t="s">
        <v>320</v>
      </c>
      <c r="D1239" t="str">
        <f t="shared" si="41"/>
        <v>0123</v>
      </c>
      <c r="E1239" t="s">
        <v>391</v>
      </c>
      <c r="F1239" s="17">
        <v>0</v>
      </c>
      <c r="G1239" s="17">
        <v>0</v>
      </c>
      <c r="H1239" s="17">
        <v>0</v>
      </c>
      <c r="I1239" s="17">
        <v>0</v>
      </c>
      <c r="J1239" s="17">
        <v>0</v>
      </c>
      <c r="K1239" s="17">
        <v>0</v>
      </c>
      <c r="L1239" s="17">
        <v>0</v>
      </c>
      <c r="M1239" s="17">
        <v>0</v>
      </c>
      <c r="N1239" s="17">
        <v>0</v>
      </c>
      <c r="O1239" s="17">
        <v>0</v>
      </c>
      <c r="P1239" s="17">
        <v>0</v>
      </c>
      <c r="Q1239" s="17">
        <v>0</v>
      </c>
      <c r="R1239" s="17">
        <v>0</v>
      </c>
      <c r="S1239" s="17">
        <v>0</v>
      </c>
      <c r="T1239" s="17">
        <v>0</v>
      </c>
      <c r="U1239" s="105">
        <v>0</v>
      </c>
      <c r="V1239" s="105">
        <v>0</v>
      </c>
      <c r="W1239" s="11">
        <v>0</v>
      </c>
      <c r="X1239" s="11">
        <v>0</v>
      </c>
      <c r="Y1239" s="11">
        <v>0</v>
      </c>
      <c r="Z1239" s="11">
        <v>0</v>
      </c>
    </row>
    <row r="1240" spans="1:26" hidden="1" x14ac:dyDescent="0.25">
      <c r="A1240">
        <v>9</v>
      </c>
      <c r="B1240" t="str">
        <f t="shared" si="40"/>
        <v>FrCC-0124</v>
      </c>
      <c r="C1240" t="s">
        <v>320</v>
      </c>
      <c r="D1240" t="str">
        <f t="shared" si="41"/>
        <v>0124</v>
      </c>
      <c r="E1240" t="s">
        <v>392</v>
      </c>
      <c r="F1240" s="17">
        <v>0</v>
      </c>
      <c r="G1240" s="17">
        <v>0</v>
      </c>
      <c r="H1240" s="17">
        <v>0</v>
      </c>
      <c r="I1240" s="17">
        <v>0</v>
      </c>
      <c r="J1240" s="17">
        <v>0</v>
      </c>
      <c r="K1240" s="17">
        <v>0</v>
      </c>
      <c r="L1240" s="17">
        <v>0</v>
      </c>
      <c r="M1240" s="17">
        <v>0</v>
      </c>
      <c r="N1240" s="17">
        <v>0</v>
      </c>
      <c r="O1240" s="17">
        <v>0</v>
      </c>
      <c r="P1240" s="17">
        <v>0</v>
      </c>
      <c r="Q1240" s="17">
        <v>0</v>
      </c>
      <c r="R1240" s="17">
        <v>0</v>
      </c>
      <c r="S1240" s="17">
        <v>0</v>
      </c>
      <c r="T1240" s="17">
        <v>0</v>
      </c>
      <c r="U1240" s="105">
        <v>0</v>
      </c>
      <c r="V1240" s="105">
        <v>0</v>
      </c>
      <c r="W1240" s="11">
        <v>0</v>
      </c>
      <c r="X1240" s="11">
        <v>0</v>
      </c>
      <c r="Y1240" s="11">
        <v>0</v>
      </c>
      <c r="Z1240" s="11">
        <v>0</v>
      </c>
    </row>
    <row r="1241" spans="1:26" hidden="1" x14ac:dyDescent="0.25">
      <c r="A1241">
        <v>9</v>
      </c>
      <c r="B1241" t="str">
        <f t="shared" si="40"/>
        <v>FrCC-0131</v>
      </c>
      <c r="C1241" t="s">
        <v>320</v>
      </c>
      <c r="D1241" t="str">
        <f t="shared" si="41"/>
        <v>0131</v>
      </c>
      <c r="E1241" t="s">
        <v>393</v>
      </c>
      <c r="F1241" s="17">
        <v>30368</v>
      </c>
      <c r="G1241" s="17">
        <v>30368</v>
      </c>
      <c r="H1241" s="17">
        <v>37866</v>
      </c>
      <c r="I1241" s="17">
        <v>37866.153539999999</v>
      </c>
      <c r="J1241" s="17">
        <v>38153.029579999995</v>
      </c>
      <c r="K1241" s="17">
        <v>38153.029579999995</v>
      </c>
      <c r="L1241" s="17">
        <v>38894</v>
      </c>
      <c r="M1241" s="17">
        <v>38894</v>
      </c>
      <c r="N1241" s="17">
        <v>39490</v>
      </c>
      <c r="O1241" s="17">
        <v>39490</v>
      </c>
      <c r="P1241" s="17">
        <v>43580</v>
      </c>
      <c r="Q1241" s="17">
        <v>43580</v>
      </c>
      <c r="R1241" s="17">
        <v>42082</v>
      </c>
      <c r="S1241" s="17">
        <v>41652</v>
      </c>
      <c r="T1241" s="17">
        <v>45276</v>
      </c>
      <c r="U1241" s="105">
        <v>45276</v>
      </c>
      <c r="V1241" s="105">
        <v>40713</v>
      </c>
      <c r="W1241" s="11">
        <v>39558</v>
      </c>
      <c r="X1241" s="11">
        <v>41956</v>
      </c>
      <c r="Y1241" s="11">
        <v>41956</v>
      </c>
      <c r="Z1241" s="11">
        <v>43664</v>
      </c>
    </row>
    <row r="1242" spans="1:26" hidden="1" x14ac:dyDescent="0.25">
      <c r="A1242">
        <v>9</v>
      </c>
      <c r="B1242" t="str">
        <f t="shared" si="40"/>
        <v>FrCC-0132</v>
      </c>
      <c r="C1242" t="s">
        <v>320</v>
      </c>
      <c r="D1242" t="str">
        <f t="shared" si="41"/>
        <v>0132</v>
      </c>
      <c r="E1242" t="s">
        <v>394</v>
      </c>
      <c r="F1242" s="17">
        <v>0</v>
      </c>
      <c r="G1242" s="17">
        <v>0</v>
      </c>
      <c r="H1242" s="17">
        <v>0</v>
      </c>
      <c r="I1242" s="17">
        <v>0</v>
      </c>
      <c r="J1242" s="17">
        <v>0</v>
      </c>
      <c r="K1242" s="17">
        <v>0</v>
      </c>
      <c r="L1242" s="17">
        <v>0</v>
      </c>
      <c r="M1242" s="17">
        <v>0</v>
      </c>
      <c r="N1242" s="17">
        <v>0</v>
      </c>
      <c r="O1242" s="17">
        <v>0</v>
      </c>
      <c r="P1242" s="17">
        <v>0</v>
      </c>
      <c r="Q1242" s="17">
        <v>0</v>
      </c>
      <c r="R1242" s="17">
        <v>0</v>
      </c>
      <c r="S1242" s="17">
        <v>0</v>
      </c>
      <c r="T1242" s="17">
        <v>0</v>
      </c>
      <c r="U1242" s="105">
        <v>0</v>
      </c>
      <c r="V1242" s="105">
        <v>0</v>
      </c>
      <c r="W1242" s="11">
        <v>0</v>
      </c>
      <c r="X1242" s="11">
        <v>0</v>
      </c>
      <c r="Y1242" s="11">
        <v>0</v>
      </c>
      <c r="Z1242" s="11">
        <v>0</v>
      </c>
    </row>
    <row r="1243" spans="1:26" hidden="1" x14ac:dyDescent="0.25">
      <c r="A1243">
        <v>9</v>
      </c>
      <c r="B1243" t="str">
        <f t="shared" si="40"/>
        <v>FrCC-0133</v>
      </c>
      <c r="C1243" t="s">
        <v>320</v>
      </c>
      <c r="D1243" t="str">
        <f t="shared" si="41"/>
        <v>0133</v>
      </c>
      <c r="E1243" t="s">
        <v>395</v>
      </c>
      <c r="F1243" s="17">
        <v>9190</v>
      </c>
      <c r="G1243" s="17">
        <v>9190</v>
      </c>
      <c r="H1243" s="17">
        <v>13890</v>
      </c>
      <c r="I1243" s="17">
        <v>13890.346889999999</v>
      </c>
      <c r="J1243" s="17">
        <v>9899.3258800000003</v>
      </c>
      <c r="K1243" s="17">
        <v>9899.3258800000003</v>
      </c>
      <c r="L1243" s="17">
        <v>11135</v>
      </c>
      <c r="M1243" s="17">
        <v>11135</v>
      </c>
      <c r="N1243" s="17">
        <v>8880</v>
      </c>
      <c r="O1243" s="17">
        <v>8880</v>
      </c>
      <c r="P1243" s="17">
        <v>12940</v>
      </c>
      <c r="Q1243" s="17">
        <v>12940</v>
      </c>
      <c r="R1243" s="17">
        <v>15981</v>
      </c>
      <c r="S1243" s="17">
        <v>15914</v>
      </c>
      <c r="T1243" s="17">
        <v>2977</v>
      </c>
      <c r="U1243" s="105">
        <v>2977</v>
      </c>
      <c r="V1243" s="105">
        <v>3202</v>
      </c>
      <c r="W1243" s="11">
        <v>2974</v>
      </c>
      <c r="X1243" s="11">
        <v>2487</v>
      </c>
      <c r="Y1243" s="11">
        <v>2487</v>
      </c>
      <c r="Z1243" s="11">
        <v>3182</v>
      </c>
    </row>
    <row r="1244" spans="1:26" hidden="1" x14ac:dyDescent="0.25">
      <c r="A1244">
        <v>9</v>
      </c>
      <c r="B1244" t="str">
        <f t="shared" si="40"/>
        <v>FrCC-01400</v>
      </c>
      <c r="C1244" t="s">
        <v>320</v>
      </c>
      <c r="D1244" t="str">
        <f t="shared" si="41"/>
        <v>01400</v>
      </c>
      <c r="E1244" t="s">
        <v>396</v>
      </c>
      <c r="F1244" s="17">
        <v>0</v>
      </c>
      <c r="G1244" s="17">
        <v>0</v>
      </c>
      <c r="H1244" s="17">
        <v>0</v>
      </c>
      <c r="I1244" s="17">
        <v>0</v>
      </c>
      <c r="J1244" s="17">
        <v>0</v>
      </c>
      <c r="K1244" s="17">
        <v>0</v>
      </c>
      <c r="L1244" s="17">
        <v>0</v>
      </c>
      <c r="M1244" s="17">
        <v>0</v>
      </c>
      <c r="N1244" s="17">
        <v>0</v>
      </c>
      <c r="O1244" s="17">
        <v>0</v>
      </c>
      <c r="P1244" s="17">
        <v>0</v>
      </c>
      <c r="Q1244" s="17">
        <v>0</v>
      </c>
      <c r="R1244" s="17">
        <v>0</v>
      </c>
      <c r="S1244" s="17">
        <v>0</v>
      </c>
      <c r="T1244" s="17">
        <v>0</v>
      </c>
      <c r="U1244" s="105">
        <v>0</v>
      </c>
      <c r="V1244" s="105">
        <v>0</v>
      </c>
      <c r="W1244" s="11">
        <v>0</v>
      </c>
      <c r="X1244" s="11">
        <v>0</v>
      </c>
      <c r="Y1244" s="11">
        <v>0</v>
      </c>
      <c r="Z1244" s="11">
        <v>0</v>
      </c>
    </row>
    <row r="1245" spans="1:26" hidden="1" x14ac:dyDescent="0.25">
      <c r="A1245">
        <v>9</v>
      </c>
      <c r="B1245" t="str">
        <f t="shared" si="40"/>
        <v>FrCC-01401</v>
      </c>
      <c r="C1245" t="s">
        <v>320</v>
      </c>
      <c r="D1245" t="str">
        <f t="shared" si="41"/>
        <v>01401</v>
      </c>
      <c r="E1245" t="s">
        <v>397</v>
      </c>
      <c r="F1245" s="17">
        <v>0</v>
      </c>
      <c r="G1245" s="17">
        <v>0</v>
      </c>
      <c r="H1245" s="17">
        <v>0</v>
      </c>
      <c r="I1245" s="17">
        <v>0</v>
      </c>
      <c r="J1245" s="17">
        <v>0</v>
      </c>
      <c r="K1245" s="17">
        <v>0</v>
      </c>
      <c r="L1245" s="17">
        <v>0</v>
      </c>
      <c r="M1245" s="17">
        <v>0</v>
      </c>
      <c r="N1245" s="17">
        <v>0</v>
      </c>
      <c r="O1245" s="17">
        <v>0</v>
      </c>
      <c r="P1245" s="17">
        <v>0</v>
      </c>
      <c r="Q1245" s="17">
        <v>0</v>
      </c>
      <c r="R1245" s="17">
        <v>0</v>
      </c>
      <c r="S1245" s="17">
        <v>0</v>
      </c>
      <c r="T1245" s="17">
        <v>0</v>
      </c>
      <c r="U1245" s="105">
        <v>0</v>
      </c>
      <c r="V1245" s="105">
        <v>0</v>
      </c>
      <c r="W1245" s="11">
        <v>0</v>
      </c>
      <c r="X1245" s="11">
        <v>0</v>
      </c>
      <c r="Y1245" s="11">
        <v>0</v>
      </c>
      <c r="Z1245" s="11">
        <v>0</v>
      </c>
    </row>
    <row r="1246" spans="1:26" hidden="1" x14ac:dyDescent="0.25">
      <c r="A1246">
        <v>9</v>
      </c>
      <c r="B1246" t="str">
        <f t="shared" si="40"/>
        <v>FrCC-0150</v>
      </c>
      <c r="C1246" t="s">
        <v>320</v>
      </c>
      <c r="D1246" t="str">
        <f t="shared" si="41"/>
        <v>0150</v>
      </c>
      <c r="E1246" t="s">
        <v>398</v>
      </c>
      <c r="F1246" s="17">
        <v>0</v>
      </c>
      <c r="G1246" s="17">
        <v>0</v>
      </c>
      <c r="H1246" s="17">
        <v>0</v>
      </c>
      <c r="I1246" s="17">
        <v>0</v>
      </c>
      <c r="J1246" s="17">
        <v>0</v>
      </c>
      <c r="K1246" s="17">
        <v>0</v>
      </c>
      <c r="L1246" s="17">
        <v>0</v>
      </c>
      <c r="M1246" s="17">
        <v>0</v>
      </c>
      <c r="N1246" s="17">
        <v>0</v>
      </c>
      <c r="O1246" s="17">
        <v>0</v>
      </c>
      <c r="P1246" s="17">
        <v>0</v>
      </c>
      <c r="Q1246" s="17">
        <v>0</v>
      </c>
      <c r="R1246" s="17">
        <v>0</v>
      </c>
      <c r="S1246" s="17">
        <v>0</v>
      </c>
      <c r="T1246" s="17">
        <v>0</v>
      </c>
      <c r="U1246" s="105">
        <v>0</v>
      </c>
      <c r="V1246" s="105">
        <v>0</v>
      </c>
      <c r="W1246" s="11">
        <v>0</v>
      </c>
      <c r="X1246" s="11">
        <v>0</v>
      </c>
      <c r="Y1246" s="11">
        <v>0</v>
      </c>
      <c r="Z1246" s="11">
        <v>0</v>
      </c>
    </row>
    <row r="1247" spans="1:26" hidden="1" x14ac:dyDescent="0.25">
      <c r="A1247">
        <v>9</v>
      </c>
      <c r="B1247" t="str">
        <f t="shared" si="40"/>
        <v>FrCC-01511</v>
      </c>
      <c r="C1247" t="s">
        <v>320</v>
      </c>
      <c r="D1247" t="str">
        <f t="shared" si="41"/>
        <v>01511</v>
      </c>
      <c r="E1247" t="s">
        <v>399</v>
      </c>
      <c r="F1247" s="17">
        <v>0</v>
      </c>
      <c r="G1247" s="17">
        <v>0</v>
      </c>
      <c r="H1247" s="17">
        <v>0</v>
      </c>
      <c r="I1247" s="17">
        <v>0</v>
      </c>
      <c r="J1247" s="17">
        <v>0</v>
      </c>
      <c r="K1247" s="17">
        <v>0</v>
      </c>
      <c r="L1247" s="17">
        <v>0</v>
      </c>
      <c r="M1247" s="17">
        <v>0</v>
      </c>
      <c r="N1247" s="17">
        <v>0</v>
      </c>
      <c r="O1247" s="17">
        <v>0</v>
      </c>
      <c r="P1247" s="17">
        <v>0</v>
      </c>
      <c r="Q1247" s="17">
        <v>0</v>
      </c>
      <c r="R1247" s="17">
        <v>0</v>
      </c>
      <c r="S1247" s="17">
        <v>0</v>
      </c>
      <c r="T1247" s="17">
        <v>0</v>
      </c>
      <c r="U1247" s="105">
        <v>0</v>
      </c>
      <c r="V1247" s="105">
        <v>0</v>
      </c>
      <c r="W1247" s="11">
        <v>0</v>
      </c>
      <c r="X1247" s="11">
        <v>0</v>
      </c>
      <c r="Y1247" s="11">
        <v>0</v>
      </c>
      <c r="Z1247" s="11">
        <v>0</v>
      </c>
    </row>
    <row r="1248" spans="1:26" hidden="1" x14ac:dyDescent="0.25">
      <c r="A1248">
        <v>9</v>
      </c>
      <c r="B1248" t="str">
        <f t="shared" si="40"/>
        <v>FrCC-01512</v>
      </c>
      <c r="C1248" t="s">
        <v>320</v>
      </c>
      <c r="D1248" t="str">
        <f t="shared" si="41"/>
        <v>01512</v>
      </c>
      <c r="E1248" t="s">
        <v>400</v>
      </c>
      <c r="F1248" s="17">
        <v>0</v>
      </c>
      <c r="G1248" s="17">
        <v>0</v>
      </c>
      <c r="H1248" s="17">
        <v>0</v>
      </c>
      <c r="I1248" s="17">
        <v>0</v>
      </c>
      <c r="J1248" s="17">
        <v>0</v>
      </c>
      <c r="K1248" s="17">
        <v>0</v>
      </c>
      <c r="L1248" s="17">
        <v>0</v>
      </c>
      <c r="M1248" s="17">
        <v>0</v>
      </c>
      <c r="N1248" s="17">
        <v>0</v>
      </c>
      <c r="O1248" s="17">
        <v>0</v>
      </c>
      <c r="P1248" s="17">
        <v>0</v>
      </c>
      <c r="Q1248" s="17">
        <v>0</v>
      </c>
      <c r="R1248" s="17">
        <v>0</v>
      </c>
      <c r="S1248" s="17">
        <v>0</v>
      </c>
      <c r="T1248" s="17">
        <v>0</v>
      </c>
      <c r="U1248" s="105">
        <v>0</v>
      </c>
      <c r="V1248" s="105">
        <v>0</v>
      </c>
      <c r="W1248" s="11">
        <v>0</v>
      </c>
      <c r="X1248" s="11">
        <v>0</v>
      </c>
      <c r="Y1248" s="11">
        <v>0</v>
      </c>
      <c r="Z1248" s="11">
        <v>0</v>
      </c>
    </row>
    <row r="1249" spans="1:26" hidden="1" x14ac:dyDescent="0.25">
      <c r="A1249">
        <v>9</v>
      </c>
      <c r="B1249" t="str">
        <f t="shared" si="40"/>
        <v>FrCC-01513</v>
      </c>
      <c r="C1249" t="s">
        <v>320</v>
      </c>
      <c r="D1249" t="str">
        <f t="shared" si="41"/>
        <v>01513</v>
      </c>
      <c r="E1249" t="s">
        <v>401</v>
      </c>
      <c r="F1249" s="17">
        <v>0</v>
      </c>
      <c r="G1249" s="17">
        <v>0</v>
      </c>
      <c r="H1249" s="17">
        <v>0</v>
      </c>
      <c r="I1249" s="17">
        <v>0</v>
      </c>
      <c r="J1249" s="17">
        <v>0</v>
      </c>
      <c r="K1249" s="17">
        <v>0</v>
      </c>
      <c r="L1249" s="17">
        <v>0</v>
      </c>
      <c r="M1249" s="17">
        <v>0</v>
      </c>
      <c r="N1249" s="17">
        <v>0</v>
      </c>
      <c r="O1249" s="17">
        <v>0</v>
      </c>
      <c r="P1249" s="17">
        <v>0</v>
      </c>
      <c r="Q1249" s="17">
        <v>0</v>
      </c>
      <c r="R1249" s="17">
        <v>0</v>
      </c>
      <c r="S1249" s="17">
        <v>0</v>
      </c>
      <c r="T1249" s="17">
        <v>0</v>
      </c>
      <c r="U1249" s="105">
        <v>0</v>
      </c>
      <c r="V1249" s="105">
        <v>0</v>
      </c>
      <c r="W1249" s="11">
        <v>0</v>
      </c>
      <c r="X1249" s="11">
        <v>0</v>
      </c>
      <c r="Y1249" s="11">
        <v>0</v>
      </c>
      <c r="Z1249" s="11">
        <v>0</v>
      </c>
    </row>
    <row r="1250" spans="1:26" hidden="1" x14ac:dyDescent="0.25">
      <c r="A1250">
        <v>9</v>
      </c>
      <c r="B1250" t="str">
        <f t="shared" si="40"/>
        <v>FrCC-0152</v>
      </c>
      <c r="C1250" t="s">
        <v>320</v>
      </c>
      <c r="D1250" t="str">
        <f t="shared" si="41"/>
        <v>0152</v>
      </c>
      <c r="E1250" t="s">
        <v>402</v>
      </c>
      <c r="F1250" s="17">
        <v>0</v>
      </c>
      <c r="G1250" s="17">
        <v>0</v>
      </c>
      <c r="H1250" s="17">
        <v>0</v>
      </c>
      <c r="I1250" s="17">
        <v>0</v>
      </c>
      <c r="J1250" s="17">
        <v>0</v>
      </c>
      <c r="K1250" s="17">
        <v>0</v>
      </c>
      <c r="L1250" s="17">
        <v>0</v>
      </c>
      <c r="M1250" s="17">
        <v>0</v>
      </c>
      <c r="N1250" s="17">
        <v>0</v>
      </c>
      <c r="O1250" s="17">
        <v>0</v>
      </c>
      <c r="P1250" s="17">
        <v>0</v>
      </c>
      <c r="Q1250" s="17">
        <v>0</v>
      </c>
      <c r="R1250" s="17">
        <v>0</v>
      </c>
      <c r="S1250" s="17">
        <v>0</v>
      </c>
      <c r="T1250" s="17">
        <v>0</v>
      </c>
      <c r="U1250" s="105">
        <v>0</v>
      </c>
      <c r="V1250" s="105">
        <v>0</v>
      </c>
      <c r="W1250" s="11">
        <v>0</v>
      </c>
      <c r="X1250" s="11">
        <v>0</v>
      </c>
      <c r="Y1250" s="11">
        <v>0</v>
      </c>
      <c r="Z1250" s="11">
        <v>0</v>
      </c>
    </row>
    <row r="1251" spans="1:26" hidden="1" x14ac:dyDescent="0.25">
      <c r="A1251">
        <v>9</v>
      </c>
      <c r="B1251" t="str">
        <f t="shared" si="40"/>
        <v>FrCC-0153</v>
      </c>
      <c r="C1251" t="s">
        <v>320</v>
      </c>
      <c r="D1251" t="str">
        <f t="shared" si="41"/>
        <v>0153</v>
      </c>
      <c r="E1251" t="s">
        <v>403</v>
      </c>
      <c r="F1251" s="17">
        <v>0</v>
      </c>
      <c r="G1251" s="17">
        <v>0</v>
      </c>
      <c r="H1251" s="17">
        <v>0</v>
      </c>
      <c r="I1251" s="17">
        <v>0</v>
      </c>
      <c r="J1251" s="17">
        <v>0</v>
      </c>
      <c r="K1251" s="17">
        <v>0</v>
      </c>
      <c r="L1251" s="17">
        <v>0</v>
      </c>
      <c r="M1251" s="17">
        <v>0</v>
      </c>
      <c r="N1251" s="17">
        <v>0</v>
      </c>
      <c r="O1251" s="17">
        <v>0</v>
      </c>
      <c r="P1251" s="17">
        <v>0</v>
      </c>
      <c r="Q1251" s="17">
        <v>0</v>
      </c>
      <c r="R1251" s="17">
        <v>0</v>
      </c>
      <c r="S1251" s="17">
        <v>0</v>
      </c>
      <c r="T1251" s="17">
        <v>0</v>
      </c>
      <c r="U1251" s="105">
        <v>0</v>
      </c>
      <c r="V1251" s="105">
        <v>0</v>
      </c>
      <c r="W1251" s="11">
        <v>0</v>
      </c>
      <c r="X1251" s="11">
        <v>0</v>
      </c>
      <c r="Y1251" s="11">
        <v>0</v>
      </c>
      <c r="Z1251" s="11">
        <v>0</v>
      </c>
    </row>
    <row r="1252" spans="1:26" hidden="1" x14ac:dyDescent="0.25">
      <c r="A1252">
        <v>9</v>
      </c>
      <c r="B1252" t="str">
        <f t="shared" si="40"/>
        <v>FrCC-0154</v>
      </c>
      <c r="C1252" t="s">
        <v>320</v>
      </c>
      <c r="D1252" t="str">
        <f t="shared" si="41"/>
        <v>0154</v>
      </c>
      <c r="E1252" t="s">
        <v>404</v>
      </c>
      <c r="F1252" s="17">
        <v>0</v>
      </c>
      <c r="G1252" s="17">
        <v>0</v>
      </c>
      <c r="H1252" s="17">
        <v>0</v>
      </c>
      <c r="I1252" s="17">
        <v>0</v>
      </c>
      <c r="J1252" s="17">
        <v>0</v>
      </c>
      <c r="K1252" s="17">
        <v>0</v>
      </c>
      <c r="L1252" s="17">
        <v>0</v>
      </c>
      <c r="M1252" s="17">
        <v>0</v>
      </c>
      <c r="N1252" s="17">
        <v>0</v>
      </c>
      <c r="O1252" s="17">
        <v>0</v>
      </c>
      <c r="P1252" s="17">
        <v>0</v>
      </c>
      <c r="Q1252" s="17">
        <v>0</v>
      </c>
      <c r="R1252" s="17">
        <v>0</v>
      </c>
      <c r="S1252" s="17">
        <v>0</v>
      </c>
      <c r="T1252" s="17">
        <v>0</v>
      </c>
      <c r="U1252" s="105">
        <v>0</v>
      </c>
      <c r="V1252" s="105">
        <v>0</v>
      </c>
      <c r="W1252" s="11">
        <v>0</v>
      </c>
      <c r="X1252" s="11">
        <v>0</v>
      </c>
      <c r="Y1252" s="11">
        <v>0</v>
      </c>
      <c r="Z1252" s="11">
        <v>0</v>
      </c>
    </row>
    <row r="1253" spans="1:26" hidden="1" x14ac:dyDescent="0.25">
      <c r="A1253">
        <v>9</v>
      </c>
      <c r="B1253" t="str">
        <f t="shared" si="40"/>
        <v>FrCC-0155</v>
      </c>
      <c r="C1253" t="s">
        <v>320</v>
      </c>
      <c r="D1253" t="str">
        <f t="shared" si="41"/>
        <v>0155</v>
      </c>
      <c r="E1253" t="s">
        <v>405</v>
      </c>
      <c r="F1253" s="17">
        <v>0</v>
      </c>
      <c r="G1253" s="17">
        <v>0</v>
      </c>
      <c r="H1253" s="17">
        <v>0</v>
      </c>
      <c r="I1253" s="17">
        <v>0</v>
      </c>
      <c r="J1253" s="17">
        <v>0</v>
      </c>
      <c r="K1253" s="17">
        <v>0</v>
      </c>
      <c r="L1253" s="17">
        <v>0</v>
      </c>
      <c r="M1253" s="17">
        <v>0</v>
      </c>
      <c r="N1253" s="17">
        <v>0</v>
      </c>
      <c r="O1253" s="17">
        <v>0</v>
      </c>
      <c r="P1253" s="17">
        <v>0</v>
      </c>
      <c r="Q1253" s="17">
        <v>0</v>
      </c>
      <c r="R1253" s="17">
        <v>0</v>
      </c>
      <c r="S1253" s="17">
        <v>0</v>
      </c>
      <c r="T1253" s="17">
        <v>0</v>
      </c>
      <c r="U1253" s="105">
        <v>0</v>
      </c>
      <c r="V1253" s="105">
        <v>0</v>
      </c>
      <c r="W1253" s="11">
        <v>0</v>
      </c>
      <c r="X1253" s="11">
        <v>0</v>
      </c>
      <c r="Y1253" s="11">
        <v>0</v>
      </c>
      <c r="Z1253" s="11">
        <v>0</v>
      </c>
    </row>
    <row r="1254" spans="1:26" hidden="1" x14ac:dyDescent="0.25">
      <c r="A1254">
        <v>9</v>
      </c>
      <c r="B1254" t="str">
        <f t="shared" si="40"/>
        <v>FrCC-0160</v>
      </c>
      <c r="C1254" t="s">
        <v>320</v>
      </c>
      <c r="D1254" t="str">
        <f t="shared" si="41"/>
        <v>0160</v>
      </c>
      <c r="E1254" t="s">
        <v>406</v>
      </c>
      <c r="F1254" s="17">
        <v>0</v>
      </c>
      <c r="G1254" s="17">
        <v>0</v>
      </c>
      <c r="H1254" s="17">
        <v>0</v>
      </c>
      <c r="I1254" s="17">
        <v>0</v>
      </c>
      <c r="J1254" s="17">
        <v>0</v>
      </c>
      <c r="K1254" s="17">
        <v>0</v>
      </c>
      <c r="L1254" s="17">
        <v>0</v>
      </c>
      <c r="M1254" s="17">
        <v>0</v>
      </c>
      <c r="N1254" s="17">
        <v>0</v>
      </c>
      <c r="O1254" s="17">
        <v>0</v>
      </c>
      <c r="P1254" s="17">
        <v>0</v>
      </c>
      <c r="Q1254" s="17">
        <v>0</v>
      </c>
      <c r="R1254" s="17">
        <v>0</v>
      </c>
      <c r="S1254" s="17">
        <v>0</v>
      </c>
      <c r="T1254" s="17">
        <v>0</v>
      </c>
      <c r="U1254" s="105">
        <v>0</v>
      </c>
      <c r="V1254" s="105">
        <v>0</v>
      </c>
      <c r="W1254" s="11">
        <v>0</v>
      </c>
      <c r="X1254" s="11">
        <v>0</v>
      </c>
      <c r="Y1254" s="11">
        <v>0</v>
      </c>
      <c r="Z1254" s="11">
        <v>0</v>
      </c>
    </row>
    <row r="1255" spans="1:26" hidden="1" x14ac:dyDescent="0.25">
      <c r="A1255">
        <v>9</v>
      </c>
      <c r="B1255" t="str">
        <f t="shared" si="40"/>
        <v>FrCC-0170</v>
      </c>
      <c r="C1255" t="s">
        <v>320</v>
      </c>
      <c r="D1255" t="str">
        <f t="shared" si="41"/>
        <v>0170</v>
      </c>
      <c r="E1255" t="s">
        <v>407</v>
      </c>
      <c r="F1255" s="17">
        <v>97</v>
      </c>
      <c r="G1255" s="17">
        <v>97</v>
      </c>
      <c r="H1255" s="17">
        <v>0</v>
      </c>
      <c r="I1255" s="17">
        <v>0</v>
      </c>
      <c r="J1255" s="17">
        <v>0</v>
      </c>
      <c r="K1255" s="17">
        <v>0</v>
      </c>
      <c r="L1255" s="17">
        <v>0</v>
      </c>
      <c r="M1255" s="17">
        <v>0</v>
      </c>
      <c r="N1255" s="17">
        <v>0</v>
      </c>
      <c r="O1255" s="17">
        <v>0</v>
      </c>
      <c r="P1255" s="17">
        <v>429</v>
      </c>
      <c r="Q1255" s="17">
        <v>429</v>
      </c>
      <c r="R1255" s="17">
        <v>0</v>
      </c>
      <c r="S1255" s="17">
        <v>0</v>
      </c>
      <c r="T1255" s="17">
        <v>0</v>
      </c>
      <c r="U1255" s="105">
        <v>0</v>
      </c>
      <c r="V1255" s="105">
        <v>126</v>
      </c>
      <c r="W1255" s="11">
        <v>126</v>
      </c>
      <c r="X1255" s="11">
        <v>0</v>
      </c>
      <c r="Y1255" s="11">
        <v>0</v>
      </c>
      <c r="Z1255" s="11">
        <v>112</v>
      </c>
    </row>
    <row r="1256" spans="1:26" hidden="1" x14ac:dyDescent="0.25">
      <c r="A1256">
        <v>9</v>
      </c>
      <c r="B1256" t="str">
        <f t="shared" si="40"/>
        <v>FrCC-0171</v>
      </c>
      <c r="C1256" t="s">
        <v>320</v>
      </c>
      <c r="D1256" t="str">
        <f t="shared" si="41"/>
        <v>0171</v>
      </c>
      <c r="E1256" t="s">
        <v>408</v>
      </c>
      <c r="F1256" s="17">
        <v>3379</v>
      </c>
      <c r="G1256" s="17">
        <v>3379</v>
      </c>
      <c r="H1256" s="17">
        <v>1509</v>
      </c>
      <c r="I1256" s="17">
        <v>1509</v>
      </c>
      <c r="J1256" s="17">
        <v>959.92366000000004</v>
      </c>
      <c r="K1256" s="17">
        <v>959.92366000000004</v>
      </c>
      <c r="L1256" s="17">
        <v>908</v>
      </c>
      <c r="M1256" s="17">
        <v>908</v>
      </c>
      <c r="N1256" s="17">
        <v>862</v>
      </c>
      <c r="O1256" s="17">
        <v>942</v>
      </c>
      <c r="P1256" s="17">
        <v>870</v>
      </c>
      <c r="Q1256" s="17">
        <v>870</v>
      </c>
      <c r="R1256" s="17">
        <v>815</v>
      </c>
      <c r="S1256" s="17">
        <v>815</v>
      </c>
      <c r="T1256" s="17">
        <v>759</v>
      </c>
      <c r="U1256" s="105">
        <v>762</v>
      </c>
      <c r="V1256" s="105">
        <v>705</v>
      </c>
      <c r="W1256" s="11">
        <v>705</v>
      </c>
      <c r="X1256" s="11">
        <v>639</v>
      </c>
      <c r="Y1256" s="11">
        <v>639</v>
      </c>
      <c r="Z1256" s="11">
        <v>575</v>
      </c>
    </row>
    <row r="1257" spans="1:26" hidden="1" x14ac:dyDescent="0.25">
      <c r="A1257">
        <v>9</v>
      </c>
      <c r="B1257" t="str">
        <f t="shared" si="40"/>
        <v>FrCC-0172</v>
      </c>
      <c r="C1257" t="s">
        <v>320</v>
      </c>
      <c r="D1257" t="str">
        <f t="shared" si="41"/>
        <v>0172</v>
      </c>
      <c r="E1257" t="s">
        <v>409</v>
      </c>
      <c r="F1257" s="17">
        <v>749</v>
      </c>
      <c r="G1257" s="17">
        <v>749</v>
      </c>
      <c r="H1257" s="17">
        <v>794</v>
      </c>
      <c r="I1257" s="17">
        <v>794</v>
      </c>
      <c r="J1257" s="17">
        <v>823.83481999999992</v>
      </c>
      <c r="K1257" s="17">
        <v>823.83481999999992</v>
      </c>
      <c r="L1257" s="17">
        <v>875</v>
      </c>
      <c r="M1257" s="17">
        <v>875</v>
      </c>
      <c r="N1257" s="17">
        <v>921</v>
      </c>
      <c r="O1257" s="17">
        <v>1008</v>
      </c>
      <c r="P1257" s="17">
        <v>1072</v>
      </c>
      <c r="Q1257" s="17">
        <v>1072</v>
      </c>
      <c r="R1257" s="17">
        <v>1123</v>
      </c>
      <c r="S1257" s="17">
        <v>1122</v>
      </c>
      <c r="T1257" s="17">
        <v>1107</v>
      </c>
      <c r="U1257" s="105">
        <v>1105</v>
      </c>
      <c r="V1257" s="105">
        <v>1149</v>
      </c>
      <c r="W1257" s="11">
        <v>1149</v>
      </c>
      <c r="X1257" s="11">
        <v>1215</v>
      </c>
      <c r="Y1257" s="11">
        <v>1215</v>
      </c>
      <c r="Z1257" s="11">
        <v>1279</v>
      </c>
    </row>
    <row r="1258" spans="1:26" hidden="1" x14ac:dyDescent="0.25">
      <c r="A1258">
        <v>9</v>
      </c>
      <c r="B1258" t="str">
        <f t="shared" si="40"/>
        <v>FrCC-0173</v>
      </c>
      <c r="C1258" t="s">
        <v>320</v>
      </c>
      <c r="D1258" t="str">
        <f t="shared" si="41"/>
        <v>0173</v>
      </c>
      <c r="E1258" t="s">
        <v>410</v>
      </c>
      <c r="F1258" s="17">
        <v>0</v>
      </c>
      <c r="G1258" s="17">
        <v>0</v>
      </c>
      <c r="H1258" s="17">
        <v>0</v>
      </c>
      <c r="I1258" s="17">
        <v>0</v>
      </c>
      <c r="J1258" s="17">
        <v>0</v>
      </c>
      <c r="K1258" s="17">
        <v>0</v>
      </c>
      <c r="L1258" s="17">
        <v>0</v>
      </c>
      <c r="M1258" s="17">
        <v>0</v>
      </c>
      <c r="N1258" s="17">
        <v>0</v>
      </c>
      <c r="O1258" s="17">
        <v>0</v>
      </c>
      <c r="P1258" s="17">
        <v>0</v>
      </c>
      <c r="Q1258" s="17">
        <v>0</v>
      </c>
      <c r="R1258" s="17">
        <v>0</v>
      </c>
      <c r="S1258" s="17">
        <v>0</v>
      </c>
      <c r="T1258" s="17">
        <v>0</v>
      </c>
      <c r="U1258" s="105">
        <v>0</v>
      </c>
      <c r="V1258" s="105">
        <v>0</v>
      </c>
      <c r="W1258" s="11">
        <v>0</v>
      </c>
      <c r="X1258" s="11">
        <v>0</v>
      </c>
      <c r="Y1258" s="11">
        <v>0</v>
      </c>
      <c r="Z1258" s="11">
        <v>0</v>
      </c>
    </row>
    <row r="1259" spans="1:26" hidden="1" x14ac:dyDescent="0.25">
      <c r="A1259">
        <v>9</v>
      </c>
      <c r="B1259" t="str">
        <f t="shared" si="40"/>
        <v>FrCC-0174</v>
      </c>
      <c r="C1259" t="s">
        <v>320</v>
      </c>
      <c r="D1259" t="str">
        <f t="shared" si="41"/>
        <v>0174</v>
      </c>
      <c r="E1259" t="s">
        <v>411</v>
      </c>
      <c r="F1259" s="17">
        <v>0</v>
      </c>
      <c r="G1259" s="17">
        <v>0</v>
      </c>
      <c r="H1259" s="17">
        <v>0</v>
      </c>
      <c r="I1259" s="17">
        <v>0</v>
      </c>
      <c r="J1259" s="17">
        <v>0</v>
      </c>
      <c r="K1259" s="17">
        <v>0</v>
      </c>
      <c r="L1259" s="17">
        <v>0</v>
      </c>
      <c r="M1259" s="17">
        <v>0</v>
      </c>
      <c r="N1259" s="17">
        <v>0</v>
      </c>
      <c r="O1259" s="17">
        <v>0</v>
      </c>
      <c r="P1259" s="17">
        <v>0</v>
      </c>
      <c r="Q1259" s="17">
        <v>0</v>
      </c>
      <c r="R1259" s="17">
        <v>0</v>
      </c>
      <c r="S1259" s="17">
        <v>0</v>
      </c>
      <c r="T1259" s="17">
        <v>0</v>
      </c>
      <c r="U1259" s="105">
        <v>0</v>
      </c>
      <c r="V1259" s="105">
        <v>0</v>
      </c>
      <c r="W1259" s="11">
        <v>0</v>
      </c>
      <c r="X1259" s="11">
        <v>0</v>
      </c>
      <c r="Y1259" s="11">
        <v>0</v>
      </c>
      <c r="Z1259" s="11">
        <v>0</v>
      </c>
    </row>
    <row r="1260" spans="1:26" hidden="1" x14ac:dyDescent="0.25">
      <c r="A1260">
        <v>9</v>
      </c>
      <c r="B1260" t="str">
        <f t="shared" si="40"/>
        <v>FrCC-0175</v>
      </c>
      <c r="C1260" t="s">
        <v>320</v>
      </c>
      <c r="D1260" t="str">
        <f t="shared" si="41"/>
        <v>0175</v>
      </c>
      <c r="E1260" t="s">
        <v>412</v>
      </c>
      <c r="F1260" s="17">
        <v>0</v>
      </c>
      <c r="G1260" s="17">
        <v>0</v>
      </c>
      <c r="H1260" s="17">
        <v>0</v>
      </c>
      <c r="I1260" s="17">
        <v>0</v>
      </c>
      <c r="J1260" s="17">
        <v>0</v>
      </c>
      <c r="K1260" s="17">
        <v>0</v>
      </c>
      <c r="L1260" s="17">
        <v>0</v>
      </c>
      <c r="M1260" s="17">
        <v>0</v>
      </c>
      <c r="N1260" s="17">
        <v>0</v>
      </c>
      <c r="O1260" s="17">
        <v>0</v>
      </c>
      <c r="P1260" s="17">
        <v>0</v>
      </c>
      <c r="Q1260" s="17">
        <v>0</v>
      </c>
      <c r="R1260" s="17">
        <v>0</v>
      </c>
      <c r="S1260" s="17">
        <v>0</v>
      </c>
      <c r="T1260" s="17">
        <v>0</v>
      </c>
      <c r="U1260" s="105">
        <v>0</v>
      </c>
      <c r="V1260" s="105">
        <v>0</v>
      </c>
      <c r="W1260" s="11">
        <v>0</v>
      </c>
      <c r="X1260" s="11">
        <v>0</v>
      </c>
      <c r="Y1260" s="11">
        <v>0</v>
      </c>
      <c r="Z1260" s="11">
        <v>0</v>
      </c>
    </row>
    <row r="1261" spans="1:26" hidden="1" x14ac:dyDescent="0.25">
      <c r="A1261">
        <v>9</v>
      </c>
      <c r="B1261" t="str">
        <f t="shared" si="40"/>
        <v>FrCC-0176</v>
      </c>
      <c r="C1261" t="s">
        <v>320</v>
      </c>
      <c r="D1261" t="str">
        <f t="shared" si="41"/>
        <v>0176</v>
      </c>
      <c r="E1261" t="s">
        <v>413</v>
      </c>
      <c r="F1261" s="17">
        <v>0</v>
      </c>
      <c r="G1261" s="17">
        <v>0</v>
      </c>
      <c r="H1261" s="17">
        <v>0</v>
      </c>
      <c r="I1261" s="17">
        <v>0</v>
      </c>
      <c r="J1261" s="17">
        <v>0</v>
      </c>
      <c r="K1261" s="17">
        <v>0</v>
      </c>
      <c r="L1261" s="17">
        <v>0</v>
      </c>
      <c r="M1261" s="17">
        <v>0</v>
      </c>
      <c r="N1261" s="17">
        <v>0</v>
      </c>
      <c r="O1261" s="17">
        <v>0</v>
      </c>
      <c r="P1261" s="17">
        <v>0</v>
      </c>
      <c r="Q1261" s="17">
        <v>0</v>
      </c>
      <c r="R1261" s="17">
        <v>0</v>
      </c>
      <c r="S1261" s="17">
        <v>0</v>
      </c>
      <c r="T1261" s="17">
        <v>0</v>
      </c>
      <c r="U1261" s="105">
        <v>0</v>
      </c>
      <c r="V1261" s="105">
        <v>0</v>
      </c>
      <c r="W1261" s="11">
        <v>0</v>
      </c>
      <c r="X1261" s="11">
        <v>0</v>
      </c>
      <c r="Y1261" s="11">
        <v>0</v>
      </c>
      <c r="Z1261" s="11">
        <v>0</v>
      </c>
    </row>
    <row r="1262" spans="1:26" hidden="1" x14ac:dyDescent="0.25">
      <c r="A1262">
        <v>9</v>
      </c>
      <c r="B1262" t="str">
        <f t="shared" si="40"/>
        <v>FrCC-0177</v>
      </c>
      <c r="C1262" t="s">
        <v>320</v>
      </c>
      <c r="D1262" t="str">
        <f t="shared" si="41"/>
        <v>0177</v>
      </c>
      <c r="E1262" t="s">
        <v>414</v>
      </c>
      <c r="F1262" s="17">
        <v>0</v>
      </c>
      <c r="G1262" s="17">
        <v>0</v>
      </c>
      <c r="H1262" s="17">
        <v>0</v>
      </c>
      <c r="I1262" s="17">
        <v>0</v>
      </c>
      <c r="J1262" s="17">
        <v>0</v>
      </c>
      <c r="K1262" s="17">
        <v>0</v>
      </c>
      <c r="L1262" s="17">
        <v>0</v>
      </c>
      <c r="M1262" s="17">
        <v>0</v>
      </c>
      <c r="N1262" s="17">
        <v>0</v>
      </c>
      <c r="O1262" s="17">
        <v>0</v>
      </c>
      <c r="P1262" s="17">
        <v>0</v>
      </c>
      <c r="Q1262" s="17">
        <v>0</v>
      </c>
      <c r="R1262" s="17">
        <v>0</v>
      </c>
      <c r="S1262" s="17">
        <v>0</v>
      </c>
      <c r="T1262" s="17">
        <v>0</v>
      </c>
      <c r="U1262" s="105">
        <v>0</v>
      </c>
      <c r="V1262" s="105">
        <v>0</v>
      </c>
      <c r="W1262" s="11">
        <v>0</v>
      </c>
      <c r="X1262" s="11">
        <v>0</v>
      </c>
      <c r="Y1262" s="11">
        <v>0</v>
      </c>
      <c r="Z1262" s="11">
        <v>0</v>
      </c>
    </row>
    <row r="1263" spans="1:26" hidden="1" x14ac:dyDescent="0.25">
      <c r="A1263">
        <v>9</v>
      </c>
      <c r="B1263" t="str">
        <f t="shared" si="40"/>
        <v>FrCC-0180</v>
      </c>
      <c r="C1263" t="s">
        <v>320</v>
      </c>
      <c r="D1263" t="str">
        <f t="shared" si="41"/>
        <v>0180</v>
      </c>
      <c r="E1263" t="s">
        <v>415</v>
      </c>
      <c r="F1263" s="17">
        <v>0</v>
      </c>
      <c r="G1263" s="17">
        <v>0</v>
      </c>
      <c r="H1263" s="17">
        <v>0</v>
      </c>
      <c r="I1263" s="17">
        <v>0</v>
      </c>
      <c r="J1263" s="17">
        <v>0</v>
      </c>
      <c r="K1263" s="17">
        <v>0</v>
      </c>
      <c r="L1263" s="17">
        <v>0</v>
      </c>
      <c r="M1263" s="17">
        <v>0</v>
      </c>
      <c r="N1263" s="17">
        <v>0</v>
      </c>
      <c r="O1263" s="17">
        <v>0</v>
      </c>
      <c r="P1263" s="17">
        <v>0</v>
      </c>
      <c r="Q1263" s="17">
        <v>0</v>
      </c>
      <c r="R1263" s="17">
        <v>0</v>
      </c>
      <c r="S1263" s="17">
        <v>0</v>
      </c>
      <c r="T1263" s="17">
        <v>0</v>
      </c>
      <c r="U1263" s="105">
        <v>0</v>
      </c>
      <c r="V1263" s="105">
        <v>0</v>
      </c>
      <c r="W1263" s="11">
        <v>0</v>
      </c>
      <c r="X1263" s="11">
        <v>0</v>
      </c>
      <c r="Y1263" s="11">
        <v>0</v>
      </c>
      <c r="Z1263" s="11">
        <v>0</v>
      </c>
    </row>
    <row r="1264" spans="1:26" hidden="1" x14ac:dyDescent="0.25">
      <c r="A1264">
        <v>9</v>
      </c>
      <c r="B1264" t="str">
        <f t="shared" si="40"/>
        <v>FrCC-01811</v>
      </c>
      <c r="C1264" t="s">
        <v>320</v>
      </c>
      <c r="D1264" t="str">
        <f t="shared" si="41"/>
        <v>01811</v>
      </c>
      <c r="E1264" t="s">
        <v>416</v>
      </c>
      <c r="F1264" s="17">
        <v>0</v>
      </c>
      <c r="G1264" s="17">
        <v>0</v>
      </c>
      <c r="H1264" s="17">
        <v>0</v>
      </c>
      <c r="I1264" s="17">
        <v>0</v>
      </c>
      <c r="J1264" s="17">
        <v>0</v>
      </c>
      <c r="K1264" s="17">
        <v>0</v>
      </c>
      <c r="L1264" s="17">
        <v>406</v>
      </c>
      <c r="M1264" s="17">
        <v>406</v>
      </c>
      <c r="N1264" s="17">
        <v>58</v>
      </c>
      <c r="O1264" s="17">
        <v>58</v>
      </c>
      <c r="P1264" s="17">
        <v>186</v>
      </c>
      <c r="Q1264" s="17">
        <v>186</v>
      </c>
      <c r="R1264" s="17">
        <v>232</v>
      </c>
      <c r="S1264" s="17">
        <v>232</v>
      </c>
      <c r="T1264" s="17">
        <v>232</v>
      </c>
      <c r="U1264" s="105">
        <v>0</v>
      </c>
      <c r="V1264" s="105">
        <v>232</v>
      </c>
      <c r="W1264" s="11">
        <v>232</v>
      </c>
      <c r="X1264" s="11">
        <v>0</v>
      </c>
      <c r="Y1264" s="11">
        <v>252</v>
      </c>
      <c r="Z1264" s="11">
        <v>0</v>
      </c>
    </row>
    <row r="1265" spans="1:26" hidden="1" x14ac:dyDescent="0.25">
      <c r="A1265">
        <v>9</v>
      </c>
      <c r="B1265" t="str">
        <f t="shared" si="40"/>
        <v>FrCC-01812</v>
      </c>
      <c r="C1265" t="s">
        <v>320</v>
      </c>
      <c r="D1265" t="str">
        <f t="shared" si="41"/>
        <v>01812</v>
      </c>
      <c r="E1265" t="s">
        <v>417</v>
      </c>
      <c r="F1265" s="17">
        <v>58</v>
      </c>
      <c r="G1265" s="17">
        <v>58</v>
      </c>
      <c r="H1265" s="17">
        <v>174</v>
      </c>
      <c r="I1265" s="17">
        <v>174</v>
      </c>
      <c r="J1265" s="17">
        <v>58</v>
      </c>
      <c r="K1265" s="17">
        <v>58</v>
      </c>
      <c r="L1265" s="17">
        <v>0</v>
      </c>
      <c r="M1265" s="17">
        <v>0</v>
      </c>
      <c r="N1265" s="17">
        <v>0</v>
      </c>
      <c r="O1265" s="17">
        <v>0</v>
      </c>
      <c r="P1265" s="17">
        <v>0</v>
      </c>
      <c r="Q1265" s="17">
        <v>0</v>
      </c>
      <c r="R1265" s="17">
        <v>0</v>
      </c>
      <c r="S1265" s="17">
        <v>0</v>
      </c>
      <c r="T1265" s="17">
        <v>0</v>
      </c>
      <c r="U1265" s="105">
        <v>232</v>
      </c>
      <c r="V1265" s="105">
        <v>0</v>
      </c>
      <c r="W1265" s="11">
        <v>0</v>
      </c>
      <c r="X1265" s="11">
        <v>0</v>
      </c>
      <c r="Y1265" s="11">
        <v>0</v>
      </c>
      <c r="Z1265" s="11">
        <v>252</v>
      </c>
    </row>
    <row r="1266" spans="1:26" hidden="1" x14ac:dyDescent="0.25">
      <c r="A1266">
        <v>9</v>
      </c>
      <c r="B1266" t="str">
        <f t="shared" si="40"/>
        <v>FrCC-01821</v>
      </c>
      <c r="C1266" t="s">
        <v>320</v>
      </c>
      <c r="D1266" t="str">
        <f t="shared" si="41"/>
        <v>01821</v>
      </c>
      <c r="E1266" t="s">
        <v>418</v>
      </c>
      <c r="F1266" s="17">
        <v>0</v>
      </c>
      <c r="G1266" s="17">
        <v>0</v>
      </c>
      <c r="H1266" s="17">
        <v>0</v>
      </c>
      <c r="I1266" s="17">
        <v>0</v>
      </c>
      <c r="J1266" s="17">
        <v>0</v>
      </c>
      <c r="K1266" s="17">
        <v>0</v>
      </c>
      <c r="L1266" s="17">
        <v>0</v>
      </c>
      <c r="M1266" s="17">
        <v>0</v>
      </c>
      <c r="N1266" s="17">
        <v>0</v>
      </c>
      <c r="O1266" s="17">
        <v>0</v>
      </c>
      <c r="P1266" s="17">
        <v>0</v>
      </c>
      <c r="Q1266" s="17">
        <v>0</v>
      </c>
      <c r="R1266" s="17">
        <v>0</v>
      </c>
      <c r="S1266" s="17">
        <v>0</v>
      </c>
      <c r="T1266" s="17">
        <v>0</v>
      </c>
      <c r="U1266" s="105">
        <v>0</v>
      </c>
      <c r="V1266" s="105">
        <v>0</v>
      </c>
      <c r="W1266" s="11">
        <v>0</v>
      </c>
      <c r="X1266" s="11">
        <v>0</v>
      </c>
      <c r="Y1266" s="11">
        <v>0</v>
      </c>
      <c r="Z1266" s="11">
        <v>0</v>
      </c>
    </row>
    <row r="1267" spans="1:26" hidden="1" x14ac:dyDescent="0.25">
      <c r="A1267">
        <v>9</v>
      </c>
      <c r="B1267" t="str">
        <f t="shared" si="40"/>
        <v>FrCC-01822</v>
      </c>
      <c r="C1267" t="s">
        <v>320</v>
      </c>
      <c r="D1267" t="str">
        <f t="shared" si="41"/>
        <v>01822</v>
      </c>
      <c r="E1267" t="s">
        <v>419</v>
      </c>
      <c r="F1267" s="17">
        <v>0</v>
      </c>
      <c r="G1267" s="17">
        <v>0</v>
      </c>
      <c r="H1267" s="17">
        <v>0</v>
      </c>
      <c r="I1267" s="17">
        <v>0</v>
      </c>
      <c r="J1267" s="17">
        <v>0</v>
      </c>
      <c r="K1267" s="17">
        <v>0</v>
      </c>
      <c r="L1267" s="17">
        <v>0</v>
      </c>
      <c r="M1267" s="17">
        <v>0</v>
      </c>
      <c r="N1267" s="17">
        <v>0</v>
      </c>
      <c r="O1267" s="17">
        <v>0</v>
      </c>
      <c r="P1267" s="17">
        <v>0</v>
      </c>
      <c r="Q1267" s="17">
        <v>0</v>
      </c>
      <c r="R1267" s="17">
        <v>0</v>
      </c>
      <c r="S1267" s="17">
        <v>0</v>
      </c>
      <c r="T1267" s="17">
        <v>0</v>
      </c>
      <c r="U1267" s="105">
        <v>0</v>
      </c>
      <c r="V1267" s="105">
        <v>0</v>
      </c>
      <c r="W1267" s="11">
        <v>0</v>
      </c>
      <c r="X1267" s="11">
        <v>0</v>
      </c>
      <c r="Y1267" s="11">
        <v>0</v>
      </c>
      <c r="Z1267" s="11">
        <v>0</v>
      </c>
    </row>
    <row r="1268" spans="1:26" hidden="1" x14ac:dyDescent="0.25">
      <c r="A1268">
        <v>9</v>
      </c>
      <c r="B1268" t="str">
        <f t="shared" si="40"/>
        <v>FrCC-0183</v>
      </c>
      <c r="C1268" t="s">
        <v>320</v>
      </c>
      <c r="D1268" t="str">
        <f t="shared" si="41"/>
        <v>0183</v>
      </c>
      <c r="E1268" t="s">
        <v>420</v>
      </c>
      <c r="F1268" s="17">
        <v>0</v>
      </c>
      <c r="G1268" s="17">
        <v>0</v>
      </c>
      <c r="H1268" s="17">
        <v>0</v>
      </c>
      <c r="I1268" s="17">
        <v>0</v>
      </c>
      <c r="J1268" s="17">
        <v>0</v>
      </c>
      <c r="K1268" s="17">
        <v>0</v>
      </c>
      <c r="L1268" s="17">
        <v>0</v>
      </c>
      <c r="M1268" s="17">
        <v>0</v>
      </c>
      <c r="N1268" s="17">
        <v>0</v>
      </c>
      <c r="O1268" s="17">
        <v>0</v>
      </c>
      <c r="P1268" s="17">
        <v>0</v>
      </c>
      <c r="Q1268" s="17">
        <v>0</v>
      </c>
      <c r="R1268" s="17">
        <v>0</v>
      </c>
      <c r="S1268" s="17">
        <v>0</v>
      </c>
      <c r="T1268" s="17">
        <v>0</v>
      </c>
      <c r="U1268" s="105">
        <v>0</v>
      </c>
      <c r="V1268" s="105">
        <v>0</v>
      </c>
      <c r="W1268" s="11">
        <v>0</v>
      </c>
      <c r="X1268" s="11">
        <v>0</v>
      </c>
      <c r="Y1268" s="11">
        <v>0</v>
      </c>
      <c r="Z1268" s="11">
        <v>0</v>
      </c>
    </row>
    <row r="1269" spans="1:26" hidden="1" x14ac:dyDescent="0.25">
      <c r="A1269">
        <v>9</v>
      </c>
      <c r="B1269" t="str">
        <f t="shared" si="40"/>
        <v>FrCC-0184</v>
      </c>
      <c r="C1269" t="s">
        <v>320</v>
      </c>
      <c r="D1269" t="str">
        <f t="shared" si="41"/>
        <v>0184</v>
      </c>
      <c r="E1269" t="s">
        <v>421</v>
      </c>
      <c r="F1269" s="17">
        <v>0</v>
      </c>
      <c r="G1269" s="17">
        <v>0</v>
      </c>
      <c r="H1269" s="17">
        <v>0</v>
      </c>
      <c r="I1269" s="17">
        <v>0</v>
      </c>
      <c r="J1269" s="17">
        <v>0</v>
      </c>
      <c r="K1269" s="17">
        <v>0</v>
      </c>
      <c r="L1269" s="17">
        <v>0</v>
      </c>
      <c r="M1269" s="17">
        <v>0</v>
      </c>
      <c r="N1269" s="17">
        <v>0</v>
      </c>
      <c r="O1269" s="17">
        <v>0</v>
      </c>
      <c r="P1269" s="17">
        <v>0</v>
      </c>
      <c r="Q1269" s="17">
        <v>0</v>
      </c>
      <c r="R1269" s="17">
        <v>0</v>
      </c>
      <c r="S1269" s="17">
        <v>0</v>
      </c>
      <c r="T1269" s="17">
        <v>0</v>
      </c>
      <c r="U1269" s="105">
        <v>0</v>
      </c>
      <c r="V1269" s="105">
        <v>0</v>
      </c>
      <c r="W1269" s="11">
        <v>0</v>
      </c>
      <c r="X1269" s="11">
        <v>0</v>
      </c>
      <c r="Y1269" s="11">
        <v>0</v>
      </c>
      <c r="Z1269" s="11">
        <v>0</v>
      </c>
    </row>
    <row r="1270" spans="1:26" hidden="1" x14ac:dyDescent="0.25">
      <c r="A1270">
        <v>9</v>
      </c>
      <c r="B1270" t="str">
        <f t="shared" si="40"/>
        <v>FrCC-0210</v>
      </c>
      <c r="C1270" t="s">
        <v>320</v>
      </c>
      <c r="D1270" t="str">
        <f t="shared" si="41"/>
        <v>0210</v>
      </c>
      <c r="E1270" t="s">
        <v>423</v>
      </c>
      <c r="F1270" s="17">
        <v>0</v>
      </c>
      <c r="G1270" s="17">
        <v>0</v>
      </c>
      <c r="H1270" s="17">
        <v>0</v>
      </c>
      <c r="I1270" s="17">
        <v>0</v>
      </c>
      <c r="J1270" s="17">
        <v>0</v>
      </c>
      <c r="K1270" s="17">
        <v>0</v>
      </c>
      <c r="L1270" s="17">
        <v>0</v>
      </c>
      <c r="M1270" s="17">
        <v>0</v>
      </c>
      <c r="N1270" s="17">
        <v>0</v>
      </c>
      <c r="O1270" s="17">
        <v>0</v>
      </c>
      <c r="P1270" s="17">
        <v>0</v>
      </c>
      <c r="Q1270" s="17">
        <v>0</v>
      </c>
      <c r="R1270" s="17">
        <v>0</v>
      </c>
      <c r="S1270" s="17">
        <v>0</v>
      </c>
      <c r="T1270" s="17">
        <v>0</v>
      </c>
      <c r="U1270" s="105">
        <v>0</v>
      </c>
      <c r="V1270" s="105">
        <v>0</v>
      </c>
      <c r="W1270" s="11">
        <v>0</v>
      </c>
      <c r="X1270" s="11">
        <v>0</v>
      </c>
      <c r="Y1270" s="11">
        <v>0</v>
      </c>
      <c r="Z1270" s="11">
        <v>0</v>
      </c>
    </row>
    <row r="1271" spans="1:26" hidden="1" x14ac:dyDescent="0.25">
      <c r="A1271">
        <v>9</v>
      </c>
      <c r="B1271" t="str">
        <f t="shared" si="40"/>
        <v>FrCC-0214</v>
      </c>
      <c r="C1271" t="s">
        <v>320</v>
      </c>
      <c r="D1271" t="str">
        <f t="shared" si="41"/>
        <v>0214</v>
      </c>
      <c r="E1271" t="s">
        <v>424</v>
      </c>
      <c r="F1271" s="17">
        <v>0</v>
      </c>
      <c r="G1271" s="17">
        <v>0</v>
      </c>
      <c r="H1271" s="17">
        <v>0</v>
      </c>
      <c r="I1271" s="17">
        <v>0</v>
      </c>
      <c r="J1271" s="17">
        <v>0</v>
      </c>
      <c r="K1271" s="17">
        <v>0</v>
      </c>
      <c r="L1271" s="17">
        <v>0</v>
      </c>
      <c r="M1271" s="17">
        <v>0</v>
      </c>
      <c r="N1271" s="17">
        <v>0</v>
      </c>
      <c r="O1271" s="17">
        <v>0</v>
      </c>
      <c r="P1271" s="17">
        <v>0</v>
      </c>
      <c r="Q1271" s="17">
        <v>0</v>
      </c>
      <c r="R1271" s="17">
        <v>0</v>
      </c>
      <c r="S1271" s="17">
        <v>0</v>
      </c>
      <c r="T1271" s="17">
        <v>0</v>
      </c>
      <c r="U1271" s="105">
        <v>0</v>
      </c>
      <c r="V1271" s="105">
        <v>0</v>
      </c>
      <c r="W1271" s="11">
        <v>0</v>
      </c>
      <c r="X1271" s="11">
        <v>0</v>
      </c>
      <c r="Y1271" s="11">
        <v>0</v>
      </c>
      <c r="Z1271" s="11">
        <v>0</v>
      </c>
    </row>
    <row r="1272" spans="1:26" hidden="1" x14ac:dyDescent="0.25">
      <c r="A1272">
        <v>9</v>
      </c>
      <c r="B1272" t="str">
        <f t="shared" si="40"/>
        <v>FrCC-022</v>
      </c>
      <c r="C1272" t="s">
        <v>320</v>
      </c>
      <c r="D1272" t="str">
        <f t="shared" si="41"/>
        <v>022</v>
      </c>
      <c r="E1272" t="s">
        <v>425</v>
      </c>
      <c r="F1272" s="17">
        <v>0</v>
      </c>
      <c r="G1272" s="17">
        <v>0</v>
      </c>
      <c r="H1272" s="17">
        <v>0</v>
      </c>
      <c r="I1272" s="17">
        <v>0</v>
      </c>
      <c r="J1272" s="17">
        <v>0</v>
      </c>
      <c r="K1272" s="17">
        <v>0</v>
      </c>
      <c r="L1272" s="17">
        <v>0</v>
      </c>
      <c r="M1272" s="17">
        <v>0</v>
      </c>
      <c r="N1272" s="17">
        <v>0</v>
      </c>
      <c r="O1272" s="17">
        <v>0</v>
      </c>
      <c r="P1272" s="17">
        <v>0</v>
      </c>
      <c r="Q1272" s="17">
        <v>0</v>
      </c>
      <c r="R1272" s="17">
        <v>0</v>
      </c>
      <c r="S1272" s="17">
        <v>0</v>
      </c>
      <c r="T1272" s="17">
        <v>0</v>
      </c>
      <c r="U1272" s="105">
        <v>0</v>
      </c>
      <c r="V1272" s="105">
        <v>0</v>
      </c>
      <c r="W1272" s="11">
        <v>0</v>
      </c>
      <c r="X1272" s="11">
        <v>0</v>
      </c>
      <c r="Y1272" s="11">
        <v>0</v>
      </c>
      <c r="Z1272" s="11">
        <v>0</v>
      </c>
    </row>
    <row r="1273" spans="1:26" hidden="1" x14ac:dyDescent="0.25">
      <c r="A1273">
        <v>9</v>
      </c>
      <c r="B1273" t="str">
        <f t="shared" si="40"/>
        <v>FrCC-023</v>
      </c>
      <c r="C1273" t="s">
        <v>320</v>
      </c>
      <c r="D1273" t="str">
        <f t="shared" si="41"/>
        <v>023</v>
      </c>
      <c r="E1273" t="s">
        <v>426</v>
      </c>
      <c r="F1273" s="17">
        <v>0</v>
      </c>
      <c r="G1273" s="17">
        <v>0</v>
      </c>
      <c r="H1273" s="17">
        <v>0</v>
      </c>
      <c r="I1273" s="17">
        <v>0</v>
      </c>
      <c r="J1273" s="17">
        <v>0</v>
      </c>
      <c r="K1273" s="17">
        <v>0</v>
      </c>
      <c r="L1273" s="17">
        <v>0</v>
      </c>
      <c r="M1273" s="17">
        <v>0</v>
      </c>
      <c r="N1273" s="17">
        <v>0</v>
      </c>
      <c r="O1273" s="17">
        <v>0</v>
      </c>
      <c r="P1273" s="17">
        <v>0</v>
      </c>
      <c r="Q1273" s="17">
        <v>0</v>
      </c>
      <c r="R1273" s="17">
        <v>0</v>
      </c>
      <c r="S1273" s="17">
        <v>0</v>
      </c>
      <c r="T1273" s="17">
        <v>0</v>
      </c>
      <c r="U1273" s="105">
        <v>0</v>
      </c>
      <c r="V1273" s="105">
        <v>0</v>
      </c>
      <c r="W1273" s="11">
        <v>0</v>
      </c>
      <c r="X1273" s="11">
        <v>0</v>
      </c>
      <c r="Y1273" s="11">
        <v>0</v>
      </c>
      <c r="Z1273" s="11">
        <v>0</v>
      </c>
    </row>
    <row r="1274" spans="1:26" hidden="1" x14ac:dyDescent="0.25">
      <c r="A1274">
        <v>9</v>
      </c>
      <c r="B1274" t="str">
        <f t="shared" si="40"/>
        <v>FrCC-024</v>
      </c>
      <c r="C1274" t="s">
        <v>320</v>
      </c>
      <c r="D1274" t="str">
        <f t="shared" si="41"/>
        <v>024</v>
      </c>
      <c r="E1274" t="s">
        <v>427</v>
      </c>
      <c r="F1274" s="17">
        <v>0</v>
      </c>
      <c r="G1274" s="17">
        <v>0</v>
      </c>
      <c r="H1274" s="17">
        <v>0</v>
      </c>
      <c r="I1274" s="17">
        <v>0</v>
      </c>
      <c r="J1274" s="17">
        <v>0</v>
      </c>
      <c r="K1274" s="17">
        <v>0</v>
      </c>
      <c r="L1274" s="17">
        <v>0</v>
      </c>
      <c r="M1274" s="17">
        <v>0</v>
      </c>
      <c r="N1274" s="17">
        <v>0</v>
      </c>
      <c r="O1274" s="17">
        <v>0</v>
      </c>
      <c r="P1274" s="17">
        <v>0</v>
      </c>
      <c r="Q1274" s="17">
        <v>0</v>
      </c>
      <c r="R1274" s="17">
        <v>0</v>
      </c>
      <c r="S1274" s="17">
        <v>0</v>
      </c>
      <c r="T1274" s="17">
        <v>0</v>
      </c>
      <c r="U1274" s="105">
        <v>0</v>
      </c>
      <c r="V1274" s="105">
        <v>0</v>
      </c>
      <c r="W1274" s="11">
        <v>0</v>
      </c>
      <c r="X1274" s="11">
        <v>0</v>
      </c>
      <c r="Y1274" s="11">
        <v>0</v>
      </c>
      <c r="Z1274" s="11">
        <v>0</v>
      </c>
    </row>
    <row r="1275" spans="1:26" hidden="1" x14ac:dyDescent="0.25">
      <c r="A1275">
        <v>9</v>
      </c>
      <c r="B1275" t="str">
        <f t="shared" si="40"/>
        <v>FrCC-025</v>
      </c>
      <c r="C1275" t="s">
        <v>320</v>
      </c>
      <c r="D1275" t="str">
        <f t="shared" si="41"/>
        <v>025</v>
      </c>
      <c r="E1275" t="s">
        <v>428</v>
      </c>
      <c r="F1275" s="17">
        <v>0</v>
      </c>
      <c r="G1275" s="17">
        <v>0</v>
      </c>
      <c r="H1275" s="17">
        <v>0</v>
      </c>
      <c r="I1275" s="17">
        <v>0</v>
      </c>
      <c r="J1275" s="17">
        <v>0</v>
      </c>
      <c r="K1275" s="17">
        <v>0</v>
      </c>
      <c r="L1275" s="17">
        <v>0</v>
      </c>
      <c r="M1275" s="17">
        <v>0</v>
      </c>
      <c r="N1275" s="17">
        <v>0</v>
      </c>
      <c r="O1275" s="17">
        <v>0</v>
      </c>
      <c r="P1275" s="17">
        <v>0</v>
      </c>
      <c r="Q1275" s="17">
        <v>0</v>
      </c>
      <c r="R1275" s="17">
        <v>0</v>
      </c>
      <c r="S1275" s="17">
        <v>0</v>
      </c>
      <c r="T1275" s="17">
        <v>0</v>
      </c>
      <c r="U1275" s="105">
        <v>0</v>
      </c>
      <c r="V1275" s="105">
        <v>0</v>
      </c>
      <c r="W1275" s="11">
        <v>0</v>
      </c>
      <c r="X1275" s="11">
        <v>0</v>
      </c>
      <c r="Y1275" s="11">
        <v>0</v>
      </c>
      <c r="Z1275" s="11">
        <v>0</v>
      </c>
    </row>
    <row r="1276" spans="1:26" hidden="1" x14ac:dyDescent="0.25">
      <c r="A1276">
        <v>9</v>
      </c>
      <c r="B1276" t="str">
        <f t="shared" si="40"/>
        <v>FrCC-030</v>
      </c>
      <c r="C1276" t="s">
        <v>320</v>
      </c>
      <c r="D1276" t="str">
        <f t="shared" si="41"/>
        <v>030</v>
      </c>
      <c r="E1276" t="s">
        <v>430</v>
      </c>
      <c r="F1276" s="17">
        <v>0</v>
      </c>
      <c r="G1276" s="17">
        <v>0</v>
      </c>
      <c r="H1276" s="17">
        <v>0</v>
      </c>
      <c r="I1276" s="17">
        <v>0</v>
      </c>
      <c r="J1276" s="17">
        <v>0</v>
      </c>
      <c r="K1276" s="17">
        <v>0</v>
      </c>
      <c r="L1276" s="17">
        <v>0</v>
      </c>
      <c r="M1276" s="17">
        <v>0</v>
      </c>
      <c r="N1276" s="17">
        <v>0</v>
      </c>
      <c r="O1276" s="17">
        <v>0</v>
      </c>
      <c r="P1276" s="17">
        <v>0</v>
      </c>
      <c r="Q1276" s="17">
        <v>0</v>
      </c>
      <c r="R1276" s="17">
        <v>0</v>
      </c>
      <c r="S1276" s="17">
        <v>0</v>
      </c>
      <c r="T1276" s="17">
        <v>0</v>
      </c>
      <c r="U1276" s="105">
        <v>0</v>
      </c>
      <c r="V1276" s="105">
        <v>0</v>
      </c>
      <c r="W1276" s="11">
        <v>0</v>
      </c>
      <c r="X1276" s="11">
        <v>0</v>
      </c>
      <c r="Y1276" s="11">
        <v>0</v>
      </c>
      <c r="Z1276" s="11">
        <v>0</v>
      </c>
    </row>
    <row r="1277" spans="1:26" hidden="1" x14ac:dyDescent="0.25">
      <c r="A1277">
        <v>9</v>
      </c>
      <c r="B1277" t="str">
        <f t="shared" si="40"/>
        <v>FrCC-031</v>
      </c>
      <c r="C1277" t="s">
        <v>320</v>
      </c>
      <c r="D1277" t="str">
        <f t="shared" si="41"/>
        <v>031</v>
      </c>
      <c r="E1277" t="s">
        <v>431</v>
      </c>
      <c r="F1277" s="17">
        <v>0</v>
      </c>
      <c r="G1277" s="17">
        <v>0</v>
      </c>
      <c r="H1277" s="17">
        <v>0</v>
      </c>
      <c r="I1277" s="17">
        <v>0</v>
      </c>
      <c r="J1277" s="17">
        <v>0</v>
      </c>
      <c r="K1277" s="17">
        <v>0</v>
      </c>
      <c r="L1277" s="17">
        <v>0</v>
      </c>
      <c r="M1277" s="17">
        <v>0</v>
      </c>
      <c r="N1277" s="17">
        <v>0</v>
      </c>
      <c r="O1277" s="17">
        <v>0</v>
      </c>
      <c r="P1277" s="17">
        <v>0</v>
      </c>
      <c r="Q1277" s="17">
        <v>0</v>
      </c>
      <c r="R1277" s="17">
        <v>0</v>
      </c>
      <c r="S1277" s="17">
        <v>0</v>
      </c>
      <c r="T1277" s="17">
        <v>0</v>
      </c>
      <c r="U1277" s="105">
        <v>0</v>
      </c>
      <c r="V1277" s="105">
        <v>0</v>
      </c>
      <c r="W1277" s="11">
        <v>0</v>
      </c>
      <c r="X1277" s="11">
        <v>0</v>
      </c>
      <c r="Y1277" s="11">
        <v>0</v>
      </c>
      <c r="Z1277" s="11">
        <v>0</v>
      </c>
    </row>
    <row r="1278" spans="1:26" hidden="1" x14ac:dyDescent="0.25">
      <c r="A1278">
        <v>9</v>
      </c>
      <c r="B1278" t="str">
        <f t="shared" si="40"/>
        <v>FrCC-0320</v>
      </c>
      <c r="C1278" t="s">
        <v>320</v>
      </c>
      <c r="D1278" t="str">
        <f t="shared" si="41"/>
        <v>0320</v>
      </c>
      <c r="E1278" t="s">
        <v>432</v>
      </c>
      <c r="F1278" s="17">
        <v>0</v>
      </c>
      <c r="G1278" s="17">
        <v>0</v>
      </c>
      <c r="H1278" s="17">
        <v>0</v>
      </c>
      <c r="I1278" s="17">
        <v>0</v>
      </c>
      <c r="J1278" s="17">
        <v>0</v>
      </c>
      <c r="K1278" s="17">
        <v>0</v>
      </c>
      <c r="L1278" s="17">
        <v>0</v>
      </c>
      <c r="M1278" s="17">
        <v>0</v>
      </c>
      <c r="N1278" s="17">
        <v>0</v>
      </c>
      <c r="O1278" s="17">
        <v>0</v>
      </c>
      <c r="P1278" s="17">
        <v>0</v>
      </c>
      <c r="Q1278" s="17">
        <v>0</v>
      </c>
      <c r="R1278" s="17">
        <v>0</v>
      </c>
      <c r="S1278" s="17">
        <v>0</v>
      </c>
      <c r="T1278" s="17">
        <v>0</v>
      </c>
      <c r="U1278" s="105">
        <v>0</v>
      </c>
      <c r="V1278" s="105">
        <v>0</v>
      </c>
      <c r="W1278" s="11">
        <v>0</v>
      </c>
      <c r="X1278" s="11">
        <v>0</v>
      </c>
      <c r="Y1278" s="11">
        <v>0</v>
      </c>
      <c r="Z1278" s="11">
        <v>0</v>
      </c>
    </row>
    <row r="1279" spans="1:26" hidden="1" x14ac:dyDescent="0.25">
      <c r="A1279">
        <v>9</v>
      </c>
      <c r="B1279" t="str">
        <f t="shared" si="40"/>
        <v>FrCC-0321</v>
      </c>
      <c r="C1279" t="s">
        <v>320</v>
      </c>
      <c r="D1279" t="str">
        <f t="shared" si="41"/>
        <v>0321</v>
      </c>
      <c r="E1279" t="s">
        <v>433</v>
      </c>
      <c r="F1279" s="17">
        <v>0</v>
      </c>
      <c r="G1279" s="17">
        <v>0</v>
      </c>
      <c r="H1279" s="17">
        <v>0</v>
      </c>
      <c r="I1279" s="17">
        <v>0</v>
      </c>
      <c r="J1279" s="17">
        <v>0</v>
      </c>
      <c r="K1279" s="17">
        <v>0</v>
      </c>
      <c r="L1279" s="17">
        <v>0</v>
      </c>
      <c r="M1279" s="17">
        <v>0</v>
      </c>
      <c r="N1279" s="17">
        <v>0</v>
      </c>
      <c r="O1279" s="17">
        <v>0</v>
      </c>
      <c r="P1279" s="17">
        <v>0</v>
      </c>
      <c r="Q1279" s="17">
        <v>0</v>
      </c>
      <c r="R1279" s="17">
        <v>0</v>
      </c>
      <c r="S1279" s="17">
        <v>0</v>
      </c>
      <c r="T1279" s="17">
        <v>0</v>
      </c>
      <c r="U1279" s="105">
        <v>0</v>
      </c>
      <c r="V1279" s="105">
        <v>0</v>
      </c>
      <c r="W1279" s="11">
        <v>0</v>
      </c>
      <c r="X1279" s="11">
        <v>0</v>
      </c>
      <c r="Y1279" s="11">
        <v>0</v>
      </c>
      <c r="Z1279" s="11">
        <v>0</v>
      </c>
    </row>
    <row r="1280" spans="1:26" hidden="1" x14ac:dyDescent="0.25">
      <c r="A1280">
        <v>9</v>
      </c>
      <c r="B1280" t="str">
        <f t="shared" si="40"/>
        <v>FrCC-0322</v>
      </c>
      <c r="C1280" t="s">
        <v>320</v>
      </c>
      <c r="D1280" t="str">
        <f t="shared" si="41"/>
        <v>0322</v>
      </c>
      <c r="E1280" t="s">
        <v>434</v>
      </c>
      <c r="F1280" s="17">
        <v>0</v>
      </c>
      <c r="G1280" s="17">
        <v>0</v>
      </c>
      <c r="H1280" s="17">
        <v>0</v>
      </c>
      <c r="I1280" s="17">
        <v>0</v>
      </c>
      <c r="J1280" s="17">
        <v>0</v>
      </c>
      <c r="K1280" s="17">
        <v>0</v>
      </c>
      <c r="L1280" s="17">
        <v>0</v>
      </c>
      <c r="M1280" s="17">
        <v>0</v>
      </c>
      <c r="N1280" s="17">
        <v>0</v>
      </c>
      <c r="O1280" s="17">
        <v>0</v>
      </c>
      <c r="P1280" s="17">
        <v>0</v>
      </c>
      <c r="Q1280" s="17">
        <v>0</v>
      </c>
      <c r="R1280" s="17">
        <v>0</v>
      </c>
      <c r="S1280" s="17">
        <v>0</v>
      </c>
      <c r="T1280" s="17">
        <v>0</v>
      </c>
      <c r="U1280" s="105">
        <v>0</v>
      </c>
      <c r="V1280" s="105">
        <v>0</v>
      </c>
      <c r="W1280" s="11">
        <v>0</v>
      </c>
      <c r="X1280" s="11">
        <v>0</v>
      </c>
      <c r="Y1280" s="11">
        <v>0</v>
      </c>
      <c r="Z1280" s="11">
        <v>0</v>
      </c>
    </row>
    <row r="1281" spans="1:26" hidden="1" x14ac:dyDescent="0.25">
      <c r="A1281">
        <v>9</v>
      </c>
      <c r="B1281" t="str">
        <f t="shared" si="40"/>
        <v>FrCC-033</v>
      </c>
      <c r="C1281" t="s">
        <v>320</v>
      </c>
      <c r="D1281" t="str">
        <f t="shared" si="41"/>
        <v>033</v>
      </c>
      <c r="E1281" t="s">
        <v>435</v>
      </c>
      <c r="F1281" s="17">
        <v>0</v>
      </c>
      <c r="G1281" s="17">
        <v>0</v>
      </c>
      <c r="H1281" s="17">
        <v>0</v>
      </c>
      <c r="I1281" s="17">
        <v>0</v>
      </c>
      <c r="J1281" s="17">
        <v>0</v>
      </c>
      <c r="K1281" s="17">
        <v>0</v>
      </c>
      <c r="L1281" s="17">
        <v>0</v>
      </c>
      <c r="M1281" s="17">
        <v>0</v>
      </c>
      <c r="N1281" s="17">
        <v>0</v>
      </c>
      <c r="O1281" s="17">
        <v>0</v>
      </c>
      <c r="P1281" s="17">
        <v>0</v>
      </c>
      <c r="Q1281" s="17">
        <v>0</v>
      </c>
      <c r="R1281" s="17">
        <v>0</v>
      </c>
      <c r="S1281" s="17">
        <v>0</v>
      </c>
      <c r="T1281" s="17">
        <v>0</v>
      </c>
      <c r="U1281" s="105">
        <v>0</v>
      </c>
      <c r="V1281" s="105">
        <v>0</v>
      </c>
      <c r="W1281" s="11">
        <v>0</v>
      </c>
      <c r="X1281" s="11">
        <v>0</v>
      </c>
      <c r="Y1281" s="11">
        <v>0</v>
      </c>
      <c r="Z1281" s="11">
        <v>0</v>
      </c>
    </row>
    <row r="1282" spans="1:26" hidden="1" x14ac:dyDescent="0.25">
      <c r="A1282">
        <v>9</v>
      </c>
      <c r="B1282" t="str">
        <f t="shared" si="40"/>
        <v>FrCC-034</v>
      </c>
      <c r="C1282" t="s">
        <v>320</v>
      </c>
      <c r="D1282" t="str">
        <f t="shared" si="41"/>
        <v>034</v>
      </c>
      <c r="E1282" t="s">
        <v>436</v>
      </c>
      <c r="F1282" s="17">
        <v>0</v>
      </c>
      <c r="G1282" s="17">
        <v>0</v>
      </c>
      <c r="H1282" s="17">
        <v>0</v>
      </c>
      <c r="I1282" s="17">
        <v>0</v>
      </c>
      <c r="J1282" s="17">
        <v>0</v>
      </c>
      <c r="K1282" s="17">
        <v>0</v>
      </c>
      <c r="L1282" s="17">
        <v>0</v>
      </c>
      <c r="M1282" s="17">
        <v>0</v>
      </c>
      <c r="N1282" s="17">
        <v>0</v>
      </c>
      <c r="O1282" s="17">
        <v>0</v>
      </c>
      <c r="P1282" s="17">
        <v>0</v>
      </c>
      <c r="Q1282" s="17">
        <v>0</v>
      </c>
      <c r="R1282" s="17">
        <v>0</v>
      </c>
      <c r="S1282" s="17">
        <v>0</v>
      </c>
      <c r="T1282" s="17">
        <v>0</v>
      </c>
      <c r="U1282" s="105">
        <v>0</v>
      </c>
      <c r="V1282" s="105">
        <v>0</v>
      </c>
      <c r="W1282" s="11">
        <v>0</v>
      </c>
      <c r="X1282" s="11">
        <v>0</v>
      </c>
      <c r="Y1282" s="11">
        <v>0</v>
      </c>
      <c r="Z1282" s="11">
        <v>0</v>
      </c>
    </row>
    <row r="1283" spans="1:26" hidden="1" x14ac:dyDescent="0.25">
      <c r="A1283">
        <v>9</v>
      </c>
      <c r="B1283" t="str">
        <f t="shared" si="40"/>
        <v>FrCC-0350</v>
      </c>
      <c r="C1283" t="s">
        <v>320</v>
      </c>
      <c r="D1283" t="str">
        <f t="shared" si="41"/>
        <v>0350</v>
      </c>
      <c r="E1283" t="s">
        <v>437</v>
      </c>
      <c r="F1283" s="17">
        <v>0</v>
      </c>
      <c r="G1283" s="17">
        <v>0</v>
      </c>
      <c r="H1283" s="17">
        <v>0</v>
      </c>
      <c r="I1283" s="17">
        <v>0</v>
      </c>
      <c r="J1283" s="17">
        <v>0</v>
      </c>
      <c r="K1283" s="17">
        <v>0</v>
      </c>
      <c r="L1283" s="17">
        <v>0</v>
      </c>
      <c r="M1283" s="17">
        <v>0</v>
      </c>
      <c r="N1283" s="17">
        <v>0</v>
      </c>
      <c r="O1283" s="17">
        <v>0</v>
      </c>
      <c r="P1283" s="17">
        <v>0</v>
      </c>
      <c r="Q1283" s="17">
        <v>0</v>
      </c>
      <c r="R1283" s="17">
        <v>0</v>
      </c>
      <c r="S1283" s="17">
        <v>0</v>
      </c>
      <c r="T1283" s="17">
        <v>0</v>
      </c>
      <c r="U1283" s="105">
        <v>0</v>
      </c>
      <c r="V1283" s="105">
        <v>0</v>
      </c>
      <c r="W1283" s="11">
        <v>0</v>
      </c>
      <c r="X1283" s="11">
        <v>0</v>
      </c>
      <c r="Y1283" s="11">
        <v>0</v>
      </c>
      <c r="Z1283" s="11">
        <v>0</v>
      </c>
    </row>
    <row r="1284" spans="1:26" hidden="1" x14ac:dyDescent="0.25">
      <c r="A1284">
        <v>9</v>
      </c>
      <c r="B1284" t="str">
        <f t="shared" ref="B1284:B1347" si="42">C1284&amp;"-"&amp;D1284</f>
        <v>FrCC-0351</v>
      </c>
      <c r="C1284" t="s">
        <v>320</v>
      </c>
      <c r="D1284" t="str">
        <f t="shared" ref="D1284:D1347" si="43">SUBSTITUTE(E1284,".","")</f>
        <v>0351</v>
      </c>
      <c r="E1284" t="s">
        <v>438</v>
      </c>
      <c r="F1284" s="17">
        <v>0</v>
      </c>
      <c r="G1284" s="17">
        <v>0</v>
      </c>
      <c r="H1284" s="17">
        <v>0</v>
      </c>
      <c r="I1284" s="17">
        <v>0</v>
      </c>
      <c r="J1284" s="17">
        <v>0</v>
      </c>
      <c r="K1284" s="17">
        <v>0</v>
      </c>
      <c r="L1284" s="17">
        <v>0</v>
      </c>
      <c r="M1284" s="17">
        <v>0</v>
      </c>
      <c r="N1284" s="17">
        <v>0</v>
      </c>
      <c r="O1284" s="17">
        <v>0</v>
      </c>
      <c r="P1284" s="17">
        <v>0</v>
      </c>
      <c r="Q1284" s="17">
        <v>0</v>
      </c>
      <c r="R1284" s="17">
        <v>0</v>
      </c>
      <c r="S1284" s="17">
        <v>0</v>
      </c>
      <c r="T1284" s="17">
        <v>0</v>
      </c>
      <c r="U1284" s="105">
        <v>0</v>
      </c>
      <c r="V1284" s="105">
        <v>0</v>
      </c>
      <c r="W1284" s="11">
        <v>0</v>
      </c>
      <c r="X1284" s="11">
        <v>0</v>
      </c>
      <c r="Y1284" s="11">
        <v>0</v>
      </c>
      <c r="Z1284" s="11">
        <v>0</v>
      </c>
    </row>
    <row r="1285" spans="1:26" hidden="1" x14ac:dyDescent="0.25">
      <c r="A1285">
        <v>9</v>
      </c>
      <c r="B1285" t="str">
        <f t="shared" si="42"/>
        <v>FrCC-0352</v>
      </c>
      <c r="C1285" t="s">
        <v>320</v>
      </c>
      <c r="D1285" t="str">
        <f t="shared" si="43"/>
        <v>0352</v>
      </c>
      <c r="E1285" t="s">
        <v>439</v>
      </c>
      <c r="F1285" s="17">
        <v>0</v>
      </c>
      <c r="G1285" s="17">
        <v>0</v>
      </c>
      <c r="H1285" s="17">
        <v>0</v>
      </c>
      <c r="I1285" s="17">
        <v>0</v>
      </c>
      <c r="J1285" s="17">
        <v>0</v>
      </c>
      <c r="K1285" s="17">
        <v>0</v>
      </c>
      <c r="L1285" s="17">
        <v>0</v>
      </c>
      <c r="M1285" s="17">
        <v>0</v>
      </c>
      <c r="N1285" s="17">
        <v>0</v>
      </c>
      <c r="O1285" s="17">
        <v>0</v>
      </c>
      <c r="P1285" s="17">
        <v>0</v>
      </c>
      <c r="Q1285" s="17">
        <v>0</v>
      </c>
      <c r="R1285" s="17">
        <v>0</v>
      </c>
      <c r="S1285" s="17">
        <v>0</v>
      </c>
      <c r="T1285" s="17">
        <v>0</v>
      </c>
      <c r="U1285" s="105">
        <v>0</v>
      </c>
      <c r="V1285" s="105">
        <v>0</v>
      </c>
      <c r="W1285" s="11">
        <v>0</v>
      </c>
      <c r="X1285" s="11">
        <v>0</v>
      </c>
      <c r="Y1285" s="11">
        <v>0</v>
      </c>
      <c r="Z1285" s="11">
        <v>0</v>
      </c>
    </row>
    <row r="1286" spans="1:26" hidden="1" x14ac:dyDescent="0.25">
      <c r="A1286">
        <v>9</v>
      </c>
      <c r="B1286" t="str">
        <f t="shared" si="42"/>
        <v>FrCC-0353</v>
      </c>
      <c r="C1286" t="s">
        <v>320</v>
      </c>
      <c r="D1286" t="str">
        <f t="shared" si="43"/>
        <v>0353</v>
      </c>
      <c r="E1286" t="s">
        <v>440</v>
      </c>
      <c r="F1286" s="17">
        <v>0</v>
      </c>
      <c r="G1286" s="17">
        <v>0</v>
      </c>
      <c r="H1286" s="17">
        <v>0</v>
      </c>
      <c r="I1286" s="17">
        <v>0</v>
      </c>
      <c r="J1286" s="17">
        <v>0</v>
      </c>
      <c r="K1286" s="17">
        <v>0</v>
      </c>
      <c r="L1286" s="17">
        <v>0</v>
      </c>
      <c r="M1286" s="17">
        <v>0</v>
      </c>
      <c r="N1286" s="17">
        <v>0</v>
      </c>
      <c r="O1286" s="17">
        <v>0</v>
      </c>
      <c r="P1286" s="17">
        <v>0</v>
      </c>
      <c r="Q1286" s="17">
        <v>0</v>
      </c>
      <c r="R1286" s="17">
        <v>0</v>
      </c>
      <c r="S1286" s="17">
        <v>0</v>
      </c>
      <c r="T1286" s="17">
        <v>0</v>
      </c>
      <c r="U1286" s="105">
        <v>0</v>
      </c>
      <c r="V1286" s="105">
        <v>0</v>
      </c>
      <c r="W1286" s="11">
        <v>0</v>
      </c>
      <c r="X1286" s="11">
        <v>0</v>
      </c>
      <c r="Y1286" s="11">
        <v>0</v>
      </c>
      <c r="Z1286" s="11">
        <v>0</v>
      </c>
    </row>
    <row r="1287" spans="1:26" hidden="1" x14ac:dyDescent="0.25">
      <c r="A1287">
        <v>9</v>
      </c>
      <c r="B1287" t="str">
        <f t="shared" si="42"/>
        <v>FrCC-0354</v>
      </c>
      <c r="C1287" t="s">
        <v>320</v>
      </c>
      <c r="D1287" t="str">
        <f t="shared" si="43"/>
        <v>0354</v>
      </c>
      <c r="E1287" t="s">
        <v>441</v>
      </c>
      <c r="F1287" s="17">
        <v>0</v>
      </c>
      <c r="G1287" s="17">
        <v>0</v>
      </c>
      <c r="H1287" s="17">
        <v>0</v>
      </c>
      <c r="I1287" s="17">
        <v>0</v>
      </c>
      <c r="J1287" s="17">
        <v>0</v>
      </c>
      <c r="K1287" s="17">
        <v>0</v>
      </c>
      <c r="L1287" s="17">
        <v>0</v>
      </c>
      <c r="M1287" s="17">
        <v>0</v>
      </c>
      <c r="N1287" s="17">
        <v>0</v>
      </c>
      <c r="O1287" s="17">
        <v>0</v>
      </c>
      <c r="P1287" s="17">
        <v>0</v>
      </c>
      <c r="Q1287" s="17">
        <v>0</v>
      </c>
      <c r="R1287" s="17">
        <v>0</v>
      </c>
      <c r="S1287" s="17">
        <v>0</v>
      </c>
      <c r="T1287" s="17">
        <v>0</v>
      </c>
      <c r="U1287" s="105">
        <v>0</v>
      </c>
      <c r="V1287" s="105">
        <v>0</v>
      </c>
      <c r="W1287" s="11">
        <v>0</v>
      </c>
      <c r="X1287" s="11">
        <v>0</v>
      </c>
      <c r="Y1287" s="11">
        <v>0</v>
      </c>
      <c r="Z1287" s="11">
        <v>0</v>
      </c>
    </row>
    <row r="1288" spans="1:26" hidden="1" x14ac:dyDescent="0.25">
      <c r="A1288">
        <v>9</v>
      </c>
      <c r="B1288" t="str">
        <f t="shared" si="42"/>
        <v>FrCC-036</v>
      </c>
      <c r="C1288" t="s">
        <v>320</v>
      </c>
      <c r="D1288" t="str">
        <f t="shared" si="43"/>
        <v>036</v>
      </c>
      <c r="E1288" t="s">
        <v>442</v>
      </c>
      <c r="F1288" s="17">
        <v>0</v>
      </c>
      <c r="G1288" s="17">
        <v>0</v>
      </c>
      <c r="H1288" s="17">
        <v>0</v>
      </c>
      <c r="I1288" s="17">
        <v>0</v>
      </c>
      <c r="J1288" s="17">
        <v>0</v>
      </c>
      <c r="K1288" s="17">
        <v>0</v>
      </c>
      <c r="L1288" s="17">
        <v>0</v>
      </c>
      <c r="M1288" s="17">
        <v>0</v>
      </c>
      <c r="N1288" s="17">
        <v>0</v>
      </c>
      <c r="O1288" s="17">
        <v>0</v>
      </c>
      <c r="P1288" s="17">
        <v>0</v>
      </c>
      <c r="Q1288" s="17">
        <v>0</v>
      </c>
      <c r="R1288" s="17">
        <v>0</v>
      </c>
      <c r="S1288" s="17">
        <v>0</v>
      </c>
      <c r="T1288" s="17">
        <v>0</v>
      </c>
      <c r="U1288" s="105">
        <v>0</v>
      </c>
      <c r="V1288" s="105">
        <v>0</v>
      </c>
      <c r="W1288" s="11">
        <v>0</v>
      </c>
      <c r="X1288" s="11">
        <v>0</v>
      </c>
      <c r="Y1288" s="11">
        <v>0</v>
      </c>
      <c r="Z1288" s="11">
        <v>0</v>
      </c>
    </row>
    <row r="1289" spans="1:26" hidden="1" x14ac:dyDescent="0.25">
      <c r="A1289">
        <v>9</v>
      </c>
      <c r="B1289" t="str">
        <f t="shared" si="42"/>
        <v>FrCC-037</v>
      </c>
      <c r="C1289" t="s">
        <v>320</v>
      </c>
      <c r="D1289" t="str">
        <f t="shared" si="43"/>
        <v>037</v>
      </c>
      <c r="E1289" t="s">
        <v>443</v>
      </c>
      <c r="F1289" s="17">
        <v>0</v>
      </c>
      <c r="G1289" s="17">
        <v>0</v>
      </c>
      <c r="H1289" s="17">
        <v>0</v>
      </c>
      <c r="I1289" s="17">
        <v>0</v>
      </c>
      <c r="J1289" s="17">
        <v>0</v>
      </c>
      <c r="K1289" s="17">
        <v>0</v>
      </c>
      <c r="L1289" s="17">
        <v>0</v>
      </c>
      <c r="M1289" s="17">
        <v>0</v>
      </c>
      <c r="N1289" s="17">
        <v>0</v>
      </c>
      <c r="O1289" s="17">
        <v>0</v>
      </c>
      <c r="P1289" s="17">
        <v>0</v>
      </c>
      <c r="Q1289" s="17">
        <v>0</v>
      </c>
      <c r="R1289" s="17">
        <v>0</v>
      </c>
      <c r="S1289" s="17">
        <v>0</v>
      </c>
      <c r="T1289" s="17">
        <v>0</v>
      </c>
      <c r="U1289" s="105">
        <v>0</v>
      </c>
      <c r="V1289" s="105">
        <v>0</v>
      </c>
      <c r="W1289" s="11">
        <v>0</v>
      </c>
      <c r="X1289" s="11">
        <v>0</v>
      </c>
      <c r="Y1289" s="11">
        <v>0</v>
      </c>
      <c r="Z1289" s="11">
        <v>0</v>
      </c>
    </row>
    <row r="1290" spans="1:26" hidden="1" x14ac:dyDescent="0.25">
      <c r="A1290">
        <v>9</v>
      </c>
      <c r="B1290" t="str">
        <f t="shared" si="42"/>
        <v>FrCC-0410</v>
      </c>
      <c r="C1290" t="s">
        <v>320</v>
      </c>
      <c r="D1290" t="str">
        <f t="shared" si="43"/>
        <v>0410</v>
      </c>
      <c r="E1290" t="s">
        <v>444</v>
      </c>
      <c r="F1290" s="17">
        <v>0</v>
      </c>
      <c r="G1290" s="17">
        <v>0</v>
      </c>
      <c r="H1290" s="17">
        <v>0</v>
      </c>
      <c r="I1290" s="17">
        <v>0</v>
      </c>
      <c r="J1290" s="17">
        <v>0</v>
      </c>
      <c r="K1290" s="17">
        <v>0</v>
      </c>
      <c r="L1290" s="17">
        <v>0</v>
      </c>
      <c r="M1290" s="17">
        <v>0</v>
      </c>
      <c r="N1290" s="17">
        <v>0</v>
      </c>
      <c r="O1290" s="17">
        <v>0</v>
      </c>
      <c r="P1290" s="17">
        <v>0</v>
      </c>
      <c r="Q1290" s="17">
        <v>0</v>
      </c>
      <c r="R1290" s="17">
        <v>0</v>
      </c>
      <c r="S1290" s="17">
        <v>0</v>
      </c>
      <c r="T1290" s="17">
        <v>0</v>
      </c>
      <c r="U1290" s="105">
        <v>0</v>
      </c>
      <c r="V1290" s="105">
        <v>0</v>
      </c>
      <c r="W1290" s="11">
        <v>0</v>
      </c>
      <c r="X1290" s="11">
        <v>0</v>
      </c>
      <c r="Y1290" s="11">
        <v>0</v>
      </c>
      <c r="Z1290" s="11">
        <v>0</v>
      </c>
    </row>
    <row r="1291" spans="1:26" hidden="1" x14ac:dyDescent="0.25">
      <c r="A1291">
        <v>9</v>
      </c>
      <c r="B1291" t="str">
        <f t="shared" si="42"/>
        <v>FrCC-0411</v>
      </c>
      <c r="C1291" t="s">
        <v>320</v>
      </c>
      <c r="D1291" t="str">
        <f t="shared" si="43"/>
        <v>0411</v>
      </c>
      <c r="E1291" t="s">
        <v>445</v>
      </c>
      <c r="F1291" s="17">
        <v>0</v>
      </c>
      <c r="G1291" s="17">
        <v>0</v>
      </c>
      <c r="H1291" s="17">
        <v>0</v>
      </c>
      <c r="I1291" s="17">
        <v>0</v>
      </c>
      <c r="J1291" s="17">
        <v>0</v>
      </c>
      <c r="K1291" s="17">
        <v>0</v>
      </c>
      <c r="L1291" s="17">
        <v>0</v>
      </c>
      <c r="M1291" s="17">
        <v>0</v>
      </c>
      <c r="N1291" s="17">
        <v>0</v>
      </c>
      <c r="O1291" s="17">
        <v>0</v>
      </c>
      <c r="P1291" s="17">
        <v>0</v>
      </c>
      <c r="Q1291" s="17">
        <v>0</v>
      </c>
      <c r="R1291" s="17">
        <v>0</v>
      </c>
      <c r="S1291" s="17">
        <v>0</v>
      </c>
      <c r="T1291" s="17">
        <v>0</v>
      </c>
      <c r="U1291" s="105">
        <v>0</v>
      </c>
      <c r="V1291" s="105">
        <v>0</v>
      </c>
      <c r="W1291" s="11">
        <v>0</v>
      </c>
      <c r="X1291" s="11">
        <v>0</v>
      </c>
      <c r="Y1291" s="11">
        <v>0</v>
      </c>
      <c r="Z1291" s="11">
        <v>0</v>
      </c>
    </row>
    <row r="1292" spans="1:26" hidden="1" x14ac:dyDescent="0.25">
      <c r="A1292">
        <v>9</v>
      </c>
      <c r="B1292" t="str">
        <f t="shared" si="42"/>
        <v>FrCC-0412</v>
      </c>
      <c r="C1292" t="s">
        <v>320</v>
      </c>
      <c r="D1292" t="str">
        <f t="shared" si="43"/>
        <v>0412</v>
      </c>
      <c r="E1292" t="s">
        <v>446</v>
      </c>
      <c r="F1292" s="17">
        <v>1690</v>
      </c>
      <c r="G1292" s="17">
        <v>1690</v>
      </c>
      <c r="H1292" s="17">
        <v>266</v>
      </c>
      <c r="I1292" s="17">
        <v>266</v>
      </c>
      <c r="J1292" s="17">
        <v>215.02</v>
      </c>
      <c r="K1292" s="17">
        <v>215.02</v>
      </c>
      <c r="L1292" s="17">
        <v>262</v>
      </c>
      <c r="M1292" s="17">
        <v>262</v>
      </c>
      <c r="N1292" s="17">
        <v>110</v>
      </c>
      <c r="O1292" s="17">
        <v>159</v>
      </c>
      <c r="P1292" s="17">
        <v>345</v>
      </c>
      <c r="Q1292" s="17">
        <v>345</v>
      </c>
      <c r="R1292" s="17">
        <v>33</v>
      </c>
      <c r="S1292" s="17">
        <v>33</v>
      </c>
      <c r="T1292" s="17">
        <v>9546</v>
      </c>
      <c r="U1292" s="105">
        <v>9546</v>
      </c>
      <c r="V1292" s="105">
        <v>10451</v>
      </c>
      <c r="W1292" s="11">
        <v>10324</v>
      </c>
      <c r="X1292" s="11">
        <v>10215</v>
      </c>
      <c r="Y1292" s="11">
        <v>10215</v>
      </c>
      <c r="Z1292" s="11">
        <v>10509</v>
      </c>
    </row>
    <row r="1293" spans="1:26" hidden="1" x14ac:dyDescent="0.25">
      <c r="A1293">
        <v>9</v>
      </c>
      <c r="B1293" t="str">
        <f t="shared" si="42"/>
        <v>FrCC-0420</v>
      </c>
      <c r="C1293" t="s">
        <v>320</v>
      </c>
      <c r="D1293" t="str">
        <f t="shared" si="43"/>
        <v>0420</v>
      </c>
      <c r="E1293" t="s">
        <v>447</v>
      </c>
      <c r="F1293" s="17">
        <v>0</v>
      </c>
      <c r="G1293" s="17">
        <v>0</v>
      </c>
      <c r="H1293" s="17">
        <v>0</v>
      </c>
      <c r="I1293" s="17">
        <v>0</v>
      </c>
      <c r="J1293" s="17">
        <v>0</v>
      </c>
      <c r="K1293" s="17">
        <v>0</v>
      </c>
      <c r="L1293" s="17">
        <v>0</v>
      </c>
      <c r="M1293" s="17">
        <v>0</v>
      </c>
      <c r="N1293" s="17">
        <v>0</v>
      </c>
      <c r="O1293" s="17">
        <v>0</v>
      </c>
      <c r="P1293" s="17">
        <v>0</v>
      </c>
      <c r="Q1293" s="17">
        <v>0</v>
      </c>
      <c r="R1293" s="17">
        <v>0</v>
      </c>
      <c r="S1293" s="17">
        <v>0</v>
      </c>
      <c r="T1293" s="17">
        <v>0</v>
      </c>
      <c r="U1293" s="105">
        <v>0</v>
      </c>
      <c r="V1293" s="105">
        <v>0</v>
      </c>
      <c r="W1293" s="11">
        <v>0</v>
      </c>
      <c r="X1293" s="11">
        <v>0</v>
      </c>
      <c r="Y1293" s="11">
        <v>0</v>
      </c>
      <c r="Z1293" s="11">
        <v>0</v>
      </c>
    </row>
    <row r="1294" spans="1:26" hidden="1" x14ac:dyDescent="0.25">
      <c r="A1294">
        <v>9</v>
      </c>
      <c r="B1294" t="str">
        <f t="shared" si="42"/>
        <v>FrCC-0421</v>
      </c>
      <c r="C1294" t="s">
        <v>320</v>
      </c>
      <c r="D1294" t="str">
        <f t="shared" si="43"/>
        <v>0421</v>
      </c>
      <c r="E1294" t="s">
        <v>448</v>
      </c>
      <c r="F1294" s="17">
        <v>0</v>
      </c>
      <c r="G1294" s="17">
        <v>0</v>
      </c>
      <c r="H1294" s="17">
        <v>0</v>
      </c>
      <c r="I1294" s="17">
        <v>0</v>
      </c>
      <c r="J1294" s="17">
        <v>0</v>
      </c>
      <c r="K1294" s="17">
        <v>0</v>
      </c>
      <c r="L1294" s="17">
        <v>0</v>
      </c>
      <c r="M1294" s="17">
        <v>0</v>
      </c>
      <c r="N1294" s="17">
        <v>0</v>
      </c>
      <c r="O1294" s="17">
        <v>0</v>
      </c>
      <c r="P1294" s="17">
        <v>0</v>
      </c>
      <c r="Q1294" s="17">
        <v>0</v>
      </c>
      <c r="R1294" s="17">
        <v>0</v>
      </c>
      <c r="S1294" s="17">
        <v>0</v>
      </c>
      <c r="T1294" s="17">
        <v>0</v>
      </c>
      <c r="U1294" s="105">
        <v>0</v>
      </c>
      <c r="V1294" s="105">
        <v>0</v>
      </c>
      <c r="W1294" s="11">
        <v>0</v>
      </c>
      <c r="X1294" s="11">
        <v>0</v>
      </c>
      <c r="Y1294" s="11">
        <v>0</v>
      </c>
      <c r="Z1294" s="11">
        <v>0</v>
      </c>
    </row>
    <row r="1295" spans="1:26" hidden="1" x14ac:dyDescent="0.25">
      <c r="A1295">
        <v>9</v>
      </c>
      <c r="B1295" t="str">
        <f t="shared" si="42"/>
        <v>FrCC-0422</v>
      </c>
      <c r="C1295" t="s">
        <v>320</v>
      </c>
      <c r="D1295" t="str">
        <f t="shared" si="43"/>
        <v>0422</v>
      </c>
      <c r="E1295" t="s">
        <v>449</v>
      </c>
      <c r="F1295" s="17">
        <v>0</v>
      </c>
      <c r="G1295" s="17">
        <v>0</v>
      </c>
      <c r="H1295" s="17">
        <v>0</v>
      </c>
      <c r="I1295" s="17">
        <v>0</v>
      </c>
      <c r="J1295" s="17">
        <v>0</v>
      </c>
      <c r="K1295" s="17">
        <v>0</v>
      </c>
      <c r="L1295" s="17">
        <v>0</v>
      </c>
      <c r="M1295" s="17">
        <v>0</v>
      </c>
      <c r="N1295" s="17">
        <v>0</v>
      </c>
      <c r="O1295" s="17">
        <v>0</v>
      </c>
      <c r="P1295" s="17">
        <v>0</v>
      </c>
      <c r="Q1295" s="17">
        <v>0</v>
      </c>
      <c r="R1295" s="17">
        <v>0</v>
      </c>
      <c r="S1295" s="17">
        <v>0</v>
      </c>
      <c r="T1295" s="17">
        <v>0</v>
      </c>
      <c r="U1295" s="105">
        <v>0</v>
      </c>
      <c r="V1295" s="105">
        <v>0</v>
      </c>
      <c r="W1295" s="11">
        <v>0</v>
      </c>
      <c r="X1295" s="11">
        <v>0</v>
      </c>
      <c r="Y1295" s="11">
        <v>0</v>
      </c>
      <c r="Z1295" s="11">
        <v>0</v>
      </c>
    </row>
    <row r="1296" spans="1:26" hidden="1" x14ac:dyDescent="0.25">
      <c r="A1296">
        <v>9</v>
      </c>
      <c r="B1296" t="str">
        <f t="shared" si="42"/>
        <v>FrCC-0423</v>
      </c>
      <c r="C1296" t="s">
        <v>320</v>
      </c>
      <c r="D1296" t="str">
        <f t="shared" si="43"/>
        <v>0423</v>
      </c>
      <c r="E1296" t="s">
        <v>450</v>
      </c>
      <c r="F1296" s="17">
        <v>0</v>
      </c>
      <c r="G1296" s="17">
        <v>0</v>
      </c>
      <c r="H1296" s="17">
        <v>0</v>
      </c>
      <c r="I1296" s="17">
        <v>0</v>
      </c>
      <c r="J1296" s="17">
        <v>0</v>
      </c>
      <c r="K1296" s="17">
        <v>0</v>
      </c>
      <c r="L1296" s="17">
        <v>0</v>
      </c>
      <c r="M1296" s="17">
        <v>0</v>
      </c>
      <c r="N1296" s="17">
        <v>0</v>
      </c>
      <c r="O1296" s="17">
        <v>0</v>
      </c>
      <c r="P1296" s="17">
        <v>0</v>
      </c>
      <c r="Q1296" s="17">
        <v>0</v>
      </c>
      <c r="R1296" s="17">
        <v>0</v>
      </c>
      <c r="S1296" s="17">
        <v>0</v>
      </c>
      <c r="T1296" s="17">
        <v>0</v>
      </c>
      <c r="U1296" s="105">
        <v>0</v>
      </c>
      <c r="V1296" s="105">
        <v>0</v>
      </c>
      <c r="W1296" s="11">
        <v>0</v>
      </c>
      <c r="X1296" s="11">
        <v>0</v>
      </c>
      <c r="Y1296" s="11">
        <v>0</v>
      </c>
      <c r="Z1296" s="11">
        <v>0</v>
      </c>
    </row>
    <row r="1297" spans="1:26" hidden="1" x14ac:dyDescent="0.25">
      <c r="A1297">
        <v>9</v>
      </c>
      <c r="B1297" t="str">
        <f t="shared" si="42"/>
        <v>FrCC-0430</v>
      </c>
      <c r="C1297" t="s">
        <v>320</v>
      </c>
      <c r="D1297" t="str">
        <f t="shared" si="43"/>
        <v>0430</v>
      </c>
      <c r="E1297" t="s">
        <v>451</v>
      </c>
      <c r="F1297" s="17">
        <v>0</v>
      </c>
      <c r="G1297" s="17">
        <v>0</v>
      </c>
      <c r="H1297" s="17">
        <v>0</v>
      </c>
      <c r="I1297" s="17">
        <v>0</v>
      </c>
      <c r="J1297" s="17">
        <v>0</v>
      </c>
      <c r="K1297" s="17">
        <v>0</v>
      </c>
      <c r="L1297" s="17">
        <v>0</v>
      </c>
      <c r="M1297" s="17">
        <v>0</v>
      </c>
      <c r="N1297" s="17">
        <v>0</v>
      </c>
      <c r="O1297" s="17">
        <v>0</v>
      </c>
      <c r="P1297" s="17">
        <v>0</v>
      </c>
      <c r="Q1297" s="17">
        <v>0</v>
      </c>
      <c r="R1297" s="17">
        <v>0</v>
      </c>
      <c r="S1297" s="17">
        <v>0</v>
      </c>
      <c r="T1297" s="17">
        <v>0</v>
      </c>
      <c r="U1297" s="105">
        <v>0</v>
      </c>
      <c r="V1297" s="105">
        <v>0</v>
      </c>
      <c r="W1297" s="11">
        <v>0</v>
      </c>
      <c r="X1297" s="11">
        <v>0</v>
      </c>
      <c r="Y1297" s="11">
        <v>0</v>
      </c>
      <c r="Z1297" s="11">
        <v>0</v>
      </c>
    </row>
    <row r="1298" spans="1:26" hidden="1" x14ac:dyDescent="0.25">
      <c r="A1298">
        <v>9</v>
      </c>
      <c r="B1298" t="str">
        <f t="shared" si="42"/>
        <v>FrCC-0431</v>
      </c>
      <c r="C1298" t="s">
        <v>320</v>
      </c>
      <c r="D1298" t="str">
        <f t="shared" si="43"/>
        <v>0431</v>
      </c>
      <c r="E1298" t="s">
        <v>452</v>
      </c>
      <c r="F1298" s="17">
        <v>0</v>
      </c>
      <c r="G1298" s="17">
        <v>0</v>
      </c>
      <c r="H1298" s="17">
        <v>0</v>
      </c>
      <c r="I1298" s="17">
        <v>0</v>
      </c>
      <c r="J1298" s="17">
        <v>0</v>
      </c>
      <c r="K1298" s="17">
        <v>0</v>
      </c>
      <c r="L1298" s="17">
        <v>0</v>
      </c>
      <c r="M1298" s="17">
        <v>0</v>
      </c>
      <c r="N1298" s="17">
        <v>0</v>
      </c>
      <c r="O1298" s="17">
        <v>0</v>
      </c>
      <c r="P1298" s="17">
        <v>0</v>
      </c>
      <c r="Q1298" s="17">
        <v>0</v>
      </c>
      <c r="R1298" s="17">
        <v>0</v>
      </c>
      <c r="S1298" s="17">
        <v>0</v>
      </c>
      <c r="T1298" s="17">
        <v>0</v>
      </c>
      <c r="U1298" s="105">
        <v>0</v>
      </c>
      <c r="V1298" s="105">
        <v>0</v>
      </c>
      <c r="W1298" s="11">
        <v>0</v>
      </c>
      <c r="X1298" s="11">
        <v>0</v>
      </c>
      <c r="Y1298" s="11">
        <v>0</v>
      </c>
      <c r="Z1298" s="11">
        <v>0</v>
      </c>
    </row>
    <row r="1299" spans="1:26" hidden="1" x14ac:dyDescent="0.25">
      <c r="A1299">
        <v>9</v>
      </c>
      <c r="B1299" t="str">
        <f t="shared" si="42"/>
        <v>FrCC-0432</v>
      </c>
      <c r="C1299" t="s">
        <v>320</v>
      </c>
      <c r="D1299" t="str">
        <f t="shared" si="43"/>
        <v>0432</v>
      </c>
      <c r="E1299" t="s">
        <v>453</v>
      </c>
      <c r="F1299" s="17">
        <v>0</v>
      </c>
      <c r="G1299" s="17">
        <v>0</v>
      </c>
      <c r="H1299" s="17">
        <v>0</v>
      </c>
      <c r="I1299" s="17">
        <v>0</v>
      </c>
      <c r="J1299" s="17">
        <v>0</v>
      </c>
      <c r="K1299" s="17">
        <v>0</v>
      </c>
      <c r="L1299" s="17">
        <v>0</v>
      </c>
      <c r="M1299" s="17">
        <v>0</v>
      </c>
      <c r="N1299" s="17">
        <v>0</v>
      </c>
      <c r="O1299" s="17">
        <v>0</v>
      </c>
      <c r="P1299" s="17">
        <v>0</v>
      </c>
      <c r="Q1299" s="17">
        <v>0</v>
      </c>
      <c r="R1299" s="17">
        <v>0</v>
      </c>
      <c r="S1299" s="17">
        <v>0</v>
      </c>
      <c r="T1299" s="17">
        <v>0</v>
      </c>
      <c r="U1299" s="105">
        <v>0</v>
      </c>
      <c r="V1299" s="105">
        <v>0</v>
      </c>
      <c r="W1299" s="11">
        <v>0</v>
      </c>
      <c r="X1299" s="11">
        <v>0</v>
      </c>
      <c r="Y1299" s="11">
        <v>0</v>
      </c>
      <c r="Z1299" s="11">
        <v>0</v>
      </c>
    </row>
    <row r="1300" spans="1:26" hidden="1" x14ac:dyDescent="0.25">
      <c r="A1300">
        <v>9</v>
      </c>
      <c r="B1300" t="str">
        <f t="shared" si="42"/>
        <v>FrCC-0433</v>
      </c>
      <c r="C1300" t="s">
        <v>320</v>
      </c>
      <c r="D1300" t="str">
        <f t="shared" si="43"/>
        <v>0433</v>
      </c>
      <c r="E1300" t="s">
        <v>454</v>
      </c>
      <c r="F1300" s="17">
        <v>0</v>
      </c>
      <c r="G1300" s="17">
        <v>0</v>
      </c>
      <c r="H1300" s="17">
        <v>0</v>
      </c>
      <c r="I1300" s="17">
        <v>0</v>
      </c>
      <c r="J1300" s="17">
        <v>0</v>
      </c>
      <c r="K1300" s="17">
        <v>0</v>
      </c>
      <c r="L1300" s="17">
        <v>0</v>
      </c>
      <c r="M1300" s="17">
        <v>0</v>
      </c>
      <c r="N1300" s="17">
        <v>0</v>
      </c>
      <c r="O1300" s="17">
        <v>0</v>
      </c>
      <c r="P1300" s="17">
        <v>0</v>
      </c>
      <c r="Q1300" s="17">
        <v>0</v>
      </c>
      <c r="R1300" s="17">
        <v>0</v>
      </c>
      <c r="S1300" s="17">
        <v>0</v>
      </c>
      <c r="T1300" s="17">
        <v>0</v>
      </c>
      <c r="U1300" s="105">
        <v>0</v>
      </c>
      <c r="V1300" s="105">
        <v>0</v>
      </c>
      <c r="W1300" s="11">
        <v>0</v>
      </c>
      <c r="X1300" s="11">
        <v>0</v>
      </c>
      <c r="Y1300" s="11">
        <v>0</v>
      </c>
      <c r="Z1300" s="11">
        <v>0</v>
      </c>
    </row>
    <row r="1301" spans="1:26" hidden="1" x14ac:dyDescent="0.25">
      <c r="A1301">
        <v>9</v>
      </c>
      <c r="B1301" t="str">
        <f t="shared" si="42"/>
        <v>FrCC-0434</v>
      </c>
      <c r="C1301" t="s">
        <v>320</v>
      </c>
      <c r="D1301" t="str">
        <f t="shared" si="43"/>
        <v>0434</v>
      </c>
      <c r="E1301" t="s">
        <v>455</v>
      </c>
      <c r="F1301" s="17">
        <v>0</v>
      </c>
      <c r="G1301" s="17">
        <v>0</v>
      </c>
      <c r="H1301" s="17">
        <v>0</v>
      </c>
      <c r="I1301" s="17">
        <v>0</v>
      </c>
      <c r="J1301" s="17">
        <v>0</v>
      </c>
      <c r="K1301" s="17">
        <v>0</v>
      </c>
      <c r="L1301" s="17">
        <v>0</v>
      </c>
      <c r="M1301" s="17">
        <v>0</v>
      </c>
      <c r="N1301" s="17">
        <v>0</v>
      </c>
      <c r="O1301" s="17">
        <v>0</v>
      </c>
      <c r="P1301" s="17">
        <v>0</v>
      </c>
      <c r="Q1301" s="17">
        <v>0</v>
      </c>
      <c r="R1301" s="17">
        <v>0</v>
      </c>
      <c r="S1301" s="17">
        <v>0</v>
      </c>
      <c r="T1301" s="17">
        <v>0</v>
      </c>
      <c r="U1301" s="105">
        <v>0</v>
      </c>
      <c r="V1301" s="105">
        <v>0</v>
      </c>
      <c r="W1301" s="11">
        <v>0</v>
      </c>
      <c r="X1301" s="11">
        <v>0</v>
      </c>
      <c r="Y1301" s="11">
        <v>0</v>
      </c>
      <c r="Z1301" s="11">
        <v>0</v>
      </c>
    </row>
    <row r="1302" spans="1:26" hidden="1" x14ac:dyDescent="0.25">
      <c r="A1302">
        <v>9</v>
      </c>
      <c r="B1302" t="str">
        <f t="shared" si="42"/>
        <v>FrCC-0435</v>
      </c>
      <c r="C1302" t="s">
        <v>320</v>
      </c>
      <c r="D1302" t="str">
        <f t="shared" si="43"/>
        <v>0435</v>
      </c>
      <c r="E1302" t="s">
        <v>456</v>
      </c>
      <c r="F1302" s="17">
        <v>0</v>
      </c>
      <c r="G1302" s="17">
        <v>0</v>
      </c>
      <c r="H1302" s="17">
        <v>0</v>
      </c>
      <c r="I1302" s="17">
        <v>0</v>
      </c>
      <c r="J1302" s="17">
        <v>0</v>
      </c>
      <c r="K1302" s="17">
        <v>0</v>
      </c>
      <c r="L1302" s="17">
        <v>0</v>
      </c>
      <c r="M1302" s="17">
        <v>0</v>
      </c>
      <c r="N1302" s="17">
        <v>0</v>
      </c>
      <c r="O1302" s="17">
        <v>0</v>
      </c>
      <c r="P1302" s="17">
        <v>0</v>
      </c>
      <c r="Q1302" s="17">
        <v>0</v>
      </c>
      <c r="R1302" s="17">
        <v>0</v>
      </c>
      <c r="S1302" s="17">
        <v>0</v>
      </c>
      <c r="T1302" s="17">
        <v>0</v>
      </c>
      <c r="U1302" s="105">
        <v>0</v>
      </c>
      <c r="V1302" s="105">
        <v>0</v>
      </c>
      <c r="W1302" s="11">
        <v>0</v>
      </c>
      <c r="X1302" s="11">
        <v>0</v>
      </c>
      <c r="Y1302" s="11">
        <v>0</v>
      </c>
      <c r="Z1302" s="11">
        <v>0</v>
      </c>
    </row>
    <row r="1303" spans="1:26" hidden="1" x14ac:dyDescent="0.25">
      <c r="A1303">
        <v>9</v>
      </c>
      <c r="B1303" t="str">
        <f t="shared" si="42"/>
        <v>FrCC-0436</v>
      </c>
      <c r="C1303" t="s">
        <v>320</v>
      </c>
      <c r="D1303" t="str">
        <f t="shared" si="43"/>
        <v>0436</v>
      </c>
      <c r="E1303" t="s">
        <v>457</v>
      </c>
      <c r="F1303" s="17">
        <v>0</v>
      </c>
      <c r="G1303" s="17">
        <v>0</v>
      </c>
      <c r="H1303" s="17">
        <v>0</v>
      </c>
      <c r="I1303" s="17">
        <v>0</v>
      </c>
      <c r="J1303" s="17">
        <v>0</v>
      </c>
      <c r="K1303" s="17">
        <v>0</v>
      </c>
      <c r="L1303" s="17">
        <v>0</v>
      </c>
      <c r="M1303" s="17">
        <v>0</v>
      </c>
      <c r="N1303" s="17">
        <v>0</v>
      </c>
      <c r="O1303" s="17">
        <v>0</v>
      </c>
      <c r="P1303" s="17">
        <v>0</v>
      </c>
      <c r="Q1303" s="17">
        <v>0</v>
      </c>
      <c r="R1303" s="17">
        <v>0</v>
      </c>
      <c r="S1303" s="17">
        <v>0</v>
      </c>
      <c r="T1303" s="17">
        <v>0</v>
      </c>
      <c r="U1303" s="105">
        <v>0</v>
      </c>
      <c r="V1303" s="105">
        <v>0</v>
      </c>
      <c r="W1303" s="11">
        <v>0</v>
      </c>
      <c r="X1303" s="11">
        <v>0</v>
      </c>
      <c r="Y1303" s="11">
        <v>0</v>
      </c>
      <c r="Z1303" s="11">
        <v>0</v>
      </c>
    </row>
    <row r="1304" spans="1:26" hidden="1" x14ac:dyDescent="0.25">
      <c r="A1304">
        <v>9</v>
      </c>
      <c r="B1304" t="str">
        <f t="shared" si="42"/>
        <v>FrCC-0440</v>
      </c>
      <c r="C1304" t="s">
        <v>320</v>
      </c>
      <c r="D1304" t="str">
        <f t="shared" si="43"/>
        <v>0440</v>
      </c>
      <c r="E1304" t="s">
        <v>458</v>
      </c>
      <c r="F1304" s="17">
        <v>0</v>
      </c>
      <c r="G1304" s="17">
        <v>0</v>
      </c>
      <c r="H1304" s="17">
        <v>0</v>
      </c>
      <c r="I1304" s="17">
        <v>0</v>
      </c>
      <c r="J1304" s="17">
        <v>0</v>
      </c>
      <c r="K1304" s="17">
        <v>0</v>
      </c>
      <c r="L1304" s="17">
        <v>0</v>
      </c>
      <c r="M1304" s="17">
        <v>0</v>
      </c>
      <c r="N1304" s="17">
        <v>0</v>
      </c>
      <c r="O1304" s="17">
        <v>0</v>
      </c>
      <c r="P1304" s="17">
        <v>0</v>
      </c>
      <c r="Q1304" s="17">
        <v>0</v>
      </c>
      <c r="R1304" s="17">
        <v>0</v>
      </c>
      <c r="S1304" s="17">
        <v>0</v>
      </c>
      <c r="T1304" s="17">
        <v>0</v>
      </c>
      <c r="U1304" s="105">
        <v>0</v>
      </c>
      <c r="V1304" s="105">
        <v>0</v>
      </c>
      <c r="W1304" s="11">
        <v>0</v>
      </c>
      <c r="X1304" s="11">
        <v>0</v>
      </c>
      <c r="Y1304" s="11">
        <v>0</v>
      </c>
      <c r="Z1304" s="11">
        <v>0</v>
      </c>
    </row>
    <row r="1305" spans="1:26" hidden="1" x14ac:dyDescent="0.25">
      <c r="A1305">
        <v>9</v>
      </c>
      <c r="B1305" t="str">
        <f t="shared" si="42"/>
        <v>FrCC-0441</v>
      </c>
      <c r="C1305" t="s">
        <v>320</v>
      </c>
      <c r="D1305" t="str">
        <f t="shared" si="43"/>
        <v>0441</v>
      </c>
      <c r="E1305" t="s">
        <v>459</v>
      </c>
      <c r="F1305" s="17">
        <v>0</v>
      </c>
      <c r="G1305" s="17">
        <v>0</v>
      </c>
      <c r="H1305" s="17">
        <v>0</v>
      </c>
      <c r="I1305" s="17">
        <v>0</v>
      </c>
      <c r="J1305" s="17">
        <v>0</v>
      </c>
      <c r="K1305" s="17">
        <v>0</v>
      </c>
      <c r="L1305" s="17">
        <v>0</v>
      </c>
      <c r="M1305" s="17">
        <v>0</v>
      </c>
      <c r="N1305" s="17">
        <v>0</v>
      </c>
      <c r="O1305" s="17">
        <v>0</v>
      </c>
      <c r="P1305" s="17">
        <v>0</v>
      </c>
      <c r="Q1305" s="17">
        <v>0</v>
      </c>
      <c r="R1305" s="17">
        <v>0</v>
      </c>
      <c r="S1305" s="17">
        <v>0</v>
      </c>
      <c r="T1305" s="17">
        <v>0</v>
      </c>
      <c r="U1305" s="105">
        <v>0</v>
      </c>
      <c r="V1305" s="105">
        <v>0</v>
      </c>
      <c r="W1305" s="11">
        <v>0</v>
      </c>
      <c r="X1305" s="11">
        <v>0</v>
      </c>
      <c r="Y1305" s="11">
        <v>0</v>
      </c>
      <c r="Z1305" s="11">
        <v>0</v>
      </c>
    </row>
    <row r="1306" spans="1:26" hidden="1" x14ac:dyDescent="0.25">
      <c r="A1306">
        <v>9</v>
      </c>
      <c r="B1306" t="str">
        <f t="shared" si="42"/>
        <v>FrCC-0442</v>
      </c>
      <c r="C1306" t="s">
        <v>320</v>
      </c>
      <c r="D1306" t="str">
        <f t="shared" si="43"/>
        <v>0442</v>
      </c>
      <c r="E1306" t="s">
        <v>460</v>
      </c>
      <c r="F1306" s="17">
        <v>0</v>
      </c>
      <c r="G1306" s="17">
        <v>0</v>
      </c>
      <c r="H1306" s="17">
        <v>0</v>
      </c>
      <c r="I1306" s="17">
        <v>0</v>
      </c>
      <c r="J1306" s="17">
        <v>0</v>
      </c>
      <c r="K1306" s="17">
        <v>0</v>
      </c>
      <c r="L1306" s="17">
        <v>0</v>
      </c>
      <c r="M1306" s="17">
        <v>0</v>
      </c>
      <c r="N1306" s="17">
        <v>0</v>
      </c>
      <c r="O1306" s="17">
        <v>0</v>
      </c>
      <c r="P1306" s="17">
        <v>0</v>
      </c>
      <c r="Q1306" s="17">
        <v>0</v>
      </c>
      <c r="R1306" s="17">
        <v>0</v>
      </c>
      <c r="S1306" s="17">
        <v>0</v>
      </c>
      <c r="T1306" s="17">
        <v>0</v>
      </c>
      <c r="U1306" s="105">
        <v>0</v>
      </c>
      <c r="V1306" s="105">
        <v>0</v>
      </c>
      <c r="W1306" s="11">
        <v>0</v>
      </c>
      <c r="X1306" s="11">
        <v>0</v>
      </c>
      <c r="Y1306" s="11">
        <v>0</v>
      </c>
      <c r="Z1306" s="11">
        <v>0</v>
      </c>
    </row>
    <row r="1307" spans="1:26" hidden="1" x14ac:dyDescent="0.25">
      <c r="A1307">
        <v>9</v>
      </c>
      <c r="B1307" t="str">
        <f t="shared" si="42"/>
        <v>FrCC-0443</v>
      </c>
      <c r="C1307" t="s">
        <v>320</v>
      </c>
      <c r="D1307" t="str">
        <f t="shared" si="43"/>
        <v>0443</v>
      </c>
      <c r="E1307" t="s">
        <v>461</v>
      </c>
      <c r="F1307" s="17">
        <v>0</v>
      </c>
      <c r="G1307" s="17">
        <v>0</v>
      </c>
      <c r="H1307" s="17">
        <v>0</v>
      </c>
      <c r="I1307" s="17">
        <v>0</v>
      </c>
      <c r="J1307" s="17">
        <v>0</v>
      </c>
      <c r="K1307" s="17">
        <v>0</v>
      </c>
      <c r="L1307" s="17">
        <v>0</v>
      </c>
      <c r="M1307" s="17">
        <v>0</v>
      </c>
      <c r="N1307" s="17">
        <v>0</v>
      </c>
      <c r="O1307" s="17">
        <v>0</v>
      </c>
      <c r="P1307" s="17">
        <v>0</v>
      </c>
      <c r="Q1307" s="17">
        <v>0</v>
      </c>
      <c r="R1307" s="17">
        <v>0</v>
      </c>
      <c r="S1307" s="17">
        <v>0</v>
      </c>
      <c r="T1307" s="17">
        <v>15050</v>
      </c>
      <c r="U1307" s="105">
        <v>15050</v>
      </c>
      <c r="V1307" s="105">
        <v>16476</v>
      </c>
      <c r="W1307" s="11">
        <v>16476</v>
      </c>
      <c r="X1307" s="11">
        <v>23369</v>
      </c>
      <c r="Y1307" s="11">
        <v>23369</v>
      </c>
      <c r="Z1307" s="11">
        <v>25555</v>
      </c>
    </row>
    <row r="1308" spans="1:26" hidden="1" x14ac:dyDescent="0.25">
      <c r="A1308">
        <v>9</v>
      </c>
      <c r="B1308" t="str">
        <f t="shared" si="42"/>
        <v>FrCC-0450</v>
      </c>
      <c r="C1308" t="s">
        <v>320</v>
      </c>
      <c r="D1308" t="str">
        <f t="shared" si="43"/>
        <v>0450</v>
      </c>
      <c r="E1308" t="s">
        <v>462</v>
      </c>
      <c r="F1308" s="17">
        <v>0</v>
      </c>
      <c r="G1308" s="17">
        <v>0</v>
      </c>
      <c r="H1308" s="17">
        <v>0</v>
      </c>
      <c r="I1308" s="17">
        <v>0</v>
      </c>
      <c r="J1308" s="17">
        <v>0</v>
      </c>
      <c r="K1308" s="17">
        <v>0</v>
      </c>
      <c r="L1308" s="17">
        <v>0</v>
      </c>
      <c r="M1308" s="17">
        <v>0</v>
      </c>
      <c r="N1308" s="17">
        <v>0</v>
      </c>
      <c r="O1308" s="17">
        <v>0</v>
      </c>
      <c r="P1308" s="17">
        <v>0</v>
      </c>
      <c r="Q1308" s="17">
        <v>0</v>
      </c>
      <c r="R1308" s="17">
        <v>0</v>
      </c>
      <c r="S1308" s="17">
        <v>0</v>
      </c>
      <c r="T1308" s="17">
        <v>0</v>
      </c>
      <c r="U1308" s="105">
        <v>0</v>
      </c>
      <c r="V1308" s="105">
        <v>0</v>
      </c>
      <c r="W1308" s="11">
        <v>0</v>
      </c>
      <c r="X1308" s="11">
        <v>0</v>
      </c>
      <c r="Y1308" s="11">
        <v>0</v>
      </c>
      <c r="Z1308" s="11">
        <v>0</v>
      </c>
    </row>
    <row r="1309" spans="1:26" hidden="1" x14ac:dyDescent="0.25">
      <c r="A1309">
        <v>9</v>
      </c>
      <c r="B1309" t="str">
        <f t="shared" si="42"/>
        <v>FrCC-0451</v>
      </c>
      <c r="C1309" t="s">
        <v>320</v>
      </c>
      <c r="D1309" t="str">
        <f t="shared" si="43"/>
        <v>0451</v>
      </c>
      <c r="E1309" t="s">
        <v>463</v>
      </c>
      <c r="F1309" s="17">
        <v>0</v>
      </c>
      <c r="G1309" s="17">
        <v>0</v>
      </c>
      <c r="H1309" s="17">
        <v>0</v>
      </c>
      <c r="I1309" s="17">
        <v>0</v>
      </c>
      <c r="J1309" s="17">
        <v>0</v>
      </c>
      <c r="K1309" s="17">
        <v>0</v>
      </c>
      <c r="L1309" s="17">
        <v>0</v>
      </c>
      <c r="M1309" s="17">
        <v>0</v>
      </c>
      <c r="N1309" s="17">
        <v>0</v>
      </c>
      <c r="O1309" s="17">
        <v>0</v>
      </c>
      <c r="P1309" s="17">
        <v>0</v>
      </c>
      <c r="Q1309" s="17">
        <v>0</v>
      </c>
      <c r="R1309" s="17">
        <v>0</v>
      </c>
      <c r="S1309" s="17">
        <v>0</v>
      </c>
      <c r="T1309" s="17">
        <v>0</v>
      </c>
      <c r="U1309" s="105">
        <v>0</v>
      </c>
      <c r="V1309" s="105">
        <v>0</v>
      </c>
      <c r="W1309" s="11">
        <v>0</v>
      </c>
      <c r="X1309" s="11">
        <v>0</v>
      </c>
      <c r="Y1309" s="11">
        <v>0</v>
      </c>
      <c r="Z1309" s="11">
        <v>0</v>
      </c>
    </row>
    <row r="1310" spans="1:26" hidden="1" x14ac:dyDescent="0.25">
      <c r="A1310">
        <v>9</v>
      </c>
      <c r="B1310" t="str">
        <f t="shared" si="42"/>
        <v>FrCC-0452</v>
      </c>
      <c r="C1310" t="s">
        <v>320</v>
      </c>
      <c r="D1310" t="str">
        <f t="shared" si="43"/>
        <v>0452</v>
      </c>
      <c r="E1310" t="s">
        <v>464</v>
      </c>
      <c r="F1310" s="17">
        <v>0</v>
      </c>
      <c r="G1310" s="17">
        <v>0</v>
      </c>
      <c r="H1310" s="17">
        <v>0</v>
      </c>
      <c r="I1310" s="17">
        <v>0</v>
      </c>
      <c r="J1310" s="17">
        <v>0</v>
      </c>
      <c r="K1310" s="17">
        <v>0</v>
      </c>
      <c r="L1310" s="17">
        <v>0</v>
      </c>
      <c r="M1310" s="17">
        <v>0</v>
      </c>
      <c r="N1310" s="17">
        <v>0</v>
      </c>
      <c r="O1310" s="17">
        <v>0</v>
      </c>
      <c r="P1310" s="17">
        <v>0</v>
      </c>
      <c r="Q1310" s="17">
        <v>0</v>
      </c>
      <c r="R1310" s="17">
        <v>0</v>
      </c>
      <c r="S1310" s="17">
        <v>0</v>
      </c>
      <c r="T1310" s="17">
        <v>0</v>
      </c>
      <c r="U1310" s="105">
        <v>0</v>
      </c>
      <c r="V1310" s="105">
        <v>0</v>
      </c>
      <c r="W1310" s="11">
        <v>0</v>
      </c>
      <c r="X1310" s="11">
        <v>0</v>
      </c>
      <c r="Y1310" s="11">
        <v>0</v>
      </c>
      <c r="Z1310" s="11">
        <v>0</v>
      </c>
    </row>
    <row r="1311" spans="1:26" hidden="1" x14ac:dyDescent="0.25">
      <c r="A1311">
        <v>9</v>
      </c>
      <c r="B1311" t="str">
        <f t="shared" si="42"/>
        <v>FrCC-0453</v>
      </c>
      <c r="C1311" t="s">
        <v>320</v>
      </c>
      <c r="D1311" t="str">
        <f t="shared" si="43"/>
        <v>0453</v>
      </c>
      <c r="E1311" t="s">
        <v>465</v>
      </c>
      <c r="F1311" s="17">
        <v>0</v>
      </c>
      <c r="G1311" s="17">
        <v>0</v>
      </c>
      <c r="H1311" s="17">
        <v>0</v>
      </c>
      <c r="I1311" s="17">
        <v>0</v>
      </c>
      <c r="J1311" s="17">
        <v>0</v>
      </c>
      <c r="K1311" s="17">
        <v>0</v>
      </c>
      <c r="L1311" s="17">
        <v>0</v>
      </c>
      <c r="M1311" s="17">
        <v>0</v>
      </c>
      <c r="N1311" s="17">
        <v>0</v>
      </c>
      <c r="O1311" s="17">
        <v>0</v>
      </c>
      <c r="P1311" s="17">
        <v>0</v>
      </c>
      <c r="Q1311" s="17">
        <v>0</v>
      </c>
      <c r="R1311" s="17">
        <v>0</v>
      </c>
      <c r="S1311" s="17">
        <v>0</v>
      </c>
      <c r="T1311" s="17">
        <v>0</v>
      </c>
      <c r="U1311" s="105">
        <v>0</v>
      </c>
      <c r="V1311" s="105">
        <v>0</v>
      </c>
      <c r="W1311" s="11">
        <v>0</v>
      </c>
      <c r="X1311" s="11">
        <v>0</v>
      </c>
      <c r="Y1311" s="11">
        <v>0</v>
      </c>
      <c r="Z1311" s="11">
        <v>0</v>
      </c>
    </row>
    <row r="1312" spans="1:26" hidden="1" x14ac:dyDescent="0.25">
      <c r="A1312">
        <v>9</v>
      </c>
      <c r="B1312" t="str">
        <f t="shared" si="42"/>
        <v>FrCC-0454</v>
      </c>
      <c r="C1312" t="s">
        <v>320</v>
      </c>
      <c r="D1312" t="str">
        <f t="shared" si="43"/>
        <v>0454</v>
      </c>
      <c r="E1312" t="s">
        <v>466</v>
      </c>
      <c r="F1312" s="17">
        <v>0</v>
      </c>
      <c r="G1312" s="17">
        <v>0</v>
      </c>
      <c r="H1312" s="17">
        <v>0</v>
      </c>
      <c r="I1312" s="17">
        <v>0</v>
      </c>
      <c r="J1312" s="17">
        <v>0</v>
      </c>
      <c r="K1312" s="17">
        <v>0</v>
      </c>
      <c r="L1312" s="17">
        <v>0</v>
      </c>
      <c r="M1312" s="17">
        <v>0</v>
      </c>
      <c r="N1312" s="17">
        <v>0</v>
      </c>
      <c r="O1312" s="17">
        <v>0</v>
      </c>
      <c r="P1312" s="17">
        <v>0</v>
      </c>
      <c r="Q1312" s="17">
        <v>0</v>
      </c>
      <c r="R1312" s="17">
        <v>0</v>
      </c>
      <c r="S1312" s="17">
        <v>0</v>
      </c>
      <c r="T1312" s="17">
        <v>0</v>
      </c>
      <c r="U1312" s="105">
        <v>0</v>
      </c>
      <c r="V1312" s="105">
        <v>0</v>
      </c>
      <c r="W1312" s="11">
        <v>0</v>
      </c>
      <c r="X1312" s="11">
        <v>0</v>
      </c>
      <c r="Y1312" s="11">
        <v>0</v>
      </c>
      <c r="Z1312" s="11">
        <v>0</v>
      </c>
    </row>
    <row r="1313" spans="1:26" hidden="1" x14ac:dyDescent="0.25">
      <c r="A1313">
        <v>9</v>
      </c>
      <c r="B1313" t="str">
        <f t="shared" si="42"/>
        <v>FrCC-0455</v>
      </c>
      <c r="C1313" t="s">
        <v>320</v>
      </c>
      <c r="D1313" t="str">
        <f t="shared" si="43"/>
        <v>0455</v>
      </c>
      <c r="E1313" t="s">
        <v>467</v>
      </c>
      <c r="F1313" s="17">
        <v>0</v>
      </c>
      <c r="G1313" s="17">
        <v>0</v>
      </c>
      <c r="H1313" s="17">
        <v>0</v>
      </c>
      <c r="I1313" s="17">
        <v>0</v>
      </c>
      <c r="J1313" s="17">
        <v>0</v>
      </c>
      <c r="K1313" s="17">
        <v>0</v>
      </c>
      <c r="L1313" s="17">
        <v>0</v>
      </c>
      <c r="M1313" s="17">
        <v>0</v>
      </c>
      <c r="N1313" s="17">
        <v>0</v>
      </c>
      <c r="O1313" s="17">
        <v>0</v>
      </c>
      <c r="P1313" s="17">
        <v>0</v>
      </c>
      <c r="Q1313" s="17">
        <v>0</v>
      </c>
      <c r="R1313" s="17">
        <v>0</v>
      </c>
      <c r="S1313" s="17">
        <v>0</v>
      </c>
      <c r="T1313" s="17">
        <v>0</v>
      </c>
      <c r="U1313" s="105">
        <v>0</v>
      </c>
      <c r="V1313" s="105">
        <v>0</v>
      </c>
      <c r="W1313" s="11">
        <v>0</v>
      </c>
      <c r="X1313" s="11">
        <v>0</v>
      </c>
      <c r="Y1313" s="11">
        <v>0</v>
      </c>
      <c r="Z1313" s="11">
        <v>0</v>
      </c>
    </row>
    <row r="1314" spans="1:26" hidden="1" x14ac:dyDescent="0.25">
      <c r="A1314">
        <v>9</v>
      </c>
      <c r="B1314" t="str">
        <f t="shared" si="42"/>
        <v>FrCC-046</v>
      </c>
      <c r="C1314" t="s">
        <v>320</v>
      </c>
      <c r="D1314" t="str">
        <f t="shared" si="43"/>
        <v>046</v>
      </c>
      <c r="E1314" t="s">
        <v>468</v>
      </c>
      <c r="F1314" s="17">
        <v>0</v>
      </c>
      <c r="G1314" s="17">
        <v>0</v>
      </c>
      <c r="H1314" s="17">
        <v>0</v>
      </c>
      <c r="I1314" s="17">
        <v>0</v>
      </c>
      <c r="J1314" s="17">
        <v>0</v>
      </c>
      <c r="K1314" s="17">
        <v>0</v>
      </c>
      <c r="L1314" s="17">
        <v>0</v>
      </c>
      <c r="M1314" s="17">
        <v>0</v>
      </c>
      <c r="N1314" s="17">
        <v>0</v>
      </c>
      <c r="O1314" s="17">
        <v>0</v>
      </c>
      <c r="P1314" s="17">
        <v>0</v>
      </c>
      <c r="Q1314" s="17">
        <v>0</v>
      </c>
      <c r="R1314" s="17">
        <v>0</v>
      </c>
      <c r="S1314" s="17">
        <v>0</v>
      </c>
      <c r="T1314" s="17">
        <v>0</v>
      </c>
      <c r="U1314" s="105">
        <v>0</v>
      </c>
      <c r="V1314" s="105">
        <v>0</v>
      </c>
      <c r="W1314" s="11">
        <v>0</v>
      </c>
      <c r="X1314" s="11">
        <v>0</v>
      </c>
      <c r="Y1314" s="11">
        <v>0</v>
      </c>
      <c r="Z1314" s="11">
        <v>0</v>
      </c>
    </row>
    <row r="1315" spans="1:26" hidden="1" x14ac:dyDescent="0.25">
      <c r="A1315">
        <v>9</v>
      </c>
      <c r="B1315" t="str">
        <f t="shared" si="42"/>
        <v>FrCC-0470</v>
      </c>
      <c r="C1315" t="s">
        <v>320</v>
      </c>
      <c r="D1315" t="str">
        <f t="shared" si="43"/>
        <v>0470</v>
      </c>
      <c r="E1315" t="s">
        <v>469</v>
      </c>
      <c r="F1315" s="17">
        <v>0</v>
      </c>
      <c r="G1315" s="17">
        <v>0</v>
      </c>
      <c r="H1315" s="17">
        <v>0</v>
      </c>
      <c r="I1315" s="17">
        <v>0</v>
      </c>
      <c r="J1315" s="17">
        <v>0</v>
      </c>
      <c r="K1315" s="17">
        <v>0</v>
      </c>
      <c r="L1315" s="17">
        <v>0</v>
      </c>
      <c r="M1315" s="17">
        <v>0</v>
      </c>
      <c r="N1315" s="17">
        <v>0</v>
      </c>
      <c r="O1315" s="17">
        <v>0</v>
      </c>
      <c r="P1315" s="17">
        <v>0</v>
      </c>
      <c r="Q1315" s="17">
        <v>0</v>
      </c>
      <c r="R1315" s="17">
        <v>0</v>
      </c>
      <c r="S1315" s="17">
        <v>0</v>
      </c>
      <c r="T1315" s="17">
        <v>0</v>
      </c>
      <c r="U1315" s="105">
        <v>0</v>
      </c>
      <c r="V1315" s="105">
        <v>0</v>
      </c>
      <c r="W1315" s="11">
        <v>0</v>
      </c>
      <c r="X1315" s="11">
        <v>0</v>
      </c>
      <c r="Y1315" s="11">
        <v>0</v>
      </c>
      <c r="Z1315" s="11">
        <v>0</v>
      </c>
    </row>
    <row r="1316" spans="1:26" hidden="1" x14ac:dyDescent="0.25">
      <c r="A1316">
        <v>9</v>
      </c>
      <c r="B1316" t="str">
        <f t="shared" si="42"/>
        <v>FrCC-0471</v>
      </c>
      <c r="C1316" t="s">
        <v>320</v>
      </c>
      <c r="D1316" t="str">
        <f t="shared" si="43"/>
        <v>0471</v>
      </c>
      <c r="E1316" t="s">
        <v>470</v>
      </c>
      <c r="F1316" s="17">
        <v>0</v>
      </c>
      <c r="G1316" s="17">
        <v>0</v>
      </c>
      <c r="H1316" s="17">
        <v>0</v>
      </c>
      <c r="I1316" s="17">
        <v>0</v>
      </c>
      <c r="J1316" s="17">
        <v>0</v>
      </c>
      <c r="K1316" s="17">
        <v>0</v>
      </c>
      <c r="L1316" s="17">
        <v>0</v>
      </c>
      <c r="M1316" s="17">
        <v>0</v>
      </c>
      <c r="N1316" s="17">
        <v>0</v>
      </c>
      <c r="O1316" s="17">
        <v>0</v>
      </c>
      <c r="P1316" s="17">
        <v>0</v>
      </c>
      <c r="Q1316" s="17">
        <v>0</v>
      </c>
      <c r="R1316" s="17">
        <v>0</v>
      </c>
      <c r="S1316" s="17">
        <v>0</v>
      </c>
      <c r="T1316" s="17">
        <v>0</v>
      </c>
      <c r="U1316" s="105">
        <v>0</v>
      </c>
      <c r="V1316" s="105">
        <v>0</v>
      </c>
      <c r="W1316" s="11">
        <v>0</v>
      </c>
      <c r="X1316" s="11">
        <v>0</v>
      </c>
      <c r="Y1316" s="11">
        <v>0</v>
      </c>
      <c r="Z1316" s="11">
        <v>0</v>
      </c>
    </row>
    <row r="1317" spans="1:26" hidden="1" x14ac:dyDescent="0.25">
      <c r="A1317">
        <v>9</v>
      </c>
      <c r="B1317" t="str">
        <f t="shared" si="42"/>
        <v>FrCC-0472</v>
      </c>
      <c r="C1317" t="s">
        <v>320</v>
      </c>
      <c r="D1317" t="str">
        <f t="shared" si="43"/>
        <v>0472</v>
      </c>
      <c r="E1317" t="s">
        <v>471</v>
      </c>
      <c r="F1317" s="17">
        <v>0</v>
      </c>
      <c r="G1317" s="17">
        <v>0</v>
      </c>
      <c r="H1317" s="17">
        <v>0</v>
      </c>
      <c r="I1317" s="17">
        <v>0</v>
      </c>
      <c r="J1317" s="17">
        <v>0</v>
      </c>
      <c r="K1317" s="17">
        <v>0</v>
      </c>
      <c r="L1317" s="17">
        <v>0</v>
      </c>
      <c r="M1317" s="17">
        <v>0</v>
      </c>
      <c r="N1317" s="17">
        <v>0</v>
      </c>
      <c r="O1317" s="17">
        <v>0</v>
      </c>
      <c r="P1317" s="17">
        <v>0</v>
      </c>
      <c r="Q1317" s="17">
        <v>0</v>
      </c>
      <c r="R1317" s="17">
        <v>0</v>
      </c>
      <c r="S1317" s="17">
        <v>0</v>
      </c>
      <c r="T1317" s="17">
        <v>0</v>
      </c>
      <c r="U1317" s="105">
        <v>0</v>
      </c>
      <c r="V1317" s="105">
        <v>0</v>
      </c>
      <c r="W1317" s="11">
        <v>0</v>
      </c>
      <c r="X1317" s="11">
        <v>0</v>
      </c>
      <c r="Y1317" s="11">
        <v>0</v>
      </c>
      <c r="Z1317" s="11">
        <v>0</v>
      </c>
    </row>
    <row r="1318" spans="1:26" hidden="1" x14ac:dyDescent="0.25">
      <c r="A1318">
        <v>9</v>
      </c>
      <c r="B1318" t="str">
        <f t="shared" si="42"/>
        <v>FrCC-0473</v>
      </c>
      <c r="C1318" t="s">
        <v>320</v>
      </c>
      <c r="D1318" t="str">
        <f t="shared" si="43"/>
        <v>0473</v>
      </c>
      <c r="E1318" t="s">
        <v>472</v>
      </c>
      <c r="F1318" s="17">
        <v>6135</v>
      </c>
      <c r="G1318" s="17">
        <v>6135</v>
      </c>
      <c r="H1318" s="17">
        <v>7003</v>
      </c>
      <c r="I1318" s="17">
        <v>7003</v>
      </c>
      <c r="J1318" s="17">
        <v>7438.0419900000006</v>
      </c>
      <c r="K1318" s="17">
        <v>7438.0419900000006</v>
      </c>
      <c r="L1318" s="17">
        <v>7123</v>
      </c>
      <c r="M1318" s="17">
        <v>7123</v>
      </c>
      <c r="N1318" s="17">
        <v>7657</v>
      </c>
      <c r="O1318" s="17">
        <v>7625</v>
      </c>
      <c r="P1318" s="17">
        <v>2501</v>
      </c>
      <c r="Q1318" s="17">
        <v>2501</v>
      </c>
      <c r="R1318" s="17">
        <v>675</v>
      </c>
      <c r="S1318" s="17">
        <v>675</v>
      </c>
      <c r="T1318" s="17">
        <v>630</v>
      </c>
      <c r="U1318" s="105">
        <v>630</v>
      </c>
      <c r="V1318" s="105">
        <v>604</v>
      </c>
      <c r="W1318" s="11">
        <v>602</v>
      </c>
      <c r="X1318" s="11">
        <v>666</v>
      </c>
      <c r="Y1318" s="11">
        <v>666</v>
      </c>
      <c r="Z1318" s="11">
        <v>322</v>
      </c>
    </row>
    <row r="1319" spans="1:26" hidden="1" x14ac:dyDescent="0.25">
      <c r="A1319">
        <v>9</v>
      </c>
      <c r="B1319" t="str">
        <f t="shared" si="42"/>
        <v>FrCC-0474</v>
      </c>
      <c r="C1319" t="s">
        <v>320</v>
      </c>
      <c r="D1319" t="str">
        <f t="shared" si="43"/>
        <v>0474</v>
      </c>
      <c r="E1319" t="s">
        <v>473</v>
      </c>
      <c r="F1319" s="17">
        <v>0</v>
      </c>
      <c r="G1319" s="17">
        <v>0</v>
      </c>
      <c r="H1319" s="17">
        <v>0</v>
      </c>
      <c r="I1319" s="17">
        <v>0</v>
      </c>
      <c r="J1319" s="17">
        <v>0</v>
      </c>
      <c r="K1319" s="17">
        <v>0</v>
      </c>
      <c r="L1319" s="17">
        <v>0</v>
      </c>
      <c r="M1319" s="17">
        <v>0</v>
      </c>
      <c r="N1319" s="17">
        <v>0</v>
      </c>
      <c r="O1319" s="17">
        <v>0</v>
      </c>
      <c r="P1319" s="17">
        <v>0</v>
      </c>
      <c r="Q1319" s="17">
        <v>0</v>
      </c>
      <c r="R1319" s="17">
        <v>0</v>
      </c>
      <c r="S1319" s="17">
        <v>0</v>
      </c>
      <c r="T1319" s="17">
        <v>0</v>
      </c>
      <c r="U1319" s="105">
        <v>0</v>
      </c>
      <c r="V1319" s="105">
        <v>0</v>
      </c>
      <c r="W1319" s="11">
        <v>0</v>
      </c>
      <c r="X1319" s="11">
        <v>0</v>
      </c>
      <c r="Y1319" s="11">
        <v>0</v>
      </c>
      <c r="Z1319" s="11">
        <v>0</v>
      </c>
    </row>
    <row r="1320" spans="1:26" hidden="1" x14ac:dyDescent="0.25">
      <c r="A1320">
        <v>9</v>
      </c>
      <c r="B1320" t="str">
        <f t="shared" si="42"/>
        <v>FrCC-0480</v>
      </c>
      <c r="C1320" t="s">
        <v>320</v>
      </c>
      <c r="D1320" t="str">
        <f t="shared" si="43"/>
        <v>0480</v>
      </c>
      <c r="E1320" t="s">
        <v>474</v>
      </c>
      <c r="F1320" s="17">
        <v>0</v>
      </c>
      <c r="G1320" s="17">
        <v>0</v>
      </c>
      <c r="H1320" s="17">
        <v>0</v>
      </c>
      <c r="I1320" s="17">
        <v>0</v>
      </c>
      <c r="J1320" s="17">
        <v>0</v>
      </c>
      <c r="K1320" s="17">
        <v>0</v>
      </c>
      <c r="L1320" s="17">
        <v>0</v>
      </c>
      <c r="M1320" s="17">
        <v>0</v>
      </c>
      <c r="N1320" s="17">
        <v>0</v>
      </c>
      <c r="O1320" s="17">
        <v>0</v>
      </c>
      <c r="P1320" s="17">
        <v>0</v>
      </c>
      <c r="Q1320" s="17">
        <v>0</v>
      </c>
      <c r="R1320" s="17">
        <v>0</v>
      </c>
      <c r="S1320" s="17">
        <v>0</v>
      </c>
      <c r="T1320" s="17">
        <v>0</v>
      </c>
      <c r="U1320" s="105">
        <v>0</v>
      </c>
      <c r="V1320" s="105">
        <v>0</v>
      </c>
      <c r="W1320" s="11">
        <v>0</v>
      </c>
      <c r="X1320" s="11">
        <v>0</v>
      </c>
      <c r="Y1320" s="11">
        <v>0</v>
      </c>
      <c r="Z1320" s="11">
        <v>0</v>
      </c>
    </row>
    <row r="1321" spans="1:26" hidden="1" x14ac:dyDescent="0.25">
      <c r="A1321">
        <v>9</v>
      </c>
      <c r="B1321" t="str">
        <f t="shared" si="42"/>
        <v>FrCC-0481</v>
      </c>
      <c r="C1321" t="s">
        <v>320</v>
      </c>
      <c r="D1321" t="str">
        <f t="shared" si="43"/>
        <v>0481</v>
      </c>
      <c r="E1321" t="s">
        <v>475</v>
      </c>
      <c r="F1321" s="17">
        <v>0</v>
      </c>
      <c r="G1321" s="17">
        <v>0</v>
      </c>
      <c r="H1321" s="17">
        <v>0</v>
      </c>
      <c r="I1321" s="17">
        <v>0</v>
      </c>
      <c r="J1321" s="17">
        <v>0</v>
      </c>
      <c r="K1321" s="17">
        <v>0</v>
      </c>
      <c r="L1321" s="17">
        <v>0</v>
      </c>
      <c r="M1321" s="17">
        <v>0</v>
      </c>
      <c r="N1321" s="17">
        <v>0</v>
      </c>
      <c r="O1321" s="17">
        <v>0</v>
      </c>
      <c r="P1321" s="17">
        <v>0</v>
      </c>
      <c r="Q1321" s="17">
        <v>0</v>
      </c>
      <c r="R1321" s="17">
        <v>0</v>
      </c>
      <c r="S1321" s="17">
        <v>0</v>
      </c>
      <c r="T1321" s="17">
        <v>0</v>
      </c>
      <c r="U1321" s="105">
        <v>0</v>
      </c>
      <c r="V1321" s="105">
        <v>0</v>
      </c>
      <c r="W1321" s="11">
        <v>0</v>
      </c>
      <c r="X1321" s="11">
        <v>0</v>
      </c>
      <c r="Y1321" s="11">
        <v>0</v>
      </c>
      <c r="Z1321" s="11">
        <v>0</v>
      </c>
    </row>
    <row r="1322" spans="1:26" hidden="1" x14ac:dyDescent="0.25">
      <c r="A1322">
        <v>9</v>
      </c>
      <c r="B1322" t="str">
        <f t="shared" si="42"/>
        <v>FrCC-0482</v>
      </c>
      <c r="C1322" t="s">
        <v>320</v>
      </c>
      <c r="D1322" t="str">
        <f t="shared" si="43"/>
        <v>0482</v>
      </c>
      <c r="E1322" t="s">
        <v>476</v>
      </c>
      <c r="F1322" s="17">
        <v>0</v>
      </c>
      <c r="G1322" s="17">
        <v>0</v>
      </c>
      <c r="H1322" s="17">
        <v>0</v>
      </c>
      <c r="I1322" s="17">
        <v>0</v>
      </c>
      <c r="J1322" s="17">
        <v>0</v>
      </c>
      <c r="K1322" s="17">
        <v>0</v>
      </c>
      <c r="L1322" s="17">
        <v>0</v>
      </c>
      <c r="M1322" s="17">
        <v>0</v>
      </c>
      <c r="N1322" s="17">
        <v>0</v>
      </c>
      <c r="O1322" s="17">
        <v>0</v>
      </c>
      <c r="P1322" s="17">
        <v>0</v>
      </c>
      <c r="Q1322" s="17">
        <v>0</v>
      </c>
      <c r="R1322" s="17">
        <v>0</v>
      </c>
      <c r="S1322" s="17">
        <v>0</v>
      </c>
      <c r="T1322" s="17">
        <v>0</v>
      </c>
      <c r="U1322" s="105">
        <v>0</v>
      </c>
      <c r="V1322" s="105">
        <v>0</v>
      </c>
      <c r="W1322" s="11">
        <v>0</v>
      </c>
      <c r="X1322" s="11">
        <v>0</v>
      </c>
      <c r="Y1322" s="11">
        <v>0</v>
      </c>
      <c r="Z1322" s="11">
        <v>0</v>
      </c>
    </row>
    <row r="1323" spans="1:26" hidden="1" x14ac:dyDescent="0.25">
      <c r="A1323">
        <v>9</v>
      </c>
      <c r="B1323" t="str">
        <f t="shared" si="42"/>
        <v>FrCC-0483</v>
      </c>
      <c r="C1323" t="s">
        <v>320</v>
      </c>
      <c r="D1323" t="str">
        <f t="shared" si="43"/>
        <v>0483</v>
      </c>
      <c r="E1323" t="s">
        <v>477</v>
      </c>
      <c r="F1323" s="17">
        <v>0</v>
      </c>
      <c r="G1323" s="17">
        <v>0</v>
      </c>
      <c r="H1323" s="17">
        <v>0</v>
      </c>
      <c r="I1323" s="17">
        <v>0</v>
      </c>
      <c r="J1323" s="17">
        <v>0</v>
      </c>
      <c r="K1323" s="17">
        <v>0</v>
      </c>
      <c r="L1323" s="17">
        <v>0</v>
      </c>
      <c r="M1323" s="17">
        <v>0</v>
      </c>
      <c r="N1323" s="17">
        <v>0</v>
      </c>
      <c r="O1323" s="17">
        <v>0</v>
      </c>
      <c r="P1323" s="17">
        <v>0</v>
      </c>
      <c r="Q1323" s="17">
        <v>0</v>
      </c>
      <c r="R1323" s="17">
        <v>0</v>
      </c>
      <c r="S1323" s="17">
        <v>0</v>
      </c>
      <c r="T1323" s="17">
        <v>0</v>
      </c>
      <c r="U1323" s="105">
        <v>0</v>
      </c>
      <c r="V1323" s="105">
        <v>0</v>
      </c>
      <c r="W1323" s="11">
        <v>0</v>
      </c>
      <c r="X1323" s="11">
        <v>0</v>
      </c>
      <c r="Y1323" s="11">
        <v>0</v>
      </c>
      <c r="Z1323" s="11">
        <v>0</v>
      </c>
    </row>
    <row r="1324" spans="1:26" hidden="1" x14ac:dyDescent="0.25">
      <c r="A1324">
        <v>9</v>
      </c>
      <c r="B1324" t="str">
        <f t="shared" si="42"/>
        <v>FrCC-0484</v>
      </c>
      <c r="C1324" t="s">
        <v>320</v>
      </c>
      <c r="D1324" t="str">
        <f t="shared" si="43"/>
        <v>0484</v>
      </c>
      <c r="E1324" t="s">
        <v>478</v>
      </c>
      <c r="F1324" s="17">
        <v>0</v>
      </c>
      <c r="G1324" s="17">
        <v>0</v>
      </c>
      <c r="H1324" s="17">
        <v>0</v>
      </c>
      <c r="I1324" s="17">
        <v>0</v>
      </c>
      <c r="J1324" s="17">
        <v>0</v>
      </c>
      <c r="K1324" s="17">
        <v>0</v>
      </c>
      <c r="L1324" s="17">
        <v>0</v>
      </c>
      <c r="M1324" s="17">
        <v>0</v>
      </c>
      <c r="N1324" s="17">
        <v>0</v>
      </c>
      <c r="O1324" s="17">
        <v>0</v>
      </c>
      <c r="P1324" s="17">
        <v>0</v>
      </c>
      <c r="Q1324" s="17">
        <v>0</v>
      </c>
      <c r="R1324" s="17">
        <v>0</v>
      </c>
      <c r="S1324" s="17">
        <v>0</v>
      </c>
      <c r="T1324" s="17">
        <v>0</v>
      </c>
      <c r="U1324" s="105">
        <v>0</v>
      </c>
      <c r="V1324" s="105">
        <v>0</v>
      </c>
      <c r="W1324" s="11">
        <v>0</v>
      </c>
      <c r="X1324" s="11">
        <v>0</v>
      </c>
      <c r="Y1324" s="11">
        <v>0</v>
      </c>
      <c r="Z1324" s="11">
        <v>0</v>
      </c>
    </row>
    <row r="1325" spans="1:26" hidden="1" x14ac:dyDescent="0.25">
      <c r="A1325">
        <v>9</v>
      </c>
      <c r="B1325" t="str">
        <f t="shared" si="42"/>
        <v>FrCC-0485</v>
      </c>
      <c r="C1325" t="s">
        <v>320</v>
      </c>
      <c r="D1325" t="str">
        <f t="shared" si="43"/>
        <v>0485</v>
      </c>
      <c r="E1325" t="s">
        <v>479</v>
      </c>
      <c r="F1325" s="17">
        <v>0</v>
      </c>
      <c r="G1325" s="17">
        <v>0</v>
      </c>
      <c r="H1325" s="17">
        <v>0</v>
      </c>
      <c r="I1325" s="17">
        <v>0</v>
      </c>
      <c r="J1325" s="17">
        <v>0</v>
      </c>
      <c r="K1325" s="17">
        <v>0</v>
      </c>
      <c r="L1325" s="17">
        <v>0</v>
      </c>
      <c r="M1325" s="17">
        <v>0</v>
      </c>
      <c r="N1325" s="17">
        <v>0</v>
      </c>
      <c r="O1325" s="17">
        <v>0</v>
      </c>
      <c r="P1325" s="17">
        <v>0</v>
      </c>
      <c r="Q1325" s="17">
        <v>0</v>
      </c>
      <c r="R1325" s="17">
        <v>0</v>
      </c>
      <c r="S1325" s="17">
        <v>0</v>
      </c>
      <c r="T1325" s="17">
        <v>0</v>
      </c>
      <c r="U1325" s="105">
        <v>0</v>
      </c>
      <c r="V1325" s="105">
        <v>0</v>
      </c>
      <c r="W1325" s="11">
        <v>0</v>
      </c>
      <c r="X1325" s="11">
        <v>0</v>
      </c>
      <c r="Y1325" s="11">
        <v>0</v>
      </c>
      <c r="Z1325" s="11">
        <v>0</v>
      </c>
    </row>
    <row r="1326" spans="1:26" hidden="1" x14ac:dyDescent="0.25">
      <c r="A1326">
        <v>9</v>
      </c>
      <c r="B1326" t="str">
        <f t="shared" si="42"/>
        <v>FrCC-0486</v>
      </c>
      <c r="C1326" t="s">
        <v>320</v>
      </c>
      <c r="D1326" t="str">
        <f t="shared" si="43"/>
        <v>0486</v>
      </c>
      <c r="E1326" t="s">
        <v>480</v>
      </c>
      <c r="F1326" s="17">
        <v>0</v>
      </c>
      <c r="G1326" s="17">
        <v>0</v>
      </c>
      <c r="H1326" s="17">
        <v>0</v>
      </c>
      <c r="I1326" s="17">
        <v>0</v>
      </c>
      <c r="J1326" s="17">
        <v>0</v>
      </c>
      <c r="K1326" s="17">
        <v>0</v>
      </c>
      <c r="L1326" s="17">
        <v>0</v>
      </c>
      <c r="M1326" s="17">
        <v>0</v>
      </c>
      <c r="N1326" s="17">
        <v>0</v>
      </c>
      <c r="O1326" s="17">
        <v>0</v>
      </c>
      <c r="P1326" s="17">
        <v>0</v>
      </c>
      <c r="Q1326" s="17">
        <v>0</v>
      </c>
      <c r="R1326" s="17">
        <v>0</v>
      </c>
      <c r="S1326" s="17">
        <v>0</v>
      </c>
      <c r="T1326" s="17">
        <v>0</v>
      </c>
      <c r="U1326" s="105">
        <v>0</v>
      </c>
      <c r="V1326" s="105">
        <v>0</v>
      </c>
      <c r="W1326" s="11">
        <v>0</v>
      </c>
      <c r="X1326" s="11">
        <v>0</v>
      </c>
      <c r="Y1326" s="11">
        <v>0</v>
      </c>
      <c r="Z1326" s="11">
        <v>0</v>
      </c>
    </row>
    <row r="1327" spans="1:26" hidden="1" x14ac:dyDescent="0.25">
      <c r="A1327">
        <v>9</v>
      </c>
      <c r="B1327" t="str">
        <f t="shared" si="42"/>
        <v>FrCC-0487</v>
      </c>
      <c r="C1327" t="s">
        <v>320</v>
      </c>
      <c r="D1327" t="str">
        <f t="shared" si="43"/>
        <v>0487</v>
      </c>
      <c r="E1327" t="s">
        <v>481</v>
      </c>
      <c r="F1327" s="17">
        <v>0</v>
      </c>
      <c r="G1327" s="17">
        <v>0</v>
      </c>
      <c r="H1327" s="17">
        <v>0</v>
      </c>
      <c r="I1327" s="17">
        <v>0</v>
      </c>
      <c r="J1327" s="17">
        <v>0</v>
      </c>
      <c r="K1327" s="17">
        <v>0</v>
      </c>
      <c r="L1327" s="17">
        <v>0</v>
      </c>
      <c r="M1327" s="17">
        <v>0</v>
      </c>
      <c r="N1327" s="17">
        <v>0</v>
      </c>
      <c r="O1327" s="17">
        <v>0</v>
      </c>
      <c r="P1327" s="17">
        <v>0</v>
      </c>
      <c r="Q1327" s="17">
        <v>0</v>
      </c>
      <c r="R1327" s="17">
        <v>0</v>
      </c>
      <c r="S1327" s="17">
        <v>0</v>
      </c>
      <c r="T1327" s="17">
        <v>0</v>
      </c>
      <c r="U1327" s="105">
        <v>0</v>
      </c>
      <c r="V1327" s="105">
        <v>0</v>
      </c>
      <c r="W1327" s="11">
        <v>0</v>
      </c>
      <c r="X1327" s="11">
        <v>0</v>
      </c>
      <c r="Y1327" s="11">
        <v>0</v>
      </c>
      <c r="Z1327" s="11">
        <v>0</v>
      </c>
    </row>
    <row r="1328" spans="1:26" hidden="1" x14ac:dyDescent="0.25">
      <c r="A1328">
        <v>9</v>
      </c>
      <c r="B1328" t="str">
        <f t="shared" si="42"/>
        <v>FrCC-049</v>
      </c>
      <c r="C1328" t="s">
        <v>320</v>
      </c>
      <c r="D1328" t="str">
        <f t="shared" si="43"/>
        <v>049</v>
      </c>
      <c r="E1328" t="s">
        <v>482</v>
      </c>
      <c r="F1328" s="17">
        <v>0</v>
      </c>
      <c r="G1328" s="17">
        <v>0</v>
      </c>
      <c r="H1328" s="17">
        <v>0</v>
      </c>
      <c r="I1328" s="17">
        <v>0</v>
      </c>
      <c r="J1328" s="17">
        <v>0</v>
      </c>
      <c r="K1328" s="17">
        <v>0</v>
      </c>
      <c r="L1328" s="17">
        <v>0</v>
      </c>
      <c r="M1328" s="17">
        <v>0</v>
      </c>
      <c r="N1328" s="17">
        <v>0</v>
      </c>
      <c r="O1328" s="17">
        <v>0</v>
      </c>
      <c r="P1328" s="17">
        <v>0</v>
      </c>
      <c r="Q1328" s="17">
        <v>0</v>
      </c>
      <c r="R1328" s="17">
        <v>0</v>
      </c>
      <c r="S1328" s="17">
        <v>0</v>
      </c>
      <c r="T1328" s="17">
        <v>0</v>
      </c>
      <c r="U1328" s="105">
        <v>0</v>
      </c>
      <c r="V1328" s="105">
        <v>0</v>
      </c>
      <c r="W1328" s="11">
        <v>0</v>
      </c>
      <c r="X1328" s="11">
        <v>0</v>
      </c>
      <c r="Y1328" s="11">
        <v>0</v>
      </c>
      <c r="Z1328" s="11">
        <v>0</v>
      </c>
    </row>
    <row r="1329" spans="1:26" hidden="1" x14ac:dyDescent="0.25">
      <c r="A1329">
        <v>9</v>
      </c>
      <c r="B1329" t="str">
        <f t="shared" si="42"/>
        <v>FrCC-051</v>
      </c>
      <c r="C1329" t="s">
        <v>320</v>
      </c>
      <c r="D1329" t="str">
        <f t="shared" si="43"/>
        <v>051</v>
      </c>
      <c r="E1329" t="s">
        <v>484</v>
      </c>
      <c r="F1329" s="17">
        <v>0</v>
      </c>
      <c r="G1329" s="17">
        <v>0</v>
      </c>
      <c r="H1329" s="17">
        <v>0</v>
      </c>
      <c r="I1329" s="17">
        <v>0</v>
      </c>
      <c r="J1329" s="17">
        <v>0</v>
      </c>
      <c r="K1329" s="17">
        <v>0</v>
      </c>
      <c r="L1329" s="17">
        <v>0</v>
      </c>
      <c r="M1329" s="17">
        <v>0</v>
      </c>
      <c r="N1329" s="17">
        <v>0</v>
      </c>
      <c r="O1329" s="17">
        <v>0</v>
      </c>
      <c r="P1329" s="17">
        <v>0</v>
      </c>
      <c r="Q1329" s="17">
        <v>0</v>
      </c>
      <c r="R1329" s="17">
        <v>0</v>
      </c>
      <c r="S1329" s="17">
        <v>0</v>
      </c>
      <c r="T1329" s="17">
        <v>0</v>
      </c>
      <c r="U1329" s="105">
        <v>0</v>
      </c>
      <c r="V1329" s="105">
        <v>0</v>
      </c>
      <c r="W1329" s="11">
        <v>0</v>
      </c>
      <c r="X1329" s="11">
        <v>0</v>
      </c>
      <c r="Y1329" s="11">
        <v>0</v>
      </c>
      <c r="Z1329" s="11">
        <v>0</v>
      </c>
    </row>
    <row r="1330" spans="1:26" hidden="1" x14ac:dyDescent="0.25">
      <c r="A1330">
        <v>9</v>
      </c>
      <c r="B1330" t="str">
        <f t="shared" si="42"/>
        <v>FrCC-052</v>
      </c>
      <c r="C1330" t="s">
        <v>320</v>
      </c>
      <c r="D1330" t="str">
        <f t="shared" si="43"/>
        <v>052</v>
      </c>
      <c r="E1330" t="s">
        <v>485</v>
      </c>
      <c r="F1330" s="17">
        <v>0</v>
      </c>
      <c r="G1330" s="17">
        <v>0</v>
      </c>
      <c r="H1330" s="17">
        <v>0</v>
      </c>
      <c r="I1330" s="17">
        <v>0</v>
      </c>
      <c r="J1330" s="17">
        <v>0</v>
      </c>
      <c r="K1330" s="17">
        <v>0</v>
      </c>
      <c r="L1330" s="17">
        <v>0</v>
      </c>
      <c r="M1330" s="17">
        <v>0</v>
      </c>
      <c r="N1330" s="17">
        <v>0</v>
      </c>
      <c r="O1330" s="17">
        <v>0</v>
      </c>
      <c r="P1330" s="17">
        <v>0</v>
      </c>
      <c r="Q1330" s="17">
        <v>0</v>
      </c>
      <c r="R1330" s="17">
        <v>0</v>
      </c>
      <c r="S1330" s="17">
        <v>0</v>
      </c>
      <c r="T1330" s="17">
        <v>0</v>
      </c>
      <c r="U1330" s="105">
        <v>0</v>
      </c>
      <c r="V1330" s="105">
        <v>0</v>
      </c>
      <c r="W1330" s="11">
        <v>0</v>
      </c>
      <c r="X1330" s="11">
        <v>0</v>
      </c>
      <c r="Y1330" s="11">
        <v>0</v>
      </c>
      <c r="Z1330" s="11">
        <v>0</v>
      </c>
    </row>
    <row r="1331" spans="1:26" hidden="1" x14ac:dyDescent="0.25">
      <c r="A1331">
        <v>9</v>
      </c>
      <c r="B1331" t="str">
        <f t="shared" si="42"/>
        <v>FrCC-053</v>
      </c>
      <c r="C1331" t="s">
        <v>320</v>
      </c>
      <c r="D1331" t="str">
        <f t="shared" si="43"/>
        <v>053</v>
      </c>
      <c r="E1331" t="s">
        <v>486</v>
      </c>
      <c r="F1331" s="17">
        <v>0</v>
      </c>
      <c r="G1331" s="17">
        <v>0</v>
      </c>
      <c r="H1331" s="17">
        <v>0</v>
      </c>
      <c r="I1331" s="17">
        <v>0</v>
      </c>
      <c r="J1331" s="17">
        <v>0</v>
      </c>
      <c r="K1331" s="17">
        <v>0</v>
      </c>
      <c r="L1331" s="17">
        <v>0</v>
      </c>
      <c r="M1331" s="17">
        <v>0</v>
      </c>
      <c r="N1331" s="17">
        <v>0</v>
      </c>
      <c r="O1331" s="17">
        <v>0</v>
      </c>
      <c r="P1331" s="17">
        <v>0</v>
      </c>
      <c r="Q1331" s="17">
        <v>0</v>
      </c>
      <c r="R1331" s="17">
        <v>0</v>
      </c>
      <c r="S1331" s="17">
        <v>0</v>
      </c>
      <c r="T1331" s="17">
        <v>0</v>
      </c>
      <c r="U1331" s="105">
        <v>0</v>
      </c>
      <c r="V1331" s="105">
        <v>0</v>
      </c>
      <c r="W1331" s="11">
        <v>0</v>
      </c>
      <c r="X1331" s="11">
        <v>0</v>
      </c>
      <c r="Y1331" s="11">
        <v>0</v>
      </c>
      <c r="Z1331" s="11">
        <v>0</v>
      </c>
    </row>
    <row r="1332" spans="1:26" hidden="1" x14ac:dyDescent="0.25">
      <c r="A1332">
        <v>9</v>
      </c>
      <c r="B1332" t="str">
        <f t="shared" si="42"/>
        <v>FrCC-054</v>
      </c>
      <c r="C1332" t="s">
        <v>320</v>
      </c>
      <c r="D1332" t="str">
        <f t="shared" si="43"/>
        <v>054</v>
      </c>
      <c r="E1332" t="s">
        <v>487</v>
      </c>
      <c r="F1332" s="17">
        <v>0</v>
      </c>
      <c r="G1332" s="17">
        <v>0</v>
      </c>
      <c r="H1332" s="17">
        <v>0</v>
      </c>
      <c r="I1332" s="17">
        <v>0</v>
      </c>
      <c r="J1332" s="17">
        <v>0</v>
      </c>
      <c r="K1332" s="17">
        <v>0</v>
      </c>
      <c r="L1332" s="17">
        <v>0</v>
      </c>
      <c r="M1332" s="17">
        <v>0</v>
      </c>
      <c r="N1332" s="17">
        <v>0</v>
      </c>
      <c r="O1332" s="17">
        <v>0</v>
      </c>
      <c r="P1332" s="17">
        <v>0</v>
      </c>
      <c r="Q1332" s="17">
        <v>0</v>
      </c>
      <c r="R1332" s="17">
        <v>0</v>
      </c>
      <c r="S1332" s="17">
        <v>0</v>
      </c>
      <c r="T1332" s="17">
        <v>0</v>
      </c>
      <c r="U1332" s="105">
        <v>0</v>
      </c>
      <c r="V1332" s="105">
        <v>0</v>
      </c>
      <c r="W1332" s="11">
        <v>0</v>
      </c>
      <c r="X1332" s="11">
        <v>0</v>
      </c>
      <c r="Y1332" s="11">
        <v>0</v>
      </c>
      <c r="Z1332" s="11">
        <v>0</v>
      </c>
    </row>
    <row r="1333" spans="1:26" hidden="1" x14ac:dyDescent="0.25">
      <c r="A1333">
        <v>9</v>
      </c>
      <c r="B1333" t="str">
        <f t="shared" si="42"/>
        <v>FrCC-0550</v>
      </c>
      <c r="C1333" t="s">
        <v>320</v>
      </c>
      <c r="D1333" t="str">
        <f t="shared" si="43"/>
        <v>0550</v>
      </c>
      <c r="E1333" t="s">
        <v>488</v>
      </c>
      <c r="F1333" s="17">
        <v>0</v>
      </c>
      <c r="G1333" s="17">
        <v>0</v>
      </c>
      <c r="H1333" s="17">
        <v>0</v>
      </c>
      <c r="I1333" s="17">
        <v>0</v>
      </c>
      <c r="J1333" s="17">
        <v>0</v>
      </c>
      <c r="K1333" s="17">
        <v>0</v>
      </c>
      <c r="L1333" s="17">
        <v>0</v>
      </c>
      <c r="M1333" s="17">
        <v>0</v>
      </c>
      <c r="N1333" s="17">
        <v>0</v>
      </c>
      <c r="O1333" s="17">
        <v>0</v>
      </c>
      <c r="P1333" s="17">
        <v>0</v>
      </c>
      <c r="Q1333" s="17">
        <v>0</v>
      </c>
      <c r="R1333" s="17">
        <v>0</v>
      </c>
      <c r="S1333" s="17">
        <v>0</v>
      </c>
      <c r="T1333" s="17">
        <v>0</v>
      </c>
      <c r="U1333" s="105">
        <v>0</v>
      </c>
      <c r="V1333" s="105">
        <v>0</v>
      </c>
      <c r="W1333" s="11">
        <v>0</v>
      </c>
      <c r="X1333" s="11">
        <v>0</v>
      </c>
      <c r="Y1333" s="11">
        <v>0</v>
      </c>
      <c r="Z1333" s="11">
        <v>0</v>
      </c>
    </row>
    <row r="1334" spans="1:26" hidden="1" x14ac:dyDescent="0.25">
      <c r="A1334">
        <v>9</v>
      </c>
      <c r="B1334" t="str">
        <f t="shared" si="42"/>
        <v>FrCC-0551</v>
      </c>
      <c r="C1334" t="s">
        <v>320</v>
      </c>
      <c r="D1334" t="str">
        <f t="shared" si="43"/>
        <v>0551</v>
      </c>
      <c r="E1334" t="s">
        <v>489</v>
      </c>
      <c r="F1334" s="17">
        <v>0</v>
      </c>
      <c r="G1334" s="17">
        <v>0</v>
      </c>
      <c r="H1334" s="17">
        <v>0</v>
      </c>
      <c r="I1334" s="17">
        <v>0</v>
      </c>
      <c r="J1334" s="17">
        <v>0</v>
      </c>
      <c r="K1334" s="17">
        <v>0</v>
      </c>
      <c r="L1334" s="17">
        <v>0</v>
      </c>
      <c r="M1334" s="17">
        <v>0</v>
      </c>
      <c r="N1334" s="17">
        <v>0</v>
      </c>
      <c r="O1334" s="17">
        <v>0</v>
      </c>
      <c r="P1334" s="17">
        <v>0</v>
      </c>
      <c r="Q1334" s="17">
        <v>0</v>
      </c>
      <c r="R1334" s="17">
        <v>0</v>
      </c>
      <c r="S1334" s="17">
        <v>0</v>
      </c>
      <c r="T1334" s="17">
        <v>0</v>
      </c>
      <c r="U1334" s="105">
        <v>0</v>
      </c>
      <c r="V1334" s="105">
        <v>0</v>
      </c>
      <c r="W1334" s="11">
        <v>0</v>
      </c>
      <c r="X1334" s="11">
        <v>0</v>
      </c>
      <c r="Y1334" s="11">
        <v>0</v>
      </c>
      <c r="Z1334" s="11">
        <v>0</v>
      </c>
    </row>
    <row r="1335" spans="1:26" hidden="1" x14ac:dyDescent="0.25">
      <c r="A1335">
        <v>9</v>
      </c>
      <c r="B1335" t="str">
        <f t="shared" si="42"/>
        <v>FrCC-0552</v>
      </c>
      <c r="C1335" t="s">
        <v>320</v>
      </c>
      <c r="D1335" t="str">
        <f t="shared" si="43"/>
        <v>0552</v>
      </c>
      <c r="E1335" t="s">
        <v>490</v>
      </c>
      <c r="F1335" s="17">
        <v>0</v>
      </c>
      <c r="G1335" s="17">
        <v>0</v>
      </c>
      <c r="H1335" s="17">
        <v>0</v>
      </c>
      <c r="I1335" s="17">
        <v>0</v>
      </c>
      <c r="J1335" s="17">
        <v>0</v>
      </c>
      <c r="K1335" s="17">
        <v>0</v>
      </c>
      <c r="L1335" s="17">
        <v>0</v>
      </c>
      <c r="M1335" s="17">
        <v>0</v>
      </c>
      <c r="N1335" s="17">
        <v>0</v>
      </c>
      <c r="O1335" s="17">
        <v>0</v>
      </c>
      <c r="P1335" s="17">
        <v>0</v>
      </c>
      <c r="Q1335" s="17">
        <v>0</v>
      </c>
      <c r="R1335" s="17">
        <v>0</v>
      </c>
      <c r="S1335" s="17">
        <v>0</v>
      </c>
      <c r="T1335" s="17">
        <v>0</v>
      </c>
      <c r="U1335" s="105">
        <v>0</v>
      </c>
      <c r="V1335" s="105">
        <v>0</v>
      </c>
      <c r="W1335" s="11">
        <v>0</v>
      </c>
      <c r="X1335" s="11">
        <v>0</v>
      </c>
      <c r="Y1335" s="11">
        <v>0</v>
      </c>
      <c r="Z1335" s="11">
        <v>0</v>
      </c>
    </row>
    <row r="1336" spans="1:26" hidden="1" x14ac:dyDescent="0.25">
      <c r="A1336">
        <v>9</v>
      </c>
      <c r="B1336" t="str">
        <f t="shared" si="42"/>
        <v>FrCC-0553</v>
      </c>
      <c r="C1336" t="s">
        <v>320</v>
      </c>
      <c r="D1336" t="str">
        <f t="shared" si="43"/>
        <v>0553</v>
      </c>
      <c r="E1336" t="s">
        <v>491</v>
      </c>
      <c r="F1336" s="17">
        <v>0</v>
      </c>
      <c r="G1336" s="17">
        <v>0</v>
      </c>
      <c r="H1336" s="17">
        <v>0</v>
      </c>
      <c r="I1336" s="17">
        <v>0</v>
      </c>
      <c r="J1336" s="17">
        <v>0</v>
      </c>
      <c r="K1336" s="17">
        <v>0</v>
      </c>
      <c r="L1336" s="17">
        <v>0</v>
      </c>
      <c r="M1336" s="17">
        <v>0</v>
      </c>
      <c r="N1336" s="17">
        <v>0</v>
      </c>
      <c r="O1336" s="17">
        <v>0</v>
      </c>
      <c r="P1336" s="17">
        <v>0</v>
      </c>
      <c r="Q1336" s="17">
        <v>0</v>
      </c>
      <c r="R1336" s="17">
        <v>0</v>
      </c>
      <c r="S1336" s="17">
        <v>0</v>
      </c>
      <c r="T1336" s="17">
        <v>0</v>
      </c>
      <c r="U1336" s="105">
        <v>0</v>
      </c>
      <c r="V1336" s="105">
        <v>0</v>
      </c>
      <c r="W1336" s="11">
        <v>0</v>
      </c>
      <c r="X1336" s="11">
        <v>0</v>
      </c>
      <c r="Y1336" s="11">
        <v>0</v>
      </c>
      <c r="Z1336" s="11">
        <v>0</v>
      </c>
    </row>
    <row r="1337" spans="1:26" hidden="1" x14ac:dyDescent="0.25">
      <c r="A1337">
        <v>9</v>
      </c>
      <c r="B1337" t="str">
        <f t="shared" si="42"/>
        <v>FrCC-0554</v>
      </c>
      <c r="C1337" t="s">
        <v>320</v>
      </c>
      <c r="D1337" t="str">
        <f t="shared" si="43"/>
        <v>0554</v>
      </c>
      <c r="E1337" t="s">
        <v>492</v>
      </c>
      <c r="F1337" s="17">
        <v>0</v>
      </c>
      <c r="G1337" s="17">
        <v>0</v>
      </c>
      <c r="H1337" s="17">
        <v>0</v>
      </c>
      <c r="I1337" s="17">
        <v>0</v>
      </c>
      <c r="J1337" s="17">
        <v>0</v>
      </c>
      <c r="K1337" s="17">
        <v>0</v>
      </c>
      <c r="L1337" s="17">
        <v>0</v>
      </c>
      <c r="M1337" s="17">
        <v>0</v>
      </c>
      <c r="N1337" s="17">
        <v>0</v>
      </c>
      <c r="O1337" s="17">
        <v>0</v>
      </c>
      <c r="P1337" s="17">
        <v>0</v>
      </c>
      <c r="Q1337" s="17">
        <v>0</v>
      </c>
      <c r="R1337" s="17">
        <v>0</v>
      </c>
      <c r="S1337" s="17">
        <v>0</v>
      </c>
      <c r="T1337" s="17">
        <v>0</v>
      </c>
      <c r="U1337" s="105">
        <v>0</v>
      </c>
      <c r="V1337" s="105">
        <v>0</v>
      </c>
      <c r="W1337" s="11">
        <v>0</v>
      </c>
      <c r="X1337" s="11">
        <v>0</v>
      </c>
      <c r="Y1337" s="11">
        <v>0</v>
      </c>
      <c r="Z1337" s="11">
        <v>0</v>
      </c>
    </row>
    <row r="1338" spans="1:26" hidden="1" x14ac:dyDescent="0.25">
      <c r="A1338">
        <v>9</v>
      </c>
      <c r="B1338" t="str">
        <f t="shared" si="42"/>
        <v>FrCC-056</v>
      </c>
      <c r="C1338" t="s">
        <v>320</v>
      </c>
      <c r="D1338" t="str">
        <f t="shared" si="43"/>
        <v>056</v>
      </c>
      <c r="E1338" t="s">
        <v>493</v>
      </c>
      <c r="F1338" s="17">
        <v>0</v>
      </c>
      <c r="G1338" s="17">
        <v>0</v>
      </c>
      <c r="H1338" s="17">
        <v>0</v>
      </c>
      <c r="I1338" s="17">
        <v>0</v>
      </c>
      <c r="J1338" s="17">
        <v>0</v>
      </c>
      <c r="K1338" s="17">
        <v>0</v>
      </c>
      <c r="L1338" s="17">
        <v>0</v>
      </c>
      <c r="M1338" s="17">
        <v>0</v>
      </c>
      <c r="N1338" s="17">
        <v>0</v>
      </c>
      <c r="O1338" s="17">
        <v>0</v>
      </c>
      <c r="P1338" s="17">
        <v>0</v>
      </c>
      <c r="Q1338" s="17">
        <v>0</v>
      </c>
      <c r="R1338" s="17">
        <v>0</v>
      </c>
      <c r="S1338" s="17">
        <v>0</v>
      </c>
      <c r="T1338" s="17">
        <v>0</v>
      </c>
      <c r="U1338" s="105">
        <v>0</v>
      </c>
      <c r="V1338" s="105">
        <v>0</v>
      </c>
      <c r="W1338" s="11">
        <v>0</v>
      </c>
      <c r="X1338" s="11">
        <v>0</v>
      </c>
      <c r="Y1338" s="11">
        <v>0</v>
      </c>
      <c r="Z1338" s="11">
        <v>0</v>
      </c>
    </row>
    <row r="1339" spans="1:26" hidden="1" x14ac:dyDescent="0.25">
      <c r="A1339">
        <v>9</v>
      </c>
      <c r="B1339" t="str">
        <f t="shared" si="42"/>
        <v>FrCC-061</v>
      </c>
      <c r="C1339" t="s">
        <v>320</v>
      </c>
      <c r="D1339" t="str">
        <f t="shared" si="43"/>
        <v>061</v>
      </c>
      <c r="E1339" t="s">
        <v>495</v>
      </c>
      <c r="F1339" s="17">
        <v>0</v>
      </c>
      <c r="G1339" s="17">
        <v>0</v>
      </c>
      <c r="H1339" s="17">
        <v>0</v>
      </c>
      <c r="I1339" s="17">
        <v>0</v>
      </c>
      <c r="J1339" s="17">
        <v>0</v>
      </c>
      <c r="K1339" s="17">
        <v>0</v>
      </c>
      <c r="L1339" s="17">
        <v>0</v>
      </c>
      <c r="M1339" s="17">
        <v>0</v>
      </c>
      <c r="N1339" s="17">
        <v>0</v>
      </c>
      <c r="O1339" s="17">
        <v>0</v>
      </c>
      <c r="P1339" s="17">
        <v>0</v>
      </c>
      <c r="Q1339" s="17">
        <v>0</v>
      </c>
      <c r="R1339" s="17">
        <v>0</v>
      </c>
      <c r="S1339" s="17">
        <v>0</v>
      </c>
      <c r="T1339" s="17">
        <v>0</v>
      </c>
      <c r="U1339" s="105">
        <v>0</v>
      </c>
      <c r="V1339" s="105">
        <v>0</v>
      </c>
      <c r="W1339" s="11">
        <v>0</v>
      </c>
      <c r="X1339" s="11">
        <v>0</v>
      </c>
      <c r="Y1339" s="11">
        <v>0</v>
      </c>
      <c r="Z1339" s="11">
        <v>0</v>
      </c>
    </row>
    <row r="1340" spans="1:26" hidden="1" x14ac:dyDescent="0.25">
      <c r="A1340">
        <v>9</v>
      </c>
      <c r="B1340" t="str">
        <f t="shared" si="42"/>
        <v>FrCC-062</v>
      </c>
      <c r="C1340" t="s">
        <v>320</v>
      </c>
      <c r="D1340" t="str">
        <f t="shared" si="43"/>
        <v>062</v>
      </c>
      <c r="E1340" t="s">
        <v>496</v>
      </c>
      <c r="F1340" s="17">
        <v>0</v>
      </c>
      <c r="G1340" s="17">
        <v>0</v>
      </c>
      <c r="H1340" s="17">
        <v>0</v>
      </c>
      <c r="I1340" s="17">
        <v>0</v>
      </c>
      <c r="J1340" s="17">
        <v>0</v>
      </c>
      <c r="K1340" s="17">
        <v>0</v>
      </c>
      <c r="L1340" s="17">
        <v>0</v>
      </c>
      <c r="M1340" s="17">
        <v>0</v>
      </c>
      <c r="N1340" s="17">
        <v>0</v>
      </c>
      <c r="O1340" s="17">
        <v>0</v>
      </c>
      <c r="P1340" s="17">
        <v>0</v>
      </c>
      <c r="Q1340" s="17">
        <v>0</v>
      </c>
      <c r="R1340" s="17">
        <v>0</v>
      </c>
      <c r="S1340" s="17">
        <v>0</v>
      </c>
      <c r="T1340" s="17">
        <v>0</v>
      </c>
      <c r="U1340" s="105">
        <v>0</v>
      </c>
      <c r="V1340" s="105">
        <v>0</v>
      </c>
      <c r="W1340" s="11">
        <v>0</v>
      </c>
      <c r="X1340" s="11">
        <v>0</v>
      </c>
      <c r="Y1340" s="11">
        <v>0</v>
      </c>
      <c r="Z1340" s="11">
        <v>0</v>
      </c>
    </row>
    <row r="1341" spans="1:26" hidden="1" x14ac:dyDescent="0.25">
      <c r="A1341">
        <v>9</v>
      </c>
      <c r="B1341" t="str">
        <f t="shared" si="42"/>
        <v>FrCC-063</v>
      </c>
      <c r="C1341" t="s">
        <v>320</v>
      </c>
      <c r="D1341" t="str">
        <f t="shared" si="43"/>
        <v>063</v>
      </c>
      <c r="E1341" t="s">
        <v>497</v>
      </c>
      <c r="F1341" s="17">
        <v>0</v>
      </c>
      <c r="G1341" s="17">
        <v>0</v>
      </c>
      <c r="H1341" s="17">
        <v>0</v>
      </c>
      <c r="I1341" s="17">
        <v>0</v>
      </c>
      <c r="J1341" s="17">
        <v>0</v>
      </c>
      <c r="K1341" s="17">
        <v>0</v>
      </c>
      <c r="L1341" s="17">
        <v>0</v>
      </c>
      <c r="M1341" s="17">
        <v>0</v>
      </c>
      <c r="N1341" s="17">
        <v>0</v>
      </c>
      <c r="O1341" s="17">
        <v>0</v>
      </c>
      <c r="P1341" s="17">
        <v>0</v>
      </c>
      <c r="Q1341" s="17">
        <v>0</v>
      </c>
      <c r="R1341" s="17">
        <v>0</v>
      </c>
      <c r="S1341" s="17">
        <v>0</v>
      </c>
      <c r="T1341" s="17">
        <v>0</v>
      </c>
      <c r="U1341" s="105">
        <v>0</v>
      </c>
      <c r="V1341" s="105">
        <v>0</v>
      </c>
      <c r="W1341" s="11">
        <v>0</v>
      </c>
      <c r="X1341" s="11">
        <v>0</v>
      </c>
      <c r="Y1341" s="11">
        <v>0</v>
      </c>
      <c r="Z1341" s="11">
        <v>0</v>
      </c>
    </row>
    <row r="1342" spans="1:26" hidden="1" x14ac:dyDescent="0.25">
      <c r="A1342">
        <v>9</v>
      </c>
      <c r="B1342" t="str">
        <f t="shared" si="42"/>
        <v>FrCC-064</v>
      </c>
      <c r="C1342" t="s">
        <v>320</v>
      </c>
      <c r="D1342" t="str">
        <f t="shared" si="43"/>
        <v>064</v>
      </c>
      <c r="E1342" t="s">
        <v>498</v>
      </c>
      <c r="F1342" s="17">
        <v>0</v>
      </c>
      <c r="G1342" s="17">
        <v>0</v>
      </c>
      <c r="H1342" s="17">
        <v>0</v>
      </c>
      <c r="I1342" s="17">
        <v>0</v>
      </c>
      <c r="J1342" s="17">
        <v>0</v>
      </c>
      <c r="K1342" s="17">
        <v>0</v>
      </c>
      <c r="L1342" s="17">
        <v>0</v>
      </c>
      <c r="M1342" s="17">
        <v>0</v>
      </c>
      <c r="N1342" s="17">
        <v>0</v>
      </c>
      <c r="O1342" s="17">
        <v>0</v>
      </c>
      <c r="P1342" s="17">
        <v>0</v>
      </c>
      <c r="Q1342" s="17">
        <v>0</v>
      </c>
      <c r="R1342" s="17">
        <v>0</v>
      </c>
      <c r="S1342" s="17">
        <v>0</v>
      </c>
      <c r="T1342" s="17">
        <v>0</v>
      </c>
      <c r="U1342" s="105">
        <v>0</v>
      </c>
      <c r="V1342" s="105">
        <v>0</v>
      </c>
      <c r="W1342" s="11">
        <v>0</v>
      </c>
      <c r="X1342" s="11">
        <v>0</v>
      </c>
      <c r="Y1342" s="11">
        <v>0</v>
      </c>
      <c r="Z1342" s="11">
        <v>0</v>
      </c>
    </row>
    <row r="1343" spans="1:26" hidden="1" x14ac:dyDescent="0.25">
      <c r="A1343">
        <v>9</v>
      </c>
      <c r="B1343" t="str">
        <f t="shared" si="42"/>
        <v>FrCC-0650</v>
      </c>
      <c r="C1343" t="s">
        <v>320</v>
      </c>
      <c r="D1343" t="str">
        <f t="shared" si="43"/>
        <v>0650</v>
      </c>
      <c r="E1343" t="s">
        <v>499</v>
      </c>
      <c r="F1343" s="17">
        <v>0</v>
      </c>
      <c r="G1343" s="17">
        <v>0</v>
      </c>
      <c r="H1343" s="17">
        <v>0</v>
      </c>
      <c r="I1343" s="17">
        <v>0</v>
      </c>
      <c r="J1343" s="17">
        <v>0</v>
      </c>
      <c r="K1343" s="17">
        <v>0</v>
      </c>
      <c r="L1343" s="17">
        <v>0</v>
      </c>
      <c r="M1343" s="17">
        <v>0</v>
      </c>
      <c r="N1343" s="17">
        <v>0</v>
      </c>
      <c r="O1343" s="17">
        <v>0</v>
      </c>
      <c r="P1343" s="17">
        <v>0</v>
      </c>
      <c r="Q1343" s="17">
        <v>0</v>
      </c>
      <c r="R1343" s="17">
        <v>0</v>
      </c>
      <c r="S1343" s="17">
        <v>0</v>
      </c>
      <c r="T1343" s="17">
        <v>0</v>
      </c>
      <c r="U1343" s="105">
        <v>0</v>
      </c>
      <c r="V1343" s="105">
        <v>0</v>
      </c>
      <c r="W1343" s="11">
        <v>0</v>
      </c>
      <c r="X1343" s="11">
        <v>0</v>
      </c>
      <c r="Y1343" s="11">
        <v>0</v>
      </c>
      <c r="Z1343" s="11">
        <v>0</v>
      </c>
    </row>
    <row r="1344" spans="1:26" hidden="1" x14ac:dyDescent="0.25">
      <c r="A1344">
        <v>9</v>
      </c>
      <c r="B1344" t="str">
        <f t="shared" si="42"/>
        <v>FrCC-0651</v>
      </c>
      <c r="C1344" t="s">
        <v>320</v>
      </c>
      <c r="D1344" t="str">
        <f t="shared" si="43"/>
        <v>0651</v>
      </c>
      <c r="E1344" t="s">
        <v>500</v>
      </c>
      <c r="F1344" s="17">
        <v>0</v>
      </c>
      <c r="G1344" s="17">
        <v>0</v>
      </c>
      <c r="H1344" s="17">
        <v>0</v>
      </c>
      <c r="I1344" s="17">
        <v>0</v>
      </c>
      <c r="J1344" s="17">
        <v>0</v>
      </c>
      <c r="K1344" s="17">
        <v>0</v>
      </c>
      <c r="L1344" s="17">
        <v>0</v>
      </c>
      <c r="M1344" s="17">
        <v>0</v>
      </c>
      <c r="N1344" s="17">
        <v>0</v>
      </c>
      <c r="O1344" s="17">
        <v>0</v>
      </c>
      <c r="P1344" s="17">
        <v>0</v>
      </c>
      <c r="Q1344" s="17">
        <v>0</v>
      </c>
      <c r="R1344" s="17">
        <v>0</v>
      </c>
      <c r="S1344" s="17">
        <v>0</v>
      </c>
      <c r="T1344" s="17">
        <v>0</v>
      </c>
      <c r="U1344" s="105">
        <v>0</v>
      </c>
      <c r="V1344" s="105">
        <v>0</v>
      </c>
      <c r="W1344" s="11">
        <v>0</v>
      </c>
      <c r="X1344" s="11">
        <v>0</v>
      </c>
      <c r="Y1344" s="11">
        <v>0</v>
      </c>
      <c r="Z1344" s="11">
        <v>0</v>
      </c>
    </row>
    <row r="1345" spans="1:26" hidden="1" x14ac:dyDescent="0.25">
      <c r="A1345">
        <v>9</v>
      </c>
      <c r="B1345" t="str">
        <f t="shared" si="42"/>
        <v>FrCC-0652</v>
      </c>
      <c r="C1345" t="s">
        <v>320</v>
      </c>
      <c r="D1345" t="str">
        <f t="shared" si="43"/>
        <v>0652</v>
      </c>
      <c r="E1345" t="s">
        <v>501</v>
      </c>
      <c r="F1345" s="17">
        <v>0</v>
      </c>
      <c r="G1345" s="17">
        <v>0</v>
      </c>
      <c r="H1345" s="17">
        <v>0</v>
      </c>
      <c r="I1345" s="17">
        <v>0</v>
      </c>
      <c r="J1345" s="17">
        <v>0</v>
      </c>
      <c r="K1345" s="17">
        <v>0</v>
      </c>
      <c r="L1345" s="17">
        <v>0</v>
      </c>
      <c r="M1345" s="17">
        <v>0</v>
      </c>
      <c r="N1345" s="17">
        <v>0</v>
      </c>
      <c r="O1345" s="17">
        <v>0</v>
      </c>
      <c r="P1345" s="17">
        <v>0</v>
      </c>
      <c r="Q1345" s="17">
        <v>0</v>
      </c>
      <c r="R1345" s="17">
        <v>0</v>
      </c>
      <c r="S1345" s="17">
        <v>0</v>
      </c>
      <c r="T1345" s="17">
        <v>0</v>
      </c>
      <c r="U1345" s="105">
        <v>0</v>
      </c>
      <c r="V1345" s="105">
        <v>0</v>
      </c>
      <c r="W1345" s="11">
        <v>0</v>
      </c>
      <c r="X1345" s="11">
        <v>0</v>
      </c>
      <c r="Y1345" s="11">
        <v>0</v>
      </c>
      <c r="Z1345" s="11">
        <v>0</v>
      </c>
    </row>
    <row r="1346" spans="1:26" hidden="1" x14ac:dyDescent="0.25">
      <c r="A1346">
        <v>9</v>
      </c>
      <c r="B1346" t="str">
        <f t="shared" si="42"/>
        <v>FrCC-0653</v>
      </c>
      <c r="C1346" t="s">
        <v>320</v>
      </c>
      <c r="D1346" t="str">
        <f t="shared" si="43"/>
        <v>0653</v>
      </c>
      <c r="E1346" t="s">
        <v>502</v>
      </c>
      <c r="F1346" s="17">
        <v>0</v>
      </c>
      <c r="G1346" s="17">
        <v>0</v>
      </c>
      <c r="H1346" s="17">
        <v>0</v>
      </c>
      <c r="I1346" s="17">
        <v>0</v>
      </c>
      <c r="J1346" s="17">
        <v>0</v>
      </c>
      <c r="K1346" s="17">
        <v>0</v>
      </c>
      <c r="L1346" s="17">
        <v>0</v>
      </c>
      <c r="M1346" s="17">
        <v>0</v>
      </c>
      <c r="N1346" s="17">
        <v>0</v>
      </c>
      <c r="O1346" s="17">
        <v>0</v>
      </c>
      <c r="P1346" s="17">
        <v>0</v>
      </c>
      <c r="Q1346" s="17">
        <v>0</v>
      </c>
      <c r="R1346" s="17">
        <v>0</v>
      </c>
      <c r="S1346" s="17">
        <v>0</v>
      </c>
      <c r="T1346" s="17">
        <v>0</v>
      </c>
      <c r="U1346" s="105">
        <v>0</v>
      </c>
      <c r="V1346" s="105">
        <v>0</v>
      </c>
      <c r="W1346" s="11">
        <v>0</v>
      </c>
      <c r="X1346" s="11">
        <v>0</v>
      </c>
      <c r="Y1346" s="11">
        <v>0</v>
      </c>
      <c r="Z1346" s="11">
        <v>0</v>
      </c>
    </row>
    <row r="1347" spans="1:26" hidden="1" x14ac:dyDescent="0.25">
      <c r="A1347">
        <v>9</v>
      </c>
      <c r="B1347" t="str">
        <f t="shared" si="42"/>
        <v>FrCC-0654</v>
      </c>
      <c r="C1347" t="s">
        <v>320</v>
      </c>
      <c r="D1347" t="str">
        <f t="shared" si="43"/>
        <v>0654</v>
      </c>
      <c r="E1347" t="s">
        <v>503</v>
      </c>
      <c r="F1347" s="17">
        <v>0</v>
      </c>
      <c r="G1347" s="17">
        <v>0</v>
      </c>
      <c r="H1347" s="17">
        <v>0</v>
      </c>
      <c r="I1347" s="17">
        <v>0</v>
      </c>
      <c r="J1347" s="17">
        <v>0</v>
      </c>
      <c r="K1347" s="17">
        <v>0</v>
      </c>
      <c r="L1347" s="17">
        <v>0</v>
      </c>
      <c r="M1347" s="17">
        <v>0</v>
      </c>
      <c r="N1347" s="17">
        <v>0</v>
      </c>
      <c r="O1347" s="17">
        <v>0</v>
      </c>
      <c r="P1347" s="17">
        <v>0</v>
      </c>
      <c r="Q1347" s="17">
        <v>0</v>
      </c>
      <c r="R1347" s="17">
        <v>0</v>
      </c>
      <c r="S1347" s="17">
        <v>0</v>
      </c>
      <c r="T1347" s="17">
        <v>0</v>
      </c>
      <c r="U1347" s="105">
        <v>0</v>
      </c>
      <c r="V1347" s="105">
        <v>0</v>
      </c>
      <c r="W1347" s="11">
        <v>0</v>
      </c>
      <c r="X1347" s="11">
        <v>0</v>
      </c>
      <c r="Y1347" s="11">
        <v>0</v>
      </c>
      <c r="Z1347" s="11">
        <v>0</v>
      </c>
    </row>
    <row r="1348" spans="1:26" hidden="1" x14ac:dyDescent="0.25">
      <c r="A1348">
        <v>9</v>
      </c>
      <c r="B1348" t="str">
        <f t="shared" ref="B1348:B1411" si="44">C1348&amp;"-"&amp;D1348</f>
        <v>FrCC-066</v>
      </c>
      <c r="C1348" t="s">
        <v>320</v>
      </c>
      <c r="D1348" t="str">
        <f t="shared" ref="D1348:D1411" si="45">SUBSTITUTE(E1348,".","")</f>
        <v>066</v>
      </c>
      <c r="E1348" t="s">
        <v>504</v>
      </c>
      <c r="F1348" s="17">
        <v>0</v>
      </c>
      <c r="G1348" s="17">
        <v>0</v>
      </c>
      <c r="H1348" s="17">
        <v>0</v>
      </c>
      <c r="I1348" s="17">
        <v>0</v>
      </c>
      <c r="J1348" s="17">
        <v>0</v>
      </c>
      <c r="K1348" s="17">
        <v>0</v>
      </c>
      <c r="L1348" s="17">
        <v>0</v>
      </c>
      <c r="M1348" s="17">
        <v>0</v>
      </c>
      <c r="N1348" s="17">
        <v>0</v>
      </c>
      <c r="O1348" s="17">
        <v>0</v>
      </c>
      <c r="P1348" s="17">
        <v>0</v>
      </c>
      <c r="Q1348" s="17">
        <v>0</v>
      </c>
      <c r="R1348" s="17">
        <v>0</v>
      </c>
      <c r="S1348" s="17">
        <v>0</v>
      </c>
      <c r="T1348" s="17">
        <v>0</v>
      </c>
      <c r="U1348" s="105">
        <v>0</v>
      </c>
      <c r="V1348" s="105">
        <v>0</v>
      </c>
      <c r="W1348" s="11">
        <v>0</v>
      </c>
      <c r="X1348" s="11">
        <v>0</v>
      </c>
      <c r="Y1348" s="11">
        <v>0</v>
      </c>
      <c r="Z1348" s="11">
        <v>0</v>
      </c>
    </row>
    <row r="1349" spans="1:26" hidden="1" x14ac:dyDescent="0.25">
      <c r="A1349">
        <v>9</v>
      </c>
      <c r="B1349" t="str">
        <f t="shared" si="44"/>
        <v>FrCC-070</v>
      </c>
      <c r="C1349" t="s">
        <v>320</v>
      </c>
      <c r="D1349" t="str">
        <f t="shared" si="45"/>
        <v>070</v>
      </c>
      <c r="E1349" t="s">
        <v>506</v>
      </c>
      <c r="F1349" s="17">
        <v>0</v>
      </c>
      <c r="G1349" s="17">
        <v>0</v>
      </c>
      <c r="H1349" s="17">
        <v>0</v>
      </c>
      <c r="I1349" s="17">
        <v>0</v>
      </c>
      <c r="J1349" s="17">
        <v>0</v>
      </c>
      <c r="K1349" s="17">
        <v>0</v>
      </c>
      <c r="L1349" s="17">
        <v>0</v>
      </c>
      <c r="M1349" s="17">
        <v>0</v>
      </c>
      <c r="N1349" s="17">
        <v>0</v>
      </c>
      <c r="O1349" s="17">
        <v>0</v>
      </c>
      <c r="P1349" s="17">
        <v>0</v>
      </c>
      <c r="Q1349" s="17">
        <v>0</v>
      </c>
      <c r="R1349" s="17">
        <v>0</v>
      </c>
      <c r="S1349" s="17">
        <v>0</v>
      </c>
      <c r="T1349" s="17">
        <v>0</v>
      </c>
      <c r="U1349" s="105">
        <v>0</v>
      </c>
      <c r="V1349" s="105">
        <v>0</v>
      </c>
      <c r="W1349" s="11">
        <v>0</v>
      </c>
      <c r="X1349" s="11">
        <v>0</v>
      </c>
      <c r="Y1349" s="11">
        <v>0</v>
      </c>
      <c r="Z1349" s="11">
        <v>0</v>
      </c>
    </row>
    <row r="1350" spans="1:26" hidden="1" x14ac:dyDescent="0.25">
      <c r="A1350">
        <v>9</v>
      </c>
      <c r="B1350" t="str">
        <f t="shared" si="44"/>
        <v>FrCC-0710</v>
      </c>
      <c r="C1350" t="s">
        <v>320</v>
      </c>
      <c r="D1350" t="str">
        <f t="shared" si="45"/>
        <v>0710</v>
      </c>
      <c r="E1350" t="s">
        <v>507</v>
      </c>
      <c r="F1350" s="17">
        <v>0</v>
      </c>
      <c r="G1350" s="17">
        <v>0</v>
      </c>
      <c r="H1350" s="17">
        <v>0</v>
      </c>
      <c r="I1350" s="17">
        <v>0</v>
      </c>
      <c r="J1350" s="17">
        <v>0</v>
      </c>
      <c r="K1350" s="17">
        <v>0</v>
      </c>
      <c r="L1350" s="17">
        <v>0</v>
      </c>
      <c r="M1350" s="17">
        <v>0</v>
      </c>
      <c r="N1350" s="17">
        <v>0</v>
      </c>
      <c r="O1350" s="17">
        <v>0</v>
      </c>
      <c r="P1350" s="17">
        <v>0</v>
      </c>
      <c r="Q1350" s="17">
        <v>0</v>
      </c>
      <c r="R1350" s="17">
        <v>0</v>
      </c>
      <c r="S1350" s="17">
        <v>0</v>
      </c>
      <c r="T1350" s="17">
        <v>0</v>
      </c>
      <c r="U1350" s="105">
        <v>0</v>
      </c>
      <c r="V1350" s="105">
        <v>0</v>
      </c>
      <c r="W1350" s="11">
        <v>0</v>
      </c>
      <c r="X1350" s="11">
        <v>0</v>
      </c>
      <c r="Y1350" s="11">
        <v>0</v>
      </c>
      <c r="Z1350" s="11">
        <v>0</v>
      </c>
    </row>
    <row r="1351" spans="1:26" hidden="1" x14ac:dyDescent="0.25">
      <c r="A1351">
        <v>9</v>
      </c>
      <c r="B1351" t="str">
        <f t="shared" si="44"/>
        <v>FrCC-0711</v>
      </c>
      <c r="C1351" t="s">
        <v>320</v>
      </c>
      <c r="D1351" t="str">
        <f t="shared" si="45"/>
        <v>0711</v>
      </c>
      <c r="E1351" t="s">
        <v>508</v>
      </c>
      <c r="F1351" s="17">
        <v>45</v>
      </c>
      <c r="G1351" s="17">
        <v>45</v>
      </c>
      <c r="H1351" s="17">
        <v>37</v>
      </c>
      <c r="I1351" s="17">
        <v>37</v>
      </c>
      <c r="J1351" s="17">
        <v>37.182000000000002</v>
      </c>
      <c r="K1351" s="17">
        <v>37.182000000000002</v>
      </c>
      <c r="L1351" s="17">
        <v>12</v>
      </c>
      <c r="M1351" s="17">
        <v>12</v>
      </c>
      <c r="N1351" s="17">
        <v>35</v>
      </c>
      <c r="O1351" s="17">
        <v>35</v>
      </c>
      <c r="P1351" s="17">
        <v>15</v>
      </c>
      <c r="Q1351" s="17">
        <v>15</v>
      </c>
      <c r="R1351" s="17">
        <v>2</v>
      </c>
      <c r="S1351" s="17">
        <v>2</v>
      </c>
      <c r="T1351" s="17">
        <v>2</v>
      </c>
      <c r="U1351" s="105">
        <v>0</v>
      </c>
      <c r="V1351" s="105">
        <v>0</v>
      </c>
      <c r="W1351" s="11">
        <v>0</v>
      </c>
      <c r="X1351" s="11">
        <v>0</v>
      </c>
      <c r="Y1351" s="11">
        <v>0</v>
      </c>
      <c r="Z1351" s="11">
        <v>0</v>
      </c>
    </row>
    <row r="1352" spans="1:26" hidden="1" x14ac:dyDescent="0.25">
      <c r="A1352">
        <v>9</v>
      </c>
      <c r="B1352" t="str">
        <f t="shared" si="44"/>
        <v>FrCC-0712</v>
      </c>
      <c r="C1352" t="s">
        <v>320</v>
      </c>
      <c r="D1352" t="str">
        <f t="shared" si="45"/>
        <v>0712</v>
      </c>
      <c r="E1352" t="s">
        <v>509</v>
      </c>
      <c r="F1352" s="17">
        <v>0</v>
      </c>
      <c r="G1352" s="17">
        <v>0</v>
      </c>
      <c r="H1352" s="17">
        <v>0</v>
      </c>
      <c r="I1352" s="17">
        <v>0</v>
      </c>
      <c r="J1352" s="17">
        <v>0</v>
      </c>
      <c r="K1352" s="17">
        <v>0</v>
      </c>
      <c r="L1352" s="17">
        <v>0</v>
      </c>
      <c r="M1352" s="17">
        <v>0</v>
      </c>
      <c r="N1352" s="17">
        <v>0</v>
      </c>
      <c r="O1352" s="17">
        <v>0</v>
      </c>
      <c r="P1352" s="17">
        <v>0</v>
      </c>
      <c r="Q1352" s="17">
        <v>0</v>
      </c>
      <c r="R1352" s="17">
        <v>0</v>
      </c>
      <c r="S1352" s="17">
        <v>0</v>
      </c>
      <c r="T1352" s="17">
        <v>0</v>
      </c>
      <c r="U1352" s="105">
        <v>0</v>
      </c>
      <c r="V1352" s="105">
        <v>30478</v>
      </c>
      <c r="W1352" s="11">
        <v>30122</v>
      </c>
      <c r="X1352" s="11">
        <v>0</v>
      </c>
      <c r="Y1352" s="11">
        <v>0</v>
      </c>
      <c r="Z1352" s="11">
        <v>0</v>
      </c>
    </row>
    <row r="1353" spans="1:26" hidden="1" x14ac:dyDescent="0.25">
      <c r="A1353">
        <v>9</v>
      </c>
      <c r="B1353" t="str">
        <f t="shared" si="44"/>
        <v>FrCC-0713</v>
      </c>
      <c r="C1353" t="s">
        <v>320</v>
      </c>
      <c r="D1353" t="str">
        <f t="shared" si="45"/>
        <v>0713</v>
      </c>
      <c r="E1353" t="s">
        <v>510</v>
      </c>
      <c r="F1353" s="17">
        <v>0</v>
      </c>
      <c r="G1353" s="17">
        <v>0</v>
      </c>
      <c r="H1353" s="17">
        <v>0</v>
      </c>
      <c r="I1353" s="17">
        <v>0</v>
      </c>
      <c r="J1353" s="17">
        <v>0</v>
      </c>
      <c r="K1353" s="17">
        <v>0</v>
      </c>
      <c r="L1353" s="17">
        <v>0</v>
      </c>
      <c r="M1353" s="17">
        <v>0</v>
      </c>
      <c r="N1353" s="17">
        <v>0</v>
      </c>
      <c r="O1353" s="17">
        <v>0</v>
      </c>
      <c r="P1353" s="17">
        <v>0</v>
      </c>
      <c r="Q1353" s="17">
        <v>0</v>
      </c>
      <c r="R1353" s="17">
        <v>0</v>
      </c>
      <c r="S1353" s="17">
        <v>0</v>
      </c>
      <c r="T1353" s="17">
        <v>0</v>
      </c>
      <c r="U1353" s="105">
        <v>0</v>
      </c>
      <c r="V1353" s="105">
        <v>0</v>
      </c>
      <c r="W1353" s="11">
        <v>0</v>
      </c>
      <c r="X1353" s="11">
        <v>0</v>
      </c>
      <c r="Y1353" s="11">
        <v>0</v>
      </c>
      <c r="Z1353" s="11">
        <v>0</v>
      </c>
    </row>
    <row r="1354" spans="1:26" hidden="1" x14ac:dyDescent="0.25">
      <c r="A1354">
        <v>9</v>
      </c>
      <c r="B1354" t="str">
        <f t="shared" si="44"/>
        <v>FrCC-0720</v>
      </c>
      <c r="C1354" t="s">
        <v>320</v>
      </c>
      <c r="D1354" t="str">
        <f t="shared" si="45"/>
        <v>0720</v>
      </c>
      <c r="E1354" t="s">
        <v>511</v>
      </c>
      <c r="F1354" s="17">
        <v>24181</v>
      </c>
      <c r="G1354" s="17">
        <v>24181</v>
      </c>
      <c r="H1354" s="17">
        <v>24835</v>
      </c>
      <c r="I1354" s="17">
        <v>24835</v>
      </c>
      <c r="J1354" s="17">
        <v>25684.797469999998</v>
      </c>
      <c r="K1354" s="17">
        <v>25684.797469999998</v>
      </c>
      <c r="L1354" s="17">
        <v>26568</v>
      </c>
      <c r="M1354" s="17">
        <v>26568</v>
      </c>
      <c r="N1354" s="17">
        <v>26721</v>
      </c>
      <c r="O1354" s="17">
        <v>26721</v>
      </c>
      <c r="P1354" s="17">
        <v>28425</v>
      </c>
      <c r="Q1354" s="17">
        <v>28425</v>
      </c>
      <c r="R1354" s="17">
        <v>27538</v>
      </c>
      <c r="S1354" s="17">
        <v>27538</v>
      </c>
      <c r="T1354" s="17">
        <v>28352</v>
      </c>
      <c r="U1354" s="105">
        <v>28352</v>
      </c>
      <c r="V1354" s="105">
        <v>0</v>
      </c>
      <c r="W1354" s="11">
        <v>0</v>
      </c>
      <c r="X1354" s="11">
        <v>31498</v>
      </c>
      <c r="Y1354" s="11">
        <v>31498</v>
      </c>
      <c r="Z1354" s="11">
        <v>32417</v>
      </c>
    </row>
    <row r="1355" spans="1:26" hidden="1" x14ac:dyDescent="0.25">
      <c r="A1355">
        <v>9</v>
      </c>
      <c r="B1355" t="str">
        <f t="shared" si="44"/>
        <v>FrCC-0721</v>
      </c>
      <c r="C1355" t="s">
        <v>320</v>
      </c>
      <c r="D1355" t="str">
        <f t="shared" si="45"/>
        <v>0721</v>
      </c>
      <c r="E1355" t="s">
        <v>512</v>
      </c>
      <c r="F1355" s="17">
        <v>127</v>
      </c>
      <c r="G1355" s="17">
        <v>127</v>
      </c>
      <c r="H1355" s="17">
        <v>127</v>
      </c>
      <c r="I1355" s="17">
        <v>127</v>
      </c>
      <c r="J1355" s="17">
        <v>127</v>
      </c>
      <c r="K1355" s="17">
        <v>127</v>
      </c>
      <c r="L1355" s="17">
        <v>127</v>
      </c>
      <c r="M1355" s="17">
        <v>127</v>
      </c>
      <c r="N1355" s="17">
        <v>127</v>
      </c>
      <c r="O1355" s="17">
        <v>127</v>
      </c>
      <c r="P1355" s="17">
        <v>127</v>
      </c>
      <c r="Q1355" s="17">
        <v>127</v>
      </c>
      <c r="R1355" s="17">
        <v>117</v>
      </c>
      <c r="S1355" s="17">
        <v>116</v>
      </c>
      <c r="T1355" s="17">
        <v>125</v>
      </c>
      <c r="U1355" s="105">
        <v>7998</v>
      </c>
      <c r="V1355" s="105">
        <v>126</v>
      </c>
      <c r="W1355" s="11">
        <v>119</v>
      </c>
      <c r="X1355" s="11">
        <v>122</v>
      </c>
      <c r="Y1355" s="11">
        <v>122</v>
      </c>
      <c r="Z1355" s="11">
        <v>100</v>
      </c>
    </row>
    <row r="1356" spans="1:26" hidden="1" x14ac:dyDescent="0.25">
      <c r="A1356">
        <v>9</v>
      </c>
      <c r="B1356" t="str">
        <f t="shared" si="44"/>
        <v>FrCC-0722</v>
      </c>
      <c r="C1356" t="s">
        <v>320</v>
      </c>
      <c r="D1356" t="str">
        <f t="shared" si="45"/>
        <v>0722</v>
      </c>
      <c r="E1356" t="s">
        <v>513</v>
      </c>
      <c r="F1356" s="17">
        <v>0</v>
      </c>
      <c r="G1356" s="17">
        <v>0</v>
      </c>
      <c r="H1356" s="17">
        <v>0</v>
      </c>
      <c r="I1356" s="17">
        <v>0</v>
      </c>
      <c r="J1356" s="17">
        <v>0</v>
      </c>
      <c r="K1356" s="17">
        <v>0</v>
      </c>
      <c r="L1356" s="17">
        <v>0</v>
      </c>
      <c r="M1356" s="17">
        <v>0</v>
      </c>
      <c r="N1356" s="17">
        <v>0</v>
      </c>
      <c r="O1356" s="17">
        <v>0</v>
      </c>
      <c r="P1356" s="17">
        <v>0</v>
      </c>
      <c r="Q1356" s="17">
        <v>0</v>
      </c>
      <c r="R1356" s="17">
        <v>0</v>
      </c>
      <c r="S1356" s="17">
        <v>0</v>
      </c>
      <c r="T1356" s="17">
        <v>0</v>
      </c>
      <c r="U1356" s="105">
        <v>0</v>
      </c>
      <c r="V1356" s="105">
        <v>0</v>
      </c>
      <c r="W1356" s="11">
        <v>0</v>
      </c>
      <c r="X1356" s="11">
        <v>0</v>
      </c>
      <c r="Y1356" s="11">
        <v>0</v>
      </c>
      <c r="Z1356" s="11">
        <v>0</v>
      </c>
    </row>
    <row r="1357" spans="1:26" hidden="1" x14ac:dyDescent="0.25">
      <c r="A1357">
        <v>9</v>
      </c>
      <c r="B1357" t="str">
        <f t="shared" si="44"/>
        <v>FrCC-0723</v>
      </c>
      <c r="C1357" t="s">
        <v>320</v>
      </c>
      <c r="D1357" t="str">
        <f t="shared" si="45"/>
        <v>0723</v>
      </c>
      <c r="E1357" t="s">
        <v>514</v>
      </c>
      <c r="F1357" s="17">
        <v>0</v>
      </c>
      <c r="G1357" s="17">
        <v>0</v>
      </c>
      <c r="H1357" s="17">
        <v>0</v>
      </c>
      <c r="I1357" s="17">
        <v>0</v>
      </c>
      <c r="J1357" s="17">
        <v>0</v>
      </c>
      <c r="K1357" s="17">
        <v>0</v>
      </c>
      <c r="L1357" s="17">
        <v>0</v>
      </c>
      <c r="M1357" s="17">
        <v>0</v>
      </c>
      <c r="N1357" s="17">
        <v>0</v>
      </c>
      <c r="O1357" s="17">
        <v>0</v>
      </c>
      <c r="P1357" s="17">
        <v>0</v>
      </c>
      <c r="Q1357" s="17">
        <v>0</v>
      </c>
      <c r="R1357" s="17">
        <v>0</v>
      </c>
      <c r="S1357" s="17">
        <v>0</v>
      </c>
      <c r="T1357" s="17">
        <v>0</v>
      </c>
      <c r="U1357" s="105">
        <v>0</v>
      </c>
      <c r="V1357" s="105">
        <v>0</v>
      </c>
      <c r="W1357" s="11">
        <v>0</v>
      </c>
      <c r="X1357" s="11">
        <v>0</v>
      </c>
      <c r="Y1357" s="11">
        <v>0</v>
      </c>
      <c r="Z1357" s="11">
        <v>0</v>
      </c>
    </row>
    <row r="1358" spans="1:26" hidden="1" x14ac:dyDescent="0.25">
      <c r="A1358">
        <v>9</v>
      </c>
      <c r="B1358" t="str">
        <f t="shared" si="44"/>
        <v>FrCC-0724</v>
      </c>
      <c r="C1358" t="s">
        <v>320</v>
      </c>
      <c r="D1358" t="str">
        <f t="shared" si="45"/>
        <v>0724</v>
      </c>
      <c r="E1358" t="s">
        <v>515</v>
      </c>
      <c r="F1358" s="17">
        <v>0</v>
      </c>
      <c r="G1358" s="17">
        <v>0</v>
      </c>
      <c r="H1358" s="17">
        <v>0</v>
      </c>
      <c r="I1358" s="17">
        <v>0</v>
      </c>
      <c r="J1358" s="17">
        <v>0</v>
      </c>
      <c r="K1358" s="17">
        <v>0</v>
      </c>
      <c r="L1358" s="17">
        <v>0</v>
      </c>
      <c r="M1358" s="17">
        <v>0</v>
      </c>
      <c r="N1358" s="17">
        <v>0</v>
      </c>
      <c r="O1358" s="17">
        <v>0</v>
      </c>
      <c r="P1358" s="17">
        <v>0</v>
      </c>
      <c r="Q1358" s="17">
        <v>0</v>
      </c>
      <c r="R1358" s="17">
        <v>0</v>
      </c>
      <c r="S1358" s="17">
        <v>0</v>
      </c>
      <c r="T1358" s="17">
        <v>0</v>
      </c>
      <c r="U1358" s="105">
        <v>0</v>
      </c>
      <c r="V1358" s="105">
        <v>0</v>
      </c>
      <c r="W1358" s="11">
        <v>0</v>
      </c>
      <c r="X1358" s="11">
        <v>0</v>
      </c>
      <c r="Y1358" s="11">
        <v>0</v>
      </c>
      <c r="Z1358" s="11">
        <v>0</v>
      </c>
    </row>
    <row r="1359" spans="1:26" hidden="1" x14ac:dyDescent="0.25">
      <c r="A1359">
        <v>9</v>
      </c>
      <c r="B1359" t="str">
        <f t="shared" si="44"/>
        <v>FrCC-0730</v>
      </c>
      <c r="C1359" t="s">
        <v>320</v>
      </c>
      <c r="D1359" t="str">
        <f t="shared" si="45"/>
        <v>0730</v>
      </c>
      <c r="E1359" t="s">
        <v>516</v>
      </c>
      <c r="F1359" s="17">
        <v>0</v>
      </c>
      <c r="G1359" s="17">
        <v>0</v>
      </c>
      <c r="H1359" s="17">
        <v>0</v>
      </c>
      <c r="I1359" s="17">
        <v>0</v>
      </c>
      <c r="J1359" s="17">
        <v>0</v>
      </c>
      <c r="K1359" s="17">
        <v>0</v>
      </c>
      <c r="L1359" s="17">
        <v>0</v>
      </c>
      <c r="M1359" s="17">
        <v>0</v>
      </c>
      <c r="N1359" s="17">
        <v>0</v>
      </c>
      <c r="O1359" s="17">
        <v>0</v>
      </c>
      <c r="P1359" s="17">
        <v>0</v>
      </c>
      <c r="Q1359" s="17">
        <v>0</v>
      </c>
      <c r="R1359" s="17">
        <v>0</v>
      </c>
      <c r="S1359" s="17">
        <v>0</v>
      </c>
      <c r="T1359" s="17">
        <v>0</v>
      </c>
      <c r="U1359" s="105">
        <v>0</v>
      </c>
      <c r="V1359" s="105">
        <v>0</v>
      </c>
      <c r="W1359" s="11">
        <v>0</v>
      </c>
      <c r="X1359" s="11">
        <v>0</v>
      </c>
      <c r="Y1359" s="11">
        <v>0</v>
      </c>
      <c r="Z1359" s="11">
        <v>0</v>
      </c>
    </row>
    <row r="1360" spans="1:26" hidden="1" x14ac:dyDescent="0.25">
      <c r="A1360">
        <v>9</v>
      </c>
      <c r="B1360" t="str">
        <f t="shared" si="44"/>
        <v>FrCC-0731</v>
      </c>
      <c r="C1360" t="s">
        <v>320</v>
      </c>
      <c r="D1360" t="str">
        <f t="shared" si="45"/>
        <v>0731</v>
      </c>
      <c r="E1360" t="s">
        <v>517</v>
      </c>
      <c r="F1360" s="17">
        <v>0</v>
      </c>
      <c r="G1360" s="17">
        <v>0</v>
      </c>
      <c r="H1360" s="17">
        <v>0</v>
      </c>
      <c r="I1360" s="17">
        <v>0</v>
      </c>
      <c r="J1360" s="17">
        <v>0</v>
      </c>
      <c r="K1360" s="17">
        <v>0</v>
      </c>
      <c r="L1360" s="17">
        <v>0</v>
      </c>
      <c r="M1360" s="17">
        <v>0</v>
      </c>
      <c r="N1360" s="17">
        <v>0</v>
      </c>
      <c r="O1360" s="17">
        <v>0</v>
      </c>
      <c r="P1360" s="17">
        <v>0</v>
      </c>
      <c r="Q1360" s="17">
        <v>0</v>
      </c>
      <c r="R1360" s="17">
        <v>0</v>
      </c>
      <c r="S1360" s="17">
        <v>0</v>
      </c>
      <c r="T1360" s="17">
        <v>0</v>
      </c>
      <c r="U1360" s="105">
        <v>0</v>
      </c>
      <c r="V1360" s="105">
        <v>0</v>
      </c>
      <c r="W1360" s="11">
        <v>0</v>
      </c>
      <c r="X1360" s="11">
        <v>0</v>
      </c>
      <c r="Y1360" s="11">
        <v>0</v>
      </c>
      <c r="Z1360" s="11">
        <v>0</v>
      </c>
    </row>
    <row r="1361" spans="1:26" hidden="1" x14ac:dyDescent="0.25">
      <c r="A1361">
        <v>9</v>
      </c>
      <c r="B1361" t="str">
        <f t="shared" si="44"/>
        <v>FrCC-0732</v>
      </c>
      <c r="C1361" t="s">
        <v>320</v>
      </c>
      <c r="D1361" t="str">
        <f t="shared" si="45"/>
        <v>0732</v>
      </c>
      <c r="E1361" t="s">
        <v>518</v>
      </c>
      <c r="F1361" s="17">
        <v>0</v>
      </c>
      <c r="G1361" s="17">
        <v>0</v>
      </c>
      <c r="H1361" s="17">
        <v>0</v>
      </c>
      <c r="I1361" s="17">
        <v>0</v>
      </c>
      <c r="J1361" s="17">
        <v>0</v>
      </c>
      <c r="K1361" s="17">
        <v>0</v>
      </c>
      <c r="L1361" s="17">
        <v>0</v>
      </c>
      <c r="M1361" s="17">
        <v>0</v>
      </c>
      <c r="N1361" s="17">
        <v>0</v>
      </c>
      <c r="O1361" s="17">
        <v>0</v>
      </c>
      <c r="P1361" s="17">
        <v>0</v>
      </c>
      <c r="Q1361" s="17">
        <v>0</v>
      </c>
      <c r="R1361" s="17">
        <v>0</v>
      </c>
      <c r="S1361" s="17">
        <v>0</v>
      </c>
      <c r="T1361" s="17">
        <v>0</v>
      </c>
      <c r="U1361" s="105">
        <v>0</v>
      </c>
      <c r="V1361" s="105">
        <v>0</v>
      </c>
      <c r="W1361" s="11">
        <v>0</v>
      </c>
      <c r="X1361" s="11">
        <v>0</v>
      </c>
      <c r="Y1361" s="11">
        <v>0</v>
      </c>
      <c r="Z1361" s="11">
        <v>0</v>
      </c>
    </row>
    <row r="1362" spans="1:26" hidden="1" x14ac:dyDescent="0.25">
      <c r="A1362">
        <v>9</v>
      </c>
      <c r="B1362" t="str">
        <f t="shared" si="44"/>
        <v>FrCC-0733</v>
      </c>
      <c r="C1362" t="s">
        <v>320</v>
      </c>
      <c r="D1362" t="str">
        <f t="shared" si="45"/>
        <v>0733</v>
      </c>
      <c r="E1362" t="s">
        <v>519</v>
      </c>
      <c r="F1362" s="17">
        <v>0</v>
      </c>
      <c r="G1362" s="17">
        <v>0</v>
      </c>
      <c r="H1362" s="17">
        <v>0</v>
      </c>
      <c r="I1362" s="17">
        <v>0</v>
      </c>
      <c r="J1362" s="17">
        <v>0</v>
      </c>
      <c r="K1362" s="17">
        <v>0</v>
      </c>
      <c r="L1362" s="17">
        <v>0</v>
      </c>
      <c r="M1362" s="17">
        <v>0</v>
      </c>
      <c r="N1362" s="17">
        <v>0</v>
      </c>
      <c r="O1362" s="17">
        <v>0</v>
      </c>
      <c r="P1362" s="17">
        <v>0</v>
      </c>
      <c r="Q1362" s="17">
        <v>0</v>
      </c>
      <c r="R1362" s="17">
        <v>0</v>
      </c>
      <c r="S1362" s="17">
        <v>0</v>
      </c>
      <c r="T1362" s="17">
        <v>0</v>
      </c>
      <c r="U1362" s="105">
        <v>0</v>
      </c>
      <c r="V1362" s="105">
        <v>0</v>
      </c>
      <c r="W1362" s="11">
        <v>0</v>
      </c>
      <c r="X1362" s="11">
        <v>0</v>
      </c>
      <c r="Y1362" s="11">
        <v>0</v>
      </c>
      <c r="Z1362" s="11">
        <v>0</v>
      </c>
    </row>
    <row r="1363" spans="1:26" hidden="1" x14ac:dyDescent="0.25">
      <c r="A1363">
        <v>9</v>
      </c>
      <c r="B1363" t="str">
        <f t="shared" si="44"/>
        <v>FrCC-0734</v>
      </c>
      <c r="C1363" t="s">
        <v>320</v>
      </c>
      <c r="D1363" t="str">
        <f t="shared" si="45"/>
        <v>0734</v>
      </c>
      <c r="E1363" t="s">
        <v>520</v>
      </c>
      <c r="F1363" s="17">
        <v>0</v>
      </c>
      <c r="G1363" s="17">
        <v>0</v>
      </c>
      <c r="H1363" s="17">
        <v>0</v>
      </c>
      <c r="I1363" s="17">
        <v>0</v>
      </c>
      <c r="J1363" s="17">
        <v>0</v>
      </c>
      <c r="K1363" s="17">
        <v>0</v>
      </c>
      <c r="L1363" s="17">
        <v>0</v>
      </c>
      <c r="M1363" s="17">
        <v>0</v>
      </c>
      <c r="N1363" s="17">
        <v>0</v>
      </c>
      <c r="O1363" s="17">
        <v>0</v>
      </c>
      <c r="P1363" s="17">
        <v>0</v>
      </c>
      <c r="Q1363" s="17">
        <v>0</v>
      </c>
      <c r="R1363" s="17">
        <v>7916</v>
      </c>
      <c r="S1363" s="17">
        <v>0</v>
      </c>
      <c r="T1363" s="17">
        <v>0</v>
      </c>
      <c r="U1363" s="105">
        <v>0</v>
      </c>
      <c r="V1363" s="105">
        <v>0</v>
      </c>
      <c r="W1363" s="11">
        <v>0</v>
      </c>
      <c r="X1363" s="11">
        <v>0</v>
      </c>
      <c r="Y1363" s="11">
        <v>0</v>
      </c>
      <c r="Z1363" s="11">
        <v>0</v>
      </c>
    </row>
    <row r="1364" spans="1:26" hidden="1" x14ac:dyDescent="0.25">
      <c r="A1364">
        <v>9</v>
      </c>
      <c r="B1364" t="str">
        <f t="shared" si="44"/>
        <v>FrCC-074</v>
      </c>
      <c r="C1364" t="s">
        <v>320</v>
      </c>
      <c r="D1364" t="str">
        <f t="shared" si="45"/>
        <v>074</v>
      </c>
      <c r="E1364" t="s">
        <v>521</v>
      </c>
      <c r="F1364" s="17">
        <v>993</v>
      </c>
      <c r="G1364" s="17">
        <v>993</v>
      </c>
      <c r="H1364" s="17">
        <v>1254</v>
      </c>
      <c r="I1364" s="17">
        <v>1254</v>
      </c>
      <c r="J1364" s="17">
        <v>908.42684999999994</v>
      </c>
      <c r="K1364" s="17">
        <v>908.42684999999994</v>
      </c>
      <c r="L1364" s="17">
        <v>1063</v>
      </c>
      <c r="M1364" s="17">
        <v>1063</v>
      </c>
      <c r="N1364" s="17">
        <v>707</v>
      </c>
      <c r="O1364" s="17">
        <v>727</v>
      </c>
      <c r="P1364" s="17">
        <v>4505</v>
      </c>
      <c r="Q1364" s="17">
        <v>4505</v>
      </c>
      <c r="R1364" s="17">
        <v>4933</v>
      </c>
      <c r="S1364" s="17">
        <v>12849</v>
      </c>
      <c r="T1364" s="17">
        <v>12921</v>
      </c>
      <c r="U1364" s="105">
        <v>5048</v>
      </c>
      <c r="V1364" s="105">
        <v>13963</v>
      </c>
      <c r="W1364" s="11">
        <v>13800</v>
      </c>
      <c r="X1364" s="11">
        <v>13844</v>
      </c>
      <c r="Y1364" s="11">
        <v>13844</v>
      </c>
      <c r="Z1364" s="11">
        <v>13374</v>
      </c>
    </row>
    <row r="1365" spans="1:26" hidden="1" x14ac:dyDescent="0.25">
      <c r="A1365">
        <v>9</v>
      </c>
      <c r="B1365" t="str">
        <f t="shared" si="44"/>
        <v>FrCC-0750</v>
      </c>
      <c r="C1365" t="s">
        <v>320</v>
      </c>
      <c r="D1365" t="str">
        <f t="shared" si="45"/>
        <v>0750</v>
      </c>
      <c r="E1365" t="s">
        <v>522</v>
      </c>
      <c r="F1365" s="17">
        <v>40</v>
      </c>
      <c r="G1365" s="17">
        <v>40</v>
      </c>
      <c r="H1365" s="17">
        <v>161</v>
      </c>
      <c r="I1365" s="17">
        <v>161</v>
      </c>
      <c r="J1365" s="17">
        <v>41.15</v>
      </c>
      <c r="K1365" s="17">
        <v>41.15</v>
      </c>
      <c r="L1365" s="17">
        <v>156</v>
      </c>
      <c r="M1365" s="17">
        <v>156</v>
      </c>
      <c r="N1365" s="17">
        <v>71</v>
      </c>
      <c r="O1365" s="17">
        <v>71</v>
      </c>
      <c r="P1365" s="17">
        <v>105</v>
      </c>
      <c r="Q1365" s="17">
        <v>105</v>
      </c>
      <c r="R1365" s="17">
        <v>120</v>
      </c>
      <c r="S1365" s="17">
        <v>120</v>
      </c>
      <c r="T1365" s="17">
        <v>153</v>
      </c>
      <c r="U1365" s="105">
        <v>153</v>
      </c>
      <c r="V1365" s="105">
        <v>121</v>
      </c>
      <c r="W1365" s="11">
        <v>119</v>
      </c>
      <c r="X1365" s="11">
        <v>93</v>
      </c>
      <c r="Y1365" s="11">
        <v>93</v>
      </c>
      <c r="Z1365" s="11">
        <v>91</v>
      </c>
    </row>
    <row r="1366" spans="1:26" hidden="1" x14ac:dyDescent="0.25">
      <c r="A1366">
        <v>9</v>
      </c>
      <c r="B1366" t="str">
        <f t="shared" si="44"/>
        <v>FrCC-0751</v>
      </c>
      <c r="C1366" t="s">
        <v>320</v>
      </c>
      <c r="D1366" t="str">
        <f t="shared" si="45"/>
        <v>0751</v>
      </c>
      <c r="E1366" t="s">
        <v>523</v>
      </c>
      <c r="F1366" s="17">
        <v>0</v>
      </c>
      <c r="G1366" s="17">
        <v>0</v>
      </c>
      <c r="H1366" s="17">
        <v>0</v>
      </c>
      <c r="I1366" s="17">
        <v>0</v>
      </c>
      <c r="J1366" s="17">
        <v>0</v>
      </c>
      <c r="K1366" s="17">
        <v>0</v>
      </c>
      <c r="L1366" s="17">
        <v>0</v>
      </c>
      <c r="M1366" s="17">
        <v>0</v>
      </c>
      <c r="N1366" s="17">
        <v>0</v>
      </c>
      <c r="O1366" s="17">
        <v>0</v>
      </c>
      <c r="P1366" s="17">
        <v>0</v>
      </c>
      <c r="Q1366" s="17">
        <v>0</v>
      </c>
      <c r="R1366" s="17">
        <v>0</v>
      </c>
      <c r="S1366" s="17">
        <v>8</v>
      </c>
      <c r="T1366" s="17">
        <v>0</v>
      </c>
      <c r="U1366" s="105">
        <v>0</v>
      </c>
      <c r="V1366" s="105">
        <v>0</v>
      </c>
      <c r="W1366" s="11">
        <v>0</v>
      </c>
      <c r="X1366" s="11">
        <v>0</v>
      </c>
      <c r="Y1366" s="11">
        <v>0</v>
      </c>
      <c r="Z1366" s="11">
        <v>0</v>
      </c>
    </row>
    <row r="1367" spans="1:26" hidden="1" x14ac:dyDescent="0.25">
      <c r="A1367">
        <v>9</v>
      </c>
      <c r="B1367" t="str">
        <f t="shared" si="44"/>
        <v>FrCC-0752</v>
      </c>
      <c r="C1367" t="s">
        <v>320</v>
      </c>
      <c r="D1367" t="str">
        <f t="shared" si="45"/>
        <v>0752</v>
      </c>
      <c r="E1367" t="s">
        <v>524</v>
      </c>
      <c r="F1367" s="17">
        <v>0</v>
      </c>
      <c r="G1367" s="17">
        <v>0</v>
      </c>
      <c r="H1367" s="17">
        <v>0</v>
      </c>
      <c r="I1367" s="17">
        <v>0</v>
      </c>
      <c r="J1367" s="17">
        <v>0</v>
      </c>
      <c r="K1367" s="17">
        <v>0</v>
      </c>
      <c r="L1367" s="17">
        <v>0</v>
      </c>
      <c r="M1367" s="17">
        <v>0</v>
      </c>
      <c r="N1367" s="17">
        <v>0</v>
      </c>
      <c r="O1367" s="17">
        <v>0</v>
      </c>
      <c r="P1367" s="17">
        <v>0</v>
      </c>
      <c r="Q1367" s="17">
        <v>0</v>
      </c>
      <c r="R1367" s="17">
        <v>0</v>
      </c>
      <c r="S1367" s="17">
        <v>0</v>
      </c>
      <c r="T1367" s="17">
        <v>0</v>
      </c>
      <c r="U1367" s="105">
        <v>0</v>
      </c>
      <c r="V1367" s="105">
        <v>0</v>
      </c>
      <c r="W1367" s="11">
        <v>0</v>
      </c>
      <c r="X1367" s="11">
        <v>0</v>
      </c>
      <c r="Y1367" s="11">
        <v>0</v>
      </c>
      <c r="Z1367" s="11">
        <v>0</v>
      </c>
    </row>
    <row r="1368" spans="1:26" hidden="1" x14ac:dyDescent="0.25">
      <c r="A1368">
        <v>9</v>
      </c>
      <c r="B1368" t="str">
        <f t="shared" si="44"/>
        <v>FrCC-0753</v>
      </c>
      <c r="C1368" t="s">
        <v>320</v>
      </c>
      <c r="D1368" t="str">
        <f t="shared" si="45"/>
        <v>0753</v>
      </c>
      <c r="E1368" t="s">
        <v>525</v>
      </c>
      <c r="F1368" s="17">
        <v>0</v>
      </c>
      <c r="G1368" s="17">
        <v>0</v>
      </c>
      <c r="H1368" s="17">
        <v>0</v>
      </c>
      <c r="I1368" s="17">
        <v>0</v>
      </c>
      <c r="J1368" s="17">
        <v>0</v>
      </c>
      <c r="K1368" s="17">
        <v>0</v>
      </c>
      <c r="L1368" s="17">
        <v>0</v>
      </c>
      <c r="M1368" s="17">
        <v>0</v>
      </c>
      <c r="N1368" s="17">
        <v>0</v>
      </c>
      <c r="O1368" s="17">
        <v>0</v>
      </c>
      <c r="P1368" s="17">
        <v>0</v>
      </c>
      <c r="Q1368" s="17">
        <v>0</v>
      </c>
      <c r="R1368" s="17">
        <v>0</v>
      </c>
      <c r="S1368" s="17">
        <v>0</v>
      </c>
      <c r="T1368" s="17">
        <v>0</v>
      </c>
      <c r="U1368" s="105">
        <v>0</v>
      </c>
      <c r="V1368" s="105">
        <v>0</v>
      </c>
      <c r="W1368" s="11">
        <v>0</v>
      </c>
      <c r="X1368" s="11">
        <v>0</v>
      </c>
      <c r="Y1368" s="11">
        <v>0</v>
      </c>
      <c r="Z1368" s="11">
        <v>0</v>
      </c>
    </row>
    <row r="1369" spans="1:26" hidden="1" x14ac:dyDescent="0.25">
      <c r="A1369">
        <v>9</v>
      </c>
      <c r="B1369" t="str">
        <f t="shared" si="44"/>
        <v>FrCC-0754</v>
      </c>
      <c r="C1369" t="s">
        <v>320</v>
      </c>
      <c r="D1369" t="str">
        <f t="shared" si="45"/>
        <v>0754</v>
      </c>
      <c r="E1369" t="s">
        <v>526</v>
      </c>
      <c r="F1369" s="17">
        <v>0</v>
      </c>
      <c r="G1369" s="17">
        <v>0</v>
      </c>
      <c r="H1369" s="17">
        <v>0</v>
      </c>
      <c r="I1369" s="17">
        <v>0</v>
      </c>
      <c r="J1369" s="17">
        <v>0</v>
      </c>
      <c r="K1369" s="17">
        <v>0</v>
      </c>
      <c r="L1369" s="17">
        <v>0</v>
      </c>
      <c r="M1369" s="17">
        <v>0</v>
      </c>
      <c r="N1369" s="17">
        <v>0</v>
      </c>
      <c r="O1369" s="17">
        <v>0</v>
      </c>
      <c r="P1369" s="17">
        <v>0</v>
      </c>
      <c r="Q1369" s="17">
        <v>0</v>
      </c>
      <c r="R1369" s="17">
        <v>0</v>
      </c>
      <c r="S1369" s="17">
        <v>0</v>
      </c>
      <c r="T1369" s="17">
        <v>0</v>
      </c>
      <c r="U1369" s="105">
        <v>0</v>
      </c>
      <c r="V1369" s="105">
        <v>0</v>
      </c>
      <c r="W1369" s="11">
        <v>0</v>
      </c>
      <c r="X1369" s="11">
        <v>0</v>
      </c>
      <c r="Y1369" s="11">
        <v>0</v>
      </c>
      <c r="Z1369" s="11">
        <v>0</v>
      </c>
    </row>
    <row r="1370" spans="1:26" hidden="1" x14ac:dyDescent="0.25">
      <c r="A1370">
        <v>9</v>
      </c>
      <c r="B1370" t="str">
        <f t="shared" si="44"/>
        <v>FrCC-076</v>
      </c>
      <c r="C1370" t="s">
        <v>320</v>
      </c>
      <c r="D1370" t="str">
        <f t="shared" si="45"/>
        <v>076</v>
      </c>
      <c r="E1370" t="s">
        <v>527</v>
      </c>
      <c r="F1370" s="17">
        <v>44</v>
      </c>
      <c r="G1370" s="17">
        <v>44</v>
      </c>
      <c r="H1370" s="17">
        <v>43</v>
      </c>
      <c r="I1370" s="17">
        <v>43</v>
      </c>
      <c r="J1370" s="17">
        <v>84.648300000000006</v>
      </c>
      <c r="K1370" s="17">
        <v>84.648300000000006</v>
      </c>
      <c r="L1370" s="17">
        <v>35</v>
      </c>
      <c r="M1370" s="17">
        <v>35</v>
      </c>
      <c r="N1370" s="17">
        <v>80</v>
      </c>
      <c r="O1370" s="17">
        <v>80</v>
      </c>
      <c r="P1370" s="17">
        <v>32</v>
      </c>
      <c r="Q1370" s="17">
        <v>32</v>
      </c>
      <c r="R1370" s="17">
        <v>8</v>
      </c>
      <c r="S1370" s="17">
        <v>0</v>
      </c>
      <c r="T1370" s="17">
        <v>19</v>
      </c>
      <c r="U1370" s="105">
        <v>19</v>
      </c>
      <c r="V1370" s="105">
        <v>25</v>
      </c>
      <c r="W1370" s="11">
        <v>24</v>
      </c>
      <c r="X1370" s="11">
        <v>8</v>
      </c>
      <c r="Y1370" s="11">
        <v>8</v>
      </c>
      <c r="Z1370" s="11">
        <v>3</v>
      </c>
    </row>
    <row r="1371" spans="1:26" hidden="1" x14ac:dyDescent="0.25">
      <c r="A1371">
        <v>9</v>
      </c>
      <c r="B1371" t="str">
        <f t="shared" si="44"/>
        <v>FrCC-081</v>
      </c>
      <c r="C1371" t="s">
        <v>320</v>
      </c>
      <c r="D1371" t="str">
        <f t="shared" si="45"/>
        <v>081</v>
      </c>
      <c r="E1371" t="s">
        <v>529</v>
      </c>
      <c r="F1371" s="17">
        <v>694</v>
      </c>
      <c r="G1371" s="17">
        <v>694</v>
      </c>
      <c r="H1371" s="17">
        <v>934</v>
      </c>
      <c r="I1371" s="17">
        <v>934</v>
      </c>
      <c r="J1371" s="17">
        <v>969.68094999999994</v>
      </c>
      <c r="K1371" s="17">
        <v>969.68094999999994</v>
      </c>
      <c r="L1371" s="17">
        <v>976</v>
      </c>
      <c r="M1371" s="17">
        <v>976</v>
      </c>
      <c r="N1371" s="17">
        <v>876</v>
      </c>
      <c r="O1371" s="17">
        <v>760</v>
      </c>
      <c r="P1371" s="17">
        <v>1244</v>
      </c>
      <c r="Q1371" s="17">
        <v>1244</v>
      </c>
      <c r="R1371" s="17">
        <v>1274</v>
      </c>
      <c r="S1371" s="17">
        <v>1274</v>
      </c>
      <c r="T1371" s="17">
        <v>1081</v>
      </c>
      <c r="U1371" s="105">
        <v>1081</v>
      </c>
      <c r="V1371" s="105">
        <v>1336</v>
      </c>
      <c r="W1371" s="11">
        <v>1321</v>
      </c>
      <c r="X1371" s="11">
        <v>1440</v>
      </c>
      <c r="Y1371" s="11">
        <v>1440</v>
      </c>
      <c r="Z1371" s="11">
        <v>1515</v>
      </c>
    </row>
    <row r="1372" spans="1:26" hidden="1" x14ac:dyDescent="0.25">
      <c r="A1372">
        <v>9</v>
      </c>
      <c r="B1372" t="str">
        <f t="shared" si="44"/>
        <v>FrCC-082</v>
      </c>
      <c r="C1372" t="s">
        <v>320</v>
      </c>
      <c r="D1372" t="str">
        <f t="shared" si="45"/>
        <v>082</v>
      </c>
      <c r="E1372" t="s">
        <v>530</v>
      </c>
      <c r="F1372" s="17">
        <v>5026</v>
      </c>
      <c r="G1372" s="17">
        <v>5026</v>
      </c>
      <c r="H1372" s="17">
        <v>5188</v>
      </c>
      <c r="I1372" s="17">
        <v>5188</v>
      </c>
      <c r="J1372" s="17">
        <v>5090.8764299999993</v>
      </c>
      <c r="K1372" s="17">
        <v>5090.8764299999993</v>
      </c>
      <c r="L1372" s="17">
        <v>4604</v>
      </c>
      <c r="M1372" s="17">
        <v>4604</v>
      </c>
      <c r="N1372" s="17">
        <v>5707</v>
      </c>
      <c r="O1372" s="17">
        <v>5707</v>
      </c>
      <c r="P1372" s="17">
        <v>7136</v>
      </c>
      <c r="Q1372" s="17">
        <v>7136</v>
      </c>
      <c r="R1372" s="17">
        <v>7188</v>
      </c>
      <c r="S1372" s="17">
        <v>7187</v>
      </c>
      <c r="T1372" s="17">
        <v>8180</v>
      </c>
      <c r="U1372" s="105">
        <v>8180</v>
      </c>
      <c r="V1372" s="105">
        <v>9154</v>
      </c>
      <c r="W1372" s="11">
        <v>9058</v>
      </c>
      <c r="X1372" s="11">
        <v>9098</v>
      </c>
      <c r="Y1372" s="11">
        <v>9098</v>
      </c>
      <c r="Z1372" s="11">
        <v>11142</v>
      </c>
    </row>
    <row r="1373" spans="1:26" hidden="1" x14ac:dyDescent="0.25">
      <c r="A1373">
        <v>9</v>
      </c>
      <c r="B1373" t="str">
        <f t="shared" si="44"/>
        <v>FrCC-083</v>
      </c>
      <c r="C1373" t="s">
        <v>320</v>
      </c>
      <c r="D1373" t="str">
        <f t="shared" si="45"/>
        <v>083</v>
      </c>
      <c r="E1373" t="s">
        <v>531</v>
      </c>
      <c r="F1373" s="17">
        <v>3032</v>
      </c>
      <c r="G1373" s="17">
        <v>3032</v>
      </c>
      <c r="H1373" s="17">
        <v>3071</v>
      </c>
      <c r="I1373" s="17">
        <v>3071</v>
      </c>
      <c r="J1373" s="17">
        <v>3099.9862599999997</v>
      </c>
      <c r="K1373" s="17">
        <v>3099.9862599999997</v>
      </c>
      <c r="L1373" s="17">
        <v>2691</v>
      </c>
      <c r="M1373" s="17">
        <v>2691</v>
      </c>
      <c r="N1373" s="17">
        <v>3798</v>
      </c>
      <c r="O1373" s="17">
        <v>3799</v>
      </c>
      <c r="P1373" s="17">
        <v>5814</v>
      </c>
      <c r="Q1373" s="17">
        <v>5814</v>
      </c>
      <c r="R1373" s="17">
        <v>3644</v>
      </c>
      <c r="S1373" s="17">
        <v>3643</v>
      </c>
      <c r="T1373" s="17">
        <v>3878</v>
      </c>
      <c r="U1373" s="105">
        <v>3878</v>
      </c>
      <c r="V1373" s="105">
        <v>4127</v>
      </c>
      <c r="W1373" s="11">
        <v>4078</v>
      </c>
      <c r="X1373" s="11">
        <v>4198</v>
      </c>
      <c r="Y1373" s="11">
        <v>4198</v>
      </c>
      <c r="Z1373" s="11">
        <v>4264</v>
      </c>
    </row>
    <row r="1374" spans="1:26" hidden="1" x14ac:dyDescent="0.25">
      <c r="A1374">
        <v>9</v>
      </c>
      <c r="B1374" t="str">
        <f t="shared" si="44"/>
        <v>FrCC-084</v>
      </c>
      <c r="C1374" t="s">
        <v>320</v>
      </c>
      <c r="D1374" t="str">
        <f t="shared" si="45"/>
        <v>084</v>
      </c>
      <c r="E1374" t="s">
        <v>532</v>
      </c>
      <c r="F1374" s="17">
        <v>399</v>
      </c>
      <c r="G1374" s="17">
        <v>399</v>
      </c>
      <c r="H1374" s="17">
        <v>389</v>
      </c>
      <c r="I1374" s="17">
        <v>389</v>
      </c>
      <c r="J1374" s="17">
        <v>370.57189</v>
      </c>
      <c r="K1374" s="17">
        <v>370.57189</v>
      </c>
      <c r="L1374" s="17">
        <v>413</v>
      </c>
      <c r="M1374" s="17">
        <v>413</v>
      </c>
      <c r="N1374" s="17">
        <v>410</v>
      </c>
      <c r="O1374" s="17">
        <v>410</v>
      </c>
      <c r="P1374" s="17">
        <v>598</v>
      </c>
      <c r="Q1374" s="17">
        <v>598</v>
      </c>
      <c r="R1374" s="17">
        <v>440</v>
      </c>
      <c r="S1374" s="17">
        <v>440</v>
      </c>
      <c r="T1374" s="17">
        <v>408</v>
      </c>
      <c r="U1374" s="105">
        <v>408</v>
      </c>
      <c r="V1374" s="105">
        <v>419</v>
      </c>
      <c r="W1374" s="11">
        <v>415</v>
      </c>
      <c r="X1374" s="11">
        <v>398</v>
      </c>
      <c r="Y1374" s="11">
        <v>398</v>
      </c>
      <c r="Z1374" s="11">
        <v>415</v>
      </c>
    </row>
    <row r="1375" spans="1:26" hidden="1" x14ac:dyDescent="0.25">
      <c r="A1375">
        <v>9</v>
      </c>
      <c r="B1375" t="str">
        <f t="shared" si="44"/>
        <v>FrCC-0850</v>
      </c>
      <c r="C1375" t="s">
        <v>320</v>
      </c>
      <c r="D1375" t="str">
        <f t="shared" si="45"/>
        <v>0850</v>
      </c>
      <c r="E1375" t="s">
        <v>533</v>
      </c>
      <c r="F1375" s="17">
        <v>0</v>
      </c>
      <c r="G1375" s="17">
        <v>0</v>
      </c>
      <c r="H1375" s="17">
        <v>0</v>
      </c>
      <c r="I1375" s="17">
        <v>0</v>
      </c>
      <c r="J1375" s="17">
        <v>0</v>
      </c>
      <c r="K1375" s="17">
        <v>0</v>
      </c>
      <c r="L1375" s="17">
        <v>0</v>
      </c>
      <c r="M1375" s="17">
        <v>0</v>
      </c>
      <c r="N1375" s="17">
        <v>0</v>
      </c>
      <c r="O1375" s="17">
        <v>0</v>
      </c>
      <c r="P1375" s="17">
        <v>0</v>
      </c>
      <c r="Q1375" s="17">
        <v>0</v>
      </c>
      <c r="R1375" s="17">
        <v>0</v>
      </c>
      <c r="S1375" s="17">
        <v>0</v>
      </c>
      <c r="T1375" s="17">
        <v>0</v>
      </c>
      <c r="U1375" s="105">
        <v>0</v>
      </c>
      <c r="V1375" s="105">
        <v>0</v>
      </c>
      <c r="W1375" s="11">
        <v>0</v>
      </c>
      <c r="X1375" s="11">
        <v>0</v>
      </c>
      <c r="Y1375" s="11">
        <v>0</v>
      </c>
      <c r="Z1375" s="11">
        <v>0</v>
      </c>
    </row>
    <row r="1376" spans="1:26" hidden="1" x14ac:dyDescent="0.25">
      <c r="A1376">
        <v>9</v>
      </c>
      <c r="B1376" t="str">
        <f t="shared" si="44"/>
        <v>FrCC-0851</v>
      </c>
      <c r="C1376" t="s">
        <v>320</v>
      </c>
      <c r="D1376" t="str">
        <f t="shared" si="45"/>
        <v>0851</v>
      </c>
      <c r="E1376" t="s">
        <v>534</v>
      </c>
      <c r="F1376" s="17">
        <v>0</v>
      </c>
      <c r="G1376" s="17">
        <v>0</v>
      </c>
      <c r="H1376" s="17">
        <v>0</v>
      </c>
      <c r="I1376" s="17">
        <v>0</v>
      </c>
      <c r="J1376" s="17">
        <v>0</v>
      </c>
      <c r="K1376" s="17">
        <v>0</v>
      </c>
      <c r="L1376" s="17">
        <v>0</v>
      </c>
      <c r="M1376" s="17">
        <v>0</v>
      </c>
      <c r="N1376" s="17">
        <v>0</v>
      </c>
      <c r="O1376" s="17">
        <v>0</v>
      </c>
      <c r="P1376" s="17">
        <v>0</v>
      </c>
      <c r="Q1376" s="17">
        <v>0</v>
      </c>
      <c r="R1376" s="17">
        <v>0</v>
      </c>
      <c r="S1376" s="17">
        <v>0</v>
      </c>
      <c r="T1376" s="17">
        <v>0</v>
      </c>
      <c r="U1376" s="105">
        <v>0</v>
      </c>
      <c r="V1376" s="105">
        <v>1346</v>
      </c>
      <c r="W1376" s="11">
        <v>1346</v>
      </c>
      <c r="X1376" s="11">
        <v>0</v>
      </c>
      <c r="Y1376" s="11">
        <v>0</v>
      </c>
      <c r="Z1376" s="11">
        <v>0</v>
      </c>
    </row>
    <row r="1377" spans="1:26" hidden="1" x14ac:dyDescent="0.25">
      <c r="A1377">
        <v>9</v>
      </c>
      <c r="B1377" t="str">
        <f t="shared" si="44"/>
        <v>FrCC-0852</v>
      </c>
      <c r="C1377" t="s">
        <v>320</v>
      </c>
      <c r="D1377" t="str">
        <f t="shared" si="45"/>
        <v>0852</v>
      </c>
      <c r="E1377" t="s">
        <v>535</v>
      </c>
      <c r="F1377" s="17">
        <v>0</v>
      </c>
      <c r="G1377" s="17">
        <v>0</v>
      </c>
      <c r="H1377" s="17">
        <v>0</v>
      </c>
      <c r="I1377" s="17">
        <v>0</v>
      </c>
      <c r="J1377" s="17">
        <v>0</v>
      </c>
      <c r="K1377" s="17">
        <v>0</v>
      </c>
      <c r="L1377" s="17">
        <v>0</v>
      </c>
      <c r="M1377" s="17">
        <v>0</v>
      </c>
      <c r="N1377" s="17">
        <v>0</v>
      </c>
      <c r="O1377" s="17">
        <v>0</v>
      </c>
      <c r="P1377" s="17">
        <v>0</v>
      </c>
      <c r="Q1377" s="17">
        <v>0</v>
      </c>
      <c r="R1377" s="17">
        <v>0</v>
      </c>
      <c r="S1377" s="17">
        <v>0</v>
      </c>
      <c r="T1377" s="17">
        <v>0</v>
      </c>
      <c r="U1377" s="105">
        <v>0</v>
      </c>
      <c r="V1377" s="105">
        <v>0</v>
      </c>
      <c r="W1377" s="11">
        <v>0</v>
      </c>
      <c r="X1377" s="11">
        <v>0</v>
      </c>
      <c r="Y1377" s="11">
        <v>0</v>
      </c>
      <c r="Z1377" s="11">
        <v>0</v>
      </c>
    </row>
    <row r="1378" spans="1:26" hidden="1" x14ac:dyDescent="0.25">
      <c r="A1378">
        <v>9</v>
      </c>
      <c r="B1378" t="str">
        <f t="shared" si="44"/>
        <v>FrCC-0853</v>
      </c>
      <c r="C1378" t="s">
        <v>320</v>
      </c>
      <c r="D1378" t="str">
        <f t="shared" si="45"/>
        <v>0853</v>
      </c>
      <c r="E1378" t="s">
        <v>536</v>
      </c>
      <c r="F1378" s="17">
        <v>0</v>
      </c>
      <c r="G1378" s="17">
        <v>0</v>
      </c>
      <c r="H1378" s="17">
        <v>0</v>
      </c>
      <c r="I1378" s="17">
        <v>0</v>
      </c>
      <c r="J1378" s="17">
        <v>0</v>
      </c>
      <c r="K1378" s="17">
        <v>0</v>
      </c>
      <c r="L1378" s="17">
        <v>0</v>
      </c>
      <c r="M1378" s="17">
        <v>0</v>
      </c>
      <c r="N1378" s="17">
        <v>0</v>
      </c>
      <c r="O1378" s="17">
        <v>0</v>
      </c>
      <c r="P1378" s="17">
        <v>0</v>
      </c>
      <c r="Q1378" s="17">
        <v>0</v>
      </c>
      <c r="R1378" s="17">
        <v>0</v>
      </c>
      <c r="S1378" s="17">
        <v>0</v>
      </c>
      <c r="T1378" s="17">
        <v>0</v>
      </c>
      <c r="U1378" s="105">
        <v>0</v>
      </c>
      <c r="V1378" s="105">
        <v>0</v>
      </c>
      <c r="W1378" s="11">
        <v>0</v>
      </c>
      <c r="X1378" s="11">
        <v>0</v>
      </c>
      <c r="Y1378" s="11">
        <v>0</v>
      </c>
      <c r="Z1378" s="11">
        <v>0</v>
      </c>
    </row>
    <row r="1379" spans="1:26" hidden="1" x14ac:dyDescent="0.25">
      <c r="A1379">
        <v>9</v>
      </c>
      <c r="B1379" t="str">
        <f t="shared" si="44"/>
        <v>FrCC-0854</v>
      </c>
      <c r="C1379" t="s">
        <v>320</v>
      </c>
      <c r="D1379" t="str">
        <f t="shared" si="45"/>
        <v>0854</v>
      </c>
      <c r="E1379" t="s">
        <v>537</v>
      </c>
      <c r="F1379" s="17">
        <v>0</v>
      </c>
      <c r="G1379" s="17">
        <v>0</v>
      </c>
      <c r="H1379" s="17">
        <v>0</v>
      </c>
      <c r="I1379" s="17">
        <v>0</v>
      </c>
      <c r="J1379" s="17">
        <v>0</v>
      </c>
      <c r="K1379" s="17">
        <v>0</v>
      </c>
      <c r="L1379" s="17">
        <v>0</v>
      </c>
      <c r="M1379" s="17">
        <v>0</v>
      </c>
      <c r="N1379" s="17">
        <v>0</v>
      </c>
      <c r="O1379" s="17">
        <v>0</v>
      </c>
      <c r="P1379" s="17">
        <v>0</v>
      </c>
      <c r="Q1379" s="17">
        <v>0</v>
      </c>
      <c r="R1379" s="17">
        <v>0</v>
      </c>
      <c r="S1379" s="17">
        <v>0</v>
      </c>
      <c r="T1379" s="17">
        <v>0</v>
      </c>
      <c r="U1379" s="105">
        <v>0</v>
      </c>
      <c r="V1379" s="105">
        <v>0</v>
      </c>
      <c r="W1379" s="11">
        <v>0</v>
      </c>
      <c r="X1379" s="11">
        <v>0</v>
      </c>
      <c r="Y1379" s="11">
        <v>0</v>
      </c>
      <c r="Z1379" s="11">
        <v>0</v>
      </c>
    </row>
    <row r="1380" spans="1:26" hidden="1" x14ac:dyDescent="0.25">
      <c r="A1380">
        <v>9</v>
      </c>
      <c r="B1380" t="str">
        <f t="shared" si="44"/>
        <v>FrCC-086</v>
      </c>
      <c r="C1380" t="s">
        <v>320</v>
      </c>
      <c r="D1380" t="str">
        <f t="shared" si="45"/>
        <v>086</v>
      </c>
      <c r="E1380" t="s">
        <v>538</v>
      </c>
      <c r="F1380" s="17">
        <v>893</v>
      </c>
      <c r="G1380" s="17">
        <v>893</v>
      </c>
      <c r="H1380" s="17">
        <v>1274</v>
      </c>
      <c r="I1380" s="17">
        <v>1274</v>
      </c>
      <c r="J1380" s="17">
        <v>1068.6125099999999</v>
      </c>
      <c r="K1380" s="17">
        <v>1068.6125099999999</v>
      </c>
      <c r="L1380" s="17">
        <v>1073</v>
      </c>
      <c r="M1380" s="17">
        <v>1073</v>
      </c>
      <c r="N1380" s="17">
        <v>1136</v>
      </c>
      <c r="O1380" s="17">
        <v>1136</v>
      </c>
      <c r="P1380" s="17">
        <v>1305</v>
      </c>
      <c r="Q1380" s="17">
        <v>1305</v>
      </c>
      <c r="R1380" s="17">
        <v>1071</v>
      </c>
      <c r="S1380" s="17">
        <v>1069</v>
      </c>
      <c r="T1380" s="17">
        <v>1204</v>
      </c>
      <c r="U1380" s="105">
        <v>1204</v>
      </c>
      <c r="V1380" s="105">
        <v>0</v>
      </c>
      <c r="W1380" s="11">
        <v>0</v>
      </c>
      <c r="X1380" s="11">
        <v>1416</v>
      </c>
      <c r="Y1380" s="11">
        <v>1416</v>
      </c>
      <c r="Z1380" s="11">
        <v>1380</v>
      </c>
    </row>
    <row r="1381" spans="1:26" hidden="1" x14ac:dyDescent="0.25">
      <c r="A1381">
        <v>9</v>
      </c>
      <c r="B1381" t="str">
        <f t="shared" si="44"/>
        <v>FrCC-0910</v>
      </c>
      <c r="C1381" t="s">
        <v>320</v>
      </c>
      <c r="D1381" t="str">
        <f t="shared" si="45"/>
        <v>0910</v>
      </c>
      <c r="E1381" t="s">
        <v>540</v>
      </c>
      <c r="F1381" s="17">
        <v>0</v>
      </c>
      <c r="G1381" s="17">
        <v>0</v>
      </c>
      <c r="H1381" s="17">
        <v>0</v>
      </c>
      <c r="I1381" s="17">
        <v>0</v>
      </c>
      <c r="J1381" s="17">
        <v>0</v>
      </c>
      <c r="K1381" s="17">
        <v>0</v>
      </c>
      <c r="L1381" s="17">
        <v>0</v>
      </c>
      <c r="M1381" s="17">
        <v>0</v>
      </c>
      <c r="N1381" s="17">
        <v>0</v>
      </c>
      <c r="O1381" s="17">
        <v>0</v>
      </c>
      <c r="P1381" s="17">
        <v>0</v>
      </c>
      <c r="Q1381" s="17">
        <v>0</v>
      </c>
      <c r="R1381" s="17">
        <v>0</v>
      </c>
      <c r="S1381" s="17">
        <v>0</v>
      </c>
      <c r="T1381" s="17">
        <v>0</v>
      </c>
      <c r="U1381" s="105">
        <v>0</v>
      </c>
      <c r="V1381" s="105">
        <v>0</v>
      </c>
      <c r="W1381" s="11">
        <v>0</v>
      </c>
      <c r="X1381" s="11">
        <v>0</v>
      </c>
      <c r="Y1381" s="11">
        <v>0</v>
      </c>
      <c r="Z1381" s="11">
        <v>0</v>
      </c>
    </row>
    <row r="1382" spans="1:26" hidden="1" x14ac:dyDescent="0.25">
      <c r="A1382">
        <v>9</v>
      </c>
      <c r="B1382" t="str">
        <f t="shared" si="44"/>
        <v>FrCC-0911</v>
      </c>
      <c r="C1382" t="s">
        <v>320</v>
      </c>
      <c r="D1382" t="str">
        <f t="shared" si="45"/>
        <v>0911</v>
      </c>
      <c r="E1382" t="s">
        <v>541</v>
      </c>
      <c r="F1382" s="17">
        <v>189</v>
      </c>
      <c r="G1382" s="17">
        <v>189</v>
      </c>
      <c r="H1382" s="17">
        <v>231</v>
      </c>
      <c r="I1382" s="17">
        <v>231</v>
      </c>
      <c r="J1382" s="17">
        <v>257.68561999999997</v>
      </c>
      <c r="K1382" s="17">
        <v>257.68561999999997</v>
      </c>
      <c r="L1382" s="17">
        <v>252</v>
      </c>
      <c r="M1382" s="17">
        <v>252</v>
      </c>
      <c r="N1382" s="17">
        <v>241</v>
      </c>
      <c r="O1382" s="17">
        <v>241</v>
      </c>
      <c r="P1382" s="17">
        <v>243</v>
      </c>
      <c r="Q1382" s="17">
        <v>243</v>
      </c>
      <c r="R1382" s="17">
        <v>226</v>
      </c>
      <c r="S1382" s="17">
        <v>226</v>
      </c>
      <c r="T1382" s="17">
        <v>262</v>
      </c>
      <c r="U1382" s="105">
        <v>262</v>
      </c>
      <c r="V1382" s="105">
        <v>68</v>
      </c>
      <c r="W1382" s="11">
        <v>67</v>
      </c>
      <c r="X1382" s="11">
        <v>0</v>
      </c>
      <c r="Y1382" s="11">
        <v>0</v>
      </c>
      <c r="Z1382" s="11">
        <v>0</v>
      </c>
    </row>
    <row r="1383" spans="1:26" hidden="1" x14ac:dyDescent="0.25">
      <c r="A1383">
        <v>9</v>
      </c>
      <c r="B1383" t="str">
        <f t="shared" si="44"/>
        <v>FrCC-0912</v>
      </c>
      <c r="C1383" t="s">
        <v>320</v>
      </c>
      <c r="D1383" t="str">
        <f t="shared" si="45"/>
        <v>0912</v>
      </c>
      <c r="E1383" t="s">
        <v>542</v>
      </c>
      <c r="F1383" s="17">
        <v>0</v>
      </c>
      <c r="G1383" s="17">
        <v>0</v>
      </c>
      <c r="H1383" s="17">
        <v>0</v>
      </c>
      <c r="I1383" s="17">
        <v>0</v>
      </c>
      <c r="J1383" s="17">
        <v>0</v>
      </c>
      <c r="K1383" s="17">
        <v>0</v>
      </c>
      <c r="L1383" s="17">
        <v>0</v>
      </c>
      <c r="M1383" s="17">
        <v>0</v>
      </c>
      <c r="N1383" s="17">
        <v>0</v>
      </c>
      <c r="O1383" s="17">
        <v>0</v>
      </c>
      <c r="P1383" s="17">
        <v>0</v>
      </c>
      <c r="Q1383" s="17">
        <v>0</v>
      </c>
      <c r="R1383" s="17">
        <v>0</v>
      </c>
      <c r="S1383" s="17">
        <v>0</v>
      </c>
      <c r="T1383" s="17">
        <v>0</v>
      </c>
      <c r="U1383" s="105">
        <v>0</v>
      </c>
      <c r="V1383" s="105">
        <v>0</v>
      </c>
      <c r="W1383" s="11">
        <v>0</v>
      </c>
      <c r="X1383" s="11">
        <v>0</v>
      </c>
      <c r="Y1383" s="11">
        <v>0</v>
      </c>
      <c r="Z1383" s="11">
        <v>0</v>
      </c>
    </row>
    <row r="1384" spans="1:26" hidden="1" x14ac:dyDescent="0.25">
      <c r="A1384">
        <v>9</v>
      </c>
      <c r="B1384" t="str">
        <f t="shared" si="44"/>
        <v>FrCC-0920</v>
      </c>
      <c r="C1384" t="s">
        <v>320</v>
      </c>
      <c r="D1384" t="str">
        <f t="shared" si="45"/>
        <v>0920</v>
      </c>
      <c r="E1384" t="s">
        <v>543</v>
      </c>
      <c r="F1384" s="17">
        <v>0</v>
      </c>
      <c r="G1384" s="17">
        <v>0</v>
      </c>
      <c r="H1384" s="17">
        <v>0</v>
      </c>
      <c r="I1384" s="17">
        <v>0</v>
      </c>
      <c r="J1384" s="17">
        <v>0</v>
      </c>
      <c r="K1384" s="17">
        <v>0</v>
      </c>
      <c r="L1384" s="17">
        <v>0</v>
      </c>
      <c r="M1384" s="17">
        <v>0</v>
      </c>
      <c r="N1384" s="17">
        <v>0</v>
      </c>
      <c r="O1384" s="17">
        <v>0</v>
      </c>
      <c r="P1384" s="17">
        <v>0</v>
      </c>
      <c r="Q1384" s="17">
        <v>0</v>
      </c>
      <c r="R1384" s="17">
        <v>0</v>
      </c>
      <c r="S1384" s="17">
        <v>0</v>
      </c>
      <c r="T1384" s="17">
        <v>0</v>
      </c>
      <c r="U1384" s="105">
        <v>0</v>
      </c>
      <c r="V1384" s="105">
        <v>0</v>
      </c>
      <c r="W1384" s="11">
        <v>0</v>
      </c>
      <c r="X1384" s="11">
        <v>0</v>
      </c>
      <c r="Y1384" s="11">
        <v>0</v>
      </c>
      <c r="Z1384" s="11">
        <v>0</v>
      </c>
    </row>
    <row r="1385" spans="1:26" hidden="1" x14ac:dyDescent="0.25">
      <c r="A1385">
        <v>9</v>
      </c>
      <c r="B1385" t="str">
        <f t="shared" si="44"/>
        <v>FrCC-0921</v>
      </c>
      <c r="C1385" t="s">
        <v>320</v>
      </c>
      <c r="D1385" t="str">
        <f t="shared" si="45"/>
        <v>0921</v>
      </c>
      <c r="E1385" t="s">
        <v>544</v>
      </c>
      <c r="F1385" s="17">
        <v>0</v>
      </c>
      <c r="G1385" s="17">
        <v>0</v>
      </c>
      <c r="H1385" s="17">
        <v>0</v>
      </c>
      <c r="I1385" s="17">
        <v>0</v>
      </c>
      <c r="J1385" s="17">
        <v>0</v>
      </c>
      <c r="K1385" s="17">
        <v>0</v>
      </c>
      <c r="L1385" s="17">
        <v>0</v>
      </c>
      <c r="M1385" s="17">
        <v>0</v>
      </c>
      <c r="N1385" s="17">
        <v>0</v>
      </c>
      <c r="O1385" s="17">
        <v>0</v>
      </c>
      <c r="P1385" s="17">
        <v>0</v>
      </c>
      <c r="Q1385" s="17">
        <v>0</v>
      </c>
      <c r="R1385" s="17">
        <v>0</v>
      </c>
      <c r="S1385" s="17">
        <v>0</v>
      </c>
      <c r="T1385" s="17">
        <v>0</v>
      </c>
      <c r="U1385" s="105">
        <v>0</v>
      </c>
      <c r="V1385" s="105">
        <v>0</v>
      </c>
      <c r="W1385" s="11">
        <v>0</v>
      </c>
      <c r="X1385" s="11">
        <v>0</v>
      </c>
      <c r="Y1385" s="11">
        <v>0</v>
      </c>
      <c r="Z1385" s="11">
        <v>0</v>
      </c>
    </row>
    <row r="1386" spans="1:26" hidden="1" x14ac:dyDescent="0.25">
      <c r="A1386">
        <v>9</v>
      </c>
      <c r="B1386" t="str">
        <f t="shared" si="44"/>
        <v>FrCC-0922</v>
      </c>
      <c r="C1386" t="s">
        <v>320</v>
      </c>
      <c r="D1386" t="str">
        <f t="shared" si="45"/>
        <v>0922</v>
      </c>
      <c r="E1386" t="s">
        <v>545</v>
      </c>
      <c r="F1386" s="17">
        <v>0</v>
      </c>
      <c r="G1386" s="17">
        <v>0</v>
      </c>
      <c r="H1386" s="17">
        <v>0</v>
      </c>
      <c r="I1386" s="17">
        <v>0</v>
      </c>
      <c r="J1386" s="17">
        <v>0</v>
      </c>
      <c r="K1386" s="17">
        <v>0</v>
      </c>
      <c r="L1386" s="17">
        <v>0</v>
      </c>
      <c r="M1386" s="17">
        <v>0</v>
      </c>
      <c r="N1386" s="17">
        <v>0</v>
      </c>
      <c r="O1386" s="17">
        <v>0</v>
      </c>
      <c r="P1386" s="17">
        <v>0</v>
      </c>
      <c r="Q1386" s="17">
        <v>0</v>
      </c>
      <c r="R1386" s="17">
        <v>0</v>
      </c>
      <c r="S1386" s="17">
        <v>0</v>
      </c>
      <c r="T1386" s="17">
        <v>0</v>
      </c>
      <c r="U1386" s="105">
        <v>0</v>
      </c>
      <c r="V1386" s="105">
        <v>0</v>
      </c>
      <c r="W1386" s="11">
        <v>0</v>
      </c>
      <c r="X1386" s="11">
        <v>0</v>
      </c>
      <c r="Y1386" s="11">
        <v>0</v>
      </c>
      <c r="Z1386" s="11">
        <v>0</v>
      </c>
    </row>
    <row r="1387" spans="1:26" hidden="1" x14ac:dyDescent="0.25">
      <c r="A1387">
        <v>9</v>
      </c>
      <c r="B1387" t="str">
        <f t="shared" si="44"/>
        <v>FrCC-093</v>
      </c>
      <c r="C1387" t="s">
        <v>320</v>
      </c>
      <c r="D1387" t="str">
        <f t="shared" si="45"/>
        <v>093</v>
      </c>
      <c r="E1387" t="s">
        <v>546</v>
      </c>
      <c r="F1387" s="17">
        <v>0</v>
      </c>
      <c r="G1387" s="17">
        <v>0</v>
      </c>
      <c r="H1387" s="17">
        <v>0</v>
      </c>
      <c r="I1387" s="17">
        <v>0</v>
      </c>
      <c r="J1387" s="17">
        <v>0</v>
      </c>
      <c r="K1387" s="17">
        <v>0</v>
      </c>
      <c r="L1387" s="17">
        <v>0</v>
      </c>
      <c r="M1387" s="17">
        <v>0</v>
      </c>
      <c r="N1387" s="17">
        <v>0</v>
      </c>
      <c r="O1387" s="17">
        <v>0</v>
      </c>
      <c r="P1387" s="17">
        <v>0</v>
      </c>
      <c r="Q1387" s="17">
        <v>0</v>
      </c>
      <c r="R1387" s="17">
        <v>0</v>
      </c>
      <c r="S1387" s="17">
        <v>0</v>
      </c>
      <c r="T1387" s="17">
        <v>0</v>
      </c>
      <c r="U1387" s="105">
        <v>0</v>
      </c>
      <c r="V1387" s="105">
        <v>0</v>
      </c>
      <c r="W1387" s="11">
        <v>0</v>
      </c>
      <c r="X1387" s="11">
        <v>0</v>
      </c>
      <c r="Y1387" s="11">
        <v>0</v>
      </c>
      <c r="Z1387" s="11">
        <v>0</v>
      </c>
    </row>
    <row r="1388" spans="1:26" hidden="1" x14ac:dyDescent="0.25">
      <c r="A1388">
        <v>9</v>
      </c>
      <c r="B1388" t="str">
        <f t="shared" si="44"/>
        <v>FrCC-0940</v>
      </c>
      <c r="C1388" t="s">
        <v>320</v>
      </c>
      <c r="D1388" t="str">
        <f t="shared" si="45"/>
        <v>0940</v>
      </c>
      <c r="E1388" t="s">
        <v>547</v>
      </c>
      <c r="F1388" s="17">
        <v>23832</v>
      </c>
      <c r="G1388" s="17">
        <v>23832</v>
      </c>
      <c r="H1388" s="17">
        <v>24957</v>
      </c>
      <c r="I1388" s="17">
        <v>24957</v>
      </c>
      <c r="J1388" s="17">
        <v>26462.442129999999</v>
      </c>
      <c r="K1388" s="17">
        <v>26462.442129999999</v>
      </c>
      <c r="L1388" s="17">
        <v>27834</v>
      </c>
      <c r="M1388" s="17">
        <v>27834</v>
      </c>
      <c r="N1388" s="17">
        <v>26742</v>
      </c>
      <c r="O1388" s="17">
        <v>26742</v>
      </c>
      <c r="P1388" s="17">
        <v>28465</v>
      </c>
      <c r="Q1388" s="17">
        <v>28465</v>
      </c>
      <c r="R1388" s="17">
        <v>28112</v>
      </c>
      <c r="S1388" s="17">
        <v>27657</v>
      </c>
      <c r="T1388" s="17">
        <v>28644</v>
      </c>
      <c r="U1388" s="105">
        <v>28644</v>
      </c>
      <c r="V1388" s="105">
        <v>31292</v>
      </c>
      <c r="W1388" s="11">
        <v>30006</v>
      </c>
      <c r="X1388" s="11">
        <v>32277</v>
      </c>
      <c r="Y1388" s="11">
        <v>32277</v>
      </c>
      <c r="Z1388" s="11">
        <v>32296</v>
      </c>
    </row>
    <row r="1389" spans="1:26" hidden="1" x14ac:dyDescent="0.25">
      <c r="A1389">
        <v>9</v>
      </c>
      <c r="B1389" t="str">
        <f t="shared" si="44"/>
        <v>FrCC-0941</v>
      </c>
      <c r="C1389" t="s">
        <v>320</v>
      </c>
      <c r="D1389" t="str">
        <f t="shared" si="45"/>
        <v>0941</v>
      </c>
      <c r="E1389" t="s">
        <v>548</v>
      </c>
      <c r="F1389" s="17">
        <v>0</v>
      </c>
      <c r="G1389" s="17">
        <v>0</v>
      </c>
      <c r="H1389" s="17">
        <v>0</v>
      </c>
      <c r="I1389" s="17">
        <v>0</v>
      </c>
      <c r="J1389" s="17">
        <v>0</v>
      </c>
      <c r="K1389" s="17">
        <v>0</v>
      </c>
      <c r="L1389" s="17">
        <v>0</v>
      </c>
      <c r="M1389" s="17">
        <v>0</v>
      </c>
      <c r="N1389" s="17">
        <v>0</v>
      </c>
      <c r="O1389" s="17">
        <v>0</v>
      </c>
      <c r="P1389" s="17">
        <v>0</v>
      </c>
      <c r="Q1389" s="17">
        <v>0</v>
      </c>
      <c r="R1389" s="17">
        <v>0</v>
      </c>
      <c r="S1389" s="17">
        <v>0</v>
      </c>
      <c r="T1389" s="17">
        <v>0</v>
      </c>
      <c r="U1389" s="105">
        <v>0</v>
      </c>
      <c r="V1389" s="105">
        <v>0</v>
      </c>
      <c r="W1389" s="11">
        <v>0</v>
      </c>
      <c r="X1389" s="11">
        <v>0</v>
      </c>
      <c r="Y1389" s="11">
        <v>0</v>
      </c>
      <c r="Z1389" s="11">
        <v>0</v>
      </c>
    </row>
    <row r="1390" spans="1:26" hidden="1" x14ac:dyDescent="0.25">
      <c r="A1390">
        <v>9</v>
      </c>
      <c r="B1390" t="str">
        <f t="shared" si="44"/>
        <v>FrCC-0942</v>
      </c>
      <c r="C1390" t="s">
        <v>320</v>
      </c>
      <c r="D1390" t="str">
        <f t="shared" si="45"/>
        <v>0942</v>
      </c>
      <c r="E1390" t="s">
        <v>549</v>
      </c>
      <c r="F1390" s="17">
        <v>0</v>
      </c>
      <c r="G1390" s="17">
        <v>0</v>
      </c>
      <c r="H1390" s="17">
        <v>0</v>
      </c>
      <c r="I1390" s="17">
        <v>0</v>
      </c>
      <c r="J1390" s="17">
        <v>0</v>
      </c>
      <c r="K1390" s="17">
        <v>0</v>
      </c>
      <c r="L1390" s="17">
        <v>0</v>
      </c>
      <c r="M1390" s="17">
        <v>0</v>
      </c>
      <c r="N1390" s="17">
        <v>0</v>
      </c>
      <c r="O1390" s="17">
        <v>0</v>
      </c>
      <c r="P1390" s="17">
        <v>0</v>
      </c>
      <c r="Q1390" s="17">
        <v>0</v>
      </c>
      <c r="R1390" s="17">
        <v>0</v>
      </c>
      <c r="S1390" s="17">
        <v>0</v>
      </c>
      <c r="T1390" s="17">
        <v>0</v>
      </c>
      <c r="U1390" s="105">
        <v>0</v>
      </c>
      <c r="V1390" s="105">
        <v>0</v>
      </c>
      <c r="W1390" s="11">
        <v>0</v>
      </c>
      <c r="X1390" s="11">
        <v>0</v>
      </c>
      <c r="Y1390" s="11">
        <v>0</v>
      </c>
      <c r="Z1390" s="11">
        <v>0</v>
      </c>
    </row>
    <row r="1391" spans="1:26" hidden="1" x14ac:dyDescent="0.25">
      <c r="A1391">
        <v>9</v>
      </c>
      <c r="B1391" t="str">
        <f t="shared" si="44"/>
        <v>FrCC-095</v>
      </c>
      <c r="C1391" t="s">
        <v>320</v>
      </c>
      <c r="D1391" t="str">
        <f t="shared" si="45"/>
        <v>095</v>
      </c>
      <c r="E1391" t="s">
        <v>550</v>
      </c>
      <c r="F1391" s="17">
        <v>53681</v>
      </c>
      <c r="G1391" s="17">
        <v>53681</v>
      </c>
      <c r="H1391" s="17">
        <v>53640</v>
      </c>
      <c r="I1391" s="17">
        <v>52284.551410000007</v>
      </c>
      <c r="J1391" s="17">
        <v>69807.366929999989</v>
      </c>
      <c r="K1391" s="17">
        <v>69807.366929999989</v>
      </c>
      <c r="L1391" s="17">
        <v>60976</v>
      </c>
      <c r="M1391" s="17">
        <v>60636</v>
      </c>
      <c r="N1391" s="17">
        <v>62429</v>
      </c>
      <c r="O1391" s="17">
        <v>62416</v>
      </c>
      <c r="P1391" s="17">
        <v>66743</v>
      </c>
      <c r="Q1391" s="17">
        <v>66743</v>
      </c>
      <c r="R1391" s="17">
        <v>72882</v>
      </c>
      <c r="S1391" s="17">
        <v>73062</v>
      </c>
      <c r="T1391" s="17">
        <v>67769</v>
      </c>
      <c r="U1391" s="105">
        <v>9682</v>
      </c>
      <c r="V1391" s="105">
        <v>73033</v>
      </c>
      <c r="W1391" s="11">
        <v>72916</v>
      </c>
      <c r="X1391" s="11">
        <v>80359</v>
      </c>
      <c r="Y1391" s="11">
        <v>80301</v>
      </c>
      <c r="Z1391" s="11">
        <v>78428</v>
      </c>
    </row>
    <row r="1392" spans="1:26" hidden="1" x14ac:dyDescent="0.25">
      <c r="A1392">
        <v>9</v>
      </c>
      <c r="B1392" t="str">
        <f t="shared" si="44"/>
        <v>FrCC-096</v>
      </c>
      <c r="C1392" t="s">
        <v>320</v>
      </c>
      <c r="D1392" t="str">
        <f t="shared" si="45"/>
        <v>096</v>
      </c>
      <c r="E1392" t="s">
        <v>551</v>
      </c>
      <c r="F1392" s="17">
        <v>9380</v>
      </c>
      <c r="G1392" s="17">
        <v>9380</v>
      </c>
      <c r="H1392" s="17">
        <v>9692</v>
      </c>
      <c r="I1392" s="17">
        <v>9692.4810099999995</v>
      </c>
      <c r="J1392" s="17">
        <v>10445.828660000001</v>
      </c>
      <c r="K1392" s="17">
        <v>10445.828660000001</v>
      </c>
      <c r="L1392" s="17">
        <v>11221</v>
      </c>
      <c r="M1392" s="17">
        <v>11221</v>
      </c>
      <c r="N1392" s="17">
        <v>11234</v>
      </c>
      <c r="O1392" s="17">
        <v>11234</v>
      </c>
      <c r="P1392" s="17">
        <v>11347</v>
      </c>
      <c r="Q1392" s="17">
        <v>11347</v>
      </c>
      <c r="R1392" s="17">
        <v>11420</v>
      </c>
      <c r="S1392" s="17">
        <v>11243</v>
      </c>
      <c r="T1392" s="17">
        <v>11823</v>
      </c>
      <c r="U1392" s="105">
        <v>69910</v>
      </c>
      <c r="V1392" s="105">
        <v>12854</v>
      </c>
      <c r="W1392" s="11">
        <v>12224</v>
      </c>
      <c r="X1392" s="11">
        <v>12979</v>
      </c>
      <c r="Y1392" s="11">
        <v>12979</v>
      </c>
      <c r="Z1392" s="11">
        <v>12604</v>
      </c>
    </row>
    <row r="1393" spans="1:26" hidden="1" x14ac:dyDescent="0.25">
      <c r="A1393">
        <v>9</v>
      </c>
      <c r="B1393" t="str">
        <f t="shared" si="44"/>
        <v>FrCC-0970</v>
      </c>
      <c r="C1393" t="s">
        <v>320</v>
      </c>
      <c r="D1393" t="str">
        <f t="shared" si="45"/>
        <v>0970</v>
      </c>
      <c r="E1393" t="s">
        <v>552</v>
      </c>
      <c r="F1393" s="17">
        <v>0</v>
      </c>
      <c r="G1393" s="17">
        <v>0</v>
      </c>
      <c r="H1393" s="17">
        <v>0</v>
      </c>
      <c r="I1393" s="17">
        <v>0</v>
      </c>
      <c r="J1393" s="17">
        <v>0</v>
      </c>
      <c r="K1393" s="17">
        <v>0</v>
      </c>
      <c r="L1393" s="17">
        <v>0</v>
      </c>
      <c r="M1393" s="17">
        <v>0</v>
      </c>
      <c r="N1393" s="17">
        <v>0</v>
      </c>
      <c r="O1393" s="17">
        <v>0</v>
      </c>
      <c r="P1393" s="17">
        <v>0</v>
      </c>
      <c r="Q1393" s="17">
        <v>0</v>
      </c>
      <c r="R1393" s="17">
        <v>0</v>
      </c>
      <c r="S1393" s="17">
        <v>0</v>
      </c>
      <c r="T1393" s="17">
        <v>0</v>
      </c>
      <c r="U1393" s="105">
        <v>0</v>
      </c>
      <c r="V1393" s="105">
        <v>0</v>
      </c>
      <c r="W1393" s="11">
        <v>0</v>
      </c>
      <c r="X1393" s="11">
        <v>0</v>
      </c>
      <c r="Y1393" s="11">
        <v>0</v>
      </c>
      <c r="Z1393" s="11">
        <v>0</v>
      </c>
    </row>
    <row r="1394" spans="1:26" hidden="1" x14ac:dyDescent="0.25">
      <c r="A1394">
        <v>9</v>
      </c>
      <c r="B1394" t="str">
        <f t="shared" si="44"/>
        <v>FrCC-0971</v>
      </c>
      <c r="C1394" t="s">
        <v>320</v>
      </c>
      <c r="D1394" t="str">
        <f t="shared" si="45"/>
        <v>0971</v>
      </c>
      <c r="E1394" t="s">
        <v>553</v>
      </c>
      <c r="F1394" s="17">
        <v>0</v>
      </c>
      <c r="G1394" s="17">
        <v>0</v>
      </c>
      <c r="H1394" s="17">
        <v>0</v>
      </c>
      <c r="I1394" s="17">
        <v>0</v>
      </c>
      <c r="J1394" s="17">
        <v>0</v>
      </c>
      <c r="K1394" s="17">
        <v>0</v>
      </c>
      <c r="L1394" s="17">
        <v>0</v>
      </c>
      <c r="M1394" s="17">
        <v>0</v>
      </c>
      <c r="N1394" s="17">
        <v>0</v>
      </c>
      <c r="O1394" s="17">
        <v>0</v>
      </c>
      <c r="P1394" s="17">
        <v>0</v>
      </c>
      <c r="Q1394" s="17">
        <v>0</v>
      </c>
      <c r="R1394" s="17">
        <v>0</v>
      </c>
      <c r="S1394" s="17">
        <v>0</v>
      </c>
      <c r="T1394" s="17">
        <v>0</v>
      </c>
      <c r="U1394" s="105">
        <v>0</v>
      </c>
      <c r="V1394" s="105">
        <v>0</v>
      </c>
      <c r="W1394" s="11">
        <v>0</v>
      </c>
      <c r="X1394" s="11">
        <v>0</v>
      </c>
      <c r="Y1394" s="11">
        <v>0</v>
      </c>
      <c r="Z1394" s="11">
        <v>0</v>
      </c>
    </row>
    <row r="1395" spans="1:26" hidden="1" x14ac:dyDescent="0.25">
      <c r="A1395">
        <v>9</v>
      </c>
      <c r="B1395" t="str">
        <f t="shared" si="44"/>
        <v>FrCC-0972</v>
      </c>
      <c r="C1395" t="s">
        <v>320</v>
      </c>
      <c r="D1395" t="str">
        <f t="shared" si="45"/>
        <v>0972</v>
      </c>
      <c r="E1395" t="s">
        <v>554</v>
      </c>
      <c r="F1395" s="17">
        <v>0</v>
      </c>
      <c r="G1395" s="17">
        <v>0</v>
      </c>
      <c r="H1395" s="17">
        <v>0</v>
      </c>
      <c r="I1395" s="17">
        <v>0</v>
      </c>
      <c r="J1395" s="17">
        <v>0</v>
      </c>
      <c r="K1395" s="17">
        <v>0</v>
      </c>
      <c r="L1395" s="17">
        <v>0</v>
      </c>
      <c r="M1395" s="17">
        <v>0</v>
      </c>
      <c r="N1395" s="17">
        <v>0</v>
      </c>
      <c r="O1395" s="17">
        <v>0</v>
      </c>
      <c r="P1395" s="17">
        <v>0</v>
      </c>
      <c r="Q1395" s="17">
        <v>0</v>
      </c>
      <c r="R1395" s="17">
        <v>0</v>
      </c>
      <c r="S1395" s="17">
        <v>0</v>
      </c>
      <c r="T1395" s="17">
        <v>0</v>
      </c>
      <c r="U1395" s="105">
        <v>0</v>
      </c>
      <c r="V1395" s="105">
        <v>0</v>
      </c>
      <c r="W1395" s="11">
        <v>0</v>
      </c>
      <c r="X1395" s="11">
        <v>0</v>
      </c>
      <c r="Y1395" s="11">
        <v>0</v>
      </c>
      <c r="Z1395" s="11">
        <v>0</v>
      </c>
    </row>
    <row r="1396" spans="1:26" hidden="1" x14ac:dyDescent="0.25">
      <c r="A1396">
        <v>9</v>
      </c>
      <c r="B1396" t="str">
        <f t="shared" si="44"/>
        <v>FrCC-0973</v>
      </c>
      <c r="C1396" t="s">
        <v>320</v>
      </c>
      <c r="D1396" t="str">
        <f t="shared" si="45"/>
        <v>0973</v>
      </c>
      <c r="E1396" t="s">
        <v>555</v>
      </c>
      <c r="F1396" s="17">
        <v>0</v>
      </c>
      <c r="G1396" s="17">
        <v>0</v>
      </c>
      <c r="H1396" s="17">
        <v>0</v>
      </c>
      <c r="I1396" s="17">
        <v>0</v>
      </c>
      <c r="J1396" s="17">
        <v>0</v>
      </c>
      <c r="K1396" s="17">
        <v>0</v>
      </c>
      <c r="L1396" s="17">
        <v>0</v>
      </c>
      <c r="M1396" s="17">
        <v>0</v>
      </c>
      <c r="N1396" s="17">
        <v>0</v>
      </c>
      <c r="O1396" s="17">
        <v>0</v>
      </c>
      <c r="P1396" s="17">
        <v>0</v>
      </c>
      <c r="Q1396" s="17">
        <v>0</v>
      </c>
      <c r="R1396" s="17">
        <v>0</v>
      </c>
      <c r="S1396" s="17">
        <v>0</v>
      </c>
      <c r="T1396" s="17">
        <v>0</v>
      </c>
      <c r="U1396" s="105">
        <v>0</v>
      </c>
      <c r="V1396" s="105">
        <v>0</v>
      </c>
      <c r="W1396" s="11">
        <v>0</v>
      </c>
      <c r="X1396" s="11">
        <v>0</v>
      </c>
      <c r="Y1396" s="11">
        <v>0</v>
      </c>
      <c r="Z1396" s="11">
        <v>0</v>
      </c>
    </row>
    <row r="1397" spans="1:26" hidden="1" x14ac:dyDescent="0.25">
      <c r="A1397">
        <v>9</v>
      </c>
      <c r="B1397" t="str">
        <f t="shared" si="44"/>
        <v>FrCC-0974</v>
      </c>
      <c r="C1397" t="s">
        <v>320</v>
      </c>
      <c r="D1397" t="str">
        <f t="shared" si="45"/>
        <v>0974</v>
      </c>
      <c r="E1397" t="s">
        <v>556</v>
      </c>
      <c r="F1397" s="17">
        <v>0</v>
      </c>
      <c r="G1397" s="17">
        <v>0</v>
      </c>
      <c r="H1397" s="17">
        <v>0</v>
      </c>
      <c r="I1397" s="17">
        <v>0</v>
      </c>
      <c r="J1397" s="17">
        <v>0</v>
      </c>
      <c r="K1397" s="17">
        <v>0</v>
      </c>
      <c r="L1397" s="17">
        <v>0</v>
      </c>
      <c r="M1397" s="17">
        <v>0</v>
      </c>
      <c r="N1397" s="17">
        <v>0</v>
      </c>
      <c r="O1397" s="17">
        <v>0</v>
      </c>
      <c r="P1397" s="17">
        <v>0</v>
      </c>
      <c r="Q1397" s="17">
        <v>0</v>
      </c>
      <c r="R1397" s="17">
        <v>0</v>
      </c>
      <c r="S1397" s="17">
        <v>0</v>
      </c>
      <c r="T1397" s="17">
        <v>0</v>
      </c>
      <c r="U1397" s="105">
        <v>0</v>
      </c>
      <c r="V1397" s="105">
        <v>0</v>
      </c>
      <c r="W1397" s="11">
        <v>0</v>
      </c>
      <c r="X1397" s="11">
        <v>0</v>
      </c>
      <c r="Y1397" s="11">
        <v>0</v>
      </c>
      <c r="Z1397" s="11">
        <v>0</v>
      </c>
    </row>
    <row r="1398" spans="1:26" hidden="1" x14ac:dyDescent="0.25">
      <c r="A1398">
        <v>9</v>
      </c>
      <c r="B1398" t="str">
        <f t="shared" si="44"/>
        <v>FrCC-0975</v>
      </c>
      <c r="C1398" t="s">
        <v>320</v>
      </c>
      <c r="D1398" t="str">
        <f t="shared" si="45"/>
        <v>0975</v>
      </c>
      <c r="E1398" t="s">
        <v>557</v>
      </c>
      <c r="F1398" s="17">
        <v>0</v>
      </c>
      <c r="G1398" s="17">
        <v>0</v>
      </c>
      <c r="H1398" s="17">
        <v>0</v>
      </c>
      <c r="I1398" s="17">
        <v>0</v>
      </c>
      <c r="J1398" s="17">
        <v>0</v>
      </c>
      <c r="K1398" s="17">
        <v>0</v>
      </c>
      <c r="L1398" s="17">
        <v>0</v>
      </c>
      <c r="M1398" s="17">
        <v>0</v>
      </c>
      <c r="N1398" s="17">
        <v>0</v>
      </c>
      <c r="O1398" s="17">
        <v>0</v>
      </c>
      <c r="P1398" s="17">
        <v>0</v>
      </c>
      <c r="Q1398" s="17">
        <v>0</v>
      </c>
      <c r="R1398" s="17">
        <v>0</v>
      </c>
      <c r="S1398" s="17">
        <v>0</v>
      </c>
      <c r="T1398" s="17">
        <v>0</v>
      </c>
      <c r="U1398" s="105">
        <v>0</v>
      </c>
      <c r="V1398" s="105">
        <v>0</v>
      </c>
      <c r="W1398" s="11">
        <v>0</v>
      </c>
      <c r="X1398" s="11">
        <v>0</v>
      </c>
      <c r="Y1398" s="11">
        <v>0</v>
      </c>
      <c r="Z1398" s="11">
        <v>0</v>
      </c>
    </row>
    <row r="1399" spans="1:26" hidden="1" x14ac:dyDescent="0.25">
      <c r="A1399">
        <v>9</v>
      </c>
      <c r="B1399" t="str">
        <f t="shared" si="44"/>
        <v>FrCC-0976</v>
      </c>
      <c r="C1399" t="s">
        <v>320</v>
      </c>
      <c r="D1399" t="str">
        <f t="shared" si="45"/>
        <v>0976</v>
      </c>
      <c r="E1399" t="s">
        <v>558</v>
      </c>
      <c r="F1399" s="17">
        <v>0</v>
      </c>
      <c r="G1399" s="17">
        <v>0</v>
      </c>
      <c r="H1399" s="17">
        <v>0</v>
      </c>
      <c r="I1399" s="17">
        <v>0</v>
      </c>
      <c r="J1399" s="17">
        <v>0</v>
      </c>
      <c r="K1399" s="17">
        <v>0</v>
      </c>
      <c r="L1399" s="17">
        <v>0</v>
      </c>
      <c r="M1399" s="17">
        <v>0</v>
      </c>
      <c r="N1399" s="17">
        <v>0</v>
      </c>
      <c r="O1399" s="17">
        <v>0</v>
      </c>
      <c r="P1399" s="17">
        <v>0</v>
      </c>
      <c r="Q1399" s="17">
        <v>0</v>
      </c>
      <c r="R1399" s="17">
        <v>0</v>
      </c>
      <c r="S1399" s="17">
        <v>0</v>
      </c>
      <c r="T1399" s="17">
        <v>0</v>
      </c>
      <c r="U1399" s="105">
        <v>0</v>
      </c>
      <c r="V1399" s="105">
        <v>0</v>
      </c>
      <c r="W1399" s="11">
        <v>0</v>
      </c>
      <c r="X1399" s="11">
        <v>0</v>
      </c>
      <c r="Y1399" s="11">
        <v>0</v>
      </c>
      <c r="Z1399" s="11">
        <v>0</v>
      </c>
    </row>
    <row r="1400" spans="1:26" hidden="1" x14ac:dyDescent="0.25">
      <c r="A1400">
        <v>9</v>
      </c>
      <c r="B1400" t="str">
        <f t="shared" si="44"/>
        <v>FrCC-0977</v>
      </c>
      <c r="C1400" t="s">
        <v>320</v>
      </c>
      <c r="D1400" t="str">
        <f t="shared" si="45"/>
        <v>0977</v>
      </c>
      <c r="E1400" t="s">
        <v>559</v>
      </c>
      <c r="F1400" s="17">
        <v>0</v>
      </c>
      <c r="G1400" s="17">
        <v>0</v>
      </c>
      <c r="H1400" s="17">
        <v>0</v>
      </c>
      <c r="I1400" s="17">
        <v>0</v>
      </c>
      <c r="J1400" s="17">
        <v>0</v>
      </c>
      <c r="K1400" s="17">
        <v>0</v>
      </c>
      <c r="L1400" s="17">
        <v>0</v>
      </c>
      <c r="M1400" s="17">
        <v>0</v>
      </c>
      <c r="N1400" s="17">
        <v>0</v>
      </c>
      <c r="O1400" s="17">
        <v>0</v>
      </c>
      <c r="P1400" s="17">
        <v>0</v>
      </c>
      <c r="Q1400" s="17">
        <v>0</v>
      </c>
      <c r="R1400" s="17">
        <v>0</v>
      </c>
      <c r="S1400" s="17">
        <v>0</v>
      </c>
      <c r="T1400" s="17">
        <v>0</v>
      </c>
      <c r="U1400" s="105">
        <v>0</v>
      </c>
      <c r="V1400" s="105">
        <v>0</v>
      </c>
      <c r="W1400" s="11">
        <v>0</v>
      </c>
      <c r="X1400" s="11">
        <v>0</v>
      </c>
      <c r="Y1400" s="11">
        <v>0</v>
      </c>
      <c r="Z1400" s="11">
        <v>0</v>
      </c>
    </row>
    <row r="1401" spans="1:26" hidden="1" x14ac:dyDescent="0.25">
      <c r="A1401">
        <v>9</v>
      </c>
      <c r="B1401" t="str">
        <f t="shared" si="44"/>
        <v>FrCC-098</v>
      </c>
      <c r="C1401" t="s">
        <v>320</v>
      </c>
      <c r="D1401" t="str">
        <f t="shared" si="45"/>
        <v>098</v>
      </c>
      <c r="E1401" t="s">
        <v>560</v>
      </c>
      <c r="F1401" s="17">
        <v>0</v>
      </c>
      <c r="G1401" s="17">
        <v>0</v>
      </c>
      <c r="H1401" s="17">
        <v>0</v>
      </c>
      <c r="I1401" s="17">
        <v>0</v>
      </c>
      <c r="J1401" s="17">
        <v>0</v>
      </c>
      <c r="K1401" s="17">
        <v>0</v>
      </c>
      <c r="L1401" s="17">
        <v>0</v>
      </c>
      <c r="M1401" s="17">
        <v>0</v>
      </c>
      <c r="N1401" s="17">
        <v>0</v>
      </c>
      <c r="O1401" s="17">
        <v>0</v>
      </c>
      <c r="P1401" s="17">
        <v>0</v>
      </c>
      <c r="Q1401" s="17">
        <v>0</v>
      </c>
      <c r="R1401" s="17">
        <v>0</v>
      </c>
      <c r="S1401" s="17">
        <v>0</v>
      </c>
      <c r="T1401" s="17">
        <v>0</v>
      </c>
      <c r="U1401" s="105">
        <v>0</v>
      </c>
      <c r="V1401" s="105">
        <v>0</v>
      </c>
      <c r="W1401" s="11">
        <v>0</v>
      </c>
      <c r="X1401" s="11">
        <v>0</v>
      </c>
      <c r="Y1401" s="11">
        <v>0</v>
      </c>
      <c r="Z1401" s="11">
        <v>0</v>
      </c>
    </row>
    <row r="1402" spans="1:26" hidden="1" x14ac:dyDescent="0.25">
      <c r="A1402">
        <v>9</v>
      </c>
      <c r="B1402" t="str">
        <f t="shared" si="44"/>
        <v>FrCC-100</v>
      </c>
      <c r="C1402" t="s">
        <v>320</v>
      </c>
      <c r="D1402" t="str">
        <f t="shared" si="45"/>
        <v>100</v>
      </c>
      <c r="E1402" t="s">
        <v>562</v>
      </c>
      <c r="F1402" s="17">
        <v>0</v>
      </c>
      <c r="G1402" s="17">
        <v>0</v>
      </c>
      <c r="H1402" s="17">
        <v>0</v>
      </c>
      <c r="I1402" s="17">
        <v>0</v>
      </c>
      <c r="J1402" s="17">
        <v>0</v>
      </c>
      <c r="K1402" s="17">
        <v>0</v>
      </c>
      <c r="L1402" s="17">
        <v>0</v>
      </c>
      <c r="M1402" s="17">
        <v>0</v>
      </c>
      <c r="N1402" s="17">
        <v>0</v>
      </c>
      <c r="O1402" s="17">
        <v>0</v>
      </c>
      <c r="P1402" s="17">
        <v>0</v>
      </c>
      <c r="Q1402" s="17">
        <v>0</v>
      </c>
      <c r="R1402" s="17">
        <v>0</v>
      </c>
      <c r="S1402" s="17">
        <v>0</v>
      </c>
      <c r="T1402" s="17">
        <v>0</v>
      </c>
      <c r="U1402" s="105">
        <v>0</v>
      </c>
      <c r="V1402" s="105">
        <v>0</v>
      </c>
      <c r="W1402" s="11">
        <v>0</v>
      </c>
      <c r="X1402" s="11">
        <v>0</v>
      </c>
      <c r="Y1402" s="11">
        <v>0</v>
      </c>
      <c r="Z1402" s="11">
        <v>0</v>
      </c>
    </row>
    <row r="1403" spans="1:26" hidden="1" x14ac:dyDescent="0.25">
      <c r="A1403">
        <v>9</v>
      </c>
      <c r="B1403" t="str">
        <f t="shared" si="44"/>
        <v>FrCC-1010</v>
      </c>
      <c r="C1403" t="s">
        <v>320</v>
      </c>
      <c r="D1403" t="str">
        <f t="shared" si="45"/>
        <v>1010</v>
      </c>
      <c r="E1403" t="s">
        <v>563</v>
      </c>
      <c r="F1403" s="17">
        <v>0</v>
      </c>
      <c r="G1403" s="17">
        <v>0</v>
      </c>
      <c r="H1403" s="17">
        <v>0</v>
      </c>
      <c r="I1403" s="17">
        <v>0</v>
      </c>
      <c r="J1403" s="17">
        <v>0</v>
      </c>
      <c r="K1403" s="17">
        <v>0</v>
      </c>
      <c r="L1403" s="17">
        <v>0</v>
      </c>
      <c r="M1403" s="17">
        <v>0</v>
      </c>
      <c r="N1403" s="17">
        <v>0</v>
      </c>
      <c r="O1403" s="17">
        <v>0</v>
      </c>
      <c r="P1403" s="17">
        <v>0</v>
      </c>
      <c r="Q1403" s="17">
        <v>0</v>
      </c>
      <c r="R1403" s="17">
        <v>0</v>
      </c>
      <c r="S1403" s="17">
        <v>0</v>
      </c>
      <c r="T1403" s="17">
        <v>0</v>
      </c>
      <c r="U1403" s="105">
        <v>0</v>
      </c>
      <c r="V1403" s="105">
        <v>0</v>
      </c>
      <c r="W1403" s="11">
        <v>0</v>
      </c>
      <c r="X1403" s="11">
        <v>0</v>
      </c>
      <c r="Y1403" s="11">
        <v>0</v>
      </c>
      <c r="Z1403" s="11">
        <v>0</v>
      </c>
    </row>
    <row r="1404" spans="1:26" hidden="1" x14ac:dyDescent="0.25">
      <c r="A1404">
        <v>9</v>
      </c>
      <c r="B1404" t="str">
        <f t="shared" si="44"/>
        <v>FrCC-1011</v>
      </c>
      <c r="C1404" t="s">
        <v>320</v>
      </c>
      <c r="D1404" t="str">
        <f t="shared" si="45"/>
        <v>1011</v>
      </c>
      <c r="E1404" t="s">
        <v>564</v>
      </c>
      <c r="F1404" s="17">
        <v>0</v>
      </c>
      <c r="G1404" s="17">
        <v>0</v>
      </c>
      <c r="H1404" s="17">
        <v>0</v>
      </c>
      <c r="I1404" s="17">
        <v>0</v>
      </c>
      <c r="J1404" s="17">
        <v>0</v>
      </c>
      <c r="K1404" s="17">
        <v>0</v>
      </c>
      <c r="L1404" s="17">
        <v>0</v>
      </c>
      <c r="M1404" s="17">
        <v>0</v>
      </c>
      <c r="N1404" s="17">
        <v>0</v>
      </c>
      <c r="O1404" s="17">
        <v>0</v>
      </c>
      <c r="P1404" s="17">
        <v>0</v>
      </c>
      <c r="Q1404" s="17">
        <v>0</v>
      </c>
      <c r="R1404" s="17">
        <v>0</v>
      </c>
      <c r="S1404" s="17">
        <v>0</v>
      </c>
      <c r="T1404" s="17">
        <v>0</v>
      </c>
      <c r="U1404" s="105">
        <v>0</v>
      </c>
      <c r="V1404" s="105">
        <v>0</v>
      </c>
      <c r="W1404" s="11">
        <v>0</v>
      </c>
      <c r="X1404" s="11">
        <v>0</v>
      </c>
      <c r="Y1404" s="11">
        <v>0</v>
      </c>
      <c r="Z1404" s="11">
        <v>0</v>
      </c>
    </row>
    <row r="1405" spans="1:26" hidden="1" x14ac:dyDescent="0.25">
      <c r="A1405">
        <v>9</v>
      </c>
      <c r="B1405" t="str">
        <f t="shared" si="44"/>
        <v>FrCC-1012</v>
      </c>
      <c r="C1405" t="s">
        <v>320</v>
      </c>
      <c r="D1405" t="str">
        <f t="shared" si="45"/>
        <v>1012</v>
      </c>
      <c r="E1405" t="s">
        <v>565</v>
      </c>
      <c r="F1405" s="17">
        <v>119839</v>
      </c>
      <c r="G1405" s="17">
        <v>119839</v>
      </c>
      <c r="H1405" s="17">
        <v>124541</v>
      </c>
      <c r="I1405" s="17">
        <v>124541</v>
      </c>
      <c r="J1405" s="17">
        <v>129436.71358999998</v>
      </c>
      <c r="K1405" s="17">
        <v>129436.71358999998</v>
      </c>
      <c r="L1405" s="17">
        <v>133148</v>
      </c>
      <c r="M1405" s="17">
        <v>133148</v>
      </c>
      <c r="N1405" s="17">
        <v>136588</v>
      </c>
      <c r="O1405" s="17">
        <v>136589</v>
      </c>
      <c r="P1405" s="17">
        <v>138546</v>
      </c>
      <c r="Q1405" s="17">
        <v>138546</v>
      </c>
      <c r="R1405" s="17">
        <v>143179</v>
      </c>
      <c r="S1405" s="17">
        <v>142479</v>
      </c>
      <c r="T1405" s="17">
        <v>149006</v>
      </c>
      <c r="U1405" s="105">
        <v>149005</v>
      </c>
      <c r="V1405" s="105">
        <v>150242</v>
      </c>
      <c r="W1405" s="11">
        <v>150201</v>
      </c>
      <c r="X1405" s="11">
        <v>153776</v>
      </c>
      <c r="Y1405" s="11">
        <v>153776</v>
      </c>
      <c r="Z1405" s="11">
        <v>155492</v>
      </c>
    </row>
    <row r="1406" spans="1:26" hidden="1" x14ac:dyDescent="0.25">
      <c r="A1406">
        <v>9</v>
      </c>
      <c r="B1406" t="str">
        <f t="shared" si="44"/>
        <v>FrCC-102</v>
      </c>
      <c r="C1406" t="s">
        <v>320</v>
      </c>
      <c r="D1406" t="str">
        <f t="shared" si="45"/>
        <v>102</v>
      </c>
      <c r="E1406" t="s">
        <v>566</v>
      </c>
      <c r="F1406" s="17">
        <v>0</v>
      </c>
      <c r="G1406" s="17">
        <v>0</v>
      </c>
      <c r="H1406" s="17">
        <v>0</v>
      </c>
      <c r="I1406" s="17">
        <v>0</v>
      </c>
      <c r="J1406" s="17">
        <v>0</v>
      </c>
      <c r="K1406" s="17">
        <v>0</v>
      </c>
      <c r="L1406" s="17">
        <v>0</v>
      </c>
      <c r="M1406" s="17">
        <v>0</v>
      </c>
      <c r="N1406" s="17">
        <v>0</v>
      </c>
      <c r="O1406" s="17">
        <v>0</v>
      </c>
      <c r="P1406" s="17">
        <v>0</v>
      </c>
      <c r="Q1406" s="17">
        <v>0</v>
      </c>
      <c r="R1406" s="17">
        <v>0</v>
      </c>
      <c r="S1406" s="17">
        <v>0</v>
      </c>
      <c r="T1406" s="17">
        <v>0</v>
      </c>
      <c r="U1406" s="105">
        <v>0</v>
      </c>
      <c r="V1406" s="105">
        <v>0</v>
      </c>
      <c r="W1406" s="11">
        <v>0</v>
      </c>
      <c r="X1406" s="11">
        <v>0</v>
      </c>
      <c r="Y1406" s="11">
        <v>0</v>
      </c>
      <c r="Z1406" s="11">
        <v>0</v>
      </c>
    </row>
    <row r="1407" spans="1:26" hidden="1" x14ac:dyDescent="0.25">
      <c r="A1407">
        <v>9</v>
      </c>
      <c r="B1407" t="str">
        <f t="shared" si="44"/>
        <v>FrCC-103</v>
      </c>
      <c r="C1407" t="s">
        <v>320</v>
      </c>
      <c r="D1407" t="str">
        <f t="shared" si="45"/>
        <v>103</v>
      </c>
      <c r="E1407" t="s">
        <v>567</v>
      </c>
      <c r="F1407" s="17">
        <v>0</v>
      </c>
      <c r="G1407" s="17">
        <v>0</v>
      </c>
      <c r="H1407" s="17">
        <v>0</v>
      </c>
      <c r="I1407" s="17">
        <v>0</v>
      </c>
      <c r="J1407" s="17">
        <v>0</v>
      </c>
      <c r="K1407" s="17">
        <v>0</v>
      </c>
      <c r="L1407" s="17">
        <v>0</v>
      </c>
      <c r="M1407" s="17">
        <v>0</v>
      </c>
      <c r="N1407" s="17">
        <v>0</v>
      </c>
      <c r="O1407" s="17">
        <v>0</v>
      </c>
      <c r="P1407" s="17">
        <v>0</v>
      </c>
      <c r="Q1407" s="17">
        <v>0</v>
      </c>
      <c r="R1407" s="17">
        <v>0</v>
      </c>
      <c r="S1407" s="17">
        <v>0</v>
      </c>
      <c r="T1407" s="17">
        <v>0</v>
      </c>
      <c r="U1407" s="105">
        <v>0</v>
      </c>
      <c r="V1407" s="105">
        <v>0</v>
      </c>
      <c r="W1407" s="11">
        <v>0</v>
      </c>
      <c r="X1407" s="11">
        <v>0</v>
      </c>
      <c r="Y1407" s="11">
        <v>0</v>
      </c>
      <c r="Z1407" s="11">
        <v>0</v>
      </c>
    </row>
    <row r="1408" spans="1:26" hidden="1" x14ac:dyDescent="0.25">
      <c r="A1408">
        <v>9</v>
      </c>
      <c r="B1408" t="str">
        <f t="shared" si="44"/>
        <v>FrCC-104</v>
      </c>
      <c r="C1408" t="s">
        <v>320</v>
      </c>
      <c r="D1408" t="str">
        <f t="shared" si="45"/>
        <v>104</v>
      </c>
      <c r="E1408" t="s">
        <v>568</v>
      </c>
      <c r="F1408" s="17">
        <v>32391</v>
      </c>
      <c r="G1408" s="17">
        <v>32391</v>
      </c>
      <c r="H1408" s="17">
        <v>32137</v>
      </c>
      <c r="I1408" s="17">
        <v>32137</v>
      </c>
      <c r="J1408" s="17">
        <v>34637.671490000001</v>
      </c>
      <c r="K1408" s="17">
        <v>34637.671490000001</v>
      </c>
      <c r="L1408" s="17">
        <v>36559</v>
      </c>
      <c r="M1408" s="17">
        <v>36559</v>
      </c>
      <c r="N1408" s="17">
        <v>37560</v>
      </c>
      <c r="O1408" s="17">
        <v>37560</v>
      </c>
      <c r="P1408" s="17">
        <v>37153</v>
      </c>
      <c r="Q1408" s="17">
        <v>37153</v>
      </c>
      <c r="R1408" s="17">
        <v>36154</v>
      </c>
      <c r="S1408" s="17">
        <v>36154</v>
      </c>
      <c r="T1408" s="17">
        <v>36757</v>
      </c>
      <c r="U1408" s="105">
        <v>36757</v>
      </c>
      <c r="V1408" s="105">
        <v>39337</v>
      </c>
      <c r="W1408" s="11">
        <v>38875</v>
      </c>
      <c r="X1408" s="11">
        <v>39479</v>
      </c>
      <c r="Y1408" s="11">
        <v>39479</v>
      </c>
      <c r="Z1408" s="11">
        <v>40129</v>
      </c>
    </row>
    <row r="1409" spans="1:26" hidden="1" x14ac:dyDescent="0.25">
      <c r="A1409">
        <v>9</v>
      </c>
      <c r="B1409" t="str">
        <f t="shared" si="44"/>
        <v>FrCC-105</v>
      </c>
      <c r="C1409" t="s">
        <v>320</v>
      </c>
      <c r="D1409" t="str">
        <f t="shared" si="45"/>
        <v>105</v>
      </c>
      <c r="E1409" t="s">
        <v>569</v>
      </c>
      <c r="F1409" s="17">
        <v>0</v>
      </c>
      <c r="G1409" s="17">
        <v>0</v>
      </c>
      <c r="H1409" s="17">
        <v>0</v>
      </c>
      <c r="I1409" s="17">
        <v>0</v>
      </c>
      <c r="J1409" s="17">
        <v>0</v>
      </c>
      <c r="K1409" s="17">
        <v>0</v>
      </c>
      <c r="L1409" s="17">
        <v>0</v>
      </c>
      <c r="M1409" s="17">
        <v>0</v>
      </c>
      <c r="N1409" s="17">
        <v>0</v>
      </c>
      <c r="O1409" s="17">
        <v>0</v>
      </c>
      <c r="P1409" s="17">
        <v>0</v>
      </c>
      <c r="Q1409" s="17">
        <v>0</v>
      </c>
      <c r="R1409" s="17">
        <v>0</v>
      </c>
      <c r="S1409" s="17">
        <v>0</v>
      </c>
      <c r="T1409" s="17">
        <v>0</v>
      </c>
      <c r="U1409" s="105">
        <v>0</v>
      </c>
      <c r="V1409" s="105">
        <v>0</v>
      </c>
      <c r="W1409" s="11">
        <v>0</v>
      </c>
      <c r="X1409" s="11">
        <v>0</v>
      </c>
      <c r="Y1409" s="11">
        <v>0</v>
      </c>
      <c r="Z1409" s="11">
        <v>0</v>
      </c>
    </row>
    <row r="1410" spans="1:26" hidden="1" x14ac:dyDescent="0.25">
      <c r="A1410">
        <v>9</v>
      </c>
      <c r="B1410" t="str">
        <f t="shared" si="44"/>
        <v>FrCC-106</v>
      </c>
      <c r="C1410" t="s">
        <v>320</v>
      </c>
      <c r="D1410" t="str">
        <f t="shared" si="45"/>
        <v>106</v>
      </c>
      <c r="E1410" t="s">
        <v>570</v>
      </c>
      <c r="F1410" s="17">
        <v>0</v>
      </c>
      <c r="G1410" s="17">
        <v>0</v>
      </c>
      <c r="H1410" s="17">
        <v>0</v>
      </c>
      <c r="I1410" s="17">
        <v>0</v>
      </c>
      <c r="J1410" s="17">
        <v>0</v>
      </c>
      <c r="K1410" s="17">
        <v>0</v>
      </c>
      <c r="L1410" s="17">
        <v>0</v>
      </c>
      <c r="M1410" s="17">
        <v>0</v>
      </c>
      <c r="N1410" s="17">
        <v>0</v>
      </c>
      <c r="O1410" s="17">
        <v>0</v>
      </c>
      <c r="P1410" s="17">
        <v>0</v>
      </c>
      <c r="Q1410" s="17">
        <v>0</v>
      </c>
      <c r="R1410" s="17">
        <v>0</v>
      </c>
      <c r="S1410" s="17">
        <v>0</v>
      </c>
      <c r="T1410" s="17">
        <v>0</v>
      </c>
      <c r="U1410" s="105">
        <v>0</v>
      </c>
      <c r="V1410" s="105">
        <v>0</v>
      </c>
      <c r="W1410" s="11">
        <v>0</v>
      </c>
      <c r="X1410" s="11">
        <v>0</v>
      </c>
      <c r="Y1410" s="11">
        <v>0</v>
      </c>
      <c r="Z1410" s="11">
        <v>0</v>
      </c>
    </row>
    <row r="1411" spans="1:26" hidden="1" x14ac:dyDescent="0.25">
      <c r="A1411">
        <v>9</v>
      </c>
      <c r="B1411" t="str">
        <f t="shared" si="44"/>
        <v>FrCC-107</v>
      </c>
      <c r="C1411" t="s">
        <v>320</v>
      </c>
      <c r="D1411" t="str">
        <f t="shared" si="45"/>
        <v>107</v>
      </c>
      <c r="E1411" t="s">
        <v>571</v>
      </c>
      <c r="F1411" s="17">
        <v>24323</v>
      </c>
      <c r="G1411" s="17">
        <v>24323</v>
      </c>
      <c r="H1411" s="17">
        <v>25355</v>
      </c>
      <c r="I1411" s="17">
        <v>25355</v>
      </c>
      <c r="J1411" s="17">
        <v>30487.699359999999</v>
      </c>
      <c r="K1411" s="17">
        <v>30487.699359999999</v>
      </c>
      <c r="L1411" s="17">
        <v>27012</v>
      </c>
      <c r="M1411" s="17">
        <v>27012</v>
      </c>
      <c r="N1411" s="17">
        <v>27478</v>
      </c>
      <c r="O1411" s="17">
        <v>27478</v>
      </c>
      <c r="P1411" s="17">
        <v>28883</v>
      </c>
      <c r="Q1411" s="17">
        <v>28883</v>
      </c>
      <c r="R1411" s="17">
        <v>32499</v>
      </c>
      <c r="S1411" s="17">
        <v>32487</v>
      </c>
      <c r="T1411" s="17">
        <v>33689</v>
      </c>
      <c r="U1411" s="105">
        <v>33689</v>
      </c>
      <c r="V1411" s="105">
        <v>36208</v>
      </c>
      <c r="W1411" s="11">
        <v>35797</v>
      </c>
      <c r="X1411" s="11">
        <v>36761</v>
      </c>
      <c r="Y1411" s="11">
        <v>36761</v>
      </c>
      <c r="Z1411" s="11">
        <v>40085</v>
      </c>
    </row>
    <row r="1412" spans="1:26" hidden="1" x14ac:dyDescent="0.25">
      <c r="A1412">
        <v>9</v>
      </c>
      <c r="B1412" t="str">
        <f t="shared" ref="B1412:B1475" si="46">C1412&amp;"-"&amp;D1412</f>
        <v>FrCC-1080</v>
      </c>
      <c r="C1412" t="s">
        <v>320</v>
      </c>
      <c r="D1412" t="str">
        <f t="shared" ref="D1412:D1475" si="47">SUBSTITUTE(E1412,".","")</f>
        <v>1080</v>
      </c>
      <c r="E1412" t="s">
        <v>572</v>
      </c>
      <c r="F1412" s="17">
        <v>0</v>
      </c>
      <c r="G1412" s="17">
        <v>0</v>
      </c>
      <c r="H1412" s="17">
        <v>0</v>
      </c>
      <c r="I1412" s="17">
        <v>0</v>
      </c>
      <c r="J1412" s="17">
        <v>0</v>
      </c>
      <c r="K1412" s="17">
        <v>0</v>
      </c>
      <c r="L1412" s="17">
        <v>0</v>
      </c>
      <c r="M1412" s="17">
        <v>0</v>
      </c>
      <c r="N1412" s="17">
        <v>0</v>
      </c>
      <c r="O1412" s="17">
        <v>0</v>
      </c>
      <c r="P1412" s="17">
        <v>0</v>
      </c>
      <c r="Q1412" s="17">
        <v>0</v>
      </c>
      <c r="R1412" s="17">
        <v>0</v>
      </c>
      <c r="S1412" s="17">
        <v>0</v>
      </c>
      <c r="T1412" s="17">
        <v>0</v>
      </c>
      <c r="U1412" s="105">
        <v>0</v>
      </c>
      <c r="V1412" s="105">
        <v>0</v>
      </c>
      <c r="W1412" s="11">
        <v>0</v>
      </c>
      <c r="X1412" s="11">
        <v>0</v>
      </c>
      <c r="Y1412" s="11">
        <v>0</v>
      </c>
      <c r="Z1412" s="11">
        <v>0</v>
      </c>
    </row>
    <row r="1413" spans="1:26" hidden="1" x14ac:dyDescent="0.25">
      <c r="A1413">
        <v>9</v>
      </c>
      <c r="B1413" t="str">
        <f t="shared" si="46"/>
        <v>FrCC-1081</v>
      </c>
      <c r="C1413" t="s">
        <v>320</v>
      </c>
      <c r="D1413" t="str">
        <f t="shared" si="47"/>
        <v>1081</v>
      </c>
      <c r="E1413" t="s">
        <v>573</v>
      </c>
      <c r="F1413" s="17">
        <v>0</v>
      </c>
      <c r="G1413" s="17">
        <v>0</v>
      </c>
      <c r="H1413" s="17">
        <v>0</v>
      </c>
      <c r="I1413" s="17">
        <v>0</v>
      </c>
      <c r="J1413" s="17">
        <v>0</v>
      </c>
      <c r="K1413" s="17">
        <v>0</v>
      </c>
      <c r="L1413" s="17">
        <v>0</v>
      </c>
      <c r="M1413" s="17">
        <v>0</v>
      </c>
      <c r="N1413" s="17">
        <v>0</v>
      </c>
      <c r="O1413" s="17">
        <v>0</v>
      </c>
      <c r="P1413" s="17">
        <v>0</v>
      </c>
      <c r="Q1413" s="17">
        <v>0</v>
      </c>
      <c r="R1413" s="17">
        <v>0</v>
      </c>
      <c r="S1413" s="17">
        <v>0</v>
      </c>
      <c r="T1413" s="17">
        <v>0</v>
      </c>
      <c r="U1413" s="105">
        <v>0</v>
      </c>
      <c r="V1413" s="105">
        <v>0</v>
      </c>
      <c r="W1413" s="11">
        <v>0</v>
      </c>
      <c r="X1413" s="11">
        <v>0</v>
      </c>
      <c r="Y1413" s="11">
        <v>0</v>
      </c>
      <c r="Z1413" s="11">
        <v>0</v>
      </c>
    </row>
    <row r="1414" spans="1:26" hidden="1" x14ac:dyDescent="0.25">
      <c r="A1414">
        <v>9</v>
      </c>
      <c r="B1414" t="str">
        <f t="shared" si="46"/>
        <v>FrCC-1082</v>
      </c>
      <c r="C1414" t="s">
        <v>320</v>
      </c>
      <c r="D1414" t="str">
        <f t="shared" si="47"/>
        <v>1082</v>
      </c>
      <c r="E1414" t="s">
        <v>574</v>
      </c>
      <c r="F1414" s="17">
        <v>0</v>
      </c>
      <c r="G1414" s="17">
        <v>0</v>
      </c>
      <c r="H1414" s="17">
        <v>0</v>
      </c>
      <c r="I1414" s="17">
        <v>0</v>
      </c>
      <c r="J1414" s="17">
        <v>0</v>
      </c>
      <c r="K1414" s="17">
        <v>0</v>
      </c>
      <c r="L1414" s="17">
        <v>0</v>
      </c>
      <c r="M1414" s="17">
        <v>0</v>
      </c>
      <c r="N1414" s="17">
        <v>0</v>
      </c>
      <c r="O1414" s="17">
        <v>0</v>
      </c>
      <c r="P1414" s="17">
        <v>0</v>
      </c>
      <c r="Q1414" s="17">
        <v>0</v>
      </c>
      <c r="R1414" s="17">
        <v>0</v>
      </c>
      <c r="S1414" s="17">
        <v>0</v>
      </c>
      <c r="T1414" s="17">
        <v>0</v>
      </c>
      <c r="U1414" s="105">
        <v>0</v>
      </c>
      <c r="V1414" s="105">
        <v>0</v>
      </c>
      <c r="W1414" s="11">
        <v>0</v>
      </c>
      <c r="X1414" s="11">
        <v>0</v>
      </c>
      <c r="Y1414" s="11">
        <v>0</v>
      </c>
      <c r="Z1414" s="11">
        <v>0</v>
      </c>
    </row>
    <row r="1415" spans="1:26" hidden="1" x14ac:dyDescent="0.25">
      <c r="A1415">
        <v>9</v>
      </c>
      <c r="B1415" t="str">
        <f t="shared" si="46"/>
        <v>FrCC-1083</v>
      </c>
      <c r="C1415" t="s">
        <v>320</v>
      </c>
      <c r="D1415" t="str">
        <f t="shared" si="47"/>
        <v>1083</v>
      </c>
      <c r="E1415" t="s">
        <v>575</v>
      </c>
      <c r="F1415" s="17">
        <v>0</v>
      </c>
      <c r="G1415" s="17">
        <v>0</v>
      </c>
      <c r="H1415" s="17">
        <v>0</v>
      </c>
      <c r="I1415" s="17">
        <v>0</v>
      </c>
      <c r="J1415" s="17">
        <v>0</v>
      </c>
      <c r="K1415" s="17">
        <v>0</v>
      </c>
      <c r="L1415" s="17">
        <v>0</v>
      </c>
      <c r="M1415" s="17">
        <v>0</v>
      </c>
      <c r="N1415" s="17">
        <v>0</v>
      </c>
      <c r="O1415" s="17">
        <v>0</v>
      </c>
      <c r="P1415" s="17">
        <v>0</v>
      </c>
      <c r="Q1415" s="17">
        <v>0</v>
      </c>
      <c r="R1415" s="17">
        <v>0</v>
      </c>
      <c r="S1415" s="17">
        <v>0</v>
      </c>
      <c r="T1415" s="17">
        <v>0</v>
      </c>
      <c r="U1415" s="105">
        <v>0</v>
      </c>
      <c r="V1415" s="105">
        <v>0</v>
      </c>
      <c r="W1415" s="11">
        <v>0</v>
      </c>
      <c r="X1415" s="11">
        <v>0</v>
      </c>
      <c r="Y1415" s="11">
        <v>0</v>
      </c>
      <c r="Z1415" s="11">
        <v>0</v>
      </c>
    </row>
    <row r="1416" spans="1:26" hidden="1" x14ac:dyDescent="0.25">
      <c r="A1416">
        <v>9</v>
      </c>
      <c r="B1416" t="str">
        <f t="shared" si="46"/>
        <v>FrCC-1084</v>
      </c>
      <c r="C1416" t="s">
        <v>320</v>
      </c>
      <c r="D1416" t="str">
        <f t="shared" si="47"/>
        <v>1084</v>
      </c>
      <c r="E1416" t="s">
        <v>576</v>
      </c>
      <c r="F1416" s="17">
        <v>0</v>
      </c>
      <c r="G1416" s="17">
        <v>0</v>
      </c>
      <c r="H1416" s="17">
        <v>0</v>
      </c>
      <c r="I1416" s="17">
        <v>0</v>
      </c>
      <c r="J1416" s="17">
        <v>0</v>
      </c>
      <c r="K1416" s="17">
        <v>0</v>
      </c>
      <c r="L1416" s="17">
        <v>0</v>
      </c>
      <c r="M1416" s="17">
        <v>0</v>
      </c>
      <c r="N1416" s="17">
        <v>0</v>
      </c>
      <c r="O1416" s="17">
        <v>0</v>
      </c>
      <c r="P1416" s="17">
        <v>0</v>
      </c>
      <c r="Q1416" s="17">
        <v>0</v>
      </c>
      <c r="R1416" s="17">
        <v>0</v>
      </c>
      <c r="S1416" s="17">
        <v>0</v>
      </c>
      <c r="T1416" s="17">
        <v>0</v>
      </c>
      <c r="U1416" s="105">
        <v>0</v>
      </c>
      <c r="V1416" s="105">
        <v>0</v>
      </c>
      <c r="W1416" s="11">
        <v>0</v>
      </c>
      <c r="X1416" s="11">
        <v>0</v>
      </c>
      <c r="Y1416" s="11">
        <v>0</v>
      </c>
      <c r="Z1416" s="11">
        <v>0</v>
      </c>
    </row>
    <row r="1417" spans="1:26" hidden="1" x14ac:dyDescent="0.25">
      <c r="A1417">
        <v>9</v>
      </c>
      <c r="B1417" t="str">
        <f t="shared" si="46"/>
        <v>FrCC-1085</v>
      </c>
      <c r="C1417" t="s">
        <v>320</v>
      </c>
      <c r="D1417" t="str">
        <f t="shared" si="47"/>
        <v>1085</v>
      </c>
      <c r="E1417" t="s">
        <v>577</v>
      </c>
      <c r="F1417" s="17">
        <v>0</v>
      </c>
      <c r="G1417" s="17">
        <v>0</v>
      </c>
      <c r="H1417" s="17">
        <v>0</v>
      </c>
      <c r="I1417" s="17">
        <v>0</v>
      </c>
      <c r="J1417" s="17">
        <v>0</v>
      </c>
      <c r="K1417" s="17">
        <v>0</v>
      </c>
      <c r="L1417" s="17">
        <v>0</v>
      </c>
      <c r="M1417" s="17">
        <v>0</v>
      </c>
      <c r="N1417" s="17">
        <v>0</v>
      </c>
      <c r="O1417" s="17">
        <v>0</v>
      </c>
      <c r="P1417" s="17">
        <v>0</v>
      </c>
      <c r="Q1417" s="17">
        <v>0</v>
      </c>
      <c r="R1417" s="17">
        <v>0</v>
      </c>
      <c r="S1417" s="17">
        <v>0</v>
      </c>
      <c r="T1417" s="17">
        <v>0</v>
      </c>
      <c r="U1417" s="105">
        <v>0</v>
      </c>
      <c r="V1417" s="105">
        <v>0</v>
      </c>
      <c r="W1417" s="11">
        <v>0</v>
      </c>
      <c r="X1417" s="11">
        <v>0</v>
      </c>
      <c r="Y1417" s="11">
        <v>0</v>
      </c>
      <c r="Z1417" s="11">
        <v>0</v>
      </c>
    </row>
    <row r="1418" spans="1:26" hidden="1" x14ac:dyDescent="0.25">
      <c r="A1418">
        <v>9</v>
      </c>
      <c r="B1418" t="str">
        <f t="shared" si="46"/>
        <v>FrCC-1086</v>
      </c>
      <c r="C1418" t="s">
        <v>320</v>
      </c>
      <c r="D1418" t="str">
        <f t="shared" si="47"/>
        <v>1086</v>
      </c>
      <c r="E1418" t="s">
        <v>578</v>
      </c>
      <c r="F1418" s="17">
        <v>0</v>
      </c>
      <c r="G1418" s="17">
        <v>0</v>
      </c>
      <c r="H1418" s="17">
        <v>0</v>
      </c>
      <c r="I1418" s="17">
        <v>0</v>
      </c>
      <c r="J1418" s="17">
        <v>0</v>
      </c>
      <c r="K1418" s="17">
        <v>0</v>
      </c>
      <c r="L1418" s="17">
        <v>0</v>
      </c>
      <c r="M1418" s="17">
        <v>0</v>
      </c>
      <c r="N1418" s="17">
        <v>0</v>
      </c>
      <c r="O1418" s="17">
        <v>0</v>
      </c>
      <c r="P1418" s="17">
        <v>0</v>
      </c>
      <c r="Q1418" s="17">
        <v>0</v>
      </c>
      <c r="R1418" s="17">
        <v>0</v>
      </c>
      <c r="S1418" s="17">
        <v>0</v>
      </c>
      <c r="T1418" s="17">
        <v>0</v>
      </c>
      <c r="U1418" s="105">
        <v>0</v>
      </c>
      <c r="V1418" s="105">
        <v>0</v>
      </c>
      <c r="W1418" s="11">
        <v>0</v>
      </c>
      <c r="X1418" s="11">
        <v>0</v>
      </c>
      <c r="Y1418" s="11">
        <v>0</v>
      </c>
      <c r="Z1418" s="11">
        <v>0</v>
      </c>
    </row>
    <row r="1419" spans="1:26" hidden="1" x14ac:dyDescent="0.25">
      <c r="A1419">
        <v>9</v>
      </c>
      <c r="B1419" t="str">
        <f t="shared" si="46"/>
        <v>FrCC-1087</v>
      </c>
      <c r="C1419" t="s">
        <v>320</v>
      </c>
      <c r="D1419" t="str">
        <f t="shared" si="47"/>
        <v>1087</v>
      </c>
      <c r="E1419" t="s">
        <v>579</v>
      </c>
      <c r="F1419" s="17">
        <v>0</v>
      </c>
      <c r="G1419" s="17">
        <v>0</v>
      </c>
      <c r="H1419" s="17">
        <v>0</v>
      </c>
      <c r="I1419" s="17">
        <v>0</v>
      </c>
      <c r="J1419" s="17">
        <v>0</v>
      </c>
      <c r="K1419" s="17">
        <v>0</v>
      </c>
      <c r="L1419" s="17">
        <v>0</v>
      </c>
      <c r="M1419" s="17">
        <v>0</v>
      </c>
      <c r="N1419" s="17">
        <v>0</v>
      </c>
      <c r="O1419" s="17">
        <v>0</v>
      </c>
      <c r="P1419" s="17">
        <v>0</v>
      </c>
      <c r="Q1419" s="17">
        <v>0</v>
      </c>
      <c r="R1419" s="17">
        <v>0</v>
      </c>
      <c r="S1419" s="17">
        <v>0</v>
      </c>
      <c r="T1419" s="17">
        <v>0</v>
      </c>
      <c r="U1419" s="105">
        <v>0</v>
      </c>
      <c r="V1419" s="105">
        <v>0</v>
      </c>
      <c r="W1419" s="11">
        <v>0</v>
      </c>
      <c r="X1419" s="11">
        <v>0</v>
      </c>
      <c r="Y1419" s="11">
        <v>0</v>
      </c>
      <c r="Z1419" s="11">
        <v>0</v>
      </c>
    </row>
    <row r="1420" spans="1:26" hidden="1" x14ac:dyDescent="0.25">
      <c r="A1420">
        <v>9</v>
      </c>
      <c r="B1420" t="str">
        <f t="shared" si="46"/>
        <v>FrCC-10880</v>
      </c>
      <c r="C1420" t="s">
        <v>320</v>
      </c>
      <c r="D1420" t="str">
        <f t="shared" si="47"/>
        <v>10880</v>
      </c>
      <c r="E1420" t="s">
        <v>580</v>
      </c>
      <c r="F1420" s="17">
        <v>0</v>
      </c>
      <c r="G1420" s="17">
        <v>0</v>
      </c>
      <c r="H1420" s="17">
        <v>0</v>
      </c>
      <c r="I1420" s="17">
        <v>0</v>
      </c>
      <c r="J1420" s="17">
        <v>0</v>
      </c>
      <c r="K1420" s="17">
        <v>0</v>
      </c>
      <c r="L1420" s="17">
        <v>0</v>
      </c>
      <c r="M1420" s="17">
        <v>0</v>
      </c>
      <c r="N1420" s="17">
        <v>0</v>
      </c>
      <c r="O1420" s="17">
        <v>0</v>
      </c>
      <c r="P1420" s="17">
        <v>0</v>
      </c>
      <c r="Q1420" s="17">
        <v>0</v>
      </c>
      <c r="R1420" s="17">
        <v>0</v>
      </c>
      <c r="S1420" s="17">
        <v>0</v>
      </c>
      <c r="T1420" s="17">
        <v>0</v>
      </c>
      <c r="U1420" s="105">
        <v>0</v>
      </c>
      <c r="V1420" s="105">
        <v>0</v>
      </c>
      <c r="W1420" s="11">
        <v>0</v>
      </c>
      <c r="X1420" s="11">
        <v>0</v>
      </c>
      <c r="Y1420" s="11">
        <v>0</v>
      </c>
      <c r="Z1420" s="11">
        <v>0</v>
      </c>
    </row>
    <row r="1421" spans="1:26" hidden="1" x14ac:dyDescent="0.25">
      <c r="A1421">
        <v>9</v>
      </c>
      <c r="B1421" t="str">
        <f t="shared" si="46"/>
        <v>FrCC-10881</v>
      </c>
      <c r="C1421" t="s">
        <v>320</v>
      </c>
      <c r="D1421" t="str">
        <f t="shared" si="47"/>
        <v>10881</v>
      </c>
      <c r="E1421" t="s">
        <v>581</v>
      </c>
      <c r="F1421" s="17">
        <v>0</v>
      </c>
      <c r="G1421" s="17">
        <v>0</v>
      </c>
      <c r="H1421" s="17">
        <v>0</v>
      </c>
      <c r="I1421" s="17">
        <v>0</v>
      </c>
      <c r="J1421" s="17">
        <v>0</v>
      </c>
      <c r="K1421" s="17">
        <v>0</v>
      </c>
      <c r="L1421" s="17">
        <v>0</v>
      </c>
      <c r="M1421" s="17">
        <v>0</v>
      </c>
      <c r="N1421" s="17">
        <v>0</v>
      </c>
      <c r="O1421" s="17">
        <v>0</v>
      </c>
      <c r="P1421" s="17">
        <v>0</v>
      </c>
      <c r="Q1421" s="17">
        <v>0</v>
      </c>
      <c r="R1421" s="17">
        <v>0</v>
      </c>
      <c r="S1421" s="17">
        <v>0</v>
      </c>
      <c r="T1421" s="17">
        <v>0</v>
      </c>
      <c r="U1421" s="105">
        <v>0</v>
      </c>
      <c r="V1421" s="105">
        <v>0</v>
      </c>
      <c r="W1421" s="11">
        <v>0</v>
      </c>
      <c r="X1421" s="11">
        <v>0</v>
      </c>
      <c r="Y1421" s="11">
        <v>0</v>
      </c>
      <c r="Z1421" s="11">
        <v>0</v>
      </c>
    </row>
    <row r="1422" spans="1:26" hidden="1" x14ac:dyDescent="0.25">
      <c r="A1422">
        <v>9</v>
      </c>
      <c r="B1422" t="str">
        <f t="shared" si="46"/>
        <v>FrCC-10900</v>
      </c>
      <c r="C1422" t="s">
        <v>320</v>
      </c>
      <c r="D1422" t="str">
        <f t="shared" si="47"/>
        <v>10900</v>
      </c>
      <c r="E1422" t="s">
        <v>582</v>
      </c>
      <c r="F1422" s="17">
        <v>0</v>
      </c>
      <c r="G1422" s="17">
        <v>0</v>
      </c>
      <c r="H1422" s="17">
        <v>0</v>
      </c>
      <c r="I1422" s="17">
        <v>0</v>
      </c>
      <c r="J1422" s="17">
        <v>0</v>
      </c>
      <c r="K1422" s="17">
        <v>0</v>
      </c>
      <c r="L1422" s="17">
        <v>85</v>
      </c>
      <c r="M1422" s="17">
        <v>85</v>
      </c>
      <c r="N1422" s="17">
        <v>13</v>
      </c>
      <c r="O1422" s="17">
        <v>13</v>
      </c>
      <c r="P1422" s="17">
        <v>107</v>
      </c>
      <c r="Q1422" s="17">
        <v>107</v>
      </c>
      <c r="R1422" s="17">
        <v>58</v>
      </c>
      <c r="S1422" s="17">
        <v>58</v>
      </c>
      <c r="T1422" s="17">
        <v>71</v>
      </c>
      <c r="U1422" s="105">
        <v>71</v>
      </c>
      <c r="V1422" s="105">
        <v>364</v>
      </c>
      <c r="W1422" s="11">
        <v>356</v>
      </c>
      <c r="X1422" s="11">
        <v>399</v>
      </c>
      <c r="Y1422" s="11">
        <v>399</v>
      </c>
      <c r="Z1422" s="11">
        <v>371</v>
      </c>
    </row>
    <row r="1423" spans="1:26" hidden="1" x14ac:dyDescent="0.25">
      <c r="A1423">
        <v>9</v>
      </c>
      <c r="B1423" t="str">
        <f t="shared" si="46"/>
        <v>FrCC-10901</v>
      </c>
      <c r="C1423" t="s">
        <v>320</v>
      </c>
      <c r="D1423" t="str">
        <f t="shared" si="47"/>
        <v>10901</v>
      </c>
      <c r="E1423" t="s">
        <v>583</v>
      </c>
      <c r="F1423" s="17">
        <v>0</v>
      </c>
      <c r="G1423" s="17">
        <v>0</v>
      </c>
      <c r="H1423" s="17">
        <v>0</v>
      </c>
      <c r="I1423" s="17">
        <v>0</v>
      </c>
      <c r="J1423" s="17">
        <v>0</v>
      </c>
      <c r="K1423" s="17">
        <v>0</v>
      </c>
      <c r="L1423" s="17">
        <v>0</v>
      </c>
      <c r="M1423" s="17">
        <v>0</v>
      </c>
      <c r="N1423" s="17">
        <v>0</v>
      </c>
      <c r="O1423" s="17">
        <v>0</v>
      </c>
      <c r="P1423" s="17">
        <v>0</v>
      </c>
      <c r="Q1423" s="17">
        <v>0</v>
      </c>
      <c r="R1423" s="17">
        <v>0</v>
      </c>
      <c r="S1423" s="17">
        <v>0</v>
      </c>
      <c r="T1423" s="17">
        <v>0</v>
      </c>
      <c r="U1423" s="105">
        <v>0</v>
      </c>
      <c r="V1423" s="105">
        <v>0</v>
      </c>
      <c r="W1423" s="11">
        <v>0</v>
      </c>
      <c r="X1423" s="11">
        <v>0</v>
      </c>
      <c r="Y1423" s="11">
        <v>0</v>
      </c>
      <c r="Z1423" s="11">
        <v>0</v>
      </c>
    </row>
    <row r="1424" spans="1:26" hidden="1" x14ac:dyDescent="0.25">
      <c r="A1424">
        <v>10</v>
      </c>
      <c r="B1424" t="str">
        <f t="shared" si="46"/>
        <v>FlCC-0100</v>
      </c>
      <c r="C1424" t="s">
        <v>321</v>
      </c>
      <c r="D1424" t="str">
        <f t="shared" si="47"/>
        <v>0100</v>
      </c>
      <c r="E1424" t="s">
        <v>373</v>
      </c>
      <c r="F1424" s="17">
        <v>0</v>
      </c>
      <c r="G1424" s="17">
        <v>0</v>
      </c>
      <c r="H1424" s="17">
        <v>0</v>
      </c>
      <c r="I1424" s="17">
        <v>0</v>
      </c>
      <c r="J1424" s="17">
        <v>0</v>
      </c>
      <c r="K1424" s="17">
        <v>0</v>
      </c>
      <c r="L1424" s="17">
        <v>0</v>
      </c>
      <c r="M1424" s="17">
        <v>0</v>
      </c>
      <c r="N1424" s="17">
        <v>0</v>
      </c>
      <c r="O1424" s="17">
        <v>0</v>
      </c>
      <c r="P1424" s="17">
        <v>0</v>
      </c>
      <c r="Q1424" s="17">
        <v>0</v>
      </c>
      <c r="R1424" s="17">
        <v>0</v>
      </c>
      <c r="S1424" s="17">
        <v>0</v>
      </c>
      <c r="T1424" s="17">
        <v>0</v>
      </c>
      <c r="U1424" s="105">
        <v>0</v>
      </c>
      <c r="V1424" s="105">
        <v>0</v>
      </c>
      <c r="W1424" s="11">
        <v>0</v>
      </c>
      <c r="X1424" s="11">
        <v>0</v>
      </c>
      <c r="Y1424" s="11">
        <v>0</v>
      </c>
      <c r="Z1424" s="11">
        <v>0</v>
      </c>
    </row>
    <row r="1425" spans="1:26" hidden="1" x14ac:dyDescent="0.25">
      <c r="A1425">
        <v>10</v>
      </c>
      <c r="B1425" t="str">
        <f t="shared" si="46"/>
        <v>FlCC-0110</v>
      </c>
      <c r="C1425" t="s">
        <v>321</v>
      </c>
      <c r="D1425" t="str">
        <f t="shared" si="47"/>
        <v>0110</v>
      </c>
      <c r="E1425" t="s">
        <v>374</v>
      </c>
      <c r="F1425" s="17">
        <v>25179</v>
      </c>
      <c r="G1425" s="17">
        <v>25179</v>
      </c>
      <c r="H1425" s="17">
        <v>31370</v>
      </c>
      <c r="I1425" s="17">
        <v>31370</v>
      </c>
      <c r="J1425" s="17">
        <v>31869</v>
      </c>
      <c r="K1425" s="17">
        <v>31869</v>
      </c>
      <c r="L1425" s="17">
        <v>33052</v>
      </c>
      <c r="M1425" s="17">
        <v>33052</v>
      </c>
      <c r="N1425" s="17">
        <v>37013</v>
      </c>
      <c r="O1425" s="17">
        <v>37013</v>
      </c>
      <c r="P1425" s="17">
        <v>34163.622969999997</v>
      </c>
      <c r="Q1425" s="17">
        <v>34163.622969999997</v>
      </c>
      <c r="R1425" s="17">
        <v>35286.649799999999</v>
      </c>
      <c r="S1425" s="17">
        <v>35285.849800000004</v>
      </c>
      <c r="T1425" s="17">
        <v>37119.299619999998</v>
      </c>
      <c r="U1425" s="105">
        <v>37119.299619999998</v>
      </c>
      <c r="V1425" s="105">
        <v>0</v>
      </c>
      <c r="W1425" s="11">
        <v>0</v>
      </c>
      <c r="X1425" s="11">
        <v>38759</v>
      </c>
      <c r="Y1425" s="11">
        <v>38759</v>
      </c>
      <c r="Z1425" s="11">
        <v>45579.779770000001</v>
      </c>
    </row>
    <row r="1426" spans="1:26" hidden="1" x14ac:dyDescent="0.25">
      <c r="A1426">
        <v>10</v>
      </c>
      <c r="B1426" t="str">
        <f t="shared" si="46"/>
        <v>FlCC-01110</v>
      </c>
      <c r="C1426" t="s">
        <v>321</v>
      </c>
      <c r="D1426" t="str">
        <f t="shared" si="47"/>
        <v>01110</v>
      </c>
      <c r="E1426" t="s">
        <v>375</v>
      </c>
      <c r="F1426" s="17">
        <v>0</v>
      </c>
      <c r="G1426" s="17">
        <v>0</v>
      </c>
      <c r="H1426" s="17">
        <v>0</v>
      </c>
      <c r="I1426" s="17">
        <v>0</v>
      </c>
      <c r="J1426" s="17">
        <v>0</v>
      </c>
      <c r="K1426" s="17">
        <v>0</v>
      </c>
      <c r="L1426" s="17">
        <v>0</v>
      </c>
      <c r="M1426" s="17">
        <v>0</v>
      </c>
      <c r="N1426" s="17">
        <v>0</v>
      </c>
      <c r="O1426" s="17">
        <v>0</v>
      </c>
      <c r="P1426" s="17">
        <v>0</v>
      </c>
      <c r="Q1426" s="17">
        <v>0</v>
      </c>
      <c r="R1426" s="17">
        <v>0</v>
      </c>
      <c r="S1426" s="17">
        <v>0</v>
      </c>
      <c r="T1426" s="17">
        <v>0</v>
      </c>
      <c r="U1426" s="105">
        <v>0</v>
      </c>
      <c r="V1426" s="105">
        <v>38197.892059999998</v>
      </c>
      <c r="W1426" s="11">
        <v>38197.892059999998</v>
      </c>
      <c r="X1426" s="11">
        <v>0</v>
      </c>
      <c r="Y1426" s="11">
        <v>0</v>
      </c>
      <c r="Z1426" s="11">
        <v>0</v>
      </c>
    </row>
    <row r="1427" spans="1:26" hidden="1" x14ac:dyDescent="0.25">
      <c r="A1427">
        <v>10</v>
      </c>
      <c r="B1427" t="str">
        <f t="shared" si="46"/>
        <v>FlCC-01111</v>
      </c>
      <c r="C1427" t="s">
        <v>321</v>
      </c>
      <c r="D1427" t="str">
        <f t="shared" si="47"/>
        <v>01111</v>
      </c>
      <c r="E1427" t="s">
        <v>376</v>
      </c>
      <c r="F1427" s="17">
        <v>0</v>
      </c>
      <c r="G1427" s="17">
        <v>0</v>
      </c>
      <c r="H1427" s="17">
        <v>0</v>
      </c>
      <c r="I1427" s="17">
        <v>0</v>
      </c>
      <c r="J1427" s="17">
        <v>0</v>
      </c>
      <c r="K1427" s="17">
        <v>0</v>
      </c>
      <c r="L1427" s="17">
        <v>0</v>
      </c>
      <c r="M1427" s="17">
        <v>0</v>
      </c>
      <c r="N1427" s="17">
        <v>0</v>
      </c>
      <c r="O1427" s="17">
        <v>0</v>
      </c>
      <c r="P1427" s="17">
        <v>0</v>
      </c>
      <c r="Q1427" s="17">
        <v>0</v>
      </c>
      <c r="R1427" s="17">
        <v>0</v>
      </c>
      <c r="S1427" s="17">
        <v>0</v>
      </c>
      <c r="T1427" s="17">
        <v>0</v>
      </c>
      <c r="U1427" s="105">
        <v>0</v>
      </c>
      <c r="V1427" s="105">
        <v>0</v>
      </c>
      <c r="W1427" s="11">
        <v>0</v>
      </c>
      <c r="X1427" s="11">
        <v>0</v>
      </c>
      <c r="Y1427" s="11">
        <v>0</v>
      </c>
      <c r="Z1427" s="11">
        <v>0</v>
      </c>
    </row>
    <row r="1428" spans="1:26" hidden="1" x14ac:dyDescent="0.25">
      <c r="A1428">
        <v>10</v>
      </c>
      <c r="B1428" t="str">
        <f t="shared" si="46"/>
        <v>FlCC-01112</v>
      </c>
      <c r="C1428" t="s">
        <v>321</v>
      </c>
      <c r="D1428" t="str">
        <f t="shared" si="47"/>
        <v>01112</v>
      </c>
      <c r="E1428" t="s">
        <v>377</v>
      </c>
      <c r="F1428" s="17">
        <v>4280</v>
      </c>
      <c r="G1428" s="17">
        <v>4280</v>
      </c>
      <c r="H1428" s="17">
        <v>4366</v>
      </c>
      <c r="I1428" s="17">
        <v>4366</v>
      </c>
      <c r="J1428" s="17">
        <v>4455</v>
      </c>
      <c r="K1428" s="17">
        <v>4455</v>
      </c>
      <c r="L1428" s="17">
        <v>4544</v>
      </c>
      <c r="M1428" s="17">
        <v>4544</v>
      </c>
      <c r="N1428" s="17">
        <v>4865</v>
      </c>
      <c r="O1428" s="17">
        <v>4865</v>
      </c>
      <c r="P1428" s="17">
        <v>4635.8999999999996</v>
      </c>
      <c r="Q1428" s="17">
        <v>4635.8999999999996</v>
      </c>
      <c r="R1428" s="17">
        <v>4829</v>
      </c>
      <c r="S1428" s="17">
        <v>4829</v>
      </c>
      <c r="T1428" s="17">
        <v>4926</v>
      </c>
      <c r="U1428" s="105">
        <v>4926</v>
      </c>
      <c r="V1428" s="105">
        <v>4700</v>
      </c>
      <c r="W1428" s="11">
        <v>4700</v>
      </c>
      <c r="X1428" s="11">
        <v>4700</v>
      </c>
      <c r="Y1428" s="11">
        <v>4700</v>
      </c>
      <c r="Z1428" s="11">
        <v>4800</v>
      </c>
    </row>
    <row r="1429" spans="1:26" hidden="1" x14ac:dyDescent="0.25">
      <c r="A1429">
        <v>10</v>
      </c>
      <c r="B1429" t="str">
        <f t="shared" si="46"/>
        <v>FlCC-01113</v>
      </c>
      <c r="C1429" t="s">
        <v>321</v>
      </c>
      <c r="D1429" t="str">
        <f t="shared" si="47"/>
        <v>01113</v>
      </c>
      <c r="E1429" t="s">
        <v>378</v>
      </c>
      <c r="F1429" s="17">
        <v>1351</v>
      </c>
      <c r="G1429" s="17">
        <v>1351</v>
      </c>
      <c r="H1429" s="17">
        <v>1566</v>
      </c>
      <c r="I1429" s="17">
        <v>1566</v>
      </c>
      <c r="J1429" s="17">
        <v>1831</v>
      </c>
      <c r="K1429" s="17">
        <v>1831</v>
      </c>
      <c r="L1429" s="17">
        <v>1842</v>
      </c>
      <c r="M1429" s="17">
        <v>1842</v>
      </c>
      <c r="N1429" s="17">
        <v>2097</v>
      </c>
      <c r="O1429" s="17">
        <v>2097</v>
      </c>
      <c r="P1429" s="17">
        <v>2125.38906</v>
      </c>
      <c r="Q1429" s="17">
        <v>2125.38906</v>
      </c>
      <c r="R1429" s="17">
        <v>2155.6527799999999</v>
      </c>
      <c r="S1429" s="17">
        <v>2155.6527799999999</v>
      </c>
      <c r="T1429" s="17">
        <v>1992.3800799999999</v>
      </c>
      <c r="U1429" s="105">
        <v>1992.3800799999999</v>
      </c>
      <c r="V1429" s="105">
        <v>2867.6326600000002</v>
      </c>
      <c r="W1429" s="11">
        <v>2867.6326600000002</v>
      </c>
      <c r="X1429" s="11">
        <v>36367</v>
      </c>
      <c r="Y1429" s="11">
        <v>36367</v>
      </c>
      <c r="Z1429" s="11">
        <v>4425.8809000000001</v>
      </c>
    </row>
    <row r="1430" spans="1:26" hidden="1" x14ac:dyDescent="0.25">
      <c r="A1430">
        <v>10</v>
      </c>
      <c r="B1430" t="str">
        <f t="shared" si="46"/>
        <v>FlCC-01114</v>
      </c>
      <c r="C1430" t="s">
        <v>321</v>
      </c>
      <c r="D1430" t="str">
        <f t="shared" si="47"/>
        <v>01114</v>
      </c>
      <c r="E1430" t="s">
        <v>379</v>
      </c>
      <c r="F1430" s="17">
        <v>0</v>
      </c>
      <c r="G1430" s="17">
        <v>0</v>
      </c>
      <c r="H1430" s="17">
        <v>0</v>
      </c>
      <c r="I1430" s="17">
        <v>0</v>
      </c>
      <c r="J1430" s="17">
        <v>0</v>
      </c>
      <c r="K1430" s="17">
        <v>0</v>
      </c>
      <c r="L1430" s="17">
        <v>0</v>
      </c>
      <c r="M1430" s="17">
        <v>0</v>
      </c>
      <c r="N1430" s="17">
        <v>0</v>
      </c>
      <c r="O1430" s="17">
        <v>0</v>
      </c>
      <c r="P1430" s="17">
        <v>0</v>
      </c>
      <c r="Q1430" s="17">
        <v>0</v>
      </c>
      <c r="R1430" s="17">
        <v>0</v>
      </c>
      <c r="S1430" s="17">
        <v>0</v>
      </c>
      <c r="T1430" s="17">
        <v>0</v>
      </c>
      <c r="U1430" s="105">
        <v>0</v>
      </c>
      <c r="V1430" s="105">
        <v>0</v>
      </c>
      <c r="W1430" s="11">
        <v>0</v>
      </c>
      <c r="X1430" s="11">
        <v>0</v>
      </c>
      <c r="Y1430" s="11">
        <v>0</v>
      </c>
      <c r="Z1430" s="11">
        <v>0</v>
      </c>
    </row>
    <row r="1431" spans="1:26" hidden="1" x14ac:dyDescent="0.25">
      <c r="A1431">
        <v>10</v>
      </c>
      <c r="B1431" t="str">
        <f t="shared" si="46"/>
        <v>FlCC-01120</v>
      </c>
      <c r="C1431" t="s">
        <v>321</v>
      </c>
      <c r="D1431" t="str">
        <f t="shared" si="47"/>
        <v>01120</v>
      </c>
      <c r="E1431" t="s">
        <v>380</v>
      </c>
      <c r="F1431" s="17">
        <v>0</v>
      </c>
      <c r="G1431" s="17">
        <v>0</v>
      </c>
      <c r="H1431" s="17">
        <v>0</v>
      </c>
      <c r="I1431" s="17">
        <v>0</v>
      </c>
      <c r="J1431" s="17">
        <v>0</v>
      </c>
      <c r="K1431" s="17">
        <v>0</v>
      </c>
      <c r="L1431" s="17">
        <v>0</v>
      </c>
      <c r="M1431" s="17">
        <v>0</v>
      </c>
      <c r="N1431" s="17">
        <v>0</v>
      </c>
      <c r="O1431" s="17">
        <v>0</v>
      </c>
      <c r="P1431" s="17">
        <v>0</v>
      </c>
      <c r="Q1431" s="17">
        <v>0</v>
      </c>
      <c r="R1431" s="17">
        <v>0</v>
      </c>
      <c r="S1431" s="17">
        <v>0</v>
      </c>
      <c r="T1431" s="17">
        <v>0</v>
      </c>
      <c r="U1431" s="105">
        <v>0</v>
      </c>
      <c r="V1431" s="105">
        <v>0</v>
      </c>
      <c r="W1431" s="11">
        <v>0</v>
      </c>
      <c r="X1431" s="11">
        <v>0</v>
      </c>
      <c r="Y1431" s="11">
        <v>0</v>
      </c>
      <c r="Z1431" s="11">
        <v>0</v>
      </c>
    </row>
    <row r="1432" spans="1:26" hidden="1" x14ac:dyDescent="0.25">
      <c r="A1432">
        <v>10</v>
      </c>
      <c r="B1432" t="str">
        <f t="shared" si="46"/>
        <v>FlCC-01121</v>
      </c>
      <c r="C1432" t="s">
        <v>321</v>
      </c>
      <c r="D1432" t="str">
        <f t="shared" si="47"/>
        <v>01121</v>
      </c>
      <c r="E1432" t="s">
        <v>381</v>
      </c>
      <c r="F1432" s="17">
        <v>0</v>
      </c>
      <c r="G1432" s="17">
        <v>0</v>
      </c>
      <c r="H1432" s="17">
        <v>0</v>
      </c>
      <c r="I1432" s="17">
        <v>0</v>
      </c>
      <c r="J1432" s="17">
        <v>0</v>
      </c>
      <c r="K1432" s="17">
        <v>0</v>
      </c>
      <c r="L1432" s="17">
        <v>0</v>
      </c>
      <c r="M1432" s="17">
        <v>0</v>
      </c>
      <c r="N1432" s="17">
        <v>0</v>
      </c>
      <c r="O1432" s="17">
        <v>0</v>
      </c>
      <c r="P1432" s="17">
        <v>0</v>
      </c>
      <c r="Q1432" s="17">
        <v>0</v>
      </c>
      <c r="R1432" s="17">
        <v>0</v>
      </c>
      <c r="S1432" s="17">
        <v>0</v>
      </c>
      <c r="T1432" s="17">
        <v>0</v>
      </c>
      <c r="U1432" s="105">
        <v>0</v>
      </c>
      <c r="V1432" s="105">
        <v>0</v>
      </c>
      <c r="W1432" s="11">
        <v>0</v>
      </c>
      <c r="X1432" s="11">
        <v>0</v>
      </c>
      <c r="Y1432" s="11">
        <v>0</v>
      </c>
      <c r="Z1432" s="11">
        <v>0</v>
      </c>
    </row>
    <row r="1433" spans="1:26" hidden="1" x14ac:dyDescent="0.25">
      <c r="A1433">
        <v>10</v>
      </c>
      <c r="B1433" t="str">
        <f t="shared" si="46"/>
        <v>FlCC-01122</v>
      </c>
      <c r="C1433" t="s">
        <v>321</v>
      </c>
      <c r="D1433" t="str">
        <f t="shared" si="47"/>
        <v>01122</v>
      </c>
      <c r="E1433" t="s">
        <v>382</v>
      </c>
      <c r="F1433" s="17">
        <v>0</v>
      </c>
      <c r="G1433" s="17">
        <v>0</v>
      </c>
      <c r="H1433" s="17">
        <v>0</v>
      </c>
      <c r="I1433" s="17">
        <v>0</v>
      </c>
      <c r="J1433" s="17">
        <v>0</v>
      </c>
      <c r="K1433" s="17">
        <v>0</v>
      </c>
      <c r="L1433" s="17">
        <v>0</v>
      </c>
      <c r="M1433" s="17">
        <v>0</v>
      </c>
      <c r="N1433" s="17">
        <v>0</v>
      </c>
      <c r="O1433" s="17">
        <v>0</v>
      </c>
      <c r="P1433" s="17">
        <v>0</v>
      </c>
      <c r="Q1433" s="17">
        <v>0</v>
      </c>
      <c r="R1433" s="17">
        <v>0</v>
      </c>
      <c r="S1433" s="17">
        <v>0</v>
      </c>
      <c r="T1433" s="17">
        <v>0</v>
      </c>
      <c r="U1433" s="105">
        <v>0</v>
      </c>
      <c r="V1433" s="105">
        <v>0</v>
      </c>
      <c r="W1433" s="11">
        <v>0</v>
      </c>
      <c r="X1433" s="11">
        <v>0</v>
      </c>
      <c r="Y1433" s="11">
        <v>0</v>
      </c>
      <c r="Z1433" s="11">
        <v>0</v>
      </c>
    </row>
    <row r="1434" spans="1:26" hidden="1" x14ac:dyDescent="0.25">
      <c r="A1434">
        <v>10</v>
      </c>
      <c r="B1434" t="str">
        <f t="shared" si="46"/>
        <v>FlCC-01123</v>
      </c>
      <c r="C1434" t="s">
        <v>321</v>
      </c>
      <c r="D1434" t="str">
        <f t="shared" si="47"/>
        <v>01123</v>
      </c>
      <c r="E1434" t="s">
        <v>383</v>
      </c>
      <c r="F1434" s="17">
        <v>0</v>
      </c>
      <c r="G1434" s="17">
        <v>0</v>
      </c>
      <c r="H1434" s="17">
        <v>0</v>
      </c>
      <c r="I1434" s="17">
        <v>0</v>
      </c>
      <c r="J1434" s="17">
        <v>0</v>
      </c>
      <c r="K1434" s="17">
        <v>0</v>
      </c>
      <c r="L1434" s="17">
        <v>0</v>
      </c>
      <c r="M1434" s="17">
        <v>0</v>
      </c>
      <c r="N1434" s="17">
        <v>0</v>
      </c>
      <c r="O1434" s="17">
        <v>0</v>
      </c>
      <c r="P1434" s="17">
        <v>0</v>
      </c>
      <c r="Q1434" s="17">
        <v>0</v>
      </c>
      <c r="R1434" s="17">
        <v>0</v>
      </c>
      <c r="S1434" s="17">
        <v>0</v>
      </c>
      <c r="T1434" s="17">
        <v>0</v>
      </c>
      <c r="U1434" s="105">
        <v>0</v>
      </c>
      <c r="V1434" s="105">
        <v>0</v>
      </c>
      <c r="W1434" s="11">
        <v>0</v>
      </c>
      <c r="X1434" s="11">
        <v>0</v>
      </c>
      <c r="Y1434" s="11">
        <v>0</v>
      </c>
      <c r="Z1434" s="11">
        <v>0</v>
      </c>
    </row>
    <row r="1435" spans="1:26" hidden="1" x14ac:dyDescent="0.25">
      <c r="A1435">
        <v>10</v>
      </c>
      <c r="B1435" t="str">
        <f t="shared" si="46"/>
        <v>FlCC-01124</v>
      </c>
      <c r="C1435" t="s">
        <v>321</v>
      </c>
      <c r="D1435" t="str">
        <f t="shared" si="47"/>
        <v>01124</v>
      </c>
      <c r="E1435" t="s">
        <v>384</v>
      </c>
      <c r="F1435" s="17">
        <v>0</v>
      </c>
      <c r="G1435" s="17">
        <v>0</v>
      </c>
      <c r="H1435" s="17">
        <v>0</v>
      </c>
      <c r="I1435" s="17">
        <v>0</v>
      </c>
      <c r="J1435" s="17">
        <v>0</v>
      </c>
      <c r="K1435" s="17">
        <v>0</v>
      </c>
      <c r="L1435" s="17">
        <v>0</v>
      </c>
      <c r="M1435" s="17">
        <v>0</v>
      </c>
      <c r="N1435" s="17">
        <v>0</v>
      </c>
      <c r="O1435" s="17">
        <v>0</v>
      </c>
      <c r="P1435" s="17">
        <v>0</v>
      </c>
      <c r="Q1435" s="17">
        <v>0</v>
      </c>
      <c r="R1435" s="17">
        <v>0</v>
      </c>
      <c r="S1435" s="17">
        <v>0</v>
      </c>
      <c r="T1435" s="17">
        <v>0</v>
      </c>
      <c r="U1435" s="105">
        <v>0</v>
      </c>
      <c r="V1435" s="105">
        <v>0</v>
      </c>
      <c r="W1435" s="11">
        <v>0</v>
      </c>
      <c r="X1435" s="11">
        <v>0</v>
      </c>
      <c r="Y1435" s="11">
        <v>0</v>
      </c>
      <c r="Z1435" s="11">
        <v>0</v>
      </c>
    </row>
    <row r="1436" spans="1:26" hidden="1" x14ac:dyDescent="0.25">
      <c r="A1436">
        <v>10</v>
      </c>
      <c r="B1436" t="str">
        <f t="shared" si="46"/>
        <v>FlCC-01130</v>
      </c>
      <c r="C1436" t="s">
        <v>321</v>
      </c>
      <c r="D1436" t="str">
        <f t="shared" si="47"/>
        <v>01130</v>
      </c>
      <c r="E1436" t="s">
        <v>385</v>
      </c>
      <c r="F1436" s="17">
        <v>0</v>
      </c>
      <c r="G1436" s="17">
        <v>0</v>
      </c>
      <c r="H1436" s="17">
        <v>0</v>
      </c>
      <c r="I1436" s="17">
        <v>0</v>
      </c>
      <c r="J1436" s="17">
        <v>0</v>
      </c>
      <c r="K1436" s="17">
        <v>0</v>
      </c>
      <c r="L1436" s="17">
        <v>0</v>
      </c>
      <c r="M1436" s="17">
        <v>0</v>
      </c>
      <c r="N1436" s="17">
        <v>0</v>
      </c>
      <c r="O1436" s="17">
        <v>0</v>
      </c>
      <c r="P1436" s="17">
        <v>0</v>
      </c>
      <c r="Q1436" s="17">
        <v>0</v>
      </c>
      <c r="R1436" s="17">
        <v>0</v>
      </c>
      <c r="S1436" s="17">
        <v>0</v>
      </c>
      <c r="T1436" s="17">
        <v>0</v>
      </c>
      <c r="U1436" s="105">
        <v>0</v>
      </c>
      <c r="V1436" s="105">
        <v>0</v>
      </c>
      <c r="W1436" s="11">
        <v>0</v>
      </c>
      <c r="X1436" s="11">
        <v>0</v>
      </c>
      <c r="Y1436" s="11">
        <v>0</v>
      </c>
      <c r="Z1436" s="11">
        <v>0</v>
      </c>
    </row>
    <row r="1437" spans="1:26" hidden="1" x14ac:dyDescent="0.25">
      <c r="A1437">
        <v>10</v>
      </c>
      <c r="B1437" t="str">
        <f t="shared" si="46"/>
        <v>FlCC-01131</v>
      </c>
      <c r="C1437" t="s">
        <v>321</v>
      </c>
      <c r="D1437" t="str">
        <f t="shared" si="47"/>
        <v>01131</v>
      </c>
      <c r="E1437" t="s">
        <v>386</v>
      </c>
      <c r="F1437" s="17">
        <v>0</v>
      </c>
      <c r="G1437" s="17">
        <v>0</v>
      </c>
      <c r="H1437" s="17">
        <v>0</v>
      </c>
      <c r="I1437" s="17">
        <v>0</v>
      </c>
      <c r="J1437" s="17">
        <v>0</v>
      </c>
      <c r="K1437" s="17">
        <v>0</v>
      </c>
      <c r="L1437" s="17">
        <v>0</v>
      </c>
      <c r="M1437" s="17">
        <v>0</v>
      </c>
      <c r="N1437" s="17">
        <v>0</v>
      </c>
      <c r="O1437" s="17">
        <v>0</v>
      </c>
      <c r="P1437" s="17">
        <v>0</v>
      </c>
      <c r="Q1437" s="17">
        <v>0</v>
      </c>
      <c r="R1437" s="17">
        <v>0</v>
      </c>
      <c r="S1437" s="17">
        <v>0</v>
      </c>
      <c r="T1437" s="17">
        <v>0</v>
      </c>
      <c r="U1437" s="105">
        <v>0</v>
      </c>
      <c r="V1437" s="105">
        <v>0</v>
      </c>
      <c r="W1437" s="11">
        <v>0</v>
      </c>
      <c r="X1437" s="11">
        <v>0</v>
      </c>
      <c r="Y1437" s="11">
        <v>0</v>
      </c>
      <c r="Z1437" s="11">
        <v>0</v>
      </c>
    </row>
    <row r="1438" spans="1:26" hidden="1" x14ac:dyDescent="0.25">
      <c r="A1438">
        <v>10</v>
      </c>
      <c r="B1438" t="str">
        <f t="shared" si="46"/>
        <v>FlCC-01132</v>
      </c>
      <c r="C1438" t="s">
        <v>321</v>
      </c>
      <c r="D1438" t="str">
        <f t="shared" si="47"/>
        <v>01132</v>
      </c>
      <c r="E1438" t="s">
        <v>387</v>
      </c>
      <c r="F1438" s="17">
        <v>0</v>
      </c>
      <c r="G1438" s="17">
        <v>0</v>
      </c>
      <c r="H1438" s="17">
        <v>0</v>
      </c>
      <c r="I1438" s="17">
        <v>0</v>
      </c>
      <c r="J1438" s="17">
        <v>0</v>
      </c>
      <c r="K1438" s="17">
        <v>0</v>
      </c>
      <c r="L1438" s="17">
        <v>0</v>
      </c>
      <c r="M1438" s="17">
        <v>0</v>
      </c>
      <c r="N1438" s="17">
        <v>0</v>
      </c>
      <c r="O1438" s="17">
        <v>0</v>
      </c>
      <c r="P1438" s="17">
        <v>0</v>
      </c>
      <c r="Q1438" s="17">
        <v>0</v>
      </c>
      <c r="R1438" s="17">
        <v>0</v>
      </c>
      <c r="S1438" s="17">
        <v>0</v>
      </c>
      <c r="T1438" s="17">
        <v>0</v>
      </c>
      <c r="U1438" s="105">
        <v>0</v>
      </c>
      <c r="V1438" s="105">
        <v>0</v>
      </c>
      <c r="W1438" s="11">
        <v>0</v>
      </c>
      <c r="X1438" s="11">
        <v>0</v>
      </c>
      <c r="Y1438" s="11">
        <v>0</v>
      </c>
      <c r="Z1438" s="11">
        <v>0</v>
      </c>
    </row>
    <row r="1439" spans="1:26" hidden="1" x14ac:dyDescent="0.25">
      <c r="A1439">
        <v>10</v>
      </c>
      <c r="B1439" t="str">
        <f t="shared" si="46"/>
        <v>FlCC-0120</v>
      </c>
      <c r="C1439" t="s">
        <v>321</v>
      </c>
      <c r="D1439" t="str">
        <f t="shared" si="47"/>
        <v>0120</v>
      </c>
      <c r="E1439" t="s">
        <v>388</v>
      </c>
      <c r="F1439" s="17">
        <v>0</v>
      </c>
      <c r="G1439" s="17">
        <v>0</v>
      </c>
      <c r="H1439" s="17">
        <v>0</v>
      </c>
      <c r="I1439" s="17">
        <v>0</v>
      </c>
      <c r="J1439" s="17">
        <v>0</v>
      </c>
      <c r="K1439" s="17">
        <v>0</v>
      </c>
      <c r="L1439" s="17">
        <v>0</v>
      </c>
      <c r="M1439" s="17">
        <v>0</v>
      </c>
      <c r="N1439" s="17">
        <v>0</v>
      </c>
      <c r="O1439" s="17">
        <v>0</v>
      </c>
      <c r="P1439" s="17">
        <v>0</v>
      </c>
      <c r="Q1439" s="17">
        <v>0</v>
      </c>
      <c r="R1439" s="17">
        <v>0</v>
      </c>
      <c r="S1439" s="17">
        <v>0</v>
      </c>
      <c r="T1439" s="17">
        <v>0</v>
      </c>
      <c r="U1439" s="105">
        <v>0</v>
      </c>
      <c r="V1439" s="105">
        <v>0</v>
      </c>
      <c r="W1439" s="11">
        <v>0</v>
      </c>
      <c r="X1439" s="11">
        <v>0</v>
      </c>
      <c r="Y1439" s="11">
        <v>0</v>
      </c>
      <c r="Z1439" s="11">
        <v>0</v>
      </c>
    </row>
    <row r="1440" spans="1:26" hidden="1" x14ac:dyDescent="0.25">
      <c r="A1440">
        <v>10</v>
      </c>
      <c r="B1440" t="str">
        <f t="shared" si="46"/>
        <v>FlCC-0121</v>
      </c>
      <c r="C1440" t="s">
        <v>321</v>
      </c>
      <c r="D1440" t="str">
        <f t="shared" si="47"/>
        <v>0121</v>
      </c>
      <c r="E1440" t="s">
        <v>389</v>
      </c>
      <c r="F1440" s="17">
        <v>0</v>
      </c>
      <c r="G1440" s="17">
        <v>0</v>
      </c>
      <c r="H1440" s="17">
        <v>0</v>
      </c>
      <c r="I1440" s="17">
        <v>0</v>
      </c>
      <c r="J1440" s="17">
        <v>0</v>
      </c>
      <c r="K1440" s="17">
        <v>0</v>
      </c>
      <c r="L1440" s="17">
        <v>0</v>
      </c>
      <c r="M1440" s="17">
        <v>0</v>
      </c>
      <c r="N1440" s="17">
        <v>0</v>
      </c>
      <c r="O1440" s="17">
        <v>0</v>
      </c>
      <c r="P1440" s="17">
        <v>0</v>
      </c>
      <c r="Q1440" s="17">
        <v>0</v>
      </c>
      <c r="R1440" s="17">
        <v>0</v>
      </c>
      <c r="S1440" s="17">
        <v>0</v>
      </c>
      <c r="T1440" s="17">
        <v>0</v>
      </c>
      <c r="U1440" s="105">
        <v>0</v>
      </c>
      <c r="V1440" s="105">
        <v>0</v>
      </c>
      <c r="W1440" s="11">
        <v>0</v>
      </c>
      <c r="X1440" s="11">
        <v>0</v>
      </c>
      <c r="Y1440" s="11">
        <v>0</v>
      </c>
      <c r="Z1440" s="11">
        <v>0</v>
      </c>
    </row>
    <row r="1441" spans="1:26" hidden="1" x14ac:dyDescent="0.25">
      <c r="A1441">
        <v>10</v>
      </c>
      <c r="B1441" t="str">
        <f t="shared" si="46"/>
        <v>FlCC-0122</v>
      </c>
      <c r="C1441" t="s">
        <v>321</v>
      </c>
      <c r="D1441" t="str">
        <f t="shared" si="47"/>
        <v>0122</v>
      </c>
      <c r="E1441" t="s">
        <v>390</v>
      </c>
      <c r="F1441" s="17">
        <v>0</v>
      </c>
      <c r="G1441" s="17">
        <v>0</v>
      </c>
      <c r="H1441" s="17">
        <v>0</v>
      </c>
      <c r="I1441" s="17">
        <v>0</v>
      </c>
      <c r="J1441" s="17">
        <v>0</v>
      </c>
      <c r="K1441" s="17">
        <v>0</v>
      </c>
      <c r="L1441" s="17">
        <v>0</v>
      </c>
      <c r="M1441" s="17">
        <v>0</v>
      </c>
      <c r="N1441" s="17">
        <v>0</v>
      </c>
      <c r="O1441" s="17">
        <v>0</v>
      </c>
      <c r="P1441" s="17">
        <v>0</v>
      </c>
      <c r="Q1441" s="17">
        <v>0</v>
      </c>
      <c r="R1441" s="17">
        <v>0</v>
      </c>
      <c r="S1441" s="17">
        <v>0</v>
      </c>
      <c r="T1441" s="17">
        <v>0</v>
      </c>
      <c r="U1441" s="105">
        <v>0</v>
      </c>
      <c r="V1441" s="105">
        <v>0</v>
      </c>
      <c r="W1441" s="11">
        <v>0</v>
      </c>
      <c r="X1441" s="11">
        <v>0</v>
      </c>
      <c r="Y1441" s="11">
        <v>0</v>
      </c>
      <c r="Z1441" s="11">
        <v>0</v>
      </c>
    </row>
    <row r="1442" spans="1:26" hidden="1" x14ac:dyDescent="0.25">
      <c r="A1442">
        <v>10</v>
      </c>
      <c r="B1442" t="str">
        <f t="shared" si="46"/>
        <v>FlCC-0123</v>
      </c>
      <c r="C1442" t="s">
        <v>321</v>
      </c>
      <c r="D1442" t="str">
        <f t="shared" si="47"/>
        <v>0123</v>
      </c>
      <c r="E1442" t="s">
        <v>391</v>
      </c>
      <c r="F1442" s="17">
        <v>0</v>
      </c>
      <c r="G1442" s="17">
        <v>0</v>
      </c>
      <c r="H1442" s="17">
        <v>0</v>
      </c>
      <c r="I1442" s="17">
        <v>0</v>
      </c>
      <c r="J1442" s="17">
        <v>0</v>
      </c>
      <c r="K1442" s="17">
        <v>0</v>
      </c>
      <c r="L1442" s="17">
        <v>0</v>
      </c>
      <c r="M1442" s="17">
        <v>0</v>
      </c>
      <c r="N1442" s="17">
        <v>0</v>
      </c>
      <c r="O1442" s="17">
        <v>0</v>
      </c>
      <c r="P1442" s="17">
        <v>0</v>
      </c>
      <c r="Q1442" s="17">
        <v>0</v>
      </c>
      <c r="R1442" s="17">
        <v>0</v>
      </c>
      <c r="S1442" s="17">
        <v>0</v>
      </c>
      <c r="T1442" s="17">
        <v>0</v>
      </c>
      <c r="U1442" s="105">
        <v>0</v>
      </c>
      <c r="V1442" s="105">
        <v>0</v>
      </c>
      <c r="W1442" s="11">
        <v>0</v>
      </c>
      <c r="X1442" s="11">
        <v>0</v>
      </c>
      <c r="Y1442" s="11">
        <v>0</v>
      </c>
      <c r="Z1442" s="11">
        <v>0</v>
      </c>
    </row>
    <row r="1443" spans="1:26" hidden="1" x14ac:dyDescent="0.25">
      <c r="A1443">
        <v>10</v>
      </c>
      <c r="B1443" t="str">
        <f t="shared" si="46"/>
        <v>FlCC-0124</v>
      </c>
      <c r="C1443" t="s">
        <v>321</v>
      </c>
      <c r="D1443" t="str">
        <f t="shared" si="47"/>
        <v>0124</v>
      </c>
      <c r="E1443" t="s">
        <v>392</v>
      </c>
      <c r="F1443" s="17">
        <v>0</v>
      </c>
      <c r="G1443" s="17">
        <v>0</v>
      </c>
      <c r="H1443" s="17">
        <v>0</v>
      </c>
      <c r="I1443" s="17">
        <v>0</v>
      </c>
      <c r="J1443" s="17">
        <v>0</v>
      </c>
      <c r="K1443" s="17">
        <v>0</v>
      </c>
      <c r="L1443" s="17">
        <v>0</v>
      </c>
      <c r="M1443" s="17">
        <v>0</v>
      </c>
      <c r="N1443" s="17">
        <v>0</v>
      </c>
      <c r="O1443" s="17">
        <v>0</v>
      </c>
      <c r="P1443" s="17">
        <v>0</v>
      </c>
      <c r="Q1443" s="17">
        <v>0</v>
      </c>
      <c r="R1443" s="17">
        <v>0</v>
      </c>
      <c r="S1443" s="17">
        <v>0</v>
      </c>
      <c r="T1443" s="17">
        <v>0</v>
      </c>
      <c r="U1443" s="105">
        <v>0</v>
      </c>
      <c r="V1443" s="105">
        <v>0</v>
      </c>
      <c r="W1443" s="11">
        <v>0</v>
      </c>
      <c r="X1443" s="11">
        <v>0</v>
      </c>
      <c r="Y1443" s="11">
        <v>0</v>
      </c>
      <c r="Z1443" s="11">
        <v>0</v>
      </c>
    </row>
    <row r="1444" spans="1:26" hidden="1" x14ac:dyDescent="0.25">
      <c r="A1444">
        <v>10</v>
      </c>
      <c r="B1444" t="str">
        <f t="shared" si="46"/>
        <v>FlCC-0131</v>
      </c>
      <c r="C1444" t="s">
        <v>321</v>
      </c>
      <c r="D1444" t="str">
        <f t="shared" si="47"/>
        <v>0131</v>
      </c>
      <c r="E1444" t="s">
        <v>393</v>
      </c>
      <c r="F1444" s="17">
        <v>0</v>
      </c>
      <c r="G1444" s="17">
        <v>0</v>
      </c>
      <c r="H1444" s="17">
        <v>0</v>
      </c>
      <c r="I1444" s="17">
        <v>0</v>
      </c>
      <c r="J1444" s="17">
        <v>0</v>
      </c>
      <c r="K1444" s="17">
        <v>0</v>
      </c>
      <c r="L1444" s="17">
        <v>0</v>
      </c>
      <c r="M1444" s="17">
        <v>0</v>
      </c>
      <c r="N1444" s="17">
        <v>0</v>
      </c>
      <c r="O1444" s="17">
        <v>0</v>
      </c>
      <c r="P1444" s="17">
        <v>0</v>
      </c>
      <c r="Q1444" s="17">
        <v>0</v>
      </c>
      <c r="R1444" s="17">
        <v>0</v>
      </c>
      <c r="S1444" s="17">
        <v>0</v>
      </c>
      <c r="T1444" s="17">
        <v>0</v>
      </c>
      <c r="U1444" s="105">
        <v>0</v>
      </c>
      <c r="V1444" s="105">
        <v>0</v>
      </c>
      <c r="W1444" s="11">
        <v>0</v>
      </c>
      <c r="X1444" s="11">
        <v>0</v>
      </c>
      <c r="Y1444" s="11">
        <v>0</v>
      </c>
      <c r="Z1444" s="11">
        <v>0</v>
      </c>
    </row>
    <row r="1445" spans="1:26" hidden="1" x14ac:dyDescent="0.25">
      <c r="A1445">
        <v>10</v>
      </c>
      <c r="B1445" t="str">
        <f t="shared" si="46"/>
        <v>FlCC-0132</v>
      </c>
      <c r="C1445" t="s">
        <v>321</v>
      </c>
      <c r="D1445" t="str">
        <f t="shared" si="47"/>
        <v>0132</v>
      </c>
      <c r="E1445" t="s">
        <v>394</v>
      </c>
      <c r="F1445" s="17">
        <v>0</v>
      </c>
      <c r="G1445" s="17">
        <v>0</v>
      </c>
      <c r="H1445" s="17">
        <v>0</v>
      </c>
      <c r="I1445" s="17">
        <v>0</v>
      </c>
      <c r="J1445" s="17">
        <v>0</v>
      </c>
      <c r="K1445" s="17">
        <v>0</v>
      </c>
      <c r="L1445" s="17">
        <v>0</v>
      </c>
      <c r="M1445" s="17">
        <v>0</v>
      </c>
      <c r="N1445" s="17">
        <v>0</v>
      </c>
      <c r="O1445" s="17">
        <v>0</v>
      </c>
      <c r="P1445" s="17">
        <v>0</v>
      </c>
      <c r="Q1445" s="17">
        <v>0</v>
      </c>
      <c r="R1445" s="17">
        <v>0</v>
      </c>
      <c r="S1445" s="17">
        <v>0</v>
      </c>
      <c r="T1445" s="17">
        <v>0</v>
      </c>
      <c r="U1445" s="105">
        <v>0</v>
      </c>
      <c r="V1445" s="105">
        <v>0</v>
      </c>
      <c r="W1445" s="11">
        <v>0</v>
      </c>
      <c r="X1445" s="11">
        <v>0</v>
      </c>
      <c r="Y1445" s="11">
        <v>0</v>
      </c>
      <c r="Z1445" s="11">
        <v>0</v>
      </c>
    </row>
    <row r="1446" spans="1:26" hidden="1" x14ac:dyDescent="0.25">
      <c r="A1446">
        <v>10</v>
      </c>
      <c r="B1446" t="str">
        <f t="shared" si="46"/>
        <v>FlCC-0133</v>
      </c>
      <c r="C1446" t="s">
        <v>321</v>
      </c>
      <c r="D1446" t="str">
        <f t="shared" si="47"/>
        <v>0133</v>
      </c>
      <c r="E1446" t="s">
        <v>395</v>
      </c>
      <c r="F1446" s="17">
        <v>0</v>
      </c>
      <c r="G1446" s="17">
        <v>0</v>
      </c>
      <c r="H1446" s="17">
        <v>0</v>
      </c>
      <c r="I1446" s="17">
        <v>0</v>
      </c>
      <c r="J1446" s="17">
        <v>0</v>
      </c>
      <c r="K1446" s="17">
        <v>0</v>
      </c>
      <c r="L1446" s="17">
        <v>0</v>
      </c>
      <c r="M1446" s="17">
        <v>0</v>
      </c>
      <c r="N1446" s="17">
        <v>0</v>
      </c>
      <c r="O1446" s="17">
        <v>0</v>
      </c>
      <c r="P1446" s="17">
        <v>0</v>
      </c>
      <c r="Q1446" s="17">
        <v>0</v>
      </c>
      <c r="R1446" s="17">
        <v>0</v>
      </c>
      <c r="S1446" s="17">
        <v>0</v>
      </c>
      <c r="T1446" s="17">
        <v>0</v>
      </c>
      <c r="U1446" s="105">
        <v>0</v>
      </c>
      <c r="V1446" s="105">
        <v>0</v>
      </c>
      <c r="W1446" s="11">
        <v>0</v>
      </c>
      <c r="X1446" s="11">
        <v>0</v>
      </c>
      <c r="Y1446" s="11">
        <v>0</v>
      </c>
      <c r="Z1446" s="11">
        <v>0</v>
      </c>
    </row>
    <row r="1447" spans="1:26" hidden="1" x14ac:dyDescent="0.25">
      <c r="A1447">
        <v>10</v>
      </c>
      <c r="B1447" t="str">
        <f t="shared" si="46"/>
        <v>FlCC-01400</v>
      </c>
      <c r="C1447" t="s">
        <v>321</v>
      </c>
      <c r="D1447" t="str">
        <f t="shared" si="47"/>
        <v>01400</v>
      </c>
      <c r="E1447" t="s">
        <v>396</v>
      </c>
      <c r="F1447" s="17">
        <v>0</v>
      </c>
      <c r="G1447" s="17">
        <v>0</v>
      </c>
      <c r="H1447" s="17">
        <v>0</v>
      </c>
      <c r="I1447" s="17">
        <v>0</v>
      </c>
      <c r="J1447" s="17">
        <v>0</v>
      </c>
      <c r="K1447" s="17">
        <v>0</v>
      </c>
      <c r="L1447" s="17">
        <v>0</v>
      </c>
      <c r="M1447" s="17">
        <v>0</v>
      </c>
      <c r="N1447" s="17">
        <v>0</v>
      </c>
      <c r="O1447" s="17">
        <v>0</v>
      </c>
      <c r="P1447" s="17">
        <v>0</v>
      </c>
      <c r="Q1447" s="17">
        <v>0</v>
      </c>
      <c r="R1447" s="17">
        <v>0</v>
      </c>
      <c r="S1447" s="17">
        <v>0</v>
      </c>
      <c r="T1447" s="17">
        <v>0</v>
      </c>
      <c r="U1447" s="105">
        <v>0</v>
      </c>
      <c r="V1447" s="105">
        <v>0</v>
      </c>
      <c r="W1447" s="11">
        <v>0</v>
      </c>
      <c r="X1447" s="11">
        <v>0</v>
      </c>
      <c r="Y1447" s="11">
        <v>0</v>
      </c>
      <c r="Z1447" s="11">
        <v>0</v>
      </c>
    </row>
    <row r="1448" spans="1:26" hidden="1" x14ac:dyDescent="0.25">
      <c r="A1448">
        <v>10</v>
      </c>
      <c r="B1448" t="str">
        <f t="shared" si="46"/>
        <v>FlCC-01401</v>
      </c>
      <c r="C1448" t="s">
        <v>321</v>
      </c>
      <c r="D1448" t="str">
        <f t="shared" si="47"/>
        <v>01401</v>
      </c>
      <c r="E1448" t="s">
        <v>397</v>
      </c>
      <c r="F1448" s="17">
        <v>0</v>
      </c>
      <c r="G1448" s="17">
        <v>0</v>
      </c>
      <c r="H1448" s="17">
        <v>0</v>
      </c>
      <c r="I1448" s="17">
        <v>0</v>
      </c>
      <c r="J1448" s="17">
        <v>0</v>
      </c>
      <c r="K1448" s="17">
        <v>0</v>
      </c>
      <c r="L1448" s="17">
        <v>0</v>
      </c>
      <c r="M1448" s="17">
        <v>0</v>
      </c>
      <c r="N1448" s="17">
        <v>0</v>
      </c>
      <c r="O1448" s="17">
        <v>0</v>
      </c>
      <c r="P1448" s="17">
        <v>0</v>
      </c>
      <c r="Q1448" s="17">
        <v>0</v>
      </c>
      <c r="R1448" s="17">
        <v>0</v>
      </c>
      <c r="S1448" s="17">
        <v>0</v>
      </c>
      <c r="T1448" s="17">
        <v>0</v>
      </c>
      <c r="U1448" s="105">
        <v>0</v>
      </c>
      <c r="V1448" s="105">
        <v>0</v>
      </c>
      <c r="W1448" s="11">
        <v>0</v>
      </c>
      <c r="X1448" s="11">
        <v>0</v>
      </c>
      <c r="Y1448" s="11">
        <v>0</v>
      </c>
      <c r="Z1448" s="11">
        <v>0</v>
      </c>
    </row>
    <row r="1449" spans="1:26" hidden="1" x14ac:dyDescent="0.25">
      <c r="A1449">
        <v>10</v>
      </c>
      <c r="B1449" t="str">
        <f t="shared" si="46"/>
        <v>FlCC-0150</v>
      </c>
      <c r="C1449" t="s">
        <v>321</v>
      </c>
      <c r="D1449" t="str">
        <f t="shared" si="47"/>
        <v>0150</v>
      </c>
      <c r="E1449" t="s">
        <v>398</v>
      </c>
      <c r="F1449" s="17">
        <v>0</v>
      </c>
      <c r="G1449" s="17">
        <v>0</v>
      </c>
      <c r="H1449" s="17">
        <v>0</v>
      </c>
      <c r="I1449" s="17">
        <v>0</v>
      </c>
      <c r="J1449" s="17">
        <v>0</v>
      </c>
      <c r="K1449" s="17">
        <v>0</v>
      </c>
      <c r="L1449" s="17">
        <v>0</v>
      </c>
      <c r="M1449" s="17">
        <v>0</v>
      </c>
      <c r="N1449" s="17">
        <v>0</v>
      </c>
      <c r="O1449" s="17">
        <v>0</v>
      </c>
      <c r="P1449" s="17">
        <v>0</v>
      </c>
      <c r="Q1449" s="17">
        <v>0</v>
      </c>
      <c r="R1449" s="17">
        <v>0</v>
      </c>
      <c r="S1449" s="17">
        <v>0</v>
      </c>
      <c r="T1449" s="17">
        <v>0</v>
      </c>
      <c r="U1449" s="105">
        <v>0</v>
      </c>
      <c r="V1449" s="105">
        <v>0</v>
      </c>
      <c r="W1449" s="11">
        <v>0</v>
      </c>
      <c r="X1449" s="11">
        <v>0</v>
      </c>
      <c r="Y1449" s="11">
        <v>0</v>
      </c>
      <c r="Z1449" s="11">
        <v>0</v>
      </c>
    </row>
    <row r="1450" spans="1:26" hidden="1" x14ac:dyDescent="0.25">
      <c r="A1450">
        <v>10</v>
      </c>
      <c r="B1450" t="str">
        <f t="shared" si="46"/>
        <v>FlCC-01511</v>
      </c>
      <c r="C1450" t="s">
        <v>321</v>
      </c>
      <c r="D1450" t="str">
        <f t="shared" si="47"/>
        <v>01511</v>
      </c>
      <c r="E1450" t="s">
        <v>399</v>
      </c>
      <c r="F1450" s="17">
        <v>0</v>
      </c>
      <c r="G1450" s="17">
        <v>0</v>
      </c>
      <c r="H1450" s="17">
        <v>0</v>
      </c>
      <c r="I1450" s="17">
        <v>0</v>
      </c>
      <c r="J1450" s="17">
        <v>0</v>
      </c>
      <c r="K1450" s="17">
        <v>0</v>
      </c>
      <c r="L1450" s="17">
        <v>0</v>
      </c>
      <c r="M1450" s="17">
        <v>0</v>
      </c>
      <c r="N1450" s="17">
        <v>0</v>
      </c>
      <c r="O1450" s="17">
        <v>0</v>
      </c>
      <c r="P1450" s="17">
        <v>0</v>
      </c>
      <c r="Q1450" s="17">
        <v>0</v>
      </c>
      <c r="R1450" s="17">
        <v>0</v>
      </c>
      <c r="S1450" s="17">
        <v>0</v>
      </c>
      <c r="T1450" s="17">
        <v>0</v>
      </c>
      <c r="U1450" s="105">
        <v>0</v>
      </c>
      <c r="V1450" s="105">
        <v>0</v>
      </c>
      <c r="W1450" s="11">
        <v>0</v>
      </c>
      <c r="X1450" s="11">
        <v>0</v>
      </c>
      <c r="Y1450" s="11">
        <v>0</v>
      </c>
      <c r="Z1450" s="11">
        <v>0</v>
      </c>
    </row>
    <row r="1451" spans="1:26" hidden="1" x14ac:dyDescent="0.25">
      <c r="A1451">
        <v>10</v>
      </c>
      <c r="B1451" t="str">
        <f t="shared" si="46"/>
        <v>FlCC-01512</v>
      </c>
      <c r="C1451" t="s">
        <v>321</v>
      </c>
      <c r="D1451" t="str">
        <f t="shared" si="47"/>
        <v>01512</v>
      </c>
      <c r="E1451" t="s">
        <v>400</v>
      </c>
      <c r="F1451" s="17">
        <v>0</v>
      </c>
      <c r="G1451" s="17">
        <v>0</v>
      </c>
      <c r="H1451" s="17">
        <v>0</v>
      </c>
      <c r="I1451" s="17">
        <v>0</v>
      </c>
      <c r="J1451" s="17">
        <v>0</v>
      </c>
      <c r="K1451" s="17">
        <v>0</v>
      </c>
      <c r="L1451" s="17">
        <v>0</v>
      </c>
      <c r="M1451" s="17">
        <v>0</v>
      </c>
      <c r="N1451" s="17">
        <v>0</v>
      </c>
      <c r="O1451" s="17">
        <v>0</v>
      </c>
      <c r="P1451" s="17">
        <v>0</v>
      </c>
      <c r="Q1451" s="17">
        <v>0</v>
      </c>
      <c r="R1451" s="17">
        <v>0</v>
      </c>
      <c r="S1451" s="17">
        <v>0</v>
      </c>
      <c r="T1451" s="17">
        <v>0</v>
      </c>
      <c r="U1451" s="105">
        <v>0</v>
      </c>
      <c r="V1451" s="105">
        <v>0</v>
      </c>
      <c r="W1451" s="11">
        <v>0</v>
      </c>
      <c r="X1451" s="11">
        <v>0</v>
      </c>
      <c r="Y1451" s="11">
        <v>0</v>
      </c>
      <c r="Z1451" s="11">
        <v>0</v>
      </c>
    </row>
    <row r="1452" spans="1:26" hidden="1" x14ac:dyDescent="0.25">
      <c r="A1452">
        <v>10</v>
      </c>
      <c r="B1452" t="str">
        <f t="shared" si="46"/>
        <v>FlCC-01513</v>
      </c>
      <c r="C1452" t="s">
        <v>321</v>
      </c>
      <c r="D1452" t="str">
        <f t="shared" si="47"/>
        <v>01513</v>
      </c>
      <c r="E1452" t="s">
        <v>401</v>
      </c>
      <c r="F1452" s="17">
        <v>0</v>
      </c>
      <c r="G1452" s="17">
        <v>0</v>
      </c>
      <c r="H1452" s="17">
        <v>0</v>
      </c>
      <c r="I1452" s="17">
        <v>0</v>
      </c>
      <c r="J1452" s="17">
        <v>0</v>
      </c>
      <c r="K1452" s="17">
        <v>0</v>
      </c>
      <c r="L1452" s="17">
        <v>0</v>
      </c>
      <c r="M1452" s="17">
        <v>0</v>
      </c>
      <c r="N1452" s="17">
        <v>0</v>
      </c>
      <c r="O1452" s="17">
        <v>0</v>
      </c>
      <c r="P1452" s="17">
        <v>0</v>
      </c>
      <c r="Q1452" s="17">
        <v>0</v>
      </c>
      <c r="R1452" s="17">
        <v>0</v>
      </c>
      <c r="S1452" s="17">
        <v>0</v>
      </c>
      <c r="T1452" s="17">
        <v>0</v>
      </c>
      <c r="U1452" s="105">
        <v>0</v>
      </c>
      <c r="V1452" s="105">
        <v>0</v>
      </c>
      <c r="W1452" s="11">
        <v>0</v>
      </c>
      <c r="X1452" s="11">
        <v>0</v>
      </c>
      <c r="Y1452" s="11">
        <v>0</v>
      </c>
      <c r="Z1452" s="11">
        <v>0</v>
      </c>
    </row>
    <row r="1453" spans="1:26" hidden="1" x14ac:dyDescent="0.25">
      <c r="A1453">
        <v>10</v>
      </c>
      <c r="B1453" t="str">
        <f t="shared" si="46"/>
        <v>FlCC-0152</v>
      </c>
      <c r="C1453" t="s">
        <v>321</v>
      </c>
      <c r="D1453" t="str">
        <f t="shared" si="47"/>
        <v>0152</v>
      </c>
      <c r="E1453" t="s">
        <v>402</v>
      </c>
      <c r="F1453" s="17">
        <v>0</v>
      </c>
      <c r="G1453" s="17">
        <v>0</v>
      </c>
      <c r="H1453" s="17">
        <v>0</v>
      </c>
      <c r="I1453" s="17">
        <v>0</v>
      </c>
      <c r="J1453" s="17">
        <v>0</v>
      </c>
      <c r="K1453" s="17">
        <v>0</v>
      </c>
      <c r="L1453" s="17">
        <v>0</v>
      </c>
      <c r="M1453" s="17">
        <v>0</v>
      </c>
      <c r="N1453" s="17">
        <v>0</v>
      </c>
      <c r="O1453" s="17">
        <v>0</v>
      </c>
      <c r="P1453" s="17">
        <v>0</v>
      </c>
      <c r="Q1453" s="17">
        <v>0</v>
      </c>
      <c r="R1453" s="17">
        <v>0</v>
      </c>
      <c r="S1453" s="17">
        <v>0</v>
      </c>
      <c r="T1453" s="17">
        <v>0</v>
      </c>
      <c r="U1453" s="105">
        <v>0</v>
      </c>
      <c r="V1453" s="105">
        <v>0</v>
      </c>
      <c r="W1453" s="11">
        <v>0</v>
      </c>
      <c r="X1453" s="11">
        <v>0</v>
      </c>
      <c r="Y1453" s="11">
        <v>0</v>
      </c>
      <c r="Z1453" s="11">
        <v>0</v>
      </c>
    </row>
    <row r="1454" spans="1:26" hidden="1" x14ac:dyDescent="0.25">
      <c r="A1454">
        <v>10</v>
      </c>
      <c r="B1454" t="str">
        <f t="shared" si="46"/>
        <v>FlCC-0153</v>
      </c>
      <c r="C1454" t="s">
        <v>321</v>
      </c>
      <c r="D1454" t="str">
        <f t="shared" si="47"/>
        <v>0153</v>
      </c>
      <c r="E1454" t="s">
        <v>403</v>
      </c>
      <c r="F1454" s="17">
        <v>0</v>
      </c>
      <c r="G1454" s="17">
        <v>0</v>
      </c>
      <c r="H1454" s="17">
        <v>0</v>
      </c>
      <c r="I1454" s="17">
        <v>0</v>
      </c>
      <c r="J1454" s="17">
        <v>0</v>
      </c>
      <c r="K1454" s="17">
        <v>0</v>
      </c>
      <c r="L1454" s="17">
        <v>0</v>
      </c>
      <c r="M1454" s="17">
        <v>0</v>
      </c>
      <c r="N1454" s="17">
        <v>0</v>
      </c>
      <c r="O1454" s="17">
        <v>0</v>
      </c>
      <c r="P1454" s="17">
        <v>0</v>
      </c>
      <c r="Q1454" s="17">
        <v>0</v>
      </c>
      <c r="R1454" s="17">
        <v>0</v>
      </c>
      <c r="S1454" s="17">
        <v>0</v>
      </c>
      <c r="T1454" s="17">
        <v>0</v>
      </c>
      <c r="U1454" s="105">
        <v>0</v>
      </c>
      <c r="V1454" s="105">
        <v>0</v>
      </c>
      <c r="W1454" s="11">
        <v>0</v>
      </c>
      <c r="X1454" s="11">
        <v>0</v>
      </c>
      <c r="Y1454" s="11">
        <v>0</v>
      </c>
      <c r="Z1454" s="11">
        <v>0</v>
      </c>
    </row>
    <row r="1455" spans="1:26" hidden="1" x14ac:dyDescent="0.25">
      <c r="A1455">
        <v>10</v>
      </c>
      <c r="B1455" t="str">
        <f t="shared" si="46"/>
        <v>FlCC-0154</v>
      </c>
      <c r="C1455" t="s">
        <v>321</v>
      </c>
      <c r="D1455" t="str">
        <f t="shared" si="47"/>
        <v>0154</v>
      </c>
      <c r="E1455" t="s">
        <v>404</v>
      </c>
      <c r="F1455" s="17">
        <v>0</v>
      </c>
      <c r="G1455" s="17">
        <v>0</v>
      </c>
      <c r="H1455" s="17">
        <v>0</v>
      </c>
      <c r="I1455" s="17">
        <v>0</v>
      </c>
      <c r="J1455" s="17">
        <v>0</v>
      </c>
      <c r="K1455" s="17">
        <v>0</v>
      </c>
      <c r="L1455" s="17">
        <v>0</v>
      </c>
      <c r="M1455" s="17">
        <v>0</v>
      </c>
      <c r="N1455" s="17">
        <v>0</v>
      </c>
      <c r="O1455" s="17">
        <v>0</v>
      </c>
      <c r="P1455" s="17">
        <v>0</v>
      </c>
      <c r="Q1455" s="17">
        <v>0</v>
      </c>
      <c r="R1455" s="17">
        <v>0</v>
      </c>
      <c r="S1455" s="17">
        <v>0</v>
      </c>
      <c r="T1455" s="17">
        <v>0</v>
      </c>
      <c r="U1455" s="105">
        <v>0</v>
      </c>
      <c r="V1455" s="105">
        <v>0</v>
      </c>
      <c r="W1455" s="11">
        <v>0</v>
      </c>
      <c r="X1455" s="11">
        <v>0</v>
      </c>
      <c r="Y1455" s="11">
        <v>0</v>
      </c>
      <c r="Z1455" s="11">
        <v>0</v>
      </c>
    </row>
    <row r="1456" spans="1:26" hidden="1" x14ac:dyDescent="0.25">
      <c r="A1456">
        <v>10</v>
      </c>
      <c r="B1456" t="str">
        <f t="shared" si="46"/>
        <v>FlCC-0155</v>
      </c>
      <c r="C1456" t="s">
        <v>321</v>
      </c>
      <c r="D1456" t="str">
        <f t="shared" si="47"/>
        <v>0155</v>
      </c>
      <c r="E1456" t="s">
        <v>405</v>
      </c>
      <c r="F1456" s="17">
        <v>0</v>
      </c>
      <c r="G1456" s="17">
        <v>0</v>
      </c>
      <c r="H1456" s="17">
        <v>0</v>
      </c>
      <c r="I1456" s="17">
        <v>0</v>
      </c>
      <c r="J1456" s="17">
        <v>0</v>
      </c>
      <c r="K1456" s="17">
        <v>0</v>
      </c>
      <c r="L1456" s="17">
        <v>0</v>
      </c>
      <c r="M1456" s="17">
        <v>0</v>
      </c>
      <c r="N1456" s="17">
        <v>0</v>
      </c>
      <c r="O1456" s="17">
        <v>0</v>
      </c>
      <c r="P1456" s="17">
        <v>0</v>
      </c>
      <c r="Q1456" s="17">
        <v>0</v>
      </c>
      <c r="R1456" s="17">
        <v>0</v>
      </c>
      <c r="S1456" s="17">
        <v>0</v>
      </c>
      <c r="T1456" s="17">
        <v>0</v>
      </c>
      <c r="U1456" s="105">
        <v>0</v>
      </c>
      <c r="V1456" s="105">
        <v>0</v>
      </c>
      <c r="W1456" s="11">
        <v>0</v>
      </c>
      <c r="X1456" s="11">
        <v>0</v>
      </c>
      <c r="Y1456" s="11">
        <v>0</v>
      </c>
      <c r="Z1456" s="11">
        <v>0</v>
      </c>
    </row>
    <row r="1457" spans="1:26" hidden="1" x14ac:dyDescent="0.25">
      <c r="A1457">
        <v>10</v>
      </c>
      <c r="B1457" t="str">
        <f t="shared" si="46"/>
        <v>FlCC-0160</v>
      </c>
      <c r="C1457" t="s">
        <v>321</v>
      </c>
      <c r="D1457" t="str">
        <f t="shared" si="47"/>
        <v>0160</v>
      </c>
      <c r="E1457" t="s">
        <v>406</v>
      </c>
      <c r="F1457" s="17">
        <v>0</v>
      </c>
      <c r="G1457" s="17">
        <v>0</v>
      </c>
      <c r="H1457" s="17">
        <v>0</v>
      </c>
      <c r="I1457" s="17">
        <v>0</v>
      </c>
      <c r="J1457" s="17">
        <v>0</v>
      </c>
      <c r="K1457" s="17">
        <v>0</v>
      </c>
      <c r="L1457" s="17">
        <v>0</v>
      </c>
      <c r="M1457" s="17">
        <v>0</v>
      </c>
      <c r="N1457" s="17">
        <v>0</v>
      </c>
      <c r="O1457" s="17">
        <v>0</v>
      </c>
      <c r="P1457" s="17">
        <v>0</v>
      </c>
      <c r="Q1457" s="17">
        <v>0</v>
      </c>
      <c r="R1457" s="17">
        <v>0</v>
      </c>
      <c r="S1457" s="17">
        <v>0</v>
      </c>
      <c r="T1457" s="17">
        <v>0</v>
      </c>
      <c r="U1457" s="105">
        <v>0</v>
      </c>
      <c r="V1457" s="105">
        <v>0</v>
      </c>
      <c r="W1457" s="11">
        <v>0</v>
      </c>
      <c r="X1457" s="11">
        <v>0</v>
      </c>
      <c r="Y1457" s="11">
        <v>0</v>
      </c>
      <c r="Z1457" s="11">
        <v>0</v>
      </c>
    </row>
    <row r="1458" spans="1:26" hidden="1" x14ac:dyDescent="0.25">
      <c r="A1458">
        <v>10</v>
      </c>
      <c r="B1458" t="str">
        <f t="shared" si="46"/>
        <v>FlCC-0170</v>
      </c>
      <c r="C1458" t="s">
        <v>321</v>
      </c>
      <c r="D1458" t="str">
        <f t="shared" si="47"/>
        <v>0170</v>
      </c>
      <c r="E1458" t="s">
        <v>407</v>
      </c>
      <c r="F1458" s="17">
        <v>0</v>
      </c>
      <c r="G1458" s="17">
        <v>0</v>
      </c>
      <c r="H1458" s="17">
        <v>0</v>
      </c>
      <c r="I1458" s="17">
        <v>0</v>
      </c>
      <c r="J1458" s="17">
        <v>0</v>
      </c>
      <c r="K1458" s="17">
        <v>0</v>
      </c>
      <c r="L1458" s="17">
        <v>0</v>
      </c>
      <c r="M1458" s="17">
        <v>0</v>
      </c>
      <c r="N1458" s="17">
        <v>0</v>
      </c>
      <c r="O1458" s="17">
        <v>0</v>
      </c>
      <c r="P1458" s="17">
        <v>0</v>
      </c>
      <c r="Q1458" s="17">
        <v>0</v>
      </c>
      <c r="R1458" s="17">
        <v>0</v>
      </c>
      <c r="S1458" s="17">
        <v>0</v>
      </c>
      <c r="T1458" s="17">
        <v>0</v>
      </c>
      <c r="U1458" s="105">
        <v>0</v>
      </c>
      <c r="V1458" s="105">
        <v>0</v>
      </c>
      <c r="W1458" s="11">
        <v>0</v>
      </c>
      <c r="X1458" s="11">
        <v>0</v>
      </c>
      <c r="Y1458" s="11">
        <v>0</v>
      </c>
      <c r="Z1458" s="11">
        <v>0</v>
      </c>
    </row>
    <row r="1459" spans="1:26" hidden="1" x14ac:dyDescent="0.25">
      <c r="A1459">
        <v>10</v>
      </c>
      <c r="B1459" t="str">
        <f t="shared" si="46"/>
        <v>FlCC-0171</v>
      </c>
      <c r="C1459" t="s">
        <v>321</v>
      </c>
      <c r="D1459" t="str">
        <f t="shared" si="47"/>
        <v>0171</v>
      </c>
      <c r="E1459" t="s">
        <v>408</v>
      </c>
      <c r="F1459" s="17">
        <v>0</v>
      </c>
      <c r="G1459" s="17">
        <v>0</v>
      </c>
      <c r="H1459" s="17">
        <v>0</v>
      </c>
      <c r="I1459" s="17">
        <v>0</v>
      </c>
      <c r="J1459" s="17">
        <v>0</v>
      </c>
      <c r="K1459" s="17">
        <v>0</v>
      </c>
      <c r="L1459" s="17">
        <v>0</v>
      </c>
      <c r="M1459" s="17">
        <v>0</v>
      </c>
      <c r="N1459" s="17">
        <v>0</v>
      </c>
      <c r="O1459" s="17">
        <v>0</v>
      </c>
      <c r="P1459" s="17">
        <v>0</v>
      </c>
      <c r="Q1459" s="17">
        <v>0</v>
      </c>
      <c r="R1459" s="17">
        <v>0</v>
      </c>
      <c r="S1459" s="17">
        <v>0</v>
      </c>
      <c r="T1459" s="17">
        <v>0</v>
      </c>
      <c r="U1459" s="105">
        <v>0</v>
      </c>
      <c r="V1459" s="105">
        <v>0</v>
      </c>
      <c r="W1459" s="11">
        <v>0</v>
      </c>
      <c r="X1459" s="11">
        <v>0</v>
      </c>
      <c r="Y1459" s="11">
        <v>0</v>
      </c>
      <c r="Z1459" s="11">
        <v>0</v>
      </c>
    </row>
    <row r="1460" spans="1:26" hidden="1" x14ac:dyDescent="0.25">
      <c r="A1460">
        <v>10</v>
      </c>
      <c r="B1460" t="str">
        <f t="shared" si="46"/>
        <v>FlCC-0172</v>
      </c>
      <c r="C1460" t="s">
        <v>321</v>
      </c>
      <c r="D1460" t="str">
        <f t="shared" si="47"/>
        <v>0172</v>
      </c>
      <c r="E1460" t="s">
        <v>409</v>
      </c>
      <c r="F1460" s="17">
        <v>0</v>
      </c>
      <c r="G1460" s="17">
        <v>0</v>
      </c>
      <c r="H1460" s="17">
        <v>0</v>
      </c>
      <c r="I1460" s="17">
        <v>0</v>
      </c>
      <c r="J1460" s="17">
        <v>0</v>
      </c>
      <c r="K1460" s="17">
        <v>0</v>
      </c>
      <c r="L1460" s="17">
        <v>0</v>
      </c>
      <c r="M1460" s="17">
        <v>0</v>
      </c>
      <c r="N1460" s="17">
        <v>0</v>
      </c>
      <c r="O1460" s="17">
        <v>0</v>
      </c>
      <c r="P1460" s="17">
        <v>0</v>
      </c>
      <c r="Q1460" s="17">
        <v>0</v>
      </c>
      <c r="R1460" s="17">
        <v>0</v>
      </c>
      <c r="S1460" s="17">
        <v>0</v>
      </c>
      <c r="T1460" s="17">
        <v>0</v>
      </c>
      <c r="U1460" s="105">
        <v>0</v>
      </c>
      <c r="V1460" s="105">
        <v>0</v>
      </c>
      <c r="W1460" s="11">
        <v>0</v>
      </c>
      <c r="X1460" s="11">
        <v>0</v>
      </c>
      <c r="Y1460" s="11">
        <v>0</v>
      </c>
      <c r="Z1460" s="11">
        <v>0</v>
      </c>
    </row>
    <row r="1461" spans="1:26" hidden="1" x14ac:dyDescent="0.25">
      <c r="A1461">
        <v>10</v>
      </c>
      <c r="B1461" t="str">
        <f t="shared" si="46"/>
        <v>FlCC-0173</v>
      </c>
      <c r="C1461" t="s">
        <v>321</v>
      </c>
      <c r="D1461" t="str">
        <f t="shared" si="47"/>
        <v>0173</v>
      </c>
      <c r="E1461" t="s">
        <v>410</v>
      </c>
      <c r="F1461" s="17">
        <v>0</v>
      </c>
      <c r="G1461" s="17">
        <v>0</v>
      </c>
      <c r="H1461" s="17">
        <v>0</v>
      </c>
      <c r="I1461" s="17">
        <v>0</v>
      </c>
      <c r="J1461" s="17">
        <v>0</v>
      </c>
      <c r="K1461" s="17">
        <v>0</v>
      </c>
      <c r="L1461" s="17">
        <v>0</v>
      </c>
      <c r="M1461" s="17">
        <v>0</v>
      </c>
      <c r="N1461" s="17">
        <v>0</v>
      </c>
      <c r="O1461" s="17">
        <v>0</v>
      </c>
      <c r="P1461" s="17">
        <v>0</v>
      </c>
      <c r="Q1461" s="17">
        <v>0</v>
      </c>
      <c r="R1461" s="17">
        <v>0</v>
      </c>
      <c r="S1461" s="17">
        <v>0</v>
      </c>
      <c r="T1461" s="17">
        <v>0</v>
      </c>
      <c r="U1461" s="105">
        <v>0</v>
      </c>
      <c r="V1461" s="105">
        <v>0</v>
      </c>
      <c r="W1461" s="11">
        <v>0</v>
      </c>
      <c r="X1461" s="11">
        <v>0</v>
      </c>
      <c r="Y1461" s="11">
        <v>0</v>
      </c>
      <c r="Z1461" s="11">
        <v>0</v>
      </c>
    </row>
    <row r="1462" spans="1:26" hidden="1" x14ac:dyDescent="0.25">
      <c r="A1462">
        <v>10</v>
      </c>
      <c r="B1462" t="str">
        <f t="shared" si="46"/>
        <v>FlCC-0174</v>
      </c>
      <c r="C1462" t="s">
        <v>321</v>
      </c>
      <c r="D1462" t="str">
        <f t="shared" si="47"/>
        <v>0174</v>
      </c>
      <c r="E1462" t="s">
        <v>411</v>
      </c>
      <c r="F1462" s="17">
        <v>0</v>
      </c>
      <c r="G1462" s="17">
        <v>0</v>
      </c>
      <c r="H1462" s="17">
        <v>0</v>
      </c>
      <c r="I1462" s="17">
        <v>0</v>
      </c>
      <c r="J1462" s="17">
        <v>0</v>
      </c>
      <c r="K1462" s="17">
        <v>0</v>
      </c>
      <c r="L1462" s="17">
        <v>0</v>
      </c>
      <c r="M1462" s="17">
        <v>0</v>
      </c>
      <c r="N1462" s="17">
        <v>0</v>
      </c>
      <c r="O1462" s="17">
        <v>0</v>
      </c>
      <c r="P1462" s="17">
        <v>0</v>
      </c>
      <c r="Q1462" s="17">
        <v>0</v>
      </c>
      <c r="R1462" s="17">
        <v>0</v>
      </c>
      <c r="S1462" s="17">
        <v>0</v>
      </c>
      <c r="T1462" s="17">
        <v>0</v>
      </c>
      <c r="U1462" s="105">
        <v>0</v>
      </c>
      <c r="V1462" s="105">
        <v>0</v>
      </c>
      <c r="W1462" s="11">
        <v>0</v>
      </c>
      <c r="X1462" s="11">
        <v>0</v>
      </c>
      <c r="Y1462" s="11">
        <v>0</v>
      </c>
      <c r="Z1462" s="11">
        <v>0</v>
      </c>
    </row>
    <row r="1463" spans="1:26" hidden="1" x14ac:dyDescent="0.25">
      <c r="A1463">
        <v>10</v>
      </c>
      <c r="B1463" t="str">
        <f t="shared" si="46"/>
        <v>FlCC-0175</v>
      </c>
      <c r="C1463" t="s">
        <v>321</v>
      </c>
      <c r="D1463" t="str">
        <f t="shared" si="47"/>
        <v>0175</v>
      </c>
      <c r="E1463" t="s">
        <v>412</v>
      </c>
      <c r="F1463" s="17">
        <v>0</v>
      </c>
      <c r="G1463" s="17">
        <v>0</v>
      </c>
      <c r="H1463" s="17">
        <v>0</v>
      </c>
      <c r="I1463" s="17">
        <v>0</v>
      </c>
      <c r="J1463" s="17">
        <v>0</v>
      </c>
      <c r="K1463" s="17">
        <v>0</v>
      </c>
      <c r="L1463" s="17">
        <v>0</v>
      </c>
      <c r="M1463" s="17">
        <v>0</v>
      </c>
      <c r="N1463" s="17">
        <v>0</v>
      </c>
      <c r="O1463" s="17">
        <v>0</v>
      </c>
      <c r="P1463" s="17">
        <v>0</v>
      </c>
      <c r="Q1463" s="17">
        <v>0</v>
      </c>
      <c r="R1463" s="17">
        <v>0</v>
      </c>
      <c r="S1463" s="17">
        <v>0</v>
      </c>
      <c r="T1463" s="17">
        <v>0</v>
      </c>
      <c r="U1463" s="105">
        <v>0</v>
      </c>
      <c r="V1463" s="105">
        <v>0</v>
      </c>
      <c r="W1463" s="11">
        <v>0</v>
      </c>
      <c r="X1463" s="11">
        <v>0</v>
      </c>
      <c r="Y1463" s="11">
        <v>0</v>
      </c>
      <c r="Z1463" s="11">
        <v>0</v>
      </c>
    </row>
    <row r="1464" spans="1:26" hidden="1" x14ac:dyDescent="0.25">
      <c r="A1464">
        <v>10</v>
      </c>
      <c r="B1464" t="str">
        <f t="shared" si="46"/>
        <v>FlCC-0176</v>
      </c>
      <c r="C1464" t="s">
        <v>321</v>
      </c>
      <c r="D1464" t="str">
        <f t="shared" si="47"/>
        <v>0176</v>
      </c>
      <c r="E1464" t="s">
        <v>413</v>
      </c>
      <c r="F1464" s="17">
        <v>0</v>
      </c>
      <c r="G1464" s="17">
        <v>0</v>
      </c>
      <c r="H1464" s="17">
        <v>0</v>
      </c>
      <c r="I1464" s="17">
        <v>0</v>
      </c>
      <c r="J1464" s="17">
        <v>0</v>
      </c>
      <c r="K1464" s="17">
        <v>0</v>
      </c>
      <c r="L1464" s="17">
        <v>0</v>
      </c>
      <c r="M1464" s="17">
        <v>0</v>
      </c>
      <c r="N1464" s="17">
        <v>0</v>
      </c>
      <c r="O1464" s="17">
        <v>0</v>
      </c>
      <c r="P1464" s="17">
        <v>0</v>
      </c>
      <c r="Q1464" s="17">
        <v>0</v>
      </c>
      <c r="R1464" s="17">
        <v>0</v>
      </c>
      <c r="S1464" s="17">
        <v>0</v>
      </c>
      <c r="T1464" s="17">
        <v>0</v>
      </c>
      <c r="U1464" s="105">
        <v>0</v>
      </c>
      <c r="V1464" s="105">
        <v>0</v>
      </c>
      <c r="W1464" s="11">
        <v>0</v>
      </c>
      <c r="X1464" s="11">
        <v>0</v>
      </c>
      <c r="Y1464" s="11">
        <v>0</v>
      </c>
      <c r="Z1464" s="11">
        <v>0</v>
      </c>
    </row>
    <row r="1465" spans="1:26" hidden="1" x14ac:dyDescent="0.25">
      <c r="A1465">
        <v>10</v>
      </c>
      <c r="B1465" t="str">
        <f t="shared" si="46"/>
        <v>FlCC-0177</v>
      </c>
      <c r="C1465" t="s">
        <v>321</v>
      </c>
      <c r="D1465" t="str">
        <f t="shared" si="47"/>
        <v>0177</v>
      </c>
      <c r="E1465" t="s">
        <v>414</v>
      </c>
      <c r="F1465" s="17">
        <v>0</v>
      </c>
      <c r="G1465" s="17">
        <v>0</v>
      </c>
      <c r="H1465" s="17">
        <v>0</v>
      </c>
      <c r="I1465" s="17">
        <v>0</v>
      </c>
      <c r="J1465" s="17">
        <v>0</v>
      </c>
      <c r="K1465" s="17">
        <v>0</v>
      </c>
      <c r="L1465" s="17">
        <v>0</v>
      </c>
      <c r="M1465" s="17">
        <v>0</v>
      </c>
      <c r="N1465" s="17">
        <v>0</v>
      </c>
      <c r="O1465" s="17">
        <v>0</v>
      </c>
      <c r="P1465" s="17">
        <v>0</v>
      </c>
      <c r="Q1465" s="17">
        <v>0</v>
      </c>
      <c r="R1465" s="17">
        <v>0</v>
      </c>
      <c r="S1465" s="17">
        <v>0</v>
      </c>
      <c r="T1465" s="17">
        <v>0</v>
      </c>
      <c r="U1465" s="105">
        <v>0</v>
      </c>
      <c r="V1465" s="105">
        <v>0</v>
      </c>
      <c r="W1465" s="11">
        <v>0</v>
      </c>
      <c r="X1465" s="11">
        <v>0</v>
      </c>
      <c r="Y1465" s="11">
        <v>0</v>
      </c>
      <c r="Z1465" s="11">
        <v>0</v>
      </c>
    </row>
    <row r="1466" spans="1:26" hidden="1" x14ac:dyDescent="0.25">
      <c r="A1466">
        <v>10</v>
      </c>
      <c r="B1466" t="str">
        <f t="shared" si="46"/>
        <v>FlCC-0180</v>
      </c>
      <c r="C1466" t="s">
        <v>321</v>
      </c>
      <c r="D1466" t="str">
        <f t="shared" si="47"/>
        <v>0180</v>
      </c>
      <c r="E1466" t="s">
        <v>415</v>
      </c>
      <c r="F1466" s="17">
        <v>0</v>
      </c>
      <c r="G1466" s="17">
        <v>0</v>
      </c>
      <c r="H1466" s="17">
        <v>0</v>
      </c>
      <c r="I1466" s="17">
        <v>0</v>
      </c>
      <c r="J1466" s="17">
        <v>0</v>
      </c>
      <c r="K1466" s="17">
        <v>0</v>
      </c>
      <c r="L1466" s="17">
        <v>0</v>
      </c>
      <c r="M1466" s="17">
        <v>0</v>
      </c>
      <c r="N1466" s="17">
        <v>0</v>
      </c>
      <c r="O1466" s="17">
        <v>0</v>
      </c>
      <c r="P1466" s="17">
        <v>0</v>
      </c>
      <c r="Q1466" s="17">
        <v>0</v>
      </c>
      <c r="R1466" s="17">
        <v>0</v>
      </c>
      <c r="S1466" s="17">
        <v>0</v>
      </c>
      <c r="T1466" s="17">
        <v>0</v>
      </c>
      <c r="U1466" s="105">
        <v>0</v>
      </c>
      <c r="V1466" s="105">
        <v>0</v>
      </c>
      <c r="W1466" s="11">
        <v>0</v>
      </c>
      <c r="X1466" s="11">
        <v>0</v>
      </c>
      <c r="Y1466" s="11">
        <v>0</v>
      </c>
      <c r="Z1466" s="11">
        <v>0</v>
      </c>
    </row>
    <row r="1467" spans="1:26" hidden="1" x14ac:dyDescent="0.25">
      <c r="A1467">
        <v>10</v>
      </c>
      <c r="B1467" t="str">
        <f t="shared" si="46"/>
        <v>FlCC-01811</v>
      </c>
      <c r="C1467" t="s">
        <v>321</v>
      </c>
      <c r="D1467" t="str">
        <f t="shared" si="47"/>
        <v>01811</v>
      </c>
      <c r="E1467" t="s">
        <v>416</v>
      </c>
      <c r="F1467" s="17">
        <v>0</v>
      </c>
      <c r="G1467" s="17">
        <v>0</v>
      </c>
      <c r="H1467" s="17">
        <v>0</v>
      </c>
      <c r="I1467" s="17">
        <v>0</v>
      </c>
      <c r="J1467" s="17">
        <v>0</v>
      </c>
      <c r="K1467" s="17">
        <v>0</v>
      </c>
      <c r="L1467" s="17">
        <v>0</v>
      </c>
      <c r="M1467" s="17">
        <v>0</v>
      </c>
      <c r="N1467" s="17">
        <v>0</v>
      </c>
      <c r="O1467" s="17">
        <v>0</v>
      </c>
      <c r="P1467" s="17">
        <v>0</v>
      </c>
      <c r="Q1467" s="17">
        <v>0</v>
      </c>
      <c r="R1467" s="17">
        <v>0</v>
      </c>
      <c r="S1467" s="17">
        <v>0</v>
      </c>
      <c r="T1467" s="17">
        <v>0</v>
      </c>
      <c r="U1467" s="105">
        <v>0</v>
      </c>
      <c r="V1467" s="105">
        <v>0</v>
      </c>
      <c r="W1467" s="11">
        <v>0</v>
      </c>
      <c r="X1467" s="11">
        <v>0</v>
      </c>
      <c r="Y1467" s="11">
        <v>0</v>
      </c>
      <c r="Z1467" s="11">
        <v>0</v>
      </c>
    </row>
    <row r="1468" spans="1:26" hidden="1" x14ac:dyDescent="0.25">
      <c r="A1468">
        <v>10</v>
      </c>
      <c r="B1468" t="str">
        <f t="shared" si="46"/>
        <v>FlCC-01812</v>
      </c>
      <c r="C1468" t="s">
        <v>321</v>
      </c>
      <c r="D1468" t="str">
        <f t="shared" si="47"/>
        <v>01812</v>
      </c>
      <c r="E1468" t="s">
        <v>417</v>
      </c>
      <c r="F1468" s="17">
        <v>0</v>
      </c>
      <c r="G1468" s="17">
        <v>0</v>
      </c>
      <c r="H1468" s="17">
        <v>0</v>
      </c>
      <c r="I1468" s="17">
        <v>0</v>
      </c>
      <c r="J1468" s="17">
        <v>0</v>
      </c>
      <c r="K1468" s="17">
        <v>0</v>
      </c>
      <c r="L1468" s="17">
        <v>0</v>
      </c>
      <c r="M1468" s="17">
        <v>0</v>
      </c>
      <c r="N1468" s="17">
        <v>0</v>
      </c>
      <c r="O1468" s="17">
        <v>0</v>
      </c>
      <c r="P1468" s="17">
        <v>0</v>
      </c>
      <c r="Q1468" s="17">
        <v>0</v>
      </c>
      <c r="R1468" s="17">
        <v>0</v>
      </c>
      <c r="S1468" s="17">
        <v>0</v>
      </c>
      <c r="T1468" s="17">
        <v>0</v>
      </c>
      <c r="U1468" s="105">
        <v>0</v>
      </c>
      <c r="V1468" s="105">
        <v>0</v>
      </c>
      <c r="W1468" s="11">
        <v>0</v>
      </c>
      <c r="X1468" s="11">
        <v>0</v>
      </c>
      <c r="Y1468" s="11">
        <v>0</v>
      </c>
      <c r="Z1468" s="11">
        <v>0</v>
      </c>
    </row>
    <row r="1469" spans="1:26" hidden="1" x14ac:dyDescent="0.25">
      <c r="A1469">
        <v>10</v>
      </c>
      <c r="B1469" t="str">
        <f t="shared" si="46"/>
        <v>FlCC-01821</v>
      </c>
      <c r="C1469" t="s">
        <v>321</v>
      </c>
      <c r="D1469" t="str">
        <f t="shared" si="47"/>
        <v>01821</v>
      </c>
      <c r="E1469" t="s">
        <v>418</v>
      </c>
      <c r="F1469" s="17">
        <v>0</v>
      </c>
      <c r="G1469" s="17">
        <v>0</v>
      </c>
      <c r="H1469" s="17">
        <v>0</v>
      </c>
      <c r="I1469" s="17">
        <v>0</v>
      </c>
      <c r="J1469" s="17">
        <v>0</v>
      </c>
      <c r="K1469" s="17">
        <v>0</v>
      </c>
      <c r="L1469" s="17">
        <v>0</v>
      </c>
      <c r="M1469" s="17">
        <v>0</v>
      </c>
      <c r="N1469" s="17">
        <v>0</v>
      </c>
      <c r="O1469" s="17">
        <v>0</v>
      </c>
      <c r="P1469" s="17">
        <v>0</v>
      </c>
      <c r="Q1469" s="17">
        <v>0</v>
      </c>
      <c r="R1469" s="17">
        <v>0</v>
      </c>
      <c r="S1469" s="17">
        <v>0</v>
      </c>
      <c r="T1469" s="17">
        <v>0</v>
      </c>
      <c r="U1469" s="105">
        <v>0</v>
      </c>
      <c r="V1469" s="105">
        <v>0</v>
      </c>
      <c r="W1469" s="11">
        <v>0</v>
      </c>
      <c r="X1469" s="11">
        <v>0</v>
      </c>
      <c r="Y1469" s="11">
        <v>0</v>
      </c>
      <c r="Z1469" s="11">
        <v>0</v>
      </c>
    </row>
    <row r="1470" spans="1:26" hidden="1" x14ac:dyDescent="0.25">
      <c r="A1470">
        <v>10</v>
      </c>
      <c r="B1470" t="str">
        <f t="shared" si="46"/>
        <v>FlCC-01822</v>
      </c>
      <c r="C1470" t="s">
        <v>321</v>
      </c>
      <c r="D1470" t="str">
        <f t="shared" si="47"/>
        <v>01822</v>
      </c>
      <c r="E1470" t="s">
        <v>419</v>
      </c>
      <c r="F1470" s="17">
        <v>0</v>
      </c>
      <c r="G1470" s="17">
        <v>0</v>
      </c>
      <c r="H1470" s="17">
        <v>0</v>
      </c>
      <c r="I1470" s="17">
        <v>0</v>
      </c>
      <c r="J1470" s="17">
        <v>0</v>
      </c>
      <c r="K1470" s="17">
        <v>0</v>
      </c>
      <c r="L1470" s="17">
        <v>0</v>
      </c>
      <c r="M1470" s="17">
        <v>0</v>
      </c>
      <c r="N1470" s="17">
        <v>0</v>
      </c>
      <c r="O1470" s="17">
        <v>0</v>
      </c>
      <c r="P1470" s="17">
        <v>0</v>
      </c>
      <c r="Q1470" s="17">
        <v>0</v>
      </c>
      <c r="R1470" s="17">
        <v>0</v>
      </c>
      <c r="S1470" s="17">
        <v>0</v>
      </c>
      <c r="T1470" s="17">
        <v>0</v>
      </c>
      <c r="U1470" s="105">
        <v>0</v>
      </c>
      <c r="V1470" s="105">
        <v>0</v>
      </c>
      <c r="W1470" s="11">
        <v>0</v>
      </c>
      <c r="X1470" s="11">
        <v>0</v>
      </c>
      <c r="Y1470" s="11">
        <v>0</v>
      </c>
      <c r="Z1470" s="11">
        <v>0</v>
      </c>
    </row>
    <row r="1471" spans="1:26" hidden="1" x14ac:dyDescent="0.25">
      <c r="A1471">
        <v>10</v>
      </c>
      <c r="B1471" t="str">
        <f t="shared" si="46"/>
        <v>FlCC-0183</v>
      </c>
      <c r="C1471" t="s">
        <v>321</v>
      </c>
      <c r="D1471" t="str">
        <f t="shared" si="47"/>
        <v>0183</v>
      </c>
      <c r="E1471" t="s">
        <v>420</v>
      </c>
      <c r="F1471" s="17">
        <v>0</v>
      </c>
      <c r="G1471" s="17">
        <v>0</v>
      </c>
      <c r="H1471" s="17">
        <v>0</v>
      </c>
      <c r="I1471" s="17">
        <v>0</v>
      </c>
      <c r="J1471" s="17">
        <v>0</v>
      </c>
      <c r="K1471" s="17">
        <v>0</v>
      </c>
      <c r="L1471" s="17">
        <v>0</v>
      </c>
      <c r="M1471" s="17">
        <v>0</v>
      </c>
      <c r="N1471" s="17">
        <v>0</v>
      </c>
      <c r="O1471" s="17">
        <v>0</v>
      </c>
      <c r="P1471" s="17">
        <v>0</v>
      </c>
      <c r="Q1471" s="17">
        <v>0</v>
      </c>
      <c r="R1471" s="17">
        <v>0</v>
      </c>
      <c r="S1471" s="17">
        <v>0</v>
      </c>
      <c r="T1471" s="17">
        <v>0</v>
      </c>
      <c r="U1471" s="105">
        <v>0</v>
      </c>
      <c r="V1471" s="105">
        <v>0</v>
      </c>
      <c r="W1471" s="11">
        <v>0</v>
      </c>
      <c r="X1471" s="11">
        <v>0</v>
      </c>
      <c r="Y1471" s="11">
        <v>0</v>
      </c>
      <c r="Z1471" s="11">
        <v>0</v>
      </c>
    </row>
    <row r="1472" spans="1:26" hidden="1" x14ac:dyDescent="0.25">
      <c r="A1472">
        <v>10</v>
      </c>
      <c r="B1472" t="str">
        <f t="shared" si="46"/>
        <v>FlCC-0184</v>
      </c>
      <c r="C1472" t="s">
        <v>321</v>
      </c>
      <c r="D1472" t="str">
        <f t="shared" si="47"/>
        <v>0184</v>
      </c>
      <c r="E1472" t="s">
        <v>421</v>
      </c>
      <c r="F1472" s="17">
        <v>0</v>
      </c>
      <c r="G1472" s="17">
        <v>0</v>
      </c>
      <c r="H1472" s="17">
        <v>0</v>
      </c>
      <c r="I1472" s="17">
        <v>0</v>
      </c>
      <c r="J1472" s="17">
        <v>0</v>
      </c>
      <c r="K1472" s="17">
        <v>0</v>
      </c>
      <c r="L1472" s="17">
        <v>0</v>
      </c>
      <c r="M1472" s="17">
        <v>0</v>
      </c>
      <c r="N1472" s="17">
        <v>0</v>
      </c>
      <c r="O1472" s="17">
        <v>0</v>
      </c>
      <c r="P1472" s="17">
        <v>0</v>
      </c>
      <c r="Q1472" s="17">
        <v>0</v>
      </c>
      <c r="R1472" s="17">
        <v>0</v>
      </c>
      <c r="S1472" s="17">
        <v>0</v>
      </c>
      <c r="T1472" s="17">
        <v>0</v>
      </c>
      <c r="U1472" s="105">
        <v>0</v>
      </c>
      <c r="V1472" s="105">
        <v>0</v>
      </c>
      <c r="W1472" s="11">
        <v>0</v>
      </c>
      <c r="X1472" s="11">
        <v>0</v>
      </c>
      <c r="Y1472" s="11">
        <v>0</v>
      </c>
      <c r="Z1472" s="11">
        <v>0</v>
      </c>
    </row>
    <row r="1473" spans="1:26" hidden="1" x14ac:dyDescent="0.25">
      <c r="A1473">
        <v>10</v>
      </c>
      <c r="B1473" t="str">
        <f t="shared" si="46"/>
        <v>FlCC-0210</v>
      </c>
      <c r="C1473" t="s">
        <v>321</v>
      </c>
      <c r="D1473" t="str">
        <f t="shared" si="47"/>
        <v>0210</v>
      </c>
      <c r="E1473" t="s">
        <v>423</v>
      </c>
      <c r="F1473" s="17">
        <v>0</v>
      </c>
      <c r="G1473" s="17">
        <v>0</v>
      </c>
      <c r="H1473" s="17">
        <v>0</v>
      </c>
      <c r="I1473" s="17">
        <v>0</v>
      </c>
      <c r="J1473" s="17">
        <v>0</v>
      </c>
      <c r="K1473" s="17">
        <v>0</v>
      </c>
      <c r="L1473" s="17">
        <v>0</v>
      </c>
      <c r="M1473" s="17">
        <v>0</v>
      </c>
      <c r="N1473" s="17">
        <v>0</v>
      </c>
      <c r="O1473" s="17">
        <v>0</v>
      </c>
      <c r="P1473" s="17">
        <v>0</v>
      </c>
      <c r="Q1473" s="17">
        <v>0</v>
      </c>
      <c r="R1473" s="17">
        <v>0</v>
      </c>
      <c r="S1473" s="17">
        <v>0</v>
      </c>
      <c r="T1473" s="17">
        <v>0</v>
      </c>
      <c r="U1473" s="105">
        <v>0</v>
      </c>
      <c r="V1473" s="105">
        <v>0</v>
      </c>
      <c r="W1473" s="11">
        <v>0</v>
      </c>
      <c r="X1473" s="11">
        <v>0</v>
      </c>
      <c r="Y1473" s="11">
        <v>0</v>
      </c>
      <c r="Z1473" s="11">
        <v>0</v>
      </c>
    </row>
    <row r="1474" spans="1:26" hidden="1" x14ac:dyDescent="0.25">
      <c r="A1474">
        <v>10</v>
      </c>
      <c r="B1474" t="str">
        <f t="shared" si="46"/>
        <v>FlCC-0214</v>
      </c>
      <c r="C1474" t="s">
        <v>321</v>
      </c>
      <c r="D1474" t="str">
        <f t="shared" si="47"/>
        <v>0214</v>
      </c>
      <c r="E1474" t="s">
        <v>424</v>
      </c>
      <c r="F1474" s="17">
        <v>0</v>
      </c>
      <c r="G1474" s="17">
        <v>0</v>
      </c>
      <c r="H1474" s="17">
        <v>0</v>
      </c>
      <c r="I1474" s="17">
        <v>0</v>
      </c>
      <c r="J1474" s="17">
        <v>0</v>
      </c>
      <c r="K1474" s="17">
        <v>0</v>
      </c>
      <c r="L1474" s="17">
        <v>0</v>
      </c>
      <c r="M1474" s="17">
        <v>0</v>
      </c>
      <c r="N1474" s="17">
        <v>0</v>
      </c>
      <c r="O1474" s="17">
        <v>0</v>
      </c>
      <c r="P1474" s="17">
        <v>0</v>
      </c>
      <c r="Q1474" s="17">
        <v>0</v>
      </c>
      <c r="R1474" s="17">
        <v>0</v>
      </c>
      <c r="S1474" s="17">
        <v>0</v>
      </c>
      <c r="T1474" s="17">
        <v>0</v>
      </c>
      <c r="U1474" s="105">
        <v>0</v>
      </c>
      <c r="V1474" s="105">
        <v>0</v>
      </c>
      <c r="W1474" s="11">
        <v>0</v>
      </c>
      <c r="X1474" s="11">
        <v>0</v>
      </c>
      <c r="Y1474" s="11">
        <v>0</v>
      </c>
      <c r="Z1474" s="11">
        <v>0</v>
      </c>
    </row>
    <row r="1475" spans="1:26" hidden="1" x14ac:dyDescent="0.25">
      <c r="A1475">
        <v>10</v>
      </c>
      <c r="B1475" t="str">
        <f t="shared" si="46"/>
        <v>FlCC-022</v>
      </c>
      <c r="C1475" t="s">
        <v>321</v>
      </c>
      <c r="D1475" t="str">
        <f t="shared" si="47"/>
        <v>022</v>
      </c>
      <c r="E1475" t="s">
        <v>425</v>
      </c>
      <c r="F1475" s="17">
        <v>0</v>
      </c>
      <c r="G1475" s="17">
        <v>0</v>
      </c>
      <c r="H1475" s="17">
        <v>0</v>
      </c>
      <c r="I1475" s="17">
        <v>0</v>
      </c>
      <c r="J1475" s="17">
        <v>0</v>
      </c>
      <c r="K1475" s="17">
        <v>0</v>
      </c>
      <c r="L1475" s="17">
        <v>0</v>
      </c>
      <c r="M1475" s="17">
        <v>0</v>
      </c>
      <c r="N1475" s="17">
        <v>0</v>
      </c>
      <c r="O1475" s="17">
        <v>0</v>
      </c>
      <c r="P1475" s="17">
        <v>0</v>
      </c>
      <c r="Q1475" s="17">
        <v>0</v>
      </c>
      <c r="R1475" s="17">
        <v>0</v>
      </c>
      <c r="S1475" s="17">
        <v>0</v>
      </c>
      <c r="T1475" s="17">
        <v>0</v>
      </c>
      <c r="U1475" s="105">
        <v>0</v>
      </c>
      <c r="V1475" s="105">
        <v>0</v>
      </c>
      <c r="W1475" s="11">
        <v>0</v>
      </c>
      <c r="X1475" s="11">
        <v>0</v>
      </c>
      <c r="Y1475" s="11">
        <v>0</v>
      </c>
      <c r="Z1475" s="11">
        <v>0</v>
      </c>
    </row>
    <row r="1476" spans="1:26" hidden="1" x14ac:dyDescent="0.25">
      <c r="A1476">
        <v>10</v>
      </c>
      <c r="B1476" t="str">
        <f t="shared" ref="B1476:B1539" si="48">C1476&amp;"-"&amp;D1476</f>
        <v>FlCC-023</v>
      </c>
      <c r="C1476" t="s">
        <v>321</v>
      </c>
      <c r="D1476" t="str">
        <f t="shared" ref="D1476:D1539" si="49">SUBSTITUTE(E1476,".","")</f>
        <v>023</v>
      </c>
      <c r="E1476" t="s">
        <v>426</v>
      </c>
      <c r="F1476" s="17">
        <v>0</v>
      </c>
      <c r="G1476" s="17">
        <v>0</v>
      </c>
      <c r="H1476" s="17">
        <v>0</v>
      </c>
      <c r="I1476" s="17">
        <v>0</v>
      </c>
      <c r="J1476" s="17">
        <v>0</v>
      </c>
      <c r="K1476" s="17">
        <v>0</v>
      </c>
      <c r="L1476" s="17">
        <v>0</v>
      </c>
      <c r="M1476" s="17">
        <v>0</v>
      </c>
      <c r="N1476" s="17">
        <v>0</v>
      </c>
      <c r="O1476" s="17">
        <v>0</v>
      </c>
      <c r="P1476" s="17">
        <v>0</v>
      </c>
      <c r="Q1476" s="17">
        <v>0</v>
      </c>
      <c r="R1476" s="17">
        <v>0</v>
      </c>
      <c r="S1476" s="17">
        <v>0</v>
      </c>
      <c r="T1476" s="17">
        <v>0</v>
      </c>
      <c r="U1476" s="105">
        <v>0</v>
      </c>
      <c r="V1476" s="105">
        <v>0</v>
      </c>
      <c r="W1476" s="11">
        <v>0</v>
      </c>
      <c r="X1476" s="11">
        <v>0</v>
      </c>
      <c r="Y1476" s="11">
        <v>0</v>
      </c>
      <c r="Z1476" s="11">
        <v>0</v>
      </c>
    </row>
    <row r="1477" spans="1:26" hidden="1" x14ac:dyDescent="0.25">
      <c r="A1477">
        <v>10</v>
      </c>
      <c r="B1477" t="str">
        <f t="shared" si="48"/>
        <v>FlCC-024</v>
      </c>
      <c r="C1477" t="s">
        <v>321</v>
      </c>
      <c r="D1477" t="str">
        <f t="shared" si="49"/>
        <v>024</v>
      </c>
      <c r="E1477" t="s">
        <v>427</v>
      </c>
      <c r="F1477" s="17">
        <v>0</v>
      </c>
      <c r="G1477" s="17">
        <v>0</v>
      </c>
      <c r="H1477" s="17">
        <v>0</v>
      </c>
      <c r="I1477" s="17">
        <v>0</v>
      </c>
      <c r="J1477" s="17">
        <v>0</v>
      </c>
      <c r="K1477" s="17">
        <v>0</v>
      </c>
      <c r="L1477" s="17">
        <v>0</v>
      </c>
      <c r="M1477" s="17">
        <v>0</v>
      </c>
      <c r="N1477" s="17">
        <v>0</v>
      </c>
      <c r="O1477" s="17">
        <v>0</v>
      </c>
      <c r="P1477" s="17">
        <v>0</v>
      </c>
      <c r="Q1477" s="17">
        <v>0</v>
      </c>
      <c r="R1477" s="17">
        <v>0</v>
      </c>
      <c r="S1477" s="17">
        <v>0</v>
      </c>
      <c r="T1477" s="17">
        <v>0</v>
      </c>
      <c r="U1477" s="105">
        <v>0</v>
      </c>
      <c r="V1477" s="105">
        <v>0</v>
      </c>
      <c r="W1477" s="11">
        <v>0</v>
      </c>
      <c r="X1477" s="11">
        <v>0</v>
      </c>
      <c r="Y1477" s="11">
        <v>0</v>
      </c>
      <c r="Z1477" s="11">
        <v>0</v>
      </c>
    </row>
    <row r="1478" spans="1:26" hidden="1" x14ac:dyDescent="0.25">
      <c r="A1478">
        <v>10</v>
      </c>
      <c r="B1478" t="str">
        <f t="shared" si="48"/>
        <v>FlCC-025</v>
      </c>
      <c r="C1478" t="s">
        <v>321</v>
      </c>
      <c r="D1478" t="str">
        <f t="shared" si="49"/>
        <v>025</v>
      </c>
      <c r="E1478" t="s">
        <v>428</v>
      </c>
      <c r="F1478" s="17">
        <v>0</v>
      </c>
      <c r="G1478" s="17">
        <v>0</v>
      </c>
      <c r="H1478" s="17">
        <v>0</v>
      </c>
      <c r="I1478" s="17">
        <v>0</v>
      </c>
      <c r="J1478" s="17">
        <v>0</v>
      </c>
      <c r="K1478" s="17">
        <v>0</v>
      </c>
      <c r="L1478" s="17">
        <v>0</v>
      </c>
      <c r="M1478" s="17">
        <v>0</v>
      </c>
      <c r="N1478" s="17">
        <v>0</v>
      </c>
      <c r="O1478" s="17">
        <v>0</v>
      </c>
      <c r="P1478" s="17">
        <v>0</v>
      </c>
      <c r="Q1478" s="17">
        <v>0</v>
      </c>
      <c r="R1478" s="17">
        <v>0</v>
      </c>
      <c r="S1478" s="17">
        <v>0</v>
      </c>
      <c r="T1478" s="17">
        <v>0</v>
      </c>
      <c r="U1478" s="105">
        <v>0</v>
      </c>
      <c r="V1478" s="105">
        <v>0</v>
      </c>
      <c r="W1478" s="11">
        <v>0</v>
      </c>
      <c r="X1478" s="11">
        <v>0</v>
      </c>
      <c r="Y1478" s="11">
        <v>0</v>
      </c>
      <c r="Z1478" s="11">
        <v>0</v>
      </c>
    </row>
    <row r="1479" spans="1:26" hidden="1" x14ac:dyDescent="0.25">
      <c r="A1479">
        <v>10</v>
      </c>
      <c r="B1479" t="str">
        <f t="shared" si="48"/>
        <v>FlCC-030</v>
      </c>
      <c r="C1479" t="s">
        <v>321</v>
      </c>
      <c r="D1479" t="str">
        <f t="shared" si="49"/>
        <v>030</v>
      </c>
      <c r="E1479" t="s">
        <v>430</v>
      </c>
      <c r="F1479" s="17">
        <v>0</v>
      </c>
      <c r="G1479" s="17">
        <v>0</v>
      </c>
      <c r="H1479" s="17">
        <v>0</v>
      </c>
      <c r="I1479" s="17">
        <v>0</v>
      </c>
      <c r="J1479" s="17">
        <v>0</v>
      </c>
      <c r="K1479" s="17">
        <v>0</v>
      </c>
      <c r="L1479" s="17">
        <v>0</v>
      </c>
      <c r="M1479" s="17">
        <v>0</v>
      </c>
      <c r="N1479" s="17">
        <v>0</v>
      </c>
      <c r="O1479" s="17">
        <v>0</v>
      </c>
      <c r="P1479" s="17">
        <v>0</v>
      </c>
      <c r="Q1479" s="17">
        <v>0</v>
      </c>
      <c r="R1479" s="17">
        <v>0</v>
      </c>
      <c r="S1479" s="17">
        <v>0</v>
      </c>
      <c r="T1479" s="17">
        <v>0</v>
      </c>
      <c r="U1479" s="105">
        <v>0</v>
      </c>
      <c r="V1479" s="105">
        <v>0</v>
      </c>
      <c r="W1479" s="11">
        <v>0</v>
      </c>
      <c r="X1479" s="11">
        <v>0</v>
      </c>
      <c r="Y1479" s="11">
        <v>0</v>
      </c>
      <c r="Z1479" s="11">
        <v>0</v>
      </c>
    </row>
    <row r="1480" spans="1:26" hidden="1" x14ac:dyDescent="0.25">
      <c r="A1480">
        <v>10</v>
      </c>
      <c r="B1480" t="str">
        <f t="shared" si="48"/>
        <v>FlCC-031</v>
      </c>
      <c r="C1480" t="s">
        <v>321</v>
      </c>
      <c r="D1480" t="str">
        <f t="shared" si="49"/>
        <v>031</v>
      </c>
      <c r="E1480" t="s">
        <v>431</v>
      </c>
      <c r="F1480" s="17">
        <v>0</v>
      </c>
      <c r="G1480" s="17">
        <v>0</v>
      </c>
      <c r="H1480" s="17">
        <v>0</v>
      </c>
      <c r="I1480" s="17">
        <v>0</v>
      </c>
      <c r="J1480" s="17">
        <v>0</v>
      </c>
      <c r="K1480" s="17">
        <v>0</v>
      </c>
      <c r="L1480" s="17">
        <v>0</v>
      </c>
      <c r="M1480" s="17">
        <v>0</v>
      </c>
      <c r="N1480" s="17">
        <v>0</v>
      </c>
      <c r="O1480" s="17">
        <v>0</v>
      </c>
      <c r="P1480" s="17">
        <v>0</v>
      </c>
      <c r="Q1480" s="17">
        <v>0</v>
      </c>
      <c r="R1480" s="17">
        <v>0</v>
      </c>
      <c r="S1480" s="17">
        <v>0</v>
      </c>
      <c r="T1480" s="17">
        <v>0</v>
      </c>
      <c r="U1480" s="105">
        <v>0</v>
      </c>
      <c r="V1480" s="105">
        <v>0</v>
      </c>
      <c r="W1480" s="11">
        <v>0</v>
      </c>
      <c r="X1480" s="11">
        <v>0</v>
      </c>
      <c r="Y1480" s="11">
        <v>0</v>
      </c>
      <c r="Z1480" s="11">
        <v>0</v>
      </c>
    </row>
    <row r="1481" spans="1:26" hidden="1" x14ac:dyDescent="0.25">
      <c r="A1481">
        <v>10</v>
      </c>
      <c r="B1481" t="str">
        <f t="shared" si="48"/>
        <v>FlCC-0320</v>
      </c>
      <c r="C1481" t="s">
        <v>321</v>
      </c>
      <c r="D1481" t="str">
        <f t="shared" si="49"/>
        <v>0320</v>
      </c>
      <c r="E1481" t="s">
        <v>432</v>
      </c>
      <c r="F1481" s="17">
        <v>0</v>
      </c>
      <c r="G1481" s="17">
        <v>0</v>
      </c>
      <c r="H1481" s="17">
        <v>0</v>
      </c>
      <c r="I1481" s="17">
        <v>0</v>
      </c>
      <c r="J1481" s="17">
        <v>0</v>
      </c>
      <c r="K1481" s="17">
        <v>0</v>
      </c>
      <c r="L1481" s="17">
        <v>0</v>
      </c>
      <c r="M1481" s="17">
        <v>0</v>
      </c>
      <c r="N1481" s="17">
        <v>0</v>
      </c>
      <c r="O1481" s="17">
        <v>0</v>
      </c>
      <c r="P1481" s="17">
        <v>0</v>
      </c>
      <c r="Q1481" s="17">
        <v>0</v>
      </c>
      <c r="R1481" s="17">
        <v>0</v>
      </c>
      <c r="S1481" s="17">
        <v>0</v>
      </c>
      <c r="T1481" s="17">
        <v>0</v>
      </c>
      <c r="U1481" s="105">
        <v>0</v>
      </c>
      <c r="V1481" s="105">
        <v>0</v>
      </c>
      <c r="W1481" s="11">
        <v>0</v>
      </c>
      <c r="X1481" s="11">
        <v>0</v>
      </c>
      <c r="Y1481" s="11">
        <v>0</v>
      </c>
      <c r="Z1481" s="11">
        <v>0</v>
      </c>
    </row>
    <row r="1482" spans="1:26" hidden="1" x14ac:dyDescent="0.25">
      <c r="A1482">
        <v>10</v>
      </c>
      <c r="B1482" t="str">
        <f t="shared" si="48"/>
        <v>FlCC-0321</v>
      </c>
      <c r="C1482" t="s">
        <v>321</v>
      </c>
      <c r="D1482" t="str">
        <f t="shared" si="49"/>
        <v>0321</v>
      </c>
      <c r="E1482" t="s">
        <v>433</v>
      </c>
      <c r="F1482" s="17">
        <v>0</v>
      </c>
      <c r="G1482" s="17">
        <v>0</v>
      </c>
      <c r="H1482" s="17">
        <v>0</v>
      </c>
      <c r="I1482" s="17">
        <v>0</v>
      </c>
      <c r="J1482" s="17">
        <v>0</v>
      </c>
      <c r="K1482" s="17">
        <v>0</v>
      </c>
      <c r="L1482" s="17">
        <v>0</v>
      </c>
      <c r="M1482" s="17">
        <v>0</v>
      </c>
      <c r="N1482" s="17">
        <v>0</v>
      </c>
      <c r="O1482" s="17">
        <v>0</v>
      </c>
      <c r="P1482" s="17">
        <v>0</v>
      </c>
      <c r="Q1482" s="17">
        <v>0</v>
      </c>
      <c r="R1482" s="17">
        <v>0</v>
      </c>
      <c r="S1482" s="17">
        <v>0</v>
      </c>
      <c r="T1482" s="17">
        <v>0</v>
      </c>
      <c r="U1482" s="105">
        <v>0</v>
      </c>
      <c r="V1482" s="105">
        <v>0</v>
      </c>
      <c r="W1482" s="11">
        <v>0</v>
      </c>
      <c r="X1482" s="11">
        <v>0</v>
      </c>
      <c r="Y1482" s="11">
        <v>0</v>
      </c>
      <c r="Z1482" s="11">
        <v>0</v>
      </c>
    </row>
    <row r="1483" spans="1:26" hidden="1" x14ac:dyDescent="0.25">
      <c r="A1483">
        <v>10</v>
      </c>
      <c r="B1483" t="str">
        <f t="shared" si="48"/>
        <v>FlCC-0322</v>
      </c>
      <c r="C1483" t="s">
        <v>321</v>
      </c>
      <c r="D1483" t="str">
        <f t="shared" si="49"/>
        <v>0322</v>
      </c>
      <c r="E1483" t="s">
        <v>434</v>
      </c>
      <c r="F1483" s="17">
        <v>0</v>
      </c>
      <c r="G1483" s="17">
        <v>0</v>
      </c>
      <c r="H1483" s="17">
        <v>0</v>
      </c>
      <c r="I1483" s="17">
        <v>0</v>
      </c>
      <c r="J1483" s="17">
        <v>0</v>
      </c>
      <c r="K1483" s="17">
        <v>0</v>
      </c>
      <c r="L1483" s="17">
        <v>0</v>
      </c>
      <c r="M1483" s="17">
        <v>0</v>
      </c>
      <c r="N1483" s="17">
        <v>0</v>
      </c>
      <c r="O1483" s="17">
        <v>0</v>
      </c>
      <c r="P1483" s="17">
        <v>0</v>
      </c>
      <c r="Q1483" s="17">
        <v>0</v>
      </c>
      <c r="R1483" s="17">
        <v>0</v>
      </c>
      <c r="S1483" s="17">
        <v>0</v>
      </c>
      <c r="T1483" s="17">
        <v>0</v>
      </c>
      <c r="U1483" s="105">
        <v>0</v>
      </c>
      <c r="V1483" s="105">
        <v>0</v>
      </c>
      <c r="W1483" s="11">
        <v>0</v>
      </c>
      <c r="X1483" s="11">
        <v>0</v>
      </c>
      <c r="Y1483" s="11">
        <v>0</v>
      </c>
      <c r="Z1483" s="11">
        <v>0</v>
      </c>
    </row>
    <row r="1484" spans="1:26" hidden="1" x14ac:dyDescent="0.25">
      <c r="A1484">
        <v>10</v>
      </c>
      <c r="B1484" t="str">
        <f t="shared" si="48"/>
        <v>FlCC-033</v>
      </c>
      <c r="C1484" t="s">
        <v>321</v>
      </c>
      <c r="D1484" t="str">
        <f t="shared" si="49"/>
        <v>033</v>
      </c>
      <c r="E1484" t="s">
        <v>435</v>
      </c>
      <c r="F1484" s="17">
        <v>0</v>
      </c>
      <c r="G1484" s="17">
        <v>0</v>
      </c>
      <c r="H1484" s="17">
        <v>0</v>
      </c>
      <c r="I1484" s="17">
        <v>0</v>
      </c>
      <c r="J1484" s="17">
        <v>0</v>
      </c>
      <c r="K1484" s="17">
        <v>0</v>
      </c>
      <c r="L1484" s="17">
        <v>0</v>
      </c>
      <c r="M1484" s="17">
        <v>0</v>
      </c>
      <c r="N1484" s="17">
        <v>0</v>
      </c>
      <c r="O1484" s="17">
        <v>0</v>
      </c>
      <c r="P1484" s="17">
        <v>0</v>
      </c>
      <c r="Q1484" s="17">
        <v>0</v>
      </c>
      <c r="R1484" s="17">
        <v>0</v>
      </c>
      <c r="S1484" s="17">
        <v>0</v>
      </c>
      <c r="T1484" s="17">
        <v>0</v>
      </c>
      <c r="U1484" s="105">
        <v>0</v>
      </c>
      <c r="V1484" s="105">
        <v>0</v>
      </c>
      <c r="W1484" s="11">
        <v>0</v>
      </c>
      <c r="X1484" s="11">
        <v>0</v>
      </c>
      <c r="Y1484" s="11">
        <v>0</v>
      </c>
      <c r="Z1484" s="11">
        <v>0</v>
      </c>
    </row>
    <row r="1485" spans="1:26" hidden="1" x14ac:dyDescent="0.25">
      <c r="A1485">
        <v>10</v>
      </c>
      <c r="B1485" t="str">
        <f t="shared" si="48"/>
        <v>FlCC-034</v>
      </c>
      <c r="C1485" t="s">
        <v>321</v>
      </c>
      <c r="D1485" t="str">
        <f t="shared" si="49"/>
        <v>034</v>
      </c>
      <c r="E1485" t="s">
        <v>436</v>
      </c>
      <c r="F1485" s="17">
        <v>0</v>
      </c>
      <c r="G1485" s="17">
        <v>0</v>
      </c>
      <c r="H1485" s="17">
        <v>0</v>
      </c>
      <c r="I1485" s="17">
        <v>0</v>
      </c>
      <c r="J1485" s="17">
        <v>0</v>
      </c>
      <c r="K1485" s="17">
        <v>0</v>
      </c>
      <c r="L1485" s="17">
        <v>0</v>
      </c>
      <c r="M1485" s="17">
        <v>0</v>
      </c>
      <c r="N1485" s="17">
        <v>0</v>
      </c>
      <c r="O1485" s="17">
        <v>0</v>
      </c>
      <c r="P1485" s="17">
        <v>0</v>
      </c>
      <c r="Q1485" s="17">
        <v>0</v>
      </c>
      <c r="R1485" s="17">
        <v>0</v>
      </c>
      <c r="S1485" s="17">
        <v>0</v>
      </c>
      <c r="T1485" s="17">
        <v>0</v>
      </c>
      <c r="U1485" s="105">
        <v>0</v>
      </c>
      <c r="V1485" s="105">
        <v>0</v>
      </c>
      <c r="W1485" s="11">
        <v>0</v>
      </c>
      <c r="X1485" s="11">
        <v>0</v>
      </c>
      <c r="Y1485" s="11">
        <v>0</v>
      </c>
      <c r="Z1485" s="11">
        <v>0</v>
      </c>
    </row>
    <row r="1486" spans="1:26" hidden="1" x14ac:dyDescent="0.25">
      <c r="A1486">
        <v>10</v>
      </c>
      <c r="B1486" t="str">
        <f t="shared" si="48"/>
        <v>FlCC-0350</v>
      </c>
      <c r="C1486" t="s">
        <v>321</v>
      </c>
      <c r="D1486" t="str">
        <f t="shared" si="49"/>
        <v>0350</v>
      </c>
      <c r="E1486" t="s">
        <v>437</v>
      </c>
      <c r="F1486" s="17">
        <v>0</v>
      </c>
      <c r="G1486" s="17">
        <v>0</v>
      </c>
      <c r="H1486" s="17">
        <v>0</v>
      </c>
      <c r="I1486" s="17">
        <v>0</v>
      </c>
      <c r="J1486" s="17">
        <v>0</v>
      </c>
      <c r="K1486" s="17">
        <v>0</v>
      </c>
      <c r="L1486" s="17">
        <v>0</v>
      </c>
      <c r="M1486" s="17">
        <v>0</v>
      </c>
      <c r="N1486" s="17">
        <v>0</v>
      </c>
      <c r="O1486" s="17">
        <v>0</v>
      </c>
      <c r="P1486" s="17">
        <v>0</v>
      </c>
      <c r="Q1486" s="17">
        <v>0</v>
      </c>
      <c r="R1486" s="17">
        <v>0</v>
      </c>
      <c r="S1486" s="17">
        <v>0</v>
      </c>
      <c r="T1486" s="17">
        <v>0</v>
      </c>
      <c r="U1486" s="105">
        <v>0</v>
      </c>
      <c r="V1486" s="105">
        <v>0</v>
      </c>
      <c r="W1486" s="11">
        <v>0</v>
      </c>
      <c r="X1486" s="11">
        <v>0</v>
      </c>
      <c r="Y1486" s="11">
        <v>0</v>
      </c>
      <c r="Z1486" s="11">
        <v>0</v>
      </c>
    </row>
    <row r="1487" spans="1:26" hidden="1" x14ac:dyDescent="0.25">
      <c r="A1487">
        <v>10</v>
      </c>
      <c r="B1487" t="str">
        <f t="shared" si="48"/>
        <v>FlCC-0351</v>
      </c>
      <c r="C1487" t="s">
        <v>321</v>
      </c>
      <c r="D1487" t="str">
        <f t="shared" si="49"/>
        <v>0351</v>
      </c>
      <c r="E1487" t="s">
        <v>438</v>
      </c>
      <c r="F1487" s="17">
        <v>0</v>
      </c>
      <c r="G1487" s="17">
        <v>0</v>
      </c>
      <c r="H1487" s="17">
        <v>0</v>
      </c>
      <c r="I1487" s="17">
        <v>0</v>
      </c>
      <c r="J1487" s="17">
        <v>0</v>
      </c>
      <c r="K1487" s="17">
        <v>0</v>
      </c>
      <c r="L1487" s="17">
        <v>0</v>
      </c>
      <c r="M1487" s="17">
        <v>0</v>
      </c>
      <c r="N1487" s="17">
        <v>0</v>
      </c>
      <c r="O1487" s="17">
        <v>0</v>
      </c>
      <c r="P1487" s="17">
        <v>0</v>
      </c>
      <c r="Q1487" s="17">
        <v>0</v>
      </c>
      <c r="R1487" s="17">
        <v>0</v>
      </c>
      <c r="S1487" s="17">
        <v>0</v>
      </c>
      <c r="T1487" s="17">
        <v>0</v>
      </c>
      <c r="U1487" s="105">
        <v>0</v>
      </c>
      <c r="V1487" s="105">
        <v>0</v>
      </c>
      <c r="W1487" s="11">
        <v>0</v>
      </c>
      <c r="X1487" s="11">
        <v>0</v>
      </c>
      <c r="Y1487" s="11">
        <v>0</v>
      </c>
      <c r="Z1487" s="11">
        <v>0</v>
      </c>
    </row>
    <row r="1488" spans="1:26" hidden="1" x14ac:dyDescent="0.25">
      <c r="A1488">
        <v>10</v>
      </c>
      <c r="B1488" t="str">
        <f t="shared" si="48"/>
        <v>FlCC-0352</v>
      </c>
      <c r="C1488" t="s">
        <v>321</v>
      </c>
      <c r="D1488" t="str">
        <f t="shared" si="49"/>
        <v>0352</v>
      </c>
      <c r="E1488" t="s">
        <v>439</v>
      </c>
      <c r="F1488" s="17">
        <v>0</v>
      </c>
      <c r="G1488" s="17">
        <v>0</v>
      </c>
      <c r="H1488" s="17">
        <v>0</v>
      </c>
      <c r="I1488" s="17">
        <v>0</v>
      </c>
      <c r="J1488" s="17">
        <v>0</v>
      </c>
      <c r="K1488" s="17">
        <v>0</v>
      </c>
      <c r="L1488" s="17">
        <v>0</v>
      </c>
      <c r="M1488" s="17">
        <v>0</v>
      </c>
      <c r="N1488" s="17">
        <v>0</v>
      </c>
      <c r="O1488" s="17">
        <v>0</v>
      </c>
      <c r="P1488" s="17">
        <v>0</v>
      </c>
      <c r="Q1488" s="17">
        <v>0</v>
      </c>
      <c r="R1488" s="17">
        <v>0</v>
      </c>
      <c r="S1488" s="17">
        <v>0</v>
      </c>
      <c r="T1488" s="17">
        <v>0</v>
      </c>
      <c r="U1488" s="105">
        <v>0</v>
      </c>
      <c r="V1488" s="105">
        <v>0</v>
      </c>
      <c r="W1488" s="11">
        <v>0</v>
      </c>
      <c r="X1488" s="11">
        <v>0</v>
      </c>
      <c r="Y1488" s="11">
        <v>0</v>
      </c>
      <c r="Z1488" s="11">
        <v>0</v>
      </c>
    </row>
    <row r="1489" spans="1:26" hidden="1" x14ac:dyDescent="0.25">
      <c r="A1489">
        <v>10</v>
      </c>
      <c r="B1489" t="str">
        <f t="shared" si="48"/>
        <v>FlCC-0353</v>
      </c>
      <c r="C1489" t="s">
        <v>321</v>
      </c>
      <c r="D1489" t="str">
        <f t="shared" si="49"/>
        <v>0353</v>
      </c>
      <c r="E1489" t="s">
        <v>440</v>
      </c>
      <c r="F1489" s="17">
        <v>0</v>
      </c>
      <c r="G1489" s="17">
        <v>0</v>
      </c>
      <c r="H1489" s="17">
        <v>0</v>
      </c>
      <c r="I1489" s="17">
        <v>0</v>
      </c>
      <c r="J1489" s="17">
        <v>0</v>
      </c>
      <c r="K1489" s="17">
        <v>0</v>
      </c>
      <c r="L1489" s="17">
        <v>0</v>
      </c>
      <c r="M1489" s="17">
        <v>0</v>
      </c>
      <c r="N1489" s="17">
        <v>0</v>
      </c>
      <c r="O1489" s="17">
        <v>0</v>
      </c>
      <c r="P1489" s="17">
        <v>0</v>
      </c>
      <c r="Q1489" s="17">
        <v>0</v>
      </c>
      <c r="R1489" s="17">
        <v>0</v>
      </c>
      <c r="S1489" s="17">
        <v>0</v>
      </c>
      <c r="T1489" s="17">
        <v>0</v>
      </c>
      <c r="U1489" s="105">
        <v>0</v>
      </c>
      <c r="V1489" s="105">
        <v>0</v>
      </c>
      <c r="W1489" s="11">
        <v>0</v>
      </c>
      <c r="X1489" s="11">
        <v>0</v>
      </c>
      <c r="Y1489" s="11">
        <v>0</v>
      </c>
      <c r="Z1489" s="11">
        <v>0</v>
      </c>
    </row>
    <row r="1490" spans="1:26" hidden="1" x14ac:dyDescent="0.25">
      <c r="A1490">
        <v>10</v>
      </c>
      <c r="B1490" t="str">
        <f t="shared" si="48"/>
        <v>FlCC-0354</v>
      </c>
      <c r="C1490" t="s">
        <v>321</v>
      </c>
      <c r="D1490" t="str">
        <f t="shared" si="49"/>
        <v>0354</v>
      </c>
      <c r="E1490" t="s">
        <v>441</v>
      </c>
      <c r="F1490" s="17">
        <v>0</v>
      </c>
      <c r="G1490" s="17">
        <v>0</v>
      </c>
      <c r="H1490" s="17">
        <v>0</v>
      </c>
      <c r="I1490" s="17">
        <v>0</v>
      </c>
      <c r="J1490" s="17">
        <v>0</v>
      </c>
      <c r="K1490" s="17">
        <v>0</v>
      </c>
      <c r="L1490" s="17">
        <v>0</v>
      </c>
      <c r="M1490" s="17">
        <v>0</v>
      </c>
      <c r="N1490" s="17">
        <v>0</v>
      </c>
      <c r="O1490" s="17">
        <v>0</v>
      </c>
      <c r="P1490" s="17">
        <v>0</v>
      </c>
      <c r="Q1490" s="17">
        <v>0</v>
      </c>
      <c r="R1490" s="17">
        <v>0</v>
      </c>
      <c r="S1490" s="17">
        <v>0</v>
      </c>
      <c r="T1490" s="17">
        <v>0</v>
      </c>
      <c r="U1490" s="105">
        <v>0</v>
      </c>
      <c r="V1490" s="105">
        <v>0</v>
      </c>
      <c r="W1490" s="11">
        <v>0</v>
      </c>
      <c r="X1490" s="11">
        <v>0</v>
      </c>
      <c r="Y1490" s="11">
        <v>0</v>
      </c>
      <c r="Z1490" s="11">
        <v>0</v>
      </c>
    </row>
    <row r="1491" spans="1:26" hidden="1" x14ac:dyDescent="0.25">
      <c r="A1491">
        <v>10</v>
      </c>
      <c r="B1491" t="str">
        <f t="shared" si="48"/>
        <v>FlCC-036</v>
      </c>
      <c r="C1491" t="s">
        <v>321</v>
      </c>
      <c r="D1491" t="str">
        <f t="shared" si="49"/>
        <v>036</v>
      </c>
      <c r="E1491" t="s">
        <v>442</v>
      </c>
      <c r="F1491" s="17">
        <v>0</v>
      </c>
      <c r="G1491" s="17">
        <v>0</v>
      </c>
      <c r="H1491" s="17">
        <v>0</v>
      </c>
      <c r="I1491" s="17">
        <v>0</v>
      </c>
      <c r="J1491" s="17">
        <v>0</v>
      </c>
      <c r="K1491" s="17">
        <v>0</v>
      </c>
      <c r="L1491" s="17">
        <v>0</v>
      </c>
      <c r="M1491" s="17">
        <v>0</v>
      </c>
      <c r="N1491" s="17">
        <v>0</v>
      </c>
      <c r="O1491" s="17">
        <v>0</v>
      </c>
      <c r="P1491" s="17">
        <v>0</v>
      </c>
      <c r="Q1491" s="17">
        <v>0</v>
      </c>
      <c r="R1491" s="17">
        <v>0</v>
      </c>
      <c r="S1491" s="17">
        <v>0</v>
      </c>
      <c r="T1491" s="17">
        <v>0</v>
      </c>
      <c r="U1491" s="105">
        <v>0</v>
      </c>
      <c r="V1491" s="105">
        <v>0</v>
      </c>
      <c r="W1491" s="11">
        <v>0</v>
      </c>
      <c r="X1491" s="11">
        <v>0</v>
      </c>
      <c r="Y1491" s="11">
        <v>0</v>
      </c>
      <c r="Z1491" s="11">
        <v>0</v>
      </c>
    </row>
    <row r="1492" spans="1:26" hidden="1" x14ac:dyDescent="0.25">
      <c r="A1492">
        <v>10</v>
      </c>
      <c r="B1492" t="str">
        <f t="shared" si="48"/>
        <v>FlCC-037</v>
      </c>
      <c r="C1492" t="s">
        <v>321</v>
      </c>
      <c r="D1492" t="str">
        <f t="shared" si="49"/>
        <v>037</v>
      </c>
      <c r="E1492" t="s">
        <v>443</v>
      </c>
      <c r="F1492" s="17">
        <v>0</v>
      </c>
      <c r="G1492" s="17">
        <v>0</v>
      </c>
      <c r="H1492" s="17">
        <v>0</v>
      </c>
      <c r="I1492" s="17">
        <v>0</v>
      </c>
      <c r="J1492" s="17">
        <v>0</v>
      </c>
      <c r="K1492" s="17">
        <v>0</v>
      </c>
      <c r="L1492" s="17">
        <v>0</v>
      </c>
      <c r="M1492" s="17">
        <v>0</v>
      </c>
      <c r="N1492" s="17">
        <v>0</v>
      </c>
      <c r="O1492" s="17">
        <v>0</v>
      </c>
      <c r="P1492" s="17">
        <v>0</v>
      </c>
      <c r="Q1492" s="17">
        <v>0</v>
      </c>
      <c r="R1492" s="17">
        <v>0</v>
      </c>
      <c r="S1492" s="17">
        <v>0</v>
      </c>
      <c r="T1492" s="17">
        <v>0</v>
      </c>
      <c r="U1492" s="105">
        <v>0</v>
      </c>
      <c r="V1492" s="105">
        <v>0</v>
      </c>
      <c r="W1492" s="11">
        <v>0</v>
      </c>
      <c r="X1492" s="11">
        <v>0</v>
      </c>
      <c r="Y1492" s="11">
        <v>0</v>
      </c>
      <c r="Z1492" s="11">
        <v>0</v>
      </c>
    </row>
    <row r="1493" spans="1:26" hidden="1" x14ac:dyDescent="0.25">
      <c r="A1493">
        <v>10</v>
      </c>
      <c r="B1493" t="str">
        <f t="shared" si="48"/>
        <v>FlCC-0410</v>
      </c>
      <c r="C1493" t="s">
        <v>321</v>
      </c>
      <c r="D1493" t="str">
        <f t="shared" si="49"/>
        <v>0410</v>
      </c>
      <c r="E1493" t="s">
        <v>444</v>
      </c>
      <c r="F1493" s="17">
        <v>0</v>
      </c>
      <c r="G1493" s="17">
        <v>0</v>
      </c>
      <c r="H1493" s="17">
        <v>0</v>
      </c>
      <c r="I1493" s="17">
        <v>0</v>
      </c>
      <c r="J1493" s="17">
        <v>0</v>
      </c>
      <c r="K1493" s="17">
        <v>0</v>
      </c>
      <c r="L1493" s="17">
        <v>0</v>
      </c>
      <c r="M1493" s="17">
        <v>0</v>
      </c>
      <c r="N1493" s="17">
        <v>0</v>
      </c>
      <c r="O1493" s="17">
        <v>0</v>
      </c>
      <c r="P1493" s="17">
        <v>0</v>
      </c>
      <c r="Q1493" s="17">
        <v>0</v>
      </c>
      <c r="R1493" s="17">
        <v>0</v>
      </c>
      <c r="S1493" s="17">
        <v>0</v>
      </c>
      <c r="T1493" s="17">
        <v>0</v>
      </c>
      <c r="U1493" s="105">
        <v>0</v>
      </c>
      <c r="V1493" s="105">
        <v>0</v>
      </c>
      <c r="W1493" s="11">
        <v>0</v>
      </c>
      <c r="X1493" s="11">
        <v>0</v>
      </c>
      <c r="Y1493" s="11">
        <v>0</v>
      </c>
      <c r="Z1493" s="11">
        <v>0</v>
      </c>
    </row>
    <row r="1494" spans="1:26" hidden="1" x14ac:dyDescent="0.25">
      <c r="A1494">
        <v>10</v>
      </c>
      <c r="B1494" t="str">
        <f t="shared" si="48"/>
        <v>FlCC-0411</v>
      </c>
      <c r="C1494" t="s">
        <v>321</v>
      </c>
      <c r="D1494" t="str">
        <f t="shared" si="49"/>
        <v>0411</v>
      </c>
      <c r="E1494" t="s">
        <v>445</v>
      </c>
      <c r="F1494" s="17">
        <v>0</v>
      </c>
      <c r="G1494" s="17">
        <v>0</v>
      </c>
      <c r="H1494" s="17">
        <v>0</v>
      </c>
      <c r="I1494" s="17">
        <v>0</v>
      </c>
      <c r="J1494" s="17">
        <v>0</v>
      </c>
      <c r="K1494" s="17">
        <v>0</v>
      </c>
      <c r="L1494" s="17">
        <v>0</v>
      </c>
      <c r="M1494" s="17">
        <v>0</v>
      </c>
      <c r="N1494" s="17">
        <v>0</v>
      </c>
      <c r="O1494" s="17">
        <v>0</v>
      </c>
      <c r="P1494" s="17">
        <v>0</v>
      </c>
      <c r="Q1494" s="17">
        <v>0</v>
      </c>
      <c r="R1494" s="17">
        <v>0</v>
      </c>
      <c r="S1494" s="17">
        <v>0</v>
      </c>
      <c r="T1494" s="17">
        <v>0</v>
      </c>
      <c r="U1494" s="105">
        <v>0</v>
      </c>
      <c r="V1494" s="105">
        <v>0</v>
      </c>
      <c r="W1494" s="11">
        <v>0</v>
      </c>
      <c r="X1494" s="11">
        <v>0</v>
      </c>
      <c r="Y1494" s="11">
        <v>0</v>
      </c>
      <c r="Z1494" s="11">
        <v>0</v>
      </c>
    </row>
    <row r="1495" spans="1:26" hidden="1" x14ac:dyDescent="0.25">
      <c r="A1495">
        <v>10</v>
      </c>
      <c r="B1495" t="str">
        <f t="shared" si="48"/>
        <v>FlCC-0412</v>
      </c>
      <c r="C1495" t="s">
        <v>321</v>
      </c>
      <c r="D1495" t="str">
        <f t="shared" si="49"/>
        <v>0412</v>
      </c>
      <c r="E1495" t="s">
        <v>446</v>
      </c>
      <c r="F1495" s="17">
        <v>0</v>
      </c>
      <c r="G1495" s="17">
        <v>0</v>
      </c>
      <c r="H1495" s="17">
        <v>0</v>
      </c>
      <c r="I1495" s="17">
        <v>0</v>
      </c>
      <c r="J1495" s="17">
        <v>0</v>
      </c>
      <c r="K1495" s="17">
        <v>0</v>
      </c>
      <c r="L1495" s="17">
        <v>0</v>
      </c>
      <c r="M1495" s="17">
        <v>0</v>
      </c>
      <c r="N1495" s="17">
        <v>0</v>
      </c>
      <c r="O1495" s="17">
        <v>0</v>
      </c>
      <c r="P1495" s="17">
        <v>0</v>
      </c>
      <c r="Q1495" s="17">
        <v>0</v>
      </c>
      <c r="R1495" s="17">
        <v>0</v>
      </c>
      <c r="S1495" s="17">
        <v>0</v>
      </c>
      <c r="T1495" s="17">
        <v>0</v>
      </c>
      <c r="U1495" s="105">
        <v>0</v>
      </c>
      <c r="V1495" s="105">
        <v>0</v>
      </c>
      <c r="W1495" s="11">
        <v>0</v>
      </c>
      <c r="X1495" s="11">
        <v>0</v>
      </c>
      <c r="Y1495" s="11">
        <v>0</v>
      </c>
      <c r="Z1495" s="11">
        <v>0</v>
      </c>
    </row>
    <row r="1496" spans="1:26" hidden="1" x14ac:dyDescent="0.25">
      <c r="A1496">
        <v>10</v>
      </c>
      <c r="B1496" t="str">
        <f t="shared" si="48"/>
        <v>FlCC-0420</v>
      </c>
      <c r="C1496" t="s">
        <v>321</v>
      </c>
      <c r="D1496" t="str">
        <f t="shared" si="49"/>
        <v>0420</v>
      </c>
      <c r="E1496" t="s">
        <v>447</v>
      </c>
      <c r="F1496" s="17">
        <v>0</v>
      </c>
      <c r="G1496" s="17">
        <v>0</v>
      </c>
      <c r="H1496" s="17">
        <v>0</v>
      </c>
      <c r="I1496" s="17">
        <v>0</v>
      </c>
      <c r="J1496" s="17">
        <v>0</v>
      </c>
      <c r="K1496" s="17">
        <v>0</v>
      </c>
      <c r="L1496" s="17">
        <v>0</v>
      </c>
      <c r="M1496" s="17">
        <v>0</v>
      </c>
      <c r="N1496" s="17">
        <v>0</v>
      </c>
      <c r="O1496" s="17">
        <v>0</v>
      </c>
      <c r="P1496" s="17">
        <v>0</v>
      </c>
      <c r="Q1496" s="17">
        <v>0</v>
      </c>
      <c r="R1496" s="17">
        <v>0</v>
      </c>
      <c r="S1496" s="17">
        <v>0</v>
      </c>
      <c r="T1496" s="17">
        <v>0</v>
      </c>
      <c r="U1496" s="105">
        <v>0</v>
      </c>
      <c r="V1496" s="105">
        <v>0</v>
      </c>
      <c r="W1496" s="11">
        <v>0</v>
      </c>
      <c r="X1496" s="11">
        <v>0</v>
      </c>
      <c r="Y1496" s="11">
        <v>0</v>
      </c>
      <c r="Z1496" s="11">
        <v>0</v>
      </c>
    </row>
    <row r="1497" spans="1:26" hidden="1" x14ac:dyDescent="0.25">
      <c r="A1497">
        <v>10</v>
      </c>
      <c r="B1497" t="str">
        <f t="shared" si="48"/>
        <v>FlCC-0421</v>
      </c>
      <c r="C1497" t="s">
        <v>321</v>
      </c>
      <c r="D1497" t="str">
        <f t="shared" si="49"/>
        <v>0421</v>
      </c>
      <c r="E1497" t="s">
        <v>448</v>
      </c>
      <c r="F1497" s="17">
        <v>0</v>
      </c>
      <c r="G1497" s="17">
        <v>0</v>
      </c>
      <c r="H1497" s="17">
        <v>0</v>
      </c>
      <c r="I1497" s="17">
        <v>0</v>
      </c>
      <c r="J1497" s="17">
        <v>0</v>
      </c>
      <c r="K1497" s="17">
        <v>0</v>
      </c>
      <c r="L1497" s="17">
        <v>0</v>
      </c>
      <c r="M1497" s="17">
        <v>0</v>
      </c>
      <c r="N1497" s="17">
        <v>0</v>
      </c>
      <c r="O1497" s="17">
        <v>0</v>
      </c>
      <c r="P1497" s="17">
        <v>0</v>
      </c>
      <c r="Q1497" s="17">
        <v>0</v>
      </c>
      <c r="R1497" s="17">
        <v>0</v>
      </c>
      <c r="S1497" s="17">
        <v>0</v>
      </c>
      <c r="T1497" s="17">
        <v>0</v>
      </c>
      <c r="U1497" s="105">
        <v>0</v>
      </c>
      <c r="V1497" s="105">
        <v>0</v>
      </c>
      <c r="W1497" s="11">
        <v>0</v>
      </c>
      <c r="X1497" s="11">
        <v>0</v>
      </c>
      <c r="Y1497" s="11">
        <v>0</v>
      </c>
      <c r="Z1497" s="11">
        <v>0</v>
      </c>
    </row>
    <row r="1498" spans="1:26" hidden="1" x14ac:dyDescent="0.25">
      <c r="A1498">
        <v>10</v>
      </c>
      <c r="B1498" t="str">
        <f t="shared" si="48"/>
        <v>FlCC-0422</v>
      </c>
      <c r="C1498" t="s">
        <v>321</v>
      </c>
      <c r="D1498" t="str">
        <f t="shared" si="49"/>
        <v>0422</v>
      </c>
      <c r="E1498" t="s">
        <v>449</v>
      </c>
      <c r="F1498" s="17">
        <v>0</v>
      </c>
      <c r="G1498" s="17">
        <v>0</v>
      </c>
      <c r="H1498" s="17">
        <v>0</v>
      </c>
      <c r="I1498" s="17">
        <v>0</v>
      </c>
      <c r="J1498" s="17">
        <v>0</v>
      </c>
      <c r="K1498" s="17">
        <v>0</v>
      </c>
      <c r="L1498" s="17">
        <v>0</v>
      </c>
      <c r="M1498" s="17">
        <v>0</v>
      </c>
      <c r="N1498" s="17">
        <v>0</v>
      </c>
      <c r="O1498" s="17">
        <v>0</v>
      </c>
      <c r="P1498" s="17">
        <v>0</v>
      </c>
      <c r="Q1498" s="17">
        <v>0</v>
      </c>
      <c r="R1498" s="17">
        <v>0</v>
      </c>
      <c r="S1498" s="17">
        <v>0</v>
      </c>
      <c r="T1498" s="17">
        <v>0</v>
      </c>
      <c r="U1498" s="105">
        <v>0</v>
      </c>
      <c r="V1498" s="105">
        <v>0</v>
      </c>
      <c r="W1498" s="11">
        <v>0</v>
      </c>
      <c r="X1498" s="11">
        <v>0</v>
      </c>
      <c r="Y1498" s="11">
        <v>0</v>
      </c>
      <c r="Z1498" s="11">
        <v>0</v>
      </c>
    </row>
    <row r="1499" spans="1:26" hidden="1" x14ac:dyDescent="0.25">
      <c r="A1499">
        <v>10</v>
      </c>
      <c r="B1499" t="str">
        <f t="shared" si="48"/>
        <v>FlCC-0423</v>
      </c>
      <c r="C1499" t="s">
        <v>321</v>
      </c>
      <c r="D1499" t="str">
        <f t="shared" si="49"/>
        <v>0423</v>
      </c>
      <c r="E1499" t="s">
        <v>450</v>
      </c>
      <c r="F1499" s="17">
        <v>0</v>
      </c>
      <c r="G1499" s="17">
        <v>0</v>
      </c>
      <c r="H1499" s="17">
        <v>0</v>
      </c>
      <c r="I1499" s="17">
        <v>0</v>
      </c>
      <c r="J1499" s="17">
        <v>0</v>
      </c>
      <c r="K1499" s="17">
        <v>0</v>
      </c>
      <c r="L1499" s="17">
        <v>0</v>
      </c>
      <c r="M1499" s="17">
        <v>0</v>
      </c>
      <c r="N1499" s="17">
        <v>0</v>
      </c>
      <c r="O1499" s="17">
        <v>0</v>
      </c>
      <c r="P1499" s="17">
        <v>0</v>
      </c>
      <c r="Q1499" s="17">
        <v>0</v>
      </c>
      <c r="R1499" s="17">
        <v>0</v>
      </c>
      <c r="S1499" s="17">
        <v>0</v>
      </c>
      <c r="T1499" s="17">
        <v>0</v>
      </c>
      <c r="U1499" s="105">
        <v>0</v>
      </c>
      <c r="V1499" s="105">
        <v>0</v>
      </c>
      <c r="W1499" s="11">
        <v>0</v>
      </c>
      <c r="X1499" s="11">
        <v>0</v>
      </c>
      <c r="Y1499" s="11">
        <v>0</v>
      </c>
      <c r="Z1499" s="11">
        <v>0</v>
      </c>
    </row>
    <row r="1500" spans="1:26" hidden="1" x14ac:dyDescent="0.25">
      <c r="A1500">
        <v>10</v>
      </c>
      <c r="B1500" t="str">
        <f t="shared" si="48"/>
        <v>FlCC-0430</v>
      </c>
      <c r="C1500" t="s">
        <v>321</v>
      </c>
      <c r="D1500" t="str">
        <f t="shared" si="49"/>
        <v>0430</v>
      </c>
      <c r="E1500" t="s">
        <v>451</v>
      </c>
      <c r="F1500" s="17">
        <v>0</v>
      </c>
      <c r="G1500" s="17">
        <v>0</v>
      </c>
      <c r="H1500" s="17">
        <v>0</v>
      </c>
      <c r="I1500" s="17">
        <v>0</v>
      </c>
      <c r="J1500" s="17">
        <v>0</v>
      </c>
      <c r="K1500" s="17">
        <v>0</v>
      </c>
      <c r="L1500" s="17">
        <v>0</v>
      </c>
      <c r="M1500" s="17">
        <v>0</v>
      </c>
      <c r="N1500" s="17">
        <v>0</v>
      </c>
      <c r="O1500" s="17">
        <v>0</v>
      </c>
      <c r="P1500" s="17">
        <v>0</v>
      </c>
      <c r="Q1500" s="17">
        <v>0</v>
      </c>
      <c r="R1500" s="17">
        <v>0</v>
      </c>
      <c r="S1500" s="17">
        <v>0</v>
      </c>
      <c r="T1500" s="17">
        <v>0</v>
      </c>
      <c r="U1500" s="105">
        <v>0</v>
      </c>
      <c r="V1500" s="105">
        <v>0</v>
      </c>
      <c r="W1500" s="11">
        <v>0</v>
      </c>
      <c r="X1500" s="11">
        <v>0</v>
      </c>
      <c r="Y1500" s="11">
        <v>0</v>
      </c>
      <c r="Z1500" s="11">
        <v>0</v>
      </c>
    </row>
    <row r="1501" spans="1:26" hidden="1" x14ac:dyDescent="0.25">
      <c r="A1501">
        <v>10</v>
      </c>
      <c r="B1501" t="str">
        <f t="shared" si="48"/>
        <v>FlCC-0431</v>
      </c>
      <c r="C1501" t="s">
        <v>321</v>
      </c>
      <c r="D1501" t="str">
        <f t="shared" si="49"/>
        <v>0431</v>
      </c>
      <c r="E1501" t="s">
        <v>452</v>
      </c>
      <c r="F1501" s="17">
        <v>0</v>
      </c>
      <c r="G1501" s="17">
        <v>0</v>
      </c>
      <c r="H1501" s="17">
        <v>0</v>
      </c>
      <c r="I1501" s="17">
        <v>0</v>
      </c>
      <c r="J1501" s="17">
        <v>0</v>
      </c>
      <c r="K1501" s="17">
        <v>0</v>
      </c>
      <c r="L1501" s="17">
        <v>0</v>
      </c>
      <c r="M1501" s="17">
        <v>0</v>
      </c>
      <c r="N1501" s="17">
        <v>0</v>
      </c>
      <c r="O1501" s="17">
        <v>0</v>
      </c>
      <c r="P1501" s="17">
        <v>0</v>
      </c>
      <c r="Q1501" s="17">
        <v>0</v>
      </c>
      <c r="R1501" s="17">
        <v>0</v>
      </c>
      <c r="S1501" s="17">
        <v>0</v>
      </c>
      <c r="T1501" s="17">
        <v>0</v>
      </c>
      <c r="U1501" s="105">
        <v>0</v>
      </c>
      <c r="V1501" s="105">
        <v>0</v>
      </c>
      <c r="W1501" s="11">
        <v>0</v>
      </c>
      <c r="X1501" s="11">
        <v>0</v>
      </c>
      <c r="Y1501" s="11">
        <v>0</v>
      </c>
      <c r="Z1501" s="11">
        <v>0</v>
      </c>
    </row>
    <row r="1502" spans="1:26" hidden="1" x14ac:dyDescent="0.25">
      <c r="A1502">
        <v>10</v>
      </c>
      <c r="B1502" t="str">
        <f t="shared" si="48"/>
        <v>FlCC-0432</v>
      </c>
      <c r="C1502" t="s">
        <v>321</v>
      </c>
      <c r="D1502" t="str">
        <f t="shared" si="49"/>
        <v>0432</v>
      </c>
      <c r="E1502" t="s">
        <v>453</v>
      </c>
      <c r="F1502" s="17">
        <v>0</v>
      </c>
      <c r="G1502" s="17">
        <v>0</v>
      </c>
      <c r="H1502" s="17">
        <v>0</v>
      </c>
      <c r="I1502" s="17">
        <v>0</v>
      </c>
      <c r="J1502" s="17">
        <v>0</v>
      </c>
      <c r="K1502" s="17">
        <v>0</v>
      </c>
      <c r="L1502" s="17">
        <v>0</v>
      </c>
      <c r="M1502" s="17">
        <v>0</v>
      </c>
      <c r="N1502" s="17">
        <v>0</v>
      </c>
      <c r="O1502" s="17">
        <v>0</v>
      </c>
      <c r="P1502" s="17">
        <v>0</v>
      </c>
      <c r="Q1502" s="17">
        <v>0</v>
      </c>
      <c r="R1502" s="17">
        <v>0</v>
      </c>
      <c r="S1502" s="17">
        <v>0</v>
      </c>
      <c r="T1502" s="17">
        <v>0</v>
      </c>
      <c r="U1502" s="105">
        <v>0</v>
      </c>
      <c r="V1502" s="105">
        <v>0</v>
      </c>
      <c r="W1502" s="11">
        <v>0</v>
      </c>
      <c r="X1502" s="11">
        <v>0</v>
      </c>
      <c r="Y1502" s="11">
        <v>0</v>
      </c>
      <c r="Z1502" s="11">
        <v>0</v>
      </c>
    </row>
    <row r="1503" spans="1:26" hidden="1" x14ac:dyDescent="0.25">
      <c r="A1503">
        <v>10</v>
      </c>
      <c r="B1503" t="str">
        <f t="shared" si="48"/>
        <v>FlCC-0433</v>
      </c>
      <c r="C1503" t="s">
        <v>321</v>
      </c>
      <c r="D1503" t="str">
        <f t="shared" si="49"/>
        <v>0433</v>
      </c>
      <c r="E1503" t="s">
        <v>454</v>
      </c>
      <c r="F1503" s="17">
        <v>0</v>
      </c>
      <c r="G1503" s="17">
        <v>0</v>
      </c>
      <c r="H1503" s="17">
        <v>0</v>
      </c>
      <c r="I1503" s="17">
        <v>0</v>
      </c>
      <c r="J1503" s="17">
        <v>0</v>
      </c>
      <c r="K1503" s="17">
        <v>0</v>
      </c>
      <c r="L1503" s="17">
        <v>0</v>
      </c>
      <c r="M1503" s="17">
        <v>0</v>
      </c>
      <c r="N1503" s="17">
        <v>0</v>
      </c>
      <c r="O1503" s="17">
        <v>0</v>
      </c>
      <c r="P1503" s="17">
        <v>0</v>
      </c>
      <c r="Q1503" s="17">
        <v>0</v>
      </c>
      <c r="R1503" s="17">
        <v>0</v>
      </c>
      <c r="S1503" s="17">
        <v>0</v>
      </c>
      <c r="T1503" s="17">
        <v>0</v>
      </c>
      <c r="U1503" s="105">
        <v>0</v>
      </c>
      <c r="V1503" s="105">
        <v>0</v>
      </c>
      <c r="W1503" s="11">
        <v>0</v>
      </c>
      <c r="X1503" s="11">
        <v>0</v>
      </c>
      <c r="Y1503" s="11">
        <v>0</v>
      </c>
      <c r="Z1503" s="11">
        <v>0</v>
      </c>
    </row>
    <row r="1504" spans="1:26" hidden="1" x14ac:dyDescent="0.25">
      <c r="A1504">
        <v>10</v>
      </c>
      <c r="B1504" t="str">
        <f t="shared" si="48"/>
        <v>FlCC-0434</v>
      </c>
      <c r="C1504" t="s">
        <v>321</v>
      </c>
      <c r="D1504" t="str">
        <f t="shared" si="49"/>
        <v>0434</v>
      </c>
      <c r="E1504" t="s">
        <v>455</v>
      </c>
      <c r="F1504" s="17">
        <v>0</v>
      </c>
      <c r="G1504" s="17">
        <v>0</v>
      </c>
      <c r="H1504" s="17">
        <v>0</v>
      </c>
      <c r="I1504" s="17">
        <v>0</v>
      </c>
      <c r="J1504" s="17">
        <v>0</v>
      </c>
      <c r="K1504" s="17">
        <v>0</v>
      </c>
      <c r="L1504" s="17">
        <v>0</v>
      </c>
      <c r="M1504" s="17">
        <v>0</v>
      </c>
      <c r="N1504" s="17">
        <v>0</v>
      </c>
      <c r="O1504" s="17">
        <v>0</v>
      </c>
      <c r="P1504" s="17">
        <v>0</v>
      </c>
      <c r="Q1504" s="17">
        <v>0</v>
      </c>
      <c r="R1504" s="17">
        <v>0</v>
      </c>
      <c r="S1504" s="17">
        <v>0</v>
      </c>
      <c r="T1504" s="17">
        <v>0</v>
      </c>
      <c r="U1504" s="105">
        <v>0</v>
      </c>
      <c r="V1504" s="105">
        <v>0</v>
      </c>
      <c r="W1504" s="11">
        <v>0</v>
      </c>
      <c r="X1504" s="11">
        <v>0</v>
      </c>
      <c r="Y1504" s="11">
        <v>0</v>
      </c>
      <c r="Z1504" s="11">
        <v>0</v>
      </c>
    </row>
    <row r="1505" spans="1:26" hidden="1" x14ac:dyDescent="0.25">
      <c r="A1505">
        <v>10</v>
      </c>
      <c r="B1505" t="str">
        <f t="shared" si="48"/>
        <v>FlCC-0435</v>
      </c>
      <c r="C1505" t="s">
        <v>321</v>
      </c>
      <c r="D1505" t="str">
        <f t="shared" si="49"/>
        <v>0435</v>
      </c>
      <c r="E1505" t="s">
        <v>456</v>
      </c>
      <c r="F1505" s="17">
        <v>0</v>
      </c>
      <c r="G1505" s="17">
        <v>0</v>
      </c>
      <c r="H1505" s="17">
        <v>0</v>
      </c>
      <c r="I1505" s="17">
        <v>0</v>
      </c>
      <c r="J1505" s="17">
        <v>0</v>
      </c>
      <c r="K1505" s="17">
        <v>0</v>
      </c>
      <c r="L1505" s="17">
        <v>0</v>
      </c>
      <c r="M1505" s="17">
        <v>0</v>
      </c>
      <c r="N1505" s="17">
        <v>0</v>
      </c>
      <c r="O1505" s="17">
        <v>0</v>
      </c>
      <c r="P1505" s="17">
        <v>0</v>
      </c>
      <c r="Q1505" s="17">
        <v>0</v>
      </c>
      <c r="R1505" s="17">
        <v>0</v>
      </c>
      <c r="S1505" s="17">
        <v>0</v>
      </c>
      <c r="T1505" s="17">
        <v>0</v>
      </c>
      <c r="U1505" s="105">
        <v>0</v>
      </c>
      <c r="V1505" s="105">
        <v>0</v>
      </c>
      <c r="W1505" s="11">
        <v>0</v>
      </c>
      <c r="X1505" s="11">
        <v>0</v>
      </c>
      <c r="Y1505" s="11">
        <v>0</v>
      </c>
      <c r="Z1505" s="11">
        <v>0</v>
      </c>
    </row>
    <row r="1506" spans="1:26" hidden="1" x14ac:dyDescent="0.25">
      <c r="A1506">
        <v>10</v>
      </c>
      <c r="B1506" t="str">
        <f t="shared" si="48"/>
        <v>FlCC-0436</v>
      </c>
      <c r="C1506" t="s">
        <v>321</v>
      </c>
      <c r="D1506" t="str">
        <f t="shared" si="49"/>
        <v>0436</v>
      </c>
      <c r="E1506" t="s">
        <v>457</v>
      </c>
      <c r="F1506" s="17">
        <v>0</v>
      </c>
      <c r="G1506" s="17">
        <v>0</v>
      </c>
      <c r="H1506" s="17">
        <v>0</v>
      </c>
      <c r="I1506" s="17">
        <v>0</v>
      </c>
      <c r="J1506" s="17">
        <v>0</v>
      </c>
      <c r="K1506" s="17">
        <v>0</v>
      </c>
      <c r="L1506" s="17">
        <v>0</v>
      </c>
      <c r="M1506" s="17">
        <v>0</v>
      </c>
      <c r="N1506" s="17">
        <v>0</v>
      </c>
      <c r="O1506" s="17">
        <v>0</v>
      </c>
      <c r="P1506" s="17">
        <v>0</v>
      </c>
      <c r="Q1506" s="17">
        <v>0</v>
      </c>
      <c r="R1506" s="17">
        <v>0</v>
      </c>
      <c r="S1506" s="17">
        <v>0</v>
      </c>
      <c r="T1506" s="17">
        <v>0</v>
      </c>
      <c r="U1506" s="105">
        <v>0</v>
      </c>
      <c r="V1506" s="105">
        <v>0</v>
      </c>
      <c r="W1506" s="11">
        <v>0</v>
      </c>
      <c r="X1506" s="11">
        <v>0</v>
      </c>
      <c r="Y1506" s="11">
        <v>0</v>
      </c>
      <c r="Z1506" s="11">
        <v>0</v>
      </c>
    </row>
    <row r="1507" spans="1:26" hidden="1" x14ac:dyDescent="0.25">
      <c r="A1507">
        <v>10</v>
      </c>
      <c r="B1507" t="str">
        <f t="shared" si="48"/>
        <v>FlCC-0440</v>
      </c>
      <c r="C1507" t="s">
        <v>321</v>
      </c>
      <c r="D1507" t="str">
        <f t="shared" si="49"/>
        <v>0440</v>
      </c>
      <c r="E1507" t="s">
        <v>458</v>
      </c>
      <c r="F1507" s="17">
        <v>0</v>
      </c>
      <c r="G1507" s="17">
        <v>0</v>
      </c>
      <c r="H1507" s="17">
        <v>0</v>
      </c>
      <c r="I1507" s="17">
        <v>0</v>
      </c>
      <c r="J1507" s="17">
        <v>0</v>
      </c>
      <c r="K1507" s="17">
        <v>0</v>
      </c>
      <c r="L1507" s="17">
        <v>0</v>
      </c>
      <c r="M1507" s="17">
        <v>0</v>
      </c>
      <c r="N1507" s="17">
        <v>0</v>
      </c>
      <c r="O1507" s="17">
        <v>0</v>
      </c>
      <c r="P1507" s="17">
        <v>0</v>
      </c>
      <c r="Q1507" s="17">
        <v>0</v>
      </c>
      <c r="R1507" s="17">
        <v>0</v>
      </c>
      <c r="S1507" s="17">
        <v>0</v>
      </c>
      <c r="T1507" s="17">
        <v>0</v>
      </c>
      <c r="U1507" s="105">
        <v>0</v>
      </c>
      <c r="V1507" s="105">
        <v>0</v>
      </c>
      <c r="W1507" s="11">
        <v>0</v>
      </c>
      <c r="X1507" s="11">
        <v>0</v>
      </c>
      <c r="Y1507" s="11">
        <v>0</v>
      </c>
      <c r="Z1507" s="11">
        <v>0</v>
      </c>
    </row>
    <row r="1508" spans="1:26" hidden="1" x14ac:dyDescent="0.25">
      <c r="A1508">
        <v>10</v>
      </c>
      <c r="B1508" t="str">
        <f t="shared" si="48"/>
        <v>FlCC-0441</v>
      </c>
      <c r="C1508" t="s">
        <v>321</v>
      </c>
      <c r="D1508" t="str">
        <f t="shared" si="49"/>
        <v>0441</v>
      </c>
      <c r="E1508" t="s">
        <v>459</v>
      </c>
      <c r="F1508" s="17">
        <v>0</v>
      </c>
      <c r="G1508" s="17">
        <v>0</v>
      </c>
      <c r="H1508" s="17">
        <v>0</v>
      </c>
      <c r="I1508" s="17">
        <v>0</v>
      </c>
      <c r="J1508" s="17">
        <v>0</v>
      </c>
      <c r="K1508" s="17">
        <v>0</v>
      </c>
      <c r="L1508" s="17">
        <v>0</v>
      </c>
      <c r="M1508" s="17">
        <v>0</v>
      </c>
      <c r="N1508" s="17">
        <v>0</v>
      </c>
      <c r="O1508" s="17">
        <v>0</v>
      </c>
      <c r="P1508" s="17">
        <v>0</v>
      </c>
      <c r="Q1508" s="17">
        <v>0</v>
      </c>
      <c r="R1508" s="17">
        <v>0</v>
      </c>
      <c r="S1508" s="17">
        <v>0</v>
      </c>
      <c r="T1508" s="17">
        <v>0</v>
      </c>
      <c r="U1508" s="105">
        <v>0</v>
      </c>
      <c r="V1508" s="105">
        <v>0</v>
      </c>
      <c r="W1508" s="11">
        <v>0</v>
      </c>
      <c r="X1508" s="11">
        <v>0</v>
      </c>
      <c r="Y1508" s="11">
        <v>0</v>
      </c>
      <c r="Z1508" s="11">
        <v>0</v>
      </c>
    </row>
    <row r="1509" spans="1:26" hidden="1" x14ac:dyDescent="0.25">
      <c r="A1509">
        <v>10</v>
      </c>
      <c r="B1509" t="str">
        <f t="shared" si="48"/>
        <v>FlCC-0442</v>
      </c>
      <c r="C1509" t="s">
        <v>321</v>
      </c>
      <c r="D1509" t="str">
        <f t="shared" si="49"/>
        <v>0442</v>
      </c>
      <c r="E1509" t="s">
        <v>460</v>
      </c>
      <c r="F1509" s="17">
        <v>0</v>
      </c>
      <c r="G1509" s="17">
        <v>0</v>
      </c>
      <c r="H1509" s="17">
        <v>0</v>
      </c>
      <c r="I1509" s="17">
        <v>0</v>
      </c>
      <c r="J1509" s="17">
        <v>0</v>
      </c>
      <c r="K1509" s="17">
        <v>0</v>
      </c>
      <c r="L1509" s="17">
        <v>0</v>
      </c>
      <c r="M1509" s="17">
        <v>0</v>
      </c>
      <c r="N1509" s="17">
        <v>0</v>
      </c>
      <c r="O1509" s="17">
        <v>0</v>
      </c>
      <c r="P1509" s="17">
        <v>0</v>
      </c>
      <c r="Q1509" s="17">
        <v>0</v>
      </c>
      <c r="R1509" s="17">
        <v>0</v>
      </c>
      <c r="S1509" s="17">
        <v>0</v>
      </c>
      <c r="T1509" s="17">
        <v>0</v>
      </c>
      <c r="U1509" s="105">
        <v>0</v>
      </c>
      <c r="V1509" s="105">
        <v>0</v>
      </c>
      <c r="W1509" s="11">
        <v>0</v>
      </c>
      <c r="X1509" s="11">
        <v>0</v>
      </c>
      <c r="Y1509" s="11">
        <v>0</v>
      </c>
      <c r="Z1509" s="11">
        <v>0</v>
      </c>
    </row>
    <row r="1510" spans="1:26" hidden="1" x14ac:dyDescent="0.25">
      <c r="A1510">
        <v>10</v>
      </c>
      <c r="B1510" t="str">
        <f t="shared" si="48"/>
        <v>FlCC-0443</v>
      </c>
      <c r="C1510" t="s">
        <v>321</v>
      </c>
      <c r="D1510" t="str">
        <f t="shared" si="49"/>
        <v>0443</v>
      </c>
      <c r="E1510" t="s">
        <v>461</v>
      </c>
      <c r="F1510" s="17">
        <v>0</v>
      </c>
      <c r="G1510" s="17">
        <v>0</v>
      </c>
      <c r="H1510" s="17">
        <v>0</v>
      </c>
      <c r="I1510" s="17">
        <v>0</v>
      </c>
      <c r="J1510" s="17">
        <v>0</v>
      </c>
      <c r="K1510" s="17">
        <v>0</v>
      </c>
      <c r="L1510" s="17">
        <v>0</v>
      </c>
      <c r="M1510" s="17">
        <v>0</v>
      </c>
      <c r="N1510" s="17">
        <v>0</v>
      </c>
      <c r="O1510" s="17">
        <v>0</v>
      </c>
      <c r="P1510" s="17">
        <v>0</v>
      </c>
      <c r="Q1510" s="17">
        <v>0</v>
      </c>
      <c r="R1510" s="17">
        <v>0</v>
      </c>
      <c r="S1510" s="17">
        <v>0</v>
      </c>
      <c r="T1510" s="17">
        <v>0</v>
      </c>
      <c r="U1510" s="105">
        <v>0</v>
      </c>
      <c r="V1510" s="105">
        <v>0</v>
      </c>
      <c r="W1510" s="11">
        <v>0</v>
      </c>
      <c r="X1510" s="11">
        <v>0</v>
      </c>
      <c r="Y1510" s="11">
        <v>0</v>
      </c>
      <c r="Z1510" s="11">
        <v>0</v>
      </c>
    </row>
    <row r="1511" spans="1:26" hidden="1" x14ac:dyDescent="0.25">
      <c r="A1511">
        <v>10</v>
      </c>
      <c r="B1511" t="str">
        <f t="shared" si="48"/>
        <v>FlCC-0450</v>
      </c>
      <c r="C1511" t="s">
        <v>321</v>
      </c>
      <c r="D1511" t="str">
        <f t="shared" si="49"/>
        <v>0450</v>
      </c>
      <c r="E1511" t="s">
        <v>462</v>
      </c>
      <c r="F1511" s="17">
        <v>0</v>
      </c>
      <c r="G1511" s="17">
        <v>0</v>
      </c>
      <c r="H1511" s="17">
        <v>0</v>
      </c>
      <c r="I1511" s="17">
        <v>0</v>
      </c>
      <c r="J1511" s="17">
        <v>0</v>
      </c>
      <c r="K1511" s="17">
        <v>0</v>
      </c>
      <c r="L1511" s="17">
        <v>0</v>
      </c>
      <c r="M1511" s="17">
        <v>0</v>
      </c>
      <c r="N1511" s="17">
        <v>0</v>
      </c>
      <c r="O1511" s="17">
        <v>0</v>
      </c>
      <c r="P1511" s="17">
        <v>0</v>
      </c>
      <c r="Q1511" s="17">
        <v>0</v>
      </c>
      <c r="R1511" s="17">
        <v>0</v>
      </c>
      <c r="S1511" s="17">
        <v>0</v>
      </c>
      <c r="T1511" s="17">
        <v>0</v>
      </c>
      <c r="U1511" s="105">
        <v>0</v>
      </c>
      <c r="V1511" s="105">
        <v>0</v>
      </c>
      <c r="W1511" s="11">
        <v>0</v>
      </c>
      <c r="X1511" s="11">
        <v>0</v>
      </c>
      <c r="Y1511" s="11">
        <v>0</v>
      </c>
      <c r="Z1511" s="11">
        <v>0</v>
      </c>
    </row>
    <row r="1512" spans="1:26" hidden="1" x14ac:dyDescent="0.25">
      <c r="A1512">
        <v>10</v>
      </c>
      <c r="B1512" t="str">
        <f t="shared" si="48"/>
        <v>FlCC-0451</v>
      </c>
      <c r="C1512" t="s">
        <v>321</v>
      </c>
      <c r="D1512" t="str">
        <f t="shared" si="49"/>
        <v>0451</v>
      </c>
      <c r="E1512" t="s">
        <v>463</v>
      </c>
      <c r="F1512" s="17">
        <v>0</v>
      </c>
      <c r="G1512" s="17">
        <v>0</v>
      </c>
      <c r="H1512" s="17">
        <v>0</v>
      </c>
      <c r="I1512" s="17">
        <v>0</v>
      </c>
      <c r="J1512" s="17">
        <v>0</v>
      </c>
      <c r="K1512" s="17">
        <v>0</v>
      </c>
      <c r="L1512" s="17">
        <v>0</v>
      </c>
      <c r="M1512" s="17">
        <v>0</v>
      </c>
      <c r="N1512" s="17">
        <v>0</v>
      </c>
      <c r="O1512" s="17">
        <v>0</v>
      </c>
      <c r="P1512" s="17">
        <v>0</v>
      </c>
      <c r="Q1512" s="17">
        <v>0</v>
      </c>
      <c r="R1512" s="17">
        <v>0</v>
      </c>
      <c r="S1512" s="17">
        <v>0</v>
      </c>
      <c r="T1512" s="17">
        <v>0</v>
      </c>
      <c r="U1512" s="105">
        <v>0</v>
      </c>
      <c r="V1512" s="105">
        <v>0</v>
      </c>
      <c r="W1512" s="11">
        <v>0</v>
      </c>
      <c r="X1512" s="11">
        <v>0</v>
      </c>
      <c r="Y1512" s="11">
        <v>0</v>
      </c>
      <c r="Z1512" s="11">
        <v>0</v>
      </c>
    </row>
    <row r="1513" spans="1:26" hidden="1" x14ac:dyDescent="0.25">
      <c r="A1513">
        <v>10</v>
      </c>
      <c r="B1513" t="str">
        <f t="shared" si="48"/>
        <v>FlCC-0452</v>
      </c>
      <c r="C1513" t="s">
        <v>321</v>
      </c>
      <c r="D1513" t="str">
        <f t="shared" si="49"/>
        <v>0452</v>
      </c>
      <c r="E1513" t="s">
        <v>464</v>
      </c>
      <c r="F1513" s="17">
        <v>0</v>
      </c>
      <c r="G1513" s="17">
        <v>0</v>
      </c>
      <c r="H1513" s="17">
        <v>0</v>
      </c>
      <c r="I1513" s="17">
        <v>0</v>
      </c>
      <c r="J1513" s="17">
        <v>0</v>
      </c>
      <c r="K1513" s="17">
        <v>0</v>
      </c>
      <c r="L1513" s="17">
        <v>0</v>
      </c>
      <c r="M1513" s="17">
        <v>0</v>
      </c>
      <c r="N1513" s="17">
        <v>0</v>
      </c>
      <c r="O1513" s="17">
        <v>0</v>
      </c>
      <c r="P1513" s="17">
        <v>0</v>
      </c>
      <c r="Q1513" s="17">
        <v>0</v>
      </c>
      <c r="R1513" s="17">
        <v>0</v>
      </c>
      <c r="S1513" s="17">
        <v>0</v>
      </c>
      <c r="T1513" s="17">
        <v>0</v>
      </c>
      <c r="U1513" s="105">
        <v>0</v>
      </c>
      <c r="V1513" s="105">
        <v>0</v>
      </c>
      <c r="W1513" s="11">
        <v>0</v>
      </c>
      <c r="X1513" s="11">
        <v>0</v>
      </c>
      <c r="Y1513" s="11">
        <v>0</v>
      </c>
      <c r="Z1513" s="11">
        <v>0</v>
      </c>
    </row>
    <row r="1514" spans="1:26" hidden="1" x14ac:dyDescent="0.25">
      <c r="A1514">
        <v>10</v>
      </c>
      <c r="B1514" t="str">
        <f t="shared" si="48"/>
        <v>FlCC-0453</v>
      </c>
      <c r="C1514" t="s">
        <v>321</v>
      </c>
      <c r="D1514" t="str">
        <f t="shared" si="49"/>
        <v>0453</v>
      </c>
      <c r="E1514" t="s">
        <v>465</v>
      </c>
      <c r="F1514" s="17">
        <v>0</v>
      </c>
      <c r="G1514" s="17">
        <v>0</v>
      </c>
      <c r="H1514" s="17">
        <v>0</v>
      </c>
      <c r="I1514" s="17">
        <v>0</v>
      </c>
      <c r="J1514" s="17">
        <v>0</v>
      </c>
      <c r="K1514" s="17">
        <v>0</v>
      </c>
      <c r="L1514" s="17">
        <v>0</v>
      </c>
      <c r="M1514" s="17">
        <v>0</v>
      </c>
      <c r="N1514" s="17">
        <v>0</v>
      </c>
      <c r="O1514" s="17">
        <v>0</v>
      </c>
      <c r="P1514" s="17">
        <v>0</v>
      </c>
      <c r="Q1514" s="17">
        <v>0</v>
      </c>
      <c r="R1514" s="17">
        <v>0</v>
      </c>
      <c r="S1514" s="17">
        <v>0</v>
      </c>
      <c r="T1514" s="17">
        <v>0</v>
      </c>
      <c r="U1514" s="105">
        <v>0</v>
      </c>
      <c r="V1514" s="105">
        <v>0</v>
      </c>
      <c r="W1514" s="11">
        <v>0</v>
      </c>
      <c r="X1514" s="11">
        <v>0</v>
      </c>
      <c r="Y1514" s="11">
        <v>0</v>
      </c>
      <c r="Z1514" s="11">
        <v>0</v>
      </c>
    </row>
    <row r="1515" spans="1:26" hidden="1" x14ac:dyDescent="0.25">
      <c r="A1515">
        <v>10</v>
      </c>
      <c r="B1515" t="str">
        <f t="shared" si="48"/>
        <v>FlCC-0454</v>
      </c>
      <c r="C1515" t="s">
        <v>321</v>
      </c>
      <c r="D1515" t="str">
        <f t="shared" si="49"/>
        <v>0454</v>
      </c>
      <c r="E1515" t="s">
        <v>466</v>
      </c>
      <c r="F1515" s="17">
        <v>0</v>
      </c>
      <c r="G1515" s="17">
        <v>0</v>
      </c>
      <c r="H1515" s="17">
        <v>0</v>
      </c>
      <c r="I1515" s="17">
        <v>0</v>
      </c>
      <c r="J1515" s="17">
        <v>0</v>
      </c>
      <c r="K1515" s="17">
        <v>0</v>
      </c>
      <c r="L1515" s="17">
        <v>0</v>
      </c>
      <c r="M1515" s="17">
        <v>0</v>
      </c>
      <c r="N1515" s="17">
        <v>0</v>
      </c>
      <c r="O1515" s="17">
        <v>0</v>
      </c>
      <c r="P1515" s="17">
        <v>0</v>
      </c>
      <c r="Q1515" s="17">
        <v>0</v>
      </c>
      <c r="R1515" s="17">
        <v>0</v>
      </c>
      <c r="S1515" s="17">
        <v>0</v>
      </c>
      <c r="T1515" s="17">
        <v>0</v>
      </c>
      <c r="U1515" s="105">
        <v>0</v>
      </c>
      <c r="V1515" s="105">
        <v>0</v>
      </c>
      <c r="W1515" s="11">
        <v>0</v>
      </c>
      <c r="X1515" s="11">
        <v>0</v>
      </c>
      <c r="Y1515" s="11">
        <v>0</v>
      </c>
      <c r="Z1515" s="11">
        <v>0</v>
      </c>
    </row>
    <row r="1516" spans="1:26" hidden="1" x14ac:dyDescent="0.25">
      <c r="A1516">
        <v>10</v>
      </c>
      <c r="B1516" t="str">
        <f t="shared" si="48"/>
        <v>FlCC-0455</v>
      </c>
      <c r="C1516" t="s">
        <v>321</v>
      </c>
      <c r="D1516" t="str">
        <f t="shared" si="49"/>
        <v>0455</v>
      </c>
      <c r="E1516" t="s">
        <v>467</v>
      </c>
      <c r="F1516" s="17">
        <v>0</v>
      </c>
      <c r="G1516" s="17">
        <v>0</v>
      </c>
      <c r="H1516" s="17">
        <v>0</v>
      </c>
      <c r="I1516" s="17">
        <v>0</v>
      </c>
      <c r="J1516" s="17">
        <v>0</v>
      </c>
      <c r="K1516" s="17">
        <v>0</v>
      </c>
      <c r="L1516" s="17">
        <v>0</v>
      </c>
      <c r="M1516" s="17">
        <v>0</v>
      </c>
      <c r="N1516" s="17">
        <v>0</v>
      </c>
      <c r="O1516" s="17">
        <v>0</v>
      </c>
      <c r="P1516" s="17">
        <v>0</v>
      </c>
      <c r="Q1516" s="17">
        <v>0</v>
      </c>
      <c r="R1516" s="17">
        <v>0</v>
      </c>
      <c r="S1516" s="17">
        <v>0</v>
      </c>
      <c r="T1516" s="17">
        <v>0</v>
      </c>
      <c r="U1516" s="105">
        <v>0</v>
      </c>
      <c r="V1516" s="105">
        <v>0</v>
      </c>
      <c r="W1516" s="11">
        <v>0</v>
      </c>
      <c r="X1516" s="11">
        <v>0</v>
      </c>
      <c r="Y1516" s="11">
        <v>0</v>
      </c>
      <c r="Z1516" s="11">
        <v>0</v>
      </c>
    </row>
    <row r="1517" spans="1:26" hidden="1" x14ac:dyDescent="0.25">
      <c r="A1517">
        <v>10</v>
      </c>
      <c r="B1517" t="str">
        <f t="shared" si="48"/>
        <v>FlCC-046</v>
      </c>
      <c r="C1517" t="s">
        <v>321</v>
      </c>
      <c r="D1517" t="str">
        <f t="shared" si="49"/>
        <v>046</v>
      </c>
      <c r="E1517" t="s">
        <v>468</v>
      </c>
      <c r="F1517" s="17">
        <v>0</v>
      </c>
      <c r="G1517" s="17">
        <v>0</v>
      </c>
      <c r="H1517" s="17">
        <v>0</v>
      </c>
      <c r="I1517" s="17">
        <v>0</v>
      </c>
      <c r="J1517" s="17">
        <v>0</v>
      </c>
      <c r="K1517" s="17">
        <v>0</v>
      </c>
      <c r="L1517" s="17">
        <v>0</v>
      </c>
      <c r="M1517" s="17">
        <v>0</v>
      </c>
      <c r="N1517" s="17">
        <v>0</v>
      </c>
      <c r="O1517" s="17">
        <v>0</v>
      </c>
      <c r="P1517" s="17">
        <v>0</v>
      </c>
      <c r="Q1517" s="17">
        <v>0</v>
      </c>
      <c r="R1517" s="17">
        <v>0</v>
      </c>
      <c r="S1517" s="17">
        <v>0</v>
      </c>
      <c r="T1517" s="17">
        <v>0</v>
      </c>
      <c r="U1517" s="105">
        <v>0</v>
      </c>
      <c r="V1517" s="105">
        <v>0</v>
      </c>
      <c r="W1517" s="11">
        <v>0</v>
      </c>
      <c r="X1517" s="11">
        <v>0</v>
      </c>
      <c r="Y1517" s="11">
        <v>0</v>
      </c>
      <c r="Z1517" s="11">
        <v>0</v>
      </c>
    </row>
    <row r="1518" spans="1:26" hidden="1" x14ac:dyDescent="0.25">
      <c r="A1518">
        <v>10</v>
      </c>
      <c r="B1518" t="str">
        <f t="shared" si="48"/>
        <v>FlCC-0470</v>
      </c>
      <c r="C1518" t="s">
        <v>321</v>
      </c>
      <c r="D1518" t="str">
        <f t="shared" si="49"/>
        <v>0470</v>
      </c>
      <c r="E1518" t="s">
        <v>469</v>
      </c>
      <c r="F1518" s="17">
        <v>0</v>
      </c>
      <c r="G1518" s="17">
        <v>0</v>
      </c>
      <c r="H1518" s="17">
        <v>0</v>
      </c>
      <c r="I1518" s="17">
        <v>0</v>
      </c>
      <c r="J1518" s="17">
        <v>0</v>
      </c>
      <c r="K1518" s="17">
        <v>0</v>
      </c>
      <c r="L1518" s="17">
        <v>0</v>
      </c>
      <c r="M1518" s="17">
        <v>0</v>
      </c>
      <c r="N1518" s="17">
        <v>0</v>
      </c>
      <c r="O1518" s="17">
        <v>0</v>
      </c>
      <c r="P1518" s="17">
        <v>0</v>
      </c>
      <c r="Q1518" s="17">
        <v>0</v>
      </c>
      <c r="R1518" s="17">
        <v>0</v>
      </c>
      <c r="S1518" s="17">
        <v>0</v>
      </c>
      <c r="T1518" s="17">
        <v>0</v>
      </c>
      <c r="U1518" s="105">
        <v>0</v>
      </c>
      <c r="V1518" s="105">
        <v>0</v>
      </c>
      <c r="W1518" s="11">
        <v>0</v>
      </c>
      <c r="X1518" s="11">
        <v>0</v>
      </c>
      <c r="Y1518" s="11">
        <v>0</v>
      </c>
      <c r="Z1518" s="11">
        <v>0</v>
      </c>
    </row>
    <row r="1519" spans="1:26" hidden="1" x14ac:dyDescent="0.25">
      <c r="A1519">
        <v>10</v>
      </c>
      <c r="B1519" t="str">
        <f t="shared" si="48"/>
        <v>FlCC-0471</v>
      </c>
      <c r="C1519" t="s">
        <v>321</v>
      </c>
      <c r="D1519" t="str">
        <f t="shared" si="49"/>
        <v>0471</v>
      </c>
      <c r="E1519" t="s">
        <v>470</v>
      </c>
      <c r="F1519" s="17">
        <v>0</v>
      </c>
      <c r="G1519" s="17">
        <v>0</v>
      </c>
      <c r="H1519" s="17">
        <v>0</v>
      </c>
      <c r="I1519" s="17">
        <v>0</v>
      </c>
      <c r="J1519" s="17">
        <v>0</v>
      </c>
      <c r="K1519" s="17">
        <v>0</v>
      </c>
      <c r="L1519" s="17">
        <v>0</v>
      </c>
      <c r="M1519" s="17">
        <v>0</v>
      </c>
      <c r="N1519" s="17">
        <v>0</v>
      </c>
      <c r="O1519" s="17">
        <v>0</v>
      </c>
      <c r="P1519" s="17">
        <v>0</v>
      </c>
      <c r="Q1519" s="17">
        <v>0</v>
      </c>
      <c r="R1519" s="17">
        <v>0</v>
      </c>
      <c r="S1519" s="17">
        <v>0</v>
      </c>
      <c r="T1519" s="17">
        <v>0</v>
      </c>
      <c r="U1519" s="105">
        <v>0</v>
      </c>
      <c r="V1519" s="105">
        <v>0</v>
      </c>
      <c r="W1519" s="11">
        <v>0</v>
      </c>
      <c r="X1519" s="11">
        <v>0</v>
      </c>
      <c r="Y1519" s="11">
        <v>0</v>
      </c>
      <c r="Z1519" s="11">
        <v>0</v>
      </c>
    </row>
    <row r="1520" spans="1:26" hidden="1" x14ac:dyDescent="0.25">
      <c r="A1520">
        <v>10</v>
      </c>
      <c r="B1520" t="str">
        <f t="shared" si="48"/>
        <v>FlCC-0472</v>
      </c>
      <c r="C1520" t="s">
        <v>321</v>
      </c>
      <c r="D1520" t="str">
        <f t="shared" si="49"/>
        <v>0472</v>
      </c>
      <c r="E1520" t="s">
        <v>471</v>
      </c>
      <c r="F1520" s="17">
        <v>0</v>
      </c>
      <c r="G1520" s="17">
        <v>0</v>
      </c>
      <c r="H1520" s="17">
        <v>0</v>
      </c>
      <c r="I1520" s="17">
        <v>0</v>
      </c>
      <c r="J1520" s="17">
        <v>0</v>
      </c>
      <c r="K1520" s="17">
        <v>0</v>
      </c>
      <c r="L1520" s="17">
        <v>0</v>
      </c>
      <c r="M1520" s="17">
        <v>0</v>
      </c>
      <c r="N1520" s="17">
        <v>0</v>
      </c>
      <c r="O1520" s="17">
        <v>0</v>
      </c>
      <c r="P1520" s="17">
        <v>0</v>
      </c>
      <c r="Q1520" s="17">
        <v>0</v>
      </c>
      <c r="R1520" s="17">
        <v>0</v>
      </c>
      <c r="S1520" s="17">
        <v>0</v>
      </c>
      <c r="T1520" s="17">
        <v>0</v>
      </c>
      <c r="U1520" s="105">
        <v>0</v>
      </c>
      <c r="V1520" s="105">
        <v>0</v>
      </c>
      <c r="W1520" s="11">
        <v>0</v>
      </c>
      <c r="X1520" s="11">
        <v>0</v>
      </c>
      <c r="Y1520" s="11">
        <v>0</v>
      </c>
      <c r="Z1520" s="11">
        <v>0</v>
      </c>
    </row>
    <row r="1521" spans="1:26" hidden="1" x14ac:dyDescent="0.25">
      <c r="A1521">
        <v>10</v>
      </c>
      <c r="B1521" t="str">
        <f t="shared" si="48"/>
        <v>FlCC-0473</v>
      </c>
      <c r="C1521" t="s">
        <v>321</v>
      </c>
      <c r="D1521" t="str">
        <f t="shared" si="49"/>
        <v>0473</v>
      </c>
      <c r="E1521" t="s">
        <v>472</v>
      </c>
      <c r="F1521" s="17">
        <v>0</v>
      </c>
      <c r="G1521" s="17">
        <v>0</v>
      </c>
      <c r="H1521" s="17">
        <v>0</v>
      </c>
      <c r="I1521" s="17">
        <v>0</v>
      </c>
      <c r="J1521" s="17">
        <v>0</v>
      </c>
      <c r="K1521" s="17">
        <v>0</v>
      </c>
      <c r="L1521" s="17">
        <v>0</v>
      </c>
      <c r="M1521" s="17">
        <v>0</v>
      </c>
      <c r="N1521" s="17">
        <v>0</v>
      </c>
      <c r="O1521" s="17">
        <v>0</v>
      </c>
      <c r="P1521" s="17">
        <v>0</v>
      </c>
      <c r="Q1521" s="17">
        <v>0</v>
      </c>
      <c r="R1521" s="17">
        <v>0</v>
      </c>
      <c r="S1521" s="17">
        <v>0</v>
      </c>
      <c r="T1521" s="17">
        <v>0</v>
      </c>
      <c r="U1521" s="105">
        <v>0</v>
      </c>
      <c r="V1521" s="105">
        <v>0</v>
      </c>
      <c r="W1521" s="11">
        <v>0</v>
      </c>
      <c r="X1521" s="11">
        <v>0</v>
      </c>
      <c r="Y1521" s="11">
        <v>0</v>
      </c>
      <c r="Z1521" s="11">
        <v>0</v>
      </c>
    </row>
    <row r="1522" spans="1:26" hidden="1" x14ac:dyDescent="0.25">
      <c r="A1522">
        <v>10</v>
      </c>
      <c r="B1522" t="str">
        <f t="shared" si="48"/>
        <v>FlCC-0474</v>
      </c>
      <c r="C1522" t="s">
        <v>321</v>
      </c>
      <c r="D1522" t="str">
        <f t="shared" si="49"/>
        <v>0474</v>
      </c>
      <c r="E1522" t="s">
        <v>473</v>
      </c>
      <c r="F1522" s="17">
        <v>0</v>
      </c>
      <c r="G1522" s="17">
        <v>0</v>
      </c>
      <c r="H1522" s="17">
        <v>0</v>
      </c>
      <c r="I1522" s="17">
        <v>0</v>
      </c>
      <c r="J1522" s="17">
        <v>0</v>
      </c>
      <c r="K1522" s="17">
        <v>0</v>
      </c>
      <c r="L1522" s="17">
        <v>0</v>
      </c>
      <c r="M1522" s="17">
        <v>0</v>
      </c>
      <c r="N1522" s="17">
        <v>0</v>
      </c>
      <c r="O1522" s="17">
        <v>0</v>
      </c>
      <c r="P1522" s="17">
        <v>0</v>
      </c>
      <c r="Q1522" s="17">
        <v>0</v>
      </c>
      <c r="R1522" s="17">
        <v>0</v>
      </c>
      <c r="S1522" s="17">
        <v>0</v>
      </c>
      <c r="T1522" s="17">
        <v>0</v>
      </c>
      <c r="U1522" s="105">
        <v>0</v>
      </c>
      <c r="V1522" s="105">
        <v>0</v>
      </c>
      <c r="W1522" s="11">
        <v>0</v>
      </c>
      <c r="X1522" s="11">
        <v>0</v>
      </c>
      <c r="Y1522" s="11">
        <v>0</v>
      </c>
      <c r="Z1522" s="11">
        <v>0</v>
      </c>
    </row>
    <row r="1523" spans="1:26" hidden="1" x14ac:dyDescent="0.25">
      <c r="A1523">
        <v>10</v>
      </c>
      <c r="B1523" t="str">
        <f t="shared" si="48"/>
        <v>FlCC-0480</v>
      </c>
      <c r="C1523" t="s">
        <v>321</v>
      </c>
      <c r="D1523" t="str">
        <f t="shared" si="49"/>
        <v>0480</v>
      </c>
      <c r="E1523" t="s">
        <v>474</v>
      </c>
      <c r="F1523" s="17">
        <v>0</v>
      </c>
      <c r="G1523" s="17">
        <v>0</v>
      </c>
      <c r="H1523" s="17">
        <v>0</v>
      </c>
      <c r="I1523" s="17">
        <v>0</v>
      </c>
      <c r="J1523" s="17">
        <v>0</v>
      </c>
      <c r="K1523" s="17">
        <v>0</v>
      </c>
      <c r="L1523" s="17">
        <v>0</v>
      </c>
      <c r="M1523" s="17">
        <v>0</v>
      </c>
      <c r="N1523" s="17">
        <v>0</v>
      </c>
      <c r="O1523" s="17">
        <v>0</v>
      </c>
      <c r="P1523" s="17">
        <v>0</v>
      </c>
      <c r="Q1523" s="17">
        <v>0</v>
      </c>
      <c r="R1523" s="17">
        <v>0</v>
      </c>
      <c r="S1523" s="17">
        <v>0</v>
      </c>
      <c r="T1523" s="17">
        <v>0</v>
      </c>
      <c r="U1523" s="105">
        <v>0</v>
      </c>
      <c r="V1523" s="105">
        <v>0</v>
      </c>
      <c r="W1523" s="11">
        <v>0</v>
      </c>
      <c r="X1523" s="11">
        <v>0</v>
      </c>
      <c r="Y1523" s="11">
        <v>0</v>
      </c>
      <c r="Z1523" s="11">
        <v>0</v>
      </c>
    </row>
    <row r="1524" spans="1:26" hidden="1" x14ac:dyDescent="0.25">
      <c r="A1524">
        <v>10</v>
      </c>
      <c r="B1524" t="str">
        <f t="shared" si="48"/>
        <v>FlCC-0481</v>
      </c>
      <c r="C1524" t="s">
        <v>321</v>
      </c>
      <c r="D1524" t="str">
        <f t="shared" si="49"/>
        <v>0481</v>
      </c>
      <c r="E1524" t="s">
        <v>475</v>
      </c>
      <c r="F1524" s="17">
        <v>0</v>
      </c>
      <c r="G1524" s="17">
        <v>0</v>
      </c>
      <c r="H1524" s="17">
        <v>0</v>
      </c>
      <c r="I1524" s="17">
        <v>0</v>
      </c>
      <c r="J1524" s="17">
        <v>0</v>
      </c>
      <c r="K1524" s="17">
        <v>0</v>
      </c>
      <c r="L1524" s="17">
        <v>0</v>
      </c>
      <c r="M1524" s="17">
        <v>0</v>
      </c>
      <c r="N1524" s="17">
        <v>0</v>
      </c>
      <c r="O1524" s="17">
        <v>0</v>
      </c>
      <c r="P1524" s="17">
        <v>0</v>
      </c>
      <c r="Q1524" s="17">
        <v>0</v>
      </c>
      <c r="R1524" s="17">
        <v>0</v>
      </c>
      <c r="S1524" s="17">
        <v>0</v>
      </c>
      <c r="T1524" s="17">
        <v>0</v>
      </c>
      <c r="U1524" s="105">
        <v>0</v>
      </c>
      <c r="V1524" s="105">
        <v>0</v>
      </c>
      <c r="W1524" s="11">
        <v>0</v>
      </c>
      <c r="X1524" s="11">
        <v>0</v>
      </c>
      <c r="Y1524" s="11">
        <v>0</v>
      </c>
      <c r="Z1524" s="11">
        <v>0</v>
      </c>
    </row>
    <row r="1525" spans="1:26" hidden="1" x14ac:dyDescent="0.25">
      <c r="A1525">
        <v>10</v>
      </c>
      <c r="B1525" t="str">
        <f t="shared" si="48"/>
        <v>FlCC-0482</v>
      </c>
      <c r="C1525" t="s">
        <v>321</v>
      </c>
      <c r="D1525" t="str">
        <f t="shared" si="49"/>
        <v>0482</v>
      </c>
      <c r="E1525" t="s">
        <v>476</v>
      </c>
      <c r="F1525" s="17">
        <v>0</v>
      </c>
      <c r="G1525" s="17">
        <v>0</v>
      </c>
      <c r="H1525" s="17">
        <v>0</v>
      </c>
      <c r="I1525" s="17">
        <v>0</v>
      </c>
      <c r="J1525" s="17">
        <v>0</v>
      </c>
      <c r="K1525" s="17">
        <v>0</v>
      </c>
      <c r="L1525" s="17">
        <v>0</v>
      </c>
      <c r="M1525" s="17">
        <v>0</v>
      </c>
      <c r="N1525" s="17">
        <v>0</v>
      </c>
      <c r="O1525" s="17">
        <v>0</v>
      </c>
      <c r="P1525" s="17">
        <v>0</v>
      </c>
      <c r="Q1525" s="17">
        <v>0</v>
      </c>
      <c r="R1525" s="17">
        <v>0</v>
      </c>
      <c r="S1525" s="17">
        <v>0</v>
      </c>
      <c r="T1525" s="17">
        <v>0</v>
      </c>
      <c r="U1525" s="105">
        <v>0</v>
      </c>
      <c r="V1525" s="105">
        <v>0</v>
      </c>
      <c r="W1525" s="11">
        <v>0</v>
      </c>
      <c r="X1525" s="11">
        <v>0</v>
      </c>
      <c r="Y1525" s="11">
        <v>0</v>
      </c>
      <c r="Z1525" s="11">
        <v>0</v>
      </c>
    </row>
    <row r="1526" spans="1:26" hidden="1" x14ac:dyDescent="0.25">
      <c r="A1526">
        <v>10</v>
      </c>
      <c r="B1526" t="str">
        <f t="shared" si="48"/>
        <v>FlCC-0483</v>
      </c>
      <c r="C1526" t="s">
        <v>321</v>
      </c>
      <c r="D1526" t="str">
        <f t="shared" si="49"/>
        <v>0483</v>
      </c>
      <c r="E1526" t="s">
        <v>477</v>
      </c>
      <c r="F1526" s="17">
        <v>0</v>
      </c>
      <c r="G1526" s="17">
        <v>0</v>
      </c>
      <c r="H1526" s="17">
        <v>0</v>
      </c>
      <c r="I1526" s="17">
        <v>0</v>
      </c>
      <c r="J1526" s="17">
        <v>0</v>
      </c>
      <c r="K1526" s="17">
        <v>0</v>
      </c>
      <c r="L1526" s="17">
        <v>0</v>
      </c>
      <c r="M1526" s="17">
        <v>0</v>
      </c>
      <c r="N1526" s="17">
        <v>0</v>
      </c>
      <c r="O1526" s="17">
        <v>0</v>
      </c>
      <c r="P1526" s="17">
        <v>0</v>
      </c>
      <c r="Q1526" s="17">
        <v>0</v>
      </c>
      <c r="R1526" s="17">
        <v>0</v>
      </c>
      <c r="S1526" s="17">
        <v>0</v>
      </c>
      <c r="T1526" s="17">
        <v>0</v>
      </c>
      <c r="U1526" s="105">
        <v>0</v>
      </c>
      <c r="V1526" s="105">
        <v>0</v>
      </c>
      <c r="W1526" s="11">
        <v>0</v>
      </c>
      <c r="X1526" s="11">
        <v>0</v>
      </c>
      <c r="Y1526" s="11">
        <v>0</v>
      </c>
      <c r="Z1526" s="11">
        <v>0</v>
      </c>
    </row>
    <row r="1527" spans="1:26" hidden="1" x14ac:dyDescent="0.25">
      <c r="A1527">
        <v>10</v>
      </c>
      <c r="B1527" t="str">
        <f t="shared" si="48"/>
        <v>FlCC-0484</v>
      </c>
      <c r="C1527" t="s">
        <v>321</v>
      </c>
      <c r="D1527" t="str">
        <f t="shared" si="49"/>
        <v>0484</v>
      </c>
      <c r="E1527" t="s">
        <v>478</v>
      </c>
      <c r="F1527" s="17">
        <v>0</v>
      </c>
      <c r="G1527" s="17">
        <v>0</v>
      </c>
      <c r="H1527" s="17">
        <v>0</v>
      </c>
      <c r="I1527" s="17">
        <v>0</v>
      </c>
      <c r="J1527" s="17">
        <v>0</v>
      </c>
      <c r="K1527" s="17">
        <v>0</v>
      </c>
      <c r="L1527" s="17">
        <v>0</v>
      </c>
      <c r="M1527" s="17">
        <v>0</v>
      </c>
      <c r="N1527" s="17">
        <v>0</v>
      </c>
      <c r="O1527" s="17">
        <v>0</v>
      </c>
      <c r="P1527" s="17">
        <v>0</v>
      </c>
      <c r="Q1527" s="17">
        <v>0</v>
      </c>
      <c r="R1527" s="17">
        <v>0</v>
      </c>
      <c r="S1527" s="17">
        <v>0</v>
      </c>
      <c r="T1527" s="17">
        <v>0</v>
      </c>
      <c r="U1527" s="105">
        <v>0</v>
      </c>
      <c r="V1527" s="105">
        <v>0</v>
      </c>
      <c r="W1527" s="11">
        <v>0</v>
      </c>
      <c r="X1527" s="11">
        <v>0</v>
      </c>
      <c r="Y1527" s="11">
        <v>0</v>
      </c>
      <c r="Z1527" s="11">
        <v>0</v>
      </c>
    </row>
    <row r="1528" spans="1:26" hidden="1" x14ac:dyDescent="0.25">
      <c r="A1528">
        <v>10</v>
      </c>
      <c r="B1528" t="str">
        <f t="shared" si="48"/>
        <v>FlCC-0485</v>
      </c>
      <c r="C1528" t="s">
        <v>321</v>
      </c>
      <c r="D1528" t="str">
        <f t="shared" si="49"/>
        <v>0485</v>
      </c>
      <c r="E1528" t="s">
        <v>479</v>
      </c>
      <c r="F1528" s="17">
        <v>0</v>
      </c>
      <c r="G1528" s="17">
        <v>0</v>
      </c>
      <c r="H1528" s="17">
        <v>0</v>
      </c>
      <c r="I1528" s="17">
        <v>0</v>
      </c>
      <c r="J1528" s="17">
        <v>0</v>
      </c>
      <c r="K1528" s="17">
        <v>0</v>
      </c>
      <c r="L1528" s="17">
        <v>0</v>
      </c>
      <c r="M1528" s="17">
        <v>0</v>
      </c>
      <c r="N1528" s="17">
        <v>0</v>
      </c>
      <c r="O1528" s="17">
        <v>0</v>
      </c>
      <c r="P1528" s="17">
        <v>0</v>
      </c>
      <c r="Q1528" s="17">
        <v>0</v>
      </c>
      <c r="R1528" s="17">
        <v>0</v>
      </c>
      <c r="S1528" s="17">
        <v>0</v>
      </c>
      <c r="T1528" s="17">
        <v>0</v>
      </c>
      <c r="U1528" s="105">
        <v>0</v>
      </c>
      <c r="V1528" s="105">
        <v>0</v>
      </c>
      <c r="W1528" s="11">
        <v>0</v>
      </c>
      <c r="X1528" s="11">
        <v>0</v>
      </c>
      <c r="Y1528" s="11">
        <v>0</v>
      </c>
      <c r="Z1528" s="11">
        <v>0</v>
      </c>
    </row>
    <row r="1529" spans="1:26" hidden="1" x14ac:dyDescent="0.25">
      <c r="A1529">
        <v>10</v>
      </c>
      <c r="B1529" t="str">
        <f t="shared" si="48"/>
        <v>FlCC-0486</v>
      </c>
      <c r="C1529" t="s">
        <v>321</v>
      </c>
      <c r="D1529" t="str">
        <f t="shared" si="49"/>
        <v>0486</v>
      </c>
      <c r="E1529" t="s">
        <v>480</v>
      </c>
      <c r="F1529" s="17">
        <v>0</v>
      </c>
      <c r="G1529" s="17">
        <v>0</v>
      </c>
      <c r="H1529" s="17">
        <v>0</v>
      </c>
      <c r="I1529" s="17">
        <v>0</v>
      </c>
      <c r="J1529" s="17">
        <v>0</v>
      </c>
      <c r="K1529" s="17">
        <v>0</v>
      </c>
      <c r="L1529" s="17">
        <v>0</v>
      </c>
      <c r="M1529" s="17">
        <v>0</v>
      </c>
      <c r="N1529" s="17">
        <v>0</v>
      </c>
      <c r="O1529" s="17">
        <v>0</v>
      </c>
      <c r="P1529" s="17">
        <v>0</v>
      </c>
      <c r="Q1529" s="17">
        <v>0</v>
      </c>
      <c r="R1529" s="17">
        <v>0</v>
      </c>
      <c r="S1529" s="17">
        <v>0</v>
      </c>
      <c r="T1529" s="17">
        <v>0</v>
      </c>
      <c r="U1529" s="105">
        <v>0</v>
      </c>
      <c r="V1529" s="105">
        <v>0</v>
      </c>
      <c r="W1529" s="11">
        <v>0</v>
      </c>
      <c r="X1529" s="11">
        <v>0</v>
      </c>
      <c r="Y1529" s="11">
        <v>0</v>
      </c>
      <c r="Z1529" s="11">
        <v>0</v>
      </c>
    </row>
    <row r="1530" spans="1:26" hidden="1" x14ac:dyDescent="0.25">
      <c r="A1530">
        <v>10</v>
      </c>
      <c r="B1530" t="str">
        <f t="shared" si="48"/>
        <v>FlCC-0487</v>
      </c>
      <c r="C1530" t="s">
        <v>321</v>
      </c>
      <c r="D1530" t="str">
        <f t="shared" si="49"/>
        <v>0487</v>
      </c>
      <c r="E1530" t="s">
        <v>481</v>
      </c>
      <c r="F1530" s="17">
        <v>0</v>
      </c>
      <c r="G1530" s="17">
        <v>0</v>
      </c>
      <c r="H1530" s="17">
        <v>0</v>
      </c>
      <c r="I1530" s="17">
        <v>0</v>
      </c>
      <c r="J1530" s="17">
        <v>0</v>
      </c>
      <c r="K1530" s="17">
        <v>0</v>
      </c>
      <c r="L1530" s="17">
        <v>0</v>
      </c>
      <c r="M1530" s="17">
        <v>0</v>
      </c>
      <c r="N1530" s="17">
        <v>0</v>
      </c>
      <c r="O1530" s="17">
        <v>0</v>
      </c>
      <c r="P1530" s="17">
        <v>0</v>
      </c>
      <c r="Q1530" s="17">
        <v>0</v>
      </c>
      <c r="R1530" s="17">
        <v>0</v>
      </c>
      <c r="S1530" s="17">
        <v>0</v>
      </c>
      <c r="T1530" s="17">
        <v>0</v>
      </c>
      <c r="U1530" s="105">
        <v>0</v>
      </c>
      <c r="V1530" s="105">
        <v>0</v>
      </c>
      <c r="W1530" s="11">
        <v>0</v>
      </c>
      <c r="X1530" s="11">
        <v>0</v>
      </c>
      <c r="Y1530" s="11">
        <v>0</v>
      </c>
      <c r="Z1530" s="11">
        <v>0</v>
      </c>
    </row>
    <row r="1531" spans="1:26" hidden="1" x14ac:dyDescent="0.25">
      <c r="A1531">
        <v>10</v>
      </c>
      <c r="B1531" t="str">
        <f t="shared" si="48"/>
        <v>FlCC-049</v>
      </c>
      <c r="C1531" t="s">
        <v>321</v>
      </c>
      <c r="D1531" t="str">
        <f t="shared" si="49"/>
        <v>049</v>
      </c>
      <c r="E1531" t="s">
        <v>482</v>
      </c>
      <c r="F1531" s="17">
        <v>0</v>
      </c>
      <c r="G1531" s="17">
        <v>0</v>
      </c>
      <c r="H1531" s="17">
        <v>0</v>
      </c>
      <c r="I1531" s="17">
        <v>0</v>
      </c>
      <c r="J1531" s="17">
        <v>0</v>
      </c>
      <c r="K1531" s="17">
        <v>0</v>
      </c>
      <c r="L1531" s="17">
        <v>0</v>
      </c>
      <c r="M1531" s="17">
        <v>0</v>
      </c>
      <c r="N1531" s="17">
        <v>0</v>
      </c>
      <c r="O1531" s="17">
        <v>0</v>
      </c>
      <c r="P1531" s="17">
        <v>0</v>
      </c>
      <c r="Q1531" s="17">
        <v>0</v>
      </c>
      <c r="R1531" s="17">
        <v>0</v>
      </c>
      <c r="S1531" s="17">
        <v>0</v>
      </c>
      <c r="T1531" s="17">
        <v>0</v>
      </c>
      <c r="U1531" s="105">
        <v>0</v>
      </c>
      <c r="V1531" s="105">
        <v>0</v>
      </c>
      <c r="W1531" s="11">
        <v>0</v>
      </c>
      <c r="X1531" s="11">
        <v>0</v>
      </c>
      <c r="Y1531" s="11">
        <v>0</v>
      </c>
      <c r="Z1531" s="11">
        <v>0</v>
      </c>
    </row>
    <row r="1532" spans="1:26" hidden="1" x14ac:dyDescent="0.25">
      <c r="A1532">
        <v>10</v>
      </c>
      <c r="B1532" t="str">
        <f t="shared" si="48"/>
        <v>FlCC-051</v>
      </c>
      <c r="C1532" t="s">
        <v>321</v>
      </c>
      <c r="D1532" t="str">
        <f t="shared" si="49"/>
        <v>051</v>
      </c>
      <c r="E1532" t="s">
        <v>484</v>
      </c>
      <c r="F1532" s="17">
        <v>0</v>
      </c>
      <c r="G1532" s="17">
        <v>0</v>
      </c>
      <c r="H1532" s="17">
        <v>0</v>
      </c>
      <c r="I1532" s="17">
        <v>0</v>
      </c>
      <c r="J1532" s="17">
        <v>0</v>
      </c>
      <c r="K1532" s="17">
        <v>0</v>
      </c>
      <c r="L1532" s="17">
        <v>0</v>
      </c>
      <c r="M1532" s="17">
        <v>0</v>
      </c>
      <c r="N1532" s="17">
        <v>0</v>
      </c>
      <c r="O1532" s="17">
        <v>0</v>
      </c>
      <c r="P1532" s="17">
        <v>0</v>
      </c>
      <c r="Q1532" s="17">
        <v>0</v>
      </c>
      <c r="R1532" s="17">
        <v>0</v>
      </c>
      <c r="S1532" s="17">
        <v>0</v>
      </c>
      <c r="T1532" s="17">
        <v>0</v>
      </c>
      <c r="U1532" s="105">
        <v>0</v>
      </c>
      <c r="V1532" s="105">
        <v>0</v>
      </c>
      <c r="W1532" s="11">
        <v>0</v>
      </c>
      <c r="X1532" s="11">
        <v>0</v>
      </c>
      <c r="Y1532" s="11">
        <v>0</v>
      </c>
      <c r="Z1532" s="11">
        <v>0</v>
      </c>
    </row>
    <row r="1533" spans="1:26" hidden="1" x14ac:dyDescent="0.25">
      <c r="A1533">
        <v>10</v>
      </c>
      <c r="B1533" t="str">
        <f t="shared" si="48"/>
        <v>FlCC-052</v>
      </c>
      <c r="C1533" t="s">
        <v>321</v>
      </c>
      <c r="D1533" t="str">
        <f t="shared" si="49"/>
        <v>052</v>
      </c>
      <c r="E1533" t="s">
        <v>485</v>
      </c>
      <c r="F1533" s="17">
        <v>0</v>
      </c>
      <c r="G1533" s="17">
        <v>0</v>
      </c>
      <c r="H1533" s="17">
        <v>0</v>
      </c>
      <c r="I1533" s="17">
        <v>0</v>
      </c>
      <c r="J1533" s="17">
        <v>0</v>
      </c>
      <c r="K1533" s="17">
        <v>0</v>
      </c>
      <c r="L1533" s="17">
        <v>0</v>
      </c>
      <c r="M1533" s="17">
        <v>0</v>
      </c>
      <c r="N1533" s="17">
        <v>0</v>
      </c>
      <c r="O1533" s="17">
        <v>0</v>
      </c>
      <c r="P1533" s="17">
        <v>0</v>
      </c>
      <c r="Q1533" s="17">
        <v>0</v>
      </c>
      <c r="R1533" s="17">
        <v>0</v>
      </c>
      <c r="S1533" s="17">
        <v>0</v>
      </c>
      <c r="T1533" s="17">
        <v>0</v>
      </c>
      <c r="U1533" s="105">
        <v>0</v>
      </c>
      <c r="V1533" s="105">
        <v>0</v>
      </c>
      <c r="W1533" s="11">
        <v>0</v>
      </c>
      <c r="X1533" s="11">
        <v>0</v>
      </c>
      <c r="Y1533" s="11">
        <v>0</v>
      </c>
      <c r="Z1533" s="11">
        <v>0</v>
      </c>
    </row>
    <row r="1534" spans="1:26" hidden="1" x14ac:dyDescent="0.25">
      <c r="A1534">
        <v>10</v>
      </c>
      <c r="B1534" t="str">
        <f t="shared" si="48"/>
        <v>FlCC-053</v>
      </c>
      <c r="C1534" t="s">
        <v>321</v>
      </c>
      <c r="D1534" t="str">
        <f t="shared" si="49"/>
        <v>053</v>
      </c>
      <c r="E1534" t="s">
        <v>486</v>
      </c>
      <c r="F1534" s="17">
        <v>0</v>
      </c>
      <c r="G1534" s="17">
        <v>0</v>
      </c>
      <c r="H1534" s="17">
        <v>0</v>
      </c>
      <c r="I1534" s="17">
        <v>0</v>
      </c>
      <c r="J1534" s="17">
        <v>0</v>
      </c>
      <c r="K1534" s="17">
        <v>0</v>
      </c>
      <c r="L1534" s="17">
        <v>0</v>
      </c>
      <c r="M1534" s="17">
        <v>0</v>
      </c>
      <c r="N1534" s="17">
        <v>0</v>
      </c>
      <c r="O1534" s="17">
        <v>0</v>
      </c>
      <c r="P1534" s="17">
        <v>0</v>
      </c>
      <c r="Q1534" s="17">
        <v>0</v>
      </c>
      <c r="R1534" s="17">
        <v>0</v>
      </c>
      <c r="S1534" s="17">
        <v>0</v>
      </c>
      <c r="T1534" s="17">
        <v>0</v>
      </c>
      <c r="U1534" s="105">
        <v>0</v>
      </c>
      <c r="V1534" s="105">
        <v>0</v>
      </c>
      <c r="W1534" s="11">
        <v>0</v>
      </c>
      <c r="X1534" s="11">
        <v>0</v>
      </c>
      <c r="Y1534" s="11">
        <v>0</v>
      </c>
      <c r="Z1534" s="11">
        <v>0</v>
      </c>
    </row>
    <row r="1535" spans="1:26" hidden="1" x14ac:dyDescent="0.25">
      <c r="A1535">
        <v>10</v>
      </c>
      <c r="B1535" t="str">
        <f t="shared" si="48"/>
        <v>FlCC-054</v>
      </c>
      <c r="C1535" t="s">
        <v>321</v>
      </c>
      <c r="D1535" t="str">
        <f t="shared" si="49"/>
        <v>054</v>
      </c>
      <c r="E1535" t="s">
        <v>487</v>
      </c>
      <c r="F1535" s="17">
        <v>0</v>
      </c>
      <c r="G1535" s="17">
        <v>0</v>
      </c>
      <c r="H1535" s="17">
        <v>0</v>
      </c>
      <c r="I1535" s="17">
        <v>0</v>
      </c>
      <c r="J1535" s="17">
        <v>0</v>
      </c>
      <c r="K1535" s="17">
        <v>0</v>
      </c>
      <c r="L1535" s="17">
        <v>0</v>
      </c>
      <c r="M1535" s="17">
        <v>0</v>
      </c>
      <c r="N1535" s="17">
        <v>0</v>
      </c>
      <c r="O1535" s="17">
        <v>0</v>
      </c>
      <c r="P1535" s="17">
        <v>0</v>
      </c>
      <c r="Q1535" s="17">
        <v>0</v>
      </c>
      <c r="R1535" s="17">
        <v>0</v>
      </c>
      <c r="S1535" s="17">
        <v>0</v>
      </c>
      <c r="T1535" s="17">
        <v>0</v>
      </c>
      <c r="U1535" s="105">
        <v>0</v>
      </c>
      <c r="V1535" s="105">
        <v>0</v>
      </c>
      <c r="W1535" s="11">
        <v>0</v>
      </c>
      <c r="X1535" s="11">
        <v>0</v>
      </c>
      <c r="Y1535" s="11">
        <v>0</v>
      </c>
      <c r="Z1535" s="11">
        <v>0</v>
      </c>
    </row>
    <row r="1536" spans="1:26" hidden="1" x14ac:dyDescent="0.25">
      <c r="A1536">
        <v>10</v>
      </c>
      <c r="B1536" t="str">
        <f t="shared" si="48"/>
        <v>FlCC-0550</v>
      </c>
      <c r="C1536" t="s">
        <v>321</v>
      </c>
      <c r="D1536" t="str">
        <f t="shared" si="49"/>
        <v>0550</v>
      </c>
      <c r="E1536" t="s">
        <v>488</v>
      </c>
      <c r="F1536" s="17">
        <v>0</v>
      </c>
      <c r="G1536" s="17">
        <v>0</v>
      </c>
      <c r="H1536" s="17">
        <v>0</v>
      </c>
      <c r="I1536" s="17">
        <v>0</v>
      </c>
      <c r="J1536" s="17">
        <v>0</v>
      </c>
      <c r="K1536" s="17">
        <v>0</v>
      </c>
      <c r="L1536" s="17">
        <v>0</v>
      </c>
      <c r="M1536" s="17">
        <v>0</v>
      </c>
      <c r="N1536" s="17">
        <v>0</v>
      </c>
      <c r="O1536" s="17">
        <v>0</v>
      </c>
      <c r="P1536" s="17">
        <v>0</v>
      </c>
      <c r="Q1536" s="17">
        <v>0</v>
      </c>
      <c r="R1536" s="17">
        <v>0</v>
      </c>
      <c r="S1536" s="17">
        <v>0</v>
      </c>
      <c r="T1536" s="17">
        <v>0</v>
      </c>
      <c r="U1536" s="105">
        <v>0</v>
      </c>
      <c r="V1536" s="105">
        <v>0</v>
      </c>
      <c r="W1536" s="11">
        <v>0</v>
      </c>
      <c r="X1536" s="11">
        <v>0</v>
      </c>
      <c r="Y1536" s="11">
        <v>0</v>
      </c>
      <c r="Z1536" s="11">
        <v>0</v>
      </c>
    </row>
    <row r="1537" spans="1:26" hidden="1" x14ac:dyDescent="0.25">
      <c r="A1537">
        <v>10</v>
      </c>
      <c r="B1537" t="str">
        <f t="shared" si="48"/>
        <v>FlCC-0551</v>
      </c>
      <c r="C1537" t="s">
        <v>321</v>
      </c>
      <c r="D1537" t="str">
        <f t="shared" si="49"/>
        <v>0551</v>
      </c>
      <c r="E1537" t="s">
        <v>489</v>
      </c>
      <c r="F1537" s="17">
        <v>0</v>
      </c>
      <c r="G1537" s="17">
        <v>0</v>
      </c>
      <c r="H1537" s="17">
        <v>0</v>
      </c>
      <c r="I1537" s="17">
        <v>0</v>
      </c>
      <c r="J1537" s="17">
        <v>0</v>
      </c>
      <c r="K1537" s="17">
        <v>0</v>
      </c>
      <c r="L1537" s="17">
        <v>0</v>
      </c>
      <c r="M1537" s="17">
        <v>0</v>
      </c>
      <c r="N1537" s="17">
        <v>0</v>
      </c>
      <c r="O1537" s="17">
        <v>0</v>
      </c>
      <c r="P1537" s="17">
        <v>0</v>
      </c>
      <c r="Q1537" s="17">
        <v>0</v>
      </c>
      <c r="R1537" s="17">
        <v>0</v>
      </c>
      <c r="S1537" s="17">
        <v>0</v>
      </c>
      <c r="T1537" s="17">
        <v>0</v>
      </c>
      <c r="U1537" s="105">
        <v>0</v>
      </c>
      <c r="V1537" s="105">
        <v>0</v>
      </c>
      <c r="W1537" s="11">
        <v>0</v>
      </c>
      <c r="X1537" s="11">
        <v>0</v>
      </c>
      <c r="Y1537" s="11">
        <v>0</v>
      </c>
      <c r="Z1537" s="11">
        <v>0</v>
      </c>
    </row>
    <row r="1538" spans="1:26" hidden="1" x14ac:dyDescent="0.25">
      <c r="A1538">
        <v>10</v>
      </c>
      <c r="B1538" t="str">
        <f t="shared" si="48"/>
        <v>FlCC-0552</v>
      </c>
      <c r="C1538" t="s">
        <v>321</v>
      </c>
      <c r="D1538" t="str">
        <f t="shared" si="49"/>
        <v>0552</v>
      </c>
      <c r="E1538" t="s">
        <v>490</v>
      </c>
      <c r="F1538" s="17">
        <v>0</v>
      </c>
      <c r="G1538" s="17">
        <v>0</v>
      </c>
      <c r="H1538" s="17">
        <v>0</v>
      </c>
      <c r="I1538" s="17">
        <v>0</v>
      </c>
      <c r="J1538" s="17">
        <v>0</v>
      </c>
      <c r="K1538" s="17">
        <v>0</v>
      </c>
      <c r="L1538" s="17">
        <v>0</v>
      </c>
      <c r="M1538" s="17">
        <v>0</v>
      </c>
      <c r="N1538" s="17">
        <v>0</v>
      </c>
      <c r="O1538" s="17">
        <v>0</v>
      </c>
      <c r="P1538" s="17">
        <v>0</v>
      </c>
      <c r="Q1538" s="17">
        <v>0</v>
      </c>
      <c r="R1538" s="17">
        <v>0</v>
      </c>
      <c r="S1538" s="17">
        <v>0</v>
      </c>
      <c r="T1538" s="17">
        <v>0</v>
      </c>
      <c r="U1538" s="105">
        <v>0</v>
      </c>
      <c r="V1538" s="105">
        <v>0</v>
      </c>
      <c r="W1538" s="11">
        <v>0</v>
      </c>
      <c r="X1538" s="11">
        <v>0</v>
      </c>
      <c r="Y1538" s="11">
        <v>0</v>
      </c>
      <c r="Z1538" s="11">
        <v>0</v>
      </c>
    </row>
    <row r="1539" spans="1:26" hidden="1" x14ac:dyDescent="0.25">
      <c r="A1539">
        <v>10</v>
      </c>
      <c r="B1539" t="str">
        <f t="shared" si="48"/>
        <v>FlCC-0553</v>
      </c>
      <c r="C1539" t="s">
        <v>321</v>
      </c>
      <c r="D1539" t="str">
        <f t="shared" si="49"/>
        <v>0553</v>
      </c>
      <c r="E1539" t="s">
        <v>491</v>
      </c>
      <c r="F1539" s="17">
        <v>0</v>
      </c>
      <c r="G1539" s="17">
        <v>0</v>
      </c>
      <c r="H1539" s="17">
        <v>0</v>
      </c>
      <c r="I1539" s="17">
        <v>0</v>
      </c>
      <c r="J1539" s="17">
        <v>0</v>
      </c>
      <c r="K1539" s="17">
        <v>0</v>
      </c>
      <c r="L1539" s="17">
        <v>0</v>
      </c>
      <c r="M1539" s="17">
        <v>0</v>
      </c>
      <c r="N1539" s="17">
        <v>0</v>
      </c>
      <c r="O1539" s="17">
        <v>0</v>
      </c>
      <c r="P1539" s="17">
        <v>0</v>
      </c>
      <c r="Q1539" s="17">
        <v>0</v>
      </c>
      <c r="R1539" s="17">
        <v>0</v>
      </c>
      <c r="S1539" s="17">
        <v>0</v>
      </c>
      <c r="T1539" s="17">
        <v>0</v>
      </c>
      <c r="U1539" s="105">
        <v>0</v>
      </c>
      <c r="V1539" s="105">
        <v>0</v>
      </c>
      <c r="W1539" s="11">
        <v>0</v>
      </c>
      <c r="X1539" s="11">
        <v>0</v>
      </c>
      <c r="Y1539" s="11">
        <v>0</v>
      </c>
      <c r="Z1539" s="11">
        <v>0</v>
      </c>
    </row>
    <row r="1540" spans="1:26" hidden="1" x14ac:dyDescent="0.25">
      <c r="A1540">
        <v>10</v>
      </c>
      <c r="B1540" t="str">
        <f t="shared" ref="B1540:B1603" si="50">C1540&amp;"-"&amp;D1540</f>
        <v>FlCC-0554</v>
      </c>
      <c r="C1540" t="s">
        <v>321</v>
      </c>
      <c r="D1540" t="str">
        <f t="shared" ref="D1540:D1603" si="51">SUBSTITUTE(E1540,".","")</f>
        <v>0554</v>
      </c>
      <c r="E1540" t="s">
        <v>492</v>
      </c>
      <c r="F1540" s="17">
        <v>0</v>
      </c>
      <c r="G1540" s="17">
        <v>0</v>
      </c>
      <c r="H1540" s="17">
        <v>0</v>
      </c>
      <c r="I1540" s="17">
        <v>0</v>
      </c>
      <c r="J1540" s="17">
        <v>0</v>
      </c>
      <c r="K1540" s="17">
        <v>0</v>
      </c>
      <c r="L1540" s="17">
        <v>0</v>
      </c>
      <c r="M1540" s="17">
        <v>0</v>
      </c>
      <c r="N1540" s="17">
        <v>0</v>
      </c>
      <c r="O1540" s="17">
        <v>0</v>
      </c>
      <c r="P1540" s="17">
        <v>0</v>
      </c>
      <c r="Q1540" s="17">
        <v>0</v>
      </c>
      <c r="R1540" s="17">
        <v>0</v>
      </c>
      <c r="S1540" s="17">
        <v>0</v>
      </c>
      <c r="T1540" s="17">
        <v>0</v>
      </c>
      <c r="U1540" s="105">
        <v>0</v>
      </c>
      <c r="V1540" s="105">
        <v>0</v>
      </c>
      <c r="W1540" s="11">
        <v>0</v>
      </c>
      <c r="X1540" s="11">
        <v>0</v>
      </c>
      <c r="Y1540" s="11">
        <v>0</v>
      </c>
      <c r="Z1540" s="11">
        <v>0</v>
      </c>
    </row>
    <row r="1541" spans="1:26" hidden="1" x14ac:dyDescent="0.25">
      <c r="A1541">
        <v>10</v>
      </c>
      <c r="B1541" t="str">
        <f t="shared" si="50"/>
        <v>FlCC-056</v>
      </c>
      <c r="C1541" t="s">
        <v>321</v>
      </c>
      <c r="D1541" t="str">
        <f t="shared" si="51"/>
        <v>056</v>
      </c>
      <c r="E1541" t="s">
        <v>493</v>
      </c>
      <c r="F1541" s="17">
        <v>0</v>
      </c>
      <c r="G1541" s="17">
        <v>0</v>
      </c>
      <c r="H1541" s="17">
        <v>0</v>
      </c>
      <c r="I1541" s="17">
        <v>0</v>
      </c>
      <c r="J1541" s="17">
        <v>0</v>
      </c>
      <c r="K1541" s="17">
        <v>0</v>
      </c>
      <c r="L1541" s="17">
        <v>0</v>
      </c>
      <c r="M1541" s="17">
        <v>0</v>
      </c>
      <c r="N1541" s="17">
        <v>0</v>
      </c>
      <c r="O1541" s="17">
        <v>0</v>
      </c>
      <c r="P1541" s="17">
        <v>0</v>
      </c>
      <c r="Q1541" s="17">
        <v>0</v>
      </c>
      <c r="R1541" s="17">
        <v>0</v>
      </c>
      <c r="S1541" s="17">
        <v>0</v>
      </c>
      <c r="T1541" s="17">
        <v>0</v>
      </c>
      <c r="U1541" s="105">
        <v>0</v>
      </c>
      <c r="V1541" s="105">
        <v>0</v>
      </c>
      <c r="W1541" s="11">
        <v>0</v>
      </c>
      <c r="X1541" s="11">
        <v>0</v>
      </c>
      <c r="Y1541" s="11">
        <v>0</v>
      </c>
      <c r="Z1541" s="11">
        <v>0</v>
      </c>
    </row>
    <row r="1542" spans="1:26" hidden="1" x14ac:dyDescent="0.25">
      <c r="A1542">
        <v>10</v>
      </c>
      <c r="B1542" t="str">
        <f t="shared" si="50"/>
        <v>FlCC-061</v>
      </c>
      <c r="C1542" t="s">
        <v>321</v>
      </c>
      <c r="D1542" t="str">
        <f t="shared" si="51"/>
        <v>061</v>
      </c>
      <c r="E1542" t="s">
        <v>495</v>
      </c>
      <c r="F1542" s="17">
        <v>0</v>
      </c>
      <c r="G1542" s="17">
        <v>0</v>
      </c>
      <c r="H1542" s="17">
        <v>0</v>
      </c>
      <c r="I1542" s="17">
        <v>0</v>
      </c>
      <c r="J1542" s="17">
        <v>0</v>
      </c>
      <c r="K1542" s="17">
        <v>0</v>
      </c>
      <c r="L1542" s="17">
        <v>0</v>
      </c>
      <c r="M1542" s="17">
        <v>0</v>
      </c>
      <c r="N1542" s="17">
        <v>0</v>
      </c>
      <c r="O1542" s="17">
        <v>0</v>
      </c>
      <c r="P1542" s="17">
        <v>0</v>
      </c>
      <c r="Q1542" s="17">
        <v>0</v>
      </c>
      <c r="R1542" s="17">
        <v>0</v>
      </c>
      <c r="S1542" s="17">
        <v>0</v>
      </c>
      <c r="T1542" s="17">
        <v>0</v>
      </c>
      <c r="U1542" s="105">
        <v>0</v>
      </c>
      <c r="V1542" s="105">
        <v>0</v>
      </c>
      <c r="W1542" s="11">
        <v>0</v>
      </c>
      <c r="X1542" s="11">
        <v>0</v>
      </c>
      <c r="Y1542" s="11">
        <v>0</v>
      </c>
      <c r="Z1542" s="11">
        <v>0</v>
      </c>
    </row>
    <row r="1543" spans="1:26" hidden="1" x14ac:dyDescent="0.25">
      <c r="A1543">
        <v>10</v>
      </c>
      <c r="B1543" t="str">
        <f t="shared" si="50"/>
        <v>FlCC-062</v>
      </c>
      <c r="C1543" t="s">
        <v>321</v>
      </c>
      <c r="D1543" t="str">
        <f t="shared" si="51"/>
        <v>062</v>
      </c>
      <c r="E1543" t="s">
        <v>496</v>
      </c>
      <c r="F1543" s="17">
        <v>0</v>
      </c>
      <c r="G1543" s="17">
        <v>0</v>
      </c>
      <c r="H1543" s="17">
        <v>0</v>
      </c>
      <c r="I1543" s="17">
        <v>0</v>
      </c>
      <c r="J1543" s="17">
        <v>0</v>
      </c>
      <c r="K1543" s="17">
        <v>0</v>
      </c>
      <c r="L1543" s="17">
        <v>0</v>
      </c>
      <c r="M1543" s="17">
        <v>0</v>
      </c>
      <c r="N1543" s="17">
        <v>0</v>
      </c>
      <c r="O1543" s="17">
        <v>0</v>
      </c>
      <c r="P1543" s="17">
        <v>0</v>
      </c>
      <c r="Q1543" s="17">
        <v>0</v>
      </c>
      <c r="R1543" s="17">
        <v>0</v>
      </c>
      <c r="S1543" s="17">
        <v>0</v>
      </c>
      <c r="T1543" s="17">
        <v>0</v>
      </c>
      <c r="U1543" s="105">
        <v>0</v>
      </c>
      <c r="V1543" s="105">
        <v>0</v>
      </c>
      <c r="W1543" s="11">
        <v>0</v>
      </c>
      <c r="X1543" s="11">
        <v>0</v>
      </c>
      <c r="Y1543" s="11">
        <v>0</v>
      </c>
      <c r="Z1543" s="11">
        <v>0</v>
      </c>
    </row>
    <row r="1544" spans="1:26" hidden="1" x14ac:dyDescent="0.25">
      <c r="A1544">
        <v>10</v>
      </c>
      <c r="B1544" t="str">
        <f t="shared" si="50"/>
        <v>FlCC-063</v>
      </c>
      <c r="C1544" t="s">
        <v>321</v>
      </c>
      <c r="D1544" t="str">
        <f t="shared" si="51"/>
        <v>063</v>
      </c>
      <c r="E1544" t="s">
        <v>497</v>
      </c>
      <c r="F1544" s="17">
        <v>0</v>
      </c>
      <c r="G1544" s="17">
        <v>0</v>
      </c>
      <c r="H1544" s="17">
        <v>0</v>
      </c>
      <c r="I1544" s="17">
        <v>0</v>
      </c>
      <c r="J1544" s="17">
        <v>0</v>
      </c>
      <c r="K1544" s="17">
        <v>0</v>
      </c>
      <c r="L1544" s="17">
        <v>0</v>
      </c>
      <c r="M1544" s="17">
        <v>0</v>
      </c>
      <c r="N1544" s="17">
        <v>0</v>
      </c>
      <c r="O1544" s="17">
        <v>0</v>
      </c>
      <c r="P1544" s="17">
        <v>0</v>
      </c>
      <c r="Q1544" s="17">
        <v>0</v>
      </c>
      <c r="R1544" s="17">
        <v>0</v>
      </c>
      <c r="S1544" s="17">
        <v>0</v>
      </c>
      <c r="T1544" s="17">
        <v>0</v>
      </c>
      <c r="U1544" s="105">
        <v>0</v>
      </c>
      <c r="V1544" s="105">
        <v>0</v>
      </c>
      <c r="W1544" s="11">
        <v>0</v>
      </c>
      <c r="X1544" s="11">
        <v>0</v>
      </c>
      <c r="Y1544" s="11">
        <v>0</v>
      </c>
      <c r="Z1544" s="11">
        <v>0</v>
      </c>
    </row>
    <row r="1545" spans="1:26" hidden="1" x14ac:dyDescent="0.25">
      <c r="A1545">
        <v>10</v>
      </c>
      <c r="B1545" t="str">
        <f t="shared" si="50"/>
        <v>FlCC-064</v>
      </c>
      <c r="C1545" t="s">
        <v>321</v>
      </c>
      <c r="D1545" t="str">
        <f t="shared" si="51"/>
        <v>064</v>
      </c>
      <c r="E1545" t="s">
        <v>498</v>
      </c>
      <c r="F1545" s="17">
        <v>0</v>
      </c>
      <c r="G1545" s="17">
        <v>0</v>
      </c>
      <c r="H1545" s="17">
        <v>0</v>
      </c>
      <c r="I1545" s="17">
        <v>0</v>
      </c>
      <c r="J1545" s="17">
        <v>0</v>
      </c>
      <c r="K1545" s="17">
        <v>0</v>
      </c>
      <c r="L1545" s="17">
        <v>0</v>
      </c>
      <c r="M1545" s="17">
        <v>0</v>
      </c>
      <c r="N1545" s="17">
        <v>0</v>
      </c>
      <c r="O1545" s="17">
        <v>0</v>
      </c>
      <c r="P1545" s="17">
        <v>0</v>
      </c>
      <c r="Q1545" s="17">
        <v>0</v>
      </c>
      <c r="R1545" s="17">
        <v>0</v>
      </c>
      <c r="S1545" s="17">
        <v>0</v>
      </c>
      <c r="T1545" s="17">
        <v>0</v>
      </c>
      <c r="U1545" s="105">
        <v>0</v>
      </c>
      <c r="V1545" s="105">
        <v>0</v>
      </c>
      <c r="W1545" s="11">
        <v>0</v>
      </c>
      <c r="X1545" s="11">
        <v>0</v>
      </c>
      <c r="Y1545" s="11">
        <v>0</v>
      </c>
      <c r="Z1545" s="11">
        <v>0</v>
      </c>
    </row>
    <row r="1546" spans="1:26" hidden="1" x14ac:dyDescent="0.25">
      <c r="A1546">
        <v>10</v>
      </c>
      <c r="B1546" t="str">
        <f t="shared" si="50"/>
        <v>FlCC-0650</v>
      </c>
      <c r="C1546" t="s">
        <v>321</v>
      </c>
      <c r="D1546" t="str">
        <f t="shared" si="51"/>
        <v>0650</v>
      </c>
      <c r="E1546" t="s">
        <v>499</v>
      </c>
      <c r="F1546" s="17">
        <v>0</v>
      </c>
      <c r="G1546" s="17">
        <v>0</v>
      </c>
      <c r="H1546" s="17">
        <v>0</v>
      </c>
      <c r="I1546" s="17">
        <v>0</v>
      </c>
      <c r="J1546" s="17">
        <v>0</v>
      </c>
      <c r="K1546" s="17">
        <v>0</v>
      </c>
      <c r="L1546" s="17">
        <v>0</v>
      </c>
      <c r="M1546" s="17">
        <v>0</v>
      </c>
      <c r="N1546" s="17">
        <v>0</v>
      </c>
      <c r="O1546" s="17">
        <v>0</v>
      </c>
      <c r="P1546" s="17">
        <v>0</v>
      </c>
      <c r="Q1546" s="17">
        <v>0</v>
      </c>
      <c r="R1546" s="17">
        <v>0</v>
      </c>
      <c r="S1546" s="17">
        <v>0</v>
      </c>
      <c r="T1546" s="17">
        <v>0</v>
      </c>
      <c r="U1546" s="105">
        <v>0</v>
      </c>
      <c r="V1546" s="105">
        <v>0</v>
      </c>
      <c r="W1546" s="11">
        <v>0</v>
      </c>
      <c r="X1546" s="11">
        <v>0</v>
      </c>
      <c r="Y1546" s="11">
        <v>0</v>
      </c>
      <c r="Z1546" s="11">
        <v>0</v>
      </c>
    </row>
    <row r="1547" spans="1:26" hidden="1" x14ac:dyDescent="0.25">
      <c r="A1547">
        <v>10</v>
      </c>
      <c r="B1547" t="str">
        <f t="shared" si="50"/>
        <v>FlCC-0651</v>
      </c>
      <c r="C1547" t="s">
        <v>321</v>
      </c>
      <c r="D1547" t="str">
        <f t="shared" si="51"/>
        <v>0651</v>
      </c>
      <c r="E1547" t="s">
        <v>500</v>
      </c>
      <c r="F1547" s="17">
        <v>0</v>
      </c>
      <c r="G1547" s="17">
        <v>0</v>
      </c>
      <c r="H1547" s="17">
        <v>0</v>
      </c>
      <c r="I1547" s="17">
        <v>0</v>
      </c>
      <c r="J1547" s="17">
        <v>0</v>
      </c>
      <c r="K1547" s="17">
        <v>0</v>
      </c>
      <c r="L1547" s="17">
        <v>0</v>
      </c>
      <c r="M1547" s="17">
        <v>0</v>
      </c>
      <c r="N1547" s="17">
        <v>0</v>
      </c>
      <c r="O1547" s="17">
        <v>0</v>
      </c>
      <c r="P1547" s="17">
        <v>0</v>
      </c>
      <c r="Q1547" s="17">
        <v>0</v>
      </c>
      <c r="R1547" s="17">
        <v>0</v>
      </c>
      <c r="S1547" s="17">
        <v>0</v>
      </c>
      <c r="T1547" s="17">
        <v>0</v>
      </c>
      <c r="U1547" s="105">
        <v>0</v>
      </c>
      <c r="V1547" s="105">
        <v>0</v>
      </c>
      <c r="W1547" s="11">
        <v>0</v>
      </c>
      <c r="X1547" s="11">
        <v>0</v>
      </c>
      <c r="Y1547" s="11">
        <v>0</v>
      </c>
      <c r="Z1547" s="11">
        <v>0</v>
      </c>
    </row>
    <row r="1548" spans="1:26" hidden="1" x14ac:dyDescent="0.25">
      <c r="A1548">
        <v>10</v>
      </c>
      <c r="B1548" t="str">
        <f t="shared" si="50"/>
        <v>FlCC-0652</v>
      </c>
      <c r="C1548" t="s">
        <v>321</v>
      </c>
      <c r="D1548" t="str">
        <f t="shared" si="51"/>
        <v>0652</v>
      </c>
      <c r="E1548" t="s">
        <v>501</v>
      </c>
      <c r="F1548" s="17">
        <v>0</v>
      </c>
      <c r="G1548" s="17">
        <v>0</v>
      </c>
      <c r="H1548" s="17">
        <v>0</v>
      </c>
      <c r="I1548" s="17">
        <v>0</v>
      </c>
      <c r="J1548" s="17">
        <v>0</v>
      </c>
      <c r="K1548" s="17">
        <v>0</v>
      </c>
      <c r="L1548" s="17">
        <v>0</v>
      </c>
      <c r="M1548" s="17">
        <v>0</v>
      </c>
      <c r="N1548" s="17">
        <v>0</v>
      </c>
      <c r="O1548" s="17">
        <v>0</v>
      </c>
      <c r="P1548" s="17">
        <v>0</v>
      </c>
      <c r="Q1548" s="17">
        <v>0</v>
      </c>
      <c r="R1548" s="17">
        <v>0</v>
      </c>
      <c r="S1548" s="17">
        <v>0</v>
      </c>
      <c r="T1548" s="17">
        <v>0</v>
      </c>
      <c r="U1548" s="105">
        <v>0</v>
      </c>
      <c r="V1548" s="105">
        <v>0</v>
      </c>
      <c r="W1548" s="11">
        <v>0</v>
      </c>
      <c r="X1548" s="11">
        <v>0</v>
      </c>
      <c r="Y1548" s="11">
        <v>0</v>
      </c>
      <c r="Z1548" s="11">
        <v>0</v>
      </c>
    </row>
    <row r="1549" spans="1:26" hidden="1" x14ac:dyDescent="0.25">
      <c r="A1549">
        <v>10</v>
      </c>
      <c r="B1549" t="str">
        <f t="shared" si="50"/>
        <v>FlCC-0653</v>
      </c>
      <c r="C1549" t="s">
        <v>321</v>
      </c>
      <c r="D1549" t="str">
        <f t="shared" si="51"/>
        <v>0653</v>
      </c>
      <c r="E1549" t="s">
        <v>502</v>
      </c>
      <c r="F1549" s="17">
        <v>0</v>
      </c>
      <c r="G1549" s="17">
        <v>0</v>
      </c>
      <c r="H1549" s="17">
        <v>0</v>
      </c>
      <c r="I1549" s="17">
        <v>0</v>
      </c>
      <c r="J1549" s="17">
        <v>0</v>
      </c>
      <c r="K1549" s="17">
        <v>0</v>
      </c>
      <c r="L1549" s="17">
        <v>0</v>
      </c>
      <c r="M1549" s="17">
        <v>0</v>
      </c>
      <c r="N1549" s="17">
        <v>0</v>
      </c>
      <c r="O1549" s="17">
        <v>0</v>
      </c>
      <c r="P1549" s="17">
        <v>0</v>
      </c>
      <c r="Q1549" s="17">
        <v>0</v>
      </c>
      <c r="R1549" s="17">
        <v>0</v>
      </c>
      <c r="S1549" s="17">
        <v>0</v>
      </c>
      <c r="T1549" s="17">
        <v>0</v>
      </c>
      <c r="U1549" s="105">
        <v>0</v>
      </c>
      <c r="V1549" s="105">
        <v>0</v>
      </c>
      <c r="W1549" s="11">
        <v>0</v>
      </c>
      <c r="X1549" s="11">
        <v>0</v>
      </c>
      <c r="Y1549" s="11">
        <v>0</v>
      </c>
      <c r="Z1549" s="11">
        <v>0</v>
      </c>
    </row>
    <row r="1550" spans="1:26" hidden="1" x14ac:dyDescent="0.25">
      <c r="A1550">
        <v>10</v>
      </c>
      <c r="B1550" t="str">
        <f t="shared" si="50"/>
        <v>FlCC-0654</v>
      </c>
      <c r="C1550" t="s">
        <v>321</v>
      </c>
      <c r="D1550" t="str">
        <f t="shared" si="51"/>
        <v>0654</v>
      </c>
      <c r="E1550" t="s">
        <v>503</v>
      </c>
      <c r="F1550" s="17">
        <v>0</v>
      </c>
      <c r="G1550" s="17">
        <v>0</v>
      </c>
      <c r="H1550" s="17">
        <v>0</v>
      </c>
      <c r="I1550" s="17">
        <v>0</v>
      </c>
      <c r="J1550" s="17">
        <v>0</v>
      </c>
      <c r="K1550" s="17">
        <v>0</v>
      </c>
      <c r="L1550" s="17">
        <v>0</v>
      </c>
      <c r="M1550" s="17">
        <v>0</v>
      </c>
      <c r="N1550" s="17">
        <v>0</v>
      </c>
      <c r="O1550" s="17">
        <v>0</v>
      </c>
      <c r="P1550" s="17">
        <v>0</v>
      </c>
      <c r="Q1550" s="17">
        <v>0</v>
      </c>
      <c r="R1550" s="17">
        <v>0</v>
      </c>
      <c r="S1550" s="17">
        <v>0</v>
      </c>
      <c r="T1550" s="17">
        <v>0</v>
      </c>
      <c r="U1550" s="105">
        <v>0</v>
      </c>
      <c r="V1550" s="105">
        <v>0</v>
      </c>
      <c r="W1550" s="11">
        <v>0</v>
      </c>
      <c r="X1550" s="11">
        <v>0</v>
      </c>
      <c r="Y1550" s="11">
        <v>0</v>
      </c>
      <c r="Z1550" s="11">
        <v>0</v>
      </c>
    </row>
    <row r="1551" spans="1:26" hidden="1" x14ac:dyDescent="0.25">
      <c r="A1551">
        <v>10</v>
      </c>
      <c r="B1551" t="str">
        <f t="shared" si="50"/>
        <v>FlCC-066</v>
      </c>
      <c r="C1551" t="s">
        <v>321</v>
      </c>
      <c r="D1551" t="str">
        <f t="shared" si="51"/>
        <v>066</v>
      </c>
      <c r="E1551" t="s">
        <v>504</v>
      </c>
      <c r="F1551" s="17">
        <v>0</v>
      </c>
      <c r="G1551" s="17">
        <v>0</v>
      </c>
      <c r="H1551" s="17">
        <v>0</v>
      </c>
      <c r="I1551" s="17">
        <v>0</v>
      </c>
      <c r="J1551" s="17">
        <v>0</v>
      </c>
      <c r="K1551" s="17">
        <v>0</v>
      </c>
      <c r="L1551" s="17">
        <v>0</v>
      </c>
      <c r="M1551" s="17">
        <v>0</v>
      </c>
      <c r="N1551" s="17">
        <v>0</v>
      </c>
      <c r="O1551" s="17">
        <v>0</v>
      </c>
      <c r="P1551" s="17">
        <v>0</v>
      </c>
      <c r="Q1551" s="17">
        <v>0</v>
      </c>
      <c r="R1551" s="17">
        <v>0</v>
      </c>
      <c r="S1551" s="17">
        <v>0</v>
      </c>
      <c r="T1551" s="17">
        <v>0</v>
      </c>
      <c r="U1551" s="105">
        <v>0</v>
      </c>
      <c r="V1551" s="105">
        <v>0</v>
      </c>
      <c r="W1551" s="11">
        <v>0</v>
      </c>
      <c r="X1551" s="11">
        <v>0</v>
      </c>
      <c r="Y1551" s="11">
        <v>0</v>
      </c>
      <c r="Z1551" s="11">
        <v>0</v>
      </c>
    </row>
    <row r="1552" spans="1:26" hidden="1" x14ac:dyDescent="0.25">
      <c r="A1552">
        <v>10</v>
      </c>
      <c r="B1552" t="str">
        <f t="shared" si="50"/>
        <v>FlCC-070</v>
      </c>
      <c r="C1552" t="s">
        <v>321</v>
      </c>
      <c r="D1552" t="str">
        <f t="shared" si="51"/>
        <v>070</v>
      </c>
      <c r="E1552" t="s">
        <v>506</v>
      </c>
      <c r="F1552" s="17">
        <v>18760</v>
      </c>
      <c r="G1552" s="17">
        <v>18760</v>
      </c>
      <c r="H1552" s="17">
        <v>14379</v>
      </c>
      <c r="I1552" s="17">
        <v>14379</v>
      </c>
      <c r="J1552" s="17">
        <v>17422</v>
      </c>
      <c r="K1552" s="17">
        <v>17442</v>
      </c>
      <c r="L1552" s="17">
        <v>18817</v>
      </c>
      <c r="M1552" s="17">
        <v>18817</v>
      </c>
      <c r="N1552" s="17">
        <v>13387</v>
      </c>
      <c r="O1552" s="17">
        <v>13387</v>
      </c>
      <c r="P1552" s="17">
        <v>13291.448060000001</v>
      </c>
      <c r="Q1552" s="17">
        <v>13291.448060000001</v>
      </c>
      <c r="R1552" s="17">
        <v>17835.36231</v>
      </c>
      <c r="S1552" s="17">
        <v>17835.36231</v>
      </c>
      <c r="T1552" s="17">
        <v>19431.552650000001</v>
      </c>
      <c r="U1552" s="105">
        <v>19431.552650000001</v>
      </c>
      <c r="V1552" s="105">
        <v>21727.459859999999</v>
      </c>
      <c r="W1552" s="11">
        <v>21727.459859999999</v>
      </c>
      <c r="X1552" s="11">
        <v>20102</v>
      </c>
      <c r="Y1552" s="11">
        <v>20102</v>
      </c>
      <c r="Z1552" s="11">
        <v>15070.168529999999</v>
      </c>
    </row>
    <row r="1553" spans="1:26" hidden="1" x14ac:dyDescent="0.25">
      <c r="A1553">
        <v>10</v>
      </c>
      <c r="B1553" t="str">
        <f t="shared" si="50"/>
        <v>FlCC-0710</v>
      </c>
      <c r="C1553" t="s">
        <v>321</v>
      </c>
      <c r="D1553" t="str">
        <f t="shared" si="51"/>
        <v>0710</v>
      </c>
      <c r="E1553" t="s">
        <v>507</v>
      </c>
      <c r="F1553" s="17">
        <v>0</v>
      </c>
      <c r="G1553" s="17">
        <v>0</v>
      </c>
      <c r="H1553" s="17">
        <v>0</v>
      </c>
      <c r="I1553" s="17">
        <v>0</v>
      </c>
      <c r="J1553" s="17">
        <v>0</v>
      </c>
      <c r="K1553" s="17">
        <v>0</v>
      </c>
      <c r="L1553" s="17">
        <v>0</v>
      </c>
      <c r="M1553" s="17">
        <v>0</v>
      </c>
      <c r="N1553" s="17">
        <v>0</v>
      </c>
      <c r="O1553" s="17">
        <v>0</v>
      </c>
      <c r="P1553" s="17">
        <v>0</v>
      </c>
      <c r="Q1553" s="17">
        <v>0</v>
      </c>
      <c r="R1553" s="17">
        <v>0</v>
      </c>
      <c r="S1553" s="17">
        <v>0</v>
      </c>
      <c r="T1553" s="17">
        <v>0</v>
      </c>
      <c r="U1553" s="105">
        <v>0</v>
      </c>
      <c r="V1553" s="105">
        <v>0</v>
      </c>
      <c r="W1553" s="11">
        <v>0</v>
      </c>
      <c r="X1553" s="11">
        <v>0</v>
      </c>
      <c r="Y1553" s="11">
        <v>0</v>
      </c>
      <c r="Z1553" s="11">
        <v>0</v>
      </c>
    </row>
    <row r="1554" spans="1:26" hidden="1" x14ac:dyDescent="0.25">
      <c r="A1554">
        <v>10</v>
      </c>
      <c r="B1554" t="str">
        <f t="shared" si="50"/>
        <v>FlCC-0711</v>
      </c>
      <c r="C1554" t="s">
        <v>321</v>
      </c>
      <c r="D1554" t="str">
        <f t="shared" si="51"/>
        <v>0711</v>
      </c>
      <c r="E1554" t="s">
        <v>508</v>
      </c>
      <c r="F1554" s="17">
        <v>0</v>
      </c>
      <c r="G1554" s="17">
        <v>0</v>
      </c>
      <c r="H1554" s="17">
        <v>0</v>
      </c>
      <c r="I1554" s="17">
        <v>0</v>
      </c>
      <c r="J1554" s="17">
        <v>0</v>
      </c>
      <c r="K1554" s="17">
        <v>0</v>
      </c>
      <c r="L1554" s="17">
        <v>0</v>
      </c>
      <c r="M1554" s="17">
        <v>0</v>
      </c>
      <c r="N1554" s="17">
        <v>0</v>
      </c>
      <c r="O1554" s="17">
        <v>0</v>
      </c>
      <c r="P1554" s="17">
        <v>0</v>
      </c>
      <c r="Q1554" s="17">
        <v>0</v>
      </c>
      <c r="R1554" s="17">
        <v>0</v>
      </c>
      <c r="S1554" s="17">
        <v>0</v>
      </c>
      <c r="T1554" s="17">
        <v>0</v>
      </c>
      <c r="U1554" s="105">
        <v>0</v>
      </c>
      <c r="V1554" s="105">
        <v>0</v>
      </c>
      <c r="W1554" s="11">
        <v>0</v>
      </c>
      <c r="X1554" s="11">
        <v>0</v>
      </c>
      <c r="Y1554" s="11">
        <v>0</v>
      </c>
      <c r="Z1554" s="11">
        <v>0</v>
      </c>
    </row>
    <row r="1555" spans="1:26" hidden="1" x14ac:dyDescent="0.25">
      <c r="A1555">
        <v>10</v>
      </c>
      <c r="B1555" t="str">
        <f t="shared" si="50"/>
        <v>FlCC-0712</v>
      </c>
      <c r="C1555" t="s">
        <v>321</v>
      </c>
      <c r="D1555" t="str">
        <f t="shared" si="51"/>
        <v>0712</v>
      </c>
      <c r="E1555" t="s">
        <v>509</v>
      </c>
      <c r="F1555" s="17">
        <v>0</v>
      </c>
      <c r="G1555" s="17">
        <v>0</v>
      </c>
      <c r="H1555" s="17">
        <v>0</v>
      </c>
      <c r="I1555" s="17">
        <v>0</v>
      </c>
      <c r="J1555" s="17">
        <v>0</v>
      </c>
      <c r="K1555" s="17">
        <v>0</v>
      </c>
      <c r="L1555" s="17">
        <v>0</v>
      </c>
      <c r="M1555" s="17">
        <v>0</v>
      </c>
      <c r="N1555" s="17">
        <v>0</v>
      </c>
      <c r="O1555" s="17">
        <v>0</v>
      </c>
      <c r="P1555" s="17">
        <v>0</v>
      </c>
      <c r="Q1555" s="17">
        <v>0</v>
      </c>
      <c r="R1555" s="17">
        <v>0</v>
      </c>
      <c r="S1555" s="17">
        <v>0</v>
      </c>
      <c r="T1555" s="17">
        <v>0</v>
      </c>
      <c r="U1555" s="105">
        <v>0</v>
      </c>
      <c r="V1555" s="105">
        <v>0</v>
      </c>
      <c r="W1555" s="11">
        <v>0</v>
      </c>
      <c r="X1555" s="11">
        <v>0</v>
      </c>
      <c r="Y1555" s="11">
        <v>0</v>
      </c>
      <c r="Z1555" s="11">
        <v>0</v>
      </c>
    </row>
    <row r="1556" spans="1:26" hidden="1" x14ac:dyDescent="0.25">
      <c r="A1556">
        <v>10</v>
      </c>
      <c r="B1556" t="str">
        <f t="shared" si="50"/>
        <v>FlCC-0713</v>
      </c>
      <c r="C1556" t="s">
        <v>321</v>
      </c>
      <c r="D1556" t="str">
        <f t="shared" si="51"/>
        <v>0713</v>
      </c>
      <c r="E1556" t="s">
        <v>510</v>
      </c>
      <c r="F1556" s="17">
        <v>0</v>
      </c>
      <c r="G1556" s="17">
        <v>0</v>
      </c>
      <c r="H1556" s="17">
        <v>0</v>
      </c>
      <c r="I1556" s="17">
        <v>0</v>
      </c>
      <c r="J1556" s="17">
        <v>0</v>
      </c>
      <c r="K1556" s="17">
        <v>0</v>
      </c>
      <c r="L1556" s="17">
        <v>0</v>
      </c>
      <c r="M1556" s="17">
        <v>0</v>
      </c>
      <c r="N1556" s="17">
        <v>0</v>
      </c>
      <c r="O1556" s="17">
        <v>0</v>
      </c>
      <c r="P1556" s="17">
        <v>0</v>
      </c>
      <c r="Q1556" s="17">
        <v>0</v>
      </c>
      <c r="R1556" s="17">
        <v>0</v>
      </c>
      <c r="S1556" s="17">
        <v>0</v>
      </c>
      <c r="T1556" s="17">
        <v>0</v>
      </c>
      <c r="U1556" s="105">
        <v>0</v>
      </c>
      <c r="V1556" s="105">
        <v>0</v>
      </c>
      <c r="W1556" s="11">
        <v>0</v>
      </c>
      <c r="X1556" s="11">
        <v>0</v>
      </c>
      <c r="Y1556" s="11">
        <v>0</v>
      </c>
      <c r="Z1556" s="11">
        <v>0</v>
      </c>
    </row>
    <row r="1557" spans="1:26" hidden="1" x14ac:dyDescent="0.25">
      <c r="A1557">
        <v>10</v>
      </c>
      <c r="B1557" t="str">
        <f t="shared" si="50"/>
        <v>FlCC-0720</v>
      </c>
      <c r="C1557" t="s">
        <v>321</v>
      </c>
      <c r="D1557" t="str">
        <f t="shared" si="51"/>
        <v>0720</v>
      </c>
      <c r="E1557" t="s">
        <v>511</v>
      </c>
      <c r="F1557" s="17">
        <v>0</v>
      </c>
      <c r="G1557" s="17">
        <v>0</v>
      </c>
      <c r="H1557" s="17">
        <v>0</v>
      </c>
      <c r="I1557" s="17">
        <v>0</v>
      </c>
      <c r="J1557" s="17">
        <v>0</v>
      </c>
      <c r="K1557" s="17">
        <v>0</v>
      </c>
      <c r="L1557" s="17">
        <v>0</v>
      </c>
      <c r="M1557" s="17">
        <v>0</v>
      </c>
      <c r="N1557" s="17">
        <v>0</v>
      </c>
      <c r="O1557" s="17">
        <v>0</v>
      </c>
      <c r="P1557" s="17">
        <v>0</v>
      </c>
      <c r="Q1557" s="17">
        <v>0</v>
      </c>
      <c r="R1557" s="17">
        <v>0</v>
      </c>
      <c r="S1557" s="17">
        <v>0</v>
      </c>
      <c r="T1557" s="17">
        <v>0</v>
      </c>
      <c r="U1557" s="105">
        <v>0</v>
      </c>
      <c r="V1557" s="105">
        <v>0</v>
      </c>
      <c r="W1557" s="11">
        <v>0</v>
      </c>
      <c r="X1557" s="11">
        <v>0</v>
      </c>
      <c r="Y1557" s="11">
        <v>0</v>
      </c>
      <c r="Z1557" s="11">
        <v>0</v>
      </c>
    </row>
    <row r="1558" spans="1:26" hidden="1" x14ac:dyDescent="0.25">
      <c r="A1558">
        <v>10</v>
      </c>
      <c r="B1558" t="str">
        <f t="shared" si="50"/>
        <v>FlCC-0721</v>
      </c>
      <c r="C1558" t="s">
        <v>321</v>
      </c>
      <c r="D1558" t="str">
        <f t="shared" si="51"/>
        <v>0721</v>
      </c>
      <c r="E1558" t="s">
        <v>512</v>
      </c>
      <c r="F1558" s="17">
        <v>0</v>
      </c>
      <c r="G1558" s="17">
        <v>0</v>
      </c>
      <c r="H1558" s="17">
        <v>0</v>
      </c>
      <c r="I1558" s="17">
        <v>0</v>
      </c>
      <c r="J1558" s="17">
        <v>0</v>
      </c>
      <c r="K1558" s="17">
        <v>0</v>
      </c>
      <c r="L1558" s="17">
        <v>0</v>
      </c>
      <c r="M1558" s="17">
        <v>0</v>
      </c>
      <c r="N1558" s="17">
        <v>0</v>
      </c>
      <c r="O1558" s="17">
        <v>0</v>
      </c>
      <c r="P1558" s="17">
        <v>0</v>
      </c>
      <c r="Q1558" s="17">
        <v>0</v>
      </c>
      <c r="R1558" s="17">
        <v>0</v>
      </c>
      <c r="S1558" s="17">
        <v>0</v>
      </c>
      <c r="T1558" s="17">
        <v>0</v>
      </c>
      <c r="U1558" s="105">
        <v>0</v>
      </c>
      <c r="V1558" s="105">
        <v>0</v>
      </c>
      <c r="W1558" s="11">
        <v>0</v>
      </c>
      <c r="X1558" s="11">
        <v>0</v>
      </c>
      <c r="Y1558" s="11">
        <v>0</v>
      </c>
      <c r="Z1558" s="11">
        <v>0</v>
      </c>
    </row>
    <row r="1559" spans="1:26" hidden="1" x14ac:dyDescent="0.25">
      <c r="A1559">
        <v>10</v>
      </c>
      <c r="B1559" t="str">
        <f t="shared" si="50"/>
        <v>FlCC-0722</v>
      </c>
      <c r="C1559" t="s">
        <v>321</v>
      </c>
      <c r="D1559" t="str">
        <f t="shared" si="51"/>
        <v>0722</v>
      </c>
      <c r="E1559" t="s">
        <v>513</v>
      </c>
      <c r="F1559" s="17">
        <v>0</v>
      </c>
      <c r="G1559" s="17">
        <v>0</v>
      </c>
      <c r="H1559" s="17">
        <v>739</v>
      </c>
      <c r="I1559" s="17">
        <v>739</v>
      </c>
      <c r="J1559" s="17">
        <v>859</v>
      </c>
      <c r="K1559" s="17">
        <v>859</v>
      </c>
      <c r="L1559" s="17">
        <v>843</v>
      </c>
      <c r="M1559" s="17">
        <v>843</v>
      </c>
      <c r="N1559" s="17">
        <v>893</v>
      </c>
      <c r="O1559" s="17">
        <v>893</v>
      </c>
      <c r="P1559" s="17">
        <v>1095.8627799999999</v>
      </c>
      <c r="Q1559" s="17">
        <v>1095.8627799999999</v>
      </c>
      <c r="R1559" s="17">
        <v>926.99955999999997</v>
      </c>
      <c r="S1559" s="17">
        <v>927</v>
      </c>
      <c r="T1559" s="17">
        <v>966.85598000000005</v>
      </c>
      <c r="U1559" s="105">
        <v>966.85598000000005</v>
      </c>
      <c r="V1559" s="105">
        <v>1089.35427</v>
      </c>
      <c r="W1559" s="11">
        <v>1089.35427</v>
      </c>
      <c r="X1559" s="11">
        <v>1041</v>
      </c>
      <c r="Y1559" s="11">
        <v>1041</v>
      </c>
      <c r="Z1559" s="11">
        <v>1056.6400899999999</v>
      </c>
    </row>
    <row r="1560" spans="1:26" hidden="1" x14ac:dyDescent="0.25">
      <c r="A1560">
        <v>10</v>
      </c>
      <c r="B1560" t="str">
        <f t="shared" si="50"/>
        <v>FlCC-0723</v>
      </c>
      <c r="C1560" t="s">
        <v>321</v>
      </c>
      <c r="D1560" t="str">
        <f t="shared" si="51"/>
        <v>0723</v>
      </c>
      <c r="E1560" t="s">
        <v>514</v>
      </c>
      <c r="F1560" s="17">
        <v>0</v>
      </c>
      <c r="G1560" s="17">
        <v>0</v>
      </c>
      <c r="H1560" s="17">
        <v>0</v>
      </c>
      <c r="I1560" s="17">
        <v>0</v>
      </c>
      <c r="J1560" s="17">
        <v>0</v>
      </c>
      <c r="K1560" s="17">
        <v>0</v>
      </c>
      <c r="L1560" s="17">
        <v>0</v>
      </c>
      <c r="M1560" s="17">
        <v>0</v>
      </c>
      <c r="N1560" s="17">
        <v>0</v>
      </c>
      <c r="O1560" s="17">
        <v>0</v>
      </c>
      <c r="P1560" s="17">
        <v>0</v>
      </c>
      <c r="Q1560" s="17">
        <v>0</v>
      </c>
      <c r="R1560" s="17">
        <v>0</v>
      </c>
      <c r="S1560" s="17">
        <v>0</v>
      </c>
      <c r="T1560" s="17">
        <v>0</v>
      </c>
      <c r="U1560" s="105">
        <v>0</v>
      </c>
      <c r="V1560" s="105">
        <v>0</v>
      </c>
      <c r="W1560" s="11">
        <v>0</v>
      </c>
      <c r="X1560" s="11">
        <v>0</v>
      </c>
      <c r="Y1560" s="11">
        <v>0</v>
      </c>
      <c r="Z1560" s="11">
        <v>0</v>
      </c>
    </row>
    <row r="1561" spans="1:26" hidden="1" x14ac:dyDescent="0.25">
      <c r="A1561">
        <v>10</v>
      </c>
      <c r="B1561" t="str">
        <f t="shared" si="50"/>
        <v>FlCC-0724</v>
      </c>
      <c r="C1561" t="s">
        <v>321</v>
      </c>
      <c r="D1561" t="str">
        <f t="shared" si="51"/>
        <v>0724</v>
      </c>
      <c r="E1561" t="s">
        <v>515</v>
      </c>
      <c r="F1561" s="17">
        <v>0</v>
      </c>
      <c r="G1561" s="17">
        <v>0</v>
      </c>
      <c r="H1561" s="17">
        <v>0</v>
      </c>
      <c r="I1561" s="17">
        <v>0</v>
      </c>
      <c r="J1561" s="17">
        <v>0</v>
      </c>
      <c r="K1561" s="17">
        <v>0</v>
      </c>
      <c r="L1561" s="17">
        <v>0</v>
      </c>
      <c r="M1561" s="17">
        <v>0</v>
      </c>
      <c r="N1561" s="17">
        <v>0</v>
      </c>
      <c r="O1561" s="17">
        <v>0</v>
      </c>
      <c r="P1561" s="17">
        <v>0</v>
      </c>
      <c r="Q1561" s="17">
        <v>0</v>
      </c>
      <c r="R1561" s="17">
        <v>0</v>
      </c>
      <c r="S1561" s="17">
        <v>0</v>
      </c>
      <c r="T1561" s="17">
        <v>0</v>
      </c>
      <c r="U1561" s="105">
        <v>0</v>
      </c>
      <c r="V1561" s="105">
        <v>0</v>
      </c>
      <c r="W1561" s="11">
        <v>0</v>
      </c>
      <c r="X1561" s="11">
        <v>0</v>
      </c>
      <c r="Y1561" s="11">
        <v>0</v>
      </c>
      <c r="Z1561" s="11">
        <v>0</v>
      </c>
    </row>
    <row r="1562" spans="1:26" hidden="1" x14ac:dyDescent="0.25">
      <c r="A1562">
        <v>10</v>
      </c>
      <c r="B1562" t="str">
        <f t="shared" si="50"/>
        <v>FlCC-0730</v>
      </c>
      <c r="C1562" t="s">
        <v>321</v>
      </c>
      <c r="D1562" t="str">
        <f t="shared" si="51"/>
        <v>0730</v>
      </c>
      <c r="E1562" t="s">
        <v>516</v>
      </c>
      <c r="F1562" s="17">
        <v>0</v>
      </c>
      <c r="G1562" s="17">
        <v>0</v>
      </c>
      <c r="H1562" s="17">
        <v>0</v>
      </c>
      <c r="I1562" s="17">
        <v>0</v>
      </c>
      <c r="J1562" s="17">
        <v>0</v>
      </c>
      <c r="K1562" s="17">
        <v>0</v>
      </c>
      <c r="L1562" s="17">
        <v>0</v>
      </c>
      <c r="M1562" s="17">
        <v>0</v>
      </c>
      <c r="N1562" s="17">
        <v>0</v>
      </c>
      <c r="O1562" s="17">
        <v>0</v>
      </c>
      <c r="P1562" s="17">
        <v>0</v>
      </c>
      <c r="Q1562" s="17">
        <v>0</v>
      </c>
      <c r="R1562" s="17">
        <v>0</v>
      </c>
      <c r="S1562" s="17">
        <v>0</v>
      </c>
      <c r="T1562" s="17">
        <v>0</v>
      </c>
      <c r="U1562" s="105">
        <v>0</v>
      </c>
      <c r="V1562" s="105">
        <v>0</v>
      </c>
      <c r="W1562" s="11">
        <v>0</v>
      </c>
      <c r="X1562" s="11">
        <v>0</v>
      </c>
      <c r="Y1562" s="11">
        <v>0</v>
      </c>
      <c r="Z1562" s="11">
        <v>0</v>
      </c>
    </row>
    <row r="1563" spans="1:26" hidden="1" x14ac:dyDescent="0.25">
      <c r="A1563">
        <v>10</v>
      </c>
      <c r="B1563" t="str">
        <f t="shared" si="50"/>
        <v>FlCC-0731</v>
      </c>
      <c r="C1563" t="s">
        <v>321</v>
      </c>
      <c r="D1563" t="str">
        <f t="shared" si="51"/>
        <v>0731</v>
      </c>
      <c r="E1563" t="s">
        <v>517</v>
      </c>
      <c r="F1563" s="17">
        <v>0</v>
      </c>
      <c r="G1563" s="17">
        <v>0</v>
      </c>
      <c r="H1563" s="17">
        <v>0</v>
      </c>
      <c r="I1563" s="17">
        <v>0</v>
      </c>
      <c r="J1563" s="17">
        <v>0</v>
      </c>
      <c r="K1563" s="17">
        <v>0</v>
      </c>
      <c r="L1563" s="17">
        <v>0</v>
      </c>
      <c r="M1563" s="17">
        <v>0</v>
      </c>
      <c r="N1563" s="17">
        <v>0</v>
      </c>
      <c r="O1563" s="17">
        <v>0</v>
      </c>
      <c r="P1563" s="17">
        <v>0</v>
      </c>
      <c r="Q1563" s="17">
        <v>0</v>
      </c>
      <c r="R1563" s="17">
        <v>0</v>
      </c>
      <c r="S1563" s="17">
        <v>0</v>
      </c>
      <c r="T1563" s="17">
        <v>0</v>
      </c>
      <c r="U1563" s="105">
        <v>0</v>
      </c>
      <c r="V1563" s="105">
        <v>0</v>
      </c>
      <c r="W1563" s="11">
        <v>0</v>
      </c>
      <c r="X1563" s="11">
        <v>0</v>
      </c>
      <c r="Y1563" s="11">
        <v>0</v>
      </c>
      <c r="Z1563" s="11">
        <v>0</v>
      </c>
    </row>
    <row r="1564" spans="1:26" hidden="1" x14ac:dyDescent="0.25">
      <c r="A1564">
        <v>10</v>
      </c>
      <c r="B1564" t="str">
        <f t="shared" si="50"/>
        <v>FlCC-0732</v>
      </c>
      <c r="C1564" t="s">
        <v>321</v>
      </c>
      <c r="D1564" t="str">
        <f t="shared" si="51"/>
        <v>0732</v>
      </c>
      <c r="E1564" t="s">
        <v>518</v>
      </c>
      <c r="F1564" s="17">
        <v>0</v>
      </c>
      <c r="G1564" s="17">
        <v>0</v>
      </c>
      <c r="H1564" s="17">
        <v>0</v>
      </c>
      <c r="I1564" s="17">
        <v>0</v>
      </c>
      <c r="J1564" s="17">
        <v>0</v>
      </c>
      <c r="K1564" s="17">
        <v>0</v>
      </c>
      <c r="L1564" s="17">
        <v>0</v>
      </c>
      <c r="M1564" s="17">
        <v>0</v>
      </c>
      <c r="N1564" s="17">
        <v>0</v>
      </c>
      <c r="O1564" s="17">
        <v>0</v>
      </c>
      <c r="P1564" s="17">
        <v>0</v>
      </c>
      <c r="Q1564" s="17">
        <v>0</v>
      </c>
      <c r="R1564" s="17">
        <v>0</v>
      </c>
      <c r="S1564" s="17">
        <v>0</v>
      </c>
      <c r="T1564" s="17">
        <v>0</v>
      </c>
      <c r="U1564" s="105">
        <v>0</v>
      </c>
      <c r="V1564" s="105">
        <v>0</v>
      </c>
      <c r="W1564" s="11">
        <v>0</v>
      </c>
      <c r="X1564" s="11">
        <v>0</v>
      </c>
      <c r="Y1564" s="11">
        <v>0</v>
      </c>
      <c r="Z1564" s="11">
        <v>0</v>
      </c>
    </row>
    <row r="1565" spans="1:26" hidden="1" x14ac:dyDescent="0.25">
      <c r="A1565">
        <v>10</v>
      </c>
      <c r="B1565" t="str">
        <f t="shared" si="50"/>
        <v>FlCC-0733</v>
      </c>
      <c r="C1565" t="s">
        <v>321</v>
      </c>
      <c r="D1565" t="str">
        <f t="shared" si="51"/>
        <v>0733</v>
      </c>
      <c r="E1565" t="s">
        <v>519</v>
      </c>
      <c r="F1565" s="17">
        <v>0</v>
      </c>
      <c r="G1565" s="17">
        <v>0</v>
      </c>
      <c r="H1565" s="17">
        <v>0</v>
      </c>
      <c r="I1565" s="17">
        <v>0</v>
      </c>
      <c r="J1565" s="17">
        <v>0</v>
      </c>
      <c r="K1565" s="17">
        <v>0</v>
      </c>
      <c r="L1565" s="17">
        <v>0</v>
      </c>
      <c r="M1565" s="17">
        <v>0</v>
      </c>
      <c r="N1565" s="17">
        <v>0</v>
      </c>
      <c r="O1565" s="17">
        <v>0</v>
      </c>
      <c r="P1565" s="17">
        <v>0</v>
      </c>
      <c r="Q1565" s="17">
        <v>0</v>
      </c>
      <c r="R1565" s="17">
        <v>0</v>
      </c>
      <c r="S1565" s="17">
        <v>0</v>
      </c>
      <c r="T1565" s="17">
        <v>0</v>
      </c>
      <c r="U1565" s="105">
        <v>0</v>
      </c>
      <c r="V1565" s="105">
        <v>0</v>
      </c>
      <c r="W1565" s="11">
        <v>0</v>
      </c>
      <c r="X1565" s="11">
        <v>0</v>
      </c>
      <c r="Y1565" s="11">
        <v>0</v>
      </c>
      <c r="Z1565" s="11">
        <v>0</v>
      </c>
    </row>
    <row r="1566" spans="1:26" hidden="1" x14ac:dyDescent="0.25">
      <c r="A1566">
        <v>10</v>
      </c>
      <c r="B1566" t="str">
        <f t="shared" si="50"/>
        <v>FlCC-0734</v>
      </c>
      <c r="C1566" t="s">
        <v>321</v>
      </c>
      <c r="D1566" t="str">
        <f t="shared" si="51"/>
        <v>0734</v>
      </c>
      <c r="E1566" t="s">
        <v>520</v>
      </c>
      <c r="F1566" s="17">
        <v>0</v>
      </c>
      <c r="G1566" s="17">
        <v>0</v>
      </c>
      <c r="H1566" s="17">
        <v>0</v>
      </c>
      <c r="I1566" s="17">
        <v>0</v>
      </c>
      <c r="J1566" s="17">
        <v>0</v>
      </c>
      <c r="K1566" s="17">
        <v>0</v>
      </c>
      <c r="L1566" s="17">
        <v>0</v>
      </c>
      <c r="M1566" s="17">
        <v>0</v>
      </c>
      <c r="N1566" s="17">
        <v>0</v>
      </c>
      <c r="O1566" s="17">
        <v>0</v>
      </c>
      <c r="P1566" s="17">
        <v>0</v>
      </c>
      <c r="Q1566" s="17">
        <v>0</v>
      </c>
      <c r="R1566" s="17">
        <v>0</v>
      </c>
      <c r="S1566" s="17">
        <v>0</v>
      </c>
      <c r="T1566" s="17">
        <v>0</v>
      </c>
      <c r="U1566" s="105">
        <v>0</v>
      </c>
      <c r="V1566" s="105">
        <v>0</v>
      </c>
      <c r="W1566" s="11">
        <v>0</v>
      </c>
      <c r="X1566" s="11">
        <v>0</v>
      </c>
      <c r="Y1566" s="11">
        <v>0</v>
      </c>
      <c r="Z1566" s="11">
        <v>0</v>
      </c>
    </row>
    <row r="1567" spans="1:26" hidden="1" x14ac:dyDescent="0.25">
      <c r="A1567">
        <v>10</v>
      </c>
      <c r="B1567" t="str">
        <f t="shared" si="50"/>
        <v>FlCC-074</v>
      </c>
      <c r="C1567" t="s">
        <v>321</v>
      </c>
      <c r="D1567" t="str">
        <f t="shared" si="51"/>
        <v>074</v>
      </c>
      <c r="E1567" t="s">
        <v>521</v>
      </c>
      <c r="F1567" s="17">
        <v>0</v>
      </c>
      <c r="G1567" s="17">
        <v>0</v>
      </c>
      <c r="H1567" s="17">
        <v>0</v>
      </c>
      <c r="I1567" s="17">
        <v>0</v>
      </c>
      <c r="J1567" s="17">
        <v>0</v>
      </c>
      <c r="K1567" s="17">
        <v>0</v>
      </c>
      <c r="L1567" s="17">
        <v>0</v>
      </c>
      <c r="M1567" s="17">
        <v>0</v>
      </c>
      <c r="N1567" s="17">
        <v>0</v>
      </c>
      <c r="O1567" s="17">
        <v>0</v>
      </c>
      <c r="P1567" s="17">
        <v>0</v>
      </c>
      <c r="Q1567" s="17">
        <v>0</v>
      </c>
      <c r="R1567" s="17">
        <v>927</v>
      </c>
      <c r="S1567" s="17">
        <v>926.99955999999997</v>
      </c>
      <c r="T1567" s="17">
        <v>0</v>
      </c>
      <c r="U1567" s="105">
        <v>0</v>
      </c>
      <c r="V1567" s="105">
        <v>0</v>
      </c>
      <c r="W1567" s="11">
        <v>0</v>
      </c>
      <c r="X1567" s="11">
        <v>0</v>
      </c>
      <c r="Y1567" s="11">
        <v>0</v>
      </c>
      <c r="Z1567" s="11">
        <v>0</v>
      </c>
    </row>
    <row r="1568" spans="1:26" hidden="1" x14ac:dyDescent="0.25">
      <c r="A1568">
        <v>10</v>
      </c>
      <c r="B1568" t="str">
        <f t="shared" si="50"/>
        <v>FlCC-0750</v>
      </c>
      <c r="C1568" t="s">
        <v>321</v>
      </c>
      <c r="D1568" t="str">
        <f t="shared" si="51"/>
        <v>0750</v>
      </c>
      <c r="E1568" t="s">
        <v>522</v>
      </c>
      <c r="F1568" s="17">
        <v>0</v>
      </c>
      <c r="G1568" s="17">
        <v>0</v>
      </c>
      <c r="H1568" s="17">
        <v>0</v>
      </c>
      <c r="I1568" s="17">
        <v>0</v>
      </c>
      <c r="J1568" s="17">
        <v>0</v>
      </c>
      <c r="K1568" s="17">
        <v>0</v>
      </c>
      <c r="L1568" s="17">
        <v>0</v>
      </c>
      <c r="M1568" s="17">
        <v>0</v>
      </c>
      <c r="N1568" s="17">
        <v>0</v>
      </c>
      <c r="O1568" s="17">
        <v>0</v>
      </c>
      <c r="P1568" s="17">
        <v>0</v>
      </c>
      <c r="Q1568" s="17">
        <v>0</v>
      </c>
      <c r="R1568" s="17">
        <v>0</v>
      </c>
      <c r="S1568" s="17">
        <v>0</v>
      </c>
      <c r="T1568" s="17">
        <v>0</v>
      </c>
      <c r="U1568" s="105">
        <v>0</v>
      </c>
      <c r="V1568" s="105">
        <v>0</v>
      </c>
      <c r="W1568" s="11">
        <v>0</v>
      </c>
      <c r="X1568" s="11">
        <v>0</v>
      </c>
      <c r="Y1568" s="11">
        <v>0</v>
      </c>
      <c r="Z1568" s="11">
        <v>0</v>
      </c>
    </row>
    <row r="1569" spans="1:26" hidden="1" x14ac:dyDescent="0.25">
      <c r="A1569">
        <v>10</v>
      </c>
      <c r="B1569" t="str">
        <f t="shared" si="50"/>
        <v>FlCC-0751</v>
      </c>
      <c r="C1569" t="s">
        <v>321</v>
      </c>
      <c r="D1569" t="str">
        <f t="shared" si="51"/>
        <v>0751</v>
      </c>
      <c r="E1569" t="s">
        <v>523</v>
      </c>
      <c r="F1569" s="17">
        <v>0</v>
      </c>
      <c r="G1569" s="17">
        <v>0</v>
      </c>
      <c r="H1569" s="17">
        <v>0</v>
      </c>
      <c r="I1569" s="17">
        <v>0</v>
      </c>
      <c r="J1569" s="17">
        <v>0</v>
      </c>
      <c r="K1569" s="17">
        <v>0</v>
      </c>
      <c r="L1569" s="17">
        <v>0</v>
      </c>
      <c r="M1569" s="17">
        <v>0</v>
      </c>
      <c r="N1569" s="17">
        <v>0</v>
      </c>
      <c r="O1569" s="17">
        <v>0</v>
      </c>
      <c r="P1569" s="17">
        <v>0</v>
      </c>
      <c r="Q1569" s="17">
        <v>0</v>
      </c>
      <c r="R1569" s="17">
        <v>0</v>
      </c>
      <c r="S1569" s="17">
        <v>0</v>
      </c>
      <c r="T1569" s="17">
        <v>0</v>
      </c>
      <c r="U1569" s="105">
        <v>0</v>
      </c>
      <c r="V1569" s="105">
        <v>0</v>
      </c>
      <c r="W1569" s="11">
        <v>0</v>
      </c>
      <c r="X1569" s="11">
        <v>0</v>
      </c>
      <c r="Y1569" s="11">
        <v>0</v>
      </c>
      <c r="Z1569" s="11">
        <v>0</v>
      </c>
    </row>
    <row r="1570" spans="1:26" hidden="1" x14ac:dyDescent="0.25">
      <c r="A1570">
        <v>10</v>
      </c>
      <c r="B1570" t="str">
        <f t="shared" si="50"/>
        <v>FlCC-0752</v>
      </c>
      <c r="C1570" t="s">
        <v>321</v>
      </c>
      <c r="D1570" t="str">
        <f t="shared" si="51"/>
        <v>0752</v>
      </c>
      <c r="E1570" t="s">
        <v>524</v>
      </c>
      <c r="F1570" s="17">
        <v>0</v>
      </c>
      <c r="G1570" s="17">
        <v>0</v>
      </c>
      <c r="H1570" s="17">
        <v>0</v>
      </c>
      <c r="I1570" s="17">
        <v>0</v>
      </c>
      <c r="J1570" s="17">
        <v>0</v>
      </c>
      <c r="K1570" s="17">
        <v>0</v>
      </c>
      <c r="L1570" s="17">
        <v>0</v>
      </c>
      <c r="M1570" s="17">
        <v>0</v>
      </c>
      <c r="N1570" s="17">
        <v>0</v>
      </c>
      <c r="O1570" s="17">
        <v>0</v>
      </c>
      <c r="P1570" s="17">
        <v>0</v>
      </c>
      <c r="Q1570" s="17">
        <v>0</v>
      </c>
      <c r="R1570" s="17">
        <v>0</v>
      </c>
      <c r="S1570" s="17">
        <v>0</v>
      </c>
      <c r="T1570" s="17">
        <v>0</v>
      </c>
      <c r="U1570" s="105">
        <v>0</v>
      </c>
      <c r="V1570" s="105">
        <v>0</v>
      </c>
      <c r="W1570" s="11">
        <v>0</v>
      </c>
      <c r="X1570" s="11">
        <v>0</v>
      </c>
      <c r="Y1570" s="11">
        <v>0</v>
      </c>
      <c r="Z1570" s="11">
        <v>0</v>
      </c>
    </row>
    <row r="1571" spans="1:26" hidden="1" x14ac:dyDescent="0.25">
      <c r="A1571">
        <v>10</v>
      </c>
      <c r="B1571" t="str">
        <f t="shared" si="50"/>
        <v>FlCC-0753</v>
      </c>
      <c r="C1571" t="s">
        <v>321</v>
      </c>
      <c r="D1571" t="str">
        <f t="shared" si="51"/>
        <v>0753</v>
      </c>
      <c r="E1571" t="s">
        <v>525</v>
      </c>
      <c r="F1571" s="17">
        <v>0</v>
      </c>
      <c r="G1571" s="17">
        <v>0</v>
      </c>
      <c r="H1571" s="17">
        <v>0</v>
      </c>
      <c r="I1571" s="17">
        <v>0</v>
      </c>
      <c r="J1571" s="17">
        <v>0</v>
      </c>
      <c r="K1571" s="17">
        <v>0</v>
      </c>
      <c r="L1571" s="17">
        <v>0</v>
      </c>
      <c r="M1571" s="17">
        <v>0</v>
      </c>
      <c r="N1571" s="17">
        <v>0</v>
      </c>
      <c r="O1571" s="17">
        <v>0</v>
      </c>
      <c r="P1571" s="17">
        <v>0</v>
      </c>
      <c r="Q1571" s="17">
        <v>0</v>
      </c>
      <c r="R1571" s="17">
        <v>0</v>
      </c>
      <c r="S1571" s="17">
        <v>0</v>
      </c>
      <c r="T1571" s="17">
        <v>0</v>
      </c>
      <c r="U1571" s="105">
        <v>0</v>
      </c>
      <c r="V1571" s="105">
        <v>0</v>
      </c>
      <c r="W1571" s="11">
        <v>0</v>
      </c>
      <c r="X1571" s="11">
        <v>0</v>
      </c>
      <c r="Y1571" s="11">
        <v>0</v>
      </c>
      <c r="Z1571" s="11">
        <v>0</v>
      </c>
    </row>
    <row r="1572" spans="1:26" hidden="1" x14ac:dyDescent="0.25">
      <c r="A1572">
        <v>10</v>
      </c>
      <c r="B1572" t="str">
        <f t="shared" si="50"/>
        <v>FlCC-0754</v>
      </c>
      <c r="C1572" t="s">
        <v>321</v>
      </c>
      <c r="D1572" t="str">
        <f t="shared" si="51"/>
        <v>0754</v>
      </c>
      <c r="E1572" t="s">
        <v>526</v>
      </c>
      <c r="F1572" s="17">
        <v>0</v>
      </c>
      <c r="G1572" s="17">
        <v>0</v>
      </c>
      <c r="H1572" s="17">
        <v>0</v>
      </c>
      <c r="I1572" s="17">
        <v>0</v>
      </c>
      <c r="J1572" s="17">
        <v>0</v>
      </c>
      <c r="K1572" s="17">
        <v>0</v>
      </c>
      <c r="L1572" s="17">
        <v>0</v>
      </c>
      <c r="M1572" s="17">
        <v>0</v>
      </c>
      <c r="N1572" s="17">
        <v>0</v>
      </c>
      <c r="O1572" s="17">
        <v>0</v>
      </c>
      <c r="P1572" s="17">
        <v>0</v>
      </c>
      <c r="Q1572" s="17">
        <v>0</v>
      </c>
      <c r="R1572" s="17">
        <v>0</v>
      </c>
      <c r="S1572" s="17">
        <v>0</v>
      </c>
      <c r="T1572" s="17">
        <v>0</v>
      </c>
      <c r="U1572" s="105">
        <v>0</v>
      </c>
      <c r="V1572" s="105">
        <v>0</v>
      </c>
      <c r="W1572" s="11">
        <v>0</v>
      </c>
      <c r="X1572" s="11">
        <v>0</v>
      </c>
      <c r="Y1572" s="11">
        <v>0</v>
      </c>
      <c r="Z1572" s="11">
        <v>0</v>
      </c>
    </row>
    <row r="1573" spans="1:26" hidden="1" x14ac:dyDescent="0.25">
      <c r="A1573">
        <v>10</v>
      </c>
      <c r="B1573" t="str">
        <f t="shared" si="50"/>
        <v>FlCC-076</v>
      </c>
      <c r="C1573" t="s">
        <v>321</v>
      </c>
      <c r="D1573" t="str">
        <f t="shared" si="51"/>
        <v>076</v>
      </c>
      <c r="E1573" t="s">
        <v>527</v>
      </c>
      <c r="F1573" s="17">
        <v>0</v>
      </c>
      <c r="G1573" s="17">
        <v>0</v>
      </c>
      <c r="H1573" s="17">
        <v>0</v>
      </c>
      <c r="I1573" s="17">
        <v>0</v>
      </c>
      <c r="J1573" s="17">
        <v>0</v>
      </c>
      <c r="K1573" s="17">
        <v>0</v>
      </c>
      <c r="L1573" s="17">
        <v>0</v>
      </c>
      <c r="M1573" s="17">
        <v>0</v>
      </c>
      <c r="N1573" s="17">
        <v>0</v>
      </c>
      <c r="O1573" s="17">
        <v>0</v>
      </c>
      <c r="P1573" s="17">
        <v>0</v>
      </c>
      <c r="Q1573" s="17">
        <v>0</v>
      </c>
      <c r="R1573" s="17">
        <v>0</v>
      </c>
      <c r="S1573" s="17">
        <v>0</v>
      </c>
      <c r="T1573" s="17">
        <v>0</v>
      </c>
      <c r="U1573" s="105">
        <v>0</v>
      </c>
      <c r="V1573" s="105">
        <v>0</v>
      </c>
      <c r="W1573" s="11">
        <v>0</v>
      </c>
      <c r="X1573" s="11">
        <v>0</v>
      </c>
      <c r="Y1573" s="11">
        <v>0</v>
      </c>
      <c r="Z1573" s="11">
        <v>0</v>
      </c>
    </row>
    <row r="1574" spans="1:26" hidden="1" x14ac:dyDescent="0.25">
      <c r="A1574">
        <v>10</v>
      </c>
      <c r="B1574" t="str">
        <f t="shared" si="50"/>
        <v>FlCC-081</v>
      </c>
      <c r="C1574" t="s">
        <v>321</v>
      </c>
      <c r="D1574" t="str">
        <f t="shared" si="51"/>
        <v>081</v>
      </c>
      <c r="E1574" t="s">
        <v>529</v>
      </c>
      <c r="F1574" s="17">
        <v>0</v>
      </c>
      <c r="G1574" s="17">
        <v>0</v>
      </c>
      <c r="H1574" s="17">
        <v>0</v>
      </c>
      <c r="I1574" s="17">
        <v>0</v>
      </c>
      <c r="J1574" s="17">
        <v>0</v>
      </c>
      <c r="K1574" s="17">
        <v>0</v>
      </c>
      <c r="L1574" s="17">
        <v>0</v>
      </c>
      <c r="M1574" s="17">
        <v>0</v>
      </c>
      <c r="N1574" s="17">
        <v>0</v>
      </c>
      <c r="O1574" s="17">
        <v>0</v>
      </c>
      <c r="P1574" s="17">
        <v>0</v>
      </c>
      <c r="Q1574" s="17">
        <v>0</v>
      </c>
      <c r="R1574" s="17">
        <v>0</v>
      </c>
      <c r="S1574" s="17">
        <v>0</v>
      </c>
      <c r="T1574" s="17">
        <v>0</v>
      </c>
      <c r="U1574" s="105">
        <v>0</v>
      </c>
      <c r="V1574" s="105">
        <v>0</v>
      </c>
      <c r="W1574" s="11">
        <v>0</v>
      </c>
      <c r="X1574" s="11">
        <v>0</v>
      </c>
      <c r="Y1574" s="11">
        <v>0</v>
      </c>
      <c r="Z1574" s="11">
        <v>0</v>
      </c>
    </row>
    <row r="1575" spans="1:26" hidden="1" x14ac:dyDescent="0.25">
      <c r="A1575">
        <v>10</v>
      </c>
      <c r="B1575" t="str">
        <f t="shared" si="50"/>
        <v>FlCC-082</v>
      </c>
      <c r="C1575" t="s">
        <v>321</v>
      </c>
      <c r="D1575" t="str">
        <f t="shared" si="51"/>
        <v>082</v>
      </c>
      <c r="E1575" t="s">
        <v>530</v>
      </c>
      <c r="F1575" s="17">
        <v>34123</v>
      </c>
      <c r="G1575" s="17">
        <v>34123</v>
      </c>
      <c r="H1575" s="17">
        <v>34150</v>
      </c>
      <c r="I1575" s="17">
        <v>34150</v>
      </c>
      <c r="J1575" s="17">
        <v>37401</v>
      </c>
      <c r="K1575" s="17">
        <v>37400</v>
      </c>
      <c r="L1575" s="17">
        <v>35380</v>
      </c>
      <c r="M1575" s="17">
        <v>35380</v>
      </c>
      <c r="N1575" s="17">
        <v>34781</v>
      </c>
      <c r="O1575" s="17">
        <v>34781</v>
      </c>
      <c r="P1575" s="17">
        <v>35583.513429999999</v>
      </c>
      <c r="Q1575" s="17">
        <v>35583.513429999999</v>
      </c>
      <c r="R1575" s="17">
        <v>45066.3174</v>
      </c>
      <c r="S1575" s="17">
        <v>45066.3174</v>
      </c>
      <c r="T1575" s="17">
        <v>40826.829440000001</v>
      </c>
      <c r="U1575" s="105">
        <v>40826.829440000001</v>
      </c>
      <c r="V1575" s="105">
        <v>37330.196900000003</v>
      </c>
      <c r="W1575" s="11">
        <v>37330.196900000003</v>
      </c>
      <c r="X1575" s="11">
        <v>45361</v>
      </c>
      <c r="Y1575" s="11">
        <v>45361</v>
      </c>
      <c r="Z1575" s="11">
        <v>41200.494570000003</v>
      </c>
    </row>
    <row r="1576" spans="1:26" hidden="1" x14ac:dyDescent="0.25">
      <c r="A1576">
        <v>10</v>
      </c>
      <c r="B1576" t="str">
        <f t="shared" si="50"/>
        <v>FlCC-083</v>
      </c>
      <c r="C1576" t="s">
        <v>321</v>
      </c>
      <c r="D1576" t="str">
        <f t="shared" si="51"/>
        <v>083</v>
      </c>
      <c r="E1576" t="s">
        <v>531</v>
      </c>
      <c r="F1576" s="17">
        <v>2127</v>
      </c>
      <c r="G1576" s="17">
        <v>2127</v>
      </c>
      <c r="H1576" s="17">
        <v>2191</v>
      </c>
      <c r="I1576" s="17">
        <v>2191</v>
      </c>
      <c r="J1576" s="17">
        <v>2093</v>
      </c>
      <c r="K1576" s="17">
        <v>2093</v>
      </c>
      <c r="L1576" s="17">
        <v>2416</v>
      </c>
      <c r="M1576" s="17">
        <v>2416</v>
      </c>
      <c r="N1576" s="17">
        <v>2072</v>
      </c>
      <c r="O1576" s="17">
        <v>2072</v>
      </c>
      <c r="P1576" s="17">
        <v>2208.1202499999999</v>
      </c>
      <c r="Q1576" s="17">
        <v>2208.1202499999999</v>
      </c>
      <c r="R1576" s="17">
        <v>2043.6350299999999</v>
      </c>
      <c r="S1576" s="17">
        <v>2043.6350299999999</v>
      </c>
      <c r="T1576" s="17">
        <v>1922.55486</v>
      </c>
      <c r="U1576" s="105">
        <v>1922.55486</v>
      </c>
      <c r="V1576" s="105">
        <v>2002.5578700000001</v>
      </c>
      <c r="W1576" s="11">
        <v>2002.5578700000001</v>
      </c>
      <c r="X1576" s="11">
        <v>1867</v>
      </c>
      <c r="Y1576" s="11">
        <v>1867</v>
      </c>
      <c r="Z1576" s="11">
        <v>1929.866</v>
      </c>
    </row>
    <row r="1577" spans="1:26" hidden="1" x14ac:dyDescent="0.25">
      <c r="A1577">
        <v>10</v>
      </c>
      <c r="B1577" t="str">
        <f t="shared" si="50"/>
        <v>FlCC-084</v>
      </c>
      <c r="C1577" t="s">
        <v>321</v>
      </c>
      <c r="D1577" t="str">
        <f t="shared" si="51"/>
        <v>084</v>
      </c>
      <c r="E1577" t="s">
        <v>532</v>
      </c>
      <c r="F1577" s="17">
        <v>0</v>
      </c>
      <c r="G1577" s="17">
        <v>0</v>
      </c>
      <c r="H1577" s="17">
        <v>0</v>
      </c>
      <c r="I1577" s="17">
        <v>0</v>
      </c>
      <c r="J1577" s="17">
        <v>0</v>
      </c>
      <c r="K1577" s="17">
        <v>0</v>
      </c>
      <c r="L1577" s="17">
        <v>0</v>
      </c>
      <c r="M1577" s="17">
        <v>0</v>
      </c>
      <c r="N1577" s="17">
        <v>0</v>
      </c>
      <c r="O1577" s="17">
        <v>0</v>
      </c>
      <c r="P1577" s="17">
        <v>0</v>
      </c>
      <c r="Q1577" s="17">
        <v>0</v>
      </c>
      <c r="R1577" s="17">
        <v>0</v>
      </c>
      <c r="S1577" s="17">
        <v>0</v>
      </c>
      <c r="T1577" s="17">
        <v>0</v>
      </c>
      <c r="U1577" s="105">
        <v>0</v>
      </c>
      <c r="V1577" s="105">
        <v>0</v>
      </c>
      <c r="W1577" s="11">
        <v>0</v>
      </c>
      <c r="X1577" s="11">
        <v>0</v>
      </c>
      <c r="Y1577" s="11">
        <v>0</v>
      </c>
      <c r="Z1577" s="11">
        <v>0</v>
      </c>
    </row>
    <row r="1578" spans="1:26" hidden="1" x14ac:dyDescent="0.25">
      <c r="A1578">
        <v>10</v>
      </c>
      <c r="B1578" t="str">
        <f t="shared" si="50"/>
        <v>FlCC-0850</v>
      </c>
      <c r="C1578" t="s">
        <v>321</v>
      </c>
      <c r="D1578" t="str">
        <f t="shared" si="51"/>
        <v>0850</v>
      </c>
      <c r="E1578" t="s">
        <v>533</v>
      </c>
      <c r="F1578" s="17">
        <v>0</v>
      </c>
      <c r="G1578" s="17">
        <v>0</v>
      </c>
      <c r="H1578" s="17">
        <v>0</v>
      </c>
      <c r="I1578" s="17">
        <v>0</v>
      </c>
      <c r="J1578" s="17">
        <v>0</v>
      </c>
      <c r="K1578" s="17">
        <v>0</v>
      </c>
      <c r="L1578" s="17">
        <v>0</v>
      </c>
      <c r="M1578" s="17">
        <v>0</v>
      </c>
      <c r="N1578" s="17">
        <v>0</v>
      </c>
      <c r="O1578" s="17">
        <v>0</v>
      </c>
      <c r="P1578" s="17">
        <v>0</v>
      </c>
      <c r="Q1578" s="17">
        <v>0</v>
      </c>
      <c r="R1578" s="17">
        <v>0</v>
      </c>
      <c r="S1578" s="17">
        <v>0</v>
      </c>
      <c r="T1578" s="17">
        <v>0</v>
      </c>
      <c r="U1578" s="105">
        <v>0</v>
      </c>
      <c r="V1578" s="105">
        <v>0</v>
      </c>
      <c r="W1578" s="11">
        <v>0</v>
      </c>
      <c r="X1578" s="11">
        <v>0</v>
      </c>
      <c r="Y1578" s="11">
        <v>0</v>
      </c>
      <c r="Z1578" s="11">
        <v>0</v>
      </c>
    </row>
    <row r="1579" spans="1:26" hidden="1" x14ac:dyDescent="0.25">
      <c r="A1579">
        <v>10</v>
      </c>
      <c r="B1579" t="str">
        <f t="shared" si="50"/>
        <v>FlCC-0851</v>
      </c>
      <c r="C1579" t="s">
        <v>321</v>
      </c>
      <c r="D1579" t="str">
        <f t="shared" si="51"/>
        <v>0851</v>
      </c>
      <c r="E1579" t="s">
        <v>534</v>
      </c>
      <c r="F1579" s="17">
        <v>0</v>
      </c>
      <c r="G1579" s="17">
        <v>0</v>
      </c>
      <c r="H1579" s="17">
        <v>0</v>
      </c>
      <c r="I1579" s="17">
        <v>0</v>
      </c>
      <c r="J1579" s="17">
        <v>0</v>
      </c>
      <c r="K1579" s="17">
        <v>0</v>
      </c>
      <c r="L1579" s="17">
        <v>0</v>
      </c>
      <c r="M1579" s="17">
        <v>0</v>
      </c>
      <c r="N1579" s="17">
        <v>0</v>
      </c>
      <c r="O1579" s="17">
        <v>0</v>
      </c>
      <c r="P1579" s="17">
        <v>0</v>
      </c>
      <c r="Q1579" s="17">
        <v>0</v>
      </c>
      <c r="R1579" s="17">
        <v>0</v>
      </c>
      <c r="S1579" s="17">
        <v>0</v>
      </c>
      <c r="T1579" s="17">
        <v>0</v>
      </c>
      <c r="U1579" s="105">
        <v>0</v>
      </c>
      <c r="V1579" s="105">
        <v>0</v>
      </c>
      <c r="W1579" s="11">
        <v>0</v>
      </c>
      <c r="X1579" s="11">
        <v>0</v>
      </c>
      <c r="Y1579" s="11">
        <v>0</v>
      </c>
      <c r="Z1579" s="11">
        <v>0</v>
      </c>
    </row>
    <row r="1580" spans="1:26" hidden="1" x14ac:dyDescent="0.25">
      <c r="A1580">
        <v>10</v>
      </c>
      <c r="B1580" t="str">
        <f t="shared" si="50"/>
        <v>FlCC-0852</v>
      </c>
      <c r="C1580" t="s">
        <v>321</v>
      </c>
      <c r="D1580" t="str">
        <f t="shared" si="51"/>
        <v>0852</v>
      </c>
      <c r="E1580" t="s">
        <v>535</v>
      </c>
      <c r="F1580" s="17">
        <v>0</v>
      </c>
      <c r="G1580" s="17">
        <v>0</v>
      </c>
      <c r="H1580" s="17">
        <v>0</v>
      </c>
      <c r="I1580" s="17">
        <v>0</v>
      </c>
      <c r="J1580" s="17">
        <v>0</v>
      </c>
      <c r="K1580" s="17">
        <v>0</v>
      </c>
      <c r="L1580" s="17">
        <v>0</v>
      </c>
      <c r="M1580" s="17">
        <v>0</v>
      </c>
      <c r="N1580" s="17">
        <v>0</v>
      </c>
      <c r="O1580" s="17">
        <v>0</v>
      </c>
      <c r="P1580" s="17">
        <v>0</v>
      </c>
      <c r="Q1580" s="17">
        <v>0</v>
      </c>
      <c r="R1580" s="17">
        <v>0</v>
      </c>
      <c r="S1580" s="17">
        <v>0</v>
      </c>
      <c r="T1580" s="17">
        <v>0</v>
      </c>
      <c r="U1580" s="105">
        <v>0</v>
      </c>
      <c r="V1580" s="105">
        <v>0</v>
      </c>
      <c r="W1580" s="11">
        <v>0</v>
      </c>
      <c r="X1580" s="11">
        <v>0</v>
      </c>
      <c r="Y1580" s="11">
        <v>0</v>
      </c>
      <c r="Z1580" s="11">
        <v>0</v>
      </c>
    </row>
    <row r="1581" spans="1:26" hidden="1" x14ac:dyDescent="0.25">
      <c r="A1581">
        <v>10</v>
      </c>
      <c r="B1581" t="str">
        <f t="shared" si="50"/>
        <v>FlCC-0853</v>
      </c>
      <c r="C1581" t="s">
        <v>321</v>
      </c>
      <c r="D1581" t="str">
        <f t="shared" si="51"/>
        <v>0853</v>
      </c>
      <c r="E1581" t="s">
        <v>536</v>
      </c>
      <c r="F1581" s="17">
        <v>0</v>
      </c>
      <c r="G1581" s="17">
        <v>0</v>
      </c>
      <c r="H1581" s="17">
        <v>0</v>
      </c>
      <c r="I1581" s="17">
        <v>0</v>
      </c>
      <c r="J1581" s="17">
        <v>0</v>
      </c>
      <c r="K1581" s="17">
        <v>0</v>
      </c>
      <c r="L1581" s="17">
        <v>0</v>
      </c>
      <c r="M1581" s="17">
        <v>0</v>
      </c>
      <c r="N1581" s="17">
        <v>0</v>
      </c>
      <c r="O1581" s="17">
        <v>0</v>
      </c>
      <c r="P1581" s="17">
        <v>0</v>
      </c>
      <c r="Q1581" s="17">
        <v>0</v>
      </c>
      <c r="R1581" s="17">
        <v>0</v>
      </c>
      <c r="S1581" s="17">
        <v>0</v>
      </c>
      <c r="T1581" s="17">
        <v>0</v>
      </c>
      <c r="U1581" s="105">
        <v>0</v>
      </c>
      <c r="V1581" s="105">
        <v>0</v>
      </c>
      <c r="W1581" s="11">
        <v>0</v>
      </c>
      <c r="X1581" s="11">
        <v>0</v>
      </c>
      <c r="Y1581" s="11">
        <v>0</v>
      </c>
      <c r="Z1581" s="11">
        <v>0</v>
      </c>
    </row>
    <row r="1582" spans="1:26" hidden="1" x14ac:dyDescent="0.25">
      <c r="A1582">
        <v>10</v>
      </c>
      <c r="B1582" t="str">
        <f t="shared" si="50"/>
        <v>FlCC-0854</v>
      </c>
      <c r="C1582" t="s">
        <v>321</v>
      </c>
      <c r="D1582" t="str">
        <f t="shared" si="51"/>
        <v>0854</v>
      </c>
      <c r="E1582" t="s">
        <v>537</v>
      </c>
      <c r="F1582" s="17">
        <v>0</v>
      </c>
      <c r="G1582" s="17">
        <v>0</v>
      </c>
      <c r="H1582" s="17">
        <v>0</v>
      </c>
      <c r="I1582" s="17">
        <v>0</v>
      </c>
      <c r="J1582" s="17">
        <v>0</v>
      </c>
      <c r="K1582" s="17">
        <v>0</v>
      </c>
      <c r="L1582" s="17">
        <v>0</v>
      </c>
      <c r="M1582" s="17">
        <v>0</v>
      </c>
      <c r="N1582" s="17">
        <v>0</v>
      </c>
      <c r="O1582" s="17">
        <v>0</v>
      </c>
      <c r="P1582" s="17">
        <v>0</v>
      </c>
      <c r="Q1582" s="17">
        <v>0</v>
      </c>
      <c r="R1582" s="17">
        <v>0</v>
      </c>
      <c r="S1582" s="17">
        <v>0</v>
      </c>
      <c r="T1582" s="17">
        <v>0</v>
      </c>
      <c r="U1582" s="105">
        <v>0</v>
      </c>
      <c r="V1582" s="105">
        <v>0</v>
      </c>
      <c r="W1582" s="11">
        <v>0</v>
      </c>
      <c r="X1582" s="11">
        <v>0</v>
      </c>
      <c r="Y1582" s="11">
        <v>0</v>
      </c>
      <c r="Z1582" s="11">
        <v>0</v>
      </c>
    </row>
    <row r="1583" spans="1:26" hidden="1" x14ac:dyDescent="0.25">
      <c r="A1583">
        <v>10</v>
      </c>
      <c r="B1583" t="str">
        <f t="shared" si="50"/>
        <v>FlCC-086</v>
      </c>
      <c r="C1583" t="s">
        <v>321</v>
      </c>
      <c r="D1583" t="str">
        <f t="shared" si="51"/>
        <v>086</v>
      </c>
      <c r="E1583" t="s">
        <v>538</v>
      </c>
      <c r="F1583" s="17">
        <v>0</v>
      </c>
      <c r="G1583" s="17">
        <v>0</v>
      </c>
      <c r="H1583" s="17">
        <v>0</v>
      </c>
      <c r="I1583" s="17">
        <v>0</v>
      </c>
      <c r="J1583" s="17">
        <v>0</v>
      </c>
      <c r="K1583" s="17">
        <v>0</v>
      </c>
      <c r="L1583" s="17">
        <v>0</v>
      </c>
      <c r="M1583" s="17">
        <v>0</v>
      </c>
      <c r="N1583" s="17">
        <v>0</v>
      </c>
      <c r="O1583" s="17">
        <v>0</v>
      </c>
      <c r="P1583" s="17">
        <v>0</v>
      </c>
      <c r="Q1583" s="17">
        <v>0</v>
      </c>
      <c r="R1583" s="17">
        <v>0</v>
      </c>
      <c r="S1583" s="17">
        <v>0</v>
      </c>
      <c r="T1583" s="17">
        <v>0</v>
      </c>
      <c r="U1583" s="105">
        <v>0</v>
      </c>
      <c r="V1583" s="105">
        <v>0</v>
      </c>
      <c r="W1583" s="11">
        <v>0</v>
      </c>
      <c r="X1583" s="11">
        <v>0</v>
      </c>
      <c r="Y1583" s="11">
        <v>0</v>
      </c>
      <c r="Z1583" s="11">
        <v>0</v>
      </c>
    </row>
    <row r="1584" spans="1:26" hidden="1" x14ac:dyDescent="0.25">
      <c r="A1584">
        <v>10</v>
      </c>
      <c r="B1584" t="str">
        <f t="shared" si="50"/>
        <v>FlCC-0910</v>
      </c>
      <c r="C1584" t="s">
        <v>321</v>
      </c>
      <c r="D1584" t="str">
        <f t="shared" si="51"/>
        <v>0910</v>
      </c>
      <c r="E1584" t="s">
        <v>540</v>
      </c>
      <c r="F1584" s="17">
        <v>0</v>
      </c>
      <c r="G1584" s="17">
        <v>0</v>
      </c>
      <c r="H1584" s="17">
        <v>0</v>
      </c>
      <c r="I1584" s="17">
        <v>0</v>
      </c>
      <c r="J1584" s="17">
        <v>0</v>
      </c>
      <c r="K1584" s="17">
        <v>0</v>
      </c>
      <c r="L1584" s="17">
        <v>0</v>
      </c>
      <c r="M1584" s="17">
        <v>0</v>
      </c>
      <c r="N1584" s="17">
        <v>0</v>
      </c>
      <c r="O1584" s="17">
        <v>0</v>
      </c>
      <c r="P1584" s="17">
        <v>0</v>
      </c>
      <c r="Q1584" s="17">
        <v>0</v>
      </c>
      <c r="R1584" s="17">
        <v>0</v>
      </c>
      <c r="S1584" s="17">
        <v>0</v>
      </c>
      <c r="T1584" s="17">
        <v>0</v>
      </c>
      <c r="U1584" s="105">
        <v>0</v>
      </c>
      <c r="V1584" s="105">
        <v>0</v>
      </c>
      <c r="W1584" s="11">
        <v>0</v>
      </c>
      <c r="X1584" s="11">
        <v>0</v>
      </c>
      <c r="Y1584" s="11">
        <v>0</v>
      </c>
      <c r="Z1584" s="11">
        <v>0</v>
      </c>
    </row>
    <row r="1585" spans="1:26" hidden="1" x14ac:dyDescent="0.25">
      <c r="A1585">
        <v>10</v>
      </c>
      <c r="B1585" t="str">
        <f t="shared" si="50"/>
        <v>FlCC-0911</v>
      </c>
      <c r="C1585" t="s">
        <v>321</v>
      </c>
      <c r="D1585" t="str">
        <f t="shared" si="51"/>
        <v>0911</v>
      </c>
      <c r="E1585" t="s">
        <v>541</v>
      </c>
      <c r="F1585" s="17">
        <v>0</v>
      </c>
      <c r="G1585" s="17">
        <v>0</v>
      </c>
      <c r="H1585" s="17">
        <v>0</v>
      </c>
      <c r="I1585" s="17">
        <v>0</v>
      </c>
      <c r="J1585" s="17">
        <v>0</v>
      </c>
      <c r="K1585" s="17">
        <v>0</v>
      </c>
      <c r="L1585" s="17">
        <v>0</v>
      </c>
      <c r="M1585" s="17">
        <v>0</v>
      </c>
      <c r="N1585" s="17">
        <v>0</v>
      </c>
      <c r="O1585" s="17">
        <v>0</v>
      </c>
      <c r="P1585" s="17">
        <v>0</v>
      </c>
      <c r="Q1585" s="17">
        <v>0</v>
      </c>
      <c r="R1585" s="17">
        <v>0</v>
      </c>
      <c r="S1585" s="17">
        <v>0</v>
      </c>
      <c r="T1585" s="17">
        <v>0</v>
      </c>
      <c r="U1585" s="105">
        <v>0</v>
      </c>
      <c r="V1585" s="105">
        <v>0</v>
      </c>
      <c r="W1585" s="11">
        <v>0</v>
      </c>
      <c r="X1585" s="11">
        <v>0</v>
      </c>
      <c r="Y1585" s="11">
        <v>0</v>
      </c>
      <c r="Z1585" s="11">
        <v>0</v>
      </c>
    </row>
    <row r="1586" spans="1:26" hidden="1" x14ac:dyDescent="0.25">
      <c r="A1586">
        <v>10</v>
      </c>
      <c r="B1586" t="str">
        <f t="shared" si="50"/>
        <v>FlCC-0912</v>
      </c>
      <c r="C1586" t="s">
        <v>321</v>
      </c>
      <c r="D1586" t="str">
        <f t="shared" si="51"/>
        <v>0912</v>
      </c>
      <c r="E1586" t="s">
        <v>542</v>
      </c>
      <c r="F1586" s="17">
        <v>0</v>
      </c>
      <c r="G1586" s="17">
        <v>0</v>
      </c>
      <c r="H1586" s="17">
        <v>0</v>
      </c>
      <c r="I1586" s="17">
        <v>0</v>
      </c>
      <c r="J1586" s="17">
        <v>0</v>
      </c>
      <c r="K1586" s="17">
        <v>0</v>
      </c>
      <c r="L1586" s="17">
        <v>0</v>
      </c>
      <c r="M1586" s="17">
        <v>0</v>
      </c>
      <c r="N1586" s="17">
        <v>0</v>
      </c>
      <c r="O1586" s="17">
        <v>0</v>
      </c>
      <c r="P1586" s="17">
        <v>0</v>
      </c>
      <c r="Q1586" s="17">
        <v>0</v>
      </c>
      <c r="R1586" s="17">
        <v>0</v>
      </c>
      <c r="S1586" s="17">
        <v>0</v>
      </c>
      <c r="T1586" s="17">
        <v>0</v>
      </c>
      <c r="U1586" s="105">
        <v>0</v>
      </c>
      <c r="V1586" s="105">
        <v>0</v>
      </c>
      <c r="W1586" s="11">
        <v>0</v>
      </c>
      <c r="X1586" s="11">
        <v>0</v>
      </c>
      <c r="Y1586" s="11">
        <v>0</v>
      </c>
      <c r="Z1586" s="11">
        <v>0</v>
      </c>
    </row>
    <row r="1587" spans="1:26" hidden="1" x14ac:dyDescent="0.25">
      <c r="A1587">
        <v>10</v>
      </c>
      <c r="B1587" t="str">
        <f t="shared" si="50"/>
        <v>FlCC-0920</v>
      </c>
      <c r="C1587" t="s">
        <v>321</v>
      </c>
      <c r="D1587" t="str">
        <f t="shared" si="51"/>
        <v>0920</v>
      </c>
      <c r="E1587" t="s">
        <v>543</v>
      </c>
      <c r="F1587" s="17">
        <v>11892</v>
      </c>
      <c r="G1587" s="17">
        <v>11892</v>
      </c>
      <c r="H1587" s="17">
        <v>15541</v>
      </c>
      <c r="I1587" s="17">
        <v>15541</v>
      </c>
      <c r="J1587" s="17">
        <v>13417</v>
      </c>
      <c r="K1587" s="17">
        <v>13417</v>
      </c>
      <c r="L1587" s="17">
        <v>12081</v>
      </c>
      <c r="M1587" s="17">
        <v>12081</v>
      </c>
      <c r="N1587" s="17">
        <v>12875</v>
      </c>
      <c r="O1587" s="17">
        <v>12875</v>
      </c>
      <c r="P1587" s="17">
        <v>12675.58482</v>
      </c>
      <c r="Q1587" s="17">
        <v>12675.58482</v>
      </c>
      <c r="R1587" s="17">
        <v>9987.7207999999991</v>
      </c>
      <c r="S1587" s="17">
        <v>9987.7207999999991</v>
      </c>
      <c r="T1587" s="17">
        <v>9566.5660399999997</v>
      </c>
      <c r="U1587" s="105">
        <v>9566.5660399999997</v>
      </c>
      <c r="V1587" s="105">
        <v>9971.9578299999994</v>
      </c>
      <c r="W1587" s="11">
        <v>9971.9578299999994</v>
      </c>
      <c r="X1587" s="11">
        <v>12006</v>
      </c>
      <c r="Y1587" s="11">
        <v>12006</v>
      </c>
      <c r="Z1587" s="11">
        <v>21506.073230000002</v>
      </c>
    </row>
    <row r="1588" spans="1:26" hidden="1" x14ac:dyDescent="0.25">
      <c r="A1588">
        <v>10</v>
      </c>
      <c r="B1588" t="str">
        <f t="shared" si="50"/>
        <v>FlCC-0921</v>
      </c>
      <c r="C1588" t="s">
        <v>321</v>
      </c>
      <c r="D1588" t="str">
        <f t="shared" si="51"/>
        <v>0921</v>
      </c>
      <c r="E1588" t="s">
        <v>544</v>
      </c>
      <c r="F1588" s="17">
        <v>0</v>
      </c>
      <c r="G1588" s="17">
        <v>0</v>
      </c>
      <c r="H1588" s="17">
        <v>0</v>
      </c>
      <c r="I1588" s="17">
        <v>0</v>
      </c>
      <c r="J1588" s="17">
        <v>0</v>
      </c>
      <c r="K1588" s="17">
        <v>0</v>
      </c>
      <c r="L1588" s="17">
        <v>0</v>
      </c>
      <c r="M1588" s="17">
        <v>0</v>
      </c>
      <c r="N1588" s="17">
        <v>0</v>
      </c>
      <c r="O1588" s="17">
        <v>0</v>
      </c>
      <c r="P1588" s="17">
        <v>0</v>
      </c>
      <c r="Q1588" s="17">
        <v>0</v>
      </c>
      <c r="R1588" s="17">
        <v>0</v>
      </c>
      <c r="S1588" s="17">
        <v>0</v>
      </c>
      <c r="T1588" s="17">
        <v>0</v>
      </c>
      <c r="U1588" s="105">
        <v>0</v>
      </c>
      <c r="V1588" s="105">
        <v>0</v>
      </c>
      <c r="W1588" s="11">
        <v>0</v>
      </c>
      <c r="X1588" s="11">
        <v>0</v>
      </c>
      <c r="Y1588" s="11">
        <v>0</v>
      </c>
      <c r="Z1588" s="11">
        <v>0</v>
      </c>
    </row>
    <row r="1589" spans="1:26" hidden="1" x14ac:dyDescent="0.25">
      <c r="A1589">
        <v>10</v>
      </c>
      <c r="B1589" t="str">
        <f t="shared" si="50"/>
        <v>FlCC-0922</v>
      </c>
      <c r="C1589" t="s">
        <v>321</v>
      </c>
      <c r="D1589" t="str">
        <f t="shared" si="51"/>
        <v>0922</v>
      </c>
      <c r="E1589" t="s">
        <v>545</v>
      </c>
      <c r="F1589" s="17">
        <v>0</v>
      </c>
      <c r="G1589" s="17">
        <v>0</v>
      </c>
      <c r="H1589" s="17">
        <v>0</v>
      </c>
      <c r="I1589" s="17">
        <v>0</v>
      </c>
      <c r="J1589" s="17">
        <v>0</v>
      </c>
      <c r="K1589" s="17">
        <v>0</v>
      </c>
      <c r="L1589" s="17">
        <v>0</v>
      </c>
      <c r="M1589" s="17">
        <v>0</v>
      </c>
      <c r="N1589" s="17">
        <v>0</v>
      </c>
      <c r="O1589" s="17">
        <v>0</v>
      </c>
      <c r="P1589" s="17">
        <v>0</v>
      </c>
      <c r="Q1589" s="17">
        <v>0</v>
      </c>
      <c r="R1589" s="17">
        <v>0</v>
      </c>
      <c r="S1589" s="17">
        <v>0</v>
      </c>
      <c r="T1589" s="17">
        <v>0</v>
      </c>
      <c r="U1589" s="105">
        <v>0</v>
      </c>
      <c r="V1589" s="105">
        <v>0</v>
      </c>
      <c r="W1589" s="11">
        <v>0</v>
      </c>
      <c r="X1589" s="11">
        <v>0</v>
      </c>
      <c r="Y1589" s="11">
        <v>0</v>
      </c>
      <c r="Z1589" s="11">
        <v>0</v>
      </c>
    </row>
    <row r="1590" spans="1:26" hidden="1" x14ac:dyDescent="0.25">
      <c r="A1590">
        <v>10</v>
      </c>
      <c r="B1590" t="str">
        <f t="shared" si="50"/>
        <v>FlCC-093</v>
      </c>
      <c r="C1590" t="s">
        <v>321</v>
      </c>
      <c r="D1590" t="str">
        <f t="shared" si="51"/>
        <v>093</v>
      </c>
      <c r="E1590" t="s">
        <v>546</v>
      </c>
      <c r="F1590" s="17">
        <v>0</v>
      </c>
      <c r="G1590" s="17">
        <v>0</v>
      </c>
      <c r="H1590" s="17">
        <v>0</v>
      </c>
      <c r="I1590" s="17">
        <v>0</v>
      </c>
      <c r="J1590" s="17">
        <v>0</v>
      </c>
      <c r="K1590" s="17">
        <v>0</v>
      </c>
      <c r="L1590" s="17">
        <v>0</v>
      </c>
      <c r="M1590" s="17">
        <v>0</v>
      </c>
      <c r="N1590" s="17">
        <v>0</v>
      </c>
      <c r="O1590" s="17">
        <v>0</v>
      </c>
      <c r="P1590" s="17">
        <v>0</v>
      </c>
      <c r="Q1590" s="17">
        <v>0</v>
      </c>
      <c r="R1590" s="17">
        <v>0</v>
      </c>
      <c r="S1590" s="17">
        <v>0</v>
      </c>
      <c r="T1590" s="17">
        <v>0</v>
      </c>
      <c r="U1590" s="105">
        <v>0</v>
      </c>
      <c r="V1590" s="105">
        <v>0</v>
      </c>
      <c r="W1590" s="11">
        <v>0</v>
      </c>
      <c r="X1590" s="11">
        <v>0</v>
      </c>
      <c r="Y1590" s="11">
        <v>0</v>
      </c>
      <c r="Z1590" s="11">
        <v>0</v>
      </c>
    </row>
    <row r="1591" spans="1:26" hidden="1" x14ac:dyDescent="0.25">
      <c r="A1591">
        <v>10</v>
      </c>
      <c r="B1591" t="str">
        <f t="shared" si="50"/>
        <v>FlCC-0940</v>
      </c>
      <c r="C1591" t="s">
        <v>321</v>
      </c>
      <c r="D1591" t="str">
        <f t="shared" si="51"/>
        <v>0940</v>
      </c>
      <c r="E1591" t="s">
        <v>547</v>
      </c>
      <c r="F1591" s="17">
        <v>2900</v>
      </c>
      <c r="G1591" s="17">
        <v>2900</v>
      </c>
      <c r="H1591" s="17">
        <v>3295</v>
      </c>
      <c r="I1591" s="17">
        <v>3295</v>
      </c>
      <c r="J1591" s="17">
        <v>3285</v>
      </c>
      <c r="K1591" s="17">
        <v>3285</v>
      </c>
      <c r="L1591" s="17">
        <v>2418</v>
      </c>
      <c r="M1591" s="17">
        <v>2418</v>
      </c>
      <c r="N1591" s="17">
        <v>0</v>
      </c>
      <c r="O1591" s="17">
        <v>0</v>
      </c>
      <c r="P1591" s="17">
        <v>0</v>
      </c>
      <c r="Q1591" s="17">
        <v>0</v>
      </c>
      <c r="R1591" s="17">
        <v>0</v>
      </c>
      <c r="S1591" s="17">
        <v>0</v>
      </c>
      <c r="T1591" s="17">
        <v>0</v>
      </c>
      <c r="U1591" s="105">
        <v>0</v>
      </c>
      <c r="V1591" s="105">
        <v>0</v>
      </c>
      <c r="W1591" s="11">
        <v>0</v>
      </c>
      <c r="X1591" s="11">
        <v>0</v>
      </c>
      <c r="Y1591" s="11">
        <v>0</v>
      </c>
      <c r="Z1591" s="11">
        <v>0</v>
      </c>
    </row>
    <row r="1592" spans="1:26" hidden="1" x14ac:dyDescent="0.25">
      <c r="A1592">
        <v>10</v>
      </c>
      <c r="B1592" t="str">
        <f t="shared" si="50"/>
        <v>FlCC-0941</v>
      </c>
      <c r="C1592" t="s">
        <v>321</v>
      </c>
      <c r="D1592" t="str">
        <f t="shared" si="51"/>
        <v>0941</v>
      </c>
      <c r="E1592" t="s">
        <v>548</v>
      </c>
      <c r="F1592" s="17">
        <v>0</v>
      </c>
      <c r="G1592" s="17">
        <v>0</v>
      </c>
      <c r="H1592" s="17">
        <v>0</v>
      </c>
      <c r="I1592" s="17">
        <v>0</v>
      </c>
      <c r="J1592" s="17">
        <v>0</v>
      </c>
      <c r="K1592" s="17">
        <v>0</v>
      </c>
      <c r="L1592" s="17">
        <v>0</v>
      </c>
      <c r="M1592" s="17">
        <v>0</v>
      </c>
      <c r="N1592" s="17">
        <v>0</v>
      </c>
      <c r="O1592" s="17">
        <v>0</v>
      </c>
      <c r="P1592" s="17">
        <v>0</v>
      </c>
      <c r="Q1592" s="17">
        <v>0</v>
      </c>
      <c r="R1592" s="17">
        <v>0</v>
      </c>
      <c r="S1592" s="17">
        <v>0</v>
      </c>
      <c r="T1592" s="17">
        <v>0</v>
      </c>
      <c r="U1592" s="105">
        <v>0</v>
      </c>
      <c r="V1592" s="105">
        <v>0</v>
      </c>
      <c r="W1592" s="11">
        <v>0</v>
      </c>
      <c r="X1592" s="11">
        <v>0</v>
      </c>
      <c r="Y1592" s="11">
        <v>0</v>
      </c>
      <c r="Z1592" s="11">
        <v>0</v>
      </c>
    </row>
    <row r="1593" spans="1:26" hidden="1" x14ac:dyDescent="0.25">
      <c r="A1593">
        <v>10</v>
      </c>
      <c r="B1593" t="str">
        <f t="shared" si="50"/>
        <v>FlCC-0942</v>
      </c>
      <c r="C1593" t="s">
        <v>321</v>
      </c>
      <c r="D1593" t="str">
        <f t="shared" si="51"/>
        <v>0942</v>
      </c>
      <c r="E1593" t="s">
        <v>549</v>
      </c>
      <c r="F1593" s="17">
        <v>0</v>
      </c>
      <c r="G1593" s="17">
        <v>0</v>
      </c>
      <c r="H1593" s="17">
        <v>0</v>
      </c>
      <c r="I1593" s="17">
        <v>0</v>
      </c>
      <c r="J1593" s="17">
        <v>0</v>
      </c>
      <c r="K1593" s="17">
        <v>0</v>
      </c>
      <c r="L1593" s="17">
        <v>0</v>
      </c>
      <c r="M1593" s="17">
        <v>0</v>
      </c>
      <c r="N1593" s="17">
        <v>0</v>
      </c>
      <c r="O1593" s="17">
        <v>0</v>
      </c>
      <c r="P1593" s="17">
        <v>0</v>
      </c>
      <c r="Q1593" s="17">
        <v>0</v>
      </c>
      <c r="R1593" s="17">
        <v>0</v>
      </c>
      <c r="S1593" s="17">
        <v>0</v>
      </c>
      <c r="T1593" s="17">
        <v>0</v>
      </c>
      <c r="U1593" s="105">
        <v>0</v>
      </c>
      <c r="V1593" s="105">
        <v>0</v>
      </c>
      <c r="W1593" s="11">
        <v>0</v>
      </c>
      <c r="X1593" s="11">
        <v>0</v>
      </c>
      <c r="Y1593" s="11">
        <v>0</v>
      </c>
      <c r="Z1593" s="11">
        <v>0</v>
      </c>
    </row>
    <row r="1594" spans="1:26" hidden="1" x14ac:dyDescent="0.25">
      <c r="A1594">
        <v>10</v>
      </c>
      <c r="B1594" t="str">
        <f t="shared" si="50"/>
        <v>FlCC-095</v>
      </c>
      <c r="C1594" t="s">
        <v>321</v>
      </c>
      <c r="D1594" t="str">
        <f t="shared" si="51"/>
        <v>095</v>
      </c>
      <c r="E1594" t="s">
        <v>550</v>
      </c>
      <c r="F1594" s="17">
        <v>0</v>
      </c>
      <c r="G1594" s="17">
        <v>0</v>
      </c>
      <c r="H1594" s="17">
        <v>0</v>
      </c>
      <c r="I1594" s="17">
        <v>0</v>
      </c>
      <c r="J1594" s="17">
        <v>0</v>
      </c>
      <c r="K1594" s="17">
        <v>0</v>
      </c>
      <c r="L1594" s="17">
        <v>0</v>
      </c>
      <c r="M1594" s="17">
        <v>0</v>
      </c>
      <c r="N1594" s="17">
        <v>0</v>
      </c>
      <c r="O1594" s="17">
        <v>0</v>
      </c>
      <c r="P1594" s="17">
        <v>0</v>
      </c>
      <c r="Q1594" s="17">
        <v>0</v>
      </c>
      <c r="R1594" s="17">
        <v>0</v>
      </c>
      <c r="S1594" s="17">
        <v>0</v>
      </c>
      <c r="T1594" s="17">
        <v>0</v>
      </c>
      <c r="U1594" s="105">
        <v>0</v>
      </c>
      <c r="V1594" s="105">
        <v>0</v>
      </c>
      <c r="W1594" s="11">
        <v>0</v>
      </c>
      <c r="X1594" s="11">
        <v>0</v>
      </c>
      <c r="Y1594" s="11">
        <v>0</v>
      </c>
      <c r="Z1594" s="11">
        <v>0</v>
      </c>
    </row>
    <row r="1595" spans="1:26" hidden="1" x14ac:dyDescent="0.25">
      <c r="A1595">
        <v>10</v>
      </c>
      <c r="B1595" t="str">
        <f t="shared" si="50"/>
        <v>FlCC-096</v>
      </c>
      <c r="C1595" t="s">
        <v>321</v>
      </c>
      <c r="D1595" t="str">
        <f t="shared" si="51"/>
        <v>096</v>
      </c>
      <c r="E1595" t="s">
        <v>551</v>
      </c>
      <c r="F1595" s="17">
        <v>2501</v>
      </c>
      <c r="G1595" s="17">
        <v>2501</v>
      </c>
      <c r="H1595" s="17">
        <v>2584</v>
      </c>
      <c r="I1595" s="17">
        <v>2584</v>
      </c>
      <c r="J1595" s="17">
        <v>2717</v>
      </c>
      <c r="K1595" s="17">
        <v>2717</v>
      </c>
      <c r="L1595" s="17">
        <v>2656</v>
      </c>
      <c r="M1595" s="17">
        <v>2656</v>
      </c>
      <c r="N1595" s="17">
        <v>2857</v>
      </c>
      <c r="O1595" s="17">
        <v>2857</v>
      </c>
      <c r="P1595" s="17">
        <v>3321.9645500000001</v>
      </c>
      <c r="Q1595" s="17">
        <v>3321.9645500000001</v>
      </c>
      <c r="R1595" s="17">
        <v>3347.90499</v>
      </c>
      <c r="S1595" s="17">
        <v>3347.90499</v>
      </c>
      <c r="T1595" s="17">
        <v>3087.21389</v>
      </c>
      <c r="U1595" s="105">
        <v>3087.21389</v>
      </c>
      <c r="V1595" s="105">
        <v>3054.2155299999999</v>
      </c>
      <c r="W1595" s="11">
        <v>3054.2155299999999</v>
      </c>
      <c r="X1595" s="11">
        <v>3227</v>
      </c>
      <c r="Y1595" s="11">
        <v>3227</v>
      </c>
      <c r="Z1595" s="11">
        <v>3546.3672199999996</v>
      </c>
    </row>
    <row r="1596" spans="1:26" hidden="1" x14ac:dyDescent="0.25">
      <c r="A1596">
        <v>10</v>
      </c>
      <c r="B1596" t="str">
        <f t="shared" si="50"/>
        <v>FlCC-0970</v>
      </c>
      <c r="C1596" t="s">
        <v>321</v>
      </c>
      <c r="D1596" t="str">
        <f t="shared" si="51"/>
        <v>0970</v>
      </c>
      <c r="E1596" t="s">
        <v>552</v>
      </c>
      <c r="F1596" s="17">
        <v>0</v>
      </c>
      <c r="G1596" s="17">
        <v>0</v>
      </c>
      <c r="H1596" s="17">
        <v>0</v>
      </c>
      <c r="I1596" s="17">
        <v>0</v>
      </c>
      <c r="J1596" s="17">
        <v>0</v>
      </c>
      <c r="K1596" s="17">
        <v>0</v>
      </c>
      <c r="L1596" s="17">
        <v>0</v>
      </c>
      <c r="M1596" s="17">
        <v>0</v>
      </c>
      <c r="N1596" s="17">
        <v>0</v>
      </c>
      <c r="O1596" s="17">
        <v>0</v>
      </c>
      <c r="P1596" s="17">
        <v>0</v>
      </c>
      <c r="Q1596" s="17">
        <v>0</v>
      </c>
      <c r="R1596" s="17">
        <v>0</v>
      </c>
      <c r="S1596" s="17">
        <v>0</v>
      </c>
      <c r="T1596" s="17">
        <v>0</v>
      </c>
      <c r="U1596" s="105">
        <v>0</v>
      </c>
      <c r="V1596" s="105">
        <v>0</v>
      </c>
      <c r="W1596" s="11">
        <v>0</v>
      </c>
      <c r="X1596" s="11">
        <v>0</v>
      </c>
      <c r="Y1596" s="11">
        <v>0</v>
      </c>
      <c r="Z1596" s="11">
        <v>0</v>
      </c>
    </row>
    <row r="1597" spans="1:26" hidden="1" x14ac:dyDescent="0.25">
      <c r="A1597">
        <v>10</v>
      </c>
      <c r="B1597" t="str">
        <f t="shared" si="50"/>
        <v>FlCC-0971</v>
      </c>
      <c r="C1597" t="s">
        <v>321</v>
      </c>
      <c r="D1597" t="str">
        <f t="shared" si="51"/>
        <v>0971</v>
      </c>
      <c r="E1597" t="s">
        <v>553</v>
      </c>
      <c r="F1597" s="17">
        <v>0</v>
      </c>
      <c r="G1597" s="17">
        <v>0</v>
      </c>
      <c r="H1597" s="17">
        <v>0</v>
      </c>
      <c r="I1597" s="17">
        <v>0</v>
      </c>
      <c r="J1597" s="17">
        <v>0</v>
      </c>
      <c r="K1597" s="17">
        <v>0</v>
      </c>
      <c r="L1597" s="17">
        <v>0</v>
      </c>
      <c r="M1597" s="17">
        <v>0</v>
      </c>
      <c r="N1597" s="17">
        <v>0</v>
      </c>
      <c r="O1597" s="17">
        <v>0</v>
      </c>
      <c r="P1597" s="17">
        <v>0</v>
      </c>
      <c r="Q1597" s="17">
        <v>0</v>
      </c>
      <c r="R1597" s="17">
        <v>0</v>
      </c>
      <c r="S1597" s="17">
        <v>0</v>
      </c>
      <c r="T1597" s="17">
        <v>0</v>
      </c>
      <c r="U1597" s="105">
        <v>0</v>
      </c>
      <c r="V1597" s="105">
        <v>0</v>
      </c>
      <c r="W1597" s="11">
        <v>0</v>
      </c>
      <c r="X1597" s="11">
        <v>0</v>
      </c>
      <c r="Y1597" s="11">
        <v>0</v>
      </c>
      <c r="Z1597" s="11">
        <v>0</v>
      </c>
    </row>
    <row r="1598" spans="1:26" hidden="1" x14ac:dyDescent="0.25">
      <c r="A1598">
        <v>10</v>
      </c>
      <c r="B1598" t="str">
        <f t="shared" si="50"/>
        <v>FlCC-0972</v>
      </c>
      <c r="C1598" t="s">
        <v>321</v>
      </c>
      <c r="D1598" t="str">
        <f t="shared" si="51"/>
        <v>0972</v>
      </c>
      <c r="E1598" t="s">
        <v>554</v>
      </c>
      <c r="F1598" s="17">
        <v>0</v>
      </c>
      <c r="G1598" s="17">
        <v>0</v>
      </c>
      <c r="H1598" s="17">
        <v>0</v>
      </c>
      <c r="I1598" s="17">
        <v>0</v>
      </c>
      <c r="J1598" s="17">
        <v>0</v>
      </c>
      <c r="K1598" s="17">
        <v>0</v>
      </c>
      <c r="L1598" s="17">
        <v>0</v>
      </c>
      <c r="M1598" s="17">
        <v>0</v>
      </c>
      <c r="N1598" s="17">
        <v>0</v>
      </c>
      <c r="O1598" s="17">
        <v>0</v>
      </c>
      <c r="P1598" s="17">
        <v>0</v>
      </c>
      <c r="Q1598" s="17">
        <v>0</v>
      </c>
      <c r="R1598" s="17">
        <v>0</v>
      </c>
      <c r="S1598" s="17">
        <v>0</v>
      </c>
      <c r="T1598" s="17">
        <v>0</v>
      </c>
      <c r="U1598" s="105">
        <v>0</v>
      </c>
      <c r="V1598" s="105">
        <v>0</v>
      </c>
      <c r="W1598" s="11">
        <v>0</v>
      </c>
      <c r="X1598" s="11">
        <v>0</v>
      </c>
      <c r="Y1598" s="11">
        <v>0</v>
      </c>
      <c r="Z1598" s="11">
        <v>0</v>
      </c>
    </row>
    <row r="1599" spans="1:26" hidden="1" x14ac:dyDescent="0.25">
      <c r="A1599">
        <v>10</v>
      </c>
      <c r="B1599" t="str">
        <f t="shared" si="50"/>
        <v>FlCC-0973</v>
      </c>
      <c r="C1599" t="s">
        <v>321</v>
      </c>
      <c r="D1599" t="str">
        <f t="shared" si="51"/>
        <v>0973</v>
      </c>
      <c r="E1599" t="s">
        <v>555</v>
      </c>
      <c r="F1599" s="17">
        <v>0</v>
      </c>
      <c r="G1599" s="17">
        <v>0</v>
      </c>
      <c r="H1599" s="17">
        <v>0</v>
      </c>
      <c r="I1599" s="17">
        <v>0</v>
      </c>
      <c r="J1599" s="17">
        <v>0</v>
      </c>
      <c r="K1599" s="17">
        <v>0</v>
      </c>
      <c r="L1599" s="17">
        <v>0</v>
      </c>
      <c r="M1599" s="17">
        <v>0</v>
      </c>
      <c r="N1599" s="17">
        <v>0</v>
      </c>
      <c r="O1599" s="17">
        <v>0</v>
      </c>
      <c r="P1599" s="17">
        <v>0</v>
      </c>
      <c r="Q1599" s="17">
        <v>0</v>
      </c>
      <c r="R1599" s="17">
        <v>0</v>
      </c>
      <c r="S1599" s="17">
        <v>0</v>
      </c>
      <c r="T1599" s="17">
        <v>0</v>
      </c>
      <c r="U1599" s="105">
        <v>0</v>
      </c>
      <c r="V1599" s="105">
        <v>0</v>
      </c>
      <c r="W1599" s="11">
        <v>0</v>
      </c>
      <c r="X1599" s="11">
        <v>0</v>
      </c>
      <c r="Y1599" s="11">
        <v>0</v>
      </c>
      <c r="Z1599" s="11">
        <v>0</v>
      </c>
    </row>
    <row r="1600" spans="1:26" hidden="1" x14ac:dyDescent="0.25">
      <c r="A1600">
        <v>10</v>
      </c>
      <c r="B1600" t="str">
        <f t="shared" si="50"/>
        <v>FlCC-0974</v>
      </c>
      <c r="C1600" t="s">
        <v>321</v>
      </c>
      <c r="D1600" t="str">
        <f t="shared" si="51"/>
        <v>0974</v>
      </c>
      <c r="E1600" t="s">
        <v>556</v>
      </c>
      <c r="F1600" s="17">
        <v>0</v>
      </c>
      <c r="G1600" s="17">
        <v>0</v>
      </c>
      <c r="H1600" s="17">
        <v>0</v>
      </c>
      <c r="I1600" s="17">
        <v>0</v>
      </c>
      <c r="J1600" s="17">
        <v>0</v>
      </c>
      <c r="K1600" s="17">
        <v>0</v>
      </c>
      <c r="L1600" s="17">
        <v>0</v>
      </c>
      <c r="M1600" s="17">
        <v>0</v>
      </c>
      <c r="N1600" s="17">
        <v>0</v>
      </c>
      <c r="O1600" s="17">
        <v>0</v>
      </c>
      <c r="P1600" s="17">
        <v>0</v>
      </c>
      <c r="Q1600" s="17">
        <v>0</v>
      </c>
      <c r="R1600" s="17">
        <v>0</v>
      </c>
      <c r="S1600" s="17">
        <v>0</v>
      </c>
      <c r="T1600" s="17">
        <v>0</v>
      </c>
      <c r="U1600" s="105">
        <v>0</v>
      </c>
      <c r="V1600" s="105">
        <v>0</v>
      </c>
      <c r="W1600" s="11">
        <v>0</v>
      </c>
      <c r="X1600" s="11">
        <v>0</v>
      </c>
      <c r="Y1600" s="11">
        <v>0</v>
      </c>
      <c r="Z1600" s="11">
        <v>0</v>
      </c>
    </row>
    <row r="1601" spans="1:26" hidden="1" x14ac:dyDescent="0.25">
      <c r="A1601">
        <v>10</v>
      </c>
      <c r="B1601" t="str">
        <f t="shared" si="50"/>
        <v>FlCC-0975</v>
      </c>
      <c r="C1601" t="s">
        <v>321</v>
      </c>
      <c r="D1601" t="str">
        <f t="shared" si="51"/>
        <v>0975</v>
      </c>
      <c r="E1601" t="s">
        <v>557</v>
      </c>
      <c r="F1601" s="17">
        <v>0</v>
      </c>
      <c r="G1601" s="17">
        <v>0</v>
      </c>
      <c r="H1601" s="17">
        <v>0</v>
      </c>
      <c r="I1601" s="17">
        <v>0</v>
      </c>
      <c r="J1601" s="17">
        <v>0</v>
      </c>
      <c r="K1601" s="17">
        <v>0</v>
      </c>
      <c r="L1601" s="17">
        <v>0</v>
      </c>
      <c r="M1601" s="17">
        <v>0</v>
      </c>
      <c r="N1601" s="17">
        <v>0</v>
      </c>
      <c r="O1601" s="17">
        <v>0</v>
      </c>
      <c r="P1601" s="17">
        <v>0</v>
      </c>
      <c r="Q1601" s="17">
        <v>0</v>
      </c>
      <c r="R1601" s="17">
        <v>0</v>
      </c>
      <c r="S1601" s="17">
        <v>0</v>
      </c>
      <c r="T1601" s="17">
        <v>0</v>
      </c>
      <c r="U1601" s="105">
        <v>0</v>
      </c>
      <c r="V1601" s="105">
        <v>0</v>
      </c>
      <c r="W1601" s="11">
        <v>0</v>
      </c>
      <c r="X1601" s="11">
        <v>0</v>
      </c>
      <c r="Y1601" s="11">
        <v>0</v>
      </c>
      <c r="Z1601" s="11">
        <v>0</v>
      </c>
    </row>
    <row r="1602" spans="1:26" hidden="1" x14ac:dyDescent="0.25">
      <c r="A1602">
        <v>10</v>
      </c>
      <c r="B1602" t="str">
        <f t="shared" si="50"/>
        <v>FlCC-0976</v>
      </c>
      <c r="C1602" t="s">
        <v>321</v>
      </c>
      <c r="D1602" t="str">
        <f t="shared" si="51"/>
        <v>0976</v>
      </c>
      <c r="E1602" t="s">
        <v>558</v>
      </c>
      <c r="F1602" s="17">
        <v>0</v>
      </c>
      <c r="G1602" s="17">
        <v>0</v>
      </c>
      <c r="H1602" s="17">
        <v>0</v>
      </c>
      <c r="I1602" s="17">
        <v>0</v>
      </c>
      <c r="J1602" s="17">
        <v>0</v>
      </c>
      <c r="K1602" s="17">
        <v>0</v>
      </c>
      <c r="L1602" s="17">
        <v>0</v>
      </c>
      <c r="M1602" s="17">
        <v>0</v>
      </c>
      <c r="N1602" s="17">
        <v>0</v>
      </c>
      <c r="O1602" s="17">
        <v>0</v>
      </c>
      <c r="P1602" s="17">
        <v>0</v>
      </c>
      <c r="Q1602" s="17">
        <v>0</v>
      </c>
      <c r="R1602" s="17">
        <v>0</v>
      </c>
      <c r="S1602" s="17">
        <v>0</v>
      </c>
      <c r="T1602" s="17">
        <v>0</v>
      </c>
      <c r="U1602" s="105">
        <v>0</v>
      </c>
      <c r="V1602" s="105">
        <v>0</v>
      </c>
      <c r="W1602" s="11">
        <v>0</v>
      </c>
      <c r="X1602" s="11">
        <v>0</v>
      </c>
      <c r="Y1602" s="11">
        <v>0</v>
      </c>
      <c r="Z1602" s="11">
        <v>0</v>
      </c>
    </row>
    <row r="1603" spans="1:26" hidden="1" x14ac:dyDescent="0.25">
      <c r="A1603">
        <v>10</v>
      </c>
      <c r="B1603" t="str">
        <f t="shared" si="50"/>
        <v>FlCC-0977</v>
      </c>
      <c r="C1603" t="s">
        <v>321</v>
      </c>
      <c r="D1603" t="str">
        <f t="shared" si="51"/>
        <v>0977</v>
      </c>
      <c r="E1603" t="s">
        <v>559</v>
      </c>
      <c r="F1603" s="17">
        <v>0</v>
      </c>
      <c r="G1603" s="17">
        <v>0</v>
      </c>
      <c r="H1603" s="17">
        <v>0</v>
      </c>
      <c r="I1603" s="17">
        <v>0</v>
      </c>
      <c r="J1603" s="17">
        <v>0</v>
      </c>
      <c r="K1603" s="17">
        <v>0</v>
      </c>
      <c r="L1603" s="17">
        <v>0</v>
      </c>
      <c r="M1603" s="17">
        <v>0</v>
      </c>
      <c r="N1603" s="17">
        <v>0</v>
      </c>
      <c r="O1603" s="17">
        <v>0</v>
      </c>
      <c r="P1603" s="17">
        <v>0</v>
      </c>
      <c r="Q1603" s="17">
        <v>0</v>
      </c>
      <c r="R1603" s="17">
        <v>0</v>
      </c>
      <c r="S1603" s="17">
        <v>0</v>
      </c>
      <c r="T1603" s="17">
        <v>0</v>
      </c>
      <c r="U1603" s="105">
        <v>0</v>
      </c>
      <c r="V1603" s="105">
        <v>0</v>
      </c>
      <c r="W1603" s="11">
        <v>0</v>
      </c>
      <c r="X1603" s="11">
        <v>0</v>
      </c>
      <c r="Y1603" s="11">
        <v>0</v>
      </c>
      <c r="Z1603" s="11">
        <v>0</v>
      </c>
    </row>
    <row r="1604" spans="1:26" hidden="1" x14ac:dyDescent="0.25">
      <c r="A1604">
        <v>10</v>
      </c>
      <c r="B1604" t="str">
        <f t="shared" ref="B1604:B1667" si="52">C1604&amp;"-"&amp;D1604</f>
        <v>FlCC-098</v>
      </c>
      <c r="C1604" t="s">
        <v>321</v>
      </c>
      <c r="D1604" t="str">
        <f t="shared" ref="D1604:D1667" si="53">SUBSTITUTE(E1604,".","")</f>
        <v>098</v>
      </c>
      <c r="E1604" t="s">
        <v>560</v>
      </c>
      <c r="F1604" s="17">
        <v>19927</v>
      </c>
      <c r="G1604" s="17">
        <v>19927</v>
      </c>
      <c r="H1604" s="17">
        <v>26730</v>
      </c>
      <c r="I1604" s="17">
        <v>26730</v>
      </c>
      <c r="J1604" s="17">
        <v>39661</v>
      </c>
      <c r="K1604" s="17">
        <v>39661</v>
      </c>
      <c r="L1604" s="17">
        <v>26096</v>
      </c>
      <c r="M1604" s="17">
        <v>26096</v>
      </c>
      <c r="N1604" s="17">
        <v>39695</v>
      </c>
      <c r="O1604" s="17">
        <v>39695</v>
      </c>
      <c r="P1604" s="17">
        <v>60251.46</v>
      </c>
      <c r="Q1604" s="17">
        <v>60251.46</v>
      </c>
      <c r="R1604" s="17">
        <v>31803.446800000002</v>
      </c>
      <c r="S1604" s="17">
        <v>31803.446800000002</v>
      </c>
      <c r="T1604" s="17">
        <v>37676.970220000003</v>
      </c>
      <c r="U1604" s="105">
        <v>37676.970220000003</v>
      </c>
      <c r="V1604" s="105">
        <v>49266.74134</v>
      </c>
      <c r="W1604" s="11">
        <v>49266.74134</v>
      </c>
      <c r="X1604" s="11">
        <v>43673</v>
      </c>
      <c r="Y1604" s="11">
        <v>43673</v>
      </c>
      <c r="Z1604" s="11">
        <v>100984.68498000001</v>
      </c>
    </row>
    <row r="1605" spans="1:26" hidden="1" x14ac:dyDescent="0.25">
      <c r="A1605">
        <v>10</v>
      </c>
      <c r="B1605" t="str">
        <f t="shared" si="52"/>
        <v>FlCC-100</v>
      </c>
      <c r="C1605" t="s">
        <v>321</v>
      </c>
      <c r="D1605" t="str">
        <f t="shared" si="53"/>
        <v>100</v>
      </c>
      <c r="E1605" t="s">
        <v>562</v>
      </c>
      <c r="F1605" s="17">
        <v>0</v>
      </c>
      <c r="G1605" s="17">
        <v>0</v>
      </c>
      <c r="H1605" s="17">
        <v>0</v>
      </c>
      <c r="I1605" s="17">
        <v>0</v>
      </c>
      <c r="J1605" s="17">
        <v>0</v>
      </c>
      <c r="K1605" s="17">
        <v>0</v>
      </c>
      <c r="L1605" s="17">
        <v>0</v>
      </c>
      <c r="M1605" s="17">
        <v>0</v>
      </c>
      <c r="N1605" s="17">
        <v>0</v>
      </c>
      <c r="O1605" s="17">
        <v>0</v>
      </c>
      <c r="P1605" s="17">
        <v>0</v>
      </c>
      <c r="Q1605" s="17">
        <v>0</v>
      </c>
      <c r="R1605" s="17">
        <v>0</v>
      </c>
      <c r="S1605" s="17">
        <v>0</v>
      </c>
      <c r="T1605" s="17">
        <v>0</v>
      </c>
      <c r="U1605" s="105">
        <v>0</v>
      </c>
      <c r="V1605" s="105">
        <v>0</v>
      </c>
      <c r="W1605" s="11">
        <v>0</v>
      </c>
      <c r="X1605" s="11">
        <v>0</v>
      </c>
      <c r="Y1605" s="11">
        <v>0</v>
      </c>
      <c r="Z1605" s="11">
        <v>0</v>
      </c>
    </row>
    <row r="1606" spans="1:26" hidden="1" x14ac:dyDescent="0.25">
      <c r="A1606">
        <v>10</v>
      </c>
      <c r="B1606" t="str">
        <f t="shared" si="52"/>
        <v>FlCC-1010</v>
      </c>
      <c r="C1606" t="s">
        <v>321</v>
      </c>
      <c r="D1606" t="str">
        <f t="shared" si="53"/>
        <v>1010</v>
      </c>
      <c r="E1606" t="s">
        <v>563</v>
      </c>
      <c r="F1606" s="17">
        <v>0</v>
      </c>
      <c r="G1606" s="17">
        <v>0</v>
      </c>
      <c r="H1606" s="17">
        <v>0</v>
      </c>
      <c r="I1606" s="17">
        <v>0</v>
      </c>
      <c r="J1606" s="17">
        <v>0</v>
      </c>
      <c r="K1606" s="17">
        <v>0</v>
      </c>
      <c r="L1606" s="17">
        <v>0</v>
      </c>
      <c r="M1606" s="17">
        <v>0</v>
      </c>
      <c r="N1606" s="17">
        <v>0</v>
      </c>
      <c r="O1606" s="17">
        <v>0</v>
      </c>
      <c r="P1606" s="17">
        <v>0</v>
      </c>
      <c r="Q1606" s="17">
        <v>0</v>
      </c>
      <c r="R1606" s="17">
        <v>0</v>
      </c>
      <c r="S1606" s="17">
        <v>0</v>
      </c>
      <c r="T1606" s="17">
        <v>0</v>
      </c>
      <c r="U1606" s="105">
        <v>0</v>
      </c>
      <c r="V1606" s="105">
        <v>0</v>
      </c>
      <c r="W1606" s="11">
        <v>0</v>
      </c>
      <c r="X1606" s="11">
        <v>0</v>
      </c>
      <c r="Y1606" s="11">
        <v>0</v>
      </c>
      <c r="Z1606" s="11">
        <v>0</v>
      </c>
    </row>
    <row r="1607" spans="1:26" hidden="1" x14ac:dyDescent="0.25">
      <c r="A1607">
        <v>10</v>
      </c>
      <c r="B1607" t="str">
        <f t="shared" si="52"/>
        <v>FlCC-1011</v>
      </c>
      <c r="C1607" t="s">
        <v>321</v>
      </c>
      <c r="D1607" t="str">
        <f t="shared" si="53"/>
        <v>1011</v>
      </c>
      <c r="E1607" t="s">
        <v>564</v>
      </c>
      <c r="F1607" s="17">
        <v>0</v>
      </c>
      <c r="G1607" s="17">
        <v>0</v>
      </c>
      <c r="H1607" s="17">
        <v>0</v>
      </c>
      <c r="I1607" s="17">
        <v>0</v>
      </c>
      <c r="J1607" s="17">
        <v>0</v>
      </c>
      <c r="K1607" s="17">
        <v>0</v>
      </c>
      <c r="L1607" s="17">
        <v>0</v>
      </c>
      <c r="M1607" s="17">
        <v>0</v>
      </c>
      <c r="N1607" s="17">
        <v>0</v>
      </c>
      <c r="O1607" s="17">
        <v>0</v>
      </c>
      <c r="P1607" s="17">
        <v>0</v>
      </c>
      <c r="Q1607" s="17">
        <v>0</v>
      </c>
      <c r="R1607" s="17">
        <v>0</v>
      </c>
      <c r="S1607" s="17">
        <v>0</v>
      </c>
      <c r="T1607" s="17">
        <v>0</v>
      </c>
      <c r="U1607" s="105">
        <v>0</v>
      </c>
      <c r="V1607" s="105">
        <v>0</v>
      </c>
      <c r="W1607" s="11">
        <v>0</v>
      </c>
      <c r="X1607" s="11">
        <v>0</v>
      </c>
      <c r="Y1607" s="11">
        <v>0</v>
      </c>
      <c r="Z1607" s="11">
        <v>0</v>
      </c>
    </row>
    <row r="1608" spans="1:26" hidden="1" x14ac:dyDescent="0.25">
      <c r="A1608">
        <v>10</v>
      </c>
      <c r="B1608" t="str">
        <f t="shared" si="52"/>
        <v>FlCC-1012</v>
      </c>
      <c r="C1608" t="s">
        <v>321</v>
      </c>
      <c r="D1608" t="str">
        <f t="shared" si="53"/>
        <v>1012</v>
      </c>
      <c r="E1608" t="s">
        <v>565</v>
      </c>
      <c r="F1608" s="17">
        <v>0</v>
      </c>
      <c r="G1608" s="17">
        <v>0</v>
      </c>
      <c r="H1608" s="17">
        <v>0</v>
      </c>
      <c r="I1608" s="17">
        <v>0</v>
      </c>
      <c r="J1608" s="17">
        <v>0</v>
      </c>
      <c r="K1608" s="17">
        <v>0</v>
      </c>
      <c r="L1608" s="17">
        <v>0</v>
      </c>
      <c r="M1608" s="17">
        <v>0</v>
      </c>
      <c r="N1608" s="17">
        <v>0</v>
      </c>
      <c r="O1608" s="17">
        <v>0</v>
      </c>
      <c r="P1608" s="17">
        <v>0</v>
      </c>
      <c r="Q1608" s="17">
        <v>0</v>
      </c>
      <c r="R1608" s="17">
        <v>0</v>
      </c>
      <c r="S1608" s="17">
        <v>0</v>
      </c>
      <c r="T1608" s="17">
        <v>0</v>
      </c>
      <c r="U1608" s="105">
        <v>0</v>
      </c>
      <c r="V1608" s="105">
        <v>0</v>
      </c>
      <c r="W1608" s="11">
        <v>0</v>
      </c>
      <c r="X1608" s="11">
        <v>0</v>
      </c>
      <c r="Y1608" s="11">
        <v>0</v>
      </c>
      <c r="Z1608" s="11">
        <v>0</v>
      </c>
    </row>
    <row r="1609" spans="1:26" hidden="1" x14ac:dyDescent="0.25">
      <c r="A1609">
        <v>10</v>
      </c>
      <c r="B1609" t="str">
        <f t="shared" si="52"/>
        <v>FlCC-102</v>
      </c>
      <c r="C1609" t="s">
        <v>321</v>
      </c>
      <c r="D1609" t="str">
        <f t="shared" si="53"/>
        <v>102</v>
      </c>
      <c r="E1609" t="s">
        <v>566</v>
      </c>
      <c r="F1609" s="17">
        <v>0</v>
      </c>
      <c r="G1609" s="17">
        <v>0</v>
      </c>
      <c r="H1609" s="17">
        <v>0</v>
      </c>
      <c r="I1609" s="17">
        <v>0</v>
      </c>
      <c r="J1609" s="17">
        <v>0</v>
      </c>
      <c r="K1609" s="17">
        <v>0</v>
      </c>
      <c r="L1609" s="17">
        <v>0</v>
      </c>
      <c r="M1609" s="17">
        <v>0</v>
      </c>
      <c r="N1609" s="17">
        <v>0</v>
      </c>
      <c r="O1609" s="17">
        <v>0</v>
      </c>
      <c r="P1609" s="17">
        <v>0</v>
      </c>
      <c r="Q1609" s="17">
        <v>0</v>
      </c>
      <c r="R1609" s="17">
        <v>0</v>
      </c>
      <c r="S1609" s="17">
        <v>0</v>
      </c>
      <c r="T1609" s="17">
        <v>0</v>
      </c>
      <c r="U1609" s="105">
        <v>0</v>
      </c>
      <c r="V1609" s="105">
        <v>0</v>
      </c>
      <c r="W1609" s="11">
        <v>0</v>
      </c>
      <c r="X1609" s="11">
        <v>0</v>
      </c>
      <c r="Y1609" s="11">
        <v>0</v>
      </c>
      <c r="Z1609" s="11">
        <v>0</v>
      </c>
    </row>
    <row r="1610" spans="1:26" hidden="1" x14ac:dyDescent="0.25">
      <c r="A1610">
        <v>10</v>
      </c>
      <c r="B1610" t="str">
        <f t="shared" si="52"/>
        <v>FlCC-103</v>
      </c>
      <c r="C1610" t="s">
        <v>321</v>
      </c>
      <c r="D1610" t="str">
        <f t="shared" si="53"/>
        <v>103</v>
      </c>
      <c r="E1610" t="s">
        <v>567</v>
      </c>
      <c r="F1610" s="17">
        <v>0</v>
      </c>
      <c r="G1610" s="17">
        <v>0</v>
      </c>
      <c r="H1610" s="17">
        <v>0</v>
      </c>
      <c r="I1610" s="17">
        <v>0</v>
      </c>
      <c r="J1610" s="17">
        <v>0</v>
      </c>
      <c r="K1610" s="17">
        <v>0</v>
      </c>
      <c r="L1610" s="17">
        <v>0</v>
      </c>
      <c r="M1610" s="17">
        <v>0</v>
      </c>
      <c r="N1610" s="17">
        <v>0</v>
      </c>
      <c r="O1610" s="17">
        <v>0</v>
      </c>
      <c r="P1610" s="17">
        <v>0</v>
      </c>
      <c r="Q1610" s="17">
        <v>0</v>
      </c>
      <c r="R1610" s="17">
        <v>0</v>
      </c>
      <c r="S1610" s="17">
        <v>0</v>
      </c>
      <c r="T1610" s="17">
        <v>0</v>
      </c>
      <c r="U1610" s="105">
        <v>0</v>
      </c>
      <c r="V1610" s="105">
        <v>0</v>
      </c>
      <c r="W1610" s="11">
        <v>0</v>
      </c>
      <c r="X1610" s="11">
        <v>0</v>
      </c>
      <c r="Y1610" s="11">
        <v>0</v>
      </c>
      <c r="Z1610" s="11">
        <v>0</v>
      </c>
    </row>
    <row r="1611" spans="1:26" hidden="1" x14ac:dyDescent="0.25">
      <c r="A1611">
        <v>10</v>
      </c>
      <c r="B1611" t="str">
        <f t="shared" si="52"/>
        <v>FlCC-104</v>
      </c>
      <c r="C1611" t="s">
        <v>321</v>
      </c>
      <c r="D1611" t="str">
        <f t="shared" si="53"/>
        <v>104</v>
      </c>
      <c r="E1611" t="s">
        <v>568</v>
      </c>
      <c r="F1611" s="17">
        <v>0</v>
      </c>
      <c r="G1611" s="17">
        <v>0</v>
      </c>
      <c r="H1611" s="17">
        <v>0</v>
      </c>
      <c r="I1611" s="17">
        <v>0</v>
      </c>
      <c r="J1611" s="17">
        <v>0</v>
      </c>
      <c r="K1611" s="17">
        <v>0</v>
      </c>
      <c r="L1611" s="17">
        <v>0</v>
      </c>
      <c r="M1611" s="17">
        <v>0</v>
      </c>
      <c r="N1611" s="17">
        <v>0</v>
      </c>
      <c r="O1611" s="17">
        <v>0</v>
      </c>
      <c r="P1611" s="17">
        <v>0</v>
      </c>
      <c r="Q1611" s="17">
        <v>0</v>
      </c>
      <c r="R1611" s="17">
        <v>0</v>
      </c>
      <c r="S1611" s="17">
        <v>0</v>
      </c>
      <c r="T1611" s="17">
        <v>0</v>
      </c>
      <c r="U1611" s="105">
        <v>0</v>
      </c>
      <c r="V1611" s="105">
        <v>0</v>
      </c>
      <c r="W1611" s="11">
        <v>0</v>
      </c>
      <c r="X1611" s="11">
        <v>0</v>
      </c>
      <c r="Y1611" s="11">
        <v>0</v>
      </c>
      <c r="Z1611" s="11">
        <v>0</v>
      </c>
    </row>
    <row r="1612" spans="1:26" hidden="1" x14ac:dyDescent="0.25">
      <c r="A1612">
        <v>10</v>
      </c>
      <c r="B1612" t="str">
        <f t="shared" si="52"/>
        <v>FlCC-105</v>
      </c>
      <c r="C1612" t="s">
        <v>321</v>
      </c>
      <c r="D1612" t="str">
        <f t="shared" si="53"/>
        <v>105</v>
      </c>
      <c r="E1612" t="s">
        <v>569</v>
      </c>
      <c r="F1612" s="17">
        <v>0</v>
      </c>
      <c r="G1612" s="17">
        <v>0</v>
      </c>
      <c r="H1612" s="17">
        <v>0</v>
      </c>
      <c r="I1612" s="17">
        <v>0</v>
      </c>
      <c r="J1612" s="17">
        <v>0</v>
      </c>
      <c r="K1612" s="17">
        <v>0</v>
      </c>
      <c r="L1612" s="17">
        <v>0</v>
      </c>
      <c r="M1612" s="17">
        <v>0</v>
      </c>
      <c r="N1612" s="17">
        <v>0</v>
      </c>
      <c r="O1612" s="17">
        <v>0</v>
      </c>
      <c r="P1612" s="17">
        <v>0</v>
      </c>
      <c r="Q1612" s="17">
        <v>0</v>
      </c>
      <c r="R1612" s="17">
        <v>0</v>
      </c>
      <c r="S1612" s="17">
        <v>0</v>
      </c>
      <c r="T1612" s="17">
        <v>0</v>
      </c>
      <c r="U1612" s="105">
        <v>0</v>
      </c>
      <c r="V1612" s="105">
        <v>0</v>
      </c>
      <c r="W1612" s="11">
        <v>0</v>
      </c>
      <c r="X1612" s="11">
        <v>0</v>
      </c>
      <c r="Y1612" s="11">
        <v>0</v>
      </c>
      <c r="Z1612" s="11">
        <v>0</v>
      </c>
    </row>
    <row r="1613" spans="1:26" hidden="1" x14ac:dyDescent="0.25">
      <c r="A1613">
        <v>10</v>
      </c>
      <c r="B1613" t="str">
        <f t="shared" si="52"/>
        <v>FlCC-106</v>
      </c>
      <c r="C1613" t="s">
        <v>321</v>
      </c>
      <c r="D1613" t="str">
        <f t="shared" si="53"/>
        <v>106</v>
      </c>
      <c r="E1613" t="s">
        <v>570</v>
      </c>
      <c r="F1613" s="17">
        <v>0</v>
      </c>
      <c r="G1613" s="17">
        <v>0</v>
      </c>
      <c r="H1613" s="17">
        <v>0</v>
      </c>
      <c r="I1613" s="17">
        <v>0</v>
      </c>
      <c r="J1613" s="17">
        <v>0</v>
      </c>
      <c r="K1613" s="17">
        <v>0</v>
      </c>
      <c r="L1613" s="17">
        <v>0</v>
      </c>
      <c r="M1613" s="17">
        <v>0</v>
      </c>
      <c r="N1613" s="17">
        <v>0</v>
      </c>
      <c r="O1613" s="17">
        <v>0</v>
      </c>
      <c r="P1613" s="17">
        <v>0</v>
      </c>
      <c r="Q1613" s="17">
        <v>0</v>
      </c>
      <c r="R1613" s="17">
        <v>0</v>
      </c>
      <c r="S1613" s="17">
        <v>0</v>
      </c>
      <c r="T1613" s="17">
        <v>0</v>
      </c>
      <c r="U1613" s="105">
        <v>0</v>
      </c>
      <c r="V1613" s="105">
        <v>0</v>
      </c>
      <c r="W1613" s="11">
        <v>0</v>
      </c>
      <c r="X1613" s="11">
        <v>0</v>
      </c>
      <c r="Y1613" s="11">
        <v>0</v>
      </c>
      <c r="Z1613" s="11">
        <v>0</v>
      </c>
    </row>
    <row r="1614" spans="1:26" hidden="1" x14ac:dyDescent="0.25">
      <c r="A1614">
        <v>10</v>
      </c>
      <c r="B1614" t="str">
        <f t="shared" si="52"/>
        <v>FlCC-107</v>
      </c>
      <c r="C1614" t="s">
        <v>321</v>
      </c>
      <c r="D1614" t="str">
        <f t="shared" si="53"/>
        <v>107</v>
      </c>
      <c r="E1614" t="s">
        <v>571</v>
      </c>
      <c r="F1614" s="17">
        <v>0</v>
      </c>
      <c r="G1614" s="17">
        <v>0</v>
      </c>
      <c r="H1614" s="17">
        <v>0</v>
      </c>
      <c r="I1614" s="17">
        <v>0</v>
      </c>
      <c r="J1614" s="17">
        <v>0</v>
      </c>
      <c r="K1614" s="17">
        <v>0</v>
      </c>
      <c r="L1614" s="17">
        <v>0</v>
      </c>
      <c r="M1614" s="17">
        <v>0</v>
      </c>
      <c r="N1614" s="17">
        <v>0</v>
      </c>
      <c r="O1614" s="17">
        <v>0</v>
      </c>
      <c r="P1614" s="17">
        <v>0</v>
      </c>
      <c r="Q1614" s="17">
        <v>0</v>
      </c>
      <c r="R1614" s="17">
        <v>0</v>
      </c>
      <c r="S1614" s="17">
        <v>0</v>
      </c>
      <c r="T1614" s="17">
        <v>0</v>
      </c>
      <c r="U1614" s="105">
        <v>0</v>
      </c>
      <c r="V1614" s="105">
        <v>0</v>
      </c>
      <c r="W1614" s="11">
        <v>0</v>
      </c>
      <c r="X1614" s="11">
        <v>0</v>
      </c>
      <c r="Y1614" s="11">
        <v>0</v>
      </c>
      <c r="Z1614" s="11">
        <v>0</v>
      </c>
    </row>
    <row r="1615" spans="1:26" hidden="1" x14ac:dyDescent="0.25">
      <c r="A1615">
        <v>10</v>
      </c>
      <c r="B1615" t="str">
        <f t="shared" si="52"/>
        <v>FlCC-1080</v>
      </c>
      <c r="C1615" t="s">
        <v>321</v>
      </c>
      <c r="D1615" t="str">
        <f t="shared" si="53"/>
        <v>1080</v>
      </c>
      <c r="E1615" t="s">
        <v>572</v>
      </c>
      <c r="F1615" s="17">
        <v>0</v>
      </c>
      <c r="G1615" s="17">
        <v>0</v>
      </c>
      <c r="H1615" s="17">
        <v>0</v>
      </c>
      <c r="I1615" s="17">
        <v>0</v>
      </c>
      <c r="J1615" s="17">
        <v>0</v>
      </c>
      <c r="K1615" s="17">
        <v>0</v>
      </c>
      <c r="L1615" s="17">
        <v>0</v>
      </c>
      <c r="M1615" s="17">
        <v>0</v>
      </c>
      <c r="N1615" s="17">
        <v>0</v>
      </c>
      <c r="O1615" s="17">
        <v>0</v>
      </c>
      <c r="P1615" s="17">
        <v>0</v>
      </c>
      <c r="Q1615" s="17">
        <v>0</v>
      </c>
      <c r="R1615" s="17">
        <v>0</v>
      </c>
      <c r="S1615" s="17">
        <v>0</v>
      </c>
      <c r="T1615" s="17">
        <v>0</v>
      </c>
      <c r="U1615" s="105">
        <v>0</v>
      </c>
      <c r="V1615" s="105">
        <v>0</v>
      </c>
      <c r="W1615" s="11">
        <v>0</v>
      </c>
      <c r="X1615" s="11">
        <v>0</v>
      </c>
      <c r="Y1615" s="11">
        <v>0</v>
      </c>
      <c r="Z1615" s="11">
        <v>0</v>
      </c>
    </row>
    <row r="1616" spans="1:26" hidden="1" x14ac:dyDescent="0.25">
      <c r="A1616">
        <v>10</v>
      </c>
      <c r="B1616" t="str">
        <f t="shared" si="52"/>
        <v>FlCC-1081</v>
      </c>
      <c r="C1616" t="s">
        <v>321</v>
      </c>
      <c r="D1616" t="str">
        <f t="shared" si="53"/>
        <v>1081</v>
      </c>
      <c r="E1616" t="s">
        <v>573</v>
      </c>
      <c r="F1616" s="17">
        <v>0</v>
      </c>
      <c r="G1616" s="17">
        <v>0</v>
      </c>
      <c r="H1616" s="17">
        <v>0</v>
      </c>
      <c r="I1616" s="17">
        <v>0</v>
      </c>
      <c r="J1616" s="17">
        <v>0</v>
      </c>
      <c r="K1616" s="17">
        <v>0</v>
      </c>
      <c r="L1616" s="17">
        <v>0</v>
      </c>
      <c r="M1616" s="17">
        <v>0</v>
      </c>
      <c r="N1616" s="17">
        <v>0</v>
      </c>
      <c r="O1616" s="17">
        <v>0</v>
      </c>
      <c r="P1616" s="17">
        <v>0</v>
      </c>
      <c r="Q1616" s="17">
        <v>0</v>
      </c>
      <c r="R1616" s="17">
        <v>0</v>
      </c>
      <c r="S1616" s="17">
        <v>0</v>
      </c>
      <c r="T1616" s="17">
        <v>0</v>
      </c>
      <c r="U1616" s="105">
        <v>0</v>
      </c>
      <c r="V1616" s="105">
        <v>0</v>
      </c>
      <c r="W1616" s="11">
        <v>0</v>
      </c>
      <c r="X1616" s="11">
        <v>0</v>
      </c>
      <c r="Y1616" s="11">
        <v>0</v>
      </c>
      <c r="Z1616" s="11">
        <v>0</v>
      </c>
    </row>
    <row r="1617" spans="1:26" hidden="1" x14ac:dyDescent="0.25">
      <c r="A1617">
        <v>10</v>
      </c>
      <c r="B1617" t="str">
        <f t="shared" si="52"/>
        <v>FlCC-1082</v>
      </c>
      <c r="C1617" t="s">
        <v>321</v>
      </c>
      <c r="D1617" t="str">
        <f t="shared" si="53"/>
        <v>1082</v>
      </c>
      <c r="E1617" t="s">
        <v>574</v>
      </c>
      <c r="F1617" s="17">
        <v>0</v>
      </c>
      <c r="G1617" s="17">
        <v>0</v>
      </c>
      <c r="H1617" s="17">
        <v>0</v>
      </c>
      <c r="I1617" s="17">
        <v>0</v>
      </c>
      <c r="J1617" s="17">
        <v>0</v>
      </c>
      <c r="K1617" s="17">
        <v>0</v>
      </c>
      <c r="L1617" s="17">
        <v>0</v>
      </c>
      <c r="M1617" s="17">
        <v>0</v>
      </c>
      <c r="N1617" s="17">
        <v>0</v>
      </c>
      <c r="O1617" s="17">
        <v>0</v>
      </c>
      <c r="P1617" s="17">
        <v>0</v>
      </c>
      <c r="Q1617" s="17">
        <v>0</v>
      </c>
      <c r="R1617" s="17">
        <v>0</v>
      </c>
      <c r="S1617" s="17">
        <v>0</v>
      </c>
      <c r="T1617" s="17">
        <v>0</v>
      </c>
      <c r="U1617" s="105">
        <v>0</v>
      </c>
      <c r="V1617" s="105">
        <v>0</v>
      </c>
      <c r="W1617" s="11">
        <v>0</v>
      </c>
      <c r="X1617" s="11">
        <v>0</v>
      </c>
      <c r="Y1617" s="11">
        <v>0</v>
      </c>
      <c r="Z1617" s="11">
        <v>0</v>
      </c>
    </row>
    <row r="1618" spans="1:26" hidden="1" x14ac:dyDescent="0.25">
      <c r="A1618">
        <v>10</v>
      </c>
      <c r="B1618" t="str">
        <f t="shared" si="52"/>
        <v>FlCC-1083</v>
      </c>
      <c r="C1618" t="s">
        <v>321</v>
      </c>
      <c r="D1618" t="str">
        <f t="shared" si="53"/>
        <v>1083</v>
      </c>
      <c r="E1618" t="s">
        <v>575</v>
      </c>
      <c r="F1618" s="17">
        <v>0</v>
      </c>
      <c r="G1618" s="17">
        <v>0</v>
      </c>
      <c r="H1618" s="17">
        <v>0</v>
      </c>
      <c r="I1618" s="17">
        <v>0</v>
      </c>
      <c r="J1618" s="17">
        <v>0</v>
      </c>
      <c r="K1618" s="17">
        <v>0</v>
      </c>
      <c r="L1618" s="17">
        <v>0</v>
      </c>
      <c r="M1618" s="17">
        <v>0</v>
      </c>
      <c r="N1618" s="17">
        <v>0</v>
      </c>
      <c r="O1618" s="17">
        <v>0</v>
      </c>
      <c r="P1618" s="17">
        <v>0</v>
      </c>
      <c r="Q1618" s="17">
        <v>0</v>
      </c>
      <c r="R1618" s="17">
        <v>0</v>
      </c>
      <c r="S1618" s="17">
        <v>0</v>
      </c>
      <c r="T1618" s="17">
        <v>0</v>
      </c>
      <c r="U1618" s="105">
        <v>0</v>
      </c>
      <c r="V1618" s="105">
        <v>0</v>
      </c>
      <c r="W1618" s="11">
        <v>0</v>
      </c>
      <c r="X1618" s="11">
        <v>0</v>
      </c>
      <c r="Y1618" s="11">
        <v>0</v>
      </c>
      <c r="Z1618" s="11">
        <v>0</v>
      </c>
    </row>
    <row r="1619" spans="1:26" hidden="1" x14ac:dyDescent="0.25">
      <c r="A1619">
        <v>10</v>
      </c>
      <c r="B1619" t="str">
        <f t="shared" si="52"/>
        <v>FlCC-1084</v>
      </c>
      <c r="C1619" t="s">
        <v>321</v>
      </c>
      <c r="D1619" t="str">
        <f t="shared" si="53"/>
        <v>1084</v>
      </c>
      <c r="E1619" t="s">
        <v>576</v>
      </c>
      <c r="F1619" s="17">
        <v>0</v>
      </c>
      <c r="G1619" s="17">
        <v>0</v>
      </c>
      <c r="H1619" s="17">
        <v>0</v>
      </c>
      <c r="I1619" s="17">
        <v>0</v>
      </c>
      <c r="J1619" s="17">
        <v>0</v>
      </c>
      <c r="K1619" s="17">
        <v>0</v>
      </c>
      <c r="L1619" s="17">
        <v>0</v>
      </c>
      <c r="M1619" s="17">
        <v>0</v>
      </c>
      <c r="N1619" s="17">
        <v>0</v>
      </c>
      <c r="O1619" s="17">
        <v>0</v>
      </c>
      <c r="P1619" s="17">
        <v>0</v>
      </c>
      <c r="Q1619" s="17">
        <v>0</v>
      </c>
      <c r="R1619" s="17">
        <v>0</v>
      </c>
      <c r="S1619" s="17">
        <v>0</v>
      </c>
      <c r="T1619" s="17">
        <v>0</v>
      </c>
      <c r="U1619" s="105">
        <v>0</v>
      </c>
      <c r="V1619" s="105">
        <v>0</v>
      </c>
      <c r="W1619" s="11">
        <v>0</v>
      </c>
      <c r="X1619" s="11">
        <v>0</v>
      </c>
      <c r="Y1619" s="11">
        <v>0</v>
      </c>
      <c r="Z1619" s="11">
        <v>0</v>
      </c>
    </row>
    <row r="1620" spans="1:26" hidden="1" x14ac:dyDescent="0.25">
      <c r="A1620">
        <v>10</v>
      </c>
      <c r="B1620" t="str">
        <f t="shared" si="52"/>
        <v>FlCC-1085</v>
      </c>
      <c r="C1620" t="s">
        <v>321</v>
      </c>
      <c r="D1620" t="str">
        <f t="shared" si="53"/>
        <v>1085</v>
      </c>
      <c r="E1620" t="s">
        <v>577</v>
      </c>
      <c r="F1620" s="17">
        <v>0</v>
      </c>
      <c r="G1620" s="17">
        <v>0</v>
      </c>
      <c r="H1620" s="17">
        <v>0</v>
      </c>
      <c r="I1620" s="17">
        <v>0</v>
      </c>
      <c r="J1620" s="17">
        <v>0</v>
      </c>
      <c r="K1620" s="17">
        <v>0</v>
      </c>
      <c r="L1620" s="17">
        <v>0</v>
      </c>
      <c r="M1620" s="17">
        <v>0</v>
      </c>
      <c r="N1620" s="17">
        <v>0</v>
      </c>
      <c r="O1620" s="17">
        <v>0</v>
      </c>
      <c r="P1620" s="17">
        <v>0</v>
      </c>
      <c r="Q1620" s="17">
        <v>0</v>
      </c>
      <c r="R1620" s="17">
        <v>0</v>
      </c>
      <c r="S1620" s="17">
        <v>0</v>
      </c>
      <c r="T1620" s="17">
        <v>0</v>
      </c>
      <c r="U1620" s="105">
        <v>0</v>
      </c>
      <c r="V1620" s="105">
        <v>0</v>
      </c>
      <c r="W1620" s="11">
        <v>0</v>
      </c>
      <c r="X1620" s="11">
        <v>0</v>
      </c>
      <c r="Y1620" s="11">
        <v>0</v>
      </c>
      <c r="Z1620" s="11">
        <v>0</v>
      </c>
    </row>
    <row r="1621" spans="1:26" hidden="1" x14ac:dyDescent="0.25">
      <c r="A1621">
        <v>10</v>
      </c>
      <c r="B1621" t="str">
        <f t="shared" si="52"/>
        <v>FlCC-1086</v>
      </c>
      <c r="C1621" t="s">
        <v>321</v>
      </c>
      <c r="D1621" t="str">
        <f t="shared" si="53"/>
        <v>1086</v>
      </c>
      <c r="E1621" t="s">
        <v>578</v>
      </c>
      <c r="F1621" s="17">
        <v>0</v>
      </c>
      <c r="G1621" s="17">
        <v>0</v>
      </c>
      <c r="H1621" s="17">
        <v>0</v>
      </c>
      <c r="I1621" s="17">
        <v>0</v>
      </c>
      <c r="J1621" s="17">
        <v>0</v>
      </c>
      <c r="K1621" s="17">
        <v>0</v>
      </c>
      <c r="L1621" s="17">
        <v>0</v>
      </c>
      <c r="M1621" s="17">
        <v>0</v>
      </c>
      <c r="N1621" s="17">
        <v>0</v>
      </c>
      <c r="O1621" s="17">
        <v>0</v>
      </c>
      <c r="P1621" s="17">
        <v>0</v>
      </c>
      <c r="Q1621" s="17">
        <v>0</v>
      </c>
      <c r="R1621" s="17">
        <v>0</v>
      </c>
      <c r="S1621" s="17">
        <v>0</v>
      </c>
      <c r="T1621" s="17">
        <v>0</v>
      </c>
      <c r="U1621" s="105">
        <v>0</v>
      </c>
      <c r="V1621" s="105">
        <v>0</v>
      </c>
      <c r="W1621" s="11">
        <v>0</v>
      </c>
      <c r="X1621" s="11">
        <v>0</v>
      </c>
      <c r="Y1621" s="11">
        <v>0</v>
      </c>
      <c r="Z1621" s="11">
        <v>0</v>
      </c>
    </row>
    <row r="1622" spans="1:26" hidden="1" x14ac:dyDescent="0.25">
      <c r="A1622">
        <v>10</v>
      </c>
      <c r="B1622" t="str">
        <f t="shared" si="52"/>
        <v>FlCC-1087</v>
      </c>
      <c r="C1622" t="s">
        <v>321</v>
      </c>
      <c r="D1622" t="str">
        <f t="shared" si="53"/>
        <v>1087</v>
      </c>
      <c r="E1622" t="s">
        <v>579</v>
      </c>
      <c r="F1622" s="17">
        <v>0</v>
      </c>
      <c r="G1622" s="17">
        <v>0</v>
      </c>
      <c r="H1622" s="17">
        <v>0</v>
      </c>
      <c r="I1622" s="17">
        <v>0</v>
      </c>
      <c r="J1622" s="17">
        <v>0</v>
      </c>
      <c r="K1622" s="17">
        <v>0</v>
      </c>
      <c r="L1622" s="17">
        <v>0</v>
      </c>
      <c r="M1622" s="17">
        <v>0</v>
      </c>
      <c r="N1622" s="17">
        <v>0</v>
      </c>
      <c r="O1622" s="17">
        <v>0</v>
      </c>
      <c r="P1622" s="17">
        <v>0</v>
      </c>
      <c r="Q1622" s="17">
        <v>0</v>
      </c>
      <c r="R1622" s="17">
        <v>0</v>
      </c>
      <c r="S1622" s="17">
        <v>0</v>
      </c>
      <c r="T1622" s="17">
        <v>0</v>
      </c>
      <c r="U1622" s="105">
        <v>0</v>
      </c>
      <c r="V1622" s="105">
        <v>0</v>
      </c>
      <c r="W1622" s="11">
        <v>0</v>
      </c>
      <c r="X1622" s="11">
        <v>0</v>
      </c>
      <c r="Y1622" s="11">
        <v>0</v>
      </c>
      <c r="Z1622" s="11">
        <v>0</v>
      </c>
    </row>
    <row r="1623" spans="1:26" hidden="1" x14ac:dyDescent="0.25">
      <c r="A1623">
        <v>10</v>
      </c>
      <c r="B1623" t="str">
        <f t="shared" si="52"/>
        <v>FlCC-10880</v>
      </c>
      <c r="C1623" t="s">
        <v>321</v>
      </c>
      <c r="D1623" t="str">
        <f t="shared" si="53"/>
        <v>10880</v>
      </c>
      <c r="E1623" t="s">
        <v>580</v>
      </c>
      <c r="F1623" s="17">
        <v>0</v>
      </c>
      <c r="G1623" s="17">
        <v>0</v>
      </c>
      <c r="H1623" s="17">
        <v>0</v>
      </c>
      <c r="I1623" s="17">
        <v>0</v>
      </c>
      <c r="J1623" s="17">
        <v>0</v>
      </c>
      <c r="K1623" s="17">
        <v>0</v>
      </c>
      <c r="L1623" s="17">
        <v>0</v>
      </c>
      <c r="M1623" s="17">
        <v>0</v>
      </c>
      <c r="N1623" s="17">
        <v>0</v>
      </c>
      <c r="O1623" s="17">
        <v>0</v>
      </c>
      <c r="P1623" s="17">
        <v>0</v>
      </c>
      <c r="Q1623" s="17">
        <v>0</v>
      </c>
      <c r="R1623" s="17">
        <v>0</v>
      </c>
      <c r="S1623" s="17">
        <v>0</v>
      </c>
      <c r="T1623" s="17">
        <v>0</v>
      </c>
      <c r="U1623" s="105">
        <v>0</v>
      </c>
      <c r="V1623" s="105">
        <v>0</v>
      </c>
      <c r="W1623" s="11">
        <v>0</v>
      </c>
      <c r="X1623" s="11">
        <v>0</v>
      </c>
      <c r="Y1623" s="11">
        <v>0</v>
      </c>
      <c r="Z1623" s="11">
        <v>0</v>
      </c>
    </row>
    <row r="1624" spans="1:26" hidden="1" x14ac:dyDescent="0.25">
      <c r="A1624">
        <v>10</v>
      </c>
      <c r="B1624" t="str">
        <f t="shared" si="52"/>
        <v>FlCC-10881</v>
      </c>
      <c r="C1624" t="s">
        <v>321</v>
      </c>
      <c r="D1624" t="str">
        <f t="shared" si="53"/>
        <v>10881</v>
      </c>
      <c r="E1624" t="s">
        <v>581</v>
      </c>
      <c r="F1624" s="17">
        <v>0</v>
      </c>
      <c r="G1624" s="17">
        <v>0</v>
      </c>
      <c r="H1624" s="17">
        <v>0</v>
      </c>
      <c r="I1624" s="17">
        <v>0</v>
      </c>
      <c r="J1624" s="17">
        <v>0</v>
      </c>
      <c r="K1624" s="17">
        <v>0</v>
      </c>
      <c r="L1624" s="17">
        <v>0</v>
      </c>
      <c r="M1624" s="17">
        <v>0</v>
      </c>
      <c r="N1624" s="17">
        <v>0</v>
      </c>
      <c r="O1624" s="17">
        <v>0</v>
      </c>
      <c r="P1624" s="17">
        <v>0</v>
      </c>
      <c r="Q1624" s="17">
        <v>0</v>
      </c>
      <c r="R1624" s="17">
        <v>0</v>
      </c>
      <c r="S1624" s="17">
        <v>0</v>
      </c>
      <c r="T1624" s="17">
        <v>0</v>
      </c>
      <c r="U1624" s="105">
        <v>0</v>
      </c>
      <c r="V1624" s="105">
        <v>0</v>
      </c>
      <c r="W1624" s="11">
        <v>0</v>
      </c>
      <c r="X1624" s="11">
        <v>0</v>
      </c>
      <c r="Y1624" s="11">
        <v>0</v>
      </c>
      <c r="Z1624" s="11">
        <v>0</v>
      </c>
    </row>
    <row r="1625" spans="1:26" hidden="1" x14ac:dyDescent="0.25">
      <c r="A1625">
        <v>10</v>
      </c>
      <c r="B1625" t="str">
        <f t="shared" si="52"/>
        <v>FlCC-10900</v>
      </c>
      <c r="C1625" t="s">
        <v>321</v>
      </c>
      <c r="D1625" t="str">
        <f t="shared" si="53"/>
        <v>10900</v>
      </c>
      <c r="E1625" t="s">
        <v>582</v>
      </c>
      <c r="F1625" s="17">
        <v>0</v>
      </c>
      <c r="G1625" s="17">
        <v>0</v>
      </c>
      <c r="H1625" s="17">
        <v>0</v>
      </c>
      <c r="I1625" s="17">
        <v>0</v>
      </c>
      <c r="J1625" s="17">
        <v>0</v>
      </c>
      <c r="K1625" s="17">
        <v>0</v>
      </c>
      <c r="L1625" s="17">
        <v>0</v>
      </c>
      <c r="M1625" s="17">
        <v>0</v>
      </c>
      <c r="N1625" s="17">
        <v>0</v>
      </c>
      <c r="O1625" s="17">
        <v>0</v>
      </c>
      <c r="P1625" s="17">
        <v>0</v>
      </c>
      <c r="Q1625" s="17">
        <v>0</v>
      </c>
      <c r="R1625" s="17">
        <v>0</v>
      </c>
      <c r="S1625" s="17">
        <v>0</v>
      </c>
      <c r="T1625" s="17">
        <v>0</v>
      </c>
      <c r="U1625" s="105">
        <v>0</v>
      </c>
      <c r="V1625" s="105">
        <v>0</v>
      </c>
      <c r="W1625" s="11">
        <v>0</v>
      </c>
      <c r="X1625" s="11">
        <v>0</v>
      </c>
      <c r="Y1625" s="11">
        <v>0</v>
      </c>
      <c r="Z1625" s="11">
        <v>0</v>
      </c>
    </row>
    <row r="1626" spans="1:26" hidden="1" x14ac:dyDescent="0.25">
      <c r="A1626">
        <v>10</v>
      </c>
      <c r="B1626" t="str">
        <f t="shared" si="52"/>
        <v>FlCC-10901</v>
      </c>
      <c r="C1626" t="s">
        <v>321</v>
      </c>
      <c r="D1626" t="str">
        <f t="shared" si="53"/>
        <v>10901</v>
      </c>
      <c r="E1626" t="s">
        <v>583</v>
      </c>
      <c r="F1626" s="17">
        <v>0</v>
      </c>
      <c r="G1626" s="17">
        <v>0</v>
      </c>
      <c r="H1626" s="17">
        <v>0</v>
      </c>
      <c r="I1626" s="17">
        <v>0</v>
      </c>
      <c r="J1626" s="17">
        <v>0</v>
      </c>
      <c r="K1626" s="17">
        <v>0</v>
      </c>
      <c r="L1626" s="17">
        <v>0</v>
      </c>
      <c r="M1626" s="17">
        <v>0</v>
      </c>
      <c r="N1626" s="17">
        <v>0</v>
      </c>
      <c r="O1626" s="17">
        <v>0</v>
      </c>
      <c r="P1626" s="17">
        <v>0</v>
      </c>
      <c r="Q1626" s="17">
        <v>0</v>
      </c>
      <c r="R1626" s="17">
        <v>0</v>
      </c>
      <c r="S1626" s="17">
        <v>0</v>
      </c>
      <c r="T1626" s="17">
        <v>0</v>
      </c>
      <c r="U1626" s="105">
        <v>0</v>
      </c>
      <c r="V1626" s="105">
        <v>0</v>
      </c>
      <c r="W1626" s="11">
        <v>0</v>
      </c>
      <c r="X1626" s="11">
        <v>0</v>
      </c>
      <c r="Y1626" s="11">
        <v>0</v>
      </c>
      <c r="Z1626" s="11">
        <v>0</v>
      </c>
    </row>
    <row r="1627" spans="1:26" x14ac:dyDescent="0.25">
      <c r="A1627">
        <v>11</v>
      </c>
      <c r="B1627" t="str">
        <f t="shared" si="52"/>
        <v>CCC-0100</v>
      </c>
      <c r="C1627" t="s">
        <v>322</v>
      </c>
      <c r="D1627" t="str">
        <f t="shared" si="53"/>
        <v>0100</v>
      </c>
      <c r="E1627" t="s">
        <v>373</v>
      </c>
      <c r="F1627" s="17">
        <v>0</v>
      </c>
      <c r="G1627" s="17">
        <v>0</v>
      </c>
      <c r="H1627" s="17">
        <v>0</v>
      </c>
      <c r="I1627" s="17">
        <v>0</v>
      </c>
      <c r="J1627" s="17">
        <v>0</v>
      </c>
      <c r="K1627" s="17">
        <v>0</v>
      </c>
      <c r="L1627" s="17">
        <v>0</v>
      </c>
      <c r="M1627" s="17">
        <v>0</v>
      </c>
      <c r="N1627" s="17">
        <v>0</v>
      </c>
      <c r="O1627" s="17">
        <v>0</v>
      </c>
      <c r="P1627" s="17">
        <v>0</v>
      </c>
      <c r="Q1627" s="17">
        <v>0</v>
      </c>
      <c r="R1627" s="17">
        <v>0</v>
      </c>
      <c r="S1627" s="17">
        <v>0</v>
      </c>
      <c r="T1627" s="17">
        <v>0</v>
      </c>
      <c r="U1627" s="105">
        <v>0</v>
      </c>
      <c r="V1627" s="105">
        <v>0</v>
      </c>
      <c r="W1627" s="11">
        <v>0</v>
      </c>
      <c r="X1627" s="11">
        <v>0</v>
      </c>
      <c r="Y1627" s="11">
        <v>0</v>
      </c>
      <c r="Z1627" s="11">
        <f>VLOOKUP(E1627,'[3]Funct. hergr. afsl 2019'!$A$1:$IV$65536,5,FALSE)</f>
        <v>0</v>
      </c>
    </row>
    <row r="1628" spans="1:26" x14ac:dyDescent="0.25">
      <c r="A1628">
        <v>11</v>
      </c>
      <c r="B1628" t="str">
        <f t="shared" si="52"/>
        <v>CCC-0110</v>
      </c>
      <c r="C1628" t="s">
        <v>322</v>
      </c>
      <c r="D1628" t="str">
        <f t="shared" si="53"/>
        <v>0110</v>
      </c>
      <c r="E1628" t="s">
        <v>374</v>
      </c>
      <c r="F1628" s="17">
        <v>0</v>
      </c>
      <c r="G1628" s="17">
        <v>0</v>
      </c>
      <c r="H1628" s="17">
        <v>0</v>
      </c>
      <c r="I1628" s="17">
        <v>0</v>
      </c>
      <c r="J1628" s="17">
        <v>0</v>
      </c>
      <c r="K1628" s="17">
        <v>0</v>
      </c>
      <c r="L1628" s="17">
        <v>0</v>
      </c>
      <c r="M1628" s="17">
        <v>0</v>
      </c>
      <c r="N1628" s="17">
        <v>0</v>
      </c>
      <c r="O1628" s="17">
        <v>0</v>
      </c>
      <c r="P1628" s="17">
        <v>0</v>
      </c>
      <c r="Q1628" s="17">
        <v>0</v>
      </c>
      <c r="R1628" s="17">
        <v>0</v>
      </c>
      <c r="S1628" s="17">
        <v>0</v>
      </c>
      <c r="T1628" s="17">
        <v>0</v>
      </c>
      <c r="U1628" s="105">
        <v>0</v>
      </c>
      <c r="V1628" s="105">
        <v>0</v>
      </c>
      <c r="W1628" s="11">
        <v>0</v>
      </c>
      <c r="X1628" s="11">
        <v>0</v>
      </c>
      <c r="Y1628" s="11">
        <v>0</v>
      </c>
      <c r="Z1628" s="11">
        <f>VLOOKUP(E1628,'[3]Funct. hergr. afsl 2019'!$A$1:$IV$65536,5,FALSE)</f>
        <v>0</v>
      </c>
    </row>
    <row r="1629" spans="1:26" x14ac:dyDescent="0.25">
      <c r="A1629">
        <v>11</v>
      </c>
      <c r="B1629" t="str">
        <f t="shared" si="52"/>
        <v>CCC-01110</v>
      </c>
      <c r="C1629" t="s">
        <v>322</v>
      </c>
      <c r="D1629" t="str">
        <f t="shared" si="53"/>
        <v>01110</v>
      </c>
      <c r="E1629" t="s">
        <v>375</v>
      </c>
      <c r="F1629" s="17">
        <v>0</v>
      </c>
      <c r="G1629" s="17">
        <v>0</v>
      </c>
      <c r="H1629" s="17">
        <v>0</v>
      </c>
      <c r="I1629" s="17">
        <v>0</v>
      </c>
      <c r="J1629" s="17">
        <v>0</v>
      </c>
      <c r="K1629" s="17">
        <v>0</v>
      </c>
      <c r="L1629" s="17">
        <v>0</v>
      </c>
      <c r="M1629" s="17">
        <v>0</v>
      </c>
      <c r="N1629" s="17">
        <v>0</v>
      </c>
      <c r="O1629" s="17">
        <v>0</v>
      </c>
      <c r="P1629" s="17">
        <v>0</v>
      </c>
      <c r="Q1629" s="17">
        <v>0</v>
      </c>
      <c r="R1629" s="17">
        <v>0</v>
      </c>
      <c r="S1629" s="17">
        <v>0</v>
      </c>
      <c r="T1629" s="17">
        <v>0</v>
      </c>
      <c r="U1629" s="105">
        <v>0</v>
      </c>
      <c r="V1629" s="105">
        <v>0</v>
      </c>
      <c r="W1629" s="11">
        <v>1252</v>
      </c>
      <c r="X1629" s="11">
        <v>980</v>
      </c>
      <c r="Y1629" s="11">
        <v>989</v>
      </c>
      <c r="Z1629" s="11">
        <f>VLOOKUP(E1629,'[3]Funct. hergr. afsl 2019'!$A$1:$IV$65536,5,FALSE)</f>
        <v>1126</v>
      </c>
    </row>
    <row r="1630" spans="1:26" x14ac:dyDescent="0.25">
      <c r="A1630">
        <v>11</v>
      </c>
      <c r="B1630" t="str">
        <f t="shared" si="52"/>
        <v>CCC-01111</v>
      </c>
      <c r="C1630" t="s">
        <v>322</v>
      </c>
      <c r="D1630" t="str">
        <f t="shared" si="53"/>
        <v>01111</v>
      </c>
      <c r="E1630" t="s">
        <v>376</v>
      </c>
      <c r="F1630" s="17">
        <v>0</v>
      </c>
      <c r="G1630" s="17">
        <v>0</v>
      </c>
      <c r="H1630" s="17">
        <v>0</v>
      </c>
      <c r="I1630" s="17">
        <v>0</v>
      </c>
      <c r="J1630" s="17">
        <v>0</v>
      </c>
      <c r="K1630" s="17">
        <v>0</v>
      </c>
      <c r="L1630" s="17">
        <v>0</v>
      </c>
      <c r="M1630" s="17">
        <v>0</v>
      </c>
      <c r="N1630" s="17">
        <v>0</v>
      </c>
      <c r="O1630" s="17">
        <v>0</v>
      </c>
      <c r="P1630" s="17">
        <v>0</v>
      </c>
      <c r="Q1630" s="17">
        <v>0</v>
      </c>
      <c r="R1630" s="17">
        <v>0</v>
      </c>
      <c r="S1630" s="17">
        <v>0</v>
      </c>
      <c r="T1630" s="17">
        <v>0</v>
      </c>
      <c r="U1630" s="105">
        <v>0</v>
      </c>
      <c r="V1630" s="105">
        <v>0</v>
      </c>
      <c r="W1630" s="11">
        <v>0</v>
      </c>
      <c r="X1630" s="11">
        <v>0</v>
      </c>
      <c r="Y1630" s="11">
        <v>0</v>
      </c>
      <c r="Z1630" s="11">
        <f>VLOOKUP(E1630,'[3]Funct. hergr. afsl 2019'!$A$1:$IV$65536,5,FALSE)</f>
        <v>0</v>
      </c>
    </row>
    <row r="1631" spans="1:26" x14ac:dyDescent="0.25">
      <c r="A1631">
        <v>11</v>
      </c>
      <c r="B1631" t="str">
        <f t="shared" si="52"/>
        <v>CCC-01112</v>
      </c>
      <c r="C1631" t="s">
        <v>322</v>
      </c>
      <c r="D1631" t="str">
        <f t="shared" si="53"/>
        <v>01112</v>
      </c>
      <c r="E1631" t="s">
        <v>377</v>
      </c>
      <c r="F1631" s="17">
        <v>0</v>
      </c>
      <c r="G1631" s="17">
        <v>0</v>
      </c>
      <c r="H1631" s="17">
        <v>0</v>
      </c>
      <c r="I1631" s="17">
        <v>0</v>
      </c>
      <c r="J1631" s="17">
        <v>0</v>
      </c>
      <c r="K1631" s="17">
        <v>0</v>
      </c>
      <c r="L1631" s="17">
        <v>0</v>
      </c>
      <c r="M1631" s="17">
        <v>0</v>
      </c>
      <c r="N1631" s="17">
        <v>0</v>
      </c>
      <c r="O1631" s="17">
        <v>0</v>
      </c>
      <c r="P1631" s="17">
        <v>0</v>
      </c>
      <c r="Q1631" s="17">
        <v>0</v>
      </c>
      <c r="R1631" s="17">
        <v>0</v>
      </c>
      <c r="S1631" s="17">
        <v>0</v>
      </c>
      <c r="T1631" s="17">
        <v>0</v>
      </c>
      <c r="U1631" s="105">
        <v>0</v>
      </c>
      <c r="V1631" s="105">
        <v>0</v>
      </c>
      <c r="W1631" s="11">
        <v>0</v>
      </c>
      <c r="X1631" s="11">
        <v>0</v>
      </c>
      <c r="Y1631" s="11">
        <v>0</v>
      </c>
      <c r="Z1631" s="11">
        <f>VLOOKUP(E1631,'[3]Funct. hergr. afsl 2019'!$A$1:$IV$65536,5,FALSE)</f>
        <v>0</v>
      </c>
    </row>
    <row r="1632" spans="1:26" x14ac:dyDescent="0.25">
      <c r="A1632">
        <v>11</v>
      </c>
      <c r="B1632" t="str">
        <f t="shared" si="52"/>
        <v>CCC-01113</v>
      </c>
      <c r="C1632" t="s">
        <v>322</v>
      </c>
      <c r="D1632" t="str">
        <f t="shared" si="53"/>
        <v>01113</v>
      </c>
      <c r="E1632" t="s">
        <v>378</v>
      </c>
      <c r="F1632" s="17">
        <v>2361</v>
      </c>
      <c r="G1632" s="17">
        <v>2361</v>
      </c>
      <c r="H1632" s="17">
        <v>4709</v>
      </c>
      <c r="I1632" s="17">
        <v>4709</v>
      </c>
      <c r="J1632" s="17">
        <v>4535</v>
      </c>
      <c r="K1632" s="17">
        <v>4535</v>
      </c>
      <c r="L1632" s="17">
        <v>4636</v>
      </c>
      <c r="M1632" s="17">
        <v>4636</v>
      </c>
      <c r="N1632" s="17">
        <v>4978</v>
      </c>
      <c r="O1632" s="17">
        <v>4978</v>
      </c>
      <c r="P1632" s="17">
        <v>4672</v>
      </c>
      <c r="Q1632" s="17">
        <v>4672</v>
      </c>
      <c r="R1632" s="17">
        <v>6054</v>
      </c>
      <c r="S1632" s="17">
        <v>6054</v>
      </c>
      <c r="T1632" s="17">
        <v>1270</v>
      </c>
      <c r="U1632" s="105">
        <v>1270</v>
      </c>
      <c r="V1632" s="105">
        <v>115</v>
      </c>
      <c r="W1632" s="11">
        <v>0</v>
      </c>
      <c r="X1632" s="11">
        <v>0</v>
      </c>
      <c r="Y1632" s="11">
        <v>0</v>
      </c>
      <c r="Z1632" s="11">
        <f>VLOOKUP(E1632,'[3]Funct. hergr. afsl 2019'!$A$1:$IV$65536,5,FALSE)</f>
        <v>0</v>
      </c>
    </row>
    <row r="1633" spans="1:26" x14ac:dyDescent="0.25">
      <c r="A1633">
        <v>11</v>
      </c>
      <c r="B1633" t="str">
        <f t="shared" si="52"/>
        <v>CCC-01114</v>
      </c>
      <c r="C1633" t="s">
        <v>322</v>
      </c>
      <c r="D1633" t="str">
        <f t="shared" si="53"/>
        <v>01114</v>
      </c>
      <c r="E1633" t="s">
        <v>379</v>
      </c>
      <c r="F1633" s="17">
        <v>0</v>
      </c>
      <c r="G1633" s="17">
        <v>0</v>
      </c>
      <c r="H1633" s="17">
        <v>0</v>
      </c>
      <c r="I1633" s="17">
        <v>0</v>
      </c>
      <c r="J1633" s="17">
        <v>0</v>
      </c>
      <c r="K1633" s="17">
        <v>0</v>
      </c>
      <c r="L1633" s="17">
        <v>0</v>
      </c>
      <c r="M1633" s="17">
        <v>0</v>
      </c>
      <c r="N1633" s="17">
        <v>0</v>
      </c>
      <c r="O1633" s="17">
        <v>0</v>
      </c>
      <c r="P1633" s="17">
        <v>0</v>
      </c>
      <c r="Q1633" s="17">
        <v>0</v>
      </c>
      <c r="R1633" s="17">
        <v>0</v>
      </c>
      <c r="S1633" s="17">
        <v>0</v>
      </c>
      <c r="T1633" s="17">
        <v>0</v>
      </c>
      <c r="U1633" s="105">
        <v>0</v>
      </c>
      <c r="V1633" s="105">
        <v>0</v>
      </c>
      <c r="W1633" s="11">
        <v>0</v>
      </c>
      <c r="X1633" s="11">
        <v>0</v>
      </c>
      <c r="Y1633" s="11">
        <v>0</v>
      </c>
      <c r="Z1633" s="11">
        <f>VLOOKUP(E1633,'[3]Funct. hergr. afsl 2019'!$A$1:$IV$65536,5,FALSE)</f>
        <v>0</v>
      </c>
    </row>
    <row r="1634" spans="1:26" x14ac:dyDescent="0.25">
      <c r="A1634">
        <v>11</v>
      </c>
      <c r="B1634" t="str">
        <f t="shared" si="52"/>
        <v>CCC-01120</v>
      </c>
      <c r="C1634" t="s">
        <v>322</v>
      </c>
      <c r="D1634" t="str">
        <f t="shared" si="53"/>
        <v>01120</v>
      </c>
      <c r="E1634" t="s">
        <v>380</v>
      </c>
      <c r="F1634" s="17">
        <v>0</v>
      </c>
      <c r="G1634" s="17">
        <v>0</v>
      </c>
      <c r="H1634" s="17">
        <v>0</v>
      </c>
      <c r="I1634" s="17">
        <v>0</v>
      </c>
      <c r="J1634" s="17">
        <v>0</v>
      </c>
      <c r="K1634" s="17">
        <v>0</v>
      </c>
      <c r="L1634" s="17">
        <v>0</v>
      </c>
      <c r="M1634" s="17">
        <v>0</v>
      </c>
      <c r="N1634" s="17">
        <v>0</v>
      </c>
      <c r="O1634" s="17">
        <v>0</v>
      </c>
      <c r="P1634" s="17">
        <v>0</v>
      </c>
      <c r="Q1634" s="17">
        <v>0</v>
      </c>
      <c r="R1634" s="17">
        <v>0</v>
      </c>
      <c r="S1634" s="17">
        <v>0</v>
      </c>
      <c r="T1634" s="17">
        <v>0</v>
      </c>
      <c r="U1634" s="105">
        <v>0</v>
      </c>
      <c r="V1634" s="105">
        <v>0</v>
      </c>
      <c r="W1634" s="11">
        <v>282</v>
      </c>
      <c r="X1634" s="11">
        <v>7552</v>
      </c>
      <c r="Y1634" s="11">
        <v>7082</v>
      </c>
      <c r="Z1634" s="11">
        <f>VLOOKUP(E1634,'[3]Funct. hergr. afsl 2019'!$A$1:$IV$65536,5,FALSE)</f>
        <v>4395</v>
      </c>
    </row>
    <row r="1635" spans="1:26" x14ac:dyDescent="0.25">
      <c r="A1635">
        <v>11</v>
      </c>
      <c r="B1635" t="str">
        <f t="shared" si="52"/>
        <v>CCC-01121</v>
      </c>
      <c r="C1635" t="s">
        <v>322</v>
      </c>
      <c r="D1635" t="str">
        <f t="shared" si="53"/>
        <v>01121</v>
      </c>
      <c r="E1635" t="s">
        <v>381</v>
      </c>
      <c r="F1635" s="17">
        <v>0</v>
      </c>
      <c r="G1635" s="17">
        <v>0</v>
      </c>
      <c r="H1635" s="17">
        <v>0</v>
      </c>
      <c r="I1635" s="17">
        <v>0</v>
      </c>
      <c r="J1635" s="17">
        <v>0</v>
      </c>
      <c r="K1635" s="17">
        <v>0</v>
      </c>
      <c r="L1635" s="17">
        <v>0</v>
      </c>
      <c r="M1635" s="17">
        <v>0</v>
      </c>
      <c r="N1635" s="17">
        <v>0</v>
      </c>
      <c r="O1635" s="17">
        <v>0</v>
      </c>
      <c r="P1635" s="17">
        <v>0</v>
      </c>
      <c r="Q1635" s="17">
        <v>0</v>
      </c>
      <c r="R1635" s="17">
        <v>0</v>
      </c>
      <c r="S1635" s="17">
        <v>0</v>
      </c>
      <c r="T1635" s="17">
        <v>0</v>
      </c>
      <c r="U1635" s="105">
        <v>0</v>
      </c>
      <c r="V1635" s="105">
        <v>0</v>
      </c>
      <c r="W1635" s="11">
        <v>0</v>
      </c>
      <c r="X1635" s="11">
        <v>0</v>
      </c>
      <c r="Y1635" s="11">
        <v>0</v>
      </c>
      <c r="Z1635" s="11">
        <f>VLOOKUP(E1635,'[3]Funct. hergr. afsl 2019'!$A$1:$IV$65536,5,FALSE)</f>
        <v>0</v>
      </c>
    </row>
    <row r="1636" spans="1:26" x14ac:dyDescent="0.25">
      <c r="A1636">
        <v>11</v>
      </c>
      <c r="B1636" t="str">
        <f t="shared" si="52"/>
        <v>CCC-01122</v>
      </c>
      <c r="C1636" t="s">
        <v>322</v>
      </c>
      <c r="D1636" t="str">
        <f t="shared" si="53"/>
        <v>01122</v>
      </c>
      <c r="E1636" t="s">
        <v>382</v>
      </c>
      <c r="F1636" s="17">
        <v>0</v>
      </c>
      <c r="G1636" s="17">
        <v>0</v>
      </c>
      <c r="H1636" s="17">
        <v>0</v>
      </c>
      <c r="I1636" s="17">
        <v>0</v>
      </c>
      <c r="J1636" s="17">
        <v>0</v>
      </c>
      <c r="K1636" s="17">
        <v>0</v>
      </c>
      <c r="L1636" s="17">
        <v>0</v>
      </c>
      <c r="M1636" s="17">
        <v>0</v>
      </c>
      <c r="N1636" s="17">
        <v>0</v>
      </c>
      <c r="O1636" s="17">
        <v>0</v>
      </c>
      <c r="P1636" s="17">
        <v>0</v>
      </c>
      <c r="Q1636" s="17">
        <v>0</v>
      </c>
      <c r="R1636" s="17">
        <v>0</v>
      </c>
      <c r="S1636" s="17">
        <v>0</v>
      </c>
      <c r="T1636" s="17">
        <v>0</v>
      </c>
      <c r="U1636" s="105">
        <v>0</v>
      </c>
      <c r="V1636" s="105">
        <v>0</v>
      </c>
      <c r="W1636" s="11">
        <v>0</v>
      </c>
      <c r="X1636" s="11">
        <v>0</v>
      </c>
      <c r="Y1636" s="11">
        <v>0</v>
      </c>
      <c r="Z1636" s="11">
        <f>VLOOKUP(E1636,'[3]Funct. hergr. afsl 2019'!$A$1:$IV$65536,5,FALSE)</f>
        <v>0</v>
      </c>
    </row>
    <row r="1637" spans="1:26" x14ac:dyDescent="0.25">
      <c r="A1637">
        <v>11</v>
      </c>
      <c r="B1637" t="str">
        <f t="shared" si="52"/>
        <v>CCC-01123</v>
      </c>
      <c r="C1637" t="s">
        <v>322</v>
      </c>
      <c r="D1637" t="str">
        <f t="shared" si="53"/>
        <v>01123</v>
      </c>
      <c r="E1637" t="s">
        <v>383</v>
      </c>
      <c r="F1637" s="17">
        <v>0</v>
      </c>
      <c r="G1637" s="17">
        <v>0</v>
      </c>
      <c r="H1637" s="17">
        <v>0</v>
      </c>
      <c r="I1637" s="17">
        <v>0</v>
      </c>
      <c r="J1637" s="17">
        <v>0</v>
      </c>
      <c r="K1637" s="17">
        <v>0</v>
      </c>
      <c r="L1637" s="17">
        <v>0</v>
      </c>
      <c r="M1637" s="17">
        <v>0</v>
      </c>
      <c r="N1637" s="17">
        <v>0</v>
      </c>
      <c r="O1637" s="17">
        <v>0</v>
      </c>
      <c r="P1637" s="17">
        <v>0</v>
      </c>
      <c r="Q1637" s="17">
        <v>0</v>
      </c>
      <c r="R1637" s="17">
        <v>0</v>
      </c>
      <c r="S1637" s="17">
        <v>0</v>
      </c>
      <c r="T1637" s="17">
        <v>0</v>
      </c>
      <c r="U1637" s="105">
        <v>0</v>
      </c>
      <c r="V1637" s="105">
        <v>0</v>
      </c>
      <c r="W1637" s="11">
        <v>0</v>
      </c>
      <c r="X1637" s="11">
        <v>0</v>
      </c>
      <c r="Y1637" s="11">
        <v>0</v>
      </c>
      <c r="Z1637" s="11">
        <f>VLOOKUP(E1637,'[3]Funct. hergr. afsl 2019'!$A$1:$IV$65536,5,FALSE)</f>
        <v>0</v>
      </c>
    </row>
    <row r="1638" spans="1:26" x14ac:dyDescent="0.25">
      <c r="A1638">
        <v>11</v>
      </c>
      <c r="B1638" t="str">
        <f t="shared" si="52"/>
        <v>CCC-01124</v>
      </c>
      <c r="C1638" t="s">
        <v>322</v>
      </c>
      <c r="D1638" t="str">
        <f t="shared" si="53"/>
        <v>01124</v>
      </c>
      <c r="E1638" t="s">
        <v>384</v>
      </c>
      <c r="F1638" s="17">
        <v>0</v>
      </c>
      <c r="G1638" s="17">
        <v>0</v>
      </c>
      <c r="H1638" s="17">
        <v>0</v>
      </c>
      <c r="I1638" s="17">
        <v>0</v>
      </c>
      <c r="J1638" s="17">
        <v>0</v>
      </c>
      <c r="K1638" s="17">
        <v>0</v>
      </c>
      <c r="L1638" s="17">
        <v>0</v>
      </c>
      <c r="M1638" s="17">
        <v>0</v>
      </c>
      <c r="N1638" s="17">
        <v>0</v>
      </c>
      <c r="O1638" s="17">
        <v>0</v>
      </c>
      <c r="P1638" s="17">
        <v>0</v>
      </c>
      <c r="Q1638" s="17">
        <v>0</v>
      </c>
      <c r="R1638" s="17">
        <v>0</v>
      </c>
      <c r="S1638" s="17">
        <v>0</v>
      </c>
      <c r="T1638" s="17">
        <v>0</v>
      </c>
      <c r="U1638" s="105">
        <v>0</v>
      </c>
      <c r="V1638" s="105">
        <v>0</v>
      </c>
      <c r="W1638" s="11">
        <v>0</v>
      </c>
      <c r="X1638" s="11">
        <v>0</v>
      </c>
      <c r="Y1638" s="11">
        <v>0</v>
      </c>
      <c r="Z1638" s="11">
        <f>VLOOKUP(E1638,'[3]Funct. hergr. afsl 2019'!$A$1:$IV$65536,5,FALSE)</f>
        <v>0</v>
      </c>
    </row>
    <row r="1639" spans="1:26" x14ac:dyDescent="0.25">
      <c r="A1639">
        <v>11</v>
      </c>
      <c r="B1639" t="str">
        <f t="shared" si="52"/>
        <v>CCC-01130</v>
      </c>
      <c r="C1639" t="s">
        <v>322</v>
      </c>
      <c r="D1639" t="str">
        <f t="shared" si="53"/>
        <v>01130</v>
      </c>
      <c r="E1639" t="s">
        <v>385</v>
      </c>
      <c r="F1639" s="17">
        <v>0</v>
      </c>
      <c r="G1639" s="17">
        <v>0</v>
      </c>
      <c r="H1639" s="17">
        <v>0</v>
      </c>
      <c r="I1639" s="17">
        <v>0</v>
      </c>
      <c r="J1639" s="17">
        <v>0</v>
      </c>
      <c r="K1639" s="17">
        <v>0</v>
      </c>
      <c r="L1639" s="17">
        <v>0</v>
      </c>
      <c r="M1639" s="17">
        <v>0</v>
      </c>
      <c r="N1639" s="17">
        <v>0</v>
      </c>
      <c r="O1639" s="17">
        <v>0</v>
      </c>
      <c r="P1639" s="17">
        <v>0</v>
      </c>
      <c r="Q1639" s="17">
        <v>0</v>
      </c>
      <c r="R1639" s="17">
        <v>0</v>
      </c>
      <c r="S1639" s="17">
        <v>0</v>
      </c>
      <c r="T1639" s="17">
        <v>0</v>
      </c>
      <c r="U1639" s="105">
        <v>0</v>
      </c>
      <c r="V1639" s="105">
        <v>0</v>
      </c>
      <c r="W1639" s="11">
        <v>0</v>
      </c>
      <c r="X1639" s="11">
        <v>0</v>
      </c>
      <c r="Y1639" s="11">
        <v>0</v>
      </c>
      <c r="Z1639" s="11">
        <f>VLOOKUP(E1639,'[3]Funct. hergr. afsl 2019'!$A$1:$IV$65536,5,FALSE)</f>
        <v>0</v>
      </c>
    </row>
    <row r="1640" spans="1:26" x14ac:dyDescent="0.25">
      <c r="A1640">
        <v>11</v>
      </c>
      <c r="B1640" t="str">
        <f t="shared" si="52"/>
        <v>CCC-01131</v>
      </c>
      <c r="C1640" t="s">
        <v>322</v>
      </c>
      <c r="D1640" t="str">
        <f t="shared" si="53"/>
        <v>01131</v>
      </c>
      <c r="E1640" t="s">
        <v>386</v>
      </c>
      <c r="F1640" s="17">
        <v>0</v>
      </c>
      <c r="G1640" s="17">
        <v>0</v>
      </c>
      <c r="H1640" s="17">
        <v>0</v>
      </c>
      <c r="I1640" s="17">
        <v>0</v>
      </c>
      <c r="J1640" s="17">
        <v>0</v>
      </c>
      <c r="K1640" s="17">
        <v>0</v>
      </c>
      <c r="L1640" s="17">
        <v>0</v>
      </c>
      <c r="M1640" s="17">
        <v>0</v>
      </c>
      <c r="N1640" s="17">
        <v>0</v>
      </c>
      <c r="O1640" s="17">
        <v>0</v>
      </c>
      <c r="P1640" s="17">
        <v>0</v>
      </c>
      <c r="Q1640" s="17">
        <v>0</v>
      </c>
      <c r="R1640" s="17">
        <v>0</v>
      </c>
      <c r="S1640" s="17">
        <v>0</v>
      </c>
      <c r="T1640" s="17">
        <v>0</v>
      </c>
      <c r="U1640" s="105">
        <v>0</v>
      </c>
      <c r="V1640" s="105">
        <v>0</v>
      </c>
      <c r="W1640" s="11">
        <v>0</v>
      </c>
      <c r="X1640" s="11">
        <v>0</v>
      </c>
      <c r="Y1640" s="11">
        <v>0</v>
      </c>
      <c r="Z1640" s="11">
        <f>VLOOKUP(E1640,'[3]Funct. hergr. afsl 2019'!$A$1:$IV$65536,5,FALSE)</f>
        <v>0</v>
      </c>
    </row>
    <row r="1641" spans="1:26" x14ac:dyDescent="0.25">
      <c r="A1641">
        <v>11</v>
      </c>
      <c r="B1641" t="str">
        <f t="shared" si="52"/>
        <v>CCC-01132</v>
      </c>
      <c r="C1641" t="s">
        <v>322</v>
      </c>
      <c r="D1641" t="str">
        <f t="shared" si="53"/>
        <v>01132</v>
      </c>
      <c r="E1641" t="s">
        <v>387</v>
      </c>
      <c r="F1641" s="17">
        <v>0</v>
      </c>
      <c r="G1641" s="17">
        <v>0</v>
      </c>
      <c r="H1641" s="17">
        <v>0</v>
      </c>
      <c r="I1641" s="17">
        <v>0</v>
      </c>
      <c r="J1641" s="17">
        <v>0</v>
      </c>
      <c r="K1641" s="17">
        <v>0</v>
      </c>
      <c r="L1641" s="17">
        <v>0</v>
      </c>
      <c r="M1641" s="17">
        <v>0</v>
      </c>
      <c r="N1641" s="17">
        <v>0</v>
      </c>
      <c r="O1641" s="17">
        <v>0</v>
      </c>
      <c r="P1641" s="17">
        <v>0</v>
      </c>
      <c r="Q1641" s="17">
        <v>0</v>
      </c>
      <c r="R1641" s="17">
        <v>0</v>
      </c>
      <c r="S1641" s="17">
        <v>0</v>
      </c>
      <c r="T1641" s="17">
        <v>0</v>
      </c>
      <c r="U1641" s="105">
        <v>0</v>
      </c>
      <c r="V1641" s="105">
        <v>0</v>
      </c>
      <c r="W1641" s="11">
        <v>0</v>
      </c>
      <c r="X1641" s="11">
        <v>0</v>
      </c>
      <c r="Y1641" s="11">
        <v>0</v>
      </c>
      <c r="Z1641" s="11">
        <f>VLOOKUP(E1641,'[3]Funct. hergr. afsl 2019'!$A$1:$IV$65536,5,FALSE)</f>
        <v>0</v>
      </c>
    </row>
    <row r="1642" spans="1:26" x14ac:dyDescent="0.25">
      <c r="A1642">
        <v>11</v>
      </c>
      <c r="B1642" t="str">
        <f t="shared" si="52"/>
        <v>CCC-0120</v>
      </c>
      <c r="C1642" t="s">
        <v>322</v>
      </c>
      <c r="D1642" t="str">
        <f t="shared" si="53"/>
        <v>0120</v>
      </c>
      <c r="E1642" t="s">
        <v>388</v>
      </c>
      <c r="F1642" s="17">
        <v>0</v>
      </c>
      <c r="G1642" s="17">
        <v>0</v>
      </c>
      <c r="H1642" s="17">
        <v>0</v>
      </c>
      <c r="I1642" s="17">
        <v>0</v>
      </c>
      <c r="J1642" s="17">
        <v>0</v>
      </c>
      <c r="K1642" s="17">
        <v>0</v>
      </c>
      <c r="L1642" s="17">
        <v>0</v>
      </c>
      <c r="M1642" s="17">
        <v>0</v>
      </c>
      <c r="N1642" s="17">
        <v>0</v>
      </c>
      <c r="O1642" s="17">
        <v>0</v>
      </c>
      <c r="P1642" s="17">
        <v>0</v>
      </c>
      <c r="Q1642" s="17">
        <v>0</v>
      </c>
      <c r="R1642" s="17">
        <v>0</v>
      </c>
      <c r="S1642" s="17">
        <v>0</v>
      </c>
      <c r="T1642" s="17">
        <v>0</v>
      </c>
      <c r="U1642" s="105">
        <v>0</v>
      </c>
      <c r="V1642" s="105">
        <v>0</v>
      </c>
      <c r="W1642" s="11">
        <v>0</v>
      </c>
      <c r="X1642" s="11">
        <v>0</v>
      </c>
      <c r="Y1642" s="11">
        <v>0</v>
      </c>
      <c r="Z1642" s="11">
        <f>VLOOKUP(E1642,'[3]Funct. hergr. afsl 2019'!$A$1:$IV$65536,5,FALSE)</f>
        <v>0</v>
      </c>
    </row>
    <row r="1643" spans="1:26" x14ac:dyDescent="0.25">
      <c r="A1643">
        <v>11</v>
      </c>
      <c r="B1643" t="str">
        <f t="shared" si="52"/>
        <v>CCC-0121</v>
      </c>
      <c r="C1643" t="s">
        <v>322</v>
      </c>
      <c r="D1643" t="str">
        <f t="shared" si="53"/>
        <v>0121</v>
      </c>
      <c r="E1643" t="s">
        <v>389</v>
      </c>
      <c r="F1643" s="17">
        <v>0</v>
      </c>
      <c r="G1643" s="17">
        <v>0</v>
      </c>
      <c r="H1643" s="17">
        <v>0</v>
      </c>
      <c r="I1643" s="17">
        <v>0</v>
      </c>
      <c r="J1643" s="17">
        <v>0</v>
      </c>
      <c r="K1643" s="17">
        <v>0</v>
      </c>
      <c r="L1643" s="17">
        <v>0</v>
      </c>
      <c r="M1643" s="17">
        <v>0</v>
      </c>
      <c r="N1643" s="17">
        <v>0</v>
      </c>
      <c r="O1643" s="17">
        <v>0</v>
      </c>
      <c r="P1643" s="17">
        <v>0</v>
      </c>
      <c r="Q1643" s="17">
        <v>0</v>
      </c>
      <c r="R1643" s="17">
        <v>0</v>
      </c>
      <c r="S1643" s="17">
        <v>0</v>
      </c>
      <c r="T1643" s="17">
        <v>0</v>
      </c>
      <c r="U1643" s="105">
        <v>0</v>
      </c>
      <c r="V1643" s="105">
        <v>0</v>
      </c>
      <c r="W1643" s="11">
        <v>0</v>
      </c>
      <c r="X1643" s="11">
        <v>0</v>
      </c>
      <c r="Y1643" s="11">
        <v>0</v>
      </c>
      <c r="Z1643" s="11">
        <f>VLOOKUP(E1643,'[3]Funct. hergr. afsl 2019'!$A$1:$IV$65536,5,FALSE)</f>
        <v>0</v>
      </c>
    </row>
    <row r="1644" spans="1:26" x14ac:dyDescent="0.25">
      <c r="A1644">
        <v>11</v>
      </c>
      <c r="B1644" t="str">
        <f t="shared" si="52"/>
        <v>CCC-0122</v>
      </c>
      <c r="C1644" t="s">
        <v>322</v>
      </c>
      <c r="D1644" t="str">
        <f t="shared" si="53"/>
        <v>0122</v>
      </c>
      <c r="E1644" t="s">
        <v>390</v>
      </c>
      <c r="F1644" s="17">
        <v>0</v>
      </c>
      <c r="G1644" s="17">
        <v>0</v>
      </c>
      <c r="H1644" s="17">
        <v>0</v>
      </c>
      <c r="I1644" s="17">
        <v>0</v>
      </c>
      <c r="J1644" s="17">
        <v>0</v>
      </c>
      <c r="K1644" s="17">
        <v>0</v>
      </c>
      <c r="L1644" s="17">
        <v>0</v>
      </c>
      <c r="M1644" s="17">
        <v>0</v>
      </c>
      <c r="N1644" s="17">
        <v>0</v>
      </c>
      <c r="O1644" s="17">
        <v>0</v>
      </c>
      <c r="P1644" s="17">
        <v>0</v>
      </c>
      <c r="Q1644" s="17">
        <v>0</v>
      </c>
      <c r="R1644" s="17">
        <v>0</v>
      </c>
      <c r="S1644" s="17">
        <v>0</v>
      </c>
      <c r="T1644" s="17">
        <v>0</v>
      </c>
      <c r="U1644" s="105">
        <v>0</v>
      </c>
      <c r="V1644" s="105">
        <v>0</v>
      </c>
      <c r="W1644" s="11">
        <v>0</v>
      </c>
      <c r="X1644" s="11">
        <v>0</v>
      </c>
      <c r="Y1644" s="11">
        <v>0</v>
      </c>
      <c r="Z1644" s="11">
        <f>VLOOKUP(E1644,'[3]Funct. hergr. afsl 2019'!$A$1:$IV$65536,5,FALSE)</f>
        <v>0</v>
      </c>
    </row>
    <row r="1645" spans="1:26" x14ac:dyDescent="0.25">
      <c r="A1645">
        <v>11</v>
      </c>
      <c r="B1645" t="str">
        <f t="shared" si="52"/>
        <v>CCC-0123</v>
      </c>
      <c r="C1645" t="s">
        <v>322</v>
      </c>
      <c r="D1645" t="str">
        <f t="shared" si="53"/>
        <v>0123</v>
      </c>
      <c r="E1645" t="s">
        <v>391</v>
      </c>
      <c r="F1645" s="17">
        <v>0</v>
      </c>
      <c r="G1645" s="17">
        <v>0</v>
      </c>
      <c r="H1645" s="17">
        <v>0</v>
      </c>
      <c r="I1645" s="17">
        <v>0</v>
      </c>
      <c r="J1645" s="17">
        <v>0</v>
      </c>
      <c r="K1645" s="17">
        <v>0</v>
      </c>
      <c r="L1645" s="17">
        <v>0</v>
      </c>
      <c r="M1645" s="17">
        <v>0</v>
      </c>
      <c r="N1645" s="17">
        <v>0</v>
      </c>
      <c r="O1645" s="17">
        <v>0</v>
      </c>
      <c r="P1645" s="17">
        <v>0</v>
      </c>
      <c r="Q1645" s="17">
        <v>0</v>
      </c>
      <c r="R1645" s="17">
        <v>0</v>
      </c>
      <c r="S1645" s="17">
        <v>0</v>
      </c>
      <c r="T1645" s="17">
        <v>0</v>
      </c>
      <c r="U1645" s="105">
        <v>0</v>
      </c>
      <c r="V1645" s="105">
        <v>0</v>
      </c>
      <c r="W1645" s="11">
        <v>0</v>
      </c>
      <c r="X1645" s="11">
        <v>0</v>
      </c>
      <c r="Y1645" s="11">
        <v>0</v>
      </c>
      <c r="Z1645" s="11">
        <f>VLOOKUP(E1645,'[3]Funct. hergr. afsl 2019'!$A$1:$IV$65536,5,FALSE)</f>
        <v>0</v>
      </c>
    </row>
    <row r="1646" spans="1:26" x14ac:dyDescent="0.25">
      <c r="A1646">
        <v>11</v>
      </c>
      <c r="B1646" t="str">
        <f t="shared" si="52"/>
        <v>CCC-0124</v>
      </c>
      <c r="C1646" t="s">
        <v>322</v>
      </c>
      <c r="D1646" t="str">
        <f t="shared" si="53"/>
        <v>0124</v>
      </c>
      <c r="E1646" t="s">
        <v>392</v>
      </c>
      <c r="F1646" s="17">
        <v>0</v>
      </c>
      <c r="G1646" s="17">
        <v>0</v>
      </c>
      <c r="H1646" s="17">
        <v>0</v>
      </c>
      <c r="I1646" s="17">
        <v>0</v>
      </c>
      <c r="J1646" s="17">
        <v>0</v>
      </c>
      <c r="K1646" s="17">
        <v>0</v>
      </c>
      <c r="L1646" s="17">
        <v>0</v>
      </c>
      <c r="M1646" s="17">
        <v>0</v>
      </c>
      <c r="N1646" s="17">
        <v>0</v>
      </c>
      <c r="O1646" s="17">
        <v>0</v>
      </c>
      <c r="P1646" s="17">
        <v>0</v>
      </c>
      <c r="Q1646" s="17">
        <v>0</v>
      </c>
      <c r="R1646" s="17">
        <v>0</v>
      </c>
      <c r="S1646" s="17">
        <v>0</v>
      </c>
      <c r="T1646" s="17">
        <v>640</v>
      </c>
      <c r="U1646" s="105">
        <v>640</v>
      </c>
      <c r="V1646" s="105">
        <v>2748</v>
      </c>
      <c r="W1646" s="11">
        <v>1307</v>
      </c>
      <c r="X1646" s="11">
        <v>1668</v>
      </c>
      <c r="Y1646" s="11">
        <v>1507</v>
      </c>
      <c r="Z1646" s="11">
        <f>VLOOKUP(E1646,'[3]Funct. hergr. afsl 2019'!$A$1:$IV$65536,5,FALSE)</f>
        <v>736</v>
      </c>
    </row>
    <row r="1647" spans="1:26" x14ac:dyDescent="0.25">
      <c r="A1647">
        <v>11</v>
      </c>
      <c r="B1647" t="str">
        <f t="shared" si="52"/>
        <v>CCC-0131</v>
      </c>
      <c r="C1647" t="s">
        <v>322</v>
      </c>
      <c r="D1647" t="str">
        <f t="shared" si="53"/>
        <v>0131</v>
      </c>
      <c r="E1647" t="s">
        <v>393</v>
      </c>
      <c r="F1647" s="17">
        <v>0</v>
      </c>
      <c r="G1647" s="17">
        <v>0</v>
      </c>
      <c r="H1647" s="17">
        <v>0</v>
      </c>
      <c r="I1647" s="17">
        <v>0</v>
      </c>
      <c r="J1647" s="17">
        <v>0</v>
      </c>
      <c r="K1647" s="17">
        <v>0</v>
      </c>
      <c r="L1647" s="17">
        <v>0</v>
      </c>
      <c r="M1647" s="17">
        <v>0</v>
      </c>
      <c r="N1647" s="17">
        <v>0</v>
      </c>
      <c r="O1647" s="17">
        <v>0</v>
      </c>
      <c r="P1647" s="17">
        <v>0</v>
      </c>
      <c r="Q1647" s="17">
        <v>0</v>
      </c>
      <c r="R1647" s="17">
        <v>0</v>
      </c>
      <c r="S1647" s="17">
        <v>0</v>
      </c>
      <c r="T1647" s="17">
        <v>6262</v>
      </c>
      <c r="U1647" s="105">
        <v>6262</v>
      </c>
      <c r="V1647" s="105">
        <v>13362</v>
      </c>
      <c r="W1647" s="11">
        <v>13931</v>
      </c>
      <c r="X1647" s="11">
        <v>29148</v>
      </c>
      <c r="Y1647" s="11">
        <v>13749</v>
      </c>
      <c r="Z1647" s="11">
        <f>VLOOKUP(E1647,'[3]Funct. hergr. afsl 2019'!$A$1:$IV$65536,5,FALSE)</f>
        <v>42246</v>
      </c>
    </row>
    <row r="1648" spans="1:26" x14ac:dyDescent="0.25">
      <c r="A1648">
        <v>11</v>
      </c>
      <c r="B1648" t="str">
        <f t="shared" si="52"/>
        <v>CCC-0132</v>
      </c>
      <c r="C1648" t="s">
        <v>322</v>
      </c>
      <c r="D1648" t="str">
        <f t="shared" si="53"/>
        <v>0132</v>
      </c>
      <c r="E1648" t="s">
        <v>394</v>
      </c>
      <c r="F1648" s="17">
        <v>0</v>
      </c>
      <c r="G1648" s="17">
        <v>0</v>
      </c>
      <c r="H1648" s="17">
        <v>0</v>
      </c>
      <c r="I1648" s="17">
        <v>0</v>
      </c>
      <c r="J1648" s="17">
        <v>0</v>
      </c>
      <c r="K1648" s="17">
        <v>0</v>
      </c>
      <c r="L1648" s="17">
        <v>0</v>
      </c>
      <c r="M1648" s="17">
        <v>0</v>
      </c>
      <c r="N1648" s="17">
        <v>0</v>
      </c>
      <c r="O1648" s="17">
        <v>0</v>
      </c>
      <c r="P1648" s="17">
        <v>0</v>
      </c>
      <c r="Q1648" s="17">
        <v>0</v>
      </c>
      <c r="R1648" s="17">
        <v>0</v>
      </c>
      <c r="S1648" s="17">
        <v>0</v>
      </c>
      <c r="T1648" s="17">
        <v>0</v>
      </c>
      <c r="U1648" s="105">
        <v>0</v>
      </c>
      <c r="V1648" s="105">
        <v>0</v>
      </c>
      <c r="W1648" s="11">
        <v>0</v>
      </c>
      <c r="X1648" s="11">
        <v>0</v>
      </c>
      <c r="Y1648" s="11">
        <v>0</v>
      </c>
      <c r="Z1648" s="11">
        <f>VLOOKUP(E1648,'[3]Funct. hergr. afsl 2019'!$A$1:$IV$65536,5,FALSE)</f>
        <v>0</v>
      </c>
    </row>
    <row r="1649" spans="1:26" x14ac:dyDescent="0.25">
      <c r="A1649">
        <v>11</v>
      </c>
      <c r="B1649" t="str">
        <f t="shared" si="52"/>
        <v>CCC-0133</v>
      </c>
      <c r="C1649" t="s">
        <v>322</v>
      </c>
      <c r="D1649" t="str">
        <f t="shared" si="53"/>
        <v>0133</v>
      </c>
      <c r="E1649" t="s">
        <v>395</v>
      </c>
      <c r="F1649" s="17">
        <v>336</v>
      </c>
      <c r="G1649" s="17">
        <v>336</v>
      </c>
      <c r="H1649" s="17">
        <v>621</v>
      </c>
      <c r="I1649" s="17">
        <v>621</v>
      </c>
      <c r="J1649" s="17">
        <v>353</v>
      </c>
      <c r="K1649" s="17">
        <v>353</v>
      </c>
      <c r="L1649" s="17">
        <v>479</v>
      </c>
      <c r="M1649" s="17">
        <v>479</v>
      </c>
      <c r="N1649" s="17">
        <v>819</v>
      </c>
      <c r="O1649" s="17">
        <v>819</v>
      </c>
      <c r="P1649" s="17">
        <v>1141</v>
      </c>
      <c r="Q1649" s="17">
        <v>1141</v>
      </c>
      <c r="R1649" s="17">
        <v>987</v>
      </c>
      <c r="S1649" s="17">
        <v>987</v>
      </c>
      <c r="T1649" s="17">
        <v>981</v>
      </c>
      <c r="U1649" s="105">
        <v>981</v>
      </c>
      <c r="V1649" s="105">
        <v>1670</v>
      </c>
      <c r="W1649" s="11">
        <v>2386</v>
      </c>
      <c r="X1649" s="11">
        <v>8232</v>
      </c>
      <c r="Y1649" s="11">
        <v>8705</v>
      </c>
      <c r="Z1649" s="11">
        <f>VLOOKUP(E1649,'[3]Funct. hergr. afsl 2019'!$A$1:$IV$65536,5,FALSE)</f>
        <v>12381</v>
      </c>
    </row>
    <row r="1650" spans="1:26" x14ac:dyDescent="0.25">
      <c r="A1650">
        <v>11</v>
      </c>
      <c r="B1650" t="str">
        <f t="shared" si="52"/>
        <v>CCC-01400</v>
      </c>
      <c r="C1650" t="s">
        <v>322</v>
      </c>
      <c r="D1650" t="str">
        <f t="shared" si="53"/>
        <v>01400</v>
      </c>
      <c r="E1650" t="s">
        <v>396</v>
      </c>
      <c r="F1650" s="17">
        <v>0</v>
      </c>
      <c r="G1650" s="17">
        <v>0</v>
      </c>
      <c r="H1650" s="17">
        <v>0</v>
      </c>
      <c r="I1650" s="17">
        <v>0</v>
      </c>
      <c r="J1650" s="17">
        <v>0</v>
      </c>
      <c r="K1650" s="17">
        <v>0</v>
      </c>
      <c r="L1650" s="17">
        <v>0</v>
      </c>
      <c r="M1650" s="17">
        <v>0</v>
      </c>
      <c r="N1650" s="17">
        <v>0</v>
      </c>
      <c r="O1650" s="17">
        <v>0</v>
      </c>
      <c r="P1650" s="17">
        <v>0</v>
      </c>
      <c r="Q1650" s="17">
        <v>0</v>
      </c>
      <c r="R1650" s="17">
        <v>0</v>
      </c>
      <c r="S1650" s="17">
        <v>0</v>
      </c>
      <c r="T1650" s="17">
        <v>0</v>
      </c>
      <c r="U1650" s="105">
        <v>0</v>
      </c>
      <c r="V1650" s="105">
        <v>0</v>
      </c>
      <c r="W1650" s="11">
        <v>0</v>
      </c>
      <c r="X1650" s="11">
        <v>0</v>
      </c>
      <c r="Y1650" s="11">
        <v>0</v>
      </c>
      <c r="Z1650" s="11">
        <f>VLOOKUP(E1650,'[3]Funct. hergr. afsl 2019'!$A$1:$IV$65536,5,FALSE)</f>
        <v>0</v>
      </c>
    </row>
    <row r="1651" spans="1:26" x14ac:dyDescent="0.25">
      <c r="A1651">
        <v>11</v>
      </c>
      <c r="B1651" t="str">
        <f t="shared" si="52"/>
        <v>CCC-01401</v>
      </c>
      <c r="C1651" t="s">
        <v>322</v>
      </c>
      <c r="D1651" t="str">
        <f t="shared" si="53"/>
        <v>01401</v>
      </c>
      <c r="E1651" t="s">
        <v>397</v>
      </c>
      <c r="F1651" s="17">
        <v>0</v>
      </c>
      <c r="G1651" s="17">
        <v>0</v>
      </c>
      <c r="H1651" s="17">
        <v>0</v>
      </c>
      <c r="I1651" s="17">
        <v>0</v>
      </c>
      <c r="J1651" s="17">
        <v>0</v>
      </c>
      <c r="K1651" s="17">
        <v>0</v>
      </c>
      <c r="L1651" s="17">
        <v>0</v>
      </c>
      <c r="M1651" s="17">
        <v>0</v>
      </c>
      <c r="N1651" s="17">
        <v>0</v>
      </c>
      <c r="O1651" s="17">
        <v>0</v>
      </c>
      <c r="P1651" s="17">
        <v>0</v>
      </c>
      <c r="Q1651" s="17">
        <v>0</v>
      </c>
      <c r="R1651" s="17">
        <v>0</v>
      </c>
      <c r="S1651" s="17">
        <v>0</v>
      </c>
      <c r="T1651" s="17">
        <v>0</v>
      </c>
      <c r="U1651" s="105">
        <v>0</v>
      </c>
      <c r="V1651" s="105">
        <v>0</v>
      </c>
      <c r="W1651" s="11">
        <v>0</v>
      </c>
      <c r="X1651" s="11">
        <v>0</v>
      </c>
      <c r="Y1651" s="11">
        <v>0</v>
      </c>
      <c r="Z1651" s="11">
        <f>VLOOKUP(E1651,'[3]Funct. hergr. afsl 2019'!$A$1:$IV$65536,5,FALSE)</f>
        <v>0</v>
      </c>
    </row>
    <row r="1652" spans="1:26" x14ac:dyDescent="0.25">
      <c r="A1652">
        <v>11</v>
      </c>
      <c r="B1652" t="str">
        <f t="shared" si="52"/>
        <v>CCC-0150</v>
      </c>
      <c r="C1652" t="s">
        <v>322</v>
      </c>
      <c r="D1652" t="str">
        <f t="shared" si="53"/>
        <v>0150</v>
      </c>
      <c r="E1652" t="s">
        <v>398</v>
      </c>
      <c r="F1652" s="17">
        <v>0</v>
      </c>
      <c r="G1652" s="17">
        <v>0</v>
      </c>
      <c r="H1652" s="17">
        <v>0</v>
      </c>
      <c r="I1652" s="17">
        <v>0</v>
      </c>
      <c r="J1652" s="17">
        <v>0</v>
      </c>
      <c r="K1652" s="17">
        <v>0</v>
      </c>
      <c r="L1652" s="17">
        <v>0</v>
      </c>
      <c r="M1652" s="17">
        <v>0</v>
      </c>
      <c r="N1652" s="17">
        <v>0</v>
      </c>
      <c r="O1652" s="17">
        <v>0</v>
      </c>
      <c r="P1652" s="17">
        <v>0</v>
      </c>
      <c r="Q1652" s="17">
        <v>0</v>
      </c>
      <c r="R1652" s="17">
        <v>0</v>
      </c>
      <c r="S1652" s="17">
        <v>0</v>
      </c>
      <c r="T1652" s="17">
        <v>0</v>
      </c>
      <c r="U1652" s="105">
        <v>0</v>
      </c>
      <c r="V1652" s="105">
        <v>0</v>
      </c>
      <c r="W1652" s="11">
        <v>0</v>
      </c>
      <c r="X1652" s="11">
        <v>0</v>
      </c>
      <c r="Y1652" s="11">
        <v>0</v>
      </c>
      <c r="Z1652" s="11">
        <f>VLOOKUP(E1652,'[3]Funct. hergr. afsl 2019'!$A$1:$IV$65536,5,FALSE)</f>
        <v>0</v>
      </c>
    </row>
    <row r="1653" spans="1:26" x14ac:dyDescent="0.25">
      <c r="A1653">
        <v>11</v>
      </c>
      <c r="B1653" t="str">
        <f t="shared" si="52"/>
        <v>CCC-01511</v>
      </c>
      <c r="C1653" t="s">
        <v>322</v>
      </c>
      <c r="D1653" t="str">
        <f t="shared" si="53"/>
        <v>01511</v>
      </c>
      <c r="E1653" t="s">
        <v>399</v>
      </c>
      <c r="F1653" s="17">
        <v>0</v>
      </c>
      <c r="G1653" s="17">
        <v>0</v>
      </c>
      <c r="H1653" s="17">
        <v>0</v>
      </c>
      <c r="I1653" s="17">
        <v>0</v>
      </c>
      <c r="J1653" s="17">
        <v>0</v>
      </c>
      <c r="K1653" s="17">
        <v>0</v>
      </c>
      <c r="L1653" s="17">
        <v>0</v>
      </c>
      <c r="M1653" s="17">
        <v>0</v>
      </c>
      <c r="N1653" s="17">
        <v>0</v>
      </c>
      <c r="O1653" s="17">
        <v>0</v>
      </c>
      <c r="P1653" s="17">
        <v>0</v>
      </c>
      <c r="Q1653" s="17">
        <v>0</v>
      </c>
      <c r="R1653" s="17">
        <v>0</v>
      </c>
      <c r="S1653" s="17">
        <v>0</v>
      </c>
      <c r="T1653" s="17">
        <v>0</v>
      </c>
      <c r="U1653" s="105">
        <v>0</v>
      </c>
      <c r="V1653" s="105">
        <v>0</v>
      </c>
      <c r="W1653" s="11">
        <v>0</v>
      </c>
      <c r="X1653" s="11">
        <v>0</v>
      </c>
      <c r="Y1653" s="11">
        <v>0</v>
      </c>
      <c r="Z1653" s="11">
        <f>VLOOKUP(E1653,'[3]Funct. hergr. afsl 2019'!$A$1:$IV$65536,5,FALSE)</f>
        <v>0</v>
      </c>
    </row>
    <row r="1654" spans="1:26" x14ac:dyDescent="0.25">
      <c r="A1654">
        <v>11</v>
      </c>
      <c r="B1654" t="str">
        <f t="shared" si="52"/>
        <v>CCC-01512</v>
      </c>
      <c r="C1654" t="s">
        <v>322</v>
      </c>
      <c r="D1654" t="str">
        <f t="shared" si="53"/>
        <v>01512</v>
      </c>
      <c r="E1654" t="s">
        <v>400</v>
      </c>
      <c r="F1654" s="17">
        <v>0</v>
      </c>
      <c r="G1654" s="17">
        <v>0</v>
      </c>
      <c r="H1654" s="17">
        <v>0</v>
      </c>
      <c r="I1654" s="17">
        <v>0</v>
      </c>
      <c r="J1654" s="17">
        <v>0</v>
      </c>
      <c r="K1654" s="17">
        <v>0</v>
      </c>
      <c r="L1654" s="17">
        <v>0</v>
      </c>
      <c r="M1654" s="17">
        <v>0</v>
      </c>
      <c r="N1654" s="17">
        <v>0</v>
      </c>
      <c r="O1654" s="17">
        <v>0</v>
      </c>
      <c r="P1654" s="17">
        <v>0</v>
      </c>
      <c r="Q1654" s="17">
        <v>0</v>
      </c>
      <c r="R1654" s="17">
        <v>0</v>
      </c>
      <c r="S1654" s="17">
        <v>0</v>
      </c>
      <c r="T1654" s="17">
        <v>0</v>
      </c>
      <c r="U1654" s="105">
        <v>0</v>
      </c>
      <c r="V1654" s="105">
        <v>0</v>
      </c>
      <c r="W1654" s="11">
        <v>0</v>
      </c>
      <c r="X1654" s="11">
        <v>0</v>
      </c>
      <c r="Y1654" s="11">
        <v>0</v>
      </c>
      <c r="Z1654" s="11">
        <f>VLOOKUP(E1654,'[3]Funct. hergr. afsl 2019'!$A$1:$IV$65536,5,FALSE)</f>
        <v>0</v>
      </c>
    </row>
    <row r="1655" spans="1:26" x14ac:dyDescent="0.25">
      <c r="A1655">
        <v>11</v>
      </c>
      <c r="B1655" t="str">
        <f t="shared" si="52"/>
        <v>CCC-01513</v>
      </c>
      <c r="C1655" t="s">
        <v>322</v>
      </c>
      <c r="D1655" t="str">
        <f t="shared" si="53"/>
        <v>01513</v>
      </c>
      <c r="E1655" t="s">
        <v>401</v>
      </c>
      <c r="F1655" s="17">
        <v>0</v>
      </c>
      <c r="G1655" s="17">
        <v>0</v>
      </c>
      <c r="H1655" s="17">
        <v>0</v>
      </c>
      <c r="I1655" s="17">
        <v>0</v>
      </c>
      <c r="J1655" s="17">
        <v>0</v>
      </c>
      <c r="K1655" s="17">
        <v>0</v>
      </c>
      <c r="L1655" s="17">
        <v>0</v>
      </c>
      <c r="M1655" s="17">
        <v>0</v>
      </c>
      <c r="N1655" s="17">
        <v>0</v>
      </c>
      <c r="O1655" s="17">
        <v>0</v>
      </c>
      <c r="P1655" s="17">
        <v>0</v>
      </c>
      <c r="Q1655" s="17">
        <v>0</v>
      </c>
      <c r="R1655" s="17">
        <v>0</v>
      </c>
      <c r="S1655" s="17">
        <v>0</v>
      </c>
      <c r="T1655" s="17">
        <v>0</v>
      </c>
      <c r="U1655" s="105">
        <v>0</v>
      </c>
      <c r="V1655" s="105">
        <v>0</v>
      </c>
      <c r="W1655" s="11">
        <v>0</v>
      </c>
      <c r="X1655" s="11">
        <v>0</v>
      </c>
      <c r="Y1655" s="11">
        <v>0</v>
      </c>
      <c r="Z1655" s="11">
        <f>VLOOKUP(E1655,'[3]Funct. hergr. afsl 2019'!$A$1:$IV$65536,5,FALSE)</f>
        <v>0</v>
      </c>
    </row>
    <row r="1656" spans="1:26" x14ac:dyDescent="0.25">
      <c r="A1656">
        <v>11</v>
      </c>
      <c r="B1656" t="str">
        <f t="shared" si="52"/>
        <v>CCC-0152</v>
      </c>
      <c r="C1656" t="s">
        <v>322</v>
      </c>
      <c r="D1656" t="str">
        <f t="shared" si="53"/>
        <v>0152</v>
      </c>
      <c r="E1656" t="s">
        <v>402</v>
      </c>
      <c r="F1656" s="17">
        <v>0</v>
      </c>
      <c r="G1656" s="17">
        <v>0</v>
      </c>
      <c r="H1656" s="17">
        <v>0</v>
      </c>
      <c r="I1656" s="17">
        <v>0</v>
      </c>
      <c r="J1656" s="17">
        <v>0</v>
      </c>
      <c r="K1656" s="17">
        <v>0</v>
      </c>
      <c r="L1656" s="17">
        <v>0</v>
      </c>
      <c r="M1656" s="17">
        <v>0</v>
      </c>
      <c r="N1656" s="17">
        <v>0</v>
      </c>
      <c r="O1656" s="17">
        <v>0</v>
      </c>
      <c r="P1656" s="17">
        <v>0</v>
      </c>
      <c r="Q1656" s="17">
        <v>0</v>
      </c>
      <c r="R1656" s="17">
        <v>0</v>
      </c>
      <c r="S1656" s="17">
        <v>0</v>
      </c>
      <c r="T1656" s="17">
        <v>0</v>
      </c>
      <c r="U1656" s="105">
        <v>0</v>
      </c>
      <c r="V1656" s="105">
        <v>0</v>
      </c>
      <c r="W1656" s="11">
        <v>0</v>
      </c>
      <c r="X1656" s="11">
        <v>0</v>
      </c>
      <c r="Y1656" s="11">
        <v>0</v>
      </c>
      <c r="Z1656" s="11">
        <f>VLOOKUP(E1656,'[3]Funct. hergr. afsl 2019'!$A$1:$IV$65536,5,FALSE)</f>
        <v>0</v>
      </c>
    </row>
    <row r="1657" spans="1:26" x14ac:dyDescent="0.25">
      <c r="A1657">
        <v>11</v>
      </c>
      <c r="B1657" t="str">
        <f t="shared" si="52"/>
        <v>CCC-0153</v>
      </c>
      <c r="C1657" t="s">
        <v>322</v>
      </c>
      <c r="D1657" t="str">
        <f t="shared" si="53"/>
        <v>0153</v>
      </c>
      <c r="E1657" t="s">
        <v>403</v>
      </c>
      <c r="F1657" s="17">
        <v>0</v>
      </c>
      <c r="G1657" s="17">
        <v>0</v>
      </c>
      <c r="H1657" s="17">
        <v>0</v>
      </c>
      <c r="I1657" s="17">
        <v>0</v>
      </c>
      <c r="J1657" s="17">
        <v>0</v>
      </c>
      <c r="K1657" s="17">
        <v>0</v>
      </c>
      <c r="L1657" s="17">
        <v>0</v>
      </c>
      <c r="M1657" s="17">
        <v>0</v>
      </c>
      <c r="N1657" s="17">
        <v>0</v>
      </c>
      <c r="O1657" s="17">
        <v>0</v>
      </c>
      <c r="P1657" s="17">
        <v>0</v>
      </c>
      <c r="Q1657" s="17">
        <v>0</v>
      </c>
      <c r="R1657" s="17">
        <v>0</v>
      </c>
      <c r="S1657" s="17">
        <v>0</v>
      </c>
      <c r="T1657" s="17">
        <v>0</v>
      </c>
      <c r="U1657" s="105">
        <v>0</v>
      </c>
      <c r="V1657" s="105">
        <v>0</v>
      </c>
      <c r="W1657" s="11">
        <v>0</v>
      </c>
      <c r="X1657" s="11">
        <v>0</v>
      </c>
      <c r="Y1657" s="11">
        <v>0</v>
      </c>
      <c r="Z1657" s="11">
        <f>VLOOKUP(E1657,'[3]Funct. hergr. afsl 2019'!$A$1:$IV$65536,5,FALSE)</f>
        <v>0</v>
      </c>
    </row>
    <row r="1658" spans="1:26" x14ac:dyDescent="0.25">
      <c r="A1658">
        <v>11</v>
      </c>
      <c r="B1658" t="str">
        <f t="shared" si="52"/>
        <v>CCC-0154</v>
      </c>
      <c r="C1658" t="s">
        <v>322</v>
      </c>
      <c r="D1658" t="str">
        <f t="shared" si="53"/>
        <v>0154</v>
      </c>
      <c r="E1658" t="s">
        <v>404</v>
      </c>
      <c r="F1658" s="17">
        <v>0</v>
      </c>
      <c r="G1658" s="17">
        <v>0</v>
      </c>
      <c r="H1658" s="17">
        <v>0</v>
      </c>
      <c r="I1658" s="17">
        <v>0</v>
      </c>
      <c r="J1658" s="17">
        <v>0</v>
      </c>
      <c r="K1658" s="17">
        <v>0</v>
      </c>
      <c r="L1658" s="17">
        <v>0</v>
      </c>
      <c r="M1658" s="17">
        <v>0</v>
      </c>
      <c r="N1658" s="17">
        <v>0</v>
      </c>
      <c r="O1658" s="17">
        <v>0</v>
      </c>
      <c r="P1658" s="17">
        <v>0</v>
      </c>
      <c r="Q1658" s="17">
        <v>0</v>
      </c>
      <c r="R1658" s="17">
        <v>0</v>
      </c>
      <c r="S1658" s="17">
        <v>0</v>
      </c>
      <c r="T1658" s="17">
        <v>0</v>
      </c>
      <c r="U1658" s="105">
        <v>0</v>
      </c>
      <c r="V1658" s="105">
        <v>0</v>
      </c>
      <c r="W1658" s="11">
        <v>0</v>
      </c>
      <c r="X1658" s="11">
        <v>0</v>
      </c>
      <c r="Y1658" s="11">
        <v>0</v>
      </c>
      <c r="Z1658" s="11">
        <f>VLOOKUP(E1658,'[3]Funct. hergr. afsl 2019'!$A$1:$IV$65536,5,FALSE)</f>
        <v>0</v>
      </c>
    </row>
    <row r="1659" spans="1:26" x14ac:dyDescent="0.25">
      <c r="A1659">
        <v>11</v>
      </c>
      <c r="B1659" t="str">
        <f t="shared" si="52"/>
        <v>CCC-0155</v>
      </c>
      <c r="C1659" t="s">
        <v>322</v>
      </c>
      <c r="D1659" t="str">
        <f t="shared" si="53"/>
        <v>0155</v>
      </c>
      <c r="E1659" t="s">
        <v>405</v>
      </c>
      <c r="F1659" s="17">
        <v>0</v>
      </c>
      <c r="G1659" s="17">
        <v>0</v>
      </c>
      <c r="H1659" s="17">
        <v>0</v>
      </c>
      <c r="I1659" s="17">
        <v>0</v>
      </c>
      <c r="J1659" s="17">
        <v>0</v>
      </c>
      <c r="K1659" s="17">
        <v>0</v>
      </c>
      <c r="L1659" s="17">
        <v>0</v>
      </c>
      <c r="M1659" s="17">
        <v>0</v>
      </c>
      <c r="N1659" s="17">
        <v>0</v>
      </c>
      <c r="O1659" s="17">
        <v>0</v>
      </c>
      <c r="P1659" s="17">
        <v>0</v>
      </c>
      <c r="Q1659" s="17">
        <v>0</v>
      </c>
      <c r="R1659" s="17">
        <v>0</v>
      </c>
      <c r="S1659" s="17">
        <v>0</v>
      </c>
      <c r="T1659" s="17">
        <v>0</v>
      </c>
      <c r="U1659" s="105">
        <v>0</v>
      </c>
      <c r="V1659" s="105">
        <v>0</v>
      </c>
      <c r="W1659" s="11">
        <v>0</v>
      </c>
      <c r="X1659" s="11">
        <v>0</v>
      </c>
      <c r="Y1659" s="11">
        <v>0</v>
      </c>
      <c r="Z1659" s="11">
        <f>VLOOKUP(E1659,'[3]Funct. hergr. afsl 2019'!$A$1:$IV$65536,5,FALSE)</f>
        <v>0</v>
      </c>
    </row>
    <row r="1660" spans="1:26" x14ac:dyDescent="0.25">
      <c r="A1660">
        <v>11</v>
      </c>
      <c r="B1660" t="str">
        <f t="shared" si="52"/>
        <v>CCC-0160</v>
      </c>
      <c r="C1660" t="s">
        <v>322</v>
      </c>
      <c r="D1660" t="str">
        <f t="shared" si="53"/>
        <v>0160</v>
      </c>
      <c r="E1660" t="s">
        <v>406</v>
      </c>
      <c r="F1660" s="17">
        <v>0</v>
      </c>
      <c r="G1660" s="17">
        <v>0</v>
      </c>
      <c r="H1660" s="17">
        <v>0</v>
      </c>
      <c r="I1660" s="17">
        <v>0</v>
      </c>
      <c r="J1660" s="17">
        <v>0</v>
      </c>
      <c r="K1660" s="17">
        <v>0</v>
      </c>
      <c r="L1660" s="17">
        <v>0</v>
      </c>
      <c r="M1660" s="17">
        <v>0</v>
      </c>
      <c r="N1660" s="17">
        <v>0</v>
      </c>
      <c r="O1660" s="17">
        <v>0</v>
      </c>
      <c r="P1660" s="17">
        <v>0</v>
      </c>
      <c r="Q1660" s="17">
        <v>0</v>
      </c>
      <c r="R1660" s="17">
        <v>0</v>
      </c>
      <c r="S1660" s="17">
        <v>0</v>
      </c>
      <c r="T1660" s="17">
        <v>0</v>
      </c>
      <c r="U1660" s="105">
        <v>0</v>
      </c>
      <c r="V1660" s="105">
        <v>0</v>
      </c>
      <c r="W1660" s="11">
        <v>0</v>
      </c>
      <c r="X1660" s="11">
        <v>0</v>
      </c>
      <c r="Y1660" s="11">
        <v>0</v>
      </c>
      <c r="Z1660" s="11">
        <f>VLOOKUP(E1660,'[3]Funct. hergr. afsl 2019'!$A$1:$IV$65536,5,FALSE)</f>
        <v>0</v>
      </c>
    </row>
    <row r="1661" spans="1:26" x14ac:dyDescent="0.25">
      <c r="A1661">
        <v>11</v>
      </c>
      <c r="B1661" t="str">
        <f t="shared" si="52"/>
        <v>CCC-0170</v>
      </c>
      <c r="C1661" t="s">
        <v>322</v>
      </c>
      <c r="D1661" t="str">
        <f t="shared" si="53"/>
        <v>0170</v>
      </c>
      <c r="E1661" t="s">
        <v>407</v>
      </c>
      <c r="F1661" s="17">
        <v>0</v>
      </c>
      <c r="G1661" s="17">
        <v>0</v>
      </c>
      <c r="H1661" s="17">
        <v>0</v>
      </c>
      <c r="I1661" s="17">
        <v>0</v>
      </c>
      <c r="J1661" s="17">
        <v>0</v>
      </c>
      <c r="K1661" s="17">
        <v>0</v>
      </c>
      <c r="L1661" s="17">
        <v>0</v>
      </c>
      <c r="M1661" s="17">
        <v>0</v>
      </c>
      <c r="N1661" s="17">
        <v>0</v>
      </c>
      <c r="O1661" s="17">
        <v>0</v>
      </c>
      <c r="P1661" s="17">
        <v>0</v>
      </c>
      <c r="Q1661" s="17">
        <v>0</v>
      </c>
      <c r="R1661" s="17">
        <v>0</v>
      </c>
      <c r="S1661" s="17">
        <v>0</v>
      </c>
      <c r="T1661" s="17">
        <v>0</v>
      </c>
      <c r="U1661" s="105">
        <v>0</v>
      </c>
      <c r="V1661" s="105">
        <v>0</v>
      </c>
      <c r="W1661" s="11">
        <v>0</v>
      </c>
      <c r="X1661" s="11">
        <v>0</v>
      </c>
      <c r="Y1661" s="11">
        <v>0</v>
      </c>
      <c r="Z1661" s="11">
        <f>VLOOKUP(E1661,'[3]Funct. hergr. afsl 2019'!$A$1:$IV$65536,5,FALSE)</f>
        <v>0</v>
      </c>
    </row>
    <row r="1662" spans="1:26" x14ac:dyDescent="0.25">
      <c r="A1662">
        <v>11</v>
      </c>
      <c r="B1662" t="str">
        <f t="shared" si="52"/>
        <v>CCC-0171</v>
      </c>
      <c r="C1662" t="s">
        <v>322</v>
      </c>
      <c r="D1662" t="str">
        <f t="shared" si="53"/>
        <v>0171</v>
      </c>
      <c r="E1662" t="s">
        <v>408</v>
      </c>
      <c r="F1662" s="17">
        <v>0</v>
      </c>
      <c r="G1662" s="17">
        <v>0</v>
      </c>
      <c r="H1662" s="17">
        <v>0</v>
      </c>
      <c r="I1662" s="17">
        <v>0</v>
      </c>
      <c r="J1662" s="17">
        <v>0</v>
      </c>
      <c r="K1662" s="17">
        <v>0</v>
      </c>
      <c r="L1662" s="17">
        <v>0</v>
      </c>
      <c r="M1662" s="17">
        <v>0</v>
      </c>
      <c r="N1662" s="17">
        <v>0</v>
      </c>
      <c r="O1662" s="17">
        <v>0</v>
      </c>
      <c r="P1662" s="17">
        <v>0</v>
      </c>
      <c r="Q1662" s="17">
        <v>0</v>
      </c>
      <c r="R1662" s="17">
        <v>0</v>
      </c>
      <c r="S1662" s="17">
        <v>0</v>
      </c>
      <c r="T1662" s="17">
        <v>0</v>
      </c>
      <c r="U1662" s="105">
        <v>0</v>
      </c>
      <c r="V1662" s="105">
        <v>0</v>
      </c>
      <c r="W1662" s="11">
        <v>0</v>
      </c>
      <c r="X1662" s="11">
        <v>0</v>
      </c>
      <c r="Y1662" s="11">
        <v>0</v>
      </c>
      <c r="Z1662" s="11">
        <f>VLOOKUP(E1662,'[3]Funct. hergr. afsl 2019'!$A$1:$IV$65536,5,FALSE)</f>
        <v>0</v>
      </c>
    </row>
    <row r="1663" spans="1:26" x14ac:dyDescent="0.25">
      <c r="A1663">
        <v>11</v>
      </c>
      <c r="B1663" t="str">
        <f t="shared" si="52"/>
        <v>CCC-0172</v>
      </c>
      <c r="C1663" t="s">
        <v>322</v>
      </c>
      <c r="D1663" t="str">
        <f t="shared" si="53"/>
        <v>0172</v>
      </c>
      <c r="E1663" t="s">
        <v>409</v>
      </c>
      <c r="F1663" s="17">
        <v>0</v>
      </c>
      <c r="G1663" s="17">
        <v>0</v>
      </c>
      <c r="H1663" s="17">
        <v>0</v>
      </c>
      <c r="I1663" s="17">
        <v>0</v>
      </c>
      <c r="J1663" s="17">
        <v>0</v>
      </c>
      <c r="K1663" s="17">
        <v>0</v>
      </c>
      <c r="L1663" s="17">
        <v>0</v>
      </c>
      <c r="M1663" s="17">
        <v>0</v>
      </c>
      <c r="N1663" s="17">
        <v>0</v>
      </c>
      <c r="O1663" s="17">
        <v>0</v>
      </c>
      <c r="P1663" s="17">
        <v>0</v>
      </c>
      <c r="Q1663" s="17">
        <v>0</v>
      </c>
      <c r="R1663" s="17">
        <v>0</v>
      </c>
      <c r="S1663" s="17">
        <v>0</v>
      </c>
      <c r="T1663" s="17">
        <v>0</v>
      </c>
      <c r="U1663" s="105">
        <v>0</v>
      </c>
      <c r="V1663" s="105">
        <v>0</v>
      </c>
      <c r="W1663" s="11">
        <v>0</v>
      </c>
      <c r="X1663" s="11">
        <v>0</v>
      </c>
      <c r="Y1663" s="11">
        <v>0</v>
      </c>
      <c r="Z1663" s="11">
        <f>VLOOKUP(E1663,'[3]Funct. hergr. afsl 2019'!$A$1:$IV$65536,5,FALSE)</f>
        <v>0</v>
      </c>
    </row>
    <row r="1664" spans="1:26" x14ac:dyDescent="0.25">
      <c r="A1664">
        <v>11</v>
      </c>
      <c r="B1664" t="str">
        <f t="shared" si="52"/>
        <v>CCC-0173</v>
      </c>
      <c r="C1664" t="s">
        <v>322</v>
      </c>
      <c r="D1664" t="str">
        <f t="shared" si="53"/>
        <v>0173</v>
      </c>
      <c r="E1664" t="s">
        <v>410</v>
      </c>
      <c r="F1664" s="17">
        <v>0</v>
      </c>
      <c r="G1664" s="17">
        <v>0</v>
      </c>
      <c r="H1664" s="17">
        <v>0</v>
      </c>
      <c r="I1664" s="17">
        <v>0</v>
      </c>
      <c r="J1664" s="17">
        <v>0</v>
      </c>
      <c r="K1664" s="17">
        <v>0</v>
      </c>
      <c r="L1664" s="17">
        <v>0</v>
      </c>
      <c r="M1664" s="17">
        <v>0</v>
      </c>
      <c r="N1664" s="17">
        <v>0</v>
      </c>
      <c r="O1664" s="17">
        <v>0</v>
      </c>
      <c r="P1664" s="17">
        <v>0</v>
      </c>
      <c r="Q1664" s="17">
        <v>0</v>
      </c>
      <c r="R1664" s="17">
        <v>0</v>
      </c>
      <c r="S1664" s="17">
        <v>0</v>
      </c>
      <c r="T1664" s="17">
        <v>0</v>
      </c>
      <c r="U1664" s="105">
        <v>0</v>
      </c>
      <c r="V1664" s="105">
        <v>0</v>
      </c>
      <c r="W1664" s="11">
        <v>0</v>
      </c>
      <c r="X1664" s="11">
        <v>0</v>
      </c>
      <c r="Y1664" s="11">
        <v>0</v>
      </c>
      <c r="Z1664" s="11">
        <f>VLOOKUP(E1664,'[3]Funct. hergr. afsl 2019'!$A$1:$IV$65536,5,FALSE)</f>
        <v>0</v>
      </c>
    </row>
    <row r="1665" spans="1:26" x14ac:dyDescent="0.25">
      <c r="A1665">
        <v>11</v>
      </c>
      <c r="B1665" t="str">
        <f t="shared" si="52"/>
        <v>CCC-0174</v>
      </c>
      <c r="C1665" t="s">
        <v>322</v>
      </c>
      <c r="D1665" t="str">
        <f t="shared" si="53"/>
        <v>0174</v>
      </c>
      <c r="E1665" t="s">
        <v>411</v>
      </c>
      <c r="F1665" s="17">
        <v>0</v>
      </c>
      <c r="G1665" s="17">
        <v>0</v>
      </c>
      <c r="H1665" s="17">
        <v>0</v>
      </c>
      <c r="I1665" s="17">
        <v>0</v>
      </c>
      <c r="J1665" s="17">
        <v>0</v>
      </c>
      <c r="K1665" s="17">
        <v>0</v>
      </c>
      <c r="L1665" s="17">
        <v>0</v>
      </c>
      <c r="M1665" s="17">
        <v>0</v>
      </c>
      <c r="N1665" s="17">
        <v>0</v>
      </c>
      <c r="O1665" s="17">
        <v>0</v>
      </c>
      <c r="P1665" s="17">
        <v>0</v>
      </c>
      <c r="Q1665" s="17">
        <v>0</v>
      </c>
      <c r="R1665" s="17">
        <v>0</v>
      </c>
      <c r="S1665" s="17">
        <v>0</v>
      </c>
      <c r="T1665" s="17">
        <v>0</v>
      </c>
      <c r="U1665" s="105">
        <v>0</v>
      </c>
      <c r="V1665" s="105">
        <v>0</v>
      </c>
      <c r="W1665" s="11">
        <v>0</v>
      </c>
      <c r="X1665" s="11">
        <v>0</v>
      </c>
      <c r="Y1665" s="11">
        <v>0</v>
      </c>
      <c r="Z1665" s="11">
        <f>VLOOKUP(E1665,'[3]Funct. hergr. afsl 2019'!$A$1:$IV$65536,5,FALSE)</f>
        <v>0</v>
      </c>
    </row>
    <row r="1666" spans="1:26" x14ac:dyDescent="0.25">
      <c r="A1666">
        <v>11</v>
      </c>
      <c r="B1666" t="str">
        <f t="shared" si="52"/>
        <v>CCC-0175</v>
      </c>
      <c r="C1666" t="s">
        <v>322</v>
      </c>
      <c r="D1666" t="str">
        <f t="shared" si="53"/>
        <v>0175</v>
      </c>
      <c r="E1666" t="s">
        <v>412</v>
      </c>
      <c r="F1666" s="17">
        <v>0</v>
      </c>
      <c r="G1666" s="17">
        <v>0</v>
      </c>
      <c r="H1666" s="17">
        <v>0</v>
      </c>
      <c r="I1666" s="17">
        <v>0</v>
      </c>
      <c r="J1666" s="17">
        <v>0</v>
      </c>
      <c r="K1666" s="17">
        <v>0</v>
      </c>
      <c r="L1666" s="17">
        <v>0</v>
      </c>
      <c r="M1666" s="17">
        <v>0</v>
      </c>
      <c r="N1666" s="17">
        <v>0</v>
      </c>
      <c r="O1666" s="17">
        <v>0</v>
      </c>
      <c r="P1666" s="17">
        <v>0</v>
      </c>
      <c r="Q1666" s="17">
        <v>0</v>
      </c>
      <c r="R1666" s="17">
        <v>0</v>
      </c>
      <c r="S1666" s="17">
        <v>0</v>
      </c>
      <c r="T1666" s="17">
        <v>0</v>
      </c>
      <c r="U1666" s="105">
        <v>0</v>
      </c>
      <c r="V1666" s="105">
        <v>0</v>
      </c>
      <c r="W1666" s="11">
        <v>0</v>
      </c>
      <c r="X1666" s="11">
        <v>0</v>
      </c>
      <c r="Y1666" s="11">
        <v>0</v>
      </c>
      <c r="Z1666" s="11">
        <f>VLOOKUP(E1666,'[3]Funct. hergr. afsl 2019'!$A$1:$IV$65536,5,FALSE)</f>
        <v>0</v>
      </c>
    </row>
    <row r="1667" spans="1:26" x14ac:dyDescent="0.25">
      <c r="A1667">
        <v>11</v>
      </c>
      <c r="B1667" t="str">
        <f t="shared" si="52"/>
        <v>CCC-0176</v>
      </c>
      <c r="C1667" t="s">
        <v>322</v>
      </c>
      <c r="D1667" t="str">
        <f t="shared" si="53"/>
        <v>0176</v>
      </c>
      <c r="E1667" t="s">
        <v>413</v>
      </c>
      <c r="F1667" s="17">
        <v>0</v>
      </c>
      <c r="G1667" s="17">
        <v>0</v>
      </c>
      <c r="H1667" s="17">
        <v>0</v>
      </c>
      <c r="I1667" s="17">
        <v>0</v>
      </c>
      <c r="J1667" s="17">
        <v>0</v>
      </c>
      <c r="K1667" s="17">
        <v>0</v>
      </c>
      <c r="L1667" s="17">
        <v>0</v>
      </c>
      <c r="M1667" s="17">
        <v>0</v>
      </c>
      <c r="N1667" s="17">
        <v>0</v>
      </c>
      <c r="O1667" s="17">
        <v>0</v>
      </c>
      <c r="P1667" s="17">
        <v>0</v>
      </c>
      <c r="Q1667" s="17">
        <v>0</v>
      </c>
      <c r="R1667" s="17">
        <v>0</v>
      </c>
      <c r="S1667" s="17">
        <v>0</v>
      </c>
      <c r="T1667" s="17">
        <v>0</v>
      </c>
      <c r="U1667" s="105">
        <v>0</v>
      </c>
      <c r="V1667" s="105">
        <v>0</v>
      </c>
      <c r="W1667" s="11">
        <v>0</v>
      </c>
      <c r="X1667" s="11">
        <v>0</v>
      </c>
      <c r="Y1667" s="11">
        <v>0</v>
      </c>
      <c r="Z1667" s="11">
        <f>VLOOKUP(E1667,'[3]Funct. hergr. afsl 2019'!$A$1:$IV$65536,5,FALSE)</f>
        <v>0</v>
      </c>
    </row>
    <row r="1668" spans="1:26" x14ac:dyDescent="0.25">
      <c r="A1668">
        <v>11</v>
      </c>
      <c r="B1668" t="str">
        <f t="shared" ref="B1668:B1731" si="54">C1668&amp;"-"&amp;D1668</f>
        <v>CCC-0177</v>
      </c>
      <c r="C1668" t="s">
        <v>322</v>
      </c>
      <c r="D1668" t="str">
        <f t="shared" ref="D1668:D1731" si="55">SUBSTITUTE(E1668,".","")</f>
        <v>0177</v>
      </c>
      <c r="E1668" t="s">
        <v>414</v>
      </c>
      <c r="F1668" s="17">
        <v>0</v>
      </c>
      <c r="G1668" s="17">
        <v>0</v>
      </c>
      <c r="H1668" s="17">
        <v>0</v>
      </c>
      <c r="I1668" s="17">
        <v>0</v>
      </c>
      <c r="J1668" s="17">
        <v>0</v>
      </c>
      <c r="K1668" s="17">
        <v>0</v>
      </c>
      <c r="L1668" s="17">
        <v>0</v>
      </c>
      <c r="M1668" s="17">
        <v>0</v>
      </c>
      <c r="N1668" s="17">
        <v>0</v>
      </c>
      <c r="O1668" s="17">
        <v>0</v>
      </c>
      <c r="P1668" s="17">
        <v>0</v>
      </c>
      <c r="Q1668" s="17">
        <v>0</v>
      </c>
      <c r="R1668" s="17">
        <v>0</v>
      </c>
      <c r="S1668" s="17">
        <v>0</v>
      </c>
      <c r="T1668" s="17">
        <v>0</v>
      </c>
      <c r="U1668" s="105">
        <v>0</v>
      </c>
      <c r="V1668" s="105">
        <v>0</v>
      </c>
      <c r="W1668" s="11">
        <v>0</v>
      </c>
      <c r="X1668" s="11">
        <v>0</v>
      </c>
      <c r="Y1668" s="11">
        <v>0</v>
      </c>
      <c r="Z1668" s="11">
        <f>VLOOKUP(E1668,'[3]Funct. hergr. afsl 2019'!$A$1:$IV$65536,5,FALSE)</f>
        <v>0</v>
      </c>
    </row>
    <row r="1669" spans="1:26" x14ac:dyDescent="0.25">
      <c r="A1669">
        <v>11</v>
      </c>
      <c r="B1669" t="str">
        <f t="shared" si="54"/>
        <v>CCC-0180</v>
      </c>
      <c r="C1669" t="s">
        <v>322</v>
      </c>
      <c r="D1669" t="str">
        <f t="shared" si="55"/>
        <v>0180</v>
      </c>
      <c r="E1669" t="s">
        <v>415</v>
      </c>
      <c r="F1669" s="17">
        <v>0</v>
      </c>
      <c r="G1669" s="17">
        <v>0</v>
      </c>
      <c r="H1669" s="17">
        <v>0</v>
      </c>
      <c r="I1669" s="17">
        <v>0</v>
      </c>
      <c r="J1669" s="17">
        <v>0</v>
      </c>
      <c r="K1669" s="17">
        <v>0</v>
      </c>
      <c r="L1669" s="17">
        <v>0</v>
      </c>
      <c r="M1669" s="17">
        <v>0</v>
      </c>
      <c r="N1669" s="17">
        <v>0</v>
      </c>
      <c r="O1669" s="17">
        <v>0</v>
      </c>
      <c r="P1669" s="17">
        <v>0</v>
      </c>
      <c r="Q1669" s="17">
        <v>0</v>
      </c>
      <c r="R1669" s="17">
        <v>0</v>
      </c>
      <c r="S1669" s="17">
        <v>0</v>
      </c>
      <c r="T1669" s="17">
        <v>0</v>
      </c>
      <c r="U1669" s="105">
        <v>0</v>
      </c>
      <c r="V1669" s="105">
        <v>0</v>
      </c>
      <c r="W1669" s="11">
        <v>0</v>
      </c>
      <c r="X1669" s="11">
        <v>0</v>
      </c>
      <c r="Y1669" s="11">
        <v>0</v>
      </c>
      <c r="Z1669" s="11">
        <f>VLOOKUP(E1669,'[3]Funct. hergr. afsl 2019'!$A$1:$IV$65536,5,FALSE)</f>
        <v>0</v>
      </c>
    </row>
    <row r="1670" spans="1:26" x14ac:dyDescent="0.25">
      <c r="A1670">
        <v>11</v>
      </c>
      <c r="B1670" t="str">
        <f t="shared" si="54"/>
        <v>CCC-01811</v>
      </c>
      <c r="C1670" t="s">
        <v>322</v>
      </c>
      <c r="D1670" t="str">
        <f t="shared" si="55"/>
        <v>01811</v>
      </c>
      <c r="E1670" t="s">
        <v>416</v>
      </c>
      <c r="F1670" s="17">
        <v>0</v>
      </c>
      <c r="G1670" s="17">
        <v>0</v>
      </c>
      <c r="H1670" s="17">
        <v>0</v>
      </c>
      <c r="I1670" s="17">
        <v>0</v>
      </c>
      <c r="J1670" s="17">
        <v>0</v>
      </c>
      <c r="K1670" s="17">
        <v>0</v>
      </c>
      <c r="L1670" s="17">
        <v>0</v>
      </c>
      <c r="M1670" s="17">
        <v>0</v>
      </c>
      <c r="N1670" s="17">
        <v>0</v>
      </c>
      <c r="O1670" s="17">
        <v>0</v>
      </c>
      <c r="P1670" s="17">
        <v>0</v>
      </c>
      <c r="Q1670" s="17">
        <v>0</v>
      </c>
      <c r="R1670" s="17">
        <v>0</v>
      </c>
      <c r="S1670" s="17">
        <v>0</v>
      </c>
      <c r="T1670" s="17">
        <v>0</v>
      </c>
      <c r="U1670" s="105">
        <v>0</v>
      </c>
      <c r="V1670" s="105">
        <v>0</v>
      </c>
      <c r="W1670" s="11">
        <v>0</v>
      </c>
      <c r="X1670" s="11">
        <v>0</v>
      </c>
      <c r="Y1670" s="11">
        <v>0</v>
      </c>
      <c r="Z1670" s="11">
        <f>VLOOKUP(E1670,'[3]Funct. hergr. afsl 2019'!$A$1:$IV$65536,5,FALSE)</f>
        <v>0</v>
      </c>
    </row>
    <row r="1671" spans="1:26" x14ac:dyDescent="0.25">
      <c r="A1671">
        <v>11</v>
      </c>
      <c r="B1671" t="str">
        <f t="shared" si="54"/>
        <v>CCC-01812</v>
      </c>
      <c r="C1671" t="s">
        <v>322</v>
      </c>
      <c r="D1671" t="str">
        <f t="shared" si="55"/>
        <v>01812</v>
      </c>
      <c r="E1671" t="s">
        <v>417</v>
      </c>
      <c r="F1671" s="17">
        <v>0</v>
      </c>
      <c r="G1671" s="17">
        <v>0</v>
      </c>
      <c r="H1671" s="17">
        <v>0</v>
      </c>
      <c r="I1671" s="17">
        <v>0</v>
      </c>
      <c r="J1671" s="17">
        <v>0</v>
      </c>
      <c r="K1671" s="17">
        <v>0</v>
      </c>
      <c r="L1671" s="17">
        <v>0</v>
      </c>
      <c r="M1671" s="17">
        <v>0</v>
      </c>
      <c r="N1671" s="17">
        <v>0</v>
      </c>
      <c r="O1671" s="17">
        <v>0</v>
      </c>
      <c r="P1671" s="17">
        <v>0</v>
      </c>
      <c r="Q1671" s="17">
        <v>0</v>
      </c>
      <c r="R1671" s="17">
        <v>0</v>
      </c>
      <c r="S1671" s="17">
        <v>0</v>
      </c>
      <c r="T1671" s="17">
        <v>0</v>
      </c>
      <c r="U1671" s="105">
        <v>0</v>
      </c>
      <c r="V1671" s="105">
        <v>0</v>
      </c>
      <c r="W1671" s="11">
        <v>0</v>
      </c>
      <c r="X1671" s="11">
        <v>0</v>
      </c>
      <c r="Y1671" s="11">
        <v>0</v>
      </c>
      <c r="Z1671" s="11">
        <f>VLOOKUP(E1671,'[3]Funct. hergr. afsl 2019'!$A$1:$IV$65536,5,FALSE)</f>
        <v>0</v>
      </c>
    </row>
    <row r="1672" spans="1:26" x14ac:dyDescent="0.25">
      <c r="A1672">
        <v>11</v>
      </c>
      <c r="B1672" t="str">
        <f t="shared" si="54"/>
        <v>CCC-01821</v>
      </c>
      <c r="C1672" t="s">
        <v>322</v>
      </c>
      <c r="D1672" t="str">
        <f t="shared" si="55"/>
        <v>01821</v>
      </c>
      <c r="E1672" t="s">
        <v>418</v>
      </c>
      <c r="F1672" s="17">
        <v>0</v>
      </c>
      <c r="G1672" s="17">
        <v>0</v>
      </c>
      <c r="H1672" s="17">
        <v>0</v>
      </c>
      <c r="I1672" s="17">
        <v>0</v>
      </c>
      <c r="J1672" s="17">
        <v>0</v>
      </c>
      <c r="K1672" s="17">
        <v>0</v>
      </c>
      <c r="L1672" s="17">
        <v>0</v>
      </c>
      <c r="M1672" s="17">
        <v>0</v>
      </c>
      <c r="N1672" s="17">
        <v>0</v>
      </c>
      <c r="O1672" s="17">
        <v>0</v>
      </c>
      <c r="P1672" s="17">
        <v>0</v>
      </c>
      <c r="Q1672" s="17">
        <v>0</v>
      </c>
      <c r="R1672" s="17">
        <v>0</v>
      </c>
      <c r="S1672" s="17">
        <v>0</v>
      </c>
      <c r="T1672" s="17">
        <v>0</v>
      </c>
      <c r="U1672" s="105">
        <v>0</v>
      </c>
      <c r="V1672" s="105">
        <v>0</v>
      </c>
      <c r="W1672" s="11">
        <v>0</v>
      </c>
      <c r="X1672" s="11">
        <v>0</v>
      </c>
      <c r="Y1672" s="11">
        <v>0</v>
      </c>
      <c r="Z1672" s="11">
        <f>VLOOKUP(E1672,'[3]Funct. hergr. afsl 2019'!$A$1:$IV$65536,5,FALSE)</f>
        <v>0</v>
      </c>
    </row>
    <row r="1673" spans="1:26" x14ac:dyDescent="0.25">
      <c r="A1673">
        <v>11</v>
      </c>
      <c r="B1673" t="str">
        <f t="shared" si="54"/>
        <v>CCC-01822</v>
      </c>
      <c r="C1673" t="s">
        <v>322</v>
      </c>
      <c r="D1673" t="str">
        <f t="shared" si="55"/>
        <v>01822</v>
      </c>
      <c r="E1673" t="s">
        <v>419</v>
      </c>
      <c r="F1673" s="17">
        <v>0</v>
      </c>
      <c r="G1673" s="17">
        <v>0</v>
      </c>
      <c r="H1673" s="17">
        <v>0</v>
      </c>
      <c r="I1673" s="17">
        <v>0</v>
      </c>
      <c r="J1673" s="17">
        <v>0</v>
      </c>
      <c r="K1673" s="17">
        <v>0</v>
      </c>
      <c r="L1673" s="17">
        <v>0</v>
      </c>
      <c r="M1673" s="17">
        <v>0</v>
      </c>
      <c r="N1673" s="17">
        <v>0</v>
      </c>
      <c r="O1673" s="17">
        <v>0</v>
      </c>
      <c r="P1673" s="17">
        <v>0</v>
      </c>
      <c r="Q1673" s="17">
        <v>0</v>
      </c>
      <c r="R1673" s="17">
        <v>0</v>
      </c>
      <c r="S1673" s="17">
        <v>0</v>
      </c>
      <c r="T1673" s="17">
        <v>0</v>
      </c>
      <c r="U1673" s="105">
        <v>0</v>
      </c>
      <c r="V1673" s="105">
        <v>0</v>
      </c>
      <c r="W1673" s="11">
        <v>0</v>
      </c>
      <c r="X1673" s="11">
        <v>0</v>
      </c>
      <c r="Y1673" s="11">
        <v>0</v>
      </c>
      <c r="Z1673" s="11">
        <f>VLOOKUP(E1673,'[3]Funct. hergr. afsl 2019'!$A$1:$IV$65536,5,FALSE)</f>
        <v>0</v>
      </c>
    </row>
    <row r="1674" spans="1:26" x14ac:dyDescent="0.25">
      <c r="A1674">
        <v>11</v>
      </c>
      <c r="B1674" t="str">
        <f t="shared" si="54"/>
        <v>CCC-0183</v>
      </c>
      <c r="C1674" t="s">
        <v>322</v>
      </c>
      <c r="D1674" t="str">
        <f t="shared" si="55"/>
        <v>0183</v>
      </c>
      <c r="E1674" t="s">
        <v>420</v>
      </c>
      <c r="F1674" s="17">
        <v>0</v>
      </c>
      <c r="G1674" s="17">
        <v>0</v>
      </c>
      <c r="H1674" s="17">
        <v>0</v>
      </c>
      <c r="I1674" s="17">
        <v>0</v>
      </c>
      <c r="J1674" s="17">
        <v>0</v>
      </c>
      <c r="K1674" s="17">
        <v>0</v>
      </c>
      <c r="L1674" s="17">
        <v>0</v>
      </c>
      <c r="M1674" s="17">
        <v>0</v>
      </c>
      <c r="N1674" s="17">
        <v>0</v>
      </c>
      <c r="O1674" s="17">
        <v>0</v>
      </c>
      <c r="P1674" s="17">
        <v>0</v>
      </c>
      <c r="Q1674" s="17">
        <v>0</v>
      </c>
      <c r="R1674" s="17">
        <v>0</v>
      </c>
      <c r="S1674" s="17">
        <v>0</v>
      </c>
      <c r="T1674" s="17">
        <v>0</v>
      </c>
      <c r="U1674" s="105">
        <v>0</v>
      </c>
      <c r="V1674" s="105">
        <v>0</v>
      </c>
      <c r="W1674" s="11">
        <v>0</v>
      </c>
      <c r="X1674" s="11">
        <v>0</v>
      </c>
      <c r="Y1674" s="11">
        <v>0</v>
      </c>
      <c r="Z1674" s="11">
        <f>VLOOKUP(E1674,'[3]Funct. hergr. afsl 2019'!$A$1:$IV$65536,5,FALSE)</f>
        <v>0</v>
      </c>
    </row>
    <row r="1675" spans="1:26" x14ac:dyDescent="0.25">
      <c r="A1675">
        <v>11</v>
      </c>
      <c r="B1675" t="str">
        <f t="shared" si="54"/>
        <v>CCC-0184</v>
      </c>
      <c r="C1675" t="s">
        <v>322</v>
      </c>
      <c r="D1675" t="str">
        <f t="shared" si="55"/>
        <v>0184</v>
      </c>
      <c r="E1675" t="s">
        <v>421</v>
      </c>
      <c r="F1675" s="17">
        <v>0</v>
      </c>
      <c r="G1675" s="17">
        <v>0</v>
      </c>
      <c r="H1675" s="17">
        <v>0</v>
      </c>
      <c r="I1675" s="17">
        <v>0</v>
      </c>
      <c r="J1675" s="17">
        <v>0</v>
      </c>
      <c r="K1675" s="17">
        <v>0</v>
      </c>
      <c r="L1675" s="17">
        <v>0</v>
      </c>
      <c r="M1675" s="17">
        <v>0</v>
      </c>
      <c r="N1675" s="17">
        <v>0</v>
      </c>
      <c r="O1675" s="17">
        <v>0</v>
      </c>
      <c r="P1675" s="17">
        <v>0</v>
      </c>
      <c r="Q1675" s="17">
        <v>0</v>
      </c>
      <c r="R1675" s="17">
        <v>0</v>
      </c>
      <c r="S1675" s="17">
        <v>0</v>
      </c>
      <c r="T1675" s="17">
        <v>0</v>
      </c>
      <c r="U1675" s="105">
        <v>0</v>
      </c>
      <c r="V1675" s="105">
        <v>0</v>
      </c>
      <c r="W1675" s="11">
        <v>0</v>
      </c>
      <c r="X1675" s="11">
        <v>0</v>
      </c>
      <c r="Y1675" s="11">
        <v>0</v>
      </c>
      <c r="Z1675" s="11">
        <f>VLOOKUP(E1675,'[3]Funct. hergr. afsl 2019'!$A$1:$IV$65536,5,FALSE)</f>
        <v>0</v>
      </c>
    </row>
    <row r="1676" spans="1:26" x14ac:dyDescent="0.25">
      <c r="A1676">
        <v>11</v>
      </c>
      <c r="B1676" t="str">
        <f t="shared" si="54"/>
        <v>CCC-0210</v>
      </c>
      <c r="C1676" t="s">
        <v>322</v>
      </c>
      <c r="D1676" t="str">
        <f t="shared" si="55"/>
        <v>0210</v>
      </c>
      <c r="E1676" t="s">
        <v>423</v>
      </c>
      <c r="F1676" s="17">
        <v>0</v>
      </c>
      <c r="G1676" s="17">
        <v>0</v>
      </c>
      <c r="H1676" s="17">
        <v>0</v>
      </c>
      <c r="I1676" s="17">
        <v>0</v>
      </c>
      <c r="J1676" s="17">
        <v>0</v>
      </c>
      <c r="K1676" s="17">
        <v>0</v>
      </c>
      <c r="L1676" s="17">
        <v>0</v>
      </c>
      <c r="M1676" s="17">
        <v>0</v>
      </c>
      <c r="N1676" s="17">
        <v>0</v>
      </c>
      <c r="O1676" s="17">
        <v>0</v>
      </c>
      <c r="P1676" s="17">
        <v>0</v>
      </c>
      <c r="Q1676" s="17">
        <v>0</v>
      </c>
      <c r="R1676" s="17">
        <v>0</v>
      </c>
      <c r="S1676" s="17">
        <v>0</v>
      </c>
      <c r="T1676" s="17">
        <v>0</v>
      </c>
      <c r="U1676" s="105">
        <v>0</v>
      </c>
      <c r="V1676" s="105">
        <v>0</v>
      </c>
      <c r="W1676" s="11">
        <v>0</v>
      </c>
      <c r="X1676" s="11">
        <v>0</v>
      </c>
      <c r="Y1676" s="11">
        <v>0</v>
      </c>
      <c r="Z1676" s="11">
        <f>VLOOKUP(E1676,'[3]Funct. hergr. afsl 2019'!$A$1:$IV$65536,5,FALSE)</f>
        <v>0</v>
      </c>
    </row>
    <row r="1677" spans="1:26" x14ac:dyDescent="0.25">
      <c r="A1677">
        <v>11</v>
      </c>
      <c r="B1677" t="str">
        <f t="shared" si="54"/>
        <v>CCC-0214</v>
      </c>
      <c r="C1677" t="s">
        <v>322</v>
      </c>
      <c r="D1677" t="str">
        <f t="shared" si="55"/>
        <v>0214</v>
      </c>
      <c r="E1677" t="s">
        <v>424</v>
      </c>
      <c r="F1677" s="17">
        <v>0</v>
      </c>
      <c r="G1677" s="17">
        <v>0</v>
      </c>
      <c r="H1677" s="17">
        <v>0</v>
      </c>
      <c r="I1677" s="17">
        <v>0</v>
      </c>
      <c r="J1677" s="17">
        <v>0</v>
      </c>
      <c r="K1677" s="17">
        <v>0</v>
      </c>
      <c r="L1677" s="17">
        <v>0</v>
      </c>
      <c r="M1677" s="17">
        <v>0</v>
      </c>
      <c r="N1677" s="17">
        <v>0</v>
      </c>
      <c r="O1677" s="17">
        <v>0</v>
      </c>
      <c r="P1677" s="17">
        <v>0</v>
      </c>
      <c r="Q1677" s="17">
        <v>0</v>
      </c>
      <c r="R1677" s="17">
        <v>0</v>
      </c>
      <c r="S1677" s="17">
        <v>0</v>
      </c>
      <c r="T1677" s="17">
        <v>0</v>
      </c>
      <c r="U1677" s="105">
        <v>0</v>
      </c>
      <c r="V1677" s="105">
        <v>0</v>
      </c>
      <c r="W1677" s="11">
        <v>0</v>
      </c>
      <c r="X1677" s="11">
        <v>0</v>
      </c>
      <c r="Y1677" s="11">
        <v>0</v>
      </c>
      <c r="Z1677" s="11">
        <f>VLOOKUP(E1677,'[3]Funct. hergr. afsl 2019'!$A$1:$IV$65536,5,FALSE)</f>
        <v>0</v>
      </c>
    </row>
    <row r="1678" spans="1:26" x14ac:dyDescent="0.25">
      <c r="A1678">
        <v>11</v>
      </c>
      <c r="B1678" t="str">
        <f t="shared" si="54"/>
        <v>CCC-022</v>
      </c>
      <c r="C1678" t="s">
        <v>322</v>
      </c>
      <c r="D1678" t="str">
        <f t="shared" si="55"/>
        <v>022</v>
      </c>
      <c r="E1678" t="s">
        <v>425</v>
      </c>
      <c r="F1678" s="17">
        <v>0</v>
      </c>
      <c r="G1678" s="17">
        <v>0</v>
      </c>
      <c r="H1678" s="17">
        <v>0</v>
      </c>
      <c r="I1678" s="17">
        <v>0</v>
      </c>
      <c r="J1678" s="17">
        <v>0</v>
      </c>
      <c r="K1678" s="17">
        <v>0</v>
      </c>
      <c r="L1678" s="17">
        <v>0</v>
      </c>
      <c r="M1678" s="17">
        <v>0</v>
      </c>
      <c r="N1678" s="17">
        <v>0</v>
      </c>
      <c r="O1678" s="17">
        <v>0</v>
      </c>
      <c r="P1678" s="17">
        <v>0</v>
      </c>
      <c r="Q1678" s="17">
        <v>0</v>
      </c>
      <c r="R1678" s="17">
        <v>0</v>
      </c>
      <c r="S1678" s="17">
        <v>0</v>
      </c>
      <c r="T1678" s="17">
        <v>0</v>
      </c>
      <c r="U1678" s="105">
        <v>0</v>
      </c>
      <c r="V1678" s="105">
        <v>0</v>
      </c>
      <c r="W1678" s="11">
        <v>0</v>
      </c>
      <c r="X1678" s="11">
        <v>0</v>
      </c>
      <c r="Y1678" s="11">
        <v>0</v>
      </c>
      <c r="Z1678" s="11">
        <f>VLOOKUP(E1678,'[3]Funct. hergr. afsl 2019'!$A$1:$IV$65536,5,FALSE)</f>
        <v>0</v>
      </c>
    </row>
    <row r="1679" spans="1:26" x14ac:dyDescent="0.25">
      <c r="A1679">
        <v>11</v>
      </c>
      <c r="B1679" t="str">
        <f t="shared" si="54"/>
        <v>CCC-023</v>
      </c>
      <c r="C1679" t="s">
        <v>322</v>
      </c>
      <c r="D1679" t="str">
        <f t="shared" si="55"/>
        <v>023</v>
      </c>
      <c r="E1679" t="s">
        <v>426</v>
      </c>
      <c r="F1679" s="17">
        <v>0</v>
      </c>
      <c r="G1679" s="17">
        <v>0</v>
      </c>
      <c r="H1679" s="17">
        <v>0</v>
      </c>
      <c r="I1679" s="17">
        <v>0</v>
      </c>
      <c r="J1679" s="17">
        <v>0</v>
      </c>
      <c r="K1679" s="17">
        <v>0</v>
      </c>
      <c r="L1679" s="17">
        <v>0</v>
      </c>
      <c r="M1679" s="17">
        <v>0</v>
      </c>
      <c r="N1679" s="17">
        <v>0</v>
      </c>
      <c r="O1679" s="17">
        <v>0</v>
      </c>
      <c r="P1679" s="17">
        <v>0</v>
      </c>
      <c r="Q1679" s="17">
        <v>0</v>
      </c>
      <c r="R1679" s="17">
        <v>0</v>
      </c>
      <c r="S1679" s="17">
        <v>0</v>
      </c>
      <c r="T1679" s="17">
        <v>0</v>
      </c>
      <c r="U1679" s="105">
        <v>0</v>
      </c>
      <c r="V1679" s="105">
        <v>0</v>
      </c>
      <c r="W1679" s="11">
        <v>0</v>
      </c>
      <c r="X1679" s="11">
        <v>0</v>
      </c>
      <c r="Y1679" s="11">
        <v>0</v>
      </c>
      <c r="Z1679" s="11">
        <f>VLOOKUP(E1679,'[3]Funct. hergr. afsl 2019'!$A$1:$IV$65536,5,FALSE)</f>
        <v>0</v>
      </c>
    </row>
    <row r="1680" spans="1:26" x14ac:dyDescent="0.25">
      <c r="A1680">
        <v>11</v>
      </c>
      <c r="B1680" t="str">
        <f t="shared" si="54"/>
        <v>CCC-024</v>
      </c>
      <c r="C1680" t="s">
        <v>322</v>
      </c>
      <c r="D1680" t="str">
        <f t="shared" si="55"/>
        <v>024</v>
      </c>
      <c r="E1680" t="s">
        <v>427</v>
      </c>
      <c r="F1680" s="17">
        <v>0</v>
      </c>
      <c r="G1680" s="17">
        <v>0</v>
      </c>
      <c r="H1680" s="17">
        <v>0</v>
      </c>
      <c r="I1680" s="17">
        <v>0</v>
      </c>
      <c r="J1680" s="17">
        <v>0</v>
      </c>
      <c r="K1680" s="17">
        <v>0</v>
      </c>
      <c r="L1680" s="17">
        <v>0</v>
      </c>
      <c r="M1680" s="17">
        <v>0</v>
      </c>
      <c r="N1680" s="17">
        <v>0</v>
      </c>
      <c r="O1680" s="17">
        <v>0</v>
      </c>
      <c r="P1680" s="17">
        <v>0</v>
      </c>
      <c r="Q1680" s="17">
        <v>0</v>
      </c>
      <c r="R1680" s="17">
        <v>0</v>
      </c>
      <c r="S1680" s="17">
        <v>0</v>
      </c>
      <c r="T1680" s="17">
        <v>0</v>
      </c>
      <c r="U1680" s="105">
        <v>0</v>
      </c>
      <c r="V1680" s="105">
        <v>0</v>
      </c>
      <c r="W1680" s="11">
        <v>0</v>
      </c>
      <c r="X1680" s="11">
        <v>0</v>
      </c>
      <c r="Y1680" s="11">
        <v>0</v>
      </c>
      <c r="Z1680" s="11">
        <f>VLOOKUP(E1680,'[3]Funct. hergr. afsl 2019'!$A$1:$IV$65536,5,FALSE)</f>
        <v>0</v>
      </c>
    </row>
    <row r="1681" spans="1:26" x14ac:dyDescent="0.25">
      <c r="A1681">
        <v>11</v>
      </c>
      <c r="B1681" t="str">
        <f t="shared" si="54"/>
        <v>CCC-025</v>
      </c>
      <c r="C1681" t="s">
        <v>322</v>
      </c>
      <c r="D1681" t="str">
        <f t="shared" si="55"/>
        <v>025</v>
      </c>
      <c r="E1681" t="s">
        <v>428</v>
      </c>
      <c r="F1681" s="17">
        <v>0</v>
      </c>
      <c r="G1681" s="17">
        <v>0</v>
      </c>
      <c r="H1681" s="17">
        <v>0</v>
      </c>
      <c r="I1681" s="17">
        <v>0</v>
      </c>
      <c r="J1681" s="17">
        <v>0</v>
      </c>
      <c r="K1681" s="17">
        <v>0</v>
      </c>
      <c r="L1681" s="17">
        <v>0</v>
      </c>
      <c r="M1681" s="17">
        <v>0</v>
      </c>
      <c r="N1681" s="17">
        <v>0</v>
      </c>
      <c r="O1681" s="17">
        <v>0</v>
      </c>
      <c r="P1681" s="17">
        <v>0</v>
      </c>
      <c r="Q1681" s="17">
        <v>0</v>
      </c>
      <c r="R1681" s="17">
        <v>0</v>
      </c>
      <c r="S1681" s="17">
        <v>0</v>
      </c>
      <c r="T1681" s="17">
        <v>0</v>
      </c>
      <c r="U1681" s="105">
        <v>0</v>
      </c>
      <c r="V1681" s="105">
        <v>0</v>
      </c>
      <c r="W1681" s="11">
        <v>0</v>
      </c>
      <c r="X1681" s="11">
        <v>0</v>
      </c>
      <c r="Y1681" s="11">
        <v>0</v>
      </c>
      <c r="Z1681" s="11">
        <f>VLOOKUP(E1681,'[3]Funct. hergr. afsl 2019'!$A$1:$IV$65536,5,FALSE)</f>
        <v>0</v>
      </c>
    </row>
    <row r="1682" spans="1:26" x14ac:dyDescent="0.25">
      <c r="A1682">
        <v>11</v>
      </c>
      <c r="B1682" t="str">
        <f t="shared" si="54"/>
        <v>CCC-030</v>
      </c>
      <c r="C1682" t="s">
        <v>322</v>
      </c>
      <c r="D1682" t="str">
        <f t="shared" si="55"/>
        <v>030</v>
      </c>
      <c r="E1682" t="s">
        <v>430</v>
      </c>
      <c r="F1682" s="17">
        <v>0</v>
      </c>
      <c r="G1682" s="17">
        <v>0</v>
      </c>
      <c r="H1682" s="17">
        <v>0</v>
      </c>
      <c r="I1682" s="17">
        <v>0</v>
      </c>
      <c r="J1682" s="17">
        <v>0</v>
      </c>
      <c r="K1682" s="17">
        <v>0</v>
      </c>
      <c r="L1682" s="17">
        <v>0</v>
      </c>
      <c r="M1682" s="17">
        <v>0</v>
      </c>
      <c r="N1682" s="17">
        <v>0</v>
      </c>
      <c r="O1682" s="17">
        <v>0</v>
      </c>
      <c r="P1682" s="17">
        <v>0</v>
      </c>
      <c r="Q1682" s="17">
        <v>0</v>
      </c>
      <c r="R1682" s="17">
        <v>0</v>
      </c>
      <c r="S1682" s="17">
        <v>0</v>
      </c>
      <c r="T1682" s="17">
        <v>0</v>
      </c>
      <c r="U1682" s="105">
        <v>0</v>
      </c>
      <c r="V1682" s="105">
        <v>0</v>
      </c>
      <c r="W1682" s="11">
        <v>0</v>
      </c>
      <c r="X1682" s="11">
        <v>0</v>
      </c>
      <c r="Y1682" s="11">
        <v>0</v>
      </c>
      <c r="Z1682" s="11">
        <f>VLOOKUP(E1682,'[3]Funct. hergr. afsl 2019'!$A$1:$IV$65536,5,FALSE)</f>
        <v>0</v>
      </c>
    </row>
    <row r="1683" spans="1:26" x14ac:dyDescent="0.25">
      <c r="A1683">
        <v>11</v>
      </c>
      <c r="B1683" t="str">
        <f t="shared" si="54"/>
        <v>CCC-031</v>
      </c>
      <c r="C1683" t="s">
        <v>322</v>
      </c>
      <c r="D1683" t="str">
        <f t="shared" si="55"/>
        <v>031</v>
      </c>
      <c r="E1683" t="s">
        <v>431</v>
      </c>
      <c r="F1683" s="17">
        <v>0</v>
      </c>
      <c r="G1683" s="17">
        <v>0</v>
      </c>
      <c r="H1683" s="17">
        <v>0</v>
      </c>
      <c r="I1683" s="17">
        <v>0</v>
      </c>
      <c r="J1683" s="17">
        <v>0</v>
      </c>
      <c r="K1683" s="17">
        <v>0</v>
      </c>
      <c r="L1683" s="17">
        <v>0</v>
      </c>
      <c r="M1683" s="17">
        <v>0</v>
      </c>
      <c r="N1683" s="17">
        <v>0</v>
      </c>
      <c r="O1683" s="17">
        <v>0</v>
      </c>
      <c r="P1683" s="17">
        <v>0</v>
      </c>
      <c r="Q1683" s="17">
        <v>0</v>
      </c>
      <c r="R1683" s="17">
        <v>0</v>
      </c>
      <c r="S1683" s="17">
        <v>0</v>
      </c>
      <c r="T1683" s="17">
        <v>0</v>
      </c>
      <c r="U1683" s="105">
        <v>0</v>
      </c>
      <c r="V1683" s="105">
        <v>0</v>
      </c>
      <c r="W1683" s="11">
        <v>0</v>
      </c>
      <c r="X1683" s="11">
        <v>0</v>
      </c>
      <c r="Y1683" s="11">
        <v>0</v>
      </c>
      <c r="Z1683" s="11">
        <f>VLOOKUP(E1683,'[3]Funct. hergr. afsl 2019'!$A$1:$IV$65536,5,FALSE)</f>
        <v>0</v>
      </c>
    </row>
    <row r="1684" spans="1:26" x14ac:dyDescent="0.25">
      <c r="A1684">
        <v>11</v>
      </c>
      <c r="B1684" t="str">
        <f t="shared" si="54"/>
        <v>CCC-0320</v>
      </c>
      <c r="C1684" t="s">
        <v>322</v>
      </c>
      <c r="D1684" t="str">
        <f t="shared" si="55"/>
        <v>0320</v>
      </c>
      <c r="E1684" t="s">
        <v>432</v>
      </c>
      <c r="F1684" s="17">
        <v>0</v>
      </c>
      <c r="G1684" s="17">
        <v>0</v>
      </c>
      <c r="H1684" s="17">
        <v>0</v>
      </c>
      <c r="I1684" s="17">
        <v>0</v>
      </c>
      <c r="J1684" s="17">
        <v>0</v>
      </c>
      <c r="K1684" s="17">
        <v>0</v>
      </c>
      <c r="L1684" s="17">
        <v>0</v>
      </c>
      <c r="M1684" s="17">
        <v>0</v>
      </c>
      <c r="N1684" s="17">
        <v>0</v>
      </c>
      <c r="O1684" s="17">
        <v>0</v>
      </c>
      <c r="P1684" s="17">
        <v>0</v>
      </c>
      <c r="Q1684" s="17">
        <v>0</v>
      </c>
      <c r="R1684" s="17">
        <v>0</v>
      </c>
      <c r="S1684" s="17">
        <v>0</v>
      </c>
      <c r="T1684" s="17">
        <v>0</v>
      </c>
      <c r="U1684" s="105">
        <v>0</v>
      </c>
      <c r="V1684" s="105">
        <v>0</v>
      </c>
      <c r="W1684" s="11">
        <v>0</v>
      </c>
      <c r="X1684" s="11">
        <v>0</v>
      </c>
      <c r="Y1684" s="11">
        <v>0</v>
      </c>
      <c r="Z1684" s="11">
        <f>VLOOKUP(E1684,'[3]Funct. hergr. afsl 2019'!$A$1:$IV$65536,5,FALSE)</f>
        <v>0</v>
      </c>
    </row>
    <row r="1685" spans="1:26" x14ac:dyDescent="0.25">
      <c r="A1685">
        <v>11</v>
      </c>
      <c r="B1685" t="str">
        <f t="shared" si="54"/>
        <v>CCC-0321</v>
      </c>
      <c r="C1685" t="s">
        <v>322</v>
      </c>
      <c r="D1685" t="str">
        <f t="shared" si="55"/>
        <v>0321</v>
      </c>
      <c r="E1685" t="s">
        <v>433</v>
      </c>
      <c r="F1685" s="17">
        <v>0</v>
      </c>
      <c r="G1685" s="17">
        <v>0</v>
      </c>
      <c r="H1685" s="17">
        <v>0</v>
      </c>
      <c r="I1685" s="17">
        <v>0</v>
      </c>
      <c r="J1685" s="17">
        <v>0</v>
      </c>
      <c r="K1685" s="17">
        <v>0</v>
      </c>
      <c r="L1685" s="17">
        <v>0</v>
      </c>
      <c r="M1685" s="17">
        <v>0</v>
      </c>
      <c r="N1685" s="17">
        <v>0</v>
      </c>
      <c r="O1685" s="17">
        <v>0</v>
      </c>
      <c r="P1685" s="17">
        <v>0</v>
      </c>
      <c r="Q1685" s="17">
        <v>0</v>
      </c>
      <c r="R1685" s="17">
        <v>0</v>
      </c>
      <c r="S1685" s="17">
        <v>0</v>
      </c>
      <c r="T1685" s="17">
        <v>0</v>
      </c>
      <c r="U1685" s="105">
        <v>0</v>
      </c>
      <c r="V1685" s="105">
        <v>0</v>
      </c>
      <c r="W1685" s="11">
        <v>0</v>
      </c>
      <c r="X1685" s="11">
        <v>0</v>
      </c>
      <c r="Y1685" s="11">
        <v>0</v>
      </c>
      <c r="Z1685" s="11">
        <f>VLOOKUP(E1685,'[3]Funct. hergr. afsl 2019'!$A$1:$IV$65536,5,FALSE)</f>
        <v>0</v>
      </c>
    </row>
    <row r="1686" spans="1:26" x14ac:dyDescent="0.25">
      <c r="A1686">
        <v>11</v>
      </c>
      <c r="B1686" t="str">
        <f t="shared" si="54"/>
        <v>CCC-0322</v>
      </c>
      <c r="C1686" t="s">
        <v>322</v>
      </c>
      <c r="D1686" t="str">
        <f t="shared" si="55"/>
        <v>0322</v>
      </c>
      <c r="E1686" t="s">
        <v>434</v>
      </c>
      <c r="F1686" s="17">
        <v>0</v>
      </c>
      <c r="G1686" s="17">
        <v>0</v>
      </c>
      <c r="H1686" s="17">
        <v>0</v>
      </c>
      <c r="I1686" s="17">
        <v>0</v>
      </c>
      <c r="J1686" s="17">
        <v>0</v>
      </c>
      <c r="K1686" s="17">
        <v>0</v>
      </c>
      <c r="L1686" s="17">
        <v>0</v>
      </c>
      <c r="M1686" s="17">
        <v>0</v>
      </c>
      <c r="N1686" s="17">
        <v>0</v>
      </c>
      <c r="O1686" s="17">
        <v>0</v>
      </c>
      <c r="P1686" s="17">
        <v>0</v>
      </c>
      <c r="Q1686" s="17">
        <v>0</v>
      </c>
      <c r="R1686" s="17">
        <v>0</v>
      </c>
      <c r="S1686" s="17">
        <v>0</v>
      </c>
      <c r="T1686" s="17">
        <v>0</v>
      </c>
      <c r="U1686" s="105">
        <v>0</v>
      </c>
      <c r="V1686" s="105">
        <v>0</v>
      </c>
      <c r="W1686" s="11">
        <v>0</v>
      </c>
      <c r="X1686" s="11">
        <v>0</v>
      </c>
      <c r="Y1686" s="11">
        <v>0</v>
      </c>
      <c r="Z1686" s="11">
        <f>VLOOKUP(E1686,'[3]Funct. hergr. afsl 2019'!$A$1:$IV$65536,5,FALSE)</f>
        <v>0</v>
      </c>
    </row>
    <row r="1687" spans="1:26" x14ac:dyDescent="0.25">
      <c r="A1687">
        <v>11</v>
      </c>
      <c r="B1687" t="str">
        <f t="shared" si="54"/>
        <v>CCC-033</v>
      </c>
      <c r="C1687" t="s">
        <v>322</v>
      </c>
      <c r="D1687" t="str">
        <f t="shared" si="55"/>
        <v>033</v>
      </c>
      <c r="E1687" t="s">
        <v>435</v>
      </c>
      <c r="F1687" s="17">
        <v>0</v>
      </c>
      <c r="G1687" s="17">
        <v>0</v>
      </c>
      <c r="H1687" s="17">
        <v>0</v>
      </c>
      <c r="I1687" s="17">
        <v>0</v>
      </c>
      <c r="J1687" s="17">
        <v>0</v>
      </c>
      <c r="K1687" s="17">
        <v>0</v>
      </c>
      <c r="L1687" s="17">
        <v>0</v>
      </c>
      <c r="M1687" s="17">
        <v>0</v>
      </c>
      <c r="N1687" s="17">
        <v>0</v>
      </c>
      <c r="O1687" s="17">
        <v>0</v>
      </c>
      <c r="P1687" s="17">
        <v>0</v>
      </c>
      <c r="Q1687" s="17">
        <v>0</v>
      </c>
      <c r="R1687" s="17">
        <v>0</v>
      </c>
      <c r="S1687" s="17">
        <v>0</v>
      </c>
      <c r="T1687" s="17">
        <v>0</v>
      </c>
      <c r="U1687" s="105">
        <v>0</v>
      </c>
      <c r="V1687" s="105">
        <v>0</v>
      </c>
      <c r="W1687" s="11">
        <v>0</v>
      </c>
      <c r="X1687" s="11">
        <v>0</v>
      </c>
      <c r="Y1687" s="11">
        <v>0</v>
      </c>
      <c r="Z1687" s="11">
        <f>VLOOKUP(E1687,'[3]Funct. hergr. afsl 2019'!$A$1:$IV$65536,5,FALSE)</f>
        <v>0</v>
      </c>
    </row>
    <row r="1688" spans="1:26" x14ac:dyDescent="0.25">
      <c r="A1688">
        <v>11</v>
      </c>
      <c r="B1688" t="str">
        <f t="shared" si="54"/>
        <v>CCC-034</v>
      </c>
      <c r="C1688" t="s">
        <v>322</v>
      </c>
      <c r="D1688" t="str">
        <f t="shared" si="55"/>
        <v>034</v>
      </c>
      <c r="E1688" t="s">
        <v>436</v>
      </c>
      <c r="F1688" s="17">
        <v>0</v>
      </c>
      <c r="G1688" s="17">
        <v>0</v>
      </c>
      <c r="H1688" s="17">
        <v>0</v>
      </c>
      <c r="I1688" s="17">
        <v>0</v>
      </c>
      <c r="J1688" s="17">
        <v>0</v>
      </c>
      <c r="K1688" s="17">
        <v>0</v>
      </c>
      <c r="L1688" s="17">
        <v>0</v>
      </c>
      <c r="M1688" s="17">
        <v>0</v>
      </c>
      <c r="N1688" s="17">
        <v>0</v>
      </c>
      <c r="O1688" s="17">
        <v>0</v>
      </c>
      <c r="P1688" s="17">
        <v>0</v>
      </c>
      <c r="Q1688" s="17">
        <v>0</v>
      </c>
      <c r="R1688" s="17">
        <v>0</v>
      </c>
      <c r="S1688" s="17">
        <v>0</v>
      </c>
      <c r="T1688" s="17">
        <v>0</v>
      </c>
      <c r="U1688" s="105">
        <v>0</v>
      </c>
      <c r="V1688" s="105">
        <v>0</v>
      </c>
      <c r="W1688" s="11">
        <v>0</v>
      </c>
      <c r="X1688" s="11">
        <v>0</v>
      </c>
      <c r="Y1688" s="11">
        <v>0</v>
      </c>
      <c r="Z1688" s="11">
        <f>VLOOKUP(E1688,'[3]Funct. hergr. afsl 2019'!$A$1:$IV$65536,5,FALSE)</f>
        <v>0</v>
      </c>
    </row>
    <row r="1689" spans="1:26" x14ac:dyDescent="0.25">
      <c r="A1689">
        <v>11</v>
      </c>
      <c r="B1689" t="str">
        <f t="shared" si="54"/>
        <v>CCC-0350</v>
      </c>
      <c r="C1689" t="s">
        <v>322</v>
      </c>
      <c r="D1689" t="str">
        <f t="shared" si="55"/>
        <v>0350</v>
      </c>
      <c r="E1689" t="s">
        <v>437</v>
      </c>
      <c r="F1689" s="17">
        <v>0</v>
      </c>
      <c r="G1689" s="17">
        <v>0</v>
      </c>
      <c r="H1689" s="17">
        <v>0</v>
      </c>
      <c r="I1689" s="17">
        <v>0</v>
      </c>
      <c r="J1689" s="17">
        <v>0</v>
      </c>
      <c r="K1689" s="17">
        <v>0</v>
      </c>
      <c r="L1689" s="17">
        <v>0</v>
      </c>
      <c r="M1689" s="17">
        <v>0</v>
      </c>
      <c r="N1689" s="17">
        <v>0</v>
      </c>
      <c r="O1689" s="17">
        <v>0</v>
      </c>
      <c r="P1689" s="17">
        <v>0</v>
      </c>
      <c r="Q1689" s="17">
        <v>0</v>
      </c>
      <c r="R1689" s="17">
        <v>0</v>
      </c>
      <c r="S1689" s="17">
        <v>0</v>
      </c>
      <c r="T1689" s="17">
        <v>0</v>
      </c>
      <c r="U1689" s="105">
        <v>0</v>
      </c>
      <c r="V1689" s="105">
        <v>0</v>
      </c>
      <c r="W1689" s="11">
        <v>0</v>
      </c>
      <c r="X1689" s="11">
        <v>0</v>
      </c>
      <c r="Y1689" s="11">
        <v>0</v>
      </c>
      <c r="Z1689" s="11">
        <f>VLOOKUP(E1689,'[3]Funct. hergr. afsl 2019'!$A$1:$IV$65536,5,FALSE)</f>
        <v>0</v>
      </c>
    </row>
    <row r="1690" spans="1:26" x14ac:dyDescent="0.25">
      <c r="A1690">
        <v>11</v>
      </c>
      <c r="B1690" t="str">
        <f t="shared" si="54"/>
        <v>CCC-0351</v>
      </c>
      <c r="C1690" t="s">
        <v>322</v>
      </c>
      <c r="D1690" t="str">
        <f t="shared" si="55"/>
        <v>0351</v>
      </c>
      <c r="E1690" t="s">
        <v>438</v>
      </c>
      <c r="F1690" s="17">
        <v>0</v>
      </c>
      <c r="G1690" s="17">
        <v>0</v>
      </c>
      <c r="H1690" s="17">
        <v>0</v>
      </c>
      <c r="I1690" s="17">
        <v>0</v>
      </c>
      <c r="J1690" s="17">
        <v>0</v>
      </c>
      <c r="K1690" s="17">
        <v>0</v>
      </c>
      <c r="L1690" s="17">
        <v>0</v>
      </c>
      <c r="M1690" s="17">
        <v>0</v>
      </c>
      <c r="N1690" s="17">
        <v>0</v>
      </c>
      <c r="O1690" s="17">
        <v>0</v>
      </c>
      <c r="P1690" s="17">
        <v>0</v>
      </c>
      <c r="Q1690" s="17">
        <v>0</v>
      </c>
      <c r="R1690" s="17">
        <v>0</v>
      </c>
      <c r="S1690" s="17">
        <v>0</v>
      </c>
      <c r="T1690" s="17">
        <v>0</v>
      </c>
      <c r="U1690" s="105">
        <v>0</v>
      </c>
      <c r="V1690" s="105">
        <v>0</v>
      </c>
      <c r="W1690" s="11">
        <v>0</v>
      </c>
      <c r="X1690" s="11">
        <v>0</v>
      </c>
      <c r="Y1690" s="11">
        <v>0</v>
      </c>
      <c r="Z1690" s="11">
        <f>VLOOKUP(E1690,'[3]Funct. hergr. afsl 2019'!$A$1:$IV$65536,5,FALSE)</f>
        <v>0</v>
      </c>
    </row>
    <row r="1691" spans="1:26" x14ac:dyDescent="0.25">
      <c r="A1691">
        <v>11</v>
      </c>
      <c r="B1691" t="str">
        <f t="shared" si="54"/>
        <v>CCC-0352</v>
      </c>
      <c r="C1691" t="s">
        <v>322</v>
      </c>
      <c r="D1691" t="str">
        <f t="shared" si="55"/>
        <v>0352</v>
      </c>
      <c r="E1691" t="s">
        <v>439</v>
      </c>
      <c r="F1691" s="17">
        <v>0</v>
      </c>
      <c r="G1691" s="17">
        <v>0</v>
      </c>
      <c r="H1691" s="17">
        <v>0</v>
      </c>
      <c r="I1691" s="17">
        <v>0</v>
      </c>
      <c r="J1691" s="17">
        <v>0</v>
      </c>
      <c r="K1691" s="17">
        <v>0</v>
      </c>
      <c r="L1691" s="17">
        <v>0</v>
      </c>
      <c r="M1691" s="17">
        <v>0</v>
      </c>
      <c r="N1691" s="17">
        <v>0</v>
      </c>
      <c r="O1691" s="17">
        <v>0</v>
      </c>
      <c r="P1691" s="17">
        <v>0</v>
      </c>
      <c r="Q1691" s="17">
        <v>0</v>
      </c>
      <c r="R1691" s="17">
        <v>0</v>
      </c>
      <c r="S1691" s="17">
        <v>0</v>
      </c>
      <c r="T1691" s="17">
        <v>0</v>
      </c>
      <c r="U1691" s="105">
        <v>0</v>
      </c>
      <c r="V1691" s="105">
        <v>0</v>
      </c>
      <c r="W1691" s="11">
        <v>0</v>
      </c>
      <c r="X1691" s="11">
        <v>0</v>
      </c>
      <c r="Y1691" s="11">
        <v>0</v>
      </c>
      <c r="Z1691" s="11">
        <f>VLOOKUP(E1691,'[3]Funct. hergr. afsl 2019'!$A$1:$IV$65536,5,FALSE)</f>
        <v>0</v>
      </c>
    </row>
    <row r="1692" spans="1:26" x14ac:dyDescent="0.25">
      <c r="A1692">
        <v>11</v>
      </c>
      <c r="B1692" t="str">
        <f t="shared" si="54"/>
        <v>CCC-0353</v>
      </c>
      <c r="C1692" t="s">
        <v>322</v>
      </c>
      <c r="D1692" t="str">
        <f t="shared" si="55"/>
        <v>0353</v>
      </c>
      <c r="E1692" t="s">
        <v>440</v>
      </c>
      <c r="F1692" s="17">
        <v>0</v>
      </c>
      <c r="G1692" s="17">
        <v>0</v>
      </c>
      <c r="H1692" s="17">
        <v>0</v>
      </c>
      <c r="I1692" s="17">
        <v>0</v>
      </c>
      <c r="J1692" s="17">
        <v>0</v>
      </c>
      <c r="K1692" s="17">
        <v>0</v>
      </c>
      <c r="L1692" s="17">
        <v>0</v>
      </c>
      <c r="M1692" s="17">
        <v>0</v>
      </c>
      <c r="N1692" s="17">
        <v>0</v>
      </c>
      <c r="O1692" s="17">
        <v>0</v>
      </c>
      <c r="P1692" s="17">
        <v>0</v>
      </c>
      <c r="Q1692" s="17">
        <v>0</v>
      </c>
      <c r="R1692" s="17">
        <v>0</v>
      </c>
      <c r="S1692" s="17">
        <v>0</v>
      </c>
      <c r="T1692" s="17">
        <v>0</v>
      </c>
      <c r="U1692" s="105">
        <v>0</v>
      </c>
      <c r="V1692" s="105">
        <v>0</v>
      </c>
      <c r="W1692" s="11">
        <v>0</v>
      </c>
      <c r="X1692" s="11">
        <v>0</v>
      </c>
      <c r="Y1692" s="11">
        <v>0</v>
      </c>
      <c r="Z1692" s="11">
        <f>VLOOKUP(E1692,'[3]Funct. hergr. afsl 2019'!$A$1:$IV$65536,5,FALSE)</f>
        <v>0</v>
      </c>
    </row>
    <row r="1693" spans="1:26" x14ac:dyDescent="0.25">
      <c r="A1693">
        <v>11</v>
      </c>
      <c r="B1693" t="str">
        <f t="shared" si="54"/>
        <v>CCC-0354</v>
      </c>
      <c r="C1693" t="s">
        <v>322</v>
      </c>
      <c r="D1693" t="str">
        <f t="shared" si="55"/>
        <v>0354</v>
      </c>
      <c r="E1693" t="s">
        <v>441</v>
      </c>
      <c r="F1693" s="17">
        <v>0</v>
      </c>
      <c r="G1693" s="17">
        <v>0</v>
      </c>
      <c r="H1693" s="17">
        <v>0</v>
      </c>
      <c r="I1693" s="17">
        <v>0</v>
      </c>
      <c r="J1693" s="17">
        <v>0</v>
      </c>
      <c r="K1693" s="17">
        <v>0</v>
      </c>
      <c r="L1693" s="17">
        <v>0</v>
      </c>
      <c r="M1693" s="17">
        <v>0</v>
      </c>
      <c r="N1693" s="17">
        <v>0</v>
      </c>
      <c r="O1693" s="17">
        <v>0</v>
      </c>
      <c r="P1693" s="17">
        <v>0</v>
      </c>
      <c r="Q1693" s="17">
        <v>0</v>
      </c>
      <c r="R1693" s="17">
        <v>0</v>
      </c>
      <c r="S1693" s="17">
        <v>0</v>
      </c>
      <c r="T1693" s="17">
        <v>0</v>
      </c>
      <c r="U1693" s="105">
        <v>0</v>
      </c>
      <c r="V1693" s="105">
        <v>0</v>
      </c>
      <c r="W1693" s="11">
        <v>0</v>
      </c>
      <c r="X1693" s="11">
        <v>0</v>
      </c>
      <c r="Y1693" s="11">
        <v>0</v>
      </c>
      <c r="Z1693" s="11">
        <f>VLOOKUP(E1693,'[3]Funct. hergr. afsl 2019'!$A$1:$IV$65536,5,FALSE)</f>
        <v>0</v>
      </c>
    </row>
    <row r="1694" spans="1:26" x14ac:dyDescent="0.25">
      <c r="A1694">
        <v>11</v>
      </c>
      <c r="B1694" t="str">
        <f t="shared" si="54"/>
        <v>CCC-036</v>
      </c>
      <c r="C1694" t="s">
        <v>322</v>
      </c>
      <c r="D1694" t="str">
        <f t="shared" si="55"/>
        <v>036</v>
      </c>
      <c r="E1694" t="s">
        <v>442</v>
      </c>
      <c r="F1694" s="17">
        <v>0</v>
      </c>
      <c r="G1694" s="17">
        <v>0</v>
      </c>
      <c r="H1694" s="17">
        <v>0</v>
      </c>
      <c r="I1694" s="17">
        <v>0</v>
      </c>
      <c r="J1694" s="17">
        <v>0</v>
      </c>
      <c r="K1694" s="17">
        <v>0</v>
      </c>
      <c r="L1694" s="17">
        <v>0</v>
      </c>
      <c r="M1694" s="17">
        <v>0</v>
      </c>
      <c r="N1694" s="17">
        <v>0</v>
      </c>
      <c r="O1694" s="17">
        <v>0</v>
      </c>
      <c r="P1694" s="17">
        <v>0</v>
      </c>
      <c r="Q1694" s="17">
        <v>0</v>
      </c>
      <c r="R1694" s="17">
        <v>0</v>
      </c>
      <c r="S1694" s="17">
        <v>0</v>
      </c>
      <c r="T1694" s="17">
        <v>0</v>
      </c>
      <c r="U1694" s="105">
        <v>0</v>
      </c>
      <c r="V1694" s="105">
        <v>0</v>
      </c>
      <c r="W1694" s="11">
        <v>0</v>
      </c>
      <c r="X1694" s="11">
        <v>0</v>
      </c>
      <c r="Y1694" s="11">
        <v>0</v>
      </c>
      <c r="Z1694" s="11">
        <f>VLOOKUP(E1694,'[3]Funct. hergr. afsl 2019'!$A$1:$IV$65536,5,FALSE)</f>
        <v>0</v>
      </c>
    </row>
    <row r="1695" spans="1:26" x14ac:dyDescent="0.25">
      <c r="A1695">
        <v>11</v>
      </c>
      <c r="B1695" t="str">
        <f t="shared" si="54"/>
        <v>CCC-037</v>
      </c>
      <c r="C1695" t="s">
        <v>322</v>
      </c>
      <c r="D1695" t="str">
        <f t="shared" si="55"/>
        <v>037</v>
      </c>
      <c r="E1695" t="s">
        <v>443</v>
      </c>
      <c r="F1695" s="17">
        <v>0</v>
      </c>
      <c r="G1695" s="17">
        <v>0</v>
      </c>
      <c r="H1695" s="17">
        <v>0</v>
      </c>
      <c r="I1695" s="17">
        <v>0</v>
      </c>
      <c r="J1695" s="17">
        <v>0</v>
      </c>
      <c r="K1695" s="17">
        <v>0</v>
      </c>
      <c r="L1695" s="17">
        <v>0</v>
      </c>
      <c r="M1695" s="17">
        <v>0</v>
      </c>
      <c r="N1695" s="17">
        <v>0</v>
      </c>
      <c r="O1695" s="17">
        <v>0</v>
      </c>
      <c r="P1695" s="17">
        <v>0</v>
      </c>
      <c r="Q1695" s="17">
        <v>0</v>
      </c>
      <c r="R1695" s="17">
        <v>0</v>
      </c>
      <c r="S1695" s="17">
        <v>0</v>
      </c>
      <c r="T1695" s="17">
        <v>0</v>
      </c>
      <c r="U1695" s="105">
        <v>0</v>
      </c>
      <c r="V1695" s="105">
        <v>0</v>
      </c>
      <c r="W1695" s="11">
        <v>0</v>
      </c>
      <c r="X1695" s="11">
        <v>0</v>
      </c>
      <c r="Y1695" s="11">
        <v>0</v>
      </c>
      <c r="Z1695" s="11">
        <f>VLOOKUP(E1695,'[3]Funct. hergr. afsl 2019'!$A$1:$IV$65536,5,FALSE)</f>
        <v>0</v>
      </c>
    </row>
    <row r="1696" spans="1:26" x14ac:dyDescent="0.25">
      <c r="A1696">
        <v>11</v>
      </c>
      <c r="B1696" t="str">
        <f t="shared" si="54"/>
        <v>CCC-0410</v>
      </c>
      <c r="C1696" t="s">
        <v>322</v>
      </c>
      <c r="D1696" t="str">
        <f t="shared" si="55"/>
        <v>0410</v>
      </c>
      <c r="E1696" t="s">
        <v>444</v>
      </c>
      <c r="F1696" s="17">
        <v>0</v>
      </c>
      <c r="G1696" s="17">
        <v>0</v>
      </c>
      <c r="H1696" s="17">
        <v>0</v>
      </c>
      <c r="I1696" s="17">
        <v>0</v>
      </c>
      <c r="J1696" s="17">
        <v>0</v>
      </c>
      <c r="K1696" s="17">
        <v>0</v>
      </c>
      <c r="L1696" s="17">
        <v>0</v>
      </c>
      <c r="M1696" s="17">
        <v>0</v>
      </c>
      <c r="N1696" s="17">
        <v>0</v>
      </c>
      <c r="O1696" s="17">
        <v>0</v>
      </c>
      <c r="P1696" s="17">
        <v>0</v>
      </c>
      <c r="Q1696" s="17">
        <v>0</v>
      </c>
      <c r="R1696" s="17">
        <v>0</v>
      </c>
      <c r="S1696" s="17">
        <v>0</v>
      </c>
      <c r="T1696" s="17">
        <v>0</v>
      </c>
      <c r="U1696" s="105">
        <v>0</v>
      </c>
      <c r="V1696" s="105">
        <v>0</v>
      </c>
      <c r="W1696" s="11">
        <v>0</v>
      </c>
      <c r="X1696" s="11">
        <v>0</v>
      </c>
      <c r="Y1696" s="11">
        <v>0</v>
      </c>
      <c r="Z1696" s="11">
        <f>VLOOKUP(E1696,'[3]Funct. hergr. afsl 2019'!$A$1:$IV$65536,5,FALSE)</f>
        <v>0</v>
      </c>
    </row>
    <row r="1697" spans="1:26" x14ac:dyDescent="0.25">
      <c r="A1697">
        <v>11</v>
      </c>
      <c r="B1697" t="str">
        <f t="shared" si="54"/>
        <v>CCC-0411</v>
      </c>
      <c r="C1697" t="s">
        <v>322</v>
      </c>
      <c r="D1697" t="str">
        <f t="shared" si="55"/>
        <v>0411</v>
      </c>
      <c r="E1697" t="s">
        <v>445</v>
      </c>
      <c r="F1697" s="17">
        <v>195</v>
      </c>
      <c r="G1697" s="17">
        <v>195</v>
      </c>
      <c r="H1697" s="17">
        <v>249</v>
      </c>
      <c r="I1697" s="17">
        <v>249</v>
      </c>
      <c r="J1697" s="17">
        <v>249</v>
      </c>
      <c r="K1697" s="17">
        <v>249</v>
      </c>
      <c r="L1697" s="17">
        <v>259</v>
      </c>
      <c r="M1697" s="17">
        <v>259</v>
      </c>
      <c r="N1697" s="17">
        <v>266</v>
      </c>
      <c r="O1697" s="17">
        <v>266</v>
      </c>
      <c r="P1697" s="17">
        <v>269</v>
      </c>
      <c r="Q1697" s="17">
        <v>269</v>
      </c>
      <c r="R1697" s="17">
        <v>275</v>
      </c>
      <c r="S1697" s="17">
        <v>275</v>
      </c>
      <c r="T1697" s="17">
        <v>0</v>
      </c>
      <c r="U1697" s="105">
        <v>0</v>
      </c>
      <c r="V1697" s="105">
        <v>0</v>
      </c>
      <c r="W1697" s="11">
        <v>0</v>
      </c>
      <c r="X1697" s="11">
        <v>0</v>
      </c>
      <c r="Y1697" s="11">
        <v>0</v>
      </c>
      <c r="Z1697" s="11">
        <f>VLOOKUP(E1697,'[3]Funct. hergr. afsl 2019'!$A$1:$IV$65536,5,FALSE)</f>
        <v>0</v>
      </c>
    </row>
    <row r="1698" spans="1:26" x14ac:dyDescent="0.25">
      <c r="A1698">
        <v>11</v>
      </c>
      <c r="B1698" t="str">
        <f t="shared" si="54"/>
        <v>CCC-0412</v>
      </c>
      <c r="C1698" t="s">
        <v>322</v>
      </c>
      <c r="D1698" t="str">
        <f t="shared" si="55"/>
        <v>0412</v>
      </c>
      <c r="E1698" t="s">
        <v>446</v>
      </c>
      <c r="F1698" s="17">
        <v>0</v>
      </c>
      <c r="G1698" s="17">
        <v>0</v>
      </c>
      <c r="H1698" s="17">
        <v>0</v>
      </c>
      <c r="I1698" s="17">
        <v>0</v>
      </c>
      <c r="J1698" s="17">
        <v>0</v>
      </c>
      <c r="K1698" s="17">
        <v>0</v>
      </c>
      <c r="L1698" s="17">
        <v>0</v>
      </c>
      <c r="M1698" s="17">
        <v>0</v>
      </c>
      <c r="N1698" s="17">
        <v>0</v>
      </c>
      <c r="O1698" s="17">
        <v>0</v>
      </c>
      <c r="P1698" s="17">
        <v>0</v>
      </c>
      <c r="Q1698" s="17">
        <v>0</v>
      </c>
      <c r="R1698" s="17">
        <v>0</v>
      </c>
      <c r="S1698" s="17">
        <v>0</v>
      </c>
      <c r="T1698" s="17">
        <v>0</v>
      </c>
      <c r="U1698" s="105">
        <v>0</v>
      </c>
      <c r="V1698" s="105">
        <v>0</v>
      </c>
      <c r="W1698" s="11">
        <v>0</v>
      </c>
      <c r="X1698" s="11">
        <v>0</v>
      </c>
      <c r="Y1698" s="11">
        <v>0</v>
      </c>
      <c r="Z1698" s="11">
        <f>VLOOKUP(E1698,'[3]Funct. hergr. afsl 2019'!$A$1:$IV$65536,5,FALSE)</f>
        <v>0</v>
      </c>
    </row>
    <row r="1699" spans="1:26" x14ac:dyDescent="0.25">
      <c r="A1699">
        <v>11</v>
      </c>
      <c r="B1699" t="str">
        <f t="shared" si="54"/>
        <v>CCC-0420</v>
      </c>
      <c r="C1699" t="s">
        <v>322</v>
      </c>
      <c r="D1699" t="str">
        <f t="shared" si="55"/>
        <v>0420</v>
      </c>
      <c r="E1699" t="s">
        <v>447</v>
      </c>
      <c r="F1699" s="17">
        <v>0</v>
      </c>
      <c r="G1699" s="17">
        <v>0</v>
      </c>
      <c r="H1699" s="17">
        <v>0</v>
      </c>
      <c r="I1699" s="17">
        <v>0</v>
      </c>
      <c r="J1699" s="17">
        <v>0</v>
      </c>
      <c r="K1699" s="17">
        <v>0</v>
      </c>
      <c r="L1699" s="17">
        <v>0</v>
      </c>
      <c r="M1699" s="17">
        <v>0</v>
      </c>
      <c r="N1699" s="17">
        <v>0</v>
      </c>
      <c r="O1699" s="17">
        <v>0</v>
      </c>
      <c r="P1699" s="17">
        <v>0</v>
      </c>
      <c r="Q1699" s="17">
        <v>0</v>
      </c>
      <c r="R1699" s="17">
        <v>0</v>
      </c>
      <c r="S1699" s="17">
        <v>0</v>
      </c>
      <c r="T1699" s="17">
        <v>0</v>
      </c>
      <c r="U1699" s="105">
        <v>0</v>
      </c>
      <c r="V1699" s="105">
        <v>0</v>
      </c>
      <c r="W1699" s="11">
        <v>0</v>
      </c>
      <c r="X1699" s="11">
        <v>0</v>
      </c>
      <c r="Y1699" s="11">
        <v>0</v>
      </c>
      <c r="Z1699" s="11">
        <f>VLOOKUP(E1699,'[3]Funct. hergr. afsl 2019'!$A$1:$IV$65536,5,FALSE)</f>
        <v>0</v>
      </c>
    </row>
    <row r="1700" spans="1:26" x14ac:dyDescent="0.25">
      <c r="A1700">
        <v>11</v>
      </c>
      <c r="B1700" t="str">
        <f t="shared" si="54"/>
        <v>CCC-0421</v>
      </c>
      <c r="C1700" t="s">
        <v>322</v>
      </c>
      <c r="D1700" t="str">
        <f t="shared" si="55"/>
        <v>0421</v>
      </c>
      <c r="E1700" t="s">
        <v>448</v>
      </c>
      <c r="F1700" s="17">
        <v>0</v>
      </c>
      <c r="G1700" s="17">
        <v>0</v>
      </c>
      <c r="H1700" s="17">
        <v>0</v>
      </c>
      <c r="I1700" s="17">
        <v>0</v>
      </c>
      <c r="J1700" s="17">
        <v>0</v>
      </c>
      <c r="K1700" s="17">
        <v>0</v>
      </c>
      <c r="L1700" s="17">
        <v>0</v>
      </c>
      <c r="M1700" s="17">
        <v>0</v>
      </c>
      <c r="N1700" s="17">
        <v>0</v>
      </c>
      <c r="O1700" s="17">
        <v>0</v>
      </c>
      <c r="P1700" s="17">
        <v>0</v>
      </c>
      <c r="Q1700" s="17">
        <v>0</v>
      </c>
      <c r="R1700" s="17">
        <v>0</v>
      </c>
      <c r="S1700" s="17">
        <v>0</v>
      </c>
      <c r="T1700" s="17">
        <v>0</v>
      </c>
      <c r="U1700" s="105">
        <v>0</v>
      </c>
      <c r="V1700" s="105">
        <v>0</v>
      </c>
      <c r="W1700" s="11">
        <v>0</v>
      </c>
      <c r="X1700" s="11">
        <v>0</v>
      </c>
      <c r="Y1700" s="11">
        <v>0</v>
      </c>
      <c r="Z1700" s="11">
        <f>VLOOKUP(E1700,'[3]Funct. hergr. afsl 2019'!$A$1:$IV$65536,5,FALSE)</f>
        <v>0</v>
      </c>
    </row>
    <row r="1701" spans="1:26" x14ac:dyDescent="0.25">
      <c r="A1701">
        <v>11</v>
      </c>
      <c r="B1701" t="str">
        <f t="shared" si="54"/>
        <v>CCC-0422</v>
      </c>
      <c r="C1701" t="s">
        <v>322</v>
      </c>
      <c r="D1701" t="str">
        <f t="shared" si="55"/>
        <v>0422</v>
      </c>
      <c r="E1701" t="s">
        <v>449</v>
      </c>
      <c r="F1701" s="17">
        <v>0</v>
      </c>
      <c r="G1701" s="17">
        <v>0</v>
      </c>
      <c r="H1701" s="17">
        <v>0</v>
      </c>
      <c r="I1701" s="17">
        <v>0</v>
      </c>
      <c r="J1701" s="17">
        <v>0</v>
      </c>
      <c r="K1701" s="17">
        <v>0</v>
      </c>
      <c r="L1701" s="17">
        <v>0</v>
      </c>
      <c r="M1701" s="17">
        <v>0</v>
      </c>
      <c r="N1701" s="17">
        <v>0</v>
      </c>
      <c r="O1701" s="17">
        <v>0</v>
      </c>
      <c r="P1701" s="17">
        <v>0</v>
      </c>
      <c r="Q1701" s="17">
        <v>0</v>
      </c>
      <c r="R1701" s="17">
        <v>0</v>
      </c>
      <c r="S1701" s="17">
        <v>0</v>
      </c>
      <c r="T1701" s="17">
        <v>0</v>
      </c>
      <c r="U1701" s="105">
        <v>0</v>
      </c>
      <c r="V1701" s="105">
        <v>0</v>
      </c>
      <c r="W1701" s="11">
        <v>0</v>
      </c>
      <c r="X1701" s="11">
        <v>0</v>
      </c>
      <c r="Y1701" s="11">
        <v>0</v>
      </c>
      <c r="Z1701" s="11">
        <f>VLOOKUP(E1701,'[3]Funct. hergr. afsl 2019'!$A$1:$IV$65536,5,FALSE)</f>
        <v>0</v>
      </c>
    </row>
    <row r="1702" spans="1:26" x14ac:dyDescent="0.25">
      <c r="A1702">
        <v>11</v>
      </c>
      <c r="B1702" t="str">
        <f t="shared" si="54"/>
        <v>CCC-0423</v>
      </c>
      <c r="C1702" t="s">
        <v>322</v>
      </c>
      <c r="D1702" t="str">
        <f t="shared" si="55"/>
        <v>0423</v>
      </c>
      <c r="E1702" t="s">
        <v>450</v>
      </c>
      <c r="F1702" s="17">
        <v>0</v>
      </c>
      <c r="G1702" s="17">
        <v>0</v>
      </c>
      <c r="H1702" s="17">
        <v>0</v>
      </c>
      <c r="I1702" s="17">
        <v>0</v>
      </c>
      <c r="J1702" s="17">
        <v>0</v>
      </c>
      <c r="K1702" s="17">
        <v>0</v>
      </c>
      <c r="L1702" s="17">
        <v>0</v>
      </c>
      <c r="M1702" s="17">
        <v>0</v>
      </c>
      <c r="N1702" s="17">
        <v>0</v>
      </c>
      <c r="O1702" s="17">
        <v>0</v>
      </c>
      <c r="P1702" s="17">
        <v>0</v>
      </c>
      <c r="Q1702" s="17">
        <v>0</v>
      </c>
      <c r="R1702" s="17">
        <v>0</v>
      </c>
      <c r="S1702" s="17">
        <v>0</v>
      </c>
      <c r="T1702" s="17">
        <v>0</v>
      </c>
      <c r="U1702" s="105">
        <v>0</v>
      </c>
      <c r="V1702" s="105">
        <v>0</v>
      </c>
      <c r="W1702" s="11">
        <v>0</v>
      </c>
      <c r="X1702" s="11">
        <v>0</v>
      </c>
      <c r="Y1702" s="11">
        <v>0</v>
      </c>
      <c r="Z1702" s="11">
        <f>VLOOKUP(E1702,'[3]Funct. hergr. afsl 2019'!$A$1:$IV$65536,5,FALSE)</f>
        <v>0</v>
      </c>
    </row>
    <row r="1703" spans="1:26" x14ac:dyDescent="0.25">
      <c r="A1703">
        <v>11</v>
      </c>
      <c r="B1703" t="str">
        <f t="shared" si="54"/>
        <v>CCC-0430</v>
      </c>
      <c r="C1703" t="s">
        <v>322</v>
      </c>
      <c r="D1703" t="str">
        <f t="shared" si="55"/>
        <v>0430</v>
      </c>
      <c r="E1703" t="s">
        <v>451</v>
      </c>
      <c r="F1703" s="17">
        <v>0</v>
      </c>
      <c r="G1703" s="17">
        <v>0</v>
      </c>
      <c r="H1703" s="17">
        <v>0</v>
      </c>
      <c r="I1703" s="17">
        <v>0</v>
      </c>
      <c r="J1703" s="17">
        <v>0</v>
      </c>
      <c r="K1703" s="17">
        <v>0</v>
      </c>
      <c r="L1703" s="17">
        <v>0</v>
      </c>
      <c r="M1703" s="17">
        <v>0</v>
      </c>
      <c r="N1703" s="17">
        <v>0</v>
      </c>
      <c r="O1703" s="17">
        <v>0</v>
      </c>
      <c r="P1703" s="17">
        <v>0</v>
      </c>
      <c r="Q1703" s="17">
        <v>0</v>
      </c>
      <c r="R1703" s="17">
        <v>0</v>
      </c>
      <c r="S1703" s="17">
        <v>0</v>
      </c>
      <c r="T1703" s="17">
        <v>0</v>
      </c>
      <c r="U1703" s="105">
        <v>0</v>
      </c>
      <c r="V1703" s="105">
        <v>0</v>
      </c>
      <c r="W1703" s="11">
        <v>0</v>
      </c>
      <c r="X1703" s="11">
        <v>0</v>
      </c>
      <c r="Y1703" s="11">
        <v>0</v>
      </c>
      <c r="Z1703" s="11">
        <f>VLOOKUP(E1703,'[3]Funct. hergr. afsl 2019'!$A$1:$IV$65536,5,FALSE)</f>
        <v>0</v>
      </c>
    </row>
    <row r="1704" spans="1:26" x14ac:dyDescent="0.25">
      <c r="A1704">
        <v>11</v>
      </c>
      <c r="B1704" t="str">
        <f t="shared" si="54"/>
        <v>CCC-0431</v>
      </c>
      <c r="C1704" t="s">
        <v>322</v>
      </c>
      <c r="D1704" t="str">
        <f t="shared" si="55"/>
        <v>0431</v>
      </c>
      <c r="E1704" t="s">
        <v>452</v>
      </c>
      <c r="F1704" s="17">
        <v>0</v>
      </c>
      <c r="G1704" s="17">
        <v>0</v>
      </c>
      <c r="H1704" s="17">
        <v>0</v>
      </c>
      <c r="I1704" s="17">
        <v>0</v>
      </c>
      <c r="J1704" s="17">
        <v>0</v>
      </c>
      <c r="K1704" s="17">
        <v>0</v>
      </c>
      <c r="L1704" s="17">
        <v>0</v>
      </c>
      <c r="M1704" s="17">
        <v>0</v>
      </c>
      <c r="N1704" s="17">
        <v>0</v>
      </c>
      <c r="O1704" s="17">
        <v>0</v>
      </c>
      <c r="P1704" s="17">
        <v>0</v>
      </c>
      <c r="Q1704" s="17">
        <v>0</v>
      </c>
      <c r="R1704" s="17">
        <v>0</v>
      </c>
      <c r="S1704" s="17">
        <v>0</v>
      </c>
      <c r="T1704" s="17">
        <v>0</v>
      </c>
      <c r="U1704" s="105">
        <v>0</v>
      </c>
      <c r="V1704" s="105">
        <v>0</v>
      </c>
      <c r="W1704" s="11">
        <v>0</v>
      </c>
      <c r="X1704" s="11">
        <v>0</v>
      </c>
      <c r="Y1704" s="11">
        <v>0</v>
      </c>
      <c r="Z1704" s="11">
        <f>VLOOKUP(E1704,'[3]Funct. hergr. afsl 2019'!$A$1:$IV$65536,5,FALSE)</f>
        <v>0</v>
      </c>
    </row>
    <row r="1705" spans="1:26" x14ac:dyDescent="0.25">
      <c r="A1705">
        <v>11</v>
      </c>
      <c r="B1705" t="str">
        <f t="shared" si="54"/>
        <v>CCC-0432</v>
      </c>
      <c r="C1705" t="s">
        <v>322</v>
      </c>
      <c r="D1705" t="str">
        <f t="shared" si="55"/>
        <v>0432</v>
      </c>
      <c r="E1705" t="s">
        <v>453</v>
      </c>
      <c r="F1705" s="17">
        <v>0</v>
      </c>
      <c r="G1705" s="17">
        <v>0</v>
      </c>
      <c r="H1705" s="17">
        <v>0</v>
      </c>
      <c r="I1705" s="17">
        <v>0</v>
      </c>
      <c r="J1705" s="17">
        <v>0</v>
      </c>
      <c r="K1705" s="17">
        <v>0</v>
      </c>
      <c r="L1705" s="17">
        <v>0</v>
      </c>
      <c r="M1705" s="17">
        <v>0</v>
      </c>
      <c r="N1705" s="17">
        <v>0</v>
      </c>
      <c r="O1705" s="17">
        <v>0</v>
      </c>
      <c r="P1705" s="17">
        <v>0</v>
      </c>
      <c r="Q1705" s="17">
        <v>0</v>
      </c>
      <c r="R1705" s="17">
        <v>0</v>
      </c>
      <c r="S1705" s="17">
        <v>0</v>
      </c>
      <c r="T1705" s="17">
        <v>0</v>
      </c>
      <c r="U1705" s="105">
        <v>0</v>
      </c>
      <c r="V1705" s="105">
        <v>0</v>
      </c>
      <c r="W1705" s="11">
        <v>0</v>
      </c>
      <c r="X1705" s="11">
        <v>0</v>
      </c>
      <c r="Y1705" s="11">
        <v>0</v>
      </c>
      <c r="Z1705" s="11">
        <f>VLOOKUP(E1705,'[3]Funct. hergr. afsl 2019'!$A$1:$IV$65536,5,FALSE)</f>
        <v>0</v>
      </c>
    </row>
    <row r="1706" spans="1:26" x14ac:dyDescent="0.25">
      <c r="A1706">
        <v>11</v>
      </c>
      <c r="B1706" t="str">
        <f t="shared" si="54"/>
        <v>CCC-0433</v>
      </c>
      <c r="C1706" t="s">
        <v>322</v>
      </c>
      <c r="D1706" t="str">
        <f t="shared" si="55"/>
        <v>0433</v>
      </c>
      <c r="E1706" t="s">
        <v>454</v>
      </c>
      <c r="F1706" s="17">
        <v>0</v>
      </c>
      <c r="G1706" s="17">
        <v>0</v>
      </c>
      <c r="H1706" s="17">
        <v>0</v>
      </c>
      <c r="I1706" s="17">
        <v>0</v>
      </c>
      <c r="J1706" s="17">
        <v>0</v>
      </c>
      <c r="K1706" s="17">
        <v>0</v>
      </c>
      <c r="L1706" s="17">
        <v>0</v>
      </c>
      <c r="M1706" s="17">
        <v>0</v>
      </c>
      <c r="N1706" s="17">
        <v>0</v>
      </c>
      <c r="O1706" s="17">
        <v>0</v>
      </c>
      <c r="P1706" s="17">
        <v>0</v>
      </c>
      <c r="Q1706" s="17">
        <v>0</v>
      </c>
      <c r="R1706" s="17">
        <v>0</v>
      </c>
      <c r="S1706" s="17">
        <v>0</v>
      </c>
      <c r="T1706" s="17">
        <v>0</v>
      </c>
      <c r="U1706" s="105">
        <v>0</v>
      </c>
      <c r="V1706" s="105">
        <v>0</v>
      </c>
      <c r="W1706" s="11">
        <v>0</v>
      </c>
      <c r="X1706" s="11">
        <v>0</v>
      </c>
      <c r="Y1706" s="11">
        <v>0</v>
      </c>
      <c r="Z1706" s="11">
        <f>VLOOKUP(E1706,'[3]Funct. hergr. afsl 2019'!$A$1:$IV$65536,5,FALSE)</f>
        <v>0</v>
      </c>
    </row>
    <row r="1707" spans="1:26" x14ac:dyDescent="0.25">
      <c r="A1707">
        <v>11</v>
      </c>
      <c r="B1707" t="str">
        <f t="shared" si="54"/>
        <v>CCC-0434</v>
      </c>
      <c r="C1707" t="s">
        <v>322</v>
      </c>
      <c r="D1707" t="str">
        <f t="shared" si="55"/>
        <v>0434</v>
      </c>
      <c r="E1707" t="s">
        <v>455</v>
      </c>
      <c r="F1707" s="17">
        <v>0</v>
      </c>
      <c r="G1707" s="17">
        <v>0</v>
      </c>
      <c r="H1707" s="17">
        <v>0</v>
      </c>
      <c r="I1707" s="17">
        <v>0</v>
      </c>
      <c r="J1707" s="17">
        <v>0</v>
      </c>
      <c r="K1707" s="17">
        <v>0</v>
      </c>
      <c r="L1707" s="17">
        <v>0</v>
      </c>
      <c r="M1707" s="17">
        <v>0</v>
      </c>
      <c r="N1707" s="17">
        <v>0</v>
      </c>
      <c r="O1707" s="17">
        <v>0</v>
      </c>
      <c r="P1707" s="17">
        <v>0</v>
      </c>
      <c r="Q1707" s="17">
        <v>0</v>
      </c>
      <c r="R1707" s="17">
        <v>0</v>
      </c>
      <c r="S1707" s="17">
        <v>0</v>
      </c>
      <c r="T1707" s="17">
        <v>0</v>
      </c>
      <c r="U1707" s="105">
        <v>0</v>
      </c>
      <c r="V1707" s="105">
        <v>0</v>
      </c>
      <c r="W1707" s="11">
        <v>0</v>
      </c>
      <c r="X1707" s="11">
        <v>0</v>
      </c>
      <c r="Y1707" s="11">
        <v>0</v>
      </c>
      <c r="Z1707" s="11">
        <f>VLOOKUP(E1707,'[3]Funct. hergr. afsl 2019'!$A$1:$IV$65536,5,FALSE)</f>
        <v>0</v>
      </c>
    </row>
    <row r="1708" spans="1:26" x14ac:dyDescent="0.25">
      <c r="A1708">
        <v>11</v>
      </c>
      <c r="B1708" t="str">
        <f t="shared" si="54"/>
        <v>CCC-0435</v>
      </c>
      <c r="C1708" t="s">
        <v>322</v>
      </c>
      <c r="D1708" t="str">
        <f t="shared" si="55"/>
        <v>0435</v>
      </c>
      <c r="E1708" t="s">
        <v>456</v>
      </c>
      <c r="F1708" s="17">
        <v>0</v>
      </c>
      <c r="G1708" s="17">
        <v>0</v>
      </c>
      <c r="H1708" s="17">
        <v>0</v>
      </c>
      <c r="I1708" s="17">
        <v>0</v>
      </c>
      <c r="J1708" s="17">
        <v>0</v>
      </c>
      <c r="K1708" s="17">
        <v>0</v>
      </c>
      <c r="L1708" s="17">
        <v>0</v>
      </c>
      <c r="M1708" s="17">
        <v>0</v>
      </c>
      <c r="N1708" s="17">
        <v>0</v>
      </c>
      <c r="O1708" s="17">
        <v>0</v>
      </c>
      <c r="P1708" s="17">
        <v>0</v>
      </c>
      <c r="Q1708" s="17">
        <v>0</v>
      </c>
      <c r="R1708" s="17">
        <v>0</v>
      </c>
      <c r="S1708" s="17">
        <v>0</v>
      </c>
      <c r="T1708" s="17">
        <v>0</v>
      </c>
      <c r="U1708" s="105">
        <v>0</v>
      </c>
      <c r="V1708" s="105">
        <v>0</v>
      </c>
      <c r="W1708" s="11">
        <v>0</v>
      </c>
      <c r="X1708" s="11">
        <v>0</v>
      </c>
      <c r="Y1708" s="11">
        <v>0</v>
      </c>
      <c r="Z1708" s="11">
        <f>VLOOKUP(E1708,'[3]Funct. hergr. afsl 2019'!$A$1:$IV$65536,5,FALSE)</f>
        <v>0</v>
      </c>
    </row>
    <row r="1709" spans="1:26" x14ac:dyDescent="0.25">
      <c r="A1709">
        <v>11</v>
      </c>
      <c r="B1709" t="str">
        <f t="shared" si="54"/>
        <v>CCC-0436</v>
      </c>
      <c r="C1709" t="s">
        <v>322</v>
      </c>
      <c r="D1709" t="str">
        <f t="shared" si="55"/>
        <v>0436</v>
      </c>
      <c r="E1709" t="s">
        <v>457</v>
      </c>
      <c r="F1709" s="17">
        <v>0</v>
      </c>
      <c r="G1709" s="17">
        <v>0</v>
      </c>
      <c r="H1709" s="17">
        <v>0</v>
      </c>
      <c r="I1709" s="17">
        <v>0</v>
      </c>
      <c r="J1709" s="17">
        <v>0</v>
      </c>
      <c r="K1709" s="17">
        <v>0</v>
      </c>
      <c r="L1709" s="17">
        <v>0</v>
      </c>
      <c r="M1709" s="17">
        <v>0</v>
      </c>
      <c r="N1709" s="17">
        <v>0</v>
      </c>
      <c r="O1709" s="17">
        <v>0</v>
      </c>
      <c r="P1709" s="17">
        <v>0</v>
      </c>
      <c r="Q1709" s="17">
        <v>0</v>
      </c>
      <c r="R1709" s="17">
        <v>0</v>
      </c>
      <c r="S1709" s="17">
        <v>0</v>
      </c>
      <c r="T1709" s="17">
        <v>0</v>
      </c>
      <c r="U1709" s="105">
        <v>0</v>
      </c>
      <c r="V1709" s="105">
        <v>0</v>
      </c>
      <c r="W1709" s="11">
        <v>0</v>
      </c>
      <c r="X1709" s="11">
        <v>0</v>
      </c>
      <c r="Y1709" s="11">
        <v>0</v>
      </c>
      <c r="Z1709" s="11">
        <f>VLOOKUP(E1709,'[3]Funct. hergr. afsl 2019'!$A$1:$IV$65536,5,FALSE)</f>
        <v>0</v>
      </c>
    </row>
    <row r="1710" spans="1:26" x14ac:dyDescent="0.25">
      <c r="A1710">
        <v>11</v>
      </c>
      <c r="B1710" t="str">
        <f t="shared" si="54"/>
        <v>CCC-0440</v>
      </c>
      <c r="C1710" t="s">
        <v>322</v>
      </c>
      <c r="D1710" t="str">
        <f t="shared" si="55"/>
        <v>0440</v>
      </c>
      <c r="E1710" t="s">
        <v>458</v>
      </c>
      <c r="F1710" s="17">
        <v>0</v>
      </c>
      <c r="G1710" s="17">
        <v>0</v>
      </c>
      <c r="H1710" s="17">
        <v>0</v>
      </c>
      <c r="I1710" s="17">
        <v>0</v>
      </c>
      <c r="J1710" s="17">
        <v>0</v>
      </c>
      <c r="K1710" s="17">
        <v>0</v>
      </c>
      <c r="L1710" s="17">
        <v>0</v>
      </c>
      <c r="M1710" s="17">
        <v>0</v>
      </c>
      <c r="N1710" s="17">
        <v>0</v>
      </c>
      <c r="O1710" s="17">
        <v>0</v>
      </c>
      <c r="P1710" s="17">
        <v>0</v>
      </c>
      <c r="Q1710" s="17">
        <v>0</v>
      </c>
      <c r="R1710" s="17">
        <v>0</v>
      </c>
      <c r="S1710" s="17">
        <v>0</v>
      </c>
      <c r="T1710" s="17">
        <v>0</v>
      </c>
      <c r="U1710" s="105">
        <v>0</v>
      </c>
      <c r="V1710" s="105">
        <v>0</v>
      </c>
      <c r="W1710" s="11">
        <v>0</v>
      </c>
      <c r="X1710" s="11">
        <v>0</v>
      </c>
      <c r="Y1710" s="11">
        <v>0</v>
      </c>
      <c r="Z1710" s="11">
        <f>VLOOKUP(E1710,'[3]Funct. hergr. afsl 2019'!$A$1:$IV$65536,5,FALSE)</f>
        <v>0</v>
      </c>
    </row>
    <row r="1711" spans="1:26" x14ac:dyDescent="0.25">
      <c r="A1711">
        <v>11</v>
      </c>
      <c r="B1711" t="str">
        <f t="shared" si="54"/>
        <v>CCC-0441</v>
      </c>
      <c r="C1711" t="s">
        <v>322</v>
      </c>
      <c r="D1711" t="str">
        <f t="shared" si="55"/>
        <v>0441</v>
      </c>
      <c r="E1711" t="s">
        <v>459</v>
      </c>
      <c r="F1711" s="17">
        <v>0</v>
      </c>
      <c r="G1711" s="17">
        <v>0</v>
      </c>
      <c r="H1711" s="17">
        <v>0</v>
      </c>
      <c r="I1711" s="17">
        <v>0</v>
      </c>
      <c r="J1711" s="17">
        <v>0</v>
      </c>
      <c r="K1711" s="17">
        <v>0</v>
      </c>
      <c r="L1711" s="17">
        <v>0</v>
      </c>
      <c r="M1711" s="17">
        <v>0</v>
      </c>
      <c r="N1711" s="17">
        <v>0</v>
      </c>
      <c r="O1711" s="17">
        <v>0</v>
      </c>
      <c r="P1711" s="17">
        <v>0</v>
      </c>
      <c r="Q1711" s="17">
        <v>0</v>
      </c>
      <c r="R1711" s="17">
        <v>0</v>
      </c>
      <c r="S1711" s="17">
        <v>0</v>
      </c>
      <c r="T1711" s="17">
        <v>0</v>
      </c>
      <c r="U1711" s="105">
        <v>0</v>
      </c>
      <c r="V1711" s="105">
        <v>0</v>
      </c>
      <c r="W1711" s="11">
        <v>0</v>
      </c>
      <c r="X1711" s="11">
        <v>0</v>
      </c>
      <c r="Y1711" s="11">
        <v>0</v>
      </c>
      <c r="Z1711" s="11">
        <f>VLOOKUP(E1711,'[3]Funct. hergr. afsl 2019'!$A$1:$IV$65536,5,FALSE)</f>
        <v>0</v>
      </c>
    </row>
    <row r="1712" spans="1:26" x14ac:dyDescent="0.25">
      <c r="A1712">
        <v>11</v>
      </c>
      <c r="B1712" t="str">
        <f t="shared" si="54"/>
        <v>CCC-0442</v>
      </c>
      <c r="C1712" t="s">
        <v>322</v>
      </c>
      <c r="D1712" t="str">
        <f t="shared" si="55"/>
        <v>0442</v>
      </c>
      <c r="E1712" t="s">
        <v>460</v>
      </c>
      <c r="F1712" s="17">
        <v>0</v>
      </c>
      <c r="G1712" s="17">
        <v>0</v>
      </c>
      <c r="H1712" s="17">
        <v>0</v>
      </c>
      <c r="I1712" s="17">
        <v>0</v>
      </c>
      <c r="J1712" s="17">
        <v>0</v>
      </c>
      <c r="K1712" s="17">
        <v>0</v>
      </c>
      <c r="L1712" s="17">
        <v>0</v>
      </c>
      <c r="M1712" s="17">
        <v>0</v>
      </c>
      <c r="N1712" s="17">
        <v>0</v>
      </c>
      <c r="O1712" s="17">
        <v>0</v>
      </c>
      <c r="P1712" s="17">
        <v>0</v>
      </c>
      <c r="Q1712" s="17">
        <v>0</v>
      </c>
      <c r="R1712" s="17">
        <v>0</v>
      </c>
      <c r="S1712" s="17">
        <v>0</v>
      </c>
      <c r="T1712" s="17">
        <v>0</v>
      </c>
      <c r="U1712" s="105">
        <v>0</v>
      </c>
      <c r="V1712" s="105">
        <v>0</v>
      </c>
      <c r="W1712" s="11">
        <v>0</v>
      </c>
      <c r="X1712" s="11">
        <v>0</v>
      </c>
      <c r="Y1712" s="11">
        <v>0</v>
      </c>
      <c r="Z1712" s="11">
        <f>VLOOKUP(E1712,'[3]Funct. hergr. afsl 2019'!$A$1:$IV$65536,5,FALSE)</f>
        <v>0</v>
      </c>
    </row>
    <row r="1713" spans="1:26" x14ac:dyDescent="0.25">
      <c r="A1713">
        <v>11</v>
      </c>
      <c r="B1713" t="str">
        <f t="shared" si="54"/>
        <v>CCC-0443</v>
      </c>
      <c r="C1713" t="s">
        <v>322</v>
      </c>
      <c r="D1713" t="str">
        <f t="shared" si="55"/>
        <v>0443</v>
      </c>
      <c r="E1713" t="s">
        <v>461</v>
      </c>
      <c r="F1713" s="17">
        <v>0</v>
      </c>
      <c r="G1713" s="17">
        <v>0</v>
      </c>
      <c r="H1713" s="17">
        <v>0</v>
      </c>
      <c r="I1713" s="17">
        <v>0</v>
      </c>
      <c r="J1713" s="17">
        <v>0</v>
      </c>
      <c r="K1713" s="17">
        <v>0</v>
      </c>
      <c r="L1713" s="17">
        <v>0</v>
      </c>
      <c r="M1713" s="17">
        <v>0</v>
      </c>
      <c r="N1713" s="17">
        <v>0</v>
      </c>
      <c r="O1713" s="17">
        <v>0</v>
      </c>
      <c r="P1713" s="17">
        <v>0</v>
      </c>
      <c r="Q1713" s="17">
        <v>0</v>
      </c>
      <c r="R1713" s="17">
        <v>0</v>
      </c>
      <c r="S1713" s="17">
        <v>0</v>
      </c>
      <c r="T1713" s="17">
        <v>0</v>
      </c>
      <c r="U1713" s="105">
        <v>0</v>
      </c>
      <c r="V1713" s="105">
        <v>0</v>
      </c>
      <c r="W1713" s="11">
        <v>0</v>
      </c>
      <c r="X1713" s="11">
        <v>0</v>
      </c>
      <c r="Y1713" s="11">
        <v>0</v>
      </c>
      <c r="Z1713" s="11">
        <f>VLOOKUP(E1713,'[3]Funct. hergr. afsl 2019'!$A$1:$IV$65536,5,FALSE)</f>
        <v>0</v>
      </c>
    </row>
    <row r="1714" spans="1:26" x14ac:dyDescent="0.25">
      <c r="A1714">
        <v>11</v>
      </c>
      <c r="B1714" t="str">
        <f t="shared" si="54"/>
        <v>CCC-0450</v>
      </c>
      <c r="C1714" t="s">
        <v>322</v>
      </c>
      <c r="D1714" t="str">
        <f t="shared" si="55"/>
        <v>0450</v>
      </c>
      <c r="E1714" t="s">
        <v>462</v>
      </c>
      <c r="F1714" s="17">
        <v>0</v>
      </c>
      <c r="G1714" s="17">
        <v>0</v>
      </c>
      <c r="H1714" s="17">
        <v>0</v>
      </c>
      <c r="I1714" s="17">
        <v>0</v>
      </c>
      <c r="J1714" s="17">
        <v>0</v>
      </c>
      <c r="K1714" s="17">
        <v>0</v>
      </c>
      <c r="L1714" s="17">
        <v>0</v>
      </c>
      <c r="M1714" s="17">
        <v>0</v>
      </c>
      <c r="N1714" s="17">
        <v>0</v>
      </c>
      <c r="O1714" s="17">
        <v>0</v>
      </c>
      <c r="P1714" s="17">
        <v>0</v>
      </c>
      <c r="Q1714" s="17">
        <v>0</v>
      </c>
      <c r="R1714" s="17">
        <v>0</v>
      </c>
      <c r="S1714" s="17">
        <v>0</v>
      </c>
      <c r="T1714" s="17">
        <v>0</v>
      </c>
      <c r="U1714" s="105">
        <v>0</v>
      </c>
      <c r="V1714" s="105">
        <v>0</v>
      </c>
      <c r="W1714" s="11">
        <v>0</v>
      </c>
      <c r="X1714" s="11">
        <v>0</v>
      </c>
      <c r="Y1714" s="11">
        <v>0</v>
      </c>
      <c r="Z1714" s="11">
        <f>VLOOKUP(E1714,'[3]Funct. hergr. afsl 2019'!$A$1:$IV$65536,5,FALSE)</f>
        <v>0</v>
      </c>
    </row>
    <row r="1715" spans="1:26" x14ac:dyDescent="0.25">
      <c r="A1715">
        <v>11</v>
      </c>
      <c r="B1715" t="str">
        <f t="shared" si="54"/>
        <v>CCC-0451</v>
      </c>
      <c r="C1715" t="s">
        <v>322</v>
      </c>
      <c r="D1715" t="str">
        <f t="shared" si="55"/>
        <v>0451</v>
      </c>
      <c r="E1715" t="s">
        <v>463</v>
      </c>
      <c r="F1715" s="17">
        <v>0</v>
      </c>
      <c r="G1715" s="17">
        <v>0</v>
      </c>
      <c r="H1715" s="17">
        <v>0</v>
      </c>
      <c r="I1715" s="17">
        <v>0</v>
      </c>
      <c r="J1715" s="17">
        <v>0</v>
      </c>
      <c r="K1715" s="17">
        <v>0</v>
      </c>
      <c r="L1715" s="17">
        <v>0</v>
      </c>
      <c r="M1715" s="17">
        <v>0</v>
      </c>
      <c r="N1715" s="17">
        <v>0</v>
      </c>
      <c r="O1715" s="17">
        <v>0</v>
      </c>
      <c r="P1715" s="17">
        <v>0</v>
      </c>
      <c r="Q1715" s="17">
        <v>0</v>
      </c>
      <c r="R1715" s="17">
        <v>0</v>
      </c>
      <c r="S1715" s="17">
        <v>0</v>
      </c>
      <c r="T1715" s="17">
        <v>0</v>
      </c>
      <c r="U1715" s="105">
        <v>0</v>
      </c>
      <c r="V1715" s="105">
        <v>0</v>
      </c>
      <c r="W1715" s="11">
        <v>0</v>
      </c>
      <c r="X1715" s="11">
        <v>0</v>
      </c>
      <c r="Y1715" s="11">
        <v>0</v>
      </c>
      <c r="Z1715" s="11">
        <f>VLOOKUP(E1715,'[3]Funct. hergr. afsl 2019'!$A$1:$IV$65536,5,FALSE)</f>
        <v>0</v>
      </c>
    </row>
    <row r="1716" spans="1:26" x14ac:dyDescent="0.25">
      <c r="A1716">
        <v>11</v>
      </c>
      <c r="B1716" t="str">
        <f t="shared" si="54"/>
        <v>CCC-0452</v>
      </c>
      <c r="C1716" t="s">
        <v>322</v>
      </c>
      <c r="D1716" t="str">
        <f t="shared" si="55"/>
        <v>0452</v>
      </c>
      <c r="E1716" t="s">
        <v>464</v>
      </c>
      <c r="F1716" s="17">
        <v>0</v>
      </c>
      <c r="G1716" s="17">
        <v>0</v>
      </c>
      <c r="H1716" s="17">
        <v>0</v>
      </c>
      <c r="I1716" s="17">
        <v>0</v>
      </c>
      <c r="J1716" s="17">
        <v>0</v>
      </c>
      <c r="K1716" s="17">
        <v>0</v>
      </c>
      <c r="L1716" s="17">
        <v>0</v>
      </c>
      <c r="M1716" s="17">
        <v>0</v>
      </c>
      <c r="N1716" s="17">
        <v>0</v>
      </c>
      <c r="O1716" s="17">
        <v>0</v>
      </c>
      <c r="P1716" s="17">
        <v>0</v>
      </c>
      <c r="Q1716" s="17">
        <v>0</v>
      </c>
      <c r="R1716" s="17">
        <v>0</v>
      </c>
      <c r="S1716" s="17">
        <v>0</v>
      </c>
      <c r="T1716" s="17">
        <v>0</v>
      </c>
      <c r="U1716" s="105">
        <v>0</v>
      </c>
      <c r="V1716" s="105">
        <v>0</v>
      </c>
      <c r="W1716" s="11">
        <v>0</v>
      </c>
      <c r="X1716" s="11">
        <v>0</v>
      </c>
      <c r="Y1716" s="11">
        <v>0</v>
      </c>
      <c r="Z1716" s="11">
        <f>VLOOKUP(E1716,'[3]Funct. hergr. afsl 2019'!$A$1:$IV$65536,5,FALSE)</f>
        <v>0</v>
      </c>
    </row>
    <row r="1717" spans="1:26" x14ac:dyDescent="0.25">
      <c r="A1717">
        <v>11</v>
      </c>
      <c r="B1717" t="str">
        <f t="shared" si="54"/>
        <v>CCC-0453</v>
      </c>
      <c r="C1717" t="s">
        <v>322</v>
      </c>
      <c r="D1717" t="str">
        <f t="shared" si="55"/>
        <v>0453</v>
      </c>
      <c r="E1717" t="s">
        <v>465</v>
      </c>
      <c r="F1717" s="17">
        <v>0</v>
      </c>
      <c r="G1717" s="17">
        <v>0</v>
      </c>
      <c r="H1717" s="17">
        <v>0</v>
      </c>
      <c r="I1717" s="17">
        <v>0</v>
      </c>
      <c r="J1717" s="17">
        <v>0</v>
      </c>
      <c r="K1717" s="17">
        <v>0</v>
      </c>
      <c r="L1717" s="17">
        <v>0</v>
      </c>
      <c r="M1717" s="17">
        <v>0</v>
      </c>
      <c r="N1717" s="17">
        <v>0</v>
      </c>
      <c r="O1717" s="17">
        <v>0</v>
      </c>
      <c r="P1717" s="17">
        <v>0</v>
      </c>
      <c r="Q1717" s="17">
        <v>0</v>
      </c>
      <c r="R1717" s="17">
        <v>0</v>
      </c>
      <c r="S1717" s="17">
        <v>0</v>
      </c>
      <c r="T1717" s="17">
        <v>0</v>
      </c>
      <c r="U1717" s="105">
        <v>0</v>
      </c>
      <c r="V1717" s="105">
        <v>0</v>
      </c>
      <c r="W1717" s="11">
        <v>0</v>
      </c>
      <c r="X1717" s="11">
        <v>0</v>
      </c>
      <c r="Y1717" s="11">
        <v>0</v>
      </c>
      <c r="Z1717" s="11">
        <f>VLOOKUP(E1717,'[3]Funct. hergr. afsl 2019'!$A$1:$IV$65536,5,FALSE)</f>
        <v>0</v>
      </c>
    </row>
    <row r="1718" spans="1:26" x14ac:dyDescent="0.25">
      <c r="A1718">
        <v>11</v>
      </c>
      <c r="B1718" t="str">
        <f t="shared" si="54"/>
        <v>CCC-0454</v>
      </c>
      <c r="C1718" t="s">
        <v>322</v>
      </c>
      <c r="D1718" t="str">
        <f t="shared" si="55"/>
        <v>0454</v>
      </c>
      <c r="E1718" t="s">
        <v>466</v>
      </c>
      <c r="F1718" s="17">
        <v>0</v>
      </c>
      <c r="G1718" s="17">
        <v>0</v>
      </c>
      <c r="H1718" s="17">
        <v>0</v>
      </c>
      <c r="I1718" s="17">
        <v>0</v>
      </c>
      <c r="J1718" s="17">
        <v>0</v>
      </c>
      <c r="K1718" s="17">
        <v>0</v>
      </c>
      <c r="L1718" s="17">
        <v>0</v>
      </c>
      <c r="M1718" s="17">
        <v>0</v>
      </c>
      <c r="N1718" s="17">
        <v>0</v>
      </c>
      <c r="O1718" s="17">
        <v>0</v>
      </c>
      <c r="P1718" s="17">
        <v>0</v>
      </c>
      <c r="Q1718" s="17">
        <v>0</v>
      </c>
      <c r="R1718" s="17">
        <v>0</v>
      </c>
      <c r="S1718" s="17">
        <v>0</v>
      </c>
      <c r="T1718" s="17">
        <v>0</v>
      </c>
      <c r="U1718" s="105">
        <v>0</v>
      </c>
      <c r="V1718" s="105">
        <v>0</v>
      </c>
      <c r="W1718" s="11">
        <v>0</v>
      </c>
      <c r="X1718" s="11">
        <v>0</v>
      </c>
      <c r="Y1718" s="11">
        <v>0</v>
      </c>
      <c r="Z1718" s="11">
        <f>VLOOKUP(E1718,'[3]Funct. hergr. afsl 2019'!$A$1:$IV$65536,5,FALSE)</f>
        <v>0</v>
      </c>
    </row>
    <row r="1719" spans="1:26" x14ac:dyDescent="0.25">
      <c r="A1719">
        <v>11</v>
      </c>
      <c r="B1719" t="str">
        <f t="shared" si="54"/>
        <v>CCC-0455</v>
      </c>
      <c r="C1719" t="s">
        <v>322</v>
      </c>
      <c r="D1719" t="str">
        <f t="shared" si="55"/>
        <v>0455</v>
      </c>
      <c r="E1719" t="s">
        <v>467</v>
      </c>
      <c r="F1719" s="17">
        <v>0</v>
      </c>
      <c r="G1719" s="17">
        <v>0</v>
      </c>
      <c r="H1719" s="17">
        <v>0</v>
      </c>
      <c r="I1719" s="17">
        <v>0</v>
      </c>
      <c r="J1719" s="17">
        <v>0</v>
      </c>
      <c r="K1719" s="17">
        <v>0</v>
      </c>
      <c r="L1719" s="17">
        <v>0</v>
      </c>
      <c r="M1719" s="17">
        <v>0</v>
      </c>
      <c r="N1719" s="17">
        <v>0</v>
      </c>
      <c r="O1719" s="17">
        <v>0</v>
      </c>
      <c r="P1719" s="17">
        <v>0</v>
      </c>
      <c r="Q1719" s="17">
        <v>0</v>
      </c>
      <c r="R1719" s="17">
        <v>0</v>
      </c>
      <c r="S1719" s="17">
        <v>0</v>
      </c>
      <c r="T1719" s="17">
        <v>0</v>
      </c>
      <c r="U1719" s="105">
        <v>0</v>
      </c>
      <c r="V1719" s="105">
        <v>0</v>
      </c>
      <c r="W1719" s="11">
        <v>0</v>
      </c>
      <c r="X1719" s="11">
        <v>0</v>
      </c>
      <c r="Y1719" s="11">
        <v>0</v>
      </c>
      <c r="Z1719" s="11">
        <f>VLOOKUP(E1719,'[3]Funct. hergr. afsl 2019'!$A$1:$IV$65536,5,FALSE)</f>
        <v>0</v>
      </c>
    </row>
    <row r="1720" spans="1:26" x14ac:dyDescent="0.25">
      <c r="A1720">
        <v>11</v>
      </c>
      <c r="B1720" t="str">
        <f t="shared" si="54"/>
        <v>CCC-046</v>
      </c>
      <c r="C1720" t="s">
        <v>322</v>
      </c>
      <c r="D1720" t="str">
        <f t="shared" si="55"/>
        <v>046</v>
      </c>
      <c r="E1720" t="s">
        <v>468</v>
      </c>
      <c r="F1720" s="17">
        <v>0</v>
      </c>
      <c r="G1720" s="17">
        <v>0</v>
      </c>
      <c r="H1720" s="17">
        <v>0</v>
      </c>
      <c r="I1720" s="17">
        <v>0</v>
      </c>
      <c r="J1720" s="17">
        <v>0</v>
      </c>
      <c r="K1720" s="17">
        <v>0</v>
      </c>
      <c r="L1720" s="17">
        <v>0</v>
      </c>
      <c r="M1720" s="17">
        <v>0</v>
      </c>
      <c r="N1720" s="17">
        <v>0</v>
      </c>
      <c r="O1720" s="17">
        <v>0</v>
      </c>
      <c r="P1720" s="17">
        <v>0</v>
      </c>
      <c r="Q1720" s="17">
        <v>0</v>
      </c>
      <c r="R1720" s="17">
        <v>0</v>
      </c>
      <c r="S1720" s="17">
        <v>0</v>
      </c>
      <c r="T1720" s="17">
        <v>0</v>
      </c>
      <c r="U1720" s="105">
        <v>0</v>
      </c>
      <c r="V1720" s="105">
        <v>0</v>
      </c>
      <c r="W1720" s="11">
        <v>0</v>
      </c>
      <c r="X1720" s="11">
        <v>0</v>
      </c>
      <c r="Y1720" s="11">
        <v>0</v>
      </c>
      <c r="Z1720" s="11">
        <f>VLOOKUP(E1720,'[3]Funct. hergr. afsl 2019'!$A$1:$IV$65536,5,FALSE)</f>
        <v>0</v>
      </c>
    </row>
    <row r="1721" spans="1:26" x14ac:dyDescent="0.25">
      <c r="A1721">
        <v>11</v>
      </c>
      <c r="B1721" t="str">
        <f t="shared" si="54"/>
        <v>CCC-0470</v>
      </c>
      <c r="C1721" t="s">
        <v>322</v>
      </c>
      <c r="D1721" t="str">
        <f t="shared" si="55"/>
        <v>0470</v>
      </c>
      <c r="E1721" t="s">
        <v>469</v>
      </c>
      <c r="F1721" s="17">
        <v>0</v>
      </c>
      <c r="G1721" s="17">
        <v>0</v>
      </c>
      <c r="H1721" s="17">
        <v>0</v>
      </c>
      <c r="I1721" s="17">
        <v>0</v>
      </c>
      <c r="J1721" s="17">
        <v>0</v>
      </c>
      <c r="K1721" s="17">
        <v>0</v>
      </c>
      <c r="L1721" s="17">
        <v>0</v>
      </c>
      <c r="M1721" s="17">
        <v>0</v>
      </c>
      <c r="N1721" s="17">
        <v>0</v>
      </c>
      <c r="O1721" s="17">
        <v>0</v>
      </c>
      <c r="P1721" s="17">
        <v>0</v>
      </c>
      <c r="Q1721" s="17">
        <v>0</v>
      </c>
      <c r="R1721" s="17">
        <v>0</v>
      </c>
      <c r="S1721" s="17">
        <v>0</v>
      </c>
      <c r="T1721" s="17">
        <v>0</v>
      </c>
      <c r="U1721" s="105">
        <v>0</v>
      </c>
      <c r="V1721" s="105">
        <v>0</v>
      </c>
      <c r="W1721" s="11">
        <v>0</v>
      </c>
      <c r="X1721" s="11">
        <v>0</v>
      </c>
      <c r="Y1721" s="11">
        <v>0</v>
      </c>
      <c r="Z1721" s="11">
        <f>VLOOKUP(E1721,'[3]Funct. hergr. afsl 2019'!$A$1:$IV$65536,5,FALSE)</f>
        <v>0</v>
      </c>
    </row>
    <row r="1722" spans="1:26" x14ac:dyDescent="0.25">
      <c r="A1722">
        <v>11</v>
      </c>
      <c r="B1722" t="str">
        <f t="shared" si="54"/>
        <v>CCC-0471</v>
      </c>
      <c r="C1722" t="s">
        <v>322</v>
      </c>
      <c r="D1722" t="str">
        <f t="shared" si="55"/>
        <v>0471</v>
      </c>
      <c r="E1722" t="s">
        <v>470</v>
      </c>
      <c r="F1722" s="17">
        <v>0</v>
      </c>
      <c r="G1722" s="17">
        <v>0</v>
      </c>
      <c r="H1722" s="17">
        <v>0</v>
      </c>
      <c r="I1722" s="17">
        <v>0</v>
      </c>
      <c r="J1722" s="17">
        <v>0</v>
      </c>
      <c r="K1722" s="17">
        <v>0</v>
      </c>
      <c r="L1722" s="17">
        <v>0</v>
      </c>
      <c r="M1722" s="17">
        <v>0</v>
      </c>
      <c r="N1722" s="17">
        <v>0</v>
      </c>
      <c r="O1722" s="17">
        <v>0</v>
      </c>
      <c r="P1722" s="17">
        <v>0</v>
      </c>
      <c r="Q1722" s="17">
        <v>0</v>
      </c>
      <c r="R1722" s="17">
        <v>0</v>
      </c>
      <c r="S1722" s="17">
        <v>0</v>
      </c>
      <c r="T1722" s="17">
        <v>0</v>
      </c>
      <c r="U1722" s="105">
        <v>0</v>
      </c>
      <c r="V1722" s="105">
        <v>0</v>
      </c>
      <c r="W1722" s="11">
        <v>0</v>
      </c>
      <c r="X1722" s="11">
        <v>0</v>
      </c>
      <c r="Y1722" s="11">
        <v>0</v>
      </c>
      <c r="Z1722" s="11">
        <f>VLOOKUP(E1722,'[3]Funct. hergr. afsl 2019'!$A$1:$IV$65536,5,FALSE)</f>
        <v>0</v>
      </c>
    </row>
    <row r="1723" spans="1:26" x14ac:dyDescent="0.25">
      <c r="A1723">
        <v>11</v>
      </c>
      <c r="B1723" t="str">
        <f t="shared" si="54"/>
        <v>CCC-0472</v>
      </c>
      <c r="C1723" t="s">
        <v>322</v>
      </c>
      <c r="D1723" t="str">
        <f t="shared" si="55"/>
        <v>0472</v>
      </c>
      <c r="E1723" t="s">
        <v>471</v>
      </c>
      <c r="F1723" s="17">
        <v>0</v>
      </c>
      <c r="G1723" s="17">
        <v>0</v>
      </c>
      <c r="H1723" s="17">
        <v>0</v>
      </c>
      <c r="I1723" s="17">
        <v>0</v>
      </c>
      <c r="J1723" s="17">
        <v>0</v>
      </c>
      <c r="K1723" s="17">
        <v>0</v>
      </c>
      <c r="L1723" s="17">
        <v>0</v>
      </c>
      <c r="M1723" s="17">
        <v>0</v>
      </c>
      <c r="N1723" s="17">
        <v>0</v>
      </c>
      <c r="O1723" s="17">
        <v>0</v>
      </c>
      <c r="P1723" s="17">
        <v>0</v>
      </c>
      <c r="Q1723" s="17">
        <v>0</v>
      </c>
      <c r="R1723" s="17">
        <v>0</v>
      </c>
      <c r="S1723" s="17">
        <v>0</v>
      </c>
      <c r="T1723" s="17">
        <v>0</v>
      </c>
      <c r="U1723" s="105">
        <v>0</v>
      </c>
      <c r="V1723" s="105">
        <v>0</v>
      </c>
      <c r="W1723" s="11">
        <v>0</v>
      </c>
      <c r="X1723" s="11">
        <v>0</v>
      </c>
      <c r="Y1723" s="11">
        <v>0</v>
      </c>
      <c r="Z1723" s="11">
        <f>VLOOKUP(E1723,'[3]Funct. hergr. afsl 2019'!$A$1:$IV$65536,5,FALSE)</f>
        <v>0</v>
      </c>
    </row>
    <row r="1724" spans="1:26" x14ac:dyDescent="0.25">
      <c r="A1724">
        <v>11</v>
      </c>
      <c r="B1724" t="str">
        <f t="shared" si="54"/>
        <v>CCC-0473</v>
      </c>
      <c r="C1724" t="s">
        <v>322</v>
      </c>
      <c r="D1724" t="str">
        <f t="shared" si="55"/>
        <v>0473</v>
      </c>
      <c r="E1724" t="s">
        <v>472</v>
      </c>
      <c r="F1724" s="17">
        <v>0</v>
      </c>
      <c r="G1724" s="17">
        <v>0</v>
      </c>
      <c r="H1724" s="17">
        <v>0</v>
      </c>
      <c r="I1724" s="17">
        <v>0</v>
      </c>
      <c r="J1724" s="17">
        <v>0</v>
      </c>
      <c r="K1724" s="17">
        <v>0</v>
      </c>
      <c r="L1724" s="17">
        <v>0</v>
      </c>
      <c r="M1724" s="17">
        <v>0</v>
      </c>
      <c r="N1724" s="17">
        <v>0</v>
      </c>
      <c r="O1724" s="17">
        <v>0</v>
      </c>
      <c r="P1724" s="17">
        <v>0</v>
      </c>
      <c r="Q1724" s="17">
        <v>0</v>
      </c>
      <c r="R1724" s="17">
        <v>0</v>
      </c>
      <c r="S1724" s="17">
        <v>0</v>
      </c>
      <c r="T1724" s="17">
        <v>0</v>
      </c>
      <c r="U1724" s="105">
        <v>0</v>
      </c>
      <c r="V1724" s="105">
        <v>0</v>
      </c>
      <c r="W1724" s="11">
        <v>0</v>
      </c>
      <c r="X1724" s="11">
        <v>0</v>
      </c>
      <c r="Y1724" s="11">
        <v>0</v>
      </c>
      <c r="Z1724" s="11">
        <f>VLOOKUP(E1724,'[3]Funct. hergr. afsl 2019'!$A$1:$IV$65536,5,FALSE)</f>
        <v>0</v>
      </c>
    </row>
    <row r="1725" spans="1:26" x14ac:dyDescent="0.25">
      <c r="A1725">
        <v>11</v>
      </c>
      <c r="B1725" t="str">
        <f t="shared" si="54"/>
        <v>CCC-0474</v>
      </c>
      <c r="C1725" t="s">
        <v>322</v>
      </c>
      <c r="D1725" t="str">
        <f t="shared" si="55"/>
        <v>0474</v>
      </c>
      <c r="E1725" t="s">
        <v>473</v>
      </c>
      <c r="F1725" s="17">
        <v>0</v>
      </c>
      <c r="G1725" s="17">
        <v>0</v>
      </c>
      <c r="H1725" s="17">
        <v>0</v>
      </c>
      <c r="I1725" s="17">
        <v>0</v>
      </c>
      <c r="J1725" s="17">
        <v>0</v>
      </c>
      <c r="K1725" s="17">
        <v>0</v>
      </c>
      <c r="L1725" s="17">
        <v>0</v>
      </c>
      <c r="M1725" s="17">
        <v>0</v>
      </c>
      <c r="N1725" s="17">
        <v>0</v>
      </c>
      <c r="O1725" s="17">
        <v>0</v>
      </c>
      <c r="P1725" s="17">
        <v>0</v>
      </c>
      <c r="Q1725" s="17">
        <v>0</v>
      </c>
      <c r="R1725" s="17">
        <v>0</v>
      </c>
      <c r="S1725" s="17">
        <v>0</v>
      </c>
      <c r="T1725" s="17">
        <v>0</v>
      </c>
      <c r="U1725" s="105">
        <v>0</v>
      </c>
      <c r="V1725" s="105">
        <v>0</v>
      </c>
      <c r="W1725" s="11">
        <v>0</v>
      </c>
      <c r="X1725" s="11">
        <v>0</v>
      </c>
      <c r="Y1725" s="11">
        <v>0</v>
      </c>
      <c r="Z1725" s="11">
        <f>VLOOKUP(E1725,'[3]Funct. hergr. afsl 2019'!$A$1:$IV$65536,5,FALSE)</f>
        <v>0</v>
      </c>
    </row>
    <row r="1726" spans="1:26" x14ac:dyDescent="0.25">
      <c r="A1726">
        <v>11</v>
      </c>
      <c r="B1726" t="str">
        <f t="shared" si="54"/>
        <v>CCC-0480</v>
      </c>
      <c r="C1726" t="s">
        <v>322</v>
      </c>
      <c r="D1726" t="str">
        <f t="shared" si="55"/>
        <v>0480</v>
      </c>
      <c r="E1726" t="s">
        <v>474</v>
      </c>
      <c r="F1726" s="17">
        <v>0</v>
      </c>
      <c r="G1726" s="17">
        <v>0</v>
      </c>
      <c r="H1726" s="17">
        <v>0</v>
      </c>
      <c r="I1726" s="17">
        <v>0</v>
      </c>
      <c r="J1726" s="17">
        <v>0</v>
      </c>
      <c r="K1726" s="17">
        <v>0</v>
      </c>
      <c r="L1726" s="17">
        <v>0</v>
      </c>
      <c r="M1726" s="17">
        <v>0</v>
      </c>
      <c r="N1726" s="17">
        <v>0</v>
      </c>
      <c r="O1726" s="17">
        <v>0</v>
      </c>
      <c r="P1726" s="17">
        <v>0</v>
      </c>
      <c r="Q1726" s="17">
        <v>0</v>
      </c>
      <c r="R1726" s="17">
        <v>0</v>
      </c>
      <c r="S1726" s="17">
        <v>0</v>
      </c>
      <c r="T1726" s="17">
        <v>0</v>
      </c>
      <c r="U1726" s="105">
        <v>0</v>
      </c>
      <c r="V1726" s="105">
        <v>0</v>
      </c>
      <c r="W1726" s="11">
        <v>0</v>
      </c>
      <c r="X1726" s="11">
        <v>0</v>
      </c>
      <c r="Y1726" s="11">
        <v>0</v>
      </c>
      <c r="Z1726" s="11">
        <f>VLOOKUP(E1726,'[3]Funct. hergr. afsl 2019'!$A$1:$IV$65536,5,FALSE)</f>
        <v>0</v>
      </c>
    </row>
    <row r="1727" spans="1:26" x14ac:dyDescent="0.25">
      <c r="A1727">
        <v>11</v>
      </c>
      <c r="B1727" t="str">
        <f t="shared" si="54"/>
        <v>CCC-0481</v>
      </c>
      <c r="C1727" t="s">
        <v>322</v>
      </c>
      <c r="D1727" t="str">
        <f t="shared" si="55"/>
        <v>0481</v>
      </c>
      <c r="E1727" t="s">
        <v>475</v>
      </c>
      <c r="F1727" s="17">
        <v>0</v>
      </c>
      <c r="G1727" s="17">
        <v>0</v>
      </c>
      <c r="H1727" s="17">
        <v>0</v>
      </c>
      <c r="I1727" s="17">
        <v>0</v>
      </c>
      <c r="J1727" s="17">
        <v>0</v>
      </c>
      <c r="K1727" s="17">
        <v>0</v>
      </c>
      <c r="L1727" s="17">
        <v>0</v>
      </c>
      <c r="M1727" s="17">
        <v>0</v>
      </c>
      <c r="N1727" s="17">
        <v>0</v>
      </c>
      <c r="O1727" s="17">
        <v>0</v>
      </c>
      <c r="P1727" s="17">
        <v>0</v>
      </c>
      <c r="Q1727" s="17">
        <v>0</v>
      </c>
      <c r="R1727" s="17">
        <v>0</v>
      </c>
      <c r="S1727" s="17">
        <v>0</v>
      </c>
      <c r="T1727" s="17">
        <v>0</v>
      </c>
      <c r="U1727" s="105">
        <v>0</v>
      </c>
      <c r="V1727" s="105">
        <v>0</v>
      </c>
      <c r="W1727" s="11">
        <v>0</v>
      </c>
      <c r="X1727" s="11">
        <v>0</v>
      </c>
      <c r="Y1727" s="11">
        <v>0</v>
      </c>
      <c r="Z1727" s="11">
        <f>VLOOKUP(E1727,'[3]Funct. hergr. afsl 2019'!$A$1:$IV$65536,5,FALSE)</f>
        <v>0</v>
      </c>
    </row>
    <row r="1728" spans="1:26" x14ac:dyDescent="0.25">
      <c r="A1728">
        <v>11</v>
      </c>
      <c r="B1728" t="str">
        <f t="shared" si="54"/>
        <v>CCC-0482</v>
      </c>
      <c r="C1728" t="s">
        <v>322</v>
      </c>
      <c r="D1728" t="str">
        <f t="shared" si="55"/>
        <v>0482</v>
      </c>
      <c r="E1728" t="s">
        <v>476</v>
      </c>
      <c r="F1728" s="17">
        <v>0</v>
      </c>
      <c r="G1728" s="17">
        <v>0</v>
      </c>
      <c r="H1728" s="17">
        <v>0</v>
      </c>
      <c r="I1728" s="17">
        <v>0</v>
      </c>
      <c r="J1728" s="17">
        <v>0</v>
      </c>
      <c r="K1728" s="17">
        <v>0</v>
      </c>
      <c r="L1728" s="17">
        <v>0</v>
      </c>
      <c r="M1728" s="17">
        <v>0</v>
      </c>
      <c r="N1728" s="17">
        <v>0</v>
      </c>
      <c r="O1728" s="17">
        <v>0</v>
      </c>
      <c r="P1728" s="17">
        <v>0</v>
      </c>
      <c r="Q1728" s="17">
        <v>0</v>
      </c>
      <c r="R1728" s="17">
        <v>0</v>
      </c>
      <c r="S1728" s="17">
        <v>0</v>
      </c>
      <c r="T1728" s="17">
        <v>0</v>
      </c>
      <c r="U1728" s="105">
        <v>0</v>
      </c>
      <c r="V1728" s="105">
        <v>0</v>
      </c>
      <c r="W1728" s="11">
        <v>0</v>
      </c>
      <c r="X1728" s="11">
        <v>0</v>
      </c>
      <c r="Y1728" s="11">
        <v>0</v>
      </c>
      <c r="Z1728" s="11">
        <f>VLOOKUP(E1728,'[3]Funct. hergr. afsl 2019'!$A$1:$IV$65536,5,FALSE)</f>
        <v>0</v>
      </c>
    </row>
    <row r="1729" spans="1:26" x14ac:dyDescent="0.25">
      <c r="A1729">
        <v>11</v>
      </c>
      <c r="B1729" t="str">
        <f t="shared" si="54"/>
        <v>CCC-0483</v>
      </c>
      <c r="C1729" t="s">
        <v>322</v>
      </c>
      <c r="D1729" t="str">
        <f t="shared" si="55"/>
        <v>0483</v>
      </c>
      <c r="E1729" t="s">
        <v>477</v>
      </c>
      <c r="F1729" s="17">
        <v>0</v>
      </c>
      <c r="G1729" s="17">
        <v>0</v>
      </c>
      <c r="H1729" s="17">
        <v>0</v>
      </c>
      <c r="I1729" s="17">
        <v>0</v>
      </c>
      <c r="J1729" s="17">
        <v>0</v>
      </c>
      <c r="K1729" s="17">
        <v>0</v>
      </c>
      <c r="L1729" s="17">
        <v>0</v>
      </c>
      <c r="M1729" s="17">
        <v>0</v>
      </c>
      <c r="N1729" s="17">
        <v>0</v>
      </c>
      <c r="O1729" s="17">
        <v>0</v>
      </c>
      <c r="P1729" s="17">
        <v>0</v>
      </c>
      <c r="Q1729" s="17">
        <v>0</v>
      </c>
      <c r="R1729" s="17">
        <v>0</v>
      </c>
      <c r="S1729" s="17">
        <v>0</v>
      </c>
      <c r="T1729" s="17">
        <v>0</v>
      </c>
      <c r="U1729" s="105">
        <v>0</v>
      </c>
      <c r="V1729" s="105">
        <v>0</v>
      </c>
      <c r="W1729" s="11">
        <v>0</v>
      </c>
      <c r="X1729" s="11">
        <v>0</v>
      </c>
      <c r="Y1729" s="11">
        <v>0</v>
      </c>
      <c r="Z1729" s="11">
        <f>VLOOKUP(E1729,'[3]Funct. hergr. afsl 2019'!$A$1:$IV$65536,5,FALSE)</f>
        <v>0</v>
      </c>
    </row>
    <row r="1730" spans="1:26" x14ac:dyDescent="0.25">
      <c r="A1730">
        <v>11</v>
      </c>
      <c r="B1730" t="str">
        <f t="shared" si="54"/>
        <v>CCC-0484</v>
      </c>
      <c r="C1730" t="s">
        <v>322</v>
      </c>
      <c r="D1730" t="str">
        <f t="shared" si="55"/>
        <v>0484</v>
      </c>
      <c r="E1730" t="s">
        <v>478</v>
      </c>
      <c r="F1730" s="17">
        <v>0</v>
      </c>
      <c r="G1730" s="17">
        <v>0</v>
      </c>
      <c r="H1730" s="17">
        <v>0</v>
      </c>
      <c r="I1730" s="17">
        <v>0</v>
      </c>
      <c r="J1730" s="17">
        <v>0</v>
      </c>
      <c r="K1730" s="17">
        <v>0</v>
      </c>
      <c r="L1730" s="17">
        <v>0</v>
      </c>
      <c r="M1730" s="17">
        <v>0</v>
      </c>
      <c r="N1730" s="17">
        <v>0</v>
      </c>
      <c r="O1730" s="17">
        <v>0</v>
      </c>
      <c r="P1730" s="17">
        <v>0</v>
      </c>
      <c r="Q1730" s="17">
        <v>0</v>
      </c>
      <c r="R1730" s="17">
        <v>0</v>
      </c>
      <c r="S1730" s="17">
        <v>0</v>
      </c>
      <c r="T1730" s="17">
        <v>0</v>
      </c>
      <c r="U1730" s="105">
        <v>0</v>
      </c>
      <c r="V1730" s="105">
        <v>0</v>
      </c>
      <c r="W1730" s="11">
        <v>0</v>
      </c>
      <c r="X1730" s="11">
        <v>0</v>
      </c>
      <c r="Y1730" s="11">
        <v>0</v>
      </c>
      <c r="Z1730" s="11">
        <f>VLOOKUP(E1730,'[3]Funct. hergr. afsl 2019'!$A$1:$IV$65536,5,FALSE)</f>
        <v>0</v>
      </c>
    </row>
    <row r="1731" spans="1:26" x14ac:dyDescent="0.25">
      <c r="A1731">
        <v>11</v>
      </c>
      <c r="B1731" t="str">
        <f t="shared" si="54"/>
        <v>CCC-0485</v>
      </c>
      <c r="C1731" t="s">
        <v>322</v>
      </c>
      <c r="D1731" t="str">
        <f t="shared" si="55"/>
        <v>0485</v>
      </c>
      <c r="E1731" t="s">
        <v>479</v>
      </c>
      <c r="F1731" s="17">
        <v>0</v>
      </c>
      <c r="G1731" s="17">
        <v>0</v>
      </c>
      <c r="H1731" s="17">
        <v>0</v>
      </c>
      <c r="I1731" s="17">
        <v>0</v>
      </c>
      <c r="J1731" s="17">
        <v>0</v>
      </c>
      <c r="K1731" s="17">
        <v>0</v>
      </c>
      <c r="L1731" s="17">
        <v>0</v>
      </c>
      <c r="M1731" s="17">
        <v>0</v>
      </c>
      <c r="N1731" s="17">
        <v>0</v>
      </c>
      <c r="O1731" s="17">
        <v>0</v>
      </c>
      <c r="P1731" s="17">
        <v>0</v>
      </c>
      <c r="Q1731" s="17">
        <v>0</v>
      </c>
      <c r="R1731" s="17">
        <v>0</v>
      </c>
      <c r="S1731" s="17">
        <v>0</v>
      </c>
      <c r="T1731" s="17">
        <v>0</v>
      </c>
      <c r="U1731" s="105">
        <v>0</v>
      </c>
      <c r="V1731" s="105">
        <v>0</v>
      </c>
      <c r="W1731" s="11">
        <v>0</v>
      </c>
      <c r="X1731" s="11">
        <v>0</v>
      </c>
      <c r="Y1731" s="11">
        <v>0</v>
      </c>
      <c r="Z1731" s="11">
        <f>VLOOKUP(E1731,'[3]Funct. hergr. afsl 2019'!$A$1:$IV$65536,5,FALSE)</f>
        <v>0</v>
      </c>
    </row>
    <row r="1732" spans="1:26" x14ac:dyDescent="0.25">
      <c r="A1732">
        <v>11</v>
      </c>
      <c r="B1732" t="str">
        <f t="shared" ref="B1732:B1795" si="56">C1732&amp;"-"&amp;D1732</f>
        <v>CCC-0486</v>
      </c>
      <c r="C1732" t="s">
        <v>322</v>
      </c>
      <c r="D1732" t="str">
        <f t="shared" ref="D1732:D1795" si="57">SUBSTITUTE(E1732,".","")</f>
        <v>0486</v>
      </c>
      <c r="E1732" t="s">
        <v>480</v>
      </c>
      <c r="F1732" s="17">
        <v>0</v>
      </c>
      <c r="G1732" s="17">
        <v>0</v>
      </c>
      <c r="H1732" s="17">
        <v>0</v>
      </c>
      <c r="I1732" s="17">
        <v>0</v>
      </c>
      <c r="J1732" s="17">
        <v>0</v>
      </c>
      <c r="K1732" s="17">
        <v>0</v>
      </c>
      <c r="L1732" s="17">
        <v>0</v>
      </c>
      <c r="M1732" s="17">
        <v>0</v>
      </c>
      <c r="N1732" s="17">
        <v>0</v>
      </c>
      <c r="O1732" s="17">
        <v>0</v>
      </c>
      <c r="P1732" s="17">
        <v>0</v>
      </c>
      <c r="Q1732" s="17">
        <v>0</v>
      </c>
      <c r="R1732" s="17">
        <v>0</v>
      </c>
      <c r="S1732" s="17">
        <v>0</v>
      </c>
      <c r="T1732" s="17">
        <v>0</v>
      </c>
      <c r="U1732" s="105">
        <v>0</v>
      </c>
      <c r="V1732" s="105">
        <v>0</v>
      </c>
      <c r="W1732" s="11">
        <v>0</v>
      </c>
      <c r="X1732" s="11">
        <v>0</v>
      </c>
      <c r="Y1732" s="11">
        <v>0</v>
      </c>
      <c r="Z1732" s="11">
        <f>VLOOKUP(E1732,'[3]Funct. hergr. afsl 2019'!$A$1:$IV$65536,5,FALSE)</f>
        <v>0</v>
      </c>
    </row>
    <row r="1733" spans="1:26" x14ac:dyDescent="0.25">
      <c r="A1733">
        <v>11</v>
      </c>
      <c r="B1733" t="str">
        <f t="shared" si="56"/>
        <v>CCC-0487</v>
      </c>
      <c r="C1733" t="s">
        <v>322</v>
      </c>
      <c r="D1733" t="str">
        <f t="shared" si="57"/>
        <v>0487</v>
      </c>
      <c r="E1733" t="s">
        <v>481</v>
      </c>
      <c r="F1733" s="17">
        <v>0</v>
      </c>
      <c r="G1733" s="17">
        <v>0</v>
      </c>
      <c r="H1733" s="17">
        <v>0</v>
      </c>
      <c r="I1733" s="17">
        <v>0</v>
      </c>
      <c r="J1733" s="17">
        <v>0</v>
      </c>
      <c r="K1733" s="17">
        <v>0</v>
      </c>
      <c r="L1733" s="17">
        <v>0</v>
      </c>
      <c r="M1733" s="17">
        <v>0</v>
      </c>
      <c r="N1733" s="17">
        <v>0</v>
      </c>
      <c r="O1733" s="17">
        <v>0</v>
      </c>
      <c r="P1733" s="17">
        <v>0</v>
      </c>
      <c r="Q1733" s="17">
        <v>0</v>
      </c>
      <c r="R1733" s="17">
        <v>0</v>
      </c>
      <c r="S1733" s="17">
        <v>0</v>
      </c>
      <c r="T1733" s="17">
        <v>0</v>
      </c>
      <c r="U1733" s="105">
        <v>0</v>
      </c>
      <c r="V1733" s="105">
        <v>0</v>
      </c>
      <c r="W1733" s="11">
        <v>0</v>
      </c>
      <c r="X1733" s="11">
        <v>0</v>
      </c>
      <c r="Y1733" s="11">
        <v>0</v>
      </c>
      <c r="Z1733" s="11">
        <f>VLOOKUP(E1733,'[3]Funct. hergr. afsl 2019'!$A$1:$IV$65536,5,FALSE)</f>
        <v>0</v>
      </c>
    </row>
    <row r="1734" spans="1:26" x14ac:dyDescent="0.25">
      <c r="A1734">
        <v>11</v>
      </c>
      <c r="B1734" t="str">
        <f t="shared" si="56"/>
        <v>CCC-049</v>
      </c>
      <c r="C1734" t="s">
        <v>322</v>
      </c>
      <c r="D1734" t="str">
        <f t="shared" si="57"/>
        <v>049</v>
      </c>
      <c r="E1734" t="s">
        <v>482</v>
      </c>
      <c r="F1734" s="17">
        <v>0</v>
      </c>
      <c r="G1734" s="17">
        <v>0</v>
      </c>
      <c r="H1734" s="17">
        <v>0</v>
      </c>
      <c r="I1734" s="17">
        <v>0</v>
      </c>
      <c r="J1734" s="17">
        <v>0</v>
      </c>
      <c r="K1734" s="17">
        <v>0</v>
      </c>
      <c r="L1734" s="17">
        <v>0</v>
      </c>
      <c r="M1734" s="17">
        <v>0</v>
      </c>
      <c r="N1734" s="17">
        <v>0</v>
      </c>
      <c r="O1734" s="17">
        <v>0</v>
      </c>
      <c r="P1734" s="17">
        <v>0</v>
      </c>
      <c r="Q1734" s="17">
        <v>0</v>
      </c>
      <c r="R1734" s="17">
        <v>0</v>
      </c>
      <c r="S1734" s="17">
        <v>0</v>
      </c>
      <c r="T1734" s="17">
        <v>0</v>
      </c>
      <c r="U1734" s="105">
        <v>0</v>
      </c>
      <c r="V1734" s="105">
        <v>0</v>
      </c>
      <c r="W1734" s="11">
        <v>0</v>
      </c>
      <c r="X1734" s="11">
        <v>0</v>
      </c>
      <c r="Y1734" s="11">
        <v>0</v>
      </c>
      <c r="Z1734" s="11">
        <f>VLOOKUP(E1734,'[3]Funct. hergr. afsl 2019'!$A$1:$IV$65536,5,FALSE)</f>
        <v>0</v>
      </c>
    </row>
    <row r="1735" spans="1:26" x14ac:dyDescent="0.25">
      <c r="A1735">
        <v>11</v>
      </c>
      <c r="B1735" t="str">
        <f t="shared" si="56"/>
        <v>CCC-051</v>
      </c>
      <c r="C1735" t="s">
        <v>322</v>
      </c>
      <c r="D1735" t="str">
        <f t="shared" si="57"/>
        <v>051</v>
      </c>
      <c r="E1735" t="s">
        <v>484</v>
      </c>
      <c r="F1735" s="17">
        <v>0</v>
      </c>
      <c r="G1735" s="17">
        <v>0</v>
      </c>
      <c r="H1735" s="17">
        <v>0</v>
      </c>
      <c r="I1735" s="17">
        <v>0</v>
      </c>
      <c r="J1735" s="17">
        <v>0</v>
      </c>
      <c r="K1735" s="17">
        <v>0</v>
      </c>
      <c r="L1735" s="17">
        <v>0</v>
      </c>
      <c r="M1735" s="17">
        <v>0</v>
      </c>
      <c r="N1735" s="17">
        <v>0</v>
      </c>
      <c r="O1735" s="17">
        <v>0</v>
      </c>
      <c r="P1735" s="17">
        <v>0</v>
      </c>
      <c r="Q1735" s="17">
        <v>0</v>
      </c>
      <c r="R1735" s="17">
        <v>0</v>
      </c>
      <c r="S1735" s="17">
        <v>0</v>
      </c>
      <c r="T1735" s="17">
        <v>0</v>
      </c>
      <c r="U1735" s="105">
        <v>0</v>
      </c>
      <c r="V1735" s="105">
        <v>0</v>
      </c>
      <c r="W1735" s="11">
        <v>0</v>
      </c>
      <c r="X1735" s="11">
        <v>0</v>
      </c>
      <c r="Y1735" s="11">
        <v>0</v>
      </c>
      <c r="Z1735" s="11">
        <f>VLOOKUP(E1735,'[3]Funct. hergr. afsl 2019'!$A$1:$IV$65536,5,FALSE)</f>
        <v>0</v>
      </c>
    </row>
    <row r="1736" spans="1:26" x14ac:dyDescent="0.25">
      <c r="A1736">
        <v>11</v>
      </c>
      <c r="B1736" t="str">
        <f t="shared" si="56"/>
        <v>CCC-052</v>
      </c>
      <c r="C1736" t="s">
        <v>322</v>
      </c>
      <c r="D1736" t="str">
        <f t="shared" si="57"/>
        <v>052</v>
      </c>
      <c r="E1736" t="s">
        <v>485</v>
      </c>
      <c r="F1736" s="17">
        <v>0</v>
      </c>
      <c r="G1736" s="17">
        <v>0</v>
      </c>
      <c r="H1736" s="17">
        <v>0</v>
      </c>
      <c r="I1736" s="17">
        <v>0</v>
      </c>
      <c r="J1736" s="17">
        <v>0</v>
      </c>
      <c r="K1736" s="17">
        <v>0</v>
      </c>
      <c r="L1736" s="17">
        <v>0</v>
      </c>
      <c r="M1736" s="17">
        <v>0</v>
      </c>
      <c r="N1736" s="17">
        <v>0</v>
      </c>
      <c r="O1736" s="17">
        <v>0</v>
      </c>
      <c r="P1736" s="17">
        <v>0</v>
      </c>
      <c r="Q1736" s="17">
        <v>0</v>
      </c>
      <c r="R1736" s="17">
        <v>0</v>
      </c>
      <c r="S1736" s="17">
        <v>0</v>
      </c>
      <c r="T1736" s="17">
        <v>0</v>
      </c>
      <c r="U1736" s="105">
        <v>0</v>
      </c>
      <c r="V1736" s="105">
        <v>0</v>
      </c>
      <c r="W1736" s="11">
        <v>0</v>
      </c>
      <c r="X1736" s="11">
        <v>0</v>
      </c>
      <c r="Y1736" s="11">
        <v>0</v>
      </c>
      <c r="Z1736" s="11">
        <f>VLOOKUP(E1736,'[3]Funct. hergr. afsl 2019'!$A$1:$IV$65536,5,FALSE)</f>
        <v>0</v>
      </c>
    </row>
    <row r="1737" spans="1:26" x14ac:dyDescent="0.25">
      <c r="A1737">
        <v>11</v>
      </c>
      <c r="B1737" t="str">
        <f t="shared" si="56"/>
        <v>CCC-053</v>
      </c>
      <c r="C1737" t="s">
        <v>322</v>
      </c>
      <c r="D1737" t="str">
        <f t="shared" si="57"/>
        <v>053</v>
      </c>
      <c r="E1737" t="s">
        <v>486</v>
      </c>
      <c r="F1737" s="17">
        <v>0</v>
      </c>
      <c r="G1737" s="17">
        <v>0</v>
      </c>
      <c r="H1737" s="17">
        <v>0</v>
      </c>
      <c r="I1737" s="17">
        <v>0</v>
      </c>
      <c r="J1737" s="17">
        <v>0</v>
      </c>
      <c r="K1737" s="17">
        <v>0</v>
      </c>
      <c r="L1737" s="17">
        <v>0</v>
      </c>
      <c r="M1737" s="17">
        <v>0</v>
      </c>
      <c r="N1737" s="17">
        <v>0</v>
      </c>
      <c r="O1737" s="17">
        <v>0</v>
      </c>
      <c r="P1737" s="17">
        <v>0</v>
      </c>
      <c r="Q1737" s="17">
        <v>0</v>
      </c>
      <c r="R1737" s="17">
        <v>0</v>
      </c>
      <c r="S1737" s="17">
        <v>0</v>
      </c>
      <c r="T1737" s="17">
        <v>0</v>
      </c>
      <c r="U1737" s="105">
        <v>0</v>
      </c>
      <c r="V1737" s="105">
        <v>0</v>
      </c>
      <c r="W1737" s="11">
        <v>0</v>
      </c>
      <c r="X1737" s="11">
        <v>0</v>
      </c>
      <c r="Y1737" s="11">
        <v>0</v>
      </c>
      <c r="Z1737" s="11">
        <f>VLOOKUP(E1737,'[3]Funct. hergr. afsl 2019'!$A$1:$IV$65536,5,FALSE)</f>
        <v>0</v>
      </c>
    </row>
    <row r="1738" spans="1:26" x14ac:dyDescent="0.25">
      <c r="A1738">
        <v>11</v>
      </c>
      <c r="B1738" t="str">
        <f t="shared" si="56"/>
        <v>CCC-054</v>
      </c>
      <c r="C1738" t="s">
        <v>322</v>
      </c>
      <c r="D1738" t="str">
        <f t="shared" si="57"/>
        <v>054</v>
      </c>
      <c r="E1738" t="s">
        <v>487</v>
      </c>
      <c r="F1738" s="17">
        <v>0</v>
      </c>
      <c r="G1738" s="17">
        <v>0</v>
      </c>
      <c r="H1738" s="17">
        <v>0</v>
      </c>
      <c r="I1738" s="17">
        <v>0</v>
      </c>
      <c r="J1738" s="17">
        <v>0</v>
      </c>
      <c r="K1738" s="17">
        <v>0</v>
      </c>
      <c r="L1738" s="17">
        <v>0</v>
      </c>
      <c r="M1738" s="17">
        <v>0</v>
      </c>
      <c r="N1738" s="17">
        <v>0</v>
      </c>
      <c r="O1738" s="17">
        <v>0</v>
      </c>
      <c r="P1738" s="17">
        <v>0</v>
      </c>
      <c r="Q1738" s="17">
        <v>0</v>
      </c>
      <c r="R1738" s="17">
        <v>0</v>
      </c>
      <c r="S1738" s="17">
        <v>0</v>
      </c>
      <c r="T1738" s="17">
        <v>0</v>
      </c>
      <c r="U1738" s="105">
        <v>0</v>
      </c>
      <c r="V1738" s="105">
        <v>0</v>
      </c>
      <c r="W1738" s="11">
        <v>0</v>
      </c>
      <c r="X1738" s="11">
        <v>0</v>
      </c>
      <c r="Y1738" s="11">
        <v>0</v>
      </c>
      <c r="Z1738" s="11">
        <f>VLOOKUP(E1738,'[3]Funct. hergr. afsl 2019'!$A$1:$IV$65536,5,FALSE)</f>
        <v>0</v>
      </c>
    </row>
    <row r="1739" spans="1:26" x14ac:dyDescent="0.25">
      <c r="A1739">
        <v>11</v>
      </c>
      <c r="B1739" t="str">
        <f t="shared" si="56"/>
        <v>CCC-0550</v>
      </c>
      <c r="C1739" t="s">
        <v>322</v>
      </c>
      <c r="D1739" t="str">
        <f t="shared" si="57"/>
        <v>0550</v>
      </c>
      <c r="E1739" t="s">
        <v>488</v>
      </c>
      <c r="F1739" s="17">
        <v>0</v>
      </c>
      <c r="G1739" s="17">
        <v>0</v>
      </c>
      <c r="H1739" s="17">
        <v>0</v>
      </c>
      <c r="I1739" s="17">
        <v>0</v>
      </c>
      <c r="J1739" s="17">
        <v>0</v>
      </c>
      <c r="K1739" s="17">
        <v>0</v>
      </c>
      <c r="L1739" s="17">
        <v>0</v>
      </c>
      <c r="M1739" s="17">
        <v>0</v>
      </c>
      <c r="N1739" s="17">
        <v>0</v>
      </c>
      <c r="O1739" s="17">
        <v>0</v>
      </c>
      <c r="P1739" s="17">
        <v>0</v>
      </c>
      <c r="Q1739" s="17">
        <v>0</v>
      </c>
      <c r="R1739" s="17">
        <v>0</v>
      </c>
      <c r="S1739" s="17">
        <v>0</v>
      </c>
      <c r="T1739" s="17">
        <v>0</v>
      </c>
      <c r="U1739" s="105">
        <v>0</v>
      </c>
      <c r="V1739" s="105">
        <v>0</v>
      </c>
      <c r="W1739" s="11">
        <v>0</v>
      </c>
      <c r="X1739" s="11">
        <v>0</v>
      </c>
      <c r="Y1739" s="11">
        <v>0</v>
      </c>
      <c r="Z1739" s="11">
        <f>VLOOKUP(E1739,'[3]Funct. hergr. afsl 2019'!$A$1:$IV$65536,5,FALSE)</f>
        <v>0</v>
      </c>
    </row>
    <row r="1740" spans="1:26" x14ac:dyDescent="0.25">
      <c r="A1740">
        <v>11</v>
      </c>
      <c r="B1740" t="str">
        <f t="shared" si="56"/>
        <v>CCC-0551</v>
      </c>
      <c r="C1740" t="s">
        <v>322</v>
      </c>
      <c r="D1740" t="str">
        <f t="shared" si="57"/>
        <v>0551</v>
      </c>
      <c r="E1740" t="s">
        <v>489</v>
      </c>
      <c r="F1740" s="17">
        <v>0</v>
      </c>
      <c r="G1740" s="17">
        <v>0</v>
      </c>
      <c r="H1740" s="17">
        <v>0</v>
      </c>
      <c r="I1740" s="17">
        <v>0</v>
      </c>
      <c r="J1740" s="17">
        <v>0</v>
      </c>
      <c r="K1740" s="17">
        <v>0</v>
      </c>
      <c r="L1740" s="17">
        <v>0</v>
      </c>
      <c r="M1740" s="17">
        <v>0</v>
      </c>
      <c r="N1740" s="17">
        <v>0</v>
      </c>
      <c r="O1740" s="17">
        <v>0</v>
      </c>
      <c r="P1740" s="17">
        <v>0</v>
      </c>
      <c r="Q1740" s="17">
        <v>0</v>
      </c>
      <c r="R1740" s="17">
        <v>0</v>
      </c>
      <c r="S1740" s="17">
        <v>0</v>
      </c>
      <c r="T1740" s="17">
        <v>0</v>
      </c>
      <c r="U1740" s="105">
        <v>0</v>
      </c>
      <c r="V1740" s="105">
        <v>0</v>
      </c>
      <c r="W1740" s="11">
        <v>0</v>
      </c>
      <c r="X1740" s="11">
        <v>0</v>
      </c>
      <c r="Y1740" s="11">
        <v>0</v>
      </c>
      <c r="Z1740" s="11">
        <f>VLOOKUP(E1740,'[3]Funct. hergr. afsl 2019'!$A$1:$IV$65536,5,FALSE)</f>
        <v>0</v>
      </c>
    </row>
    <row r="1741" spans="1:26" x14ac:dyDescent="0.25">
      <c r="A1741">
        <v>11</v>
      </c>
      <c r="B1741" t="str">
        <f t="shared" si="56"/>
        <v>CCC-0552</v>
      </c>
      <c r="C1741" t="s">
        <v>322</v>
      </c>
      <c r="D1741" t="str">
        <f t="shared" si="57"/>
        <v>0552</v>
      </c>
      <c r="E1741" t="s">
        <v>490</v>
      </c>
      <c r="F1741" s="17">
        <v>0</v>
      </c>
      <c r="G1741" s="17">
        <v>0</v>
      </c>
      <c r="H1741" s="17">
        <v>0</v>
      </c>
      <c r="I1741" s="17">
        <v>0</v>
      </c>
      <c r="J1741" s="17">
        <v>0</v>
      </c>
      <c r="K1741" s="17">
        <v>0</v>
      </c>
      <c r="L1741" s="17">
        <v>0</v>
      </c>
      <c r="M1741" s="17">
        <v>0</v>
      </c>
      <c r="N1741" s="17">
        <v>0</v>
      </c>
      <c r="O1741" s="17">
        <v>0</v>
      </c>
      <c r="P1741" s="17">
        <v>0</v>
      </c>
      <c r="Q1741" s="17">
        <v>0</v>
      </c>
      <c r="R1741" s="17">
        <v>0</v>
      </c>
      <c r="S1741" s="17">
        <v>0</v>
      </c>
      <c r="T1741" s="17">
        <v>0</v>
      </c>
      <c r="U1741" s="105">
        <v>0</v>
      </c>
      <c r="V1741" s="105">
        <v>0</v>
      </c>
      <c r="W1741" s="11">
        <v>0</v>
      </c>
      <c r="X1741" s="11">
        <v>0</v>
      </c>
      <c r="Y1741" s="11">
        <v>0</v>
      </c>
      <c r="Z1741" s="11">
        <f>VLOOKUP(E1741,'[3]Funct. hergr. afsl 2019'!$A$1:$IV$65536,5,FALSE)</f>
        <v>0</v>
      </c>
    </row>
    <row r="1742" spans="1:26" x14ac:dyDescent="0.25">
      <c r="A1742">
        <v>11</v>
      </c>
      <c r="B1742" t="str">
        <f t="shared" si="56"/>
        <v>CCC-0553</v>
      </c>
      <c r="C1742" t="s">
        <v>322</v>
      </c>
      <c r="D1742" t="str">
        <f t="shared" si="57"/>
        <v>0553</v>
      </c>
      <c r="E1742" t="s">
        <v>491</v>
      </c>
      <c r="F1742" s="17">
        <v>0</v>
      </c>
      <c r="G1742" s="17">
        <v>0</v>
      </c>
      <c r="H1742" s="17">
        <v>0</v>
      </c>
      <c r="I1742" s="17">
        <v>0</v>
      </c>
      <c r="J1742" s="17">
        <v>0</v>
      </c>
      <c r="K1742" s="17">
        <v>0</v>
      </c>
      <c r="L1742" s="17">
        <v>0</v>
      </c>
      <c r="M1742" s="17">
        <v>0</v>
      </c>
      <c r="N1742" s="17">
        <v>0</v>
      </c>
      <c r="O1742" s="17">
        <v>0</v>
      </c>
      <c r="P1742" s="17">
        <v>0</v>
      </c>
      <c r="Q1742" s="17">
        <v>0</v>
      </c>
      <c r="R1742" s="17">
        <v>0</v>
      </c>
      <c r="S1742" s="17">
        <v>0</v>
      </c>
      <c r="T1742" s="17">
        <v>0</v>
      </c>
      <c r="U1742" s="105">
        <v>0</v>
      </c>
      <c r="V1742" s="105">
        <v>0</v>
      </c>
      <c r="W1742" s="11">
        <v>0</v>
      </c>
      <c r="X1742" s="11">
        <v>0</v>
      </c>
      <c r="Y1742" s="11">
        <v>0</v>
      </c>
      <c r="Z1742" s="11">
        <f>VLOOKUP(E1742,'[3]Funct. hergr. afsl 2019'!$A$1:$IV$65536,5,FALSE)</f>
        <v>0</v>
      </c>
    </row>
    <row r="1743" spans="1:26" x14ac:dyDescent="0.25">
      <c r="A1743">
        <v>11</v>
      </c>
      <c r="B1743" t="str">
        <f t="shared" si="56"/>
        <v>CCC-0554</v>
      </c>
      <c r="C1743" t="s">
        <v>322</v>
      </c>
      <c r="D1743" t="str">
        <f t="shared" si="57"/>
        <v>0554</v>
      </c>
      <c r="E1743" t="s">
        <v>492</v>
      </c>
      <c r="F1743" s="17">
        <v>0</v>
      </c>
      <c r="G1743" s="17">
        <v>0</v>
      </c>
      <c r="H1743" s="17">
        <v>0</v>
      </c>
      <c r="I1743" s="17">
        <v>0</v>
      </c>
      <c r="J1743" s="17">
        <v>0</v>
      </c>
      <c r="K1743" s="17">
        <v>0</v>
      </c>
      <c r="L1743" s="17">
        <v>0</v>
      </c>
      <c r="M1743" s="17">
        <v>0</v>
      </c>
      <c r="N1743" s="17">
        <v>0</v>
      </c>
      <c r="O1743" s="17">
        <v>0</v>
      </c>
      <c r="P1743" s="17">
        <v>0</v>
      </c>
      <c r="Q1743" s="17">
        <v>0</v>
      </c>
      <c r="R1743" s="17">
        <v>0</v>
      </c>
      <c r="S1743" s="17">
        <v>0</v>
      </c>
      <c r="T1743" s="17">
        <v>0</v>
      </c>
      <c r="U1743" s="105">
        <v>0</v>
      </c>
      <c r="V1743" s="105">
        <v>0</v>
      </c>
      <c r="W1743" s="11">
        <v>0</v>
      </c>
      <c r="X1743" s="11">
        <v>0</v>
      </c>
      <c r="Y1743" s="11">
        <v>0</v>
      </c>
      <c r="Z1743" s="11">
        <f>VLOOKUP(E1743,'[3]Funct. hergr. afsl 2019'!$A$1:$IV$65536,5,FALSE)</f>
        <v>0</v>
      </c>
    </row>
    <row r="1744" spans="1:26" x14ac:dyDescent="0.25">
      <c r="A1744">
        <v>11</v>
      </c>
      <c r="B1744" t="str">
        <f t="shared" si="56"/>
        <v>CCC-056</v>
      </c>
      <c r="C1744" t="s">
        <v>322</v>
      </c>
      <c r="D1744" t="str">
        <f t="shared" si="57"/>
        <v>056</v>
      </c>
      <c r="E1744" t="s">
        <v>493</v>
      </c>
      <c r="F1744" s="17">
        <v>0</v>
      </c>
      <c r="G1744" s="17">
        <v>0</v>
      </c>
      <c r="H1744" s="17">
        <v>0</v>
      </c>
      <c r="I1744" s="17">
        <v>0</v>
      </c>
      <c r="J1744" s="17">
        <v>0</v>
      </c>
      <c r="K1744" s="17">
        <v>0</v>
      </c>
      <c r="L1744" s="17">
        <v>0</v>
      </c>
      <c r="M1744" s="17">
        <v>0</v>
      </c>
      <c r="N1744" s="17">
        <v>0</v>
      </c>
      <c r="O1744" s="17">
        <v>0</v>
      </c>
      <c r="P1744" s="17">
        <v>0</v>
      </c>
      <c r="Q1744" s="17">
        <v>0</v>
      </c>
      <c r="R1744" s="17">
        <v>0</v>
      </c>
      <c r="S1744" s="17">
        <v>0</v>
      </c>
      <c r="T1744" s="17">
        <v>0</v>
      </c>
      <c r="U1744" s="105">
        <v>0</v>
      </c>
      <c r="V1744" s="105">
        <v>0</v>
      </c>
      <c r="W1744" s="11">
        <v>0</v>
      </c>
      <c r="X1744" s="11">
        <v>0</v>
      </c>
      <c r="Y1744" s="11">
        <v>0</v>
      </c>
      <c r="Z1744" s="11">
        <f>VLOOKUP(E1744,'[3]Funct. hergr. afsl 2019'!$A$1:$IV$65536,5,FALSE)</f>
        <v>0</v>
      </c>
    </row>
    <row r="1745" spans="1:26" x14ac:dyDescent="0.25">
      <c r="A1745">
        <v>11</v>
      </c>
      <c r="B1745" t="str">
        <f t="shared" si="56"/>
        <v>CCC-061</v>
      </c>
      <c r="C1745" t="s">
        <v>322</v>
      </c>
      <c r="D1745" t="str">
        <f t="shared" si="57"/>
        <v>061</v>
      </c>
      <c r="E1745" t="s">
        <v>495</v>
      </c>
      <c r="F1745" s="17">
        <v>0</v>
      </c>
      <c r="G1745" s="17">
        <v>0</v>
      </c>
      <c r="H1745" s="17">
        <v>0</v>
      </c>
      <c r="I1745" s="17">
        <v>0</v>
      </c>
      <c r="J1745" s="17">
        <v>0</v>
      </c>
      <c r="K1745" s="17">
        <v>0</v>
      </c>
      <c r="L1745" s="17">
        <v>0</v>
      </c>
      <c r="M1745" s="17">
        <v>0</v>
      </c>
      <c r="N1745" s="17">
        <v>0</v>
      </c>
      <c r="O1745" s="17">
        <v>0</v>
      </c>
      <c r="P1745" s="17">
        <v>0</v>
      </c>
      <c r="Q1745" s="17">
        <v>0</v>
      </c>
      <c r="R1745" s="17">
        <v>0</v>
      </c>
      <c r="S1745" s="17">
        <v>0</v>
      </c>
      <c r="T1745" s="17">
        <v>0</v>
      </c>
      <c r="U1745" s="105">
        <v>0</v>
      </c>
      <c r="V1745" s="105">
        <v>0</v>
      </c>
      <c r="W1745" s="11">
        <v>0</v>
      </c>
      <c r="X1745" s="11">
        <v>0</v>
      </c>
      <c r="Y1745" s="11">
        <v>0</v>
      </c>
      <c r="Z1745" s="11">
        <f>VLOOKUP(E1745,'[3]Funct. hergr. afsl 2019'!$A$1:$IV$65536,5,FALSE)</f>
        <v>0</v>
      </c>
    </row>
    <row r="1746" spans="1:26" x14ac:dyDescent="0.25">
      <c r="A1746">
        <v>11</v>
      </c>
      <c r="B1746" t="str">
        <f t="shared" si="56"/>
        <v>CCC-062</v>
      </c>
      <c r="C1746" t="s">
        <v>322</v>
      </c>
      <c r="D1746" t="str">
        <f t="shared" si="57"/>
        <v>062</v>
      </c>
      <c r="E1746" t="s">
        <v>496</v>
      </c>
      <c r="F1746" s="17">
        <v>0</v>
      </c>
      <c r="G1746" s="17">
        <v>0</v>
      </c>
      <c r="H1746" s="17">
        <v>0</v>
      </c>
      <c r="I1746" s="17">
        <v>0</v>
      </c>
      <c r="J1746" s="17">
        <v>0</v>
      </c>
      <c r="K1746" s="17">
        <v>0</v>
      </c>
      <c r="L1746" s="17">
        <v>0</v>
      </c>
      <c r="M1746" s="17">
        <v>0</v>
      </c>
      <c r="N1746" s="17">
        <v>0</v>
      </c>
      <c r="O1746" s="17">
        <v>0</v>
      </c>
      <c r="P1746" s="17">
        <v>0</v>
      </c>
      <c r="Q1746" s="17">
        <v>0</v>
      </c>
      <c r="R1746" s="17">
        <v>0</v>
      </c>
      <c r="S1746" s="17">
        <v>0</v>
      </c>
      <c r="T1746" s="17">
        <v>0</v>
      </c>
      <c r="U1746" s="105">
        <v>0</v>
      </c>
      <c r="V1746" s="105">
        <v>0</v>
      </c>
      <c r="W1746" s="11">
        <v>0</v>
      </c>
      <c r="X1746" s="11">
        <v>0</v>
      </c>
      <c r="Y1746" s="11">
        <v>0</v>
      </c>
      <c r="Z1746" s="11">
        <f>VLOOKUP(E1746,'[3]Funct. hergr. afsl 2019'!$A$1:$IV$65536,5,FALSE)</f>
        <v>0</v>
      </c>
    </row>
    <row r="1747" spans="1:26" x14ac:dyDescent="0.25">
      <c r="A1747">
        <v>11</v>
      </c>
      <c r="B1747" t="str">
        <f t="shared" si="56"/>
        <v>CCC-063</v>
      </c>
      <c r="C1747" t="s">
        <v>322</v>
      </c>
      <c r="D1747" t="str">
        <f t="shared" si="57"/>
        <v>063</v>
      </c>
      <c r="E1747" t="s">
        <v>497</v>
      </c>
      <c r="F1747" s="17">
        <v>0</v>
      </c>
      <c r="G1747" s="17">
        <v>0</v>
      </c>
      <c r="H1747" s="17">
        <v>0</v>
      </c>
      <c r="I1747" s="17">
        <v>0</v>
      </c>
      <c r="J1747" s="17">
        <v>0</v>
      </c>
      <c r="K1747" s="17">
        <v>0</v>
      </c>
      <c r="L1747" s="17">
        <v>0</v>
      </c>
      <c r="M1747" s="17">
        <v>0</v>
      </c>
      <c r="N1747" s="17">
        <v>0</v>
      </c>
      <c r="O1747" s="17">
        <v>0</v>
      </c>
      <c r="P1747" s="17">
        <v>0</v>
      </c>
      <c r="Q1747" s="17">
        <v>0</v>
      </c>
      <c r="R1747" s="17">
        <v>0</v>
      </c>
      <c r="S1747" s="17">
        <v>0</v>
      </c>
      <c r="T1747" s="17">
        <v>0</v>
      </c>
      <c r="U1747" s="105">
        <v>0</v>
      </c>
      <c r="V1747" s="105">
        <v>0</v>
      </c>
      <c r="W1747" s="11">
        <v>0</v>
      </c>
      <c r="X1747" s="11">
        <v>0</v>
      </c>
      <c r="Y1747" s="11">
        <v>0</v>
      </c>
      <c r="Z1747" s="11">
        <f>VLOOKUP(E1747,'[3]Funct. hergr. afsl 2019'!$A$1:$IV$65536,5,FALSE)</f>
        <v>0</v>
      </c>
    </row>
    <row r="1748" spans="1:26" x14ac:dyDescent="0.25">
      <c r="A1748">
        <v>11</v>
      </c>
      <c r="B1748" t="str">
        <f t="shared" si="56"/>
        <v>CCC-064</v>
      </c>
      <c r="C1748" t="s">
        <v>322</v>
      </c>
      <c r="D1748" t="str">
        <f t="shared" si="57"/>
        <v>064</v>
      </c>
      <c r="E1748" t="s">
        <v>498</v>
      </c>
      <c r="F1748" s="17">
        <v>0</v>
      </c>
      <c r="G1748" s="17">
        <v>0</v>
      </c>
      <c r="H1748" s="17">
        <v>0</v>
      </c>
      <c r="I1748" s="17">
        <v>0</v>
      </c>
      <c r="J1748" s="17">
        <v>0</v>
      </c>
      <c r="K1748" s="17">
        <v>0</v>
      </c>
      <c r="L1748" s="17">
        <v>0</v>
      </c>
      <c r="M1748" s="17">
        <v>0</v>
      </c>
      <c r="N1748" s="17">
        <v>0</v>
      </c>
      <c r="O1748" s="17">
        <v>0</v>
      </c>
      <c r="P1748" s="17">
        <v>0</v>
      </c>
      <c r="Q1748" s="17">
        <v>0</v>
      </c>
      <c r="R1748" s="17">
        <v>0</v>
      </c>
      <c r="S1748" s="17">
        <v>0</v>
      </c>
      <c r="T1748" s="17">
        <v>0</v>
      </c>
      <c r="U1748" s="105">
        <v>0</v>
      </c>
      <c r="V1748" s="105">
        <v>0</v>
      </c>
      <c r="W1748" s="11">
        <v>0</v>
      </c>
      <c r="X1748" s="11">
        <v>0</v>
      </c>
      <c r="Y1748" s="11">
        <v>0</v>
      </c>
      <c r="Z1748" s="11">
        <f>VLOOKUP(E1748,'[3]Funct. hergr. afsl 2019'!$A$1:$IV$65536,5,FALSE)</f>
        <v>0</v>
      </c>
    </row>
    <row r="1749" spans="1:26" x14ac:dyDescent="0.25">
      <c r="A1749">
        <v>11</v>
      </c>
      <c r="B1749" t="str">
        <f t="shared" si="56"/>
        <v>CCC-0650</v>
      </c>
      <c r="C1749" t="s">
        <v>322</v>
      </c>
      <c r="D1749" t="str">
        <f t="shared" si="57"/>
        <v>0650</v>
      </c>
      <c r="E1749" t="s">
        <v>499</v>
      </c>
      <c r="F1749" s="17">
        <v>0</v>
      </c>
      <c r="G1749" s="17">
        <v>0</v>
      </c>
      <c r="H1749" s="17">
        <v>0</v>
      </c>
      <c r="I1749" s="17">
        <v>0</v>
      </c>
      <c r="J1749" s="17">
        <v>0</v>
      </c>
      <c r="K1749" s="17">
        <v>0</v>
      </c>
      <c r="L1749" s="17">
        <v>0</v>
      </c>
      <c r="M1749" s="17">
        <v>0</v>
      </c>
      <c r="N1749" s="17">
        <v>0</v>
      </c>
      <c r="O1749" s="17">
        <v>0</v>
      </c>
      <c r="P1749" s="17">
        <v>0</v>
      </c>
      <c r="Q1749" s="17">
        <v>0</v>
      </c>
      <c r="R1749" s="17">
        <v>0</v>
      </c>
      <c r="S1749" s="17">
        <v>0</v>
      </c>
      <c r="T1749" s="17">
        <v>0</v>
      </c>
      <c r="U1749" s="105">
        <v>0</v>
      </c>
      <c r="V1749" s="105">
        <v>0</v>
      </c>
      <c r="W1749" s="11">
        <v>0</v>
      </c>
      <c r="X1749" s="11">
        <v>0</v>
      </c>
      <c r="Y1749" s="11">
        <v>0</v>
      </c>
      <c r="Z1749" s="11">
        <f>VLOOKUP(E1749,'[3]Funct. hergr. afsl 2019'!$A$1:$IV$65536,5,FALSE)</f>
        <v>0</v>
      </c>
    </row>
    <row r="1750" spans="1:26" x14ac:dyDescent="0.25">
      <c r="A1750">
        <v>11</v>
      </c>
      <c r="B1750" t="str">
        <f t="shared" si="56"/>
        <v>CCC-0651</v>
      </c>
      <c r="C1750" t="s">
        <v>322</v>
      </c>
      <c r="D1750" t="str">
        <f t="shared" si="57"/>
        <v>0651</v>
      </c>
      <c r="E1750" t="s">
        <v>500</v>
      </c>
      <c r="F1750" s="17">
        <v>0</v>
      </c>
      <c r="G1750" s="17">
        <v>0</v>
      </c>
      <c r="H1750" s="17">
        <v>0</v>
      </c>
      <c r="I1750" s="17">
        <v>0</v>
      </c>
      <c r="J1750" s="17">
        <v>0</v>
      </c>
      <c r="K1750" s="17">
        <v>0</v>
      </c>
      <c r="L1750" s="17">
        <v>0</v>
      </c>
      <c r="M1750" s="17">
        <v>0</v>
      </c>
      <c r="N1750" s="17">
        <v>0</v>
      </c>
      <c r="O1750" s="17">
        <v>0</v>
      </c>
      <c r="P1750" s="17">
        <v>0</v>
      </c>
      <c r="Q1750" s="17">
        <v>0</v>
      </c>
      <c r="R1750" s="17">
        <v>0</v>
      </c>
      <c r="S1750" s="17">
        <v>0</v>
      </c>
      <c r="T1750" s="17">
        <v>0</v>
      </c>
      <c r="U1750" s="105">
        <v>0</v>
      </c>
      <c r="V1750" s="105">
        <v>0</v>
      </c>
      <c r="W1750" s="11">
        <v>0</v>
      </c>
      <c r="X1750" s="11">
        <v>0</v>
      </c>
      <c r="Y1750" s="11">
        <v>0</v>
      </c>
      <c r="Z1750" s="11">
        <f>VLOOKUP(E1750,'[3]Funct. hergr. afsl 2019'!$A$1:$IV$65536,5,FALSE)</f>
        <v>0</v>
      </c>
    </row>
    <row r="1751" spans="1:26" x14ac:dyDescent="0.25">
      <c r="A1751">
        <v>11</v>
      </c>
      <c r="B1751" t="str">
        <f t="shared" si="56"/>
        <v>CCC-0652</v>
      </c>
      <c r="C1751" t="s">
        <v>322</v>
      </c>
      <c r="D1751" t="str">
        <f t="shared" si="57"/>
        <v>0652</v>
      </c>
      <c r="E1751" t="s">
        <v>501</v>
      </c>
      <c r="F1751" s="17">
        <v>0</v>
      </c>
      <c r="G1751" s="17">
        <v>0</v>
      </c>
      <c r="H1751" s="17">
        <v>0</v>
      </c>
      <c r="I1751" s="17">
        <v>0</v>
      </c>
      <c r="J1751" s="17">
        <v>0</v>
      </c>
      <c r="K1751" s="17">
        <v>0</v>
      </c>
      <c r="L1751" s="17">
        <v>0</v>
      </c>
      <c r="M1751" s="17">
        <v>0</v>
      </c>
      <c r="N1751" s="17">
        <v>0</v>
      </c>
      <c r="O1751" s="17">
        <v>0</v>
      </c>
      <c r="P1751" s="17">
        <v>0</v>
      </c>
      <c r="Q1751" s="17">
        <v>0</v>
      </c>
      <c r="R1751" s="17">
        <v>0</v>
      </c>
      <c r="S1751" s="17">
        <v>0</v>
      </c>
      <c r="T1751" s="17">
        <v>0</v>
      </c>
      <c r="U1751" s="105">
        <v>0</v>
      </c>
      <c r="V1751" s="105">
        <v>0</v>
      </c>
      <c r="W1751" s="11">
        <v>0</v>
      </c>
      <c r="X1751" s="11">
        <v>0</v>
      </c>
      <c r="Y1751" s="11">
        <v>0</v>
      </c>
      <c r="Z1751" s="11">
        <f>VLOOKUP(E1751,'[3]Funct. hergr. afsl 2019'!$A$1:$IV$65536,5,FALSE)</f>
        <v>0</v>
      </c>
    </row>
    <row r="1752" spans="1:26" x14ac:dyDescent="0.25">
      <c r="A1752">
        <v>11</v>
      </c>
      <c r="B1752" t="str">
        <f t="shared" si="56"/>
        <v>CCC-0653</v>
      </c>
      <c r="C1752" t="s">
        <v>322</v>
      </c>
      <c r="D1752" t="str">
        <f t="shared" si="57"/>
        <v>0653</v>
      </c>
      <c r="E1752" t="s">
        <v>502</v>
      </c>
      <c r="F1752" s="17">
        <v>0</v>
      </c>
      <c r="G1752" s="17">
        <v>0</v>
      </c>
      <c r="H1752" s="17">
        <v>0</v>
      </c>
      <c r="I1752" s="17">
        <v>0</v>
      </c>
      <c r="J1752" s="17">
        <v>0</v>
      </c>
      <c r="K1752" s="17">
        <v>0</v>
      </c>
      <c r="L1752" s="17">
        <v>0</v>
      </c>
      <c r="M1752" s="17">
        <v>0</v>
      </c>
      <c r="N1752" s="17">
        <v>0</v>
      </c>
      <c r="O1752" s="17">
        <v>0</v>
      </c>
      <c r="P1752" s="17">
        <v>0</v>
      </c>
      <c r="Q1752" s="17">
        <v>0</v>
      </c>
      <c r="R1752" s="17">
        <v>0</v>
      </c>
      <c r="S1752" s="17">
        <v>0</v>
      </c>
      <c r="T1752" s="17">
        <v>0</v>
      </c>
      <c r="U1752" s="105">
        <v>0</v>
      </c>
      <c r="V1752" s="105">
        <v>0</v>
      </c>
      <c r="W1752" s="11">
        <v>0</v>
      </c>
      <c r="X1752" s="11">
        <v>0</v>
      </c>
      <c r="Y1752" s="11">
        <v>0</v>
      </c>
      <c r="Z1752" s="11">
        <f>VLOOKUP(E1752,'[3]Funct. hergr. afsl 2019'!$A$1:$IV$65536,5,FALSE)</f>
        <v>0</v>
      </c>
    </row>
    <row r="1753" spans="1:26" x14ac:dyDescent="0.25">
      <c r="A1753">
        <v>11</v>
      </c>
      <c r="B1753" t="str">
        <f t="shared" si="56"/>
        <v>CCC-0654</v>
      </c>
      <c r="C1753" t="s">
        <v>322</v>
      </c>
      <c r="D1753" t="str">
        <f t="shared" si="57"/>
        <v>0654</v>
      </c>
      <c r="E1753" t="s">
        <v>503</v>
      </c>
      <c r="F1753" s="17">
        <v>0</v>
      </c>
      <c r="G1753" s="17">
        <v>0</v>
      </c>
      <c r="H1753" s="17">
        <v>0</v>
      </c>
      <c r="I1753" s="17">
        <v>0</v>
      </c>
      <c r="J1753" s="17">
        <v>0</v>
      </c>
      <c r="K1753" s="17">
        <v>0</v>
      </c>
      <c r="L1753" s="17">
        <v>0</v>
      </c>
      <c r="M1753" s="17">
        <v>0</v>
      </c>
      <c r="N1753" s="17">
        <v>0</v>
      </c>
      <c r="O1753" s="17">
        <v>0</v>
      </c>
      <c r="P1753" s="17">
        <v>0</v>
      </c>
      <c r="Q1753" s="17">
        <v>0</v>
      </c>
      <c r="R1753" s="17">
        <v>0</v>
      </c>
      <c r="S1753" s="17">
        <v>0</v>
      </c>
      <c r="T1753" s="17">
        <v>0</v>
      </c>
      <c r="U1753" s="105">
        <v>0</v>
      </c>
      <c r="V1753" s="105">
        <v>0</v>
      </c>
      <c r="W1753" s="11">
        <v>0</v>
      </c>
      <c r="X1753" s="11">
        <v>0</v>
      </c>
      <c r="Y1753" s="11">
        <v>0</v>
      </c>
      <c r="Z1753" s="11">
        <f>VLOOKUP(E1753,'[3]Funct. hergr. afsl 2019'!$A$1:$IV$65536,5,FALSE)</f>
        <v>0</v>
      </c>
    </row>
    <row r="1754" spans="1:26" x14ac:dyDescent="0.25">
      <c r="A1754">
        <v>11</v>
      </c>
      <c r="B1754" t="str">
        <f t="shared" si="56"/>
        <v>CCC-066</v>
      </c>
      <c r="C1754" t="s">
        <v>322</v>
      </c>
      <c r="D1754" t="str">
        <f t="shared" si="57"/>
        <v>066</v>
      </c>
      <c r="E1754" t="s">
        <v>504</v>
      </c>
      <c r="F1754" s="17">
        <v>0</v>
      </c>
      <c r="G1754" s="17">
        <v>0</v>
      </c>
      <c r="H1754" s="17">
        <v>0</v>
      </c>
      <c r="I1754" s="17">
        <v>0</v>
      </c>
      <c r="J1754" s="17">
        <v>0</v>
      </c>
      <c r="K1754" s="17">
        <v>0</v>
      </c>
      <c r="L1754" s="17">
        <v>0</v>
      </c>
      <c r="M1754" s="17">
        <v>0</v>
      </c>
      <c r="N1754" s="17">
        <v>0</v>
      </c>
      <c r="O1754" s="17">
        <v>0</v>
      </c>
      <c r="P1754" s="17">
        <v>0</v>
      </c>
      <c r="Q1754" s="17">
        <v>0</v>
      </c>
      <c r="R1754" s="17">
        <v>0</v>
      </c>
      <c r="S1754" s="17">
        <v>0</v>
      </c>
      <c r="T1754" s="17">
        <v>0</v>
      </c>
      <c r="U1754" s="105">
        <v>0</v>
      </c>
      <c r="V1754" s="105">
        <v>0</v>
      </c>
      <c r="W1754" s="11">
        <v>0</v>
      </c>
      <c r="X1754" s="11">
        <v>0</v>
      </c>
      <c r="Y1754" s="11">
        <v>0</v>
      </c>
      <c r="Z1754" s="11">
        <f>VLOOKUP(E1754,'[3]Funct. hergr. afsl 2019'!$A$1:$IV$65536,5,FALSE)</f>
        <v>0</v>
      </c>
    </row>
    <row r="1755" spans="1:26" x14ac:dyDescent="0.25">
      <c r="A1755">
        <v>11</v>
      </c>
      <c r="B1755" t="str">
        <f t="shared" si="56"/>
        <v>CCC-070</v>
      </c>
      <c r="C1755" t="s">
        <v>322</v>
      </c>
      <c r="D1755" t="str">
        <f t="shared" si="57"/>
        <v>070</v>
      </c>
      <c r="E1755" t="s">
        <v>506</v>
      </c>
      <c r="F1755" s="17">
        <v>851</v>
      </c>
      <c r="G1755" s="17">
        <v>851</v>
      </c>
      <c r="H1755" s="17">
        <v>616</v>
      </c>
      <c r="I1755" s="17">
        <v>616</v>
      </c>
      <c r="J1755" s="17">
        <v>467</v>
      </c>
      <c r="K1755" s="17">
        <v>467</v>
      </c>
      <c r="L1755" s="17">
        <v>763</v>
      </c>
      <c r="M1755" s="17">
        <v>763</v>
      </c>
      <c r="N1755" s="17">
        <v>850</v>
      </c>
      <c r="O1755" s="17">
        <v>850</v>
      </c>
      <c r="P1755" s="17">
        <v>1097</v>
      </c>
      <c r="Q1755" s="17">
        <v>1097</v>
      </c>
      <c r="R1755" s="17">
        <v>1086</v>
      </c>
      <c r="S1755" s="17">
        <v>1086</v>
      </c>
      <c r="T1755" s="17">
        <v>27960</v>
      </c>
      <c r="U1755" s="105">
        <v>27960</v>
      </c>
      <c r="V1755" s="105">
        <v>1200</v>
      </c>
      <c r="W1755" s="11">
        <v>1261</v>
      </c>
      <c r="X1755" s="11">
        <v>25185</v>
      </c>
      <c r="Y1755" s="11">
        <v>4873</v>
      </c>
      <c r="Z1755" s="11">
        <f>VLOOKUP(E1755,'[3]Funct. hergr. afsl 2019'!$A$1:$IV$65536,5,FALSE)</f>
        <v>26658</v>
      </c>
    </row>
    <row r="1756" spans="1:26" x14ac:dyDescent="0.25">
      <c r="A1756">
        <v>11</v>
      </c>
      <c r="B1756" t="str">
        <f t="shared" si="56"/>
        <v>CCC-0710</v>
      </c>
      <c r="C1756" t="s">
        <v>322</v>
      </c>
      <c r="D1756" t="str">
        <f t="shared" si="57"/>
        <v>0710</v>
      </c>
      <c r="E1756" t="s">
        <v>507</v>
      </c>
      <c r="F1756" s="17">
        <v>0</v>
      </c>
      <c r="G1756" s="17">
        <v>0</v>
      </c>
      <c r="H1756" s="17">
        <v>0</v>
      </c>
      <c r="I1756" s="17">
        <v>0</v>
      </c>
      <c r="J1756" s="17">
        <v>0</v>
      </c>
      <c r="K1756" s="17">
        <v>0</v>
      </c>
      <c r="L1756" s="17">
        <v>0</v>
      </c>
      <c r="M1756" s="17">
        <v>0</v>
      </c>
      <c r="N1756" s="17">
        <v>0</v>
      </c>
      <c r="O1756" s="17">
        <v>0</v>
      </c>
      <c r="P1756" s="17">
        <v>0</v>
      </c>
      <c r="Q1756" s="17">
        <v>0</v>
      </c>
      <c r="R1756" s="17">
        <v>0</v>
      </c>
      <c r="S1756" s="17">
        <v>0</v>
      </c>
      <c r="T1756" s="17">
        <v>3017</v>
      </c>
      <c r="U1756" s="105">
        <v>3017</v>
      </c>
      <c r="V1756" s="105">
        <v>3696</v>
      </c>
      <c r="W1756" s="11">
        <v>0</v>
      </c>
      <c r="X1756" s="11">
        <v>166</v>
      </c>
      <c r="Y1756" s="11">
        <v>4076</v>
      </c>
      <c r="Z1756" s="11">
        <f>VLOOKUP(E1756,'[3]Funct. hergr. afsl 2019'!$A$1:$IV$65536,5,FALSE)</f>
        <v>0</v>
      </c>
    </row>
    <row r="1757" spans="1:26" x14ac:dyDescent="0.25">
      <c r="A1757">
        <v>11</v>
      </c>
      <c r="B1757" t="str">
        <f t="shared" si="56"/>
        <v>CCC-0711</v>
      </c>
      <c r="C1757" t="s">
        <v>322</v>
      </c>
      <c r="D1757" t="str">
        <f t="shared" si="57"/>
        <v>0711</v>
      </c>
      <c r="E1757" t="s">
        <v>508</v>
      </c>
      <c r="F1757" s="17">
        <v>0</v>
      </c>
      <c r="G1757" s="17">
        <v>0</v>
      </c>
      <c r="H1757" s="17">
        <v>0</v>
      </c>
      <c r="I1757" s="17">
        <v>0</v>
      </c>
      <c r="J1757" s="17">
        <v>0</v>
      </c>
      <c r="K1757" s="17">
        <v>0</v>
      </c>
      <c r="L1757" s="17">
        <v>0</v>
      </c>
      <c r="M1757" s="17">
        <v>0</v>
      </c>
      <c r="N1757" s="17">
        <v>0</v>
      </c>
      <c r="O1757" s="17">
        <v>0</v>
      </c>
      <c r="P1757" s="17">
        <v>0</v>
      </c>
      <c r="Q1757" s="17">
        <v>0</v>
      </c>
      <c r="R1757" s="17">
        <v>0</v>
      </c>
      <c r="S1757" s="17">
        <v>0</v>
      </c>
      <c r="T1757" s="17">
        <v>0</v>
      </c>
      <c r="U1757" s="105">
        <v>0</v>
      </c>
      <c r="V1757" s="105">
        <v>0</v>
      </c>
      <c r="W1757" s="11">
        <v>0</v>
      </c>
      <c r="X1757" s="11">
        <v>0</v>
      </c>
      <c r="Y1757" s="11">
        <v>0</v>
      </c>
      <c r="Z1757" s="11">
        <f>VLOOKUP(E1757,'[3]Funct. hergr. afsl 2019'!$A$1:$IV$65536,5,FALSE)</f>
        <v>0</v>
      </c>
    </row>
    <row r="1758" spans="1:26" x14ac:dyDescent="0.25">
      <c r="A1758">
        <v>11</v>
      </c>
      <c r="B1758" t="str">
        <f t="shared" si="56"/>
        <v>CCC-0712</v>
      </c>
      <c r="C1758" t="s">
        <v>322</v>
      </c>
      <c r="D1758" t="str">
        <f t="shared" si="57"/>
        <v>0712</v>
      </c>
      <c r="E1758" t="s">
        <v>509</v>
      </c>
      <c r="F1758" s="17">
        <v>0</v>
      </c>
      <c r="G1758" s="17">
        <v>0</v>
      </c>
      <c r="H1758" s="17">
        <v>0</v>
      </c>
      <c r="I1758" s="17">
        <v>0</v>
      </c>
      <c r="J1758" s="17">
        <v>0</v>
      </c>
      <c r="K1758" s="17">
        <v>0</v>
      </c>
      <c r="L1758" s="17">
        <v>0</v>
      </c>
      <c r="M1758" s="17">
        <v>0</v>
      </c>
      <c r="N1758" s="17">
        <v>0</v>
      </c>
      <c r="O1758" s="17">
        <v>0</v>
      </c>
      <c r="P1758" s="17">
        <v>0</v>
      </c>
      <c r="Q1758" s="17">
        <v>0</v>
      </c>
      <c r="R1758" s="17">
        <v>0</v>
      </c>
      <c r="S1758" s="17">
        <v>0</v>
      </c>
      <c r="T1758" s="17">
        <v>0</v>
      </c>
      <c r="U1758" s="105">
        <v>0</v>
      </c>
      <c r="V1758" s="105">
        <v>0</v>
      </c>
      <c r="W1758" s="11">
        <v>0</v>
      </c>
      <c r="X1758" s="11">
        <v>0</v>
      </c>
      <c r="Y1758" s="11">
        <v>0</v>
      </c>
      <c r="Z1758" s="11">
        <f>VLOOKUP(E1758,'[3]Funct. hergr. afsl 2019'!$A$1:$IV$65536,5,FALSE)</f>
        <v>0</v>
      </c>
    </row>
    <row r="1759" spans="1:26" x14ac:dyDescent="0.25">
      <c r="A1759">
        <v>11</v>
      </c>
      <c r="B1759" t="str">
        <f t="shared" si="56"/>
        <v>CCC-0713</v>
      </c>
      <c r="C1759" t="s">
        <v>322</v>
      </c>
      <c r="D1759" t="str">
        <f t="shared" si="57"/>
        <v>0713</v>
      </c>
      <c r="E1759" t="s">
        <v>510</v>
      </c>
      <c r="F1759" s="17">
        <v>0</v>
      </c>
      <c r="G1759" s="17">
        <v>0</v>
      </c>
      <c r="H1759" s="17">
        <v>0</v>
      </c>
      <c r="I1759" s="17">
        <v>0</v>
      </c>
      <c r="J1759" s="17">
        <v>0</v>
      </c>
      <c r="K1759" s="17">
        <v>0</v>
      </c>
      <c r="L1759" s="17">
        <v>0</v>
      </c>
      <c r="M1759" s="17">
        <v>0</v>
      </c>
      <c r="N1759" s="17">
        <v>0</v>
      </c>
      <c r="O1759" s="17">
        <v>0</v>
      </c>
      <c r="P1759" s="17">
        <v>0</v>
      </c>
      <c r="Q1759" s="17">
        <v>0</v>
      </c>
      <c r="R1759" s="17">
        <v>0</v>
      </c>
      <c r="S1759" s="17">
        <v>0</v>
      </c>
      <c r="T1759" s="17">
        <v>0</v>
      </c>
      <c r="U1759" s="105">
        <v>0</v>
      </c>
      <c r="V1759" s="105">
        <v>0</v>
      </c>
      <c r="W1759" s="11">
        <v>0</v>
      </c>
      <c r="X1759" s="11">
        <v>0</v>
      </c>
      <c r="Y1759" s="11">
        <v>0</v>
      </c>
      <c r="Z1759" s="11">
        <f>VLOOKUP(E1759,'[3]Funct. hergr. afsl 2019'!$A$1:$IV$65536,5,FALSE)</f>
        <v>0</v>
      </c>
    </row>
    <row r="1760" spans="1:26" x14ac:dyDescent="0.25">
      <c r="A1760">
        <v>11</v>
      </c>
      <c r="B1760" t="str">
        <f t="shared" si="56"/>
        <v>CCC-0720</v>
      </c>
      <c r="C1760" t="s">
        <v>322</v>
      </c>
      <c r="D1760" t="str">
        <f t="shared" si="57"/>
        <v>0720</v>
      </c>
      <c r="E1760" t="s">
        <v>511</v>
      </c>
      <c r="F1760" s="17">
        <v>0</v>
      </c>
      <c r="G1760" s="17">
        <v>0</v>
      </c>
      <c r="H1760" s="17">
        <v>0</v>
      </c>
      <c r="I1760" s="17">
        <v>0</v>
      </c>
      <c r="J1760" s="17">
        <v>0</v>
      </c>
      <c r="K1760" s="17">
        <v>0</v>
      </c>
      <c r="L1760" s="17">
        <v>0</v>
      </c>
      <c r="M1760" s="17">
        <v>0</v>
      </c>
      <c r="N1760" s="17">
        <v>0</v>
      </c>
      <c r="O1760" s="17">
        <v>0</v>
      </c>
      <c r="P1760" s="17">
        <v>0</v>
      </c>
      <c r="Q1760" s="17">
        <v>0</v>
      </c>
      <c r="R1760" s="17">
        <v>0</v>
      </c>
      <c r="S1760" s="17">
        <v>0</v>
      </c>
      <c r="T1760" s="17">
        <v>21687</v>
      </c>
      <c r="U1760" s="105">
        <v>21687</v>
      </c>
      <c r="V1760" s="105">
        <v>5315</v>
      </c>
      <c r="W1760" s="11">
        <v>9273</v>
      </c>
      <c r="X1760" s="11">
        <v>15538</v>
      </c>
      <c r="Y1760" s="11">
        <v>7563</v>
      </c>
      <c r="Z1760" s="11">
        <f>VLOOKUP(E1760,'[3]Funct. hergr. afsl 2019'!$A$1:$IV$65536,5,FALSE)</f>
        <v>0</v>
      </c>
    </row>
    <row r="1761" spans="1:26" x14ac:dyDescent="0.25">
      <c r="A1761">
        <v>11</v>
      </c>
      <c r="B1761" t="str">
        <f t="shared" si="56"/>
        <v>CCC-0721</v>
      </c>
      <c r="C1761" t="s">
        <v>322</v>
      </c>
      <c r="D1761" t="str">
        <f t="shared" si="57"/>
        <v>0721</v>
      </c>
      <c r="E1761" t="s">
        <v>512</v>
      </c>
      <c r="F1761" s="17">
        <v>0</v>
      </c>
      <c r="G1761" s="17">
        <v>0</v>
      </c>
      <c r="H1761" s="17">
        <v>0</v>
      </c>
      <c r="I1761" s="17">
        <v>0</v>
      </c>
      <c r="J1761" s="17">
        <v>0</v>
      </c>
      <c r="K1761" s="17">
        <v>0</v>
      </c>
      <c r="L1761" s="17">
        <v>0</v>
      </c>
      <c r="M1761" s="17">
        <v>0</v>
      </c>
      <c r="N1761" s="17">
        <v>0</v>
      </c>
      <c r="O1761" s="17">
        <v>0</v>
      </c>
      <c r="P1761" s="17">
        <v>1235</v>
      </c>
      <c r="Q1761" s="17">
        <v>1235</v>
      </c>
      <c r="R1761" s="17">
        <v>1534</v>
      </c>
      <c r="S1761" s="17">
        <v>1534</v>
      </c>
      <c r="T1761" s="17">
        <v>0</v>
      </c>
      <c r="U1761" s="105">
        <v>0</v>
      </c>
      <c r="V1761" s="105">
        <v>0</v>
      </c>
      <c r="W1761" s="11">
        <v>0</v>
      </c>
      <c r="X1761" s="11">
        <v>0</v>
      </c>
      <c r="Y1761" s="11">
        <v>0</v>
      </c>
      <c r="Z1761" s="11">
        <f>VLOOKUP(E1761,'[3]Funct. hergr. afsl 2019'!$A$1:$IV$65536,5,FALSE)</f>
        <v>0</v>
      </c>
    </row>
    <row r="1762" spans="1:26" x14ac:dyDescent="0.25">
      <c r="A1762">
        <v>11</v>
      </c>
      <c r="B1762" t="str">
        <f t="shared" si="56"/>
        <v>CCC-0722</v>
      </c>
      <c r="C1762" t="s">
        <v>322</v>
      </c>
      <c r="D1762" t="str">
        <f t="shared" si="57"/>
        <v>0722</v>
      </c>
      <c r="E1762" t="s">
        <v>513</v>
      </c>
      <c r="F1762" s="17">
        <v>0</v>
      </c>
      <c r="G1762" s="17">
        <v>0</v>
      </c>
      <c r="H1762" s="17">
        <v>0</v>
      </c>
      <c r="I1762" s="17">
        <v>0</v>
      </c>
      <c r="J1762" s="17">
        <v>0</v>
      </c>
      <c r="K1762" s="17">
        <v>0</v>
      </c>
      <c r="L1762" s="17">
        <v>0</v>
      </c>
      <c r="M1762" s="17">
        <v>0</v>
      </c>
      <c r="N1762" s="17">
        <v>0</v>
      </c>
      <c r="O1762" s="17">
        <v>0</v>
      </c>
      <c r="P1762" s="17">
        <v>0</v>
      </c>
      <c r="Q1762" s="17">
        <v>0</v>
      </c>
      <c r="R1762" s="17">
        <v>0</v>
      </c>
      <c r="S1762" s="17">
        <v>0</v>
      </c>
      <c r="T1762" s="17">
        <v>0</v>
      </c>
      <c r="U1762" s="105">
        <v>0</v>
      </c>
      <c r="V1762" s="105">
        <v>0</v>
      </c>
      <c r="W1762" s="11">
        <v>0</v>
      </c>
      <c r="X1762" s="11">
        <v>0</v>
      </c>
      <c r="Y1762" s="11">
        <v>0</v>
      </c>
      <c r="Z1762" s="11">
        <f>VLOOKUP(E1762,'[3]Funct. hergr. afsl 2019'!$A$1:$IV$65536,5,FALSE)</f>
        <v>0</v>
      </c>
    </row>
    <row r="1763" spans="1:26" x14ac:dyDescent="0.25">
      <c r="A1763">
        <v>11</v>
      </c>
      <c r="B1763" t="str">
        <f t="shared" si="56"/>
        <v>CCC-0723</v>
      </c>
      <c r="C1763" t="s">
        <v>322</v>
      </c>
      <c r="D1763" t="str">
        <f t="shared" si="57"/>
        <v>0723</v>
      </c>
      <c r="E1763" t="s">
        <v>514</v>
      </c>
      <c r="F1763" s="17">
        <v>0</v>
      </c>
      <c r="G1763" s="17">
        <v>0</v>
      </c>
      <c r="H1763" s="17">
        <v>0</v>
      </c>
      <c r="I1763" s="17">
        <v>0</v>
      </c>
      <c r="J1763" s="17">
        <v>0</v>
      </c>
      <c r="K1763" s="17">
        <v>0</v>
      </c>
      <c r="L1763" s="17">
        <v>0</v>
      </c>
      <c r="M1763" s="17">
        <v>0</v>
      </c>
      <c r="N1763" s="17">
        <v>0</v>
      </c>
      <c r="O1763" s="17">
        <v>0</v>
      </c>
      <c r="P1763" s="17">
        <v>0</v>
      </c>
      <c r="Q1763" s="17">
        <v>0</v>
      </c>
      <c r="R1763" s="17">
        <v>0</v>
      </c>
      <c r="S1763" s="17">
        <v>0</v>
      </c>
      <c r="T1763" s="17">
        <v>0</v>
      </c>
      <c r="U1763" s="105">
        <v>0</v>
      </c>
      <c r="V1763" s="105">
        <v>0</v>
      </c>
      <c r="W1763" s="11">
        <v>0</v>
      </c>
      <c r="X1763" s="11">
        <v>0</v>
      </c>
      <c r="Y1763" s="11">
        <v>0</v>
      </c>
      <c r="Z1763" s="11">
        <f>VLOOKUP(E1763,'[3]Funct. hergr. afsl 2019'!$A$1:$IV$65536,5,FALSE)</f>
        <v>0</v>
      </c>
    </row>
    <row r="1764" spans="1:26" x14ac:dyDescent="0.25">
      <c r="A1764">
        <v>11</v>
      </c>
      <c r="B1764" t="str">
        <f t="shared" si="56"/>
        <v>CCC-0724</v>
      </c>
      <c r="C1764" t="s">
        <v>322</v>
      </c>
      <c r="D1764" t="str">
        <f t="shared" si="57"/>
        <v>0724</v>
      </c>
      <c r="E1764" t="s">
        <v>515</v>
      </c>
      <c r="F1764" s="17">
        <v>0</v>
      </c>
      <c r="G1764" s="17">
        <v>0</v>
      </c>
      <c r="H1764" s="17">
        <v>0</v>
      </c>
      <c r="I1764" s="17">
        <v>0</v>
      </c>
      <c r="J1764" s="17">
        <v>0</v>
      </c>
      <c r="K1764" s="17">
        <v>0</v>
      </c>
      <c r="L1764" s="17">
        <v>0</v>
      </c>
      <c r="M1764" s="17">
        <v>0</v>
      </c>
      <c r="N1764" s="17">
        <v>0</v>
      </c>
      <c r="O1764" s="17">
        <v>0</v>
      </c>
      <c r="P1764" s="17">
        <v>0</v>
      </c>
      <c r="Q1764" s="17">
        <v>0</v>
      </c>
      <c r="R1764" s="17">
        <v>0</v>
      </c>
      <c r="S1764" s="17">
        <v>0</v>
      </c>
      <c r="T1764" s="17">
        <v>0</v>
      </c>
      <c r="U1764" s="105">
        <v>0</v>
      </c>
      <c r="V1764" s="105">
        <v>0</v>
      </c>
      <c r="W1764" s="11">
        <v>0</v>
      </c>
      <c r="X1764" s="11">
        <v>0</v>
      </c>
      <c r="Y1764" s="11">
        <v>0</v>
      </c>
      <c r="Z1764" s="11">
        <f>VLOOKUP(E1764,'[3]Funct. hergr. afsl 2019'!$A$1:$IV$65536,5,FALSE)</f>
        <v>0</v>
      </c>
    </row>
    <row r="1765" spans="1:26" x14ac:dyDescent="0.25">
      <c r="A1765">
        <v>11</v>
      </c>
      <c r="B1765" t="str">
        <f t="shared" si="56"/>
        <v>CCC-0730</v>
      </c>
      <c r="C1765" t="s">
        <v>322</v>
      </c>
      <c r="D1765" t="str">
        <f t="shared" si="57"/>
        <v>0730</v>
      </c>
      <c r="E1765" t="s">
        <v>516</v>
      </c>
      <c r="F1765" s="17">
        <v>19939</v>
      </c>
      <c r="G1765" s="17">
        <v>19939</v>
      </c>
      <c r="H1765" s="17">
        <v>16082</v>
      </c>
      <c r="I1765" s="17">
        <v>16082</v>
      </c>
      <c r="J1765" s="17">
        <v>13996</v>
      </c>
      <c r="K1765" s="17">
        <v>13996</v>
      </c>
      <c r="L1765" s="17">
        <v>17839</v>
      </c>
      <c r="M1765" s="17">
        <v>17839</v>
      </c>
      <c r="N1765" s="17">
        <v>16868</v>
      </c>
      <c r="O1765" s="17">
        <v>16868</v>
      </c>
      <c r="P1765" s="17">
        <v>19998</v>
      </c>
      <c r="Q1765" s="17">
        <v>19998</v>
      </c>
      <c r="R1765" s="17">
        <v>38022</v>
      </c>
      <c r="S1765" s="17">
        <v>38022</v>
      </c>
      <c r="T1765" s="17">
        <v>38454</v>
      </c>
      <c r="U1765" s="105">
        <v>38454</v>
      </c>
      <c r="V1765" s="105">
        <v>20266</v>
      </c>
      <c r="W1765" s="11">
        <v>20266</v>
      </c>
      <c r="X1765" s="11">
        <v>5632</v>
      </c>
      <c r="Y1765" s="11">
        <v>344</v>
      </c>
      <c r="Z1765" s="11">
        <f>VLOOKUP(E1765,'[3]Funct. hergr. afsl 2019'!$A$1:$IV$65536,5,FALSE)</f>
        <v>0</v>
      </c>
    </row>
    <row r="1766" spans="1:26" x14ac:dyDescent="0.25">
      <c r="A1766">
        <v>11</v>
      </c>
      <c r="B1766" t="str">
        <f t="shared" si="56"/>
        <v>CCC-0731</v>
      </c>
      <c r="C1766" t="s">
        <v>322</v>
      </c>
      <c r="D1766" t="str">
        <f t="shared" si="57"/>
        <v>0731</v>
      </c>
      <c r="E1766" t="s">
        <v>517</v>
      </c>
      <c r="F1766" s="17">
        <v>0</v>
      </c>
      <c r="G1766" s="17">
        <v>0</v>
      </c>
      <c r="H1766" s="17">
        <v>0</v>
      </c>
      <c r="I1766" s="17">
        <v>0</v>
      </c>
      <c r="J1766" s="17">
        <v>0</v>
      </c>
      <c r="K1766" s="17">
        <v>0</v>
      </c>
      <c r="L1766" s="17">
        <v>0</v>
      </c>
      <c r="M1766" s="17">
        <v>0</v>
      </c>
      <c r="N1766" s="17">
        <v>0</v>
      </c>
      <c r="O1766" s="17">
        <v>0</v>
      </c>
      <c r="P1766" s="17">
        <v>0</v>
      </c>
      <c r="Q1766" s="17">
        <v>0</v>
      </c>
      <c r="R1766" s="17">
        <v>0</v>
      </c>
      <c r="S1766" s="17">
        <v>0</v>
      </c>
      <c r="T1766" s="17">
        <v>0</v>
      </c>
      <c r="U1766" s="105">
        <v>0</v>
      </c>
      <c r="V1766" s="105">
        <v>0</v>
      </c>
      <c r="W1766" s="11">
        <v>0</v>
      </c>
      <c r="X1766" s="11">
        <v>0</v>
      </c>
      <c r="Y1766" s="11">
        <v>0</v>
      </c>
      <c r="Z1766" s="11">
        <f>VLOOKUP(E1766,'[3]Funct. hergr. afsl 2019'!$A$1:$IV$65536,5,FALSE)</f>
        <v>0</v>
      </c>
    </row>
    <row r="1767" spans="1:26" x14ac:dyDescent="0.25">
      <c r="A1767">
        <v>11</v>
      </c>
      <c r="B1767" t="str">
        <f t="shared" si="56"/>
        <v>CCC-0732</v>
      </c>
      <c r="C1767" t="s">
        <v>322</v>
      </c>
      <c r="D1767" t="str">
        <f t="shared" si="57"/>
        <v>0732</v>
      </c>
      <c r="E1767" t="s">
        <v>518</v>
      </c>
      <c r="F1767" s="17">
        <v>4021</v>
      </c>
      <c r="G1767" s="17">
        <v>4021</v>
      </c>
      <c r="H1767" s="17">
        <v>4094</v>
      </c>
      <c r="I1767" s="17">
        <v>4094</v>
      </c>
      <c r="J1767" s="17">
        <v>4501</v>
      </c>
      <c r="K1767" s="17">
        <v>4501</v>
      </c>
      <c r="L1767" s="17">
        <v>4841</v>
      </c>
      <c r="M1767" s="17">
        <v>4841</v>
      </c>
      <c r="N1767" s="17">
        <v>5255</v>
      </c>
      <c r="O1767" s="17">
        <v>5255</v>
      </c>
      <c r="P1767" s="17">
        <v>23932</v>
      </c>
      <c r="Q1767" s="17">
        <v>23932</v>
      </c>
      <c r="R1767" s="17">
        <v>23425</v>
      </c>
      <c r="S1767" s="17">
        <v>23425</v>
      </c>
      <c r="T1767" s="17">
        <v>939</v>
      </c>
      <c r="U1767" s="105">
        <v>939</v>
      </c>
      <c r="V1767" s="105">
        <v>1625</v>
      </c>
      <c r="W1767" s="11">
        <v>1485</v>
      </c>
      <c r="X1767" s="11">
        <v>201</v>
      </c>
      <c r="Y1767" s="11">
        <v>9667</v>
      </c>
      <c r="Z1767" s="11">
        <f>VLOOKUP(E1767,'[3]Funct. hergr. afsl 2019'!$A$1:$IV$65536,5,FALSE)</f>
        <v>17495</v>
      </c>
    </row>
    <row r="1768" spans="1:26" x14ac:dyDescent="0.25">
      <c r="A1768">
        <v>11</v>
      </c>
      <c r="B1768" t="str">
        <f t="shared" si="56"/>
        <v>CCC-0733</v>
      </c>
      <c r="C1768" t="s">
        <v>322</v>
      </c>
      <c r="D1768" t="str">
        <f t="shared" si="57"/>
        <v>0733</v>
      </c>
      <c r="E1768" t="s">
        <v>519</v>
      </c>
      <c r="F1768" s="17">
        <v>0</v>
      </c>
      <c r="G1768" s="17">
        <v>0</v>
      </c>
      <c r="H1768" s="17">
        <v>119</v>
      </c>
      <c r="I1768" s="17">
        <v>119</v>
      </c>
      <c r="J1768" s="17">
        <v>102</v>
      </c>
      <c r="K1768" s="17">
        <v>102</v>
      </c>
      <c r="L1768" s="17">
        <v>164</v>
      </c>
      <c r="M1768" s="17">
        <v>164</v>
      </c>
      <c r="N1768" s="17">
        <v>0</v>
      </c>
      <c r="O1768" s="17">
        <v>0</v>
      </c>
      <c r="P1768" s="17">
        <v>0</v>
      </c>
      <c r="Q1768" s="17">
        <v>0</v>
      </c>
      <c r="R1768" s="17">
        <v>0</v>
      </c>
      <c r="S1768" s="17">
        <v>0</v>
      </c>
      <c r="T1768" s="17">
        <v>0</v>
      </c>
      <c r="U1768" s="105">
        <v>0</v>
      </c>
      <c r="V1768" s="105">
        <v>0</v>
      </c>
      <c r="W1768" s="11">
        <v>0</v>
      </c>
      <c r="X1768" s="11">
        <v>0</v>
      </c>
      <c r="Y1768" s="11">
        <v>0</v>
      </c>
      <c r="Z1768" s="11">
        <f>VLOOKUP(E1768,'[3]Funct. hergr. afsl 2019'!$A$1:$IV$65536,5,FALSE)</f>
        <v>0</v>
      </c>
    </row>
    <row r="1769" spans="1:26" x14ac:dyDescent="0.25">
      <c r="A1769">
        <v>11</v>
      </c>
      <c r="B1769" t="str">
        <f t="shared" si="56"/>
        <v>CCC-0734</v>
      </c>
      <c r="C1769" t="s">
        <v>322</v>
      </c>
      <c r="D1769" t="str">
        <f t="shared" si="57"/>
        <v>0734</v>
      </c>
      <c r="E1769" t="s">
        <v>520</v>
      </c>
      <c r="F1769" s="17">
        <v>0</v>
      </c>
      <c r="G1769" s="17">
        <v>0</v>
      </c>
      <c r="H1769" s="17">
        <v>0</v>
      </c>
      <c r="I1769" s="17">
        <v>0</v>
      </c>
      <c r="J1769" s="17">
        <v>0</v>
      </c>
      <c r="K1769" s="17">
        <v>0</v>
      </c>
      <c r="L1769" s="17">
        <v>0</v>
      </c>
      <c r="M1769" s="17">
        <v>0</v>
      </c>
      <c r="N1769" s="17">
        <v>0</v>
      </c>
      <c r="O1769" s="17">
        <v>0</v>
      </c>
      <c r="P1769" s="17">
        <v>276754</v>
      </c>
      <c r="Q1769" s="17">
        <v>276754</v>
      </c>
      <c r="R1769" s="17">
        <v>280314</v>
      </c>
      <c r="S1769" s="17">
        <v>280314</v>
      </c>
      <c r="T1769" s="17">
        <v>259459</v>
      </c>
      <c r="U1769" s="105">
        <v>259459</v>
      </c>
      <c r="V1769" s="105">
        <v>92</v>
      </c>
      <c r="W1769" s="11">
        <v>92</v>
      </c>
      <c r="X1769" s="11">
        <v>231087</v>
      </c>
      <c r="Y1769" s="11">
        <v>236504</v>
      </c>
      <c r="Z1769" s="11">
        <f>VLOOKUP(E1769,'[3]Funct. hergr. afsl 2019'!$A$1:$IV$65536,5,FALSE)</f>
        <v>288765</v>
      </c>
    </row>
    <row r="1770" spans="1:26" x14ac:dyDescent="0.25">
      <c r="A1770">
        <v>11</v>
      </c>
      <c r="B1770" t="str">
        <f t="shared" si="56"/>
        <v>CCC-074</v>
      </c>
      <c r="C1770" t="s">
        <v>322</v>
      </c>
      <c r="D1770" t="str">
        <f t="shared" si="57"/>
        <v>074</v>
      </c>
      <c r="E1770" t="s">
        <v>521</v>
      </c>
      <c r="F1770" s="17">
        <v>1106</v>
      </c>
      <c r="G1770" s="17">
        <v>1106</v>
      </c>
      <c r="H1770" s="17">
        <v>1012</v>
      </c>
      <c r="I1770" s="17">
        <v>1012</v>
      </c>
      <c r="J1770" s="17">
        <v>957</v>
      </c>
      <c r="K1770" s="17">
        <v>957</v>
      </c>
      <c r="L1770" s="17">
        <v>1020</v>
      </c>
      <c r="M1770" s="17">
        <v>1020</v>
      </c>
      <c r="N1770" s="17">
        <v>1360</v>
      </c>
      <c r="O1770" s="17">
        <v>1360</v>
      </c>
      <c r="P1770" s="17">
        <v>4825</v>
      </c>
      <c r="Q1770" s="17">
        <v>4825</v>
      </c>
      <c r="R1770" s="17">
        <v>2192</v>
      </c>
      <c r="S1770" s="17">
        <v>2192</v>
      </c>
      <c r="T1770" s="17">
        <v>629</v>
      </c>
      <c r="U1770" s="105">
        <v>630</v>
      </c>
      <c r="V1770" s="105">
        <v>607</v>
      </c>
      <c r="W1770" s="11">
        <v>607</v>
      </c>
      <c r="X1770" s="11">
        <v>30495</v>
      </c>
      <c r="Y1770" s="11">
        <v>28708</v>
      </c>
      <c r="Z1770" s="11">
        <f>VLOOKUP(E1770,'[3]Funct. hergr. afsl 2019'!$A$1:$IV$65536,5,FALSE)</f>
        <v>37638</v>
      </c>
    </row>
    <row r="1771" spans="1:26" x14ac:dyDescent="0.25">
      <c r="A1771">
        <v>11</v>
      </c>
      <c r="B1771" t="str">
        <f t="shared" si="56"/>
        <v>CCC-0750</v>
      </c>
      <c r="C1771" t="s">
        <v>322</v>
      </c>
      <c r="D1771" t="str">
        <f t="shared" si="57"/>
        <v>0750</v>
      </c>
      <c r="E1771" t="s">
        <v>522</v>
      </c>
      <c r="F1771" s="17">
        <v>58</v>
      </c>
      <c r="G1771" s="17">
        <v>58</v>
      </c>
      <c r="H1771" s="17">
        <v>89</v>
      </c>
      <c r="I1771" s="17">
        <v>89</v>
      </c>
      <c r="J1771" s="17">
        <v>51</v>
      </c>
      <c r="K1771" s="17">
        <v>51</v>
      </c>
      <c r="L1771" s="17">
        <v>60</v>
      </c>
      <c r="M1771" s="17">
        <v>60</v>
      </c>
      <c r="N1771" s="17">
        <v>83</v>
      </c>
      <c r="O1771" s="17">
        <v>83</v>
      </c>
      <c r="P1771" s="17">
        <v>70</v>
      </c>
      <c r="Q1771" s="17">
        <v>70</v>
      </c>
      <c r="R1771" s="17">
        <v>43</v>
      </c>
      <c r="S1771" s="17">
        <v>43</v>
      </c>
      <c r="T1771" s="17">
        <v>1247</v>
      </c>
      <c r="U1771" s="105">
        <v>1247</v>
      </c>
      <c r="V1771" s="105">
        <v>1452</v>
      </c>
      <c r="W1771" s="11">
        <v>1531</v>
      </c>
      <c r="X1771" s="11">
        <v>1852</v>
      </c>
      <c r="Y1771" s="11">
        <v>1882</v>
      </c>
      <c r="Z1771" s="11">
        <f>VLOOKUP(E1771,'[3]Funct. hergr. afsl 2019'!$A$1:$IV$65536,5,FALSE)</f>
        <v>152</v>
      </c>
    </row>
    <row r="1772" spans="1:26" x14ac:dyDescent="0.25">
      <c r="A1772">
        <v>11</v>
      </c>
      <c r="B1772" t="str">
        <f t="shared" si="56"/>
        <v>CCC-0751</v>
      </c>
      <c r="C1772" t="s">
        <v>322</v>
      </c>
      <c r="D1772" t="str">
        <f t="shared" si="57"/>
        <v>0751</v>
      </c>
      <c r="E1772" t="s">
        <v>523</v>
      </c>
      <c r="F1772" s="17">
        <v>0</v>
      </c>
      <c r="G1772" s="17">
        <v>0</v>
      </c>
      <c r="H1772" s="17">
        <v>0</v>
      </c>
      <c r="I1772" s="17">
        <v>0</v>
      </c>
      <c r="J1772" s="17">
        <v>0</v>
      </c>
      <c r="K1772" s="17">
        <v>0</v>
      </c>
      <c r="L1772" s="17">
        <v>0</v>
      </c>
      <c r="M1772" s="17">
        <v>0</v>
      </c>
      <c r="N1772" s="17">
        <v>0</v>
      </c>
      <c r="O1772" s="17">
        <v>0</v>
      </c>
      <c r="P1772" s="17">
        <v>0</v>
      </c>
      <c r="Q1772" s="17">
        <v>0</v>
      </c>
      <c r="R1772" s="17">
        <v>0</v>
      </c>
      <c r="S1772" s="17">
        <v>0</v>
      </c>
      <c r="T1772" s="17">
        <v>0</v>
      </c>
      <c r="U1772" s="105">
        <v>0</v>
      </c>
      <c r="V1772" s="105">
        <v>0</v>
      </c>
      <c r="W1772" s="11">
        <v>0</v>
      </c>
      <c r="X1772" s="11">
        <v>0</v>
      </c>
      <c r="Y1772" s="11">
        <v>0</v>
      </c>
      <c r="Z1772" s="11">
        <f>VLOOKUP(E1772,'[3]Funct. hergr. afsl 2019'!$A$1:$IV$65536,5,FALSE)</f>
        <v>0</v>
      </c>
    </row>
    <row r="1773" spans="1:26" x14ac:dyDescent="0.25">
      <c r="A1773">
        <v>11</v>
      </c>
      <c r="B1773" t="str">
        <f t="shared" si="56"/>
        <v>CCC-0752</v>
      </c>
      <c r="C1773" t="s">
        <v>322</v>
      </c>
      <c r="D1773" t="str">
        <f t="shared" si="57"/>
        <v>0752</v>
      </c>
      <c r="E1773" t="s">
        <v>524</v>
      </c>
      <c r="F1773" s="17">
        <v>0</v>
      </c>
      <c r="G1773" s="17">
        <v>0</v>
      </c>
      <c r="H1773" s="17">
        <v>0</v>
      </c>
      <c r="I1773" s="17">
        <v>0</v>
      </c>
      <c r="J1773" s="17">
        <v>0</v>
      </c>
      <c r="K1773" s="17">
        <v>0</v>
      </c>
      <c r="L1773" s="17">
        <v>0</v>
      </c>
      <c r="M1773" s="17">
        <v>0</v>
      </c>
      <c r="N1773" s="17">
        <v>0</v>
      </c>
      <c r="O1773" s="17">
        <v>0</v>
      </c>
      <c r="P1773" s="17">
        <v>0</v>
      </c>
      <c r="Q1773" s="17">
        <v>0</v>
      </c>
      <c r="R1773" s="17">
        <v>0</v>
      </c>
      <c r="S1773" s="17">
        <v>0</v>
      </c>
      <c r="T1773" s="17">
        <v>0</v>
      </c>
      <c r="U1773" s="105">
        <v>0</v>
      </c>
      <c r="V1773" s="105">
        <v>0</v>
      </c>
      <c r="W1773" s="11">
        <v>0</v>
      </c>
      <c r="X1773" s="11">
        <v>0</v>
      </c>
      <c r="Y1773" s="11">
        <v>0</v>
      </c>
      <c r="Z1773" s="11">
        <f>VLOOKUP(E1773,'[3]Funct. hergr. afsl 2019'!$A$1:$IV$65536,5,FALSE)</f>
        <v>0</v>
      </c>
    </row>
    <row r="1774" spans="1:26" x14ac:dyDescent="0.25">
      <c r="A1774">
        <v>11</v>
      </c>
      <c r="B1774" t="str">
        <f t="shared" si="56"/>
        <v>CCC-0753</v>
      </c>
      <c r="C1774" t="s">
        <v>322</v>
      </c>
      <c r="D1774" t="str">
        <f t="shared" si="57"/>
        <v>0753</v>
      </c>
      <c r="E1774" t="s">
        <v>525</v>
      </c>
      <c r="F1774" s="17">
        <v>0</v>
      </c>
      <c r="G1774" s="17">
        <v>0</v>
      </c>
      <c r="H1774" s="17">
        <v>0</v>
      </c>
      <c r="I1774" s="17">
        <v>0</v>
      </c>
      <c r="J1774" s="17">
        <v>0</v>
      </c>
      <c r="K1774" s="17">
        <v>0</v>
      </c>
      <c r="L1774" s="17">
        <v>0</v>
      </c>
      <c r="M1774" s="17">
        <v>0</v>
      </c>
      <c r="N1774" s="17">
        <v>0</v>
      </c>
      <c r="O1774" s="17">
        <v>0</v>
      </c>
      <c r="P1774" s="17">
        <v>0</v>
      </c>
      <c r="Q1774" s="17">
        <v>0</v>
      </c>
      <c r="R1774" s="17">
        <v>0</v>
      </c>
      <c r="S1774" s="17">
        <v>0</v>
      </c>
      <c r="T1774" s="17">
        <v>0</v>
      </c>
      <c r="U1774" s="105">
        <v>0</v>
      </c>
      <c r="V1774" s="105">
        <v>0</v>
      </c>
      <c r="W1774" s="11">
        <v>0</v>
      </c>
      <c r="X1774" s="11">
        <v>0</v>
      </c>
      <c r="Y1774" s="11">
        <v>0</v>
      </c>
      <c r="Z1774" s="11">
        <f>VLOOKUP(E1774,'[3]Funct. hergr. afsl 2019'!$A$1:$IV$65536,5,FALSE)</f>
        <v>0</v>
      </c>
    </row>
    <row r="1775" spans="1:26" x14ac:dyDescent="0.25">
      <c r="A1775">
        <v>11</v>
      </c>
      <c r="B1775" t="str">
        <f t="shared" si="56"/>
        <v>CCC-0754</v>
      </c>
      <c r="C1775" t="s">
        <v>322</v>
      </c>
      <c r="D1775" t="str">
        <f t="shared" si="57"/>
        <v>0754</v>
      </c>
      <c r="E1775" t="s">
        <v>526</v>
      </c>
      <c r="F1775" s="17">
        <v>0</v>
      </c>
      <c r="G1775" s="17">
        <v>0</v>
      </c>
      <c r="H1775" s="17">
        <v>0</v>
      </c>
      <c r="I1775" s="17">
        <v>0</v>
      </c>
      <c r="J1775" s="17">
        <v>0</v>
      </c>
      <c r="K1775" s="17">
        <v>0</v>
      </c>
      <c r="L1775" s="17">
        <v>0</v>
      </c>
      <c r="M1775" s="17">
        <v>0</v>
      </c>
      <c r="N1775" s="17">
        <v>0</v>
      </c>
      <c r="O1775" s="17">
        <v>0</v>
      </c>
      <c r="P1775" s="17">
        <v>0</v>
      </c>
      <c r="Q1775" s="17">
        <v>0</v>
      </c>
      <c r="R1775" s="17">
        <v>0</v>
      </c>
      <c r="S1775" s="17">
        <v>0</v>
      </c>
      <c r="T1775" s="17">
        <v>0</v>
      </c>
      <c r="U1775" s="105">
        <v>0</v>
      </c>
      <c r="V1775" s="105">
        <v>0</v>
      </c>
      <c r="W1775" s="11">
        <v>0</v>
      </c>
      <c r="X1775" s="11">
        <v>0</v>
      </c>
      <c r="Y1775" s="11">
        <v>0</v>
      </c>
      <c r="Z1775" s="11">
        <f>VLOOKUP(E1775,'[3]Funct. hergr. afsl 2019'!$A$1:$IV$65536,5,FALSE)</f>
        <v>0</v>
      </c>
    </row>
    <row r="1776" spans="1:26" x14ac:dyDescent="0.25">
      <c r="A1776">
        <v>11</v>
      </c>
      <c r="B1776" t="str">
        <f t="shared" si="56"/>
        <v>CCC-076</v>
      </c>
      <c r="C1776" t="s">
        <v>322</v>
      </c>
      <c r="D1776" t="str">
        <f t="shared" si="57"/>
        <v>076</v>
      </c>
      <c r="E1776" t="s">
        <v>527</v>
      </c>
      <c r="F1776" s="17">
        <v>279</v>
      </c>
      <c r="G1776" s="17">
        <v>279</v>
      </c>
      <c r="H1776" s="17">
        <v>443</v>
      </c>
      <c r="I1776" s="17">
        <v>443</v>
      </c>
      <c r="J1776" s="17">
        <v>289</v>
      </c>
      <c r="K1776" s="17">
        <v>289</v>
      </c>
      <c r="L1776" s="17">
        <v>472</v>
      </c>
      <c r="M1776" s="17">
        <v>472</v>
      </c>
      <c r="N1776" s="17">
        <v>494</v>
      </c>
      <c r="O1776" s="17">
        <v>494</v>
      </c>
      <c r="P1776" s="17">
        <v>491</v>
      </c>
      <c r="Q1776" s="17">
        <v>491</v>
      </c>
      <c r="R1776" s="17">
        <v>472</v>
      </c>
      <c r="S1776" s="17">
        <v>472</v>
      </c>
      <c r="T1776" s="17">
        <v>3694</v>
      </c>
      <c r="U1776" s="105">
        <v>3693</v>
      </c>
      <c r="V1776" s="105">
        <v>9609</v>
      </c>
      <c r="W1776" s="11">
        <v>9348</v>
      </c>
      <c r="X1776" s="11">
        <v>1537</v>
      </c>
      <c r="Y1776" s="11">
        <v>22819</v>
      </c>
      <c r="Z1776" s="11">
        <f>VLOOKUP(E1776,'[3]Funct. hergr. afsl 2019'!$A$1:$IV$65536,5,FALSE)</f>
        <v>31019</v>
      </c>
    </row>
    <row r="1777" spans="1:26" x14ac:dyDescent="0.25">
      <c r="A1777">
        <v>11</v>
      </c>
      <c r="B1777" t="str">
        <f t="shared" si="56"/>
        <v>CCC-081</v>
      </c>
      <c r="C1777" t="s">
        <v>322</v>
      </c>
      <c r="D1777" t="str">
        <f t="shared" si="57"/>
        <v>081</v>
      </c>
      <c r="E1777" t="s">
        <v>529</v>
      </c>
      <c r="F1777" s="17">
        <v>0</v>
      </c>
      <c r="G1777" s="17">
        <v>0</v>
      </c>
      <c r="H1777" s="17">
        <v>0</v>
      </c>
      <c r="I1777" s="17">
        <v>0</v>
      </c>
      <c r="J1777" s="17">
        <v>0</v>
      </c>
      <c r="K1777" s="17">
        <v>0</v>
      </c>
      <c r="L1777" s="17">
        <v>0</v>
      </c>
      <c r="M1777" s="17">
        <v>0</v>
      </c>
      <c r="N1777" s="17">
        <v>0</v>
      </c>
      <c r="O1777" s="17">
        <v>0</v>
      </c>
      <c r="P1777" s="17">
        <v>0</v>
      </c>
      <c r="Q1777" s="17">
        <v>0</v>
      </c>
      <c r="R1777" s="17">
        <v>0</v>
      </c>
      <c r="S1777" s="17">
        <v>0</v>
      </c>
      <c r="T1777" s="17">
        <v>0</v>
      </c>
      <c r="U1777" s="105">
        <v>0</v>
      </c>
      <c r="V1777" s="105">
        <v>0</v>
      </c>
      <c r="W1777" s="11">
        <v>0</v>
      </c>
      <c r="X1777" s="11">
        <v>0</v>
      </c>
      <c r="Y1777" s="11">
        <v>0</v>
      </c>
      <c r="Z1777" s="11">
        <f>VLOOKUP(E1777,'[3]Funct. hergr. afsl 2019'!$A$1:$IV$65536,5,FALSE)</f>
        <v>0</v>
      </c>
    </row>
    <row r="1778" spans="1:26" x14ac:dyDescent="0.25">
      <c r="A1778">
        <v>11</v>
      </c>
      <c r="B1778" t="str">
        <f t="shared" si="56"/>
        <v>CCC-082</v>
      </c>
      <c r="C1778" t="s">
        <v>322</v>
      </c>
      <c r="D1778" t="str">
        <f t="shared" si="57"/>
        <v>082</v>
      </c>
      <c r="E1778" t="s">
        <v>530</v>
      </c>
      <c r="F1778" s="17">
        <v>0</v>
      </c>
      <c r="G1778" s="17">
        <v>0</v>
      </c>
      <c r="H1778" s="17">
        <v>0</v>
      </c>
      <c r="I1778" s="17">
        <v>0</v>
      </c>
      <c r="J1778" s="17">
        <v>0</v>
      </c>
      <c r="K1778" s="17">
        <v>0</v>
      </c>
      <c r="L1778" s="17">
        <v>0</v>
      </c>
      <c r="M1778" s="17">
        <v>0</v>
      </c>
      <c r="N1778" s="17">
        <v>0</v>
      </c>
      <c r="O1778" s="17">
        <v>0</v>
      </c>
      <c r="P1778" s="17">
        <v>0</v>
      </c>
      <c r="Q1778" s="17">
        <v>0</v>
      </c>
      <c r="R1778" s="17">
        <v>0</v>
      </c>
      <c r="S1778" s="17">
        <v>0</v>
      </c>
      <c r="T1778" s="17">
        <v>0</v>
      </c>
      <c r="U1778" s="105">
        <v>0</v>
      </c>
      <c r="V1778" s="105">
        <v>0</v>
      </c>
      <c r="W1778" s="11">
        <v>0</v>
      </c>
      <c r="X1778" s="11">
        <v>0</v>
      </c>
      <c r="Y1778" s="11">
        <v>0</v>
      </c>
      <c r="Z1778" s="11">
        <f>VLOOKUP(E1778,'[3]Funct. hergr. afsl 2019'!$A$1:$IV$65536,5,FALSE)</f>
        <v>0</v>
      </c>
    </row>
    <row r="1779" spans="1:26" x14ac:dyDescent="0.25">
      <c r="A1779">
        <v>11</v>
      </c>
      <c r="B1779" t="str">
        <f t="shared" si="56"/>
        <v>CCC-083</v>
      </c>
      <c r="C1779" t="s">
        <v>322</v>
      </c>
      <c r="D1779" t="str">
        <f t="shared" si="57"/>
        <v>083</v>
      </c>
      <c r="E1779" t="s">
        <v>531</v>
      </c>
      <c r="F1779" s="17">
        <v>0</v>
      </c>
      <c r="G1779" s="17">
        <v>0</v>
      </c>
      <c r="H1779" s="17">
        <v>0</v>
      </c>
      <c r="I1779" s="17">
        <v>0</v>
      </c>
      <c r="J1779" s="17">
        <v>0</v>
      </c>
      <c r="K1779" s="17">
        <v>0</v>
      </c>
      <c r="L1779" s="17">
        <v>0</v>
      </c>
      <c r="M1779" s="17">
        <v>0</v>
      </c>
      <c r="N1779" s="17">
        <v>0</v>
      </c>
      <c r="O1779" s="17">
        <v>0</v>
      </c>
      <c r="P1779" s="17">
        <v>0</v>
      </c>
      <c r="Q1779" s="17">
        <v>0</v>
      </c>
      <c r="R1779" s="17">
        <v>0</v>
      </c>
      <c r="S1779" s="17">
        <v>0</v>
      </c>
      <c r="T1779" s="17">
        <v>0</v>
      </c>
      <c r="U1779" s="105">
        <v>0</v>
      </c>
      <c r="V1779" s="105">
        <v>0</v>
      </c>
      <c r="W1779" s="11">
        <v>0</v>
      </c>
      <c r="X1779" s="11">
        <v>0</v>
      </c>
      <c r="Y1779" s="11">
        <v>0</v>
      </c>
      <c r="Z1779" s="11">
        <f>VLOOKUP(E1779,'[3]Funct. hergr. afsl 2019'!$A$1:$IV$65536,5,FALSE)</f>
        <v>0</v>
      </c>
    </row>
    <row r="1780" spans="1:26" x14ac:dyDescent="0.25">
      <c r="A1780">
        <v>11</v>
      </c>
      <c r="B1780" t="str">
        <f t="shared" si="56"/>
        <v>CCC-084</v>
      </c>
      <c r="C1780" t="s">
        <v>322</v>
      </c>
      <c r="D1780" t="str">
        <f t="shared" si="57"/>
        <v>084</v>
      </c>
      <c r="E1780" t="s">
        <v>532</v>
      </c>
      <c r="F1780" s="17">
        <v>0</v>
      </c>
      <c r="G1780" s="17">
        <v>0</v>
      </c>
      <c r="H1780" s="17">
        <v>0</v>
      </c>
      <c r="I1780" s="17">
        <v>0</v>
      </c>
      <c r="J1780" s="17">
        <v>0</v>
      </c>
      <c r="K1780" s="17">
        <v>0</v>
      </c>
      <c r="L1780" s="17">
        <v>0</v>
      </c>
      <c r="M1780" s="17">
        <v>0</v>
      </c>
      <c r="N1780" s="17">
        <v>0</v>
      </c>
      <c r="O1780" s="17">
        <v>0</v>
      </c>
      <c r="P1780" s="17">
        <v>0</v>
      </c>
      <c r="Q1780" s="17">
        <v>0</v>
      </c>
      <c r="R1780" s="17">
        <v>0</v>
      </c>
      <c r="S1780" s="17">
        <v>0</v>
      </c>
      <c r="T1780" s="17">
        <v>0</v>
      </c>
      <c r="U1780" s="105">
        <v>0</v>
      </c>
      <c r="V1780" s="105">
        <v>0</v>
      </c>
      <c r="W1780" s="11">
        <v>0</v>
      </c>
      <c r="X1780" s="11">
        <v>0</v>
      </c>
      <c r="Y1780" s="11">
        <v>0</v>
      </c>
      <c r="Z1780" s="11">
        <f>VLOOKUP(E1780,'[3]Funct. hergr. afsl 2019'!$A$1:$IV$65536,5,FALSE)</f>
        <v>0</v>
      </c>
    </row>
    <row r="1781" spans="1:26" x14ac:dyDescent="0.25">
      <c r="A1781">
        <v>11</v>
      </c>
      <c r="B1781" t="str">
        <f t="shared" si="56"/>
        <v>CCC-0850</v>
      </c>
      <c r="C1781" t="s">
        <v>322</v>
      </c>
      <c r="D1781" t="str">
        <f t="shared" si="57"/>
        <v>0850</v>
      </c>
      <c r="E1781" t="s">
        <v>533</v>
      </c>
      <c r="F1781" s="17">
        <v>0</v>
      </c>
      <c r="G1781" s="17">
        <v>0</v>
      </c>
      <c r="H1781" s="17">
        <v>0</v>
      </c>
      <c r="I1781" s="17">
        <v>0</v>
      </c>
      <c r="J1781" s="17">
        <v>0</v>
      </c>
      <c r="K1781" s="17">
        <v>0</v>
      </c>
      <c r="L1781" s="17">
        <v>0</v>
      </c>
      <c r="M1781" s="17">
        <v>0</v>
      </c>
      <c r="N1781" s="17">
        <v>0</v>
      </c>
      <c r="O1781" s="17">
        <v>0</v>
      </c>
      <c r="P1781" s="17">
        <v>0</v>
      </c>
      <c r="Q1781" s="17">
        <v>0</v>
      </c>
      <c r="R1781" s="17">
        <v>0</v>
      </c>
      <c r="S1781" s="17">
        <v>0</v>
      </c>
      <c r="T1781" s="17">
        <v>0</v>
      </c>
      <c r="U1781" s="105">
        <v>0</v>
      </c>
      <c r="V1781" s="105">
        <v>0</v>
      </c>
      <c r="W1781" s="11">
        <v>0</v>
      </c>
      <c r="X1781" s="11">
        <v>0</v>
      </c>
      <c r="Y1781" s="11">
        <v>0</v>
      </c>
      <c r="Z1781" s="11">
        <f>VLOOKUP(E1781,'[3]Funct. hergr. afsl 2019'!$A$1:$IV$65536,5,FALSE)</f>
        <v>0</v>
      </c>
    </row>
    <row r="1782" spans="1:26" x14ac:dyDescent="0.25">
      <c r="A1782">
        <v>11</v>
      </c>
      <c r="B1782" t="str">
        <f t="shared" si="56"/>
        <v>CCC-0851</v>
      </c>
      <c r="C1782" t="s">
        <v>322</v>
      </c>
      <c r="D1782" t="str">
        <f t="shared" si="57"/>
        <v>0851</v>
      </c>
      <c r="E1782" t="s">
        <v>534</v>
      </c>
      <c r="F1782" s="17">
        <v>0</v>
      </c>
      <c r="G1782" s="17">
        <v>0</v>
      </c>
      <c r="H1782" s="17">
        <v>0</v>
      </c>
      <c r="I1782" s="17">
        <v>0</v>
      </c>
      <c r="J1782" s="17">
        <v>0</v>
      </c>
      <c r="K1782" s="17">
        <v>0</v>
      </c>
      <c r="L1782" s="17">
        <v>0</v>
      </c>
      <c r="M1782" s="17">
        <v>0</v>
      </c>
      <c r="N1782" s="17">
        <v>0</v>
      </c>
      <c r="O1782" s="17">
        <v>0</v>
      </c>
      <c r="P1782" s="17">
        <v>0</v>
      </c>
      <c r="Q1782" s="17">
        <v>0</v>
      </c>
      <c r="R1782" s="17">
        <v>0</v>
      </c>
      <c r="S1782" s="17">
        <v>0</v>
      </c>
      <c r="T1782" s="17">
        <v>0</v>
      </c>
      <c r="U1782" s="105">
        <v>0</v>
      </c>
      <c r="V1782" s="105">
        <v>0</v>
      </c>
      <c r="W1782" s="11">
        <v>0</v>
      </c>
      <c r="X1782" s="11">
        <v>0</v>
      </c>
      <c r="Y1782" s="11">
        <v>0</v>
      </c>
      <c r="Z1782" s="11">
        <f>VLOOKUP(E1782,'[3]Funct. hergr. afsl 2019'!$A$1:$IV$65536,5,FALSE)</f>
        <v>0</v>
      </c>
    </row>
    <row r="1783" spans="1:26" x14ac:dyDescent="0.25">
      <c r="A1783">
        <v>11</v>
      </c>
      <c r="B1783" t="str">
        <f t="shared" si="56"/>
        <v>CCC-0852</v>
      </c>
      <c r="C1783" t="s">
        <v>322</v>
      </c>
      <c r="D1783" t="str">
        <f t="shared" si="57"/>
        <v>0852</v>
      </c>
      <c r="E1783" t="s">
        <v>535</v>
      </c>
      <c r="F1783" s="17">
        <v>0</v>
      </c>
      <c r="G1783" s="17">
        <v>0</v>
      </c>
      <c r="H1783" s="17">
        <v>0</v>
      </c>
      <c r="I1783" s="17">
        <v>0</v>
      </c>
      <c r="J1783" s="17">
        <v>0</v>
      </c>
      <c r="K1783" s="17">
        <v>0</v>
      </c>
      <c r="L1783" s="17">
        <v>0</v>
      </c>
      <c r="M1783" s="17">
        <v>0</v>
      </c>
      <c r="N1783" s="17">
        <v>0</v>
      </c>
      <c r="O1783" s="17">
        <v>0</v>
      </c>
      <c r="P1783" s="17">
        <v>0</v>
      </c>
      <c r="Q1783" s="17">
        <v>0</v>
      </c>
      <c r="R1783" s="17">
        <v>0</v>
      </c>
      <c r="S1783" s="17">
        <v>0</v>
      </c>
      <c r="T1783" s="17">
        <v>0</v>
      </c>
      <c r="U1783" s="105">
        <v>0</v>
      </c>
      <c r="V1783" s="105">
        <v>0</v>
      </c>
      <c r="W1783" s="11">
        <v>0</v>
      </c>
      <c r="X1783" s="11">
        <v>0</v>
      </c>
      <c r="Y1783" s="11">
        <v>0</v>
      </c>
      <c r="Z1783" s="11">
        <f>VLOOKUP(E1783,'[3]Funct. hergr. afsl 2019'!$A$1:$IV$65536,5,FALSE)</f>
        <v>0</v>
      </c>
    </row>
    <row r="1784" spans="1:26" x14ac:dyDescent="0.25">
      <c r="A1784">
        <v>11</v>
      </c>
      <c r="B1784" t="str">
        <f t="shared" si="56"/>
        <v>CCC-0853</v>
      </c>
      <c r="C1784" t="s">
        <v>322</v>
      </c>
      <c r="D1784" t="str">
        <f t="shared" si="57"/>
        <v>0853</v>
      </c>
      <c r="E1784" t="s">
        <v>536</v>
      </c>
      <c r="F1784" s="17">
        <v>0</v>
      </c>
      <c r="G1784" s="17">
        <v>0</v>
      </c>
      <c r="H1784" s="17">
        <v>0</v>
      </c>
      <c r="I1784" s="17">
        <v>0</v>
      </c>
      <c r="J1784" s="17">
        <v>0</v>
      </c>
      <c r="K1784" s="17">
        <v>0</v>
      </c>
      <c r="L1784" s="17">
        <v>0</v>
      </c>
      <c r="M1784" s="17">
        <v>0</v>
      </c>
      <c r="N1784" s="17">
        <v>0</v>
      </c>
      <c r="O1784" s="17">
        <v>0</v>
      </c>
      <c r="P1784" s="17">
        <v>0</v>
      </c>
      <c r="Q1784" s="17">
        <v>0</v>
      </c>
      <c r="R1784" s="17">
        <v>0</v>
      </c>
      <c r="S1784" s="17">
        <v>0</v>
      </c>
      <c r="T1784" s="17">
        <v>0</v>
      </c>
      <c r="U1784" s="105">
        <v>0</v>
      </c>
      <c r="V1784" s="105">
        <v>0</v>
      </c>
      <c r="W1784" s="11">
        <v>0</v>
      </c>
      <c r="X1784" s="11">
        <v>0</v>
      </c>
      <c r="Y1784" s="11">
        <v>0</v>
      </c>
      <c r="Z1784" s="11">
        <f>VLOOKUP(E1784,'[3]Funct. hergr. afsl 2019'!$A$1:$IV$65536,5,FALSE)</f>
        <v>0</v>
      </c>
    </row>
    <row r="1785" spans="1:26" x14ac:dyDescent="0.25">
      <c r="A1785">
        <v>11</v>
      </c>
      <c r="B1785" t="str">
        <f t="shared" si="56"/>
        <v>CCC-0854</v>
      </c>
      <c r="C1785" t="s">
        <v>322</v>
      </c>
      <c r="D1785" t="str">
        <f t="shared" si="57"/>
        <v>0854</v>
      </c>
      <c r="E1785" t="s">
        <v>537</v>
      </c>
      <c r="F1785" s="17">
        <v>0</v>
      </c>
      <c r="G1785" s="17">
        <v>0</v>
      </c>
      <c r="H1785" s="17">
        <v>0</v>
      </c>
      <c r="I1785" s="17">
        <v>0</v>
      </c>
      <c r="J1785" s="17">
        <v>0</v>
      </c>
      <c r="K1785" s="17">
        <v>0</v>
      </c>
      <c r="L1785" s="17">
        <v>0</v>
      </c>
      <c r="M1785" s="17">
        <v>0</v>
      </c>
      <c r="N1785" s="17">
        <v>0</v>
      </c>
      <c r="O1785" s="17">
        <v>0</v>
      </c>
      <c r="P1785" s="17">
        <v>0</v>
      </c>
      <c r="Q1785" s="17">
        <v>0</v>
      </c>
      <c r="R1785" s="17">
        <v>0</v>
      </c>
      <c r="S1785" s="17">
        <v>0</v>
      </c>
      <c r="T1785" s="17">
        <v>0</v>
      </c>
      <c r="U1785" s="105">
        <v>0</v>
      </c>
      <c r="V1785" s="105">
        <v>0</v>
      </c>
      <c r="W1785" s="11">
        <v>0</v>
      </c>
      <c r="X1785" s="11">
        <v>0</v>
      </c>
      <c r="Y1785" s="11">
        <v>0</v>
      </c>
      <c r="Z1785" s="11">
        <f>VLOOKUP(E1785,'[3]Funct. hergr. afsl 2019'!$A$1:$IV$65536,5,FALSE)</f>
        <v>0</v>
      </c>
    </row>
    <row r="1786" spans="1:26" x14ac:dyDescent="0.25">
      <c r="A1786">
        <v>11</v>
      </c>
      <c r="B1786" t="str">
        <f t="shared" si="56"/>
        <v>CCC-086</v>
      </c>
      <c r="C1786" t="s">
        <v>322</v>
      </c>
      <c r="D1786" t="str">
        <f t="shared" si="57"/>
        <v>086</v>
      </c>
      <c r="E1786" t="s">
        <v>538</v>
      </c>
      <c r="F1786" s="17">
        <v>0</v>
      </c>
      <c r="G1786" s="17">
        <v>0</v>
      </c>
      <c r="H1786" s="17">
        <v>0</v>
      </c>
      <c r="I1786" s="17">
        <v>0</v>
      </c>
      <c r="J1786" s="17">
        <v>0</v>
      </c>
      <c r="K1786" s="17">
        <v>0</v>
      </c>
      <c r="L1786" s="17">
        <v>0</v>
      </c>
      <c r="M1786" s="17">
        <v>0</v>
      </c>
      <c r="N1786" s="17">
        <v>0</v>
      </c>
      <c r="O1786" s="17">
        <v>0</v>
      </c>
      <c r="P1786" s="17">
        <v>0</v>
      </c>
      <c r="Q1786" s="17">
        <v>0</v>
      </c>
      <c r="R1786" s="17">
        <v>0</v>
      </c>
      <c r="S1786" s="17">
        <v>0</v>
      </c>
      <c r="T1786" s="17">
        <v>0</v>
      </c>
      <c r="U1786" s="105">
        <v>0</v>
      </c>
      <c r="V1786" s="105">
        <v>0</v>
      </c>
      <c r="W1786" s="11">
        <v>0</v>
      </c>
      <c r="X1786" s="11">
        <v>0</v>
      </c>
      <c r="Y1786" s="11">
        <v>0</v>
      </c>
      <c r="Z1786" s="11">
        <f>VLOOKUP(E1786,'[3]Funct. hergr. afsl 2019'!$A$1:$IV$65536,5,FALSE)</f>
        <v>0</v>
      </c>
    </row>
    <row r="1787" spans="1:26" x14ac:dyDescent="0.25">
      <c r="A1787">
        <v>11</v>
      </c>
      <c r="B1787" t="str">
        <f t="shared" si="56"/>
        <v>CCC-0910</v>
      </c>
      <c r="C1787" t="s">
        <v>322</v>
      </c>
      <c r="D1787" t="str">
        <f t="shared" si="57"/>
        <v>0910</v>
      </c>
      <c r="E1787" t="s">
        <v>540</v>
      </c>
      <c r="F1787" s="17">
        <v>0</v>
      </c>
      <c r="G1787" s="17">
        <v>0</v>
      </c>
      <c r="H1787" s="17">
        <v>0</v>
      </c>
      <c r="I1787" s="17">
        <v>0</v>
      </c>
      <c r="J1787" s="17">
        <v>0</v>
      </c>
      <c r="K1787" s="17">
        <v>0</v>
      </c>
      <c r="L1787" s="17">
        <v>0</v>
      </c>
      <c r="M1787" s="17">
        <v>0</v>
      </c>
      <c r="N1787" s="17">
        <v>0</v>
      </c>
      <c r="O1787" s="17">
        <v>0</v>
      </c>
      <c r="P1787" s="17">
        <v>0</v>
      </c>
      <c r="Q1787" s="17">
        <v>0</v>
      </c>
      <c r="R1787" s="17">
        <v>0</v>
      </c>
      <c r="S1787" s="17">
        <v>0</v>
      </c>
      <c r="T1787" s="17">
        <v>0</v>
      </c>
      <c r="U1787" s="105">
        <v>0</v>
      </c>
      <c r="V1787" s="105">
        <v>0</v>
      </c>
      <c r="W1787" s="11">
        <v>0</v>
      </c>
      <c r="X1787" s="11">
        <v>0</v>
      </c>
      <c r="Y1787" s="11">
        <v>0</v>
      </c>
      <c r="Z1787" s="11">
        <f>VLOOKUP(E1787,'[3]Funct. hergr. afsl 2019'!$A$1:$IV$65536,5,FALSE)</f>
        <v>0</v>
      </c>
    </row>
    <row r="1788" spans="1:26" x14ac:dyDescent="0.25">
      <c r="A1788">
        <v>11</v>
      </c>
      <c r="B1788" t="str">
        <f t="shared" si="56"/>
        <v>CCC-0911</v>
      </c>
      <c r="C1788" t="s">
        <v>322</v>
      </c>
      <c r="D1788" t="str">
        <f t="shared" si="57"/>
        <v>0911</v>
      </c>
      <c r="E1788" t="s">
        <v>541</v>
      </c>
      <c r="F1788" s="17">
        <v>0</v>
      </c>
      <c r="G1788" s="17">
        <v>0</v>
      </c>
      <c r="H1788" s="17">
        <v>0</v>
      </c>
      <c r="I1788" s="17">
        <v>0</v>
      </c>
      <c r="J1788" s="17">
        <v>0</v>
      </c>
      <c r="K1788" s="17">
        <v>0</v>
      </c>
      <c r="L1788" s="17">
        <v>0</v>
      </c>
      <c r="M1788" s="17">
        <v>0</v>
      </c>
      <c r="N1788" s="17">
        <v>0</v>
      </c>
      <c r="O1788" s="17">
        <v>0</v>
      </c>
      <c r="P1788" s="17">
        <v>0</v>
      </c>
      <c r="Q1788" s="17">
        <v>0</v>
      </c>
      <c r="R1788" s="17">
        <v>0</v>
      </c>
      <c r="S1788" s="17">
        <v>0</v>
      </c>
      <c r="T1788" s="17">
        <v>0</v>
      </c>
      <c r="U1788" s="105">
        <v>0</v>
      </c>
      <c r="V1788" s="105">
        <v>0</v>
      </c>
      <c r="W1788" s="11">
        <v>0</v>
      </c>
      <c r="X1788" s="11">
        <v>0</v>
      </c>
      <c r="Y1788" s="11">
        <v>0</v>
      </c>
      <c r="Z1788" s="11">
        <f>VLOOKUP(E1788,'[3]Funct. hergr. afsl 2019'!$A$1:$IV$65536,5,FALSE)</f>
        <v>0</v>
      </c>
    </row>
    <row r="1789" spans="1:26" x14ac:dyDescent="0.25">
      <c r="A1789">
        <v>11</v>
      </c>
      <c r="B1789" t="str">
        <f t="shared" si="56"/>
        <v>CCC-0912</v>
      </c>
      <c r="C1789" t="s">
        <v>322</v>
      </c>
      <c r="D1789" t="str">
        <f t="shared" si="57"/>
        <v>0912</v>
      </c>
      <c r="E1789" t="s">
        <v>542</v>
      </c>
      <c r="F1789" s="17">
        <v>0</v>
      </c>
      <c r="G1789" s="17">
        <v>0</v>
      </c>
      <c r="H1789" s="17">
        <v>0</v>
      </c>
      <c r="I1789" s="17">
        <v>0</v>
      </c>
      <c r="J1789" s="17">
        <v>0</v>
      </c>
      <c r="K1789" s="17">
        <v>0</v>
      </c>
      <c r="L1789" s="17">
        <v>0</v>
      </c>
      <c r="M1789" s="17">
        <v>0</v>
      </c>
      <c r="N1789" s="17">
        <v>0</v>
      </c>
      <c r="O1789" s="17">
        <v>0</v>
      </c>
      <c r="P1789" s="17">
        <v>0</v>
      </c>
      <c r="Q1789" s="17">
        <v>0</v>
      </c>
      <c r="R1789" s="17">
        <v>0</v>
      </c>
      <c r="S1789" s="17">
        <v>0</v>
      </c>
      <c r="T1789" s="17">
        <v>0</v>
      </c>
      <c r="U1789" s="105">
        <v>0</v>
      </c>
      <c r="V1789" s="105">
        <v>0</v>
      </c>
      <c r="W1789" s="11">
        <v>0</v>
      </c>
      <c r="X1789" s="11">
        <v>0</v>
      </c>
      <c r="Y1789" s="11">
        <v>0</v>
      </c>
      <c r="Z1789" s="11">
        <f>VLOOKUP(E1789,'[3]Funct. hergr. afsl 2019'!$A$1:$IV$65536,5,FALSE)</f>
        <v>0</v>
      </c>
    </row>
    <row r="1790" spans="1:26" x14ac:dyDescent="0.25">
      <c r="A1790">
        <v>11</v>
      </c>
      <c r="B1790" t="str">
        <f t="shared" si="56"/>
        <v>CCC-0920</v>
      </c>
      <c r="C1790" t="s">
        <v>322</v>
      </c>
      <c r="D1790" t="str">
        <f t="shared" si="57"/>
        <v>0920</v>
      </c>
      <c r="E1790" t="s">
        <v>543</v>
      </c>
      <c r="F1790" s="17">
        <v>0</v>
      </c>
      <c r="G1790" s="17">
        <v>0</v>
      </c>
      <c r="H1790" s="17">
        <v>0</v>
      </c>
      <c r="I1790" s="17">
        <v>0</v>
      </c>
      <c r="J1790" s="17">
        <v>0</v>
      </c>
      <c r="K1790" s="17">
        <v>0</v>
      </c>
      <c r="L1790" s="17">
        <v>0</v>
      </c>
      <c r="M1790" s="17">
        <v>0</v>
      </c>
      <c r="N1790" s="17">
        <v>0</v>
      </c>
      <c r="O1790" s="17">
        <v>0</v>
      </c>
      <c r="P1790" s="17">
        <v>0</v>
      </c>
      <c r="Q1790" s="17">
        <v>0</v>
      </c>
      <c r="R1790" s="17">
        <v>0</v>
      </c>
      <c r="S1790" s="17">
        <v>0</v>
      </c>
      <c r="T1790" s="17">
        <v>0</v>
      </c>
      <c r="U1790" s="105">
        <v>0</v>
      </c>
      <c r="V1790" s="105">
        <v>0</v>
      </c>
      <c r="W1790" s="11">
        <v>0</v>
      </c>
      <c r="X1790" s="11">
        <v>0</v>
      </c>
      <c r="Y1790" s="11">
        <v>0</v>
      </c>
      <c r="Z1790" s="11">
        <f>VLOOKUP(E1790,'[3]Funct. hergr. afsl 2019'!$A$1:$IV$65536,5,FALSE)</f>
        <v>0</v>
      </c>
    </row>
    <row r="1791" spans="1:26" x14ac:dyDescent="0.25">
      <c r="A1791">
        <v>11</v>
      </c>
      <c r="B1791" t="str">
        <f t="shared" si="56"/>
        <v>CCC-0921</v>
      </c>
      <c r="C1791" t="s">
        <v>322</v>
      </c>
      <c r="D1791" t="str">
        <f t="shared" si="57"/>
        <v>0921</v>
      </c>
      <c r="E1791" t="s">
        <v>544</v>
      </c>
      <c r="F1791" s="17">
        <v>0</v>
      </c>
      <c r="G1791" s="17">
        <v>0</v>
      </c>
      <c r="H1791" s="17">
        <v>0</v>
      </c>
      <c r="I1791" s="17">
        <v>0</v>
      </c>
      <c r="J1791" s="17">
        <v>0</v>
      </c>
      <c r="K1791" s="17">
        <v>0</v>
      </c>
      <c r="L1791" s="17">
        <v>0</v>
      </c>
      <c r="M1791" s="17">
        <v>0</v>
      </c>
      <c r="N1791" s="17">
        <v>0</v>
      </c>
      <c r="O1791" s="17">
        <v>0</v>
      </c>
      <c r="P1791" s="17">
        <v>0</v>
      </c>
      <c r="Q1791" s="17">
        <v>0</v>
      </c>
      <c r="R1791" s="17">
        <v>0</v>
      </c>
      <c r="S1791" s="17">
        <v>0</v>
      </c>
      <c r="T1791" s="17">
        <v>0</v>
      </c>
      <c r="U1791" s="105">
        <v>0</v>
      </c>
      <c r="V1791" s="105">
        <v>0</v>
      </c>
      <c r="W1791" s="11">
        <v>0</v>
      </c>
      <c r="X1791" s="11">
        <v>0</v>
      </c>
      <c r="Y1791" s="11">
        <v>0</v>
      </c>
      <c r="Z1791" s="11">
        <f>VLOOKUP(E1791,'[3]Funct. hergr. afsl 2019'!$A$1:$IV$65536,5,FALSE)</f>
        <v>0</v>
      </c>
    </row>
    <row r="1792" spans="1:26" x14ac:dyDescent="0.25">
      <c r="A1792">
        <v>11</v>
      </c>
      <c r="B1792" t="str">
        <f t="shared" si="56"/>
        <v>CCC-0922</v>
      </c>
      <c r="C1792" t="s">
        <v>322</v>
      </c>
      <c r="D1792" t="str">
        <f t="shared" si="57"/>
        <v>0922</v>
      </c>
      <c r="E1792" t="s">
        <v>545</v>
      </c>
      <c r="F1792" s="17">
        <v>0</v>
      </c>
      <c r="G1792" s="17">
        <v>0</v>
      </c>
      <c r="H1792" s="17">
        <v>0</v>
      </c>
      <c r="I1792" s="17">
        <v>0</v>
      </c>
      <c r="J1792" s="17">
        <v>0</v>
      </c>
      <c r="K1792" s="17">
        <v>0</v>
      </c>
      <c r="L1792" s="17">
        <v>0</v>
      </c>
      <c r="M1792" s="17">
        <v>0</v>
      </c>
      <c r="N1792" s="17">
        <v>0</v>
      </c>
      <c r="O1792" s="17">
        <v>0</v>
      </c>
      <c r="P1792" s="17">
        <v>0</v>
      </c>
      <c r="Q1792" s="17">
        <v>0</v>
      </c>
      <c r="R1792" s="17">
        <v>0</v>
      </c>
      <c r="S1792" s="17">
        <v>0</v>
      </c>
      <c r="T1792" s="17">
        <v>0</v>
      </c>
      <c r="U1792" s="105">
        <v>0</v>
      </c>
      <c r="V1792" s="105">
        <v>0</v>
      </c>
      <c r="W1792" s="11">
        <v>0</v>
      </c>
      <c r="X1792" s="11">
        <v>0</v>
      </c>
      <c r="Y1792" s="11">
        <v>0</v>
      </c>
      <c r="Z1792" s="11">
        <f>VLOOKUP(E1792,'[3]Funct. hergr. afsl 2019'!$A$1:$IV$65536,5,FALSE)</f>
        <v>0</v>
      </c>
    </row>
    <row r="1793" spans="1:26" x14ac:dyDescent="0.25">
      <c r="A1793">
        <v>11</v>
      </c>
      <c r="B1793" t="str">
        <f t="shared" si="56"/>
        <v>CCC-093</v>
      </c>
      <c r="C1793" t="s">
        <v>322</v>
      </c>
      <c r="D1793" t="str">
        <f t="shared" si="57"/>
        <v>093</v>
      </c>
      <c r="E1793" t="s">
        <v>546</v>
      </c>
      <c r="F1793" s="17">
        <v>0</v>
      </c>
      <c r="G1793" s="17">
        <v>0</v>
      </c>
      <c r="H1793" s="17">
        <v>0</v>
      </c>
      <c r="I1793" s="17">
        <v>0</v>
      </c>
      <c r="J1793" s="17">
        <v>0</v>
      </c>
      <c r="K1793" s="17">
        <v>0</v>
      </c>
      <c r="L1793" s="17">
        <v>0</v>
      </c>
      <c r="M1793" s="17">
        <v>0</v>
      </c>
      <c r="N1793" s="17">
        <v>0</v>
      </c>
      <c r="O1793" s="17">
        <v>0</v>
      </c>
      <c r="P1793" s="17">
        <v>0</v>
      </c>
      <c r="Q1793" s="17">
        <v>0</v>
      </c>
      <c r="R1793" s="17">
        <v>0</v>
      </c>
      <c r="S1793" s="17">
        <v>0</v>
      </c>
      <c r="T1793" s="17">
        <v>0</v>
      </c>
      <c r="U1793" s="105">
        <v>0</v>
      </c>
      <c r="V1793" s="105">
        <v>0</v>
      </c>
      <c r="W1793" s="11">
        <v>0</v>
      </c>
      <c r="X1793" s="11">
        <v>0</v>
      </c>
      <c r="Y1793" s="11">
        <v>0</v>
      </c>
      <c r="Z1793" s="11">
        <f>VLOOKUP(E1793,'[3]Funct. hergr. afsl 2019'!$A$1:$IV$65536,5,FALSE)</f>
        <v>0</v>
      </c>
    </row>
    <row r="1794" spans="1:26" x14ac:dyDescent="0.25">
      <c r="A1794">
        <v>11</v>
      </c>
      <c r="B1794" t="str">
        <f t="shared" si="56"/>
        <v>CCC-0940</v>
      </c>
      <c r="C1794" t="s">
        <v>322</v>
      </c>
      <c r="D1794" t="str">
        <f t="shared" si="57"/>
        <v>0940</v>
      </c>
      <c r="E1794" t="s">
        <v>547</v>
      </c>
      <c r="F1794" s="17">
        <v>0</v>
      </c>
      <c r="G1794" s="17">
        <v>0</v>
      </c>
      <c r="H1794" s="17">
        <v>0</v>
      </c>
      <c r="I1794" s="17">
        <v>0</v>
      </c>
      <c r="J1794" s="17">
        <v>0</v>
      </c>
      <c r="K1794" s="17">
        <v>0</v>
      </c>
      <c r="L1794" s="17">
        <v>0</v>
      </c>
      <c r="M1794" s="17">
        <v>0</v>
      </c>
      <c r="N1794" s="17">
        <v>0</v>
      </c>
      <c r="O1794" s="17">
        <v>0</v>
      </c>
      <c r="P1794" s="17">
        <v>0</v>
      </c>
      <c r="Q1794" s="17">
        <v>0</v>
      </c>
      <c r="R1794" s="17">
        <v>0</v>
      </c>
      <c r="S1794" s="17">
        <v>0</v>
      </c>
      <c r="T1794" s="17">
        <v>0</v>
      </c>
      <c r="U1794" s="105">
        <v>0</v>
      </c>
      <c r="V1794" s="105">
        <v>0</v>
      </c>
      <c r="W1794" s="11">
        <v>0</v>
      </c>
      <c r="X1794" s="11">
        <v>0</v>
      </c>
      <c r="Y1794" s="11">
        <v>0</v>
      </c>
      <c r="Z1794" s="11">
        <f>VLOOKUP(E1794,'[3]Funct. hergr. afsl 2019'!$A$1:$IV$65536,5,FALSE)</f>
        <v>0</v>
      </c>
    </row>
    <row r="1795" spans="1:26" x14ac:dyDescent="0.25">
      <c r="A1795">
        <v>11</v>
      </c>
      <c r="B1795" t="str">
        <f t="shared" si="56"/>
        <v>CCC-0941</v>
      </c>
      <c r="C1795" t="s">
        <v>322</v>
      </c>
      <c r="D1795" t="str">
        <f t="shared" si="57"/>
        <v>0941</v>
      </c>
      <c r="E1795" t="s">
        <v>548</v>
      </c>
      <c r="F1795" s="17">
        <v>0</v>
      </c>
      <c r="G1795" s="17">
        <v>0</v>
      </c>
      <c r="H1795" s="17">
        <v>0</v>
      </c>
      <c r="I1795" s="17">
        <v>0</v>
      </c>
      <c r="J1795" s="17">
        <v>0</v>
      </c>
      <c r="K1795" s="17">
        <v>0</v>
      </c>
      <c r="L1795" s="17">
        <v>0</v>
      </c>
      <c r="M1795" s="17">
        <v>0</v>
      </c>
      <c r="N1795" s="17">
        <v>0</v>
      </c>
      <c r="O1795" s="17">
        <v>0</v>
      </c>
      <c r="P1795" s="17">
        <v>0</v>
      </c>
      <c r="Q1795" s="17">
        <v>0</v>
      </c>
      <c r="R1795" s="17">
        <v>0</v>
      </c>
      <c r="S1795" s="17">
        <v>0</v>
      </c>
      <c r="T1795" s="17">
        <v>0</v>
      </c>
      <c r="U1795" s="105">
        <v>0</v>
      </c>
      <c r="V1795" s="105">
        <v>0</v>
      </c>
      <c r="W1795" s="11">
        <v>0</v>
      </c>
      <c r="X1795" s="11">
        <v>0</v>
      </c>
      <c r="Y1795" s="11">
        <v>0</v>
      </c>
      <c r="Z1795" s="11">
        <f>VLOOKUP(E1795,'[3]Funct. hergr. afsl 2019'!$A$1:$IV$65536,5,FALSE)</f>
        <v>0</v>
      </c>
    </row>
    <row r="1796" spans="1:26" x14ac:dyDescent="0.25">
      <c r="A1796">
        <v>11</v>
      </c>
      <c r="B1796" t="str">
        <f t="shared" ref="B1796:B1829" si="58">C1796&amp;"-"&amp;D1796</f>
        <v>CCC-0942</v>
      </c>
      <c r="C1796" t="s">
        <v>322</v>
      </c>
      <c r="D1796" t="str">
        <f t="shared" ref="D1796:D1829" si="59">SUBSTITUTE(E1796,".","")</f>
        <v>0942</v>
      </c>
      <c r="E1796" t="s">
        <v>549</v>
      </c>
      <c r="F1796" s="17">
        <v>0</v>
      </c>
      <c r="G1796" s="17">
        <v>0</v>
      </c>
      <c r="H1796" s="17">
        <v>0</v>
      </c>
      <c r="I1796" s="17">
        <v>0</v>
      </c>
      <c r="J1796" s="17">
        <v>0</v>
      </c>
      <c r="K1796" s="17">
        <v>0</v>
      </c>
      <c r="L1796" s="17">
        <v>0</v>
      </c>
      <c r="M1796" s="17">
        <v>0</v>
      </c>
      <c r="N1796" s="17">
        <v>0</v>
      </c>
      <c r="O1796" s="17">
        <v>0</v>
      </c>
      <c r="P1796" s="17">
        <v>0</v>
      </c>
      <c r="Q1796" s="17">
        <v>0</v>
      </c>
      <c r="R1796" s="17">
        <v>0</v>
      </c>
      <c r="S1796" s="17">
        <v>0</v>
      </c>
      <c r="T1796" s="17">
        <v>0</v>
      </c>
      <c r="U1796" s="105">
        <v>0</v>
      </c>
      <c r="V1796" s="105">
        <v>0</v>
      </c>
      <c r="W1796" s="11">
        <v>0</v>
      </c>
      <c r="X1796" s="11">
        <v>0</v>
      </c>
      <c r="Y1796" s="11">
        <v>0</v>
      </c>
      <c r="Z1796" s="11">
        <f>VLOOKUP(E1796,'[3]Funct. hergr. afsl 2019'!$A$1:$IV$65536,5,FALSE)</f>
        <v>0</v>
      </c>
    </row>
    <row r="1797" spans="1:26" x14ac:dyDescent="0.25">
      <c r="A1797">
        <v>11</v>
      </c>
      <c r="B1797" t="str">
        <f t="shared" si="58"/>
        <v>CCC-095</v>
      </c>
      <c r="C1797" t="s">
        <v>322</v>
      </c>
      <c r="D1797" t="str">
        <f t="shared" si="59"/>
        <v>095</v>
      </c>
      <c r="E1797" t="s">
        <v>550</v>
      </c>
      <c r="F1797" s="17">
        <v>0</v>
      </c>
      <c r="G1797" s="17">
        <v>0</v>
      </c>
      <c r="H1797" s="17">
        <v>0</v>
      </c>
      <c r="I1797" s="17">
        <v>0</v>
      </c>
      <c r="J1797" s="17">
        <v>0</v>
      </c>
      <c r="K1797" s="17">
        <v>0</v>
      </c>
      <c r="L1797" s="17">
        <v>0</v>
      </c>
      <c r="M1797" s="17">
        <v>0</v>
      </c>
      <c r="N1797" s="17">
        <v>0</v>
      </c>
      <c r="O1797" s="17">
        <v>0</v>
      </c>
      <c r="P1797" s="17">
        <v>0</v>
      </c>
      <c r="Q1797" s="17">
        <v>0</v>
      </c>
      <c r="R1797" s="17">
        <v>0</v>
      </c>
      <c r="S1797" s="17">
        <v>0</v>
      </c>
      <c r="T1797" s="17">
        <v>0</v>
      </c>
      <c r="U1797" s="105">
        <v>0</v>
      </c>
      <c r="V1797" s="105">
        <v>0</v>
      </c>
      <c r="W1797" s="11">
        <v>0</v>
      </c>
      <c r="X1797" s="11">
        <v>0</v>
      </c>
      <c r="Y1797" s="11">
        <v>0</v>
      </c>
      <c r="Z1797" s="11">
        <f>VLOOKUP(E1797,'[3]Funct. hergr. afsl 2019'!$A$1:$IV$65536,5,FALSE)</f>
        <v>0</v>
      </c>
    </row>
    <row r="1798" spans="1:26" x14ac:dyDescent="0.25">
      <c r="A1798">
        <v>11</v>
      </c>
      <c r="B1798" t="str">
        <f t="shared" si="58"/>
        <v>CCC-096</v>
      </c>
      <c r="C1798" t="s">
        <v>322</v>
      </c>
      <c r="D1798" t="str">
        <f t="shared" si="59"/>
        <v>096</v>
      </c>
      <c r="E1798" t="s">
        <v>551</v>
      </c>
      <c r="F1798" s="17">
        <v>0</v>
      </c>
      <c r="G1798" s="17">
        <v>0</v>
      </c>
      <c r="H1798" s="17">
        <v>0</v>
      </c>
      <c r="I1798" s="17">
        <v>0</v>
      </c>
      <c r="J1798" s="17">
        <v>0</v>
      </c>
      <c r="K1798" s="17">
        <v>0</v>
      </c>
      <c r="L1798" s="17">
        <v>0</v>
      </c>
      <c r="M1798" s="17">
        <v>0</v>
      </c>
      <c r="N1798" s="17">
        <v>0</v>
      </c>
      <c r="O1798" s="17">
        <v>0</v>
      </c>
      <c r="P1798" s="17">
        <v>0</v>
      </c>
      <c r="Q1798" s="17">
        <v>0</v>
      </c>
      <c r="R1798" s="17">
        <v>0</v>
      </c>
      <c r="S1798" s="17">
        <v>0</v>
      </c>
      <c r="T1798" s="17">
        <v>0</v>
      </c>
      <c r="U1798" s="105">
        <v>0</v>
      </c>
      <c r="V1798" s="105">
        <v>0</v>
      </c>
      <c r="W1798" s="11">
        <v>0</v>
      </c>
      <c r="X1798" s="11">
        <v>0</v>
      </c>
      <c r="Y1798" s="11">
        <v>0</v>
      </c>
      <c r="Z1798" s="11">
        <f>VLOOKUP(E1798,'[3]Funct. hergr. afsl 2019'!$A$1:$IV$65536,5,FALSE)</f>
        <v>0</v>
      </c>
    </row>
    <row r="1799" spans="1:26" x14ac:dyDescent="0.25">
      <c r="A1799">
        <v>11</v>
      </c>
      <c r="B1799" t="str">
        <f t="shared" si="58"/>
        <v>CCC-0970</v>
      </c>
      <c r="C1799" t="s">
        <v>322</v>
      </c>
      <c r="D1799" t="str">
        <f t="shared" si="59"/>
        <v>0970</v>
      </c>
      <c r="E1799" t="s">
        <v>552</v>
      </c>
      <c r="F1799" s="17">
        <v>0</v>
      </c>
      <c r="G1799" s="17">
        <v>0</v>
      </c>
      <c r="H1799" s="17">
        <v>0</v>
      </c>
      <c r="I1799" s="17">
        <v>0</v>
      </c>
      <c r="J1799" s="17">
        <v>0</v>
      </c>
      <c r="K1799" s="17">
        <v>0</v>
      </c>
      <c r="L1799" s="17">
        <v>0</v>
      </c>
      <c r="M1799" s="17">
        <v>0</v>
      </c>
      <c r="N1799" s="17">
        <v>0</v>
      </c>
      <c r="O1799" s="17">
        <v>0</v>
      </c>
      <c r="P1799" s="17">
        <v>0</v>
      </c>
      <c r="Q1799" s="17">
        <v>0</v>
      </c>
      <c r="R1799" s="17">
        <v>0</v>
      </c>
      <c r="S1799" s="17">
        <v>0</v>
      </c>
      <c r="T1799" s="17">
        <v>0</v>
      </c>
      <c r="U1799" s="105">
        <v>0</v>
      </c>
      <c r="V1799" s="105">
        <v>0</v>
      </c>
      <c r="W1799" s="11">
        <v>0</v>
      </c>
      <c r="X1799" s="11">
        <v>0</v>
      </c>
      <c r="Y1799" s="11">
        <v>0</v>
      </c>
      <c r="Z1799" s="11">
        <f>VLOOKUP(E1799,'[3]Funct. hergr. afsl 2019'!$A$1:$IV$65536,5,FALSE)</f>
        <v>0</v>
      </c>
    </row>
    <row r="1800" spans="1:26" x14ac:dyDescent="0.25">
      <c r="A1800">
        <v>11</v>
      </c>
      <c r="B1800" t="str">
        <f t="shared" si="58"/>
        <v>CCC-0971</v>
      </c>
      <c r="C1800" t="s">
        <v>322</v>
      </c>
      <c r="D1800" t="str">
        <f t="shared" si="59"/>
        <v>0971</v>
      </c>
      <c r="E1800" t="s">
        <v>553</v>
      </c>
      <c r="F1800" s="17">
        <v>0</v>
      </c>
      <c r="G1800" s="17">
        <v>0</v>
      </c>
      <c r="H1800" s="17">
        <v>0</v>
      </c>
      <c r="I1800" s="17">
        <v>0</v>
      </c>
      <c r="J1800" s="17">
        <v>0</v>
      </c>
      <c r="K1800" s="17">
        <v>0</v>
      </c>
      <c r="L1800" s="17">
        <v>0</v>
      </c>
      <c r="M1800" s="17">
        <v>0</v>
      </c>
      <c r="N1800" s="17">
        <v>0</v>
      </c>
      <c r="O1800" s="17">
        <v>0</v>
      </c>
      <c r="P1800" s="17">
        <v>0</v>
      </c>
      <c r="Q1800" s="17">
        <v>0</v>
      </c>
      <c r="R1800" s="17">
        <v>0</v>
      </c>
      <c r="S1800" s="17">
        <v>0</v>
      </c>
      <c r="T1800" s="17">
        <v>0</v>
      </c>
      <c r="U1800" s="105">
        <v>0</v>
      </c>
      <c r="V1800" s="105">
        <v>0</v>
      </c>
      <c r="W1800" s="11">
        <v>0</v>
      </c>
      <c r="X1800" s="11">
        <v>0</v>
      </c>
      <c r="Y1800" s="11">
        <v>0</v>
      </c>
      <c r="Z1800" s="11">
        <f>VLOOKUP(E1800,'[3]Funct. hergr. afsl 2019'!$A$1:$IV$65536,5,FALSE)</f>
        <v>0</v>
      </c>
    </row>
    <row r="1801" spans="1:26" x14ac:dyDescent="0.25">
      <c r="A1801">
        <v>11</v>
      </c>
      <c r="B1801" t="str">
        <f t="shared" si="58"/>
        <v>CCC-0972</v>
      </c>
      <c r="C1801" t="s">
        <v>322</v>
      </c>
      <c r="D1801" t="str">
        <f t="shared" si="59"/>
        <v>0972</v>
      </c>
      <c r="E1801" t="s">
        <v>554</v>
      </c>
      <c r="F1801" s="17">
        <v>0</v>
      </c>
      <c r="G1801" s="17">
        <v>0</v>
      </c>
      <c r="H1801" s="17">
        <v>0</v>
      </c>
      <c r="I1801" s="17">
        <v>0</v>
      </c>
      <c r="J1801" s="17">
        <v>0</v>
      </c>
      <c r="K1801" s="17">
        <v>0</v>
      </c>
      <c r="L1801" s="17">
        <v>0</v>
      </c>
      <c r="M1801" s="17">
        <v>0</v>
      </c>
      <c r="N1801" s="17">
        <v>0</v>
      </c>
      <c r="O1801" s="17">
        <v>0</v>
      </c>
      <c r="P1801" s="17">
        <v>0</v>
      </c>
      <c r="Q1801" s="17">
        <v>0</v>
      </c>
      <c r="R1801" s="17">
        <v>0</v>
      </c>
      <c r="S1801" s="17">
        <v>0</v>
      </c>
      <c r="T1801" s="17">
        <v>0</v>
      </c>
      <c r="U1801" s="105">
        <v>0</v>
      </c>
      <c r="V1801" s="105">
        <v>0</v>
      </c>
      <c r="W1801" s="11">
        <v>0</v>
      </c>
      <c r="X1801" s="11">
        <v>0</v>
      </c>
      <c r="Y1801" s="11">
        <v>0</v>
      </c>
      <c r="Z1801" s="11">
        <f>VLOOKUP(E1801,'[3]Funct. hergr. afsl 2019'!$A$1:$IV$65536,5,FALSE)</f>
        <v>0</v>
      </c>
    </row>
    <row r="1802" spans="1:26" x14ac:dyDescent="0.25">
      <c r="A1802">
        <v>11</v>
      </c>
      <c r="B1802" t="str">
        <f t="shared" si="58"/>
        <v>CCC-0973</v>
      </c>
      <c r="C1802" t="s">
        <v>322</v>
      </c>
      <c r="D1802" t="str">
        <f t="shared" si="59"/>
        <v>0973</v>
      </c>
      <c r="E1802" t="s">
        <v>555</v>
      </c>
      <c r="F1802" s="17">
        <v>0</v>
      </c>
      <c r="G1802" s="17">
        <v>0</v>
      </c>
      <c r="H1802" s="17">
        <v>0</v>
      </c>
      <c r="I1802" s="17">
        <v>0</v>
      </c>
      <c r="J1802" s="17">
        <v>0</v>
      </c>
      <c r="K1802" s="17">
        <v>0</v>
      </c>
      <c r="L1802" s="17">
        <v>0</v>
      </c>
      <c r="M1802" s="17">
        <v>0</v>
      </c>
      <c r="N1802" s="17">
        <v>0</v>
      </c>
      <c r="O1802" s="17">
        <v>0</v>
      </c>
      <c r="P1802" s="17">
        <v>0</v>
      </c>
      <c r="Q1802" s="17">
        <v>0</v>
      </c>
      <c r="R1802" s="17">
        <v>0</v>
      </c>
      <c r="S1802" s="17">
        <v>0</v>
      </c>
      <c r="T1802" s="17">
        <v>0</v>
      </c>
      <c r="U1802" s="105">
        <v>0</v>
      </c>
      <c r="V1802" s="105">
        <v>0</v>
      </c>
      <c r="W1802" s="11">
        <v>0</v>
      </c>
      <c r="X1802" s="11">
        <v>0</v>
      </c>
      <c r="Y1802" s="11">
        <v>0</v>
      </c>
      <c r="Z1802" s="11">
        <f>VLOOKUP(E1802,'[3]Funct. hergr. afsl 2019'!$A$1:$IV$65536,5,FALSE)</f>
        <v>0</v>
      </c>
    </row>
    <row r="1803" spans="1:26" x14ac:dyDescent="0.25">
      <c r="A1803">
        <v>11</v>
      </c>
      <c r="B1803" t="str">
        <f t="shared" si="58"/>
        <v>CCC-0974</v>
      </c>
      <c r="C1803" t="s">
        <v>322</v>
      </c>
      <c r="D1803" t="str">
        <f t="shared" si="59"/>
        <v>0974</v>
      </c>
      <c r="E1803" t="s">
        <v>556</v>
      </c>
      <c r="F1803" s="17">
        <v>0</v>
      </c>
      <c r="G1803" s="17">
        <v>0</v>
      </c>
      <c r="H1803" s="17">
        <v>0</v>
      </c>
      <c r="I1803" s="17">
        <v>0</v>
      </c>
      <c r="J1803" s="17">
        <v>0</v>
      </c>
      <c r="K1803" s="17">
        <v>0</v>
      </c>
      <c r="L1803" s="17">
        <v>0</v>
      </c>
      <c r="M1803" s="17">
        <v>0</v>
      </c>
      <c r="N1803" s="17">
        <v>0</v>
      </c>
      <c r="O1803" s="17">
        <v>0</v>
      </c>
      <c r="P1803" s="17">
        <v>0</v>
      </c>
      <c r="Q1803" s="17">
        <v>0</v>
      </c>
      <c r="R1803" s="17">
        <v>0</v>
      </c>
      <c r="S1803" s="17">
        <v>0</v>
      </c>
      <c r="T1803" s="17">
        <v>0</v>
      </c>
      <c r="U1803" s="105">
        <v>0</v>
      </c>
      <c r="V1803" s="105">
        <v>0</v>
      </c>
      <c r="W1803" s="11">
        <v>0</v>
      </c>
      <c r="X1803" s="11">
        <v>0</v>
      </c>
      <c r="Y1803" s="11">
        <v>0</v>
      </c>
      <c r="Z1803" s="11">
        <f>VLOOKUP(E1803,'[3]Funct. hergr. afsl 2019'!$A$1:$IV$65536,5,FALSE)</f>
        <v>0</v>
      </c>
    </row>
    <row r="1804" spans="1:26" x14ac:dyDescent="0.25">
      <c r="A1804">
        <v>11</v>
      </c>
      <c r="B1804" t="str">
        <f t="shared" si="58"/>
        <v>CCC-0975</v>
      </c>
      <c r="C1804" t="s">
        <v>322</v>
      </c>
      <c r="D1804" t="str">
        <f t="shared" si="59"/>
        <v>0975</v>
      </c>
      <c r="E1804" t="s">
        <v>557</v>
      </c>
      <c r="F1804" s="17">
        <v>0</v>
      </c>
      <c r="G1804" s="17">
        <v>0</v>
      </c>
      <c r="H1804" s="17">
        <v>0</v>
      </c>
      <c r="I1804" s="17">
        <v>0</v>
      </c>
      <c r="J1804" s="17">
        <v>0</v>
      </c>
      <c r="K1804" s="17">
        <v>0</v>
      </c>
      <c r="L1804" s="17">
        <v>0</v>
      </c>
      <c r="M1804" s="17">
        <v>0</v>
      </c>
      <c r="N1804" s="17">
        <v>0</v>
      </c>
      <c r="O1804" s="17">
        <v>0</v>
      </c>
      <c r="P1804" s="17">
        <v>0</v>
      </c>
      <c r="Q1804" s="17">
        <v>0</v>
      </c>
      <c r="R1804" s="17">
        <v>0</v>
      </c>
      <c r="S1804" s="17">
        <v>0</v>
      </c>
      <c r="T1804" s="17">
        <v>0</v>
      </c>
      <c r="U1804" s="105">
        <v>0</v>
      </c>
      <c r="V1804" s="105">
        <v>0</v>
      </c>
      <c r="W1804" s="11">
        <v>0</v>
      </c>
      <c r="X1804" s="11">
        <v>0</v>
      </c>
      <c r="Y1804" s="11">
        <v>0</v>
      </c>
      <c r="Z1804" s="11">
        <f>VLOOKUP(E1804,'[3]Funct. hergr. afsl 2019'!$A$1:$IV$65536,5,FALSE)</f>
        <v>0</v>
      </c>
    </row>
    <row r="1805" spans="1:26" x14ac:dyDescent="0.25">
      <c r="A1805">
        <v>11</v>
      </c>
      <c r="B1805" t="str">
        <f t="shared" si="58"/>
        <v>CCC-0976</v>
      </c>
      <c r="C1805" t="s">
        <v>322</v>
      </c>
      <c r="D1805" t="str">
        <f t="shared" si="59"/>
        <v>0976</v>
      </c>
      <c r="E1805" t="s">
        <v>558</v>
      </c>
      <c r="F1805" s="17">
        <v>0</v>
      </c>
      <c r="G1805" s="17">
        <v>0</v>
      </c>
      <c r="H1805" s="17">
        <v>0</v>
      </c>
      <c r="I1805" s="17">
        <v>0</v>
      </c>
      <c r="J1805" s="17">
        <v>0</v>
      </c>
      <c r="K1805" s="17">
        <v>0</v>
      </c>
      <c r="L1805" s="17">
        <v>0</v>
      </c>
      <c r="M1805" s="17">
        <v>0</v>
      </c>
      <c r="N1805" s="17">
        <v>0</v>
      </c>
      <c r="O1805" s="17">
        <v>0</v>
      </c>
      <c r="P1805" s="17">
        <v>0</v>
      </c>
      <c r="Q1805" s="17">
        <v>0</v>
      </c>
      <c r="R1805" s="17">
        <v>0</v>
      </c>
      <c r="S1805" s="17">
        <v>0</v>
      </c>
      <c r="T1805" s="17">
        <v>0</v>
      </c>
      <c r="U1805" s="105">
        <v>0</v>
      </c>
      <c r="V1805" s="105">
        <v>0</v>
      </c>
      <c r="W1805" s="11">
        <v>0</v>
      </c>
      <c r="X1805" s="11">
        <v>0</v>
      </c>
      <c r="Y1805" s="11">
        <v>0</v>
      </c>
      <c r="Z1805" s="11">
        <f>VLOOKUP(E1805,'[3]Funct. hergr. afsl 2019'!$A$1:$IV$65536,5,FALSE)</f>
        <v>0</v>
      </c>
    </row>
    <row r="1806" spans="1:26" x14ac:dyDescent="0.25">
      <c r="A1806">
        <v>11</v>
      </c>
      <c r="B1806" t="str">
        <f t="shared" si="58"/>
        <v>CCC-0977</v>
      </c>
      <c r="C1806" t="s">
        <v>322</v>
      </c>
      <c r="D1806" t="str">
        <f t="shared" si="59"/>
        <v>0977</v>
      </c>
      <c r="E1806" t="s">
        <v>559</v>
      </c>
      <c r="F1806" s="17">
        <v>0</v>
      </c>
      <c r="G1806" s="17">
        <v>0</v>
      </c>
      <c r="H1806" s="17">
        <v>0</v>
      </c>
      <c r="I1806" s="17">
        <v>0</v>
      </c>
      <c r="J1806" s="17">
        <v>0</v>
      </c>
      <c r="K1806" s="17">
        <v>0</v>
      </c>
      <c r="L1806" s="17">
        <v>0</v>
      </c>
      <c r="M1806" s="17">
        <v>0</v>
      </c>
      <c r="N1806" s="17">
        <v>0</v>
      </c>
      <c r="O1806" s="17">
        <v>0</v>
      </c>
      <c r="P1806" s="17">
        <v>0</v>
      </c>
      <c r="Q1806" s="17">
        <v>0</v>
      </c>
      <c r="R1806" s="17">
        <v>0</v>
      </c>
      <c r="S1806" s="17">
        <v>0</v>
      </c>
      <c r="T1806" s="17">
        <v>0</v>
      </c>
      <c r="U1806" s="105">
        <v>0</v>
      </c>
      <c r="V1806" s="105">
        <v>0</v>
      </c>
      <c r="W1806" s="11">
        <v>0</v>
      </c>
      <c r="X1806" s="11">
        <v>0</v>
      </c>
      <c r="Y1806" s="11">
        <v>0</v>
      </c>
      <c r="Z1806" s="11">
        <f>VLOOKUP(E1806,'[3]Funct. hergr. afsl 2019'!$A$1:$IV$65536,5,FALSE)</f>
        <v>0</v>
      </c>
    </row>
    <row r="1807" spans="1:26" x14ac:dyDescent="0.25">
      <c r="A1807">
        <v>11</v>
      </c>
      <c r="B1807" t="str">
        <f t="shared" si="58"/>
        <v>CCC-098</v>
      </c>
      <c r="C1807" t="s">
        <v>322</v>
      </c>
      <c r="D1807" t="str">
        <f t="shared" si="59"/>
        <v>098</v>
      </c>
      <c r="E1807" t="s">
        <v>560</v>
      </c>
      <c r="F1807" s="17">
        <v>0</v>
      </c>
      <c r="G1807" s="17">
        <v>0</v>
      </c>
      <c r="H1807" s="17">
        <v>0</v>
      </c>
      <c r="I1807" s="17">
        <v>0</v>
      </c>
      <c r="J1807" s="17">
        <v>0</v>
      </c>
      <c r="K1807" s="17">
        <v>0</v>
      </c>
      <c r="L1807" s="17">
        <v>0</v>
      </c>
      <c r="M1807" s="17">
        <v>0</v>
      </c>
      <c r="N1807" s="17">
        <v>0</v>
      </c>
      <c r="O1807" s="17">
        <v>0</v>
      </c>
      <c r="P1807" s="17">
        <v>0</v>
      </c>
      <c r="Q1807" s="17">
        <v>0</v>
      </c>
      <c r="R1807" s="17">
        <v>0</v>
      </c>
      <c r="S1807" s="17">
        <v>0</v>
      </c>
      <c r="T1807" s="17">
        <v>0</v>
      </c>
      <c r="U1807" s="105">
        <v>0</v>
      </c>
      <c r="V1807" s="105">
        <v>0</v>
      </c>
      <c r="W1807" s="11">
        <v>0</v>
      </c>
      <c r="X1807" s="11">
        <v>0</v>
      </c>
      <c r="Y1807" s="11">
        <v>0</v>
      </c>
      <c r="Z1807" s="11">
        <f>VLOOKUP(E1807,'[3]Funct. hergr. afsl 2019'!$A$1:$IV$65536,5,FALSE)</f>
        <v>0</v>
      </c>
    </row>
    <row r="1808" spans="1:26" x14ac:dyDescent="0.25">
      <c r="A1808">
        <v>11</v>
      </c>
      <c r="B1808" t="str">
        <f t="shared" si="58"/>
        <v>CCC-100</v>
      </c>
      <c r="C1808" t="s">
        <v>322</v>
      </c>
      <c r="D1808" t="str">
        <f t="shared" si="59"/>
        <v>100</v>
      </c>
      <c r="E1808" t="s">
        <v>562</v>
      </c>
      <c r="F1808" s="17">
        <v>5658</v>
      </c>
      <c r="G1808" s="17">
        <v>5658</v>
      </c>
      <c r="H1808" s="17">
        <v>1188</v>
      </c>
      <c r="I1808" s="17">
        <v>1200</v>
      </c>
      <c r="J1808" s="17">
        <v>1357</v>
      </c>
      <c r="K1808" s="17">
        <v>1357</v>
      </c>
      <c r="L1808" s="17">
        <v>1190</v>
      </c>
      <c r="M1808" s="17">
        <v>1190</v>
      </c>
      <c r="N1808" s="17">
        <v>3524</v>
      </c>
      <c r="O1808" s="17">
        <v>3524</v>
      </c>
      <c r="P1808" s="17">
        <v>3575</v>
      </c>
      <c r="Q1808" s="17">
        <v>3575</v>
      </c>
      <c r="R1808" s="17">
        <v>5741</v>
      </c>
      <c r="S1808" s="17">
        <v>5740</v>
      </c>
      <c r="T1808" s="17">
        <v>1092</v>
      </c>
      <c r="U1808" s="105">
        <v>1092</v>
      </c>
      <c r="V1808" s="105">
        <v>444</v>
      </c>
      <c r="W1808" s="11">
        <v>443</v>
      </c>
      <c r="X1808" s="11">
        <v>598</v>
      </c>
      <c r="Y1808" s="11">
        <v>21033</v>
      </c>
      <c r="Z1808" s="11">
        <f>VLOOKUP(E1808,'[3]Funct. hergr. afsl 2019'!$A$1:$IV$65536,5,FALSE)</f>
        <v>23780</v>
      </c>
    </row>
    <row r="1809" spans="1:26" x14ac:dyDescent="0.25">
      <c r="A1809">
        <v>11</v>
      </c>
      <c r="B1809" t="str">
        <f t="shared" si="58"/>
        <v>CCC-1010</v>
      </c>
      <c r="C1809" t="s">
        <v>322</v>
      </c>
      <c r="D1809" t="str">
        <f t="shared" si="59"/>
        <v>1010</v>
      </c>
      <c r="E1809" t="s">
        <v>563</v>
      </c>
      <c r="F1809" s="17">
        <v>0</v>
      </c>
      <c r="G1809" s="17">
        <v>0</v>
      </c>
      <c r="H1809" s="17">
        <v>0</v>
      </c>
      <c r="I1809" s="17">
        <v>0</v>
      </c>
      <c r="J1809" s="17">
        <v>0</v>
      </c>
      <c r="K1809" s="17">
        <v>0</v>
      </c>
      <c r="L1809" s="17">
        <v>0</v>
      </c>
      <c r="M1809" s="17">
        <v>0</v>
      </c>
      <c r="N1809" s="17">
        <v>0</v>
      </c>
      <c r="O1809" s="17">
        <v>0</v>
      </c>
      <c r="P1809" s="17">
        <v>4794</v>
      </c>
      <c r="Q1809" s="17">
        <v>4794</v>
      </c>
      <c r="R1809" s="17">
        <v>5363</v>
      </c>
      <c r="S1809" s="17">
        <v>5363</v>
      </c>
      <c r="T1809" s="17">
        <v>5372</v>
      </c>
      <c r="U1809" s="105">
        <v>5372</v>
      </c>
      <c r="V1809" s="105">
        <v>0</v>
      </c>
      <c r="W1809" s="11">
        <v>0</v>
      </c>
      <c r="X1809" s="11">
        <v>3820</v>
      </c>
      <c r="Y1809" s="11">
        <v>425</v>
      </c>
      <c r="Z1809" s="11">
        <f>VLOOKUP(E1809,'[3]Funct. hergr. afsl 2019'!$A$1:$IV$65536,5,FALSE)</f>
        <v>1613</v>
      </c>
    </row>
    <row r="1810" spans="1:26" x14ac:dyDescent="0.25">
      <c r="A1810">
        <v>11</v>
      </c>
      <c r="B1810" t="str">
        <f t="shared" si="58"/>
        <v>CCC-1011</v>
      </c>
      <c r="C1810" t="s">
        <v>322</v>
      </c>
      <c r="D1810" t="str">
        <f t="shared" si="59"/>
        <v>1011</v>
      </c>
      <c r="E1810" t="s">
        <v>564</v>
      </c>
      <c r="F1810" s="17">
        <v>0</v>
      </c>
      <c r="G1810" s="17">
        <v>0</v>
      </c>
      <c r="H1810" s="17">
        <v>0</v>
      </c>
      <c r="I1810" s="17">
        <v>0</v>
      </c>
      <c r="J1810" s="17">
        <v>0</v>
      </c>
      <c r="K1810" s="17">
        <v>0</v>
      </c>
      <c r="L1810" s="17">
        <v>0</v>
      </c>
      <c r="M1810" s="17">
        <v>0</v>
      </c>
      <c r="N1810" s="17">
        <v>0</v>
      </c>
      <c r="O1810" s="17">
        <v>0</v>
      </c>
      <c r="P1810" s="17">
        <v>44954</v>
      </c>
      <c r="Q1810" s="17">
        <v>44954</v>
      </c>
      <c r="R1810" s="17">
        <v>0</v>
      </c>
      <c r="S1810" s="17">
        <v>0</v>
      </c>
      <c r="T1810" s="17">
        <v>0</v>
      </c>
      <c r="U1810" s="105">
        <v>0</v>
      </c>
      <c r="V1810" s="105">
        <v>0</v>
      </c>
      <c r="W1810" s="11">
        <v>0</v>
      </c>
      <c r="X1810" s="11">
        <v>0</v>
      </c>
      <c r="Y1810" s="11">
        <v>0</v>
      </c>
      <c r="Z1810" s="11">
        <f>VLOOKUP(E1810,'[3]Funct. hergr. afsl 2019'!$A$1:$IV$65536,5,FALSE)</f>
        <v>0</v>
      </c>
    </row>
    <row r="1811" spans="1:26" x14ac:dyDescent="0.25">
      <c r="A1811">
        <v>11</v>
      </c>
      <c r="B1811" t="str">
        <f t="shared" si="58"/>
        <v>CCC-1012</v>
      </c>
      <c r="C1811" t="s">
        <v>322</v>
      </c>
      <c r="D1811" t="str">
        <f t="shared" si="59"/>
        <v>1012</v>
      </c>
      <c r="E1811" t="s">
        <v>565</v>
      </c>
      <c r="F1811" s="17">
        <v>15214</v>
      </c>
      <c r="G1811" s="17">
        <v>15214</v>
      </c>
      <c r="H1811" s="17">
        <v>11389</v>
      </c>
      <c r="I1811" s="17">
        <v>11389</v>
      </c>
      <c r="J1811" s="17">
        <v>11495</v>
      </c>
      <c r="K1811" s="17">
        <v>11495</v>
      </c>
      <c r="L1811" s="17">
        <v>13902</v>
      </c>
      <c r="M1811" s="17">
        <v>13902</v>
      </c>
      <c r="N1811" s="17">
        <v>19220</v>
      </c>
      <c r="O1811" s="17">
        <v>19220</v>
      </c>
      <c r="P1811" s="17">
        <v>0</v>
      </c>
      <c r="Q1811" s="17">
        <v>0</v>
      </c>
      <c r="R1811" s="17">
        <v>48730</v>
      </c>
      <c r="S1811" s="17">
        <v>48730</v>
      </c>
      <c r="T1811" s="17">
        <v>700</v>
      </c>
      <c r="U1811" s="105">
        <v>700</v>
      </c>
      <c r="V1811" s="105">
        <v>638</v>
      </c>
      <c r="W1811" s="11">
        <v>637</v>
      </c>
      <c r="X1811" s="11">
        <v>785</v>
      </c>
      <c r="Y1811" s="11">
        <v>10836</v>
      </c>
      <c r="Z1811" s="11">
        <f>VLOOKUP(E1811,'[3]Funct. hergr. afsl 2019'!$A$1:$IV$65536,5,FALSE)</f>
        <v>28680</v>
      </c>
    </row>
    <row r="1812" spans="1:26" x14ac:dyDescent="0.25">
      <c r="A1812">
        <v>11</v>
      </c>
      <c r="B1812" t="str">
        <f t="shared" si="58"/>
        <v>CCC-102</v>
      </c>
      <c r="C1812" t="s">
        <v>322</v>
      </c>
      <c r="D1812" t="str">
        <f t="shared" si="59"/>
        <v>102</v>
      </c>
      <c r="E1812" t="s">
        <v>566</v>
      </c>
      <c r="F1812" s="17">
        <v>6041</v>
      </c>
      <c r="G1812" s="17">
        <v>6041</v>
      </c>
      <c r="H1812" s="17">
        <v>5864</v>
      </c>
      <c r="I1812" s="17">
        <v>5864</v>
      </c>
      <c r="J1812" s="17">
        <v>6306</v>
      </c>
      <c r="K1812" s="17">
        <v>6306</v>
      </c>
      <c r="L1812" s="17">
        <v>6322</v>
      </c>
      <c r="M1812" s="17">
        <v>6322</v>
      </c>
      <c r="N1812" s="17">
        <v>6919</v>
      </c>
      <c r="O1812" s="17">
        <v>6919</v>
      </c>
      <c r="P1812" s="17">
        <v>6443</v>
      </c>
      <c r="Q1812" s="17">
        <v>6443</v>
      </c>
      <c r="R1812" s="17">
        <v>0</v>
      </c>
      <c r="S1812" s="17">
        <v>0</v>
      </c>
      <c r="T1812" s="17">
        <v>28411</v>
      </c>
      <c r="U1812" s="105">
        <v>28411</v>
      </c>
      <c r="V1812" s="105">
        <v>29336</v>
      </c>
      <c r="W1812" s="11">
        <v>29246</v>
      </c>
      <c r="X1812" s="11">
        <v>47262</v>
      </c>
      <c r="Y1812" s="11">
        <v>393578</v>
      </c>
      <c r="Z1812" s="11">
        <f>VLOOKUP(E1812,'[3]Funct. hergr. afsl 2019'!$A$1:$IV$65536,5,FALSE)</f>
        <v>38406</v>
      </c>
    </row>
    <row r="1813" spans="1:26" x14ac:dyDescent="0.25">
      <c r="A1813">
        <v>11</v>
      </c>
      <c r="B1813" t="str">
        <f t="shared" si="58"/>
        <v>CCC-103</v>
      </c>
      <c r="C1813" t="s">
        <v>322</v>
      </c>
      <c r="D1813" t="str">
        <f t="shared" si="59"/>
        <v>103</v>
      </c>
      <c r="E1813" t="s">
        <v>567</v>
      </c>
      <c r="F1813" s="17">
        <v>0</v>
      </c>
      <c r="G1813" s="17">
        <v>0</v>
      </c>
      <c r="H1813" s="17">
        <v>0</v>
      </c>
      <c r="I1813" s="17">
        <v>0</v>
      </c>
      <c r="J1813" s="17">
        <v>0</v>
      </c>
      <c r="K1813" s="17">
        <v>0</v>
      </c>
      <c r="L1813" s="17">
        <v>0</v>
      </c>
      <c r="M1813" s="17">
        <v>0</v>
      </c>
      <c r="N1813" s="17">
        <v>0</v>
      </c>
      <c r="O1813" s="17">
        <v>0</v>
      </c>
      <c r="P1813" s="17">
        <v>0</v>
      </c>
      <c r="Q1813" s="17">
        <v>0</v>
      </c>
      <c r="R1813" s="17">
        <v>8002</v>
      </c>
      <c r="S1813" s="17">
        <v>8002</v>
      </c>
      <c r="T1813" s="17">
        <v>0</v>
      </c>
      <c r="U1813" s="105">
        <v>0</v>
      </c>
      <c r="V1813" s="105">
        <v>0</v>
      </c>
      <c r="W1813" s="11">
        <v>0</v>
      </c>
      <c r="X1813" s="11">
        <v>0</v>
      </c>
      <c r="Y1813" s="11">
        <v>0</v>
      </c>
      <c r="Z1813" s="11">
        <f>VLOOKUP(E1813,'[3]Funct. hergr. afsl 2019'!$A$1:$IV$65536,5,FALSE)</f>
        <v>0</v>
      </c>
    </row>
    <row r="1814" spans="1:26" x14ac:dyDescent="0.25">
      <c r="A1814">
        <v>11</v>
      </c>
      <c r="B1814" t="str">
        <f t="shared" si="58"/>
        <v>CCC-104</v>
      </c>
      <c r="C1814" t="s">
        <v>322</v>
      </c>
      <c r="D1814" t="str">
        <f t="shared" si="59"/>
        <v>104</v>
      </c>
      <c r="E1814" t="s">
        <v>568</v>
      </c>
      <c r="F1814" s="17">
        <v>110</v>
      </c>
      <c r="G1814" s="17">
        <v>110</v>
      </c>
      <c r="H1814" s="17">
        <v>0</v>
      </c>
      <c r="I1814" s="17">
        <v>0</v>
      </c>
      <c r="J1814" s="17">
        <v>0</v>
      </c>
      <c r="K1814" s="17">
        <v>0</v>
      </c>
      <c r="L1814" s="17">
        <v>0</v>
      </c>
      <c r="M1814" s="17">
        <v>0</v>
      </c>
      <c r="N1814" s="17">
        <v>190</v>
      </c>
      <c r="O1814" s="17">
        <v>190</v>
      </c>
      <c r="P1814" s="17">
        <v>767811</v>
      </c>
      <c r="Q1814" s="17">
        <v>767811</v>
      </c>
      <c r="R1814" s="17">
        <v>784450</v>
      </c>
      <c r="S1814" s="17">
        <v>784450</v>
      </c>
      <c r="T1814" s="17">
        <v>800063</v>
      </c>
      <c r="U1814" s="105">
        <v>800063</v>
      </c>
      <c r="V1814" s="105">
        <v>0</v>
      </c>
      <c r="W1814" s="11">
        <v>0</v>
      </c>
      <c r="X1814" s="11">
        <v>1204133</v>
      </c>
      <c r="Y1814" s="11">
        <v>486907</v>
      </c>
      <c r="Z1814" s="11">
        <f>VLOOKUP(E1814,'[3]Funct. hergr. afsl 2019'!$A$1:$IV$65536,5,FALSE)</f>
        <v>889672</v>
      </c>
    </row>
    <row r="1815" spans="1:26" x14ac:dyDescent="0.25">
      <c r="A1815">
        <v>11</v>
      </c>
      <c r="B1815" t="str">
        <f t="shared" si="58"/>
        <v>CCC-105</v>
      </c>
      <c r="C1815" t="s">
        <v>322</v>
      </c>
      <c r="D1815" t="str">
        <f t="shared" si="59"/>
        <v>105</v>
      </c>
      <c r="E1815" t="s">
        <v>569</v>
      </c>
      <c r="F1815" s="17">
        <v>0</v>
      </c>
      <c r="G1815" s="17">
        <v>0</v>
      </c>
      <c r="H1815" s="17">
        <v>0</v>
      </c>
      <c r="I1815" s="17">
        <v>0</v>
      </c>
      <c r="J1815" s="17">
        <v>0</v>
      </c>
      <c r="K1815" s="17">
        <v>0</v>
      </c>
      <c r="L1815" s="17">
        <v>0</v>
      </c>
      <c r="M1815" s="17">
        <v>0</v>
      </c>
      <c r="N1815" s="17">
        <v>0</v>
      </c>
      <c r="O1815" s="17">
        <v>0</v>
      </c>
      <c r="P1815" s="17">
        <v>0</v>
      </c>
      <c r="Q1815" s="17">
        <v>0</v>
      </c>
      <c r="R1815" s="17">
        <v>0</v>
      </c>
      <c r="S1815" s="17">
        <v>0</v>
      </c>
      <c r="T1815" s="17">
        <v>0</v>
      </c>
      <c r="U1815" s="105">
        <v>0</v>
      </c>
      <c r="V1815" s="105">
        <v>0</v>
      </c>
      <c r="W1815" s="11">
        <v>0</v>
      </c>
      <c r="X1815" s="11">
        <v>0</v>
      </c>
      <c r="Y1815" s="11">
        <v>0</v>
      </c>
      <c r="Z1815" s="11">
        <f>VLOOKUP(E1815,'[3]Funct. hergr. afsl 2019'!$A$1:$IV$65536,5,FALSE)</f>
        <v>0</v>
      </c>
    </row>
    <row r="1816" spans="1:26" x14ac:dyDescent="0.25">
      <c r="A1816">
        <v>11</v>
      </c>
      <c r="B1816" t="str">
        <f t="shared" si="58"/>
        <v>CCC-106</v>
      </c>
      <c r="C1816" t="s">
        <v>322</v>
      </c>
      <c r="D1816" t="str">
        <f t="shared" si="59"/>
        <v>106</v>
      </c>
      <c r="E1816" t="s">
        <v>570</v>
      </c>
      <c r="F1816" s="17">
        <v>0</v>
      </c>
      <c r="G1816" s="17">
        <v>0</v>
      </c>
      <c r="H1816" s="17">
        <v>0</v>
      </c>
      <c r="I1816" s="17">
        <v>0</v>
      </c>
      <c r="J1816" s="17">
        <v>0</v>
      </c>
      <c r="K1816" s="17">
        <v>0</v>
      </c>
      <c r="L1816" s="17">
        <v>0</v>
      </c>
      <c r="M1816" s="17">
        <v>0</v>
      </c>
      <c r="N1816" s="17">
        <v>0</v>
      </c>
      <c r="O1816" s="17">
        <v>0</v>
      </c>
      <c r="P1816" s="17">
        <v>0</v>
      </c>
      <c r="Q1816" s="17">
        <v>0</v>
      </c>
      <c r="R1816" s="17">
        <v>0</v>
      </c>
      <c r="S1816" s="17">
        <v>0</v>
      </c>
      <c r="T1816" s="17">
        <v>0</v>
      </c>
      <c r="U1816" s="105">
        <v>0</v>
      </c>
      <c r="V1816" s="105">
        <v>0</v>
      </c>
      <c r="W1816" s="11">
        <v>0</v>
      </c>
      <c r="X1816" s="11">
        <v>0</v>
      </c>
      <c r="Y1816" s="11">
        <v>0</v>
      </c>
      <c r="Z1816" s="11">
        <f>VLOOKUP(E1816,'[3]Funct. hergr. afsl 2019'!$A$1:$IV$65536,5,FALSE)</f>
        <v>0</v>
      </c>
    </row>
    <row r="1817" spans="1:26" x14ac:dyDescent="0.25">
      <c r="A1817">
        <v>11</v>
      </c>
      <c r="B1817" t="str">
        <f t="shared" si="58"/>
        <v>CCC-107</v>
      </c>
      <c r="C1817" t="s">
        <v>322</v>
      </c>
      <c r="D1817" t="str">
        <f t="shared" si="59"/>
        <v>107</v>
      </c>
      <c r="E1817" t="s">
        <v>571</v>
      </c>
      <c r="F1817" s="17">
        <v>27338</v>
      </c>
      <c r="G1817" s="17">
        <v>27338</v>
      </c>
      <c r="H1817" s="17">
        <v>37452</v>
      </c>
      <c r="I1817" s="17">
        <v>37465</v>
      </c>
      <c r="J1817" s="17">
        <v>40548</v>
      </c>
      <c r="K1817" s="17">
        <v>40548</v>
      </c>
      <c r="L1817" s="17">
        <v>38353</v>
      </c>
      <c r="M1817" s="17">
        <v>38353</v>
      </c>
      <c r="N1817" s="17">
        <v>33195</v>
      </c>
      <c r="O1817" s="17">
        <v>33195</v>
      </c>
      <c r="P1817" s="17">
        <v>37444</v>
      </c>
      <c r="Q1817" s="17">
        <v>37444</v>
      </c>
      <c r="R1817" s="17">
        <v>36841</v>
      </c>
      <c r="S1817" s="17">
        <v>36841</v>
      </c>
      <c r="T1817" s="17">
        <v>74944</v>
      </c>
      <c r="U1817" s="105">
        <v>74944</v>
      </c>
      <c r="V1817" s="105">
        <v>95230</v>
      </c>
      <c r="W1817" s="11">
        <v>95240</v>
      </c>
      <c r="X1817" s="11">
        <v>115279</v>
      </c>
      <c r="Y1817" s="11">
        <v>79789</v>
      </c>
      <c r="Z1817" s="11">
        <f>VLOOKUP(E1817,'[3]Funct. hergr. afsl 2019'!$A$1:$IV$65536,5,FALSE)</f>
        <v>105415</v>
      </c>
    </row>
    <row r="1818" spans="1:26" x14ac:dyDescent="0.25">
      <c r="A1818">
        <v>11</v>
      </c>
      <c r="B1818" t="str">
        <f t="shared" si="58"/>
        <v>CCC-1080</v>
      </c>
      <c r="C1818" t="s">
        <v>322</v>
      </c>
      <c r="D1818" t="str">
        <f t="shared" si="59"/>
        <v>1080</v>
      </c>
      <c r="E1818" t="s">
        <v>572</v>
      </c>
      <c r="F1818" s="17">
        <v>398</v>
      </c>
      <c r="G1818" s="17">
        <v>398</v>
      </c>
      <c r="H1818" s="17">
        <v>394</v>
      </c>
      <c r="I1818" s="17">
        <v>382</v>
      </c>
      <c r="J1818" s="17">
        <v>469</v>
      </c>
      <c r="K1818" s="17">
        <v>469</v>
      </c>
      <c r="L1818" s="17">
        <v>441</v>
      </c>
      <c r="M1818" s="17">
        <v>441</v>
      </c>
      <c r="N1818" s="17">
        <v>629</v>
      </c>
      <c r="O1818" s="17">
        <v>629</v>
      </c>
      <c r="P1818" s="17">
        <v>682</v>
      </c>
      <c r="Q1818" s="17">
        <v>682</v>
      </c>
      <c r="R1818" s="17">
        <v>925</v>
      </c>
      <c r="S1818" s="17">
        <v>925</v>
      </c>
      <c r="T1818" s="17">
        <v>41</v>
      </c>
      <c r="U1818" s="105">
        <v>41</v>
      </c>
      <c r="V1818" s="105">
        <v>73</v>
      </c>
      <c r="W1818" s="11">
        <v>28</v>
      </c>
      <c r="X1818" s="11">
        <v>3905</v>
      </c>
      <c r="Y1818" s="11">
        <v>54</v>
      </c>
      <c r="Z1818" s="11">
        <f>VLOOKUP(E1818,'[3]Funct. hergr. afsl 2019'!$A$1:$IV$65536,5,FALSE)</f>
        <v>0</v>
      </c>
    </row>
    <row r="1819" spans="1:26" x14ac:dyDescent="0.25">
      <c r="A1819">
        <v>11</v>
      </c>
      <c r="B1819" t="str">
        <f t="shared" si="58"/>
        <v>CCC-1081</v>
      </c>
      <c r="C1819" t="s">
        <v>322</v>
      </c>
      <c r="D1819" t="str">
        <f t="shared" si="59"/>
        <v>1081</v>
      </c>
      <c r="E1819" t="s">
        <v>573</v>
      </c>
      <c r="F1819" s="17">
        <v>0</v>
      </c>
      <c r="G1819" s="17">
        <v>0</v>
      </c>
      <c r="H1819" s="17">
        <v>0</v>
      </c>
      <c r="I1819" s="17">
        <v>0</v>
      </c>
      <c r="J1819" s="17">
        <v>0</v>
      </c>
      <c r="K1819" s="17">
        <v>0</v>
      </c>
      <c r="L1819" s="17">
        <v>0</v>
      </c>
      <c r="M1819" s="17">
        <v>0</v>
      </c>
      <c r="N1819" s="17">
        <v>0</v>
      </c>
      <c r="O1819" s="17">
        <v>0</v>
      </c>
      <c r="P1819" s="17">
        <v>0</v>
      </c>
      <c r="Q1819" s="17">
        <v>0</v>
      </c>
      <c r="R1819" s="17">
        <v>0</v>
      </c>
      <c r="S1819" s="17">
        <v>0</v>
      </c>
      <c r="T1819" s="17">
        <v>0</v>
      </c>
      <c r="U1819" s="105">
        <v>0</v>
      </c>
      <c r="V1819" s="105">
        <v>0</v>
      </c>
      <c r="W1819" s="11">
        <v>0</v>
      </c>
      <c r="X1819" s="11">
        <v>0</v>
      </c>
      <c r="Y1819" s="11">
        <v>0</v>
      </c>
      <c r="Z1819" s="11">
        <f>VLOOKUP(E1819,'[3]Funct. hergr. afsl 2019'!$A$1:$IV$65536,5,FALSE)</f>
        <v>0</v>
      </c>
    </row>
    <row r="1820" spans="1:26" x14ac:dyDescent="0.25">
      <c r="A1820">
        <v>11</v>
      </c>
      <c r="B1820" t="str">
        <f t="shared" si="58"/>
        <v>CCC-1082</v>
      </c>
      <c r="C1820" t="s">
        <v>322</v>
      </c>
      <c r="D1820" t="str">
        <f t="shared" si="59"/>
        <v>1082</v>
      </c>
      <c r="E1820" t="s">
        <v>574</v>
      </c>
      <c r="F1820" s="17">
        <v>0</v>
      </c>
      <c r="G1820" s="17">
        <v>0</v>
      </c>
      <c r="H1820" s="17">
        <v>0</v>
      </c>
      <c r="I1820" s="17">
        <v>0</v>
      </c>
      <c r="J1820" s="17">
        <v>0</v>
      </c>
      <c r="K1820" s="17">
        <v>0</v>
      </c>
      <c r="L1820" s="17">
        <v>0</v>
      </c>
      <c r="M1820" s="17">
        <v>0</v>
      </c>
      <c r="N1820" s="17">
        <v>0</v>
      </c>
      <c r="O1820" s="17">
        <v>0</v>
      </c>
      <c r="P1820" s="17">
        <v>0</v>
      </c>
      <c r="Q1820" s="17">
        <v>0</v>
      </c>
      <c r="R1820" s="17">
        <v>0</v>
      </c>
      <c r="S1820" s="17">
        <v>0</v>
      </c>
      <c r="T1820" s="17">
        <v>0</v>
      </c>
      <c r="U1820" s="105">
        <v>0</v>
      </c>
      <c r="V1820" s="105">
        <v>0</v>
      </c>
      <c r="W1820" s="11">
        <v>0</v>
      </c>
      <c r="X1820" s="11">
        <v>0</v>
      </c>
      <c r="Y1820" s="11">
        <v>0</v>
      </c>
      <c r="Z1820" s="11">
        <f>VLOOKUP(E1820,'[3]Funct. hergr. afsl 2019'!$A$1:$IV$65536,5,FALSE)</f>
        <v>0</v>
      </c>
    </row>
    <row r="1821" spans="1:26" x14ac:dyDescent="0.25">
      <c r="A1821">
        <v>11</v>
      </c>
      <c r="B1821" t="str">
        <f t="shared" si="58"/>
        <v>CCC-1083</v>
      </c>
      <c r="C1821" t="s">
        <v>322</v>
      </c>
      <c r="D1821" t="str">
        <f t="shared" si="59"/>
        <v>1083</v>
      </c>
      <c r="E1821" t="s">
        <v>575</v>
      </c>
      <c r="F1821" s="17">
        <v>0</v>
      </c>
      <c r="G1821" s="17">
        <v>0</v>
      </c>
      <c r="H1821" s="17">
        <v>0</v>
      </c>
      <c r="I1821" s="17">
        <v>0</v>
      </c>
      <c r="J1821" s="17">
        <v>0</v>
      </c>
      <c r="K1821" s="17">
        <v>0</v>
      </c>
      <c r="L1821" s="17">
        <v>0</v>
      </c>
      <c r="M1821" s="17">
        <v>0</v>
      </c>
      <c r="N1821" s="17">
        <v>0</v>
      </c>
      <c r="O1821" s="17">
        <v>0</v>
      </c>
      <c r="P1821" s="17">
        <v>0</v>
      </c>
      <c r="Q1821" s="17">
        <v>0</v>
      </c>
      <c r="R1821" s="17">
        <v>0</v>
      </c>
      <c r="S1821" s="17">
        <v>0</v>
      </c>
      <c r="T1821" s="17">
        <v>0</v>
      </c>
      <c r="U1821" s="105">
        <v>0</v>
      </c>
      <c r="V1821" s="105">
        <v>0</v>
      </c>
      <c r="W1821" s="11">
        <v>0</v>
      </c>
      <c r="X1821" s="11">
        <v>0</v>
      </c>
      <c r="Y1821" s="11">
        <v>0</v>
      </c>
      <c r="Z1821" s="11">
        <f>VLOOKUP(E1821,'[3]Funct. hergr. afsl 2019'!$A$1:$IV$65536,5,FALSE)</f>
        <v>0</v>
      </c>
    </row>
    <row r="1822" spans="1:26" x14ac:dyDescent="0.25">
      <c r="A1822">
        <v>11</v>
      </c>
      <c r="B1822" t="str">
        <f t="shared" si="58"/>
        <v>CCC-1084</v>
      </c>
      <c r="C1822" t="s">
        <v>322</v>
      </c>
      <c r="D1822" t="str">
        <f t="shared" si="59"/>
        <v>1084</v>
      </c>
      <c r="E1822" t="s">
        <v>576</v>
      </c>
      <c r="F1822" s="17">
        <v>0</v>
      </c>
      <c r="G1822" s="17">
        <v>0</v>
      </c>
      <c r="H1822" s="17">
        <v>0</v>
      </c>
      <c r="I1822" s="17">
        <v>0</v>
      </c>
      <c r="J1822" s="17">
        <v>0</v>
      </c>
      <c r="K1822" s="17">
        <v>0</v>
      </c>
      <c r="L1822" s="17">
        <v>0</v>
      </c>
      <c r="M1822" s="17">
        <v>0</v>
      </c>
      <c r="N1822" s="17">
        <v>0</v>
      </c>
      <c r="O1822" s="17">
        <v>0</v>
      </c>
      <c r="P1822" s="17">
        <v>0</v>
      </c>
      <c r="Q1822" s="17">
        <v>0</v>
      </c>
      <c r="R1822" s="17">
        <v>0</v>
      </c>
      <c r="S1822" s="17">
        <v>0</v>
      </c>
      <c r="T1822" s="17">
        <v>0</v>
      </c>
      <c r="U1822" s="105">
        <v>0</v>
      </c>
      <c r="V1822" s="105">
        <v>0</v>
      </c>
      <c r="W1822" s="11">
        <v>0</v>
      </c>
      <c r="X1822" s="11">
        <v>0</v>
      </c>
      <c r="Y1822" s="11">
        <v>0</v>
      </c>
      <c r="Z1822" s="11">
        <f>VLOOKUP(E1822,'[3]Funct. hergr. afsl 2019'!$A$1:$IV$65536,5,FALSE)</f>
        <v>0</v>
      </c>
    </row>
    <row r="1823" spans="1:26" x14ac:dyDescent="0.25">
      <c r="A1823">
        <v>11</v>
      </c>
      <c r="B1823" t="str">
        <f t="shared" si="58"/>
        <v>CCC-1085</v>
      </c>
      <c r="C1823" t="s">
        <v>322</v>
      </c>
      <c r="D1823" t="str">
        <f t="shared" si="59"/>
        <v>1085</v>
      </c>
      <c r="E1823" t="s">
        <v>577</v>
      </c>
      <c r="F1823" s="17">
        <v>0</v>
      </c>
      <c r="G1823" s="17">
        <v>0</v>
      </c>
      <c r="H1823" s="17">
        <v>0</v>
      </c>
      <c r="I1823" s="17">
        <v>0</v>
      </c>
      <c r="J1823" s="17">
        <v>0</v>
      </c>
      <c r="K1823" s="17">
        <v>0</v>
      </c>
      <c r="L1823" s="17">
        <v>0</v>
      </c>
      <c r="M1823" s="17">
        <v>0</v>
      </c>
      <c r="N1823" s="17">
        <v>0</v>
      </c>
      <c r="O1823" s="17">
        <v>0</v>
      </c>
      <c r="P1823" s="17">
        <v>0</v>
      </c>
      <c r="Q1823" s="17">
        <v>0</v>
      </c>
      <c r="R1823" s="17">
        <v>0</v>
      </c>
      <c r="S1823" s="17">
        <v>0</v>
      </c>
      <c r="T1823" s="17">
        <v>0</v>
      </c>
      <c r="U1823" s="105">
        <v>0</v>
      </c>
      <c r="V1823" s="105">
        <v>0</v>
      </c>
      <c r="W1823" s="11">
        <v>0</v>
      </c>
      <c r="X1823" s="11">
        <v>0</v>
      </c>
      <c r="Y1823" s="11">
        <v>0</v>
      </c>
      <c r="Z1823" s="11">
        <f>VLOOKUP(E1823,'[3]Funct. hergr. afsl 2019'!$A$1:$IV$65536,5,FALSE)</f>
        <v>0</v>
      </c>
    </row>
    <row r="1824" spans="1:26" x14ac:dyDescent="0.25">
      <c r="A1824">
        <v>11</v>
      </c>
      <c r="B1824" t="str">
        <f t="shared" si="58"/>
        <v>CCC-1086</v>
      </c>
      <c r="C1824" t="s">
        <v>322</v>
      </c>
      <c r="D1824" t="str">
        <f t="shared" si="59"/>
        <v>1086</v>
      </c>
      <c r="E1824" t="s">
        <v>578</v>
      </c>
      <c r="F1824" s="17">
        <v>0</v>
      </c>
      <c r="G1824" s="17">
        <v>0</v>
      </c>
      <c r="H1824" s="17">
        <v>0</v>
      </c>
      <c r="I1824" s="17">
        <v>0</v>
      </c>
      <c r="J1824" s="17">
        <v>0</v>
      </c>
      <c r="K1824" s="17">
        <v>0</v>
      </c>
      <c r="L1824" s="17">
        <v>0</v>
      </c>
      <c r="M1824" s="17">
        <v>0</v>
      </c>
      <c r="N1824" s="17">
        <v>0</v>
      </c>
      <c r="O1824" s="17">
        <v>0</v>
      </c>
      <c r="P1824" s="17">
        <v>0</v>
      </c>
      <c r="Q1824" s="17">
        <v>0</v>
      </c>
      <c r="R1824" s="17">
        <v>0</v>
      </c>
      <c r="S1824" s="17">
        <v>0</v>
      </c>
      <c r="T1824" s="17">
        <v>0</v>
      </c>
      <c r="U1824" s="105">
        <v>0</v>
      </c>
      <c r="V1824" s="105">
        <v>0</v>
      </c>
      <c r="W1824" s="11">
        <v>0</v>
      </c>
      <c r="X1824" s="11">
        <v>0</v>
      </c>
      <c r="Y1824" s="11">
        <v>0</v>
      </c>
      <c r="Z1824" s="11">
        <f>VLOOKUP(E1824,'[3]Funct. hergr. afsl 2019'!$A$1:$IV$65536,5,FALSE)</f>
        <v>0</v>
      </c>
    </row>
    <row r="1825" spans="1:26" x14ac:dyDescent="0.25">
      <c r="A1825">
        <v>11</v>
      </c>
      <c r="B1825" t="str">
        <f t="shared" si="58"/>
        <v>CCC-1087</v>
      </c>
      <c r="C1825" t="s">
        <v>322</v>
      </c>
      <c r="D1825" t="str">
        <f t="shared" si="59"/>
        <v>1087</v>
      </c>
      <c r="E1825" t="s">
        <v>579</v>
      </c>
      <c r="F1825" s="17">
        <v>0</v>
      </c>
      <c r="G1825" s="17">
        <v>0</v>
      </c>
      <c r="H1825" s="17">
        <v>0</v>
      </c>
      <c r="I1825" s="17">
        <v>0</v>
      </c>
      <c r="J1825" s="17">
        <v>0</v>
      </c>
      <c r="K1825" s="17">
        <v>0</v>
      </c>
      <c r="L1825" s="17">
        <v>0</v>
      </c>
      <c r="M1825" s="17">
        <v>0</v>
      </c>
      <c r="N1825" s="17">
        <v>0</v>
      </c>
      <c r="O1825" s="17">
        <v>0</v>
      </c>
      <c r="P1825" s="17">
        <v>0</v>
      </c>
      <c r="Q1825" s="17">
        <v>0</v>
      </c>
      <c r="R1825" s="17">
        <v>0</v>
      </c>
      <c r="S1825" s="17">
        <v>0</v>
      </c>
      <c r="T1825" s="17">
        <v>0</v>
      </c>
      <c r="U1825" s="105">
        <v>0</v>
      </c>
      <c r="V1825" s="105">
        <v>0</v>
      </c>
      <c r="W1825" s="11">
        <v>0</v>
      </c>
      <c r="X1825" s="11">
        <v>0</v>
      </c>
      <c r="Y1825" s="11">
        <v>0</v>
      </c>
      <c r="Z1825" s="11">
        <f>VLOOKUP(E1825,'[3]Funct. hergr. afsl 2019'!$A$1:$IV$65536,5,FALSE)</f>
        <v>0</v>
      </c>
    </row>
    <row r="1826" spans="1:26" x14ac:dyDescent="0.25">
      <c r="A1826">
        <v>11</v>
      </c>
      <c r="B1826" t="str">
        <f t="shared" si="58"/>
        <v>CCC-10880</v>
      </c>
      <c r="C1826" t="s">
        <v>322</v>
      </c>
      <c r="D1826" t="str">
        <f t="shared" si="59"/>
        <v>10880</v>
      </c>
      <c r="E1826" t="s">
        <v>580</v>
      </c>
      <c r="F1826" s="17">
        <v>0</v>
      </c>
      <c r="G1826" s="17">
        <v>0</v>
      </c>
      <c r="H1826" s="17">
        <v>0</v>
      </c>
      <c r="I1826" s="17">
        <v>0</v>
      </c>
      <c r="J1826" s="17">
        <v>0</v>
      </c>
      <c r="K1826" s="17">
        <v>0</v>
      </c>
      <c r="L1826" s="17">
        <v>0</v>
      </c>
      <c r="M1826" s="17">
        <v>0</v>
      </c>
      <c r="N1826" s="17">
        <v>0</v>
      </c>
      <c r="O1826" s="17">
        <v>0</v>
      </c>
      <c r="P1826" s="17">
        <v>0</v>
      </c>
      <c r="Q1826" s="17">
        <v>0</v>
      </c>
      <c r="R1826" s="17">
        <v>0</v>
      </c>
      <c r="S1826" s="17">
        <v>0</v>
      </c>
      <c r="T1826" s="17">
        <v>0</v>
      </c>
      <c r="U1826" s="105">
        <v>0</v>
      </c>
      <c r="V1826" s="105">
        <v>0</v>
      </c>
      <c r="W1826" s="11">
        <v>0</v>
      </c>
      <c r="X1826" s="11">
        <v>0</v>
      </c>
      <c r="Y1826" s="11">
        <v>0</v>
      </c>
      <c r="Z1826" s="11">
        <f>VLOOKUP(E1826,'[3]Funct. hergr. afsl 2019'!$A$1:$IV$65536,5,FALSE)</f>
        <v>0</v>
      </c>
    </row>
    <row r="1827" spans="1:26" x14ac:dyDescent="0.25">
      <c r="A1827">
        <v>11</v>
      </c>
      <c r="B1827" t="str">
        <f t="shared" si="58"/>
        <v>CCC-10881</v>
      </c>
      <c r="C1827" t="s">
        <v>322</v>
      </c>
      <c r="D1827" t="str">
        <f t="shared" si="59"/>
        <v>10881</v>
      </c>
      <c r="E1827" t="s">
        <v>581</v>
      </c>
      <c r="F1827" s="17">
        <v>0</v>
      </c>
      <c r="G1827" s="17">
        <v>0</v>
      </c>
      <c r="H1827" s="17">
        <v>0</v>
      </c>
      <c r="I1827" s="17">
        <v>0</v>
      </c>
      <c r="J1827" s="17">
        <v>0</v>
      </c>
      <c r="K1827" s="17">
        <v>0</v>
      </c>
      <c r="L1827" s="17">
        <v>0</v>
      </c>
      <c r="M1827" s="17">
        <v>0</v>
      </c>
      <c r="N1827" s="17">
        <v>0</v>
      </c>
      <c r="O1827" s="17">
        <v>0</v>
      </c>
      <c r="P1827" s="17">
        <v>0</v>
      </c>
      <c r="Q1827" s="17">
        <v>0</v>
      </c>
      <c r="R1827" s="17">
        <v>0</v>
      </c>
      <c r="S1827" s="17">
        <v>0</v>
      </c>
      <c r="T1827" s="17">
        <v>0</v>
      </c>
      <c r="U1827" s="105">
        <v>0</v>
      </c>
      <c r="V1827" s="105">
        <v>0</v>
      </c>
      <c r="W1827" s="11">
        <v>0</v>
      </c>
      <c r="X1827" s="11">
        <v>0</v>
      </c>
      <c r="Y1827" s="11">
        <v>0</v>
      </c>
      <c r="Z1827" s="11">
        <f>VLOOKUP(E1827,'[3]Funct. hergr. afsl 2019'!$A$1:$IV$65536,5,FALSE)</f>
        <v>0</v>
      </c>
    </row>
    <row r="1828" spans="1:26" x14ac:dyDescent="0.25">
      <c r="A1828">
        <v>11</v>
      </c>
      <c r="B1828" t="str">
        <f t="shared" si="58"/>
        <v>CCC-10900</v>
      </c>
      <c r="C1828" t="s">
        <v>322</v>
      </c>
      <c r="D1828" t="str">
        <f t="shared" si="59"/>
        <v>10900</v>
      </c>
      <c r="E1828" t="s">
        <v>582</v>
      </c>
      <c r="F1828" s="17">
        <v>43</v>
      </c>
      <c r="G1828" s="17">
        <v>43</v>
      </c>
      <c r="H1828" s="17">
        <v>0</v>
      </c>
      <c r="I1828" s="17">
        <v>0</v>
      </c>
      <c r="J1828" s="17">
        <v>0</v>
      </c>
      <c r="K1828" s="17">
        <v>0</v>
      </c>
      <c r="L1828" s="17">
        <v>0</v>
      </c>
      <c r="M1828" s="17">
        <v>0</v>
      </c>
      <c r="N1828" s="17">
        <v>88</v>
      </c>
      <c r="O1828" s="17">
        <v>88</v>
      </c>
      <c r="P1828" s="17">
        <v>156</v>
      </c>
      <c r="Q1828" s="17">
        <v>156</v>
      </c>
      <c r="R1828" s="17">
        <v>118</v>
      </c>
      <c r="S1828" s="17">
        <v>118</v>
      </c>
      <c r="T1828" s="17">
        <v>0</v>
      </c>
      <c r="U1828" s="105">
        <v>0</v>
      </c>
      <c r="V1828" s="105">
        <v>0</v>
      </c>
      <c r="W1828" s="11">
        <v>0</v>
      </c>
      <c r="X1828" s="11">
        <v>0</v>
      </c>
      <c r="Y1828" s="11">
        <v>0</v>
      </c>
      <c r="Z1828" s="11">
        <f>VLOOKUP(E1828,'[3]Funct. hergr. afsl 2019'!$A$1:$IV$65536,5,FALSE)</f>
        <v>0</v>
      </c>
    </row>
    <row r="1829" spans="1:26" x14ac:dyDescent="0.25">
      <c r="A1829">
        <v>11</v>
      </c>
      <c r="B1829" t="str">
        <f t="shared" si="58"/>
        <v>CCC-10901</v>
      </c>
      <c r="C1829" t="s">
        <v>322</v>
      </c>
      <c r="D1829" t="str">
        <f t="shared" si="59"/>
        <v>10901</v>
      </c>
      <c r="E1829" t="s">
        <v>583</v>
      </c>
      <c r="F1829" s="17">
        <v>0</v>
      </c>
      <c r="G1829" s="17">
        <v>0</v>
      </c>
      <c r="H1829" s="17">
        <v>0</v>
      </c>
      <c r="I1829" s="17">
        <v>0</v>
      </c>
      <c r="J1829" s="17">
        <v>0</v>
      </c>
      <c r="K1829" s="17">
        <v>0</v>
      </c>
      <c r="L1829" s="17">
        <v>0</v>
      </c>
      <c r="M1829" s="17">
        <v>0</v>
      </c>
      <c r="N1829" s="17">
        <v>0</v>
      </c>
      <c r="O1829" s="17">
        <v>0</v>
      </c>
      <c r="P1829" s="17">
        <v>0</v>
      </c>
      <c r="Q1829" s="17">
        <v>0</v>
      </c>
      <c r="R1829" s="17">
        <v>0</v>
      </c>
      <c r="S1829" s="17">
        <v>0</v>
      </c>
      <c r="T1829" s="17">
        <v>0</v>
      </c>
      <c r="U1829" s="105">
        <v>0</v>
      </c>
      <c r="V1829" s="105">
        <v>0</v>
      </c>
      <c r="W1829" s="11">
        <v>0</v>
      </c>
      <c r="X1829" s="11">
        <v>0</v>
      </c>
      <c r="Y1829" s="11">
        <v>0</v>
      </c>
      <c r="Z1829" s="11">
        <f>VLOOKUP(E1829,'[3]Funct. hergr. afsl 2019'!$A$1:$IV$65536,5,FALSE)</f>
        <v>0</v>
      </c>
    </row>
  </sheetData>
  <sheetProtection algorithmName="SHA-512" hashValue="4X7da8itgHNqlLslhvOYJMjnLBUlb1y95s4uqtggRXPn03RfMM6B6OEl4NinMppOcOI7ipyuRhhjrJg0wtZhjA==" saltValue="uDqXsT5Di/ogG+6uqEFZaQ==" spinCount="100000" sheet="1" objects="1" scenarios="1" formatColumns="0"/>
  <autoFilter ref="A1:AK1829" xr:uid="{83DA1731-8A00-43A7-954F-609120411D1B}">
    <filterColumn colId="1">
      <filters>
        <filter val="CCC-0100"/>
        <filter val="CCC-0110"/>
        <filter val="CCC-01110"/>
        <filter val="CCC-01111"/>
        <filter val="CCC-01112"/>
        <filter val="CCC-01113"/>
        <filter val="CCC-01114"/>
        <filter val="CCC-01120"/>
        <filter val="CCC-01121"/>
        <filter val="CCC-01122"/>
        <filter val="CCC-01123"/>
        <filter val="CCC-01124"/>
        <filter val="CCC-01130"/>
        <filter val="CCC-01131"/>
        <filter val="CCC-01132"/>
        <filter val="CCC-0120"/>
        <filter val="CCC-0121"/>
        <filter val="CCC-0122"/>
        <filter val="CCC-0123"/>
        <filter val="CCC-0124"/>
        <filter val="CCC-0131"/>
        <filter val="CCC-0132"/>
        <filter val="CCC-0133"/>
        <filter val="CCC-01400"/>
        <filter val="CCC-01401"/>
        <filter val="CCC-0150"/>
        <filter val="CCC-01511"/>
        <filter val="CCC-01512"/>
        <filter val="CCC-01513"/>
        <filter val="CCC-0152"/>
        <filter val="CCC-0153"/>
        <filter val="CCC-0154"/>
        <filter val="CCC-0155"/>
        <filter val="CCC-0160"/>
        <filter val="CCC-0170"/>
        <filter val="CCC-0171"/>
        <filter val="CCC-0172"/>
        <filter val="CCC-0173"/>
        <filter val="CCC-0174"/>
        <filter val="CCC-0175"/>
        <filter val="CCC-0176"/>
        <filter val="CCC-0177"/>
        <filter val="CCC-0180"/>
        <filter val="CCC-01811"/>
        <filter val="CCC-01812"/>
        <filter val="CCC-01821"/>
        <filter val="CCC-01822"/>
        <filter val="CCC-0183"/>
        <filter val="CCC-0184"/>
        <filter val="CCC-0210"/>
        <filter val="CCC-0214"/>
        <filter val="CCC-022"/>
        <filter val="CCC-023"/>
        <filter val="CCC-024"/>
        <filter val="CCC-025"/>
        <filter val="CCC-030"/>
        <filter val="CCC-031"/>
        <filter val="CCC-0320"/>
        <filter val="CCC-0321"/>
        <filter val="CCC-0322"/>
        <filter val="CCC-033"/>
        <filter val="CCC-034"/>
        <filter val="CCC-0350"/>
        <filter val="CCC-0351"/>
        <filter val="CCC-0352"/>
        <filter val="CCC-0353"/>
        <filter val="CCC-0354"/>
        <filter val="CCC-036"/>
        <filter val="CCC-037"/>
        <filter val="CCC-0410"/>
        <filter val="CCC-0411"/>
        <filter val="CCC-0412"/>
        <filter val="CCC-0420"/>
        <filter val="CCC-0421"/>
        <filter val="CCC-0422"/>
        <filter val="CCC-0423"/>
        <filter val="CCC-0430"/>
        <filter val="CCC-0431"/>
        <filter val="CCC-0432"/>
        <filter val="CCC-0433"/>
        <filter val="CCC-0434"/>
        <filter val="CCC-0435"/>
        <filter val="CCC-0436"/>
        <filter val="CCC-0440"/>
        <filter val="CCC-0441"/>
        <filter val="CCC-0442"/>
        <filter val="CCC-0443"/>
        <filter val="CCC-0450"/>
        <filter val="CCC-0451"/>
        <filter val="CCC-0452"/>
        <filter val="CCC-0453"/>
        <filter val="CCC-0454"/>
        <filter val="CCC-0455"/>
        <filter val="CCC-046"/>
        <filter val="CCC-0470"/>
        <filter val="CCC-0471"/>
        <filter val="CCC-0472"/>
        <filter val="CCC-0473"/>
        <filter val="CCC-0474"/>
        <filter val="CCC-0480"/>
        <filter val="CCC-0481"/>
        <filter val="CCC-0482"/>
        <filter val="CCC-0483"/>
        <filter val="CCC-0484"/>
        <filter val="CCC-0485"/>
        <filter val="CCC-0486"/>
        <filter val="CCC-0487"/>
        <filter val="CCC-049"/>
        <filter val="CCC-051"/>
        <filter val="CCC-052"/>
        <filter val="CCC-053"/>
        <filter val="CCC-054"/>
        <filter val="CCC-0550"/>
        <filter val="CCC-0551"/>
        <filter val="CCC-0552"/>
        <filter val="CCC-0553"/>
        <filter val="CCC-0554"/>
        <filter val="CCC-056"/>
        <filter val="CCC-061"/>
        <filter val="CCC-062"/>
        <filter val="CCC-063"/>
        <filter val="CCC-064"/>
        <filter val="CCC-0650"/>
        <filter val="CCC-0651"/>
        <filter val="CCC-0652"/>
        <filter val="CCC-0653"/>
        <filter val="CCC-0654"/>
        <filter val="CCC-066"/>
        <filter val="CCC-070"/>
        <filter val="CCC-0710"/>
        <filter val="CCC-0711"/>
        <filter val="CCC-0712"/>
        <filter val="CCC-0713"/>
        <filter val="CCC-0720"/>
        <filter val="CCC-0721"/>
        <filter val="CCC-0722"/>
        <filter val="CCC-0723"/>
        <filter val="CCC-0724"/>
        <filter val="CCC-0730"/>
        <filter val="CCC-0731"/>
        <filter val="CCC-0732"/>
        <filter val="CCC-0733"/>
        <filter val="CCC-0734"/>
        <filter val="CCC-074"/>
        <filter val="CCC-0750"/>
        <filter val="CCC-0751"/>
        <filter val="CCC-0752"/>
        <filter val="CCC-0753"/>
        <filter val="CCC-0754"/>
        <filter val="CCC-076"/>
        <filter val="CCC-081"/>
        <filter val="CCC-082"/>
        <filter val="CCC-083"/>
        <filter val="CCC-084"/>
        <filter val="CCC-0850"/>
        <filter val="CCC-0851"/>
        <filter val="CCC-0852"/>
        <filter val="CCC-0853"/>
        <filter val="CCC-0854"/>
        <filter val="CCC-086"/>
        <filter val="CCC-0910"/>
        <filter val="CCC-0911"/>
        <filter val="CCC-0912"/>
        <filter val="CCC-0920"/>
        <filter val="CCC-0921"/>
        <filter val="CCC-0922"/>
        <filter val="CCC-093"/>
        <filter val="CCC-0940"/>
        <filter val="CCC-0941"/>
        <filter val="CCC-0942"/>
        <filter val="CCC-095"/>
        <filter val="CCC-096"/>
        <filter val="CCC-0970"/>
        <filter val="CCC-0971"/>
        <filter val="CCC-0972"/>
        <filter val="CCC-0973"/>
        <filter val="CCC-0974"/>
        <filter val="CCC-0975"/>
        <filter val="CCC-0976"/>
        <filter val="CCC-0977"/>
        <filter val="CCC-098"/>
        <filter val="CCC-100"/>
        <filter val="CCC-1010"/>
        <filter val="CCC-1011"/>
        <filter val="CCC-1012"/>
        <filter val="CCC-102"/>
        <filter val="CCC-103"/>
        <filter val="CCC-104"/>
        <filter val="CCC-105"/>
        <filter val="CCC-106"/>
        <filter val="CCC-107"/>
        <filter val="CCC-1080"/>
        <filter val="CCC-1081"/>
        <filter val="CCC-1082"/>
        <filter val="CCC-1083"/>
        <filter val="CCC-1084"/>
        <filter val="CCC-1085"/>
        <filter val="CCC-1086"/>
        <filter val="CCC-1087"/>
        <filter val="CCC-10880"/>
        <filter val="CCC-10881"/>
        <filter val="CCC-10900"/>
        <filter val="CCC-10901"/>
      </filters>
    </filterColumn>
  </autoFilter>
  <pageMargins left="0.7" right="0.7" top="0.75" bottom="0.75" header="0.3" footer="0.3"/>
  <pageSetup paperSize="9" orientation="portrait" r:id="rId1"/>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1"/>
    <pageSetUpPr fitToPage="1"/>
  </sheetPr>
  <dimension ref="A2:I191"/>
  <sheetViews>
    <sheetView workbookViewId="0">
      <pane xSplit="2" ySplit="2" topLeftCell="C3" activePane="bottomRight" state="frozen"/>
      <selection pane="topRight" activeCell="C1" sqref="C1"/>
      <selection pane="bottomLeft" activeCell="A7" sqref="A7"/>
      <selection pane="bottomRight" activeCell="G141" sqref="G141"/>
    </sheetView>
  </sheetViews>
  <sheetFormatPr defaultColWidth="8.88671875" defaultRowHeight="13.2" x14ac:dyDescent="0.25"/>
  <cols>
    <col min="1" max="1" width="5.109375" style="8" customWidth="1"/>
    <col min="2" max="2" width="8.88671875" style="8" customWidth="1"/>
    <col min="3" max="3" width="10.5546875" style="8" bestFit="1" customWidth="1"/>
    <col min="4" max="4" width="11.5546875" style="8" bestFit="1" customWidth="1"/>
    <col min="5" max="5" width="11.6640625" style="8" bestFit="1" customWidth="1"/>
    <col min="6" max="6" width="9.6640625" style="8" bestFit="1" customWidth="1"/>
    <col min="7" max="7" width="6.33203125" style="8" bestFit="1" customWidth="1"/>
    <col min="8" max="8" width="7.109375" style="8" bestFit="1" customWidth="1"/>
    <col min="9" max="9" width="82" style="8" customWidth="1"/>
    <col min="10" max="16384" width="8.88671875" style="8"/>
  </cols>
  <sheetData>
    <row r="2" spans="1:9" x14ac:dyDescent="0.25">
      <c r="B2" s="16" t="s">
        <v>1001</v>
      </c>
      <c r="C2" s="16" t="s">
        <v>2149</v>
      </c>
      <c r="D2" s="16" t="s">
        <v>1285</v>
      </c>
      <c r="E2" s="16" t="s">
        <v>1286</v>
      </c>
      <c r="F2" s="16" t="s">
        <v>1287</v>
      </c>
      <c r="G2" s="16" t="s">
        <v>1288</v>
      </c>
      <c r="H2" s="16" t="s">
        <v>1284</v>
      </c>
      <c r="I2" s="24" t="s">
        <v>2393</v>
      </c>
    </row>
    <row r="3" spans="1:9" x14ac:dyDescent="0.25">
      <c r="A3" s="120"/>
      <c r="B3" s="22" t="s">
        <v>422</v>
      </c>
      <c r="C3" s="15" t="s">
        <v>2150</v>
      </c>
      <c r="D3" s="15" t="s">
        <v>328</v>
      </c>
      <c r="E3" s="15">
        <f t="shared" ref="E3:E34" si="0">IF($D3="",0,VLOOKUP($D3,ListInstances,4,FALSE))</f>
        <v>1</v>
      </c>
      <c r="F3" s="15" t="s">
        <v>337</v>
      </c>
      <c r="G3" s="15">
        <f t="shared" ref="G3:G34" si="1">IF($F3="",99,VLOOKUP($F3,ListInstances,4,FALSE))</f>
        <v>4</v>
      </c>
      <c r="H3" s="15" t="b">
        <f>AND(E3&lt;=rngInstanceIndex,rngInstanceIndex&lt;=G3)</f>
        <v>0</v>
      </c>
      <c r="I3" s="26" t="s">
        <v>2394</v>
      </c>
    </row>
    <row r="4" spans="1:9" x14ac:dyDescent="0.25">
      <c r="A4" s="120"/>
      <c r="B4" s="22" t="s">
        <v>2101</v>
      </c>
      <c r="C4" s="15" t="s">
        <v>2150</v>
      </c>
      <c r="D4" s="15" t="s">
        <v>328</v>
      </c>
      <c r="E4" s="15">
        <f t="shared" si="0"/>
        <v>1</v>
      </c>
      <c r="F4" s="15" t="s">
        <v>337</v>
      </c>
      <c r="G4" s="15">
        <f t="shared" si="1"/>
        <v>4</v>
      </c>
      <c r="H4" s="15" t="b">
        <f>AND(E4&lt;=rngInstanceIndex,rngInstanceIndex&lt;=G4)</f>
        <v>0</v>
      </c>
      <c r="I4" s="26" t="s">
        <v>2394</v>
      </c>
    </row>
    <row r="5" spans="1:9" x14ac:dyDescent="0.25">
      <c r="A5" s="120"/>
      <c r="B5" s="22" t="s">
        <v>505</v>
      </c>
      <c r="C5" s="15" t="s">
        <v>2151</v>
      </c>
      <c r="D5" s="18" t="s">
        <v>328</v>
      </c>
      <c r="E5" s="15">
        <f t="shared" si="0"/>
        <v>1</v>
      </c>
      <c r="F5" s="18" t="s">
        <v>329</v>
      </c>
      <c r="G5" s="15">
        <f t="shared" si="1"/>
        <v>5</v>
      </c>
      <c r="H5" s="15" t="b">
        <f>AND(E5&lt;=rngInstanceIndex,rngInstanceIndex&lt;=G5)</f>
        <v>0</v>
      </c>
      <c r="I5" s="26" t="s">
        <v>2394</v>
      </c>
    </row>
    <row r="6" spans="1:9" x14ac:dyDescent="0.25">
      <c r="A6" s="120"/>
      <c r="B6" s="22" t="s">
        <v>2102</v>
      </c>
      <c r="C6" s="15" t="s">
        <v>2151</v>
      </c>
      <c r="D6" s="18" t="s">
        <v>328</v>
      </c>
      <c r="E6" s="15">
        <f t="shared" si="0"/>
        <v>1</v>
      </c>
      <c r="F6" s="18" t="s">
        <v>329</v>
      </c>
      <c r="G6" s="15">
        <f t="shared" si="1"/>
        <v>5</v>
      </c>
      <c r="H6" s="15" t="b">
        <f>AND(E6&lt;=rngInstanceIndex,rngInstanceIndex&lt;=G6)</f>
        <v>0</v>
      </c>
      <c r="I6" s="26" t="s">
        <v>2394</v>
      </c>
    </row>
    <row r="7" spans="1:9" x14ac:dyDescent="0.25">
      <c r="A7" s="120"/>
      <c r="B7" s="22">
        <v>13</v>
      </c>
      <c r="C7" s="15" t="s">
        <v>2150</v>
      </c>
      <c r="D7" s="15" t="s">
        <v>328</v>
      </c>
      <c r="E7" s="15">
        <f t="shared" si="0"/>
        <v>1</v>
      </c>
      <c r="F7" s="15" t="s">
        <v>345</v>
      </c>
      <c r="G7" s="15">
        <f t="shared" si="1"/>
        <v>20</v>
      </c>
      <c r="H7" s="15" t="b">
        <f>AND(E7&lt;=rngInstanceIndex,rngInstanceIndex&lt;=G7)</f>
        <v>0</v>
      </c>
      <c r="I7" s="26" t="s">
        <v>2395</v>
      </c>
    </row>
    <row r="8" spans="1:9" x14ac:dyDescent="0.25">
      <c r="A8" s="120"/>
      <c r="B8" s="22">
        <v>1300</v>
      </c>
      <c r="C8" s="15" t="s">
        <v>2150</v>
      </c>
      <c r="D8" s="15" t="s">
        <v>328</v>
      </c>
      <c r="E8" s="15">
        <f t="shared" si="0"/>
        <v>1</v>
      </c>
      <c r="F8" s="15" t="s">
        <v>345</v>
      </c>
      <c r="G8" s="15">
        <f t="shared" si="1"/>
        <v>20</v>
      </c>
      <c r="H8" s="15" t="b">
        <f t="shared" ref="H8:H45" si="2">AND(E8&lt;=rngInstanceIndex,rngInstanceIndex&lt;=G8)</f>
        <v>0</v>
      </c>
      <c r="I8" s="26" t="s">
        <v>2395</v>
      </c>
    </row>
    <row r="9" spans="1:9" x14ac:dyDescent="0.25">
      <c r="A9" s="120"/>
      <c r="B9" s="22" t="s">
        <v>2089</v>
      </c>
      <c r="C9" s="15" t="s">
        <v>2151</v>
      </c>
      <c r="D9" s="15" t="s">
        <v>328</v>
      </c>
      <c r="E9" s="15">
        <f t="shared" si="0"/>
        <v>1</v>
      </c>
      <c r="F9" s="15" t="s">
        <v>345</v>
      </c>
      <c r="G9" s="15">
        <f t="shared" si="1"/>
        <v>20</v>
      </c>
      <c r="H9" s="15" t="b">
        <f>AND(E9&lt;=rngInstanceIndex,rngInstanceIndex&lt;=G9)</f>
        <v>0</v>
      </c>
      <c r="I9" s="26"/>
    </row>
    <row r="10" spans="1:9" x14ac:dyDescent="0.25">
      <c r="A10" s="120"/>
      <c r="B10" s="22">
        <v>1700</v>
      </c>
      <c r="C10" s="15" t="s">
        <v>2151</v>
      </c>
      <c r="D10" s="15" t="s">
        <v>328</v>
      </c>
      <c r="E10" s="15">
        <f t="shared" si="0"/>
        <v>1</v>
      </c>
      <c r="F10" s="15" t="s">
        <v>345</v>
      </c>
      <c r="G10" s="15">
        <f t="shared" si="1"/>
        <v>20</v>
      </c>
      <c r="H10" s="15" t="b">
        <f t="shared" si="2"/>
        <v>0</v>
      </c>
      <c r="I10" s="25"/>
    </row>
    <row r="11" spans="1:9" x14ac:dyDescent="0.25">
      <c r="A11" s="120"/>
      <c r="B11" s="23" t="s">
        <v>3406</v>
      </c>
      <c r="C11" s="15" t="s">
        <v>2151</v>
      </c>
      <c r="D11" s="18" t="s">
        <v>333</v>
      </c>
      <c r="E11" s="15">
        <f t="shared" si="0"/>
        <v>21</v>
      </c>
      <c r="F11" s="15" t="s">
        <v>1430</v>
      </c>
      <c r="G11" s="15">
        <f t="shared" si="1"/>
        <v>99</v>
      </c>
      <c r="H11" s="15" t="b">
        <f>AND(E11&lt;=rngInstanceIndex,rngInstanceIndex&lt;=G11)</f>
        <v>1</v>
      </c>
      <c r="I11" s="25"/>
    </row>
    <row r="12" spans="1:9" x14ac:dyDescent="0.25">
      <c r="A12" s="120"/>
      <c r="B12" s="22">
        <v>1900</v>
      </c>
      <c r="C12" s="15" t="s">
        <v>2151</v>
      </c>
      <c r="D12" s="18" t="s">
        <v>333</v>
      </c>
      <c r="E12" s="15">
        <f t="shared" si="0"/>
        <v>21</v>
      </c>
      <c r="F12" s="15" t="s">
        <v>1430</v>
      </c>
      <c r="G12" s="15">
        <f t="shared" si="1"/>
        <v>99</v>
      </c>
      <c r="H12" s="15" t="b">
        <f t="shared" si="2"/>
        <v>1</v>
      </c>
      <c r="I12" s="25"/>
    </row>
    <row r="13" spans="1:9" x14ac:dyDescent="0.25">
      <c r="A13" s="120"/>
      <c r="B13" s="22">
        <v>2160</v>
      </c>
      <c r="C13" s="15" t="s">
        <v>2150</v>
      </c>
      <c r="D13" s="18" t="s">
        <v>333</v>
      </c>
      <c r="E13" s="15">
        <f t="shared" si="0"/>
        <v>21</v>
      </c>
      <c r="F13" s="15" t="s">
        <v>1430</v>
      </c>
      <c r="G13" s="15">
        <f t="shared" si="1"/>
        <v>99</v>
      </c>
      <c r="H13" s="15" t="b">
        <f t="shared" si="2"/>
        <v>1</v>
      </c>
      <c r="I13" s="25"/>
    </row>
    <row r="14" spans="1:9" x14ac:dyDescent="0.25">
      <c r="A14" s="120"/>
      <c r="B14" s="22">
        <v>22</v>
      </c>
      <c r="C14" s="15" t="s">
        <v>2150</v>
      </c>
      <c r="D14" s="18" t="s">
        <v>332</v>
      </c>
      <c r="E14" s="15">
        <f t="shared" si="0"/>
        <v>17</v>
      </c>
      <c r="F14" s="15" t="s">
        <v>345</v>
      </c>
      <c r="G14" s="15">
        <f t="shared" si="1"/>
        <v>20</v>
      </c>
      <c r="H14" s="15" t="b">
        <f t="shared" si="2"/>
        <v>0</v>
      </c>
      <c r="I14" s="26" t="s">
        <v>2396</v>
      </c>
    </row>
    <row r="15" spans="1:9" x14ac:dyDescent="0.25">
      <c r="A15" s="120"/>
      <c r="B15" s="22">
        <v>2200</v>
      </c>
      <c r="C15" s="15" t="s">
        <v>2150</v>
      </c>
      <c r="D15" s="18" t="s">
        <v>332</v>
      </c>
      <c r="E15" s="15">
        <f t="shared" si="0"/>
        <v>17</v>
      </c>
      <c r="F15" s="15" t="s">
        <v>345</v>
      </c>
      <c r="G15" s="15">
        <f t="shared" si="1"/>
        <v>20</v>
      </c>
      <c r="H15" s="15" t="b">
        <f t="shared" si="2"/>
        <v>0</v>
      </c>
      <c r="I15" s="26" t="s">
        <v>2396</v>
      </c>
    </row>
    <row r="16" spans="1:9" x14ac:dyDescent="0.25">
      <c r="A16" s="120"/>
      <c r="B16" s="22">
        <v>25</v>
      </c>
      <c r="C16" s="15" t="s">
        <v>2150</v>
      </c>
      <c r="D16" s="18" t="s">
        <v>333</v>
      </c>
      <c r="E16" s="15">
        <f t="shared" si="0"/>
        <v>21</v>
      </c>
      <c r="F16" s="15" t="s">
        <v>1430</v>
      </c>
      <c r="G16" s="15">
        <f t="shared" si="1"/>
        <v>99</v>
      </c>
      <c r="H16" s="15" t="b">
        <f>AND(E16&lt;=rngInstanceIndex,rngInstanceIndex&lt;=G16)</f>
        <v>1</v>
      </c>
      <c r="I16" s="25"/>
    </row>
    <row r="17" spans="1:9" x14ac:dyDescent="0.25">
      <c r="A17" s="120"/>
      <c r="B17" s="22">
        <v>2500</v>
      </c>
      <c r="C17" s="15" t="s">
        <v>2150</v>
      </c>
      <c r="D17" s="18" t="s">
        <v>333</v>
      </c>
      <c r="E17" s="15">
        <f t="shared" si="0"/>
        <v>21</v>
      </c>
      <c r="F17" s="15" t="s">
        <v>1430</v>
      </c>
      <c r="G17" s="15">
        <f t="shared" si="1"/>
        <v>99</v>
      </c>
      <c r="H17" s="15" t="b">
        <f t="shared" si="2"/>
        <v>1</v>
      </c>
      <c r="I17" s="25"/>
    </row>
    <row r="18" spans="1:9" x14ac:dyDescent="0.25">
      <c r="A18" s="120"/>
      <c r="B18" s="22" t="s">
        <v>3408</v>
      </c>
      <c r="C18" s="15" t="s">
        <v>2151</v>
      </c>
      <c r="D18" s="15" t="s">
        <v>328</v>
      </c>
      <c r="E18" s="15">
        <f t="shared" si="0"/>
        <v>1</v>
      </c>
      <c r="F18" s="15" t="s">
        <v>345</v>
      </c>
      <c r="G18" s="15">
        <f t="shared" si="1"/>
        <v>20</v>
      </c>
      <c r="H18" s="15" t="b">
        <f>AND(E18&lt;=rngInstanceIndex,rngInstanceIndex&lt;=G18)</f>
        <v>0</v>
      </c>
      <c r="I18" s="25"/>
    </row>
    <row r="19" spans="1:9" x14ac:dyDescent="0.25">
      <c r="A19" s="120"/>
      <c r="B19" s="22">
        <v>2710</v>
      </c>
      <c r="C19" s="15" t="s">
        <v>2151</v>
      </c>
      <c r="D19" s="15" t="s">
        <v>328</v>
      </c>
      <c r="E19" s="15">
        <f t="shared" si="0"/>
        <v>1</v>
      </c>
      <c r="F19" s="15" t="s">
        <v>345</v>
      </c>
      <c r="G19" s="15">
        <f t="shared" si="1"/>
        <v>20</v>
      </c>
      <c r="H19" s="15" t="b">
        <f t="shared" si="2"/>
        <v>0</v>
      </c>
      <c r="I19" s="25"/>
    </row>
    <row r="20" spans="1:9" x14ac:dyDescent="0.25">
      <c r="A20" s="120"/>
      <c r="B20" s="22">
        <v>2720</v>
      </c>
      <c r="C20" s="15" t="s">
        <v>2151</v>
      </c>
      <c r="D20" s="15" t="s">
        <v>328</v>
      </c>
      <c r="E20" s="15">
        <f t="shared" si="0"/>
        <v>1</v>
      </c>
      <c r="F20" s="15" t="s">
        <v>345</v>
      </c>
      <c r="G20" s="15">
        <f t="shared" si="1"/>
        <v>20</v>
      </c>
      <c r="H20" s="15" t="b">
        <f t="shared" si="2"/>
        <v>0</v>
      </c>
      <c r="I20" s="25"/>
    </row>
    <row r="21" spans="1:9" x14ac:dyDescent="0.25">
      <c r="A21" s="120"/>
      <c r="B21" s="22">
        <v>2730</v>
      </c>
      <c r="C21" s="15" t="s">
        <v>2151</v>
      </c>
      <c r="D21" s="15" t="s">
        <v>328</v>
      </c>
      <c r="E21" s="15">
        <f t="shared" si="0"/>
        <v>1</v>
      </c>
      <c r="F21" s="15" t="s">
        <v>345</v>
      </c>
      <c r="G21" s="15">
        <f t="shared" si="1"/>
        <v>20</v>
      </c>
      <c r="H21" s="15" t="b">
        <f t="shared" si="2"/>
        <v>0</v>
      </c>
      <c r="I21" s="25"/>
    </row>
    <row r="22" spans="1:9" x14ac:dyDescent="0.25">
      <c r="A22" s="120"/>
      <c r="B22" s="22">
        <v>2740</v>
      </c>
      <c r="C22" s="15" t="s">
        <v>2151</v>
      </c>
      <c r="D22" s="15" t="s">
        <v>328</v>
      </c>
      <c r="E22" s="15">
        <f t="shared" si="0"/>
        <v>1</v>
      </c>
      <c r="F22" s="15" t="s">
        <v>345</v>
      </c>
      <c r="G22" s="15">
        <f t="shared" si="1"/>
        <v>20</v>
      </c>
      <c r="H22" s="15" t="b">
        <f t="shared" si="2"/>
        <v>0</v>
      </c>
      <c r="I22" s="25"/>
    </row>
    <row r="23" spans="1:9" x14ac:dyDescent="0.25">
      <c r="A23" s="120"/>
      <c r="B23" s="22">
        <v>2750</v>
      </c>
      <c r="C23" s="15" t="s">
        <v>2151</v>
      </c>
      <c r="D23" s="15" t="s">
        <v>328</v>
      </c>
      <c r="E23" s="15">
        <f t="shared" si="0"/>
        <v>1</v>
      </c>
      <c r="F23" s="15" t="s">
        <v>345</v>
      </c>
      <c r="G23" s="15">
        <f t="shared" si="1"/>
        <v>20</v>
      </c>
      <c r="H23" s="15" t="b">
        <f t="shared" si="2"/>
        <v>0</v>
      </c>
      <c r="I23" s="25"/>
    </row>
    <row r="24" spans="1:9" x14ac:dyDescent="0.25">
      <c r="A24" s="120"/>
      <c r="B24" s="22">
        <v>3860</v>
      </c>
      <c r="C24" s="15" t="s">
        <v>2151</v>
      </c>
      <c r="D24" s="18" t="s">
        <v>3491</v>
      </c>
      <c r="E24" s="15">
        <f t="shared" si="0"/>
        <v>26</v>
      </c>
      <c r="F24" s="15" t="s">
        <v>1430</v>
      </c>
      <c r="G24" s="15">
        <f t="shared" si="1"/>
        <v>99</v>
      </c>
      <c r="H24" s="15" t="b">
        <f t="shared" si="2"/>
        <v>1</v>
      </c>
      <c r="I24" s="25"/>
    </row>
    <row r="25" spans="1:9" x14ac:dyDescent="0.25">
      <c r="A25" s="120"/>
      <c r="B25" s="22">
        <v>4331</v>
      </c>
      <c r="C25" s="15" t="s">
        <v>2150</v>
      </c>
      <c r="D25" s="15" t="s">
        <v>328</v>
      </c>
      <c r="E25" s="15">
        <f t="shared" si="0"/>
        <v>1</v>
      </c>
      <c r="F25" s="15" t="s">
        <v>345</v>
      </c>
      <c r="G25" s="15">
        <f t="shared" si="1"/>
        <v>20</v>
      </c>
      <c r="H25" s="15" t="b">
        <f t="shared" si="2"/>
        <v>0</v>
      </c>
      <c r="I25" s="25"/>
    </row>
    <row r="26" spans="1:9" x14ac:dyDescent="0.25">
      <c r="A26" s="120"/>
      <c r="B26" s="22">
        <v>4332</v>
      </c>
      <c r="C26" s="15" t="s">
        <v>2150</v>
      </c>
      <c r="D26" s="15" t="s">
        <v>328</v>
      </c>
      <c r="E26" s="15">
        <f t="shared" si="0"/>
        <v>1</v>
      </c>
      <c r="F26" s="15" t="s">
        <v>345</v>
      </c>
      <c r="G26" s="15">
        <f t="shared" si="1"/>
        <v>20</v>
      </c>
      <c r="H26" s="15" t="b">
        <f t="shared" si="2"/>
        <v>0</v>
      </c>
      <c r="I26" s="25"/>
    </row>
    <row r="27" spans="1:9" x14ac:dyDescent="0.25">
      <c r="A27" s="120"/>
      <c r="B27" s="22">
        <v>4333</v>
      </c>
      <c r="C27" s="15" t="s">
        <v>2150</v>
      </c>
      <c r="D27" s="15" t="s">
        <v>328</v>
      </c>
      <c r="E27" s="15">
        <f t="shared" si="0"/>
        <v>1</v>
      </c>
      <c r="F27" s="15" t="s">
        <v>345</v>
      </c>
      <c r="G27" s="15">
        <f t="shared" si="1"/>
        <v>20</v>
      </c>
      <c r="H27" s="15" t="b">
        <f t="shared" si="2"/>
        <v>0</v>
      </c>
      <c r="I27" s="25"/>
    </row>
    <row r="28" spans="1:9" x14ac:dyDescent="0.25">
      <c r="A28" s="120"/>
      <c r="B28" s="22">
        <v>4334</v>
      </c>
      <c r="C28" s="15" t="s">
        <v>2150</v>
      </c>
      <c r="D28" s="15" t="s">
        <v>328</v>
      </c>
      <c r="E28" s="15">
        <f t="shared" si="0"/>
        <v>1</v>
      </c>
      <c r="F28" s="15" t="s">
        <v>345</v>
      </c>
      <c r="G28" s="15">
        <f t="shared" si="1"/>
        <v>20</v>
      </c>
      <c r="H28" s="15" t="b">
        <f t="shared" si="2"/>
        <v>0</v>
      </c>
      <c r="I28" s="25"/>
    </row>
    <row r="29" spans="1:9" x14ac:dyDescent="0.25">
      <c r="A29" s="120"/>
      <c r="B29" s="22">
        <v>4335</v>
      </c>
      <c r="C29" s="15" t="s">
        <v>2150</v>
      </c>
      <c r="D29" s="15" t="s">
        <v>328</v>
      </c>
      <c r="E29" s="15">
        <f t="shared" si="0"/>
        <v>1</v>
      </c>
      <c r="F29" s="15" t="s">
        <v>345</v>
      </c>
      <c r="G29" s="15">
        <f t="shared" si="1"/>
        <v>20</v>
      </c>
      <c r="H29" s="15" t="b">
        <f t="shared" si="2"/>
        <v>0</v>
      </c>
      <c r="I29" s="25"/>
    </row>
    <row r="30" spans="1:9" x14ac:dyDescent="0.25">
      <c r="A30" s="120"/>
      <c r="B30" s="22">
        <v>4336</v>
      </c>
      <c r="C30" s="15" t="s">
        <v>2150</v>
      </c>
      <c r="D30" s="15" t="s">
        <v>328</v>
      </c>
      <c r="E30" s="15">
        <f t="shared" si="0"/>
        <v>1</v>
      </c>
      <c r="F30" s="15" t="s">
        <v>345</v>
      </c>
      <c r="G30" s="15">
        <f t="shared" si="1"/>
        <v>20</v>
      </c>
      <c r="H30" s="15" t="b">
        <f t="shared" si="2"/>
        <v>0</v>
      </c>
      <c r="I30" s="25"/>
    </row>
    <row r="31" spans="1:9" x14ac:dyDescent="0.25">
      <c r="A31" s="120"/>
      <c r="B31" s="22">
        <v>4353</v>
      </c>
      <c r="C31" s="15" t="s">
        <v>2150</v>
      </c>
      <c r="D31" s="18" t="s">
        <v>333</v>
      </c>
      <c r="E31" s="15">
        <f t="shared" si="0"/>
        <v>21</v>
      </c>
      <c r="F31" s="15" t="s">
        <v>1430</v>
      </c>
      <c r="G31" s="15">
        <f t="shared" si="1"/>
        <v>99</v>
      </c>
      <c r="H31" s="15" t="b">
        <f t="shared" si="2"/>
        <v>1</v>
      </c>
      <c r="I31" s="25"/>
    </row>
    <row r="32" spans="1:9" x14ac:dyDescent="0.25">
      <c r="A32" s="120"/>
      <c r="B32" s="22">
        <v>4354</v>
      </c>
      <c r="C32" s="15" t="s">
        <v>2150</v>
      </c>
      <c r="D32" s="18" t="s">
        <v>333</v>
      </c>
      <c r="E32" s="15">
        <f t="shared" si="0"/>
        <v>21</v>
      </c>
      <c r="F32" s="15" t="s">
        <v>1430</v>
      </c>
      <c r="G32" s="15">
        <f t="shared" si="1"/>
        <v>99</v>
      </c>
      <c r="H32" s="15" t="b">
        <f t="shared" si="2"/>
        <v>1</v>
      </c>
      <c r="I32" s="25"/>
    </row>
    <row r="33" spans="1:9" x14ac:dyDescent="0.25">
      <c r="A33" s="120"/>
      <c r="B33" s="22">
        <v>4359</v>
      </c>
      <c r="C33" s="15" t="s">
        <v>2150</v>
      </c>
      <c r="D33" s="18" t="s">
        <v>333</v>
      </c>
      <c r="E33" s="15">
        <f t="shared" si="0"/>
        <v>21</v>
      </c>
      <c r="F33" s="15" t="s">
        <v>1430</v>
      </c>
      <c r="G33" s="15">
        <f t="shared" si="1"/>
        <v>99</v>
      </c>
      <c r="H33" s="15" t="b">
        <f t="shared" si="2"/>
        <v>1</v>
      </c>
      <c r="I33" s="25"/>
    </row>
    <row r="34" spans="1:9" x14ac:dyDescent="0.25">
      <c r="A34" s="120"/>
      <c r="B34" s="22">
        <v>4500</v>
      </c>
      <c r="C34" s="15" t="s">
        <v>2150</v>
      </c>
      <c r="D34" s="15" t="s">
        <v>333</v>
      </c>
      <c r="E34" s="15">
        <f t="shared" si="0"/>
        <v>21</v>
      </c>
      <c r="F34" s="15" t="s">
        <v>347</v>
      </c>
      <c r="G34" s="15">
        <f t="shared" si="1"/>
        <v>24</v>
      </c>
      <c r="H34" s="15" t="b">
        <f t="shared" si="2"/>
        <v>0</v>
      </c>
      <c r="I34" s="25"/>
    </row>
    <row r="35" spans="1:9" x14ac:dyDescent="0.25">
      <c r="A35" s="120"/>
      <c r="B35" s="22">
        <v>4510</v>
      </c>
      <c r="C35" s="15" t="s">
        <v>2150</v>
      </c>
      <c r="D35" s="15" t="s">
        <v>328</v>
      </c>
      <c r="E35" s="15">
        <f t="shared" ref="E35:E66" si="3">IF($D35="",0,VLOOKUP($D35,ListInstances,4,FALSE))</f>
        <v>1</v>
      </c>
      <c r="F35" s="15" t="s">
        <v>345</v>
      </c>
      <c r="G35" s="15">
        <f t="shared" ref="G35:G66" si="4">IF($F35="",99,VLOOKUP($F35,ListInstances,4,FALSE))</f>
        <v>20</v>
      </c>
      <c r="H35" s="15" t="b">
        <f t="shared" si="2"/>
        <v>0</v>
      </c>
      <c r="I35" s="25"/>
    </row>
    <row r="36" spans="1:9" x14ac:dyDescent="0.25">
      <c r="A36" s="120"/>
      <c r="B36" s="22">
        <v>4511</v>
      </c>
      <c r="C36" s="15" t="s">
        <v>2150</v>
      </c>
      <c r="D36" s="18" t="s">
        <v>333</v>
      </c>
      <c r="E36" s="15">
        <f t="shared" si="3"/>
        <v>21</v>
      </c>
      <c r="F36" s="15" t="s">
        <v>1430</v>
      </c>
      <c r="G36" s="15">
        <f t="shared" si="4"/>
        <v>99</v>
      </c>
      <c r="H36" s="15" t="b">
        <f t="shared" si="2"/>
        <v>1</v>
      </c>
      <c r="I36" s="25"/>
    </row>
    <row r="37" spans="1:9" x14ac:dyDescent="0.25">
      <c r="A37" s="120"/>
      <c r="B37" s="22">
        <v>4512</v>
      </c>
      <c r="C37" s="15" t="s">
        <v>2150</v>
      </c>
      <c r="D37" s="18" t="s">
        <v>333</v>
      </c>
      <c r="E37" s="15">
        <f t="shared" si="3"/>
        <v>21</v>
      </c>
      <c r="F37" s="15" t="s">
        <v>1430</v>
      </c>
      <c r="G37" s="15">
        <f t="shared" si="4"/>
        <v>99</v>
      </c>
      <c r="H37" s="15" t="b">
        <f t="shared" si="2"/>
        <v>1</v>
      </c>
      <c r="I37" s="25"/>
    </row>
    <row r="38" spans="1:9" x14ac:dyDescent="0.25">
      <c r="A38" s="120"/>
      <c r="B38" s="22">
        <v>4513</v>
      </c>
      <c r="C38" s="15" t="s">
        <v>2150</v>
      </c>
      <c r="D38" s="18" t="s">
        <v>333</v>
      </c>
      <c r="E38" s="15">
        <f t="shared" si="3"/>
        <v>21</v>
      </c>
      <c r="F38" s="15" t="s">
        <v>1430</v>
      </c>
      <c r="G38" s="15">
        <f t="shared" si="4"/>
        <v>99</v>
      </c>
      <c r="H38" s="15" t="b">
        <f t="shared" si="2"/>
        <v>1</v>
      </c>
      <c r="I38" s="25"/>
    </row>
    <row r="39" spans="1:9" x14ac:dyDescent="0.25">
      <c r="A39" s="120"/>
      <c r="B39" s="22">
        <v>4521</v>
      </c>
      <c r="C39" s="15" t="s">
        <v>2150</v>
      </c>
      <c r="D39" s="15" t="s">
        <v>328</v>
      </c>
      <c r="E39" s="15">
        <f t="shared" si="3"/>
        <v>1</v>
      </c>
      <c r="F39" s="15" t="s">
        <v>345</v>
      </c>
      <c r="G39" s="15">
        <f t="shared" si="4"/>
        <v>20</v>
      </c>
      <c r="H39" s="15" t="b">
        <f t="shared" si="2"/>
        <v>0</v>
      </c>
      <c r="I39" s="25"/>
    </row>
    <row r="40" spans="1:9" x14ac:dyDescent="0.25">
      <c r="A40" s="120"/>
      <c r="B40" s="22">
        <v>4522</v>
      </c>
      <c r="C40" s="15" t="s">
        <v>2150</v>
      </c>
      <c r="D40" s="15" t="s">
        <v>328</v>
      </c>
      <c r="E40" s="15">
        <f t="shared" si="3"/>
        <v>1</v>
      </c>
      <c r="F40" s="15" t="s">
        <v>345</v>
      </c>
      <c r="G40" s="15">
        <f t="shared" si="4"/>
        <v>20</v>
      </c>
      <c r="H40" s="15" t="b">
        <f t="shared" si="2"/>
        <v>0</v>
      </c>
      <c r="I40" s="25"/>
    </row>
    <row r="41" spans="1:9" x14ac:dyDescent="0.25">
      <c r="A41" s="120"/>
      <c r="B41" s="22">
        <v>4523</v>
      </c>
      <c r="C41" s="15" t="s">
        <v>2150</v>
      </c>
      <c r="D41" s="15" t="s">
        <v>328</v>
      </c>
      <c r="E41" s="15">
        <f t="shared" si="3"/>
        <v>1</v>
      </c>
      <c r="F41" s="15" t="s">
        <v>345</v>
      </c>
      <c r="G41" s="15">
        <f t="shared" si="4"/>
        <v>20</v>
      </c>
      <c r="H41" s="15" t="b">
        <f t="shared" si="2"/>
        <v>0</v>
      </c>
      <c r="I41" s="25"/>
    </row>
    <row r="42" spans="1:9" x14ac:dyDescent="0.25">
      <c r="A42" s="120"/>
      <c r="B42" s="22">
        <v>4524</v>
      </c>
      <c r="C42" s="15" t="s">
        <v>2150</v>
      </c>
      <c r="D42" s="18" t="s">
        <v>333</v>
      </c>
      <c r="E42" s="15">
        <f t="shared" si="3"/>
        <v>21</v>
      </c>
      <c r="F42" s="15" t="s">
        <v>1430</v>
      </c>
      <c r="G42" s="15">
        <f t="shared" si="4"/>
        <v>99</v>
      </c>
      <c r="H42" s="15" t="b">
        <f t="shared" si="2"/>
        <v>1</v>
      </c>
      <c r="I42" s="25"/>
    </row>
    <row r="43" spans="1:9" x14ac:dyDescent="0.25">
      <c r="A43" s="120"/>
      <c r="B43" s="22">
        <v>4525</v>
      </c>
      <c r="C43" s="15" t="s">
        <v>2150</v>
      </c>
      <c r="D43" s="18" t="s">
        <v>333</v>
      </c>
      <c r="E43" s="15">
        <f t="shared" si="3"/>
        <v>21</v>
      </c>
      <c r="F43" s="15" t="s">
        <v>1430</v>
      </c>
      <c r="G43" s="15">
        <f t="shared" si="4"/>
        <v>99</v>
      </c>
      <c r="H43" s="15" t="b">
        <f t="shared" si="2"/>
        <v>1</v>
      </c>
      <c r="I43" s="25"/>
    </row>
    <row r="44" spans="1:9" x14ac:dyDescent="0.25">
      <c r="A44" s="120"/>
      <c r="B44" s="22">
        <v>4526</v>
      </c>
      <c r="C44" s="15" t="s">
        <v>2150</v>
      </c>
      <c r="D44" s="18" t="s">
        <v>333</v>
      </c>
      <c r="E44" s="15">
        <f t="shared" si="3"/>
        <v>21</v>
      </c>
      <c r="F44" s="15" t="s">
        <v>1430</v>
      </c>
      <c r="G44" s="15">
        <f t="shared" si="4"/>
        <v>99</v>
      </c>
      <c r="H44" s="15" t="b">
        <f t="shared" si="2"/>
        <v>1</v>
      </c>
      <c r="I44" s="25"/>
    </row>
    <row r="45" spans="1:9" x14ac:dyDescent="0.25">
      <c r="A45" s="120"/>
      <c r="B45" s="22">
        <v>4530</v>
      </c>
      <c r="C45" s="15" t="s">
        <v>2150</v>
      </c>
      <c r="D45" s="15" t="s">
        <v>335</v>
      </c>
      <c r="E45" s="15">
        <f t="shared" si="3"/>
        <v>29</v>
      </c>
      <c r="F45" s="15" t="s">
        <v>353</v>
      </c>
      <c r="G45" s="15">
        <f t="shared" si="4"/>
        <v>36</v>
      </c>
      <c r="H45" s="15" t="b">
        <f t="shared" si="2"/>
        <v>0</v>
      </c>
      <c r="I45" s="25"/>
    </row>
    <row r="46" spans="1:9" x14ac:dyDescent="0.25">
      <c r="A46" s="120"/>
      <c r="B46" s="22">
        <v>4531</v>
      </c>
      <c r="C46" s="15" t="s">
        <v>2150</v>
      </c>
      <c r="D46" s="15" t="s">
        <v>328</v>
      </c>
      <c r="E46" s="15">
        <f t="shared" si="3"/>
        <v>1</v>
      </c>
      <c r="F46" s="15" t="s">
        <v>345</v>
      </c>
      <c r="G46" s="15">
        <f t="shared" si="4"/>
        <v>20</v>
      </c>
      <c r="H46" s="15" t="b">
        <f t="shared" ref="H46:H77" si="5">AND(E46&lt;=rngInstanceIndex,rngInstanceIndex&lt;=G46)</f>
        <v>0</v>
      </c>
      <c r="I46" s="25"/>
    </row>
    <row r="47" spans="1:9" x14ac:dyDescent="0.25">
      <c r="A47" s="120"/>
      <c r="B47" s="22">
        <v>4532</v>
      </c>
      <c r="C47" s="15" t="s">
        <v>2150</v>
      </c>
      <c r="D47" s="15" t="s">
        <v>328</v>
      </c>
      <c r="E47" s="15">
        <f t="shared" si="3"/>
        <v>1</v>
      </c>
      <c r="F47" s="15" t="s">
        <v>345</v>
      </c>
      <c r="G47" s="15">
        <f t="shared" si="4"/>
        <v>20</v>
      </c>
      <c r="H47" s="15" t="b">
        <f t="shared" si="5"/>
        <v>0</v>
      </c>
      <c r="I47" s="25"/>
    </row>
    <row r="48" spans="1:9" x14ac:dyDescent="0.25">
      <c r="A48" s="120"/>
      <c r="B48" s="22">
        <v>4533</v>
      </c>
      <c r="C48" s="15" t="s">
        <v>2150</v>
      </c>
      <c r="D48" s="15" t="s">
        <v>328</v>
      </c>
      <c r="E48" s="15">
        <f t="shared" si="3"/>
        <v>1</v>
      </c>
      <c r="F48" s="15" t="s">
        <v>345</v>
      </c>
      <c r="G48" s="15">
        <f t="shared" si="4"/>
        <v>20</v>
      </c>
      <c r="H48" s="15" t="b">
        <f t="shared" si="5"/>
        <v>0</v>
      </c>
      <c r="I48" s="25"/>
    </row>
    <row r="49" spans="1:9" x14ac:dyDescent="0.25">
      <c r="A49" s="120"/>
      <c r="B49" s="22">
        <v>4534</v>
      </c>
      <c r="C49" s="15" t="s">
        <v>2150</v>
      </c>
      <c r="D49" s="18" t="s">
        <v>333</v>
      </c>
      <c r="E49" s="15">
        <f t="shared" si="3"/>
        <v>21</v>
      </c>
      <c r="F49" s="15" t="s">
        <v>1430</v>
      </c>
      <c r="G49" s="15">
        <f t="shared" si="4"/>
        <v>99</v>
      </c>
      <c r="H49" s="15" t="b">
        <f t="shared" si="5"/>
        <v>1</v>
      </c>
      <c r="I49" s="25"/>
    </row>
    <row r="50" spans="1:9" x14ac:dyDescent="0.25">
      <c r="A50" s="120"/>
      <c r="B50" s="22">
        <v>4535</v>
      </c>
      <c r="C50" s="15" t="s">
        <v>2150</v>
      </c>
      <c r="D50" s="18" t="s">
        <v>333</v>
      </c>
      <c r="E50" s="15">
        <f t="shared" si="3"/>
        <v>21</v>
      </c>
      <c r="F50" s="15" t="s">
        <v>1430</v>
      </c>
      <c r="G50" s="15">
        <f t="shared" si="4"/>
        <v>99</v>
      </c>
      <c r="H50" s="15" t="b">
        <f t="shared" si="5"/>
        <v>1</v>
      </c>
      <c r="I50" s="25"/>
    </row>
    <row r="51" spans="1:9" x14ac:dyDescent="0.25">
      <c r="A51" s="120"/>
      <c r="B51" s="22">
        <v>4550</v>
      </c>
      <c r="C51" s="15" t="s">
        <v>2150</v>
      </c>
      <c r="D51" s="18" t="s">
        <v>333</v>
      </c>
      <c r="E51" s="15">
        <f t="shared" si="3"/>
        <v>21</v>
      </c>
      <c r="F51" s="15" t="s">
        <v>1430</v>
      </c>
      <c r="G51" s="15">
        <f t="shared" si="4"/>
        <v>99</v>
      </c>
      <c r="H51" s="15" t="b">
        <f t="shared" si="5"/>
        <v>1</v>
      </c>
      <c r="I51" s="25"/>
    </row>
    <row r="52" spans="1:9" x14ac:dyDescent="0.25">
      <c r="A52" s="120"/>
      <c r="B52" s="22">
        <v>4830</v>
      </c>
      <c r="C52" s="15" t="s">
        <v>2151</v>
      </c>
      <c r="D52" s="15" t="s">
        <v>328</v>
      </c>
      <c r="E52" s="15">
        <f t="shared" si="3"/>
        <v>1</v>
      </c>
      <c r="F52" s="15" t="s">
        <v>345</v>
      </c>
      <c r="G52" s="15">
        <f t="shared" si="4"/>
        <v>20</v>
      </c>
      <c r="H52" s="15" t="b">
        <f t="shared" si="5"/>
        <v>0</v>
      </c>
      <c r="I52" s="25"/>
    </row>
    <row r="53" spans="1:9" x14ac:dyDescent="0.25">
      <c r="A53" s="120"/>
      <c r="B53" s="22">
        <v>4853</v>
      </c>
      <c r="C53" s="15" t="s">
        <v>2151</v>
      </c>
      <c r="D53" s="18" t="s">
        <v>333</v>
      </c>
      <c r="E53" s="15">
        <f t="shared" si="3"/>
        <v>21</v>
      </c>
      <c r="F53" s="15" t="s">
        <v>1430</v>
      </c>
      <c r="G53" s="15">
        <f t="shared" si="4"/>
        <v>99</v>
      </c>
      <c r="H53" s="15" t="b">
        <f t="shared" si="5"/>
        <v>1</v>
      </c>
      <c r="I53" s="25"/>
    </row>
    <row r="54" spans="1:9" x14ac:dyDescent="0.25">
      <c r="A54" s="120"/>
      <c r="B54" s="22">
        <v>4854</v>
      </c>
      <c r="C54" s="15" t="s">
        <v>2151</v>
      </c>
      <c r="D54" s="18" t="s">
        <v>333</v>
      </c>
      <c r="E54" s="15">
        <f t="shared" si="3"/>
        <v>21</v>
      </c>
      <c r="F54" s="15" t="s">
        <v>1430</v>
      </c>
      <c r="G54" s="15">
        <f t="shared" si="4"/>
        <v>99</v>
      </c>
      <c r="H54" s="15" t="b">
        <f t="shared" si="5"/>
        <v>1</v>
      </c>
      <c r="I54" s="25"/>
    </row>
    <row r="55" spans="1:9" x14ac:dyDescent="0.25">
      <c r="A55" s="120"/>
      <c r="B55" s="22">
        <v>4859</v>
      </c>
      <c r="C55" s="15" t="s">
        <v>2151</v>
      </c>
      <c r="D55" s="18" t="s">
        <v>333</v>
      </c>
      <c r="E55" s="15">
        <f t="shared" si="3"/>
        <v>21</v>
      </c>
      <c r="F55" s="15" t="s">
        <v>1430</v>
      </c>
      <c r="G55" s="15">
        <f t="shared" si="4"/>
        <v>99</v>
      </c>
      <c r="H55" s="15" t="b">
        <f t="shared" si="5"/>
        <v>1</v>
      </c>
      <c r="I55" s="25"/>
    </row>
    <row r="56" spans="1:9" x14ac:dyDescent="0.25">
      <c r="A56" s="120"/>
      <c r="B56" s="22">
        <v>4900</v>
      </c>
      <c r="C56" s="15" t="s">
        <v>2151</v>
      </c>
      <c r="D56" s="15" t="s">
        <v>333</v>
      </c>
      <c r="E56" s="15">
        <f t="shared" si="3"/>
        <v>21</v>
      </c>
      <c r="F56" s="15" t="s">
        <v>347</v>
      </c>
      <c r="G56" s="15">
        <f t="shared" si="4"/>
        <v>24</v>
      </c>
      <c r="H56" s="15" t="b">
        <f t="shared" si="5"/>
        <v>0</v>
      </c>
      <c r="I56" s="25"/>
    </row>
    <row r="57" spans="1:9" x14ac:dyDescent="0.25">
      <c r="A57" s="120"/>
      <c r="B57" s="22">
        <v>4910</v>
      </c>
      <c r="C57" s="15" t="s">
        <v>2151</v>
      </c>
      <c r="D57" s="15" t="s">
        <v>328</v>
      </c>
      <c r="E57" s="15">
        <f t="shared" si="3"/>
        <v>1</v>
      </c>
      <c r="F57" s="15" t="s">
        <v>345</v>
      </c>
      <c r="G57" s="15">
        <f t="shared" si="4"/>
        <v>20</v>
      </c>
      <c r="H57" s="15" t="b">
        <f t="shared" si="5"/>
        <v>0</v>
      </c>
      <c r="I57" s="25"/>
    </row>
    <row r="58" spans="1:9" x14ac:dyDescent="0.25">
      <c r="A58" s="120"/>
      <c r="B58" s="22">
        <v>4911</v>
      </c>
      <c r="C58" s="15" t="s">
        <v>2151</v>
      </c>
      <c r="D58" s="18" t="s">
        <v>333</v>
      </c>
      <c r="E58" s="15">
        <f t="shared" si="3"/>
        <v>21</v>
      </c>
      <c r="F58" s="15" t="s">
        <v>1430</v>
      </c>
      <c r="G58" s="15">
        <f t="shared" si="4"/>
        <v>99</v>
      </c>
      <c r="H58" s="15" t="b">
        <f t="shared" si="5"/>
        <v>1</v>
      </c>
      <c r="I58" s="25"/>
    </row>
    <row r="59" spans="1:9" x14ac:dyDescent="0.25">
      <c r="A59" s="120"/>
      <c r="B59" s="22">
        <v>4912</v>
      </c>
      <c r="C59" s="15" t="s">
        <v>2151</v>
      </c>
      <c r="D59" s="18" t="s">
        <v>333</v>
      </c>
      <c r="E59" s="15">
        <f t="shared" si="3"/>
        <v>21</v>
      </c>
      <c r="F59" s="15" t="s">
        <v>1430</v>
      </c>
      <c r="G59" s="15">
        <f t="shared" si="4"/>
        <v>99</v>
      </c>
      <c r="H59" s="15" t="b">
        <f t="shared" si="5"/>
        <v>1</v>
      </c>
      <c r="I59" s="25"/>
    </row>
    <row r="60" spans="1:9" x14ac:dyDescent="0.25">
      <c r="A60" s="120"/>
      <c r="B60" s="22">
        <v>4913</v>
      </c>
      <c r="C60" s="15" t="s">
        <v>2151</v>
      </c>
      <c r="D60" s="18" t="s">
        <v>333</v>
      </c>
      <c r="E60" s="15">
        <f t="shared" si="3"/>
        <v>21</v>
      </c>
      <c r="F60" s="15" t="s">
        <v>1430</v>
      </c>
      <c r="G60" s="15">
        <f t="shared" si="4"/>
        <v>99</v>
      </c>
      <c r="H60" s="15" t="b">
        <f t="shared" si="5"/>
        <v>1</v>
      </c>
      <c r="I60" s="25"/>
    </row>
    <row r="61" spans="1:9" x14ac:dyDescent="0.25">
      <c r="A61" s="120"/>
      <c r="B61" s="22">
        <v>4920</v>
      </c>
      <c r="C61" s="15" t="s">
        <v>2151</v>
      </c>
      <c r="D61" s="15" t="s">
        <v>328</v>
      </c>
      <c r="E61" s="15">
        <f t="shared" si="3"/>
        <v>1</v>
      </c>
      <c r="F61" s="15" t="s">
        <v>345</v>
      </c>
      <c r="G61" s="15">
        <f t="shared" si="4"/>
        <v>20</v>
      </c>
      <c r="H61" s="15" t="b">
        <f t="shared" si="5"/>
        <v>0</v>
      </c>
      <c r="I61" s="25"/>
    </row>
    <row r="62" spans="1:9" x14ac:dyDescent="0.25">
      <c r="A62" s="120"/>
      <c r="B62" s="22">
        <v>4924</v>
      </c>
      <c r="C62" s="15" t="s">
        <v>2151</v>
      </c>
      <c r="D62" s="18" t="s">
        <v>333</v>
      </c>
      <c r="E62" s="15">
        <f t="shared" si="3"/>
        <v>21</v>
      </c>
      <c r="F62" s="15" t="s">
        <v>1430</v>
      </c>
      <c r="G62" s="15">
        <f t="shared" si="4"/>
        <v>99</v>
      </c>
      <c r="H62" s="15" t="b">
        <f t="shared" si="5"/>
        <v>1</v>
      </c>
      <c r="I62" s="25"/>
    </row>
    <row r="63" spans="1:9" x14ac:dyDescent="0.25">
      <c r="A63" s="120"/>
      <c r="B63" s="22">
        <v>4925</v>
      </c>
      <c r="C63" s="15" t="s">
        <v>2151</v>
      </c>
      <c r="D63" s="18" t="s">
        <v>333</v>
      </c>
      <c r="E63" s="15">
        <f t="shared" si="3"/>
        <v>21</v>
      </c>
      <c r="F63" s="15" t="s">
        <v>1430</v>
      </c>
      <c r="G63" s="15">
        <f t="shared" si="4"/>
        <v>99</v>
      </c>
      <c r="H63" s="15" t="b">
        <f t="shared" si="5"/>
        <v>1</v>
      </c>
      <c r="I63" s="25"/>
    </row>
    <row r="64" spans="1:9" x14ac:dyDescent="0.25">
      <c r="A64" s="120"/>
      <c r="B64" s="22">
        <v>4926</v>
      </c>
      <c r="C64" s="15" t="s">
        <v>2151</v>
      </c>
      <c r="D64" s="18" t="s">
        <v>333</v>
      </c>
      <c r="E64" s="15">
        <f t="shared" si="3"/>
        <v>21</v>
      </c>
      <c r="F64" s="15" t="s">
        <v>1430</v>
      </c>
      <c r="G64" s="15">
        <f t="shared" si="4"/>
        <v>99</v>
      </c>
      <c r="H64" s="15" t="b">
        <f t="shared" si="5"/>
        <v>1</v>
      </c>
      <c r="I64" s="25"/>
    </row>
    <row r="65" spans="1:9" x14ac:dyDescent="0.25">
      <c r="A65" s="120"/>
      <c r="B65" s="22">
        <v>4930</v>
      </c>
      <c r="C65" s="15" t="s">
        <v>2151</v>
      </c>
      <c r="D65" s="15" t="s">
        <v>328</v>
      </c>
      <c r="E65" s="15">
        <f t="shared" si="3"/>
        <v>1</v>
      </c>
      <c r="F65" s="15" t="s">
        <v>345</v>
      </c>
      <c r="G65" s="15">
        <f t="shared" si="4"/>
        <v>20</v>
      </c>
      <c r="H65" s="15" t="b">
        <f t="shared" si="5"/>
        <v>0</v>
      </c>
      <c r="I65" s="25"/>
    </row>
    <row r="66" spans="1:9" x14ac:dyDescent="0.25">
      <c r="A66" s="120"/>
      <c r="B66" s="22">
        <v>4934</v>
      </c>
      <c r="C66" s="15" t="s">
        <v>2151</v>
      </c>
      <c r="D66" s="18" t="s">
        <v>333</v>
      </c>
      <c r="E66" s="15">
        <f t="shared" si="3"/>
        <v>21</v>
      </c>
      <c r="F66" s="15" t="s">
        <v>1430</v>
      </c>
      <c r="G66" s="15">
        <f t="shared" si="4"/>
        <v>99</v>
      </c>
      <c r="H66" s="15" t="b">
        <f t="shared" si="5"/>
        <v>1</v>
      </c>
      <c r="I66" s="25"/>
    </row>
    <row r="67" spans="1:9" x14ac:dyDescent="0.25">
      <c r="A67" s="120"/>
      <c r="B67" s="22">
        <v>4935</v>
      </c>
      <c r="C67" s="15" t="s">
        <v>2151</v>
      </c>
      <c r="D67" s="18" t="s">
        <v>333</v>
      </c>
      <c r="E67" s="15">
        <f t="shared" ref="E67:E98" si="6">IF($D67="",0,VLOOKUP($D67,ListInstances,4,FALSE))</f>
        <v>21</v>
      </c>
      <c r="F67" s="15" t="s">
        <v>1430</v>
      </c>
      <c r="G67" s="15">
        <f t="shared" ref="G67:G98" si="7">IF($F67="",99,VLOOKUP($F67,ListInstances,4,FALSE))</f>
        <v>99</v>
      </c>
      <c r="H67" s="15" t="b">
        <f t="shared" si="5"/>
        <v>1</v>
      </c>
      <c r="I67" s="25"/>
    </row>
    <row r="68" spans="1:9" x14ac:dyDescent="0.25">
      <c r="A68" s="120"/>
      <c r="B68" s="22">
        <v>4940</v>
      </c>
      <c r="C68" s="15" t="s">
        <v>2151</v>
      </c>
      <c r="D68" s="18" t="s">
        <v>333</v>
      </c>
      <c r="E68" s="15">
        <f t="shared" si="6"/>
        <v>21</v>
      </c>
      <c r="F68" s="15" t="s">
        <v>1430</v>
      </c>
      <c r="G68" s="15">
        <f t="shared" si="7"/>
        <v>99</v>
      </c>
      <c r="H68" s="15" t="b">
        <f t="shared" si="5"/>
        <v>1</v>
      </c>
      <c r="I68" s="25"/>
    </row>
    <row r="69" spans="1:9" x14ac:dyDescent="0.25">
      <c r="A69" s="120"/>
      <c r="B69" s="22">
        <v>4941</v>
      </c>
      <c r="C69" s="15" t="s">
        <v>2151</v>
      </c>
      <c r="D69" s="15" t="s">
        <v>328</v>
      </c>
      <c r="E69" s="15">
        <f t="shared" si="6"/>
        <v>1</v>
      </c>
      <c r="F69" s="15" t="s">
        <v>345</v>
      </c>
      <c r="G69" s="15">
        <f t="shared" si="7"/>
        <v>20</v>
      </c>
      <c r="H69" s="15" t="b">
        <f t="shared" si="5"/>
        <v>0</v>
      </c>
      <c r="I69" s="25"/>
    </row>
    <row r="70" spans="1:9" x14ac:dyDescent="0.25">
      <c r="A70" s="120"/>
      <c r="B70" s="22">
        <v>4942</v>
      </c>
      <c r="C70" s="15" t="s">
        <v>2151</v>
      </c>
      <c r="D70" s="15" t="s">
        <v>328</v>
      </c>
      <c r="E70" s="15">
        <f t="shared" si="6"/>
        <v>1</v>
      </c>
      <c r="F70" s="15" t="s">
        <v>345</v>
      </c>
      <c r="G70" s="15">
        <f t="shared" si="7"/>
        <v>20</v>
      </c>
      <c r="H70" s="15" t="b">
        <f t="shared" si="5"/>
        <v>0</v>
      </c>
      <c r="I70" s="25"/>
    </row>
    <row r="71" spans="1:9" x14ac:dyDescent="0.25">
      <c r="A71" s="120"/>
      <c r="B71" s="22">
        <v>4943</v>
      </c>
      <c r="C71" s="15" t="s">
        <v>2151</v>
      </c>
      <c r="D71" s="15" t="s">
        <v>328</v>
      </c>
      <c r="E71" s="15">
        <f t="shared" si="6"/>
        <v>1</v>
      </c>
      <c r="F71" s="15" t="s">
        <v>345</v>
      </c>
      <c r="G71" s="15">
        <f t="shared" si="7"/>
        <v>20</v>
      </c>
      <c r="H71" s="15" t="b">
        <f t="shared" si="5"/>
        <v>0</v>
      </c>
      <c r="I71" s="25"/>
    </row>
    <row r="72" spans="1:9" x14ac:dyDescent="0.25">
      <c r="A72" s="120"/>
      <c r="B72" s="22">
        <v>4950</v>
      </c>
      <c r="C72" s="15" t="s">
        <v>2151</v>
      </c>
      <c r="D72" s="18" t="s">
        <v>333</v>
      </c>
      <c r="E72" s="15">
        <f t="shared" si="6"/>
        <v>21</v>
      </c>
      <c r="F72" s="15" t="s">
        <v>1430</v>
      </c>
      <c r="G72" s="15">
        <f t="shared" si="7"/>
        <v>99</v>
      </c>
      <c r="H72" s="15" t="b">
        <f t="shared" si="5"/>
        <v>1</v>
      </c>
      <c r="I72" s="25"/>
    </row>
    <row r="73" spans="1:9" x14ac:dyDescent="0.25">
      <c r="A73" s="120"/>
      <c r="B73" s="22">
        <v>6300</v>
      </c>
      <c r="C73" s="15" t="s">
        <v>2150</v>
      </c>
      <c r="D73" s="15" t="s">
        <v>333</v>
      </c>
      <c r="E73" s="15">
        <f t="shared" si="6"/>
        <v>21</v>
      </c>
      <c r="F73" s="15" t="s">
        <v>347</v>
      </c>
      <c r="G73" s="15">
        <f t="shared" si="7"/>
        <v>24</v>
      </c>
      <c r="H73" s="15" t="b">
        <f t="shared" si="5"/>
        <v>0</v>
      </c>
      <c r="I73" s="25"/>
    </row>
    <row r="74" spans="1:9" x14ac:dyDescent="0.25">
      <c r="A74" s="120"/>
      <c r="B74" s="22">
        <v>6331</v>
      </c>
      <c r="C74" s="15" t="s">
        <v>2150</v>
      </c>
      <c r="D74" s="15" t="s">
        <v>328</v>
      </c>
      <c r="E74" s="15">
        <f t="shared" si="6"/>
        <v>1</v>
      </c>
      <c r="F74" s="15" t="s">
        <v>345</v>
      </c>
      <c r="G74" s="15">
        <f t="shared" si="7"/>
        <v>20</v>
      </c>
      <c r="H74" s="15" t="b">
        <f t="shared" si="5"/>
        <v>0</v>
      </c>
      <c r="I74" s="25"/>
    </row>
    <row r="75" spans="1:9" x14ac:dyDescent="0.25">
      <c r="A75" s="120"/>
      <c r="B75" s="22">
        <v>6332</v>
      </c>
      <c r="C75" s="15" t="s">
        <v>2150</v>
      </c>
      <c r="D75" s="15" t="s">
        <v>328</v>
      </c>
      <c r="E75" s="15">
        <f t="shared" si="6"/>
        <v>1</v>
      </c>
      <c r="F75" s="15" t="s">
        <v>345</v>
      </c>
      <c r="G75" s="15">
        <f t="shared" si="7"/>
        <v>20</v>
      </c>
      <c r="H75" s="15" t="b">
        <f t="shared" si="5"/>
        <v>0</v>
      </c>
      <c r="I75" s="25"/>
    </row>
    <row r="76" spans="1:9" x14ac:dyDescent="0.25">
      <c r="A76" s="120"/>
      <c r="B76" s="22">
        <v>6353</v>
      </c>
      <c r="C76" s="15" t="s">
        <v>2150</v>
      </c>
      <c r="D76" s="18" t="s">
        <v>333</v>
      </c>
      <c r="E76" s="15">
        <f t="shared" si="6"/>
        <v>21</v>
      </c>
      <c r="F76" s="15" t="s">
        <v>1430</v>
      </c>
      <c r="G76" s="15">
        <f t="shared" si="7"/>
        <v>99</v>
      </c>
      <c r="H76" s="15" t="b">
        <f t="shared" si="5"/>
        <v>1</v>
      </c>
      <c r="I76" s="25"/>
    </row>
    <row r="77" spans="1:9" x14ac:dyDescent="0.25">
      <c r="A77" s="120"/>
      <c r="B77" s="22">
        <v>6354</v>
      </c>
      <c r="C77" s="15" t="s">
        <v>2150</v>
      </c>
      <c r="D77" s="18" t="s">
        <v>333</v>
      </c>
      <c r="E77" s="15">
        <f t="shared" si="6"/>
        <v>21</v>
      </c>
      <c r="F77" s="15" t="s">
        <v>1430</v>
      </c>
      <c r="G77" s="15">
        <f t="shared" si="7"/>
        <v>99</v>
      </c>
      <c r="H77" s="15" t="b">
        <f t="shared" si="5"/>
        <v>1</v>
      </c>
      <c r="I77" s="25"/>
    </row>
    <row r="78" spans="1:9" x14ac:dyDescent="0.25">
      <c r="A78" s="120"/>
      <c r="B78" s="22">
        <v>6359</v>
      </c>
      <c r="C78" s="15" t="s">
        <v>2150</v>
      </c>
      <c r="D78" s="18" t="s">
        <v>333</v>
      </c>
      <c r="E78" s="15">
        <f t="shared" si="6"/>
        <v>21</v>
      </c>
      <c r="F78" s="15" t="s">
        <v>1430</v>
      </c>
      <c r="G78" s="15">
        <f t="shared" si="7"/>
        <v>99</v>
      </c>
      <c r="H78" s="15" t="b">
        <f t="shared" ref="H78:H142" si="8">AND(E78&lt;=rngInstanceIndex,rngInstanceIndex&lt;=G78)</f>
        <v>1</v>
      </c>
      <c r="I78" s="25"/>
    </row>
    <row r="79" spans="1:9" x14ac:dyDescent="0.25">
      <c r="A79" s="120"/>
      <c r="B79" s="22">
        <v>6510</v>
      </c>
      <c r="C79" s="15" t="s">
        <v>2150</v>
      </c>
      <c r="D79" s="15" t="s">
        <v>328</v>
      </c>
      <c r="E79" s="15">
        <f t="shared" si="6"/>
        <v>1</v>
      </c>
      <c r="F79" s="15" t="s">
        <v>345</v>
      </c>
      <c r="G79" s="15">
        <f t="shared" si="7"/>
        <v>20</v>
      </c>
      <c r="H79" s="15" t="b">
        <f t="shared" si="8"/>
        <v>0</v>
      </c>
      <c r="I79" s="25"/>
    </row>
    <row r="80" spans="1:9" x14ac:dyDescent="0.25">
      <c r="A80" s="120"/>
      <c r="B80" s="22">
        <v>6511</v>
      </c>
      <c r="C80" s="15" t="s">
        <v>2150</v>
      </c>
      <c r="D80" s="18" t="s">
        <v>333</v>
      </c>
      <c r="E80" s="15">
        <f t="shared" si="6"/>
        <v>21</v>
      </c>
      <c r="F80" s="15" t="s">
        <v>1430</v>
      </c>
      <c r="G80" s="15">
        <f t="shared" si="7"/>
        <v>99</v>
      </c>
      <c r="H80" s="15" t="b">
        <f t="shared" si="8"/>
        <v>1</v>
      </c>
      <c r="I80" s="25"/>
    </row>
    <row r="81" spans="1:9" x14ac:dyDescent="0.25">
      <c r="A81" s="120"/>
      <c r="B81" s="22">
        <v>6512</v>
      </c>
      <c r="C81" s="15" t="s">
        <v>2150</v>
      </c>
      <c r="D81" s="18" t="s">
        <v>333</v>
      </c>
      <c r="E81" s="15">
        <f t="shared" si="6"/>
        <v>21</v>
      </c>
      <c r="F81" s="15" t="s">
        <v>1430</v>
      </c>
      <c r="G81" s="15">
        <f t="shared" si="7"/>
        <v>99</v>
      </c>
      <c r="H81" s="15" t="b">
        <f t="shared" si="8"/>
        <v>1</v>
      </c>
      <c r="I81" s="25"/>
    </row>
    <row r="82" spans="1:9" x14ac:dyDescent="0.25">
      <c r="A82" s="120"/>
      <c r="B82" s="22">
        <v>6513</v>
      </c>
      <c r="C82" s="15" t="s">
        <v>2150</v>
      </c>
      <c r="D82" s="18" t="s">
        <v>333</v>
      </c>
      <c r="E82" s="15">
        <f t="shared" si="6"/>
        <v>21</v>
      </c>
      <c r="F82" s="15" t="s">
        <v>1430</v>
      </c>
      <c r="G82" s="15">
        <f t="shared" si="7"/>
        <v>99</v>
      </c>
      <c r="H82" s="15" t="b">
        <f t="shared" si="8"/>
        <v>1</v>
      </c>
      <c r="I82" s="25"/>
    </row>
    <row r="83" spans="1:9" x14ac:dyDescent="0.25">
      <c r="A83" s="120"/>
      <c r="B83" s="22">
        <v>6521</v>
      </c>
      <c r="C83" s="15" t="s">
        <v>2150</v>
      </c>
      <c r="D83" s="15" t="s">
        <v>328</v>
      </c>
      <c r="E83" s="15">
        <f t="shared" si="6"/>
        <v>1</v>
      </c>
      <c r="F83" s="15" t="s">
        <v>345</v>
      </c>
      <c r="G83" s="15">
        <f t="shared" si="7"/>
        <v>20</v>
      </c>
      <c r="H83" s="15" t="b">
        <f t="shared" si="8"/>
        <v>0</v>
      </c>
      <c r="I83" s="25"/>
    </row>
    <row r="84" spans="1:9" x14ac:dyDescent="0.25">
      <c r="A84" s="120"/>
      <c r="B84" s="22">
        <v>6522</v>
      </c>
      <c r="C84" s="15" t="s">
        <v>2150</v>
      </c>
      <c r="D84" s="15" t="s">
        <v>328</v>
      </c>
      <c r="E84" s="15">
        <f t="shared" si="6"/>
        <v>1</v>
      </c>
      <c r="F84" s="15" t="s">
        <v>345</v>
      </c>
      <c r="G84" s="15">
        <f t="shared" si="7"/>
        <v>20</v>
      </c>
      <c r="H84" s="15" t="b">
        <f t="shared" si="8"/>
        <v>0</v>
      </c>
      <c r="I84" s="25"/>
    </row>
    <row r="85" spans="1:9" x14ac:dyDescent="0.25">
      <c r="A85" s="120"/>
      <c r="B85" s="22">
        <v>6523</v>
      </c>
      <c r="C85" s="15" t="s">
        <v>2150</v>
      </c>
      <c r="D85" s="15" t="s">
        <v>328</v>
      </c>
      <c r="E85" s="15">
        <f t="shared" si="6"/>
        <v>1</v>
      </c>
      <c r="F85" s="15" t="s">
        <v>345</v>
      </c>
      <c r="G85" s="15">
        <f t="shared" si="7"/>
        <v>20</v>
      </c>
      <c r="H85" s="15" t="b">
        <f t="shared" si="8"/>
        <v>0</v>
      </c>
      <c r="I85" s="25"/>
    </row>
    <row r="86" spans="1:9" x14ac:dyDescent="0.25">
      <c r="A86" s="120"/>
      <c r="B86" s="22">
        <v>6524</v>
      </c>
      <c r="C86" s="15" t="s">
        <v>2150</v>
      </c>
      <c r="D86" s="15" t="s">
        <v>333</v>
      </c>
      <c r="E86" s="15">
        <f t="shared" si="6"/>
        <v>21</v>
      </c>
      <c r="F86" s="15" t="s">
        <v>1430</v>
      </c>
      <c r="G86" s="15">
        <f t="shared" si="7"/>
        <v>99</v>
      </c>
      <c r="H86" s="15" t="b">
        <f t="shared" si="8"/>
        <v>1</v>
      </c>
      <c r="I86" s="25"/>
    </row>
    <row r="87" spans="1:9" x14ac:dyDescent="0.25">
      <c r="A87" s="120"/>
      <c r="B87" s="22">
        <v>6525</v>
      </c>
      <c r="C87" s="15" t="s">
        <v>2150</v>
      </c>
      <c r="D87" s="15" t="s">
        <v>333</v>
      </c>
      <c r="E87" s="15">
        <f t="shared" si="6"/>
        <v>21</v>
      </c>
      <c r="F87" s="15" t="s">
        <v>1430</v>
      </c>
      <c r="G87" s="15">
        <f t="shared" si="7"/>
        <v>99</v>
      </c>
      <c r="H87" s="15" t="b">
        <f t="shared" si="8"/>
        <v>1</v>
      </c>
      <c r="I87" s="25"/>
    </row>
    <row r="88" spans="1:9" x14ac:dyDescent="0.25">
      <c r="A88" s="120"/>
      <c r="B88" s="22">
        <v>6526</v>
      </c>
      <c r="C88" s="15" t="s">
        <v>2150</v>
      </c>
      <c r="D88" s="15" t="s">
        <v>333</v>
      </c>
      <c r="E88" s="15">
        <f t="shared" si="6"/>
        <v>21</v>
      </c>
      <c r="F88" s="15" t="s">
        <v>1430</v>
      </c>
      <c r="G88" s="15">
        <f t="shared" si="7"/>
        <v>99</v>
      </c>
      <c r="H88" s="15" t="b">
        <f t="shared" si="8"/>
        <v>1</v>
      </c>
      <c r="I88" s="25"/>
    </row>
    <row r="89" spans="1:9" x14ac:dyDescent="0.25">
      <c r="A89" s="120"/>
      <c r="B89" s="22">
        <v>6531</v>
      </c>
      <c r="C89" s="15" t="s">
        <v>2150</v>
      </c>
      <c r="D89" s="15" t="s">
        <v>328</v>
      </c>
      <c r="E89" s="15">
        <f t="shared" si="6"/>
        <v>1</v>
      </c>
      <c r="F89" s="15" t="s">
        <v>345</v>
      </c>
      <c r="G89" s="15">
        <f t="shared" si="7"/>
        <v>20</v>
      </c>
      <c r="H89" s="15" t="b">
        <f t="shared" si="8"/>
        <v>0</v>
      </c>
      <c r="I89" s="25"/>
    </row>
    <row r="90" spans="1:9" x14ac:dyDescent="0.25">
      <c r="A90" s="120"/>
      <c r="B90" s="22">
        <v>6532</v>
      </c>
      <c r="C90" s="15" t="s">
        <v>2150</v>
      </c>
      <c r="D90" s="15" t="s">
        <v>328</v>
      </c>
      <c r="E90" s="15">
        <f t="shared" si="6"/>
        <v>1</v>
      </c>
      <c r="F90" s="15" t="s">
        <v>345</v>
      </c>
      <c r="G90" s="15">
        <f t="shared" si="7"/>
        <v>20</v>
      </c>
      <c r="H90" s="15" t="b">
        <f t="shared" si="8"/>
        <v>0</v>
      </c>
      <c r="I90" s="25"/>
    </row>
    <row r="91" spans="1:9" x14ac:dyDescent="0.25">
      <c r="A91" s="120"/>
      <c r="B91" s="22">
        <v>6533</v>
      </c>
      <c r="C91" s="15" t="s">
        <v>2150</v>
      </c>
      <c r="D91" s="15" t="s">
        <v>328</v>
      </c>
      <c r="E91" s="15">
        <f t="shared" si="6"/>
        <v>1</v>
      </c>
      <c r="F91" s="15" t="s">
        <v>345</v>
      </c>
      <c r="G91" s="15">
        <f t="shared" si="7"/>
        <v>20</v>
      </c>
      <c r="H91" s="15" t="b">
        <f t="shared" si="8"/>
        <v>0</v>
      </c>
      <c r="I91" s="25"/>
    </row>
    <row r="92" spans="1:9" x14ac:dyDescent="0.25">
      <c r="A92" s="120"/>
      <c r="B92" s="22">
        <v>6534</v>
      </c>
      <c r="C92" s="15" t="s">
        <v>2150</v>
      </c>
      <c r="D92" s="15" t="s">
        <v>333</v>
      </c>
      <c r="E92" s="15">
        <f t="shared" si="6"/>
        <v>21</v>
      </c>
      <c r="F92" s="15" t="s">
        <v>1430</v>
      </c>
      <c r="G92" s="15">
        <f t="shared" si="7"/>
        <v>99</v>
      </c>
      <c r="H92" s="15" t="b">
        <f t="shared" si="8"/>
        <v>1</v>
      </c>
      <c r="I92" s="25"/>
    </row>
    <row r="93" spans="1:9" x14ac:dyDescent="0.25">
      <c r="A93" s="120"/>
      <c r="B93" s="22">
        <v>6535</v>
      </c>
      <c r="C93" s="15" t="s">
        <v>2150</v>
      </c>
      <c r="D93" s="15" t="s">
        <v>333</v>
      </c>
      <c r="E93" s="15">
        <f t="shared" si="6"/>
        <v>21</v>
      </c>
      <c r="F93" s="15" t="s">
        <v>1430</v>
      </c>
      <c r="G93" s="15">
        <f t="shared" si="7"/>
        <v>99</v>
      </c>
      <c r="H93" s="15" t="b">
        <f t="shared" si="8"/>
        <v>1</v>
      </c>
      <c r="I93" s="25"/>
    </row>
    <row r="94" spans="1:9" x14ac:dyDescent="0.25">
      <c r="A94" s="120"/>
      <c r="B94" s="22">
        <v>6550</v>
      </c>
      <c r="C94" s="15" t="s">
        <v>2150</v>
      </c>
      <c r="D94" s="15" t="s">
        <v>333</v>
      </c>
      <c r="E94" s="15">
        <f t="shared" si="6"/>
        <v>21</v>
      </c>
      <c r="F94" s="15" t="s">
        <v>1430</v>
      </c>
      <c r="G94" s="15">
        <f t="shared" si="7"/>
        <v>99</v>
      </c>
      <c r="H94" s="15" t="b">
        <f t="shared" si="8"/>
        <v>1</v>
      </c>
      <c r="I94" s="25"/>
    </row>
    <row r="95" spans="1:9" x14ac:dyDescent="0.25">
      <c r="A95" s="120"/>
      <c r="B95" s="22">
        <v>6831</v>
      </c>
      <c r="C95" s="15" t="s">
        <v>2151</v>
      </c>
      <c r="D95" s="15" t="s">
        <v>328</v>
      </c>
      <c r="E95" s="15">
        <f t="shared" si="6"/>
        <v>1</v>
      </c>
      <c r="F95" s="15" t="s">
        <v>345</v>
      </c>
      <c r="G95" s="15">
        <f t="shared" si="7"/>
        <v>20</v>
      </c>
      <c r="H95" s="15" t="b">
        <f t="shared" si="8"/>
        <v>0</v>
      </c>
      <c r="I95" s="25"/>
    </row>
    <row r="96" spans="1:9" x14ac:dyDescent="0.25">
      <c r="A96" s="120"/>
      <c r="B96" s="22">
        <v>6832</v>
      </c>
      <c r="C96" s="15" t="s">
        <v>2151</v>
      </c>
      <c r="D96" s="15" t="s">
        <v>328</v>
      </c>
      <c r="E96" s="15">
        <f t="shared" si="6"/>
        <v>1</v>
      </c>
      <c r="F96" s="15" t="s">
        <v>345</v>
      </c>
      <c r="G96" s="15">
        <f t="shared" si="7"/>
        <v>20</v>
      </c>
      <c r="H96" s="15" t="b">
        <f t="shared" si="8"/>
        <v>0</v>
      </c>
      <c r="I96" s="25"/>
    </row>
    <row r="97" spans="1:9" x14ac:dyDescent="0.25">
      <c r="A97" s="120"/>
      <c r="B97" s="22">
        <v>6853</v>
      </c>
      <c r="C97" s="15" t="s">
        <v>2151</v>
      </c>
      <c r="D97" s="15" t="s">
        <v>333</v>
      </c>
      <c r="E97" s="15">
        <f t="shared" si="6"/>
        <v>21</v>
      </c>
      <c r="F97" s="15" t="s">
        <v>1430</v>
      </c>
      <c r="G97" s="15">
        <f t="shared" si="7"/>
        <v>99</v>
      </c>
      <c r="H97" s="15" t="b">
        <f t="shared" si="8"/>
        <v>1</v>
      </c>
      <c r="I97" s="25"/>
    </row>
    <row r="98" spans="1:9" x14ac:dyDescent="0.25">
      <c r="A98" s="120"/>
      <c r="B98" s="22">
        <v>6854</v>
      </c>
      <c r="C98" s="15" t="s">
        <v>2151</v>
      </c>
      <c r="D98" s="15" t="s">
        <v>333</v>
      </c>
      <c r="E98" s="15">
        <f t="shared" si="6"/>
        <v>21</v>
      </c>
      <c r="F98" s="15" t="s">
        <v>1430</v>
      </c>
      <c r="G98" s="15">
        <f t="shared" si="7"/>
        <v>99</v>
      </c>
      <c r="H98" s="15" t="b">
        <f t="shared" si="8"/>
        <v>1</v>
      </c>
      <c r="I98" s="25"/>
    </row>
    <row r="99" spans="1:9" x14ac:dyDescent="0.25">
      <c r="A99" s="120"/>
      <c r="B99" s="23" t="s">
        <v>770</v>
      </c>
      <c r="C99" s="15" t="s">
        <v>2151</v>
      </c>
      <c r="D99" s="15" t="s">
        <v>333</v>
      </c>
      <c r="E99" s="15">
        <f t="shared" ref="E99:E163" si="9">IF($D99="",0,VLOOKUP($D99,ListInstances,4,FALSE))</f>
        <v>21</v>
      </c>
      <c r="F99" s="15" t="s">
        <v>1430</v>
      </c>
      <c r="G99" s="15">
        <f t="shared" ref="G99:G163" si="10">IF($F99="",99,VLOOKUP($F99,ListInstances,4,FALSE))</f>
        <v>99</v>
      </c>
      <c r="H99" s="15" t="b">
        <f t="shared" si="8"/>
        <v>1</v>
      </c>
      <c r="I99" s="25"/>
    </row>
    <row r="100" spans="1:9" x14ac:dyDescent="0.25">
      <c r="A100" s="120"/>
      <c r="B100" s="22">
        <v>6910</v>
      </c>
      <c r="C100" s="15" t="s">
        <v>2151</v>
      </c>
      <c r="D100" s="15" t="s">
        <v>328</v>
      </c>
      <c r="E100" s="15">
        <f t="shared" si="9"/>
        <v>1</v>
      </c>
      <c r="F100" s="15" t="s">
        <v>345</v>
      </c>
      <c r="G100" s="15">
        <f t="shared" si="10"/>
        <v>20</v>
      </c>
      <c r="H100" s="15" t="b">
        <f t="shared" si="8"/>
        <v>0</v>
      </c>
      <c r="I100" s="25"/>
    </row>
    <row r="101" spans="1:9" x14ac:dyDescent="0.25">
      <c r="A101" s="120"/>
      <c r="B101" s="22">
        <v>6911</v>
      </c>
      <c r="C101" s="15" t="s">
        <v>2151</v>
      </c>
      <c r="D101" s="15" t="s">
        <v>333</v>
      </c>
      <c r="E101" s="15">
        <f t="shared" si="9"/>
        <v>21</v>
      </c>
      <c r="F101" s="15" t="s">
        <v>1430</v>
      </c>
      <c r="G101" s="15">
        <f t="shared" si="10"/>
        <v>99</v>
      </c>
      <c r="H101" s="15" t="b">
        <f t="shared" si="8"/>
        <v>1</v>
      </c>
      <c r="I101" s="25"/>
    </row>
    <row r="102" spans="1:9" x14ac:dyDescent="0.25">
      <c r="A102" s="120"/>
      <c r="B102" s="22">
        <v>6912</v>
      </c>
      <c r="C102" s="15" t="s">
        <v>2151</v>
      </c>
      <c r="D102" s="15" t="s">
        <v>333</v>
      </c>
      <c r="E102" s="15">
        <f t="shared" si="9"/>
        <v>21</v>
      </c>
      <c r="F102" s="15" t="s">
        <v>1430</v>
      </c>
      <c r="G102" s="15">
        <f t="shared" si="10"/>
        <v>99</v>
      </c>
      <c r="H102" s="15" t="b">
        <f t="shared" si="8"/>
        <v>1</v>
      </c>
      <c r="I102" s="25"/>
    </row>
    <row r="103" spans="1:9" x14ac:dyDescent="0.25">
      <c r="A103" s="120"/>
      <c r="B103" s="22">
        <v>6913</v>
      </c>
      <c r="C103" s="15" t="s">
        <v>2151</v>
      </c>
      <c r="D103" s="15" t="s">
        <v>333</v>
      </c>
      <c r="E103" s="15">
        <f t="shared" si="9"/>
        <v>21</v>
      </c>
      <c r="F103" s="15" t="s">
        <v>1430</v>
      </c>
      <c r="G103" s="15">
        <f t="shared" si="10"/>
        <v>99</v>
      </c>
      <c r="H103" s="15" t="b">
        <f t="shared" si="8"/>
        <v>1</v>
      </c>
      <c r="I103" s="25"/>
    </row>
    <row r="104" spans="1:9" x14ac:dyDescent="0.25">
      <c r="A104" s="120"/>
      <c r="B104" s="22">
        <v>6920</v>
      </c>
      <c r="C104" s="15" t="s">
        <v>2151</v>
      </c>
      <c r="D104" s="15" t="s">
        <v>328</v>
      </c>
      <c r="E104" s="15">
        <f t="shared" si="9"/>
        <v>1</v>
      </c>
      <c r="F104" s="15" t="s">
        <v>345</v>
      </c>
      <c r="G104" s="15">
        <f t="shared" si="10"/>
        <v>20</v>
      </c>
      <c r="H104" s="15" t="b">
        <f t="shared" si="8"/>
        <v>0</v>
      </c>
      <c r="I104" s="25"/>
    </row>
    <row r="105" spans="1:9" x14ac:dyDescent="0.25">
      <c r="A105" s="120"/>
      <c r="B105" s="22" t="s">
        <v>3549</v>
      </c>
      <c r="C105" s="15" t="s">
        <v>2151</v>
      </c>
      <c r="D105" s="119" t="s">
        <v>596</v>
      </c>
      <c r="E105" s="15">
        <f t="shared" si="9"/>
        <v>41</v>
      </c>
      <c r="F105" s="15"/>
      <c r="G105" s="15">
        <v>99</v>
      </c>
      <c r="H105" s="15" t="b">
        <f t="shared" si="8"/>
        <v>1</v>
      </c>
      <c r="I105" s="25" t="s">
        <v>3570</v>
      </c>
    </row>
    <row r="106" spans="1:9" x14ac:dyDescent="0.25">
      <c r="A106" s="120"/>
      <c r="B106" s="22" t="s">
        <v>3550</v>
      </c>
      <c r="C106" s="15" t="s">
        <v>2151</v>
      </c>
      <c r="D106" s="119" t="s">
        <v>596</v>
      </c>
      <c r="E106" s="15">
        <f t="shared" si="9"/>
        <v>41</v>
      </c>
      <c r="F106" s="15"/>
      <c r="G106" s="15">
        <v>99</v>
      </c>
      <c r="H106" s="15" t="b">
        <f t="shared" si="8"/>
        <v>1</v>
      </c>
      <c r="I106" s="25" t="s">
        <v>3570</v>
      </c>
    </row>
    <row r="107" spans="1:9" x14ac:dyDescent="0.25">
      <c r="A107" s="120"/>
      <c r="B107" s="22" t="s">
        <v>3552</v>
      </c>
      <c r="C107" s="15" t="s">
        <v>2151</v>
      </c>
      <c r="D107" s="119" t="s">
        <v>596</v>
      </c>
      <c r="E107" s="15">
        <f t="shared" si="9"/>
        <v>41</v>
      </c>
      <c r="F107" s="15"/>
      <c r="G107" s="15">
        <v>99</v>
      </c>
      <c r="H107" s="15" t="b">
        <f t="shared" si="8"/>
        <v>1</v>
      </c>
      <c r="I107" s="25" t="s">
        <v>3570</v>
      </c>
    </row>
    <row r="108" spans="1:9" x14ac:dyDescent="0.25">
      <c r="A108" s="120"/>
      <c r="B108" s="22" t="s">
        <v>3551</v>
      </c>
      <c r="C108" s="15" t="s">
        <v>2151</v>
      </c>
      <c r="D108" s="119" t="s">
        <v>596</v>
      </c>
      <c r="E108" s="15">
        <f t="shared" si="9"/>
        <v>41</v>
      </c>
      <c r="F108" s="15"/>
      <c r="G108" s="15">
        <v>99</v>
      </c>
      <c r="H108" s="15" t="b">
        <f t="shared" si="8"/>
        <v>1</v>
      </c>
      <c r="I108" s="25" t="s">
        <v>3570</v>
      </c>
    </row>
    <row r="109" spans="1:9" x14ac:dyDescent="0.25">
      <c r="A109" s="120"/>
      <c r="B109" s="22" t="s">
        <v>3553</v>
      </c>
      <c r="C109" s="15" t="s">
        <v>2151</v>
      </c>
      <c r="D109" s="119" t="s">
        <v>596</v>
      </c>
      <c r="E109" s="15">
        <f t="shared" si="9"/>
        <v>41</v>
      </c>
      <c r="F109" s="15"/>
      <c r="G109" s="15">
        <v>99</v>
      </c>
      <c r="H109" s="15" t="b">
        <f t="shared" si="8"/>
        <v>1</v>
      </c>
      <c r="I109" s="25" t="s">
        <v>3570</v>
      </c>
    </row>
    <row r="110" spans="1:9" x14ac:dyDescent="0.25">
      <c r="A110" s="120"/>
      <c r="B110" s="22" t="s">
        <v>3554</v>
      </c>
      <c r="C110" s="15" t="s">
        <v>2151</v>
      </c>
      <c r="D110" s="119" t="s">
        <v>596</v>
      </c>
      <c r="E110" s="15">
        <f t="shared" si="9"/>
        <v>41</v>
      </c>
      <c r="F110" s="15"/>
      <c r="G110" s="15">
        <v>99</v>
      </c>
      <c r="H110" s="15" t="b">
        <f t="shared" si="8"/>
        <v>1</v>
      </c>
      <c r="I110" s="25" t="s">
        <v>3570</v>
      </c>
    </row>
    <row r="111" spans="1:9" x14ac:dyDescent="0.25">
      <c r="A111" s="120"/>
      <c r="B111" s="22" t="s">
        <v>3555</v>
      </c>
      <c r="C111" s="15" t="s">
        <v>2150</v>
      </c>
      <c r="D111" s="119" t="s">
        <v>596</v>
      </c>
      <c r="E111" s="15">
        <f t="shared" si="9"/>
        <v>41</v>
      </c>
      <c r="F111" s="15"/>
      <c r="G111" s="15">
        <v>99</v>
      </c>
      <c r="H111" s="15" t="b">
        <f t="shared" si="8"/>
        <v>1</v>
      </c>
      <c r="I111" s="25" t="s">
        <v>3570</v>
      </c>
    </row>
    <row r="112" spans="1:9" x14ac:dyDescent="0.25">
      <c r="A112" s="120"/>
      <c r="B112" s="22" t="s">
        <v>3556</v>
      </c>
      <c r="C112" s="15" t="s">
        <v>2150</v>
      </c>
      <c r="D112" s="119" t="s">
        <v>596</v>
      </c>
      <c r="E112" s="15">
        <f t="shared" si="9"/>
        <v>41</v>
      </c>
      <c r="F112" s="15"/>
      <c r="G112" s="15">
        <v>99</v>
      </c>
      <c r="H112" s="15" t="b">
        <f t="shared" si="8"/>
        <v>1</v>
      </c>
      <c r="I112" s="25" t="s">
        <v>3570</v>
      </c>
    </row>
    <row r="113" spans="1:9" x14ac:dyDescent="0.25">
      <c r="A113" s="120"/>
      <c r="B113" s="22" t="s">
        <v>3557</v>
      </c>
      <c r="C113" s="15" t="s">
        <v>2150</v>
      </c>
      <c r="D113" s="119" t="s">
        <v>596</v>
      </c>
      <c r="E113" s="15">
        <f t="shared" si="9"/>
        <v>41</v>
      </c>
      <c r="F113" s="15"/>
      <c r="G113" s="15">
        <v>99</v>
      </c>
      <c r="H113" s="15" t="b">
        <f t="shared" si="8"/>
        <v>1</v>
      </c>
      <c r="I113" s="25" t="s">
        <v>3570</v>
      </c>
    </row>
    <row r="114" spans="1:9" x14ac:dyDescent="0.25">
      <c r="A114" s="120"/>
      <c r="B114" s="22" t="s">
        <v>3558</v>
      </c>
      <c r="C114" s="15" t="s">
        <v>2150</v>
      </c>
      <c r="D114" s="119" t="s">
        <v>596</v>
      </c>
      <c r="E114" s="15">
        <f t="shared" si="9"/>
        <v>41</v>
      </c>
      <c r="F114" s="15"/>
      <c r="G114" s="15">
        <v>99</v>
      </c>
      <c r="H114" s="15" t="b">
        <f t="shared" si="8"/>
        <v>1</v>
      </c>
      <c r="I114" s="25" t="s">
        <v>3570</v>
      </c>
    </row>
    <row r="115" spans="1:9" x14ac:dyDescent="0.25">
      <c r="A115" s="120"/>
      <c r="B115" s="22" t="s">
        <v>3559</v>
      </c>
      <c r="C115" s="15" t="s">
        <v>2150</v>
      </c>
      <c r="D115" s="119" t="s">
        <v>596</v>
      </c>
      <c r="E115" s="15">
        <f t="shared" si="9"/>
        <v>41</v>
      </c>
      <c r="F115" s="15"/>
      <c r="G115" s="15">
        <v>99</v>
      </c>
      <c r="H115" s="15" t="b">
        <f t="shared" si="8"/>
        <v>1</v>
      </c>
      <c r="I115" s="25" t="s">
        <v>3570</v>
      </c>
    </row>
    <row r="116" spans="1:9" x14ac:dyDescent="0.25">
      <c r="A116" s="120"/>
      <c r="B116" s="22" t="s">
        <v>3560</v>
      </c>
      <c r="C116" s="15" t="s">
        <v>2151</v>
      </c>
      <c r="D116" s="119" t="s">
        <v>596</v>
      </c>
      <c r="E116" s="15">
        <f t="shared" si="9"/>
        <v>41</v>
      </c>
      <c r="F116" s="15"/>
      <c r="G116" s="15">
        <v>99</v>
      </c>
      <c r="H116" s="15" t="b">
        <f t="shared" si="8"/>
        <v>1</v>
      </c>
      <c r="I116" s="25" t="s">
        <v>3570</v>
      </c>
    </row>
    <row r="117" spans="1:9" x14ac:dyDescent="0.25">
      <c r="A117" s="120"/>
      <c r="B117" s="22" t="s">
        <v>3561</v>
      </c>
      <c r="C117" s="15" t="s">
        <v>2151</v>
      </c>
      <c r="D117" s="119" t="s">
        <v>596</v>
      </c>
      <c r="E117" s="15">
        <f t="shared" si="9"/>
        <v>41</v>
      </c>
      <c r="F117" s="15"/>
      <c r="G117" s="15">
        <v>99</v>
      </c>
      <c r="H117" s="15" t="b">
        <f t="shared" si="8"/>
        <v>1</v>
      </c>
      <c r="I117" s="25" t="s">
        <v>3570</v>
      </c>
    </row>
    <row r="118" spans="1:9" x14ac:dyDescent="0.25">
      <c r="A118" s="120"/>
      <c r="B118" s="22" t="s">
        <v>3562</v>
      </c>
      <c r="C118" s="15" t="s">
        <v>2151</v>
      </c>
      <c r="D118" s="119" t="s">
        <v>596</v>
      </c>
      <c r="E118" s="15">
        <f t="shared" si="9"/>
        <v>41</v>
      </c>
      <c r="F118" s="15"/>
      <c r="G118" s="15">
        <v>99</v>
      </c>
      <c r="H118" s="15" t="b">
        <f t="shared" si="8"/>
        <v>1</v>
      </c>
      <c r="I118" s="25" t="s">
        <v>3570</v>
      </c>
    </row>
    <row r="119" spans="1:9" x14ac:dyDescent="0.25">
      <c r="A119" s="120"/>
      <c r="B119" s="22" t="s">
        <v>3563</v>
      </c>
      <c r="C119" s="15" t="s">
        <v>2151</v>
      </c>
      <c r="D119" s="119" t="s">
        <v>596</v>
      </c>
      <c r="E119" s="15">
        <f t="shared" si="9"/>
        <v>41</v>
      </c>
      <c r="F119" s="15"/>
      <c r="G119" s="15">
        <v>99</v>
      </c>
      <c r="H119" s="15" t="b">
        <f t="shared" si="8"/>
        <v>1</v>
      </c>
      <c r="I119" s="25" t="s">
        <v>3570</v>
      </c>
    </row>
    <row r="120" spans="1:9" x14ac:dyDescent="0.25">
      <c r="A120" s="120"/>
      <c r="B120" s="22" t="s">
        <v>3564</v>
      </c>
      <c r="C120" s="15" t="s">
        <v>2151</v>
      </c>
      <c r="D120" s="119" t="s">
        <v>596</v>
      </c>
      <c r="E120" s="15">
        <f t="shared" si="9"/>
        <v>41</v>
      </c>
      <c r="F120" s="15"/>
      <c r="G120" s="15">
        <v>99</v>
      </c>
      <c r="H120" s="15" t="b">
        <f t="shared" si="8"/>
        <v>1</v>
      </c>
      <c r="I120" s="25" t="s">
        <v>3570</v>
      </c>
    </row>
    <row r="121" spans="1:9" x14ac:dyDescent="0.25">
      <c r="A121" s="120"/>
      <c r="B121" s="22" t="s">
        <v>3565</v>
      </c>
      <c r="C121" s="15" t="s">
        <v>2151</v>
      </c>
      <c r="D121" s="119" t="s">
        <v>354</v>
      </c>
      <c r="E121" s="15">
        <f t="shared" si="9"/>
        <v>39</v>
      </c>
      <c r="F121" s="15"/>
      <c r="G121" s="15">
        <v>99</v>
      </c>
      <c r="H121" s="15" t="b">
        <f t="shared" si="8"/>
        <v>1</v>
      </c>
      <c r="I121" s="25" t="s">
        <v>3670</v>
      </c>
    </row>
    <row r="122" spans="1:9" x14ac:dyDescent="0.25">
      <c r="A122" s="120"/>
      <c r="B122" s="22" t="s">
        <v>3566</v>
      </c>
      <c r="C122" s="15" t="s">
        <v>2150</v>
      </c>
      <c r="D122" s="119" t="s">
        <v>596</v>
      </c>
      <c r="E122" s="15">
        <f t="shared" si="9"/>
        <v>41</v>
      </c>
      <c r="F122" s="15"/>
      <c r="G122" s="15">
        <v>99</v>
      </c>
      <c r="H122" s="15" t="b">
        <f t="shared" si="8"/>
        <v>1</v>
      </c>
      <c r="I122" s="25" t="s">
        <v>3570</v>
      </c>
    </row>
    <row r="123" spans="1:9" x14ac:dyDescent="0.25">
      <c r="A123" s="120"/>
      <c r="B123" s="22" t="s">
        <v>3535</v>
      </c>
      <c r="C123" s="15" t="s">
        <v>2150</v>
      </c>
      <c r="D123" s="119" t="s">
        <v>596</v>
      </c>
      <c r="E123" s="15">
        <f t="shared" si="9"/>
        <v>41</v>
      </c>
      <c r="F123" s="15"/>
      <c r="G123" s="15">
        <v>99</v>
      </c>
      <c r="H123" s="15" t="b">
        <f t="shared" si="8"/>
        <v>1</v>
      </c>
      <c r="I123" s="25" t="s">
        <v>3570</v>
      </c>
    </row>
    <row r="124" spans="1:9" x14ac:dyDescent="0.25">
      <c r="A124" s="120"/>
      <c r="B124" s="22" t="s">
        <v>3536</v>
      </c>
      <c r="C124" s="15" t="s">
        <v>2150</v>
      </c>
      <c r="D124" s="119" t="s">
        <v>596</v>
      </c>
      <c r="E124" s="15">
        <f t="shared" si="9"/>
        <v>41</v>
      </c>
      <c r="F124" s="15"/>
      <c r="G124" s="15">
        <v>99</v>
      </c>
      <c r="H124" s="15" t="b">
        <f t="shared" si="8"/>
        <v>1</v>
      </c>
      <c r="I124" s="25" t="s">
        <v>3570</v>
      </c>
    </row>
    <row r="125" spans="1:9" x14ac:dyDescent="0.25">
      <c r="A125" s="120"/>
      <c r="B125" s="22" t="s">
        <v>3537</v>
      </c>
      <c r="C125" s="15" t="s">
        <v>2150</v>
      </c>
      <c r="D125" s="119" t="s">
        <v>596</v>
      </c>
      <c r="E125" s="15">
        <f t="shared" si="9"/>
        <v>41</v>
      </c>
      <c r="F125" s="15"/>
      <c r="G125" s="15">
        <v>99</v>
      </c>
      <c r="H125" s="15" t="b">
        <f t="shared" si="8"/>
        <v>1</v>
      </c>
      <c r="I125" s="25" t="s">
        <v>3570</v>
      </c>
    </row>
    <row r="126" spans="1:9" x14ac:dyDescent="0.25">
      <c r="A126" s="120"/>
      <c r="B126" s="22" t="s">
        <v>3538</v>
      </c>
      <c r="C126" s="15" t="s">
        <v>2150</v>
      </c>
      <c r="D126" s="119" t="s">
        <v>596</v>
      </c>
      <c r="E126" s="15">
        <f t="shared" si="9"/>
        <v>41</v>
      </c>
      <c r="F126" s="15"/>
      <c r="G126" s="15">
        <v>99</v>
      </c>
      <c r="H126" s="15" t="b">
        <f t="shared" si="8"/>
        <v>1</v>
      </c>
      <c r="I126" s="25" t="s">
        <v>3570</v>
      </c>
    </row>
    <row r="127" spans="1:9" x14ac:dyDescent="0.25">
      <c r="A127" s="120"/>
      <c r="B127" s="22" t="s">
        <v>3539</v>
      </c>
      <c r="C127" s="15" t="s">
        <v>2150</v>
      </c>
      <c r="D127" s="119" t="s">
        <v>596</v>
      </c>
      <c r="E127" s="15">
        <f t="shared" si="9"/>
        <v>41</v>
      </c>
      <c r="F127" s="15"/>
      <c r="G127" s="15">
        <v>99</v>
      </c>
      <c r="H127" s="15" t="b">
        <f t="shared" si="8"/>
        <v>1</v>
      </c>
      <c r="I127" s="25" t="s">
        <v>3570</v>
      </c>
    </row>
    <row r="128" spans="1:9" x14ac:dyDescent="0.25">
      <c r="A128" s="120"/>
      <c r="B128" s="22" t="s">
        <v>3540</v>
      </c>
      <c r="C128" s="15" t="s">
        <v>2150</v>
      </c>
      <c r="D128" s="119" t="s">
        <v>596</v>
      </c>
      <c r="E128" s="15">
        <f t="shared" si="9"/>
        <v>41</v>
      </c>
      <c r="F128" s="15"/>
      <c r="G128" s="15">
        <v>99</v>
      </c>
      <c r="H128" s="15" t="b">
        <f t="shared" si="8"/>
        <v>1</v>
      </c>
      <c r="I128" s="25" t="s">
        <v>3570</v>
      </c>
    </row>
    <row r="129" spans="1:9" x14ac:dyDescent="0.25">
      <c r="A129" s="120"/>
      <c r="B129" s="22" t="s">
        <v>3541</v>
      </c>
      <c r="C129" s="15" t="s">
        <v>2150</v>
      </c>
      <c r="D129" s="119" t="s">
        <v>596</v>
      </c>
      <c r="E129" s="15">
        <f t="shared" si="9"/>
        <v>41</v>
      </c>
      <c r="F129" s="15"/>
      <c r="G129" s="15">
        <v>99</v>
      </c>
      <c r="H129" s="15" t="b">
        <f t="shared" si="8"/>
        <v>1</v>
      </c>
      <c r="I129" s="25" t="s">
        <v>3570</v>
      </c>
    </row>
    <row r="130" spans="1:9" x14ac:dyDescent="0.25">
      <c r="A130" s="120"/>
      <c r="B130" s="22" t="s">
        <v>3542</v>
      </c>
      <c r="C130" s="15" t="s">
        <v>2150</v>
      </c>
      <c r="D130" s="119" t="s">
        <v>596</v>
      </c>
      <c r="E130" s="15">
        <f t="shared" si="9"/>
        <v>41</v>
      </c>
      <c r="F130" s="15"/>
      <c r="G130" s="15">
        <v>99</v>
      </c>
      <c r="H130" s="15" t="b">
        <f t="shared" si="8"/>
        <v>1</v>
      </c>
      <c r="I130" s="25" t="s">
        <v>3570</v>
      </c>
    </row>
    <row r="131" spans="1:9" x14ac:dyDescent="0.25">
      <c r="A131" s="120"/>
      <c r="B131" s="22" t="s">
        <v>3543</v>
      </c>
      <c r="C131" s="15" t="s">
        <v>2150</v>
      </c>
      <c r="D131" s="119" t="s">
        <v>596</v>
      </c>
      <c r="E131" s="15">
        <f t="shared" si="9"/>
        <v>41</v>
      </c>
      <c r="F131" s="15"/>
      <c r="G131" s="15">
        <v>99</v>
      </c>
      <c r="H131" s="15" t="b">
        <f t="shared" si="8"/>
        <v>1</v>
      </c>
      <c r="I131" s="25" t="s">
        <v>3570</v>
      </c>
    </row>
    <row r="132" spans="1:9" x14ac:dyDescent="0.25">
      <c r="A132" s="120"/>
      <c r="B132" s="22" t="s">
        <v>3669</v>
      </c>
      <c r="C132" s="15" t="s">
        <v>2151</v>
      </c>
      <c r="D132" s="119" t="s">
        <v>596</v>
      </c>
      <c r="E132" s="15">
        <f t="shared" si="9"/>
        <v>41</v>
      </c>
      <c r="F132" s="15"/>
      <c r="G132" s="15">
        <v>99</v>
      </c>
      <c r="H132" s="15" t="b">
        <f>AND(E132&lt;=rngInstanceIndex,rngInstanceIndex&lt;=G132)</f>
        <v>1</v>
      </c>
      <c r="I132" s="25" t="s">
        <v>3570</v>
      </c>
    </row>
    <row r="133" spans="1:9" x14ac:dyDescent="0.25">
      <c r="A133" s="120"/>
      <c r="B133" s="22" t="s">
        <v>3544</v>
      </c>
      <c r="C133" s="15" t="s">
        <v>2151</v>
      </c>
      <c r="D133" s="119" t="s">
        <v>596</v>
      </c>
      <c r="E133" s="15">
        <f t="shared" si="9"/>
        <v>41</v>
      </c>
      <c r="F133" s="15"/>
      <c r="G133" s="15">
        <v>99</v>
      </c>
      <c r="H133" s="15" t="b">
        <f t="shared" si="8"/>
        <v>1</v>
      </c>
      <c r="I133" s="25" t="s">
        <v>3570</v>
      </c>
    </row>
    <row r="134" spans="1:9" x14ac:dyDescent="0.25">
      <c r="A134" s="120"/>
      <c r="B134" s="22" t="s">
        <v>3668</v>
      </c>
      <c r="C134" s="15" t="s">
        <v>2150</v>
      </c>
      <c r="D134" s="119" t="s">
        <v>596</v>
      </c>
      <c r="E134" s="15">
        <f t="shared" si="9"/>
        <v>41</v>
      </c>
      <c r="F134" s="15"/>
      <c r="G134" s="15">
        <v>99</v>
      </c>
      <c r="H134" s="15" t="b">
        <f>AND(E134&lt;=rngInstanceIndex,rngInstanceIndex&lt;=G134)</f>
        <v>1</v>
      </c>
      <c r="I134" s="25" t="s">
        <v>3570</v>
      </c>
    </row>
    <row r="135" spans="1:9" x14ac:dyDescent="0.25">
      <c r="A135" s="120"/>
      <c r="B135" s="22" t="s">
        <v>3545</v>
      </c>
      <c r="C135" s="15" t="s">
        <v>2150</v>
      </c>
      <c r="D135" s="119" t="s">
        <v>596</v>
      </c>
      <c r="E135" s="15">
        <f t="shared" si="9"/>
        <v>41</v>
      </c>
      <c r="F135" s="15"/>
      <c r="G135" s="15">
        <v>99</v>
      </c>
      <c r="H135" s="15" t="b">
        <f t="shared" si="8"/>
        <v>1</v>
      </c>
      <c r="I135" s="25" t="s">
        <v>3570</v>
      </c>
    </row>
    <row r="136" spans="1:9" x14ac:dyDescent="0.25">
      <c r="A136" s="120"/>
      <c r="B136" s="22" t="s">
        <v>3546</v>
      </c>
      <c r="C136" s="15" t="s">
        <v>2151</v>
      </c>
      <c r="D136" s="119" t="s">
        <v>596</v>
      </c>
      <c r="E136" s="15">
        <f t="shared" si="9"/>
        <v>41</v>
      </c>
      <c r="F136" s="15"/>
      <c r="G136" s="15">
        <v>99</v>
      </c>
      <c r="H136" s="15" t="b">
        <f t="shared" si="8"/>
        <v>1</v>
      </c>
      <c r="I136" s="25" t="s">
        <v>3570</v>
      </c>
    </row>
    <row r="137" spans="1:9" x14ac:dyDescent="0.25">
      <c r="A137" s="120"/>
      <c r="B137" s="22" t="s">
        <v>3547</v>
      </c>
      <c r="C137" s="15" t="s">
        <v>2151</v>
      </c>
      <c r="D137" s="119" t="s">
        <v>596</v>
      </c>
      <c r="E137" s="15">
        <f t="shared" si="9"/>
        <v>41</v>
      </c>
      <c r="F137" s="15"/>
      <c r="G137" s="15">
        <v>99</v>
      </c>
      <c r="H137" s="15" t="b">
        <f t="shared" si="8"/>
        <v>1</v>
      </c>
      <c r="I137" s="25" t="s">
        <v>3570</v>
      </c>
    </row>
    <row r="138" spans="1:9" x14ac:dyDescent="0.25">
      <c r="A138" s="120"/>
      <c r="B138" s="22">
        <v>6924</v>
      </c>
      <c r="C138" s="15" t="s">
        <v>2151</v>
      </c>
      <c r="D138" s="15" t="s">
        <v>333</v>
      </c>
      <c r="E138" s="15">
        <f t="shared" si="9"/>
        <v>21</v>
      </c>
      <c r="F138" s="15" t="s">
        <v>1430</v>
      </c>
      <c r="G138" s="15">
        <f t="shared" si="10"/>
        <v>99</v>
      </c>
      <c r="H138" s="15" t="b">
        <f t="shared" si="8"/>
        <v>1</v>
      </c>
      <c r="I138" s="25"/>
    </row>
    <row r="139" spans="1:9" x14ac:dyDescent="0.25">
      <c r="A139" s="120"/>
      <c r="B139" s="22">
        <v>6925</v>
      </c>
      <c r="C139" s="15" t="s">
        <v>2151</v>
      </c>
      <c r="D139" s="15" t="s">
        <v>333</v>
      </c>
      <c r="E139" s="15">
        <f t="shared" si="9"/>
        <v>21</v>
      </c>
      <c r="F139" s="15" t="s">
        <v>1430</v>
      </c>
      <c r="G139" s="15">
        <f t="shared" si="10"/>
        <v>99</v>
      </c>
      <c r="H139" s="15" t="b">
        <f t="shared" si="8"/>
        <v>1</v>
      </c>
      <c r="I139" s="25"/>
    </row>
    <row r="140" spans="1:9" x14ac:dyDescent="0.25">
      <c r="A140" s="120"/>
      <c r="B140" s="22">
        <v>6926</v>
      </c>
      <c r="C140" s="15" t="s">
        <v>2151</v>
      </c>
      <c r="D140" s="15" t="s">
        <v>333</v>
      </c>
      <c r="E140" s="15">
        <f t="shared" si="9"/>
        <v>21</v>
      </c>
      <c r="F140" s="15" t="s">
        <v>1430</v>
      </c>
      <c r="G140" s="15">
        <f t="shared" si="10"/>
        <v>99</v>
      </c>
      <c r="H140" s="15" t="b">
        <f t="shared" si="8"/>
        <v>1</v>
      </c>
      <c r="I140" s="25"/>
    </row>
    <row r="141" spans="1:9" x14ac:dyDescent="0.25">
      <c r="A141" s="120"/>
      <c r="B141" s="22">
        <v>6930</v>
      </c>
      <c r="C141" s="15" t="s">
        <v>2151</v>
      </c>
      <c r="D141" s="15" t="s">
        <v>328</v>
      </c>
      <c r="E141" s="15">
        <f t="shared" si="9"/>
        <v>1</v>
      </c>
      <c r="F141" s="15" t="s">
        <v>345</v>
      </c>
      <c r="G141" s="15">
        <f t="shared" si="10"/>
        <v>20</v>
      </c>
      <c r="H141" s="15" t="b">
        <f t="shared" si="8"/>
        <v>0</v>
      </c>
      <c r="I141" s="25"/>
    </row>
    <row r="142" spans="1:9" x14ac:dyDescent="0.25">
      <c r="A142" s="120"/>
      <c r="B142" s="22">
        <v>6934</v>
      </c>
      <c r="C142" s="15" t="s">
        <v>2151</v>
      </c>
      <c r="D142" s="15" t="s">
        <v>333</v>
      </c>
      <c r="E142" s="15">
        <f t="shared" si="9"/>
        <v>21</v>
      </c>
      <c r="F142" s="15" t="s">
        <v>1430</v>
      </c>
      <c r="G142" s="15">
        <f t="shared" si="10"/>
        <v>99</v>
      </c>
      <c r="H142" s="15" t="b">
        <f t="shared" si="8"/>
        <v>1</v>
      </c>
      <c r="I142" s="25"/>
    </row>
    <row r="143" spans="1:9" x14ac:dyDescent="0.25">
      <c r="A143" s="120"/>
      <c r="B143" s="22">
        <v>6935</v>
      </c>
      <c r="C143" s="15" t="s">
        <v>2151</v>
      </c>
      <c r="D143" s="15" t="s">
        <v>333</v>
      </c>
      <c r="E143" s="15">
        <f t="shared" si="9"/>
        <v>21</v>
      </c>
      <c r="F143" s="15" t="s">
        <v>1430</v>
      </c>
      <c r="G143" s="15">
        <f t="shared" si="10"/>
        <v>99</v>
      </c>
      <c r="H143" s="15" t="b">
        <f t="shared" ref="H143:H178" si="11">AND(E143&lt;=rngInstanceIndex,rngInstanceIndex&lt;=G143)</f>
        <v>1</v>
      </c>
      <c r="I143" s="25"/>
    </row>
    <row r="144" spans="1:9" x14ac:dyDescent="0.25">
      <c r="A144" s="120"/>
      <c r="B144" s="22">
        <v>6940</v>
      </c>
      <c r="C144" s="15" t="s">
        <v>2151</v>
      </c>
      <c r="D144" s="15" t="s">
        <v>333</v>
      </c>
      <c r="E144" s="15">
        <f t="shared" si="9"/>
        <v>21</v>
      </c>
      <c r="F144" s="15" t="s">
        <v>1430</v>
      </c>
      <c r="G144" s="15">
        <f t="shared" si="10"/>
        <v>99</v>
      </c>
      <c r="H144" s="15" t="b">
        <f t="shared" si="11"/>
        <v>1</v>
      </c>
      <c r="I144" s="25"/>
    </row>
    <row r="145" spans="1:9" x14ac:dyDescent="0.25">
      <c r="A145" s="120"/>
      <c r="B145" s="22">
        <v>6941</v>
      </c>
      <c r="C145" s="15" t="s">
        <v>2151</v>
      </c>
      <c r="D145" s="15" t="s">
        <v>328</v>
      </c>
      <c r="E145" s="15">
        <f t="shared" si="9"/>
        <v>1</v>
      </c>
      <c r="F145" s="15" t="s">
        <v>345</v>
      </c>
      <c r="G145" s="15">
        <f t="shared" si="10"/>
        <v>20</v>
      </c>
      <c r="H145" s="15" t="b">
        <f t="shared" si="11"/>
        <v>0</v>
      </c>
      <c r="I145" s="25"/>
    </row>
    <row r="146" spans="1:9" x14ac:dyDescent="0.25">
      <c r="A146" s="120"/>
      <c r="B146" s="22">
        <v>6942</v>
      </c>
      <c r="C146" s="15" t="s">
        <v>2151</v>
      </c>
      <c r="D146" s="15" t="s">
        <v>328</v>
      </c>
      <c r="E146" s="15">
        <f t="shared" si="9"/>
        <v>1</v>
      </c>
      <c r="F146" s="15" t="s">
        <v>345</v>
      </c>
      <c r="G146" s="15">
        <f t="shared" si="10"/>
        <v>20</v>
      </c>
      <c r="H146" s="15" t="b">
        <f t="shared" si="11"/>
        <v>0</v>
      </c>
      <c r="I146" s="25"/>
    </row>
    <row r="147" spans="1:9" x14ac:dyDescent="0.25">
      <c r="A147" s="120"/>
      <c r="B147" s="22">
        <v>6943</v>
      </c>
      <c r="C147" s="15" t="s">
        <v>2151</v>
      </c>
      <c r="D147" s="15" t="s">
        <v>328</v>
      </c>
      <c r="E147" s="15">
        <f t="shared" si="9"/>
        <v>1</v>
      </c>
      <c r="F147" s="15" t="s">
        <v>345</v>
      </c>
      <c r="G147" s="15">
        <f t="shared" si="10"/>
        <v>20</v>
      </c>
      <c r="H147" s="15" t="b">
        <f t="shared" si="11"/>
        <v>0</v>
      </c>
      <c r="I147" s="25"/>
    </row>
    <row r="148" spans="1:9" x14ac:dyDescent="0.25">
      <c r="A148" s="120"/>
      <c r="B148" s="22">
        <v>6950</v>
      </c>
      <c r="C148" s="15" t="s">
        <v>2151</v>
      </c>
      <c r="D148" s="15" t="s">
        <v>333</v>
      </c>
      <c r="E148" s="15">
        <f t="shared" si="9"/>
        <v>21</v>
      </c>
      <c r="F148" s="15" t="s">
        <v>1430</v>
      </c>
      <c r="G148" s="15">
        <f t="shared" si="10"/>
        <v>99</v>
      </c>
      <c r="H148" s="15" t="b">
        <f t="shared" si="11"/>
        <v>1</v>
      </c>
      <c r="I148" s="25"/>
    </row>
    <row r="149" spans="1:9" x14ac:dyDescent="0.25">
      <c r="A149" s="120"/>
      <c r="B149" s="22">
        <v>7290</v>
      </c>
      <c r="C149" s="15" t="s">
        <v>2150</v>
      </c>
      <c r="D149" s="15" t="s">
        <v>333</v>
      </c>
      <c r="E149" s="15">
        <f t="shared" si="9"/>
        <v>21</v>
      </c>
      <c r="F149" s="15" t="s">
        <v>1430</v>
      </c>
      <c r="G149" s="15">
        <f t="shared" si="10"/>
        <v>99</v>
      </c>
      <c r="H149" s="15" t="b">
        <f t="shared" si="11"/>
        <v>1</v>
      </c>
      <c r="I149" s="25"/>
    </row>
    <row r="150" spans="1:9" x14ac:dyDescent="0.25">
      <c r="A150" s="120"/>
      <c r="B150" s="22">
        <v>7390</v>
      </c>
      <c r="C150" s="15" t="s">
        <v>2150</v>
      </c>
      <c r="D150" s="15" t="s">
        <v>333</v>
      </c>
      <c r="E150" s="15">
        <f t="shared" si="9"/>
        <v>21</v>
      </c>
      <c r="F150" s="15" t="s">
        <v>1430</v>
      </c>
      <c r="G150" s="15">
        <f t="shared" si="10"/>
        <v>99</v>
      </c>
      <c r="H150" s="15" t="b">
        <f t="shared" si="11"/>
        <v>1</v>
      </c>
      <c r="I150" s="25"/>
    </row>
    <row r="151" spans="1:9" x14ac:dyDescent="0.25">
      <c r="A151" s="120"/>
      <c r="B151" s="22">
        <v>7421</v>
      </c>
      <c r="C151" s="15" t="s">
        <v>2150</v>
      </c>
      <c r="D151" s="15" t="s">
        <v>328</v>
      </c>
      <c r="E151" s="15">
        <f t="shared" si="9"/>
        <v>1</v>
      </c>
      <c r="F151" s="15" t="s">
        <v>345</v>
      </c>
      <c r="G151" s="15">
        <f t="shared" si="10"/>
        <v>20</v>
      </c>
      <c r="H151" s="15" t="b">
        <f t="shared" si="11"/>
        <v>0</v>
      </c>
      <c r="I151" s="26" t="s">
        <v>2397</v>
      </c>
    </row>
    <row r="152" spans="1:9" x14ac:dyDescent="0.25">
      <c r="A152" s="120"/>
      <c r="B152" s="22">
        <v>7470</v>
      </c>
      <c r="C152" s="15" t="s">
        <v>2150</v>
      </c>
      <c r="D152" s="15" t="s">
        <v>333</v>
      </c>
      <c r="E152" s="15">
        <f t="shared" si="9"/>
        <v>21</v>
      </c>
      <c r="F152" s="15" t="s">
        <v>1430</v>
      </c>
      <c r="G152" s="15">
        <f t="shared" si="10"/>
        <v>99</v>
      </c>
      <c r="H152" s="15" t="b">
        <f t="shared" si="11"/>
        <v>1</v>
      </c>
      <c r="I152" s="25"/>
    </row>
    <row r="153" spans="1:9" x14ac:dyDescent="0.25">
      <c r="A153" s="120"/>
      <c r="B153" s="22">
        <v>7480</v>
      </c>
      <c r="C153" s="15" t="s">
        <v>2150</v>
      </c>
      <c r="D153" s="15" t="s">
        <v>333</v>
      </c>
      <c r="E153" s="15">
        <f t="shared" si="9"/>
        <v>21</v>
      </c>
      <c r="F153" s="15" t="s">
        <v>1430</v>
      </c>
      <c r="G153" s="15">
        <f t="shared" si="10"/>
        <v>99</v>
      </c>
      <c r="H153" s="15" t="b">
        <f t="shared" si="11"/>
        <v>1</v>
      </c>
      <c r="I153" s="25"/>
    </row>
    <row r="154" spans="1:9" x14ac:dyDescent="0.25">
      <c r="A154" s="120"/>
      <c r="B154" s="22">
        <v>7490</v>
      </c>
      <c r="C154" s="15" t="s">
        <v>2150</v>
      </c>
      <c r="D154" s="15" t="s">
        <v>333</v>
      </c>
      <c r="E154" s="15">
        <f t="shared" si="9"/>
        <v>21</v>
      </c>
      <c r="F154" s="15" t="s">
        <v>1430</v>
      </c>
      <c r="G154" s="15">
        <f t="shared" si="10"/>
        <v>99</v>
      </c>
      <c r="H154" s="15" t="b">
        <f t="shared" si="11"/>
        <v>1</v>
      </c>
      <c r="I154" s="25"/>
    </row>
    <row r="155" spans="1:9" x14ac:dyDescent="0.25">
      <c r="A155" s="120"/>
      <c r="B155" s="22">
        <v>75</v>
      </c>
      <c r="C155" s="15" t="s">
        <v>2150</v>
      </c>
      <c r="D155" s="15" t="s">
        <v>333</v>
      </c>
      <c r="E155" s="15">
        <f t="shared" si="9"/>
        <v>21</v>
      </c>
      <c r="F155" s="15" t="s">
        <v>1430</v>
      </c>
      <c r="G155" s="15">
        <f t="shared" si="10"/>
        <v>99</v>
      </c>
      <c r="H155" s="15" t="b">
        <f>AND(E155&lt;=rngInstanceIndex,rngInstanceIndex&lt;=G155)</f>
        <v>1</v>
      </c>
      <c r="I155" s="25"/>
    </row>
    <row r="156" spans="1:9" x14ac:dyDescent="0.25">
      <c r="A156" s="120"/>
      <c r="B156" s="22">
        <v>7500</v>
      </c>
      <c r="C156" s="15" t="s">
        <v>2150</v>
      </c>
      <c r="D156" s="15" t="s">
        <v>333</v>
      </c>
      <c r="E156" s="15">
        <f t="shared" si="9"/>
        <v>21</v>
      </c>
      <c r="F156" s="15" t="s">
        <v>1430</v>
      </c>
      <c r="G156" s="15">
        <f t="shared" si="10"/>
        <v>99</v>
      </c>
      <c r="H156" s="15" t="b">
        <f t="shared" si="11"/>
        <v>1</v>
      </c>
      <c r="I156" s="25"/>
    </row>
    <row r="157" spans="1:9" x14ac:dyDescent="0.25">
      <c r="A157" s="120"/>
      <c r="B157" s="22">
        <v>7770</v>
      </c>
      <c r="C157" s="15" t="s">
        <v>2151</v>
      </c>
      <c r="D157" s="15" t="s">
        <v>333</v>
      </c>
      <c r="E157" s="15">
        <f t="shared" si="9"/>
        <v>21</v>
      </c>
      <c r="F157" s="15" t="s">
        <v>1430</v>
      </c>
      <c r="G157" s="15">
        <f t="shared" si="10"/>
        <v>99</v>
      </c>
      <c r="H157" s="15" t="b">
        <f t="shared" si="11"/>
        <v>1</v>
      </c>
      <c r="I157" s="25"/>
    </row>
    <row r="158" spans="1:9" x14ac:dyDescent="0.25">
      <c r="A158" s="120"/>
      <c r="B158" s="23" t="s">
        <v>798</v>
      </c>
      <c r="C158" s="18" t="s">
        <v>2151</v>
      </c>
      <c r="D158" s="15" t="s">
        <v>333</v>
      </c>
      <c r="E158" s="15">
        <f t="shared" si="9"/>
        <v>21</v>
      </c>
      <c r="F158" s="15" t="s">
        <v>1430</v>
      </c>
      <c r="G158" s="15">
        <f t="shared" si="10"/>
        <v>99</v>
      </c>
      <c r="H158" s="15" t="b">
        <f>AND(E158&lt;=rngInstanceIndex,rngInstanceIndex&lt;=G158)</f>
        <v>1</v>
      </c>
      <c r="I158" s="25"/>
    </row>
    <row r="159" spans="1:9" x14ac:dyDescent="0.25">
      <c r="A159" s="120"/>
      <c r="B159" s="23" t="s">
        <v>3426</v>
      </c>
      <c r="C159" s="15" t="s">
        <v>2151</v>
      </c>
      <c r="D159" s="15" t="s">
        <v>333</v>
      </c>
      <c r="E159" s="15">
        <f t="shared" si="9"/>
        <v>21</v>
      </c>
      <c r="F159" s="15" t="s">
        <v>1430</v>
      </c>
      <c r="G159" s="15">
        <f t="shared" si="10"/>
        <v>99</v>
      </c>
      <c r="H159" s="15" t="b">
        <f>AND(E159&lt;=rngInstanceIndex,rngInstanceIndex&lt;=G159)</f>
        <v>1</v>
      </c>
      <c r="I159" s="25"/>
    </row>
    <row r="160" spans="1:9" x14ac:dyDescent="0.25">
      <c r="A160" s="120"/>
      <c r="B160" s="22">
        <v>7800</v>
      </c>
      <c r="C160" s="15" t="s">
        <v>2151</v>
      </c>
      <c r="D160" s="15" t="s">
        <v>333</v>
      </c>
      <c r="E160" s="15">
        <f t="shared" si="9"/>
        <v>21</v>
      </c>
      <c r="F160" s="15" t="s">
        <v>1430</v>
      </c>
      <c r="G160" s="15">
        <f t="shared" si="10"/>
        <v>99</v>
      </c>
      <c r="H160" s="15" t="b">
        <f t="shared" si="11"/>
        <v>1</v>
      </c>
      <c r="I160" s="25"/>
    </row>
    <row r="161" spans="1:9" x14ac:dyDescent="0.25">
      <c r="A161" s="120"/>
      <c r="B161" s="22">
        <v>8417</v>
      </c>
      <c r="C161" s="15" t="s">
        <v>2150</v>
      </c>
      <c r="D161" s="15" t="s">
        <v>335</v>
      </c>
      <c r="E161" s="15">
        <f t="shared" si="9"/>
        <v>29</v>
      </c>
      <c r="F161" s="15" t="s">
        <v>1430</v>
      </c>
      <c r="G161" s="15">
        <f t="shared" si="10"/>
        <v>99</v>
      </c>
      <c r="H161" s="15" t="b">
        <f t="shared" si="11"/>
        <v>1</v>
      </c>
      <c r="I161" s="25"/>
    </row>
    <row r="162" spans="1:9" x14ac:dyDescent="0.25">
      <c r="A162" s="120"/>
      <c r="B162" s="22">
        <v>8533</v>
      </c>
      <c r="C162" s="15" t="s">
        <v>2150</v>
      </c>
      <c r="D162" s="15" t="s">
        <v>328</v>
      </c>
      <c r="E162" s="15">
        <f t="shared" si="9"/>
        <v>1</v>
      </c>
      <c r="F162" s="15" t="s">
        <v>345</v>
      </c>
      <c r="G162" s="15">
        <f t="shared" si="10"/>
        <v>20</v>
      </c>
      <c r="H162" s="15" t="b">
        <f t="shared" si="11"/>
        <v>0</v>
      </c>
      <c r="I162" s="25"/>
    </row>
    <row r="163" spans="1:9" x14ac:dyDescent="0.25">
      <c r="A163" s="120"/>
      <c r="B163" s="22">
        <v>8561</v>
      </c>
      <c r="C163" s="15" t="s">
        <v>2150</v>
      </c>
      <c r="D163" s="15" t="s">
        <v>333</v>
      </c>
      <c r="E163" s="15">
        <f t="shared" si="9"/>
        <v>21</v>
      </c>
      <c r="F163" s="15" t="s">
        <v>1430</v>
      </c>
      <c r="G163" s="15">
        <f t="shared" si="10"/>
        <v>99</v>
      </c>
      <c r="H163" s="15" t="b">
        <f t="shared" si="11"/>
        <v>1</v>
      </c>
      <c r="I163" s="25"/>
    </row>
    <row r="164" spans="1:9" x14ac:dyDescent="0.25">
      <c r="A164" s="120"/>
      <c r="B164" s="22">
        <v>8562</v>
      </c>
      <c r="C164" s="15" t="s">
        <v>2150</v>
      </c>
      <c r="D164" s="15" t="s">
        <v>333</v>
      </c>
      <c r="E164" s="15">
        <f t="shared" ref="E164:E191" si="12">IF($D164="",0,VLOOKUP($D164,ListInstances,4,FALSE))</f>
        <v>21</v>
      </c>
      <c r="F164" s="15" t="s">
        <v>1430</v>
      </c>
      <c r="G164" s="15">
        <f t="shared" ref="G164:G191" si="13">IF($F164="",99,VLOOKUP($F164,ListInstances,4,FALSE))</f>
        <v>99</v>
      </c>
      <c r="H164" s="15" t="b">
        <f t="shared" si="11"/>
        <v>1</v>
      </c>
      <c r="I164" s="25"/>
    </row>
    <row r="165" spans="1:9" x14ac:dyDescent="0.25">
      <c r="A165" s="120"/>
      <c r="B165" s="22">
        <v>8563</v>
      </c>
      <c r="C165" s="15" t="s">
        <v>2150</v>
      </c>
      <c r="D165" s="15" t="s">
        <v>333</v>
      </c>
      <c r="E165" s="15">
        <f t="shared" si="12"/>
        <v>21</v>
      </c>
      <c r="F165" s="15" t="s">
        <v>1430</v>
      </c>
      <c r="G165" s="15">
        <f t="shared" si="13"/>
        <v>99</v>
      </c>
      <c r="H165" s="15" t="b">
        <f t="shared" si="11"/>
        <v>1</v>
      </c>
      <c r="I165" s="25"/>
    </row>
    <row r="166" spans="1:9" x14ac:dyDescent="0.25">
      <c r="A166" s="120"/>
      <c r="B166" s="22" t="s">
        <v>3548</v>
      </c>
      <c r="C166" s="15" t="s">
        <v>2151</v>
      </c>
      <c r="D166" s="15" t="s">
        <v>3494</v>
      </c>
      <c r="E166" s="15">
        <f t="shared" si="12"/>
        <v>38</v>
      </c>
      <c r="F166" s="15"/>
      <c r="G166" s="15">
        <f t="shared" si="13"/>
        <v>99</v>
      </c>
      <c r="H166" s="15" t="b">
        <f t="shared" si="11"/>
        <v>1</v>
      </c>
      <c r="I166" s="25"/>
    </row>
    <row r="167" spans="1:9" x14ac:dyDescent="0.25">
      <c r="A167" s="120"/>
      <c r="B167" s="22">
        <v>8564</v>
      </c>
      <c r="C167" s="15" t="s">
        <v>2150</v>
      </c>
      <c r="D167" s="15" t="s">
        <v>333</v>
      </c>
      <c r="E167" s="15">
        <f t="shared" si="12"/>
        <v>21</v>
      </c>
      <c r="F167" s="15" t="s">
        <v>1430</v>
      </c>
      <c r="G167" s="15">
        <f t="shared" si="13"/>
        <v>99</v>
      </c>
      <c r="H167" s="15" t="b">
        <f t="shared" si="11"/>
        <v>1</v>
      </c>
      <c r="I167" s="25"/>
    </row>
    <row r="168" spans="1:9" x14ac:dyDescent="0.25">
      <c r="A168" s="120"/>
      <c r="B168" s="22">
        <v>8565</v>
      </c>
      <c r="C168" s="15" t="s">
        <v>2150</v>
      </c>
      <c r="D168" s="15" t="s">
        <v>333</v>
      </c>
      <c r="E168" s="15">
        <f t="shared" si="12"/>
        <v>21</v>
      </c>
      <c r="F168" s="15" t="s">
        <v>1430</v>
      </c>
      <c r="G168" s="15">
        <f t="shared" si="13"/>
        <v>99</v>
      </c>
      <c r="H168" s="15" t="b">
        <f t="shared" si="11"/>
        <v>1</v>
      </c>
      <c r="I168" s="25"/>
    </row>
    <row r="169" spans="1:9" x14ac:dyDescent="0.25">
      <c r="A169" s="120"/>
      <c r="B169" s="22">
        <v>8817</v>
      </c>
      <c r="C169" s="15" t="s">
        <v>2151</v>
      </c>
      <c r="D169" s="15" t="s">
        <v>335</v>
      </c>
      <c r="E169" s="15">
        <f t="shared" si="12"/>
        <v>29</v>
      </c>
      <c r="F169" s="15" t="s">
        <v>1430</v>
      </c>
      <c r="G169" s="15">
        <f t="shared" si="13"/>
        <v>99</v>
      </c>
      <c r="H169" s="15" t="b">
        <f t="shared" si="11"/>
        <v>1</v>
      </c>
      <c r="I169" s="25"/>
    </row>
    <row r="170" spans="1:9" x14ac:dyDescent="0.25">
      <c r="A170" s="120"/>
      <c r="B170" s="22">
        <v>8933</v>
      </c>
      <c r="C170" s="15" t="s">
        <v>2151</v>
      </c>
      <c r="D170" s="15" t="s">
        <v>328</v>
      </c>
      <c r="E170" s="15">
        <f t="shared" si="12"/>
        <v>1</v>
      </c>
      <c r="F170" s="15" t="s">
        <v>345</v>
      </c>
      <c r="G170" s="15">
        <f t="shared" si="13"/>
        <v>20</v>
      </c>
      <c r="H170" s="15" t="b">
        <f t="shared" si="11"/>
        <v>0</v>
      </c>
      <c r="I170" s="25"/>
    </row>
    <row r="171" spans="1:9" x14ac:dyDescent="0.25">
      <c r="A171" s="120"/>
      <c r="B171" s="22">
        <v>8961</v>
      </c>
      <c r="C171" s="15" t="s">
        <v>2151</v>
      </c>
      <c r="D171" s="15" t="s">
        <v>333</v>
      </c>
      <c r="E171" s="15">
        <f t="shared" si="12"/>
        <v>21</v>
      </c>
      <c r="F171" s="15" t="s">
        <v>1430</v>
      </c>
      <c r="G171" s="15">
        <f t="shared" si="13"/>
        <v>99</v>
      </c>
      <c r="H171" s="15" t="b">
        <f t="shared" si="11"/>
        <v>1</v>
      </c>
      <c r="I171" s="25"/>
    </row>
    <row r="172" spans="1:9" x14ac:dyDescent="0.25">
      <c r="A172" s="120"/>
      <c r="B172" s="22">
        <v>8962</v>
      </c>
      <c r="C172" s="15" t="s">
        <v>2151</v>
      </c>
      <c r="D172" s="15" t="s">
        <v>333</v>
      </c>
      <c r="E172" s="15">
        <f t="shared" si="12"/>
        <v>21</v>
      </c>
      <c r="F172" s="15" t="s">
        <v>1430</v>
      </c>
      <c r="G172" s="15">
        <f t="shared" si="13"/>
        <v>99</v>
      </c>
      <c r="H172" s="15" t="b">
        <f t="shared" si="11"/>
        <v>1</v>
      </c>
      <c r="I172" s="25"/>
    </row>
    <row r="173" spans="1:9" x14ac:dyDescent="0.25">
      <c r="A173" s="120"/>
      <c r="B173" s="22">
        <v>8963</v>
      </c>
      <c r="C173" s="15" t="s">
        <v>2151</v>
      </c>
      <c r="D173" s="15" t="s">
        <v>333</v>
      </c>
      <c r="E173" s="15">
        <f t="shared" si="12"/>
        <v>21</v>
      </c>
      <c r="F173" s="15" t="s">
        <v>1430</v>
      </c>
      <c r="G173" s="15">
        <f t="shared" si="13"/>
        <v>99</v>
      </c>
      <c r="H173" s="15" t="b">
        <f t="shared" si="11"/>
        <v>1</v>
      </c>
      <c r="I173" s="25"/>
    </row>
    <row r="174" spans="1:9" x14ac:dyDescent="0.25">
      <c r="A174" s="120"/>
      <c r="B174" s="22">
        <v>8964</v>
      </c>
      <c r="C174" s="15" t="s">
        <v>2151</v>
      </c>
      <c r="D174" s="15" t="s">
        <v>333</v>
      </c>
      <c r="E174" s="15">
        <f t="shared" si="12"/>
        <v>21</v>
      </c>
      <c r="F174" s="15" t="s">
        <v>1430</v>
      </c>
      <c r="G174" s="15">
        <f t="shared" si="13"/>
        <v>99</v>
      </c>
      <c r="H174" s="15" t="b">
        <f t="shared" si="11"/>
        <v>1</v>
      </c>
      <c r="I174" s="25"/>
    </row>
    <row r="175" spans="1:9" x14ac:dyDescent="0.25">
      <c r="A175" s="120"/>
      <c r="B175" s="22">
        <v>8965</v>
      </c>
      <c r="C175" s="15" t="s">
        <v>2151</v>
      </c>
      <c r="D175" s="15" t="s">
        <v>333</v>
      </c>
      <c r="E175" s="15">
        <f t="shared" si="12"/>
        <v>21</v>
      </c>
      <c r="F175" s="15" t="s">
        <v>1430</v>
      </c>
      <c r="G175" s="15">
        <f t="shared" si="13"/>
        <v>99</v>
      </c>
      <c r="H175" s="15" t="b">
        <f t="shared" si="11"/>
        <v>1</v>
      </c>
      <c r="I175" s="25"/>
    </row>
    <row r="176" spans="1:9" x14ac:dyDescent="0.25">
      <c r="A176" s="120"/>
      <c r="B176" s="22" t="s">
        <v>3461</v>
      </c>
      <c r="C176" s="15" t="s">
        <v>2150</v>
      </c>
      <c r="D176" s="15" t="s">
        <v>328</v>
      </c>
      <c r="E176" s="15">
        <f t="shared" si="12"/>
        <v>1</v>
      </c>
      <c r="F176" s="15" t="s">
        <v>345</v>
      </c>
      <c r="G176" s="15">
        <f t="shared" si="13"/>
        <v>20</v>
      </c>
      <c r="H176" s="15" t="b">
        <f t="shared" si="11"/>
        <v>0</v>
      </c>
      <c r="I176" s="25"/>
    </row>
    <row r="177" spans="1:9" x14ac:dyDescent="0.25">
      <c r="A177" s="120"/>
      <c r="B177" s="22" t="s">
        <v>113</v>
      </c>
      <c r="C177" s="15" t="s">
        <v>2150</v>
      </c>
      <c r="D177" s="15" t="s">
        <v>333</v>
      </c>
      <c r="E177" s="15">
        <f t="shared" si="12"/>
        <v>21</v>
      </c>
      <c r="F177" s="15" t="s">
        <v>1430</v>
      </c>
      <c r="G177" s="15">
        <f t="shared" si="13"/>
        <v>99</v>
      </c>
      <c r="H177" s="15" t="b">
        <f t="shared" si="11"/>
        <v>1</v>
      </c>
      <c r="I177" s="25"/>
    </row>
    <row r="178" spans="1:9" x14ac:dyDescent="0.25">
      <c r="A178" s="120"/>
      <c r="B178" s="22" t="s">
        <v>3462</v>
      </c>
      <c r="C178" s="15" t="s">
        <v>2150</v>
      </c>
      <c r="D178" s="15" t="s">
        <v>328</v>
      </c>
      <c r="E178" s="15">
        <f t="shared" si="12"/>
        <v>1</v>
      </c>
      <c r="F178" s="15" t="s">
        <v>345</v>
      </c>
      <c r="G178" s="15">
        <f t="shared" si="13"/>
        <v>20</v>
      </c>
      <c r="H178" s="15" t="b">
        <f t="shared" si="11"/>
        <v>0</v>
      </c>
      <c r="I178" s="25"/>
    </row>
    <row r="179" spans="1:9" x14ac:dyDescent="0.25">
      <c r="A179" s="120"/>
      <c r="B179" s="22" t="s">
        <v>115</v>
      </c>
      <c r="C179" s="15" t="s">
        <v>2150</v>
      </c>
      <c r="D179" s="15" t="s">
        <v>333</v>
      </c>
      <c r="E179" s="15">
        <f t="shared" si="12"/>
        <v>21</v>
      </c>
      <c r="F179" s="15" t="s">
        <v>1430</v>
      </c>
      <c r="G179" s="15">
        <f t="shared" si="13"/>
        <v>99</v>
      </c>
      <c r="H179" s="15" t="b">
        <f t="shared" ref="H179:H191" si="14">AND(E179&lt;=rngInstanceIndex,rngInstanceIndex&lt;=G179)</f>
        <v>1</v>
      </c>
      <c r="I179" s="25"/>
    </row>
    <row r="180" spans="1:9" x14ac:dyDescent="0.25">
      <c r="A180" s="120"/>
      <c r="B180" s="22" t="s">
        <v>3463</v>
      </c>
      <c r="C180" s="15" t="s">
        <v>2151</v>
      </c>
      <c r="D180" s="15" t="s">
        <v>328</v>
      </c>
      <c r="E180" s="15">
        <f t="shared" si="12"/>
        <v>1</v>
      </c>
      <c r="F180" s="15" t="s">
        <v>345</v>
      </c>
      <c r="G180" s="15">
        <f t="shared" si="13"/>
        <v>20</v>
      </c>
      <c r="H180" s="15" t="b">
        <f t="shared" si="14"/>
        <v>0</v>
      </c>
      <c r="I180" s="25"/>
    </row>
    <row r="181" spans="1:9" x14ac:dyDescent="0.25">
      <c r="A181" s="120"/>
      <c r="B181" s="22" t="s">
        <v>706</v>
      </c>
      <c r="C181" s="15" t="s">
        <v>2151</v>
      </c>
      <c r="D181" s="15" t="s">
        <v>333</v>
      </c>
      <c r="E181" s="15">
        <f t="shared" si="12"/>
        <v>21</v>
      </c>
      <c r="F181" s="15" t="s">
        <v>1430</v>
      </c>
      <c r="G181" s="15">
        <f t="shared" si="13"/>
        <v>99</v>
      </c>
      <c r="H181" s="15" t="b">
        <f t="shared" si="14"/>
        <v>1</v>
      </c>
      <c r="I181" s="25"/>
    </row>
    <row r="182" spans="1:9" x14ac:dyDescent="0.25">
      <c r="A182" s="120"/>
      <c r="B182" s="22" t="s">
        <v>3464</v>
      </c>
      <c r="C182" s="15" t="s">
        <v>2151</v>
      </c>
      <c r="D182" s="15" t="s">
        <v>328</v>
      </c>
      <c r="E182" s="15">
        <f t="shared" si="12"/>
        <v>1</v>
      </c>
      <c r="F182" s="15" t="s">
        <v>345</v>
      </c>
      <c r="G182" s="15">
        <f t="shared" si="13"/>
        <v>20</v>
      </c>
      <c r="H182" s="15" t="b">
        <f t="shared" si="14"/>
        <v>0</v>
      </c>
      <c r="I182" s="25"/>
    </row>
    <row r="183" spans="1:9" x14ac:dyDescent="0.25">
      <c r="A183" s="120"/>
      <c r="B183" s="22" t="s">
        <v>707</v>
      </c>
      <c r="C183" s="15" t="s">
        <v>2151</v>
      </c>
      <c r="D183" s="15" t="s">
        <v>333</v>
      </c>
      <c r="E183" s="15">
        <f t="shared" si="12"/>
        <v>21</v>
      </c>
      <c r="F183" s="15" t="s">
        <v>1430</v>
      </c>
      <c r="G183" s="15">
        <f t="shared" si="13"/>
        <v>99</v>
      </c>
      <c r="H183" s="15" t="b">
        <f t="shared" si="14"/>
        <v>1</v>
      </c>
      <c r="I183" s="25"/>
    </row>
    <row r="184" spans="1:9" x14ac:dyDescent="0.25">
      <c r="A184" s="120"/>
      <c r="B184" s="22" t="s">
        <v>3465</v>
      </c>
      <c r="C184" s="15" t="s">
        <v>2150</v>
      </c>
      <c r="D184" s="15" t="s">
        <v>328</v>
      </c>
      <c r="E184" s="15">
        <f t="shared" si="12"/>
        <v>1</v>
      </c>
      <c r="F184" s="15" t="s">
        <v>345</v>
      </c>
      <c r="G184" s="15">
        <f t="shared" si="13"/>
        <v>20</v>
      </c>
      <c r="H184" s="15" t="b">
        <f t="shared" si="14"/>
        <v>0</v>
      </c>
      <c r="I184" s="25"/>
    </row>
    <row r="185" spans="1:9" x14ac:dyDescent="0.25">
      <c r="A185" s="120"/>
      <c r="B185" s="22" t="s">
        <v>201</v>
      </c>
      <c r="C185" s="15" t="s">
        <v>2150</v>
      </c>
      <c r="D185" s="15" t="s">
        <v>333</v>
      </c>
      <c r="E185" s="15">
        <f t="shared" si="12"/>
        <v>21</v>
      </c>
      <c r="F185" s="15" t="s">
        <v>1430</v>
      </c>
      <c r="G185" s="15">
        <f t="shared" si="13"/>
        <v>99</v>
      </c>
      <c r="H185" s="15" t="b">
        <f t="shared" si="14"/>
        <v>1</v>
      </c>
      <c r="I185" s="25"/>
    </row>
    <row r="186" spans="1:9" x14ac:dyDescent="0.25">
      <c r="A186" s="120"/>
      <c r="B186" s="22" t="s">
        <v>3466</v>
      </c>
      <c r="C186" s="15" t="s">
        <v>2150</v>
      </c>
      <c r="D186" s="15" t="s">
        <v>328</v>
      </c>
      <c r="E186" s="15">
        <f t="shared" si="12"/>
        <v>1</v>
      </c>
      <c r="F186" s="15" t="s">
        <v>345</v>
      </c>
      <c r="G186" s="15">
        <f t="shared" si="13"/>
        <v>20</v>
      </c>
      <c r="H186" s="15" t="b">
        <f t="shared" si="14"/>
        <v>0</v>
      </c>
      <c r="I186" s="25"/>
    </row>
    <row r="187" spans="1:9" x14ac:dyDescent="0.25">
      <c r="A187" s="120"/>
      <c r="B187" s="22" t="s">
        <v>202</v>
      </c>
      <c r="C187" s="15" t="s">
        <v>2150</v>
      </c>
      <c r="D187" s="15" t="s">
        <v>333</v>
      </c>
      <c r="E187" s="15">
        <f t="shared" si="12"/>
        <v>21</v>
      </c>
      <c r="F187" s="15" t="s">
        <v>1430</v>
      </c>
      <c r="G187" s="15">
        <f t="shared" si="13"/>
        <v>99</v>
      </c>
      <c r="H187" s="15" t="b">
        <f t="shared" si="14"/>
        <v>1</v>
      </c>
      <c r="I187" s="25"/>
    </row>
    <row r="188" spans="1:9" x14ac:dyDescent="0.25">
      <c r="A188" s="120"/>
      <c r="B188" s="22" t="s">
        <v>3483</v>
      </c>
      <c r="C188" s="15" t="s">
        <v>2151</v>
      </c>
      <c r="D188" s="15" t="s">
        <v>328</v>
      </c>
      <c r="E188" s="15">
        <f t="shared" si="12"/>
        <v>1</v>
      </c>
      <c r="F188" s="15" t="s">
        <v>345</v>
      </c>
      <c r="G188" s="15">
        <f t="shared" si="13"/>
        <v>20</v>
      </c>
      <c r="H188" s="15" t="b">
        <f t="shared" si="14"/>
        <v>0</v>
      </c>
      <c r="I188" s="25"/>
    </row>
    <row r="189" spans="1:9" x14ac:dyDescent="0.25">
      <c r="A189" s="120"/>
      <c r="B189" s="22" t="s">
        <v>766</v>
      </c>
      <c r="C189" s="15" t="s">
        <v>2151</v>
      </c>
      <c r="D189" s="15" t="s">
        <v>333</v>
      </c>
      <c r="E189" s="15">
        <f t="shared" si="12"/>
        <v>21</v>
      </c>
      <c r="F189" s="15" t="s">
        <v>1430</v>
      </c>
      <c r="G189" s="15">
        <f t="shared" si="13"/>
        <v>99</v>
      </c>
      <c r="H189" s="15" t="b">
        <f t="shared" si="14"/>
        <v>1</v>
      </c>
      <c r="I189" s="25"/>
    </row>
    <row r="190" spans="1:9" x14ac:dyDescent="0.25">
      <c r="A190" s="120"/>
      <c r="B190" s="22" t="s">
        <v>3484</v>
      </c>
      <c r="C190" s="15" t="s">
        <v>2151</v>
      </c>
      <c r="D190" s="15" t="s">
        <v>328</v>
      </c>
      <c r="E190" s="15">
        <f t="shared" si="12"/>
        <v>1</v>
      </c>
      <c r="F190" s="15" t="s">
        <v>345</v>
      </c>
      <c r="G190" s="15">
        <f t="shared" si="13"/>
        <v>20</v>
      </c>
      <c r="H190" s="15" t="b">
        <f t="shared" si="14"/>
        <v>0</v>
      </c>
      <c r="I190" s="25"/>
    </row>
    <row r="191" spans="1:9" x14ac:dyDescent="0.25">
      <c r="A191" s="120"/>
      <c r="B191" s="22" t="s">
        <v>767</v>
      </c>
      <c r="C191" s="15" t="s">
        <v>2151</v>
      </c>
      <c r="D191" s="15" t="s">
        <v>333</v>
      </c>
      <c r="E191" s="15">
        <f t="shared" si="12"/>
        <v>21</v>
      </c>
      <c r="F191" s="15" t="s">
        <v>1430</v>
      </c>
      <c r="G191" s="15">
        <f t="shared" si="13"/>
        <v>99</v>
      </c>
      <c r="H191" s="15" t="b">
        <f t="shared" si="14"/>
        <v>1</v>
      </c>
      <c r="I191" s="25"/>
    </row>
  </sheetData>
  <sheetProtection algorithmName="SHA-512" hashValue="LBt2i/wDcWgty+7MyJJqTCPIEaNzYsumMol2C3iism2fpUltz5ef36SayzgOlwXYwh8RsBbwVqdF6yxKkGl9fA==" saltValue="Arv0QqH+asMYH0VioqDylQ==" spinCount="100000" sheet="1" objects="1" scenarios="1" formatColumns="0"/>
  <sortState xmlns:xlrd2="http://schemas.microsoft.com/office/spreadsheetml/2017/richdata2" ref="B8:I191">
    <sortCondition ref="B191"/>
  </sortState>
  <pageMargins left="0.25" right="0.25" top="0.75" bottom="0.75" header="0.3" footer="0.3"/>
  <pageSetup paperSize="9" scale="66" fitToHeight="0" orientation="portrait" r:id="rId1"/>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1"/>
    <pageSetUpPr fitToPage="1"/>
  </sheetPr>
  <dimension ref="B1:E911"/>
  <sheetViews>
    <sheetView zoomScaleNormal="100" workbookViewId="0">
      <pane ySplit="1" topLeftCell="A2" activePane="bottomLeft" state="frozen"/>
      <selection activeCell="J14" sqref="J14"/>
      <selection pane="bottomLeft" activeCell="C12" sqref="C12"/>
    </sheetView>
  </sheetViews>
  <sheetFormatPr defaultColWidth="9.109375" defaultRowHeight="13.2" x14ac:dyDescent="0.25"/>
  <cols>
    <col min="1" max="1" width="9.109375" style="8"/>
    <col min="2" max="2" width="12.33203125" style="10" bestFit="1" customWidth="1"/>
    <col min="3" max="4" width="34.109375" style="10" bestFit="1" customWidth="1"/>
    <col min="5" max="5" width="44" style="10" customWidth="1"/>
    <col min="6" max="16384" width="9.109375" style="8"/>
  </cols>
  <sheetData>
    <row r="1" spans="2:5" x14ac:dyDescent="0.25">
      <c r="B1" s="9" t="s">
        <v>372</v>
      </c>
      <c r="C1" s="9" t="s">
        <v>595</v>
      </c>
      <c r="D1" s="9" t="s">
        <v>370</v>
      </c>
      <c r="E1" s="9" t="s">
        <v>371</v>
      </c>
    </row>
    <row r="2" spans="2:5" x14ac:dyDescent="0.25">
      <c r="B2" s="10" t="s">
        <v>323</v>
      </c>
      <c r="C2" s="10" t="str">
        <f t="shared" ref="C2:C24" ca="1" si="0">OFFSET(C2,0,rngLanguageIndex)</f>
        <v>Initial</v>
      </c>
      <c r="D2" s="10" t="s">
        <v>3506</v>
      </c>
      <c r="E2" s="10" t="s">
        <v>3507</v>
      </c>
    </row>
    <row r="3" spans="2:5" x14ac:dyDescent="0.25">
      <c r="B3" s="10" t="s">
        <v>3508</v>
      </c>
      <c r="C3" s="10" t="str">
        <f t="shared" ca="1" si="0"/>
        <v>Préclôture</v>
      </c>
      <c r="D3" s="10" t="s">
        <v>3509</v>
      </c>
      <c r="E3" s="10" t="s">
        <v>3510</v>
      </c>
    </row>
    <row r="4" spans="2:5" x14ac:dyDescent="0.25">
      <c r="B4" s="10" t="s">
        <v>324</v>
      </c>
      <c r="C4" s="10" t="str">
        <f t="shared" ca="1" si="0"/>
        <v>Clôture</v>
      </c>
      <c r="D4" s="20" t="s">
        <v>3511</v>
      </c>
      <c r="E4" s="10" t="s">
        <v>3512</v>
      </c>
    </row>
    <row r="5" spans="2:5" x14ac:dyDescent="0.25">
      <c r="B5" s="10" t="s">
        <v>325</v>
      </c>
      <c r="C5" s="10" t="str">
        <f t="shared" ca="1" si="0"/>
        <v>Réalisations</v>
      </c>
      <c r="D5" s="10" t="s">
        <v>3513</v>
      </c>
      <c r="E5" s="10" t="s">
        <v>3514</v>
      </c>
    </row>
    <row r="6" spans="2:5" x14ac:dyDescent="0.25">
      <c r="B6" s="10" t="s">
        <v>314</v>
      </c>
      <c r="C6" s="10" t="str">
        <f t="shared" ca="1" si="0"/>
        <v>Pouvoir fédéral</v>
      </c>
      <c r="D6" s="10" t="s">
        <v>585</v>
      </c>
      <c r="E6" s="10" t="s">
        <v>0</v>
      </c>
    </row>
    <row r="7" spans="2:5" x14ac:dyDescent="0.25">
      <c r="B7" s="10" t="s">
        <v>315</v>
      </c>
      <c r="C7" s="10" t="str">
        <f t="shared" ca="1" si="0"/>
        <v>Communauté flamande</v>
      </c>
      <c r="D7" s="10" t="s">
        <v>586</v>
      </c>
      <c r="E7" s="10" t="s">
        <v>1</v>
      </c>
    </row>
    <row r="8" spans="2:5" x14ac:dyDescent="0.25">
      <c r="B8" s="10" t="s">
        <v>316</v>
      </c>
      <c r="C8" s="10" t="str">
        <f t="shared" ca="1" si="0"/>
        <v>Communauté française</v>
      </c>
      <c r="D8" s="10" t="s">
        <v>587</v>
      </c>
      <c r="E8" s="10" t="s">
        <v>2</v>
      </c>
    </row>
    <row r="9" spans="2:5" x14ac:dyDescent="0.25">
      <c r="B9" s="10" t="s">
        <v>317</v>
      </c>
      <c r="C9" s="10" t="str">
        <f t="shared" ca="1" si="0"/>
        <v>Communauté germanophone</v>
      </c>
      <c r="D9" s="10" t="s">
        <v>588</v>
      </c>
      <c r="E9" s="10" t="s">
        <v>3</v>
      </c>
    </row>
    <row r="10" spans="2:5" x14ac:dyDescent="0.25">
      <c r="B10" s="10" t="s">
        <v>318</v>
      </c>
      <c r="C10" s="10" t="str">
        <f t="shared" ca="1" si="0"/>
        <v>Région wallonne</v>
      </c>
      <c r="D10" s="10" t="s">
        <v>589</v>
      </c>
      <c r="E10" s="10" t="s">
        <v>4</v>
      </c>
    </row>
    <row r="11" spans="2:5" x14ac:dyDescent="0.25">
      <c r="B11" s="10" t="s">
        <v>319</v>
      </c>
      <c r="C11" s="10" t="str">
        <f t="shared" ca="1" si="0"/>
        <v>Région de Bruxelles-Capitale</v>
      </c>
      <c r="D11" s="10" t="s">
        <v>590</v>
      </c>
      <c r="E11" s="10" t="s">
        <v>5</v>
      </c>
    </row>
    <row r="12" spans="2:5" x14ac:dyDescent="0.25">
      <c r="B12" s="10" t="s">
        <v>320</v>
      </c>
      <c r="C12" s="10" t="str">
        <f t="shared" ca="1" si="0"/>
        <v>Commission communautaire française</v>
      </c>
      <c r="D12" s="10" t="s">
        <v>591</v>
      </c>
      <c r="E12" s="10" t="s">
        <v>6</v>
      </c>
    </row>
    <row r="13" spans="2:5" x14ac:dyDescent="0.25">
      <c r="B13" s="10" t="s">
        <v>321</v>
      </c>
      <c r="C13" s="10" t="str">
        <f t="shared" ca="1" si="0"/>
        <v>Commission communautaire flamande</v>
      </c>
      <c r="D13" s="10" t="s">
        <v>592</v>
      </c>
      <c r="E13" s="10" t="s">
        <v>7</v>
      </c>
    </row>
    <row r="14" spans="2:5" x14ac:dyDescent="0.25">
      <c r="B14" s="10" t="s">
        <v>322</v>
      </c>
      <c r="C14" s="10" t="str">
        <f t="shared" ca="1" si="0"/>
        <v>Commission communautaire commune</v>
      </c>
      <c r="D14" s="10" t="s">
        <v>593</v>
      </c>
      <c r="E14" s="10" t="s">
        <v>8</v>
      </c>
    </row>
    <row r="15" spans="2:5" x14ac:dyDescent="0.25">
      <c r="B15" s="10" t="s">
        <v>619</v>
      </c>
      <c r="C15" s="10" t="str">
        <f t="shared" ca="1" si="0"/>
        <v>Tableau</v>
      </c>
      <c r="D15" s="10" t="s">
        <v>611</v>
      </c>
      <c r="E15" s="10" t="s">
        <v>612</v>
      </c>
    </row>
    <row r="16" spans="2:5" x14ac:dyDescent="0.25">
      <c r="B16" s="10" t="s">
        <v>620</v>
      </c>
      <c r="C16" s="10" t="str">
        <f t="shared" ca="1" si="0"/>
        <v>Regroupement économique</v>
      </c>
      <c r="D16" s="10" t="s">
        <v>613</v>
      </c>
      <c r="E16" s="10" t="s">
        <v>614</v>
      </c>
    </row>
    <row r="17" spans="2:5" x14ac:dyDescent="0.25">
      <c r="B17" s="10" t="s">
        <v>621</v>
      </c>
      <c r="C17" s="10" t="str">
        <f t="shared" ca="1" si="0"/>
        <v>Dépenses</v>
      </c>
      <c r="D17" s="10" t="s">
        <v>615</v>
      </c>
      <c r="E17" s="10" t="s">
        <v>616</v>
      </c>
    </row>
    <row r="18" spans="2:5" x14ac:dyDescent="0.25">
      <c r="B18" s="10" t="s">
        <v>622</v>
      </c>
      <c r="C18" s="10" t="str">
        <f t="shared" ca="1" si="0"/>
        <v>Recettes</v>
      </c>
      <c r="D18" s="10" t="s">
        <v>617</v>
      </c>
      <c r="E18" s="10" t="s">
        <v>618</v>
      </c>
    </row>
    <row r="19" spans="2:5" x14ac:dyDescent="0.25">
      <c r="B19" s="10" t="s">
        <v>623</v>
      </c>
      <c r="C19" s="10" t="str">
        <f t="shared" ca="1" si="0"/>
        <v>(milliers EUR)</v>
      </c>
      <c r="D19" s="10" t="s">
        <v>624</v>
      </c>
      <c r="E19" s="10" t="s">
        <v>625</v>
      </c>
    </row>
    <row r="20" spans="2:5" x14ac:dyDescent="0.25">
      <c r="B20" s="10" t="s">
        <v>2114</v>
      </c>
      <c r="C20" s="10" t="str">
        <f t="shared" ca="1" si="0"/>
        <v>Description</v>
      </c>
      <c r="D20" s="10" t="s">
        <v>2132</v>
      </c>
      <c r="E20" s="10" t="s">
        <v>1003</v>
      </c>
    </row>
    <row r="21" spans="2:5" x14ac:dyDescent="0.25">
      <c r="B21" s="10" t="s">
        <v>2115</v>
      </c>
      <c r="C21" s="10" t="str">
        <f t="shared" ca="1" si="0"/>
        <v>Code éco.</v>
      </c>
      <c r="D21" s="10" t="s">
        <v>2133</v>
      </c>
      <c r="E21" s="10" t="s">
        <v>2134</v>
      </c>
    </row>
    <row r="22" spans="2:5" x14ac:dyDescent="0.25">
      <c r="B22" s="10" t="s">
        <v>2116</v>
      </c>
      <c r="C22" s="10" t="str">
        <f t="shared" ca="1" si="0"/>
        <v>Total</v>
      </c>
      <c r="D22" s="10" t="s">
        <v>2135</v>
      </c>
      <c r="E22" s="10" t="s">
        <v>2136</v>
      </c>
    </row>
    <row r="23" spans="2:5" x14ac:dyDescent="0.25">
      <c r="B23" s="10" t="s">
        <v>2117</v>
      </c>
      <c r="C23" s="10" t="str">
        <f t="shared" ca="1" si="0"/>
        <v>Total des dépenses courantes</v>
      </c>
      <c r="D23" s="10" t="s">
        <v>2137</v>
      </c>
      <c r="E23" s="10" t="s">
        <v>2143</v>
      </c>
    </row>
    <row r="24" spans="2:5" x14ac:dyDescent="0.25">
      <c r="B24" s="10" t="s">
        <v>2118</v>
      </c>
      <c r="C24" s="10" t="str">
        <f t="shared" ca="1" si="0"/>
        <v>Total des dépenses de capital</v>
      </c>
      <c r="D24" s="10" t="s">
        <v>2138</v>
      </c>
      <c r="E24" s="10" t="s">
        <v>2144</v>
      </c>
    </row>
    <row r="25" spans="2:5" x14ac:dyDescent="0.25">
      <c r="B25" s="10" t="s">
        <v>2119</v>
      </c>
      <c r="C25" s="10" t="str">
        <f t="shared" ref="C25:C89" ca="1" si="1">OFFSET(C25,0,rngLanguageIndex)</f>
        <v>Total des dépenses</v>
      </c>
      <c r="D25" s="10" t="s">
        <v>2139</v>
      </c>
      <c r="E25" s="10" t="s">
        <v>2145</v>
      </c>
    </row>
    <row r="26" spans="2:5" x14ac:dyDescent="0.25">
      <c r="B26" s="10" t="s">
        <v>2120</v>
      </c>
      <c r="C26" s="10" t="str">
        <f t="shared" ca="1" si="1"/>
        <v>Total général des dépenses</v>
      </c>
      <c r="D26" s="10" t="s">
        <v>2141</v>
      </c>
      <c r="E26" s="10" t="s">
        <v>2148</v>
      </c>
    </row>
    <row r="27" spans="2:5" x14ac:dyDescent="0.25">
      <c r="B27" s="10" t="s">
        <v>2121</v>
      </c>
      <c r="C27" s="10" t="str">
        <f t="shared" ca="1" si="1"/>
        <v>(excl. dette publique)</v>
      </c>
      <c r="D27" s="10" t="s">
        <v>2140</v>
      </c>
      <c r="E27" s="10" t="s">
        <v>2147</v>
      </c>
    </row>
    <row r="28" spans="2:5" x14ac:dyDescent="0.25">
      <c r="B28" s="10" t="s">
        <v>2122</v>
      </c>
      <c r="C28" s="10" t="str">
        <f t="shared" ca="1" si="1"/>
        <v>(incl. dette publique)</v>
      </c>
      <c r="D28" s="10" t="s">
        <v>2142</v>
      </c>
      <c r="E28" s="10" t="s">
        <v>2146</v>
      </c>
    </row>
    <row r="29" spans="2:5" x14ac:dyDescent="0.25">
      <c r="B29" s="10" t="s">
        <v>2123</v>
      </c>
      <c r="C29" s="10" t="str">
        <f t="shared" ca="1" si="1"/>
        <v>(groupes 1-4)</v>
      </c>
      <c r="D29" s="10" t="s">
        <v>2228</v>
      </c>
      <c r="E29" s="10" t="s">
        <v>2230</v>
      </c>
    </row>
    <row r="30" spans="2:5" x14ac:dyDescent="0.25">
      <c r="B30" s="10" t="s">
        <v>2124</v>
      </c>
      <c r="C30" s="10" t="str">
        <f t="shared" ca="1" si="1"/>
        <v>(groupes 5-8)</v>
      </c>
      <c r="D30" s="10" t="s">
        <v>2229</v>
      </c>
      <c r="E30" s="10" t="s">
        <v>2231</v>
      </c>
    </row>
    <row r="31" spans="2:5" x14ac:dyDescent="0.25">
      <c r="B31" s="10" t="s">
        <v>2125</v>
      </c>
      <c r="C31" s="10" t="str">
        <f t="shared" ca="1" si="1"/>
        <v>Total des recettes courantes</v>
      </c>
      <c r="D31" s="10" t="s">
        <v>3434</v>
      </c>
      <c r="E31" s="10" t="s">
        <v>3435</v>
      </c>
    </row>
    <row r="32" spans="2:5" x14ac:dyDescent="0.25">
      <c r="B32" s="10" t="s">
        <v>2126</v>
      </c>
      <c r="C32" s="10" t="str">
        <f t="shared" ca="1" si="1"/>
        <v>Total des recettes de capital</v>
      </c>
      <c r="D32" s="10" t="s">
        <v>3436</v>
      </c>
      <c r="E32" s="10" t="s">
        <v>3437</v>
      </c>
    </row>
    <row r="33" spans="2:5" x14ac:dyDescent="0.25">
      <c r="B33" s="10" t="s">
        <v>2127</v>
      </c>
      <c r="C33" s="10" t="str">
        <f t="shared" ca="1" si="1"/>
        <v>Total des recettes</v>
      </c>
      <c r="D33" s="10" t="s">
        <v>3438</v>
      </c>
      <c r="E33" s="10" t="s">
        <v>3439</v>
      </c>
    </row>
    <row r="34" spans="2:5" x14ac:dyDescent="0.25">
      <c r="B34" s="10" t="s">
        <v>2128</v>
      </c>
      <c r="C34" s="10" t="str">
        <f t="shared" ca="1" si="1"/>
        <v>Total général des recettes</v>
      </c>
      <c r="D34" s="10" t="s">
        <v>3440</v>
      </c>
      <c r="E34" s="10" t="s">
        <v>3441</v>
      </c>
    </row>
    <row r="35" spans="2:5" x14ac:dyDescent="0.25">
      <c r="B35" s="10" t="s">
        <v>2129</v>
      </c>
      <c r="C35" s="10" t="str">
        <f t="shared" ca="1" si="1"/>
        <v>Pas de regroupement fonctionnel pour le budget initial</v>
      </c>
      <c r="D35" s="20" t="s">
        <v>3447</v>
      </c>
      <c r="E35" s="20" t="s">
        <v>3448</v>
      </c>
    </row>
    <row r="36" spans="2:5" x14ac:dyDescent="0.25">
      <c r="B36" s="10" t="s">
        <v>2130</v>
      </c>
      <c r="C36" s="10" t="str">
        <f t="shared" ca="1" si="1"/>
        <v>Regroupement fonctionnel</v>
      </c>
      <c r="D36" s="10" t="s">
        <v>3451</v>
      </c>
      <c r="E36" s="10" t="s">
        <v>3452</v>
      </c>
    </row>
    <row r="37" spans="2:5" x14ac:dyDescent="0.25">
      <c r="B37" s="20" t="s">
        <v>2131</v>
      </c>
      <c r="C37" s="10" t="str">
        <f t="shared" ca="1" si="1"/>
        <v>Pas de regroupement économique disponible pour les préclôtures 2010-2015.</v>
      </c>
      <c r="D37" s="20" t="s">
        <v>3520</v>
      </c>
      <c r="E37" s="20" t="s">
        <v>3521</v>
      </c>
    </row>
    <row r="38" spans="2:5" x14ac:dyDescent="0.25">
      <c r="B38" s="20" t="s">
        <v>3517</v>
      </c>
      <c r="C38" s="10" t="str">
        <f t="shared" ca="1" si="1"/>
        <v>Erreur</v>
      </c>
      <c r="D38" s="20" t="s">
        <v>3518</v>
      </c>
      <c r="E38" s="20" t="s">
        <v>3519</v>
      </c>
    </row>
    <row r="39" spans="2:5" x14ac:dyDescent="0.25">
      <c r="B39" s="20" t="s">
        <v>3516</v>
      </c>
      <c r="C39" s="10">
        <f t="shared" ca="1" si="1"/>
        <v>0</v>
      </c>
    </row>
    <row r="40" spans="2:5" x14ac:dyDescent="0.25">
      <c r="B40" s="10" t="s">
        <v>2112</v>
      </c>
      <c r="C40" s="10" t="str">
        <f t="shared" ca="1" si="1"/>
        <v xml:space="preserve">DÉPENSES NON VENTILÉES </v>
      </c>
      <c r="D40" s="10" t="s">
        <v>2110</v>
      </c>
      <c r="E40" s="10" t="s">
        <v>9</v>
      </c>
    </row>
    <row r="41" spans="2:5" x14ac:dyDescent="0.25">
      <c r="B41" s="10" t="s">
        <v>2113</v>
      </c>
      <c r="C41" s="10" t="str">
        <f t="shared" ca="1" si="1"/>
        <v xml:space="preserve">RECETTES NON VENTILÉES </v>
      </c>
      <c r="D41" s="10" t="s">
        <v>2111</v>
      </c>
      <c r="E41" s="10" t="s">
        <v>2109</v>
      </c>
    </row>
    <row r="42" spans="2:5" x14ac:dyDescent="0.25">
      <c r="B42" s="10" t="s">
        <v>1539</v>
      </c>
      <c r="C42" s="10" t="str">
        <f t="shared" ca="1" si="1"/>
        <v xml:space="preserve">DÉPENSES COURANTES POUR BIENS ET SERVICES </v>
      </c>
      <c r="D42" s="10" t="s">
        <v>890</v>
      </c>
      <c r="E42" s="10" t="s">
        <v>14</v>
      </c>
    </row>
    <row r="43" spans="2:5" x14ac:dyDescent="0.25">
      <c r="B43" s="10" t="s">
        <v>1540</v>
      </c>
      <c r="C43" s="10" t="str">
        <f t="shared" ca="1" si="1"/>
        <v xml:space="preserve">RECETTES COURANTES POUR BIENS ET SERVICES </v>
      </c>
      <c r="D43" s="10" t="s">
        <v>853</v>
      </c>
      <c r="E43" s="10" t="s">
        <v>627</v>
      </c>
    </row>
    <row r="44" spans="2:5" x14ac:dyDescent="0.25">
      <c r="B44" s="10" t="s">
        <v>1541</v>
      </c>
      <c r="C44" s="10" t="str">
        <f t="shared" ca="1" si="1"/>
        <v xml:space="preserve">INTÉRÊTS </v>
      </c>
      <c r="D44" s="10" t="s">
        <v>891</v>
      </c>
      <c r="E44" s="10" t="s">
        <v>32</v>
      </c>
    </row>
    <row r="45" spans="2:5" x14ac:dyDescent="0.25">
      <c r="B45" s="10" t="s">
        <v>1542</v>
      </c>
      <c r="C45" s="10" t="str">
        <f t="shared" ca="1" si="1"/>
        <v xml:space="preserve">INTÉRÊTS ET REVENUS DE LA PROPRIÉTÉ </v>
      </c>
      <c r="D45" s="10" t="s">
        <v>855</v>
      </c>
      <c r="E45" s="10" t="s">
        <v>639</v>
      </c>
    </row>
    <row r="46" spans="2:5" x14ac:dyDescent="0.25">
      <c r="B46" s="10" t="s">
        <v>1543</v>
      </c>
      <c r="C46" s="10" t="str">
        <f t="shared" ca="1" si="1"/>
        <v xml:space="preserve">TRANSFERTS DE REVENUS À DESTINATION D'AUTRES SECTEURS </v>
      </c>
      <c r="D46" s="10" t="s">
        <v>899</v>
      </c>
      <c r="E46" s="10" t="s">
        <v>50</v>
      </c>
    </row>
    <row r="47" spans="2:5" x14ac:dyDescent="0.25">
      <c r="B47" s="10" t="s">
        <v>1544</v>
      </c>
      <c r="C47" s="10" t="str">
        <f t="shared" ca="1" si="1"/>
        <v xml:space="preserve">TRANSFERTS DE REVENUS EN PROVENANCE D'AUTRES SECTEURS </v>
      </c>
      <c r="D47" s="10" t="s">
        <v>856</v>
      </c>
      <c r="E47" s="10" t="s">
        <v>647</v>
      </c>
    </row>
    <row r="48" spans="2:5" x14ac:dyDescent="0.25">
      <c r="B48" s="10" t="s">
        <v>1545</v>
      </c>
      <c r="C48" s="10" t="str">
        <f t="shared" ca="1" si="1"/>
        <v xml:space="preserve">TRANSFERTS DE REVENUS À L'INTÉRIEUR DU SECTEUR DES ADMINISTRATIONS PUBLIQUES </v>
      </c>
      <c r="D48" s="10" t="s">
        <v>860</v>
      </c>
      <c r="E48" s="10" t="s">
        <v>77</v>
      </c>
    </row>
    <row r="49" spans="2:5" x14ac:dyDescent="0.25">
      <c r="B49" s="10" t="s">
        <v>1546</v>
      </c>
      <c r="C49" s="10" t="str">
        <f t="shared" ca="1" si="1"/>
        <v xml:space="preserve">TRANSFERTS DE REVENUS À L'INTÉRIEUR DU SECTEUR DES ADMINISTRATIONS PUBLIQUES </v>
      </c>
      <c r="D49" s="10" t="s">
        <v>860</v>
      </c>
      <c r="E49" s="10" t="s">
        <v>77</v>
      </c>
    </row>
    <row r="50" spans="2:5" x14ac:dyDescent="0.25">
      <c r="B50" s="10" t="s">
        <v>1547</v>
      </c>
      <c r="C50" s="10" t="str">
        <f t="shared" ca="1" si="1"/>
        <v xml:space="preserve">TRANSFERTS EN CAPITAL À DESTINATION D'AUTRES SECTEURS </v>
      </c>
      <c r="D50" s="10" t="s">
        <v>905</v>
      </c>
      <c r="E50" s="10" t="s">
        <v>145</v>
      </c>
    </row>
    <row r="51" spans="2:5" x14ac:dyDescent="0.25">
      <c r="B51" s="10" t="s">
        <v>1548</v>
      </c>
      <c r="C51" s="10" t="str">
        <f t="shared" ca="1" si="1"/>
        <v xml:space="preserve">TRANSFERTS EN CAPITAL EN PROVENANCE D'AUTRES SECTEURS </v>
      </c>
      <c r="D51" s="10" t="s">
        <v>870</v>
      </c>
      <c r="E51" s="10" t="s">
        <v>722</v>
      </c>
    </row>
    <row r="52" spans="2:5" x14ac:dyDescent="0.25">
      <c r="B52" s="10" t="s">
        <v>1549</v>
      </c>
      <c r="C52" s="10" t="str">
        <f t="shared" ca="1" si="1"/>
        <v xml:space="preserve">TRANSFERTS EN CAPITAL À L'INTÉRIEUR DU SECTEUR DES ADMINISTRATIONS PUBLIQUES </v>
      </c>
      <c r="D52" s="10" t="s">
        <v>871</v>
      </c>
      <c r="E52" s="10" t="s">
        <v>175</v>
      </c>
    </row>
    <row r="53" spans="2:5" x14ac:dyDescent="0.25">
      <c r="B53" s="10" t="s">
        <v>1550</v>
      </c>
      <c r="C53" s="10" t="str">
        <f t="shared" ca="1" si="1"/>
        <v xml:space="preserve">TRANSFERTS EN CAPITAL À L'INTÉRIEUR DU SECTEUR DES ADMINISTRATIONS PUBLIQUES </v>
      </c>
      <c r="D53" s="10" t="s">
        <v>871</v>
      </c>
      <c r="E53" s="10" t="s">
        <v>175</v>
      </c>
    </row>
    <row r="54" spans="2:5" x14ac:dyDescent="0.25">
      <c r="B54" s="10" t="s">
        <v>1551</v>
      </c>
      <c r="C54" s="10" t="str">
        <f t="shared" ca="1" si="1"/>
        <v xml:space="preserve">INVESTISSEMENTS </v>
      </c>
      <c r="D54" s="10" t="s">
        <v>914</v>
      </c>
      <c r="E54" s="10" t="s">
        <v>220</v>
      </c>
    </row>
    <row r="55" spans="2:5" x14ac:dyDescent="0.25">
      <c r="B55" s="10" t="s">
        <v>1552</v>
      </c>
      <c r="C55" s="10" t="str">
        <f t="shared" ca="1" si="1"/>
        <v xml:space="preserve">DÉSINVESTISSEMENTS </v>
      </c>
      <c r="D55" s="10" t="s">
        <v>881</v>
      </c>
      <c r="E55" s="10" t="s">
        <v>782</v>
      </c>
    </row>
    <row r="56" spans="2:5" x14ac:dyDescent="0.25">
      <c r="B56" s="10" t="s">
        <v>1553</v>
      </c>
      <c r="C56" s="10" t="str">
        <f t="shared" ca="1" si="1"/>
        <v xml:space="preserve">OCTROIS DE CRÉDITS ET PARTICIPATIONS; AUTRES PRODUITS FINANCIERS </v>
      </c>
      <c r="D56" s="10" t="s">
        <v>926</v>
      </c>
      <c r="E56" s="10" t="s">
        <v>255</v>
      </c>
    </row>
    <row r="57" spans="2:5" x14ac:dyDescent="0.25">
      <c r="B57" s="10" t="s">
        <v>1554</v>
      </c>
      <c r="C57" s="10" t="str">
        <f t="shared" ca="1" si="1"/>
        <v xml:space="preserve">REMBOURSEMENTS DE CRÉDITS ET LIQUIDATIONS DE PARTICIPATIONS; AUTRES PRODUITS FINANCIERS </v>
      </c>
      <c r="D57" s="10" t="s">
        <v>885</v>
      </c>
      <c r="E57" s="10" t="s">
        <v>802</v>
      </c>
    </row>
    <row r="58" spans="2:5" x14ac:dyDescent="0.25">
      <c r="B58" s="10" t="s">
        <v>1555</v>
      </c>
      <c r="C58" s="10" t="str">
        <f t="shared" ca="1" si="1"/>
        <v xml:space="preserve">DETTE PUBLIQUE </v>
      </c>
      <c r="D58" s="10" t="s">
        <v>887</v>
      </c>
      <c r="E58" s="10" t="s">
        <v>304</v>
      </c>
    </row>
    <row r="59" spans="2:5" x14ac:dyDescent="0.25">
      <c r="B59" s="10" t="s">
        <v>1556</v>
      </c>
      <c r="C59" s="10" t="str">
        <f t="shared" ca="1" si="1"/>
        <v xml:space="preserve">DETTE PUBLIQUE </v>
      </c>
      <c r="D59" s="10" t="s">
        <v>887</v>
      </c>
      <c r="E59" s="10" t="s">
        <v>304</v>
      </c>
    </row>
    <row r="60" spans="2:5" x14ac:dyDescent="0.25">
      <c r="B60" s="10" t="s">
        <v>2091</v>
      </c>
      <c r="C60" s="10" t="str">
        <f t="shared" ca="1" si="1"/>
        <v>Dépenses à ventiler entre les groupes principaux 1 à 9</v>
      </c>
      <c r="D60" s="10" t="s">
        <v>1190</v>
      </c>
      <c r="E60" s="10" t="s">
        <v>1447</v>
      </c>
    </row>
    <row r="61" spans="2:5" x14ac:dyDescent="0.25">
      <c r="B61" s="10" t="s">
        <v>1557</v>
      </c>
      <c r="C61" s="10" t="str">
        <f t="shared" ca="1" si="1"/>
        <v>Non utilisé</v>
      </c>
      <c r="D61" s="10" t="s">
        <v>989</v>
      </c>
      <c r="E61" s="10" t="s">
        <v>933</v>
      </c>
    </row>
    <row r="62" spans="2:5" x14ac:dyDescent="0.25">
      <c r="B62" s="10" t="s">
        <v>2092</v>
      </c>
      <c r="C62" s="10" t="str">
        <f t="shared" ca="1" si="1"/>
        <v>Annuités en matière de leasings financiers</v>
      </c>
      <c r="D62" s="10" t="s">
        <v>1004</v>
      </c>
      <c r="E62" s="10" t="s">
        <v>1289</v>
      </c>
    </row>
    <row r="63" spans="2:5" x14ac:dyDescent="0.25">
      <c r="B63" s="10" t="s">
        <v>2093</v>
      </c>
      <c r="C63" s="10" t="str">
        <f t="shared" ca="1" si="1"/>
        <v xml:space="preserve">Recettes à ventiler entre les groupes principaux 1 à 9
</v>
      </c>
      <c r="D63" s="10" t="s">
        <v>1005</v>
      </c>
      <c r="E63" s="10" t="s">
        <v>1290</v>
      </c>
    </row>
    <row r="64" spans="2:5" x14ac:dyDescent="0.25">
      <c r="B64" s="10" t="s">
        <v>1558</v>
      </c>
      <c r="C64" s="10" t="str">
        <f t="shared" ca="1" si="1"/>
        <v>Non utilisé</v>
      </c>
      <c r="D64" s="10" t="s">
        <v>989</v>
      </c>
      <c r="E64" s="10" t="s">
        <v>933</v>
      </c>
    </row>
    <row r="65" spans="2:5" x14ac:dyDescent="0.25">
      <c r="B65" s="10" t="s">
        <v>1559</v>
      </c>
      <c r="C65" s="10" t="str">
        <f t="shared" ca="1" si="1"/>
        <v>Salaires et charges sociales</v>
      </c>
      <c r="D65" s="10" t="s">
        <v>1144</v>
      </c>
      <c r="E65" s="10" t="s">
        <v>15</v>
      </c>
    </row>
    <row r="66" spans="2:5" x14ac:dyDescent="0.25">
      <c r="B66" s="10" t="s">
        <v>1560</v>
      </c>
      <c r="C66" s="10" t="str">
        <f t="shared" ca="1" si="1"/>
        <v>Achats de biens non durables et de services</v>
      </c>
      <c r="D66" s="10" t="s">
        <v>1145</v>
      </c>
      <c r="E66" s="10" t="s">
        <v>23</v>
      </c>
    </row>
    <row r="67" spans="2:5" x14ac:dyDescent="0.25">
      <c r="B67" s="10" t="s">
        <v>2094</v>
      </c>
      <c r="C67" s="10" t="str">
        <f t="shared" ca="1" si="1"/>
        <v>Achats de biens militaires durables ne participant pas à la formation brute de capital fixe (armes de guerre et assimilées)</v>
      </c>
      <c r="D67" s="10" t="s">
        <v>1196</v>
      </c>
      <c r="E67" s="10" t="s">
        <v>1436</v>
      </c>
    </row>
    <row r="68" spans="2:5" x14ac:dyDescent="0.25">
      <c r="B68" s="10" t="s">
        <v>1561</v>
      </c>
      <c r="C68" s="10" t="str">
        <f t="shared" ca="1" si="1"/>
        <v>Réparations et entretien d'ouvrages en matière de travaux routiers et hydrauliques n'augmentant pas la valeur</v>
      </c>
      <c r="D68" s="10" t="s">
        <v>1146</v>
      </c>
      <c r="E68" s="10" t="s">
        <v>29</v>
      </c>
    </row>
    <row r="69" spans="2:5" x14ac:dyDescent="0.25">
      <c r="B69" s="10" t="s">
        <v>1562</v>
      </c>
      <c r="C69" s="10" t="str">
        <f t="shared" ca="1" si="1"/>
        <v>Ventes de biens non durables et de services</v>
      </c>
      <c r="D69" s="10" t="s">
        <v>1147</v>
      </c>
      <c r="E69" s="10" t="s">
        <v>628</v>
      </c>
    </row>
    <row r="70" spans="2:5" x14ac:dyDescent="0.25">
      <c r="B70" s="10" t="s">
        <v>2095</v>
      </c>
      <c r="C70" s="10" t="str">
        <f t="shared" ca="1" si="1"/>
        <v>Ventes de biens militaires durables ne participant pas à la formation brute de capital fixe (armes de guerre et assimilées)</v>
      </c>
      <c r="D70" s="10" t="s">
        <v>1199</v>
      </c>
      <c r="E70" s="10" t="s">
        <v>1448</v>
      </c>
    </row>
    <row r="71" spans="2:5" x14ac:dyDescent="0.25">
      <c r="B71" s="10" t="s">
        <v>1563</v>
      </c>
      <c r="C71" s="10" t="str">
        <f t="shared" ca="1" si="1"/>
        <v>Recettes en matière de travaux routiers et hydrauliques</v>
      </c>
      <c r="D71" s="10" t="s">
        <v>1148</v>
      </c>
      <c r="E71" s="10" t="s">
        <v>634</v>
      </c>
    </row>
    <row r="72" spans="2:5" x14ac:dyDescent="0.25">
      <c r="B72" s="10" t="s">
        <v>1564</v>
      </c>
      <c r="C72" s="10" t="str">
        <f t="shared" ca="1" si="1"/>
        <v>Production de biens d'investissement en régie propre</v>
      </c>
      <c r="D72" s="10" t="s">
        <v>854</v>
      </c>
      <c r="E72" s="10" t="s">
        <v>637</v>
      </c>
    </row>
    <row r="73" spans="2:5" x14ac:dyDescent="0.25">
      <c r="B73" s="10" t="s">
        <v>1565</v>
      </c>
      <c r="C73" s="10" t="str">
        <f t="shared" ca="1" si="1"/>
        <v>Charges d'intérêt</v>
      </c>
      <c r="D73" s="10" t="s">
        <v>892</v>
      </c>
      <c r="E73" s="10" t="s">
        <v>33</v>
      </c>
    </row>
    <row r="74" spans="2:5" x14ac:dyDescent="0.25">
      <c r="B74" s="10" t="s">
        <v>1566</v>
      </c>
      <c r="C74" s="10" t="str">
        <f t="shared" ca="1" si="1"/>
        <v>Non utilisé</v>
      </c>
      <c r="D74" s="10" t="s">
        <v>989</v>
      </c>
      <c r="E74" s="10" t="s">
        <v>933</v>
      </c>
    </row>
    <row r="75" spans="2:5" x14ac:dyDescent="0.25">
      <c r="B75" s="10" t="s">
        <v>1567</v>
      </c>
      <c r="C75" s="10" t="str">
        <f t="shared" ca="1" si="1"/>
        <v>Locations de terres</v>
      </c>
      <c r="D75" s="10" t="s">
        <v>1149</v>
      </c>
      <c r="E75" s="10" t="s">
        <v>45</v>
      </c>
    </row>
    <row r="76" spans="2:5" x14ac:dyDescent="0.25">
      <c r="B76" s="10" t="s">
        <v>1568</v>
      </c>
      <c r="C76" s="10" t="str">
        <f t="shared" ca="1" si="1"/>
        <v>Dividendes distribués</v>
      </c>
      <c r="D76" s="10" t="s">
        <v>898</v>
      </c>
      <c r="E76" s="10" t="s">
        <v>48</v>
      </c>
    </row>
    <row r="77" spans="2:5" x14ac:dyDescent="0.25">
      <c r="B77" s="10" t="s">
        <v>1569</v>
      </c>
      <c r="C77" s="10" t="str">
        <f t="shared" ca="1" si="1"/>
        <v>Intérêts de créances des pouvoirs publics</v>
      </c>
      <c r="D77" s="10" t="s">
        <v>1150</v>
      </c>
      <c r="E77" s="10" t="s">
        <v>640</v>
      </c>
    </row>
    <row r="78" spans="2:5" x14ac:dyDescent="0.25">
      <c r="B78" s="10" t="s">
        <v>1570</v>
      </c>
      <c r="C78" s="10" t="str">
        <f t="shared" ca="1" si="1"/>
        <v>Bénéfices d'exploitation d'entreprises publiques</v>
      </c>
      <c r="D78" s="10" t="s">
        <v>1164</v>
      </c>
      <c r="E78" s="10" t="s">
        <v>964</v>
      </c>
    </row>
    <row r="79" spans="2:5" x14ac:dyDescent="0.25">
      <c r="B79" s="10" t="s">
        <v>1571</v>
      </c>
      <c r="C79" s="10" t="str">
        <f t="shared" ca="1" si="1"/>
        <v>Autres produits du patrimoine</v>
      </c>
      <c r="D79" s="10" t="s">
        <v>1151</v>
      </c>
      <c r="E79" s="10" t="s">
        <v>643</v>
      </c>
    </row>
    <row r="80" spans="2:5" x14ac:dyDescent="0.25">
      <c r="B80" s="10" t="s">
        <v>1572</v>
      </c>
      <c r="C80" s="10" t="str">
        <f t="shared" ca="1" si="1"/>
        <v>Subventions d'exploitation</v>
      </c>
      <c r="D80" s="10" t="s">
        <v>1152</v>
      </c>
      <c r="E80" s="10" t="s">
        <v>51</v>
      </c>
    </row>
    <row r="81" spans="2:5" x14ac:dyDescent="0.25">
      <c r="B81" s="10" t="s">
        <v>2096</v>
      </c>
      <c r="C81" s="10" t="str">
        <f t="shared" ca="1" si="1"/>
        <v>Transferts de revenus, autres que des subventions d'exploitation, aux entreprises et institutions financières</v>
      </c>
      <c r="D81" s="10" t="s">
        <v>1210</v>
      </c>
      <c r="E81" s="10" t="s">
        <v>1307</v>
      </c>
    </row>
    <row r="82" spans="2:5" x14ac:dyDescent="0.25">
      <c r="B82" s="10" t="s">
        <v>2097</v>
      </c>
      <c r="C82" s="10" t="str">
        <f t="shared" ca="1" si="1"/>
        <v>Transferts de revenus aux ASBL au service des ménages</v>
      </c>
      <c r="D82" s="10" t="s">
        <v>1211</v>
      </c>
      <c r="E82" s="10" t="s">
        <v>1308</v>
      </c>
    </row>
    <row r="83" spans="2:5" x14ac:dyDescent="0.25">
      <c r="B83" s="10" t="s">
        <v>1573</v>
      </c>
      <c r="C83" s="10" t="str">
        <f t="shared" ca="1" si="1"/>
        <v>Transferts de revenus aux ménages</v>
      </c>
      <c r="D83" s="10" t="s">
        <v>1153</v>
      </c>
      <c r="E83" s="10" t="s">
        <v>62</v>
      </c>
    </row>
    <row r="84" spans="2:5" x14ac:dyDescent="0.25">
      <c r="B84" s="10" t="s">
        <v>1574</v>
      </c>
      <c r="C84" s="10" t="str">
        <f t="shared" ca="1" si="1"/>
        <v>Transferts de revenus à l'étranger</v>
      </c>
      <c r="D84" s="10" t="s">
        <v>1154</v>
      </c>
      <c r="E84" s="10" t="s">
        <v>70</v>
      </c>
    </row>
    <row r="85" spans="2:5" x14ac:dyDescent="0.25">
      <c r="B85" s="10" t="s">
        <v>1575</v>
      </c>
      <c r="C85" s="10" t="str">
        <f t="shared" ca="1" si="1"/>
        <v>Impôts indirects et taxes</v>
      </c>
      <c r="D85" s="10" t="s">
        <v>1155</v>
      </c>
      <c r="E85" s="10" t="s">
        <v>648</v>
      </c>
    </row>
    <row r="86" spans="2:5" x14ac:dyDescent="0.25">
      <c r="B86" s="10" t="s">
        <v>1576</v>
      </c>
      <c r="C86" s="10" t="str">
        <f t="shared" ca="1" si="1"/>
        <v>Impôts directs et cotisations versées aux administrations de sécurité sociale</v>
      </c>
      <c r="D86" s="10" t="s">
        <v>1156</v>
      </c>
      <c r="E86" s="10" t="s">
        <v>659</v>
      </c>
    </row>
    <row r="87" spans="2:5" x14ac:dyDescent="0.25">
      <c r="B87" s="10" t="s">
        <v>1577</v>
      </c>
      <c r="C87" s="10" t="str">
        <f t="shared" ca="1" si="1"/>
        <v>Autres transferts de revenus des entreprises, institutions financières, ASBL au service des ménages et des ménages et subsides reçus</v>
      </c>
      <c r="D87" s="10" t="s">
        <v>1002</v>
      </c>
      <c r="E87" s="10" t="s">
        <v>667</v>
      </c>
    </row>
    <row r="88" spans="2:5" x14ac:dyDescent="0.25">
      <c r="B88" s="10" t="s">
        <v>1578</v>
      </c>
      <c r="C88" s="10" t="str">
        <f t="shared" ca="1" si="1"/>
        <v>Transferts de revenus de l'étranger</v>
      </c>
      <c r="D88" s="10" t="s">
        <v>1157</v>
      </c>
      <c r="E88" s="10" t="s">
        <v>675</v>
      </c>
    </row>
    <row r="89" spans="2:5" x14ac:dyDescent="0.25">
      <c r="B89" s="10" t="s">
        <v>1579</v>
      </c>
      <c r="C89" s="10" t="str">
        <f t="shared" ca="1" si="1"/>
        <v>Transferts de revenus à l'intérieur d'un groupe institutionnel</v>
      </c>
      <c r="D89" s="10" t="s">
        <v>1158</v>
      </c>
      <c r="E89" s="10" t="s">
        <v>78</v>
      </c>
    </row>
    <row r="90" spans="2:5" x14ac:dyDescent="0.25">
      <c r="B90" s="10" t="s">
        <v>1580</v>
      </c>
      <c r="C90" s="10" t="str">
        <f t="shared" ref="C90:C155" ca="1" si="2">OFFSET(C90,0,rngLanguageIndex)</f>
        <v>Transferts de revenus aux administrations de sécurité sociale</v>
      </c>
      <c r="D90" s="10" t="s">
        <v>1159</v>
      </c>
      <c r="E90" s="10" t="s">
        <v>88</v>
      </c>
    </row>
    <row r="91" spans="2:5" x14ac:dyDescent="0.25">
      <c r="B91" s="10" t="s">
        <v>1581</v>
      </c>
      <c r="C91" s="10" t="str">
        <f t="shared" ca="1" si="2"/>
        <v>Transferts de revenus aux administrations publiques locales</v>
      </c>
      <c r="D91" s="10" t="s">
        <v>1160</v>
      </c>
      <c r="E91" s="10" t="s">
        <v>99</v>
      </c>
    </row>
    <row r="92" spans="2:5" x14ac:dyDescent="0.25">
      <c r="B92" s="10" t="s">
        <v>1582</v>
      </c>
      <c r="C92" s="10" t="str">
        <f t="shared" ca="1" si="2"/>
        <v>Transferts de revenus à l'enseignement autonome subsidié</v>
      </c>
      <c r="D92" s="10" t="s">
        <v>1161</v>
      </c>
      <c r="E92" s="10" t="s">
        <v>123</v>
      </c>
    </row>
    <row r="93" spans="2:5" x14ac:dyDescent="0.25">
      <c r="B93" s="10" t="s">
        <v>1583</v>
      </c>
      <c r="C93" s="10" t="str">
        <f t="shared" ca="1" si="2"/>
        <v>Transferts de revenus à d'autres groupes institutionnels (pouvoir fédéral, communautés, régions, commissions communautaires)</v>
      </c>
      <c r="D93" s="10" t="s">
        <v>1162</v>
      </c>
      <c r="E93" s="10" t="s">
        <v>128</v>
      </c>
    </row>
    <row r="94" spans="2:5" x14ac:dyDescent="0.25">
      <c r="B94" s="10" t="s">
        <v>1584</v>
      </c>
      <c r="C94" s="10" t="str">
        <f t="shared" ca="1" si="2"/>
        <v>Transferts de revenus à l'intérieur d'un groupe institutionnel</v>
      </c>
      <c r="D94" s="10" t="s">
        <v>1158</v>
      </c>
      <c r="E94" s="10" t="s">
        <v>78</v>
      </c>
    </row>
    <row r="95" spans="2:5" x14ac:dyDescent="0.25">
      <c r="B95" s="10" t="s">
        <v>1585</v>
      </c>
      <c r="C95" s="10" t="str">
        <f t="shared" ca="1" si="2"/>
        <v>Transferts de revenus des administrations de sécurité sociale</v>
      </c>
      <c r="D95" s="10" t="s">
        <v>1163</v>
      </c>
      <c r="E95" s="10" t="s">
        <v>691</v>
      </c>
    </row>
    <row r="96" spans="2:5" x14ac:dyDescent="0.25">
      <c r="B96" s="10" t="s">
        <v>1586</v>
      </c>
      <c r="C96" s="10" t="str">
        <f t="shared" ca="1" si="2"/>
        <v>Transferts de revenus des administrations publiques locales</v>
      </c>
      <c r="D96" s="10" t="s">
        <v>1189</v>
      </c>
      <c r="E96" s="10" t="s">
        <v>700</v>
      </c>
    </row>
    <row r="97" spans="2:5" x14ac:dyDescent="0.25">
      <c r="B97" s="10" t="s">
        <v>1587</v>
      </c>
      <c r="C97" s="10" t="str">
        <f t="shared" ca="1" si="2"/>
        <v>Transferts de revenus d'autres groupes institutionnels (pouvoir fédéral, communautés, régions, commissions communautaires)</v>
      </c>
      <c r="D97" s="10" t="s">
        <v>1073</v>
      </c>
      <c r="E97" s="10" t="s">
        <v>711</v>
      </c>
    </row>
    <row r="98" spans="2:5" x14ac:dyDescent="0.25">
      <c r="B98" s="10" t="s">
        <v>1588</v>
      </c>
      <c r="C98" s="10" t="str">
        <f t="shared" ca="1" si="2"/>
        <v>Transferts en capital aux entreprises et institutions financières</v>
      </c>
      <c r="D98" s="10" t="s">
        <v>1165</v>
      </c>
      <c r="E98" s="10" t="s">
        <v>146</v>
      </c>
    </row>
    <row r="99" spans="2:5" x14ac:dyDescent="0.25">
      <c r="B99" s="10" t="s">
        <v>1589</v>
      </c>
      <c r="C99" s="10" t="str">
        <f t="shared" ca="1" si="2"/>
        <v>Transferts en capital aux ASBL au service des ménages</v>
      </c>
      <c r="D99" s="10" t="s">
        <v>1166</v>
      </c>
      <c r="E99" s="10" t="s">
        <v>153</v>
      </c>
    </row>
    <row r="100" spans="2:5" x14ac:dyDescent="0.25">
      <c r="B100" s="10" t="s">
        <v>1590</v>
      </c>
      <c r="C100" s="10" t="str">
        <f t="shared" ca="1" si="2"/>
        <v>Transferts en capital aux ménages</v>
      </c>
      <c r="D100" s="10" t="s">
        <v>1167</v>
      </c>
      <c r="E100" s="10" t="s">
        <v>157</v>
      </c>
    </row>
    <row r="101" spans="2:5" x14ac:dyDescent="0.25">
      <c r="B101" s="10" t="s">
        <v>1591</v>
      </c>
      <c r="C101" s="10" t="str">
        <f t="shared" ca="1" si="2"/>
        <v>Transferts en capital à l'étranger</v>
      </c>
      <c r="D101" s="10" t="s">
        <v>1168</v>
      </c>
      <c r="E101" s="10" t="s">
        <v>161</v>
      </c>
    </row>
    <row r="102" spans="2:5" x14ac:dyDescent="0.25">
      <c r="B102" s="10" t="s">
        <v>1592</v>
      </c>
      <c r="C102" s="10" t="str">
        <f t="shared" ca="1" si="2"/>
        <v>Impôts en capital</v>
      </c>
      <c r="D102" s="10" t="s">
        <v>1169</v>
      </c>
      <c r="E102" s="10" t="s">
        <v>723</v>
      </c>
    </row>
    <row r="103" spans="2:5" x14ac:dyDescent="0.25">
      <c r="B103" s="10" t="s">
        <v>1593</v>
      </c>
      <c r="C103" s="10" t="str">
        <f t="shared" ca="1" si="2"/>
        <v>Transferts en capital des entreprises et institutions financières (à l'exclusion des impôts en capital)</v>
      </c>
      <c r="D103" s="10" t="s">
        <v>1170</v>
      </c>
      <c r="E103" s="10" t="s">
        <v>729</v>
      </c>
    </row>
    <row r="104" spans="2:5" x14ac:dyDescent="0.25">
      <c r="B104" s="10" t="s">
        <v>1594</v>
      </c>
      <c r="C104" s="10" t="str">
        <f t="shared" ca="1" si="2"/>
        <v>Transferts en capital des ASBL au service des ménages et des ménages (à l'exclusion des impôts en capital)</v>
      </c>
      <c r="D104" s="10" t="s">
        <v>1171</v>
      </c>
      <c r="E104" s="10" t="s">
        <v>733</v>
      </c>
    </row>
    <row r="105" spans="2:5" x14ac:dyDescent="0.25">
      <c r="B105" s="10" t="s">
        <v>1595</v>
      </c>
      <c r="C105" s="10" t="str">
        <f t="shared" ca="1" si="2"/>
        <v>Transferts en capital de l'étranger</v>
      </c>
      <c r="D105" s="10" t="s">
        <v>1172</v>
      </c>
      <c r="E105" s="10" t="s">
        <v>736</v>
      </c>
    </row>
    <row r="106" spans="2:5" x14ac:dyDescent="0.25">
      <c r="B106" s="10" t="s">
        <v>1596</v>
      </c>
      <c r="C106" s="10" t="str">
        <f t="shared" ca="1" si="2"/>
        <v>Transferts en capital à l'intérieur d'un groupe institutionnel</v>
      </c>
      <c r="D106" s="10" t="s">
        <v>1173</v>
      </c>
      <c r="E106" s="10" t="s">
        <v>176</v>
      </c>
    </row>
    <row r="107" spans="2:5" x14ac:dyDescent="0.25">
      <c r="B107" s="10" t="s">
        <v>1597</v>
      </c>
      <c r="C107" s="10" t="str">
        <f t="shared" ca="1" si="2"/>
        <v>Transferts en capital aux administrations de sécurité sociale</v>
      </c>
      <c r="D107" s="10" t="s">
        <v>1174</v>
      </c>
      <c r="E107" s="10" t="s">
        <v>191</v>
      </c>
    </row>
    <row r="108" spans="2:5" x14ac:dyDescent="0.25">
      <c r="B108" s="10" t="s">
        <v>1598</v>
      </c>
      <c r="C108" s="10" t="str">
        <f t="shared" ca="1" si="2"/>
        <v>Transferts en capital aux administrations publiques locales</v>
      </c>
      <c r="D108" s="10" t="s">
        <v>1175</v>
      </c>
      <c r="E108" s="10" t="s">
        <v>194</v>
      </c>
    </row>
    <row r="109" spans="2:5" x14ac:dyDescent="0.25">
      <c r="B109" s="10" t="s">
        <v>1599</v>
      </c>
      <c r="C109" s="10" t="str">
        <f t="shared" ca="1" si="2"/>
        <v>Transferts en capital à l'enseignement autonome subsidié</v>
      </c>
      <c r="D109" s="10" t="s">
        <v>1176</v>
      </c>
      <c r="E109" s="10" t="s">
        <v>206</v>
      </c>
    </row>
    <row r="110" spans="2:5" x14ac:dyDescent="0.25">
      <c r="B110" s="10" t="s">
        <v>1600</v>
      </c>
      <c r="C110" s="10" t="str">
        <f t="shared" ca="1" si="2"/>
        <v>Transferts en capital à d'autres groupes institutionnels (pouvoir fédéral, communautés, régions, commissions communautaires)</v>
      </c>
      <c r="D110" s="10" t="s">
        <v>1177</v>
      </c>
      <c r="E110" s="10" t="s">
        <v>209</v>
      </c>
    </row>
    <row r="111" spans="2:5" x14ac:dyDescent="0.25">
      <c r="B111" s="10" t="s">
        <v>1601</v>
      </c>
      <c r="C111" s="10" t="str">
        <f t="shared" ca="1" si="2"/>
        <v>Transferts en capital à l'intérieur d'un groupe institutionnel</v>
      </c>
      <c r="D111" s="10" t="s">
        <v>1173</v>
      </c>
      <c r="E111" s="10" t="s">
        <v>176</v>
      </c>
    </row>
    <row r="112" spans="2:5" x14ac:dyDescent="0.25">
      <c r="B112" s="10" t="s">
        <v>2098</v>
      </c>
      <c r="C112" s="10" t="str">
        <f t="shared" ca="1" si="2"/>
        <v xml:space="preserve">Transferts en capital des administrations de sécurité sociale
</v>
      </c>
      <c r="D112" s="10" t="s">
        <v>1113</v>
      </c>
      <c r="E112" s="10" t="s">
        <v>1392</v>
      </c>
    </row>
    <row r="113" spans="2:5" x14ac:dyDescent="0.25">
      <c r="B113" s="10" t="s">
        <v>1602</v>
      </c>
      <c r="C113" s="10" t="str">
        <f t="shared" ca="1" si="2"/>
        <v>Transferts en capital des administrations publiques locales</v>
      </c>
      <c r="D113" s="10" t="s">
        <v>1178</v>
      </c>
      <c r="E113" s="10" t="s">
        <v>759</v>
      </c>
    </row>
    <row r="114" spans="2:5" x14ac:dyDescent="0.25">
      <c r="B114" s="10" t="s">
        <v>1603</v>
      </c>
      <c r="C114" s="10" t="str">
        <f t="shared" ca="1" si="2"/>
        <v>Transferts en capital d'autres groupes institutionnels (pouvoir fédéral, communautés, régions, commissions communautaires)</v>
      </c>
      <c r="D114" s="10" t="s">
        <v>1179</v>
      </c>
      <c r="E114" s="10" t="s">
        <v>771</v>
      </c>
    </row>
    <row r="115" spans="2:5" x14ac:dyDescent="0.25">
      <c r="B115" s="10" t="s">
        <v>1604</v>
      </c>
      <c r="C115" s="10" t="str">
        <f t="shared" ca="1" si="2"/>
        <v>Achats de terrains et de bâtiments dans le pays</v>
      </c>
      <c r="D115" s="10" t="s">
        <v>1180</v>
      </c>
      <c r="E115" s="10" t="s">
        <v>221</v>
      </c>
    </row>
    <row r="116" spans="2:5" x14ac:dyDescent="0.25">
      <c r="B116" s="10" t="s">
        <v>1605</v>
      </c>
      <c r="C116" s="10" t="str">
        <f t="shared" ca="1" si="2"/>
        <v>Constructions de bâtiments</v>
      </c>
      <c r="D116" s="10" t="s">
        <v>915</v>
      </c>
      <c r="E116" s="10" t="s">
        <v>228</v>
      </c>
    </row>
    <row r="117" spans="2:5" x14ac:dyDescent="0.25">
      <c r="B117" s="10" t="s">
        <v>1606</v>
      </c>
      <c r="C117" s="10" t="str">
        <f t="shared" ca="1" si="2"/>
        <v>Travaux routiers et hydrauliques</v>
      </c>
      <c r="D117" s="10" t="s">
        <v>1181</v>
      </c>
      <c r="E117" s="10" t="s">
        <v>231</v>
      </c>
    </row>
    <row r="118" spans="2:5" x14ac:dyDescent="0.25">
      <c r="B118" s="10" t="s">
        <v>1607</v>
      </c>
      <c r="C118" s="10" t="str">
        <f t="shared" ca="1" si="2"/>
        <v>Acquisitions d'autres biens d'investissement, y compris les biens incorporels</v>
      </c>
      <c r="D118" s="10" t="s">
        <v>1182</v>
      </c>
      <c r="E118" s="10" t="s">
        <v>236</v>
      </c>
    </row>
    <row r="119" spans="2:5" x14ac:dyDescent="0.25">
      <c r="B119" s="10" t="s">
        <v>1608</v>
      </c>
      <c r="C119" s="10" t="str">
        <f t="shared" ca="1" si="2"/>
        <v>Constitution de stocks</v>
      </c>
      <c r="D119" s="10" t="s">
        <v>925</v>
      </c>
      <c r="E119" s="10" t="s">
        <v>253</v>
      </c>
    </row>
    <row r="120" spans="2:5" x14ac:dyDescent="0.25">
      <c r="B120" s="10" t="s">
        <v>1609</v>
      </c>
      <c r="C120" s="10" t="str">
        <f t="shared" ca="1" si="2"/>
        <v>Ventes de biens immobiliers dans le pays</v>
      </c>
      <c r="D120" s="10" t="s">
        <v>1183</v>
      </c>
      <c r="E120" s="10" t="s">
        <v>783</v>
      </c>
    </row>
    <row r="121" spans="2:5" x14ac:dyDescent="0.25">
      <c r="B121" s="10" t="s">
        <v>1610</v>
      </c>
      <c r="C121" s="10" t="str">
        <f t="shared" ca="1" si="2"/>
        <v>Ventes d'autres biens d'investissement, y compris les biens incorporels</v>
      </c>
      <c r="D121" s="10" t="s">
        <v>1184</v>
      </c>
      <c r="E121" s="10" t="s">
        <v>790</v>
      </c>
    </row>
    <row r="122" spans="2:5" x14ac:dyDescent="0.25">
      <c r="B122" s="10" t="s">
        <v>1611</v>
      </c>
      <c r="C122" s="10" t="str">
        <f t="shared" ca="1" si="2"/>
        <v>Réduction des stocks</v>
      </c>
      <c r="D122" s="10" t="s">
        <v>884</v>
      </c>
      <c r="E122" s="10" t="s">
        <v>800</v>
      </c>
    </row>
    <row r="123" spans="2:5" x14ac:dyDescent="0.25">
      <c r="B123" s="10" t="s">
        <v>1612</v>
      </c>
      <c r="C123" s="10" t="str">
        <f t="shared" ca="1" si="2"/>
        <v>Octrois de crédits aux et participations dans les entreprises et institutions financières et autres produits financiers</v>
      </c>
      <c r="D123" s="10" t="s">
        <v>927</v>
      </c>
      <c r="E123" s="10" t="s">
        <v>256</v>
      </c>
    </row>
    <row r="124" spans="2:5" x14ac:dyDescent="0.25">
      <c r="B124" s="10" t="s">
        <v>2099</v>
      </c>
      <c r="C124" s="10" t="str">
        <f t="shared" ca="1" si="2"/>
        <v>Octrois de crédits aux ASBL au service des ménages</v>
      </c>
      <c r="D124" s="10" t="s">
        <v>1129</v>
      </c>
      <c r="E124" s="10" t="s">
        <v>1528</v>
      </c>
    </row>
    <row r="125" spans="2:5" x14ac:dyDescent="0.25">
      <c r="B125" s="10" t="s">
        <v>2100</v>
      </c>
      <c r="C125" s="10" t="str">
        <f t="shared" ca="1" si="2"/>
        <v>Octrois de crédits aux ménages</v>
      </c>
      <c r="D125" s="10" t="s">
        <v>1269</v>
      </c>
      <c r="E125" s="10" t="s">
        <v>1529</v>
      </c>
    </row>
    <row r="126" spans="2:5" x14ac:dyDescent="0.25">
      <c r="B126" s="10" t="s">
        <v>1613</v>
      </c>
      <c r="C126" s="10" t="str">
        <f t="shared" ca="1" si="2"/>
        <v>Octrois de crédits et participations à l'étranger</v>
      </c>
      <c r="D126" s="10" t="s">
        <v>1185</v>
      </c>
      <c r="E126" s="10" t="s">
        <v>272</v>
      </c>
    </row>
    <row r="127" spans="2:5" x14ac:dyDescent="0.25">
      <c r="B127" s="10" t="s">
        <v>1614</v>
      </c>
      <c r="C127" s="10" t="str">
        <f t="shared" ca="1" si="2"/>
        <v>Octrois de crédits et prises de participations à l'intérieur du secteur des administrations publiques</v>
      </c>
      <c r="D127" s="10" t="s">
        <v>1193</v>
      </c>
      <c r="E127" s="10" t="s">
        <v>283</v>
      </c>
    </row>
    <row r="128" spans="2:5" x14ac:dyDescent="0.25">
      <c r="B128" s="10" t="s">
        <v>1615</v>
      </c>
      <c r="C128" s="10" t="str">
        <f t="shared" ca="1" si="2"/>
        <v>Remboursements de crédits par et liquidations de participations dans les entreprises et institutions financières et autres produits financiers</v>
      </c>
      <c r="D128" s="10" t="s">
        <v>886</v>
      </c>
      <c r="E128" s="10" t="s">
        <v>803</v>
      </c>
    </row>
    <row r="129" spans="2:5" x14ac:dyDescent="0.25">
      <c r="B129" s="10" t="s">
        <v>1616</v>
      </c>
      <c r="C129" s="10" t="str">
        <f t="shared" ca="1" si="2"/>
        <v>Remboursements de crédits par les ASBL au service des ménages et par les ménages</v>
      </c>
      <c r="D129" s="10" t="s">
        <v>1186</v>
      </c>
      <c r="E129" s="10" t="s">
        <v>811</v>
      </c>
    </row>
    <row r="130" spans="2:5" x14ac:dyDescent="0.25">
      <c r="B130" s="10" t="s">
        <v>1617</v>
      </c>
      <c r="C130" s="10" t="str">
        <f t="shared" ca="1" si="2"/>
        <v>Remboursements de crédits par et liquidations de participations à l'étranger</v>
      </c>
      <c r="D130" s="10" t="s">
        <v>1194</v>
      </c>
      <c r="E130" s="10" t="s">
        <v>814</v>
      </c>
    </row>
    <row r="131" spans="2:5" x14ac:dyDescent="0.25">
      <c r="B131" s="10" t="s">
        <v>1618</v>
      </c>
      <c r="C131" s="10" t="str">
        <f t="shared" ca="1" si="2"/>
        <v>Remboursements de crédits et liquidations de participations à l'intérieur du secteur des administrations publiques</v>
      </c>
      <c r="D131" s="10" t="s">
        <v>1195</v>
      </c>
      <c r="E131" s="10" t="s">
        <v>825</v>
      </c>
    </row>
    <row r="132" spans="2:5" x14ac:dyDescent="0.25">
      <c r="B132" s="10" t="s">
        <v>1619</v>
      </c>
      <c r="C132" s="10" t="str">
        <f t="shared" ca="1" si="2"/>
        <v>Remboursements d'emprunts émis à plus d'un an</v>
      </c>
      <c r="D132" s="10" t="s">
        <v>1187</v>
      </c>
      <c r="E132" s="10" t="s">
        <v>305</v>
      </c>
    </row>
    <row r="133" spans="2:5" x14ac:dyDescent="0.25">
      <c r="B133" s="10" t="s">
        <v>1620</v>
      </c>
      <c r="C133" s="10" t="str">
        <f t="shared" ca="1" si="2"/>
        <v>Démonétisations</v>
      </c>
      <c r="D133" s="10" t="s">
        <v>928</v>
      </c>
      <c r="E133" s="10" t="s">
        <v>310</v>
      </c>
    </row>
    <row r="134" spans="2:5" x14ac:dyDescent="0.25">
      <c r="B134" s="10" t="s">
        <v>1621</v>
      </c>
      <c r="C134" s="10" t="str">
        <f t="shared" ca="1" si="2"/>
        <v>Réduction de fonds propres</v>
      </c>
      <c r="D134" s="10" t="s">
        <v>929</v>
      </c>
      <c r="E134" s="10" t="s">
        <v>311</v>
      </c>
    </row>
    <row r="135" spans="2:5" x14ac:dyDescent="0.25">
      <c r="B135" s="10" t="s">
        <v>3666</v>
      </c>
      <c r="C135" s="10" t="str">
        <f t="shared" ca="1" si="2"/>
        <v>Remboursements d'avances</v>
      </c>
      <c r="D135" s="121" t="s">
        <v>3660</v>
      </c>
      <c r="E135" s="121" t="s">
        <v>3661</v>
      </c>
    </row>
    <row r="136" spans="2:5" x14ac:dyDescent="0.25">
      <c r="B136" s="10" t="s">
        <v>1622</v>
      </c>
      <c r="C136" s="10" t="str">
        <f t="shared" ca="1" si="2"/>
        <v>Produits des emprunts émis à plus d'un an</v>
      </c>
      <c r="D136" s="10" t="s">
        <v>1188</v>
      </c>
      <c r="E136" s="10" t="s">
        <v>845</v>
      </c>
    </row>
    <row r="137" spans="2:5" x14ac:dyDescent="0.25">
      <c r="B137" s="10" t="s">
        <v>1623</v>
      </c>
      <c r="C137" s="10" t="str">
        <f t="shared" ca="1" si="2"/>
        <v>Monétisations</v>
      </c>
      <c r="D137" s="10" t="s">
        <v>888</v>
      </c>
      <c r="E137" s="10" t="s">
        <v>850</v>
      </c>
    </row>
    <row r="138" spans="2:5" x14ac:dyDescent="0.25">
      <c r="B138" s="10" t="s">
        <v>1624</v>
      </c>
      <c r="C138" s="10" t="str">
        <f t="shared" ca="1" si="2"/>
        <v>Apport de fonds propres</v>
      </c>
      <c r="D138" s="10" t="s">
        <v>889</v>
      </c>
      <c r="E138" s="10" t="s">
        <v>851</v>
      </c>
    </row>
    <row r="139" spans="2:5" x14ac:dyDescent="0.25">
      <c r="B139" s="10" t="s">
        <v>3667</v>
      </c>
      <c r="C139" s="10" t="str">
        <f t="shared" ca="1" si="2"/>
        <v>Produit des avances</v>
      </c>
      <c r="D139" s="121" t="s">
        <v>3658</v>
      </c>
      <c r="E139" s="121" t="s">
        <v>3657</v>
      </c>
    </row>
    <row r="140" spans="2:5" x14ac:dyDescent="0.25">
      <c r="B140" s="10" t="s">
        <v>1625</v>
      </c>
      <c r="C140" s="10" t="str">
        <f t="shared" ca="1" si="2"/>
        <v>Dépenses à ventiler entre les groupes principaux 1 à 9</v>
      </c>
      <c r="D140" s="10" t="s">
        <v>1190</v>
      </c>
      <c r="E140" s="10" t="s">
        <v>1447</v>
      </c>
    </row>
    <row r="141" spans="2:5" x14ac:dyDescent="0.25">
      <c r="B141" s="10" t="s">
        <v>2104</v>
      </c>
      <c r="C141" s="10" t="str">
        <f t="shared" ca="1" si="2"/>
        <v>Non utilisé</v>
      </c>
      <c r="D141" s="10" t="s">
        <v>989</v>
      </c>
      <c r="E141" s="10" t="s">
        <v>933</v>
      </c>
    </row>
    <row r="142" spans="2:5" x14ac:dyDescent="0.25">
      <c r="B142" s="10" t="s">
        <v>1626</v>
      </c>
      <c r="C142" s="10" t="str">
        <f t="shared" ca="1" si="2"/>
        <v>Annuités en matière de leasings financiers</v>
      </c>
      <c r="D142" s="10" t="s">
        <v>1004</v>
      </c>
      <c r="E142" s="10" t="s">
        <v>1289</v>
      </c>
    </row>
    <row r="143" spans="2:5" x14ac:dyDescent="0.25">
      <c r="B143" s="10" t="s">
        <v>1627</v>
      </c>
      <c r="C143" s="10" t="str">
        <f t="shared" ca="1" si="2"/>
        <v>Recettes à ventiler entre les groupes principaux 1 à 9</v>
      </c>
      <c r="D143" s="10" t="s">
        <v>1191</v>
      </c>
      <c r="E143" s="10" t="s">
        <v>1434</v>
      </c>
    </row>
    <row r="144" spans="2:5" x14ac:dyDescent="0.25">
      <c r="B144" s="10" t="s">
        <v>2105</v>
      </c>
      <c r="C144" s="10" t="str">
        <f t="shared" ca="1" si="2"/>
        <v>Non utilisé</v>
      </c>
      <c r="D144" s="10" t="s">
        <v>989</v>
      </c>
      <c r="E144" s="10" t="s">
        <v>933</v>
      </c>
    </row>
    <row r="145" spans="2:5" x14ac:dyDescent="0.25">
      <c r="B145" s="10" t="s">
        <v>1628</v>
      </c>
      <c r="C145" s="10" t="str">
        <f t="shared" ca="1" si="2"/>
        <v>Rémunération suivant les barèmes</v>
      </c>
      <c r="D145" s="10" t="s">
        <v>1006</v>
      </c>
      <c r="E145" s="10" t="s">
        <v>1291</v>
      </c>
    </row>
    <row r="146" spans="2:5" x14ac:dyDescent="0.25">
      <c r="B146" s="10" t="s">
        <v>1629</v>
      </c>
      <c r="C146" s="10" t="str">
        <f t="shared" ca="1" si="2"/>
        <v>Autres éléments de la rémunération</v>
      </c>
      <c r="D146" s="10" t="s">
        <v>1192</v>
      </c>
      <c r="E146" s="10" t="s">
        <v>1433</v>
      </c>
    </row>
    <row r="147" spans="2:5" x14ac:dyDescent="0.25">
      <c r="B147" s="10" t="s">
        <v>1630</v>
      </c>
      <c r="C147" s="10" t="str">
        <f t="shared" ca="1" si="2"/>
        <v>Cotisations sociales à charge des employeurs, versées à des institutions ou fonds</v>
      </c>
      <c r="D147" s="10" t="s">
        <v>1277</v>
      </c>
      <c r="E147" s="10" t="s">
        <v>1292</v>
      </c>
    </row>
    <row r="148" spans="2:5" x14ac:dyDescent="0.25">
      <c r="B148" s="10" t="s">
        <v>1631</v>
      </c>
      <c r="C148" s="10" t="str">
        <f t="shared" ca="1" si="2"/>
        <v>Allocations directes</v>
      </c>
      <c r="D148" s="10" t="s">
        <v>1007</v>
      </c>
      <c r="E148" s="10" t="s">
        <v>1293</v>
      </c>
    </row>
    <row r="149" spans="2:5" x14ac:dyDescent="0.25">
      <c r="B149" s="10" t="s">
        <v>1632</v>
      </c>
      <c r="C149" s="10" t="str">
        <f t="shared" ca="1" si="2"/>
        <v>Paiement maintenu du salaire</v>
      </c>
      <c r="D149" s="10" t="s">
        <v>1008</v>
      </c>
      <c r="E149" s="10" t="s">
        <v>1294</v>
      </c>
    </row>
    <row r="150" spans="2:5" x14ac:dyDescent="0.25">
      <c r="B150" s="10" t="s">
        <v>1633</v>
      </c>
      <c r="C150" s="10" t="str">
        <f t="shared" ca="1" si="2"/>
        <v>Pensions du personnel des administrations publiques</v>
      </c>
      <c r="D150" s="10" t="s">
        <v>1009</v>
      </c>
      <c r="E150" s="10" t="s">
        <v>1438</v>
      </c>
    </row>
    <row r="151" spans="2:5" x14ac:dyDescent="0.25">
      <c r="B151" s="10" t="s">
        <v>1634</v>
      </c>
      <c r="C151" s="10" t="str">
        <f t="shared" ca="1" si="2"/>
        <v>Salaire en nature</v>
      </c>
      <c r="D151" s="10" t="s">
        <v>1278</v>
      </c>
      <c r="E151" s="10" t="s">
        <v>1435</v>
      </c>
    </row>
    <row r="152" spans="2:5" x14ac:dyDescent="0.25">
      <c r="B152" s="10" t="s">
        <v>1635</v>
      </c>
      <c r="C152" s="10" t="str">
        <f t="shared" ca="1" si="2"/>
        <v>Frais généraux de fonctionnement payés à des secteurs autres que le secteur des administrations publiques</v>
      </c>
      <c r="D152" s="10" t="s">
        <v>2166</v>
      </c>
      <c r="E152" s="10" t="s">
        <v>2232</v>
      </c>
    </row>
    <row r="153" spans="2:5" x14ac:dyDescent="0.25">
      <c r="B153" s="10" t="s">
        <v>1636</v>
      </c>
      <c r="C153" s="10" t="str">
        <f t="shared" ca="1" si="2"/>
        <v>Locations de bâtiments payées à des secteurs autres que le secteur des administrations publiques</v>
      </c>
      <c r="D153" s="10" t="s">
        <v>2167</v>
      </c>
      <c r="E153" s="10" t="s">
        <v>2233</v>
      </c>
    </row>
    <row r="154" spans="2:5" x14ac:dyDescent="0.25">
      <c r="B154" s="10" t="s">
        <v>1637</v>
      </c>
      <c r="C154" s="10" t="str">
        <f t="shared" ca="1" si="2"/>
        <v>Frais généraux de fonctionnement payés à l'intérieur du secteur des administrations publiques</v>
      </c>
      <c r="D154" s="10" t="s">
        <v>2168</v>
      </c>
      <c r="E154" s="10" t="s">
        <v>2234</v>
      </c>
    </row>
    <row r="155" spans="2:5" x14ac:dyDescent="0.25">
      <c r="B155" s="10" t="s">
        <v>1638</v>
      </c>
      <c r="C155" s="10" t="str">
        <f t="shared" ca="1" si="2"/>
        <v>Locations de bâtiments payées à l'intérieur du secteur des administrations publiques</v>
      </c>
      <c r="D155" s="10" t="s">
        <v>2169</v>
      </c>
      <c r="E155" s="10" t="s">
        <v>2235</v>
      </c>
    </row>
    <row r="156" spans="2:5" x14ac:dyDescent="0.25">
      <c r="B156" s="10" t="s">
        <v>1639</v>
      </c>
      <c r="C156" s="10" t="str">
        <f t="shared" ref="C156:C218" ca="1" si="3">OFFSET(C156,0,rngLanguageIndex)</f>
        <v>Impôts payés à des sous-secteurs du secteur des administrations publiques</v>
      </c>
      <c r="D156" s="10" t="s">
        <v>1010</v>
      </c>
      <c r="E156" s="10" t="s">
        <v>1439</v>
      </c>
    </row>
    <row r="157" spans="2:5" x14ac:dyDescent="0.25">
      <c r="B157" s="10" t="s">
        <v>1640</v>
      </c>
      <c r="C157" s="10" t="str">
        <f t="shared" ca="1" si="3"/>
        <v>Achats de biens militaires durables ne participant pas à la formation brute de capital fixe (armes de guerre et assimilées)</v>
      </c>
      <c r="D157" s="10" t="s">
        <v>1196</v>
      </c>
      <c r="E157" s="10" t="s">
        <v>1436</v>
      </c>
    </row>
    <row r="158" spans="2:5" x14ac:dyDescent="0.25">
      <c r="B158" s="10" t="s">
        <v>1641</v>
      </c>
      <c r="C158" s="10" t="str">
        <f t="shared" ca="1" si="3"/>
        <v>Frais payés à des secteurs autres que le secteur des administrations publiques</v>
      </c>
      <c r="D158" s="10" t="s">
        <v>1011</v>
      </c>
      <c r="E158" s="10" t="s">
        <v>1295</v>
      </c>
    </row>
    <row r="159" spans="2:5" x14ac:dyDescent="0.25">
      <c r="B159" s="10" t="s">
        <v>1642</v>
      </c>
      <c r="C159" s="10" t="str">
        <f t="shared" ca="1" si="3"/>
        <v>Frais payés à l'intérieur du secteur des administrations publiques</v>
      </c>
      <c r="D159" s="10" t="s">
        <v>1197</v>
      </c>
      <c r="E159" s="10" t="s">
        <v>1437</v>
      </c>
    </row>
    <row r="160" spans="2:5" x14ac:dyDescent="0.25">
      <c r="B160" s="10" t="s">
        <v>1643</v>
      </c>
      <c r="C160" s="10" t="str">
        <f t="shared" ca="1" si="3"/>
        <v>Ventes de biens non durables et de services aux entreprises</v>
      </c>
      <c r="D160" s="10" t="s">
        <v>2294</v>
      </c>
      <c r="E160" s="10" t="s">
        <v>2342</v>
      </c>
    </row>
    <row r="161" spans="2:5" x14ac:dyDescent="0.25">
      <c r="B161" s="10" t="s">
        <v>1644</v>
      </c>
      <c r="C161" s="10" t="str">
        <f t="shared" ca="1" si="3"/>
        <v>Ventes de biens non durables et de services aux ASBL au service des ménages et aux ménages</v>
      </c>
      <c r="D161" s="10" t="s">
        <v>2295</v>
      </c>
      <c r="E161" s="10" t="s">
        <v>2343</v>
      </c>
    </row>
    <row r="162" spans="2:5" x14ac:dyDescent="0.25">
      <c r="B162" s="10" t="s">
        <v>1645</v>
      </c>
      <c r="C162" s="10" t="str">
        <f t="shared" ca="1" si="3"/>
        <v>Ventes de biens non durables et de services à l'étranger</v>
      </c>
      <c r="D162" s="10" t="s">
        <v>2296</v>
      </c>
      <c r="E162" s="10" t="s">
        <v>2344</v>
      </c>
    </row>
    <row r="163" spans="2:5" x14ac:dyDescent="0.25">
      <c r="B163" s="10" t="s">
        <v>1646</v>
      </c>
      <c r="C163" s="10" t="str">
        <f t="shared" ca="1" si="3"/>
        <v>Ventes de biens non durables et de services à l'intérieur du secteur des administrations publiques</v>
      </c>
      <c r="D163" s="10" t="s">
        <v>1198</v>
      </c>
      <c r="E163" s="10" t="s">
        <v>633</v>
      </c>
    </row>
    <row r="164" spans="2:5" x14ac:dyDescent="0.25">
      <c r="B164" s="10" t="s">
        <v>1647</v>
      </c>
      <c r="C164" s="10" t="str">
        <f t="shared" ca="1" si="3"/>
        <v>Ventes de biens militaires durables ne participant pas à la formation brute de capital fixe (armes de guerre et assimilées)</v>
      </c>
      <c r="D164" s="10" t="s">
        <v>1199</v>
      </c>
      <c r="E164" s="10" t="s">
        <v>1448</v>
      </c>
    </row>
    <row r="165" spans="2:5" x14ac:dyDescent="0.25">
      <c r="B165" s="10" t="s">
        <v>1648</v>
      </c>
      <c r="C165" s="10" t="str">
        <f t="shared" ca="1" si="3"/>
        <v>Recettes d'autres secteurs que le secteur des administrations publiques</v>
      </c>
      <c r="D165" s="10" t="s">
        <v>1012</v>
      </c>
      <c r="E165" s="10" t="s">
        <v>1296</v>
      </c>
    </row>
    <row r="166" spans="2:5" x14ac:dyDescent="0.25">
      <c r="B166" s="10" t="s">
        <v>1649</v>
      </c>
      <c r="C166" s="10" t="str">
        <f t="shared" ca="1" si="3"/>
        <v>Recettes à l'intérieur du secteur des administrations publiques</v>
      </c>
      <c r="D166" s="10" t="s">
        <v>1200</v>
      </c>
      <c r="E166" s="10" t="s">
        <v>1440</v>
      </c>
    </row>
    <row r="167" spans="2:5" x14ac:dyDescent="0.25">
      <c r="B167" s="10" t="s">
        <v>1650</v>
      </c>
      <c r="C167" s="10" t="str">
        <f t="shared" ca="1" si="3"/>
        <v>Production de biens d'investissement en régie propre</v>
      </c>
      <c r="D167" s="10" t="s">
        <v>854</v>
      </c>
      <c r="E167" s="10" t="s">
        <v>637</v>
      </c>
    </row>
    <row r="168" spans="2:5" x14ac:dyDescent="0.25">
      <c r="B168" s="10" t="s">
        <v>1651</v>
      </c>
      <c r="C168" s="10" t="str">
        <f t="shared" ca="1" si="3"/>
        <v>Charges d'intérêt de la dette publique en euros</v>
      </c>
      <c r="D168" s="10" t="s">
        <v>893</v>
      </c>
      <c r="E168" s="10" t="s">
        <v>35</v>
      </c>
    </row>
    <row r="169" spans="2:5" x14ac:dyDescent="0.25">
      <c r="B169" s="10" t="s">
        <v>1652</v>
      </c>
      <c r="C169" s="10" t="str">
        <f t="shared" ca="1" si="3"/>
        <v>Charges d'intérêt de la dette publique en monnaies étrangères</v>
      </c>
      <c r="D169" s="10" t="s">
        <v>894</v>
      </c>
      <c r="E169" s="10" t="s">
        <v>37</v>
      </c>
    </row>
    <row r="170" spans="2:5" x14ac:dyDescent="0.25">
      <c r="B170" s="10" t="s">
        <v>1653</v>
      </c>
      <c r="C170" s="10" t="str">
        <f t="shared" ca="1" si="3"/>
        <v>Charges d'intérêt de la dette à l'intérieur du secteur des administrations publiques</v>
      </c>
      <c r="D170" s="10" t="s">
        <v>1013</v>
      </c>
      <c r="E170" s="10" t="s">
        <v>1297</v>
      </c>
    </row>
    <row r="171" spans="2:5" x14ac:dyDescent="0.25">
      <c r="B171" s="10" t="s">
        <v>1654</v>
      </c>
      <c r="C171" s="10" t="str">
        <f t="shared" ca="1" si="3"/>
        <v>Intérêts de la dette commerciale</v>
      </c>
      <c r="D171" s="10" t="s">
        <v>895</v>
      </c>
      <c r="E171" s="10" t="s">
        <v>40</v>
      </c>
    </row>
    <row r="172" spans="2:5" x14ac:dyDescent="0.25">
      <c r="B172" s="10" t="s">
        <v>1655</v>
      </c>
      <c r="C172" s="10" t="str">
        <f t="shared" ca="1" si="3"/>
        <v>Intérêts sur leasings financiers</v>
      </c>
      <c r="D172" s="10" t="s">
        <v>896</v>
      </c>
      <c r="E172" s="10" t="s">
        <v>42</v>
      </c>
    </row>
    <row r="173" spans="2:5" x14ac:dyDescent="0.25">
      <c r="B173" s="10" t="s">
        <v>1656</v>
      </c>
      <c r="C173" s="10" t="str">
        <f t="shared" ca="1" si="3"/>
        <v>Autres intérêts</v>
      </c>
      <c r="D173" s="10" t="s">
        <v>897</v>
      </c>
      <c r="E173" s="10" t="s">
        <v>44</v>
      </c>
    </row>
    <row r="174" spans="2:5" x14ac:dyDescent="0.25">
      <c r="B174" s="10" t="s">
        <v>2106</v>
      </c>
      <c r="C174" s="10" t="str">
        <f t="shared" ca="1" si="3"/>
        <v>Non utilisé</v>
      </c>
      <c r="D174" s="10" t="s">
        <v>989</v>
      </c>
      <c r="E174" s="10" t="s">
        <v>933</v>
      </c>
    </row>
    <row r="175" spans="2:5" x14ac:dyDescent="0.25">
      <c r="B175" s="10" t="s">
        <v>1657</v>
      </c>
      <c r="C175" s="10" t="str">
        <f t="shared" ca="1" si="3"/>
        <v>Paiements à d'autres secteurs que le secteur des administrations publiques</v>
      </c>
      <c r="D175" s="10" t="s">
        <v>1014</v>
      </c>
      <c r="E175" s="10" t="s">
        <v>1298</v>
      </c>
    </row>
    <row r="176" spans="2:5" x14ac:dyDescent="0.25">
      <c r="B176" s="10" t="s">
        <v>1658</v>
      </c>
      <c r="C176" s="10" t="str">
        <f t="shared" ca="1" si="3"/>
        <v>Paiements à l'intérieur du secteur des administrations publiques</v>
      </c>
      <c r="D176" s="10" t="s">
        <v>1015</v>
      </c>
      <c r="E176" s="10" t="s">
        <v>1299</v>
      </c>
    </row>
    <row r="177" spans="2:5" x14ac:dyDescent="0.25">
      <c r="B177" s="10" t="s">
        <v>1659</v>
      </c>
      <c r="C177" s="10" t="str">
        <f t="shared" ca="1" si="3"/>
        <v>Dividendes distribués</v>
      </c>
      <c r="D177" s="10" t="s">
        <v>898</v>
      </c>
      <c r="E177" s="10" t="s">
        <v>48</v>
      </c>
    </row>
    <row r="178" spans="2:5" x14ac:dyDescent="0.25">
      <c r="B178" s="10" t="s">
        <v>1660</v>
      </c>
      <c r="C178" s="10" t="str">
        <f t="shared" ca="1" si="3"/>
        <v>Perception d'intérêts d'autres secteurs que le secteur des administrations publiques</v>
      </c>
      <c r="D178" s="10" t="s">
        <v>1016</v>
      </c>
      <c r="E178" s="10" t="s">
        <v>1300</v>
      </c>
    </row>
    <row r="179" spans="2:5" x14ac:dyDescent="0.25">
      <c r="B179" s="10" t="s">
        <v>1661</v>
      </c>
      <c r="C179" s="10" t="str">
        <f t="shared" ca="1" si="3"/>
        <v>Perception d'intérêts à l'intérieur du secteur des administrations publiques</v>
      </c>
      <c r="D179" s="10" t="s">
        <v>1201</v>
      </c>
      <c r="E179" s="10" t="s">
        <v>1441</v>
      </c>
    </row>
    <row r="180" spans="2:5" x14ac:dyDescent="0.25">
      <c r="B180" s="10" t="s">
        <v>1662</v>
      </c>
      <c r="C180" s="10" t="str">
        <f t="shared" ca="1" si="3"/>
        <v>Entreprises publiques non financières ayant la personnalité juridique</v>
      </c>
      <c r="D180" s="10" t="s">
        <v>1202</v>
      </c>
      <c r="E180" s="10" t="s">
        <v>1442</v>
      </c>
    </row>
    <row r="181" spans="2:5" x14ac:dyDescent="0.25">
      <c r="B181" s="10" t="s">
        <v>1663</v>
      </c>
      <c r="C181" s="10" t="str">
        <f t="shared" ca="1" si="3"/>
        <v>Entreprises publiques non financières sans personnalité juridique</v>
      </c>
      <c r="D181" s="10" t="s">
        <v>1203</v>
      </c>
      <c r="E181" s="10" t="s">
        <v>1443</v>
      </c>
    </row>
    <row r="182" spans="2:5" x14ac:dyDescent="0.25">
      <c r="B182" s="10" t="s">
        <v>1664</v>
      </c>
      <c r="C182" s="10" t="str">
        <f t="shared" ca="1" si="3"/>
        <v>Institutions publiques de crédit ayant la personnalité juridique</v>
      </c>
      <c r="D182" s="10" t="s">
        <v>1204</v>
      </c>
      <c r="E182" s="10" t="s">
        <v>1444</v>
      </c>
    </row>
    <row r="183" spans="2:5" x14ac:dyDescent="0.25">
      <c r="B183" s="10" t="s">
        <v>1665</v>
      </c>
      <c r="C183" s="10" t="str">
        <f t="shared" ca="1" si="3"/>
        <v>Institutions publiques de crédit sans personnalité juridique</v>
      </c>
      <c r="D183" s="10" t="s">
        <v>1205</v>
      </c>
      <c r="E183" s="10" t="s">
        <v>1445</v>
      </c>
    </row>
    <row r="184" spans="2:5" x14ac:dyDescent="0.25">
      <c r="B184" s="10" t="s">
        <v>1666</v>
      </c>
      <c r="C184" s="10" t="str">
        <f t="shared" ca="1" si="3"/>
        <v>Sociétés publiques d'assurance</v>
      </c>
      <c r="D184" s="10" t="s">
        <v>1206</v>
      </c>
      <c r="E184" s="10" t="s">
        <v>1446</v>
      </c>
    </row>
    <row r="185" spans="2:5" x14ac:dyDescent="0.25">
      <c r="B185" s="10" t="s">
        <v>1667</v>
      </c>
      <c r="C185" s="10" t="str">
        <f t="shared" ca="1" si="3"/>
        <v>Concessions</v>
      </c>
      <c r="D185" s="10" t="s">
        <v>1017</v>
      </c>
      <c r="E185" s="10" t="s">
        <v>1301</v>
      </c>
    </row>
    <row r="186" spans="2:5" x14ac:dyDescent="0.25">
      <c r="B186" s="10" t="s">
        <v>1668</v>
      </c>
      <c r="C186" s="10" t="str">
        <f t="shared" ca="1" si="3"/>
        <v>Dividendes reçus</v>
      </c>
      <c r="D186" s="10" t="s">
        <v>1018</v>
      </c>
      <c r="E186" s="10" t="s">
        <v>1302</v>
      </c>
    </row>
    <row r="187" spans="2:5" x14ac:dyDescent="0.25">
      <c r="B187" s="10" t="s">
        <v>1669</v>
      </c>
      <c r="C187" s="10" t="str">
        <f t="shared" ca="1" si="3"/>
        <v>Locations de terres</v>
      </c>
      <c r="D187" s="10" t="s">
        <v>1149</v>
      </c>
      <c r="E187" s="10" t="s">
        <v>1303</v>
      </c>
    </row>
    <row r="188" spans="2:5" x14ac:dyDescent="0.25">
      <c r="B188" s="10" t="s">
        <v>1670</v>
      </c>
      <c r="C188" s="10" t="str">
        <f t="shared" ca="1" si="3"/>
        <v>Subventions réduisant les intérêts aux entreprises publiques</v>
      </c>
      <c r="D188" s="10" t="s">
        <v>1019</v>
      </c>
      <c r="E188" s="10" t="s">
        <v>1304</v>
      </c>
    </row>
    <row r="189" spans="2:5" x14ac:dyDescent="0.25">
      <c r="B189" s="10" t="s">
        <v>1671</v>
      </c>
      <c r="C189" s="10" t="str">
        <f t="shared" ca="1" si="3"/>
        <v>Subventions réduisant les intérêts aux autres entreprises</v>
      </c>
      <c r="D189" s="10" t="s">
        <v>1207</v>
      </c>
      <c r="E189" s="10" t="s">
        <v>1449</v>
      </c>
    </row>
    <row r="190" spans="2:5" x14ac:dyDescent="0.25">
      <c r="B190" s="10" t="s">
        <v>1672</v>
      </c>
      <c r="C190" s="10" t="str">
        <f t="shared" ca="1" si="3"/>
        <v>Subventions en matière de prix aux entreprises publiques</v>
      </c>
      <c r="D190" s="10" t="s">
        <v>1020</v>
      </c>
      <c r="E190" s="10" t="s">
        <v>1305</v>
      </c>
    </row>
    <row r="191" spans="2:5" x14ac:dyDescent="0.25">
      <c r="B191" s="10" t="s">
        <v>1673</v>
      </c>
      <c r="C191" s="10" t="str">
        <f t="shared" ca="1" si="3"/>
        <v>Autres subventions d'exploitation aux entreprises publiques</v>
      </c>
      <c r="D191" s="10" t="s">
        <v>1208</v>
      </c>
      <c r="E191" s="10" t="s">
        <v>1450</v>
      </c>
    </row>
    <row r="192" spans="2:5" x14ac:dyDescent="0.25">
      <c r="B192" s="10" t="s">
        <v>1674</v>
      </c>
      <c r="C192" s="10" t="str">
        <f t="shared" ca="1" si="3"/>
        <v>Subventions en matière de prix à des producteurs autres que les entreprises publiques</v>
      </c>
      <c r="D192" s="10" t="s">
        <v>1021</v>
      </c>
      <c r="E192" s="10" t="s">
        <v>1306</v>
      </c>
    </row>
    <row r="193" spans="2:5" x14ac:dyDescent="0.25">
      <c r="B193" s="10" t="s">
        <v>1675</v>
      </c>
      <c r="C193" s="10" t="str">
        <f t="shared" ca="1" si="3"/>
        <v>Autres subventions d'exploitation à des producteurs autres que les entreprises publiques</v>
      </c>
      <c r="D193" s="10" t="s">
        <v>1209</v>
      </c>
      <c r="E193" s="10" t="s">
        <v>1451</v>
      </c>
    </row>
    <row r="194" spans="2:5" x14ac:dyDescent="0.25">
      <c r="B194" s="10" t="s">
        <v>1676</v>
      </c>
      <c r="C194" s="10" t="str">
        <f t="shared" ca="1" si="3"/>
        <v>Réduction de cotisations patronales ciblées</v>
      </c>
      <c r="D194" s="10" t="s">
        <v>900</v>
      </c>
      <c r="E194" s="10" t="s">
        <v>58</v>
      </c>
    </row>
    <row r="195" spans="2:5" x14ac:dyDescent="0.25">
      <c r="B195" s="10" t="s">
        <v>1677</v>
      </c>
      <c r="C195" s="10" t="str">
        <f t="shared" ca="1" si="3"/>
        <v>Transferts de revenus, autres que des subventions d'exploitation, aux entreprises et institutions financières</v>
      </c>
      <c r="D195" s="10" t="s">
        <v>1210</v>
      </c>
      <c r="E195" s="10" t="s">
        <v>1307</v>
      </c>
    </row>
    <row r="196" spans="2:5" x14ac:dyDescent="0.25">
      <c r="B196" s="10" t="s">
        <v>1678</v>
      </c>
      <c r="C196" s="10" t="str">
        <f t="shared" ca="1" si="3"/>
        <v>Transferts de revenus aux ASBL au service des ménages</v>
      </c>
      <c r="D196" s="10" t="s">
        <v>1211</v>
      </c>
      <c r="E196" s="10" t="s">
        <v>1308</v>
      </c>
    </row>
    <row r="197" spans="2:5" x14ac:dyDescent="0.25">
      <c r="B197" s="10" t="s">
        <v>1679</v>
      </c>
      <c r="C197" s="10" t="str">
        <f t="shared" ca="1" si="3"/>
        <v>Pensions de veuves et orphelins du personnel des administrations publiques</v>
      </c>
      <c r="D197" s="10" t="s">
        <v>1022</v>
      </c>
      <c r="E197" s="10" t="s">
        <v>1309</v>
      </c>
    </row>
    <row r="198" spans="2:5" x14ac:dyDescent="0.25">
      <c r="B198" s="10" t="s">
        <v>1680</v>
      </c>
      <c r="C198" s="10" t="str">
        <f t="shared" ca="1" si="3"/>
        <v>Pensions de guerre</v>
      </c>
      <c r="D198" s="10" t="s">
        <v>1023</v>
      </c>
      <c r="E198" s="10" t="s">
        <v>1310</v>
      </c>
    </row>
    <row r="199" spans="2:5" x14ac:dyDescent="0.25">
      <c r="B199" s="10" t="s">
        <v>1681</v>
      </c>
      <c r="C199" s="10" t="str">
        <f t="shared" ca="1" si="3"/>
        <v>Autres prestations sociales en espèces</v>
      </c>
      <c r="D199" s="10" t="s">
        <v>2170</v>
      </c>
      <c r="E199" s="10" t="s">
        <v>2290</v>
      </c>
    </row>
    <row r="200" spans="2:5" x14ac:dyDescent="0.25">
      <c r="B200" s="10" t="s">
        <v>1682</v>
      </c>
      <c r="C200" s="10" t="str">
        <f t="shared" ca="1" si="3"/>
        <v>Autres prestations sociales en nature</v>
      </c>
      <c r="D200" s="10" t="s">
        <v>2171</v>
      </c>
      <c r="E200" s="10" t="s">
        <v>2291</v>
      </c>
    </row>
    <row r="201" spans="2:5" x14ac:dyDescent="0.25">
      <c r="B201" s="10" t="s">
        <v>1683</v>
      </c>
      <c r="C201" s="10" t="str">
        <f t="shared" ca="1" si="3"/>
        <v>Autres prestations en espèces aux ménages en tant que consommateurs</v>
      </c>
      <c r="D201" s="10" t="s">
        <v>2172</v>
      </c>
      <c r="E201" s="10" t="s">
        <v>2292</v>
      </c>
    </row>
    <row r="202" spans="2:5" x14ac:dyDescent="0.25">
      <c r="B202" s="10" t="s">
        <v>1684</v>
      </c>
      <c r="C202" s="10" t="str">
        <f t="shared" ca="1" si="3"/>
        <v>Autres prestations en nature aux ménages en tant que consommateurs</v>
      </c>
      <c r="D202" s="10" t="s">
        <v>2173</v>
      </c>
      <c r="E202" s="10" t="s">
        <v>2293</v>
      </c>
    </row>
    <row r="203" spans="2:5" x14ac:dyDescent="0.25">
      <c r="B203" s="10" t="s">
        <v>1685</v>
      </c>
      <c r="C203" s="10" t="str">
        <f t="shared" ca="1" si="3"/>
        <v>Autres prestations aux ménages en tant que producteurs</v>
      </c>
      <c r="D203" s="10" t="s">
        <v>1212</v>
      </c>
      <c r="E203" s="10" t="s">
        <v>1452</v>
      </c>
    </row>
    <row r="204" spans="2:5" x14ac:dyDescent="0.25">
      <c r="B204" s="10" t="s">
        <v>1686</v>
      </c>
      <c r="C204" s="10" t="str">
        <f t="shared" ca="1" si="3"/>
        <v>Aux institutions de l'UE</v>
      </c>
      <c r="D204" s="10" t="s">
        <v>1024</v>
      </c>
      <c r="E204" s="10" t="s">
        <v>1311</v>
      </c>
    </row>
    <row r="205" spans="2:5" x14ac:dyDescent="0.25">
      <c r="B205" s="10" t="s">
        <v>1687</v>
      </c>
      <c r="C205" s="10" t="str">
        <f t="shared" ca="1" si="3"/>
        <v>Aux pays membres de l'UE (administrations publiques)</v>
      </c>
      <c r="D205" s="10" t="s">
        <v>1025</v>
      </c>
      <c r="E205" s="10" t="s">
        <v>1312</v>
      </c>
    </row>
    <row r="206" spans="2:5" x14ac:dyDescent="0.25">
      <c r="B206" s="10" t="s">
        <v>1688</v>
      </c>
      <c r="C206" s="10" t="str">
        <f t="shared" ca="1" si="3"/>
        <v>Aux pays membres de l'UE (non-administrations publiques)</v>
      </c>
      <c r="D206" s="10" t="s">
        <v>1026</v>
      </c>
      <c r="E206" s="10" t="s">
        <v>1313</v>
      </c>
    </row>
    <row r="207" spans="2:5" x14ac:dyDescent="0.25">
      <c r="B207" s="10" t="s">
        <v>1689</v>
      </c>
      <c r="C207" s="10" t="str">
        <f t="shared" ca="1" si="3"/>
        <v>Aux institutions internationales autres que les institutions de l'UE</v>
      </c>
      <c r="D207" s="10" t="s">
        <v>1027</v>
      </c>
      <c r="E207" s="10" t="s">
        <v>1314</v>
      </c>
    </row>
    <row r="208" spans="2:5" x14ac:dyDescent="0.25">
      <c r="B208" s="10" t="s">
        <v>1690</v>
      </c>
      <c r="C208" s="10" t="str">
        <f t="shared" ca="1" si="3"/>
        <v>Aux pays autres que les pays membres de l'UE (administrations publiques)</v>
      </c>
      <c r="D208" s="10" t="s">
        <v>1028</v>
      </c>
      <c r="E208" s="10" t="s">
        <v>1315</v>
      </c>
    </row>
    <row r="209" spans="2:5" x14ac:dyDescent="0.25">
      <c r="B209" s="10" t="s">
        <v>1691</v>
      </c>
      <c r="C209" s="10" t="str">
        <f t="shared" ca="1" si="3"/>
        <v>Aux pays autres que les pays membres de l'UE (non-administrations publiques)</v>
      </c>
      <c r="D209" s="10" t="s">
        <v>1029</v>
      </c>
      <c r="E209" s="10" t="s">
        <v>1316</v>
      </c>
    </row>
    <row r="210" spans="2:5" x14ac:dyDescent="0.25">
      <c r="B210" s="10" t="s">
        <v>1692</v>
      </c>
      <c r="C210" s="10" t="str">
        <f t="shared" ca="1" si="3"/>
        <v>Taxes à l'importation</v>
      </c>
      <c r="D210" s="10" t="s">
        <v>1030</v>
      </c>
      <c r="E210" s="10" t="s">
        <v>1317</v>
      </c>
    </row>
    <row r="211" spans="2:5" x14ac:dyDescent="0.25">
      <c r="B211" s="10" t="s">
        <v>1693</v>
      </c>
      <c r="C211" s="10" t="str">
        <f t="shared" ca="1" si="3"/>
        <v>Droits d'accise et autres impôts sur la consommation</v>
      </c>
      <c r="D211" s="10" t="s">
        <v>1031</v>
      </c>
      <c r="E211" s="10" t="s">
        <v>1318</v>
      </c>
    </row>
    <row r="212" spans="2:5" x14ac:dyDescent="0.25">
      <c r="B212" s="10" t="s">
        <v>1694</v>
      </c>
      <c r="C212" s="10" t="str">
        <f t="shared" ca="1" si="3"/>
        <v>Taxe sur la valeur ajoutée</v>
      </c>
      <c r="D212" s="10" t="s">
        <v>1032</v>
      </c>
      <c r="E212" s="10" t="s">
        <v>1319</v>
      </c>
    </row>
    <row r="213" spans="2:5" x14ac:dyDescent="0.25">
      <c r="B213" s="10" t="s">
        <v>1695</v>
      </c>
      <c r="C213" s="10" t="str">
        <f t="shared" ca="1" si="3"/>
        <v>Droits d'enregistrement</v>
      </c>
      <c r="D213" s="10" t="s">
        <v>1033</v>
      </c>
      <c r="E213" s="10" t="s">
        <v>1320</v>
      </c>
    </row>
    <row r="214" spans="2:5" x14ac:dyDescent="0.25">
      <c r="B214" s="10" t="s">
        <v>1696</v>
      </c>
      <c r="C214" s="10" t="str">
        <f t="shared" ca="1" si="3"/>
        <v>Bénéfices des monopoles fiscaux des pouvoirs publics ou d'entreprises publiques à caractère de monopole</v>
      </c>
      <c r="D214" s="10" t="s">
        <v>1034</v>
      </c>
      <c r="E214" s="10" t="s">
        <v>1321</v>
      </c>
    </row>
    <row r="215" spans="2:5" x14ac:dyDescent="0.25">
      <c r="B215" s="10" t="s">
        <v>1697</v>
      </c>
      <c r="C215" s="10" t="str">
        <f t="shared" ca="1" si="3"/>
        <v>Taxe de circulation</v>
      </c>
      <c r="D215" s="10" t="s">
        <v>1035</v>
      </c>
      <c r="E215" s="10" t="s">
        <v>1322</v>
      </c>
    </row>
    <row r="216" spans="2:5" x14ac:dyDescent="0.25">
      <c r="B216" s="10" t="s">
        <v>1698</v>
      </c>
      <c r="C216" s="10" t="str">
        <f t="shared" ca="1" si="3"/>
        <v>Taxes sur la pollution</v>
      </c>
      <c r="D216" s="10" t="s">
        <v>1036</v>
      </c>
      <c r="E216" s="10" t="s">
        <v>1323</v>
      </c>
    </row>
    <row r="217" spans="2:5" x14ac:dyDescent="0.25">
      <c r="B217" s="10" t="s">
        <v>1699</v>
      </c>
      <c r="C217" s="10" t="str">
        <f t="shared" ca="1" si="3"/>
        <v>Taxes et impôts immobiliers, à l'exception du précompte immobilier</v>
      </c>
      <c r="D217" s="10" t="s">
        <v>857</v>
      </c>
      <c r="E217" s="10" t="s">
        <v>1324</v>
      </c>
    </row>
    <row r="218" spans="2:5" x14ac:dyDescent="0.25">
      <c r="B218" s="10" t="s">
        <v>1700</v>
      </c>
      <c r="C218" s="10" t="str">
        <f t="shared" ca="1" si="3"/>
        <v>Taxes diverses</v>
      </c>
      <c r="D218" s="10" t="s">
        <v>858</v>
      </c>
      <c r="E218" s="10" t="s">
        <v>658</v>
      </c>
    </row>
    <row r="219" spans="2:5" x14ac:dyDescent="0.25">
      <c r="B219" s="10" t="s">
        <v>1701</v>
      </c>
      <c r="C219" s="10" t="str">
        <f t="shared" ref="C219:C282" ca="1" si="4">OFFSET(C219,0,rngLanguageIndex)</f>
        <v>Impôts directs à charge des entreprises, institutions de crédit et sociétés d'assurance</v>
      </c>
      <c r="D219" s="10" t="s">
        <v>1037</v>
      </c>
      <c r="E219" s="10" t="s">
        <v>1325</v>
      </c>
    </row>
    <row r="220" spans="2:5" x14ac:dyDescent="0.25">
      <c r="B220" s="10" t="s">
        <v>1702</v>
      </c>
      <c r="C220" s="10" t="str">
        <f t="shared" ca="1" si="4"/>
        <v>Impôts directs à charge des ménages et des ASBL au service des ménages</v>
      </c>
      <c r="D220" s="10" t="s">
        <v>1038</v>
      </c>
      <c r="E220" s="10" t="s">
        <v>1326</v>
      </c>
    </row>
    <row r="221" spans="2:5" x14ac:dyDescent="0.25">
      <c r="B221" s="10" t="s">
        <v>1703</v>
      </c>
      <c r="C221" s="10" t="str">
        <f t="shared" ca="1" si="4"/>
        <v>Contributions sécurité sociale à charge des employeurs - pouvoirs publics</v>
      </c>
      <c r="D221" s="10" t="s">
        <v>1039</v>
      </c>
      <c r="E221" s="10" t="s">
        <v>1327</v>
      </c>
    </row>
    <row r="222" spans="2:5" x14ac:dyDescent="0.25">
      <c r="B222" s="10" t="s">
        <v>1704</v>
      </c>
      <c r="C222" s="10" t="str">
        <f t="shared" ca="1" si="4"/>
        <v>Contributions sécurité sociale à charge d'autres employeurs</v>
      </c>
      <c r="D222" s="10" t="s">
        <v>1213</v>
      </c>
      <c r="E222" s="10" t="s">
        <v>1328</v>
      </c>
    </row>
    <row r="223" spans="2:5" x14ac:dyDescent="0.25">
      <c r="B223" s="10" t="s">
        <v>1705</v>
      </c>
      <c r="C223" s="10" t="str">
        <f t="shared" ca="1" si="4"/>
        <v>Contributions sécurité sociale à charge des travailleurs</v>
      </c>
      <c r="D223" s="10" t="s">
        <v>1040</v>
      </c>
      <c r="E223" s="10" t="s">
        <v>1329</v>
      </c>
    </row>
    <row r="224" spans="2:5" x14ac:dyDescent="0.25">
      <c r="B224" s="10" t="s">
        <v>1706</v>
      </c>
      <c r="C224" s="10" t="str">
        <f t="shared" ca="1" si="4"/>
        <v>Retenues pour le Fonds des pensions de survie</v>
      </c>
      <c r="D224" s="10" t="s">
        <v>1041</v>
      </c>
      <c r="E224" s="10" t="s">
        <v>1330</v>
      </c>
    </row>
    <row r="225" spans="2:5" x14ac:dyDescent="0.25">
      <c r="B225" s="10" t="s">
        <v>1707</v>
      </c>
      <c r="C225" s="10" t="str">
        <f t="shared" ca="1" si="4"/>
        <v>Autres contributions de nature obligatoire</v>
      </c>
      <c r="D225" s="10" t="s">
        <v>1214</v>
      </c>
      <c r="E225" s="10" t="s">
        <v>1453</v>
      </c>
    </row>
    <row r="226" spans="2:5" x14ac:dyDescent="0.25">
      <c r="B226" s="10" t="s">
        <v>1708</v>
      </c>
      <c r="C226" s="10" t="str">
        <f t="shared" ca="1" si="4"/>
        <v>Des entreprises</v>
      </c>
      <c r="D226" s="10" t="s">
        <v>1042</v>
      </c>
      <c r="E226" s="10" t="s">
        <v>1331</v>
      </c>
    </row>
    <row r="227" spans="2:5" x14ac:dyDescent="0.25">
      <c r="B227" s="10" t="s">
        <v>1709</v>
      </c>
      <c r="C227" s="10" t="str">
        <f t="shared" ca="1" si="4"/>
        <v>Des institutions de crédit</v>
      </c>
      <c r="D227" s="10" t="s">
        <v>1043</v>
      </c>
      <c r="E227" s="10" t="s">
        <v>1372</v>
      </c>
    </row>
    <row r="228" spans="2:5" x14ac:dyDescent="0.25">
      <c r="B228" s="10" t="s">
        <v>1710</v>
      </c>
      <c r="C228" s="10" t="str">
        <f t="shared" ca="1" si="4"/>
        <v>Des sociétés d'assurance</v>
      </c>
      <c r="D228" s="10" t="s">
        <v>1044</v>
      </c>
      <c r="E228" s="10" t="s">
        <v>1332</v>
      </c>
    </row>
    <row r="229" spans="2:5" x14ac:dyDescent="0.25">
      <c r="B229" s="10" t="s">
        <v>1711</v>
      </c>
      <c r="C229" s="10" t="str">
        <f t="shared" ca="1" si="4"/>
        <v>Des ASBL au service des ménages</v>
      </c>
      <c r="D229" s="10" t="s">
        <v>1045</v>
      </c>
      <c r="E229" s="10" t="s">
        <v>1333</v>
      </c>
    </row>
    <row r="230" spans="2:5" x14ac:dyDescent="0.25">
      <c r="B230" s="10" t="s">
        <v>1712</v>
      </c>
      <c r="C230" s="10" t="str">
        <f t="shared" ca="1" si="4"/>
        <v>Des ménages</v>
      </c>
      <c r="D230" s="10" t="s">
        <v>1215</v>
      </c>
      <c r="E230" s="10" t="s">
        <v>1454</v>
      </c>
    </row>
    <row r="231" spans="2:5" x14ac:dyDescent="0.25">
      <c r="B231" s="10" t="s">
        <v>1713</v>
      </c>
      <c r="C231" s="10" t="str">
        <f t="shared" ca="1" si="4"/>
        <v>Subsides reçus</v>
      </c>
      <c r="D231" s="10" t="s">
        <v>859</v>
      </c>
      <c r="E231" s="10" t="s">
        <v>674</v>
      </c>
    </row>
    <row r="232" spans="2:5" x14ac:dyDescent="0.25">
      <c r="B232" s="10" t="s">
        <v>1714</v>
      </c>
      <c r="C232" s="10" t="str">
        <f t="shared" ca="1" si="4"/>
        <v>Des institutions de l'UE</v>
      </c>
      <c r="D232" s="10" t="s">
        <v>1046</v>
      </c>
      <c r="E232" s="10" t="s">
        <v>1334</v>
      </c>
    </row>
    <row r="233" spans="2:5" x14ac:dyDescent="0.25">
      <c r="B233" s="10" t="s">
        <v>1715</v>
      </c>
      <c r="C233" s="10" t="str">
        <f t="shared" ca="1" si="4"/>
        <v>Des pays membres de l'UE (administrations publiques)</v>
      </c>
      <c r="D233" s="10" t="s">
        <v>1047</v>
      </c>
      <c r="E233" s="10" t="s">
        <v>1335</v>
      </c>
    </row>
    <row r="234" spans="2:5" x14ac:dyDescent="0.25">
      <c r="B234" s="10" t="s">
        <v>1716</v>
      </c>
      <c r="C234" s="10" t="str">
        <f t="shared" ca="1" si="4"/>
        <v>Des pays membres de l'UE (non-administrations publiques)</v>
      </c>
      <c r="D234" s="10" t="s">
        <v>1048</v>
      </c>
      <c r="E234" s="10" t="s">
        <v>1336</v>
      </c>
    </row>
    <row r="235" spans="2:5" x14ac:dyDescent="0.25">
      <c r="B235" s="10" t="s">
        <v>1717</v>
      </c>
      <c r="C235" s="10" t="str">
        <f t="shared" ca="1" si="4"/>
        <v>Des institutions internationales autres que les institutions de l'UE</v>
      </c>
      <c r="D235" s="10" t="s">
        <v>1049</v>
      </c>
      <c r="E235" s="10" t="s">
        <v>1337</v>
      </c>
    </row>
    <row r="236" spans="2:5" x14ac:dyDescent="0.25">
      <c r="B236" s="10" t="s">
        <v>1718</v>
      </c>
      <c r="C236" s="10" t="str">
        <f t="shared" ca="1" si="4"/>
        <v>Des pays autres que les pays membres de l'UE (administrations publiques)</v>
      </c>
      <c r="D236" s="10" t="s">
        <v>1050</v>
      </c>
      <c r="E236" s="10" t="s">
        <v>1338</v>
      </c>
    </row>
    <row r="237" spans="2:5" x14ac:dyDescent="0.25">
      <c r="B237" s="10" t="s">
        <v>1719</v>
      </c>
      <c r="C237" s="10" t="str">
        <f t="shared" ca="1" si="4"/>
        <v>Des pays autres que les pays membres de l'UE (non-administrations publiques)</v>
      </c>
      <c r="D237" s="10" t="s">
        <v>1051</v>
      </c>
      <c r="E237" s="10" t="s">
        <v>1339</v>
      </c>
    </row>
    <row r="238" spans="2:5" x14ac:dyDescent="0.25">
      <c r="B238" s="10" t="s">
        <v>1720</v>
      </c>
      <c r="C238" s="10" t="str">
        <f t="shared" ca="1" si="4"/>
        <v>Au pouvoir institutionnel</v>
      </c>
      <c r="D238" s="10" t="s">
        <v>1052</v>
      </c>
      <c r="E238" s="10" t="s">
        <v>1340</v>
      </c>
    </row>
    <row r="239" spans="2:5" x14ac:dyDescent="0.25">
      <c r="B239" s="10" t="s">
        <v>1721</v>
      </c>
      <c r="C239" s="10" t="str">
        <f t="shared" ca="1" si="4"/>
        <v>Aux fonds budgétaires non organiques</v>
      </c>
      <c r="D239" s="10" t="s">
        <v>1053</v>
      </c>
      <c r="E239" s="10" t="s">
        <v>1341</v>
      </c>
    </row>
    <row r="240" spans="2:5" x14ac:dyDescent="0.25">
      <c r="B240" s="10" t="s">
        <v>1722</v>
      </c>
      <c r="C240" s="10" t="str">
        <f t="shared" ca="1" si="4"/>
        <v>Aux services administratifs à comptabilité autonome (SACA)</v>
      </c>
      <c r="D240" s="10" t="s">
        <v>1054</v>
      </c>
      <c r="E240" s="10" t="s">
        <v>1342</v>
      </c>
    </row>
    <row r="241" spans="2:5" x14ac:dyDescent="0.25">
      <c r="B241" s="10" t="s">
        <v>1723</v>
      </c>
      <c r="C241" s="10" t="str">
        <f t="shared" ca="1" si="4"/>
        <v>Aux organismes administratifs publics (OAP)</v>
      </c>
      <c r="D241" s="10" t="s">
        <v>1055</v>
      </c>
      <c r="E241" s="10" t="s">
        <v>1343</v>
      </c>
    </row>
    <row r="242" spans="2:5" x14ac:dyDescent="0.25">
      <c r="B242" s="10" t="s">
        <v>1724</v>
      </c>
      <c r="C242" s="10" t="str">
        <f t="shared" ca="1" si="4"/>
        <v>Aux établissements d'enseignement du pouvoir institutionnel</v>
      </c>
      <c r="D242" s="10" t="s">
        <v>1056</v>
      </c>
      <c r="E242" s="10" t="s">
        <v>1344</v>
      </c>
    </row>
    <row r="243" spans="2:5" x14ac:dyDescent="0.25">
      <c r="B243" s="10" t="s">
        <v>1725</v>
      </c>
      <c r="C243" s="10" t="str">
        <f t="shared" ca="1" si="4"/>
        <v>Aux ASBL des administrations publiques</v>
      </c>
      <c r="D243" s="10" t="s">
        <v>901</v>
      </c>
      <c r="E243" s="10" t="s">
        <v>85</v>
      </c>
    </row>
    <row r="244" spans="2:5" x14ac:dyDescent="0.25">
      <c r="B244" s="10" t="s">
        <v>1726</v>
      </c>
      <c r="C244" s="10" t="str">
        <f t="shared" ca="1" si="4"/>
        <v>Aux autres unités publiques</v>
      </c>
      <c r="D244" s="10" t="s">
        <v>902</v>
      </c>
      <c r="E244" s="10" t="s">
        <v>87</v>
      </c>
    </row>
    <row r="245" spans="2:5" x14ac:dyDescent="0.25">
      <c r="B245" s="10" t="s">
        <v>1727</v>
      </c>
      <c r="C245" s="10" t="str">
        <f t="shared" ca="1" si="4"/>
        <v>Vieillesse, décès, survie</v>
      </c>
      <c r="D245" s="10" t="s">
        <v>1057</v>
      </c>
      <c r="E245" s="10" t="s">
        <v>1345</v>
      </c>
    </row>
    <row r="246" spans="2:5" x14ac:dyDescent="0.25">
      <c r="B246" s="10" t="s">
        <v>1728</v>
      </c>
      <c r="C246" s="10" t="str">
        <f t="shared" ca="1" si="4"/>
        <v>Maladie</v>
      </c>
      <c r="D246" s="10" t="s">
        <v>1058</v>
      </c>
      <c r="E246" s="10" t="s">
        <v>1346</v>
      </c>
    </row>
    <row r="247" spans="2:5" x14ac:dyDescent="0.25">
      <c r="B247" s="10" t="s">
        <v>1729</v>
      </c>
      <c r="C247" s="10" t="str">
        <f t="shared" ca="1" si="4"/>
        <v xml:space="preserve">Invalidité et handicap </v>
      </c>
      <c r="D247" s="10" t="s">
        <v>862</v>
      </c>
      <c r="E247" s="10" t="s">
        <v>92</v>
      </c>
    </row>
    <row r="248" spans="2:5" x14ac:dyDescent="0.25">
      <c r="B248" s="10" t="s">
        <v>1730</v>
      </c>
      <c r="C248" s="10" t="str">
        <f t="shared" ca="1" si="4"/>
        <v>Chômage</v>
      </c>
      <c r="D248" s="10" t="s">
        <v>1059</v>
      </c>
      <c r="E248" s="10" t="s">
        <v>1347</v>
      </c>
    </row>
    <row r="249" spans="2:5" x14ac:dyDescent="0.25">
      <c r="B249" s="10" t="s">
        <v>1731</v>
      </c>
      <c r="C249" s="10" t="str">
        <f t="shared" ca="1" si="4"/>
        <v>Charges de famille</v>
      </c>
      <c r="D249" s="10" t="s">
        <v>1060</v>
      </c>
      <c r="E249" s="10" t="s">
        <v>1348</v>
      </c>
    </row>
    <row r="250" spans="2:5" x14ac:dyDescent="0.25">
      <c r="B250" s="10" t="s">
        <v>1732</v>
      </c>
      <c r="C250" s="10" t="str">
        <f t="shared" ca="1" si="4"/>
        <v>Accidents de travail et maladies professionnelles</v>
      </c>
      <c r="D250" s="10" t="s">
        <v>1061</v>
      </c>
      <c r="E250" s="10" t="s">
        <v>1349</v>
      </c>
    </row>
    <row r="251" spans="2:5" x14ac:dyDescent="0.25">
      <c r="B251" s="10" t="s">
        <v>1733</v>
      </c>
      <c r="C251" s="10" t="str">
        <f t="shared" ca="1" si="4"/>
        <v>Formation professionnelle des adultes</v>
      </c>
      <c r="D251" s="10" t="s">
        <v>1062</v>
      </c>
      <c r="E251" s="10" t="s">
        <v>1350</v>
      </c>
    </row>
    <row r="252" spans="2:5" x14ac:dyDescent="0.25">
      <c r="B252" s="10" t="s">
        <v>1734</v>
      </c>
      <c r="C252" s="10" t="str">
        <f t="shared" ca="1" si="4"/>
        <v>Subvention globale à la sécurité sociale</v>
      </c>
      <c r="D252" s="10" t="s">
        <v>1063</v>
      </c>
      <c r="E252" s="10" t="s">
        <v>1351</v>
      </c>
    </row>
    <row r="253" spans="2:5" x14ac:dyDescent="0.25">
      <c r="B253" s="10" t="s">
        <v>1735</v>
      </c>
      <c r="C253" s="10" t="str">
        <f t="shared" ca="1" si="4"/>
        <v>Autres transferts de revenus aux administrations de sécurité sociale</v>
      </c>
      <c r="D253" s="10" t="s">
        <v>903</v>
      </c>
      <c r="E253" s="10" t="s">
        <v>1455</v>
      </c>
    </row>
    <row r="254" spans="2:5" x14ac:dyDescent="0.25">
      <c r="B254" s="10" t="s">
        <v>1736</v>
      </c>
      <c r="C254" s="10" t="str">
        <f t="shared" ca="1" si="4"/>
        <v>Aux provinces : contributions générales</v>
      </c>
      <c r="D254" s="10" t="s">
        <v>2174</v>
      </c>
      <c r="E254" s="10" t="s">
        <v>2236</v>
      </c>
    </row>
    <row r="255" spans="2:5" x14ac:dyDescent="0.25">
      <c r="B255" s="10" t="s">
        <v>1737</v>
      </c>
      <c r="C255" s="10" t="str">
        <f t="shared" ca="1" si="4"/>
        <v>Aux provinces : contributions spécifiques</v>
      </c>
      <c r="D255" s="10" t="s">
        <v>2175</v>
      </c>
      <c r="E255" s="10" t="s">
        <v>2237</v>
      </c>
    </row>
    <row r="256" spans="2:5" x14ac:dyDescent="0.25">
      <c r="B256" s="10" t="s">
        <v>1738</v>
      </c>
      <c r="C256" s="10" t="str">
        <f t="shared" ca="1" si="4"/>
        <v>Aux provinces : contributions aux charges d'intérêt</v>
      </c>
      <c r="D256" s="10" t="s">
        <v>2176</v>
      </c>
      <c r="E256" s="10" t="s">
        <v>2238</v>
      </c>
    </row>
    <row r="257" spans="2:5" x14ac:dyDescent="0.25">
      <c r="B257" s="10" t="s">
        <v>1739</v>
      </c>
      <c r="C257" s="10" t="str">
        <f t="shared" ca="1" si="4"/>
        <v>Aux provinces : contributions aux traitements du personnel enseignant</v>
      </c>
      <c r="D257" s="10" t="s">
        <v>2177</v>
      </c>
      <c r="E257" s="10" t="s">
        <v>2239</v>
      </c>
    </row>
    <row r="258" spans="2:5" x14ac:dyDescent="0.25">
      <c r="B258" s="10" t="s">
        <v>1740</v>
      </c>
      <c r="C258" s="10" t="str">
        <f t="shared" ca="1" si="4"/>
        <v>Aux provinces : contributions aux pensions du personnel enseignant</v>
      </c>
      <c r="D258" s="10" t="s">
        <v>2178</v>
      </c>
      <c r="E258" s="10" t="s">
        <v>2240</v>
      </c>
    </row>
    <row r="259" spans="2:5" x14ac:dyDescent="0.25">
      <c r="B259" s="10" t="s">
        <v>1741</v>
      </c>
      <c r="C259" s="10" t="str">
        <f t="shared" ca="1" si="4"/>
        <v>Aux provinces : contributions aux autres frais de fonctionnement de l'enseignement</v>
      </c>
      <c r="D259" s="10" t="s">
        <v>2179</v>
      </c>
      <c r="E259" s="10" t="s">
        <v>2241</v>
      </c>
    </row>
    <row r="260" spans="2:5" x14ac:dyDescent="0.25">
      <c r="B260" s="10" t="s">
        <v>1742</v>
      </c>
      <c r="C260" s="10" t="str">
        <f t="shared" ca="1" si="4"/>
        <v>Aux communes : contributions générales</v>
      </c>
      <c r="D260" s="10" t="s">
        <v>2180</v>
      </c>
      <c r="E260" s="10" t="s">
        <v>2242</v>
      </c>
    </row>
    <row r="261" spans="2:5" x14ac:dyDescent="0.25">
      <c r="B261" s="10" t="s">
        <v>1743</v>
      </c>
      <c r="C261" s="10" t="str">
        <f t="shared" ca="1" si="4"/>
        <v>Aux communes : contributions spécifiques</v>
      </c>
      <c r="D261" s="10" t="s">
        <v>2181</v>
      </c>
      <c r="E261" s="10" t="s">
        <v>2243</v>
      </c>
    </row>
    <row r="262" spans="2:5" x14ac:dyDescent="0.25">
      <c r="B262" s="10" t="s">
        <v>1744</v>
      </c>
      <c r="C262" s="10" t="str">
        <f t="shared" ca="1" si="4"/>
        <v>Aux communes : contributions aux charges d'intérêt</v>
      </c>
      <c r="D262" s="10" t="s">
        <v>2182</v>
      </c>
      <c r="E262" s="10" t="s">
        <v>2244</v>
      </c>
    </row>
    <row r="263" spans="2:5" x14ac:dyDescent="0.25">
      <c r="B263" s="10" t="s">
        <v>1745</v>
      </c>
      <c r="C263" s="10" t="str">
        <f t="shared" ca="1" si="4"/>
        <v>Aux communes : contributions aux traitements du personnel enseignant</v>
      </c>
      <c r="D263" s="10" t="s">
        <v>2183</v>
      </c>
      <c r="E263" s="10" t="s">
        <v>2245</v>
      </c>
    </row>
    <row r="264" spans="2:5" x14ac:dyDescent="0.25">
      <c r="B264" s="10" t="s">
        <v>1746</v>
      </c>
      <c r="C264" s="10" t="str">
        <f t="shared" ca="1" si="4"/>
        <v>Aux communes : contributions aux pensions du personnel enseignant</v>
      </c>
      <c r="D264" s="10" t="s">
        <v>2184</v>
      </c>
      <c r="E264" s="10" t="s">
        <v>2246</v>
      </c>
    </row>
    <row r="265" spans="2:5" x14ac:dyDescent="0.25">
      <c r="B265" s="10" t="s">
        <v>1747</v>
      </c>
      <c r="C265" s="10" t="str">
        <f t="shared" ca="1" si="4"/>
        <v>Aux communes : contributions aux autres frais de fonctionnement de l'enseignement</v>
      </c>
      <c r="D265" s="10" t="s">
        <v>2185</v>
      </c>
      <c r="E265" s="10" t="s">
        <v>2247</v>
      </c>
    </row>
    <row r="266" spans="2:5" x14ac:dyDescent="0.25">
      <c r="B266" s="10" t="s">
        <v>1748</v>
      </c>
      <c r="C266" s="10" t="str">
        <f t="shared" ca="1" si="4"/>
        <v>Aux provinces et communes (non ventilé) : contributions générales</v>
      </c>
      <c r="D266" s="10" t="s">
        <v>2186</v>
      </c>
      <c r="E266" s="10" t="s">
        <v>2248</v>
      </c>
    </row>
    <row r="267" spans="2:5" x14ac:dyDescent="0.25">
      <c r="B267" s="10" t="s">
        <v>1749</v>
      </c>
      <c r="C267" s="10" t="str">
        <f t="shared" ca="1" si="4"/>
        <v>Aux provinces et communes (non ventilé) : contributions spécifiques</v>
      </c>
      <c r="D267" s="10" t="s">
        <v>2187</v>
      </c>
      <c r="E267" s="10" t="s">
        <v>2249</v>
      </c>
    </row>
    <row r="268" spans="2:5" x14ac:dyDescent="0.25">
      <c r="B268" s="10" t="s">
        <v>1750</v>
      </c>
      <c r="C268" s="10" t="str">
        <f t="shared" ca="1" si="4"/>
        <v>Aux provinces et communes (non ventilé) : contributions pour charges d'intérêt</v>
      </c>
      <c r="D268" s="10" t="s">
        <v>2188</v>
      </c>
      <c r="E268" s="10" t="s">
        <v>2250</v>
      </c>
    </row>
    <row r="269" spans="2:5" x14ac:dyDescent="0.25">
      <c r="B269" s="10" t="s">
        <v>1751</v>
      </c>
      <c r="C269" s="10" t="str">
        <f t="shared" ca="1" si="4"/>
        <v>Aux provinces et communes (non ventilé) : contributions aux traitements du personnel enseignant</v>
      </c>
      <c r="D269" s="10" t="s">
        <v>2189</v>
      </c>
      <c r="E269" s="10" t="s">
        <v>2251</v>
      </c>
    </row>
    <row r="270" spans="2:5" x14ac:dyDescent="0.25">
      <c r="B270" s="10" t="s">
        <v>1752</v>
      </c>
      <c r="C270" s="10" t="str">
        <f t="shared" ca="1" si="4"/>
        <v>Aux provinces et communes (non ventilé) : contributions aux pensions du personnel enseignant</v>
      </c>
      <c r="D270" s="10" t="s">
        <v>2190</v>
      </c>
      <c r="E270" s="10" t="s">
        <v>2252</v>
      </c>
    </row>
    <row r="271" spans="2:5" x14ac:dyDescent="0.25">
      <c r="B271" s="10" t="s">
        <v>1753</v>
      </c>
      <c r="C271" s="10" t="str">
        <f t="shared" ca="1" si="4"/>
        <v>Aux provinces et communes (non ventilé) : contributions aux autres frais de fonctionnement de l'enseignement</v>
      </c>
      <c r="D271" s="10" t="s">
        <v>2191</v>
      </c>
      <c r="E271" s="10" t="s">
        <v>2253</v>
      </c>
    </row>
    <row r="272" spans="2:5" x14ac:dyDescent="0.25">
      <c r="B272" s="10" t="s">
        <v>1754</v>
      </c>
      <c r="C272" s="10" t="str">
        <f t="shared" ca="1" si="4"/>
        <v>Aux ASBL des pouvoirs locaux</v>
      </c>
      <c r="D272" s="10" t="s">
        <v>904</v>
      </c>
      <c r="E272" s="10" t="s">
        <v>295</v>
      </c>
    </row>
    <row r="273" spans="2:5" x14ac:dyDescent="0.25">
      <c r="B273" s="10" t="s">
        <v>3467</v>
      </c>
      <c r="C273" s="10" t="str">
        <f t="shared" ca="1" si="4"/>
        <v>Zones de police</v>
      </c>
      <c r="D273" s="10" t="s">
        <v>864</v>
      </c>
      <c r="E273" s="10" t="s">
        <v>114</v>
      </c>
    </row>
    <row r="274" spans="2:5" x14ac:dyDescent="0.25">
      <c r="B274" s="10" t="s">
        <v>3468</v>
      </c>
      <c r="C274" s="10" t="str">
        <f t="shared" ca="1" si="4"/>
        <v>Aux autres administrations publiques locales : contributions générales</v>
      </c>
      <c r="D274" s="10" t="s">
        <v>2192</v>
      </c>
      <c r="E274" s="10" t="s">
        <v>2254</v>
      </c>
    </row>
    <row r="275" spans="2:5" x14ac:dyDescent="0.25">
      <c r="B275" s="10" t="s">
        <v>3469</v>
      </c>
      <c r="C275" s="10" t="str">
        <f t="shared" ca="1" si="4"/>
        <v>CPAS</v>
      </c>
      <c r="D275" s="10" t="s">
        <v>865</v>
      </c>
      <c r="E275" s="10" t="s">
        <v>116</v>
      </c>
    </row>
    <row r="276" spans="2:5" x14ac:dyDescent="0.25">
      <c r="B276" s="10" t="s">
        <v>3470</v>
      </c>
      <c r="C276" s="10" t="str">
        <f t="shared" ca="1" si="4"/>
        <v>Aux autres administrations publiques locales : contributions spécifiques</v>
      </c>
      <c r="D276" s="10" t="s">
        <v>2193</v>
      </c>
      <c r="E276" s="10" t="s">
        <v>2255</v>
      </c>
    </row>
    <row r="277" spans="2:5" x14ac:dyDescent="0.25">
      <c r="B277" s="10" t="s">
        <v>1755</v>
      </c>
      <c r="C277" s="10" t="str">
        <f t="shared" ca="1" si="4"/>
        <v>Intercommunales du secteur S.1313</v>
      </c>
      <c r="D277" s="10" t="s">
        <v>866</v>
      </c>
      <c r="E277" s="10" t="s">
        <v>118</v>
      </c>
    </row>
    <row r="278" spans="2:5" x14ac:dyDescent="0.25">
      <c r="B278" s="10" t="s">
        <v>1756</v>
      </c>
      <c r="C278" s="10" t="str">
        <f t="shared" ca="1" si="4"/>
        <v>Zones de secours</v>
      </c>
      <c r="D278" s="10" t="s">
        <v>867</v>
      </c>
      <c r="E278" s="10" t="s">
        <v>120</v>
      </c>
    </row>
    <row r="279" spans="2:5" x14ac:dyDescent="0.25">
      <c r="B279" s="10" t="s">
        <v>1757</v>
      </c>
      <c r="C279" s="10" t="str">
        <f t="shared" ca="1" si="4"/>
        <v>Autres pouvoirs locaux</v>
      </c>
      <c r="D279" s="10" t="s">
        <v>868</v>
      </c>
      <c r="E279" s="10" t="s">
        <v>122</v>
      </c>
    </row>
    <row r="280" spans="2:5" x14ac:dyDescent="0.25">
      <c r="B280" s="10" t="s">
        <v>1758</v>
      </c>
      <c r="C280" s="10" t="str">
        <f t="shared" ca="1" si="4"/>
        <v>Contributions aux traitements du personnel enseignant</v>
      </c>
      <c r="D280" s="10" t="s">
        <v>1064</v>
      </c>
      <c r="E280" s="10" t="s">
        <v>1352</v>
      </c>
    </row>
    <row r="281" spans="2:5" x14ac:dyDescent="0.25">
      <c r="B281" s="10" t="s">
        <v>1759</v>
      </c>
      <c r="C281" s="10" t="str">
        <f t="shared" ca="1" si="4"/>
        <v>Contributions aux pensions du personnel enseignant</v>
      </c>
      <c r="D281" s="10" t="s">
        <v>1065</v>
      </c>
      <c r="E281" s="10" t="s">
        <v>1353</v>
      </c>
    </row>
    <row r="282" spans="2:5" x14ac:dyDescent="0.25">
      <c r="B282" s="10" t="s">
        <v>1760</v>
      </c>
      <c r="C282" s="10" t="str">
        <f t="shared" ca="1" si="4"/>
        <v>Contributions aux autres frais de fonctionnement de l'enseignement</v>
      </c>
      <c r="D282" s="10" t="s">
        <v>1216</v>
      </c>
      <c r="E282" s="10" t="s">
        <v>1354</v>
      </c>
    </row>
    <row r="283" spans="2:5" x14ac:dyDescent="0.25">
      <c r="B283" s="10" t="s">
        <v>1761</v>
      </c>
      <c r="C283" s="10" t="str">
        <f t="shared" ref="C283:C346" ca="1" si="5">OFFSET(C283,0,rngLanguageIndex)</f>
        <v>Contributions aux charges d'intérêt de l'enseignement</v>
      </c>
      <c r="D283" s="10" t="s">
        <v>1217</v>
      </c>
      <c r="E283" s="10" t="s">
        <v>1456</v>
      </c>
    </row>
    <row r="284" spans="2:5" x14ac:dyDescent="0.25">
      <c r="B284" s="10" t="s">
        <v>1762</v>
      </c>
      <c r="C284" s="10" t="str">
        <f t="shared" ca="1" si="5"/>
        <v>Transferts de revenus à d'autres groupes institutionnels</v>
      </c>
      <c r="D284" s="10" t="s">
        <v>1218</v>
      </c>
      <c r="E284" s="10" t="s">
        <v>1457</v>
      </c>
    </row>
    <row r="285" spans="2:5" x14ac:dyDescent="0.25">
      <c r="B285" s="10" t="s">
        <v>1763</v>
      </c>
      <c r="C285" s="10" t="str">
        <f t="shared" ca="1" si="5"/>
        <v>Transferts de revenus aux commissions communautaires</v>
      </c>
      <c r="D285" s="10" t="s">
        <v>1066</v>
      </c>
      <c r="E285" s="10" t="s">
        <v>1355</v>
      </c>
    </row>
    <row r="286" spans="2:5" x14ac:dyDescent="0.25">
      <c r="B286" s="10" t="s">
        <v>1764</v>
      </c>
      <c r="C286" s="10" t="str">
        <f t="shared" ca="1" si="5"/>
        <v>Commission communautaire française</v>
      </c>
      <c r="D286" s="10" t="s">
        <v>591</v>
      </c>
      <c r="E286" s="10" t="s">
        <v>130</v>
      </c>
    </row>
    <row r="287" spans="2:5" x14ac:dyDescent="0.25">
      <c r="B287" s="10" t="s">
        <v>1765</v>
      </c>
      <c r="C287" s="10" t="str">
        <f t="shared" ca="1" si="5"/>
        <v>Commission communautaire flamande</v>
      </c>
      <c r="D287" s="10" t="s">
        <v>592</v>
      </c>
      <c r="E287" s="10" t="s">
        <v>132</v>
      </c>
    </row>
    <row r="288" spans="2:5" x14ac:dyDescent="0.25">
      <c r="B288" s="10" t="s">
        <v>1766</v>
      </c>
      <c r="C288" s="10" t="str">
        <f t="shared" ca="1" si="5"/>
        <v>Commission communautaire commune</v>
      </c>
      <c r="D288" s="10" t="s">
        <v>593</v>
      </c>
      <c r="E288" s="10" t="s">
        <v>134</v>
      </c>
    </row>
    <row r="289" spans="2:5" x14ac:dyDescent="0.25">
      <c r="B289" s="10" t="s">
        <v>1767</v>
      </c>
      <c r="C289" s="10" t="str">
        <f t="shared" ca="1" si="5"/>
        <v>Transferts de revenus aux communautés : dotations</v>
      </c>
      <c r="D289" s="10" t="s">
        <v>2330</v>
      </c>
      <c r="E289" s="10" t="s">
        <v>2345</v>
      </c>
    </row>
    <row r="290" spans="2:5" x14ac:dyDescent="0.25">
      <c r="B290" s="10" t="s">
        <v>1768</v>
      </c>
      <c r="C290" s="10" t="str">
        <f t="shared" ca="1" si="5"/>
        <v>Transferts de revenus aux communautés : parties attribuées d'impôts et de perceptions</v>
      </c>
      <c r="D290" s="10" t="s">
        <v>2331</v>
      </c>
      <c r="E290" s="10" t="s">
        <v>2346</v>
      </c>
    </row>
    <row r="291" spans="2:5" x14ac:dyDescent="0.25">
      <c r="B291" s="10" t="s">
        <v>1769</v>
      </c>
      <c r="C291" s="10" t="str">
        <f t="shared" ca="1" si="5"/>
        <v>Autres transferts de revenus aux communautés</v>
      </c>
      <c r="D291" s="10" t="s">
        <v>1219</v>
      </c>
      <c r="E291" s="10" t="s">
        <v>1458</v>
      </c>
    </row>
    <row r="292" spans="2:5" x14ac:dyDescent="0.25">
      <c r="B292" s="10" t="s">
        <v>1770</v>
      </c>
      <c r="C292" s="10" t="str">
        <f t="shared" ca="1" si="5"/>
        <v>Communauté française</v>
      </c>
      <c r="D292" s="10" t="s">
        <v>587</v>
      </c>
      <c r="E292" s="10" t="s">
        <v>2</v>
      </c>
    </row>
    <row r="293" spans="2:5" x14ac:dyDescent="0.25">
      <c r="B293" s="10" t="s">
        <v>1771</v>
      </c>
      <c r="C293" s="10" t="str">
        <f t="shared" ca="1" si="5"/>
        <v>Communauté flamande</v>
      </c>
      <c r="D293" s="10" t="s">
        <v>586</v>
      </c>
      <c r="E293" s="10" t="s">
        <v>1</v>
      </c>
    </row>
    <row r="294" spans="2:5" x14ac:dyDescent="0.25">
      <c r="B294" s="10" t="s">
        <v>1772</v>
      </c>
      <c r="C294" s="10" t="str">
        <f t="shared" ca="1" si="5"/>
        <v>Communauté germanophone</v>
      </c>
      <c r="D294" s="10" t="s">
        <v>588</v>
      </c>
      <c r="E294" s="10" t="s">
        <v>3</v>
      </c>
    </row>
    <row r="295" spans="2:5" x14ac:dyDescent="0.25">
      <c r="B295" s="10" t="s">
        <v>1773</v>
      </c>
      <c r="C295" s="10" t="str">
        <f t="shared" ca="1" si="5"/>
        <v>Transferts de revenus aux régions: non ventilé</v>
      </c>
      <c r="D295" s="10" t="s">
        <v>998</v>
      </c>
      <c r="E295" s="10" t="s">
        <v>139</v>
      </c>
    </row>
    <row r="296" spans="2:5" x14ac:dyDescent="0.25">
      <c r="B296" s="10" t="s">
        <v>1774</v>
      </c>
      <c r="C296" s="10" t="str">
        <f t="shared" ca="1" si="5"/>
        <v>Transferts de revenus aux régions : dotations</v>
      </c>
      <c r="D296" s="10" t="s">
        <v>2332</v>
      </c>
      <c r="E296" s="10" t="s">
        <v>2347</v>
      </c>
    </row>
    <row r="297" spans="2:5" x14ac:dyDescent="0.25">
      <c r="B297" s="10" t="s">
        <v>1775</v>
      </c>
      <c r="C297" s="10" t="str">
        <f t="shared" ca="1" si="5"/>
        <v>Transferts de revenus aux régions : parties attribuées d'impôts et de perceptions</v>
      </c>
      <c r="D297" s="10" t="s">
        <v>2333</v>
      </c>
      <c r="E297" s="10" t="s">
        <v>2348</v>
      </c>
    </row>
    <row r="298" spans="2:5" x14ac:dyDescent="0.25">
      <c r="B298" s="10" t="s">
        <v>1776</v>
      </c>
      <c r="C298" s="10" t="str">
        <f t="shared" ca="1" si="5"/>
        <v>Autres transferts de revenus aux régions</v>
      </c>
      <c r="D298" s="10" t="s">
        <v>990</v>
      </c>
      <c r="E298" s="10" t="s">
        <v>1459</v>
      </c>
    </row>
    <row r="299" spans="2:5" x14ac:dyDescent="0.25">
      <c r="B299" s="10" t="s">
        <v>1777</v>
      </c>
      <c r="C299" s="10" t="str">
        <f t="shared" ca="1" si="5"/>
        <v>Région wallonne</v>
      </c>
      <c r="D299" s="10" t="s">
        <v>589</v>
      </c>
      <c r="E299" s="10" t="s">
        <v>4</v>
      </c>
    </row>
    <row r="300" spans="2:5" x14ac:dyDescent="0.25">
      <c r="B300" s="10" t="s">
        <v>1778</v>
      </c>
      <c r="C300" s="10" t="str">
        <f t="shared" ca="1" si="5"/>
        <v>Région de Bruxelles-Capitale</v>
      </c>
      <c r="D300" s="10" t="s">
        <v>590</v>
      </c>
      <c r="E300" s="10" t="s">
        <v>5</v>
      </c>
    </row>
    <row r="301" spans="2:5" x14ac:dyDescent="0.25">
      <c r="B301" s="10" t="s">
        <v>1779</v>
      </c>
      <c r="C301" s="10" t="str">
        <f t="shared" ca="1" si="5"/>
        <v>Pouvoir fédéral</v>
      </c>
      <c r="D301" s="10" t="s">
        <v>585</v>
      </c>
      <c r="E301" s="10" t="s">
        <v>0</v>
      </c>
    </row>
    <row r="302" spans="2:5" x14ac:dyDescent="0.25">
      <c r="B302" s="10" t="s">
        <v>1780</v>
      </c>
      <c r="C302" s="10" t="str">
        <f t="shared" ca="1" si="5"/>
        <v>Unités interrégionales</v>
      </c>
      <c r="D302" s="10" t="s">
        <v>869</v>
      </c>
      <c r="E302" s="10" t="s">
        <v>144</v>
      </c>
    </row>
    <row r="303" spans="2:5" x14ac:dyDescent="0.25">
      <c r="B303" s="10" t="s">
        <v>1781</v>
      </c>
      <c r="C303" s="10" t="str">
        <f t="shared" ca="1" si="5"/>
        <v>Du pouvoir institutionnel</v>
      </c>
      <c r="D303" s="10" t="s">
        <v>1067</v>
      </c>
      <c r="E303" s="10" t="s">
        <v>1356</v>
      </c>
    </row>
    <row r="304" spans="2:5" x14ac:dyDescent="0.25">
      <c r="B304" s="10" t="s">
        <v>1782</v>
      </c>
      <c r="C304" s="10" t="str">
        <f t="shared" ca="1" si="5"/>
        <v>Des fonds budgétaires non organiques</v>
      </c>
      <c r="D304" s="10" t="s">
        <v>1068</v>
      </c>
      <c r="E304" s="10" t="s">
        <v>1357</v>
      </c>
    </row>
    <row r="305" spans="2:5" x14ac:dyDescent="0.25">
      <c r="B305" s="10" t="s">
        <v>1783</v>
      </c>
      <c r="C305" s="10" t="str">
        <f t="shared" ca="1" si="5"/>
        <v>Des services administratifs à comptabilité autonome (SACA)</v>
      </c>
      <c r="D305" s="10" t="s">
        <v>1069</v>
      </c>
      <c r="E305" s="10" t="s">
        <v>1358</v>
      </c>
    </row>
    <row r="306" spans="2:5" x14ac:dyDescent="0.25">
      <c r="B306" s="10" t="s">
        <v>1784</v>
      </c>
      <c r="C306" s="10" t="str">
        <f t="shared" ca="1" si="5"/>
        <v>Des organismes administratifs publics (OAP)</v>
      </c>
      <c r="D306" s="10" t="s">
        <v>1070</v>
      </c>
      <c r="E306" s="10" t="s">
        <v>1359</v>
      </c>
    </row>
    <row r="307" spans="2:5" x14ac:dyDescent="0.25">
      <c r="B307" s="10" t="s">
        <v>1785</v>
      </c>
      <c r="C307" s="10" t="str">
        <f t="shared" ca="1" si="5"/>
        <v>Des établissements d'enseignement du pouvoir institutionnel</v>
      </c>
      <c r="D307" s="10" t="s">
        <v>1071</v>
      </c>
      <c r="E307" s="10" t="s">
        <v>1360</v>
      </c>
    </row>
    <row r="308" spans="2:5" x14ac:dyDescent="0.25">
      <c r="B308" s="10" t="s">
        <v>1786</v>
      </c>
      <c r="C308" s="10" t="str">
        <f t="shared" ca="1" si="5"/>
        <v>Des ASBL des administrations publiques</v>
      </c>
      <c r="D308" s="10" t="s">
        <v>861</v>
      </c>
      <c r="E308" s="10" t="s">
        <v>688</v>
      </c>
    </row>
    <row r="309" spans="2:5" x14ac:dyDescent="0.25">
      <c r="B309" s="10" t="s">
        <v>1787</v>
      </c>
      <c r="C309" s="10" t="str">
        <f t="shared" ca="1" si="5"/>
        <v>Des autres unités publiques</v>
      </c>
      <c r="D309" s="10" t="s">
        <v>1138</v>
      </c>
      <c r="E309" s="10" t="s">
        <v>690</v>
      </c>
    </row>
    <row r="310" spans="2:5" x14ac:dyDescent="0.25">
      <c r="B310" s="10" t="s">
        <v>1788</v>
      </c>
      <c r="C310" s="10" t="str">
        <f t="shared" ca="1" si="5"/>
        <v>Vieillesse, décès, survie</v>
      </c>
      <c r="D310" s="10" t="s">
        <v>1057</v>
      </c>
      <c r="E310" s="10" t="s">
        <v>1345</v>
      </c>
    </row>
    <row r="311" spans="2:5" x14ac:dyDescent="0.25">
      <c r="B311" s="10" t="s">
        <v>1789</v>
      </c>
      <c r="C311" s="10" t="str">
        <f t="shared" ca="1" si="5"/>
        <v>Maladie</v>
      </c>
      <c r="D311" s="10" t="s">
        <v>1058</v>
      </c>
      <c r="E311" s="10" t="s">
        <v>1346</v>
      </c>
    </row>
    <row r="312" spans="2:5" x14ac:dyDescent="0.25">
      <c r="B312" s="10" t="s">
        <v>1790</v>
      </c>
      <c r="C312" s="10" t="str">
        <f t="shared" ca="1" si="5"/>
        <v>Invalidité et handicap</v>
      </c>
      <c r="D312" s="10" t="s">
        <v>1220</v>
      </c>
      <c r="E312" s="10" t="s">
        <v>92</v>
      </c>
    </row>
    <row r="313" spans="2:5" x14ac:dyDescent="0.25">
      <c r="B313" s="10" t="s">
        <v>1791</v>
      </c>
      <c r="C313" s="10" t="str">
        <f t="shared" ca="1" si="5"/>
        <v>Chômage</v>
      </c>
      <c r="D313" s="10" t="s">
        <v>1059</v>
      </c>
      <c r="E313" s="10" t="s">
        <v>1347</v>
      </c>
    </row>
    <row r="314" spans="2:5" x14ac:dyDescent="0.25">
      <c r="B314" s="10" t="s">
        <v>1792</v>
      </c>
      <c r="C314" s="10" t="str">
        <f t="shared" ca="1" si="5"/>
        <v>Charges de famille</v>
      </c>
      <c r="D314" s="10" t="s">
        <v>1060</v>
      </c>
      <c r="E314" s="10" t="s">
        <v>1348</v>
      </c>
    </row>
    <row r="315" spans="2:5" x14ac:dyDescent="0.25">
      <c r="B315" s="10" t="s">
        <v>1793</v>
      </c>
      <c r="C315" s="10" t="str">
        <f t="shared" ca="1" si="5"/>
        <v>Accidents de travail et maladies professionnelles</v>
      </c>
      <c r="D315" s="10" t="s">
        <v>1061</v>
      </c>
      <c r="E315" s="10" t="s">
        <v>1349</v>
      </c>
    </row>
    <row r="316" spans="2:5" x14ac:dyDescent="0.25">
      <c r="B316" s="10" t="s">
        <v>1794</v>
      </c>
      <c r="C316" s="10" t="str">
        <f t="shared" ca="1" si="5"/>
        <v>Formation professionnelle des adultes</v>
      </c>
      <c r="D316" s="10" t="s">
        <v>1062</v>
      </c>
      <c r="E316" s="10" t="s">
        <v>1350</v>
      </c>
    </row>
    <row r="317" spans="2:5" x14ac:dyDescent="0.25">
      <c r="B317" s="10" t="s">
        <v>1795</v>
      </c>
      <c r="C317" s="10" t="str">
        <f t="shared" ca="1" si="5"/>
        <v>Autres transferts de revenus des administrations de sécurité sociale</v>
      </c>
      <c r="D317" s="10" t="s">
        <v>1072</v>
      </c>
      <c r="E317" s="10" t="s">
        <v>1460</v>
      </c>
    </row>
    <row r="318" spans="2:5" x14ac:dyDescent="0.25">
      <c r="B318" s="10" t="s">
        <v>1796</v>
      </c>
      <c r="C318" s="10" t="str">
        <f t="shared" ca="1" si="5"/>
        <v>Des provinces : contributions générales</v>
      </c>
      <c r="D318" s="10" t="s">
        <v>2336</v>
      </c>
      <c r="E318" s="10" t="s">
        <v>2349</v>
      </c>
    </row>
    <row r="319" spans="2:5" x14ac:dyDescent="0.25">
      <c r="B319" s="10" t="s">
        <v>1797</v>
      </c>
      <c r="C319" s="10" t="str">
        <f t="shared" ca="1" si="5"/>
        <v>Des provinces : contributions spécifiques</v>
      </c>
      <c r="D319" s="10" t="s">
        <v>2337</v>
      </c>
      <c r="E319" s="10" t="s">
        <v>2350</v>
      </c>
    </row>
    <row r="320" spans="2:5" x14ac:dyDescent="0.25">
      <c r="B320" s="10" t="s">
        <v>1798</v>
      </c>
      <c r="C320" s="10" t="str">
        <f t="shared" ca="1" si="5"/>
        <v>Des communes : contributions générales</v>
      </c>
      <c r="D320" s="10" t="s">
        <v>2338</v>
      </c>
      <c r="E320" s="10" t="s">
        <v>2351</v>
      </c>
    </row>
    <row r="321" spans="2:5" x14ac:dyDescent="0.25">
      <c r="B321" s="10" t="s">
        <v>1799</v>
      </c>
      <c r="C321" s="10" t="str">
        <f t="shared" ca="1" si="5"/>
        <v>Des communes : contributions spécifiques</v>
      </c>
      <c r="D321" s="10" t="s">
        <v>2339</v>
      </c>
      <c r="E321" s="10" t="s">
        <v>2352</v>
      </c>
    </row>
    <row r="322" spans="2:5" x14ac:dyDescent="0.25">
      <c r="B322" s="10" t="s">
        <v>1800</v>
      </c>
      <c r="C322" s="10" t="str">
        <f t="shared" ca="1" si="5"/>
        <v>Des provinces et communes - non ventilé</v>
      </c>
      <c r="D322" s="10" t="s">
        <v>1221</v>
      </c>
      <c r="E322" s="10" t="s">
        <v>1461</v>
      </c>
    </row>
    <row r="323" spans="2:5" x14ac:dyDescent="0.25">
      <c r="B323" s="10" t="s">
        <v>1801</v>
      </c>
      <c r="C323" s="10" t="str">
        <f t="shared" ca="1" si="5"/>
        <v>Des ASBL des pouvoirs locaux</v>
      </c>
      <c r="D323" s="10" t="s">
        <v>863</v>
      </c>
      <c r="E323" s="10" t="s">
        <v>1361</v>
      </c>
    </row>
    <row r="324" spans="2:5" x14ac:dyDescent="0.25">
      <c r="B324" s="10" t="s">
        <v>3471</v>
      </c>
      <c r="C324" s="10" t="str">
        <f t="shared" ca="1" si="5"/>
        <v>Zones de police</v>
      </c>
      <c r="D324" s="10" t="s">
        <v>864</v>
      </c>
      <c r="E324" s="10" t="s">
        <v>114</v>
      </c>
    </row>
    <row r="325" spans="2:5" x14ac:dyDescent="0.25">
      <c r="B325" s="10" t="s">
        <v>3472</v>
      </c>
      <c r="C325" s="10" t="str">
        <f t="shared" ca="1" si="5"/>
        <v>Des autres administrations publiques locales : contributions générales</v>
      </c>
      <c r="D325" s="10" t="s">
        <v>2335</v>
      </c>
      <c r="E325" s="10" t="s">
        <v>2353</v>
      </c>
    </row>
    <row r="326" spans="2:5" x14ac:dyDescent="0.25">
      <c r="B326" s="10" t="s">
        <v>3473</v>
      </c>
      <c r="C326" s="10" t="str">
        <f t="shared" ca="1" si="5"/>
        <v>CPAS</v>
      </c>
      <c r="D326" s="10" t="s">
        <v>865</v>
      </c>
      <c r="E326" s="10" t="s">
        <v>116</v>
      </c>
    </row>
    <row r="327" spans="2:5" x14ac:dyDescent="0.25">
      <c r="B327" s="10" t="s">
        <v>3474</v>
      </c>
      <c r="C327" s="10" t="str">
        <f t="shared" ca="1" si="5"/>
        <v>Des autres administrations publiques locales : contributions spécifiques</v>
      </c>
      <c r="D327" s="10" t="s">
        <v>2334</v>
      </c>
      <c r="E327" s="10" t="s">
        <v>2354</v>
      </c>
    </row>
    <row r="328" spans="2:5" x14ac:dyDescent="0.25">
      <c r="B328" s="10" t="s">
        <v>1802</v>
      </c>
      <c r="C328" s="10" t="str">
        <f t="shared" ca="1" si="5"/>
        <v>Intercommunales du secteur S.1313</v>
      </c>
      <c r="D328" s="10" t="s">
        <v>866</v>
      </c>
      <c r="E328" s="10" t="s">
        <v>118</v>
      </c>
    </row>
    <row r="329" spans="2:5" x14ac:dyDescent="0.25">
      <c r="B329" s="10" t="s">
        <v>1803</v>
      </c>
      <c r="C329" s="10" t="str">
        <f t="shared" ca="1" si="5"/>
        <v>Zones de secours</v>
      </c>
      <c r="D329" s="10" t="s">
        <v>867</v>
      </c>
      <c r="E329" s="10" t="s">
        <v>120</v>
      </c>
    </row>
    <row r="330" spans="2:5" x14ac:dyDescent="0.25">
      <c r="B330" s="10" t="s">
        <v>1804</v>
      </c>
      <c r="C330" s="10" t="str">
        <f t="shared" ca="1" si="5"/>
        <v>Autres pouvoirs locaux</v>
      </c>
      <c r="D330" s="10" t="s">
        <v>868</v>
      </c>
      <c r="E330" s="10" t="s">
        <v>122</v>
      </c>
    </row>
    <row r="331" spans="2:5" x14ac:dyDescent="0.25">
      <c r="B331" s="10" t="s">
        <v>1805</v>
      </c>
      <c r="C331" s="10" t="str">
        <f t="shared" ca="1" si="5"/>
        <v>Transferts de revenus d'autres groupes institutionnels</v>
      </c>
      <c r="D331" s="10" t="s">
        <v>1222</v>
      </c>
      <c r="E331" s="10" t="s">
        <v>1462</v>
      </c>
    </row>
    <row r="332" spans="2:5" x14ac:dyDescent="0.25">
      <c r="B332" s="10" t="s">
        <v>1806</v>
      </c>
      <c r="C332" s="10" t="str">
        <f t="shared" ca="1" si="5"/>
        <v>Transferts de revenus des commissions communautaires: non ventilé</v>
      </c>
      <c r="D332" s="10" t="s">
        <v>999</v>
      </c>
      <c r="E332" s="10" t="s">
        <v>996</v>
      </c>
    </row>
    <row r="333" spans="2:5" x14ac:dyDescent="0.25">
      <c r="B333" s="10" t="s">
        <v>1807</v>
      </c>
      <c r="C333" s="10" t="str">
        <f t="shared" ca="1" si="5"/>
        <v>Commission communautaire française</v>
      </c>
      <c r="D333" s="10" t="s">
        <v>591</v>
      </c>
      <c r="E333" s="10" t="s">
        <v>130</v>
      </c>
    </row>
    <row r="334" spans="2:5" x14ac:dyDescent="0.25">
      <c r="B334" s="10" t="s">
        <v>1808</v>
      </c>
      <c r="C334" s="10" t="str">
        <f t="shared" ca="1" si="5"/>
        <v>Commission communautaire flamande</v>
      </c>
      <c r="D334" s="10" t="s">
        <v>592</v>
      </c>
      <c r="E334" s="10" t="s">
        <v>132</v>
      </c>
    </row>
    <row r="335" spans="2:5" x14ac:dyDescent="0.25">
      <c r="B335" s="10" t="s">
        <v>1809</v>
      </c>
      <c r="C335" s="10" t="str">
        <f t="shared" ca="1" si="5"/>
        <v>Commission communautaire commune</v>
      </c>
      <c r="D335" s="10" t="s">
        <v>593</v>
      </c>
      <c r="E335" s="10" t="s">
        <v>134</v>
      </c>
    </row>
    <row r="336" spans="2:5" x14ac:dyDescent="0.25">
      <c r="B336" s="10" t="s">
        <v>1810</v>
      </c>
      <c r="C336" s="10" t="str">
        <f t="shared" ca="1" si="5"/>
        <v>Transferts de revenus des communautés: non ventilé</v>
      </c>
      <c r="D336" s="10" t="s">
        <v>1000</v>
      </c>
      <c r="E336" s="10" t="s">
        <v>997</v>
      </c>
    </row>
    <row r="337" spans="2:5" x14ac:dyDescent="0.25">
      <c r="B337" s="10" t="s">
        <v>1811</v>
      </c>
      <c r="C337" s="10" t="str">
        <f t="shared" ca="1" si="5"/>
        <v>Communauté française</v>
      </c>
      <c r="D337" s="10" t="s">
        <v>587</v>
      </c>
      <c r="E337" s="10" t="s">
        <v>2</v>
      </c>
    </row>
    <row r="338" spans="2:5" x14ac:dyDescent="0.25">
      <c r="B338" s="10" t="s">
        <v>1812</v>
      </c>
      <c r="C338" s="10" t="str">
        <f t="shared" ca="1" si="5"/>
        <v>Communauté flamande</v>
      </c>
      <c r="D338" s="10" t="s">
        <v>586</v>
      </c>
      <c r="E338" s="10" t="s">
        <v>1</v>
      </c>
    </row>
    <row r="339" spans="2:5" x14ac:dyDescent="0.25">
      <c r="B339" s="10" t="s">
        <v>1813</v>
      </c>
      <c r="C339" s="10" t="str">
        <f t="shared" ca="1" si="5"/>
        <v>Communauté germanophone</v>
      </c>
      <c r="D339" s="10" t="s">
        <v>588</v>
      </c>
      <c r="E339" s="10" t="s">
        <v>3</v>
      </c>
    </row>
    <row r="340" spans="2:5" x14ac:dyDescent="0.25">
      <c r="B340" s="10" t="s">
        <v>1814</v>
      </c>
      <c r="C340" s="10" t="str">
        <f t="shared" ca="1" si="5"/>
        <v>Transferts de revenus des régions</v>
      </c>
      <c r="D340" s="10" t="s">
        <v>1074</v>
      </c>
      <c r="E340" s="10" t="s">
        <v>1362</v>
      </c>
    </row>
    <row r="341" spans="2:5" x14ac:dyDescent="0.25">
      <c r="B341" s="10" t="s">
        <v>1815</v>
      </c>
      <c r="C341" s="10" t="str">
        <f t="shared" ca="1" si="5"/>
        <v>Région wallonne</v>
      </c>
      <c r="D341" s="10" t="s">
        <v>589</v>
      </c>
      <c r="E341" s="10" t="s">
        <v>4</v>
      </c>
    </row>
    <row r="342" spans="2:5" x14ac:dyDescent="0.25">
      <c r="B342" s="10" t="s">
        <v>1816</v>
      </c>
      <c r="C342" s="10" t="str">
        <f t="shared" ca="1" si="5"/>
        <v>Région de Bruxelles-Capitale</v>
      </c>
      <c r="D342" s="10" t="s">
        <v>590</v>
      </c>
      <c r="E342" s="10" t="s">
        <v>5</v>
      </c>
    </row>
    <row r="343" spans="2:5" x14ac:dyDescent="0.25">
      <c r="B343" s="10" t="s">
        <v>1817</v>
      </c>
      <c r="C343" s="10" t="str">
        <f t="shared" ca="1" si="5"/>
        <v>Pouvoir fédéral</v>
      </c>
      <c r="D343" s="10" t="s">
        <v>585</v>
      </c>
      <c r="E343" s="10" t="s">
        <v>0</v>
      </c>
    </row>
    <row r="344" spans="2:5" x14ac:dyDescent="0.25">
      <c r="B344" s="10" t="s">
        <v>1818</v>
      </c>
      <c r="C344" s="10" t="str">
        <f t="shared" ca="1" si="5"/>
        <v>Du pouvoir fédéral : dotations</v>
      </c>
      <c r="D344" s="10" t="s">
        <v>2340</v>
      </c>
      <c r="E344" s="10" t="s">
        <v>2355</v>
      </c>
    </row>
    <row r="345" spans="2:5" x14ac:dyDescent="0.25">
      <c r="B345" s="10" t="s">
        <v>1819</v>
      </c>
      <c r="C345" s="10" t="str">
        <f t="shared" ca="1" si="5"/>
        <v>Du pouvoir fédéral : parties attribuées d'impôts et de perceptions</v>
      </c>
      <c r="D345" s="10" t="s">
        <v>2341</v>
      </c>
      <c r="E345" s="10" t="s">
        <v>2356</v>
      </c>
    </row>
    <row r="346" spans="2:5" x14ac:dyDescent="0.25">
      <c r="B346" s="10" t="s">
        <v>1820</v>
      </c>
      <c r="C346" s="10" t="str">
        <f t="shared" ca="1" si="5"/>
        <v>Autres tranferts de revenus du pouvoir fédéral</v>
      </c>
      <c r="D346" s="10" t="s">
        <v>991</v>
      </c>
      <c r="E346" s="10" t="s">
        <v>977</v>
      </c>
    </row>
    <row r="347" spans="2:5" x14ac:dyDescent="0.25">
      <c r="B347" s="10" t="s">
        <v>1821</v>
      </c>
      <c r="C347" s="10" t="str">
        <f t="shared" ref="C347:C410" ca="1" si="6">OFFSET(C347,0,rngLanguageIndex)</f>
        <v>Unités interrégionales</v>
      </c>
      <c r="D347" s="10" t="s">
        <v>869</v>
      </c>
      <c r="E347" s="10" t="s">
        <v>144</v>
      </c>
    </row>
    <row r="348" spans="2:5" x14ac:dyDescent="0.25">
      <c r="B348" s="10" t="s">
        <v>1822</v>
      </c>
      <c r="C348" s="10" t="str">
        <f t="shared" ca="1" si="6"/>
        <v>Aides à l'investissement aux entreprises publiques</v>
      </c>
      <c r="D348" s="10" t="s">
        <v>1075</v>
      </c>
      <c r="E348" s="10" t="s">
        <v>1363</v>
      </c>
    </row>
    <row r="349" spans="2:5" x14ac:dyDescent="0.25">
      <c r="B349" s="10" t="s">
        <v>1823</v>
      </c>
      <c r="C349" s="10" t="str">
        <f t="shared" ca="1" si="6"/>
        <v>Aides à l'investissement aux entreprises privées</v>
      </c>
      <c r="D349" s="10" t="s">
        <v>1223</v>
      </c>
      <c r="E349" s="10" t="s">
        <v>1463</v>
      </c>
    </row>
    <row r="350" spans="2:5" x14ac:dyDescent="0.25">
      <c r="B350" s="10" t="s">
        <v>1824</v>
      </c>
      <c r="C350" s="10" t="str">
        <f t="shared" ca="1" si="6"/>
        <v>Autres transferts en capital aux entreprises publiques</v>
      </c>
      <c r="D350" s="10" t="s">
        <v>1224</v>
      </c>
      <c r="E350" s="10" t="s">
        <v>1364</v>
      </c>
    </row>
    <row r="351" spans="2:5" x14ac:dyDescent="0.25">
      <c r="B351" s="10" t="s">
        <v>1825</v>
      </c>
      <c r="C351" s="10" t="str">
        <f t="shared" ca="1" si="6"/>
        <v>Autres transferts en capital aux entreprises privées</v>
      </c>
      <c r="D351" s="10" t="s">
        <v>1225</v>
      </c>
      <c r="E351" s="10" t="s">
        <v>1464</v>
      </c>
    </row>
    <row r="352" spans="2:5" x14ac:dyDescent="0.25">
      <c r="B352" s="10" t="s">
        <v>1826</v>
      </c>
      <c r="C352" s="10" t="str">
        <f t="shared" ca="1" si="6"/>
        <v>Autres transferts en capital aux institutions de crédit</v>
      </c>
      <c r="D352" s="10" t="s">
        <v>1076</v>
      </c>
      <c r="E352" s="10" t="s">
        <v>1365</v>
      </c>
    </row>
    <row r="353" spans="2:5" x14ac:dyDescent="0.25">
      <c r="B353" s="10" t="s">
        <v>1827</v>
      </c>
      <c r="C353" s="10" t="str">
        <f t="shared" ca="1" si="6"/>
        <v>Autres transferts en capital aux sociétés d'assurance</v>
      </c>
      <c r="D353" s="10" t="s">
        <v>1226</v>
      </c>
      <c r="E353" s="10" t="s">
        <v>1465</v>
      </c>
    </row>
    <row r="354" spans="2:5" x14ac:dyDescent="0.25">
      <c r="B354" s="10" t="s">
        <v>1828</v>
      </c>
      <c r="C354" s="10" t="str">
        <f t="shared" ca="1" si="6"/>
        <v>Aides à l'investissement aux ASBL au service des ménages</v>
      </c>
      <c r="D354" s="10" t="s">
        <v>1077</v>
      </c>
      <c r="E354" s="10" t="s">
        <v>1366</v>
      </c>
    </row>
    <row r="355" spans="2:5" x14ac:dyDescent="0.25">
      <c r="B355" s="10" t="s">
        <v>1829</v>
      </c>
      <c r="C355" s="10" t="str">
        <f t="shared" ca="1" si="6"/>
        <v>Autres transferts en capital aux ASBL au service des ménages</v>
      </c>
      <c r="D355" s="10" t="s">
        <v>1227</v>
      </c>
      <c r="E355" s="10" t="s">
        <v>156</v>
      </c>
    </row>
    <row r="356" spans="2:5" x14ac:dyDescent="0.25">
      <c r="B356" s="10" t="s">
        <v>1830</v>
      </c>
      <c r="C356" s="10" t="str">
        <f t="shared" ca="1" si="6"/>
        <v>Aides à l'investissement aux ménages</v>
      </c>
      <c r="D356" s="10" t="s">
        <v>1078</v>
      </c>
      <c r="E356" s="10" t="s">
        <v>1466</v>
      </c>
    </row>
    <row r="357" spans="2:5" x14ac:dyDescent="0.25">
      <c r="B357" s="10" t="s">
        <v>1831</v>
      </c>
      <c r="C357" s="10" t="str">
        <f t="shared" ca="1" si="6"/>
        <v>Autres transferts en capital aux ménages</v>
      </c>
      <c r="D357" s="10" t="s">
        <v>1228</v>
      </c>
      <c r="E357" s="10" t="s">
        <v>160</v>
      </c>
    </row>
    <row r="358" spans="2:5" x14ac:dyDescent="0.25">
      <c r="B358" s="10" t="s">
        <v>1832</v>
      </c>
      <c r="C358" s="10" t="str">
        <f t="shared" ca="1" si="6"/>
        <v>Aux institutions de l'UE : aides à l'investissement</v>
      </c>
      <c r="D358" s="10" t="s">
        <v>1079</v>
      </c>
      <c r="E358" s="10" t="s">
        <v>1367</v>
      </c>
    </row>
    <row r="359" spans="2:5" x14ac:dyDescent="0.25">
      <c r="B359" s="10" t="s">
        <v>1833</v>
      </c>
      <c r="C359" s="10" t="str">
        <f t="shared" ca="1" si="6"/>
        <v>Aux institutions de l'UE : autres transferts en capital</v>
      </c>
      <c r="D359" s="10" t="s">
        <v>1229</v>
      </c>
      <c r="E359" s="10" t="s">
        <v>1368</v>
      </c>
    </row>
    <row r="360" spans="2:5" x14ac:dyDescent="0.25">
      <c r="B360" s="10" t="s">
        <v>1834</v>
      </c>
      <c r="C360" s="10" t="str">
        <f t="shared" ca="1" si="6"/>
        <v>Aux pays membres de l'UE (administrations publiques) : aides à l'investissement</v>
      </c>
      <c r="D360" s="10" t="s">
        <v>1080</v>
      </c>
      <c r="E360" s="10" t="s">
        <v>1467</v>
      </c>
    </row>
    <row r="361" spans="2:5" x14ac:dyDescent="0.25">
      <c r="B361" s="10" t="s">
        <v>1835</v>
      </c>
      <c r="C361" s="10" t="str">
        <f t="shared" ca="1" si="6"/>
        <v>Aux pays membres de l'UE (administrations publiques) : autres transferts en capital</v>
      </c>
      <c r="D361" s="10" t="s">
        <v>906</v>
      </c>
      <c r="E361" s="10" t="s">
        <v>166</v>
      </c>
    </row>
    <row r="362" spans="2:5" x14ac:dyDescent="0.25">
      <c r="B362" s="10" t="s">
        <v>1836</v>
      </c>
      <c r="C362" s="10" t="str">
        <f t="shared" ca="1" si="6"/>
        <v>Aux pays membres de l'UE (non-administrations publiques) : aides à l'investissement</v>
      </c>
      <c r="D362" s="10" t="s">
        <v>1081</v>
      </c>
      <c r="E362" s="10" t="s">
        <v>1369</v>
      </c>
    </row>
    <row r="363" spans="2:5" x14ac:dyDescent="0.25">
      <c r="B363" s="10" t="s">
        <v>1837</v>
      </c>
      <c r="C363" s="10" t="str">
        <f t="shared" ca="1" si="6"/>
        <v>Aux pays membres de l'UE (non-administrations publiques) : autres transferts en capital</v>
      </c>
      <c r="D363" s="10" t="s">
        <v>907</v>
      </c>
      <c r="E363" s="10" t="s">
        <v>1468</v>
      </c>
    </row>
    <row r="364" spans="2:5" x14ac:dyDescent="0.25">
      <c r="B364" s="10" t="s">
        <v>1838</v>
      </c>
      <c r="C364" s="10" t="str">
        <f t="shared" ca="1" si="6"/>
        <v>Aux institutions internationales autres que les institutions de l'UE : aides à l'investissement</v>
      </c>
      <c r="D364" s="10" t="s">
        <v>1082</v>
      </c>
      <c r="E364" s="10" t="s">
        <v>1469</v>
      </c>
    </row>
    <row r="365" spans="2:5" x14ac:dyDescent="0.25">
      <c r="B365" s="10" t="s">
        <v>1839</v>
      </c>
      <c r="C365" s="10" t="str">
        <f t="shared" ca="1" si="6"/>
        <v>Aux institutions internationales autres que les institutions de l'UE : autres transferts en capital</v>
      </c>
      <c r="D365" s="10" t="s">
        <v>1279</v>
      </c>
      <c r="E365" s="10" t="s">
        <v>1470</v>
      </c>
    </row>
    <row r="366" spans="2:5" x14ac:dyDescent="0.25">
      <c r="B366" s="10" t="s">
        <v>1840</v>
      </c>
      <c r="C366" s="10" t="str">
        <f t="shared" ca="1" si="6"/>
        <v>Aux pays autres que les pays membres de l'UE (administrations publiques) : aides à l'investissement</v>
      </c>
      <c r="D366" s="10" t="s">
        <v>1083</v>
      </c>
      <c r="E366" s="10" t="s">
        <v>1471</v>
      </c>
    </row>
    <row r="367" spans="2:5" x14ac:dyDescent="0.25">
      <c r="B367" s="10" t="s">
        <v>1841</v>
      </c>
      <c r="C367" s="10" t="str">
        <f t="shared" ca="1" si="6"/>
        <v>Aux pays autres que les pays membres de l'UE (administrations publiques) : autres transferts en capital</v>
      </c>
      <c r="D367" s="10" t="s">
        <v>1084</v>
      </c>
      <c r="E367" s="10" t="s">
        <v>1370</v>
      </c>
    </row>
    <row r="368" spans="2:5" x14ac:dyDescent="0.25">
      <c r="B368" s="10" t="s">
        <v>1842</v>
      </c>
      <c r="C368" s="10" t="str">
        <f t="shared" ca="1" si="6"/>
        <v>Aux pays autres que les pays membres de l'UE (non-administrations publiques) : aides à l'investissement</v>
      </c>
      <c r="D368" s="10" t="s">
        <v>1085</v>
      </c>
      <c r="E368" s="10" t="s">
        <v>1472</v>
      </c>
    </row>
    <row r="369" spans="2:5" x14ac:dyDescent="0.25">
      <c r="B369" s="10" t="s">
        <v>1843</v>
      </c>
      <c r="C369" s="10" t="str">
        <f t="shared" ca="1" si="6"/>
        <v>Aux pays autres que les pays membres de l'UE (non-administrations publiques) : autres transferts en capital</v>
      </c>
      <c r="D369" s="10" t="s">
        <v>1086</v>
      </c>
      <c r="E369" s="10" t="s">
        <v>1371</v>
      </c>
    </row>
    <row r="370" spans="2:5" x14ac:dyDescent="0.25">
      <c r="B370" s="10" t="s">
        <v>1844</v>
      </c>
      <c r="C370" s="10" t="str">
        <f t="shared" ca="1" si="6"/>
        <v>Des entreprises</v>
      </c>
      <c r="D370" s="10" t="s">
        <v>1042</v>
      </c>
      <c r="E370" s="10" t="s">
        <v>1331</v>
      </c>
    </row>
    <row r="371" spans="2:5" x14ac:dyDescent="0.25">
      <c r="B371" s="10" t="s">
        <v>1845</v>
      </c>
      <c r="C371" s="10" t="str">
        <f t="shared" ca="1" si="6"/>
        <v>Des institutions de crédit</v>
      </c>
      <c r="D371" s="10" t="s">
        <v>1043</v>
      </c>
      <c r="E371" s="10" t="s">
        <v>1372</v>
      </c>
    </row>
    <row r="372" spans="2:5" x14ac:dyDescent="0.25">
      <c r="B372" s="10" t="s">
        <v>1846</v>
      </c>
      <c r="C372" s="10" t="str">
        <f t="shared" ca="1" si="6"/>
        <v>Des sociétés d'assurance</v>
      </c>
      <c r="D372" s="10" t="s">
        <v>1044</v>
      </c>
      <c r="E372" s="10" t="s">
        <v>1332</v>
      </c>
    </row>
    <row r="373" spans="2:5" x14ac:dyDescent="0.25">
      <c r="B373" s="10" t="s">
        <v>1847</v>
      </c>
      <c r="C373" s="10" t="str">
        <f t="shared" ca="1" si="6"/>
        <v>Des ASBL au service des ménages</v>
      </c>
      <c r="D373" s="10" t="s">
        <v>1045</v>
      </c>
      <c r="E373" s="10" t="s">
        <v>1333</v>
      </c>
    </row>
    <row r="374" spans="2:5" x14ac:dyDescent="0.25">
      <c r="B374" s="10" t="s">
        <v>1848</v>
      </c>
      <c r="C374" s="10" t="str">
        <f t="shared" ca="1" si="6"/>
        <v>Des ménages</v>
      </c>
      <c r="D374" s="10" t="s">
        <v>1215</v>
      </c>
      <c r="E374" s="10" t="s">
        <v>1454</v>
      </c>
    </row>
    <row r="375" spans="2:5" x14ac:dyDescent="0.25">
      <c r="B375" s="10" t="s">
        <v>1849</v>
      </c>
      <c r="C375" s="10" t="str">
        <f t="shared" ca="1" si="6"/>
        <v>Non utilisé</v>
      </c>
      <c r="D375" s="10" t="s">
        <v>989</v>
      </c>
      <c r="E375" s="10" t="s">
        <v>933</v>
      </c>
    </row>
    <row r="376" spans="2:5" x14ac:dyDescent="0.25">
      <c r="B376" s="10" t="s">
        <v>1850</v>
      </c>
      <c r="C376" s="10" t="str">
        <f t="shared" ca="1" si="6"/>
        <v>Autres transferts en capital des entreprises</v>
      </c>
      <c r="D376" s="10" t="s">
        <v>1087</v>
      </c>
      <c r="E376" s="10" t="s">
        <v>1373</v>
      </c>
    </row>
    <row r="377" spans="2:5" x14ac:dyDescent="0.25">
      <c r="B377" s="10" t="s">
        <v>1851</v>
      </c>
      <c r="C377" s="10" t="str">
        <f t="shared" ca="1" si="6"/>
        <v>Autres transferts en capital des institutions de crédit</v>
      </c>
      <c r="D377" s="10" t="s">
        <v>1088</v>
      </c>
      <c r="E377" s="10" t="s">
        <v>1374</v>
      </c>
    </row>
    <row r="378" spans="2:5" x14ac:dyDescent="0.25">
      <c r="B378" s="10" t="s">
        <v>1852</v>
      </c>
      <c r="C378" s="10" t="str">
        <f t="shared" ca="1" si="6"/>
        <v>Autres transferts en capital des sociétés d'assurance</v>
      </c>
      <c r="D378" s="10" t="s">
        <v>1230</v>
      </c>
      <c r="E378" s="10" t="s">
        <v>1473</v>
      </c>
    </row>
    <row r="379" spans="2:5" x14ac:dyDescent="0.25">
      <c r="B379" s="10" t="s">
        <v>1853</v>
      </c>
      <c r="C379" s="10" t="str">
        <f t="shared" ca="1" si="6"/>
        <v>Des ASBL au service des ménages</v>
      </c>
      <c r="D379" s="10" t="s">
        <v>1045</v>
      </c>
      <c r="E379" s="10" t="s">
        <v>1333</v>
      </c>
    </row>
    <row r="380" spans="2:5" x14ac:dyDescent="0.25">
      <c r="B380" s="10" t="s">
        <v>1854</v>
      </c>
      <c r="C380" s="10" t="str">
        <f t="shared" ca="1" si="6"/>
        <v>Des ménages</v>
      </c>
      <c r="D380" s="10" t="s">
        <v>1215</v>
      </c>
      <c r="E380" s="10" t="s">
        <v>1454</v>
      </c>
    </row>
    <row r="381" spans="2:5" x14ac:dyDescent="0.25">
      <c r="B381" s="10" t="s">
        <v>1855</v>
      </c>
      <c r="C381" s="10" t="str">
        <f t="shared" ca="1" si="6"/>
        <v>Des institutions de l'UE : aides à l'investissement</v>
      </c>
      <c r="D381" s="10" t="s">
        <v>1089</v>
      </c>
      <c r="E381" s="10" t="s">
        <v>1375</v>
      </c>
    </row>
    <row r="382" spans="2:5" x14ac:dyDescent="0.25">
      <c r="B382" s="10" t="s">
        <v>1856</v>
      </c>
      <c r="C382" s="10" t="str">
        <f t="shared" ca="1" si="6"/>
        <v>Des institutions de l'UE : autres transferts en capital</v>
      </c>
      <c r="D382" s="10" t="s">
        <v>1090</v>
      </c>
      <c r="E382" s="10" t="s">
        <v>739</v>
      </c>
    </row>
    <row r="383" spans="2:5" x14ac:dyDescent="0.25">
      <c r="B383" s="10" t="s">
        <v>1857</v>
      </c>
      <c r="C383" s="10" t="str">
        <f t="shared" ca="1" si="6"/>
        <v>Des pays membres de l'UE (administrations publiques) : aides à l'investissement</v>
      </c>
      <c r="D383" s="10" t="s">
        <v>1091</v>
      </c>
      <c r="E383" s="10" t="s">
        <v>1474</v>
      </c>
    </row>
    <row r="384" spans="2:5" x14ac:dyDescent="0.25">
      <c r="B384" s="10" t="s">
        <v>1858</v>
      </c>
      <c r="C384" s="10" t="str">
        <f t="shared" ca="1" si="6"/>
        <v>Des pays membres de l'UE (administrations publiques) : autres transferts en capital</v>
      </c>
      <c r="D384" s="10" t="s">
        <v>1092</v>
      </c>
      <c r="E384" s="10" t="s">
        <v>1475</v>
      </c>
    </row>
    <row r="385" spans="2:5" x14ac:dyDescent="0.25">
      <c r="B385" s="10" t="s">
        <v>1859</v>
      </c>
      <c r="C385" s="10" t="str">
        <f t="shared" ca="1" si="6"/>
        <v>Des pays membres de l'UE (non-administrations publiques) : autres transferts en capital</v>
      </c>
      <c r="D385" s="10" t="s">
        <v>1280</v>
      </c>
      <c r="E385" s="10" t="s">
        <v>1535</v>
      </c>
    </row>
    <row r="386" spans="2:5" x14ac:dyDescent="0.25">
      <c r="B386" s="10" t="s">
        <v>1860</v>
      </c>
      <c r="C386" s="10" t="str">
        <f t="shared" ca="1" si="6"/>
        <v>Des institutions internationales autres que les institutions de l'UE : aides à l'investissement</v>
      </c>
      <c r="D386" s="10" t="s">
        <v>1093</v>
      </c>
      <c r="E386" s="10" t="s">
        <v>1476</v>
      </c>
    </row>
    <row r="387" spans="2:5" x14ac:dyDescent="0.25">
      <c r="B387" s="10" t="s">
        <v>1861</v>
      </c>
      <c r="C387" s="10" t="str">
        <f t="shared" ca="1" si="6"/>
        <v>Des institutions internationales autres que les institutions de l'UE : autres transferts en capital</v>
      </c>
      <c r="D387" s="10" t="s">
        <v>1094</v>
      </c>
      <c r="E387" s="10" t="s">
        <v>1477</v>
      </c>
    </row>
    <row r="388" spans="2:5" x14ac:dyDescent="0.25">
      <c r="B388" s="10" t="s">
        <v>1862</v>
      </c>
      <c r="C388" s="10" t="str">
        <f t="shared" ca="1" si="6"/>
        <v>Des pays autres que les pays membres de l'UE (administrations publiques) : aides à l'investissement</v>
      </c>
      <c r="D388" s="10" t="s">
        <v>1095</v>
      </c>
      <c r="E388" s="10" t="s">
        <v>1478</v>
      </c>
    </row>
    <row r="389" spans="2:5" x14ac:dyDescent="0.25">
      <c r="B389" s="10" t="s">
        <v>1863</v>
      </c>
      <c r="C389" s="10" t="str">
        <f t="shared" ca="1" si="6"/>
        <v>Des pays autres que les pays membres de l'UE (administrations publiques) : autres transferts en capital</v>
      </c>
      <c r="D389" s="10" t="s">
        <v>1096</v>
      </c>
      <c r="E389" s="10" t="s">
        <v>1376</v>
      </c>
    </row>
    <row r="390" spans="2:5" x14ac:dyDescent="0.25">
      <c r="B390" s="10" t="s">
        <v>1864</v>
      </c>
      <c r="C390" s="10" t="str">
        <f t="shared" ca="1" si="6"/>
        <v>Des pays autres que les pays membres de l'UE (non-administrations publiques) : autres transferts en capital</v>
      </c>
      <c r="D390" s="10" t="s">
        <v>1281</v>
      </c>
      <c r="E390" s="10" t="s">
        <v>1377</v>
      </c>
    </row>
    <row r="391" spans="2:5" x14ac:dyDescent="0.25">
      <c r="B391" s="10" t="s">
        <v>1865</v>
      </c>
      <c r="C391" s="10" t="str">
        <f t="shared" ca="1" si="6"/>
        <v>Aides à l'investissement au pouvoir institutionnel</v>
      </c>
      <c r="D391" s="10" t="s">
        <v>1097</v>
      </c>
      <c r="E391" s="10" t="s">
        <v>1378</v>
      </c>
    </row>
    <row r="392" spans="2:5" x14ac:dyDescent="0.25">
      <c r="B392" s="10" t="s">
        <v>1866</v>
      </c>
      <c r="C392" s="10" t="str">
        <f t="shared" ca="1" si="6"/>
        <v>Autres transferts en capital au pouvoir institutionnel</v>
      </c>
      <c r="D392" s="10" t="s">
        <v>1231</v>
      </c>
      <c r="E392" s="10" t="s">
        <v>1479</v>
      </c>
    </row>
    <row r="393" spans="2:5" x14ac:dyDescent="0.25">
      <c r="B393" s="10" t="s">
        <v>1867</v>
      </c>
      <c r="C393" s="10" t="str">
        <f t="shared" ca="1" si="6"/>
        <v>Aides à l'investissement aux fonds budgétaires non organiques</v>
      </c>
      <c r="D393" s="10" t="s">
        <v>1098</v>
      </c>
      <c r="E393" s="10" t="s">
        <v>1379</v>
      </c>
    </row>
    <row r="394" spans="2:5" x14ac:dyDescent="0.25">
      <c r="B394" s="10" t="s">
        <v>1868</v>
      </c>
      <c r="C394" s="10" t="str">
        <f t="shared" ca="1" si="6"/>
        <v>Autres transferts en capital aux fonds budgétaires non organiques</v>
      </c>
      <c r="D394" s="10" t="s">
        <v>1232</v>
      </c>
      <c r="E394" s="10" t="s">
        <v>1480</v>
      </c>
    </row>
    <row r="395" spans="2:5" x14ac:dyDescent="0.25">
      <c r="B395" s="10" t="s">
        <v>1869</v>
      </c>
      <c r="C395" s="10" t="str">
        <f t="shared" ca="1" si="6"/>
        <v>Aides à l'investissement aux services administratifs à comptabilité autonome (SACA)</v>
      </c>
      <c r="D395" s="10" t="s">
        <v>1099</v>
      </c>
      <c r="E395" s="10" t="s">
        <v>1481</v>
      </c>
    </row>
    <row r="396" spans="2:5" x14ac:dyDescent="0.25">
      <c r="B396" s="10" t="s">
        <v>1870</v>
      </c>
      <c r="C396" s="10" t="str">
        <f t="shared" ca="1" si="6"/>
        <v>Autres transferts en capital aux services administratifs à comptabilité autonome (SACA)</v>
      </c>
      <c r="D396" s="10" t="s">
        <v>1100</v>
      </c>
      <c r="E396" s="10" t="s">
        <v>1482</v>
      </c>
    </row>
    <row r="397" spans="2:5" x14ac:dyDescent="0.25">
      <c r="B397" s="10" t="s">
        <v>1871</v>
      </c>
      <c r="C397" s="10" t="str">
        <f t="shared" ca="1" si="6"/>
        <v>Aides à l'investissement aux organismes administratifs publics (OAP)</v>
      </c>
      <c r="D397" s="10" t="s">
        <v>1101</v>
      </c>
      <c r="E397" s="10" t="s">
        <v>1483</v>
      </c>
    </row>
    <row r="398" spans="2:5" x14ac:dyDescent="0.25">
      <c r="B398" s="10" t="s">
        <v>1872</v>
      </c>
      <c r="C398" s="10" t="str">
        <f t="shared" ca="1" si="6"/>
        <v>Autres transferts en capital aux organismes administratifs publics (OAP)</v>
      </c>
      <c r="D398" s="10" t="s">
        <v>1102</v>
      </c>
      <c r="E398" s="10" t="s">
        <v>1484</v>
      </c>
    </row>
    <row r="399" spans="2:5" x14ac:dyDescent="0.25">
      <c r="B399" s="10" t="s">
        <v>1873</v>
      </c>
      <c r="C399" s="10" t="str">
        <f t="shared" ca="1" si="6"/>
        <v>Aides à l'investissement aux établissements d'enseignement du pouvoir institutionnel</v>
      </c>
      <c r="D399" s="10" t="s">
        <v>1103</v>
      </c>
      <c r="E399" s="10" t="s">
        <v>1485</v>
      </c>
    </row>
    <row r="400" spans="2:5" x14ac:dyDescent="0.25">
      <c r="B400" s="10" t="s">
        <v>1874</v>
      </c>
      <c r="C400" s="10" t="str">
        <f t="shared" ca="1" si="6"/>
        <v>Autres transferts en capital aux établissements d'enseignement du pouvoir institutionnel</v>
      </c>
      <c r="D400" s="10" t="s">
        <v>1104</v>
      </c>
      <c r="E400" s="10" t="s">
        <v>1486</v>
      </c>
    </row>
    <row r="401" spans="2:5" x14ac:dyDescent="0.25">
      <c r="B401" s="10" t="s">
        <v>1875</v>
      </c>
      <c r="C401" s="10" t="str">
        <f t="shared" ca="1" si="6"/>
        <v>Aides à l'investissement aux ASBL des administrations publiques</v>
      </c>
      <c r="D401" s="10" t="s">
        <v>908</v>
      </c>
      <c r="E401" s="10" t="s">
        <v>1380</v>
      </c>
    </row>
    <row r="402" spans="2:5" x14ac:dyDescent="0.25">
      <c r="B402" s="10" t="s">
        <v>1876</v>
      </c>
      <c r="C402" s="10" t="str">
        <f t="shared" ca="1" si="6"/>
        <v>Autres transferts en capital aux ASBL des administrations publiques</v>
      </c>
      <c r="D402" s="10" t="s">
        <v>909</v>
      </c>
      <c r="E402" s="10" t="s">
        <v>1381</v>
      </c>
    </row>
    <row r="403" spans="2:5" x14ac:dyDescent="0.25">
      <c r="B403" s="10" t="s">
        <v>1877</v>
      </c>
      <c r="C403" s="10" t="str">
        <f t="shared" ca="1" si="6"/>
        <v>Aides à l'investissement aux autres unités publiques</v>
      </c>
      <c r="D403" s="10" t="s">
        <v>910</v>
      </c>
      <c r="E403" s="10" t="s">
        <v>1487</v>
      </c>
    </row>
    <row r="404" spans="2:5" x14ac:dyDescent="0.25">
      <c r="B404" s="10" t="s">
        <v>1878</v>
      </c>
      <c r="C404" s="10" t="str">
        <f t="shared" ca="1" si="6"/>
        <v>Autres transferts en capital aux autres unités publiques</v>
      </c>
      <c r="D404" s="10" t="s">
        <v>911</v>
      </c>
      <c r="E404" s="10" t="s">
        <v>1488</v>
      </c>
    </row>
    <row r="405" spans="2:5" x14ac:dyDescent="0.25">
      <c r="B405" s="10" t="s">
        <v>1879</v>
      </c>
      <c r="C405" s="10" t="str">
        <f t="shared" ca="1" si="6"/>
        <v>Aides à l'investissement</v>
      </c>
      <c r="D405" s="10" t="s">
        <v>1105</v>
      </c>
      <c r="E405" s="10" t="s">
        <v>1382</v>
      </c>
    </row>
    <row r="406" spans="2:5" x14ac:dyDescent="0.25">
      <c r="B406" s="10" t="s">
        <v>1880</v>
      </c>
      <c r="C406" s="10" t="str">
        <f t="shared" ca="1" si="6"/>
        <v>Autres transferts en capital</v>
      </c>
      <c r="D406" s="10" t="s">
        <v>1233</v>
      </c>
      <c r="E406" s="10" t="s">
        <v>1489</v>
      </c>
    </row>
    <row r="407" spans="2:5" x14ac:dyDescent="0.25">
      <c r="B407" s="10" t="s">
        <v>1881</v>
      </c>
      <c r="C407" s="10" t="str">
        <f t="shared" ca="1" si="6"/>
        <v>Transferts en capital aux administrations publiques locales</v>
      </c>
      <c r="D407" s="10" t="s">
        <v>1175</v>
      </c>
      <c r="E407" s="10" t="s">
        <v>1490</v>
      </c>
    </row>
    <row r="408" spans="2:5" x14ac:dyDescent="0.25">
      <c r="B408" s="10" t="s">
        <v>1882</v>
      </c>
      <c r="C408" s="10" t="str">
        <f t="shared" ca="1" si="6"/>
        <v>Aides à l'investissement aux provinces</v>
      </c>
      <c r="D408" s="10" t="s">
        <v>1106</v>
      </c>
      <c r="E408" s="10" t="s">
        <v>1383</v>
      </c>
    </row>
    <row r="409" spans="2:5" x14ac:dyDescent="0.25">
      <c r="B409" s="10" t="s">
        <v>1883</v>
      </c>
      <c r="C409" s="10" t="str">
        <f t="shared" ca="1" si="6"/>
        <v>Autres transferts en capital aux provinces</v>
      </c>
      <c r="D409" s="10" t="s">
        <v>1234</v>
      </c>
      <c r="E409" s="10" t="s">
        <v>1384</v>
      </c>
    </row>
    <row r="410" spans="2:5" x14ac:dyDescent="0.25">
      <c r="B410" s="10" t="s">
        <v>1884</v>
      </c>
      <c r="C410" s="10" t="str">
        <f t="shared" ca="1" si="6"/>
        <v>Aides à l'investissement aux communes</v>
      </c>
      <c r="D410" s="10" t="s">
        <v>1107</v>
      </c>
      <c r="E410" s="10" t="s">
        <v>1385</v>
      </c>
    </row>
    <row r="411" spans="2:5" x14ac:dyDescent="0.25">
      <c r="B411" s="10" t="s">
        <v>1885</v>
      </c>
      <c r="C411" s="10" t="str">
        <f t="shared" ref="C411:C474" ca="1" si="7">OFFSET(C411,0,rngLanguageIndex)</f>
        <v>Autres transferts en capital aux communes</v>
      </c>
      <c r="D411" s="10" t="s">
        <v>1235</v>
      </c>
      <c r="E411" s="10" t="s">
        <v>1386</v>
      </c>
    </row>
    <row r="412" spans="2:5" x14ac:dyDescent="0.25">
      <c r="B412" s="10" t="s">
        <v>1886</v>
      </c>
      <c r="C412" s="10" t="str">
        <f t="shared" ca="1" si="7"/>
        <v>Aides à l'investissement aux provinces et communes - non ventilé</v>
      </c>
      <c r="D412" s="10" t="s">
        <v>1236</v>
      </c>
      <c r="E412" s="10" t="s">
        <v>949</v>
      </c>
    </row>
    <row r="413" spans="2:5" x14ac:dyDescent="0.25">
      <c r="B413" s="10" t="s">
        <v>1887</v>
      </c>
      <c r="C413" s="10" t="str">
        <f t="shared" ca="1" si="7"/>
        <v>Autres transferts en capital aux provinces et communes - non ventilé</v>
      </c>
      <c r="D413" s="10" t="s">
        <v>1237</v>
      </c>
      <c r="E413" s="10" t="s">
        <v>951</v>
      </c>
    </row>
    <row r="414" spans="2:5" x14ac:dyDescent="0.25">
      <c r="B414" s="10" t="s">
        <v>1888</v>
      </c>
      <c r="C414" s="10" t="str">
        <f t="shared" ca="1" si="7"/>
        <v>Aides à l'investissement aux ASBL des pouvoirs locaux</v>
      </c>
      <c r="D414" s="10" t="s">
        <v>912</v>
      </c>
      <c r="E414" s="10" t="s">
        <v>1491</v>
      </c>
    </row>
    <row r="415" spans="2:5" x14ac:dyDescent="0.25">
      <c r="B415" s="10" t="s">
        <v>1889</v>
      </c>
      <c r="C415" s="10" t="str">
        <f t="shared" ca="1" si="7"/>
        <v>Autres transferts en capital aux ASBL des pouvoirs locaux</v>
      </c>
      <c r="D415" s="10" t="s">
        <v>1238</v>
      </c>
      <c r="E415" s="10" t="s">
        <v>1492</v>
      </c>
    </row>
    <row r="416" spans="2:5" x14ac:dyDescent="0.25">
      <c r="B416" s="10" t="s">
        <v>3475</v>
      </c>
      <c r="C416" s="10" t="str">
        <f t="shared" ca="1" si="7"/>
        <v>Zones de police</v>
      </c>
      <c r="D416" s="10" t="s">
        <v>864</v>
      </c>
      <c r="E416" s="10" t="s">
        <v>114</v>
      </c>
    </row>
    <row r="417" spans="2:5" x14ac:dyDescent="0.25">
      <c r="B417" s="10" t="s">
        <v>3476</v>
      </c>
      <c r="C417" s="10" t="str">
        <f t="shared" ca="1" si="7"/>
        <v>Aides à l'investissement aux autres administrations publiques locales</v>
      </c>
      <c r="D417" s="10" t="s">
        <v>1239</v>
      </c>
      <c r="E417" s="10" t="s">
        <v>1493</v>
      </c>
    </row>
    <row r="418" spans="2:5" x14ac:dyDescent="0.25">
      <c r="B418" s="10" t="s">
        <v>3477</v>
      </c>
      <c r="C418" s="10" t="str">
        <f t="shared" ca="1" si="7"/>
        <v>CPAS</v>
      </c>
      <c r="D418" s="10" t="s">
        <v>865</v>
      </c>
      <c r="E418" s="10" t="s">
        <v>116</v>
      </c>
    </row>
    <row r="419" spans="2:5" x14ac:dyDescent="0.25">
      <c r="B419" s="10" t="s">
        <v>3478</v>
      </c>
      <c r="C419" s="10" t="str">
        <f t="shared" ca="1" si="7"/>
        <v>Autres transferts en capital aux autres administrations publiques locales</v>
      </c>
      <c r="D419" s="10" t="s">
        <v>1240</v>
      </c>
      <c r="E419" s="10" t="s">
        <v>1494</v>
      </c>
    </row>
    <row r="420" spans="2:5" x14ac:dyDescent="0.25">
      <c r="B420" s="10" t="s">
        <v>1890</v>
      </c>
      <c r="C420" s="10" t="str">
        <f t="shared" ca="1" si="7"/>
        <v>Intercommunales du secteur S.1313</v>
      </c>
      <c r="D420" s="10" t="s">
        <v>866</v>
      </c>
      <c r="E420" s="10" t="s">
        <v>118</v>
      </c>
    </row>
    <row r="421" spans="2:5" x14ac:dyDescent="0.25">
      <c r="B421" s="10" t="s">
        <v>1891</v>
      </c>
      <c r="C421" s="10" t="str">
        <f t="shared" ca="1" si="7"/>
        <v>Zones de secours</v>
      </c>
      <c r="D421" s="10" t="s">
        <v>867</v>
      </c>
      <c r="E421" s="10" t="s">
        <v>120</v>
      </c>
    </row>
    <row r="422" spans="2:5" x14ac:dyDescent="0.25">
      <c r="B422" s="10" t="s">
        <v>1892</v>
      </c>
      <c r="C422" s="10" t="str">
        <f t="shared" ca="1" si="7"/>
        <v>Autres pouvoirs locaux</v>
      </c>
      <c r="D422" s="10" t="s">
        <v>868</v>
      </c>
      <c r="E422" s="10" t="s">
        <v>122</v>
      </c>
    </row>
    <row r="423" spans="2:5" x14ac:dyDescent="0.25">
      <c r="B423" s="10" t="s">
        <v>1893</v>
      </c>
      <c r="C423" s="10" t="str">
        <f t="shared" ca="1" si="7"/>
        <v>Aides à l'investissement</v>
      </c>
      <c r="D423" s="10" t="s">
        <v>1105</v>
      </c>
      <c r="E423" s="10" t="s">
        <v>1382</v>
      </c>
    </row>
    <row r="424" spans="2:5" x14ac:dyDescent="0.25">
      <c r="B424" s="10" t="s">
        <v>1894</v>
      </c>
      <c r="C424" s="10" t="str">
        <f t="shared" ca="1" si="7"/>
        <v>Autres transferts en capital</v>
      </c>
      <c r="D424" s="10" t="s">
        <v>1233</v>
      </c>
      <c r="E424" s="10" t="s">
        <v>1489</v>
      </c>
    </row>
    <row r="425" spans="2:5" x14ac:dyDescent="0.25">
      <c r="B425" s="10" t="s">
        <v>1895</v>
      </c>
      <c r="C425" s="10" t="str">
        <f t="shared" ca="1" si="7"/>
        <v>Transferts en capital aux commissions communautaires</v>
      </c>
      <c r="D425" s="10" t="s">
        <v>913</v>
      </c>
      <c r="E425" s="10" t="s">
        <v>1387</v>
      </c>
    </row>
    <row r="426" spans="2:5" x14ac:dyDescent="0.25">
      <c r="B426" s="10" t="s">
        <v>1896</v>
      </c>
      <c r="C426" s="10" t="str">
        <f t="shared" ca="1" si="7"/>
        <v>Commission communautaire française</v>
      </c>
      <c r="D426" s="10" t="s">
        <v>591</v>
      </c>
      <c r="E426" s="10" t="s">
        <v>130</v>
      </c>
    </row>
    <row r="427" spans="2:5" x14ac:dyDescent="0.25">
      <c r="B427" s="10" t="s">
        <v>1897</v>
      </c>
      <c r="C427" s="10" t="str">
        <f t="shared" ca="1" si="7"/>
        <v>Commission communautaire flamande</v>
      </c>
      <c r="D427" s="10" t="s">
        <v>592</v>
      </c>
      <c r="E427" s="10" t="s">
        <v>132</v>
      </c>
    </row>
    <row r="428" spans="2:5" x14ac:dyDescent="0.25">
      <c r="B428" s="10" t="s">
        <v>1898</v>
      </c>
      <c r="C428" s="10" t="str">
        <f t="shared" ca="1" si="7"/>
        <v>Commission communautaire commune</v>
      </c>
      <c r="D428" s="10" t="s">
        <v>593</v>
      </c>
      <c r="E428" s="10" t="s">
        <v>134</v>
      </c>
    </row>
    <row r="429" spans="2:5" x14ac:dyDescent="0.25">
      <c r="B429" s="10" t="s">
        <v>1899</v>
      </c>
      <c r="C429" s="10" t="str">
        <f t="shared" ca="1" si="7"/>
        <v xml:space="preserve">Transferts en capital aux communautés : dotations </v>
      </c>
      <c r="D429" s="10" t="s">
        <v>1241</v>
      </c>
      <c r="E429" s="10" t="s">
        <v>1495</v>
      </c>
    </row>
    <row r="430" spans="2:5" x14ac:dyDescent="0.25">
      <c r="B430" s="10" t="s">
        <v>1900</v>
      </c>
      <c r="C430" s="10" t="str">
        <f t="shared" ca="1" si="7"/>
        <v>Transferts en capital aux communautés : parties attribuées d'impôts et de perceptions</v>
      </c>
      <c r="D430" s="10" t="s">
        <v>1242</v>
      </c>
      <c r="E430" s="10" t="s">
        <v>1496</v>
      </c>
    </row>
    <row r="431" spans="2:5" x14ac:dyDescent="0.25">
      <c r="B431" s="10" t="s">
        <v>1901</v>
      </c>
      <c r="C431" s="10" t="str">
        <f t="shared" ca="1" si="7"/>
        <v xml:space="preserve">Autres transferts en capital aux communautés  </v>
      </c>
      <c r="D431" s="10" t="s">
        <v>1243</v>
      </c>
      <c r="E431" s="10" t="s">
        <v>956</v>
      </c>
    </row>
    <row r="432" spans="2:5" x14ac:dyDescent="0.25">
      <c r="B432" s="10" t="s">
        <v>1902</v>
      </c>
      <c r="C432" s="10" t="str">
        <f t="shared" ca="1" si="7"/>
        <v>Communauté française</v>
      </c>
      <c r="D432" s="10" t="s">
        <v>587</v>
      </c>
      <c r="E432" s="10" t="s">
        <v>2</v>
      </c>
    </row>
    <row r="433" spans="2:5" x14ac:dyDescent="0.25">
      <c r="B433" s="10" t="s">
        <v>1903</v>
      </c>
      <c r="C433" s="10" t="str">
        <f t="shared" ca="1" si="7"/>
        <v>Communauté flamande</v>
      </c>
      <c r="D433" s="10" t="s">
        <v>586</v>
      </c>
      <c r="E433" s="10" t="s">
        <v>1</v>
      </c>
    </row>
    <row r="434" spans="2:5" x14ac:dyDescent="0.25">
      <c r="B434" s="10" t="s">
        <v>1904</v>
      </c>
      <c r="C434" s="10" t="str">
        <f t="shared" ca="1" si="7"/>
        <v>Communauté germanophone</v>
      </c>
      <c r="D434" s="10" t="s">
        <v>588</v>
      </c>
      <c r="E434" s="10" t="s">
        <v>3</v>
      </c>
    </row>
    <row r="435" spans="2:5" x14ac:dyDescent="0.25">
      <c r="B435" s="10" t="s">
        <v>1905</v>
      </c>
      <c r="C435" s="10" t="str">
        <f t="shared" ca="1" si="7"/>
        <v>Transferts en capital aux régions : dotations</v>
      </c>
      <c r="D435" s="10" t="s">
        <v>1244</v>
      </c>
      <c r="E435" s="10" t="s">
        <v>1497</v>
      </c>
    </row>
    <row r="436" spans="2:5" x14ac:dyDescent="0.25">
      <c r="B436" s="10" t="s">
        <v>1906</v>
      </c>
      <c r="C436" s="10" t="str">
        <f t="shared" ca="1" si="7"/>
        <v>Transferts en capital aux régions : parties attribuées d'impôts et de perceptions</v>
      </c>
      <c r="D436" s="10" t="s">
        <v>1245</v>
      </c>
      <c r="E436" s="10" t="s">
        <v>1498</v>
      </c>
    </row>
    <row r="437" spans="2:5" x14ac:dyDescent="0.25">
      <c r="B437" s="10" t="s">
        <v>1907</v>
      </c>
      <c r="C437" s="10" t="str">
        <f t="shared" ca="1" si="7"/>
        <v xml:space="preserve">Autres transferts en capital aux régions  </v>
      </c>
      <c r="D437" s="10" t="s">
        <v>1246</v>
      </c>
      <c r="E437" s="10" t="s">
        <v>960</v>
      </c>
    </row>
    <row r="438" spans="2:5" x14ac:dyDescent="0.25">
      <c r="B438" s="10" t="s">
        <v>1908</v>
      </c>
      <c r="C438" s="10" t="str">
        <f t="shared" ca="1" si="7"/>
        <v>Région wallonne</v>
      </c>
      <c r="D438" s="10" t="s">
        <v>589</v>
      </c>
      <c r="E438" s="10" t="s">
        <v>4</v>
      </c>
    </row>
    <row r="439" spans="2:5" x14ac:dyDescent="0.25">
      <c r="B439" s="10" t="s">
        <v>1909</v>
      </c>
      <c r="C439" s="10" t="str">
        <f t="shared" ca="1" si="7"/>
        <v>Région de Bruxelles-Capitale</v>
      </c>
      <c r="D439" s="10" t="s">
        <v>590</v>
      </c>
      <c r="E439" s="10" t="s">
        <v>5</v>
      </c>
    </row>
    <row r="440" spans="2:5" x14ac:dyDescent="0.25">
      <c r="B440" s="10" t="s">
        <v>1910</v>
      </c>
      <c r="C440" s="10" t="str">
        <f t="shared" ca="1" si="7"/>
        <v>Pouvoir fédéral</v>
      </c>
      <c r="D440" s="10" t="s">
        <v>585</v>
      </c>
      <c r="E440" s="10" t="s">
        <v>0</v>
      </c>
    </row>
    <row r="441" spans="2:5" x14ac:dyDescent="0.25">
      <c r="B441" s="10" t="s">
        <v>1911</v>
      </c>
      <c r="C441" s="10" t="str">
        <f t="shared" ca="1" si="7"/>
        <v>Unités interrégionales</v>
      </c>
      <c r="D441" s="10" t="s">
        <v>869</v>
      </c>
      <c r="E441" s="10" t="s">
        <v>144</v>
      </c>
    </row>
    <row r="442" spans="2:5" x14ac:dyDescent="0.25">
      <c r="B442" s="10" t="s">
        <v>1912</v>
      </c>
      <c r="C442" s="10" t="str">
        <f t="shared" ca="1" si="7"/>
        <v>Aides à l'investissement du pouvoir institutionnel</v>
      </c>
      <c r="D442" s="10" t="s">
        <v>1108</v>
      </c>
      <c r="E442" s="10" t="s">
        <v>1388</v>
      </c>
    </row>
    <row r="443" spans="2:5" x14ac:dyDescent="0.25">
      <c r="B443" s="10" t="s">
        <v>1913</v>
      </c>
      <c r="C443" s="10" t="str">
        <f t="shared" ca="1" si="7"/>
        <v>Autres transferts en capital du pouvoir institutionnel</v>
      </c>
      <c r="D443" s="10" t="s">
        <v>1247</v>
      </c>
      <c r="E443" s="10" t="s">
        <v>1499</v>
      </c>
    </row>
    <row r="444" spans="2:5" x14ac:dyDescent="0.25">
      <c r="B444" s="10" t="s">
        <v>1914</v>
      </c>
      <c r="C444" s="10" t="str">
        <f t="shared" ca="1" si="7"/>
        <v>Aides à l'investissement des fonds budgétaires non organiques</v>
      </c>
      <c r="D444" s="10" t="s">
        <v>1109</v>
      </c>
      <c r="E444" s="10" t="s">
        <v>1389</v>
      </c>
    </row>
    <row r="445" spans="2:5" x14ac:dyDescent="0.25">
      <c r="B445" s="10" t="s">
        <v>1915</v>
      </c>
      <c r="C445" s="10" t="str">
        <f t="shared" ca="1" si="7"/>
        <v>Autres transferts en capital des fonds budgétaires non organiques</v>
      </c>
      <c r="D445" s="10" t="s">
        <v>1110</v>
      </c>
      <c r="E445" s="10" t="s">
        <v>1500</v>
      </c>
    </row>
    <row r="446" spans="2:5" x14ac:dyDescent="0.25">
      <c r="B446" s="10" t="s">
        <v>1916</v>
      </c>
      <c r="C446" s="10" t="str">
        <f t="shared" ca="1" si="7"/>
        <v>Aides à l'investissement des services administratifs à comptabilité autonome (SACA)</v>
      </c>
      <c r="D446" s="10" t="s">
        <v>1248</v>
      </c>
      <c r="E446" s="10" t="s">
        <v>1501</v>
      </c>
    </row>
    <row r="447" spans="2:5" x14ac:dyDescent="0.25">
      <c r="B447" s="10" t="s">
        <v>1917</v>
      </c>
      <c r="C447" s="10" t="str">
        <f t="shared" ca="1" si="7"/>
        <v>Autres transferts en capital des services administratifs à comptabilité autonome (SACA)</v>
      </c>
      <c r="D447" s="10" t="s">
        <v>1249</v>
      </c>
      <c r="E447" s="10" t="s">
        <v>1502</v>
      </c>
    </row>
    <row r="448" spans="2:5" x14ac:dyDescent="0.25">
      <c r="B448" s="10" t="s">
        <v>1918</v>
      </c>
      <c r="C448" s="10" t="str">
        <f t="shared" ca="1" si="7"/>
        <v>Aides à l'investissement des organismes administratifs publics (OAP)</v>
      </c>
      <c r="D448" s="10" t="s">
        <v>1111</v>
      </c>
      <c r="E448" s="10" t="s">
        <v>1503</v>
      </c>
    </row>
    <row r="449" spans="2:5" x14ac:dyDescent="0.25">
      <c r="B449" s="10" t="s">
        <v>1919</v>
      </c>
      <c r="C449" s="10" t="str">
        <f t="shared" ca="1" si="7"/>
        <v>Autres transferts en capital des organismes administratifs publics (OAP)</v>
      </c>
      <c r="D449" s="10" t="s">
        <v>1112</v>
      </c>
      <c r="E449" s="10" t="s">
        <v>1536</v>
      </c>
    </row>
    <row r="450" spans="2:5" x14ac:dyDescent="0.25">
      <c r="B450" s="10" t="s">
        <v>1920</v>
      </c>
      <c r="C450" s="10" t="str">
        <f t="shared" ca="1" si="7"/>
        <v>Aides à l'investissement des établissements d'enseignement du pouvoir institutionnel</v>
      </c>
      <c r="D450" s="10" t="s">
        <v>1250</v>
      </c>
      <c r="E450" s="10" t="s">
        <v>1504</v>
      </c>
    </row>
    <row r="451" spans="2:5" x14ac:dyDescent="0.25">
      <c r="B451" s="10" t="s">
        <v>1921</v>
      </c>
      <c r="C451" s="10" t="str">
        <f t="shared" ca="1" si="7"/>
        <v>Autres transferts en capital des établissements d'enseignement du pouvoir institutionnel</v>
      </c>
      <c r="D451" s="10" t="s">
        <v>1251</v>
      </c>
      <c r="E451" s="10" t="s">
        <v>1505</v>
      </c>
    </row>
    <row r="452" spans="2:5" x14ac:dyDescent="0.25">
      <c r="B452" s="10" t="s">
        <v>1922</v>
      </c>
      <c r="C452" s="10" t="str">
        <f t="shared" ca="1" si="7"/>
        <v>Aides à l'investissement des ASBL des administrations publiques</v>
      </c>
      <c r="D452" s="10" t="s">
        <v>872</v>
      </c>
      <c r="E452" s="10" t="s">
        <v>1390</v>
      </c>
    </row>
    <row r="453" spans="2:5" x14ac:dyDescent="0.25">
      <c r="B453" s="10" t="s">
        <v>1923</v>
      </c>
      <c r="C453" s="10" t="str">
        <f t="shared" ca="1" si="7"/>
        <v>Autres transferts en capital des ASBL des administrations publiques</v>
      </c>
      <c r="D453" s="10" t="s">
        <v>873</v>
      </c>
      <c r="E453" s="10" t="s">
        <v>1391</v>
      </c>
    </row>
    <row r="454" spans="2:5" x14ac:dyDescent="0.25">
      <c r="B454" s="10" t="s">
        <v>1924</v>
      </c>
      <c r="C454" s="10" t="str">
        <f t="shared" ca="1" si="7"/>
        <v>Aides à l'investissement des autres unités publiques</v>
      </c>
      <c r="D454" s="10" t="s">
        <v>874</v>
      </c>
      <c r="E454" s="10" t="s">
        <v>1506</v>
      </c>
    </row>
    <row r="455" spans="2:5" x14ac:dyDescent="0.25">
      <c r="B455" s="10" t="s">
        <v>1925</v>
      </c>
      <c r="C455" s="10" t="str">
        <f t="shared" ca="1" si="7"/>
        <v>Autres transferts en capital des autres unités publiques</v>
      </c>
      <c r="D455" s="10" t="s">
        <v>875</v>
      </c>
      <c r="E455" s="10" t="s">
        <v>1507</v>
      </c>
    </row>
    <row r="456" spans="2:5" x14ac:dyDescent="0.25">
      <c r="B456" s="10" t="s">
        <v>1926</v>
      </c>
      <c r="C456" s="10" t="str">
        <f t="shared" ca="1" si="7"/>
        <v>Transferts en capital des administrations de sécurité sociale</v>
      </c>
      <c r="D456" s="10" t="s">
        <v>1252</v>
      </c>
      <c r="E456" s="10" t="s">
        <v>1508</v>
      </c>
    </row>
    <row r="457" spans="2:5" x14ac:dyDescent="0.25">
      <c r="B457" s="10" t="s">
        <v>1927</v>
      </c>
      <c r="C457" s="10" t="str">
        <f t="shared" ca="1" si="7"/>
        <v>Aides à l'investissement des provinces</v>
      </c>
      <c r="D457" s="10" t="s">
        <v>1114</v>
      </c>
      <c r="E457" s="10" t="s">
        <v>1393</v>
      </c>
    </row>
    <row r="458" spans="2:5" x14ac:dyDescent="0.25">
      <c r="B458" s="10" t="s">
        <v>1928</v>
      </c>
      <c r="C458" s="10" t="str">
        <f t="shared" ca="1" si="7"/>
        <v>Autres transferts en capital des provinces</v>
      </c>
      <c r="D458" s="10" t="s">
        <v>1253</v>
      </c>
      <c r="E458" s="10" t="s">
        <v>1394</v>
      </c>
    </row>
    <row r="459" spans="2:5" x14ac:dyDescent="0.25">
      <c r="B459" s="10" t="s">
        <v>1929</v>
      </c>
      <c r="C459" s="10" t="str">
        <f t="shared" ca="1" si="7"/>
        <v>Aides à l'investissement des communes</v>
      </c>
      <c r="D459" s="10" t="s">
        <v>1115</v>
      </c>
      <c r="E459" s="10" t="s">
        <v>1395</v>
      </c>
    </row>
    <row r="460" spans="2:5" x14ac:dyDescent="0.25">
      <c r="B460" s="10" t="s">
        <v>1930</v>
      </c>
      <c r="C460" s="10" t="str">
        <f t="shared" ca="1" si="7"/>
        <v>Autres transferts en capital des communes</v>
      </c>
      <c r="D460" s="10" t="s">
        <v>1254</v>
      </c>
      <c r="E460" s="10" t="s">
        <v>1509</v>
      </c>
    </row>
    <row r="461" spans="2:5" x14ac:dyDescent="0.25">
      <c r="B461" s="10" t="s">
        <v>1931</v>
      </c>
      <c r="C461" s="10" t="str">
        <f t="shared" ca="1" si="7"/>
        <v>Aides à l'investissement des provinces et communes - non ventilé</v>
      </c>
      <c r="D461" s="10" t="s">
        <v>992</v>
      </c>
      <c r="E461" s="10" t="s">
        <v>1510</v>
      </c>
    </row>
    <row r="462" spans="2:5" x14ac:dyDescent="0.25">
      <c r="B462" s="10" t="s">
        <v>1932</v>
      </c>
      <c r="C462" s="10" t="str">
        <f t="shared" ca="1" si="7"/>
        <v>Autres transferts en capital des provinces et communes - non ventilé</v>
      </c>
      <c r="D462" s="10" t="s">
        <v>993</v>
      </c>
      <c r="E462" s="10" t="s">
        <v>1511</v>
      </c>
    </row>
    <row r="463" spans="2:5" x14ac:dyDescent="0.25">
      <c r="B463" s="10" t="s">
        <v>1933</v>
      </c>
      <c r="C463" s="10" t="str">
        <f t="shared" ca="1" si="7"/>
        <v>Aides à l'investissement des ASBL des pouvoirs locaux</v>
      </c>
      <c r="D463" s="10" t="s">
        <v>876</v>
      </c>
      <c r="E463" s="10" t="s">
        <v>1396</v>
      </c>
    </row>
    <row r="464" spans="2:5" x14ac:dyDescent="0.25">
      <c r="B464" s="10" t="s">
        <v>1934</v>
      </c>
      <c r="C464" s="10" t="str">
        <f t="shared" ca="1" si="7"/>
        <v>Autres transferts en capital des ASBL des pouvoirs locaux</v>
      </c>
      <c r="D464" s="10" t="s">
        <v>877</v>
      </c>
      <c r="E464" s="10" t="s">
        <v>1512</v>
      </c>
    </row>
    <row r="465" spans="2:5" x14ac:dyDescent="0.25">
      <c r="B465" s="10" t="s">
        <v>3479</v>
      </c>
      <c r="C465" s="10" t="str">
        <f t="shared" ca="1" si="7"/>
        <v>Zones de police</v>
      </c>
      <c r="D465" s="10" t="s">
        <v>864</v>
      </c>
      <c r="E465" s="10" t="s">
        <v>114</v>
      </c>
    </row>
    <row r="466" spans="2:5" x14ac:dyDescent="0.25">
      <c r="B466" s="10" t="s">
        <v>3480</v>
      </c>
      <c r="C466" s="10" t="str">
        <f t="shared" ca="1" si="7"/>
        <v>Aides à l'investissement des autres administrations publiques locales</v>
      </c>
      <c r="D466" s="10" t="s">
        <v>1255</v>
      </c>
      <c r="E466" s="10" t="s">
        <v>1513</v>
      </c>
    </row>
    <row r="467" spans="2:5" x14ac:dyDescent="0.25">
      <c r="B467" s="10" t="s">
        <v>3481</v>
      </c>
      <c r="C467" s="10" t="str">
        <f t="shared" ca="1" si="7"/>
        <v>CPAS</v>
      </c>
      <c r="D467" s="10" t="s">
        <v>865</v>
      </c>
      <c r="E467" s="10" t="s">
        <v>116</v>
      </c>
    </row>
    <row r="468" spans="2:5" x14ac:dyDescent="0.25">
      <c r="B468" s="10" t="s">
        <v>3482</v>
      </c>
      <c r="C468" s="10" t="str">
        <f t="shared" ca="1" si="7"/>
        <v>Autres transferts en capital des autres administrations publiques locales</v>
      </c>
      <c r="D468" s="10" t="s">
        <v>1256</v>
      </c>
      <c r="E468" s="10" t="s">
        <v>1514</v>
      </c>
    </row>
    <row r="469" spans="2:5" x14ac:dyDescent="0.25">
      <c r="B469" s="10" t="s">
        <v>1935</v>
      </c>
      <c r="C469" s="10" t="str">
        <f t="shared" ca="1" si="7"/>
        <v>Intercommunales du secteur S.1313</v>
      </c>
      <c r="D469" s="10" t="s">
        <v>866</v>
      </c>
      <c r="E469" s="10" t="s">
        <v>118</v>
      </c>
    </row>
    <row r="470" spans="2:5" x14ac:dyDescent="0.25">
      <c r="B470" s="10" t="s">
        <v>1936</v>
      </c>
      <c r="C470" s="10" t="str">
        <f t="shared" ca="1" si="7"/>
        <v>Zones de secours</v>
      </c>
      <c r="D470" s="10" t="s">
        <v>867</v>
      </c>
      <c r="E470" s="10" t="s">
        <v>120</v>
      </c>
    </row>
    <row r="471" spans="2:5" x14ac:dyDescent="0.25">
      <c r="B471" s="10" t="s">
        <v>1937</v>
      </c>
      <c r="C471" s="10" t="str">
        <f t="shared" ca="1" si="7"/>
        <v>Autres pouvoirs locaux</v>
      </c>
      <c r="D471" s="10" t="s">
        <v>868</v>
      </c>
      <c r="E471" s="10" t="s">
        <v>122</v>
      </c>
    </row>
    <row r="472" spans="2:5" x14ac:dyDescent="0.25">
      <c r="B472" s="10" t="s">
        <v>1938</v>
      </c>
      <c r="C472" s="10" t="str">
        <f t="shared" ca="1" si="7"/>
        <v>Transferts en capital des commissions communautaires</v>
      </c>
      <c r="D472" s="10" t="s">
        <v>878</v>
      </c>
      <c r="E472" s="10" t="s">
        <v>1397</v>
      </c>
    </row>
    <row r="473" spans="2:5" x14ac:dyDescent="0.25">
      <c r="B473" s="10" t="s">
        <v>1939</v>
      </c>
      <c r="C473" s="10" t="str">
        <f t="shared" ca="1" si="7"/>
        <v>Commission communautaire française</v>
      </c>
      <c r="D473" s="10" t="s">
        <v>591</v>
      </c>
      <c r="E473" s="10" t="s">
        <v>130</v>
      </c>
    </row>
    <row r="474" spans="2:5" x14ac:dyDescent="0.25">
      <c r="B474" s="10" t="s">
        <v>1940</v>
      </c>
      <c r="C474" s="10" t="str">
        <f t="shared" ca="1" si="7"/>
        <v>Commission communautaire flamande</v>
      </c>
      <c r="D474" s="10" t="s">
        <v>592</v>
      </c>
      <c r="E474" s="10" t="s">
        <v>132</v>
      </c>
    </row>
    <row r="475" spans="2:5" x14ac:dyDescent="0.25">
      <c r="B475" s="10" t="s">
        <v>1941</v>
      </c>
      <c r="C475" s="10" t="str">
        <f t="shared" ref="C475:C542" ca="1" si="8">OFFSET(C475,0,rngLanguageIndex)</f>
        <v>Commission communautaire commune</v>
      </c>
      <c r="D475" s="10" t="s">
        <v>593</v>
      </c>
      <c r="E475" s="10" t="s">
        <v>134</v>
      </c>
    </row>
    <row r="476" spans="2:5" x14ac:dyDescent="0.25">
      <c r="B476" s="10" t="s">
        <v>1942</v>
      </c>
      <c r="C476" s="10" t="str">
        <f t="shared" ca="1" si="8"/>
        <v>Transferts en capital des communautés</v>
      </c>
      <c r="D476" s="10" t="s">
        <v>879</v>
      </c>
      <c r="E476" s="10" t="s">
        <v>1398</v>
      </c>
    </row>
    <row r="477" spans="2:5" x14ac:dyDescent="0.25">
      <c r="B477" s="10" t="s">
        <v>1943</v>
      </c>
      <c r="C477" s="10" t="str">
        <f t="shared" ca="1" si="8"/>
        <v>Communauté française</v>
      </c>
      <c r="D477" s="10" t="s">
        <v>587</v>
      </c>
      <c r="E477" s="10" t="s">
        <v>2</v>
      </c>
    </row>
    <row r="478" spans="2:5" x14ac:dyDescent="0.25">
      <c r="B478" s="10" t="s">
        <v>1944</v>
      </c>
      <c r="C478" s="10" t="str">
        <f t="shared" ca="1" si="8"/>
        <v>Communauté flamande</v>
      </c>
      <c r="D478" s="10" t="s">
        <v>586</v>
      </c>
      <c r="E478" s="10" t="s">
        <v>1</v>
      </c>
    </row>
    <row r="479" spans="2:5" x14ac:dyDescent="0.25">
      <c r="B479" s="10" t="s">
        <v>1945</v>
      </c>
      <c r="C479" s="10" t="str">
        <f t="shared" ca="1" si="8"/>
        <v>Communauté germanophone</v>
      </c>
      <c r="D479" s="10" t="s">
        <v>588</v>
      </c>
      <c r="E479" s="10" t="s">
        <v>3</v>
      </c>
    </row>
    <row r="480" spans="2:5" x14ac:dyDescent="0.25">
      <c r="B480" s="10" t="s">
        <v>1946</v>
      </c>
      <c r="C480" s="10" t="str">
        <f t="shared" ca="1" si="8"/>
        <v>Transferts en capital des régions</v>
      </c>
      <c r="D480" s="10" t="s">
        <v>880</v>
      </c>
      <c r="E480" s="10" t="s">
        <v>1399</v>
      </c>
    </row>
    <row r="481" spans="2:5" x14ac:dyDescent="0.25">
      <c r="B481" s="10" t="s">
        <v>1947</v>
      </c>
      <c r="C481" s="10" t="str">
        <f t="shared" ca="1" si="8"/>
        <v>Région wallonne</v>
      </c>
      <c r="D481" s="10" t="s">
        <v>589</v>
      </c>
      <c r="E481" s="10" t="s">
        <v>4</v>
      </c>
    </row>
    <row r="482" spans="2:5" x14ac:dyDescent="0.25">
      <c r="B482" s="10" t="s">
        <v>1948</v>
      </c>
      <c r="C482" s="10" t="str">
        <f t="shared" ca="1" si="8"/>
        <v>Région de Bruxelles-Capitale</v>
      </c>
      <c r="D482" s="10" t="s">
        <v>590</v>
      </c>
      <c r="E482" s="10" t="s">
        <v>5</v>
      </c>
    </row>
    <row r="483" spans="2:5" x14ac:dyDescent="0.25">
      <c r="B483" s="10" t="s">
        <v>1949</v>
      </c>
      <c r="C483" s="10" t="str">
        <f t="shared" ca="1" si="8"/>
        <v>Pouvoir fédéral</v>
      </c>
      <c r="D483" s="10" t="s">
        <v>585</v>
      </c>
      <c r="E483" s="10" t="s">
        <v>0</v>
      </c>
    </row>
    <row r="484" spans="2:5" x14ac:dyDescent="0.25">
      <c r="B484" s="10" t="s">
        <v>1950</v>
      </c>
      <c r="C484" s="10" t="str">
        <f t="shared" ca="1" si="8"/>
        <v>Transferts en capital du pouvoir fédéral : dotations</v>
      </c>
      <c r="D484" s="10" t="s">
        <v>1257</v>
      </c>
      <c r="E484" s="10" t="s">
        <v>1515</v>
      </c>
    </row>
    <row r="485" spans="2:5" x14ac:dyDescent="0.25">
      <c r="B485" s="10" t="s">
        <v>1951</v>
      </c>
      <c r="C485" s="10" t="str">
        <f t="shared" ca="1" si="8"/>
        <v>Transferts en capital du pouvoir fédéral : parties attribuées d'impôts et de perceptions</v>
      </c>
      <c r="D485" s="10" t="s">
        <v>994</v>
      </c>
      <c r="E485" s="10" t="s">
        <v>1516</v>
      </c>
    </row>
    <row r="486" spans="2:5" x14ac:dyDescent="0.25">
      <c r="B486" s="10" t="s">
        <v>1952</v>
      </c>
      <c r="C486" s="10" t="str">
        <f t="shared" ca="1" si="8"/>
        <v>Autres transferts en capital du pouvoir fédéral</v>
      </c>
      <c r="D486" s="10" t="s">
        <v>995</v>
      </c>
      <c r="E486" s="10" t="s">
        <v>987</v>
      </c>
    </row>
    <row r="487" spans="2:5" x14ac:dyDescent="0.25">
      <c r="B487" s="10" t="s">
        <v>1953</v>
      </c>
      <c r="C487" s="10" t="str">
        <f t="shared" ca="1" si="8"/>
        <v>Unités interrégionales</v>
      </c>
      <c r="D487" s="10" t="s">
        <v>869</v>
      </c>
      <c r="E487" s="10" t="s">
        <v>144</v>
      </c>
    </row>
    <row r="488" spans="2:5" x14ac:dyDescent="0.25">
      <c r="B488" s="10" t="s">
        <v>1954</v>
      </c>
      <c r="C488" s="10" t="str">
        <f t="shared" ca="1" si="8"/>
        <v>Achats de terrains à l'intérieur du secteur des administrations publiques</v>
      </c>
      <c r="D488" s="10" t="s">
        <v>2194</v>
      </c>
      <c r="E488" s="10" t="s">
        <v>2256</v>
      </c>
    </row>
    <row r="489" spans="2:5" x14ac:dyDescent="0.25">
      <c r="B489" s="10" t="s">
        <v>1955</v>
      </c>
      <c r="C489" s="10" t="str">
        <f t="shared" ca="1" si="8"/>
        <v>Achats de terrains dans d'autres secteurs que le secteur des administrations publiques</v>
      </c>
      <c r="D489" s="10" t="s">
        <v>2195</v>
      </c>
      <c r="E489" s="10" t="s">
        <v>2257</v>
      </c>
    </row>
    <row r="490" spans="2:5" x14ac:dyDescent="0.25">
      <c r="B490" s="10" t="s">
        <v>1956</v>
      </c>
      <c r="C490" s="10" t="str">
        <f t="shared" ca="1" si="8"/>
        <v>Achats d'ouvrages existants en matière de travaux routiers et hydrauliques à l'intérieur du secteur des administrations publiques</v>
      </c>
      <c r="D490" s="10" t="s">
        <v>2196</v>
      </c>
      <c r="E490" s="10" t="s">
        <v>2258</v>
      </c>
    </row>
    <row r="491" spans="2:5" x14ac:dyDescent="0.25">
      <c r="B491" s="10" t="s">
        <v>1957</v>
      </c>
      <c r="C491" s="10" t="str">
        <f t="shared" ca="1" si="8"/>
        <v>Achats d'ouvrages existants en matière de travaux routiers et hydrauliques dans d'autres secteurs que le secteur des administrations publiques</v>
      </c>
      <c r="D491" s="10" t="s">
        <v>2197</v>
      </c>
      <c r="E491" s="10" t="s">
        <v>2259</v>
      </c>
    </row>
    <row r="492" spans="2:5" x14ac:dyDescent="0.25">
      <c r="B492" s="10" t="s">
        <v>1958</v>
      </c>
      <c r="C492" s="10" t="str">
        <f t="shared" ca="1" si="8"/>
        <v>Achats de bâtiments existants à l'intérieur du secteur des administrations publiques</v>
      </c>
      <c r="D492" s="10" t="s">
        <v>2198</v>
      </c>
      <c r="E492" s="10" t="s">
        <v>2260</v>
      </c>
    </row>
    <row r="493" spans="2:5" x14ac:dyDescent="0.25">
      <c r="B493" s="10" t="s">
        <v>1959</v>
      </c>
      <c r="C493" s="10" t="str">
        <f t="shared" ca="1" si="8"/>
        <v>Achats de bâtiments existants dans d'autres secteurs que le secteur des administrations publiques</v>
      </c>
      <c r="D493" s="10" t="s">
        <v>2199</v>
      </c>
      <c r="E493" s="10" t="s">
        <v>2261</v>
      </c>
    </row>
    <row r="494" spans="2:5" x14ac:dyDescent="0.25">
      <c r="B494" s="10" t="s">
        <v>1960</v>
      </c>
      <c r="C494" s="10" t="str">
        <f t="shared" ca="1" si="8"/>
        <v>Constructions de bâtiments</v>
      </c>
      <c r="D494" s="10" t="s">
        <v>915</v>
      </c>
      <c r="E494" s="10" t="s">
        <v>230</v>
      </c>
    </row>
    <row r="495" spans="2:5" x14ac:dyDescent="0.25">
      <c r="B495" s="10" t="s">
        <v>1961</v>
      </c>
      <c r="C495" s="10" t="str">
        <f t="shared" ca="1" si="8"/>
        <v>Travaux immobiliers réalisés en régie propre</v>
      </c>
      <c r="D495" s="10" t="s">
        <v>1116</v>
      </c>
      <c r="E495" s="10" t="s">
        <v>1400</v>
      </c>
    </row>
    <row r="496" spans="2:5" x14ac:dyDescent="0.25">
      <c r="B496" s="10" t="s">
        <v>1962</v>
      </c>
      <c r="C496" s="10" t="str">
        <f t="shared" ca="1" si="8"/>
        <v>Travaux routiers</v>
      </c>
      <c r="D496" s="10" t="s">
        <v>1258</v>
      </c>
      <c r="E496" s="10" t="s">
        <v>1517</v>
      </c>
    </row>
    <row r="497" spans="2:5" x14ac:dyDescent="0.25">
      <c r="B497" s="10" t="s">
        <v>1963</v>
      </c>
      <c r="C497" s="10" t="str">
        <f t="shared" ca="1" si="8"/>
        <v>Travaux hydrauliques</v>
      </c>
      <c r="D497" s="10" t="s">
        <v>1259</v>
      </c>
      <c r="E497" s="10" t="s">
        <v>1518</v>
      </c>
    </row>
    <row r="498" spans="2:5" x14ac:dyDescent="0.25">
      <c r="B498" s="10" t="s">
        <v>1964</v>
      </c>
      <c r="C498" s="10" t="str">
        <f t="shared" ca="1" si="8"/>
        <v>Pipe-lines</v>
      </c>
      <c r="D498" s="10" t="s">
        <v>1260</v>
      </c>
      <c r="E498" s="10" t="s">
        <v>1519</v>
      </c>
    </row>
    <row r="499" spans="2:5" x14ac:dyDescent="0.25">
      <c r="B499" s="10" t="s">
        <v>1965</v>
      </c>
      <c r="C499" s="10" t="str">
        <f t="shared" ca="1" si="8"/>
        <v>Autres ouvrages</v>
      </c>
      <c r="D499" s="10" t="s">
        <v>1261</v>
      </c>
      <c r="E499" s="10" t="s">
        <v>1520</v>
      </c>
    </row>
    <row r="500" spans="2:5" x14ac:dyDescent="0.25">
      <c r="B500" s="20" t="s">
        <v>2155</v>
      </c>
      <c r="C500" s="10" t="str">
        <f t="shared" ca="1" si="8"/>
        <v>Travaux d'infrastructure réalisés en régie propre</v>
      </c>
      <c r="D500" s="10" t="s">
        <v>2153</v>
      </c>
      <c r="E500" s="10" t="s">
        <v>2154</v>
      </c>
    </row>
    <row r="501" spans="2:5" x14ac:dyDescent="0.25">
      <c r="B501" s="10" t="s">
        <v>1966</v>
      </c>
      <c r="C501" s="10" t="str">
        <f t="shared" ca="1" si="8"/>
        <v>Achats de matériel de transport</v>
      </c>
      <c r="D501" s="10" t="s">
        <v>917</v>
      </c>
      <c r="E501" s="10" t="s">
        <v>238</v>
      </c>
    </row>
    <row r="502" spans="2:5" x14ac:dyDescent="0.25">
      <c r="B502" s="10" t="s">
        <v>1967</v>
      </c>
      <c r="C502" s="10" t="str">
        <f t="shared" ca="1" si="8"/>
        <v>Non utilisé</v>
      </c>
      <c r="D502" s="10" t="s">
        <v>989</v>
      </c>
      <c r="E502" s="10" t="s">
        <v>933</v>
      </c>
    </row>
    <row r="503" spans="2:5" x14ac:dyDescent="0.25">
      <c r="B503" s="10" t="s">
        <v>1968</v>
      </c>
      <c r="C503" s="10" t="str">
        <f t="shared" ca="1" si="8"/>
        <v>Acquisitions d'autre matériel</v>
      </c>
      <c r="D503" s="10" t="s">
        <v>918</v>
      </c>
      <c r="E503" s="10" t="s">
        <v>240</v>
      </c>
    </row>
    <row r="504" spans="2:5" x14ac:dyDescent="0.25">
      <c r="B504" s="10" t="s">
        <v>1969</v>
      </c>
      <c r="C504" s="10" t="str">
        <f t="shared" ca="1" si="8"/>
        <v>Frais enregistrés lors de l'achat et de la vente de terrains et bâtiments</v>
      </c>
      <c r="D504" s="10" t="s">
        <v>1117</v>
      </c>
      <c r="E504" s="10" t="s">
        <v>1401</v>
      </c>
    </row>
    <row r="505" spans="2:5" x14ac:dyDescent="0.25">
      <c r="B505" s="10" t="s">
        <v>1970</v>
      </c>
      <c r="C505" s="10" t="str">
        <f t="shared" ca="1" si="8"/>
        <v>Acquisitions de patentes, brevets et autres biens incorporels</v>
      </c>
      <c r="D505" s="10" t="s">
        <v>919</v>
      </c>
      <c r="E505" s="10" t="s">
        <v>243</v>
      </c>
    </row>
    <row r="506" spans="2:5" x14ac:dyDescent="0.25">
      <c r="B506" s="10" t="s">
        <v>1971</v>
      </c>
      <c r="C506" s="10" t="str">
        <f t="shared" ca="1" si="8"/>
        <v>Acquisitions d'objets de valeur</v>
      </c>
      <c r="D506" s="10" t="s">
        <v>920</v>
      </c>
      <c r="E506" s="10" t="s">
        <v>245</v>
      </c>
    </row>
    <row r="507" spans="2:5" x14ac:dyDescent="0.25">
      <c r="B507" s="10" t="s">
        <v>1972</v>
      </c>
      <c r="C507" s="10" t="str">
        <f t="shared" ca="1" si="8"/>
        <v>Acquisitions d'actifs cultivés (végétaux et animaux)</v>
      </c>
      <c r="D507" s="10" t="s">
        <v>921</v>
      </c>
      <c r="E507" s="10" t="s">
        <v>1402</v>
      </c>
    </row>
    <row r="508" spans="2:5" x14ac:dyDescent="0.25">
      <c r="B508" s="10" t="s">
        <v>1973</v>
      </c>
      <c r="C508" s="10" t="str">
        <f t="shared" ca="1" si="8"/>
        <v>Acquisitions de biens militaires durables</v>
      </c>
      <c r="D508" s="10" t="s">
        <v>922</v>
      </c>
      <c r="E508" s="10" t="s">
        <v>248</v>
      </c>
    </row>
    <row r="509" spans="2:5" x14ac:dyDescent="0.25">
      <c r="B509" s="10" t="s">
        <v>1974</v>
      </c>
      <c r="C509" s="10" t="str">
        <f t="shared" ca="1" si="8"/>
        <v>Acquisitions en matière de recherche et développement</v>
      </c>
      <c r="D509" s="10" t="s">
        <v>923</v>
      </c>
      <c r="E509" s="10" t="s">
        <v>250</v>
      </c>
    </row>
    <row r="510" spans="2:5" x14ac:dyDescent="0.25">
      <c r="B510" s="10" t="s">
        <v>1975</v>
      </c>
      <c r="C510" s="10" t="str">
        <f t="shared" ca="1" si="8"/>
        <v>Investissements mobiliers réalisés en régie propre</v>
      </c>
      <c r="D510" s="10" t="s">
        <v>924</v>
      </c>
      <c r="E510" s="10" t="s">
        <v>252</v>
      </c>
    </row>
    <row r="511" spans="2:5" x14ac:dyDescent="0.25">
      <c r="B511" s="10" t="s">
        <v>1976</v>
      </c>
      <c r="C511" s="10" t="str">
        <f t="shared" ca="1" si="8"/>
        <v>Constitution de stocks</v>
      </c>
      <c r="D511" s="10" t="s">
        <v>925</v>
      </c>
      <c r="E511" s="10" t="s">
        <v>253</v>
      </c>
    </row>
    <row r="512" spans="2:5" x14ac:dyDescent="0.25">
      <c r="B512" s="10" t="s">
        <v>1977</v>
      </c>
      <c r="C512" s="10" t="str">
        <f t="shared" ca="1" si="8"/>
        <v>Ventes de terrains à l'intérieur du secteur des administrations publiques</v>
      </c>
      <c r="D512" s="10" t="s">
        <v>2297</v>
      </c>
      <c r="E512" s="10" t="s">
        <v>2357</v>
      </c>
    </row>
    <row r="513" spans="2:5" x14ac:dyDescent="0.25">
      <c r="B513" s="10" t="s">
        <v>1978</v>
      </c>
      <c r="C513" s="10" t="str">
        <f t="shared" ca="1" si="8"/>
        <v>Ventes de terrains à d'autres secteurs que le secteur des administrations publiques</v>
      </c>
      <c r="D513" s="10" t="s">
        <v>2298</v>
      </c>
      <c r="E513" s="10" t="s">
        <v>2358</v>
      </c>
    </row>
    <row r="514" spans="2:5" x14ac:dyDescent="0.25">
      <c r="B514" s="10" t="s">
        <v>1979</v>
      </c>
      <c r="C514" s="10" t="str">
        <f t="shared" ca="1" si="8"/>
        <v>Ventes d'ouvrages existants en matière de travaux routiers et hydrauliques à l'intérieur du secteur des administrations publiques</v>
      </c>
      <c r="D514" s="10" t="s">
        <v>2299</v>
      </c>
      <c r="E514" s="10" t="s">
        <v>2359</v>
      </c>
    </row>
    <row r="515" spans="2:5" x14ac:dyDescent="0.25">
      <c r="B515" s="10" t="s">
        <v>1980</v>
      </c>
      <c r="C515" s="10" t="str">
        <f t="shared" ca="1" si="8"/>
        <v>Ventes d'ouvrages existants en matière de travaux routiers et hydrauliques à d'autres secteurs que le secteur des administrations publiques</v>
      </c>
      <c r="D515" s="10" t="s">
        <v>2300</v>
      </c>
      <c r="E515" s="10" t="s">
        <v>2360</v>
      </c>
    </row>
    <row r="516" spans="2:5" x14ac:dyDescent="0.25">
      <c r="B516" s="10" t="s">
        <v>1981</v>
      </c>
      <c r="C516" s="10" t="str">
        <f t="shared" ca="1" si="8"/>
        <v>Ventes de bâtiments existants à l'intérieur du secteur des administrations publiques</v>
      </c>
      <c r="D516" s="10" t="s">
        <v>2301</v>
      </c>
      <c r="E516" s="10" t="s">
        <v>2361</v>
      </c>
    </row>
    <row r="517" spans="2:5" x14ac:dyDescent="0.25">
      <c r="B517" s="10" t="s">
        <v>1982</v>
      </c>
      <c r="C517" s="10" t="str">
        <f t="shared" ca="1" si="8"/>
        <v>Ventes de bâtiments existants à d'autres secteurs que le secteur des administrations publiques</v>
      </c>
      <c r="D517" s="10" t="s">
        <v>2302</v>
      </c>
      <c r="E517" s="10" t="s">
        <v>2362</v>
      </c>
    </row>
    <row r="518" spans="2:5" x14ac:dyDescent="0.25">
      <c r="B518" s="10" t="s">
        <v>1983</v>
      </c>
      <c r="C518" s="10" t="str">
        <f t="shared" ca="1" si="8"/>
        <v>Ventes de matériel de transport</v>
      </c>
      <c r="D518" s="10" t="s">
        <v>1118</v>
      </c>
      <c r="E518" s="10" t="s">
        <v>1403</v>
      </c>
    </row>
    <row r="519" spans="2:5" x14ac:dyDescent="0.25">
      <c r="B519" s="10" t="s">
        <v>1984</v>
      </c>
      <c r="C519" s="10" t="str">
        <f t="shared" ca="1" si="8"/>
        <v>Ventes d'autre matériel</v>
      </c>
      <c r="D519" s="10" t="s">
        <v>1119</v>
      </c>
      <c r="E519" s="10" t="s">
        <v>1404</v>
      </c>
    </row>
    <row r="520" spans="2:5" x14ac:dyDescent="0.25">
      <c r="B520" s="10" t="s">
        <v>1985</v>
      </c>
      <c r="C520" s="10" t="str">
        <f t="shared" ca="1" si="8"/>
        <v>Ventes de patentes, brevets et autres biens incorporels</v>
      </c>
      <c r="D520" s="10" t="s">
        <v>1120</v>
      </c>
      <c r="E520" s="10" t="s">
        <v>1405</v>
      </c>
    </row>
    <row r="521" spans="2:5" x14ac:dyDescent="0.25">
      <c r="B521" s="10" t="s">
        <v>1986</v>
      </c>
      <c r="C521" s="10" t="str">
        <f t="shared" ca="1" si="8"/>
        <v>Ventes d'objets de valeur</v>
      </c>
      <c r="D521" s="10" t="s">
        <v>1121</v>
      </c>
      <c r="E521" s="10" t="s">
        <v>1406</v>
      </c>
    </row>
    <row r="522" spans="2:5" x14ac:dyDescent="0.25">
      <c r="B522" s="10" t="s">
        <v>1987</v>
      </c>
      <c r="C522" s="10" t="str">
        <f t="shared" ca="1" si="8"/>
        <v>Ventes d'actifs cultivés (végétaux et animaux)</v>
      </c>
      <c r="D522" s="10" t="s">
        <v>1262</v>
      </c>
      <c r="E522" s="10" t="s">
        <v>1521</v>
      </c>
    </row>
    <row r="523" spans="2:5" x14ac:dyDescent="0.25">
      <c r="B523" s="20" t="s">
        <v>2391</v>
      </c>
      <c r="C523" s="10" t="str">
        <f t="shared" ca="1" si="8"/>
        <v>Non utilisé</v>
      </c>
      <c r="D523" s="10" t="s">
        <v>989</v>
      </c>
      <c r="E523" s="10" t="s">
        <v>933</v>
      </c>
    </row>
    <row r="524" spans="2:5" x14ac:dyDescent="0.25">
      <c r="B524" s="10" t="s">
        <v>1988</v>
      </c>
      <c r="C524" s="10" t="str">
        <f t="shared" ca="1" si="8"/>
        <v>Ventes de biens militaires durables</v>
      </c>
      <c r="D524" s="10" t="s">
        <v>882</v>
      </c>
      <c r="E524" s="10" t="s">
        <v>797</v>
      </c>
    </row>
    <row r="525" spans="2:5" x14ac:dyDescent="0.25">
      <c r="B525" s="10" t="s">
        <v>1989</v>
      </c>
      <c r="C525" s="10" t="str">
        <f t="shared" ca="1" si="8"/>
        <v>Ventes en matière de recherche et développement</v>
      </c>
      <c r="D525" s="10" t="s">
        <v>883</v>
      </c>
      <c r="E525" s="10" t="s">
        <v>799</v>
      </c>
    </row>
    <row r="526" spans="2:5" x14ac:dyDescent="0.25">
      <c r="B526" s="10" t="s">
        <v>1990</v>
      </c>
      <c r="C526" s="10" t="str">
        <f t="shared" ca="1" si="8"/>
        <v>Réduction des stocks</v>
      </c>
      <c r="D526" s="10" t="s">
        <v>884</v>
      </c>
      <c r="E526" s="10" t="s">
        <v>800</v>
      </c>
    </row>
    <row r="527" spans="2:5" x14ac:dyDescent="0.25">
      <c r="B527" s="10" t="s">
        <v>1991</v>
      </c>
      <c r="C527" s="10" t="str">
        <f t="shared" ca="1" si="8"/>
        <v>Octrois de crédits aux entreprises publiques</v>
      </c>
      <c r="D527" s="10" t="s">
        <v>1122</v>
      </c>
      <c r="E527" s="10" t="s">
        <v>1407</v>
      </c>
    </row>
    <row r="528" spans="2:5" x14ac:dyDescent="0.25">
      <c r="B528" s="10" t="s">
        <v>1992</v>
      </c>
      <c r="C528" s="10" t="str">
        <f t="shared" ca="1" si="8"/>
        <v>Octrois de crédits aux entreprises privées</v>
      </c>
      <c r="D528" s="10" t="s">
        <v>1263</v>
      </c>
      <c r="E528" s="10" t="s">
        <v>1522</v>
      </c>
    </row>
    <row r="529" spans="2:5" x14ac:dyDescent="0.25">
      <c r="B529" s="10" t="s">
        <v>1993</v>
      </c>
      <c r="C529" s="10" t="str">
        <f t="shared" ca="1" si="8"/>
        <v>Octrois de crédits aux institutions publiques de crédit</v>
      </c>
      <c r="D529" s="10" t="s">
        <v>1123</v>
      </c>
      <c r="E529" s="10" t="s">
        <v>1408</v>
      </c>
    </row>
    <row r="530" spans="2:5" x14ac:dyDescent="0.25">
      <c r="B530" s="10" t="s">
        <v>1994</v>
      </c>
      <c r="C530" s="10" t="str">
        <f t="shared" ca="1" si="8"/>
        <v>Octrois de crédits aux institutions privées de crédit</v>
      </c>
      <c r="D530" s="10" t="s">
        <v>1264</v>
      </c>
      <c r="E530" s="10" t="s">
        <v>1523</v>
      </c>
    </row>
    <row r="531" spans="2:5" x14ac:dyDescent="0.25">
      <c r="B531" s="10" t="s">
        <v>1995</v>
      </c>
      <c r="C531" s="10" t="str">
        <f t="shared" ca="1" si="8"/>
        <v>Octrois de crédits aux sociétés publiques d'assurance</v>
      </c>
      <c r="D531" s="10" t="s">
        <v>1124</v>
      </c>
      <c r="E531" s="10" t="s">
        <v>1409</v>
      </c>
    </row>
    <row r="532" spans="2:5" x14ac:dyDescent="0.25">
      <c r="B532" s="10" t="s">
        <v>1996</v>
      </c>
      <c r="C532" s="10" t="str">
        <f t="shared" ca="1" si="8"/>
        <v>Octrois de crédits aux sociétés privées d'assurance</v>
      </c>
      <c r="D532" s="10" t="s">
        <v>1265</v>
      </c>
      <c r="E532" s="10" t="s">
        <v>1524</v>
      </c>
    </row>
    <row r="533" spans="2:5" x14ac:dyDescent="0.25">
      <c r="B533" s="10" t="s">
        <v>1997</v>
      </c>
      <c r="C533" s="10" t="str">
        <f t="shared" ca="1" si="8"/>
        <v>Participations dans des entreprises publiques</v>
      </c>
      <c r="D533" s="10" t="s">
        <v>1125</v>
      </c>
      <c r="E533" s="10" t="s">
        <v>1410</v>
      </c>
    </row>
    <row r="534" spans="2:5" x14ac:dyDescent="0.25">
      <c r="B534" s="10" t="s">
        <v>1998</v>
      </c>
      <c r="C534" s="10" t="str">
        <f t="shared" ca="1" si="8"/>
        <v>Participations dans des entreprises privées</v>
      </c>
      <c r="D534" s="10" t="s">
        <v>1266</v>
      </c>
      <c r="E534" s="10" t="s">
        <v>1537</v>
      </c>
    </row>
    <row r="535" spans="2:5" x14ac:dyDescent="0.25">
      <c r="B535" s="10" t="s">
        <v>1999</v>
      </c>
      <c r="C535" s="10" t="str">
        <f t="shared" ca="1" si="8"/>
        <v>Participations dans des institutions publiques de crédit</v>
      </c>
      <c r="D535" s="10" t="s">
        <v>1126</v>
      </c>
      <c r="E535" s="10" t="s">
        <v>1411</v>
      </c>
    </row>
    <row r="536" spans="2:5" x14ac:dyDescent="0.25">
      <c r="B536" s="10" t="s">
        <v>2000</v>
      </c>
      <c r="C536" s="10" t="str">
        <f t="shared" ca="1" si="8"/>
        <v>Participations dans des institutions privées de crédit</v>
      </c>
      <c r="D536" s="10" t="s">
        <v>1267</v>
      </c>
      <c r="E536" s="10" t="s">
        <v>1525</v>
      </c>
    </row>
    <row r="537" spans="2:5" x14ac:dyDescent="0.25">
      <c r="B537" s="10" t="s">
        <v>2001</v>
      </c>
      <c r="C537" s="10" t="str">
        <f t="shared" ca="1" si="8"/>
        <v>Participations dans des sociétés publiques d'assurance</v>
      </c>
      <c r="D537" s="10" t="s">
        <v>1127</v>
      </c>
      <c r="E537" s="10" t="s">
        <v>1412</v>
      </c>
    </row>
    <row r="538" spans="2:5" x14ac:dyDescent="0.25">
      <c r="B538" s="10" t="s">
        <v>2002</v>
      </c>
      <c r="C538" s="10" t="str">
        <f t="shared" ca="1" si="8"/>
        <v>Participations dans des sociétés privées d'assurance</v>
      </c>
      <c r="D538" s="10" t="s">
        <v>1268</v>
      </c>
      <c r="E538" s="10" t="s">
        <v>1526</v>
      </c>
    </row>
    <row r="539" spans="2:5" x14ac:dyDescent="0.25">
      <c r="B539" s="10" t="s">
        <v>2003</v>
      </c>
      <c r="C539" s="10" t="str">
        <f t="shared" ca="1" si="8"/>
        <v>Autres produits financiers</v>
      </c>
      <c r="D539" s="10" t="s">
        <v>1128</v>
      </c>
      <c r="E539" s="10" t="s">
        <v>1527</v>
      </c>
    </row>
    <row r="540" spans="2:5" x14ac:dyDescent="0.25">
      <c r="B540" s="10" t="s">
        <v>3625</v>
      </c>
      <c r="C540" s="10" t="str">
        <f t="shared" ca="1" si="8"/>
        <v>Avances aux entreprises et institutions financières</v>
      </c>
      <c r="D540" s="121" t="s">
        <v>3627</v>
      </c>
      <c r="E540" s="121" t="s">
        <v>3628</v>
      </c>
    </row>
    <row r="541" spans="2:5" x14ac:dyDescent="0.25">
      <c r="B541" s="10" t="s">
        <v>2004</v>
      </c>
      <c r="C541" s="10" t="str">
        <f t="shared" ca="1" si="8"/>
        <v>Octrois de crédits aux ASBL au service des ménages</v>
      </c>
      <c r="D541" s="10" t="s">
        <v>1129</v>
      </c>
      <c r="E541" s="10" t="s">
        <v>1528</v>
      </c>
    </row>
    <row r="542" spans="2:5" x14ac:dyDescent="0.25">
      <c r="B542" s="10" t="s">
        <v>3629</v>
      </c>
      <c r="C542" s="10" t="str">
        <f t="shared" ca="1" si="8"/>
        <v>Avances aux ASBL au service des ménages</v>
      </c>
      <c r="D542" s="121" t="s">
        <v>3631</v>
      </c>
      <c r="E542" s="121" t="s">
        <v>3632</v>
      </c>
    </row>
    <row r="543" spans="2:5" x14ac:dyDescent="0.25">
      <c r="B543" s="10" t="s">
        <v>2005</v>
      </c>
      <c r="C543" s="10" t="str">
        <f t="shared" ref="C543:C617" ca="1" si="9">OFFSET(C543,0,rngLanguageIndex)</f>
        <v>Octrois de crédits aux ménages</v>
      </c>
      <c r="D543" s="10" t="s">
        <v>1269</v>
      </c>
      <c r="E543" s="10" t="s">
        <v>1529</v>
      </c>
    </row>
    <row r="544" spans="2:5" x14ac:dyDescent="0.25">
      <c r="B544" s="10" t="s">
        <v>3630</v>
      </c>
      <c r="C544" s="10" t="str">
        <f t="shared" ca="1" si="9"/>
        <v>Avances aux ménages</v>
      </c>
      <c r="D544" s="121" t="s">
        <v>3633</v>
      </c>
      <c r="E544" s="121" t="s">
        <v>3634</v>
      </c>
    </row>
    <row r="545" spans="2:5" x14ac:dyDescent="0.25">
      <c r="B545" s="10" t="s">
        <v>2006</v>
      </c>
      <c r="C545" s="10" t="str">
        <f t="shared" ca="1" si="9"/>
        <v>Octrois de crédit aux institutions de l'UE</v>
      </c>
      <c r="D545" s="10" t="s">
        <v>2200</v>
      </c>
      <c r="E545" s="10" t="s">
        <v>2262</v>
      </c>
    </row>
    <row r="546" spans="2:5" x14ac:dyDescent="0.25">
      <c r="B546" s="10" t="s">
        <v>2007</v>
      </c>
      <c r="C546" s="10" t="str">
        <f t="shared" ca="1" si="9"/>
        <v>Octrois de crédit aux pays membres de l'UE (administrations publiques)</v>
      </c>
      <c r="D546" s="10" t="s">
        <v>2201</v>
      </c>
      <c r="E546" s="10" t="s">
        <v>2263</v>
      </c>
    </row>
    <row r="547" spans="2:5" x14ac:dyDescent="0.25">
      <c r="B547" s="10" t="s">
        <v>2008</v>
      </c>
      <c r="C547" s="10" t="str">
        <f t="shared" ca="1" si="9"/>
        <v>Octrois de crédit aux pays membres de l'UE (non-administrations publiques)</v>
      </c>
      <c r="D547" s="10" t="s">
        <v>2202</v>
      </c>
      <c r="E547" s="10" t="s">
        <v>2264</v>
      </c>
    </row>
    <row r="548" spans="2:5" x14ac:dyDescent="0.25">
      <c r="B548" s="10" t="s">
        <v>2009</v>
      </c>
      <c r="C548" s="10" t="str">
        <f t="shared" ca="1" si="9"/>
        <v>Octrois de crédit aux institutions internationales autres que les institutions de l'UE</v>
      </c>
      <c r="D548" s="10" t="s">
        <v>2203</v>
      </c>
      <c r="E548" s="10" t="s">
        <v>2265</v>
      </c>
    </row>
    <row r="549" spans="2:5" x14ac:dyDescent="0.25">
      <c r="B549" s="10" t="s">
        <v>2010</v>
      </c>
      <c r="C549" s="10" t="str">
        <f t="shared" ca="1" si="9"/>
        <v>Octrois de crédit aux pays autres que les pays membres de l'UE (administrations publiques)</v>
      </c>
      <c r="D549" s="10" t="s">
        <v>2204</v>
      </c>
      <c r="E549" s="10" t="s">
        <v>2266</v>
      </c>
    </row>
    <row r="550" spans="2:5" x14ac:dyDescent="0.25">
      <c r="B550" s="10" t="s">
        <v>2011</v>
      </c>
      <c r="C550" s="10" t="str">
        <f t="shared" ca="1" si="9"/>
        <v>Octrois de crédit aux pays autres que les pays membres de l'UE (non-administrations publiques)</v>
      </c>
      <c r="D550" s="10" t="s">
        <v>2205</v>
      </c>
      <c r="E550" s="10" t="s">
        <v>2267</v>
      </c>
    </row>
    <row r="551" spans="2:5" x14ac:dyDescent="0.25">
      <c r="B551" s="10" t="s">
        <v>2012</v>
      </c>
      <c r="C551" s="10" t="str">
        <f t="shared" ca="1" si="9"/>
        <v>Octrois de crédit aux institutions de l'UE : préfinancement dans le cadre des subventions européennes</v>
      </c>
      <c r="D551" s="10" t="s">
        <v>2206</v>
      </c>
      <c r="E551" s="10" t="s">
        <v>2268</v>
      </c>
    </row>
    <row r="552" spans="2:5" x14ac:dyDescent="0.25">
      <c r="B552" s="10" t="s">
        <v>2013</v>
      </c>
      <c r="C552" s="10" t="str">
        <f t="shared" ca="1" si="9"/>
        <v>Participations dans des institutions de l'UE</v>
      </c>
      <c r="D552" s="10" t="s">
        <v>2207</v>
      </c>
      <c r="E552" s="10" t="s">
        <v>2269</v>
      </c>
    </row>
    <row r="553" spans="2:5" x14ac:dyDescent="0.25">
      <c r="B553" s="10" t="s">
        <v>2014</v>
      </c>
      <c r="C553" s="10" t="str">
        <f t="shared" ca="1" si="9"/>
        <v>Participations dans des pays membres de l'UE (non-administrations publiques)</v>
      </c>
      <c r="D553" s="10" t="s">
        <v>2209</v>
      </c>
      <c r="E553" s="10" t="s">
        <v>2270</v>
      </c>
    </row>
    <row r="554" spans="2:5" x14ac:dyDescent="0.25">
      <c r="B554" s="10" t="s">
        <v>2015</v>
      </c>
      <c r="C554" s="10" t="str">
        <f t="shared" ca="1" si="9"/>
        <v>Participations dans des institutions internationales autres que les institutions de l'UE</v>
      </c>
      <c r="D554" s="10" t="s">
        <v>2208</v>
      </c>
      <c r="E554" s="10" t="s">
        <v>2271</v>
      </c>
    </row>
    <row r="555" spans="2:5" x14ac:dyDescent="0.25">
      <c r="B555" s="10" t="s">
        <v>2016</v>
      </c>
      <c r="C555" s="10" t="str">
        <f t="shared" ca="1" si="9"/>
        <v>Participations dans des pays autres que les pays membres de l'UE (non-administrations publiques)</v>
      </c>
      <c r="D555" s="10" t="s">
        <v>2210</v>
      </c>
      <c r="E555" s="10" t="s">
        <v>2272</v>
      </c>
    </row>
    <row r="556" spans="2:5" x14ac:dyDescent="0.25">
      <c r="B556" s="10" t="s">
        <v>3635</v>
      </c>
      <c r="C556" s="10" t="str">
        <f t="shared" ca="1" si="9"/>
        <v>Avances à l'étranger</v>
      </c>
      <c r="D556" s="121" t="s">
        <v>3636</v>
      </c>
      <c r="E556" s="121" t="s">
        <v>3637</v>
      </c>
    </row>
    <row r="557" spans="2:5" x14ac:dyDescent="0.25">
      <c r="B557" s="10" t="s">
        <v>2017</v>
      </c>
      <c r="C557" s="10" t="str">
        <f t="shared" ca="1" si="9"/>
        <v>Octrois de crédits à l'intérieur d'un groupe institutionnel : au pouvoir institutionnel</v>
      </c>
      <c r="D557" s="10" t="s">
        <v>2211</v>
      </c>
      <c r="E557" s="10" t="s">
        <v>2273</v>
      </c>
    </row>
    <row r="558" spans="2:5" x14ac:dyDescent="0.25">
      <c r="B558" s="10" t="s">
        <v>2018</v>
      </c>
      <c r="C558" s="10" t="str">
        <f t="shared" ca="1" si="9"/>
        <v>Octrois de crédits à l'intérieur d'un groupe institutionnel : aux fonds budgétaires non organiques</v>
      </c>
      <c r="D558" s="10" t="s">
        <v>2212</v>
      </c>
      <c r="E558" s="10" t="s">
        <v>2274</v>
      </c>
    </row>
    <row r="559" spans="2:5" x14ac:dyDescent="0.25">
      <c r="B559" s="10" t="s">
        <v>2019</v>
      </c>
      <c r="C559" s="10" t="str">
        <f t="shared" ca="1" si="9"/>
        <v>Octrois de crédits à l'intérieur d'un groupe institutionnel : aux services administratifs à comptabilité autonome (SACA)</v>
      </c>
      <c r="D559" s="10" t="s">
        <v>2213</v>
      </c>
      <c r="E559" s="10" t="s">
        <v>2275</v>
      </c>
    </row>
    <row r="560" spans="2:5" x14ac:dyDescent="0.25">
      <c r="B560" s="10" t="s">
        <v>2020</v>
      </c>
      <c r="C560" s="10" t="str">
        <f t="shared" ca="1" si="9"/>
        <v>Octrois de crédits à l'intérieur d'un groupe institutionnel : aux organismes administratifs publics (OAP)</v>
      </c>
      <c r="D560" s="10" t="s">
        <v>2214</v>
      </c>
      <c r="E560" s="10" t="s">
        <v>2276</v>
      </c>
    </row>
    <row r="561" spans="2:5" x14ac:dyDescent="0.25">
      <c r="B561" s="10" t="s">
        <v>2021</v>
      </c>
      <c r="C561" s="10" t="str">
        <f t="shared" ca="1" si="9"/>
        <v>Octrois de crédits à l'intérieur d'un groupe institutionnel : aux établissements d'enseignement du pouvoir institutionnel</v>
      </c>
      <c r="D561" s="10" t="s">
        <v>2215</v>
      </c>
      <c r="E561" s="10" t="s">
        <v>2277</v>
      </c>
    </row>
    <row r="562" spans="2:5" x14ac:dyDescent="0.25">
      <c r="B562" s="10" t="s">
        <v>2022</v>
      </c>
      <c r="C562" s="10" t="str">
        <f t="shared" ca="1" si="9"/>
        <v>Octrois de crédits à l'intérieur d'un groupe institutionnel : aux ASBL des administrations publiques</v>
      </c>
      <c r="D562" s="10" t="s">
        <v>2216</v>
      </c>
      <c r="E562" s="10" t="s">
        <v>2278</v>
      </c>
    </row>
    <row r="563" spans="2:5" x14ac:dyDescent="0.25">
      <c r="B563" s="10" t="s">
        <v>2023</v>
      </c>
      <c r="C563" s="10" t="str">
        <f t="shared" ca="1" si="9"/>
        <v>Octrois de crédits à l'intérieur d'un groupe institutionnel : aux autres unités publiques</v>
      </c>
      <c r="D563" s="10" t="s">
        <v>2217</v>
      </c>
      <c r="E563" s="10" t="s">
        <v>2279</v>
      </c>
    </row>
    <row r="564" spans="2:5" x14ac:dyDescent="0.25">
      <c r="B564" s="10" t="s">
        <v>2024</v>
      </c>
      <c r="C564" s="10" t="str">
        <f t="shared" ca="1" si="9"/>
        <v>Octrois de crédits aux administrations de sécurité sociale</v>
      </c>
      <c r="D564" s="10" t="s">
        <v>1270</v>
      </c>
      <c r="E564" s="10" t="s">
        <v>1413</v>
      </c>
    </row>
    <row r="565" spans="2:5" x14ac:dyDescent="0.25">
      <c r="B565" s="10" t="s">
        <v>2025</v>
      </c>
      <c r="C565" s="10" t="str">
        <f t="shared" ca="1" si="9"/>
        <v>Octrois de crédits aux provinces</v>
      </c>
      <c r="D565" s="10" t="s">
        <v>2218</v>
      </c>
      <c r="E565" s="10" t="s">
        <v>2280</v>
      </c>
    </row>
    <row r="566" spans="2:5" x14ac:dyDescent="0.25">
      <c r="B566" s="10" t="s">
        <v>2026</v>
      </c>
      <c r="C566" s="10" t="str">
        <f t="shared" ca="1" si="9"/>
        <v>Octrois de crédits aux communes</v>
      </c>
      <c r="D566" s="10" t="s">
        <v>2219</v>
      </c>
      <c r="E566" s="10" t="s">
        <v>2281</v>
      </c>
    </row>
    <row r="567" spans="2:5" x14ac:dyDescent="0.25">
      <c r="B567" s="10" t="s">
        <v>2027</v>
      </c>
      <c r="C567" s="10" t="str">
        <f t="shared" ca="1" si="9"/>
        <v>Octrois de crédits aux provinces et communes - non ventilé</v>
      </c>
      <c r="D567" s="10" t="s">
        <v>2220</v>
      </c>
      <c r="E567" s="10" t="s">
        <v>2282</v>
      </c>
    </row>
    <row r="568" spans="2:5" x14ac:dyDescent="0.25">
      <c r="B568" s="10" t="s">
        <v>2028</v>
      </c>
      <c r="C568" s="10" t="str">
        <f t="shared" ca="1" si="9"/>
        <v>Octrois de crédits aux ASBL des pouvoirs locaux</v>
      </c>
      <c r="D568" s="10" t="s">
        <v>2221</v>
      </c>
      <c r="E568" s="10" t="s">
        <v>2283</v>
      </c>
    </row>
    <row r="569" spans="2:5" x14ac:dyDescent="0.25">
      <c r="B569" s="10" t="s">
        <v>2029</v>
      </c>
      <c r="C569" s="10" t="str">
        <f t="shared" ca="1" si="9"/>
        <v>Octrois de crédits aux autres administrations publiques locales</v>
      </c>
      <c r="D569" s="10" t="s">
        <v>2222</v>
      </c>
      <c r="E569" s="10" t="s">
        <v>2284</v>
      </c>
    </row>
    <row r="570" spans="2:5" x14ac:dyDescent="0.25">
      <c r="B570" s="10" t="s">
        <v>2030</v>
      </c>
      <c r="C570" s="10" t="str">
        <f t="shared" ca="1" si="9"/>
        <v>Octrois de crédits à l'enseignement autonome subsidié</v>
      </c>
      <c r="D570" s="10" t="s">
        <v>1271</v>
      </c>
      <c r="E570" s="10" t="s">
        <v>1414</v>
      </c>
    </row>
    <row r="571" spans="2:5" x14ac:dyDescent="0.25">
      <c r="B571" s="10" t="s">
        <v>2031</v>
      </c>
      <c r="C571" s="10" t="str">
        <f t="shared" ca="1" si="9"/>
        <v>Octrois de crédits à d'autres groupes institutionnels</v>
      </c>
      <c r="D571" s="10" t="s">
        <v>1130</v>
      </c>
      <c r="E571" s="10" t="s">
        <v>1530</v>
      </c>
    </row>
    <row r="572" spans="2:5" x14ac:dyDescent="0.25">
      <c r="B572" s="10" t="s">
        <v>2032</v>
      </c>
      <c r="C572" s="10" t="str">
        <f t="shared" ca="1" si="9"/>
        <v>Prises de participations à l'intérieur du groupe institutionnel</v>
      </c>
      <c r="D572" s="10" t="s">
        <v>2223</v>
      </c>
      <c r="E572" s="10" t="s">
        <v>2285</v>
      </c>
    </row>
    <row r="573" spans="2:5" x14ac:dyDescent="0.25">
      <c r="B573" s="10" t="s">
        <v>2033</v>
      </c>
      <c r="C573" s="10" t="str">
        <f t="shared" ca="1" si="9"/>
        <v>Prises de participations dans la sécurité sociale</v>
      </c>
      <c r="D573" s="10" t="s">
        <v>2224</v>
      </c>
      <c r="E573" s="10" t="s">
        <v>2287</v>
      </c>
    </row>
    <row r="574" spans="2:5" x14ac:dyDescent="0.25">
      <c r="B574" s="10" t="s">
        <v>2034</v>
      </c>
      <c r="C574" s="10" t="str">
        <f t="shared" ca="1" si="9"/>
        <v>Prises de participations dans les pouvoirs locaux</v>
      </c>
      <c r="D574" s="10" t="s">
        <v>2225</v>
      </c>
      <c r="E574" s="10" t="s">
        <v>2286</v>
      </c>
    </row>
    <row r="575" spans="2:5" x14ac:dyDescent="0.25">
      <c r="B575" s="10" t="s">
        <v>2035</v>
      </c>
      <c r="C575" s="10" t="str">
        <f t="shared" ca="1" si="9"/>
        <v>Prises de participations dans l'enseignement autonome subsidié</v>
      </c>
      <c r="D575" s="10" t="s">
        <v>2226</v>
      </c>
      <c r="E575" s="10" t="s">
        <v>2288</v>
      </c>
    </row>
    <row r="576" spans="2:5" x14ac:dyDescent="0.25">
      <c r="B576" s="10" t="s">
        <v>2036</v>
      </c>
      <c r="C576" s="10" t="str">
        <f t="shared" ca="1" si="9"/>
        <v>Prises de participations dans les autres groupes institutionnels</v>
      </c>
      <c r="D576" s="10" t="s">
        <v>2227</v>
      </c>
      <c r="E576" s="10" t="s">
        <v>2289</v>
      </c>
    </row>
    <row r="577" spans="2:5" x14ac:dyDescent="0.25">
      <c r="B577" s="10" t="s">
        <v>3638</v>
      </c>
      <c r="C577" s="10" t="str">
        <f t="shared" ca="1" si="9"/>
        <v>Avances aux unités du groupe institutionnel</v>
      </c>
      <c r="D577" s="121" t="s">
        <v>3648</v>
      </c>
      <c r="E577" s="121" t="s">
        <v>3643</v>
      </c>
    </row>
    <row r="578" spans="2:5" x14ac:dyDescent="0.25">
      <c r="B578" s="10" t="s">
        <v>3639</v>
      </c>
      <c r="C578" s="10" t="str">
        <f t="shared" ca="1" si="9"/>
        <v>Avances à la sécurité sociale</v>
      </c>
      <c r="D578" s="121" t="s">
        <v>3652</v>
      </c>
      <c r="E578" s="121" t="s">
        <v>3644</v>
      </c>
    </row>
    <row r="579" spans="2:5" x14ac:dyDescent="0.25">
      <c r="B579" s="10" t="s">
        <v>3640</v>
      </c>
      <c r="C579" s="10" t="str">
        <f t="shared" ca="1" si="9"/>
        <v>Avances aux pouvoirs locaux</v>
      </c>
      <c r="D579" s="121" t="s">
        <v>3653</v>
      </c>
      <c r="E579" s="121" t="s">
        <v>3645</v>
      </c>
    </row>
    <row r="580" spans="2:5" x14ac:dyDescent="0.25">
      <c r="B580" s="10" t="s">
        <v>3641</v>
      </c>
      <c r="C580" s="10" t="str">
        <f t="shared" ca="1" si="9"/>
        <v>Avances à l'enseignement autonome subsidié</v>
      </c>
      <c r="D580" s="121" t="s">
        <v>3654</v>
      </c>
      <c r="E580" s="121" t="s">
        <v>3646</v>
      </c>
    </row>
    <row r="581" spans="2:5" x14ac:dyDescent="0.25">
      <c r="B581" s="10" t="s">
        <v>3642</v>
      </c>
      <c r="C581" s="10" t="str">
        <f t="shared" ca="1" si="9"/>
        <v>Avances aux autres groupes institutionnels</v>
      </c>
      <c r="D581" s="121" t="s">
        <v>3655</v>
      </c>
      <c r="E581" s="121" t="s">
        <v>3647</v>
      </c>
    </row>
    <row r="582" spans="2:5" x14ac:dyDescent="0.25">
      <c r="B582" s="10" t="s">
        <v>2037</v>
      </c>
      <c r="C582" s="10" t="str">
        <f t="shared" ca="1" si="9"/>
        <v>Remboursements de crédits par les entreprises</v>
      </c>
      <c r="D582" s="10" t="s">
        <v>1131</v>
      </c>
      <c r="E582" s="10" t="s">
        <v>1415</v>
      </c>
    </row>
    <row r="583" spans="2:5" x14ac:dyDescent="0.25">
      <c r="B583" s="10" t="s">
        <v>2038</v>
      </c>
      <c r="C583" s="10" t="str">
        <f t="shared" ca="1" si="9"/>
        <v>Remboursements de crédits par les institutions de crédit</v>
      </c>
      <c r="D583" s="10" t="s">
        <v>1132</v>
      </c>
      <c r="E583" s="10" t="s">
        <v>1416</v>
      </c>
    </row>
    <row r="584" spans="2:5" x14ac:dyDescent="0.25">
      <c r="B584" s="10" t="s">
        <v>2039</v>
      </c>
      <c r="C584" s="10" t="str">
        <f t="shared" ca="1" si="9"/>
        <v>Remboursements de crédits par les sociétés d'assurance</v>
      </c>
      <c r="D584" s="10" t="s">
        <v>1133</v>
      </c>
      <c r="E584" s="10" t="s">
        <v>1417</v>
      </c>
    </row>
    <row r="585" spans="2:5" x14ac:dyDescent="0.25">
      <c r="B585" s="10" t="s">
        <v>2040</v>
      </c>
      <c r="C585" s="10" t="str">
        <f t="shared" ca="1" si="9"/>
        <v>Liquidations de participations dans les entreprises</v>
      </c>
      <c r="D585" s="10" t="s">
        <v>1134</v>
      </c>
      <c r="E585" s="10" t="s">
        <v>1418</v>
      </c>
    </row>
    <row r="586" spans="2:5" x14ac:dyDescent="0.25">
      <c r="B586" s="10" t="s">
        <v>2041</v>
      </c>
      <c r="C586" s="10" t="str">
        <f t="shared" ca="1" si="9"/>
        <v>Liquidations de participations dans les institutions de crédit</v>
      </c>
      <c r="D586" s="10" t="s">
        <v>1135</v>
      </c>
      <c r="E586" s="10" t="s">
        <v>1419</v>
      </c>
    </row>
    <row r="587" spans="2:5" x14ac:dyDescent="0.25">
      <c r="B587" s="10" t="s">
        <v>2042</v>
      </c>
      <c r="C587" s="10" t="str">
        <f t="shared" ca="1" si="9"/>
        <v>Liquidations de participations dans les sociétés d'assurance</v>
      </c>
      <c r="D587" s="10" t="s">
        <v>1272</v>
      </c>
      <c r="E587" s="10" t="s">
        <v>1531</v>
      </c>
    </row>
    <row r="588" spans="2:5" x14ac:dyDescent="0.25">
      <c r="B588" s="10" t="s">
        <v>2043</v>
      </c>
      <c r="C588" s="10" t="str">
        <f t="shared" ca="1" si="9"/>
        <v>Autres produits financiers</v>
      </c>
      <c r="D588" s="10" t="s">
        <v>1128</v>
      </c>
      <c r="E588" s="10" t="s">
        <v>1527</v>
      </c>
    </row>
    <row r="589" spans="2:5" x14ac:dyDescent="0.25">
      <c r="B589" s="10" t="s">
        <v>3662</v>
      </c>
      <c r="C589" s="10" t="str">
        <f t="shared" ca="1" si="9"/>
        <v>Remboursements d'avances par les entreprises et institutions financières</v>
      </c>
      <c r="D589" s="121" t="s">
        <v>3664</v>
      </c>
      <c r="E589" s="121" t="s">
        <v>3663</v>
      </c>
    </row>
    <row r="590" spans="2:5" x14ac:dyDescent="0.25">
      <c r="B590" s="10" t="s">
        <v>2044</v>
      </c>
      <c r="C590" s="10" t="str">
        <f t="shared" ca="1" si="9"/>
        <v>Remboursements de crédits par les ASBL au service des ménages</v>
      </c>
      <c r="D590" s="10" t="s">
        <v>1136</v>
      </c>
      <c r="E590" s="10" t="s">
        <v>1420</v>
      </c>
    </row>
    <row r="591" spans="2:5" x14ac:dyDescent="0.25">
      <c r="B591" s="10" t="s">
        <v>2045</v>
      </c>
      <c r="C591" s="10" t="str">
        <f t="shared" ca="1" si="9"/>
        <v>Remboursements de crédits par les ménages</v>
      </c>
      <c r="D591" s="10" t="s">
        <v>1137</v>
      </c>
      <c r="E591" s="10" t="s">
        <v>1532</v>
      </c>
    </row>
    <row r="592" spans="2:5" x14ac:dyDescent="0.25">
      <c r="B592" s="10" t="s">
        <v>3665</v>
      </c>
      <c r="C592" s="10" t="str">
        <f t="shared" ca="1" si="9"/>
        <v>Remboursements de crédits par les ménages</v>
      </c>
      <c r="D592" s="121" t="s">
        <v>1137</v>
      </c>
      <c r="E592" s="121" t="s">
        <v>1532</v>
      </c>
    </row>
    <row r="593" spans="2:5" x14ac:dyDescent="0.25">
      <c r="B593" s="10" t="s">
        <v>3567</v>
      </c>
      <c r="C593" s="10" t="str">
        <f t="shared" ca="1" si="9"/>
        <v>Remboursements d'avances par les ménages</v>
      </c>
      <c r="D593" s="10" t="s">
        <v>3568</v>
      </c>
      <c r="E593" s="10" t="s">
        <v>3569</v>
      </c>
    </row>
    <row r="594" spans="2:5" x14ac:dyDescent="0.25">
      <c r="B594" s="10" t="s">
        <v>2046</v>
      </c>
      <c r="C594" s="10" t="str">
        <f t="shared" ca="1" si="9"/>
        <v>Remboursements de crédits par les institutions de l'UE</v>
      </c>
      <c r="D594" s="10" t="s">
        <v>2303</v>
      </c>
      <c r="E594" s="10" t="s">
        <v>2363</v>
      </c>
    </row>
    <row r="595" spans="2:5" x14ac:dyDescent="0.25">
      <c r="B595" s="10" t="s">
        <v>2047</v>
      </c>
      <c r="C595" s="10" t="str">
        <f t="shared" ca="1" si="9"/>
        <v>Remboursements de crédits par les pays membres de l'UE (administrations publiques)</v>
      </c>
      <c r="D595" s="10" t="s">
        <v>2304</v>
      </c>
      <c r="E595" s="10" t="s">
        <v>2364</v>
      </c>
    </row>
    <row r="596" spans="2:5" x14ac:dyDescent="0.25">
      <c r="B596" s="10" t="s">
        <v>2048</v>
      </c>
      <c r="C596" s="10" t="str">
        <f t="shared" ca="1" si="9"/>
        <v>Remboursements de crédits par les pays membres de l'UE (non-administrations publiques)</v>
      </c>
      <c r="D596" s="10" t="s">
        <v>2305</v>
      </c>
      <c r="E596" s="10" t="s">
        <v>2365</v>
      </c>
    </row>
    <row r="597" spans="2:5" x14ac:dyDescent="0.25">
      <c r="B597" s="10" t="s">
        <v>2049</v>
      </c>
      <c r="C597" s="10" t="str">
        <f t="shared" ca="1" si="9"/>
        <v>Remboursements de crédits par des institutions internationales autres que les institutions de l'UE</v>
      </c>
      <c r="D597" s="10" t="s">
        <v>2306</v>
      </c>
      <c r="E597" s="10" t="s">
        <v>2366</v>
      </c>
    </row>
    <row r="598" spans="2:5" x14ac:dyDescent="0.25">
      <c r="B598" s="10" t="s">
        <v>2050</v>
      </c>
      <c r="C598" s="10" t="str">
        <f t="shared" ca="1" si="9"/>
        <v>Remboursements de crédits par des pays autres que les pays membres de l'UE (administrations publiques)</v>
      </c>
      <c r="D598" s="10" t="s">
        <v>2307</v>
      </c>
      <c r="E598" s="10" t="s">
        <v>2367</v>
      </c>
    </row>
    <row r="599" spans="2:5" x14ac:dyDescent="0.25">
      <c r="B599" s="10" t="s">
        <v>2051</v>
      </c>
      <c r="C599" s="10" t="str">
        <f t="shared" ca="1" si="9"/>
        <v>Remboursements de crédits par des pays autres que les pays membres de l'UE (non-administrations publiques)</v>
      </c>
      <c r="D599" s="10" t="s">
        <v>2308</v>
      </c>
      <c r="E599" s="10" t="s">
        <v>2368</v>
      </c>
    </row>
    <row r="600" spans="2:5" x14ac:dyDescent="0.25">
      <c r="B600" s="10" t="s">
        <v>2052</v>
      </c>
      <c r="C600" s="10" t="str">
        <f t="shared" ca="1" si="9"/>
        <v>Remboursement de l'UE dans le cadre de dépenses préfinancées par l'entité</v>
      </c>
      <c r="D600" s="10" t="s">
        <v>1538</v>
      </c>
      <c r="E600" s="10" t="s">
        <v>1421</v>
      </c>
    </row>
    <row r="601" spans="2:5" x14ac:dyDescent="0.25">
      <c r="B601" s="10" t="s">
        <v>2053</v>
      </c>
      <c r="C601" s="10" t="str">
        <f t="shared" ca="1" si="9"/>
        <v>Liquidations de participations dans des institutions de l'UE</v>
      </c>
      <c r="D601" s="10" t="s">
        <v>2316</v>
      </c>
      <c r="E601" s="10" t="s">
        <v>2369</v>
      </c>
    </row>
    <row r="602" spans="2:5" x14ac:dyDescent="0.25">
      <c r="B602" s="10" t="s">
        <v>2054</v>
      </c>
      <c r="C602" s="10" t="str">
        <f t="shared" ca="1" si="9"/>
        <v>Liquidations de participations dans des pays membres de l'UE (non-administrations publiques)</v>
      </c>
      <c r="D602" s="10" t="s">
        <v>2317</v>
      </c>
      <c r="E602" s="10" t="s">
        <v>2370</v>
      </c>
    </row>
    <row r="603" spans="2:5" x14ac:dyDescent="0.25">
      <c r="B603" s="10" t="s">
        <v>2055</v>
      </c>
      <c r="C603" s="10" t="str">
        <f t="shared" ca="1" si="9"/>
        <v>Liquidations de participations dans des institutions internationales autres que les institutions de l'UE</v>
      </c>
      <c r="D603" s="10" t="s">
        <v>2318</v>
      </c>
      <c r="E603" s="10" t="s">
        <v>2371</v>
      </c>
    </row>
    <row r="604" spans="2:5" x14ac:dyDescent="0.25">
      <c r="B604" s="10" t="s">
        <v>2056</v>
      </c>
      <c r="C604" s="10" t="str">
        <f t="shared" ca="1" si="9"/>
        <v>Liquidations de participations dans des pays autres que les pays membres de l'UE (non-administrations publiques)</v>
      </c>
      <c r="D604" s="10" t="s">
        <v>2319</v>
      </c>
      <c r="E604" s="10" t="s">
        <v>2372</v>
      </c>
    </row>
    <row r="605" spans="2:5" x14ac:dyDescent="0.25">
      <c r="B605" s="10" t="s">
        <v>3584</v>
      </c>
      <c r="C605" s="10" t="str">
        <f t="shared" ca="1" si="9"/>
        <v>Remboursements d'avances par l'étranger</v>
      </c>
      <c r="D605" s="121" t="s">
        <v>3586</v>
      </c>
      <c r="E605" s="121" t="s">
        <v>3585</v>
      </c>
    </row>
    <row r="606" spans="2:5" x14ac:dyDescent="0.25">
      <c r="B606" s="10" t="s">
        <v>2057</v>
      </c>
      <c r="C606" s="10" t="str">
        <f t="shared" ca="1" si="9"/>
        <v>Remboursements de crédits à l'intérieur d'un groupe institutionnel : du pouvoir institutionnel</v>
      </c>
      <c r="D606" s="10" t="s">
        <v>2309</v>
      </c>
      <c r="E606" s="10" t="s">
        <v>2373</v>
      </c>
    </row>
    <row r="607" spans="2:5" x14ac:dyDescent="0.25">
      <c r="B607" s="10" t="s">
        <v>2058</v>
      </c>
      <c r="C607" s="10" t="str">
        <f t="shared" ca="1" si="9"/>
        <v>Remboursements de crédits à l'intérieur d'un groupe institutionnel : des fonds budgétaires non organiques</v>
      </c>
      <c r="D607" s="10" t="s">
        <v>2310</v>
      </c>
      <c r="E607" s="10" t="s">
        <v>2374</v>
      </c>
    </row>
    <row r="608" spans="2:5" x14ac:dyDescent="0.25">
      <c r="B608" s="10" t="s">
        <v>2059</v>
      </c>
      <c r="C608" s="10" t="str">
        <f t="shared" ca="1" si="9"/>
        <v>Remboursements de crédits à l'intérieur d'un groupe institutionnel : des services administratifs à comptabilité autonome (SACA)</v>
      </c>
      <c r="D608" s="10" t="s">
        <v>2311</v>
      </c>
      <c r="E608" s="10" t="s">
        <v>2375</v>
      </c>
    </row>
    <row r="609" spans="2:5" x14ac:dyDescent="0.25">
      <c r="B609" s="10" t="s">
        <v>2060</v>
      </c>
      <c r="C609" s="10" t="str">
        <f t="shared" ca="1" si="9"/>
        <v>Remboursements de crédits à l'intérieur d'un groupe institutionnel : des organismes administratifs publics (OAP)</v>
      </c>
      <c r="D609" s="10" t="s">
        <v>2312</v>
      </c>
      <c r="E609" s="10" t="s">
        <v>2376</v>
      </c>
    </row>
    <row r="610" spans="2:5" x14ac:dyDescent="0.25">
      <c r="B610" s="10" t="s">
        <v>2061</v>
      </c>
      <c r="C610" s="10" t="str">
        <f t="shared" ca="1" si="9"/>
        <v>Remboursements de crédits à l'intérieur d'un groupe institutionnel : des établissements d'enseignement du pouvoir institutionnel</v>
      </c>
      <c r="D610" s="10" t="s">
        <v>2313</v>
      </c>
      <c r="E610" s="10" t="s">
        <v>2377</v>
      </c>
    </row>
    <row r="611" spans="2:5" x14ac:dyDescent="0.25">
      <c r="B611" s="10" t="s">
        <v>2062</v>
      </c>
      <c r="C611" s="10" t="str">
        <f t="shared" ca="1" si="9"/>
        <v>Remboursements de crédits à l'intérieur d'un groupe institutionnel : des ASBL des administrations publiques</v>
      </c>
      <c r="D611" s="10" t="s">
        <v>2314</v>
      </c>
      <c r="E611" s="10" t="s">
        <v>2378</v>
      </c>
    </row>
    <row r="612" spans="2:5" x14ac:dyDescent="0.25">
      <c r="B612" s="10" t="s">
        <v>2063</v>
      </c>
      <c r="C612" s="10" t="str">
        <f t="shared" ca="1" si="9"/>
        <v>Remboursements de crédits à l'intérieur d'un groupe institutionnel : des autres unités publiques</v>
      </c>
      <c r="D612" s="10" t="s">
        <v>2315</v>
      </c>
      <c r="E612" s="10" t="s">
        <v>2379</v>
      </c>
    </row>
    <row r="613" spans="2:5" x14ac:dyDescent="0.25">
      <c r="B613" s="10" t="s">
        <v>2064</v>
      </c>
      <c r="C613" s="10" t="str">
        <f t="shared" ca="1" si="9"/>
        <v>Remboursements de crédits par les administrations de sécurité sociale</v>
      </c>
      <c r="D613" s="10" t="s">
        <v>1273</v>
      </c>
      <c r="E613" s="10" t="s">
        <v>1422</v>
      </c>
    </row>
    <row r="614" spans="2:5" x14ac:dyDescent="0.25">
      <c r="B614" s="10" t="s">
        <v>2065</v>
      </c>
      <c r="C614" s="10" t="str">
        <f t="shared" ca="1" si="9"/>
        <v>Remboursements de crédits par les provinces</v>
      </c>
      <c r="D614" s="10" t="s">
        <v>2320</v>
      </c>
      <c r="E614" s="10" t="s">
        <v>2380</v>
      </c>
    </row>
    <row r="615" spans="2:5" x14ac:dyDescent="0.25">
      <c r="B615" s="10" t="s">
        <v>2066</v>
      </c>
      <c r="C615" s="10" t="str">
        <f t="shared" ca="1" si="9"/>
        <v>Remboursements de crédits par les communes</v>
      </c>
      <c r="D615" s="10" t="s">
        <v>2321</v>
      </c>
      <c r="E615" s="10" t="s">
        <v>2381</v>
      </c>
    </row>
    <row r="616" spans="2:5" x14ac:dyDescent="0.25">
      <c r="B616" s="10" t="s">
        <v>2067</v>
      </c>
      <c r="C616" s="10" t="str">
        <f t="shared" ca="1" si="9"/>
        <v>Remboursements de crédits par les provinces et les communes - non ventilé</v>
      </c>
      <c r="D616" s="10" t="s">
        <v>2322</v>
      </c>
      <c r="E616" s="10" t="s">
        <v>2382</v>
      </c>
    </row>
    <row r="617" spans="2:5" x14ac:dyDescent="0.25">
      <c r="B617" s="10" t="s">
        <v>2068</v>
      </c>
      <c r="C617" s="10" t="str">
        <f t="shared" ca="1" si="9"/>
        <v>Remboursements de crédits par les ASBL des pouvoirs locaux</v>
      </c>
      <c r="D617" s="10" t="s">
        <v>2323</v>
      </c>
      <c r="E617" s="10" t="s">
        <v>2383</v>
      </c>
    </row>
    <row r="618" spans="2:5" x14ac:dyDescent="0.25">
      <c r="B618" s="10" t="s">
        <v>2069</v>
      </c>
      <c r="C618" s="10" t="str">
        <f t="shared" ref="C618:C700" ca="1" si="10">OFFSET(C618,0,rngLanguageIndex)</f>
        <v>Remboursements de crédits par les autres administrations publiques locales</v>
      </c>
      <c r="D618" s="10" t="s">
        <v>2324</v>
      </c>
      <c r="E618" s="10" t="s">
        <v>2384</v>
      </c>
    </row>
    <row r="619" spans="2:5" x14ac:dyDescent="0.25">
      <c r="B619" s="10" t="s">
        <v>2070</v>
      </c>
      <c r="C619" s="10" t="str">
        <f t="shared" ca="1" si="10"/>
        <v>Remboursements de crédits par l'enseignement autonome subsidié</v>
      </c>
      <c r="D619" s="10" t="s">
        <v>1274</v>
      </c>
      <c r="E619" s="10" t="s">
        <v>1423</v>
      </c>
    </row>
    <row r="620" spans="2:5" x14ac:dyDescent="0.25">
      <c r="B620" s="10" t="s">
        <v>2071</v>
      </c>
      <c r="C620" s="10" t="str">
        <f t="shared" ca="1" si="10"/>
        <v>Remboursements de crédits par d'autres groupes institutionnels</v>
      </c>
      <c r="D620" s="10" t="s">
        <v>1139</v>
      </c>
      <c r="E620" s="10" t="s">
        <v>1424</v>
      </c>
    </row>
    <row r="621" spans="2:5" x14ac:dyDescent="0.25">
      <c r="B621" s="10" t="s">
        <v>2072</v>
      </c>
      <c r="C621" s="10" t="str">
        <f t="shared" ca="1" si="10"/>
        <v>Liquidations de participations à l'intérieur du groupe institutionnel</v>
      </c>
      <c r="D621" s="10" t="s">
        <v>2325</v>
      </c>
      <c r="E621" s="10" t="s">
        <v>2385</v>
      </c>
    </row>
    <row r="622" spans="2:5" x14ac:dyDescent="0.25">
      <c r="B622" s="10" t="s">
        <v>2073</v>
      </c>
      <c r="C622" s="10" t="str">
        <f t="shared" ca="1" si="10"/>
        <v>Liquidations de participations dans la sécurité sociale</v>
      </c>
      <c r="D622" s="10" t="s">
        <v>2326</v>
      </c>
      <c r="E622" s="10" t="s">
        <v>2386</v>
      </c>
    </row>
    <row r="623" spans="2:5" x14ac:dyDescent="0.25">
      <c r="B623" s="10" t="s">
        <v>2074</v>
      </c>
      <c r="C623" s="10" t="str">
        <f t="shared" ca="1" si="10"/>
        <v>Liquidations de participations dans les pouvoirs locaux</v>
      </c>
      <c r="D623" s="10" t="s">
        <v>2327</v>
      </c>
      <c r="E623" s="10" t="s">
        <v>2387</v>
      </c>
    </row>
    <row r="624" spans="2:5" x14ac:dyDescent="0.25">
      <c r="B624" s="10" t="s">
        <v>2075</v>
      </c>
      <c r="C624" s="10" t="str">
        <f t="shared" ca="1" si="10"/>
        <v>Liquidations de participations dans l'enseignement autonome subsidié</v>
      </c>
      <c r="D624" s="10" t="s">
        <v>2328</v>
      </c>
      <c r="E624" s="10" t="s">
        <v>2388</v>
      </c>
    </row>
    <row r="625" spans="2:5" x14ac:dyDescent="0.25">
      <c r="B625" s="10" t="s">
        <v>2076</v>
      </c>
      <c r="C625" s="10" t="str">
        <f t="shared" ca="1" si="10"/>
        <v>Liquidations de participations dans d'autres groupes institutionnels</v>
      </c>
      <c r="D625" s="10" t="s">
        <v>2329</v>
      </c>
      <c r="E625" s="10" t="s">
        <v>2389</v>
      </c>
    </row>
    <row r="626" spans="2:5" x14ac:dyDescent="0.25">
      <c r="B626" s="10" t="s">
        <v>3571</v>
      </c>
      <c r="C626" s="10" t="str">
        <f t="shared" ca="1" si="10"/>
        <v>Remboursements d'avances par les unités du  groupe institutionnel</v>
      </c>
      <c r="D626" s="121" t="s">
        <v>3649</v>
      </c>
      <c r="E626" s="121" t="s">
        <v>3580</v>
      </c>
    </row>
    <row r="627" spans="2:5" x14ac:dyDescent="0.25">
      <c r="B627" s="10" t="s">
        <v>3572</v>
      </c>
      <c r="C627" s="10" t="str">
        <f t="shared" ca="1" si="10"/>
        <v>Remboursements d'avances par la sécurité sociale</v>
      </c>
      <c r="D627" s="121" t="s">
        <v>3576</v>
      </c>
      <c r="E627" s="121" t="s">
        <v>3581</v>
      </c>
    </row>
    <row r="628" spans="2:5" x14ac:dyDescent="0.25">
      <c r="B628" s="10" t="s">
        <v>3573</v>
      </c>
      <c r="C628" s="10" t="str">
        <f t="shared" ca="1" si="10"/>
        <v>Remboursements d'avances par les pouvoirs locaux</v>
      </c>
      <c r="D628" s="121" t="s">
        <v>3577</v>
      </c>
      <c r="E628" s="121" t="s">
        <v>3603</v>
      </c>
    </row>
    <row r="629" spans="2:5" x14ac:dyDescent="0.25">
      <c r="B629" s="10" t="s">
        <v>3574</v>
      </c>
      <c r="C629" s="10" t="str">
        <f t="shared" ca="1" si="10"/>
        <v>Remboursements d'avances par l'enseignement autonome subsidié</v>
      </c>
      <c r="D629" s="121" t="s">
        <v>3578</v>
      </c>
      <c r="E629" s="121" t="s">
        <v>3582</v>
      </c>
    </row>
    <row r="630" spans="2:5" x14ac:dyDescent="0.25">
      <c r="B630" s="10" t="s">
        <v>3575</v>
      </c>
      <c r="C630" s="10" t="str">
        <f t="shared" ca="1" si="10"/>
        <v>Remboursements d'avances par d'autres groupes institutionnels</v>
      </c>
      <c r="D630" s="121" t="s">
        <v>3579</v>
      </c>
      <c r="E630" s="121" t="s">
        <v>3583</v>
      </c>
    </row>
    <row r="631" spans="2:5" x14ac:dyDescent="0.25">
      <c r="B631" s="10" t="s">
        <v>2077</v>
      </c>
      <c r="C631" s="10" t="str">
        <f t="shared" ca="1" si="10"/>
        <v>Remboursements de la dette en euros</v>
      </c>
      <c r="D631" s="10" t="s">
        <v>1140</v>
      </c>
      <c r="E631" s="10" t="s">
        <v>1425</v>
      </c>
    </row>
    <row r="632" spans="2:5" x14ac:dyDescent="0.25">
      <c r="B632" s="10" t="s">
        <v>2078</v>
      </c>
      <c r="C632" s="10" t="str">
        <f t="shared" ca="1" si="10"/>
        <v>Remboursements de la dette en monnaies étrangères</v>
      </c>
      <c r="D632" s="10" t="s">
        <v>1141</v>
      </c>
      <c r="E632" s="10" t="s">
        <v>1426</v>
      </c>
    </row>
    <row r="633" spans="2:5" x14ac:dyDescent="0.25">
      <c r="B633" s="10" t="s">
        <v>2079</v>
      </c>
      <c r="C633" s="10" t="str">
        <f t="shared" ca="1" si="10"/>
        <v>Remboursements de la dette à l'intérieur du secteur des administrations publiques (non ventilé)</v>
      </c>
      <c r="D633" s="10" t="s">
        <v>3592</v>
      </c>
      <c r="E633" s="10" t="s">
        <v>3593</v>
      </c>
    </row>
    <row r="634" spans="2:5" x14ac:dyDescent="0.25">
      <c r="B634" s="10" t="s">
        <v>3587</v>
      </c>
      <c r="C634" s="10" t="str">
        <f t="shared" ca="1" si="10"/>
        <v>Remboursements de la dette à les unités du groupe institutionnel</v>
      </c>
      <c r="D634" s="121" t="s">
        <v>3650</v>
      </c>
      <c r="E634" s="121" t="s">
        <v>3598</v>
      </c>
    </row>
    <row r="635" spans="2:5" x14ac:dyDescent="0.25">
      <c r="B635" s="10" t="s">
        <v>3588</v>
      </c>
      <c r="C635" s="10" t="str">
        <f t="shared" ca="1" si="10"/>
        <v>Remboursements de la dette à la sécurité sociale</v>
      </c>
      <c r="D635" s="121" t="s">
        <v>3594</v>
      </c>
      <c r="E635" s="121" t="s">
        <v>3599</v>
      </c>
    </row>
    <row r="636" spans="2:5" x14ac:dyDescent="0.25">
      <c r="B636" s="10" t="s">
        <v>3589</v>
      </c>
      <c r="C636" s="10" t="str">
        <f t="shared" ca="1" si="10"/>
        <v>Remboursements de la dette aux pouvoirs locaux</v>
      </c>
      <c r="D636" s="121" t="s">
        <v>3595</v>
      </c>
      <c r="E636" s="121" t="s">
        <v>3602</v>
      </c>
    </row>
    <row r="637" spans="2:5" x14ac:dyDescent="0.25">
      <c r="B637" s="10" t="s">
        <v>3590</v>
      </c>
      <c r="C637" s="10" t="str">
        <f t="shared" ca="1" si="10"/>
        <v>Remboursements de la dette à l'enseignement autonome subsidié</v>
      </c>
      <c r="D637" s="121" t="s">
        <v>3596</v>
      </c>
      <c r="E637" s="121" t="s">
        <v>3600</v>
      </c>
    </row>
    <row r="638" spans="2:5" x14ac:dyDescent="0.25">
      <c r="B638" s="10" t="s">
        <v>3591</v>
      </c>
      <c r="C638" s="10" t="str">
        <f t="shared" ca="1" si="10"/>
        <v>Remboursements de la dette aux autres groupes institutionnels</v>
      </c>
      <c r="D638" s="121" t="s">
        <v>3597</v>
      </c>
      <c r="E638" s="121" t="s">
        <v>3601</v>
      </c>
    </row>
    <row r="639" spans="2:5" x14ac:dyDescent="0.25">
      <c r="B639" s="10" t="s">
        <v>3626</v>
      </c>
      <c r="C639" s="10" t="str">
        <f t="shared" ca="1" si="10"/>
        <v>Remboursements des préfinancements de l'UE</v>
      </c>
      <c r="D639" s="121" t="s">
        <v>3624</v>
      </c>
      <c r="E639" s="121" t="s">
        <v>3623</v>
      </c>
    </row>
    <row r="640" spans="2:5" x14ac:dyDescent="0.25">
      <c r="B640" s="10" t="s">
        <v>2080</v>
      </c>
      <c r="C640" s="10" t="str">
        <f t="shared" ca="1" si="10"/>
        <v>Amortissements sur leasings financiers</v>
      </c>
      <c r="D640" s="10" t="s">
        <v>1275</v>
      </c>
      <c r="E640" s="10" t="s">
        <v>1533</v>
      </c>
    </row>
    <row r="641" spans="2:5" x14ac:dyDescent="0.25">
      <c r="B641" s="10" t="s">
        <v>2081</v>
      </c>
      <c r="C641" s="10" t="str">
        <f t="shared" ca="1" si="10"/>
        <v>Démonétisations</v>
      </c>
      <c r="D641" s="10" t="s">
        <v>928</v>
      </c>
      <c r="E641" s="10" t="s">
        <v>310</v>
      </c>
    </row>
    <row r="642" spans="2:5" x14ac:dyDescent="0.25">
      <c r="B642" s="10" t="s">
        <v>2082</v>
      </c>
      <c r="C642" s="10" t="str">
        <f t="shared" ca="1" si="10"/>
        <v>Réduction de fonds propres</v>
      </c>
      <c r="D642" s="10" t="s">
        <v>929</v>
      </c>
      <c r="E642" s="10" t="s">
        <v>1427</v>
      </c>
    </row>
    <row r="643" spans="2:5" x14ac:dyDescent="0.25">
      <c r="B643" s="10" t="s">
        <v>3659</v>
      </c>
      <c r="C643" s="10" t="str">
        <f t="shared" ca="1" si="10"/>
        <v>Remboursements d'avances</v>
      </c>
      <c r="D643" s="121" t="s">
        <v>3660</v>
      </c>
      <c r="E643" s="121" t="s">
        <v>3661</v>
      </c>
    </row>
    <row r="644" spans="2:5" x14ac:dyDescent="0.25">
      <c r="B644" s="10" t="s">
        <v>2083</v>
      </c>
      <c r="C644" s="10" t="str">
        <f t="shared" ca="1" si="10"/>
        <v>Produits des emprunts en euros</v>
      </c>
      <c r="D644" s="10" t="s">
        <v>1142</v>
      </c>
      <c r="E644" s="10" t="s">
        <v>1428</v>
      </c>
    </row>
    <row r="645" spans="2:5" x14ac:dyDescent="0.25">
      <c r="B645" s="10" t="s">
        <v>2084</v>
      </c>
      <c r="C645" s="10" t="str">
        <f t="shared" ca="1" si="10"/>
        <v>Produits des emprunts en monnaies étrangères</v>
      </c>
      <c r="D645" s="10" t="s">
        <v>1143</v>
      </c>
      <c r="E645" s="10" t="s">
        <v>1429</v>
      </c>
    </row>
    <row r="646" spans="2:5" x14ac:dyDescent="0.25">
      <c r="B646" s="10" t="s">
        <v>2085</v>
      </c>
      <c r="C646" s="10" t="str">
        <f t="shared" ca="1" si="10"/>
        <v>Produits des emprunts à l'intérieur du secteur des administrations publiques (non ventilé)</v>
      </c>
      <c r="D646" s="10" t="s">
        <v>3609</v>
      </c>
      <c r="E646" s="10" t="s">
        <v>3610</v>
      </c>
    </row>
    <row r="647" spans="2:5" x14ac:dyDescent="0.25">
      <c r="B647" s="10" t="s">
        <v>3604</v>
      </c>
      <c r="C647" s="10" t="str">
        <f t="shared" ca="1" si="10"/>
        <v>Produits des emprunts des unités du groupe institutionnel</v>
      </c>
      <c r="D647" s="121" t="s">
        <v>3651</v>
      </c>
      <c r="E647" s="121" t="s">
        <v>3615</v>
      </c>
    </row>
    <row r="648" spans="2:5" x14ac:dyDescent="0.25">
      <c r="B648" s="10" t="s">
        <v>3605</v>
      </c>
      <c r="C648" s="10" t="str">
        <f t="shared" ca="1" si="10"/>
        <v>Produits des emprunts de la sécurité sociale</v>
      </c>
      <c r="D648" s="121" t="s">
        <v>3611</v>
      </c>
      <c r="E648" s="121" t="s">
        <v>3616</v>
      </c>
    </row>
    <row r="649" spans="2:5" x14ac:dyDescent="0.25">
      <c r="B649" s="10" t="s">
        <v>3606</v>
      </c>
      <c r="C649" s="10" t="str">
        <f t="shared" ca="1" si="10"/>
        <v>Produits des emprunts des pouvoirs locaux</v>
      </c>
      <c r="D649" s="121" t="s">
        <v>3612</v>
      </c>
      <c r="E649" s="121" t="s">
        <v>3617</v>
      </c>
    </row>
    <row r="650" spans="2:5" x14ac:dyDescent="0.25">
      <c r="B650" s="10" t="s">
        <v>3607</v>
      </c>
      <c r="C650" s="10" t="str">
        <f t="shared" ca="1" si="10"/>
        <v>Produits des emprunts de l'enseignement autonome subsidié</v>
      </c>
      <c r="D650" s="121" t="s">
        <v>3613</v>
      </c>
      <c r="E650" s="121" t="s">
        <v>3618</v>
      </c>
    </row>
    <row r="651" spans="2:5" x14ac:dyDescent="0.25">
      <c r="B651" s="10" t="s">
        <v>3608</v>
      </c>
      <c r="C651" s="10" t="str">
        <f t="shared" ca="1" si="10"/>
        <v>Produits des emprunts des autres groupes institutionnels</v>
      </c>
      <c r="D651" s="121" t="s">
        <v>3614</v>
      </c>
      <c r="E651" s="121" t="s">
        <v>3619</v>
      </c>
    </row>
    <row r="652" spans="2:5" x14ac:dyDescent="0.25">
      <c r="B652" s="10" t="s">
        <v>3620</v>
      </c>
      <c r="C652" s="10" t="str">
        <f t="shared" ca="1" si="10"/>
        <v>Préfinancement par l'UE des dépenses financées par l'UE</v>
      </c>
      <c r="D652" s="121" t="s">
        <v>3622</v>
      </c>
      <c r="E652" s="121" t="s">
        <v>3621</v>
      </c>
    </row>
    <row r="653" spans="2:5" x14ac:dyDescent="0.25">
      <c r="B653" s="10" t="s">
        <v>2086</v>
      </c>
      <c r="C653" s="10" t="str">
        <f t="shared" ca="1" si="10"/>
        <v>Produits des emprunts en matière de leasings financiers</v>
      </c>
      <c r="D653" s="10" t="s">
        <v>1276</v>
      </c>
      <c r="E653" s="10" t="s">
        <v>1534</v>
      </c>
    </row>
    <row r="654" spans="2:5" x14ac:dyDescent="0.25">
      <c r="B654" s="10" t="s">
        <v>2087</v>
      </c>
      <c r="C654" s="10" t="str">
        <f t="shared" ca="1" si="10"/>
        <v>Monétisations</v>
      </c>
      <c r="D654" s="10" t="s">
        <v>888</v>
      </c>
      <c r="E654" s="10" t="s">
        <v>850</v>
      </c>
    </row>
    <row r="655" spans="2:5" x14ac:dyDescent="0.25">
      <c r="B655" s="10" t="s">
        <v>2088</v>
      </c>
      <c r="C655" s="10" t="str">
        <f t="shared" ca="1" si="10"/>
        <v>Apport de fonds propres</v>
      </c>
      <c r="D655" s="10" t="s">
        <v>889</v>
      </c>
      <c r="E655" s="10" t="s">
        <v>851</v>
      </c>
    </row>
    <row r="656" spans="2:5" x14ac:dyDescent="0.25">
      <c r="B656" s="10" t="s">
        <v>3656</v>
      </c>
      <c r="C656" s="10" t="str">
        <f t="shared" ca="1" si="10"/>
        <v>Produit des avances</v>
      </c>
      <c r="D656" s="121" t="s">
        <v>3658</v>
      </c>
      <c r="E656" s="121" t="s">
        <v>3657</v>
      </c>
    </row>
    <row r="657" spans="2:5" x14ac:dyDescent="0.25">
      <c r="B657" s="10" t="s">
        <v>3151</v>
      </c>
      <c r="C657" s="10" t="str">
        <f t="shared" ca="1" si="10"/>
        <v>SERVICES GÉNÉRAUX DES ADMINISTRATIONS PUBLIQUES</v>
      </c>
      <c r="D657" s="10" t="s">
        <v>2403</v>
      </c>
      <c r="E657" s="10" t="s">
        <v>2656</v>
      </c>
    </row>
    <row r="658" spans="2:5" x14ac:dyDescent="0.25">
      <c r="B658" s="10" t="s">
        <v>3152</v>
      </c>
      <c r="C658" s="10" t="str">
        <f t="shared" ca="1" si="10"/>
        <v>PROJETS À DESTINATIONS MULTIPLES OU INCONNUES</v>
      </c>
      <c r="D658" s="10" t="s">
        <v>2404</v>
      </c>
      <c r="E658" s="10" t="s">
        <v>2657</v>
      </c>
    </row>
    <row r="659" spans="2:5" x14ac:dyDescent="0.25">
      <c r="B659" s="10" t="s">
        <v>3153</v>
      </c>
      <c r="C659" s="10" t="str">
        <f t="shared" ca="1" si="10"/>
        <v>Projets à destinations multiples ou inconnues</v>
      </c>
      <c r="D659" s="10" t="s">
        <v>2405</v>
      </c>
      <c r="E659" s="10" t="s">
        <v>2658</v>
      </c>
    </row>
    <row r="660" spans="2:5" x14ac:dyDescent="0.25">
      <c r="B660" s="10" t="s">
        <v>3154</v>
      </c>
      <c r="C660" s="10" t="str">
        <f t="shared" ca="1" si="10"/>
        <v>FONCTIONNEMENT DES ORGANES EXÉCUTIFS ET LÉGISLATIFS, AFFAIRES FINANCIÈRES ET FISCALES, AFFAIRES ÉTRANGÈRES</v>
      </c>
      <c r="D660" s="10" t="s">
        <v>2406</v>
      </c>
      <c r="E660" s="10" t="s">
        <v>2659</v>
      </c>
    </row>
    <row r="661" spans="2:5" x14ac:dyDescent="0.25">
      <c r="B661" s="10" t="s">
        <v>3155</v>
      </c>
      <c r="C661" s="10" t="str">
        <f t="shared" ca="1" si="10"/>
        <v xml:space="preserve">Fonctionnement des organes exécutifs et législatifs, affaires financières et fiscales, affaires étrangères (en général) </v>
      </c>
      <c r="D661" s="10" t="s">
        <v>2407</v>
      </c>
      <c r="E661" s="10" t="s">
        <v>2660</v>
      </c>
    </row>
    <row r="662" spans="2:5" x14ac:dyDescent="0.25">
      <c r="B662" s="10" t="s">
        <v>3156</v>
      </c>
      <c r="C662" s="10" t="str">
        <f t="shared" ca="1" si="10"/>
        <v xml:space="preserve">Organes exécutifs et organes législatifs </v>
      </c>
      <c r="D662" s="10" t="s">
        <v>2408</v>
      </c>
      <c r="E662" s="10" t="s">
        <v>2661</v>
      </c>
    </row>
    <row r="663" spans="2:5" x14ac:dyDescent="0.25">
      <c r="B663" s="10" t="s">
        <v>3157</v>
      </c>
      <c r="C663" s="10" t="str">
        <f t="shared" ca="1" si="10"/>
        <v xml:space="preserve">Organes exécutifs et législatifs (en général) </v>
      </c>
      <c r="D663" s="10" t="s">
        <v>2409</v>
      </c>
      <c r="E663" s="10" t="s">
        <v>2662</v>
      </c>
    </row>
    <row r="664" spans="2:5" x14ac:dyDescent="0.25">
      <c r="B664" s="10" t="s">
        <v>3158</v>
      </c>
      <c r="C664" s="10" t="str">
        <f t="shared" ca="1" si="10"/>
        <v xml:space="preserve">Le Chef de l’État et les membres de la famille royale </v>
      </c>
      <c r="D664" s="10" t="s">
        <v>2410</v>
      </c>
      <c r="E664" s="10" t="s">
        <v>2663</v>
      </c>
    </row>
    <row r="665" spans="2:5" x14ac:dyDescent="0.25">
      <c r="B665" s="10" t="s">
        <v>3159</v>
      </c>
      <c r="C665" s="10" t="str">
        <f t="shared" ca="1" si="10"/>
        <v xml:space="preserve">Organes législatifs </v>
      </c>
      <c r="D665" s="10" t="s">
        <v>2411</v>
      </c>
      <c r="E665" s="10" t="s">
        <v>2664</v>
      </c>
    </row>
    <row r="666" spans="2:5" x14ac:dyDescent="0.25">
      <c r="B666" s="10" t="s">
        <v>3160</v>
      </c>
      <c r="C666" s="10" t="str">
        <f t="shared" ca="1" si="10"/>
        <v xml:space="preserve">Organes exécutifs </v>
      </c>
      <c r="D666" s="10" t="s">
        <v>2412</v>
      </c>
      <c r="E666" s="10" t="s">
        <v>2665</v>
      </c>
    </row>
    <row r="667" spans="2:5" x14ac:dyDescent="0.25">
      <c r="B667" s="10" t="s">
        <v>3161</v>
      </c>
      <c r="C667" s="10" t="str">
        <f t="shared" ca="1" si="10"/>
        <v xml:space="preserve">Représentation belge dans des organismes internationaux à caractère général </v>
      </c>
      <c r="D667" s="10" t="s">
        <v>2413</v>
      </c>
      <c r="E667" s="10" t="s">
        <v>2666</v>
      </c>
    </row>
    <row r="668" spans="2:5" x14ac:dyDescent="0.25">
      <c r="B668" s="10" t="s">
        <v>3162</v>
      </c>
      <c r="C668" s="10" t="str">
        <f t="shared" ca="1" si="10"/>
        <v xml:space="preserve">Affaires financières et fiscales </v>
      </c>
      <c r="D668" s="10" t="s">
        <v>2414</v>
      </c>
      <c r="E668" s="10" t="s">
        <v>2667</v>
      </c>
    </row>
    <row r="669" spans="2:5" x14ac:dyDescent="0.25">
      <c r="B669" s="10" t="s">
        <v>3163</v>
      </c>
      <c r="C669" s="10" t="str">
        <f t="shared" ca="1" si="10"/>
        <v xml:space="preserve">Affaires financières et fiscales (en général) </v>
      </c>
      <c r="D669" s="10" t="s">
        <v>2415</v>
      </c>
      <c r="E669" s="10" t="s">
        <v>2668</v>
      </c>
    </row>
    <row r="670" spans="2:5" x14ac:dyDescent="0.25">
      <c r="B670" s="10" t="s">
        <v>3164</v>
      </c>
      <c r="C670" s="10" t="str">
        <f t="shared" ca="1" si="10"/>
        <v>Appareil fiscal</v>
      </c>
      <c r="D670" s="10" t="s">
        <v>2416</v>
      </c>
      <c r="E670" s="10" t="s">
        <v>2669</v>
      </c>
    </row>
    <row r="671" spans="2:5" x14ac:dyDescent="0.25">
      <c r="B671" s="10" t="s">
        <v>3165</v>
      </c>
      <c r="C671" s="10" t="str">
        <f t="shared" ca="1" si="10"/>
        <v xml:space="preserve">Services budgétaires, comptables et financiers </v>
      </c>
      <c r="D671" s="10" t="s">
        <v>2417</v>
      </c>
      <c r="E671" s="10" t="s">
        <v>2670</v>
      </c>
    </row>
    <row r="672" spans="2:5" x14ac:dyDescent="0.25">
      <c r="B672" s="10" t="s">
        <v>3166</v>
      </c>
      <c r="C672" s="10" t="str">
        <f t="shared" ca="1" si="10"/>
        <v xml:space="preserve">La monnaie </v>
      </c>
      <c r="D672" s="10" t="s">
        <v>2418</v>
      </c>
      <c r="E672" s="10" t="s">
        <v>2671</v>
      </c>
    </row>
    <row r="673" spans="2:5" x14ac:dyDescent="0.25">
      <c r="B673" s="10" t="s">
        <v>3167</v>
      </c>
      <c r="C673" s="10" t="str">
        <f t="shared" ca="1" si="10"/>
        <v>Les domaines / propriétés de l’État</v>
      </c>
      <c r="D673" s="10" t="s">
        <v>2419</v>
      </c>
      <c r="E673" s="10" t="s">
        <v>2672</v>
      </c>
    </row>
    <row r="674" spans="2:5" x14ac:dyDescent="0.25">
      <c r="B674" s="10" t="s">
        <v>3168</v>
      </c>
      <c r="C674" s="10" t="str">
        <f t="shared" ca="1" si="10"/>
        <v xml:space="preserve">Affaires étrangères </v>
      </c>
      <c r="D674" s="10" t="s">
        <v>2420</v>
      </c>
      <c r="E674" s="10" t="s">
        <v>2673</v>
      </c>
    </row>
    <row r="675" spans="2:5" x14ac:dyDescent="0.25">
      <c r="B675" s="10" t="s">
        <v>3169</v>
      </c>
      <c r="C675" s="10" t="str">
        <f t="shared" ca="1" si="10"/>
        <v>Affaires étrangères (en général)</v>
      </c>
      <c r="D675" s="10" t="s">
        <v>2421</v>
      </c>
      <c r="E675" s="10" t="s">
        <v>2674</v>
      </c>
    </row>
    <row r="676" spans="2:5" x14ac:dyDescent="0.25">
      <c r="B676" s="10" t="s">
        <v>3170</v>
      </c>
      <c r="C676" s="10" t="str">
        <f t="shared" ca="1" si="10"/>
        <v>Représentation à l’étranger</v>
      </c>
      <c r="D676" s="10" t="s">
        <v>2422</v>
      </c>
      <c r="E676" s="10" t="s">
        <v>2675</v>
      </c>
    </row>
    <row r="677" spans="2:5" x14ac:dyDescent="0.25">
      <c r="B677" s="10" t="s">
        <v>3171</v>
      </c>
      <c r="C677" s="10" t="str">
        <f t="shared" ca="1" si="10"/>
        <v>Participation à des organisations internationales à caractère général</v>
      </c>
      <c r="D677" s="10" t="s">
        <v>2423</v>
      </c>
      <c r="E677" s="10" t="s">
        <v>2676</v>
      </c>
    </row>
    <row r="678" spans="2:5" x14ac:dyDescent="0.25">
      <c r="B678" s="10" t="s">
        <v>3172</v>
      </c>
      <c r="C678" s="10" t="str">
        <f t="shared" ca="1" si="10"/>
        <v xml:space="preserve">AIDE EXTÉRIEURE </v>
      </c>
      <c r="D678" s="10" t="s">
        <v>2424</v>
      </c>
      <c r="E678" s="10" t="s">
        <v>2677</v>
      </c>
    </row>
    <row r="679" spans="2:5" x14ac:dyDescent="0.25">
      <c r="B679" s="10" t="s">
        <v>3173</v>
      </c>
      <c r="C679" s="10" t="str">
        <f t="shared" ca="1" si="10"/>
        <v xml:space="preserve">Aide extérieure (en général) </v>
      </c>
      <c r="D679" s="10" t="s">
        <v>2425</v>
      </c>
      <c r="E679" s="10" t="s">
        <v>2678</v>
      </c>
    </row>
    <row r="680" spans="2:5" x14ac:dyDescent="0.25">
      <c r="B680" s="10" t="s">
        <v>3174</v>
      </c>
      <c r="C680" s="10" t="str">
        <f t="shared" ca="1" si="10"/>
        <v>Aide bilatérale économique aux pays en voie de développement et en transition</v>
      </c>
      <c r="D680" s="10" t="s">
        <v>2426</v>
      </c>
      <c r="E680" s="10" t="s">
        <v>2679</v>
      </c>
    </row>
    <row r="681" spans="2:5" x14ac:dyDescent="0.25">
      <c r="B681" s="10" t="s">
        <v>3175</v>
      </c>
      <c r="C681" s="10" t="str">
        <f t="shared" ca="1" si="10"/>
        <v xml:space="preserve">Aide économique aux pays en voie de développement et en transition par l’intermédiaire d’organisations internationales </v>
      </c>
      <c r="D681" s="10" t="s">
        <v>2427</v>
      </c>
      <c r="E681" s="10" t="s">
        <v>2680</v>
      </c>
    </row>
    <row r="682" spans="2:5" x14ac:dyDescent="0.25">
      <c r="B682" s="10" t="s">
        <v>3176</v>
      </c>
      <c r="C682" s="10" t="str">
        <f t="shared" ca="1" si="10"/>
        <v xml:space="preserve">Aide bilatérale humanitaire, sociale et technique aux pays en voie de développement et en transition </v>
      </c>
      <c r="D682" s="10" t="s">
        <v>2428</v>
      </c>
      <c r="E682" s="10" t="s">
        <v>2681</v>
      </c>
    </row>
    <row r="683" spans="2:5" x14ac:dyDescent="0.25">
      <c r="B683" s="10" t="s">
        <v>3177</v>
      </c>
      <c r="C683" s="10" t="str">
        <f t="shared" ca="1" si="10"/>
        <v xml:space="preserve">Aide humanitaire, sociale et technique aux pays en voie de développement et en transition par l’intermédiaire d’organisations internationales </v>
      </c>
      <c r="D683" s="10" t="s">
        <v>2429</v>
      </c>
      <c r="E683" s="10" t="s">
        <v>2682</v>
      </c>
    </row>
    <row r="684" spans="2:5" x14ac:dyDescent="0.25">
      <c r="B684" s="10" t="s">
        <v>3178</v>
      </c>
      <c r="C684" s="10" t="str">
        <f t="shared" ca="1" si="10"/>
        <v>SERVICES GÉNÉRAUX (CENTRALISÉS)</v>
      </c>
      <c r="D684" s="10" t="s">
        <v>2430</v>
      </c>
      <c r="E684" s="10" t="s">
        <v>2683</v>
      </c>
    </row>
    <row r="685" spans="2:5" x14ac:dyDescent="0.25">
      <c r="B685" s="10" t="s">
        <v>3179</v>
      </c>
      <c r="C685" s="10" t="str">
        <f t="shared" ca="1" si="10"/>
        <v>Services généraux de personnel</v>
      </c>
      <c r="D685" s="10" t="s">
        <v>2431</v>
      </c>
      <c r="E685" s="10" t="s">
        <v>2684</v>
      </c>
    </row>
    <row r="686" spans="2:5" x14ac:dyDescent="0.25">
      <c r="B686" s="10" t="s">
        <v>3180</v>
      </c>
      <c r="C686" s="10" t="str">
        <f t="shared" ca="1" si="10"/>
        <v>Services de planification générale et services statistiques généraux</v>
      </c>
      <c r="D686" s="10" t="s">
        <v>2432</v>
      </c>
      <c r="E686" s="10" t="s">
        <v>2685</v>
      </c>
    </row>
    <row r="687" spans="2:5" x14ac:dyDescent="0.25">
      <c r="B687" s="10" t="s">
        <v>3181</v>
      </c>
      <c r="C687" s="10" t="str">
        <f t="shared" ca="1" si="10"/>
        <v>Autres services généraux centralisés</v>
      </c>
      <c r="D687" s="10" t="s">
        <v>2433</v>
      </c>
      <c r="E687" s="10" t="s">
        <v>2686</v>
      </c>
    </row>
    <row r="688" spans="2:5" x14ac:dyDescent="0.25">
      <c r="B688" s="10" t="s">
        <v>3182</v>
      </c>
      <c r="C688" s="10" t="str">
        <f t="shared" ca="1" si="10"/>
        <v>RECHERCHE FONDAMENTALE</v>
      </c>
      <c r="D688" s="10" t="s">
        <v>2434</v>
      </c>
      <c r="E688" s="10" t="s">
        <v>2687</v>
      </c>
    </row>
    <row r="689" spans="2:5" x14ac:dyDescent="0.25">
      <c r="B689" s="10" t="s">
        <v>3183</v>
      </c>
      <c r="C689" s="10" t="str">
        <f t="shared" ca="1" si="10"/>
        <v xml:space="preserve">Recherche fondamentale </v>
      </c>
      <c r="D689" s="10" t="s">
        <v>2435</v>
      </c>
      <c r="E689" s="10" t="s">
        <v>2688</v>
      </c>
    </row>
    <row r="690" spans="2:5" x14ac:dyDescent="0.25">
      <c r="B690" s="10" t="s">
        <v>3184</v>
      </c>
      <c r="C690" s="10" t="str">
        <f t="shared" ca="1" si="10"/>
        <v>Recherche fondamentale sensu stricto</v>
      </c>
      <c r="D690" s="10" t="s">
        <v>2436</v>
      </c>
      <c r="E690" s="10" t="s">
        <v>2689</v>
      </c>
    </row>
    <row r="691" spans="2:5" x14ac:dyDescent="0.25">
      <c r="B691" s="10" t="s">
        <v>3185</v>
      </c>
      <c r="C691" s="10" t="str">
        <f t="shared" ca="1" si="10"/>
        <v>Recherche fondamentale sensu lato</v>
      </c>
      <c r="D691" s="10" t="s">
        <v>2437</v>
      </c>
      <c r="E691" s="10" t="s">
        <v>2690</v>
      </c>
    </row>
    <row r="692" spans="2:5" x14ac:dyDescent="0.25">
      <c r="B692" s="10" t="s">
        <v>3186</v>
      </c>
      <c r="C692" s="10" t="str">
        <f t="shared" ca="1" si="10"/>
        <v>RECHERCHE ET DÉVELOPPEMENT CONCERNANT DES SERVICES GÉNÉRAUX DES ADMINISTRATIONS PUBLIQUES</v>
      </c>
      <c r="D692" s="10" t="s">
        <v>2438</v>
      </c>
      <c r="E692" s="10" t="s">
        <v>2691</v>
      </c>
    </row>
    <row r="693" spans="2:5" x14ac:dyDescent="0.25">
      <c r="B693" s="10" t="s">
        <v>3187</v>
      </c>
      <c r="C693" s="10" t="str">
        <f t="shared" ca="1" si="10"/>
        <v>Recherche et développement concernant des services généraux (centralisés) des administrations publiques</v>
      </c>
      <c r="D693" s="10" t="s">
        <v>2439</v>
      </c>
      <c r="E693" s="10" t="s">
        <v>2692</v>
      </c>
    </row>
    <row r="694" spans="2:5" x14ac:dyDescent="0.25">
      <c r="B694" s="10" t="s">
        <v>3188</v>
      </c>
      <c r="C694" s="10" t="str">
        <f t="shared" ca="1" si="10"/>
        <v>Recherche et développement concernant les organes exécutifs et législatifs, affaires fiscales et financières, affaires étrangères</v>
      </c>
      <c r="D694" s="10" t="s">
        <v>2440</v>
      </c>
      <c r="E694" s="10" t="s">
        <v>2693</v>
      </c>
    </row>
    <row r="695" spans="2:5" x14ac:dyDescent="0.25">
      <c r="B695" s="10" t="s">
        <v>3189</v>
      </c>
      <c r="C695" s="10" t="str">
        <f t="shared" ca="1" si="10"/>
        <v>Recherche et développement concernant les organes exécutifs et législatifs</v>
      </c>
      <c r="D695" s="10" t="s">
        <v>2441</v>
      </c>
      <c r="E695" s="10" t="s">
        <v>2694</v>
      </c>
    </row>
    <row r="696" spans="2:5" x14ac:dyDescent="0.25">
      <c r="B696" s="10" t="s">
        <v>3190</v>
      </c>
      <c r="C696" s="10" t="str">
        <f t="shared" ca="1" si="10"/>
        <v>Recherche et développement concernant les affaires fiscales et financières</v>
      </c>
      <c r="D696" s="10" t="s">
        <v>2442</v>
      </c>
      <c r="E696" s="10" t="s">
        <v>2695</v>
      </c>
    </row>
    <row r="697" spans="2:5" x14ac:dyDescent="0.25">
      <c r="B697" s="10" t="s">
        <v>3191</v>
      </c>
      <c r="C697" s="10" t="str">
        <f t="shared" ca="1" si="10"/>
        <v>Recherche et développement concernant les affaires étrangères</v>
      </c>
      <c r="D697" s="10" t="s">
        <v>2443</v>
      </c>
      <c r="E697" s="10" t="s">
        <v>2696</v>
      </c>
    </row>
    <row r="698" spans="2:5" x14ac:dyDescent="0.25">
      <c r="B698" s="10" t="s">
        <v>3192</v>
      </c>
      <c r="C698" s="10" t="str">
        <f t="shared" ca="1" si="10"/>
        <v xml:space="preserve">Recherche et développement concernant l’aide extérieure </v>
      </c>
      <c r="D698" s="10" t="s">
        <v>2444</v>
      </c>
      <c r="E698" s="10" t="s">
        <v>2697</v>
      </c>
    </row>
    <row r="699" spans="2:5" x14ac:dyDescent="0.25">
      <c r="B699" s="10" t="s">
        <v>3193</v>
      </c>
      <c r="C699" s="10" t="str">
        <f t="shared" ca="1" si="10"/>
        <v>Recherche et développement concernant les services publics généraux centralisés, non classés ailleurs</v>
      </c>
      <c r="D699" s="10" t="s">
        <v>2445</v>
      </c>
      <c r="E699" s="10" t="s">
        <v>2698</v>
      </c>
    </row>
    <row r="700" spans="2:5" x14ac:dyDescent="0.25">
      <c r="B700" s="10" t="s">
        <v>3194</v>
      </c>
      <c r="C700" s="10" t="str">
        <f t="shared" ca="1" si="10"/>
        <v xml:space="preserve">Recherche et développement concernant les transactions de la dette publique </v>
      </c>
      <c r="D700" s="10" t="s">
        <v>2446</v>
      </c>
      <c r="E700" s="10" t="s">
        <v>2699</v>
      </c>
    </row>
    <row r="701" spans="2:5" x14ac:dyDescent="0.25">
      <c r="B701" s="10" t="s">
        <v>3195</v>
      </c>
      <c r="C701" s="10" t="str">
        <f t="shared" ref="C701:C764" ca="1" si="11">OFFSET(C701,0,rngLanguageIndex)</f>
        <v xml:space="preserve">Recherche et développement concernant les transferts à caractère général entre les différents niveaux de Pouvoirs </v>
      </c>
      <c r="D701" s="10" t="s">
        <v>2447</v>
      </c>
      <c r="E701" s="10" t="s">
        <v>2700</v>
      </c>
    </row>
    <row r="702" spans="2:5" x14ac:dyDescent="0.25">
      <c r="B702" s="10" t="s">
        <v>3196</v>
      </c>
      <c r="C702" s="10" t="str">
        <f t="shared" ca="1" si="11"/>
        <v>SERVICES GÉNÉRAUX DES ADMINISTRATIONS PUBLIQUES, NON CLASSÉ AILLEURS</v>
      </c>
      <c r="D702" s="10" t="s">
        <v>2448</v>
      </c>
      <c r="E702" s="10" t="s">
        <v>2701</v>
      </c>
    </row>
    <row r="703" spans="2:5" x14ac:dyDescent="0.25">
      <c r="B703" s="10" t="s">
        <v>3197</v>
      </c>
      <c r="C703" s="10" t="str">
        <f t="shared" ca="1" si="11"/>
        <v xml:space="preserve">Services généraux des administrations publiques, non classé ailleurs </v>
      </c>
      <c r="D703" s="10" t="s">
        <v>2449</v>
      </c>
      <c r="E703" s="10" t="s">
        <v>2702</v>
      </c>
    </row>
    <row r="704" spans="2:5" x14ac:dyDescent="0.25">
      <c r="B704" s="10" t="s">
        <v>3198</v>
      </c>
      <c r="C704" s="10" t="str">
        <f t="shared" ca="1" si="11"/>
        <v>OPÉRATIONS CONCERNANT LA DETTE PUBLIQUE</v>
      </c>
      <c r="D704" s="10" t="s">
        <v>2450</v>
      </c>
      <c r="E704" s="10" t="s">
        <v>2703</v>
      </c>
    </row>
    <row r="705" spans="2:5" x14ac:dyDescent="0.25">
      <c r="B705" s="10" t="s">
        <v>3199</v>
      </c>
      <c r="C705" s="10" t="str">
        <f t="shared" ca="1" si="11"/>
        <v xml:space="preserve">Opérations concernant la dette publique (en général) </v>
      </c>
      <c r="D705" s="10" t="s">
        <v>2451</v>
      </c>
      <c r="E705" s="10" t="s">
        <v>2704</v>
      </c>
    </row>
    <row r="706" spans="2:5" x14ac:dyDescent="0.25">
      <c r="B706" s="10" t="s">
        <v>3200</v>
      </c>
      <c r="C706" s="10" t="str">
        <f t="shared" ca="1" si="11"/>
        <v xml:space="preserve">Opérations concernant les charges d’intérêt de la dette 
publique </v>
      </c>
      <c r="D706" s="10" t="s">
        <v>2452</v>
      </c>
      <c r="E706" s="10" t="s">
        <v>2705</v>
      </c>
    </row>
    <row r="707" spans="2:5" x14ac:dyDescent="0.25">
      <c r="B707" s="10" t="s">
        <v>3201</v>
      </c>
      <c r="C707" s="10" t="str">
        <f t="shared" ca="1" si="11"/>
        <v xml:space="preserve">Amortissement de et recours à des emprunts en euros </v>
      </c>
      <c r="D707" s="10" t="s">
        <v>2453</v>
      </c>
      <c r="E707" s="10" t="s">
        <v>2706</v>
      </c>
    </row>
    <row r="708" spans="2:5" x14ac:dyDescent="0.25">
      <c r="B708" s="10" t="s">
        <v>3202</v>
      </c>
      <c r="C708" s="10" t="str">
        <f t="shared" ca="1" si="11"/>
        <v xml:space="preserve">Amortissement de et recours à des emprunts en devises </v>
      </c>
      <c r="D708" s="10" t="s">
        <v>2454</v>
      </c>
      <c r="E708" s="10" t="s">
        <v>2707</v>
      </c>
    </row>
    <row r="709" spans="2:5" x14ac:dyDescent="0.25">
      <c r="B709" s="10" t="s">
        <v>3203</v>
      </c>
      <c r="C709" s="10" t="str">
        <f t="shared" ca="1" si="11"/>
        <v xml:space="preserve">Monétisation et démonétisation </v>
      </c>
      <c r="D709" s="10" t="s">
        <v>2455</v>
      </c>
      <c r="E709" s="10" t="s">
        <v>2708</v>
      </c>
    </row>
    <row r="710" spans="2:5" x14ac:dyDescent="0.25">
      <c r="B710" s="10" t="s">
        <v>3204</v>
      </c>
      <c r="C710" s="10" t="str">
        <f t="shared" ca="1" si="11"/>
        <v xml:space="preserve">Opérations de placement </v>
      </c>
      <c r="D710" s="10" t="s">
        <v>2456</v>
      </c>
      <c r="E710" s="10" t="s">
        <v>2709</v>
      </c>
    </row>
    <row r="711" spans="2:5" x14ac:dyDescent="0.25">
      <c r="B711" s="10" t="s">
        <v>3205</v>
      </c>
      <c r="C711" s="10" t="str">
        <f t="shared" ca="1" si="11"/>
        <v xml:space="preserve">Amortissement de et recours à la dette à court terme </v>
      </c>
      <c r="D711" s="10" t="s">
        <v>2457</v>
      </c>
      <c r="E711" s="10" t="s">
        <v>2710</v>
      </c>
    </row>
    <row r="712" spans="2:5" x14ac:dyDescent="0.25">
      <c r="B712" s="10" t="s">
        <v>3206</v>
      </c>
      <c r="C712" s="10" t="str">
        <f t="shared" ca="1" si="11"/>
        <v xml:space="preserve">Achats et ventes de titres de la dette publique </v>
      </c>
      <c r="D712" s="10" t="s">
        <v>2458</v>
      </c>
      <c r="E712" s="10" t="s">
        <v>2711</v>
      </c>
    </row>
    <row r="713" spans="2:5" x14ac:dyDescent="0.25">
      <c r="B713" s="10" t="s">
        <v>3207</v>
      </c>
      <c r="C713" s="10" t="str">
        <f t="shared" ca="1" si="11"/>
        <v>TRANSFERTS DE CARACTÈRE GÉNÉRAL ENTRE ADMINISTRATIONS PUBLIQUES</v>
      </c>
      <c r="D713" s="10" t="s">
        <v>2459</v>
      </c>
      <c r="E713" s="10" t="s">
        <v>2712</v>
      </c>
    </row>
    <row r="714" spans="2:5" x14ac:dyDescent="0.25">
      <c r="B714" s="10" t="s">
        <v>3208</v>
      </c>
      <c r="C714" s="10" t="str">
        <f t="shared" ca="1" si="11"/>
        <v>Transferts de caractère général entre administrations publiques</v>
      </c>
      <c r="D714" s="10" t="s">
        <v>2460</v>
      </c>
      <c r="E714" s="10" t="s">
        <v>2713</v>
      </c>
    </row>
    <row r="715" spans="2:5" x14ac:dyDescent="0.25">
      <c r="B715" s="10" t="s">
        <v>3209</v>
      </c>
      <c r="C715" s="10" t="str">
        <f t="shared" ca="1" si="11"/>
        <v>Transferts  de caractère général à l’intérieur du Pouvoir central</v>
      </c>
      <c r="D715" s="10" t="s">
        <v>2461</v>
      </c>
      <c r="E715" s="10" t="s">
        <v>2714</v>
      </c>
    </row>
    <row r="716" spans="2:5" x14ac:dyDescent="0.25">
      <c r="B716" s="10" t="s">
        <v>3210</v>
      </c>
      <c r="C716" s="10" t="str">
        <f t="shared" ca="1" si="11"/>
        <v>Transferts de caractère général entre l’État fédéral et les Entités fédérées</v>
      </c>
      <c r="D716" s="10" t="s">
        <v>2462</v>
      </c>
      <c r="E716" s="10" t="s">
        <v>2715</v>
      </c>
    </row>
    <row r="717" spans="2:5" x14ac:dyDescent="0.25">
      <c r="B717" s="10" t="s">
        <v>3211</v>
      </c>
      <c r="C717" s="10" t="str">
        <f t="shared" ca="1" si="11"/>
        <v>Transferts de caractère général entre Entités fédérées</v>
      </c>
      <c r="D717" s="10" t="s">
        <v>2463</v>
      </c>
      <c r="E717" s="10" t="s">
        <v>2716</v>
      </c>
    </row>
    <row r="718" spans="2:5" x14ac:dyDescent="0.25">
      <c r="B718" s="10" t="s">
        <v>3212</v>
      </c>
      <c r="C718" s="10" t="str">
        <f t="shared" ca="1" si="11"/>
        <v>Transferts de caractère général entre le Pouvoir central et les Pouvoirs locaux</v>
      </c>
      <c r="D718" s="10" t="s">
        <v>2464</v>
      </c>
      <c r="E718" s="10" t="s">
        <v>2717</v>
      </c>
    </row>
    <row r="719" spans="2:5" x14ac:dyDescent="0.25">
      <c r="B719" s="10" t="s">
        <v>3213</v>
      </c>
      <c r="C719" s="10" t="str">
        <f t="shared" ca="1" si="11"/>
        <v>Transferts de caractère général entre l’État fédéral et les Pouvoirs locaux</v>
      </c>
      <c r="D719" s="10" t="s">
        <v>2465</v>
      </c>
      <c r="E719" s="10" t="s">
        <v>2718</v>
      </c>
    </row>
    <row r="720" spans="2:5" x14ac:dyDescent="0.25">
      <c r="B720" s="10" t="s">
        <v>3214</v>
      </c>
      <c r="C720" s="10" t="str">
        <f t="shared" ca="1" si="11"/>
        <v>Transferts de caractère général entre les Entités fédérées et les Pouvoirs locaux</v>
      </c>
      <c r="D720" s="10" t="s">
        <v>2466</v>
      </c>
      <c r="E720" s="10" t="s">
        <v>2719</v>
      </c>
    </row>
    <row r="721" spans="2:5" x14ac:dyDescent="0.25">
      <c r="B721" s="10" t="s">
        <v>3215</v>
      </c>
      <c r="C721" s="10" t="str">
        <f t="shared" ca="1" si="11"/>
        <v xml:space="preserve">Transferts de caractère général à l’intérieur des Pouvoirs locaux  </v>
      </c>
      <c r="D721" s="10" t="s">
        <v>2467</v>
      </c>
      <c r="E721" s="10" t="s">
        <v>2720</v>
      </c>
    </row>
    <row r="722" spans="2:5" x14ac:dyDescent="0.25">
      <c r="B722" s="10" t="s">
        <v>3216</v>
      </c>
      <c r="C722" s="10" t="str">
        <f t="shared" ca="1" si="11"/>
        <v>Transferts de caractère général vers ou en provenance de la Sécurité sociale</v>
      </c>
      <c r="D722" s="10" t="s">
        <v>2468</v>
      </c>
      <c r="E722" s="10" t="s">
        <v>2721</v>
      </c>
    </row>
    <row r="723" spans="2:5" x14ac:dyDescent="0.25">
      <c r="B723" s="10" t="s">
        <v>3217</v>
      </c>
      <c r="C723" s="10" t="str">
        <f t="shared" ca="1" si="11"/>
        <v>DÉFENSE</v>
      </c>
      <c r="D723" s="10" t="s">
        <v>2469</v>
      </c>
      <c r="E723" s="10" t="s">
        <v>2722</v>
      </c>
    </row>
    <row r="724" spans="2:5" x14ac:dyDescent="0.25">
      <c r="B724" s="10" t="s">
        <v>3218</v>
      </c>
      <c r="C724" s="10" t="str">
        <f t="shared" ca="1" si="11"/>
        <v xml:space="preserve">DÉFENSE MILITAIRE </v>
      </c>
      <c r="D724" s="10" t="s">
        <v>2470</v>
      </c>
      <c r="E724" s="10" t="s">
        <v>2723</v>
      </c>
    </row>
    <row r="725" spans="2:5" x14ac:dyDescent="0.25">
      <c r="B725" s="10" t="s">
        <v>3219</v>
      </c>
      <c r="C725" s="10" t="str">
        <f t="shared" ca="1" si="11"/>
        <v>Défense militaire (en général)</v>
      </c>
      <c r="D725" s="10" t="s">
        <v>2471</v>
      </c>
      <c r="E725" s="10" t="s">
        <v>2724</v>
      </c>
    </row>
    <row r="726" spans="2:5" x14ac:dyDescent="0.25">
      <c r="B726" s="10" t="s">
        <v>3220</v>
      </c>
      <c r="C726" s="10" t="str">
        <f t="shared" ca="1" si="11"/>
        <v xml:space="preserve">Pensions octroyées aux militaires </v>
      </c>
      <c r="D726" s="10" t="s">
        <v>2472</v>
      </c>
      <c r="E726" s="10" t="s">
        <v>2725</v>
      </c>
    </row>
    <row r="727" spans="2:5" x14ac:dyDescent="0.25">
      <c r="B727" s="10" t="s">
        <v>3221</v>
      </c>
      <c r="C727" s="10" t="str">
        <f t="shared" ca="1" si="11"/>
        <v>DÉFENSE CIVILE</v>
      </c>
      <c r="D727" s="10" t="s">
        <v>2473</v>
      </c>
      <c r="E727" s="10" t="s">
        <v>2726</v>
      </c>
    </row>
    <row r="728" spans="2:5" x14ac:dyDescent="0.25">
      <c r="B728" s="10" t="s">
        <v>3222</v>
      </c>
      <c r="C728" s="10" t="str">
        <f t="shared" ca="1" si="11"/>
        <v>AIDE MILITAIRE À DES PAYS ÉTRANGERS</v>
      </c>
      <c r="D728" s="10" t="s">
        <v>2474</v>
      </c>
      <c r="E728" s="10" t="s">
        <v>2727</v>
      </c>
    </row>
    <row r="729" spans="2:5" x14ac:dyDescent="0.25">
      <c r="B729" s="10" t="s">
        <v>3223</v>
      </c>
      <c r="C729" s="10" t="str">
        <f t="shared" ca="1" si="11"/>
        <v>RECHERCHE ET DÉVELOPPEMENT CONCERNANT LA DÉFENSE</v>
      </c>
      <c r="D729" s="10" t="s">
        <v>2475</v>
      </c>
      <c r="E729" s="10" t="s">
        <v>2728</v>
      </c>
    </row>
    <row r="730" spans="2:5" x14ac:dyDescent="0.25">
      <c r="B730" s="10" t="s">
        <v>3224</v>
      </c>
      <c r="C730" s="10" t="str">
        <f t="shared" ca="1" si="11"/>
        <v>DÉFENSE, NON CLASSÉ AILLEURS</v>
      </c>
      <c r="D730" s="10" t="s">
        <v>2476</v>
      </c>
      <c r="E730" s="10" t="s">
        <v>2729</v>
      </c>
    </row>
    <row r="731" spans="2:5" x14ac:dyDescent="0.25">
      <c r="B731" s="10" t="s">
        <v>3225</v>
      </c>
      <c r="C731" s="10" t="str">
        <f t="shared" ca="1" si="11"/>
        <v>ORDRE ET SÉCURITÉ PUBLICS</v>
      </c>
      <c r="D731" s="10" t="s">
        <v>2477</v>
      </c>
      <c r="E731" s="10" t="s">
        <v>2730</v>
      </c>
    </row>
    <row r="732" spans="2:5" x14ac:dyDescent="0.25">
      <c r="B732" s="10" t="s">
        <v>3226</v>
      </c>
      <c r="C732" s="10" t="str">
        <f t="shared" ca="1" si="11"/>
        <v>ORDRE ET SÉCURITÉ PUBLICS EN GENERAL</v>
      </c>
      <c r="D732" s="10" t="s">
        <v>2478</v>
      </c>
      <c r="E732" s="10" t="s">
        <v>2731</v>
      </c>
    </row>
    <row r="733" spans="2:5" x14ac:dyDescent="0.25">
      <c r="B733" s="10" t="s">
        <v>3227</v>
      </c>
      <c r="C733" s="10" t="str">
        <f t="shared" ca="1" si="11"/>
        <v>SERVICES DE POLICE</v>
      </c>
      <c r="D733" s="10" t="s">
        <v>2479</v>
      </c>
      <c r="E733" s="10" t="s">
        <v>2732</v>
      </c>
    </row>
    <row r="734" spans="2:5" x14ac:dyDescent="0.25">
      <c r="B734" s="10" t="s">
        <v>3228</v>
      </c>
      <c r="C734" s="10" t="str">
        <f t="shared" ca="1" si="11"/>
        <v>SERVICES DE PROTECTION CIVILE</v>
      </c>
      <c r="D734" s="10" t="s">
        <v>2480</v>
      </c>
      <c r="E734" s="10" t="s">
        <v>2733</v>
      </c>
    </row>
    <row r="735" spans="2:5" x14ac:dyDescent="0.25">
      <c r="B735" s="10" t="s">
        <v>3229</v>
      </c>
      <c r="C735" s="10" t="str">
        <f t="shared" ca="1" si="11"/>
        <v>Incendie et services de protection civile (en général)</v>
      </c>
      <c r="D735" s="10" t="s">
        <v>2481</v>
      </c>
      <c r="E735" s="10" t="s">
        <v>2734</v>
      </c>
    </row>
    <row r="736" spans="2:5" x14ac:dyDescent="0.25">
      <c r="B736" s="10" t="s">
        <v>3230</v>
      </c>
      <c r="C736" s="10" t="str">
        <f t="shared" ca="1" si="11"/>
        <v>Services de protection contre l’incendie</v>
      </c>
      <c r="D736" s="10" t="s">
        <v>2482</v>
      </c>
      <c r="E736" s="10" t="s">
        <v>2735</v>
      </c>
    </row>
    <row r="737" spans="2:5" x14ac:dyDescent="0.25">
      <c r="B737" s="10" t="s">
        <v>3231</v>
      </c>
      <c r="C737" s="10" t="str">
        <f t="shared" ca="1" si="11"/>
        <v>Services de protection civile</v>
      </c>
      <c r="D737" s="10" t="s">
        <v>2483</v>
      </c>
      <c r="E737" s="10" t="s">
        <v>2736</v>
      </c>
    </row>
    <row r="738" spans="2:5" x14ac:dyDescent="0.25">
      <c r="B738" s="10" t="s">
        <v>3232</v>
      </c>
      <c r="C738" s="10" t="str">
        <f t="shared" ca="1" si="11"/>
        <v>TRIBUNAUX</v>
      </c>
      <c r="D738" s="10" t="s">
        <v>2484</v>
      </c>
      <c r="E738" s="10" t="s">
        <v>2737</v>
      </c>
    </row>
    <row r="739" spans="2:5" x14ac:dyDescent="0.25">
      <c r="B739" s="10" t="s">
        <v>3233</v>
      </c>
      <c r="C739" s="10" t="str">
        <f t="shared" ca="1" si="11"/>
        <v>ADMINISTRATION PÉNITENTIAIRE</v>
      </c>
      <c r="D739" s="10" t="s">
        <v>2485</v>
      </c>
      <c r="E739" s="10" t="s">
        <v>2738</v>
      </c>
    </row>
    <row r="740" spans="2:5" x14ac:dyDescent="0.25">
      <c r="B740" s="10" t="s">
        <v>3234</v>
      </c>
      <c r="C740" s="10" t="str">
        <f t="shared" ca="1" si="11"/>
        <v>RECHERCHE ET DÉVELOPPEMENT CONCERNANT L’ORDRE ET LA SÉCURITÉ PUBLICS</v>
      </c>
      <c r="D740" s="10" t="s">
        <v>2486</v>
      </c>
      <c r="E740" s="10" t="s">
        <v>2739</v>
      </c>
    </row>
    <row r="741" spans="2:5" x14ac:dyDescent="0.25">
      <c r="B741" s="10" t="s">
        <v>3235</v>
      </c>
      <c r="C741" s="10" t="str">
        <f t="shared" ca="1" si="11"/>
        <v>Recherche et développement concernant l’ordre et la sécurité publics (en général)</v>
      </c>
      <c r="D741" s="10" t="s">
        <v>2487</v>
      </c>
      <c r="E741" s="10" t="s">
        <v>2740</v>
      </c>
    </row>
    <row r="742" spans="2:5" x14ac:dyDescent="0.25">
      <c r="B742" s="10" t="s">
        <v>3236</v>
      </c>
      <c r="C742" s="10" t="str">
        <f t="shared" ca="1" si="11"/>
        <v>Recherche et développement concernant l’ordre et la sécurité publics (police)</v>
      </c>
      <c r="D742" s="10" t="s">
        <v>2488</v>
      </c>
      <c r="E742" s="10" t="s">
        <v>2741</v>
      </c>
    </row>
    <row r="743" spans="2:5" x14ac:dyDescent="0.25">
      <c r="B743" s="10" t="s">
        <v>3237</v>
      </c>
      <c r="C743" s="10" t="str">
        <f t="shared" ca="1" si="11"/>
        <v>Recherche et développement concernant l’ordre et la sécurité publics (protection contre l’incendie et protection civile)</v>
      </c>
      <c r="D743" s="10" t="s">
        <v>2489</v>
      </c>
      <c r="E743" s="10" t="s">
        <v>2742</v>
      </c>
    </row>
    <row r="744" spans="2:5" x14ac:dyDescent="0.25">
      <c r="B744" s="10" t="s">
        <v>3238</v>
      </c>
      <c r="C744" s="10" t="str">
        <f t="shared" ca="1" si="11"/>
        <v>Recherche et développement concernant l’ordre et la sécurité publics (Cours et tribunaux)</v>
      </c>
      <c r="D744" s="10" t="s">
        <v>2490</v>
      </c>
      <c r="E744" s="10" t="s">
        <v>2743</v>
      </c>
    </row>
    <row r="745" spans="2:5" x14ac:dyDescent="0.25">
      <c r="B745" s="10" t="s">
        <v>3239</v>
      </c>
      <c r="C745" s="10" t="str">
        <f t="shared" ca="1" si="11"/>
        <v>Recherche et développement concernant l’ordre et la sécurité publics (prisons)</v>
      </c>
      <c r="D745" s="10" t="s">
        <v>2491</v>
      </c>
      <c r="E745" s="10" t="s">
        <v>2744</v>
      </c>
    </row>
    <row r="746" spans="2:5" x14ac:dyDescent="0.25">
      <c r="B746" s="10" t="s">
        <v>3240</v>
      </c>
      <c r="C746" s="10" t="str">
        <f t="shared" ca="1" si="11"/>
        <v xml:space="preserve">ORDRE ET SÉCURITÉ PUBLICS, NON CLASSÉ AILLEURS </v>
      </c>
      <c r="D746" s="10" t="s">
        <v>2492</v>
      </c>
      <c r="E746" s="10" t="s">
        <v>2745</v>
      </c>
    </row>
    <row r="747" spans="2:5" x14ac:dyDescent="0.25">
      <c r="B747" s="10" t="s">
        <v>3241</v>
      </c>
      <c r="C747" s="10" t="str">
        <f t="shared" ca="1" si="11"/>
        <v>ORDRE ET SÉCURITÉ PUBLICS (AUXILIAIRE DE L’)</v>
      </c>
      <c r="D747" s="10" t="s">
        <v>2493</v>
      </c>
      <c r="E747" s="10" t="s">
        <v>2746</v>
      </c>
    </row>
    <row r="748" spans="2:5" x14ac:dyDescent="0.25">
      <c r="B748" s="10" t="s">
        <v>3242</v>
      </c>
      <c r="C748" s="10" t="str">
        <f t="shared" ca="1" si="11"/>
        <v>AFFAIRES ÉCONOMIQUES</v>
      </c>
      <c r="D748" s="10" t="s">
        <v>2494</v>
      </c>
      <c r="E748" s="10" t="s">
        <v>2747</v>
      </c>
    </row>
    <row r="749" spans="2:5" x14ac:dyDescent="0.25">
      <c r="B749" s="10" t="s">
        <v>3243</v>
      </c>
      <c r="C749" s="10" t="str">
        <f t="shared" ca="1" si="11"/>
        <v>TUTELLE DE L’ÉCONOMIE GÉNÉRALE, DES ÉCHANGES ET DE L’EMPLOI</v>
      </c>
      <c r="D749" s="10" t="s">
        <v>2495</v>
      </c>
      <c r="E749" s="10" t="s">
        <v>2748</v>
      </c>
    </row>
    <row r="750" spans="2:5" x14ac:dyDescent="0.25">
      <c r="B750" s="10" t="s">
        <v>3244</v>
      </c>
      <c r="C750" s="10" t="str">
        <f t="shared" ca="1" si="11"/>
        <v>Tutelle de l’économie générale, des échanges et de l’emploi (en général)</v>
      </c>
      <c r="D750" s="10" t="s">
        <v>2496</v>
      </c>
      <c r="E750" s="10" t="s">
        <v>2749</v>
      </c>
    </row>
    <row r="751" spans="2:5" x14ac:dyDescent="0.25">
      <c r="B751" s="10" t="s">
        <v>3245</v>
      </c>
      <c r="C751" s="10" t="str">
        <f t="shared" ca="1" si="11"/>
        <v>Affaires générales de l’économie et du commerce</v>
      </c>
      <c r="D751" s="10" t="s">
        <v>2497</v>
      </c>
      <c r="E751" s="10" t="s">
        <v>2750</v>
      </c>
    </row>
    <row r="752" spans="2:5" x14ac:dyDescent="0.25">
      <c r="B752" s="10" t="s">
        <v>3246</v>
      </c>
      <c r="C752" s="10" t="str">
        <f t="shared" ca="1" si="11"/>
        <v>Affaires générales de l’emploi</v>
      </c>
      <c r="D752" s="10" t="s">
        <v>2498</v>
      </c>
      <c r="E752" s="10" t="s">
        <v>2751</v>
      </c>
    </row>
    <row r="753" spans="2:5" x14ac:dyDescent="0.25">
      <c r="B753" s="10" t="s">
        <v>3247</v>
      </c>
      <c r="C753" s="10" t="str">
        <f t="shared" ca="1" si="11"/>
        <v>TUTELLE DE L’ÉCONOMIE GÉNÉRALE, DES ÉCHANGES ET DE L’EMPLOI</v>
      </c>
      <c r="D753" s="10" t="s">
        <v>2495</v>
      </c>
      <c r="E753" s="10" t="s">
        <v>2752</v>
      </c>
    </row>
    <row r="754" spans="2:5" x14ac:dyDescent="0.25">
      <c r="B754" s="10" t="s">
        <v>3248</v>
      </c>
      <c r="C754" s="10" t="str">
        <f t="shared" ca="1" si="11"/>
        <v>Agriculture, sylviculture, pêche et chasse (en général)</v>
      </c>
      <c r="D754" s="10" t="s">
        <v>2499</v>
      </c>
      <c r="E754" s="10" t="s">
        <v>2753</v>
      </c>
    </row>
    <row r="755" spans="2:5" x14ac:dyDescent="0.25">
      <c r="B755" s="10" t="s">
        <v>3249</v>
      </c>
      <c r="C755" s="10" t="str">
        <f t="shared" ca="1" si="11"/>
        <v>Agriculture</v>
      </c>
      <c r="D755" s="10" t="s">
        <v>2500</v>
      </c>
      <c r="E755" s="10" t="s">
        <v>2754</v>
      </c>
    </row>
    <row r="756" spans="2:5" x14ac:dyDescent="0.25">
      <c r="B756" s="10" t="s">
        <v>3250</v>
      </c>
      <c r="C756" s="10" t="str">
        <f t="shared" ca="1" si="11"/>
        <v>Sylviculture</v>
      </c>
      <c r="D756" s="10" t="s">
        <v>2501</v>
      </c>
      <c r="E756" s="10" t="s">
        <v>2755</v>
      </c>
    </row>
    <row r="757" spans="2:5" x14ac:dyDescent="0.25">
      <c r="B757" s="10" t="s">
        <v>3251</v>
      </c>
      <c r="C757" s="10" t="str">
        <f t="shared" ca="1" si="11"/>
        <v>Pêche et chasse</v>
      </c>
      <c r="D757" s="10" t="s">
        <v>2502</v>
      </c>
      <c r="E757" s="10" t="s">
        <v>2756</v>
      </c>
    </row>
    <row r="758" spans="2:5" x14ac:dyDescent="0.25">
      <c r="B758" s="10" t="s">
        <v>3252</v>
      </c>
      <c r="C758" s="10" t="str">
        <f t="shared" ca="1" si="11"/>
        <v>COMBUSTIBLES ET ÉNERGIE</v>
      </c>
      <c r="D758" s="10" t="s">
        <v>2503</v>
      </c>
      <c r="E758" s="10" t="s">
        <v>2757</v>
      </c>
    </row>
    <row r="759" spans="2:5" x14ac:dyDescent="0.25">
      <c r="B759" s="10" t="s">
        <v>3253</v>
      </c>
      <c r="C759" s="10" t="str">
        <f t="shared" ca="1" si="11"/>
        <v>Combustibles et énergie (en général)</v>
      </c>
      <c r="D759" s="10" t="s">
        <v>2504</v>
      </c>
      <c r="E759" s="10" t="s">
        <v>2758</v>
      </c>
    </row>
    <row r="760" spans="2:5" x14ac:dyDescent="0.25">
      <c r="B760" s="10" t="s">
        <v>3254</v>
      </c>
      <c r="C760" s="10" t="str">
        <f t="shared" ca="1" si="11"/>
        <v>Charbon et autres combustibles minéraux solides</v>
      </c>
      <c r="D760" s="10" t="s">
        <v>2505</v>
      </c>
      <c r="E760" s="10" t="s">
        <v>2759</v>
      </c>
    </row>
    <row r="761" spans="2:5" x14ac:dyDescent="0.25">
      <c r="B761" s="10" t="s">
        <v>3255</v>
      </c>
      <c r="C761" s="10" t="str">
        <f t="shared" ca="1" si="11"/>
        <v>Pétrole et gaz naturel</v>
      </c>
      <c r="D761" s="10" t="s">
        <v>2506</v>
      </c>
      <c r="E761" s="10" t="s">
        <v>2760</v>
      </c>
    </row>
    <row r="762" spans="2:5" x14ac:dyDescent="0.25">
      <c r="B762" s="10" t="s">
        <v>3256</v>
      </c>
      <c r="C762" s="10" t="str">
        <f t="shared" ca="1" si="11"/>
        <v>Combustible nucléaire</v>
      </c>
      <c r="D762" s="10" t="s">
        <v>2507</v>
      </c>
      <c r="E762" s="10" t="s">
        <v>2761</v>
      </c>
    </row>
    <row r="763" spans="2:5" x14ac:dyDescent="0.25">
      <c r="B763" s="10" t="s">
        <v>3257</v>
      </c>
      <c r="C763" s="10" t="str">
        <f t="shared" ca="1" si="11"/>
        <v>Autres combustibles</v>
      </c>
      <c r="D763" s="10" t="s">
        <v>2508</v>
      </c>
      <c r="E763" s="10" t="s">
        <v>2762</v>
      </c>
    </row>
    <row r="764" spans="2:5" x14ac:dyDescent="0.25">
      <c r="B764" s="10" t="s">
        <v>3258</v>
      </c>
      <c r="C764" s="10" t="str">
        <f t="shared" ca="1" si="11"/>
        <v>Électricité</v>
      </c>
      <c r="D764" s="10" t="s">
        <v>2509</v>
      </c>
      <c r="E764" s="10" t="s">
        <v>2763</v>
      </c>
    </row>
    <row r="765" spans="2:5" x14ac:dyDescent="0.25">
      <c r="B765" s="10" t="s">
        <v>3259</v>
      </c>
      <c r="C765" s="10" t="str">
        <f t="shared" ref="C765:C828" ca="1" si="12">OFFSET(C765,0,rngLanguageIndex)</f>
        <v>Énergie non électrique</v>
      </c>
      <c r="D765" s="10" t="s">
        <v>2510</v>
      </c>
      <c r="E765" s="10" t="s">
        <v>2764</v>
      </c>
    </row>
    <row r="766" spans="2:5" x14ac:dyDescent="0.25">
      <c r="B766" s="10" t="s">
        <v>3260</v>
      </c>
      <c r="C766" s="10" t="str">
        <f t="shared" ca="1" si="12"/>
        <v>INDUSTRIES EXTRACTIVES ET MANUFACTURIÈRES, CONSTRUCTION</v>
      </c>
      <c r="D766" s="10" t="s">
        <v>2511</v>
      </c>
      <c r="E766" s="10" t="s">
        <v>2765</v>
      </c>
    </row>
    <row r="767" spans="2:5" x14ac:dyDescent="0.25">
      <c r="B767" s="10" t="s">
        <v>3261</v>
      </c>
      <c r="C767" s="10" t="str">
        <f t="shared" ca="1" si="12"/>
        <v>Industries extractives et manufacturières, construction (en général)</v>
      </c>
      <c r="D767" s="10" t="s">
        <v>2512</v>
      </c>
      <c r="E767" s="10" t="s">
        <v>2766</v>
      </c>
    </row>
    <row r="768" spans="2:5" x14ac:dyDescent="0.25">
      <c r="B768" s="10" t="s">
        <v>3262</v>
      </c>
      <c r="C768" s="10" t="str">
        <f t="shared" ca="1" si="12"/>
        <v>Extraction de ressources minérales autres que les combustibles minéraux</v>
      </c>
      <c r="D768" s="10" t="s">
        <v>2513</v>
      </c>
      <c r="E768" s="10" t="s">
        <v>2767</v>
      </c>
    </row>
    <row r="769" spans="2:5" x14ac:dyDescent="0.25">
      <c r="B769" s="10" t="s">
        <v>3263</v>
      </c>
      <c r="C769" s="10" t="str">
        <f t="shared" ca="1" si="12"/>
        <v>Industries manufacturières</v>
      </c>
      <c r="D769" s="10" t="s">
        <v>2514</v>
      </c>
      <c r="E769" s="10" t="s">
        <v>2768</v>
      </c>
    </row>
    <row r="770" spans="2:5" x14ac:dyDescent="0.25">
      <c r="B770" s="10" t="s">
        <v>3264</v>
      </c>
      <c r="C770" s="10" t="str">
        <f t="shared" ca="1" si="12"/>
        <v>Bâtiments et travaux publics</v>
      </c>
      <c r="D770" s="10" t="s">
        <v>2515</v>
      </c>
      <c r="E770" s="10" t="s">
        <v>2769</v>
      </c>
    </row>
    <row r="771" spans="2:5" x14ac:dyDescent="0.25">
      <c r="B771" s="10" t="s">
        <v>3265</v>
      </c>
      <c r="C771" s="10" t="str">
        <f t="shared" ca="1" si="12"/>
        <v>TRANSPORTS</v>
      </c>
      <c r="D771" s="10" t="s">
        <v>2516</v>
      </c>
      <c r="E771" s="10" t="s">
        <v>2770</v>
      </c>
    </row>
    <row r="772" spans="2:5" x14ac:dyDescent="0.25">
      <c r="B772" s="10" t="s">
        <v>3266</v>
      </c>
      <c r="C772" s="10" t="str">
        <f t="shared" ca="1" si="12"/>
        <v>Transport (en général)</v>
      </c>
      <c r="D772" s="10" t="s">
        <v>2517</v>
      </c>
      <c r="E772" s="10" t="s">
        <v>2771</v>
      </c>
    </row>
    <row r="773" spans="2:5" x14ac:dyDescent="0.25">
      <c r="B773" s="10" t="s">
        <v>3267</v>
      </c>
      <c r="C773" s="10" t="str">
        <f t="shared" ca="1" si="12"/>
        <v>Transport routier</v>
      </c>
      <c r="D773" s="10" t="s">
        <v>2518</v>
      </c>
      <c r="E773" s="10" t="s">
        <v>2772</v>
      </c>
    </row>
    <row r="774" spans="2:5" x14ac:dyDescent="0.25">
      <c r="B774" s="10" t="s">
        <v>3268</v>
      </c>
      <c r="C774" s="10" t="str">
        <f t="shared" ca="1" si="12"/>
        <v>Transport par voies d’eau</v>
      </c>
      <c r="D774" s="10" t="s">
        <v>2519</v>
      </c>
      <c r="E774" s="10" t="s">
        <v>2773</v>
      </c>
    </row>
    <row r="775" spans="2:5" x14ac:dyDescent="0.25">
      <c r="B775" s="10" t="s">
        <v>3269</v>
      </c>
      <c r="C775" s="10" t="str">
        <f t="shared" ca="1" si="12"/>
        <v>Transport par voies ferrées</v>
      </c>
      <c r="D775" s="10" t="s">
        <v>2520</v>
      </c>
      <c r="E775" s="10" t="s">
        <v>2774</v>
      </c>
    </row>
    <row r="776" spans="2:5" x14ac:dyDescent="0.25">
      <c r="B776" s="10" t="s">
        <v>3270</v>
      </c>
      <c r="C776" s="10" t="str">
        <f t="shared" ca="1" si="12"/>
        <v>Transport aérien</v>
      </c>
      <c r="D776" s="10" t="s">
        <v>2521</v>
      </c>
      <c r="E776" s="10" t="s">
        <v>2775</v>
      </c>
    </row>
    <row r="777" spans="2:5" x14ac:dyDescent="0.25">
      <c r="B777" s="10" t="s">
        <v>3271</v>
      </c>
      <c r="C777" s="10" t="str">
        <f t="shared" ca="1" si="12"/>
        <v>Pipelines et systèmes de transport divers</v>
      </c>
      <c r="D777" s="10" t="s">
        <v>2522</v>
      </c>
      <c r="E777" s="10" t="s">
        <v>2776</v>
      </c>
    </row>
    <row r="778" spans="2:5" x14ac:dyDescent="0.25">
      <c r="B778" s="10" t="s">
        <v>3272</v>
      </c>
      <c r="C778" s="10" t="str">
        <f t="shared" ca="1" si="12"/>
        <v>COMMUNICATIONS</v>
      </c>
      <c r="D778" s="10" t="s">
        <v>2523</v>
      </c>
      <c r="E778" s="10" t="s">
        <v>2777</v>
      </c>
    </row>
    <row r="779" spans="2:5" x14ac:dyDescent="0.25">
      <c r="B779" s="10" t="s">
        <v>3273</v>
      </c>
      <c r="C779" s="10" t="str">
        <f t="shared" ca="1" si="12"/>
        <v>AUTRES BRANCHES D’ACTIVITÉS</v>
      </c>
      <c r="D779" s="10" t="s">
        <v>2524</v>
      </c>
      <c r="E779" s="10" t="s">
        <v>2778</v>
      </c>
    </row>
    <row r="780" spans="2:5" x14ac:dyDescent="0.25">
      <c r="B780" s="10" t="s">
        <v>3274</v>
      </c>
      <c r="C780" s="10" t="str">
        <f t="shared" ca="1" si="12"/>
        <v>Autres branches d’activités (en général)</v>
      </c>
      <c r="D780" s="10" t="s">
        <v>2525</v>
      </c>
      <c r="E780" s="10" t="s">
        <v>2779</v>
      </c>
    </row>
    <row r="781" spans="2:5" x14ac:dyDescent="0.25">
      <c r="B781" s="10" t="s">
        <v>3275</v>
      </c>
      <c r="C781" s="10" t="str">
        <f t="shared" ca="1" si="12"/>
        <v>Distribution, entrepôts et magasins</v>
      </c>
      <c r="D781" s="10" t="s">
        <v>2526</v>
      </c>
      <c r="E781" s="10" t="s">
        <v>2780</v>
      </c>
    </row>
    <row r="782" spans="2:5" x14ac:dyDescent="0.25">
      <c r="B782" s="10" t="s">
        <v>3276</v>
      </c>
      <c r="C782" s="10" t="str">
        <f t="shared" ca="1" si="12"/>
        <v>Horeca</v>
      </c>
      <c r="D782" s="10" t="s">
        <v>2527</v>
      </c>
      <c r="E782" s="10" t="s">
        <v>2527</v>
      </c>
    </row>
    <row r="783" spans="2:5" x14ac:dyDescent="0.25">
      <c r="B783" s="10" t="s">
        <v>3277</v>
      </c>
      <c r="C783" s="10" t="str">
        <f t="shared" ca="1" si="12"/>
        <v>Tourisme</v>
      </c>
      <c r="D783" s="10" t="s">
        <v>2528</v>
      </c>
      <c r="E783" s="10" t="s">
        <v>2781</v>
      </c>
    </row>
    <row r="784" spans="2:5" x14ac:dyDescent="0.25">
      <c r="B784" s="10" t="s">
        <v>3278</v>
      </c>
      <c r="C784" s="10" t="str">
        <f t="shared" ca="1" si="12"/>
        <v>Développement de projets polyvalents</v>
      </c>
      <c r="D784" s="10" t="s">
        <v>2529</v>
      </c>
      <c r="E784" s="10" t="s">
        <v>2782</v>
      </c>
    </row>
    <row r="785" spans="2:5" x14ac:dyDescent="0.25">
      <c r="B785" s="10" t="s">
        <v>3279</v>
      </c>
      <c r="C785" s="10" t="str">
        <f t="shared" ca="1" si="12"/>
        <v>RECHERCHE ET DÉVELOPPEMENT CONCERNANT LES AFFAIRES ÉCONOMIQUES</v>
      </c>
      <c r="D785" s="10" t="s">
        <v>2530</v>
      </c>
      <c r="E785" s="10" t="s">
        <v>2783</v>
      </c>
    </row>
    <row r="786" spans="2:5" x14ac:dyDescent="0.25">
      <c r="B786" s="10" t="s">
        <v>3280</v>
      </c>
      <c r="C786" s="10" t="str">
        <f t="shared" ca="1" si="12"/>
        <v>Recherche et développement concernant les affaires économiques (en général)</v>
      </c>
      <c r="D786" s="10" t="s">
        <v>2531</v>
      </c>
      <c r="E786" s="10" t="s">
        <v>2784</v>
      </c>
    </row>
    <row r="787" spans="2:5" x14ac:dyDescent="0.25">
      <c r="B787" s="10" t="s">
        <v>3281</v>
      </c>
      <c r="C787" s="10" t="str">
        <f t="shared" ca="1" si="12"/>
        <v>Recherche et développement concernant les affaires générales de l’économie, du commerce et de l’emploi</v>
      </c>
      <c r="D787" s="10" t="s">
        <v>2532</v>
      </c>
      <c r="E787" s="10" t="s">
        <v>2785</v>
      </c>
    </row>
    <row r="788" spans="2:5" x14ac:dyDescent="0.25">
      <c r="B788" s="10" t="s">
        <v>3282</v>
      </c>
      <c r="C788" s="10" t="str">
        <f t="shared" ca="1" si="12"/>
        <v>Recherche et développement concernant l’agriculture, la sylviculture, la pêche et la chasse</v>
      </c>
      <c r="D788" s="10" t="s">
        <v>2533</v>
      </c>
      <c r="E788" s="10" t="s">
        <v>2786</v>
      </c>
    </row>
    <row r="789" spans="2:5" x14ac:dyDescent="0.25">
      <c r="B789" s="10" t="s">
        <v>3283</v>
      </c>
      <c r="C789" s="10" t="str">
        <f t="shared" ca="1" si="12"/>
        <v>Recherche et développement concernant les combustibles et l’énergie</v>
      </c>
      <c r="D789" s="10" t="s">
        <v>2534</v>
      </c>
      <c r="E789" s="10" t="s">
        <v>2787</v>
      </c>
    </row>
    <row r="790" spans="2:5" x14ac:dyDescent="0.25">
      <c r="B790" s="10" t="s">
        <v>3284</v>
      </c>
      <c r="C790" s="10" t="str">
        <f t="shared" ca="1" si="12"/>
        <v>Recherche et développement concernant les industries extractives et manufacturières, ainsi que les bâtiments et travaux publics</v>
      </c>
      <c r="D790" s="10" t="s">
        <v>2535</v>
      </c>
      <c r="E790" s="10" t="s">
        <v>2788</v>
      </c>
    </row>
    <row r="791" spans="2:5" x14ac:dyDescent="0.25">
      <c r="B791" s="10" t="s">
        <v>3285</v>
      </c>
      <c r="C791" s="10" t="str">
        <f t="shared" ca="1" si="12"/>
        <v>Recherche et développement concernant les transports</v>
      </c>
      <c r="D791" s="10" t="s">
        <v>2536</v>
      </c>
      <c r="E791" s="10" t="s">
        <v>2789</v>
      </c>
    </row>
    <row r="792" spans="2:5" x14ac:dyDescent="0.25">
      <c r="B792" s="10" t="s">
        <v>3286</v>
      </c>
      <c r="C792" s="10" t="str">
        <f t="shared" ca="1" si="12"/>
        <v>Recherche et développement concernant les communications</v>
      </c>
      <c r="D792" s="10" t="s">
        <v>2537</v>
      </c>
      <c r="E792" s="10" t="s">
        <v>2790</v>
      </c>
    </row>
    <row r="793" spans="2:5" x14ac:dyDescent="0.25">
      <c r="B793" s="10" t="s">
        <v>3287</v>
      </c>
      <c r="C793" s="10" t="str">
        <f t="shared" ca="1" si="12"/>
        <v>Recherche et développement concernant d’autres branches d’activités</v>
      </c>
      <c r="D793" s="10" t="s">
        <v>2538</v>
      </c>
      <c r="E793" s="10" t="s">
        <v>2791</v>
      </c>
    </row>
    <row r="794" spans="2:5" x14ac:dyDescent="0.25">
      <c r="B794" s="10" t="s">
        <v>3288</v>
      </c>
      <c r="C794" s="10" t="str">
        <f t="shared" ca="1" si="12"/>
        <v>AFFAIRES ÉCONOMIQUES, NON CLASSÉ AILLEURS</v>
      </c>
      <c r="D794" s="10" t="s">
        <v>2539</v>
      </c>
      <c r="E794" s="10" t="s">
        <v>2792</v>
      </c>
    </row>
    <row r="795" spans="2:5" x14ac:dyDescent="0.25">
      <c r="B795" s="10" t="s">
        <v>3289</v>
      </c>
      <c r="C795" s="10" t="str">
        <f t="shared" ca="1" si="12"/>
        <v>PROTECTION DE L’ENVIRONNEMENT</v>
      </c>
      <c r="D795" s="10" t="s">
        <v>2540</v>
      </c>
      <c r="E795" s="10" t="s">
        <v>2793</v>
      </c>
    </row>
    <row r="796" spans="2:5" x14ac:dyDescent="0.25">
      <c r="B796" s="10" t="s">
        <v>3290</v>
      </c>
      <c r="C796" s="10" t="str">
        <f t="shared" ca="1" si="12"/>
        <v>GESTION DES DÉCHETS</v>
      </c>
      <c r="D796" s="10" t="s">
        <v>2541</v>
      </c>
      <c r="E796" s="10" t="s">
        <v>2794</v>
      </c>
    </row>
    <row r="797" spans="2:5" x14ac:dyDescent="0.25">
      <c r="B797" s="10" t="s">
        <v>3291</v>
      </c>
      <c r="C797" s="10" t="str">
        <f t="shared" ca="1" si="12"/>
        <v>GESTION DES EAUX USÉES</v>
      </c>
      <c r="D797" s="10" t="s">
        <v>2542</v>
      </c>
      <c r="E797" s="10" t="s">
        <v>2795</v>
      </c>
    </row>
    <row r="798" spans="2:5" x14ac:dyDescent="0.25">
      <c r="B798" s="10" t="s">
        <v>3292</v>
      </c>
      <c r="C798" s="10" t="str">
        <f t="shared" ca="1" si="12"/>
        <v>LUTTE CONTRE LA POLLUTION</v>
      </c>
      <c r="D798" s="10" t="s">
        <v>2543</v>
      </c>
      <c r="E798" s="10" t="s">
        <v>2796</v>
      </c>
    </row>
    <row r="799" spans="2:5" x14ac:dyDescent="0.25">
      <c r="B799" s="10" t="s">
        <v>3293</v>
      </c>
      <c r="C799" s="10" t="str">
        <f t="shared" ca="1" si="12"/>
        <v>PRÉSERVATION DE LA DIVERSITÉ BIOLOGIQUE ET PROTECTION DE LA NATURE</v>
      </c>
      <c r="D799" s="10" t="s">
        <v>2544</v>
      </c>
      <c r="E799" s="10" t="s">
        <v>2797</v>
      </c>
    </row>
    <row r="800" spans="2:5" x14ac:dyDescent="0.25">
      <c r="B800" s="10" t="s">
        <v>3294</v>
      </c>
      <c r="C800" s="10" t="str">
        <f t="shared" ca="1" si="12"/>
        <v>RECHERCHE ET DÉVELOPPEMENT DANS LE DOMAINE DE LA PROTECTION DE L’ENVIRONNEMENT</v>
      </c>
      <c r="D800" s="10" t="s">
        <v>2545</v>
      </c>
      <c r="E800" s="10" t="s">
        <v>2798</v>
      </c>
    </row>
    <row r="801" spans="2:5" x14ac:dyDescent="0.25">
      <c r="B801" s="10" t="s">
        <v>3295</v>
      </c>
      <c r="C801" s="10" t="str">
        <f t="shared" ca="1" si="12"/>
        <v>Recherche et développement dans le domaine de la protection de l’environnement (en général)</v>
      </c>
      <c r="D801" s="10" t="s">
        <v>2546</v>
      </c>
      <c r="E801" s="10" t="s">
        <v>2799</v>
      </c>
    </row>
    <row r="802" spans="2:5" x14ac:dyDescent="0.25">
      <c r="B802" s="10" t="s">
        <v>3296</v>
      </c>
      <c r="C802" s="10" t="str">
        <f t="shared" ca="1" si="12"/>
        <v>Recherche et développement dans le domaine de la gestion des déchets</v>
      </c>
      <c r="D802" s="10" t="s">
        <v>2547</v>
      </c>
      <c r="E802" s="10" t="s">
        <v>2800</v>
      </c>
    </row>
    <row r="803" spans="2:5" x14ac:dyDescent="0.25">
      <c r="B803" s="10" t="s">
        <v>3297</v>
      </c>
      <c r="C803" s="10" t="str">
        <f t="shared" ca="1" si="12"/>
        <v>Recherche et développement dans le domaine de la gestion des eaux usées</v>
      </c>
      <c r="D803" s="10" t="s">
        <v>2548</v>
      </c>
      <c r="E803" s="10" t="s">
        <v>2801</v>
      </c>
    </row>
    <row r="804" spans="2:5" x14ac:dyDescent="0.25">
      <c r="B804" s="10" t="s">
        <v>3298</v>
      </c>
      <c r="C804" s="10" t="str">
        <f t="shared" ca="1" si="12"/>
        <v>Recherche et développement dans le domaine de la lutte contre la pollution</v>
      </c>
      <c r="D804" s="10" t="s">
        <v>2549</v>
      </c>
      <c r="E804" s="10" t="s">
        <v>2802</v>
      </c>
    </row>
    <row r="805" spans="2:5" x14ac:dyDescent="0.25">
      <c r="B805" s="10" t="s">
        <v>3299</v>
      </c>
      <c r="C805" s="10" t="str">
        <f t="shared" ca="1" si="12"/>
        <v>Recherche et développement dans le domaine de la préservation de la diversité biologique et de la protection de la nature</v>
      </c>
      <c r="D805" s="10" t="s">
        <v>2550</v>
      </c>
      <c r="E805" s="10" t="s">
        <v>2803</v>
      </c>
    </row>
    <row r="806" spans="2:5" x14ac:dyDescent="0.25">
      <c r="B806" s="10" t="s">
        <v>3300</v>
      </c>
      <c r="C806" s="10" t="str">
        <f t="shared" ca="1" si="12"/>
        <v>PROTECTION DE L’ENVIRONNEMENT, NON CLASSÉ AILLEURS</v>
      </c>
      <c r="D806" s="10" t="s">
        <v>2551</v>
      </c>
      <c r="E806" s="10" t="s">
        <v>2804</v>
      </c>
    </row>
    <row r="807" spans="2:5" x14ac:dyDescent="0.25">
      <c r="B807" s="10" t="s">
        <v>3301</v>
      </c>
      <c r="C807" s="10" t="str">
        <f t="shared" ca="1" si="12"/>
        <v>LOGEMENTS ET ÉQUIPEMENTS COLLECTIFS</v>
      </c>
      <c r="D807" s="10" t="s">
        <v>2552</v>
      </c>
      <c r="E807" s="10" t="s">
        <v>2805</v>
      </c>
    </row>
    <row r="808" spans="2:5" x14ac:dyDescent="0.25">
      <c r="B808" s="10" t="s">
        <v>3302</v>
      </c>
      <c r="C808" s="10" t="str">
        <f t="shared" ca="1" si="12"/>
        <v>LOGEMENTS</v>
      </c>
      <c r="D808" s="10" t="s">
        <v>2553</v>
      </c>
      <c r="E808" s="10" t="s">
        <v>2806</v>
      </c>
    </row>
    <row r="809" spans="2:5" x14ac:dyDescent="0.25">
      <c r="B809" s="10" t="s">
        <v>3303</v>
      </c>
      <c r="C809" s="10" t="str">
        <f t="shared" ca="1" si="12"/>
        <v>ÉQUIPEMENTS COLLECTIFS</v>
      </c>
      <c r="D809" s="10" t="s">
        <v>2554</v>
      </c>
      <c r="E809" s="10" t="s">
        <v>2807</v>
      </c>
    </row>
    <row r="810" spans="2:5" x14ac:dyDescent="0.25">
      <c r="B810" s="10" t="s">
        <v>3304</v>
      </c>
      <c r="C810" s="10" t="str">
        <f t="shared" ca="1" si="12"/>
        <v>ALIMENTATION EN EAU</v>
      </c>
      <c r="D810" s="10" t="s">
        <v>2555</v>
      </c>
      <c r="E810" s="10" t="s">
        <v>2808</v>
      </c>
    </row>
    <row r="811" spans="2:5" x14ac:dyDescent="0.25">
      <c r="B811" s="10" t="s">
        <v>3305</v>
      </c>
      <c r="C811" s="10" t="str">
        <f t="shared" ca="1" si="12"/>
        <v>ÉCLAIRAGE PUBLIC</v>
      </c>
      <c r="D811" s="10" t="s">
        <v>2556</v>
      </c>
      <c r="E811" s="10" t="s">
        <v>2809</v>
      </c>
    </row>
    <row r="812" spans="2:5" x14ac:dyDescent="0.25">
      <c r="B812" s="10" t="s">
        <v>3306</v>
      </c>
      <c r="C812" s="10" t="str">
        <f t="shared" ca="1" si="12"/>
        <v>RECHERCHE ET DÉVELOPPEMENT DANS LE DOMAINE DU LOGEMENT ET DES ÉQUIPEMENTS COLLECTIFS</v>
      </c>
      <c r="D812" s="10" t="s">
        <v>2557</v>
      </c>
      <c r="E812" s="10" t="s">
        <v>2810</v>
      </c>
    </row>
    <row r="813" spans="2:5" x14ac:dyDescent="0.25">
      <c r="B813" s="10" t="s">
        <v>3307</v>
      </c>
      <c r="C813" s="10" t="str">
        <f t="shared" ca="1" si="12"/>
        <v>Recherche et développement dans le domaine du logement et des équipements collectifs (en général)</v>
      </c>
      <c r="D813" s="10" t="s">
        <v>2558</v>
      </c>
      <c r="E813" s="10" t="s">
        <v>2811</v>
      </c>
    </row>
    <row r="814" spans="2:5" x14ac:dyDescent="0.25">
      <c r="B814" s="10" t="s">
        <v>3308</v>
      </c>
      <c r="C814" s="10" t="str">
        <f t="shared" ca="1" si="12"/>
        <v>Recherche et développement dans le domaine du logement</v>
      </c>
      <c r="D814" s="10" t="s">
        <v>2559</v>
      </c>
      <c r="E814" s="10" t="s">
        <v>2812</v>
      </c>
    </row>
    <row r="815" spans="2:5" x14ac:dyDescent="0.25">
      <c r="B815" s="10" t="s">
        <v>3309</v>
      </c>
      <c r="C815" s="10" t="str">
        <f t="shared" ca="1" si="12"/>
        <v>Recherche et développement dans le domaine des équipements collectifs</v>
      </c>
      <c r="D815" s="10" t="s">
        <v>2560</v>
      </c>
      <c r="E815" s="10" t="s">
        <v>2813</v>
      </c>
    </row>
    <row r="816" spans="2:5" x14ac:dyDescent="0.25">
      <c r="B816" s="10" t="s">
        <v>3310</v>
      </c>
      <c r="C816" s="10" t="str">
        <f t="shared" ca="1" si="12"/>
        <v>Recherche et développement dans le domaine de l’alimentation en eau</v>
      </c>
      <c r="D816" s="10" t="s">
        <v>2561</v>
      </c>
      <c r="E816" s="10" t="s">
        <v>2814</v>
      </c>
    </row>
    <row r="817" spans="2:5" x14ac:dyDescent="0.25">
      <c r="B817" s="10" t="s">
        <v>3311</v>
      </c>
      <c r="C817" s="10" t="str">
        <f t="shared" ca="1" si="12"/>
        <v>Recherche et développement dans le domaine de l’éclairage public</v>
      </c>
      <c r="D817" s="10" t="s">
        <v>2562</v>
      </c>
      <c r="E817" s="10" t="s">
        <v>2815</v>
      </c>
    </row>
    <row r="818" spans="2:5" x14ac:dyDescent="0.25">
      <c r="B818" s="10" t="s">
        <v>3312</v>
      </c>
      <c r="C818" s="10" t="str">
        <f t="shared" ca="1" si="12"/>
        <v>LOGEMENTS ET ÉQUIPEMENTS COLLECTIFS, NON CLASSÉ AILLEURS</v>
      </c>
      <c r="D818" s="10" t="s">
        <v>2563</v>
      </c>
      <c r="E818" s="10" t="s">
        <v>2816</v>
      </c>
    </row>
    <row r="819" spans="2:5" x14ac:dyDescent="0.25">
      <c r="B819" s="10" t="s">
        <v>3313</v>
      </c>
      <c r="C819" s="10" t="str">
        <f t="shared" ca="1" si="12"/>
        <v>SANTÉ</v>
      </c>
      <c r="D819" s="10" t="s">
        <v>2564</v>
      </c>
      <c r="E819" s="10" t="s">
        <v>2817</v>
      </c>
    </row>
    <row r="820" spans="2:5" x14ac:dyDescent="0.25">
      <c r="B820" s="10" t="s">
        <v>3314</v>
      </c>
      <c r="C820" s="10" t="str">
        <f t="shared" ca="1" si="12"/>
        <v>AFFAIRES GÉNÉRALES CONCERNANT LA SANTÉ</v>
      </c>
      <c r="D820" s="10" t="s">
        <v>2565</v>
      </c>
      <c r="E820" s="10" t="s">
        <v>2818</v>
      </c>
    </row>
    <row r="821" spans="2:5" x14ac:dyDescent="0.25">
      <c r="B821" s="10" t="s">
        <v>3315</v>
      </c>
      <c r="C821" s="10" t="str">
        <f t="shared" ca="1" si="12"/>
        <v>PRODUITS, APPAREILS ET MATÉRIELS MÉDICAUX</v>
      </c>
      <c r="D821" s="10" t="s">
        <v>2566</v>
      </c>
      <c r="E821" s="10" t="s">
        <v>2819</v>
      </c>
    </row>
    <row r="822" spans="2:5" x14ac:dyDescent="0.25">
      <c r="B822" s="10" t="s">
        <v>3316</v>
      </c>
      <c r="C822" s="10" t="str">
        <f t="shared" ca="1" si="12"/>
        <v>Produits, appareils et matériels médicaux (en général)</v>
      </c>
      <c r="D822" s="10" t="s">
        <v>2567</v>
      </c>
      <c r="E822" s="10" t="s">
        <v>2820</v>
      </c>
    </row>
    <row r="823" spans="2:5" x14ac:dyDescent="0.25">
      <c r="B823" s="10" t="s">
        <v>3317</v>
      </c>
      <c r="C823" s="10" t="str">
        <f t="shared" ca="1" si="12"/>
        <v>Produits pharmaceutiques</v>
      </c>
      <c r="D823" s="10" t="s">
        <v>2568</v>
      </c>
      <c r="E823" s="10" t="s">
        <v>2821</v>
      </c>
    </row>
    <row r="824" spans="2:5" x14ac:dyDescent="0.25">
      <c r="B824" s="10" t="s">
        <v>3318</v>
      </c>
      <c r="C824" s="10" t="str">
        <f t="shared" ca="1" si="12"/>
        <v>Autres produits médicaux</v>
      </c>
      <c r="D824" s="10" t="s">
        <v>2569</v>
      </c>
      <c r="E824" s="10" t="s">
        <v>2822</v>
      </c>
    </row>
    <row r="825" spans="2:5" x14ac:dyDescent="0.25">
      <c r="B825" s="10" t="s">
        <v>3319</v>
      </c>
      <c r="C825" s="10" t="str">
        <f t="shared" ca="1" si="12"/>
        <v>Matériels et appareils thérapeutiques</v>
      </c>
      <c r="D825" s="10" t="s">
        <v>2570</v>
      </c>
      <c r="E825" s="10" t="s">
        <v>2823</v>
      </c>
    </row>
    <row r="826" spans="2:5" x14ac:dyDescent="0.25">
      <c r="B826" s="10" t="s">
        <v>3320</v>
      </c>
      <c r="C826" s="10" t="str">
        <f t="shared" ca="1" si="12"/>
        <v>SERVICES AMBULATOIRES</v>
      </c>
      <c r="D826" s="10" t="s">
        <v>2571</v>
      </c>
      <c r="E826" s="10" t="s">
        <v>2824</v>
      </c>
    </row>
    <row r="827" spans="2:5" x14ac:dyDescent="0.25">
      <c r="B827" s="10" t="s">
        <v>3321</v>
      </c>
      <c r="C827" s="10" t="str">
        <f t="shared" ca="1" si="12"/>
        <v>Services ambulatoires (en général)</v>
      </c>
      <c r="D827" s="10" t="s">
        <v>2572</v>
      </c>
      <c r="E827" s="10" t="s">
        <v>2825</v>
      </c>
    </row>
    <row r="828" spans="2:5" x14ac:dyDescent="0.25">
      <c r="B828" s="10" t="s">
        <v>3322</v>
      </c>
      <c r="C828" s="10" t="str">
        <f t="shared" ca="1" si="12"/>
        <v>Services de médecine générale</v>
      </c>
      <c r="D828" s="10" t="s">
        <v>2573</v>
      </c>
      <c r="E828" s="10" t="s">
        <v>2826</v>
      </c>
    </row>
    <row r="829" spans="2:5" x14ac:dyDescent="0.25">
      <c r="B829" s="10" t="s">
        <v>3323</v>
      </c>
      <c r="C829" s="10" t="str">
        <f t="shared" ref="C829:C892" ca="1" si="13">OFFSET(C829,0,rngLanguageIndex)</f>
        <v>Services de médecine spécialisée</v>
      </c>
      <c r="D829" s="10" t="s">
        <v>2574</v>
      </c>
      <c r="E829" s="10" t="s">
        <v>2827</v>
      </c>
    </row>
    <row r="830" spans="2:5" x14ac:dyDescent="0.25">
      <c r="B830" s="10" t="s">
        <v>3324</v>
      </c>
      <c r="C830" s="10" t="str">
        <f t="shared" ca="1" si="13"/>
        <v>Services dentaires</v>
      </c>
      <c r="D830" s="10" t="s">
        <v>2575</v>
      </c>
      <c r="E830" s="10" t="s">
        <v>2828</v>
      </c>
    </row>
    <row r="831" spans="2:5" x14ac:dyDescent="0.25">
      <c r="B831" s="10" t="s">
        <v>3325</v>
      </c>
      <c r="C831" s="10" t="str">
        <f t="shared" ca="1" si="13"/>
        <v>Services paramédicaux</v>
      </c>
      <c r="D831" s="10" t="s">
        <v>2576</v>
      </c>
      <c r="E831" s="10" t="s">
        <v>2829</v>
      </c>
    </row>
    <row r="832" spans="2:5" x14ac:dyDescent="0.25">
      <c r="B832" s="10" t="s">
        <v>3326</v>
      </c>
      <c r="C832" s="10" t="str">
        <f t="shared" ca="1" si="13"/>
        <v>SERVICES HOSPITALIERS</v>
      </c>
      <c r="D832" s="10" t="s">
        <v>2577</v>
      </c>
      <c r="E832" s="10" t="s">
        <v>2830</v>
      </c>
    </row>
    <row r="833" spans="2:5" x14ac:dyDescent="0.25">
      <c r="B833" s="10" t="s">
        <v>3327</v>
      </c>
      <c r="C833" s="10" t="str">
        <f t="shared" ca="1" si="13"/>
        <v>Services hospitaliers (en général)</v>
      </c>
      <c r="D833" s="10" t="s">
        <v>2578</v>
      </c>
      <c r="E833" s="10" t="s">
        <v>2831</v>
      </c>
    </row>
    <row r="834" spans="2:5" x14ac:dyDescent="0.25">
      <c r="B834" s="10" t="s">
        <v>3328</v>
      </c>
      <c r="C834" s="10" t="str">
        <f t="shared" ca="1" si="13"/>
        <v>Services hospitaliers généraux</v>
      </c>
      <c r="D834" s="10" t="s">
        <v>2579</v>
      </c>
      <c r="E834" s="10" t="s">
        <v>2832</v>
      </c>
    </row>
    <row r="835" spans="2:5" x14ac:dyDescent="0.25">
      <c r="B835" s="10" t="s">
        <v>3329</v>
      </c>
      <c r="C835" s="10" t="str">
        <f t="shared" ca="1" si="13"/>
        <v>Services hospitaliers spécialisés</v>
      </c>
      <c r="D835" s="10" t="s">
        <v>2580</v>
      </c>
      <c r="E835" s="10" t="s">
        <v>2833</v>
      </c>
    </row>
    <row r="836" spans="2:5" x14ac:dyDescent="0.25">
      <c r="B836" s="10" t="s">
        <v>3330</v>
      </c>
      <c r="C836" s="10" t="str">
        <f t="shared" ca="1" si="13"/>
        <v>Services des centres médicaux et des maternités</v>
      </c>
      <c r="D836" s="10" t="s">
        <v>2581</v>
      </c>
      <c r="E836" s="10" t="s">
        <v>2834</v>
      </c>
    </row>
    <row r="837" spans="2:5" x14ac:dyDescent="0.25">
      <c r="B837" s="10" t="s">
        <v>3331</v>
      </c>
      <c r="C837" s="10" t="str">
        <f t="shared" ca="1" si="13"/>
        <v>Services des maisons de repos et de soins</v>
      </c>
      <c r="D837" s="10" t="s">
        <v>2582</v>
      </c>
      <c r="E837" s="10" t="s">
        <v>2835</v>
      </c>
    </row>
    <row r="838" spans="2:5" x14ac:dyDescent="0.25">
      <c r="B838" s="10" t="s">
        <v>3332</v>
      </c>
      <c r="C838" s="10" t="str">
        <f t="shared" ca="1" si="13"/>
        <v>SERVICES DE SANTÉ PUBLIQUE</v>
      </c>
      <c r="D838" s="10" t="s">
        <v>2583</v>
      </c>
      <c r="E838" s="10" t="s">
        <v>2836</v>
      </c>
    </row>
    <row r="839" spans="2:5" x14ac:dyDescent="0.25">
      <c r="B839" s="10" t="s">
        <v>3333</v>
      </c>
      <c r="C839" s="10" t="str">
        <f t="shared" ca="1" si="13"/>
        <v>RECHERCHE ET DÉVELOPPEMENT DANS LE DOMAINE DE LA SANTÉ</v>
      </c>
      <c r="D839" s="10" t="s">
        <v>2584</v>
      </c>
      <c r="E839" s="10" t="s">
        <v>2837</v>
      </c>
    </row>
    <row r="840" spans="2:5" x14ac:dyDescent="0.25">
      <c r="B840" s="10" t="s">
        <v>3334</v>
      </c>
      <c r="C840" s="10" t="str">
        <f t="shared" ca="1" si="13"/>
        <v>Recherche et développement dans le domaine de la santé (en général)</v>
      </c>
      <c r="D840" s="10" t="s">
        <v>2585</v>
      </c>
      <c r="E840" s="10" t="s">
        <v>2838</v>
      </c>
    </row>
    <row r="841" spans="2:5" x14ac:dyDescent="0.25">
      <c r="B841" s="10" t="s">
        <v>3335</v>
      </c>
      <c r="C841" s="10" t="str">
        <f t="shared" ca="1" si="13"/>
        <v>Recherche et développement dans le domaine des produits, appareils et matériels médicaux</v>
      </c>
      <c r="D841" s="10" t="s">
        <v>2586</v>
      </c>
      <c r="E841" s="10" t="s">
        <v>2839</v>
      </c>
    </row>
    <row r="842" spans="2:5" x14ac:dyDescent="0.25">
      <c r="B842" s="10" t="s">
        <v>3336</v>
      </c>
      <c r="C842" s="10" t="str">
        <f t="shared" ca="1" si="13"/>
        <v>Recherche et développement dans le domaine des services ambulatoires</v>
      </c>
      <c r="D842" s="10" t="s">
        <v>2587</v>
      </c>
      <c r="E842" s="10" t="s">
        <v>2840</v>
      </c>
    </row>
    <row r="843" spans="2:5" x14ac:dyDescent="0.25">
      <c r="B843" s="10" t="s">
        <v>3337</v>
      </c>
      <c r="C843" s="10" t="str">
        <f t="shared" ca="1" si="13"/>
        <v>Recherche et développement dans le domaine des services hospitaliers</v>
      </c>
      <c r="D843" s="10" t="s">
        <v>2588</v>
      </c>
      <c r="E843" s="10" t="s">
        <v>2841</v>
      </c>
    </row>
    <row r="844" spans="2:5" x14ac:dyDescent="0.25">
      <c r="B844" s="10" t="s">
        <v>3338</v>
      </c>
      <c r="C844" s="10" t="str">
        <f t="shared" ca="1" si="13"/>
        <v>Recherche et développement dans le domaine de la santé publique</v>
      </c>
      <c r="D844" s="10" t="s">
        <v>2589</v>
      </c>
      <c r="E844" s="10" t="s">
        <v>2842</v>
      </c>
    </row>
    <row r="845" spans="2:5" x14ac:dyDescent="0.25">
      <c r="B845" s="10" t="s">
        <v>3339</v>
      </c>
      <c r="C845" s="10" t="str">
        <f t="shared" ca="1" si="13"/>
        <v>SANTÉ, NON CLASSÉ AILLEURS</v>
      </c>
      <c r="D845" s="10" t="s">
        <v>2590</v>
      </c>
      <c r="E845" s="10" t="s">
        <v>2843</v>
      </c>
    </row>
    <row r="846" spans="2:5" x14ac:dyDescent="0.25">
      <c r="B846" s="10" t="s">
        <v>3340</v>
      </c>
      <c r="C846" s="10" t="str">
        <f t="shared" ca="1" si="13"/>
        <v>LOISIRS, CULTURE ET CULTE</v>
      </c>
      <c r="D846" s="10" t="s">
        <v>2591</v>
      </c>
      <c r="E846" s="10" t="s">
        <v>2844</v>
      </c>
    </row>
    <row r="847" spans="2:5" x14ac:dyDescent="0.25">
      <c r="B847" s="10" t="s">
        <v>3341</v>
      </c>
      <c r="C847" s="10" t="str">
        <f t="shared" ca="1" si="13"/>
        <v>SERVICES RÉCRÉATIFS ET SPORTIFS</v>
      </c>
      <c r="D847" s="10" t="s">
        <v>2592</v>
      </c>
      <c r="E847" s="10" t="s">
        <v>2845</v>
      </c>
    </row>
    <row r="848" spans="2:5" x14ac:dyDescent="0.25">
      <c r="B848" s="10" t="s">
        <v>3342</v>
      </c>
      <c r="C848" s="10" t="str">
        <f t="shared" ca="1" si="13"/>
        <v>SERVICES CULTURELS</v>
      </c>
      <c r="D848" s="10" t="s">
        <v>2593</v>
      </c>
      <c r="E848" s="10" t="s">
        <v>2846</v>
      </c>
    </row>
    <row r="849" spans="2:5" x14ac:dyDescent="0.25">
      <c r="B849" s="10" t="s">
        <v>3343</v>
      </c>
      <c r="C849" s="10" t="str">
        <f t="shared" ca="1" si="13"/>
        <v>SERVICES DE RADIODIFFUSION, DE TÉLÉVISION ET D’ÉDITION</v>
      </c>
      <c r="D849" s="10" t="s">
        <v>2594</v>
      </c>
      <c r="E849" s="10" t="s">
        <v>2847</v>
      </c>
    </row>
    <row r="850" spans="2:5" x14ac:dyDescent="0.25">
      <c r="B850" s="10" t="s">
        <v>3344</v>
      </c>
      <c r="C850" s="10" t="str">
        <f t="shared" ca="1" si="13"/>
        <v>CULTE ET AUTRES SERVICES COMMUNAUTAIRES</v>
      </c>
      <c r="D850" s="10" t="s">
        <v>2595</v>
      </c>
      <c r="E850" s="10" t="s">
        <v>2848</v>
      </c>
    </row>
    <row r="851" spans="2:5" x14ac:dyDescent="0.25">
      <c r="B851" s="10" t="s">
        <v>3345</v>
      </c>
      <c r="C851" s="10" t="str">
        <f t="shared" ca="1" si="13"/>
        <v>RECHERCHE ET DÉVELOPPEMENT DANS LE DOMAINE DES LOISIRS, DE LA CULTURE ET DU CULTE</v>
      </c>
      <c r="D851" s="10" t="s">
        <v>2596</v>
      </c>
      <c r="E851" s="10" t="s">
        <v>2849</v>
      </c>
    </row>
    <row r="852" spans="2:5" x14ac:dyDescent="0.25">
      <c r="B852" s="10" t="s">
        <v>3346</v>
      </c>
      <c r="C852" s="10" t="str">
        <f t="shared" ca="1" si="13"/>
        <v>Recherche et développement dans le domaine des loisirs, de la culture et du culte (en général)</v>
      </c>
      <c r="D852" s="10" t="s">
        <v>2597</v>
      </c>
      <c r="E852" s="10" t="s">
        <v>2850</v>
      </c>
    </row>
    <row r="853" spans="2:5" x14ac:dyDescent="0.25">
      <c r="B853" s="10" t="s">
        <v>3347</v>
      </c>
      <c r="C853" s="10" t="str">
        <f t="shared" ca="1" si="13"/>
        <v>Recherche et développement dans le domaine des services récréatifs et sportifs</v>
      </c>
      <c r="D853" s="10" t="s">
        <v>2598</v>
      </c>
      <c r="E853" s="10" t="s">
        <v>2851</v>
      </c>
    </row>
    <row r="854" spans="2:5" x14ac:dyDescent="0.25">
      <c r="B854" s="10" t="s">
        <v>3348</v>
      </c>
      <c r="C854" s="10" t="str">
        <f t="shared" ca="1" si="13"/>
        <v>Recherche et développement dans le domaine des services culturels</v>
      </c>
      <c r="D854" s="10" t="s">
        <v>2599</v>
      </c>
      <c r="E854" s="10" t="s">
        <v>2852</v>
      </c>
    </row>
    <row r="855" spans="2:5" x14ac:dyDescent="0.25">
      <c r="B855" s="10" t="s">
        <v>3349</v>
      </c>
      <c r="C855" s="10" t="str">
        <f t="shared" ca="1" si="13"/>
        <v>Recherche et développement dans le domaine des services de radiodiffusion, de télévision et d’édition</v>
      </c>
      <c r="D855" s="10" t="s">
        <v>2600</v>
      </c>
      <c r="E855" s="10" t="s">
        <v>2853</v>
      </c>
    </row>
    <row r="856" spans="2:5" x14ac:dyDescent="0.25">
      <c r="B856" s="10" t="s">
        <v>3350</v>
      </c>
      <c r="C856" s="10" t="str">
        <f t="shared" ca="1" si="13"/>
        <v>Recherche et développement dans le domaine du culte et autres services communautaires</v>
      </c>
      <c r="D856" s="10" t="s">
        <v>2601</v>
      </c>
      <c r="E856" s="10" t="s">
        <v>2854</v>
      </c>
    </row>
    <row r="857" spans="2:5" x14ac:dyDescent="0.25">
      <c r="B857" s="10" t="s">
        <v>3351</v>
      </c>
      <c r="C857" s="10" t="str">
        <f t="shared" ca="1" si="13"/>
        <v>LOISIRS, CULTURE ET CULTE, NON CLASSÉ AILLEURS</v>
      </c>
      <c r="D857" s="10" t="s">
        <v>2602</v>
      </c>
      <c r="E857" s="10" t="s">
        <v>2855</v>
      </c>
    </row>
    <row r="858" spans="2:5" x14ac:dyDescent="0.25">
      <c r="B858" s="10" t="s">
        <v>3352</v>
      </c>
      <c r="C858" s="10" t="str">
        <f t="shared" ca="1" si="13"/>
        <v>ENSEIGNEMENT</v>
      </c>
      <c r="D858" s="10" t="s">
        <v>2603</v>
      </c>
      <c r="E858" s="10" t="s">
        <v>2856</v>
      </c>
    </row>
    <row r="859" spans="2:5" x14ac:dyDescent="0.25">
      <c r="B859" s="10" t="s">
        <v>3353</v>
      </c>
      <c r="C859" s="10" t="str">
        <f t="shared" ca="1" si="13"/>
        <v>ENSEIGNEMENT PRÉÉLÉMENTAIRE ET PRIMAIRE</v>
      </c>
      <c r="D859" s="10" t="s">
        <v>2604</v>
      </c>
      <c r="E859" s="10" t="s">
        <v>2857</v>
      </c>
    </row>
    <row r="860" spans="2:5" x14ac:dyDescent="0.25">
      <c r="B860" s="10" t="s">
        <v>3354</v>
      </c>
      <c r="C860" s="10" t="str">
        <f t="shared" ca="1" si="13"/>
        <v>Enseignement maternel et primaire (en général)</v>
      </c>
      <c r="D860" s="10" t="s">
        <v>2605</v>
      </c>
      <c r="E860" s="10" t="s">
        <v>2858</v>
      </c>
    </row>
    <row r="861" spans="2:5" x14ac:dyDescent="0.25">
      <c r="B861" s="10" t="s">
        <v>3355</v>
      </c>
      <c r="C861" s="10" t="str">
        <f t="shared" ca="1" si="13"/>
        <v>Enseignement maternel</v>
      </c>
      <c r="D861" s="10" t="s">
        <v>2606</v>
      </c>
      <c r="E861" s="10" t="s">
        <v>2859</v>
      </c>
    </row>
    <row r="862" spans="2:5" x14ac:dyDescent="0.25">
      <c r="B862" s="10" t="s">
        <v>3356</v>
      </c>
      <c r="C862" s="10" t="str">
        <f t="shared" ca="1" si="13"/>
        <v>Enseignement primaire</v>
      </c>
      <c r="D862" s="10" t="s">
        <v>2607</v>
      </c>
      <c r="E862" s="10" t="s">
        <v>2860</v>
      </c>
    </row>
    <row r="863" spans="2:5" x14ac:dyDescent="0.25">
      <c r="B863" s="10" t="s">
        <v>3357</v>
      </c>
      <c r="C863" s="10" t="str">
        <f t="shared" ca="1" si="13"/>
        <v>ENSEIGNEMENT SECONDAIRE</v>
      </c>
      <c r="D863" s="10" t="s">
        <v>2608</v>
      </c>
      <c r="E863" s="10" t="s">
        <v>2861</v>
      </c>
    </row>
    <row r="864" spans="2:5" x14ac:dyDescent="0.25">
      <c r="B864" s="10" t="s">
        <v>3358</v>
      </c>
      <c r="C864" s="10" t="str">
        <f t="shared" ca="1" si="13"/>
        <v>Enseignement secondaire (en général)</v>
      </c>
      <c r="D864" s="10" t="s">
        <v>2609</v>
      </c>
      <c r="E864" s="10" t="s">
        <v>2862</v>
      </c>
    </row>
    <row r="865" spans="2:5" x14ac:dyDescent="0.25">
      <c r="B865" s="10" t="s">
        <v>3359</v>
      </c>
      <c r="C865" s="10" t="str">
        <f t="shared" ca="1" si="13"/>
        <v>Premier cycle de l’enseignement secondaire</v>
      </c>
      <c r="D865" s="10" t="s">
        <v>2610</v>
      </c>
      <c r="E865" s="10" t="s">
        <v>2863</v>
      </c>
    </row>
    <row r="866" spans="2:5" x14ac:dyDescent="0.25">
      <c r="B866" s="10" t="s">
        <v>3360</v>
      </c>
      <c r="C866" s="10" t="str">
        <f t="shared" ca="1" si="13"/>
        <v>Second cycle de l’enseignement secondaire</v>
      </c>
      <c r="D866" s="10" t="s">
        <v>2611</v>
      </c>
      <c r="E866" s="10" t="s">
        <v>2864</v>
      </c>
    </row>
    <row r="867" spans="2:5" x14ac:dyDescent="0.25">
      <c r="B867" s="10" t="s">
        <v>3361</v>
      </c>
      <c r="C867" s="10" t="str">
        <f t="shared" ca="1" si="13"/>
        <v>ENSEIGNEMENT POST-SECONDAIRE NON SUPÉRIEUR</v>
      </c>
      <c r="D867" s="10" t="s">
        <v>2612</v>
      </c>
      <c r="E867" s="10" t="s">
        <v>2865</v>
      </c>
    </row>
    <row r="868" spans="2:5" x14ac:dyDescent="0.25">
      <c r="B868" s="10" t="s">
        <v>3362</v>
      </c>
      <c r="C868" s="10" t="str">
        <f t="shared" ca="1" si="13"/>
        <v>ENSEIGNEMENT SUPÉRIEUR</v>
      </c>
      <c r="D868" s="10" t="s">
        <v>2613</v>
      </c>
      <c r="E868" s="10" t="s">
        <v>2866</v>
      </c>
    </row>
    <row r="869" spans="2:5" x14ac:dyDescent="0.25">
      <c r="B869" s="10" t="s">
        <v>3363</v>
      </c>
      <c r="C869" s="10" t="str">
        <f t="shared" ca="1" si="13"/>
        <v>Enseignement supérieur (en général)</v>
      </c>
      <c r="D869" s="10" t="s">
        <v>2614</v>
      </c>
      <c r="E869" s="10" t="s">
        <v>2867</v>
      </c>
    </row>
    <row r="870" spans="2:5" x14ac:dyDescent="0.25">
      <c r="B870" s="10" t="s">
        <v>3364</v>
      </c>
      <c r="C870" s="10" t="str">
        <f t="shared" ca="1" si="13"/>
        <v>Premier cycle de l’enseignement supérieur</v>
      </c>
      <c r="D870" s="10" t="s">
        <v>2615</v>
      </c>
      <c r="E870" s="10" t="s">
        <v>2868</v>
      </c>
    </row>
    <row r="871" spans="2:5" x14ac:dyDescent="0.25">
      <c r="B871" s="10" t="s">
        <v>3365</v>
      </c>
      <c r="C871" s="10" t="str">
        <f t="shared" ca="1" si="13"/>
        <v>Second cycle de l’enseignement supérieur</v>
      </c>
      <c r="D871" s="10" t="s">
        <v>2616</v>
      </c>
      <c r="E871" s="10" t="s">
        <v>2869</v>
      </c>
    </row>
    <row r="872" spans="2:5" x14ac:dyDescent="0.25">
      <c r="B872" s="10" t="s">
        <v>3366</v>
      </c>
      <c r="C872" s="10" t="str">
        <f t="shared" ca="1" si="13"/>
        <v>ENSEIGNEMENT NON DÉFINI PAR NIVEAU</v>
      </c>
      <c r="D872" s="10" t="s">
        <v>2617</v>
      </c>
      <c r="E872" s="10" t="s">
        <v>2870</v>
      </c>
    </row>
    <row r="873" spans="2:5" x14ac:dyDescent="0.25">
      <c r="B873" s="10" t="s">
        <v>3367</v>
      </c>
      <c r="C873" s="10" t="str">
        <f t="shared" ca="1" si="13"/>
        <v xml:space="preserve">SERVICES ANNEXES À L’ENSEIGNEMENT </v>
      </c>
      <c r="D873" s="10" t="s">
        <v>2618</v>
      </c>
      <c r="E873" s="10" t="s">
        <v>2871</v>
      </c>
    </row>
    <row r="874" spans="2:5" x14ac:dyDescent="0.25">
      <c r="B874" s="10" t="s">
        <v>3368</v>
      </c>
      <c r="C874" s="10" t="str">
        <f t="shared" ca="1" si="13"/>
        <v>RECHERCHE ET DÉVELOPPEMENT DANS LE DOMAINE DE L’ENSEIGNEMENT</v>
      </c>
      <c r="D874" s="10" t="s">
        <v>2619</v>
      </c>
      <c r="E874" s="10" t="s">
        <v>2872</v>
      </c>
    </row>
    <row r="875" spans="2:5" x14ac:dyDescent="0.25">
      <c r="B875" s="10" t="s">
        <v>3369</v>
      </c>
      <c r="C875" s="10" t="str">
        <f t="shared" ca="1" si="13"/>
        <v>Recherche et développement dans le domaine de l’enseignement (en général)</v>
      </c>
      <c r="D875" s="10" t="s">
        <v>2620</v>
      </c>
      <c r="E875" s="10" t="s">
        <v>2873</v>
      </c>
    </row>
    <row r="876" spans="2:5" x14ac:dyDescent="0.25">
      <c r="B876" s="10" t="s">
        <v>3370</v>
      </c>
      <c r="C876" s="10" t="str">
        <f t="shared" ca="1" si="13"/>
        <v>Recherche et développement dans le domaine de l’enseignement préélémentaire et primaire</v>
      </c>
      <c r="D876" s="10" t="s">
        <v>2621</v>
      </c>
      <c r="E876" s="10" t="s">
        <v>2874</v>
      </c>
    </row>
    <row r="877" spans="2:5" x14ac:dyDescent="0.25">
      <c r="B877" s="10" t="s">
        <v>3371</v>
      </c>
      <c r="C877" s="10" t="str">
        <f t="shared" ca="1" si="13"/>
        <v>Recherche et développement dans le domaine de l’enseignement secondaire</v>
      </c>
      <c r="D877" s="10" t="s">
        <v>2622</v>
      </c>
      <c r="E877" s="10" t="s">
        <v>2875</v>
      </c>
    </row>
    <row r="878" spans="2:5" x14ac:dyDescent="0.25">
      <c r="B878" s="10" t="s">
        <v>3372</v>
      </c>
      <c r="C878" s="10" t="str">
        <f t="shared" ca="1" si="13"/>
        <v xml:space="preserve">Recherche et développement dans le domaine de l’enseignement post-secondaire non supérieur </v>
      </c>
      <c r="D878" s="10" t="s">
        <v>2623</v>
      </c>
      <c r="E878" s="10" t="s">
        <v>2876</v>
      </c>
    </row>
    <row r="879" spans="2:5" x14ac:dyDescent="0.25">
      <c r="B879" s="10" t="s">
        <v>3373</v>
      </c>
      <c r="C879" s="10" t="str">
        <f t="shared" ca="1" si="13"/>
        <v>Recherche et développement dans le domaine de l’enseignement supérieur</v>
      </c>
      <c r="D879" s="10" t="s">
        <v>2624</v>
      </c>
      <c r="E879" s="10" t="s">
        <v>2877</v>
      </c>
    </row>
    <row r="880" spans="2:5" x14ac:dyDescent="0.25">
      <c r="B880" s="10" t="s">
        <v>3374</v>
      </c>
      <c r="C880" s="10" t="str">
        <f t="shared" ca="1" si="13"/>
        <v>Recherche et développement dans le domaine de l’enseignement non défini par niveau</v>
      </c>
      <c r="D880" s="10" t="s">
        <v>2625</v>
      </c>
      <c r="E880" s="10" t="s">
        <v>2878</v>
      </c>
    </row>
    <row r="881" spans="2:5" x14ac:dyDescent="0.25">
      <c r="B881" s="10" t="s">
        <v>3375</v>
      </c>
      <c r="C881" s="10" t="str">
        <f t="shared" ca="1" si="13"/>
        <v xml:space="preserve">Recherche et développement dans le domaine des services annexes à l’enseignement </v>
      </c>
      <c r="D881" s="10" t="s">
        <v>2626</v>
      </c>
      <c r="E881" s="10" t="s">
        <v>2879</v>
      </c>
    </row>
    <row r="882" spans="2:5" x14ac:dyDescent="0.25">
      <c r="B882" s="10" t="s">
        <v>3376</v>
      </c>
      <c r="C882" s="10" t="str">
        <f t="shared" ca="1" si="13"/>
        <v>Recherche et développement dans le domaine de l’enseignement, non classé ailleurs</v>
      </c>
      <c r="D882" s="10" t="s">
        <v>2627</v>
      </c>
      <c r="E882" s="10" t="s">
        <v>2880</v>
      </c>
    </row>
    <row r="883" spans="2:5" x14ac:dyDescent="0.25">
      <c r="B883" s="10" t="s">
        <v>3377</v>
      </c>
      <c r="C883" s="10" t="str">
        <f t="shared" ca="1" si="13"/>
        <v>ENSEIGNEMENT, NON CLASSÉ AILLEURS</v>
      </c>
      <c r="D883" s="10" t="s">
        <v>2628</v>
      </c>
      <c r="E883" s="10" t="s">
        <v>2881</v>
      </c>
    </row>
    <row r="884" spans="2:5" x14ac:dyDescent="0.25">
      <c r="B884" s="10" t="s">
        <v>3378</v>
      </c>
      <c r="C884" s="10" t="str">
        <f t="shared" ca="1" si="13"/>
        <v>PROTECTION SOCIALE</v>
      </c>
      <c r="D884" s="10" t="s">
        <v>2629</v>
      </c>
      <c r="E884" s="10" t="s">
        <v>2882</v>
      </c>
    </row>
    <row r="885" spans="2:5" x14ac:dyDescent="0.25">
      <c r="B885" s="10" t="s">
        <v>3379</v>
      </c>
      <c r="C885" s="10" t="str">
        <f t="shared" ca="1" si="13"/>
        <v>PROTECTION ET SÉCURITÉ SOCIALES EN GÉNÉRAL</v>
      </c>
      <c r="D885" s="10" t="s">
        <v>2630</v>
      </c>
      <c r="E885" s="10" t="s">
        <v>2883</v>
      </c>
    </row>
    <row r="886" spans="2:5" x14ac:dyDescent="0.25">
      <c r="B886" s="10" t="s">
        <v>3380</v>
      </c>
      <c r="C886" s="10" t="str">
        <f t="shared" ca="1" si="13"/>
        <v>MALADIE ET INVALIDITÉ</v>
      </c>
      <c r="D886" s="10" t="s">
        <v>2631</v>
      </c>
      <c r="E886" s="10" t="s">
        <v>2884</v>
      </c>
    </row>
    <row r="887" spans="2:5" x14ac:dyDescent="0.25">
      <c r="B887" s="10" t="s">
        <v>3381</v>
      </c>
      <c r="C887" s="10" t="str">
        <f t="shared" ca="1" si="13"/>
        <v>Maladie et invalidité (en général)</v>
      </c>
      <c r="D887" s="10" t="s">
        <v>2632</v>
      </c>
      <c r="E887" s="10" t="s">
        <v>2885</v>
      </c>
    </row>
    <row r="888" spans="2:5" x14ac:dyDescent="0.25">
      <c r="B888" s="10" t="s">
        <v>3382</v>
      </c>
      <c r="C888" s="10" t="str">
        <f t="shared" ca="1" si="13"/>
        <v>Maladie et invalidité – Incapacité temporaire</v>
      </c>
      <c r="D888" s="10" t="s">
        <v>2633</v>
      </c>
      <c r="E888" s="10" t="s">
        <v>2886</v>
      </c>
    </row>
    <row r="889" spans="2:5" x14ac:dyDescent="0.25">
      <c r="B889" s="10" t="s">
        <v>3383</v>
      </c>
      <c r="C889" s="10" t="str">
        <f t="shared" ca="1" si="13"/>
        <v>Maladie et invalidité – Incapacité permanente</v>
      </c>
      <c r="D889" s="10" t="s">
        <v>2634</v>
      </c>
      <c r="E889" s="10" t="s">
        <v>2887</v>
      </c>
    </row>
    <row r="890" spans="2:5" x14ac:dyDescent="0.25">
      <c r="B890" s="10" t="s">
        <v>3384</v>
      </c>
      <c r="C890" s="10" t="str">
        <f t="shared" ca="1" si="13"/>
        <v>VIEILLESSE</v>
      </c>
      <c r="D890" s="10" t="s">
        <v>2635</v>
      </c>
      <c r="E890" s="10" t="s">
        <v>2888</v>
      </c>
    </row>
    <row r="891" spans="2:5" x14ac:dyDescent="0.25">
      <c r="B891" s="10" t="s">
        <v>3385</v>
      </c>
      <c r="C891" s="10" t="str">
        <f t="shared" ca="1" si="13"/>
        <v>SURVIVANTS</v>
      </c>
      <c r="D891" s="10" t="s">
        <v>2636</v>
      </c>
      <c r="E891" s="10" t="s">
        <v>2889</v>
      </c>
    </row>
    <row r="892" spans="2:5" x14ac:dyDescent="0.25">
      <c r="B892" s="10" t="s">
        <v>3386</v>
      </c>
      <c r="C892" s="10" t="str">
        <f t="shared" ca="1" si="13"/>
        <v xml:space="preserve">FAMILLE ET ENFANTS </v>
      </c>
      <c r="D892" s="10" t="s">
        <v>2637</v>
      </c>
      <c r="E892" s="10" t="s">
        <v>2890</v>
      </c>
    </row>
    <row r="893" spans="2:5" x14ac:dyDescent="0.25">
      <c r="B893" s="10" t="s">
        <v>3387</v>
      </c>
      <c r="C893" s="10" t="str">
        <f t="shared" ref="C893:C911" ca="1" si="14">OFFSET(C893,0,rngLanguageIndex)</f>
        <v>CHÔMAGE</v>
      </c>
      <c r="D893" s="10" t="s">
        <v>2638</v>
      </c>
      <c r="E893" s="10" t="s">
        <v>2891</v>
      </c>
    </row>
    <row r="894" spans="2:5" x14ac:dyDescent="0.25">
      <c r="B894" s="10" t="s">
        <v>3388</v>
      </c>
      <c r="C894" s="10" t="str">
        <f t="shared" ca="1" si="14"/>
        <v xml:space="preserve">LOGEMENT </v>
      </c>
      <c r="D894" s="10" t="s">
        <v>2639</v>
      </c>
      <c r="E894" s="10" t="s">
        <v>2892</v>
      </c>
    </row>
    <row r="895" spans="2:5" x14ac:dyDescent="0.25">
      <c r="B895" s="10" t="s">
        <v>3389</v>
      </c>
      <c r="C895" s="10" t="str">
        <f t="shared" ca="1" si="14"/>
        <v>EXCLUSION SOCIALE, NON CLASSÉ AILLEURS</v>
      </c>
      <c r="D895" s="10" t="s">
        <v>2640</v>
      </c>
      <c r="E895" s="10" t="s">
        <v>2893</v>
      </c>
    </row>
    <row r="896" spans="2:5" x14ac:dyDescent="0.25">
      <c r="B896" s="10" t="s">
        <v>3390</v>
      </c>
      <c r="C896" s="10" t="str">
        <f t="shared" ca="1" si="14"/>
        <v>RECHERCHE ET DEVELOPPEMENT DANS LE DOMAINE DE LA PROTECTION SOCIALE</v>
      </c>
      <c r="D896" s="10" t="s">
        <v>2641</v>
      </c>
      <c r="E896" s="10" t="s">
        <v>2894</v>
      </c>
    </row>
    <row r="897" spans="2:5" x14ac:dyDescent="0.25">
      <c r="B897" s="10" t="s">
        <v>3391</v>
      </c>
      <c r="C897" s="10" t="str">
        <f t="shared" ca="1" si="14"/>
        <v>Recherche et développement dans le domaine de la protection sociale (en général)</v>
      </c>
      <c r="D897" s="10" t="s">
        <v>2642</v>
      </c>
      <c r="E897" s="10" t="s">
        <v>2895</v>
      </c>
    </row>
    <row r="898" spans="2:5" x14ac:dyDescent="0.25">
      <c r="B898" s="10" t="s">
        <v>3392</v>
      </c>
      <c r="C898" s="10" t="str">
        <f t="shared" ca="1" si="14"/>
        <v>Recherche et développement dans le domaine de la maladie et de l’invalidité</v>
      </c>
      <c r="D898" s="10" t="s">
        <v>2643</v>
      </c>
      <c r="E898" s="10" t="s">
        <v>2896</v>
      </c>
    </row>
    <row r="899" spans="2:5" x14ac:dyDescent="0.25">
      <c r="B899" s="10" t="s">
        <v>3393</v>
      </c>
      <c r="C899" s="10" t="str">
        <f t="shared" ca="1" si="14"/>
        <v>Recherche et développement dans le domaine du vieillissement</v>
      </c>
      <c r="D899" s="10" t="s">
        <v>2644</v>
      </c>
      <c r="E899" s="10" t="s">
        <v>2897</v>
      </c>
    </row>
    <row r="900" spans="2:5" x14ac:dyDescent="0.25">
      <c r="B900" s="10" t="s">
        <v>3394</v>
      </c>
      <c r="C900" s="10" t="str">
        <f t="shared" ca="1" si="14"/>
        <v>Recherche et développement dans le domaine de la survie</v>
      </c>
      <c r="D900" s="10" t="s">
        <v>2645</v>
      </c>
      <c r="E900" s="10" t="s">
        <v>2898</v>
      </c>
    </row>
    <row r="901" spans="2:5" x14ac:dyDescent="0.25">
      <c r="B901" s="10" t="s">
        <v>3395</v>
      </c>
      <c r="C901" s="10" t="str">
        <f t="shared" ca="1" si="14"/>
        <v>Recherche et développement dans le domaine de la famille et des enfants</v>
      </c>
      <c r="D901" s="10" t="s">
        <v>2646</v>
      </c>
      <c r="E901" s="10" t="s">
        <v>2899</v>
      </c>
    </row>
    <row r="902" spans="2:5" x14ac:dyDescent="0.25">
      <c r="B902" s="10" t="s">
        <v>3396</v>
      </c>
      <c r="C902" s="10" t="str">
        <f t="shared" ca="1" si="14"/>
        <v>Recherche et développement dans le domaine du chômage</v>
      </c>
      <c r="D902" s="10" t="s">
        <v>2647</v>
      </c>
      <c r="E902" s="10" t="s">
        <v>2900</v>
      </c>
    </row>
    <row r="903" spans="2:5" x14ac:dyDescent="0.25">
      <c r="B903" s="10" t="s">
        <v>3397</v>
      </c>
      <c r="C903" s="10" t="str">
        <f t="shared" ca="1" si="14"/>
        <v xml:space="preserve">Recherche et développement dans le domaine du logement </v>
      </c>
      <c r="D903" s="10" t="s">
        <v>2648</v>
      </c>
      <c r="E903" s="10" t="s">
        <v>2812</v>
      </c>
    </row>
    <row r="904" spans="2:5" x14ac:dyDescent="0.25">
      <c r="B904" s="10" t="s">
        <v>3398</v>
      </c>
      <c r="C904" s="10" t="str">
        <f t="shared" ca="1" si="14"/>
        <v>Recherche et développement dans le domaine de l’exclusion sociale, non classé ailleurs</v>
      </c>
      <c r="D904" s="10" t="s">
        <v>2649</v>
      </c>
      <c r="E904" s="10" t="s">
        <v>2901</v>
      </c>
    </row>
    <row r="905" spans="2:5" x14ac:dyDescent="0.25">
      <c r="B905" s="10" t="s">
        <v>3399</v>
      </c>
      <c r="C905" s="10" t="str">
        <f t="shared" ca="1" si="14"/>
        <v>Recherche et développement dans le domaine de la protection sociale, non classé ailleurs</v>
      </c>
      <c r="D905" s="10" t="s">
        <v>2650</v>
      </c>
      <c r="E905" s="10" t="s">
        <v>2902</v>
      </c>
    </row>
    <row r="906" spans="2:5" x14ac:dyDescent="0.25">
      <c r="B906" s="10" t="s">
        <v>3400</v>
      </c>
      <c r="C906" s="10" t="str">
        <f t="shared" ca="1" si="14"/>
        <v>Recherche et développement dans le domaine de la protection sociale, non classé ailleurs</v>
      </c>
      <c r="D906" s="10" t="s">
        <v>2650</v>
      </c>
      <c r="E906" s="10" t="s">
        <v>2903</v>
      </c>
    </row>
    <row r="907" spans="2:5" x14ac:dyDescent="0.25">
      <c r="B907" s="10" t="s">
        <v>3401</v>
      </c>
      <c r="C907" s="10" t="str">
        <f t="shared" ca="1" si="14"/>
        <v>Recherche et développement dans le domaine de la protection sociale de la jeunesse et de l’enfance</v>
      </c>
      <c r="D907" s="10" t="s">
        <v>2651</v>
      </c>
      <c r="E907" s="10" t="s">
        <v>2904</v>
      </c>
    </row>
    <row r="908" spans="2:5" x14ac:dyDescent="0.25">
      <c r="B908" s="10" t="s">
        <v>3402</v>
      </c>
      <c r="C908" s="10" t="str">
        <f t="shared" ca="1" si="14"/>
        <v>PROTECTION SOCIALE, NON CLASSÉ AILLEURS</v>
      </c>
      <c r="D908" s="10" t="s">
        <v>2652</v>
      </c>
      <c r="E908" s="10" t="s">
        <v>2905</v>
      </c>
    </row>
    <row r="909" spans="2:5" x14ac:dyDescent="0.25">
      <c r="B909" s="20" t="s">
        <v>3450</v>
      </c>
      <c r="C909" s="10" t="str">
        <f t="shared" ca="1" si="14"/>
        <v>Protection sociale, non classé ailleurs</v>
      </c>
      <c r="D909" s="20" t="s">
        <v>2653</v>
      </c>
      <c r="E909" s="10" t="s">
        <v>2906</v>
      </c>
    </row>
    <row r="910" spans="2:5" x14ac:dyDescent="0.25">
      <c r="B910" s="10" t="s">
        <v>3403</v>
      </c>
      <c r="C910" s="10" t="str">
        <f t="shared" ca="1" si="14"/>
        <v>Protection sociale, non classé ailleurs</v>
      </c>
      <c r="D910" s="10" t="s">
        <v>2653</v>
      </c>
      <c r="E910" s="10" t="s">
        <v>2906</v>
      </c>
    </row>
    <row r="911" spans="2:5" x14ac:dyDescent="0.25">
      <c r="B911" s="10" t="s">
        <v>3404</v>
      </c>
      <c r="C911" s="10" t="str">
        <f t="shared" ca="1" si="14"/>
        <v>Protection sociale de la jeunesse et de l’enfance</v>
      </c>
      <c r="D911" s="10" t="s">
        <v>2654</v>
      </c>
      <c r="E911" s="10" t="s">
        <v>2907</v>
      </c>
    </row>
  </sheetData>
  <sheetProtection algorithmName="SHA-512" hashValue="P7KFIv6saROGgZ3RU93+ZWV8Za/38Vk30y5ehM8C1WROTSeJweO/acIlfnV3ecMEz3DDpyWeohY9Nz1UZFBZ/Q==" saltValue="4IhrS/U+S4GTVILQwVJnsA==" spinCount="100000" sheet="1" objects="1" scenarios="1" formatColumns="0"/>
  <pageMargins left="0.7" right="0.7" top="0.75" bottom="0.75" header="0.3" footer="0.3"/>
  <pageSetup paperSize="9" scale="43" fitToHeight="0" orientation="portrait" r:id="rId1"/>
  <customProperties>
    <customPr name="_pios_id" r:id="rId2"/>
    <customPr name="EpmWorksheetKeyString_GUID" r:id="rId3"/>
  </customProperties>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5A70-5A6F-4DDE-A1F9-F2CCA4D5D718}">
  <sheetPr codeName="Sheet3">
    <tabColor rgb="FFFF0000"/>
  </sheetPr>
  <dimension ref="B2"/>
  <sheetViews>
    <sheetView workbookViewId="0">
      <selection activeCell="B2" sqref="B2"/>
    </sheetView>
  </sheetViews>
  <sheetFormatPr defaultColWidth="9.109375" defaultRowHeight="13.2" x14ac:dyDescent="0.25"/>
  <cols>
    <col min="1" max="1" width="2.109375" style="8" customWidth="1"/>
    <col min="2" max="2" width="151.6640625" style="8" customWidth="1"/>
    <col min="3" max="16384" width="9.109375" style="8"/>
  </cols>
  <sheetData>
    <row r="2" spans="2:2" ht="151.5" customHeight="1" x14ac:dyDescent="0.25">
      <c r="B2" s="110" t="s">
        <v>3533</v>
      </c>
    </row>
  </sheetData>
  <sheetProtection algorithmName="SHA-512" hashValue="swuZmBL6Xe/N7aixToh1X0owDR6dw8sB9KFjYIPWRKKkqmi1lF7BQm+1uLqPqLyyoNtk8n9NQzUWSt0EX+fQAg==" saltValue="uHqIshu+7H01UMYYrWcxhw==" spinCount="100000" sheet="1" objects="1" scenarios="1" formatColumns="0"/>
  <pageMargins left="0.7" right="0.7" top="0.75" bottom="0.75" header="0.3" footer="0.3"/>
  <customProperties>
    <customPr name="EpmWorksheetKeyString_GUID" r:id="rId1"/>
  </customProperti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B2:B20"/>
  <sheetViews>
    <sheetView workbookViewId="0">
      <selection activeCell="B14" sqref="B14"/>
    </sheetView>
  </sheetViews>
  <sheetFormatPr defaultColWidth="9.109375" defaultRowHeight="13.2" x14ac:dyDescent="0.25"/>
  <cols>
    <col min="1" max="1" width="3.33203125" style="112" customWidth="1"/>
    <col min="2" max="2" width="121.109375" style="112" customWidth="1"/>
    <col min="3" max="5" width="9.109375" style="112"/>
    <col min="6" max="6" width="15.44140625" style="112" customWidth="1"/>
    <col min="7" max="9" width="9.109375" style="112"/>
    <col min="10" max="10" width="20.109375" style="112" customWidth="1"/>
    <col min="11" max="16384" width="9.109375" style="112"/>
  </cols>
  <sheetData>
    <row r="2" spans="2:2" ht="21" x14ac:dyDescent="0.4">
      <c r="B2" s="111" t="s">
        <v>3523</v>
      </c>
    </row>
    <row r="3" spans="2:2" ht="15.6" x14ac:dyDescent="0.3">
      <c r="B3" s="113" t="s">
        <v>3522</v>
      </c>
    </row>
    <row r="4" spans="2:2" ht="21" hidden="1" x14ac:dyDescent="0.4">
      <c r="B4" s="111" t="s">
        <v>3528</v>
      </c>
    </row>
    <row r="5" spans="2:2" ht="15.6" hidden="1" x14ac:dyDescent="0.3">
      <c r="B5" s="113" t="s">
        <v>3529</v>
      </c>
    </row>
    <row r="6" spans="2:2" x14ac:dyDescent="0.25">
      <c r="B6" s="114"/>
    </row>
    <row r="7" spans="2:2" ht="72" x14ac:dyDescent="0.3">
      <c r="B7" s="115" t="s">
        <v>3524</v>
      </c>
    </row>
    <row r="8" spans="2:2" ht="14.4" x14ac:dyDescent="0.3">
      <c r="B8" s="116"/>
    </row>
    <row r="9" spans="2:2" ht="72" x14ac:dyDescent="0.3">
      <c r="B9" s="116" t="s">
        <v>3525</v>
      </c>
    </row>
    <row r="10" spans="2:2" ht="14.4" x14ac:dyDescent="0.3">
      <c r="B10" s="116"/>
    </row>
    <row r="11" spans="2:2" ht="57.6" x14ac:dyDescent="0.3">
      <c r="B11" s="116" t="s">
        <v>3527</v>
      </c>
    </row>
    <row r="12" spans="2:2" ht="14.4" x14ac:dyDescent="0.3">
      <c r="B12" s="116"/>
    </row>
    <row r="13" spans="2:2" ht="28.8" x14ac:dyDescent="0.3">
      <c r="B13" s="117" t="s">
        <v>3526</v>
      </c>
    </row>
    <row r="14" spans="2:2" ht="86.4" hidden="1" x14ac:dyDescent="0.3">
      <c r="B14" s="115" t="s">
        <v>3530</v>
      </c>
    </row>
    <row r="15" spans="2:2" ht="14.4" hidden="1" x14ac:dyDescent="0.3">
      <c r="B15" s="116"/>
    </row>
    <row r="16" spans="2:2" ht="72" hidden="1" x14ac:dyDescent="0.3">
      <c r="B16" s="116" t="s">
        <v>3531</v>
      </c>
    </row>
    <row r="17" spans="2:2" ht="14.4" hidden="1" x14ac:dyDescent="0.3">
      <c r="B17" s="116"/>
    </row>
    <row r="18" spans="2:2" ht="57.6" hidden="1" x14ac:dyDescent="0.3">
      <c r="B18" s="116" t="s">
        <v>3532</v>
      </c>
    </row>
    <row r="19" spans="2:2" ht="14.4" hidden="1" x14ac:dyDescent="0.3">
      <c r="B19" s="116"/>
    </row>
    <row r="20" spans="2:2" ht="14.4" hidden="1" x14ac:dyDescent="0.3">
      <c r="B20" s="117" t="s">
        <v>3534</v>
      </c>
    </row>
  </sheetData>
  <sheetProtection algorithmName="SHA-512" hashValue="NdG7ljBMyA068vYr+AYbz9YIndQ7EZNntwENbi14JC4rPG+XL2YIv/03O9j6auy6Kdege6SVLO+yrsg/UUvDtg==" saltValue="IhNMdQwuZlFUrMR3scetRg==" spinCount="100000" sheet="1" objects="1" scenarios="1" formatColumns="0"/>
  <pageMargins left="0.25" right="0.25" top="0.75" bottom="0.75" header="0.3" footer="0.3"/>
  <pageSetup paperSize="9" orientation="portrait"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B050"/>
  </sheetPr>
  <dimension ref="B1:O355"/>
  <sheetViews>
    <sheetView showRowColHeaders="0" tabSelected="1" zoomScale="115" zoomScaleNormal="115" workbookViewId="0">
      <pane xSplit="4" ySplit="6" topLeftCell="E349" activePane="bottomRight" state="frozen"/>
      <selection activeCell="D26" sqref="D26"/>
      <selection pane="topRight" activeCell="D26" sqref="D26"/>
      <selection pane="bottomLeft" activeCell="D26" sqref="D26"/>
      <selection pane="bottomRight" activeCell="D364" sqref="D364"/>
    </sheetView>
  </sheetViews>
  <sheetFormatPr defaultColWidth="8.88671875" defaultRowHeight="9.6" x14ac:dyDescent="0.2"/>
  <cols>
    <col min="1" max="1" width="2.6640625" style="33" customWidth="1"/>
    <col min="2" max="2" width="4.109375" style="82" hidden="1" customWidth="1"/>
    <col min="3" max="3" width="8.33203125" style="83" customWidth="1"/>
    <col min="4" max="4" width="50.88671875" style="83" customWidth="1"/>
    <col min="5" max="5" width="11.88671875" style="44" customWidth="1"/>
    <col min="6" max="6" width="9.44140625" style="44" customWidth="1"/>
    <col min="7" max="7" width="9.33203125" style="44" customWidth="1"/>
    <col min="8" max="8" width="9.5546875" style="33" customWidth="1"/>
    <col min="9" max="9" width="9.6640625" style="33" bestFit="1" customWidth="1"/>
    <col min="10" max="10" width="9.88671875" style="33" bestFit="1" customWidth="1"/>
    <col min="11" max="11" width="10.44140625" style="33" bestFit="1" customWidth="1"/>
    <col min="12" max="12" width="10.33203125" style="33" customWidth="1"/>
    <col min="13" max="13" width="13.88671875" style="33" customWidth="1"/>
    <col min="14" max="14" width="10.5546875" style="33" bestFit="1" customWidth="1"/>
    <col min="15" max="236" width="9.109375" style="33"/>
    <col min="237" max="237" width="4.33203125" style="33" customWidth="1"/>
    <col min="238" max="238" width="5.33203125" style="33" customWidth="1"/>
    <col min="239" max="239" width="50.88671875" style="33" customWidth="1"/>
    <col min="240" max="240" width="11.88671875" style="33" customWidth="1"/>
    <col min="241" max="241" width="9.44140625" style="33" customWidth="1"/>
    <col min="242" max="242" width="9.33203125" style="33" customWidth="1"/>
    <col min="243" max="243" width="9.5546875" style="33" customWidth="1"/>
    <col min="244" max="244" width="9.6640625" style="33" bestFit="1" customWidth="1"/>
    <col min="245" max="245" width="9.88671875" style="33" bestFit="1" customWidth="1"/>
    <col min="246" max="246" width="10.44140625" style="33" bestFit="1" customWidth="1"/>
    <col min="247" max="247" width="10.33203125" style="33" customWidth="1"/>
    <col min="248" max="248" width="13.88671875" style="33" customWidth="1"/>
    <col min="249" max="249" width="10.5546875" style="33" bestFit="1" customWidth="1"/>
    <col min="250" max="492" width="9.109375" style="33"/>
    <col min="493" max="493" width="4.33203125" style="33" customWidth="1"/>
    <col min="494" max="494" width="5.33203125" style="33" customWidth="1"/>
    <col min="495" max="495" width="50.88671875" style="33" customWidth="1"/>
    <col min="496" max="496" width="11.88671875" style="33" customWidth="1"/>
    <col min="497" max="497" width="9.44140625" style="33" customWidth="1"/>
    <col min="498" max="498" width="9.33203125" style="33" customWidth="1"/>
    <col min="499" max="499" width="9.5546875" style="33" customWidth="1"/>
    <col min="500" max="500" width="9.6640625" style="33" bestFit="1" customWidth="1"/>
    <col min="501" max="501" width="9.88671875" style="33" bestFit="1" customWidth="1"/>
    <col min="502" max="502" width="10.44140625" style="33" bestFit="1" customWidth="1"/>
    <col min="503" max="503" width="10.33203125" style="33" customWidth="1"/>
    <col min="504" max="504" width="13.88671875" style="33" customWidth="1"/>
    <col min="505" max="505" width="10.5546875" style="33" bestFit="1" customWidth="1"/>
    <col min="506" max="748" width="9.109375" style="33"/>
    <col min="749" max="749" width="4.33203125" style="33" customWidth="1"/>
    <col min="750" max="750" width="5.33203125" style="33" customWidth="1"/>
    <col min="751" max="751" width="50.88671875" style="33" customWidth="1"/>
    <col min="752" max="752" width="11.88671875" style="33" customWidth="1"/>
    <col min="753" max="753" width="9.44140625" style="33" customWidth="1"/>
    <col min="754" max="754" width="9.33203125" style="33" customWidth="1"/>
    <col min="755" max="755" width="9.5546875" style="33" customWidth="1"/>
    <col min="756" max="756" width="9.6640625" style="33" bestFit="1" customWidth="1"/>
    <col min="757" max="757" width="9.88671875" style="33" bestFit="1" customWidth="1"/>
    <col min="758" max="758" width="10.44140625" style="33" bestFit="1" customWidth="1"/>
    <col min="759" max="759" width="10.33203125" style="33" customWidth="1"/>
    <col min="760" max="760" width="13.88671875" style="33" customWidth="1"/>
    <col min="761" max="761" width="10.5546875" style="33" bestFit="1" customWidth="1"/>
    <col min="762" max="1004" width="9.109375" style="33"/>
    <col min="1005" max="1005" width="4.33203125" style="33" customWidth="1"/>
    <col min="1006" max="1006" width="5.33203125" style="33" customWidth="1"/>
    <col min="1007" max="1007" width="50.88671875" style="33" customWidth="1"/>
    <col min="1008" max="1008" width="11.88671875" style="33" customWidth="1"/>
    <col min="1009" max="1009" width="9.44140625" style="33" customWidth="1"/>
    <col min="1010" max="1010" width="9.33203125" style="33" customWidth="1"/>
    <col min="1011" max="1011" width="9.5546875" style="33" customWidth="1"/>
    <col min="1012" max="1012" width="9.6640625" style="33" bestFit="1" customWidth="1"/>
    <col min="1013" max="1013" width="9.88671875" style="33" bestFit="1" customWidth="1"/>
    <col min="1014" max="1014" width="10.44140625" style="33" bestFit="1" customWidth="1"/>
    <col min="1015" max="1015" width="10.33203125" style="33" customWidth="1"/>
    <col min="1016" max="1016" width="13.88671875" style="33" customWidth="1"/>
    <col min="1017" max="1017" width="10.5546875" style="33" bestFit="1" customWidth="1"/>
    <col min="1018" max="1260" width="9.109375" style="33"/>
    <col min="1261" max="1261" width="4.33203125" style="33" customWidth="1"/>
    <col min="1262" max="1262" width="5.33203125" style="33" customWidth="1"/>
    <col min="1263" max="1263" width="50.88671875" style="33" customWidth="1"/>
    <col min="1264" max="1264" width="11.88671875" style="33" customWidth="1"/>
    <col min="1265" max="1265" width="9.44140625" style="33" customWidth="1"/>
    <col min="1266" max="1266" width="9.33203125" style="33" customWidth="1"/>
    <col min="1267" max="1267" width="9.5546875" style="33" customWidth="1"/>
    <col min="1268" max="1268" width="9.6640625" style="33" bestFit="1" customWidth="1"/>
    <col min="1269" max="1269" width="9.88671875" style="33" bestFit="1" customWidth="1"/>
    <col min="1270" max="1270" width="10.44140625" style="33" bestFit="1" customWidth="1"/>
    <col min="1271" max="1271" width="10.33203125" style="33" customWidth="1"/>
    <col min="1272" max="1272" width="13.88671875" style="33" customWidth="1"/>
    <col min="1273" max="1273" width="10.5546875" style="33" bestFit="1" customWidth="1"/>
    <col min="1274" max="1516" width="9.109375" style="33"/>
    <col min="1517" max="1517" width="4.33203125" style="33" customWidth="1"/>
    <col min="1518" max="1518" width="5.33203125" style="33" customWidth="1"/>
    <col min="1519" max="1519" width="50.88671875" style="33" customWidth="1"/>
    <col min="1520" max="1520" width="11.88671875" style="33" customWidth="1"/>
    <col min="1521" max="1521" width="9.44140625" style="33" customWidth="1"/>
    <col min="1522" max="1522" width="9.33203125" style="33" customWidth="1"/>
    <col min="1523" max="1523" width="9.5546875" style="33" customWidth="1"/>
    <col min="1524" max="1524" width="9.6640625" style="33" bestFit="1" customWidth="1"/>
    <col min="1525" max="1525" width="9.88671875" style="33" bestFit="1" customWidth="1"/>
    <col min="1526" max="1526" width="10.44140625" style="33" bestFit="1" customWidth="1"/>
    <col min="1527" max="1527" width="10.33203125" style="33" customWidth="1"/>
    <col min="1528" max="1528" width="13.88671875" style="33" customWidth="1"/>
    <col min="1529" max="1529" width="10.5546875" style="33" bestFit="1" customWidth="1"/>
    <col min="1530" max="1772" width="9.109375" style="33"/>
    <col min="1773" max="1773" width="4.33203125" style="33" customWidth="1"/>
    <col min="1774" max="1774" width="5.33203125" style="33" customWidth="1"/>
    <col min="1775" max="1775" width="50.88671875" style="33" customWidth="1"/>
    <col min="1776" max="1776" width="11.88671875" style="33" customWidth="1"/>
    <col min="1777" max="1777" width="9.44140625" style="33" customWidth="1"/>
    <col min="1778" max="1778" width="9.33203125" style="33" customWidth="1"/>
    <col min="1779" max="1779" width="9.5546875" style="33" customWidth="1"/>
    <col min="1780" max="1780" width="9.6640625" style="33" bestFit="1" customWidth="1"/>
    <col min="1781" max="1781" width="9.88671875" style="33" bestFit="1" customWidth="1"/>
    <col min="1782" max="1782" width="10.44140625" style="33" bestFit="1" customWidth="1"/>
    <col min="1783" max="1783" width="10.33203125" style="33" customWidth="1"/>
    <col min="1784" max="1784" width="13.88671875" style="33" customWidth="1"/>
    <col min="1785" max="1785" width="10.5546875" style="33" bestFit="1" customWidth="1"/>
    <col min="1786" max="2028" width="9.109375" style="33"/>
    <col min="2029" max="2029" width="4.33203125" style="33" customWidth="1"/>
    <col min="2030" max="2030" width="5.33203125" style="33" customWidth="1"/>
    <col min="2031" max="2031" width="50.88671875" style="33" customWidth="1"/>
    <col min="2032" max="2032" width="11.88671875" style="33" customWidth="1"/>
    <col min="2033" max="2033" width="9.44140625" style="33" customWidth="1"/>
    <col min="2034" max="2034" width="9.33203125" style="33" customWidth="1"/>
    <col min="2035" max="2035" width="9.5546875" style="33" customWidth="1"/>
    <col min="2036" max="2036" width="9.6640625" style="33" bestFit="1" customWidth="1"/>
    <col min="2037" max="2037" width="9.88671875" style="33" bestFit="1" customWidth="1"/>
    <col min="2038" max="2038" width="10.44140625" style="33" bestFit="1" customWidth="1"/>
    <col min="2039" max="2039" width="10.33203125" style="33" customWidth="1"/>
    <col min="2040" max="2040" width="13.88671875" style="33" customWidth="1"/>
    <col min="2041" max="2041" width="10.5546875" style="33" bestFit="1" customWidth="1"/>
    <col min="2042" max="2284" width="9.109375" style="33"/>
    <col min="2285" max="2285" width="4.33203125" style="33" customWidth="1"/>
    <col min="2286" max="2286" width="5.33203125" style="33" customWidth="1"/>
    <col min="2287" max="2287" width="50.88671875" style="33" customWidth="1"/>
    <col min="2288" max="2288" width="11.88671875" style="33" customWidth="1"/>
    <col min="2289" max="2289" width="9.44140625" style="33" customWidth="1"/>
    <col min="2290" max="2290" width="9.33203125" style="33" customWidth="1"/>
    <col min="2291" max="2291" width="9.5546875" style="33" customWidth="1"/>
    <col min="2292" max="2292" width="9.6640625" style="33" bestFit="1" customWidth="1"/>
    <col min="2293" max="2293" width="9.88671875" style="33" bestFit="1" customWidth="1"/>
    <col min="2294" max="2294" width="10.44140625" style="33" bestFit="1" customWidth="1"/>
    <col min="2295" max="2295" width="10.33203125" style="33" customWidth="1"/>
    <col min="2296" max="2296" width="13.88671875" style="33" customWidth="1"/>
    <col min="2297" max="2297" width="10.5546875" style="33" bestFit="1" customWidth="1"/>
    <col min="2298" max="2540" width="9.109375" style="33"/>
    <col min="2541" max="2541" width="4.33203125" style="33" customWidth="1"/>
    <col min="2542" max="2542" width="5.33203125" style="33" customWidth="1"/>
    <col min="2543" max="2543" width="50.88671875" style="33" customWidth="1"/>
    <col min="2544" max="2544" width="11.88671875" style="33" customWidth="1"/>
    <col min="2545" max="2545" width="9.44140625" style="33" customWidth="1"/>
    <col min="2546" max="2546" width="9.33203125" style="33" customWidth="1"/>
    <col min="2547" max="2547" width="9.5546875" style="33" customWidth="1"/>
    <col min="2548" max="2548" width="9.6640625" style="33" bestFit="1" customWidth="1"/>
    <col min="2549" max="2549" width="9.88671875" style="33" bestFit="1" customWidth="1"/>
    <col min="2550" max="2550" width="10.44140625" style="33" bestFit="1" customWidth="1"/>
    <col min="2551" max="2551" width="10.33203125" style="33" customWidth="1"/>
    <col min="2552" max="2552" width="13.88671875" style="33" customWidth="1"/>
    <col min="2553" max="2553" width="10.5546875" style="33" bestFit="1" customWidth="1"/>
    <col min="2554" max="2796" width="9.109375" style="33"/>
    <col min="2797" max="2797" width="4.33203125" style="33" customWidth="1"/>
    <col min="2798" max="2798" width="5.33203125" style="33" customWidth="1"/>
    <col min="2799" max="2799" width="50.88671875" style="33" customWidth="1"/>
    <col min="2800" max="2800" width="11.88671875" style="33" customWidth="1"/>
    <col min="2801" max="2801" width="9.44140625" style="33" customWidth="1"/>
    <col min="2802" max="2802" width="9.33203125" style="33" customWidth="1"/>
    <col min="2803" max="2803" width="9.5546875" style="33" customWidth="1"/>
    <col min="2804" max="2804" width="9.6640625" style="33" bestFit="1" customWidth="1"/>
    <col min="2805" max="2805" width="9.88671875" style="33" bestFit="1" customWidth="1"/>
    <col min="2806" max="2806" width="10.44140625" style="33" bestFit="1" customWidth="1"/>
    <col min="2807" max="2807" width="10.33203125" style="33" customWidth="1"/>
    <col min="2808" max="2808" width="13.88671875" style="33" customWidth="1"/>
    <col min="2809" max="2809" width="10.5546875" style="33" bestFit="1" customWidth="1"/>
    <col min="2810" max="3052" width="9.109375" style="33"/>
    <col min="3053" max="3053" width="4.33203125" style="33" customWidth="1"/>
    <col min="3054" max="3054" width="5.33203125" style="33" customWidth="1"/>
    <col min="3055" max="3055" width="50.88671875" style="33" customWidth="1"/>
    <col min="3056" max="3056" width="11.88671875" style="33" customWidth="1"/>
    <col min="3057" max="3057" width="9.44140625" style="33" customWidth="1"/>
    <col min="3058" max="3058" width="9.33203125" style="33" customWidth="1"/>
    <col min="3059" max="3059" width="9.5546875" style="33" customWidth="1"/>
    <col min="3060" max="3060" width="9.6640625" style="33" bestFit="1" customWidth="1"/>
    <col min="3061" max="3061" width="9.88671875" style="33" bestFit="1" customWidth="1"/>
    <col min="3062" max="3062" width="10.44140625" style="33" bestFit="1" customWidth="1"/>
    <col min="3063" max="3063" width="10.33203125" style="33" customWidth="1"/>
    <col min="3064" max="3064" width="13.88671875" style="33" customWidth="1"/>
    <col min="3065" max="3065" width="10.5546875" style="33" bestFit="1" customWidth="1"/>
    <col min="3066" max="3308" width="9.109375" style="33"/>
    <col min="3309" max="3309" width="4.33203125" style="33" customWidth="1"/>
    <col min="3310" max="3310" width="5.33203125" style="33" customWidth="1"/>
    <col min="3311" max="3311" width="50.88671875" style="33" customWidth="1"/>
    <col min="3312" max="3312" width="11.88671875" style="33" customWidth="1"/>
    <col min="3313" max="3313" width="9.44140625" style="33" customWidth="1"/>
    <col min="3314" max="3314" width="9.33203125" style="33" customWidth="1"/>
    <col min="3315" max="3315" width="9.5546875" style="33" customWidth="1"/>
    <col min="3316" max="3316" width="9.6640625" style="33" bestFit="1" customWidth="1"/>
    <col min="3317" max="3317" width="9.88671875" style="33" bestFit="1" customWidth="1"/>
    <col min="3318" max="3318" width="10.44140625" style="33" bestFit="1" customWidth="1"/>
    <col min="3319" max="3319" width="10.33203125" style="33" customWidth="1"/>
    <col min="3320" max="3320" width="13.88671875" style="33" customWidth="1"/>
    <col min="3321" max="3321" width="10.5546875" style="33" bestFit="1" customWidth="1"/>
    <col min="3322" max="3564" width="9.109375" style="33"/>
    <col min="3565" max="3565" width="4.33203125" style="33" customWidth="1"/>
    <col min="3566" max="3566" width="5.33203125" style="33" customWidth="1"/>
    <col min="3567" max="3567" width="50.88671875" style="33" customWidth="1"/>
    <col min="3568" max="3568" width="11.88671875" style="33" customWidth="1"/>
    <col min="3569" max="3569" width="9.44140625" style="33" customWidth="1"/>
    <col min="3570" max="3570" width="9.33203125" style="33" customWidth="1"/>
    <col min="3571" max="3571" width="9.5546875" style="33" customWidth="1"/>
    <col min="3572" max="3572" width="9.6640625" style="33" bestFit="1" customWidth="1"/>
    <col min="3573" max="3573" width="9.88671875" style="33" bestFit="1" customWidth="1"/>
    <col min="3574" max="3574" width="10.44140625" style="33" bestFit="1" customWidth="1"/>
    <col min="3575" max="3575" width="10.33203125" style="33" customWidth="1"/>
    <col min="3576" max="3576" width="13.88671875" style="33" customWidth="1"/>
    <col min="3577" max="3577" width="10.5546875" style="33" bestFit="1" customWidth="1"/>
    <col min="3578" max="3820" width="9.109375" style="33"/>
    <col min="3821" max="3821" width="4.33203125" style="33" customWidth="1"/>
    <col min="3822" max="3822" width="5.33203125" style="33" customWidth="1"/>
    <col min="3823" max="3823" width="50.88671875" style="33" customWidth="1"/>
    <col min="3824" max="3824" width="11.88671875" style="33" customWidth="1"/>
    <col min="3825" max="3825" width="9.44140625" style="33" customWidth="1"/>
    <col min="3826" max="3826" width="9.33203125" style="33" customWidth="1"/>
    <col min="3827" max="3827" width="9.5546875" style="33" customWidth="1"/>
    <col min="3828" max="3828" width="9.6640625" style="33" bestFit="1" customWidth="1"/>
    <col min="3829" max="3829" width="9.88671875" style="33" bestFit="1" customWidth="1"/>
    <col min="3830" max="3830" width="10.44140625" style="33" bestFit="1" customWidth="1"/>
    <col min="3831" max="3831" width="10.33203125" style="33" customWidth="1"/>
    <col min="3832" max="3832" width="13.88671875" style="33" customWidth="1"/>
    <col min="3833" max="3833" width="10.5546875" style="33" bestFit="1" customWidth="1"/>
    <col min="3834" max="4076" width="9.109375" style="33"/>
    <col min="4077" max="4077" width="4.33203125" style="33" customWidth="1"/>
    <col min="4078" max="4078" width="5.33203125" style="33" customWidth="1"/>
    <col min="4079" max="4079" width="50.88671875" style="33" customWidth="1"/>
    <col min="4080" max="4080" width="11.88671875" style="33" customWidth="1"/>
    <col min="4081" max="4081" width="9.44140625" style="33" customWidth="1"/>
    <col min="4082" max="4082" width="9.33203125" style="33" customWidth="1"/>
    <col min="4083" max="4083" width="9.5546875" style="33" customWidth="1"/>
    <col min="4084" max="4084" width="9.6640625" style="33" bestFit="1" customWidth="1"/>
    <col min="4085" max="4085" width="9.88671875" style="33" bestFit="1" customWidth="1"/>
    <col min="4086" max="4086" width="10.44140625" style="33" bestFit="1" customWidth="1"/>
    <col min="4087" max="4087" width="10.33203125" style="33" customWidth="1"/>
    <col min="4088" max="4088" width="13.88671875" style="33" customWidth="1"/>
    <col min="4089" max="4089" width="10.5546875" style="33" bestFit="1" customWidth="1"/>
    <col min="4090" max="4332" width="9.109375" style="33"/>
    <col min="4333" max="4333" width="4.33203125" style="33" customWidth="1"/>
    <col min="4334" max="4334" width="5.33203125" style="33" customWidth="1"/>
    <col min="4335" max="4335" width="50.88671875" style="33" customWidth="1"/>
    <col min="4336" max="4336" width="11.88671875" style="33" customWidth="1"/>
    <col min="4337" max="4337" width="9.44140625" style="33" customWidth="1"/>
    <col min="4338" max="4338" width="9.33203125" style="33" customWidth="1"/>
    <col min="4339" max="4339" width="9.5546875" style="33" customWidth="1"/>
    <col min="4340" max="4340" width="9.6640625" style="33" bestFit="1" customWidth="1"/>
    <col min="4341" max="4341" width="9.88671875" style="33" bestFit="1" customWidth="1"/>
    <col min="4342" max="4342" width="10.44140625" style="33" bestFit="1" customWidth="1"/>
    <col min="4343" max="4343" width="10.33203125" style="33" customWidth="1"/>
    <col min="4344" max="4344" width="13.88671875" style="33" customWidth="1"/>
    <col min="4345" max="4345" width="10.5546875" style="33" bestFit="1" customWidth="1"/>
    <col min="4346" max="4588" width="9.109375" style="33"/>
    <col min="4589" max="4589" width="4.33203125" style="33" customWidth="1"/>
    <col min="4590" max="4590" width="5.33203125" style="33" customWidth="1"/>
    <col min="4591" max="4591" width="50.88671875" style="33" customWidth="1"/>
    <col min="4592" max="4592" width="11.88671875" style="33" customWidth="1"/>
    <col min="4593" max="4593" width="9.44140625" style="33" customWidth="1"/>
    <col min="4594" max="4594" width="9.33203125" style="33" customWidth="1"/>
    <col min="4595" max="4595" width="9.5546875" style="33" customWidth="1"/>
    <col min="4596" max="4596" width="9.6640625" style="33" bestFit="1" customWidth="1"/>
    <col min="4597" max="4597" width="9.88671875" style="33" bestFit="1" customWidth="1"/>
    <col min="4598" max="4598" width="10.44140625" style="33" bestFit="1" customWidth="1"/>
    <col min="4599" max="4599" width="10.33203125" style="33" customWidth="1"/>
    <col min="4600" max="4600" width="13.88671875" style="33" customWidth="1"/>
    <col min="4601" max="4601" width="10.5546875" style="33" bestFit="1" customWidth="1"/>
    <col min="4602" max="4844" width="9.109375" style="33"/>
    <col min="4845" max="4845" width="4.33203125" style="33" customWidth="1"/>
    <col min="4846" max="4846" width="5.33203125" style="33" customWidth="1"/>
    <col min="4847" max="4847" width="50.88671875" style="33" customWidth="1"/>
    <col min="4848" max="4848" width="11.88671875" style="33" customWidth="1"/>
    <col min="4849" max="4849" width="9.44140625" style="33" customWidth="1"/>
    <col min="4850" max="4850" width="9.33203125" style="33" customWidth="1"/>
    <col min="4851" max="4851" width="9.5546875" style="33" customWidth="1"/>
    <col min="4852" max="4852" width="9.6640625" style="33" bestFit="1" customWidth="1"/>
    <col min="4853" max="4853" width="9.88671875" style="33" bestFit="1" customWidth="1"/>
    <col min="4854" max="4854" width="10.44140625" style="33" bestFit="1" customWidth="1"/>
    <col min="4855" max="4855" width="10.33203125" style="33" customWidth="1"/>
    <col min="4856" max="4856" width="13.88671875" style="33" customWidth="1"/>
    <col min="4857" max="4857" width="10.5546875" style="33" bestFit="1" customWidth="1"/>
    <col min="4858" max="5100" width="9.109375" style="33"/>
    <col min="5101" max="5101" width="4.33203125" style="33" customWidth="1"/>
    <col min="5102" max="5102" width="5.33203125" style="33" customWidth="1"/>
    <col min="5103" max="5103" width="50.88671875" style="33" customWidth="1"/>
    <col min="5104" max="5104" width="11.88671875" style="33" customWidth="1"/>
    <col min="5105" max="5105" width="9.44140625" style="33" customWidth="1"/>
    <col min="5106" max="5106" width="9.33203125" style="33" customWidth="1"/>
    <col min="5107" max="5107" width="9.5546875" style="33" customWidth="1"/>
    <col min="5108" max="5108" width="9.6640625" style="33" bestFit="1" customWidth="1"/>
    <col min="5109" max="5109" width="9.88671875" style="33" bestFit="1" customWidth="1"/>
    <col min="5110" max="5110" width="10.44140625" style="33" bestFit="1" customWidth="1"/>
    <col min="5111" max="5111" width="10.33203125" style="33" customWidth="1"/>
    <col min="5112" max="5112" width="13.88671875" style="33" customWidth="1"/>
    <col min="5113" max="5113" width="10.5546875" style="33" bestFit="1" customWidth="1"/>
    <col min="5114" max="5356" width="9.109375" style="33"/>
    <col min="5357" max="5357" width="4.33203125" style="33" customWidth="1"/>
    <col min="5358" max="5358" width="5.33203125" style="33" customWidth="1"/>
    <col min="5359" max="5359" width="50.88671875" style="33" customWidth="1"/>
    <col min="5360" max="5360" width="11.88671875" style="33" customWidth="1"/>
    <col min="5361" max="5361" width="9.44140625" style="33" customWidth="1"/>
    <col min="5362" max="5362" width="9.33203125" style="33" customWidth="1"/>
    <col min="5363" max="5363" width="9.5546875" style="33" customWidth="1"/>
    <col min="5364" max="5364" width="9.6640625" style="33" bestFit="1" customWidth="1"/>
    <col min="5365" max="5365" width="9.88671875" style="33" bestFit="1" customWidth="1"/>
    <col min="5366" max="5366" width="10.44140625" style="33" bestFit="1" customWidth="1"/>
    <col min="5367" max="5367" width="10.33203125" style="33" customWidth="1"/>
    <col min="5368" max="5368" width="13.88671875" style="33" customWidth="1"/>
    <col min="5369" max="5369" width="10.5546875" style="33" bestFit="1" customWidth="1"/>
    <col min="5370" max="5612" width="9.109375" style="33"/>
    <col min="5613" max="5613" width="4.33203125" style="33" customWidth="1"/>
    <col min="5614" max="5614" width="5.33203125" style="33" customWidth="1"/>
    <col min="5615" max="5615" width="50.88671875" style="33" customWidth="1"/>
    <col min="5616" max="5616" width="11.88671875" style="33" customWidth="1"/>
    <col min="5617" max="5617" width="9.44140625" style="33" customWidth="1"/>
    <col min="5618" max="5618" width="9.33203125" style="33" customWidth="1"/>
    <col min="5619" max="5619" width="9.5546875" style="33" customWidth="1"/>
    <col min="5620" max="5620" width="9.6640625" style="33" bestFit="1" customWidth="1"/>
    <col min="5621" max="5621" width="9.88671875" style="33" bestFit="1" customWidth="1"/>
    <col min="5622" max="5622" width="10.44140625" style="33" bestFit="1" customWidth="1"/>
    <col min="5623" max="5623" width="10.33203125" style="33" customWidth="1"/>
    <col min="5624" max="5624" width="13.88671875" style="33" customWidth="1"/>
    <col min="5625" max="5625" width="10.5546875" style="33" bestFit="1" customWidth="1"/>
    <col min="5626" max="5868" width="9.109375" style="33"/>
    <col min="5869" max="5869" width="4.33203125" style="33" customWidth="1"/>
    <col min="5870" max="5870" width="5.33203125" style="33" customWidth="1"/>
    <col min="5871" max="5871" width="50.88671875" style="33" customWidth="1"/>
    <col min="5872" max="5872" width="11.88671875" style="33" customWidth="1"/>
    <col min="5873" max="5873" width="9.44140625" style="33" customWidth="1"/>
    <col min="5874" max="5874" width="9.33203125" style="33" customWidth="1"/>
    <col min="5875" max="5875" width="9.5546875" style="33" customWidth="1"/>
    <col min="5876" max="5876" width="9.6640625" style="33" bestFit="1" customWidth="1"/>
    <col min="5877" max="5877" width="9.88671875" style="33" bestFit="1" customWidth="1"/>
    <col min="5878" max="5878" width="10.44140625" style="33" bestFit="1" customWidth="1"/>
    <col min="5879" max="5879" width="10.33203125" style="33" customWidth="1"/>
    <col min="5880" max="5880" width="13.88671875" style="33" customWidth="1"/>
    <col min="5881" max="5881" width="10.5546875" style="33" bestFit="1" customWidth="1"/>
    <col min="5882" max="6124" width="9.109375" style="33"/>
    <col min="6125" max="6125" width="4.33203125" style="33" customWidth="1"/>
    <col min="6126" max="6126" width="5.33203125" style="33" customWidth="1"/>
    <col min="6127" max="6127" width="50.88671875" style="33" customWidth="1"/>
    <col min="6128" max="6128" width="11.88671875" style="33" customWidth="1"/>
    <col min="6129" max="6129" width="9.44140625" style="33" customWidth="1"/>
    <col min="6130" max="6130" width="9.33203125" style="33" customWidth="1"/>
    <col min="6131" max="6131" width="9.5546875" style="33" customWidth="1"/>
    <col min="6132" max="6132" width="9.6640625" style="33" bestFit="1" customWidth="1"/>
    <col min="6133" max="6133" width="9.88671875" style="33" bestFit="1" customWidth="1"/>
    <col min="6134" max="6134" width="10.44140625" style="33" bestFit="1" customWidth="1"/>
    <col min="6135" max="6135" width="10.33203125" style="33" customWidth="1"/>
    <col min="6136" max="6136" width="13.88671875" style="33" customWidth="1"/>
    <col min="6137" max="6137" width="10.5546875" style="33" bestFit="1" customWidth="1"/>
    <col min="6138" max="6380" width="9.109375" style="33"/>
    <col min="6381" max="6381" width="4.33203125" style="33" customWidth="1"/>
    <col min="6382" max="6382" width="5.33203125" style="33" customWidth="1"/>
    <col min="6383" max="6383" width="50.88671875" style="33" customWidth="1"/>
    <col min="6384" max="6384" width="11.88671875" style="33" customWidth="1"/>
    <col min="6385" max="6385" width="9.44140625" style="33" customWidth="1"/>
    <col min="6386" max="6386" width="9.33203125" style="33" customWidth="1"/>
    <col min="6387" max="6387" width="9.5546875" style="33" customWidth="1"/>
    <col min="6388" max="6388" width="9.6640625" style="33" bestFit="1" customWidth="1"/>
    <col min="6389" max="6389" width="9.88671875" style="33" bestFit="1" customWidth="1"/>
    <col min="6390" max="6390" width="10.44140625" style="33" bestFit="1" customWidth="1"/>
    <col min="6391" max="6391" width="10.33203125" style="33" customWidth="1"/>
    <col min="6392" max="6392" width="13.88671875" style="33" customWidth="1"/>
    <col min="6393" max="6393" width="10.5546875" style="33" bestFit="1" customWidth="1"/>
    <col min="6394" max="6636" width="9.109375" style="33"/>
    <col min="6637" max="6637" width="4.33203125" style="33" customWidth="1"/>
    <col min="6638" max="6638" width="5.33203125" style="33" customWidth="1"/>
    <col min="6639" max="6639" width="50.88671875" style="33" customWidth="1"/>
    <col min="6640" max="6640" width="11.88671875" style="33" customWidth="1"/>
    <col min="6641" max="6641" width="9.44140625" style="33" customWidth="1"/>
    <col min="6642" max="6642" width="9.33203125" style="33" customWidth="1"/>
    <col min="6643" max="6643" width="9.5546875" style="33" customWidth="1"/>
    <col min="6644" max="6644" width="9.6640625" style="33" bestFit="1" customWidth="1"/>
    <col min="6645" max="6645" width="9.88671875" style="33" bestFit="1" customWidth="1"/>
    <col min="6646" max="6646" width="10.44140625" style="33" bestFit="1" customWidth="1"/>
    <col min="6647" max="6647" width="10.33203125" style="33" customWidth="1"/>
    <col min="6648" max="6648" width="13.88671875" style="33" customWidth="1"/>
    <col min="6649" max="6649" width="10.5546875" style="33" bestFit="1" customWidth="1"/>
    <col min="6650" max="6892" width="9.109375" style="33"/>
    <col min="6893" max="6893" width="4.33203125" style="33" customWidth="1"/>
    <col min="6894" max="6894" width="5.33203125" style="33" customWidth="1"/>
    <col min="6895" max="6895" width="50.88671875" style="33" customWidth="1"/>
    <col min="6896" max="6896" width="11.88671875" style="33" customWidth="1"/>
    <col min="6897" max="6897" width="9.44140625" style="33" customWidth="1"/>
    <col min="6898" max="6898" width="9.33203125" style="33" customWidth="1"/>
    <col min="6899" max="6899" width="9.5546875" style="33" customWidth="1"/>
    <col min="6900" max="6900" width="9.6640625" style="33" bestFit="1" customWidth="1"/>
    <col min="6901" max="6901" width="9.88671875" style="33" bestFit="1" customWidth="1"/>
    <col min="6902" max="6902" width="10.44140625" style="33" bestFit="1" customWidth="1"/>
    <col min="6903" max="6903" width="10.33203125" style="33" customWidth="1"/>
    <col min="6904" max="6904" width="13.88671875" style="33" customWidth="1"/>
    <col min="6905" max="6905" width="10.5546875" style="33" bestFit="1" customWidth="1"/>
    <col min="6906" max="7148" width="9.109375" style="33"/>
    <col min="7149" max="7149" width="4.33203125" style="33" customWidth="1"/>
    <col min="7150" max="7150" width="5.33203125" style="33" customWidth="1"/>
    <col min="7151" max="7151" width="50.88671875" style="33" customWidth="1"/>
    <col min="7152" max="7152" width="11.88671875" style="33" customWidth="1"/>
    <col min="7153" max="7153" width="9.44140625" style="33" customWidth="1"/>
    <col min="7154" max="7154" width="9.33203125" style="33" customWidth="1"/>
    <col min="7155" max="7155" width="9.5546875" style="33" customWidth="1"/>
    <col min="7156" max="7156" width="9.6640625" style="33" bestFit="1" customWidth="1"/>
    <col min="7157" max="7157" width="9.88671875" style="33" bestFit="1" customWidth="1"/>
    <col min="7158" max="7158" width="10.44140625" style="33" bestFit="1" customWidth="1"/>
    <col min="7159" max="7159" width="10.33203125" style="33" customWidth="1"/>
    <col min="7160" max="7160" width="13.88671875" style="33" customWidth="1"/>
    <col min="7161" max="7161" width="10.5546875" style="33" bestFit="1" customWidth="1"/>
    <col min="7162" max="7404" width="9.109375" style="33"/>
    <col min="7405" max="7405" width="4.33203125" style="33" customWidth="1"/>
    <col min="7406" max="7406" width="5.33203125" style="33" customWidth="1"/>
    <col min="7407" max="7407" width="50.88671875" style="33" customWidth="1"/>
    <col min="7408" max="7408" width="11.88671875" style="33" customWidth="1"/>
    <col min="7409" max="7409" width="9.44140625" style="33" customWidth="1"/>
    <col min="7410" max="7410" width="9.33203125" style="33" customWidth="1"/>
    <col min="7411" max="7411" width="9.5546875" style="33" customWidth="1"/>
    <col min="7412" max="7412" width="9.6640625" style="33" bestFit="1" customWidth="1"/>
    <col min="7413" max="7413" width="9.88671875" style="33" bestFit="1" customWidth="1"/>
    <col min="7414" max="7414" width="10.44140625" style="33" bestFit="1" customWidth="1"/>
    <col min="7415" max="7415" width="10.33203125" style="33" customWidth="1"/>
    <col min="7416" max="7416" width="13.88671875" style="33" customWidth="1"/>
    <col min="7417" max="7417" width="10.5546875" style="33" bestFit="1" customWidth="1"/>
    <col min="7418" max="7660" width="9.109375" style="33"/>
    <col min="7661" max="7661" width="4.33203125" style="33" customWidth="1"/>
    <col min="7662" max="7662" width="5.33203125" style="33" customWidth="1"/>
    <col min="7663" max="7663" width="50.88671875" style="33" customWidth="1"/>
    <col min="7664" max="7664" width="11.88671875" style="33" customWidth="1"/>
    <col min="7665" max="7665" width="9.44140625" style="33" customWidth="1"/>
    <col min="7666" max="7666" width="9.33203125" style="33" customWidth="1"/>
    <col min="7667" max="7667" width="9.5546875" style="33" customWidth="1"/>
    <col min="7668" max="7668" width="9.6640625" style="33" bestFit="1" customWidth="1"/>
    <col min="7669" max="7669" width="9.88671875" style="33" bestFit="1" customWidth="1"/>
    <col min="7670" max="7670" width="10.44140625" style="33" bestFit="1" customWidth="1"/>
    <col min="7671" max="7671" width="10.33203125" style="33" customWidth="1"/>
    <col min="7672" max="7672" width="13.88671875" style="33" customWidth="1"/>
    <col min="7673" max="7673" width="10.5546875" style="33" bestFit="1" customWidth="1"/>
    <col min="7674" max="7916" width="9.109375" style="33"/>
    <col min="7917" max="7917" width="4.33203125" style="33" customWidth="1"/>
    <col min="7918" max="7918" width="5.33203125" style="33" customWidth="1"/>
    <col min="7919" max="7919" width="50.88671875" style="33" customWidth="1"/>
    <col min="7920" max="7920" width="11.88671875" style="33" customWidth="1"/>
    <col min="7921" max="7921" width="9.44140625" style="33" customWidth="1"/>
    <col min="7922" max="7922" width="9.33203125" style="33" customWidth="1"/>
    <col min="7923" max="7923" width="9.5546875" style="33" customWidth="1"/>
    <col min="7924" max="7924" width="9.6640625" style="33" bestFit="1" customWidth="1"/>
    <col min="7925" max="7925" width="9.88671875" style="33" bestFit="1" customWidth="1"/>
    <col min="7926" max="7926" width="10.44140625" style="33" bestFit="1" customWidth="1"/>
    <col min="7927" max="7927" width="10.33203125" style="33" customWidth="1"/>
    <col min="7928" max="7928" width="13.88671875" style="33" customWidth="1"/>
    <col min="7929" max="7929" width="10.5546875" style="33" bestFit="1" customWidth="1"/>
    <col min="7930" max="8172" width="9.109375" style="33"/>
    <col min="8173" max="8173" width="4.33203125" style="33" customWidth="1"/>
    <col min="8174" max="8174" width="5.33203125" style="33" customWidth="1"/>
    <col min="8175" max="8175" width="50.88671875" style="33" customWidth="1"/>
    <col min="8176" max="8176" width="11.88671875" style="33" customWidth="1"/>
    <col min="8177" max="8177" width="9.44140625" style="33" customWidth="1"/>
    <col min="8178" max="8178" width="9.33203125" style="33" customWidth="1"/>
    <col min="8179" max="8179" width="9.5546875" style="33" customWidth="1"/>
    <col min="8180" max="8180" width="9.6640625" style="33" bestFit="1" customWidth="1"/>
    <col min="8181" max="8181" width="9.88671875" style="33" bestFit="1" customWidth="1"/>
    <col min="8182" max="8182" width="10.44140625" style="33" bestFit="1" customWidth="1"/>
    <col min="8183" max="8183" width="10.33203125" style="33" customWidth="1"/>
    <col min="8184" max="8184" width="13.88671875" style="33" customWidth="1"/>
    <col min="8185" max="8185" width="10.5546875" style="33" bestFit="1" customWidth="1"/>
    <col min="8186" max="8428" width="9.109375" style="33"/>
    <col min="8429" max="8429" width="4.33203125" style="33" customWidth="1"/>
    <col min="8430" max="8430" width="5.33203125" style="33" customWidth="1"/>
    <col min="8431" max="8431" width="50.88671875" style="33" customWidth="1"/>
    <col min="8432" max="8432" width="11.88671875" style="33" customWidth="1"/>
    <col min="8433" max="8433" width="9.44140625" style="33" customWidth="1"/>
    <col min="8434" max="8434" width="9.33203125" style="33" customWidth="1"/>
    <col min="8435" max="8435" width="9.5546875" style="33" customWidth="1"/>
    <col min="8436" max="8436" width="9.6640625" style="33" bestFit="1" customWidth="1"/>
    <col min="8437" max="8437" width="9.88671875" style="33" bestFit="1" customWidth="1"/>
    <col min="8438" max="8438" width="10.44140625" style="33" bestFit="1" customWidth="1"/>
    <col min="8439" max="8439" width="10.33203125" style="33" customWidth="1"/>
    <col min="8440" max="8440" width="13.88671875" style="33" customWidth="1"/>
    <col min="8441" max="8441" width="10.5546875" style="33" bestFit="1" customWidth="1"/>
    <col min="8442" max="8684" width="9.109375" style="33"/>
    <col min="8685" max="8685" width="4.33203125" style="33" customWidth="1"/>
    <col min="8686" max="8686" width="5.33203125" style="33" customWidth="1"/>
    <col min="8687" max="8687" width="50.88671875" style="33" customWidth="1"/>
    <col min="8688" max="8688" width="11.88671875" style="33" customWidth="1"/>
    <col min="8689" max="8689" width="9.44140625" style="33" customWidth="1"/>
    <col min="8690" max="8690" width="9.33203125" style="33" customWidth="1"/>
    <col min="8691" max="8691" width="9.5546875" style="33" customWidth="1"/>
    <col min="8692" max="8692" width="9.6640625" style="33" bestFit="1" customWidth="1"/>
    <col min="8693" max="8693" width="9.88671875" style="33" bestFit="1" customWidth="1"/>
    <col min="8694" max="8694" width="10.44140625" style="33" bestFit="1" customWidth="1"/>
    <col min="8695" max="8695" width="10.33203125" style="33" customWidth="1"/>
    <col min="8696" max="8696" width="13.88671875" style="33" customWidth="1"/>
    <col min="8697" max="8697" width="10.5546875" style="33" bestFit="1" customWidth="1"/>
    <col min="8698" max="8940" width="9.109375" style="33"/>
    <col min="8941" max="8941" width="4.33203125" style="33" customWidth="1"/>
    <col min="8942" max="8942" width="5.33203125" style="33" customWidth="1"/>
    <col min="8943" max="8943" width="50.88671875" style="33" customWidth="1"/>
    <col min="8944" max="8944" width="11.88671875" style="33" customWidth="1"/>
    <col min="8945" max="8945" width="9.44140625" style="33" customWidth="1"/>
    <col min="8946" max="8946" width="9.33203125" style="33" customWidth="1"/>
    <col min="8947" max="8947" width="9.5546875" style="33" customWidth="1"/>
    <col min="8948" max="8948" width="9.6640625" style="33" bestFit="1" customWidth="1"/>
    <col min="8949" max="8949" width="9.88671875" style="33" bestFit="1" customWidth="1"/>
    <col min="8950" max="8950" width="10.44140625" style="33" bestFit="1" customWidth="1"/>
    <col min="8951" max="8951" width="10.33203125" style="33" customWidth="1"/>
    <col min="8952" max="8952" width="13.88671875" style="33" customWidth="1"/>
    <col min="8953" max="8953" width="10.5546875" style="33" bestFit="1" customWidth="1"/>
    <col min="8954" max="9196" width="9.109375" style="33"/>
    <col min="9197" max="9197" width="4.33203125" style="33" customWidth="1"/>
    <col min="9198" max="9198" width="5.33203125" style="33" customWidth="1"/>
    <col min="9199" max="9199" width="50.88671875" style="33" customWidth="1"/>
    <col min="9200" max="9200" width="11.88671875" style="33" customWidth="1"/>
    <col min="9201" max="9201" width="9.44140625" style="33" customWidth="1"/>
    <col min="9202" max="9202" width="9.33203125" style="33" customWidth="1"/>
    <col min="9203" max="9203" width="9.5546875" style="33" customWidth="1"/>
    <col min="9204" max="9204" width="9.6640625" style="33" bestFit="1" customWidth="1"/>
    <col min="9205" max="9205" width="9.88671875" style="33" bestFit="1" customWidth="1"/>
    <col min="9206" max="9206" width="10.44140625" style="33" bestFit="1" customWidth="1"/>
    <col min="9207" max="9207" width="10.33203125" style="33" customWidth="1"/>
    <col min="9208" max="9208" width="13.88671875" style="33" customWidth="1"/>
    <col min="9209" max="9209" width="10.5546875" style="33" bestFit="1" customWidth="1"/>
    <col min="9210" max="9452" width="9.109375" style="33"/>
    <col min="9453" max="9453" width="4.33203125" style="33" customWidth="1"/>
    <col min="9454" max="9454" width="5.33203125" style="33" customWidth="1"/>
    <col min="9455" max="9455" width="50.88671875" style="33" customWidth="1"/>
    <col min="9456" max="9456" width="11.88671875" style="33" customWidth="1"/>
    <col min="9457" max="9457" width="9.44140625" style="33" customWidth="1"/>
    <col min="9458" max="9458" width="9.33203125" style="33" customWidth="1"/>
    <col min="9459" max="9459" width="9.5546875" style="33" customWidth="1"/>
    <col min="9460" max="9460" width="9.6640625" style="33" bestFit="1" customWidth="1"/>
    <col min="9461" max="9461" width="9.88671875" style="33" bestFit="1" customWidth="1"/>
    <col min="9462" max="9462" width="10.44140625" style="33" bestFit="1" customWidth="1"/>
    <col min="9463" max="9463" width="10.33203125" style="33" customWidth="1"/>
    <col min="9464" max="9464" width="13.88671875" style="33" customWidth="1"/>
    <col min="9465" max="9465" width="10.5546875" style="33" bestFit="1" customWidth="1"/>
    <col min="9466" max="9708" width="9.109375" style="33"/>
    <col min="9709" max="9709" width="4.33203125" style="33" customWidth="1"/>
    <col min="9710" max="9710" width="5.33203125" style="33" customWidth="1"/>
    <col min="9711" max="9711" width="50.88671875" style="33" customWidth="1"/>
    <col min="9712" max="9712" width="11.88671875" style="33" customWidth="1"/>
    <col min="9713" max="9713" width="9.44140625" style="33" customWidth="1"/>
    <col min="9714" max="9714" width="9.33203125" style="33" customWidth="1"/>
    <col min="9715" max="9715" width="9.5546875" style="33" customWidth="1"/>
    <col min="9716" max="9716" width="9.6640625" style="33" bestFit="1" customWidth="1"/>
    <col min="9717" max="9717" width="9.88671875" style="33" bestFit="1" customWidth="1"/>
    <col min="9718" max="9718" width="10.44140625" style="33" bestFit="1" customWidth="1"/>
    <col min="9719" max="9719" width="10.33203125" style="33" customWidth="1"/>
    <col min="9720" max="9720" width="13.88671875" style="33" customWidth="1"/>
    <col min="9721" max="9721" width="10.5546875" style="33" bestFit="1" customWidth="1"/>
    <col min="9722" max="9964" width="9.109375" style="33"/>
    <col min="9965" max="9965" width="4.33203125" style="33" customWidth="1"/>
    <col min="9966" max="9966" width="5.33203125" style="33" customWidth="1"/>
    <col min="9967" max="9967" width="50.88671875" style="33" customWidth="1"/>
    <col min="9968" max="9968" width="11.88671875" style="33" customWidth="1"/>
    <col min="9969" max="9969" width="9.44140625" style="33" customWidth="1"/>
    <col min="9970" max="9970" width="9.33203125" style="33" customWidth="1"/>
    <col min="9971" max="9971" width="9.5546875" style="33" customWidth="1"/>
    <col min="9972" max="9972" width="9.6640625" style="33" bestFit="1" customWidth="1"/>
    <col min="9973" max="9973" width="9.88671875" style="33" bestFit="1" customWidth="1"/>
    <col min="9974" max="9974" width="10.44140625" style="33" bestFit="1" customWidth="1"/>
    <col min="9975" max="9975" width="10.33203125" style="33" customWidth="1"/>
    <col min="9976" max="9976" width="13.88671875" style="33" customWidth="1"/>
    <col min="9977" max="9977" width="10.5546875" style="33" bestFit="1" customWidth="1"/>
    <col min="9978" max="10220" width="9.109375" style="33"/>
    <col min="10221" max="10221" width="4.33203125" style="33" customWidth="1"/>
    <col min="10222" max="10222" width="5.33203125" style="33" customWidth="1"/>
    <col min="10223" max="10223" width="50.88671875" style="33" customWidth="1"/>
    <col min="10224" max="10224" width="11.88671875" style="33" customWidth="1"/>
    <col min="10225" max="10225" width="9.44140625" style="33" customWidth="1"/>
    <col min="10226" max="10226" width="9.33203125" style="33" customWidth="1"/>
    <col min="10227" max="10227" width="9.5546875" style="33" customWidth="1"/>
    <col min="10228" max="10228" width="9.6640625" style="33" bestFit="1" customWidth="1"/>
    <col min="10229" max="10229" width="9.88671875" style="33" bestFit="1" customWidth="1"/>
    <col min="10230" max="10230" width="10.44140625" style="33" bestFit="1" customWidth="1"/>
    <col min="10231" max="10231" width="10.33203125" style="33" customWidth="1"/>
    <col min="10232" max="10232" width="13.88671875" style="33" customWidth="1"/>
    <col min="10233" max="10233" width="10.5546875" style="33" bestFit="1" customWidth="1"/>
    <col min="10234" max="10476" width="9.109375" style="33"/>
    <col min="10477" max="10477" width="4.33203125" style="33" customWidth="1"/>
    <col min="10478" max="10478" width="5.33203125" style="33" customWidth="1"/>
    <col min="10479" max="10479" width="50.88671875" style="33" customWidth="1"/>
    <col min="10480" max="10480" width="11.88671875" style="33" customWidth="1"/>
    <col min="10481" max="10481" width="9.44140625" style="33" customWidth="1"/>
    <col min="10482" max="10482" width="9.33203125" style="33" customWidth="1"/>
    <col min="10483" max="10483" width="9.5546875" style="33" customWidth="1"/>
    <col min="10484" max="10484" width="9.6640625" style="33" bestFit="1" customWidth="1"/>
    <col min="10485" max="10485" width="9.88671875" style="33" bestFit="1" customWidth="1"/>
    <col min="10486" max="10486" width="10.44140625" style="33" bestFit="1" customWidth="1"/>
    <col min="10487" max="10487" width="10.33203125" style="33" customWidth="1"/>
    <col min="10488" max="10488" width="13.88671875" style="33" customWidth="1"/>
    <col min="10489" max="10489" width="10.5546875" style="33" bestFit="1" customWidth="1"/>
    <col min="10490" max="10732" width="9.109375" style="33"/>
    <col min="10733" max="10733" width="4.33203125" style="33" customWidth="1"/>
    <col min="10734" max="10734" width="5.33203125" style="33" customWidth="1"/>
    <col min="10735" max="10735" width="50.88671875" style="33" customWidth="1"/>
    <col min="10736" max="10736" width="11.88671875" style="33" customWidth="1"/>
    <col min="10737" max="10737" width="9.44140625" style="33" customWidth="1"/>
    <col min="10738" max="10738" width="9.33203125" style="33" customWidth="1"/>
    <col min="10739" max="10739" width="9.5546875" style="33" customWidth="1"/>
    <col min="10740" max="10740" width="9.6640625" style="33" bestFit="1" customWidth="1"/>
    <col min="10741" max="10741" width="9.88671875" style="33" bestFit="1" customWidth="1"/>
    <col min="10742" max="10742" width="10.44140625" style="33" bestFit="1" customWidth="1"/>
    <col min="10743" max="10743" width="10.33203125" style="33" customWidth="1"/>
    <col min="10744" max="10744" width="13.88671875" style="33" customWidth="1"/>
    <col min="10745" max="10745" width="10.5546875" style="33" bestFit="1" customWidth="1"/>
    <col min="10746" max="10988" width="9.109375" style="33"/>
    <col min="10989" max="10989" width="4.33203125" style="33" customWidth="1"/>
    <col min="10990" max="10990" width="5.33203125" style="33" customWidth="1"/>
    <col min="10991" max="10991" width="50.88671875" style="33" customWidth="1"/>
    <col min="10992" max="10992" width="11.88671875" style="33" customWidth="1"/>
    <col min="10993" max="10993" width="9.44140625" style="33" customWidth="1"/>
    <col min="10994" max="10994" width="9.33203125" style="33" customWidth="1"/>
    <col min="10995" max="10995" width="9.5546875" style="33" customWidth="1"/>
    <col min="10996" max="10996" width="9.6640625" style="33" bestFit="1" customWidth="1"/>
    <col min="10997" max="10997" width="9.88671875" style="33" bestFit="1" customWidth="1"/>
    <col min="10998" max="10998" width="10.44140625" style="33" bestFit="1" customWidth="1"/>
    <col min="10999" max="10999" width="10.33203125" style="33" customWidth="1"/>
    <col min="11000" max="11000" width="13.88671875" style="33" customWidth="1"/>
    <col min="11001" max="11001" width="10.5546875" style="33" bestFit="1" customWidth="1"/>
    <col min="11002" max="11244" width="9.109375" style="33"/>
    <col min="11245" max="11245" width="4.33203125" style="33" customWidth="1"/>
    <col min="11246" max="11246" width="5.33203125" style="33" customWidth="1"/>
    <col min="11247" max="11247" width="50.88671875" style="33" customWidth="1"/>
    <col min="11248" max="11248" width="11.88671875" style="33" customWidth="1"/>
    <col min="11249" max="11249" width="9.44140625" style="33" customWidth="1"/>
    <col min="11250" max="11250" width="9.33203125" style="33" customWidth="1"/>
    <col min="11251" max="11251" width="9.5546875" style="33" customWidth="1"/>
    <col min="11252" max="11252" width="9.6640625" style="33" bestFit="1" customWidth="1"/>
    <col min="11253" max="11253" width="9.88671875" style="33" bestFit="1" customWidth="1"/>
    <col min="11254" max="11254" width="10.44140625" style="33" bestFit="1" customWidth="1"/>
    <col min="11255" max="11255" width="10.33203125" style="33" customWidth="1"/>
    <col min="11256" max="11256" width="13.88671875" style="33" customWidth="1"/>
    <col min="11257" max="11257" width="10.5546875" style="33" bestFit="1" customWidth="1"/>
    <col min="11258" max="11500" width="9.109375" style="33"/>
    <col min="11501" max="11501" width="4.33203125" style="33" customWidth="1"/>
    <col min="11502" max="11502" width="5.33203125" style="33" customWidth="1"/>
    <col min="11503" max="11503" width="50.88671875" style="33" customWidth="1"/>
    <col min="11504" max="11504" width="11.88671875" style="33" customWidth="1"/>
    <col min="11505" max="11505" width="9.44140625" style="33" customWidth="1"/>
    <col min="11506" max="11506" width="9.33203125" style="33" customWidth="1"/>
    <col min="11507" max="11507" width="9.5546875" style="33" customWidth="1"/>
    <col min="11508" max="11508" width="9.6640625" style="33" bestFit="1" customWidth="1"/>
    <col min="11509" max="11509" width="9.88671875" style="33" bestFit="1" customWidth="1"/>
    <col min="11510" max="11510" width="10.44140625" style="33" bestFit="1" customWidth="1"/>
    <col min="11511" max="11511" width="10.33203125" style="33" customWidth="1"/>
    <col min="11512" max="11512" width="13.88671875" style="33" customWidth="1"/>
    <col min="11513" max="11513" width="10.5546875" style="33" bestFit="1" customWidth="1"/>
    <col min="11514" max="11756" width="9.109375" style="33"/>
    <col min="11757" max="11757" width="4.33203125" style="33" customWidth="1"/>
    <col min="11758" max="11758" width="5.33203125" style="33" customWidth="1"/>
    <col min="11759" max="11759" width="50.88671875" style="33" customWidth="1"/>
    <col min="11760" max="11760" width="11.88671875" style="33" customWidth="1"/>
    <col min="11761" max="11761" width="9.44140625" style="33" customWidth="1"/>
    <col min="11762" max="11762" width="9.33203125" style="33" customWidth="1"/>
    <col min="11763" max="11763" width="9.5546875" style="33" customWidth="1"/>
    <col min="11764" max="11764" width="9.6640625" style="33" bestFit="1" customWidth="1"/>
    <col min="11765" max="11765" width="9.88671875" style="33" bestFit="1" customWidth="1"/>
    <col min="11766" max="11766" width="10.44140625" style="33" bestFit="1" customWidth="1"/>
    <col min="11767" max="11767" width="10.33203125" style="33" customWidth="1"/>
    <col min="11768" max="11768" width="13.88671875" style="33" customWidth="1"/>
    <col min="11769" max="11769" width="10.5546875" style="33" bestFit="1" customWidth="1"/>
    <col min="11770" max="12012" width="9.109375" style="33"/>
    <col min="12013" max="12013" width="4.33203125" style="33" customWidth="1"/>
    <col min="12014" max="12014" width="5.33203125" style="33" customWidth="1"/>
    <col min="12015" max="12015" width="50.88671875" style="33" customWidth="1"/>
    <col min="12016" max="12016" width="11.88671875" style="33" customWidth="1"/>
    <col min="12017" max="12017" width="9.44140625" style="33" customWidth="1"/>
    <col min="12018" max="12018" width="9.33203125" style="33" customWidth="1"/>
    <col min="12019" max="12019" width="9.5546875" style="33" customWidth="1"/>
    <col min="12020" max="12020" width="9.6640625" style="33" bestFit="1" customWidth="1"/>
    <col min="12021" max="12021" width="9.88671875" style="33" bestFit="1" customWidth="1"/>
    <col min="12022" max="12022" width="10.44140625" style="33" bestFit="1" customWidth="1"/>
    <col min="12023" max="12023" width="10.33203125" style="33" customWidth="1"/>
    <col min="12024" max="12024" width="13.88671875" style="33" customWidth="1"/>
    <col min="12025" max="12025" width="10.5546875" style="33" bestFit="1" customWidth="1"/>
    <col min="12026" max="12268" width="9.109375" style="33"/>
    <col min="12269" max="12269" width="4.33203125" style="33" customWidth="1"/>
    <col min="12270" max="12270" width="5.33203125" style="33" customWidth="1"/>
    <col min="12271" max="12271" width="50.88671875" style="33" customWidth="1"/>
    <col min="12272" max="12272" width="11.88671875" style="33" customWidth="1"/>
    <col min="12273" max="12273" width="9.44140625" style="33" customWidth="1"/>
    <col min="12274" max="12274" width="9.33203125" style="33" customWidth="1"/>
    <col min="12275" max="12275" width="9.5546875" style="33" customWidth="1"/>
    <col min="12276" max="12276" width="9.6640625" style="33" bestFit="1" customWidth="1"/>
    <col min="12277" max="12277" width="9.88671875" style="33" bestFit="1" customWidth="1"/>
    <col min="12278" max="12278" width="10.44140625" style="33" bestFit="1" customWidth="1"/>
    <col min="12279" max="12279" width="10.33203125" style="33" customWidth="1"/>
    <col min="12280" max="12280" width="13.88671875" style="33" customWidth="1"/>
    <col min="12281" max="12281" width="10.5546875" style="33" bestFit="1" customWidth="1"/>
    <col min="12282" max="12524" width="9.109375" style="33"/>
    <col min="12525" max="12525" width="4.33203125" style="33" customWidth="1"/>
    <col min="12526" max="12526" width="5.33203125" style="33" customWidth="1"/>
    <col min="12527" max="12527" width="50.88671875" style="33" customWidth="1"/>
    <col min="12528" max="12528" width="11.88671875" style="33" customWidth="1"/>
    <col min="12529" max="12529" width="9.44140625" style="33" customWidth="1"/>
    <col min="12530" max="12530" width="9.33203125" style="33" customWidth="1"/>
    <col min="12531" max="12531" width="9.5546875" style="33" customWidth="1"/>
    <col min="12532" max="12532" width="9.6640625" style="33" bestFit="1" customWidth="1"/>
    <col min="12533" max="12533" width="9.88671875" style="33" bestFit="1" customWidth="1"/>
    <col min="12534" max="12534" width="10.44140625" style="33" bestFit="1" customWidth="1"/>
    <col min="12535" max="12535" width="10.33203125" style="33" customWidth="1"/>
    <col min="12536" max="12536" width="13.88671875" style="33" customWidth="1"/>
    <col min="12537" max="12537" width="10.5546875" style="33" bestFit="1" customWidth="1"/>
    <col min="12538" max="12780" width="9.109375" style="33"/>
    <col min="12781" max="12781" width="4.33203125" style="33" customWidth="1"/>
    <col min="12782" max="12782" width="5.33203125" style="33" customWidth="1"/>
    <col min="12783" max="12783" width="50.88671875" style="33" customWidth="1"/>
    <col min="12784" max="12784" width="11.88671875" style="33" customWidth="1"/>
    <col min="12785" max="12785" width="9.44140625" style="33" customWidth="1"/>
    <col min="12786" max="12786" width="9.33203125" style="33" customWidth="1"/>
    <col min="12787" max="12787" width="9.5546875" style="33" customWidth="1"/>
    <col min="12788" max="12788" width="9.6640625" style="33" bestFit="1" customWidth="1"/>
    <col min="12789" max="12789" width="9.88671875" style="33" bestFit="1" customWidth="1"/>
    <col min="12790" max="12790" width="10.44140625" style="33" bestFit="1" customWidth="1"/>
    <col min="12791" max="12791" width="10.33203125" style="33" customWidth="1"/>
    <col min="12792" max="12792" width="13.88671875" style="33" customWidth="1"/>
    <col min="12793" max="12793" width="10.5546875" style="33" bestFit="1" customWidth="1"/>
    <col min="12794" max="13036" width="9.109375" style="33"/>
    <col min="13037" max="13037" width="4.33203125" style="33" customWidth="1"/>
    <col min="13038" max="13038" width="5.33203125" style="33" customWidth="1"/>
    <col min="13039" max="13039" width="50.88671875" style="33" customWidth="1"/>
    <col min="13040" max="13040" width="11.88671875" style="33" customWidth="1"/>
    <col min="13041" max="13041" width="9.44140625" style="33" customWidth="1"/>
    <col min="13042" max="13042" width="9.33203125" style="33" customWidth="1"/>
    <col min="13043" max="13043" width="9.5546875" style="33" customWidth="1"/>
    <col min="13044" max="13044" width="9.6640625" style="33" bestFit="1" customWidth="1"/>
    <col min="13045" max="13045" width="9.88671875" style="33" bestFit="1" customWidth="1"/>
    <col min="13046" max="13046" width="10.44140625" style="33" bestFit="1" customWidth="1"/>
    <col min="13047" max="13047" width="10.33203125" style="33" customWidth="1"/>
    <col min="13048" max="13048" width="13.88671875" style="33" customWidth="1"/>
    <col min="13049" max="13049" width="10.5546875" style="33" bestFit="1" customWidth="1"/>
    <col min="13050" max="13292" width="9.109375" style="33"/>
    <col min="13293" max="13293" width="4.33203125" style="33" customWidth="1"/>
    <col min="13294" max="13294" width="5.33203125" style="33" customWidth="1"/>
    <col min="13295" max="13295" width="50.88671875" style="33" customWidth="1"/>
    <col min="13296" max="13296" width="11.88671875" style="33" customWidth="1"/>
    <col min="13297" max="13297" width="9.44140625" style="33" customWidth="1"/>
    <col min="13298" max="13298" width="9.33203125" style="33" customWidth="1"/>
    <col min="13299" max="13299" width="9.5546875" style="33" customWidth="1"/>
    <col min="13300" max="13300" width="9.6640625" style="33" bestFit="1" customWidth="1"/>
    <col min="13301" max="13301" width="9.88671875" style="33" bestFit="1" customWidth="1"/>
    <col min="13302" max="13302" width="10.44140625" style="33" bestFit="1" customWidth="1"/>
    <col min="13303" max="13303" width="10.33203125" style="33" customWidth="1"/>
    <col min="13304" max="13304" width="13.88671875" style="33" customWidth="1"/>
    <col min="13305" max="13305" width="10.5546875" style="33" bestFit="1" customWidth="1"/>
    <col min="13306" max="13548" width="9.109375" style="33"/>
    <col min="13549" max="13549" width="4.33203125" style="33" customWidth="1"/>
    <col min="13550" max="13550" width="5.33203125" style="33" customWidth="1"/>
    <col min="13551" max="13551" width="50.88671875" style="33" customWidth="1"/>
    <col min="13552" max="13552" width="11.88671875" style="33" customWidth="1"/>
    <col min="13553" max="13553" width="9.44140625" style="33" customWidth="1"/>
    <col min="13554" max="13554" width="9.33203125" style="33" customWidth="1"/>
    <col min="13555" max="13555" width="9.5546875" style="33" customWidth="1"/>
    <col min="13556" max="13556" width="9.6640625" style="33" bestFit="1" customWidth="1"/>
    <col min="13557" max="13557" width="9.88671875" style="33" bestFit="1" customWidth="1"/>
    <col min="13558" max="13558" width="10.44140625" style="33" bestFit="1" customWidth="1"/>
    <col min="13559" max="13559" width="10.33203125" style="33" customWidth="1"/>
    <col min="13560" max="13560" width="13.88671875" style="33" customWidth="1"/>
    <col min="13561" max="13561" width="10.5546875" style="33" bestFit="1" customWidth="1"/>
    <col min="13562" max="13804" width="9.109375" style="33"/>
    <col min="13805" max="13805" width="4.33203125" style="33" customWidth="1"/>
    <col min="13806" max="13806" width="5.33203125" style="33" customWidth="1"/>
    <col min="13807" max="13807" width="50.88671875" style="33" customWidth="1"/>
    <col min="13808" max="13808" width="11.88671875" style="33" customWidth="1"/>
    <col min="13809" max="13809" width="9.44140625" style="33" customWidth="1"/>
    <col min="13810" max="13810" width="9.33203125" style="33" customWidth="1"/>
    <col min="13811" max="13811" width="9.5546875" style="33" customWidth="1"/>
    <col min="13812" max="13812" width="9.6640625" style="33" bestFit="1" customWidth="1"/>
    <col min="13813" max="13813" width="9.88671875" style="33" bestFit="1" customWidth="1"/>
    <col min="13814" max="13814" width="10.44140625" style="33" bestFit="1" customWidth="1"/>
    <col min="13815" max="13815" width="10.33203125" style="33" customWidth="1"/>
    <col min="13816" max="13816" width="13.88671875" style="33" customWidth="1"/>
    <col min="13817" max="13817" width="10.5546875" style="33" bestFit="1" customWidth="1"/>
    <col min="13818" max="14060" width="9.109375" style="33"/>
    <col min="14061" max="14061" width="4.33203125" style="33" customWidth="1"/>
    <col min="14062" max="14062" width="5.33203125" style="33" customWidth="1"/>
    <col min="14063" max="14063" width="50.88671875" style="33" customWidth="1"/>
    <col min="14064" max="14064" width="11.88671875" style="33" customWidth="1"/>
    <col min="14065" max="14065" width="9.44140625" style="33" customWidth="1"/>
    <col min="14066" max="14066" width="9.33203125" style="33" customWidth="1"/>
    <col min="14067" max="14067" width="9.5546875" style="33" customWidth="1"/>
    <col min="14068" max="14068" width="9.6640625" style="33" bestFit="1" customWidth="1"/>
    <col min="14069" max="14069" width="9.88671875" style="33" bestFit="1" customWidth="1"/>
    <col min="14070" max="14070" width="10.44140625" style="33" bestFit="1" customWidth="1"/>
    <col min="14071" max="14071" width="10.33203125" style="33" customWidth="1"/>
    <col min="14072" max="14072" width="13.88671875" style="33" customWidth="1"/>
    <col min="14073" max="14073" width="10.5546875" style="33" bestFit="1" customWidth="1"/>
    <col min="14074" max="14316" width="9.109375" style="33"/>
    <col min="14317" max="14317" width="4.33203125" style="33" customWidth="1"/>
    <col min="14318" max="14318" width="5.33203125" style="33" customWidth="1"/>
    <col min="14319" max="14319" width="50.88671875" style="33" customWidth="1"/>
    <col min="14320" max="14320" width="11.88671875" style="33" customWidth="1"/>
    <col min="14321" max="14321" width="9.44140625" style="33" customWidth="1"/>
    <col min="14322" max="14322" width="9.33203125" style="33" customWidth="1"/>
    <col min="14323" max="14323" width="9.5546875" style="33" customWidth="1"/>
    <col min="14324" max="14324" width="9.6640625" style="33" bestFit="1" customWidth="1"/>
    <col min="14325" max="14325" width="9.88671875" style="33" bestFit="1" customWidth="1"/>
    <col min="14326" max="14326" width="10.44140625" style="33" bestFit="1" customWidth="1"/>
    <col min="14327" max="14327" width="10.33203125" style="33" customWidth="1"/>
    <col min="14328" max="14328" width="13.88671875" style="33" customWidth="1"/>
    <col min="14329" max="14329" width="10.5546875" style="33" bestFit="1" customWidth="1"/>
    <col min="14330" max="14572" width="9.109375" style="33"/>
    <col min="14573" max="14573" width="4.33203125" style="33" customWidth="1"/>
    <col min="14574" max="14574" width="5.33203125" style="33" customWidth="1"/>
    <col min="14575" max="14575" width="50.88671875" style="33" customWidth="1"/>
    <col min="14576" max="14576" width="11.88671875" style="33" customWidth="1"/>
    <col min="14577" max="14577" width="9.44140625" style="33" customWidth="1"/>
    <col min="14578" max="14578" width="9.33203125" style="33" customWidth="1"/>
    <col min="14579" max="14579" width="9.5546875" style="33" customWidth="1"/>
    <col min="14580" max="14580" width="9.6640625" style="33" bestFit="1" customWidth="1"/>
    <col min="14581" max="14581" width="9.88671875" style="33" bestFit="1" customWidth="1"/>
    <col min="14582" max="14582" width="10.44140625" style="33" bestFit="1" customWidth="1"/>
    <col min="14583" max="14583" width="10.33203125" style="33" customWidth="1"/>
    <col min="14584" max="14584" width="13.88671875" style="33" customWidth="1"/>
    <col min="14585" max="14585" width="10.5546875" style="33" bestFit="1" customWidth="1"/>
    <col min="14586" max="14828" width="9.109375" style="33"/>
    <col min="14829" max="14829" width="4.33203125" style="33" customWidth="1"/>
    <col min="14830" max="14830" width="5.33203125" style="33" customWidth="1"/>
    <col min="14831" max="14831" width="50.88671875" style="33" customWidth="1"/>
    <col min="14832" max="14832" width="11.88671875" style="33" customWidth="1"/>
    <col min="14833" max="14833" width="9.44140625" style="33" customWidth="1"/>
    <col min="14834" max="14834" width="9.33203125" style="33" customWidth="1"/>
    <col min="14835" max="14835" width="9.5546875" style="33" customWidth="1"/>
    <col min="14836" max="14836" width="9.6640625" style="33" bestFit="1" customWidth="1"/>
    <col min="14837" max="14837" width="9.88671875" style="33" bestFit="1" customWidth="1"/>
    <col min="14838" max="14838" width="10.44140625" style="33" bestFit="1" customWidth="1"/>
    <col min="14839" max="14839" width="10.33203125" style="33" customWidth="1"/>
    <col min="14840" max="14840" width="13.88671875" style="33" customWidth="1"/>
    <col min="14841" max="14841" width="10.5546875" style="33" bestFit="1" customWidth="1"/>
    <col min="14842" max="15084" width="9.109375" style="33"/>
    <col min="15085" max="15085" width="4.33203125" style="33" customWidth="1"/>
    <col min="15086" max="15086" width="5.33203125" style="33" customWidth="1"/>
    <col min="15087" max="15087" width="50.88671875" style="33" customWidth="1"/>
    <col min="15088" max="15088" width="11.88671875" style="33" customWidth="1"/>
    <col min="15089" max="15089" width="9.44140625" style="33" customWidth="1"/>
    <col min="15090" max="15090" width="9.33203125" style="33" customWidth="1"/>
    <col min="15091" max="15091" width="9.5546875" style="33" customWidth="1"/>
    <col min="15092" max="15092" width="9.6640625" style="33" bestFit="1" customWidth="1"/>
    <col min="15093" max="15093" width="9.88671875" style="33" bestFit="1" customWidth="1"/>
    <col min="15094" max="15094" width="10.44140625" style="33" bestFit="1" customWidth="1"/>
    <col min="15095" max="15095" width="10.33203125" style="33" customWidth="1"/>
    <col min="15096" max="15096" width="13.88671875" style="33" customWidth="1"/>
    <col min="15097" max="15097" width="10.5546875" style="33" bestFit="1" customWidth="1"/>
    <col min="15098" max="15340" width="9.109375" style="33"/>
    <col min="15341" max="15341" width="4.33203125" style="33" customWidth="1"/>
    <col min="15342" max="15342" width="5.33203125" style="33" customWidth="1"/>
    <col min="15343" max="15343" width="50.88671875" style="33" customWidth="1"/>
    <col min="15344" max="15344" width="11.88671875" style="33" customWidth="1"/>
    <col min="15345" max="15345" width="9.44140625" style="33" customWidth="1"/>
    <col min="15346" max="15346" width="9.33203125" style="33" customWidth="1"/>
    <col min="15347" max="15347" width="9.5546875" style="33" customWidth="1"/>
    <col min="15348" max="15348" width="9.6640625" style="33" bestFit="1" customWidth="1"/>
    <col min="15349" max="15349" width="9.88671875" style="33" bestFit="1" customWidth="1"/>
    <col min="15350" max="15350" width="10.44140625" style="33" bestFit="1" customWidth="1"/>
    <col min="15351" max="15351" width="10.33203125" style="33" customWidth="1"/>
    <col min="15352" max="15352" width="13.88671875" style="33" customWidth="1"/>
    <col min="15353" max="15353" width="10.5546875" style="33" bestFit="1" customWidth="1"/>
    <col min="15354" max="15596" width="9.109375" style="33"/>
    <col min="15597" max="15597" width="4.33203125" style="33" customWidth="1"/>
    <col min="15598" max="15598" width="5.33203125" style="33" customWidth="1"/>
    <col min="15599" max="15599" width="50.88671875" style="33" customWidth="1"/>
    <col min="15600" max="15600" width="11.88671875" style="33" customWidth="1"/>
    <col min="15601" max="15601" width="9.44140625" style="33" customWidth="1"/>
    <col min="15602" max="15602" width="9.33203125" style="33" customWidth="1"/>
    <col min="15603" max="15603" width="9.5546875" style="33" customWidth="1"/>
    <col min="15604" max="15604" width="9.6640625" style="33" bestFit="1" customWidth="1"/>
    <col min="15605" max="15605" width="9.88671875" style="33" bestFit="1" customWidth="1"/>
    <col min="15606" max="15606" width="10.44140625" style="33" bestFit="1" customWidth="1"/>
    <col min="15607" max="15607" width="10.33203125" style="33" customWidth="1"/>
    <col min="15608" max="15608" width="13.88671875" style="33" customWidth="1"/>
    <col min="15609" max="15609" width="10.5546875" style="33" bestFit="1" customWidth="1"/>
    <col min="15610" max="15852" width="9.109375" style="33"/>
    <col min="15853" max="15853" width="4.33203125" style="33" customWidth="1"/>
    <col min="15854" max="15854" width="5.33203125" style="33" customWidth="1"/>
    <col min="15855" max="15855" width="50.88671875" style="33" customWidth="1"/>
    <col min="15856" max="15856" width="11.88671875" style="33" customWidth="1"/>
    <col min="15857" max="15857" width="9.44140625" style="33" customWidth="1"/>
    <col min="15858" max="15858" width="9.33203125" style="33" customWidth="1"/>
    <col min="15859" max="15859" width="9.5546875" style="33" customWidth="1"/>
    <col min="15860" max="15860" width="9.6640625" style="33" bestFit="1" customWidth="1"/>
    <col min="15861" max="15861" width="9.88671875" style="33" bestFit="1" customWidth="1"/>
    <col min="15862" max="15862" width="10.44140625" style="33" bestFit="1" customWidth="1"/>
    <col min="15863" max="15863" width="10.33203125" style="33" customWidth="1"/>
    <col min="15864" max="15864" width="13.88671875" style="33" customWidth="1"/>
    <col min="15865" max="15865" width="10.5546875" style="33" bestFit="1" customWidth="1"/>
    <col min="15866" max="16108" width="9.109375" style="33"/>
    <col min="16109" max="16109" width="4.33203125" style="33" customWidth="1"/>
    <col min="16110" max="16110" width="5.33203125" style="33" customWidth="1"/>
    <col min="16111" max="16111" width="50.88671875" style="33" customWidth="1"/>
    <col min="16112" max="16112" width="11.88671875" style="33" customWidth="1"/>
    <col min="16113" max="16113" width="9.44140625" style="33" customWidth="1"/>
    <col min="16114" max="16114" width="9.33203125" style="33" customWidth="1"/>
    <col min="16115" max="16115" width="9.5546875" style="33" customWidth="1"/>
    <col min="16116" max="16116" width="9.6640625" style="33" bestFit="1" customWidth="1"/>
    <col min="16117" max="16117" width="9.88671875" style="33" bestFit="1" customWidth="1"/>
    <col min="16118" max="16118" width="10.44140625" style="33" bestFit="1" customWidth="1"/>
    <col min="16119" max="16119" width="10.33203125" style="33" customWidth="1"/>
    <col min="16120" max="16120" width="13.88671875" style="33" customWidth="1"/>
    <col min="16121" max="16121" width="10.5546875" style="33" bestFit="1" customWidth="1"/>
    <col min="16122" max="16384" width="9.109375" style="33"/>
  </cols>
  <sheetData>
    <row r="1" spans="2:14" x14ac:dyDescent="0.2">
      <c r="B1" s="35"/>
      <c r="C1" s="36"/>
      <c r="D1" s="36"/>
      <c r="E1" s="36"/>
      <c r="F1" s="36"/>
      <c r="G1" s="36"/>
      <c r="H1" s="36"/>
      <c r="I1" s="36"/>
      <c r="J1" s="36"/>
      <c r="K1" s="36"/>
      <c r="L1" s="36"/>
      <c r="M1" s="36"/>
      <c r="N1" s="36"/>
    </row>
    <row r="2" spans="2:14" ht="18" customHeight="1" x14ac:dyDescent="0.2">
      <c r="B2" s="38"/>
      <c r="C2" s="39"/>
      <c r="D2" s="40" t="str">
        <f ca="1">VLOOKUP("d-001",rngTranslations,2,FALSE)&amp;" III.3 - "&amp;UPPER(VLOOKUP("d-002",rngTranslations,2,FALSE)&amp;" - "&amp;VLOOKUP(rngInstanceID,ListInstances,rngLanguageIndex+1,FALSE)&amp;" - "&amp;VLOOKUP("d-003",rngTranslations,2,FALSE))</f>
        <v>Tableau III.3 - REGROUPEMENT ÉCONOMIQUE - PRÉCLÔTURE 2021 - DÉPENSES</v>
      </c>
      <c r="E2" s="40"/>
      <c r="F2" s="40"/>
      <c r="G2" s="40"/>
      <c r="H2" s="40"/>
      <c r="I2" s="40"/>
      <c r="J2" s="40"/>
      <c r="K2" s="41"/>
      <c r="L2" s="41"/>
      <c r="M2" s="41"/>
      <c r="N2" s="41"/>
    </row>
    <row r="3" spans="2:14" x14ac:dyDescent="0.2">
      <c r="B3" s="42"/>
      <c r="C3" s="43"/>
      <c r="D3" s="40" t="str">
        <f ca="1">VLOOKUP("d-005",rngTranslations,2,FALSE)</f>
        <v>(milliers EUR)</v>
      </c>
      <c r="E3" s="43"/>
      <c r="F3" s="41"/>
      <c r="H3" s="41"/>
      <c r="I3" s="41"/>
      <c r="J3" s="41"/>
      <c r="K3" s="41"/>
      <c r="L3" s="41"/>
      <c r="M3" s="41"/>
      <c r="N3" s="41"/>
    </row>
    <row r="4" spans="2:14" ht="10.199999999999999" thickBot="1" x14ac:dyDescent="0.25">
      <c r="B4" s="42"/>
      <c r="C4" s="45"/>
      <c r="D4" s="46"/>
      <c r="E4" s="47"/>
      <c r="F4" s="48"/>
      <c r="G4" s="48"/>
      <c r="H4" s="48"/>
      <c r="I4" s="48"/>
      <c r="J4" s="48"/>
      <c r="K4" s="48"/>
      <c r="L4" s="48"/>
      <c r="M4" s="48"/>
      <c r="N4" s="48"/>
    </row>
    <row r="5" spans="2:14" ht="29.4" thickBot="1" x14ac:dyDescent="0.25">
      <c r="B5" s="49"/>
      <c r="C5" s="50" t="str">
        <f ca="1">VLOOKUP("d-007",rngTranslations,2,FALSE)</f>
        <v>Code éco.</v>
      </c>
      <c r="D5" s="99" t="str">
        <f ca="1">VLOOKUP("d-006",rngTranslations,2,FALSE)</f>
        <v>Description</v>
      </c>
      <c r="E5" s="51" t="str">
        <f ca="1">VLOOKUP(E6,Translations!$B:$C,2,FALSE)</f>
        <v>Pouvoir fédéral</v>
      </c>
      <c r="F5" s="51" t="str">
        <f ca="1">VLOOKUP(F6,Translations!$B:$C,2,FALSE)</f>
        <v>Communauté flamande</v>
      </c>
      <c r="G5" s="51" t="str">
        <f ca="1">VLOOKUP(G6,Translations!$B:$C,2,FALSE)</f>
        <v>Communauté française</v>
      </c>
      <c r="H5" s="51" t="str">
        <f ca="1">VLOOKUP(H6,Translations!$B:$C,2,FALSE)</f>
        <v>Communauté germanophone</v>
      </c>
      <c r="I5" s="51" t="str">
        <f ca="1">VLOOKUP(I6,Translations!$B:$C,2,FALSE)</f>
        <v>Région wallonne</v>
      </c>
      <c r="J5" s="51" t="str">
        <f ca="1">VLOOKUP(J6,Translations!$B:$C,2,FALSE)</f>
        <v>Région de Bruxelles-Capitale</v>
      </c>
      <c r="K5" s="51" t="str">
        <f ca="1">VLOOKUP(K6,Translations!$B:$C,2,FALSE)</f>
        <v>Commission communautaire française</v>
      </c>
      <c r="L5" s="51" t="str">
        <f ca="1">VLOOKUP(L6,Translations!$B:$C,2,FALSE)</f>
        <v>Commission communautaire flamande</v>
      </c>
      <c r="M5" s="51" t="str">
        <f ca="1">VLOOKUP(M6,Translations!$B:$C,2,FALSE)</f>
        <v>Commission communautaire commune</v>
      </c>
      <c r="N5" s="51" t="str">
        <f ca="1">VLOOKUP("d-008",rngTranslations,2,FALSE)</f>
        <v>Total</v>
      </c>
    </row>
    <row r="6" spans="2:14" hidden="1" x14ac:dyDescent="0.2">
      <c r="B6" s="52"/>
      <c r="C6" s="53"/>
      <c r="D6" s="100" t="s">
        <v>2150</v>
      </c>
      <c r="E6" s="54" t="s">
        <v>314</v>
      </c>
      <c r="F6" s="54" t="s">
        <v>315</v>
      </c>
      <c r="G6" s="54" t="s">
        <v>316</v>
      </c>
      <c r="H6" s="54" t="s">
        <v>317</v>
      </c>
      <c r="I6" s="54" t="s">
        <v>318</v>
      </c>
      <c r="J6" s="54" t="s">
        <v>319</v>
      </c>
      <c r="K6" s="54" t="s">
        <v>320</v>
      </c>
      <c r="L6" s="54" t="s">
        <v>321</v>
      </c>
      <c r="M6" s="54" t="s">
        <v>322</v>
      </c>
      <c r="N6" s="54"/>
    </row>
    <row r="7" spans="2:14" x14ac:dyDescent="0.2">
      <c r="B7" s="55"/>
      <c r="C7" s="56"/>
      <c r="D7" s="57"/>
      <c r="E7" s="57"/>
      <c r="F7" s="57"/>
      <c r="G7" s="57"/>
    </row>
    <row r="8" spans="2:14" s="58" customFormat="1" x14ac:dyDescent="0.25">
      <c r="B8" s="60" t="str">
        <f t="shared" ref="B8:B69" si="0">IF(LEN(C8)&gt;=4,"H_"&amp;LEFT(C8,2),IF(LEN(C8)=2,"H_"&amp;LEFT(C8,1),IF(LEN(C8)=1,"H_","")))</f>
        <v>H_</v>
      </c>
      <c r="C8" s="61" t="s">
        <v>2108</v>
      </c>
      <c r="D8" s="62" t="str">
        <f t="shared" ref="D8:D39" ca="1" si="1">IF(LEN($C8)&gt;=2,VLOOKUP("CE-"&amp;$C8,rngTranslationsCE,2,FALSE),IF(LEN($C8)=1,VLOOKUP("CE-"&amp;$C8&amp;$D$6,rngTranslationsCE,2,FALSE),""))</f>
        <v xml:space="preserve">DÉPENSES NON VENTILÉES </v>
      </c>
      <c r="E8" s="63">
        <f t="shared" ref="E8:M14" si="2">_xlfn.IFNA(IF(LEN($C8)&gt;=4,VLOOKUP(E$6&amp;"-"&amp;$C8,rngDataP3aEXP,rngVLK3aEXP,FALSE),SUMIF($B:$B,"H_"&amp;$C8,E:E)),0)</f>
        <v>0</v>
      </c>
      <c r="F8" s="63">
        <f t="shared" si="2"/>
        <v>55818</v>
      </c>
      <c r="G8" s="63">
        <f t="shared" si="2"/>
        <v>36983.609570000001</v>
      </c>
      <c r="H8" s="63">
        <f t="shared" si="2"/>
        <v>0</v>
      </c>
      <c r="I8" s="63">
        <f t="shared" si="2"/>
        <v>25282.151989999998</v>
      </c>
      <c r="J8" s="63">
        <f t="shared" si="2"/>
        <v>0</v>
      </c>
      <c r="K8" s="63">
        <f t="shared" si="2"/>
        <v>12433</v>
      </c>
      <c r="L8" s="63">
        <f t="shared" si="2"/>
        <v>0</v>
      </c>
      <c r="M8" s="63">
        <f t="shared" si="2"/>
        <v>12</v>
      </c>
      <c r="N8" s="63">
        <f t="shared" ref="N8:N69" ca="1" si="3">IF(D8&lt;&gt;"",SUM($E8:$M8),"")</f>
        <v>130528.76156</v>
      </c>
    </row>
    <row r="9" spans="2:14" s="67" customFormat="1" x14ac:dyDescent="0.25">
      <c r="B9" s="84" t="str">
        <f t="shared" si="0"/>
        <v>H_0</v>
      </c>
      <c r="C9" s="64" t="s">
        <v>11</v>
      </c>
      <c r="D9" s="88" t="str">
        <f t="shared" ca="1" si="1"/>
        <v>Dépenses à ventiler entre les groupes principaux 1 à 9</v>
      </c>
      <c r="E9" s="66">
        <f t="shared" si="2"/>
        <v>0</v>
      </c>
      <c r="F9" s="66">
        <f t="shared" si="2"/>
        <v>55818</v>
      </c>
      <c r="G9" s="66">
        <f t="shared" si="2"/>
        <v>36983.609570000001</v>
      </c>
      <c r="H9" s="66">
        <f t="shared" si="2"/>
        <v>0</v>
      </c>
      <c r="I9" s="66">
        <f t="shared" si="2"/>
        <v>25282.151989999998</v>
      </c>
      <c r="J9" s="66">
        <f t="shared" si="2"/>
        <v>0</v>
      </c>
      <c r="K9" s="66">
        <f t="shared" si="2"/>
        <v>12433</v>
      </c>
      <c r="L9" s="66">
        <f t="shared" si="2"/>
        <v>0</v>
      </c>
      <c r="M9" s="66">
        <f t="shared" si="2"/>
        <v>12</v>
      </c>
      <c r="N9" s="66">
        <f t="shared" ca="1" si="3"/>
        <v>130528.76156</v>
      </c>
    </row>
    <row r="10" spans="2:14" x14ac:dyDescent="0.2">
      <c r="B10" s="85" t="str">
        <f t="shared" si="0"/>
        <v>H_01</v>
      </c>
      <c r="C10" s="68" t="s">
        <v>10</v>
      </c>
      <c r="D10" s="69" t="str">
        <f t="shared" ca="1" si="1"/>
        <v>Dépenses à ventiler entre les groupes principaux 1 à 9</v>
      </c>
      <c r="E10" s="70">
        <f t="shared" si="2"/>
        <v>0</v>
      </c>
      <c r="F10" s="70">
        <f t="shared" si="2"/>
        <v>55818</v>
      </c>
      <c r="G10" s="70">
        <f t="shared" si="2"/>
        <v>36983.609570000001</v>
      </c>
      <c r="H10" s="70">
        <f t="shared" si="2"/>
        <v>0</v>
      </c>
      <c r="I10" s="70">
        <f t="shared" si="2"/>
        <v>25282.151989999998</v>
      </c>
      <c r="J10" s="70">
        <f t="shared" si="2"/>
        <v>0</v>
      </c>
      <c r="K10" s="70">
        <f t="shared" si="2"/>
        <v>12433</v>
      </c>
      <c r="L10" s="70">
        <f t="shared" si="2"/>
        <v>0</v>
      </c>
      <c r="M10" s="70">
        <f t="shared" si="2"/>
        <v>12</v>
      </c>
      <c r="N10" s="70">
        <f t="shared" ca="1" si="3"/>
        <v>130528.76156</v>
      </c>
    </row>
    <row r="11" spans="2:14" hidden="1" x14ac:dyDescent="0.2">
      <c r="B11" s="85" t="str">
        <f t="shared" si="0"/>
        <v>H_0</v>
      </c>
      <c r="C11" s="64" t="s">
        <v>422</v>
      </c>
      <c r="D11" s="88" t="str">
        <f t="shared" ca="1" si="1"/>
        <v>Non utilisé</v>
      </c>
      <c r="E11" s="66">
        <f t="shared" si="2"/>
        <v>0</v>
      </c>
      <c r="F11" s="66">
        <f t="shared" si="2"/>
        <v>0</v>
      </c>
      <c r="G11" s="66">
        <f t="shared" si="2"/>
        <v>0</v>
      </c>
      <c r="H11" s="66">
        <f t="shared" si="2"/>
        <v>0</v>
      </c>
      <c r="I11" s="66">
        <f t="shared" si="2"/>
        <v>0</v>
      </c>
      <c r="J11" s="66">
        <f t="shared" si="2"/>
        <v>0</v>
      </c>
      <c r="K11" s="66">
        <f t="shared" si="2"/>
        <v>0</v>
      </c>
      <c r="L11" s="66">
        <f t="shared" si="2"/>
        <v>0</v>
      </c>
      <c r="M11" s="66">
        <f t="shared" si="2"/>
        <v>0</v>
      </c>
      <c r="N11" s="66">
        <f t="shared" ca="1" si="3"/>
        <v>0</v>
      </c>
    </row>
    <row r="12" spans="2:14" hidden="1" x14ac:dyDescent="0.2">
      <c r="B12" s="85" t="str">
        <f t="shared" si="0"/>
        <v>H_02</v>
      </c>
      <c r="C12" s="68" t="s">
        <v>2101</v>
      </c>
      <c r="D12" s="69" t="str">
        <f t="shared" ca="1" si="1"/>
        <v>Non utilisé</v>
      </c>
      <c r="E12" s="70">
        <f t="shared" si="2"/>
        <v>0</v>
      </c>
      <c r="F12" s="70">
        <f t="shared" si="2"/>
        <v>0</v>
      </c>
      <c r="G12" s="70">
        <f t="shared" si="2"/>
        <v>0</v>
      </c>
      <c r="H12" s="70">
        <f t="shared" si="2"/>
        <v>0</v>
      </c>
      <c r="I12" s="70">
        <f t="shared" si="2"/>
        <v>0</v>
      </c>
      <c r="J12" s="70">
        <f t="shared" si="2"/>
        <v>0</v>
      </c>
      <c r="K12" s="70">
        <f t="shared" si="2"/>
        <v>0</v>
      </c>
      <c r="L12" s="70">
        <f t="shared" si="2"/>
        <v>0</v>
      </c>
      <c r="M12" s="70">
        <f t="shared" si="2"/>
        <v>0</v>
      </c>
      <c r="N12" s="70">
        <f t="shared" ca="1" si="3"/>
        <v>0</v>
      </c>
    </row>
    <row r="13" spans="2:14" x14ac:dyDescent="0.2">
      <c r="B13" s="84" t="str">
        <f t="shared" si="0"/>
        <v>H_0</v>
      </c>
      <c r="C13" s="64" t="s">
        <v>13</v>
      </c>
      <c r="D13" s="88" t="str">
        <f t="shared" ca="1" si="1"/>
        <v>Annuités en matière de leasings financiers</v>
      </c>
      <c r="E13" s="66">
        <f t="shared" si="2"/>
        <v>0</v>
      </c>
      <c r="F13" s="66">
        <f t="shared" si="2"/>
        <v>0</v>
      </c>
      <c r="G13" s="66">
        <f t="shared" si="2"/>
        <v>0</v>
      </c>
      <c r="H13" s="66">
        <f t="shared" si="2"/>
        <v>0</v>
      </c>
      <c r="I13" s="66">
        <f t="shared" si="2"/>
        <v>0</v>
      </c>
      <c r="J13" s="66">
        <f t="shared" si="2"/>
        <v>0</v>
      </c>
      <c r="K13" s="66">
        <f t="shared" si="2"/>
        <v>0</v>
      </c>
      <c r="L13" s="66">
        <f t="shared" si="2"/>
        <v>0</v>
      </c>
      <c r="M13" s="66">
        <f t="shared" si="2"/>
        <v>0</v>
      </c>
      <c r="N13" s="66">
        <f t="shared" ca="1" si="3"/>
        <v>0</v>
      </c>
    </row>
    <row r="14" spans="2:14" x14ac:dyDescent="0.2">
      <c r="B14" s="85" t="str">
        <f t="shared" si="0"/>
        <v>H_04</v>
      </c>
      <c r="C14" s="68" t="s">
        <v>12</v>
      </c>
      <c r="D14" s="69" t="str">
        <f t="shared" ca="1" si="1"/>
        <v>Annuités en matière de leasings financiers</v>
      </c>
      <c r="E14" s="70">
        <f t="shared" si="2"/>
        <v>0</v>
      </c>
      <c r="F14" s="70">
        <f t="shared" si="2"/>
        <v>0</v>
      </c>
      <c r="G14" s="70">
        <f t="shared" si="2"/>
        <v>0</v>
      </c>
      <c r="H14" s="70">
        <f t="shared" si="2"/>
        <v>0</v>
      </c>
      <c r="I14" s="70">
        <f t="shared" si="2"/>
        <v>0</v>
      </c>
      <c r="J14" s="70">
        <f t="shared" si="2"/>
        <v>0</v>
      </c>
      <c r="K14" s="70">
        <f t="shared" si="2"/>
        <v>0</v>
      </c>
      <c r="L14" s="70">
        <f t="shared" si="2"/>
        <v>0</v>
      </c>
      <c r="M14" s="70">
        <f t="shared" si="2"/>
        <v>0</v>
      </c>
      <c r="N14" s="70">
        <f t="shared" ca="1" si="3"/>
        <v>0</v>
      </c>
    </row>
    <row r="15" spans="2:14" x14ac:dyDescent="0.2">
      <c r="B15" s="76" t="str">
        <f t="shared" si="0"/>
        <v/>
      </c>
      <c r="C15" s="86"/>
      <c r="D15" s="69" t="str">
        <f t="shared" si="1"/>
        <v/>
      </c>
      <c r="E15" s="87"/>
      <c r="F15" s="87"/>
      <c r="G15" s="87"/>
      <c r="H15" s="70"/>
      <c r="I15" s="70"/>
      <c r="J15" s="70"/>
      <c r="K15" s="70"/>
      <c r="L15" s="70"/>
      <c r="M15" s="70"/>
      <c r="N15" s="70" t="str">
        <f t="shared" si="3"/>
        <v/>
      </c>
    </row>
    <row r="16" spans="2:14" s="78" customFormat="1" x14ac:dyDescent="0.25">
      <c r="B16" s="76" t="str">
        <f t="shared" si="0"/>
        <v>H_</v>
      </c>
      <c r="C16" s="61">
        <v>1</v>
      </c>
      <c r="D16" s="62" t="str">
        <f t="shared" ca="1" si="1"/>
        <v xml:space="preserve">DÉPENSES COURANTES POUR BIENS ET SERVICES </v>
      </c>
      <c r="E16" s="63">
        <f t="shared" ref="E16:M25" si="4">_xlfn.IFNA(IF(LEN($C16)&gt;=4,VLOOKUP(E$6&amp;"-"&amp;$C16,rngDataP3aEXP,rngVLK3aEXP,FALSE),SUMIF($B:$B,"H_"&amp;$C16,E:E)),0)</f>
        <v>12919970.569</v>
      </c>
      <c r="F16" s="63">
        <f t="shared" si="4"/>
        <v>10573710.031500001</v>
      </c>
      <c r="G16" s="63">
        <f t="shared" si="4"/>
        <v>4636864.5114059048</v>
      </c>
      <c r="H16" s="63">
        <f t="shared" si="4"/>
        <v>138610.49913999997</v>
      </c>
      <c r="I16" s="63">
        <f t="shared" si="4"/>
        <v>2923677.4252404007</v>
      </c>
      <c r="J16" s="63">
        <f t="shared" si="4"/>
        <v>2256635.79416</v>
      </c>
      <c r="K16" s="63">
        <f t="shared" si="4"/>
        <v>151900</v>
      </c>
      <c r="L16" s="63">
        <f t="shared" si="4"/>
        <v>84313.126600000018</v>
      </c>
      <c r="M16" s="63">
        <f t="shared" si="4"/>
        <v>111868</v>
      </c>
      <c r="N16" s="63">
        <f t="shared" ca="1" si="3"/>
        <v>33797549.9570463</v>
      </c>
    </row>
    <row r="17" spans="2:14" x14ac:dyDescent="0.2">
      <c r="B17" s="76" t="str">
        <f t="shared" si="0"/>
        <v>H_1</v>
      </c>
      <c r="C17" s="64">
        <v>11</v>
      </c>
      <c r="D17" s="88" t="str">
        <f t="shared" ca="1" si="1"/>
        <v>Salaires et charges sociales</v>
      </c>
      <c r="E17" s="66">
        <f t="shared" si="4"/>
        <v>8232672.5690000001</v>
      </c>
      <c r="F17" s="66">
        <f t="shared" si="4"/>
        <v>5909431.1783100022</v>
      </c>
      <c r="G17" s="66">
        <f t="shared" si="4"/>
        <v>3581144.5666016005</v>
      </c>
      <c r="H17" s="66">
        <f t="shared" si="4"/>
        <v>99242.752089999994</v>
      </c>
      <c r="I17" s="66">
        <f t="shared" si="4"/>
        <v>1671354.0808947</v>
      </c>
      <c r="J17" s="66">
        <f t="shared" si="4"/>
        <v>1476772.0859300001</v>
      </c>
      <c r="K17" s="66">
        <f t="shared" si="4"/>
        <v>110558</v>
      </c>
      <c r="L17" s="66">
        <f t="shared" si="4"/>
        <v>68456.068680000011</v>
      </c>
      <c r="M17" s="66">
        <f t="shared" si="4"/>
        <v>33836</v>
      </c>
      <c r="N17" s="66">
        <f t="shared" ca="1" si="3"/>
        <v>21183467.301506303</v>
      </c>
    </row>
    <row r="18" spans="2:14" x14ac:dyDescent="0.2">
      <c r="B18" s="85" t="str">
        <f t="shared" si="0"/>
        <v>H_11</v>
      </c>
      <c r="C18" s="68" t="s">
        <v>16</v>
      </c>
      <c r="D18" s="69" t="str">
        <f t="shared" ca="1" si="1"/>
        <v>Rémunération suivant les barèmes</v>
      </c>
      <c r="E18" s="70">
        <f t="shared" si="4"/>
        <v>5832871.5690000001</v>
      </c>
      <c r="F18" s="70">
        <f t="shared" si="4"/>
        <v>4320397.1830700031</v>
      </c>
      <c r="G18" s="70">
        <f t="shared" si="4"/>
        <v>2847675.4182721009</v>
      </c>
      <c r="H18" s="70">
        <f t="shared" si="4"/>
        <v>72957.781510000001</v>
      </c>
      <c r="I18" s="70">
        <f t="shared" si="4"/>
        <v>1115574.8524397151</v>
      </c>
      <c r="J18" s="70">
        <f t="shared" si="4"/>
        <v>1001531.9106599999</v>
      </c>
      <c r="K18" s="70">
        <f t="shared" si="4"/>
        <v>100643</v>
      </c>
      <c r="L18" s="70">
        <f t="shared" si="4"/>
        <v>46666.892330000002</v>
      </c>
      <c r="M18" s="70">
        <f t="shared" si="4"/>
        <v>19699</v>
      </c>
      <c r="N18" s="70">
        <f t="shared" ca="1" si="3"/>
        <v>15358017.607281817</v>
      </c>
    </row>
    <row r="19" spans="2:14" x14ac:dyDescent="0.2">
      <c r="B19" s="85" t="str">
        <f t="shared" si="0"/>
        <v>H_11</v>
      </c>
      <c r="C19" s="68" t="s">
        <v>17</v>
      </c>
      <c r="D19" s="69" t="str">
        <f t="shared" ca="1" si="1"/>
        <v>Autres éléments de la rémunération</v>
      </c>
      <c r="E19" s="70">
        <f t="shared" si="4"/>
        <v>1450258</v>
      </c>
      <c r="F19" s="70">
        <f t="shared" si="4"/>
        <v>579414.13563999697</v>
      </c>
      <c r="G19" s="70">
        <f t="shared" si="4"/>
        <v>229717.28968399999</v>
      </c>
      <c r="H19" s="70">
        <f t="shared" si="4"/>
        <v>5023.3767499999994</v>
      </c>
      <c r="I19" s="70">
        <f t="shared" si="4"/>
        <v>154896.64640429101</v>
      </c>
      <c r="J19" s="70">
        <f t="shared" si="4"/>
        <v>64258.253659999988</v>
      </c>
      <c r="K19" s="70">
        <f t="shared" si="4"/>
        <v>0</v>
      </c>
      <c r="L19" s="70">
        <f t="shared" si="4"/>
        <v>4667.93073</v>
      </c>
      <c r="M19" s="70">
        <f t="shared" si="4"/>
        <v>4047</v>
      </c>
      <c r="N19" s="70">
        <f t="shared" ca="1" si="3"/>
        <v>2492282.6328682881</v>
      </c>
    </row>
    <row r="20" spans="2:14" ht="19.2" x14ac:dyDescent="0.2">
      <c r="B20" s="85" t="str">
        <f t="shared" si="0"/>
        <v>H_11</v>
      </c>
      <c r="C20" s="68" t="s">
        <v>18</v>
      </c>
      <c r="D20" s="69" t="str">
        <f t="shared" ca="1" si="1"/>
        <v>Cotisations sociales à charge des employeurs, versées à des institutions ou fonds</v>
      </c>
      <c r="E20" s="70">
        <f t="shared" si="4"/>
        <v>844503</v>
      </c>
      <c r="F20" s="70">
        <f t="shared" si="4"/>
        <v>834772.2299500003</v>
      </c>
      <c r="G20" s="70">
        <f t="shared" si="4"/>
        <v>469172.64251549996</v>
      </c>
      <c r="H20" s="70">
        <f t="shared" si="4"/>
        <v>20569.000499999998</v>
      </c>
      <c r="I20" s="70">
        <f t="shared" si="4"/>
        <v>338610.30428461498</v>
      </c>
      <c r="J20" s="70">
        <f t="shared" si="4"/>
        <v>313864.47806999995</v>
      </c>
      <c r="K20" s="70">
        <f t="shared" si="4"/>
        <v>9915</v>
      </c>
      <c r="L20" s="70">
        <f t="shared" si="4"/>
        <v>17062.43749</v>
      </c>
      <c r="M20" s="70">
        <f t="shared" si="4"/>
        <v>9311</v>
      </c>
      <c r="N20" s="70">
        <f t="shared" ca="1" si="3"/>
        <v>2857780.0928101153</v>
      </c>
    </row>
    <row r="21" spans="2:14" x14ac:dyDescent="0.2">
      <c r="B21" s="85" t="str">
        <f t="shared" si="0"/>
        <v>H_11</v>
      </c>
      <c r="C21" s="68" t="s">
        <v>19</v>
      </c>
      <c r="D21" s="69" t="str">
        <f t="shared" ca="1" si="1"/>
        <v>Allocations directes</v>
      </c>
      <c r="E21" s="70">
        <f t="shared" si="4"/>
        <v>36618</v>
      </c>
      <c r="F21" s="70">
        <f t="shared" si="4"/>
        <v>7258.1765100000002</v>
      </c>
      <c r="G21" s="70">
        <f t="shared" si="4"/>
        <v>4153.5895500000006</v>
      </c>
      <c r="H21" s="70">
        <f t="shared" si="4"/>
        <v>63.358870000000003</v>
      </c>
      <c r="I21" s="70">
        <f t="shared" si="4"/>
        <v>7702.3240527790003</v>
      </c>
      <c r="J21" s="70">
        <f t="shared" si="4"/>
        <v>874.67478999999992</v>
      </c>
      <c r="K21" s="70">
        <f t="shared" si="4"/>
        <v>0</v>
      </c>
      <c r="L21" s="70">
        <f t="shared" si="4"/>
        <v>0</v>
      </c>
      <c r="M21" s="70">
        <f t="shared" si="4"/>
        <v>0</v>
      </c>
      <c r="N21" s="70">
        <f t="shared" ca="1" si="3"/>
        <v>56670.123772778992</v>
      </c>
    </row>
    <row r="22" spans="2:14" x14ac:dyDescent="0.2">
      <c r="B22" s="85" t="str">
        <f t="shared" si="0"/>
        <v>H_11</v>
      </c>
      <c r="C22" s="68" t="s">
        <v>20</v>
      </c>
      <c r="D22" s="69" t="str">
        <f t="shared" ca="1" si="1"/>
        <v>Paiement maintenu du salaire</v>
      </c>
      <c r="E22" s="70">
        <f t="shared" si="4"/>
        <v>18318</v>
      </c>
      <c r="F22" s="70">
        <f t="shared" si="4"/>
        <v>3470.9947699999998</v>
      </c>
      <c r="G22" s="70">
        <f t="shared" si="4"/>
        <v>1661.6116999999999</v>
      </c>
      <c r="H22" s="70">
        <f t="shared" si="4"/>
        <v>0</v>
      </c>
      <c r="I22" s="70">
        <f t="shared" si="4"/>
        <v>1732.2224999999999</v>
      </c>
      <c r="J22" s="70">
        <f t="shared" si="4"/>
        <v>147.62973000000002</v>
      </c>
      <c r="K22" s="70">
        <f t="shared" si="4"/>
        <v>0</v>
      </c>
      <c r="L22" s="70">
        <f t="shared" si="4"/>
        <v>0</v>
      </c>
      <c r="M22" s="70">
        <f t="shared" si="4"/>
        <v>0</v>
      </c>
      <c r="N22" s="70">
        <f t="shared" ca="1" si="3"/>
        <v>25330.458700000003</v>
      </c>
    </row>
    <row r="23" spans="2:14" x14ac:dyDescent="0.2">
      <c r="B23" s="85" t="str">
        <f t="shared" si="0"/>
        <v>H_11</v>
      </c>
      <c r="C23" s="68" t="s">
        <v>21</v>
      </c>
      <c r="D23" s="69" t="str">
        <f t="shared" ca="1" si="1"/>
        <v>Pensions du personnel des administrations publiques</v>
      </c>
      <c r="E23" s="70">
        <f t="shared" si="4"/>
        <v>276</v>
      </c>
      <c r="F23" s="70">
        <f t="shared" si="4"/>
        <v>118251.34194999999</v>
      </c>
      <c r="G23" s="70">
        <f t="shared" si="4"/>
        <v>5932.32863</v>
      </c>
      <c r="H23" s="70">
        <f t="shared" si="4"/>
        <v>0</v>
      </c>
      <c r="I23" s="70">
        <f t="shared" si="4"/>
        <v>34213.055229999998</v>
      </c>
      <c r="J23" s="70">
        <f t="shared" si="4"/>
        <v>55717.80575</v>
      </c>
      <c r="K23" s="70">
        <f t="shared" si="4"/>
        <v>0</v>
      </c>
      <c r="L23" s="70">
        <f t="shared" si="4"/>
        <v>58.808129999999998</v>
      </c>
      <c r="M23" s="70">
        <f t="shared" si="4"/>
        <v>0</v>
      </c>
      <c r="N23" s="70">
        <f t="shared" ca="1" si="3"/>
        <v>214449.33968999996</v>
      </c>
    </row>
    <row r="24" spans="2:14" x14ac:dyDescent="0.2">
      <c r="B24" s="85" t="str">
        <f t="shared" si="0"/>
        <v>H_11</v>
      </c>
      <c r="C24" s="68" t="s">
        <v>22</v>
      </c>
      <c r="D24" s="69" t="str">
        <f t="shared" ca="1" si="1"/>
        <v>Salaire en nature</v>
      </c>
      <c r="E24" s="70">
        <f t="shared" si="4"/>
        <v>49828</v>
      </c>
      <c r="F24" s="70">
        <f t="shared" si="4"/>
        <v>45867.116420001279</v>
      </c>
      <c r="G24" s="70">
        <f t="shared" si="4"/>
        <v>22831.686250000002</v>
      </c>
      <c r="H24" s="70">
        <f t="shared" si="4"/>
        <v>629.2344599999999</v>
      </c>
      <c r="I24" s="70">
        <f t="shared" si="4"/>
        <v>18624.675983300003</v>
      </c>
      <c r="J24" s="70">
        <f t="shared" si="4"/>
        <v>40377.333270000003</v>
      </c>
      <c r="K24" s="70">
        <f t="shared" si="4"/>
        <v>0</v>
      </c>
      <c r="L24" s="70">
        <f t="shared" si="4"/>
        <v>0</v>
      </c>
      <c r="M24" s="70">
        <f t="shared" si="4"/>
        <v>779</v>
      </c>
      <c r="N24" s="70">
        <f t="shared" ca="1" si="3"/>
        <v>178937.04638330129</v>
      </c>
    </row>
    <row r="25" spans="2:14" x14ac:dyDescent="0.2">
      <c r="B25" s="76" t="str">
        <f t="shared" si="0"/>
        <v>H_1</v>
      </c>
      <c r="C25" s="64">
        <v>12</v>
      </c>
      <c r="D25" s="88" t="str">
        <f t="shared" ca="1" si="1"/>
        <v>Achats de biens non durables et de services</v>
      </c>
      <c r="E25" s="66">
        <f t="shared" si="4"/>
        <v>4687298</v>
      </c>
      <c r="F25" s="66">
        <f t="shared" si="4"/>
        <v>4241387.7098500002</v>
      </c>
      <c r="G25" s="66">
        <f t="shared" si="4"/>
        <v>1055719.9448043045</v>
      </c>
      <c r="H25" s="66">
        <f t="shared" si="4"/>
        <v>39367.747049999984</v>
      </c>
      <c r="I25" s="66">
        <f t="shared" si="4"/>
        <v>1003074.9883857006</v>
      </c>
      <c r="J25" s="66">
        <f t="shared" si="4"/>
        <v>704337.19526999991</v>
      </c>
      <c r="K25" s="66">
        <f t="shared" si="4"/>
        <v>41342</v>
      </c>
      <c r="L25" s="66">
        <f t="shared" si="4"/>
        <v>15857.057920000001</v>
      </c>
      <c r="M25" s="66">
        <f t="shared" si="4"/>
        <v>78032</v>
      </c>
      <c r="N25" s="66">
        <f t="shared" ca="1" si="3"/>
        <v>11866416.643280007</v>
      </c>
    </row>
    <row r="26" spans="2:14" ht="19.2" x14ac:dyDescent="0.2">
      <c r="B26" s="85" t="str">
        <f t="shared" si="0"/>
        <v>H_12</v>
      </c>
      <c r="C26" s="68" t="s">
        <v>24</v>
      </c>
      <c r="D26" s="69" t="str">
        <f t="shared" ca="1" si="1"/>
        <v>Frais généraux de fonctionnement payés à des secteurs autres que le secteur des administrations publiques</v>
      </c>
      <c r="E26" s="70">
        <f t="shared" ref="E26:M35" si="5">_xlfn.IFNA(IF(LEN($C26)&gt;=4,VLOOKUP(E$6&amp;"-"&amp;$C26,rngDataP3aEXP,rngVLK3aEXP,FALSE),SUMIF($B:$B,"H_"&amp;$C26,E:E)),0)</f>
        <v>3766370</v>
      </c>
      <c r="F26" s="70">
        <f t="shared" si="5"/>
        <v>3760204.6211999999</v>
      </c>
      <c r="G26" s="70">
        <f t="shared" si="5"/>
        <v>976537.0456443046</v>
      </c>
      <c r="H26" s="70">
        <f t="shared" si="5"/>
        <v>37585.045179999986</v>
      </c>
      <c r="I26" s="70">
        <f t="shared" si="5"/>
        <v>930745.69641700061</v>
      </c>
      <c r="J26" s="70">
        <f t="shared" si="5"/>
        <v>571758.90726999997</v>
      </c>
      <c r="K26" s="70">
        <f t="shared" si="5"/>
        <v>37016</v>
      </c>
      <c r="L26" s="70">
        <f t="shared" si="5"/>
        <v>12874.795260000001</v>
      </c>
      <c r="M26" s="70">
        <f t="shared" si="5"/>
        <v>76010</v>
      </c>
      <c r="N26" s="70">
        <f t="shared" ca="1" si="3"/>
        <v>10169102.110971304</v>
      </c>
    </row>
    <row r="27" spans="2:14" ht="19.2" x14ac:dyDescent="0.2">
      <c r="B27" s="85" t="str">
        <f t="shared" si="0"/>
        <v>H_12</v>
      </c>
      <c r="C27" s="68" t="s">
        <v>25</v>
      </c>
      <c r="D27" s="69" t="str">
        <f t="shared" ca="1" si="1"/>
        <v>Locations de bâtiments payées à des secteurs autres que le secteur des administrations publiques</v>
      </c>
      <c r="E27" s="70">
        <f t="shared" si="5"/>
        <v>576556</v>
      </c>
      <c r="F27" s="70">
        <f t="shared" si="5"/>
        <v>150451.17790000007</v>
      </c>
      <c r="G27" s="70">
        <f t="shared" si="5"/>
        <v>33087.167050000004</v>
      </c>
      <c r="H27" s="70">
        <f t="shared" si="5"/>
        <v>1380.6943200000001</v>
      </c>
      <c r="I27" s="70">
        <f t="shared" si="5"/>
        <v>39522.205166699998</v>
      </c>
      <c r="J27" s="70">
        <f t="shared" si="5"/>
        <v>45397.474010000005</v>
      </c>
      <c r="K27" s="70">
        <f t="shared" si="5"/>
        <v>3654</v>
      </c>
      <c r="L27" s="70">
        <f t="shared" si="5"/>
        <v>2860.1463600000002</v>
      </c>
      <c r="M27" s="70">
        <f t="shared" si="5"/>
        <v>0</v>
      </c>
      <c r="N27" s="70">
        <f t="shared" ca="1" si="3"/>
        <v>852908.86480670003</v>
      </c>
    </row>
    <row r="28" spans="2:14" ht="19.2" x14ac:dyDescent="0.2">
      <c r="B28" s="85" t="str">
        <f t="shared" si="0"/>
        <v>H_12</v>
      </c>
      <c r="C28" s="68" t="s">
        <v>26</v>
      </c>
      <c r="D28" s="69" t="str">
        <f t="shared" ca="1" si="1"/>
        <v>Frais généraux de fonctionnement payés à l'intérieur du secteur des administrations publiques</v>
      </c>
      <c r="E28" s="70">
        <f t="shared" si="5"/>
        <v>246036</v>
      </c>
      <c r="F28" s="70">
        <f t="shared" si="5"/>
        <v>246328.29821000012</v>
      </c>
      <c r="G28" s="70">
        <f t="shared" si="5"/>
        <v>34274.81164</v>
      </c>
      <c r="H28" s="70">
        <f t="shared" si="5"/>
        <v>331.08751999999998</v>
      </c>
      <c r="I28" s="70">
        <f t="shared" si="5"/>
        <v>9198.5766299999996</v>
      </c>
      <c r="J28" s="70">
        <f t="shared" si="5"/>
        <v>54543.328309999997</v>
      </c>
      <c r="K28" s="70">
        <f t="shared" si="5"/>
        <v>0</v>
      </c>
      <c r="L28" s="70">
        <f t="shared" si="5"/>
        <v>122.1163</v>
      </c>
      <c r="M28" s="70">
        <f t="shared" si="5"/>
        <v>1378</v>
      </c>
      <c r="N28" s="70">
        <f t="shared" ca="1" si="3"/>
        <v>592212.2186100001</v>
      </c>
    </row>
    <row r="29" spans="2:14" ht="19.2" x14ac:dyDescent="0.2">
      <c r="B29" s="85" t="str">
        <f t="shared" si="0"/>
        <v>H_12</v>
      </c>
      <c r="C29" s="68" t="s">
        <v>27</v>
      </c>
      <c r="D29" s="69" t="str">
        <f t="shared" ca="1" si="1"/>
        <v>Locations de bâtiments payées à l'intérieur du secteur des administrations publiques</v>
      </c>
      <c r="E29" s="70">
        <f t="shared" si="5"/>
        <v>18038</v>
      </c>
      <c r="F29" s="70">
        <f t="shared" si="5"/>
        <v>4628.1745000000001</v>
      </c>
      <c r="G29" s="70">
        <f t="shared" si="5"/>
        <v>2705.4227299999993</v>
      </c>
      <c r="H29" s="70">
        <f t="shared" si="5"/>
        <v>55.96255</v>
      </c>
      <c r="I29" s="70">
        <f t="shared" si="5"/>
        <v>1614.5716</v>
      </c>
      <c r="J29" s="70">
        <f t="shared" si="5"/>
        <v>915.5924</v>
      </c>
      <c r="K29" s="70">
        <f t="shared" si="5"/>
        <v>0</v>
      </c>
      <c r="L29" s="70">
        <f t="shared" si="5"/>
        <v>0</v>
      </c>
      <c r="M29" s="70">
        <f t="shared" si="5"/>
        <v>370</v>
      </c>
      <c r="N29" s="70">
        <f t="shared" ca="1" si="3"/>
        <v>28327.72378</v>
      </c>
    </row>
    <row r="30" spans="2:14" x14ac:dyDescent="0.2">
      <c r="B30" s="85" t="str">
        <f t="shared" si="0"/>
        <v>H_12</v>
      </c>
      <c r="C30" s="68" t="s">
        <v>28</v>
      </c>
      <c r="D30" s="69" t="str">
        <f t="shared" ca="1" si="1"/>
        <v>Impôts payés à des sous-secteurs du secteur des administrations publiques</v>
      </c>
      <c r="E30" s="70">
        <f t="shared" si="5"/>
        <v>80298</v>
      </c>
      <c r="F30" s="70">
        <f t="shared" si="5"/>
        <v>79775.438040000008</v>
      </c>
      <c r="G30" s="70">
        <f t="shared" si="5"/>
        <v>9115.4977399999989</v>
      </c>
      <c r="H30" s="70">
        <f t="shared" si="5"/>
        <v>14.95748</v>
      </c>
      <c r="I30" s="70">
        <f t="shared" si="5"/>
        <v>21993.938571999995</v>
      </c>
      <c r="J30" s="70">
        <f t="shared" si="5"/>
        <v>31721.89328</v>
      </c>
      <c r="K30" s="70">
        <f t="shared" si="5"/>
        <v>672</v>
      </c>
      <c r="L30" s="70">
        <f t="shared" si="5"/>
        <v>0</v>
      </c>
      <c r="M30" s="70">
        <f t="shared" si="5"/>
        <v>274</v>
      </c>
      <c r="N30" s="70">
        <f t="shared" ca="1" si="3"/>
        <v>223865.72511199999</v>
      </c>
    </row>
    <row r="31" spans="2:14" ht="19.2" hidden="1" x14ac:dyDescent="0.2">
      <c r="B31" s="76" t="str">
        <f t="shared" si="0"/>
        <v>H_1</v>
      </c>
      <c r="C31" s="89">
        <v>13</v>
      </c>
      <c r="D31" s="88" t="str">
        <f t="shared" ca="1" si="1"/>
        <v>Achats de biens militaires durables ne participant pas à la formation brute de capital fixe (armes de guerre et assimilées)</v>
      </c>
      <c r="E31" s="66">
        <f t="shared" si="5"/>
        <v>0</v>
      </c>
      <c r="F31" s="66">
        <f t="shared" si="5"/>
        <v>0</v>
      </c>
      <c r="G31" s="66">
        <f t="shared" si="5"/>
        <v>0</v>
      </c>
      <c r="H31" s="66">
        <f t="shared" si="5"/>
        <v>0</v>
      </c>
      <c r="I31" s="66">
        <f t="shared" si="5"/>
        <v>0</v>
      </c>
      <c r="J31" s="66">
        <f t="shared" si="5"/>
        <v>0</v>
      </c>
      <c r="K31" s="66">
        <f t="shared" si="5"/>
        <v>0</v>
      </c>
      <c r="L31" s="66">
        <f t="shared" si="5"/>
        <v>0</v>
      </c>
      <c r="M31" s="66">
        <f t="shared" si="5"/>
        <v>0</v>
      </c>
      <c r="N31" s="66">
        <f t="shared" ca="1" si="3"/>
        <v>0</v>
      </c>
    </row>
    <row r="32" spans="2:14" ht="19.2" hidden="1" x14ac:dyDescent="0.2">
      <c r="B32" s="85" t="str">
        <f t="shared" si="0"/>
        <v>H_13</v>
      </c>
      <c r="C32" s="68" t="s">
        <v>934</v>
      </c>
      <c r="D32" s="69" t="str">
        <f t="shared" ca="1" si="1"/>
        <v>Achats de biens militaires durables ne participant pas à la formation brute de capital fixe (armes de guerre et assimilées)</v>
      </c>
      <c r="E32" s="70">
        <f t="shared" si="5"/>
        <v>0</v>
      </c>
      <c r="F32" s="70">
        <f t="shared" si="5"/>
        <v>0</v>
      </c>
      <c r="G32" s="70">
        <f t="shared" si="5"/>
        <v>0</v>
      </c>
      <c r="H32" s="70">
        <f t="shared" si="5"/>
        <v>0</v>
      </c>
      <c r="I32" s="70">
        <f t="shared" si="5"/>
        <v>0</v>
      </c>
      <c r="J32" s="70">
        <f t="shared" si="5"/>
        <v>0</v>
      </c>
      <c r="K32" s="70">
        <f t="shared" si="5"/>
        <v>0</v>
      </c>
      <c r="L32" s="70">
        <f t="shared" si="5"/>
        <v>0</v>
      </c>
      <c r="M32" s="70">
        <f t="shared" si="5"/>
        <v>0</v>
      </c>
      <c r="N32" s="70">
        <f t="shared" ca="1" si="3"/>
        <v>0</v>
      </c>
    </row>
    <row r="33" spans="2:14" ht="19.2" x14ac:dyDescent="0.2">
      <c r="B33" s="76" t="str">
        <f t="shared" si="0"/>
        <v>H_1</v>
      </c>
      <c r="C33" s="64">
        <v>14</v>
      </c>
      <c r="D33" s="88" t="str">
        <f t="shared" ca="1" si="1"/>
        <v>Réparations et entretien d'ouvrages en matière de travaux routiers et hydrauliques n'augmentant pas la valeur</v>
      </c>
      <c r="E33" s="66">
        <f t="shared" si="5"/>
        <v>0</v>
      </c>
      <c r="F33" s="66">
        <f t="shared" si="5"/>
        <v>422891.14333999972</v>
      </c>
      <c r="G33" s="66">
        <f t="shared" si="5"/>
        <v>0</v>
      </c>
      <c r="H33" s="66">
        <f t="shared" si="5"/>
        <v>0</v>
      </c>
      <c r="I33" s="66">
        <f t="shared" si="5"/>
        <v>249248.35596000002</v>
      </c>
      <c r="J33" s="66">
        <f t="shared" si="5"/>
        <v>75526.512960000022</v>
      </c>
      <c r="K33" s="66">
        <f t="shared" si="5"/>
        <v>0</v>
      </c>
      <c r="L33" s="66">
        <f t="shared" si="5"/>
        <v>0</v>
      </c>
      <c r="M33" s="66">
        <f t="shared" si="5"/>
        <v>0</v>
      </c>
      <c r="N33" s="66">
        <f t="shared" ca="1" si="3"/>
        <v>747666.01225999976</v>
      </c>
    </row>
    <row r="34" spans="2:14" x14ac:dyDescent="0.2">
      <c r="B34" s="85" t="str">
        <f t="shared" si="0"/>
        <v>H_14</v>
      </c>
      <c r="C34" s="68" t="s">
        <v>30</v>
      </c>
      <c r="D34" s="69" t="str">
        <f t="shared" ca="1" si="1"/>
        <v>Frais payés à des secteurs autres que le secteur des administrations publiques</v>
      </c>
      <c r="E34" s="70">
        <f t="shared" si="5"/>
        <v>0</v>
      </c>
      <c r="F34" s="70">
        <f t="shared" si="5"/>
        <v>414236.1495299997</v>
      </c>
      <c r="G34" s="70">
        <f t="shared" si="5"/>
        <v>0</v>
      </c>
      <c r="H34" s="70">
        <f t="shared" si="5"/>
        <v>0</v>
      </c>
      <c r="I34" s="70">
        <f t="shared" si="5"/>
        <v>248348.94386000003</v>
      </c>
      <c r="J34" s="70">
        <f t="shared" si="5"/>
        <v>75526.512960000022</v>
      </c>
      <c r="K34" s="70">
        <f t="shared" si="5"/>
        <v>0</v>
      </c>
      <c r="L34" s="70">
        <f t="shared" si="5"/>
        <v>0</v>
      </c>
      <c r="M34" s="70">
        <f t="shared" si="5"/>
        <v>0</v>
      </c>
      <c r="N34" s="70">
        <f t="shared" ca="1" si="3"/>
        <v>738111.60634999978</v>
      </c>
    </row>
    <row r="35" spans="2:14" x14ac:dyDescent="0.2">
      <c r="B35" s="85" t="str">
        <f t="shared" si="0"/>
        <v>H_14</v>
      </c>
      <c r="C35" s="68" t="s">
        <v>31</v>
      </c>
      <c r="D35" s="69" t="str">
        <f t="shared" ca="1" si="1"/>
        <v>Frais payés à l'intérieur du secteur des administrations publiques</v>
      </c>
      <c r="E35" s="70">
        <f t="shared" si="5"/>
        <v>0</v>
      </c>
      <c r="F35" s="70">
        <f t="shared" si="5"/>
        <v>8654.9938099999999</v>
      </c>
      <c r="G35" s="70">
        <f t="shared" si="5"/>
        <v>0</v>
      </c>
      <c r="H35" s="70">
        <f t="shared" si="5"/>
        <v>0</v>
      </c>
      <c r="I35" s="70">
        <f t="shared" si="5"/>
        <v>899.41210000000001</v>
      </c>
      <c r="J35" s="70">
        <f t="shared" si="5"/>
        <v>0</v>
      </c>
      <c r="K35" s="70">
        <f t="shared" si="5"/>
        <v>0</v>
      </c>
      <c r="L35" s="70">
        <f t="shared" si="5"/>
        <v>0</v>
      </c>
      <c r="M35" s="70">
        <f t="shared" si="5"/>
        <v>0</v>
      </c>
      <c r="N35" s="70">
        <f t="shared" ca="1" si="3"/>
        <v>9554.4059099999995</v>
      </c>
    </row>
    <row r="36" spans="2:14" x14ac:dyDescent="0.2">
      <c r="B36" s="55" t="str">
        <f t="shared" si="0"/>
        <v/>
      </c>
      <c r="C36" s="90"/>
      <c r="D36" s="57" t="str">
        <f t="shared" si="1"/>
        <v/>
      </c>
      <c r="E36" s="57"/>
      <c r="F36" s="57"/>
      <c r="G36" s="57"/>
      <c r="H36" s="57"/>
      <c r="I36" s="57"/>
      <c r="J36" s="57"/>
      <c r="K36" s="57"/>
      <c r="L36" s="57"/>
      <c r="M36" s="57"/>
      <c r="N36" s="57" t="str">
        <f t="shared" si="3"/>
        <v/>
      </c>
    </row>
    <row r="37" spans="2:14" s="78" customFormat="1" x14ac:dyDescent="0.25">
      <c r="B37" s="76" t="str">
        <f t="shared" si="0"/>
        <v>H_</v>
      </c>
      <c r="C37" s="61">
        <v>2</v>
      </c>
      <c r="D37" s="62" t="str">
        <f t="shared" ca="1" si="1"/>
        <v xml:space="preserve">INTÉRÊTS </v>
      </c>
      <c r="E37" s="63">
        <f t="shared" ref="E37:M51" si="6">_xlfn.IFNA(IF(LEN($C37)&gt;=4,VLOOKUP(E$6&amp;"-"&amp;$C37,rngDataP3aEXP,rngVLK3aEXP,FALSE),SUMIF($B:$B,"H_"&amp;$C37,E:E)),0)</f>
        <v>7361065</v>
      </c>
      <c r="F37" s="63">
        <f t="shared" si="6"/>
        <v>536790.41350999987</v>
      </c>
      <c r="G37" s="63">
        <f t="shared" si="6"/>
        <v>193669.90504000001</v>
      </c>
      <c r="H37" s="63">
        <f t="shared" si="6"/>
        <v>7958.7438099999999</v>
      </c>
      <c r="I37" s="63">
        <f t="shared" si="6"/>
        <v>563106.52772660006</v>
      </c>
      <c r="J37" s="63">
        <f t="shared" si="6"/>
        <v>187968.79968</v>
      </c>
      <c r="K37" s="63">
        <f t="shared" si="6"/>
        <v>597</v>
      </c>
      <c r="L37" s="63">
        <f t="shared" si="6"/>
        <v>6287.58806</v>
      </c>
      <c r="M37" s="63">
        <f t="shared" si="6"/>
        <v>95</v>
      </c>
      <c r="N37" s="63">
        <f t="shared" ca="1" si="3"/>
        <v>8857538.9778266009</v>
      </c>
    </row>
    <row r="38" spans="2:14" x14ac:dyDescent="0.2">
      <c r="B38" s="76" t="str">
        <f t="shared" si="0"/>
        <v>H_2</v>
      </c>
      <c r="C38" s="64">
        <v>21</v>
      </c>
      <c r="D38" s="88" t="str">
        <f t="shared" ca="1" si="1"/>
        <v>Charges d'intérêt</v>
      </c>
      <c r="E38" s="66">
        <f t="shared" si="6"/>
        <v>7355739</v>
      </c>
      <c r="F38" s="66">
        <f t="shared" si="6"/>
        <v>499738.34737999993</v>
      </c>
      <c r="G38" s="66">
        <f t="shared" si="6"/>
        <v>193669.90504000001</v>
      </c>
      <c r="H38" s="66">
        <f t="shared" si="6"/>
        <v>7958.7438099999999</v>
      </c>
      <c r="I38" s="66">
        <f t="shared" si="6"/>
        <v>558734.15000660007</v>
      </c>
      <c r="J38" s="66">
        <f t="shared" si="6"/>
        <v>187957.93958000001</v>
      </c>
      <c r="K38" s="66">
        <f t="shared" si="6"/>
        <v>597</v>
      </c>
      <c r="L38" s="66">
        <f t="shared" si="6"/>
        <v>6287.58806</v>
      </c>
      <c r="M38" s="66">
        <f t="shared" si="6"/>
        <v>95</v>
      </c>
      <c r="N38" s="66">
        <f t="shared" ca="1" si="3"/>
        <v>8810777.6738766003</v>
      </c>
    </row>
    <row r="39" spans="2:14" x14ac:dyDescent="0.2">
      <c r="B39" s="85" t="str">
        <f t="shared" si="0"/>
        <v>H_21</v>
      </c>
      <c r="C39" s="68" t="s">
        <v>34</v>
      </c>
      <c r="D39" s="69" t="str">
        <f t="shared" ca="1" si="1"/>
        <v>Charges d'intérêt de la dette publique en euros</v>
      </c>
      <c r="E39" s="70">
        <f t="shared" si="6"/>
        <v>7204987</v>
      </c>
      <c r="F39" s="70">
        <f t="shared" si="6"/>
        <v>173888.30322999996</v>
      </c>
      <c r="G39" s="70">
        <f t="shared" si="6"/>
        <v>193533.20996000001</v>
      </c>
      <c r="H39" s="70">
        <f t="shared" si="6"/>
        <v>1998.44274</v>
      </c>
      <c r="I39" s="70">
        <f t="shared" si="6"/>
        <v>512765.12152659998</v>
      </c>
      <c r="J39" s="70">
        <f t="shared" si="6"/>
        <v>184979.53960000002</v>
      </c>
      <c r="K39" s="70">
        <f t="shared" si="6"/>
        <v>584</v>
      </c>
      <c r="L39" s="70">
        <f t="shared" si="6"/>
        <v>6286.3591999999999</v>
      </c>
      <c r="M39" s="70">
        <f t="shared" si="6"/>
        <v>0</v>
      </c>
      <c r="N39" s="70">
        <f t="shared" ca="1" si="3"/>
        <v>8279021.9762565987</v>
      </c>
    </row>
    <row r="40" spans="2:14" x14ac:dyDescent="0.2">
      <c r="B40" s="85" t="str">
        <f t="shared" si="0"/>
        <v>H_21</v>
      </c>
      <c r="C40" s="68" t="s">
        <v>36</v>
      </c>
      <c r="D40" s="69" t="str">
        <f t="shared" ref="D40:D71" ca="1" si="7">IF(LEN($C40)&gt;=2,VLOOKUP("CE-"&amp;$C40,rngTranslationsCE,2,FALSE),IF(LEN($C40)=1,VLOOKUP("CE-"&amp;$C40&amp;$D$6,rngTranslationsCE,2,FALSE),""))</f>
        <v>Charges d'intérêt de la dette publique en monnaies étrangères</v>
      </c>
      <c r="E40" s="70">
        <f t="shared" si="6"/>
        <v>121106</v>
      </c>
      <c r="F40" s="70">
        <f t="shared" si="6"/>
        <v>0</v>
      </c>
      <c r="G40" s="70">
        <f t="shared" si="6"/>
        <v>0</v>
      </c>
      <c r="H40" s="70">
        <f t="shared" si="6"/>
        <v>0</v>
      </c>
      <c r="I40" s="70">
        <f t="shared" si="6"/>
        <v>0.15596000000000002</v>
      </c>
      <c r="J40" s="70">
        <f t="shared" si="6"/>
        <v>0</v>
      </c>
      <c r="K40" s="70">
        <f t="shared" si="6"/>
        <v>0</v>
      </c>
      <c r="L40" s="70">
        <f t="shared" si="6"/>
        <v>0</v>
      </c>
      <c r="M40" s="70">
        <f t="shared" si="6"/>
        <v>0</v>
      </c>
      <c r="N40" s="70">
        <f t="shared" ca="1" si="3"/>
        <v>121106.15596</v>
      </c>
    </row>
    <row r="41" spans="2:14" ht="19.2" x14ac:dyDescent="0.2">
      <c r="B41" s="85" t="str">
        <f t="shared" si="0"/>
        <v>H_21</v>
      </c>
      <c r="C41" s="68" t="s">
        <v>38</v>
      </c>
      <c r="D41" s="69" t="str">
        <f t="shared" ca="1" si="7"/>
        <v>Charges d'intérêt de la dette à l'intérieur du secteur des administrations publiques</v>
      </c>
      <c r="E41" s="70">
        <f t="shared" si="6"/>
        <v>1019</v>
      </c>
      <c r="F41" s="70">
        <f t="shared" si="6"/>
        <v>53600.751349999999</v>
      </c>
      <c r="G41" s="70">
        <f t="shared" si="6"/>
        <v>8.3569999999999993</v>
      </c>
      <c r="H41" s="70">
        <f t="shared" si="6"/>
        <v>0</v>
      </c>
      <c r="I41" s="70">
        <f t="shared" si="6"/>
        <v>44118.523459999997</v>
      </c>
      <c r="J41" s="70">
        <f t="shared" si="6"/>
        <v>2412.1476699999998</v>
      </c>
      <c r="K41" s="70">
        <f t="shared" si="6"/>
        <v>0</v>
      </c>
      <c r="L41" s="70">
        <f t="shared" si="6"/>
        <v>0</v>
      </c>
      <c r="M41" s="70">
        <f t="shared" si="6"/>
        <v>0</v>
      </c>
      <c r="N41" s="70">
        <f t="shared" ca="1" si="3"/>
        <v>101158.77948</v>
      </c>
    </row>
    <row r="42" spans="2:14" x14ac:dyDescent="0.2">
      <c r="B42" s="85" t="str">
        <f t="shared" si="0"/>
        <v>H_21</v>
      </c>
      <c r="C42" s="68" t="s">
        <v>39</v>
      </c>
      <c r="D42" s="69" t="str">
        <f t="shared" ca="1" si="7"/>
        <v>Intérêts de la dette commerciale</v>
      </c>
      <c r="E42" s="70">
        <f t="shared" si="6"/>
        <v>1402</v>
      </c>
      <c r="F42" s="70">
        <f t="shared" si="6"/>
        <v>256256.41566999999</v>
      </c>
      <c r="G42" s="70">
        <f t="shared" si="6"/>
        <v>3.1393599999999999</v>
      </c>
      <c r="H42" s="70">
        <f t="shared" si="6"/>
        <v>0</v>
      </c>
      <c r="I42" s="70">
        <f t="shared" si="6"/>
        <v>401.59004000000004</v>
      </c>
      <c r="J42" s="70">
        <f t="shared" si="6"/>
        <v>193.79582000000002</v>
      </c>
      <c r="K42" s="70">
        <f t="shared" si="6"/>
        <v>0</v>
      </c>
      <c r="L42" s="70">
        <f t="shared" si="6"/>
        <v>0</v>
      </c>
      <c r="M42" s="70">
        <f t="shared" si="6"/>
        <v>0</v>
      </c>
      <c r="N42" s="70">
        <f t="shared" ca="1" si="3"/>
        <v>258256.94089</v>
      </c>
    </row>
    <row r="43" spans="2:14" x14ac:dyDescent="0.2">
      <c r="B43" s="85" t="str">
        <f t="shared" si="0"/>
        <v>H_21</v>
      </c>
      <c r="C43" s="68" t="s">
        <v>41</v>
      </c>
      <c r="D43" s="69" t="str">
        <f t="shared" ca="1" si="7"/>
        <v>Intérêts sur leasings financiers</v>
      </c>
      <c r="E43" s="70">
        <f t="shared" si="6"/>
        <v>595</v>
      </c>
      <c r="F43" s="70">
        <f t="shared" si="6"/>
        <v>10102.970310000001</v>
      </c>
      <c r="G43" s="70">
        <f t="shared" si="6"/>
        <v>78.742310000000003</v>
      </c>
      <c r="H43" s="70">
        <f t="shared" si="6"/>
        <v>409.88175999999999</v>
      </c>
      <c r="I43" s="70">
        <f t="shared" si="6"/>
        <v>497.75434000000001</v>
      </c>
      <c r="J43" s="70">
        <f t="shared" si="6"/>
        <v>240.56299999999999</v>
      </c>
      <c r="K43" s="70">
        <f t="shared" si="6"/>
        <v>0</v>
      </c>
      <c r="L43" s="70">
        <f t="shared" si="6"/>
        <v>0</v>
      </c>
      <c r="M43" s="70">
        <f t="shared" si="6"/>
        <v>0</v>
      </c>
      <c r="N43" s="70">
        <f t="shared" ca="1" si="3"/>
        <v>11924.91172</v>
      </c>
    </row>
    <row r="44" spans="2:14" x14ac:dyDescent="0.2">
      <c r="B44" s="85" t="str">
        <f t="shared" si="0"/>
        <v>H_21</v>
      </c>
      <c r="C44" s="68" t="s">
        <v>43</v>
      </c>
      <c r="D44" s="69" t="str">
        <f t="shared" ca="1" si="7"/>
        <v>Autres intérêts</v>
      </c>
      <c r="E44" s="70">
        <f t="shared" si="6"/>
        <v>26630</v>
      </c>
      <c r="F44" s="70">
        <f t="shared" si="6"/>
        <v>5889.9068200000002</v>
      </c>
      <c r="G44" s="70">
        <f t="shared" si="6"/>
        <v>46.456410000000005</v>
      </c>
      <c r="H44" s="70">
        <f t="shared" si="6"/>
        <v>5550.4193100000002</v>
      </c>
      <c r="I44" s="70">
        <f t="shared" si="6"/>
        <v>951.00468000000012</v>
      </c>
      <c r="J44" s="70">
        <f t="shared" si="6"/>
        <v>131.89348999999999</v>
      </c>
      <c r="K44" s="70">
        <f t="shared" si="6"/>
        <v>13</v>
      </c>
      <c r="L44" s="70">
        <f t="shared" si="6"/>
        <v>1.2288600000000001</v>
      </c>
      <c r="M44" s="70">
        <f t="shared" si="6"/>
        <v>95</v>
      </c>
      <c r="N44" s="70">
        <f t="shared" ca="1" si="3"/>
        <v>39308.909570000003</v>
      </c>
    </row>
    <row r="45" spans="2:14" hidden="1" x14ac:dyDescent="0.2">
      <c r="B45" s="85" t="str">
        <f t="shared" si="0"/>
        <v>H_2</v>
      </c>
      <c r="C45" s="64" t="s">
        <v>2107</v>
      </c>
      <c r="D45" s="88" t="str">
        <f t="shared" ca="1" si="7"/>
        <v>Non utilisé</v>
      </c>
      <c r="E45" s="66">
        <f t="shared" si="6"/>
        <v>0</v>
      </c>
      <c r="F45" s="66">
        <f t="shared" si="6"/>
        <v>0</v>
      </c>
      <c r="G45" s="66">
        <f t="shared" si="6"/>
        <v>0</v>
      </c>
      <c r="H45" s="66">
        <f t="shared" si="6"/>
        <v>0</v>
      </c>
      <c r="I45" s="66">
        <f t="shared" si="6"/>
        <v>0</v>
      </c>
      <c r="J45" s="66">
        <f t="shared" si="6"/>
        <v>0</v>
      </c>
      <c r="K45" s="66">
        <f t="shared" si="6"/>
        <v>0</v>
      </c>
      <c r="L45" s="66">
        <f t="shared" si="6"/>
        <v>0</v>
      </c>
      <c r="M45" s="66">
        <f t="shared" si="6"/>
        <v>0</v>
      </c>
      <c r="N45" s="66">
        <f t="shared" ca="1" si="3"/>
        <v>0</v>
      </c>
    </row>
    <row r="46" spans="2:14" hidden="1" x14ac:dyDescent="0.2">
      <c r="B46" s="85" t="str">
        <f t="shared" si="0"/>
        <v>H_22</v>
      </c>
      <c r="C46" s="68" t="s">
        <v>2103</v>
      </c>
      <c r="D46" s="69" t="str">
        <f t="shared" ca="1" si="7"/>
        <v>Non utilisé</v>
      </c>
      <c r="E46" s="70">
        <f t="shared" si="6"/>
        <v>0</v>
      </c>
      <c r="F46" s="70">
        <f t="shared" si="6"/>
        <v>0</v>
      </c>
      <c r="G46" s="70">
        <f t="shared" si="6"/>
        <v>0</v>
      </c>
      <c r="H46" s="70">
        <f t="shared" si="6"/>
        <v>0</v>
      </c>
      <c r="I46" s="70">
        <f t="shared" si="6"/>
        <v>0</v>
      </c>
      <c r="J46" s="70">
        <f t="shared" si="6"/>
        <v>0</v>
      </c>
      <c r="K46" s="70">
        <f t="shared" si="6"/>
        <v>0</v>
      </c>
      <c r="L46" s="70">
        <f t="shared" si="6"/>
        <v>0</v>
      </c>
      <c r="M46" s="70">
        <f t="shared" si="6"/>
        <v>0</v>
      </c>
      <c r="N46" s="70">
        <f t="shared" ca="1" si="3"/>
        <v>0</v>
      </c>
    </row>
    <row r="47" spans="2:14" x14ac:dyDescent="0.2">
      <c r="B47" s="76" t="str">
        <f t="shared" si="0"/>
        <v>H_2</v>
      </c>
      <c r="C47" s="64">
        <v>24</v>
      </c>
      <c r="D47" s="88" t="str">
        <f t="shared" ca="1" si="7"/>
        <v>Locations de terres</v>
      </c>
      <c r="E47" s="66">
        <f t="shared" si="6"/>
        <v>1083</v>
      </c>
      <c r="F47" s="66">
        <f t="shared" si="6"/>
        <v>2069.0661300000002</v>
      </c>
      <c r="G47" s="66">
        <f t="shared" si="6"/>
        <v>0</v>
      </c>
      <c r="H47" s="66">
        <f t="shared" si="6"/>
        <v>0</v>
      </c>
      <c r="I47" s="66">
        <f t="shared" si="6"/>
        <v>49.035060000000001</v>
      </c>
      <c r="J47" s="66">
        <f t="shared" si="6"/>
        <v>10.860100000000001</v>
      </c>
      <c r="K47" s="66">
        <f t="shared" si="6"/>
        <v>0</v>
      </c>
      <c r="L47" s="66">
        <f t="shared" si="6"/>
        <v>0</v>
      </c>
      <c r="M47" s="66">
        <f t="shared" si="6"/>
        <v>0</v>
      </c>
      <c r="N47" s="66">
        <f t="shared" ca="1" si="3"/>
        <v>3211.9612900000002</v>
      </c>
    </row>
    <row r="48" spans="2:14" x14ac:dyDescent="0.2">
      <c r="B48" s="85" t="str">
        <f t="shared" si="0"/>
        <v>H_24</v>
      </c>
      <c r="C48" s="68" t="s">
        <v>46</v>
      </c>
      <c r="D48" s="69" t="str">
        <f t="shared" ca="1" si="7"/>
        <v>Paiements à d'autres secteurs que le secteur des administrations publiques</v>
      </c>
      <c r="E48" s="70">
        <f t="shared" si="6"/>
        <v>445</v>
      </c>
      <c r="F48" s="70">
        <f t="shared" si="6"/>
        <v>1761.40753</v>
      </c>
      <c r="G48" s="70">
        <f t="shared" si="6"/>
        <v>0</v>
      </c>
      <c r="H48" s="70">
        <f t="shared" si="6"/>
        <v>0</v>
      </c>
      <c r="I48" s="70">
        <f t="shared" si="6"/>
        <v>0</v>
      </c>
      <c r="J48" s="70">
        <f t="shared" si="6"/>
        <v>10.699920000000001</v>
      </c>
      <c r="K48" s="70">
        <f t="shared" si="6"/>
        <v>0</v>
      </c>
      <c r="L48" s="70">
        <f t="shared" si="6"/>
        <v>0</v>
      </c>
      <c r="M48" s="70">
        <f t="shared" si="6"/>
        <v>0</v>
      </c>
      <c r="N48" s="70">
        <f t="shared" ca="1" si="3"/>
        <v>2217.10745</v>
      </c>
    </row>
    <row r="49" spans="2:14" x14ac:dyDescent="0.2">
      <c r="B49" s="85" t="str">
        <f t="shared" si="0"/>
        <v>H_24</v>
      </c>
      <c r="C49" s="68" t="s">
        <v>47</v>
      </c>
      <c r="D49" s="69" t="str">
        <f t="shared" ca="1" si="7"/>
        <v>Paiements à l'intérieur du secteur des administrations publiques</v>
      </c>
      <c r="E49" s="70">
        <f t="shared" si="6"/>
        <v>638</v>
      </c>
      <c r="F49" s="70">
        <f t="shared" si="6"/>
        <v>307.65859999999998</v>
      </c>
      <c r="G49" s="70">
        <f t="shared" si="6"/>
        <v>0</v>
      </c>
      <c r="H49" s="70">
        <f t="shared" si="6"/>
        <v>0</v>
      </c>
      <c r="I49" s="70">
        <f t="shared" si="6"/>
        <v>49.035060000000001</v>
      </c>
      <c r="J49" s="70">
        <f t="shared" si="6"/>
        <v>0.16018000000000002</v>
      </c>
      <c r="K49" s="70">
        <f t="shared" si="6"/>
        <v>0</v>
      </c>
      <c r="L49" s="70">
        <f t="shared" si="6"/>
        <v>0</v>
      </c>
      <c r="M49" s="70">
        <f t="shared" si="6"/>
        <v>0</v>
      </c>
      <c r="N49" s="70">
        <f t="shared" ca="1" si="3"/>
        <v>994.85383999999999</v>
      </c>
    </row>
    <row r="50" spans="2:14" x14ac:dyDescent="0.2">
      <c r="B50" s="76" t="str">
        <f t="shared" si="0"/>
        <v>H_2</v>
      </c>
      <c r="C50" s="64">
        <v>25</v>
      </c>
      <c r="D50" s="88" t="str">
        <f t="shared" ca="1" si="7"/>
        <v>Dividendes distribués</v>
      </c>
      <c r="E50" s="66">
        <f t="shared" si="6"/>
        <v>4243</v>
      </c>
      <c r="F50" s="66">
        <f t="shared" si="6"/>
        <v>34983</v>
      </c>
      <c r="G50" s="66">
        <f t="shared" si="6"/>
        <v>0</v>
      </c>
      <c r="H50" s="66">
        <f t="shared" si="6"/>
        <v>0</v>
      </c>
      <c r="I50" s="66">
        <f t="shared" si="6"/>
        <v>4323.3426599999993</v>
      </c>
      <c r="J50" s="66">
        <f t="shared" si="6"/>
        <v>0</v>
      </c>
      <c r="K50" s="66">
        <f t="shared" si="6"/>
        <v>0</v>
      </c>
      <c r="L50" s="66">
        <f t="shared" si="6"/>
        <v>0</v>
      </c>
      <c r="M50" s="66">
        <f t="shared" si="6"/>
        <v>0</v>
      </c>
      <c r="N50" s="66">
        <f t="shared" ca="1" si="3"/>
        <v>43549.342660000002</v>
      </c>
    </row>
    <row r="51" spans="2:14" x14ac:dyDescent="0.2">
      <c r="B51" s="85" t="str">
        <f t="shared" si="0"/>
        <v>H_25</v>
      </c>
      <c r="C51" s="68" t="s">
        <v>49</v>
      </c>
      <c r="D51" s="69" t="str">
        <f t="shared" ca="1" si="7"/>
        <v>Dividendes distribués</v>
      </c>
      <c r="E51" s="70">
        <f t="shared" si="6"/>
        <v>4243</v>
      </c>
      <c r="F51" s="70">
        <f t="shared" si="6"/>
        <v>34983</v>
      </c>
      <c r="G51" s="70">
        <f t="shared" si="6"/>
        <v>0</v>
      </c>
      <c r="H51" s="70">
        <f t="shared" si="6"/>
        <v>0</v>
      </c>
      <c r="I51" s="70">
        <f t="shared" si="6"/>
        <v>4323.3426599999993</v>
      </c>
      <c r="J51" s="70">
        <f t="shared" si="6"/>
        <v>0</v>
      </c>
      <c r="K51" s="70">
        <f t="shared" si="6"/>
        <v>0</v>
      </c>
      <c r="L51" s="70">
        <f t="shared" si="6"/>
        <v>0</v>
      </c>
      <c r="M51" s="70">
        <f t="shared" si="6"/>
        <v>0</v>
      </c>
      <c r="N51" s="70">
        <f t="shared" ca="1" si="3"/>
        <v>43549.342660000002</v>
      </c>
    </row>
    <row r="52" spans="2:14" x14ac:dyDescent="0.2">
      <c r="B52" s="55" t="str">
        <f t="shared" si="0"/>
        <v/>
      </c>
      <c r="C52" s="90"/>
      <c r="D52" s="57" t="str">
        <f t="shared" si="7"/>
        <v/>
      </c>
      <c r="E52" s="57"/>
      <c r="F52" s="57"/>
      <c r="G52" s="57"/>
      <c r="H52" s="57"/>
      <c r="I52" s="57"/>
      <c r="J52" s="57"/>
      <c r="K52" s="57"/>
      <c r="L52" s="57"/>
      <c r="M52" s="57"/>
      <c r="N52" s="57" t="str">
        <f t="shared" si="3"/>
        <v/>
      </c>
    </row>
    <row r="53" spans="2:14" s="78" customFormat="1" x14ac:dyDescent="0.25">
      <c r="B53" s="76" t="str">
        <f t="shared" si="0"/>
        <v>H_</v>
      </c>
      <c r="C53" s="61">
        <v>3</v>
      </c>
      <c r="D53" s="62" t="str">
        <f t="shared" ca="1" si="7"/>
        <v xml:space="preserve">TRANSFERTS DE REVENUS À DESTINATION D'AUTRES SECTEURS </v>
      </c>
      <c r="E53" s="63">
        <f t="shared" ref="E53:M62" si="8">_xlfn.IFNA(IF(LEN($C53)&gt;=4,VLOOKUP(E$6&amp;"-"&amp;$C53,rngDataP3aEXP,rngVLK3aEXP,FALSE),SUMIF($B:$B,"H_"&amp;$C53,E:E)),0)</f>
        <v>13417658</v>
      </c>
      <c r="F53" s="63">
        <f t="shared" si="8"/>
        <v>20197415.868878867</v>
      </c>
      <c r="G53" s="63">
        <f t="shared" si="8"/>
        <v>1185111.5650399888</v>
      </c>
      <c r="H53" s="63">
        <f t="shared" si="8"/>
        <v>113515.98045</v>
      </c>
      <c r="I53" s="63">
        <f t="shared" si="8"/>
        <v>8486349.9307547007</v>
      </c>
      <c r="J53" s="63">
        <f t="shared" si="8"/>
        <v>1168851.1635799999</v>
      </c>
      <c r="K53" s="63">
        <f t="shared" si="8"/>
        <v>345915</v>
      </c>
      <c r="L53" s="63">
        <f t="shared" si="8"/>
        <v>41232.385770000001</v>
      </c>
      <c r="M53" s="63">
        <f t="shared" si="8"/>
        <v>1254568</v>
      </c>
      <c r="N53" s="63">
        <f t="shared" ca="1" si="3"/>
        <v>46210617.89447356</v>
      </c>
    </row>
    <row r="54" spans="2:14" x14ac:dyDescent="0.2">
      <c r="B54" s="76" t="str">
        <f t="shared" si="0"/>
        <v>H_3</v>
      </c>
      <c r="C54" s="64">
        <v>31</v>
      </c>
      <c r="D54" s="88" t="str">
        <f t="shared" ca="1" si="7"/>
        <v>Subventions d'exploitation</v>
      </c>
      <c r="E54" s="66">
        <f t="shared" si="8"/>
        <v>2174998</v>
      </c>
      <c r="F54" s="66">
        <f t="shared" si="8"/>
        <v>3632938.0532079921</v>
      </c>
      <c r="G54" s="66">
        <f t="shared" si="8"/>
        <v>49937.549770000012</v>
      </c>
      <c r="H54" s="66">
        <f t="shared" si="8"/>
        <v>1804.1264900000001</v>
      </c>
      <c r="I54" s="66">
        <f t="shared" si="8"/>
        <v>2980754.4231500002</v>
      </c>
      <c r="J54" s="66">
        <f t="shared" si="8"/>
        <v>694175.94678</v>
      </c>
      <c r="K54" s="66">
        <f t="shared" si="8"/>
        <v>10113</v>
      </c>
      <c r="L54" s="66">
        <f t="shared" si="8"/>
        <v>0</v>
      </c>
      <c r="M54" s="66">
        <f t="shared" si="8"/>
        <v>7690</v>
      </c>
      <c r="N54" s="66">
        <f t="shared" ca="1" si="3"/>
        <v>9552411.0993979909</v>
      </c>
    </row>
    <row r="55" spans="2:14" x14ac:dyDescent="0.2">
      <c r="B55" s="85" t="str">
        <f t="shared" si="0"/>
        <v>H_31</v>
      </c>
      <c r="C55" s="68" t="s">
        <v>52</v>
      </c>
      <c r="D55" s="69" t="str">
        <f t="shared" ca="1" si="7"/>
        <v>Subventions réduisant les intérêts aux entreprises publiques</v>
      </c>
      <c r="E55" s="70">
        <f t="shared" si="8"/>
        <v>0</v>
      </c>
      <c r="F55" s="70">
        <f t="shared" si="8"/>
        <v>155379.1943</v>
      </c>
      <c r="G55" s="70">
        <f t="shared" si="8"/>
        <v>0</v>
      </c>
      <c r="H55" s="70">
        <f t="shared" si="8"/>
        <v>0</v>
      </c>
      <c r="I55" s="70">
        <f t="shared" si="8"/>
        <v>2862.1393600000001</v>
      </c>
      <c r="J55" s="70">
        <f t="shared" si="8"/>
        <v>0</v>
      </c>
      <c r="K55" s="70">
        <f t="shared" si="8"/>
        <v>0</v>
      </c>
      <c r="L55" s="70">
        <f t="shared" si="8"/>
        <v>0</v>
      </c>
      <c r="M55" s="70">
        <f t="shared" si="8"/>
        <v>0</v>
      </c>
      <c r="N55" s="70">
        <f t="shared" ca="1" si="3"/>
        <v>158241.33366</v>
      </c>
    </row>
    <row r="56" spans="2:14" x14ac:dyDescent="0.2">
      <c r="B56" s="85" t="str">
        <f t="shared" si="0"/>
        <v>H_31</v>
      </c>
      <c r="C56" s="68" t="s">
        <v>53</v>
      </c>
      <c r="D56" s="69" t="str">
        <f t="shared" ca="1" si="7"/>
        <v>Subventions réduisant les intérêts aux autres entreprises</v>
      </c>
      <c r="E56" s="70">
        <f t="shared" si="8"/>
        <v>14141</v>
      </c>
      <c r="F56" s="70">
        <f t="shared" si="8"/>
        <v>139756.60688000001</v>
      </c>
      <c r="G56" s="70">
        <f t="shared" si="8"/>
        <v>0</v>
      </c>
      <c r="H56" s="70">
        <f t="shared" si="8"/>
        <v>0</v>
      </c>
      <c r="I56" s="70">
        <f t="shared" si="8"/>
        <v>0</v>
      </c>
      <c r="J56" s="70">
        <f t="shared" si="8"/>
        <v>4201.3565099999996</v>
      </c>
      <c r="K56" s="70">
        <f t="shared" si="8"/>
        <v>536</v>
      </c>
      <c r="L56" s="70">
        <f t="shared" si="8"/>
        <v>0</v>
      </c>
      <c r="M56" s="70">
        <f t="shared" si="8"/>
        <v>0</v>
      </c>
      <c r="N56" s="70">
        <f t="shared" ca="1" si="3"/>
        <v>158634.96339000002</v>
      </c>
    </row>
    <row r="57" spans="2:14" x14ac:dyDescent="0.2">
      <c r="B57" s="85" t="str">
        <f t="shared" si="0"/>
        <v>H_31</v>
      </c>
      <c r="C57" s="68" t="s">
        <v>54</v>
      </c>
      <c r="D57" s="69" t="str">
        <f t="shared" ca="1" si="7"/>
        <v>Subventions en matière de prix aux entreprises publiques</v>
      </c>
      <c r="E57" s="70">
        <f t="shared" si="8"/>
        <v>58848</v>
      </c>
      <c r="F57" s="70">
        <f t="shared" si="8"/>
        <v>90</v>
      </c>
      <c r="G57" s="70">
        <f t="shared" si="8"/>
        <v>0</v>
      </c>
      <c r="H57" s="70">
        <f t="shared" si="8"/>
        <v>0</v>
      </c>
      <c r="I57" s="70">
        <f t="shared" si="8"/>
        <v>0</v>
      </c>
      <c r="J57" s="70">
        <f t="shared" si="8"/>
        <v>0</v>
      </c>
      <c r="K57" s="70">
        <f t="shared" si="8"/>
        <v>0</v>
      </c>
      <c r="L57" s="70">
        <f t="shared" si="8"/>
        <v>0</v>
      </c>
      <c r="M57" s="70">
        <f t="shared" si="8"/>
        <v>0</v>
      </c>
      <c r="N57" s="70">
        <f t="shared" ca="1" si="3"/>
        <v>58938</v>
      </c>
    </row>
    <row r="58" spans="2:14" x14ac:dyDescent="0.2">
      <c r="B58" s="85" t="str">
        <f t="shared" si="0"/>
        <v>H_31</v>
      </c>
      <c r="C58" s="68" t="s">
        <v>55</v>
      </c>
      <c r="D58" s="69" t="str">
        <f t="shared" ca="1" si="7"/>
        <v>Autres subventions d'exploitation aux entreprises publiques</v>
      </c>
      <c r="E58" s="70">
        <f t="shared" si="8"/>
        <v>1453661</v>
      </c>
      <c r="F58" s="70">
        <f t="shared" si="8"/>
        <v>296297.08621000027</v>
      </c>
      <c r="G58" s="70">
        <f t="shared" si="8"/>
        <v>18244.012450000002</v>
      </c>
      <c r="H58" s="70">
        <f t="shared" si="8"/>
        <v>1060</v>
      </c>
      <c r="I58" s="70">
        <f t="shared" si="8"/>
        <v>48813.254450000008</v>
      </c>
      <c r="J58" s="70">
        <f t="shared" si="8"/>
        <v>70701.110730000015</v>
      </c>
      <c r="K58" s="70">
        <f t="shared" si="8"/>
        <v>0</v>
      </c>
      <c r="L58" s="70">
        <f t="shared" si="8"/>
        <v>0</v>
      </c>
      <c r="M58" s="70">
        <f t="shared" si="8"/>
        <v>1800</v>
      </c>
      <c r="N58" s="70">
        <f t="shared" ca="1" si="3"/>
        <v>1890576.4638400006</v>
      </c>
    </row>
    <row r="59" spans="2:14" ht="19.2" x14ac:dyDescent="0.2">
      <c r="B59" s="85" t="str">
        <f t="shared" si="0"/>
        <v>H_31</v>
      </c>
      <c r="C59" s="68" t="s">
        <v>56</v>
      </c>
      <c r="D59" s="69" t="str">
        <f t="shared" ca="1" si="7"/>
        <v>Subventions en matière de prix à des producteurs autres que les entreprises publiques</v>
      </c>
      <c r="E59" s="70">
        <f t="shared" si="8"/>
        <v>290418</v>
      </c>
      <c r="F59" s="70">
        <f t="shared" si="8"/>
        <v>92591.302680000008</v>
      </c>
      <c r="G59" s="70">
        <f t="shared" si="8"/>
        <v>0</v>
      </c>
      <c r="H59" s="70">
        <f t="shared" si="8"/>
        <v>0</v>
      </c>
      <c r="I59" s="70">
        <f t="shared" si="8"/>
        <v>3354.2219799999998</v>
      </c>
      <c r="J59" s="70">
        <f t="shared" si="8"/>
        <v>234108.91546000002</v>
      </c>
      <c r="K59" s="70">
        <f t="shared" si="8"/>
        <v>0</v>
      </c>
      <c r="L59" s="70">
        <f t="shared" si="8"/>
        <v>0</v>
      </c>
      <c r="M59" s="70">
        <f t="shared" si="8"/>
        <v>0</v>
      </c>
      <c r="N59" s="70">
        <f t="shared" ca="1" si="3"/>
        <v>620472.44012000004</v>
      </c>
    </row>
    <row r="60" spans="2:14" ht="19.2" x14ac:dyDescent="0.2">
      <c r="B60" s="85" t="str">
        <f t="shared" si="0"/>
        <v>H_31</v>
      </c>
      <c r="C60" s="68" t="s">
        <v>57</v>
      </c>
      <c r="D60" s="69" t="str">
        <f t="shared" ca="1" si="7"/>
        <v>Autres subventions d'exploitation à des producteurs autres que les entreprises publiques</v>
      </c>
      <c r="E60" s="70">
        <f t="shared" si="8"/>
        <v>357930</v>
      </c>
      <c r="F60" s="70">
        <f t="shared" si="8"/>
        <v>2382926.1853000005</v>
      </c>
      <c r="G60" s="70">
        <f t="shared" si="8"/>
        <v>31693.53732000001</v>
      </c>
      <c r="H60" s="70">
        <f t="shared" si="8"/>
        <v>744.12648999999999</v>
      </c>
      <c r="I60" s="70">
        <f t="shared" si="8"/>
        <v>2324043.3973600003</v>
      </c>
      <c r="J60" s="70">
        <f t="shared" si="8"/>
        <v>385164.56407999998</v>
      </c>
      <c r="K60" s="70">
        <f t="shared" si="8"/>
        <v>9577</v>
      </c>
      <c r="L60" s="70">
        <f t="shared" si="8"/>
        <v>0</v>
      </c>
      <c r="M60" s="70">
        <f t="shared" si="8"/>
        <v>5890</v>
      </c>
      <c r="N60" s="70">
        <f t="shared" ca="1" si="3"/>
        <v>5497968.8105500005</v>
      </c>
    </row>
    <row r="61" spans="2:14" x14ac:dyDescent="0.2">
      <c r="B61" s="91" t="str">
        <f t="shared" si="0"/>
        <v>H_31</v>
      </c>
      <c r="C61" s="68" t="s">
        <v>59</v>
      </c>
      <c r="D61" s="69" t="str">
        <f t="shared" ca="1" si="7"/>
        <v>Réduction de cotisations patronales ciblées</v>
      </c>
      <c r="E61" s="70">
        <f t="shared" si="8"/>
        <v>0</v>
      </c>
      <c r="F61" s="70">
        <f t="shared" si="8"/>
        <v>565897.67783799174</v>
      </c>
      <c r="G61" s="70">
        <f t="shared" si="8"/>
        <v>0</v>
      </c>
      <c r="H61" s="70">
        <f t="shared" si="8"/>
        <v>0</v>
      </c>
      <c r="I61" s="70">
        <f t="shared" si="8"/>
        <v>601681.40999999992</v>
      </c>
      <c r="J61" s="70">
        <f t="shared" si="8"/>
        <v>0</v>
      </c>
      <c r="K61" s="70">
        <f t="shared" si="8"/>
        <v>0</v>
      </c>
      <c r="L61" s="70">
        <f t="shared" si="8"/>
        <v>0</v>
      </c>
      <c r="M61" s="70">
        <f t="shared" si="8"/>
        <v>0</v>
      </c>
      <c r="N61" s="70">
        <f t="shared" ca="1" si="3"/>
        <v>1167579.0878379918</v>
      </c>
    </row>
    <row r="62" spans="2:14" ht="19.2" x14ac:dyDescent="0.2">
      <c r="B62" s="85" t="str">
        <f t="shared" si="0"/>
        <v>H_3</v>
      </c>
      <c r="C62" s="64">
        <v>32</v>
      </c>
      <c r="D62" s="88" t="str">
        <f t="shared" ca="1" si="7"/>
        <v>Transferts de revenus, autres que des subventions d'exploitation, aux entreprises et institutions financières</v>
      </c>
      <c r="E62" s="66">
        <f t="shared" si="8"/>
        <v>39119</v>
      </c>
      <c r="F62" s="66">
        <f t="shared" si="8"/>
        <v>1101645.3676100001</v>
      </c>
      <c r="G62" s="66">
        <f t="shared" si="8"/>
        <v>21580.420130000002</v>
      </c>
      <c r="H62" s="66">
        <f t="shared" si="8"/>
        <v>4639.0065999999997</v>
      </c>
      <c r="I62" s="66">
        <f t="shared" si="8"/>
        <v>38451.207069999997</v>
      </c>
      <c r="J62" s="66">
        <f t="shared" si="8"/>
        <v>40259.070400000004</v>
      </c>
      <c r="K62" s="66">
        <f t="shared" si="8"/>
        <v>1897</v>
      </c>
      <c r="L62" s="66">
        <f t="shared" si="8"/>
        <v>0</v>
      </c>
      <c r="M62" s="66">
        <f t="shared" si="8"/>
        <v>0</v>
      </c>
      <c r="N62" s="66">
        <f t="shared" ca="1" si="3"/>
        <v>1247591.0718100001</v>
      </c>
    </row>
    <row r="63" spans="2:14" ht="19.2" x14ac:dyDescent="0.2">
      <c r="B63" s="85" t="str">
        <f t="shared" si="0"/>
        <v>H_32</v>
      </c>
      <c r="C63" s="68" t="s">
        <v>60</v>
      </c>
      <c r="D63" s="69" t="str">
        <f t="shared" ca="1" si="7"/>
        <v>Transferts de revenus, autres que des subventions d'exploitation, aux entreprises et institutions financières</v>
      </c>
      <c r="E63" s="70">
        <f t="shared" ref="E63:M72" si="9">_xlfn.IFNA(IF(LEN($C63)&gt;=4,VLOOKUP(E$6&amp;"-"&amp;$C63,rngDataP3aEXP,rngVLK3aEXP,FALSE),SUMIF($B:$B,"H_"&amp;$C63,E:E)),0)</f>
        <v>39119</v>
      </c>
      <c r="F63" s="70">
        <f t="shared" si="9"/>
        <v>1101645.3676100001</v>
      </c>
      <c r="G63" s="70">
        <f t="shared" si="9"/>
        <v>21580.420130000002</v>
      </c>
      <c r="H63" s="70">
        <f t="shared" si="9"/>
        <v>4639.0065999999997</v>
      </c>
      <c r="I63" s="70">
        <f t="shared" si="9"/>
        <v>38451.207069999997</v>
      </c>
      <c r="J63" s="70">
        <f t="shared" si="9"/>
        <v>40259.070400000004</v>
      </c>
      <c r="K63" s="70">
        <f t="shared" si="9"/>
        <v>1897</v>
      </c>
      <c r="L63" s="70">
        <f t="shared" si="9"/>
        <v>0</v>
      </c>
      <c r="M63" s="70">
        <f t="shared" si="9"/>
        <v>0</v>
      </c>
      <c r="N63" s="70">
        <f t="shared" ca="1" si="3"/>
        <v>1247591.0718100001</v>
      </c>
    </row>
    <row r="64" spans="2:14" x14ac:dyDescent="0.2">
      <c r="B64" s="85" t="str">
        <f t="shared" si="0"/>
        <v>H_3</v>
      </c>
      <c r="C64" s="64">
        <v>33</v>
      </c>
      <c r="D64" s="88" t="str">
        <f t="shared" ca="1" si="7"/>
        <v>Transferts de revenus aux ASBL au service des ménages</v>
      </c>
      <c r="E64" s="66">
        <f t="shared" si="9"/>
        <v>374038</v>
      </c>
      <c r="F64" s="66">
        <f t="shared" si="9"/>
        <v>2559160.250750002</v>
      </c>
      <c r="G64" s="66">
        <f t="shared" si="9"/>
        <v>996095.72925998899</v>
      </c>
      <c r="H64" s="66">
        <f t="shared" si="9"/>
        <v>64452.505960000002</v>
      </c>
      <c r="I64" s="66">
        <f t="shared" si="9"/>
        <v>1291903.5365400005</v>
      </c>
      <c r="J64" s="66">
        <f t="shared" si="9"/>
        <v>260241.49622999999</v>
      </c>
      <c r="K64" s="66">
        <f t="shared" si="9"/>
        <v>323703</v>
      </c>
      <c r="L64" s="66">
        <f t="shared" si="9"/>
        <v>41232.385770000001</v>
      </c>
      <c r="M64" s="66">
        <f t="shared" si="9"/>
        <v>55990</v>
      </c>
      <c r="N64" s="66">
        <f t="shared" ca="1" si="3"/>
        <v>5966816.9045099905</v>
      </c>
    </row>
    <row r="65" spans="2:14" x14ac:dyDescent="0.2">
      <c r="B65" s="85" t="str">
        <f t="shared" si="0"/>
        <v>H_33</v>
      </c>
      <c r="C65" s="68" t="s">
        <v>61</v>
      </c>
      <c r="D65" s="69" t="str">
        <f t="shared" ca="1" si="7"/>
        <v>Transferts de revenus aux ASBL au service des ménages</v>
      </c>
      <c r="E65" s="70">
        <f t="shared" si="9"/>
        <v>374038</v>
      </c>
      <c r="F65" s="70">
        <f t="shared" si="9"/>
        <v>2559160.250750002</v>
      </c>
      <c r="G65" s="70">
        <f t="shared" si="9"/>
        <v>996095.72925998899</v>
      </c>
      <c r="H65" s="70">
        <f t="shared" si="9"/>
        <v>64452.505960000002</v>
      </c>
      <c r="I65" s="70">
        <f t="shared" si="9"/>
        <v>1291903.5365400005</v>
      </c>
      <c r="J65" s="70">
        <f t="shared" si="9"/>
        <v>260241.49622999999</v>
      </c>
      <c r="K65" s="70">
        <f t="shared" si="9"/>
        <v>323703</v>
      </c>
      <c r="L65" s="70">
        <f t="shared" si="9"/>
        <v>41232.385770000001</v>
      </c>
      <c r="M65" s="70">
        <f t="shared" si="9"/>
        <v>55990</v>
      </c>
      <c r="N65" s="70">
        <f t="shared" ca="1" si="3"/>
        <v>5966816.9045099905</v>
      </c>
    </row>
    <row r="66" spans="2:14" x14ac:dyDescent="0.2">
      <c r="B66" s="76" t="str">
        <f t="shared" si="0"/>
        <v>H_3</v>
      </c>
      <c r="C66" s="64">
        <v>34</v>
      </c>
      <c r="D66" s="88" t="str">
        <f t="shared" ca="1" si="7"/>
        <v>Transferts de revenus aux ménages</v>
      </c>
      <c r="E66" s="66">
        <f t="shared" si="9"/>
        <v>4260454</v>
      </c>
      <c r="F66" s="66">
        <f t="shared" si="9"/>
        <v>12854302.727260875</v>
      </c>
      <c r="G66" s="66">
        <f t="shared" si="9"/>
        <v>115514.09984999997</v>
      </c>
      <c r="H66" s="66">
        <f t="shared" si="9"/>
        <v>42019.610580000008</v>
      </c>
      <c r="I66" s="66">
        <f t="shared" si="9"/>
        <v>4161753.9223946999</v>
      </c>
      <c r="J66" s="66">
        <f t="shared" si="9"/>
        <v>171828.86970999997</v>
      </c>
      <c r="K66" s="66">
        <f t="shared" si="9"/>
        <v>10202</v>
      </c>
      <c r="L66" s="66">
        <f t="shared" si="9"/>
        <v>0</v>
      </c>
      <c r="M66" s="66">
        <f t="shared" si="9"/>
        <v>1190879</v>
      </c>
      <c r="N66" s="66">
        <f t="shared" ca="1" si="3"/>
        <v>22806954.229795571</v>
      </c>
    </row>
    <row r="67" spans="2:14" x14ac:dyDescent="0.2">
      <c r="B67" s="85" t="str">
        <f t="shared" si="0"/>
        <v>H_34</v>
      </c>
      <c r="C67" s="68" t="s">
        <v>63</v>
      </c>
      <c r="D67" s="69" t="str">
        <f t="shared" ca="1" si="7"/>
        <v>Pensions de veuves et orphelins du personnel des administrations publiques</v>
      </c>
      <c r="E67" s="70">
        <f t="shared" si="9"/>
        <v>0</v>
      </c>
      <c r="F67" s="70">
        <f t="shared" si="9"/>
        <v>0</v>
      </c>
      <c r="G67" s="70">
        <f t="shared" si="9"/>
        <v>0</v>
      </c>
      <c r="H67" s="70">
        <f t="shared" si="9"/>
        <v>0</v>
      </c>
      <c r="I67" s="70">
        <f t="shared" si="9"/>
        <v>0</v>
      </c>
      <c r="J67" s="70">
        <f t="shared" si="9"/>
        <v>0</v>
      </c>
      <c r="K67" s="70">
        <f t="shared" si="9"/>
        <v>0</v>
      </c>
      <c r="L67" s="70">
        <f t="shared" si="9"/>
        <v>0</v>
      </c>
      <c r="M67" s="70">
        <f t="shared" si="9"/>
        <v>0</v>
      </c>
      <c r="N67" s="70">
        <f t="shared" ca="1" si="3"/>
        <v>0</v>
      </c>
    </row>
    <row r="68" spans="2:14" x14ac:dyDescent="0.2">
      <c r="B68" s="85" t="str">
        <f t="shared" si="0"/>
        <v>H_34</v>
      </c>
      <c r="C68" s="68" t="s">
        <v>64</v>
      </c>
      <c r="D68" s="69" t="str">
        <f t="shared" ca="1" si="7"/>
        <v>Pensions de guerre</v>
      </c>
      <c r="E68" s="70">
        <f t="shared" si="9"/>
        <v>0</v>
      </c>
      <c r="F68" s="70">
        <f t="shared" si="9"/>
        <v>0</v>
      </c>
      <c r="G68" s="70">
        <f t="shared" si="9"/>
        <v>0</v>
      </c>
      <c r="H68" s="70">
        <f t="shared" si="9"/>
        <v>0</v>
      </c>
      <c r="I68" s="70">
        <f t="shared" si="9"/>
        <v>0</v>
      </c>
      <c r="J68" s="70">
        <f t="shared" si="9"/>
        <v>0</v>
      </c>
      <c r="K68" s="70">
        <f t="shared" si="9"/>
        <v>0</v>
      </c>
      <c r="L68" s="70">
        <f t="shared" si="9"/>
        <v>0</v>
      </c>
      <c r="M68" s="70">
        <f t="shared" si="9"/>
        <v>0</v>
      </c>
      <c r="N68" s="70">
        <f t="shared" ca="1" si="3"/>
        <v>0</v>
      </c>
    </row>
    <row r="69" spans="2:14" x14ac:dyDescent="0.2">
      <c r="B69" s="85" t="str">
        <f t="shared" si="0"/>
        <v>H_34</v>
      </c>
      <c r="C69" s="68" t="s">
        <v>65</v>
      </c>
      <c r="D69" s="69" t="str">
        <f t="shared" ca="1" si="7"/>
        <v>Autres prestations sociales en espèces</v>
      </c>
      <c r="E69" s="70">
        <f t="shared" si="9"/>
        <v>2947921</v>
      </c>
      <c r="F69" s="70">
        <f t="shared" si="9"/>
        <v>6236571.56195</v>
      </c>
      <c r="G69" s="70">
        <f t="shared" si="9"/>
        <v>107848.04088999996</v>
      </c>
      <c r="H69" s="70">
        <f t="shared" si="9"/>
        <v>40963.666280000005</v>
      </c>
      <c r="I69" s="70">
        <f t="shared" si="9"/>
        <v>3747043.9014546997</v>
      </c>
      <c r="J69" s="70">
        <f t="shared" si="9"/>
        <v>40092.011410000006</v>
      </c>
      <c r="K69" s="70">
        <f t="shared" si="9"/>
        <v>7280</v>
      </c>
      <c r="L69" s="70">
        <f t="shared" si="9"/>
        <v>0</v>
      </c>
      <c r="M69" s="70">
        <f t="shared" si="9"/>
        <v>809361</v>
      </c>
      <c r="N69" s="70">
        <f t="shared" ca="1" si="3"/>
        <v>13937081.1819847</v>
      </c>
    </row>
    <row r="70" spans="2:14" x14ac:dyDescent="0.2">
      <c r="B70" s="85" t="str">
        <f t="shared" ref="B70:B133" si="10">IF(LEN(C70)&gt;=4,"H_"&amp;LEFT(C70,2),IF(LEN(C70)=2,"H_"&amp;LEFT(C70,1),IF(LEN(C70)=1,"H_","")))</f>
        <v>H_34</v>
      </c>
      <c r="C70" s="68" t="s">
        <v>66</v>
      </c>
      <c r="D70" s="69" t="str">
        <f t="shared" ca="1" si="7"/>
        <v>Autres prestations sociales en nature</v>
      </c>
      <c r="E70" s="70">
        <f t="shared" si="9"/>
        <v>1075287</v>
      </c>
      <c r="F70" s="70">
        <f t="shared" si="9"/>
        <v>4999329.5164999999</v>
      </c>
      <c r="G70" s="70">
        <f t="shared" si="9"/>
        <v>3341.71144</v>
      </c>
      <c r="H70" s="70">
        <f t="shared" si="9"/>
        <v>535.95389999999998</v>
      </c>
      <c r="I70" s="70">
        <f t="shared" si="9"/>
        <v>182194.73607000001</v>
      </c>
      <c r="J70" s="70">
        <f t="shared" si="9"/>
        <v>99439.179349999991</v>
      </c>
      <c r="K70" s="70">
        <f t="shared" si="9"/>
        <v>2922</v>
      </c>
      <c r="L70" s="70">
        <f t="shared" si="9"/>
        <v>0</v>
      </c>
      <c r="M70" s="70">
        <f t="shared" si="9"/>
        <v>381518</v>
      </c>
      <c r="N70" s="70">
        <f t="shared" ref="N70:N133" ca="1" si="11">IF(D70&lt;&gt;"",SUM($E70:$M70),"")</f>
        <v>6744568.0972599993</v>
      </c>
    </row>
    <row r="71" spans="2:14" x14ac:dyDescent="0.2">
      <c r="B71" s="85" t="str">
        <f t="shared" si="10"/>
        <v>H_34</v>
      </c>
      <c r="C71" s="68" t="s">
        <v>67</v>
      </c>
      <c r="D71" s="69" t="str">
        <f t="shared" ca="1" si="7"/>
        <v>Autres prestations en espèces aux ménages en tant que consommateurs</v>
      </c>
      <c r="E71" s="70">
        <f t="shared" si="9"/>
        <v>237246</v>
      </c>
      <c r="F71" s="70">
        <f t="shared" si="9"/>
        <v>1544574.4010408744</v>
      </c>
      <c r="G71" s="70">
        <f t="shared" si="9"/>
        <v>3272.62961</v>
      </c>
      <c r="H71" s="70">
        <f t="shared" si="9"/>
        <v>510.47859000000005</v>
      </c>
      <c r="I71" s="70">
        <f t="shared" si="9"/>
        <v>53573.00836</v>
      </c>
      <c r="J71" s="70">
        <f t="shared" si="9"/>
        <v>5881.8693300000004</v>
      </c>
      <c r="K71" s="70">
        <f t="shared" si="9"/>
        <v>0</v>
      </c>
      <c r="L71" s="70">
        <f t="shared" si="9"/>
        <v>0</v>
      </c>
      <c r="M71" s="70">
        <f t="shared" si="9"/>
        <v>0</v>
      </c>
      <c r="N71" s="70">
        <f t="shared" ca="1" si="11"/>
        <v>1845058.3869308743</v>
      </c>
    </row>
    <row r="72" spans="2:14" x14ac:dyDescent="0.2">
      <c r="B72" s="85" t="str">
        <f t="shared" si="10"/>
        <v>H_34</v>
      </c>
      <c r="C72" s="68" t="s">
        <v>68</v>
      </c>
      <c r="D72" s="69" t="str">
        <f t="shared" ref="D72:D103" ca="1" si="12">IF(LEN($C72)&gt;=2,VLOOKUP("CE-"&amp;$C72,rngTranslationsCE,2,FALSE),IF(LEN($C72)=1,VLOOKUP("CE-"&amp;$C72&amp;$D$6,rngTranslationsCE,2,FALSE),""))</f>
        <v>Autres prestations en nature aux ménages en tant que consommateurs</v>
      </c>
      <c r="E72" s="70">
        <f t="shared" si="9"/>
        <v>0</v>
      </c>
      <c r="F72" s="70">
        <f t="shared" si="9"/>
        <v>3065.8011799999995</v>
      </c>
      <c r="G72" s="70">
        <f t="shared" si="9"/>
        <v>604.23347000000001</v>
      </c>
      <c r="H72" s="70">
        <f t="shared" si="9"/>
        <v>9.5118099999999988</v>
      </c>
      <c r="I72" s="70">
        <f t="shared" si="9"/>
        <v>119.2028</v>
      </c>
      <c r="J72" s="70">
        <f t="shared" si="9"/>
        <v>423.23935000000006</v>
      </c>
      <c r="K72" s="70">
        <f t="shared" si="9"/>
        <v>0</v>
      </c>
      <c r="L72" s="70">
        <f t="shared" si="9"/>
        <v>0</v>
      </c>
      <c r="M72" s="70">
        <f t="shared" si="9"/>
        <v>0</v>
      </c>
      <c r="N72" s="70">
        <f t="shared" ca="1" si="11"/>
        <v>4221.9886099999994</v>
      </c>
    </row>
    <row r="73" spans="2:14" x14ac:dyDescent="0.2">
      <c r="B73" s="85" t="str">
        <f t="shared" si="10"/>
        <v>H_34</v>
      </c>
      <c r="C73" s="68" t="s">
        <v>69</v>
      </c>
      <c r="D73" s="69" t="str">
        <f t="shared" ca="1" si="12"/>
        <v>Autres prestations aux ménages en tant que producteurs</v>
      </c>
      <c r="E73" s="70">
        <f t="shared" ref="E73:M80" si="13">_xlfn.IFNA(IF(LEN($C73)&gt;=4,VLOOKUP(E$6&amp;"-"&amp;$C73,rngDataP3aEXP,rngVLK3aEXP,FALSE),SUMIF($B:$B,"H_"&amp;$C73,E:E)),0)</f>
        <v>0</v>
      </c>
      <c r="F73" s="70">
        <f t="shared" si="13"/>
        <v>70761.446589999978</v>
      </c>
      <c r="G73" s="70">
        <f t="shared" si="13"/>
        <v>447.48444000000006</v>
      </c>
      <c r="H73" s="70">
        <f t="shared" si="13"/>
        <v>0</v>
      </c>
      <c r="I73" s="70">
        <f t="shared" si="13"/>
        <v>178823.07371</v>
      </c>
      <c r="J73" s="70">
        <f t="shared" si="13"/>
        <v>25992.57027</v>
      </c>
      <c r="K73" s="70">
        <f t="shared" si="13"/>
        <v>0</v>
      </c>
      <c r="L73" s="70">
        <f t="shared" si="13"/>
        <v>0</v>
      </c>
      <c r="M73" s="70">
        <f t="shared" si="13"/>
        <v>0</v>
      </c>
      <c r="N73" s="70">
        <f t="shared" ca="1" si="11"/>
        <v>276024.57500999997</v>
      </c>
    </row>
    <row r="74" spans="2:14" x14ac:dyDescent="0.2">
      <c r="B74" s="76" t="str">
        <f t="shared" si="10"/>
        <v>H_3</v>
      </c>
      <c r="C74" s="64">
        <v>35</v>
      </c>
      <c r="D74" s="88" t="str">
        <f t="shared" ca="1" si="12"/>
        <v>Transferts de revenus à l'étranger</v>
      </c>
      <c r="E74" s="66">
        <f t="shared" si="13"/>
        <v>6569049</v>
      </c>
      <c r="F74" s="66">
        <f t="shared" si="13"/>
        <v>49369.470049999989</v>
      </c>
      <c r="G74" s="66">
        <f t="shared" si="13"/>
        <v>1983.76603</v>
      </c>
      <c r="H74" s="66">
        <f t="shared" si="13"/>
        <v>600.73081999999999</v>
      </c>
      <c r="I74" s="66">
        <f t="shared" si="13"/>
        <v>13486.841599999998</v>
      </c>
      <c r="J74" s="66">
        <f t="shared" si="13"/>
        <v>2345.7804599999995</v>
      </c>
      <c r="K74" s="66">
        <f t="shared" si="13"/>
        <v>0</v>
      </c>
      <c r="L74" s="66">
        <f t="shared" si="13"/>
        <v>0</v>
      </c>
      <c r="M74" s="66">
        <f t="shared" si="13"/>
        <v>9</v>
      </c>
      <c r="N74" s="66">
        <f t="shared" ca="1" si="11"/>
        <v>6636844.5889599994</v>
      </c>
    </row>
    <row r="75" spans="2:14" x14ac:dyDescent="0.2">
      <c r="B75" s="85" t="str">
        <f t="shared" si="10"/>
        <v>H_35</v>
      </c>
      <c r="C75" s="68" t="s">
        <v>71</v>
      </c>
      <c r="D75" s="69" t="str">
        <f t="shared" ca="1" si="12"/>
        <v>Aux institutions de l'UE</v>
      </c>
      <c r="E75" s="70">
        <f t="shared" si="13"/>
        <v>5170332</v>
      </c>
      <c r="F75" s="70">
        <f t="shared" si="13"/>
        <v>438.13125000000002</v>
      </c>
      <c r="G75" s="70">
        <f t="shared" si="13"/>
        <v>37.843029999999999</v>
      </c>
      <c r="H75" s="70">
        <f t="shared" si="13"/>
        <v>0</v>
      </c>
      <c r="I75" s="70">
        <f t="shared" si="13"/>
        <v>9.24</v>
      </c>
      <c r="J75" s="70">
        <f t="shared" si="13"/>
        <v>3.4791799999999999</v>
      </c>
      <c r="K75" s="70">
        <f t="shared" si="13"/>
        <v>0</v>
      </c>
      <c r="L75" s="70">
        <f t="shared" si="13"/>
        <v>0</v>
      </c>
      <c r="M75" s="70">
        <f t="shared" si="13"/>
        <v>0</v>
      </c>
      <c r="N75" s="70">
        <f t="shared" ca="1" si="11"/>
        <v>5170820.6934599997</v>
      </c>
    </row>
    <row r="76" spans="2:14" x14ac:dyDescent="0.2">
      <c r="B76" s="85" t="str">
        <f t="shared" si="10"/>
        <v>H_35</v>
      </c>
      <c r="C76" s="68" t="s">
        <v>72</v>
      </c>
      <c r="D76" s="69" t="str">
        <f t="shared" ca="1" si="12"/>
        <v>Aux pays membres de l'UE (administrations publiques)</v>
      </c>
      <c r="E76" s="70">
        <f t="shared" si="13"/>
        <v>78119</v>
      </c>
      <c r="F76" s="70">
        <f t="shared" si="13"/>
        <v>4517.9358199999997</v>
      </c>
      <c r="G76" s="70">
        <f t="shared" si="13"/>
        <v>0</v>
      </c>
      <c r="H76" s="70">
        <f t="shared" si="13"/>
        <v>0</v>
      </c>
      <c r="I76" s="70">
        <f t="shared" si="13"/>
        <v>0</v>
      </c>
      <c r="J76" s="70">
        <f t="shared" si="13"/>
        <v>0</v>
      </c>
      <c r="K76" s="70">
        <f t="shared" si="13"/>
        <v>0</v>
      </c>
      <c r="L76" s="70">
        <f t="shared" si="13"/>
        <v>0</v>
      </c>
      <c r="M76" s="70">
        <f t="shared" si="13"/>
        <v>0</v>
      </c>
      <c r="N76" s="70">
        <f t="shared" ca="1" si="11"/>
        <v>82636.935819999999</v>
      </c>
    </row>
    <row r="77" spans="2:14" x14ac:dyDescent="0.2">
      <c r="B77" s="85" t="str">
        <f t="shared" si="10"/>
        <v>H_35</v>
      </c>
      <c r="C77" s="68" t="s">
        <v>73</v>
      </c>
      <c r="D77" s="69" t="str">
        <f t="shared" ca="1" si="12"/>
        <v>Aux pays membres de l'UE (non-administrations publiques)</v>
      </c>
      <c r="E77" s="70">
        <f t="shared" si="13"/>
        <v>1325</v>
      </c>
      <c r="F77" s="70">
        <f t="shared" si="13"/>
        <v>10841.897629999999</v>
      </c>
      <c r="G77" s="70">
        <f t="shared" si="13"/>
        <v>118.61566000000001</v>
      </c>
      <c r="H77" s="70">
        <f t="shared" si="13"/>
        <v>535.71514000000002</v>
      </c>
      <c r="I77" s="70">
        <f t="shared" si="13"/>
        <v>24</v>
      </c>
      <c r="J77" s="70">
        <f t="shared" si="13"/>
        <v>16</v>
      </c>
      <c r="K77" s="70">
        <f t="shared" si="13"/>
        <v>0</v>
      </c>
      <c r="L77" s="70">
        <f t="shared" si="13"/>
        <v>0</v>
      </c>
      <c r="M77" s="70">
        <f t="shared" si="13"/>
        <v>0</v>
      </c>
      <c r="N77" s="70">
        <f t="shared" ca="1" si="11"/>
        <v>12861.228429999999</v>
      </c>
    </row>
    <row r="78" spans="2:14" x14ac:dyDescent="0.2">
      <c r="B78" s="85" t="str">
        <f t="shared" si="10"/>
        <v>H_35</v>
      </c>
      <c r="C78" s="68" t="s">
        <v>74</v>
      </c>
      <c r="D78" s="69" t="str">
        <f t="shared" ca="1" si="12"/>
        <v>Aux institutions internationales autres que les institutions de l'UE</v>
      </c>
      <c r="E78" s="70">
        <f t="shared" si="13"/>
        <v>722970</v>
      </c>
      <c r="F78" s="70">
        <f t="shared" si="13"/>
        <v>18088.856289999989</v>
      </c>
      <c r="G78" s="70">
        <f t="shared" si="13"/>
        <v>837.96800000000007</v>
      </c>
      <c r="H78" s="70">
        <f t="shared" si="13"/>
        <v>65.015680000000003</v>
      </c>
      <c r="I78" s="70">
        <f t="shared" si="13"/>
        <v>13207.263459999998</v>
      </c>
      <c r="J78" s="70">
        <f t="shared" si="13"/>
        <v>2326.7109599999999</v>
      </c>
      <c r="K78" s="70">
        <f t="shared" si="13"/>
        <v>0</v>
      </c>
      <c r="L78" s="70">
        <f t="shared" si="13"/>
        <v>0</v>
      </c>
      <c r="M78" s="70">
        <f t="shared" si="13"/>
        <v>9</v>
      </c>
      <c r="N78" s="70">
        <f t="shared" ca="1" si="11"/>
        <v>757504.81439000007</v>
      </c>
    </row>
    <row r="79" spans="2:14" x14ac:dyDescent="0.2">
      <c r="B79" s="85" t="str">
        <f t="shared" si="10"/>
        <v>H_35</v>
      </c>
      <c r="C79" s="68" t="s">
        <v>75</v>
      </c>
      <c r="D79" s="69" t="str">
        <f t="shared" ca="1" si="12"/>
        <v>Aux pays autres que les pays membres de l'UE (administrations publiques)</v>
      </c>
      <c r="E79" s="70">
        <f t="shared" si="13"/>
        <v>208851</v>
      </c>
      <c r="F79" s="70">
        <f t="shared" si="13"/>
        <v>11097.415569999996</v>
      </c>
      <c r="G79" s="70">
        <f t="shared" si="13"/>
        <v>959.34734000000003</v>
      </c>
      <c r="H79" s="70">
        <f t="shared" si="13"/>
        <v>0</v>
      </c>
      <c r="I79" s="70">
        <f t="shared" si="13"/>
        <v>0</v>
      </c>
      <c r="J79" s="70">
        <f t="shared" si="13"/>
        <v>0</v>
      </c>
      <c r="K79" s="70">
        <f t="shared" si="13"/>
        <v>0</v>
      </c>
      <c r="L79" s="70">
        <f t="shared" si="13"/>
        <v>0</v>
      </c>
      <c r="M79" s="70">
        <f t="shared" si="13"/>
        <v>0</v>
      </c>
      <c r="N79" s="70">
        <f t="shared" ca="1" si="11"/>
        <v>220907.76290999999</v>
      </c>
    </row>
    <row r="80" spans="2:14" x14ac:dyDescent="0.2">
      <c r="B80" s="85" t="str">
        <f t="shared" si="10"/>
        <v>H_35</v>
      </c>
      <c r="C80" s="68" t="s">
        <v>76</v>
      </c>
      <c r="D80" s="69" t="str">
        <f t="shared" ca="1" si="12"/>
        <v>Aux pays autres que les pays membres de l'UE (non-administrations publiques)</v>
      </c>
      <c r="E80" s="70">
        <f t="shared" si="13"/>
        <v>387452</v>
      </c>
      <c r="F80" s="70">
        <f t="shared" si="13"/>
        <v>4385.2334900000005</v>
      </c>
      <c r="G80" s="70">
        <f t="shared" si="13"/>
        <v>29.992000000000001</v>
      </c>
      <c r="H80" s="70">
        <f t="shared" si="13"/>
        <v>0</v>
      </c>
      <c r="I80" s="70">
        <f t="shared" si="13"/>
        <v>246.33814000000001</v>
      </c>
      <c r="J80" s="70">
        <f t="shared" si="13"/>
        <v>-0.40967999999999999</v>
      </c>
      <c r="K80" s="70">
        <f t="shared" si="13"/>
        <v>0</v>
      </c>
      <c r="L80" s="70">
        <f t="shared" si="13"/>
        <v>0</v>
      </c>
      <c r="M80" s="70">
        <f t="shared" si="13"/>
        <v>0</v>
      </c>
      <c r="N80" s="70">
        <f t="shared" ca="1" si="11"/>
        <v>392113.15395000007</v>
      </c>
    </row>
    <row r="81" spans="2:14" x14ac:dyDescent="0.2">
      <c r="B81" s="55" t="str">
        <f t="shared" si="10"/>
        <v/>
      </c>
      <c r="C81" s="90"/>
      <c r="D81" s="57" t="str">
        <f t="shared" si="12"/>
        <v/>
      </c>
      <c r="E81" s="57"/>
      <c r="F81" s="57"/>
      <c r="G81" s="57"/>
      <c r="H81" s="57"/>
      <c r="I81" s="57"/>
      <c r="J81" s="57"/>
      <c r="K81" s="57"/>
      <c r="L81" s="57"/>
      <c r="M81" s="57"/>
      <c r="N81" s="57" t="str">
        <f t="shared" si="11"/>
        <v/>
      </c>
    </row>
    <row r="82" spans="2:14" s="78" customFormat="1" ht="19.2" x14ac:dyDescent="0.25">
      <c r="B82" s="76" t="str">
        <f t="shared" si="10"/>
        <v>H_</v>
      </c>
      <c r="C82" s="61">
        <v>4</v>
      </c>
      <c r="D82" s="62" t="str">
        <f t="shared" ca="1" si="12"/>
        <v xml:space="preserve">TRANSFERTS DE REVENUS À L'INTÉRIEUR DU SECTEUR DES ADMINISTRATIONS PUBLIQUES </v>
      </c>
      <c r="E82" s="63">
        <f t="shared" ref="E82:M91" si="14">_xlfn.IFNA(IF(LEN($C82)&gt;=4,VLOOKUP(E$6&amp;"-"&amp;$C82,rngDataP3aEXP,rngVLK3aEXP,FALSE),SUMIF($B:$B,"H_"&amp;$C82,E:E)),0)</f>
        <v>106526117</v>
      </c>
      <c r="F82" s="63">
        <f t="shared" si="14"/>
        <v>15083762.356729995</v>
      </c>
      <c r="G82" s="63">
        <f t="shared" si="14"/>
        <v>10165232.047740098</v>
      </c>
      <c r="H82" s="63">
        <f t="shared" si="14"/>
        <v>171240.53758999999</v>
      </c>
      <c r="I82" s="63">
        <f t="shared" si="14"/>
        <v>3079280.3176000002</v>
      </c>
      <c r="J82" s="63">
        <f t="shared" si="14"/>
        <v>1689843.61283</v>
      </c>
      <c r="K82" s="63">
        <f t="shared" si="14"/>
        <v>54122</v>
      </c>
      <c r="L82" s="63">
        <f t="shared" si="14"/>
        <v>5501.5801899999997</v>
      </c>
      <c r="M82" s="63">
        <f t="shared" si="14"/>
        <v>1453196</v>
      </c>
      <c r="N82" s="63">
        <f t="shared" ca="1" si="11"/>
        <v>138228295.45268011</v>
      </c>
    </row>
    <row r="83" spans="2:14" x14ac:dyDescent="0.2">
      <c r="B83" s="76" t="str">
        <f t="shared" si="10"/>
        <v>H_4</v>
      </c>
      <c r="C83" s="64" t="s">
        <v>1282</v>
      </c>
      <c r="D83" s="88" t="str">
        <f t="shared" ca="1" si="12"/>
        <v>Transferts de revenus à l'intérieur d'un groupe institutionnel</v>
      </c>
      <c r="E83" s="66">
        <f t="shared" si="14"/>
        <v>0</v>
      </c>
      <c r="F83" s="66">
        <f t="shared" si="14"/>
        <v>14728.40842</v>
      </c>
      <c r="G83" s="66">
        <f t="shared" si="14"/>
        <v>171749.92759009998</v>
      </c>
      <c r="H83" s="66">
        <f t="shared" si="14"/>
        <v>45333.206330000001</v>
      </c>
      <c r="I83" s="66">
        <f t="shared" si="14"/>
        <v>0</v>
      </c>
      <c r="J83" s="66">
        <f t="shared" si="14"/>
        <v>0</v>
      </c>
      <c r="K83" s="66">
        <f t="shared" si="14"/>
        <v>51007</v>
      </c>
      <c r="L83" s="66">
        <f t="shared" si="14"/>
        <v>502.74220000000003</v>
      </c>
      <c r="M83" s="66">
        <f t="shared" si="14"/>
        <v>1375560</v>
      </c>
      <c r="N83" s="66">
        <f t="shared" ca="1" si="11"/>
        <v>1658881.2845401</v>
      </c>
    </row>
    <row r="84" spans="2:14" x14ac:dyDescent="0.2">
      <c r="B84" s="85" t="str">
        <f t="shared" si="10"/>
        <v>H_41</v>
      </c>
      <c r="C84" s="68" t="s">
        <v>79</v>
      </c>
      <c r="D84" s="69" t="str">
        <f t="shared" ca="1" si="12"/>
        <v>Au pouvoir institutionnel</v>
      </c>
      <c r="E84" s="70">
        <f t="shared" si="14"/>
        <v>0</v>
      </c>
      <c r="F84" s="70">
        <f t="shared" si="14"/>
        <v>0</v>
      </c>
      <c r="G84" s="70">
        <f t="shared" si="14"/>
        <v>782.17459000000008</v>
      </c>
      <c r="H84" s="70">
        <f t="shared" si="14"/>
        <v>1118.9449999999999</v>
      </c>
      <c r="I84" s="70">
        <f t="shared" si="14"/>
        <v>0</v>
      </c>
      <c r="J84" s="70">
        <f t="shared" si="14"/>
        <v>0</v>
      </c>
      <c r="K84" s="70">
        <f t="shared" si="14"/>
        <v>0</v>
      </c>
      <c r="L84" s="70">
        <f t="shared" si="14"/>
        <v>0</v>
      </c>
      <c r="M84" s="70">
        <f t="shared" si="14"/>
        <v>0</v>
      </c>
      <c r="N84" s="70">
        <f t="shared" ca="1" si="11"/>
        <v>1901.11959</v>
      </c>
    </row>
    <row r="85" spans="2:14" x14ac:dyDescent="0.2">
      <c r="B85" s="85" t="str">
        <f t="shared" si="10"/>
        <v>H_41</v>
      </c>
      <c r="C85" s="68" t="s">
        <v>80</v>
      </c>
      <c r="D85" s="69" t="str">
        <f t="shared" ca="1" si="12"/>
        <v>Aux fonds budgétaires non organiques</v>
      </c>
      <c r="E85" s="70">
        <f t="shared" si="14"/>
        <v>0</v>
      </c>
      <c r="F85" s="70">
        <f t="shared" si="14"/>
        <v>0</v>
      </c>
      <c r="G85" s="70">
        <f t="shared" si="14"/>
        <v>1730.0366299999998</v>
      </c>
      <c r="H85" s="70">
        <f t="shared" si="14"/>
        <v>11.580959999999999</v>
      </c>
      <c r="I85" s="70">
        <f t="shared" si="14"/>
        <v>0</v>
      </c>
      <c r="J85" s="70">
        <f t="shared" si="14"/>
        <v>0</v>
      </c>
      <c r="K85" s="70">
        <f t="shared" si="14"/>
        <v>0</v>
      </c>
      <c r="L85" s="70">
        <f t="shared" si="14"/>
        <v>0</v>
      </c>
      <c r="M85" s="70">
        <f t="shared" si="14"/>
        <v>0</v>
      </c>
      <c r="N85" s="70">
        <f t="shared" ca="1" si="11"/>
        <v>1741.6175899999998</v>
      </c>
    </row>
    <row r="86" spans="2:14" x14ac:dyDescent="0.2">
      <c r="B86" s="85" t="str">
        <f t="shared" si="10"/>
        <v>H_41</v>
      </c>
      <c r="C86" s="68" t="s">
        <v>81</v>
      </c>
      <c r="D86" s="69" t="str">
        <f t="shared" ca="1" si="12"/>
        <v>Aux services administratifs à comptabilité autonome (SACA)</v>
      </c>
      <c r="E86" s="70">
        <f t="shared" si="14"/>
        <v>0</v>
      </c>
      <c r="F86" s="70">
        <f t="shared" si="14"/>
        <v>0</v>
      </c>
      <c r="G86" s="70">
        <f t="shared" si="14"/>
        <v>3414.5366099999997</v>
      </c>
      <c r="H86" s="70">
        <f t="shared" si="14"/>
        <v>172</v>
      </c>
      <c r="I86" s="70">
        <f t="shared" si="14"/>
        <v>0</v>
      </c>
      <c r="J86" s="70">
        <f t="shared" si="14"/>
        <v>0</v>
      </c>
      <c r="K86" s="70">
        <f t="shared" si="14"/>
        <v>750</v>
      </c>
      <c r="L86" s="70">
        <f t="shared" si="14"/>
        <v>0</v>
      </c>
      <c r="M86" s="70">
        <f t="shared" si="14"/>
        <v>0</v>
      </c>
      <c r="N86" s="70">
        <f t="shared" ca="1" si="11"/>
        <v>4336.5366099999992</v>
      </c>
    </row>
    <row r="87" spans="2:14" x14ac:dyDescent="0.2">
      <c r="B87" s="85" t="str">
        <f t="shared" si="10"/>
        <v>H_41</v>
      </c>
      <c r="C87" s="68" t="s">
        <v>82</v>
      </c>
      <c r="D87" s="69" t="str">
        <f t="shared" ca="1" si="12"/>
        <v>Aux organismes administratifs publics (OAP)</v>
      </c>
      <c r="E87" s="70">
        <f t="shared" si="14"/>
        <v>0</v>
      </c>
      <c r="F87" s="70">
        <f t="shared" si="14"/>
        <v>1725</v>
      </c>
      <c r="G87" s="70">
        <f t="shared" si="14"/>
        <v>100.25</v>
      </c>
      <c r="H87" s="70">
        <f t="shared" si="14"/>
        <v>42653.202440000001</v>
      </c>
      <c r="I87" s="70">
        <f t="shared" si="14"/>
        <v>0</v>
      </c>
      <c r="J87" s="70">
        <f t="shared" si="14"/>
        <v>0</v>
      </c>
      <c r="K87" s="70">
        <f t="shared" si="14"/>
        <v>49524</v>
      </c>
      <c r="L87" s="70">
        <f t="shared" si="14"/>
        <v>0</v>
      </c>
      <c r="M87" s="70">
        <f t="shared" si="14"/>
        <v>1334495</v>
      </c>
      <c r="N87" s="70">
        <f t="shared" ca="1" si="11"/>
        <v>1428497.4524399999</v>
      </c>
    </row>
    <row r="88" spans="2:14" x14ac:dyDescent="0.2">
      <c r="B88" s="85" t="str">
        <f t="shared" si="10"/>
        <v>H_41</v>
      </c>
      <c r="C88" s="68" t="s">
        <v>83</v>
      </c>
      <c r="D88" s="69" t="str">
        <f t="shared" ca="1" si="12"/>
        <v>Aux établissements d'enseignement du pouvoir institutionnel</v>
      </c>
      <c r="E88" s="70">
        <f t="shared" si="14"/>
        <v>0</v>
      </c>
      <c r="F88" s="70">
        <f t="shared" si="14"/>
        <v>0</v>
      </c>
      <c r="G88" s="70">
        <f t="shared" si="14"/>
        <v>160465.26706009998</v>
      </c>
      <c r="H88" s="70">
        <f t="shared" si="14"/>
        <v>1377.47793</v>
      </c>
      <c r="I88" s="70">
        <f t="shared" si="14"/>
        <v>0</v>
      </c>
      <c r="J88" s="70">
        <f t="shared" si="14"/>
        <v>0</v>
      </c>
      <c r="K88" s="70">
        <f t="shared" si="14"/>
        <v>691</v>
      </c>
      <c r="L88" s="70">
        <f t="shared" si="14"/>
        <v>502.74220000000003</v>
      </c>
      <c r="M88" s="70">
        <f t="shared" si="14"/>
        <v>0</v>
      </c>
      <c r="N88" s="70">
        <f t="shared" ca="1" si="11"/>
        <v>163036.48719009999</v>
      </c>
    </row>
    <row r="89" spans="2:14" x14ac:dyDescent="0.2">
      <c r="B89" s="85" t="str">
        <f t="shared" si="10"/>
        <v>H_41</v>
      </c>
      <c r="C89" s="68" t="s">
        <v>84</v>
      </c>
      <c r="D89" s="69" t="str">
        <f t="shared" ca="1" si="12"/>
        <v>Aux ASBL des administrations publiques</v>
      </c>
      <c r="E89" s="70">
        <f t="shared" si="14"/>
        <v>0</v>
      </c>
      <c r="F89" s="70">
        <f t="shared" si="14"/>
        <v>9954</v>
      </c>
      <c r="G89" s="70">
        <f t="shared" si="14"/>
        <v>4485.7737699999998</v>
      </c>
      <c r="H89" s="70">
        <f t="shared" si="14"/>
        <v>0</v>
      </c>
      <c r="I89" s="70">
        <f t="shared" si="14"/>
        <v>0</v>
      </c>
      <c r="J89" s="70">
        <f t="shared" si="14"/>
        <v>0</v>
      </c>
      <c r="K89" s="70">
        <f t="shared" si="14"/>
        <v>42</v>
      </c>
      <c r="L89" s="70">
        <f t="shared" si="14"/>
        <v>0</v>
      </c>
      <c r="M89" s="70">
        <f t="shared" si="14"/>
        <v>41065</v>
      </c>
      <c r="N89" s="70">
        <f t="shared" ca="1" si="11"/>
        <v>55546.77377</v>
      </c>
    </row>
    <row r="90" spans="2:14" x14ac:dyDescent="0.2">
      <c r="B90" s="85" t="str">
        <f t="shared" si="10"/>
        <v>H_41</v>
      </c>
      <c r="C90" s="68" t="s">
        <v>86</v>
      </c>
      <c r="D90" s="69" t="str">
        <f t="shared" ca="1" si="12"/>
        <v>Aux autres unités publiques</v>
      </c>
      <c r="E90" s="70">
        <f t="shared" si="14"/>
        <v>0</v>
      </c>
      <c r="F90" s="70">
        <f t="shared" si="14"/>
        <v>3049.4084200000002</v>
      </c>
      <c r="G90" s="70">
        <f t="shared" si="14"/>
        <v>771.88892999999996</v>
      </c>
      <c r="H90" s="70">
        <f t="shared" si="14"/>
        <v>0</v>
      </c>
      <c r="I90" s="70">
        <f t="shared" si="14"/>
        <v>0</v>
      </c>
      <c r="J90" s="70">
        <f t="shared" si="14"/>
        <v>0</v>
      </c>
      <c r="K90" s="70">
        <f t="shared" si="14"/>
        <v>0</v>
      </c>
      <c r="L90" s="70">
        <f t="shared" si="14"/>
        <v>0</v>
      </c>
      <c r="M90" s="70">
        <f t="shared" si="14"/>
        <v>0</v>
      </c>
      <c r="N90" s="70">
        <f t="shared" ca="1" si="11"/>
        <v>3821.2973500000003</v>
      </c>
    </row>
    <row r="91" spans="2:14" x14ac:dyDescent="0.2">
      <c r="B91" s="76" t="str">
        <f t="shared" si="10"/>
        <v>H_4</v>
      </c>
      <c r="C91" s="64">
        <v>42</v>
      </c>
      <c r="D91" s="88" t="str">
        <f t="shared" ca="1" si="12"/>
        <v>Transferts de revenus aux administrations de sécurité sociale</v>
      </c>
      <c r="E91" s="66">
        <f t="shared" si="14"/>
        <v>45690661</v>
      </c>
      <c r="F91" s="66">
        <f t="shared" si="14"/>
        <v>76997.908420000007</v>
      </c>
      <c r="G91" s="66">
        <f t="shared" si="14"/>
        <v>0</v>
      </c>
      <c r="H91" s="66">
        <f t="shared" si="14"/>
        <v>8434.1553999999996</v>
      </c>
      <c r="I91" s="66">
        <f t="shared" si="14"/>
        <v>2670.5398399999999</v>
      </c>
      <c r="J91" s="66">
        <f t="shared" si="14"/>
        <v>7.36</v>
      </c>
      <c r="K91" s="66">
        <f t="shared" si="14"/>
        <v>0</v>
      </c>
      <c r="L91" s="66">
        <f t="shared" si="14"/>
        <v>0</v>
      </c>
      <c r="M91" s="66">
        <f t="shared" si="14"/>
        <v>262</v>
      </c>
      <c r="N91" s="66">
        <f t="shared" ca="1" si="11"/>
        <v>45779032.963659994</v>
      </c>
    </row>
    <row r="92" spans="2:14" x14ac:dyDescent="0.2">
      <c r="B92" s="85" t="str">
        <f t="shared" si="10"/>
        <v>H_42</v>
      </c>
      <c r="C92" s="68" t="s">
        <v>89</v>
      </c>
      <c r="D92" s="69" t="str">
        <f t="shared" ca="1" si="12"/>
        <v>Vieillesse, décès, survie</v>
      </c>
      <c r="E92" s="70">
        <f t="shared" ref="E92:M101" si="15">_xlfn.IFNA(IF(LEN($C92)&gt;=4,VLOOKUP(E$6&amp;"-"&amp;$C92,rngDataP3aEXP,rngVLK3aEXP,FALSE),SUMIF($B:$B,"H_"&amp;$C92,E:E)),0)</f>
        <v>12635495</v>
      </c>
      <c r="F92" s="70">
        <f t="shared" si="15"/>
        <v>0</v>
      </c>
      <c r="G92" s="70">
        <f t="shared" si="15"/>
        <v>0</v>
      </c>
      <c r="H92" s="70">
        <f t="shared" si="15"/>
        <v>0</v>
      </c>
      <c r="I92" s="70">
        <f t="shared" si="15"/>
        <v>0</v>
      </c>
      <c r="J92" s="70">
        <f t="shared" si="15"/>
        <v>0</v>
      </c>
      <c r="K92" s="70">
        <f t="shared" si="15"/>
        <v>0</v>
      </c>
      <c r="L92" s="70">
        <f t="shared" si="15"/>
        <v>0</v>
      </c>
      <c r="M92" s="70">
        <f t="shared" si="15"/>
        <v>0</v>
      </c>
      <c r="N92" s="70">
        <f t="shared" ca="1" si="11"/>
        <v>12635495</v>
      </c>
    </row>
    <row r="93" spans="2:14" x14ac:dyDescent="0.2">
      <c r="B93" s="85" t="str">
        <f t="shared" si="10"/>
        <v>H_42</v>
      </c>
      <c r="C93" s="68" t="s">
        <v>90</v>
      </c>
      <c r="D93" s="69" t="str">
        <f t="shared" ca="1" si="12"/>
        <v>Maladie</v>
      </c>
      <c r="E93" s="70">
        <f t="shared" si="15"/>
        <v>1759569</v>
      </c>
      <c r="F93" s="70">
        <f t="shared" si="15"/>
        <v>0</v>
      </c>
      <c r="G93" s="70">
        <f t="shared" si="15"/>
        <v>0</v>
      </c>
      <c r="H93" s="70">
        <f t="shared" si="15"/>
        <v>4439.4744000000001</v>
      </c>
      <c r="I93" s="70">
        <f t="shared" si="15"/>
        <v>975.26566000000003</v>
      </c>
      <c r="J93" s="70">
        <f t="shared" si="15"/>
        <v>0</v>
      </c>
      <c r="K93" s="70">
        <f t="shared" si="15"/>
        <v>0</v>
      </c>
      <c r="L93" s="70">
        <f t="shared" si="15"/>
        <v>0</v>
      </c>
      <c r="M93" s="70">
        <f t="shared" si="15"/>
        <v>262</v>
      </c>
      <c r="N93" s="70">
        <f t="shared" ca="1" si="11"/>
        <v>1765245.74006</v>
      </c>
    </row>
    <row r="94" spans="2:14" x14ac:dyDescent="0.2">
      <c r="B94" s="85" t="str">
        <f t="shared" si="10"/>
        <v>H_42</v>
      </c>
      <c r="C94" s="68" t="s">
        <v>91</v>
      </c>
      <c r="D94" s="69" t="str">
        <f t="shared" ca="1" si="12"/>
        <v xml:space="preserve">Invalidité et handicap </v>
      </c>
      <c r="E94" s="70">
        <f t="shared" si="15"/>
        <v>0</v>
      </c>
      <c r="F94" s="70">
        <f t="shared" si="15"/>
        <v>0</v>
      </c>
      <c r="G94" s="70">
        <f t="shared" si="15"/>
        <v>0</v>
      </c>
      <c r="H94" s="70">
        <f t="shared" si="15"/>
        <v>0</v>
      </c>
      <c r="I94" s="70">
        <f t="shared" si="15"/>
        <v>0</v>
      </c>
      <c r="J94" s="70">
        <f t="shared" si="15"/>
        <v>0</v>
      </c>
      <c r="K94" s="70">
        <f t="shared" si="15"/>
        <v>0</v>
      </c>
      <c r="L94" s="70">
        <f t="shared" si="15"/>
        <v>0</v>
      </c>
      <c r="M94" s="70">
        <f t="shared" si="15"/>
        <v>0</v>
      </c>
      <c r="N94" s="70">
        <f t="shared" ca="1" si="11"/>
        <v>0</v>
      </c>
    </row>
    <row r="95" spans="2:14" x14ac:dyDescent="0.2">
      <c r="B95" s="85" t="str">
        <f t="shared" si="10"/>
        <v>H_42</v>
      </c>
      <c r="C95" s="68" t="s">
        <v>93</v>
      </c>
      <c r="D95" s="69" t="str">
        <f t="shared" ca="1" si="12"/>
        <v>Chômage</v>
      </c>
      <c r="E95" s="70">
        <f t="shared" si="15"/>
        <v>118788</v>
      </c>
      <c r="F95" s="70">
        <f t="shared" si="15"/>
        <v>0</v>
      </c>
      <c r="G95" s="70">
        <f t="shared" si="15"/>
        <v>0</v>
      </c>
      <c r="H95" s="70">
        <f t="shared" si="15"/>
        <v>432.98700000000002</v>
      </c>
      <c r="I95" s="70">
        <f t="shared" si="15"/>
        <v>0</v>
      </c>
      <c r="J95" s="70">
        <f t="shared" si="15"/>
        <v>0</v>
      </c>
      <c r="K95" s="70">
        <f t="shared" si="15"/>
        <v>0</v>
      </c>
      <c r="L95" s="70">
        <f t="shared" si="15"/>
        <v>0</v>
      </c>
      <c r="M95" s="70">
        <f t="shared" si="15"/>
        <v>0</v>
      </c>
      <c r="N95" s="70">
        <f t="shared" ca="1" si="11"/>
        <v>119220.98699999999</v>
      </c>
    </row>
    <row r="96" spans="2:14" x14ac:dyDescent="0.2">
      <c r="B96" s="85" t="str">
        <f t="shared" si="10"/>
        <v>H_42</v>
      </c>
      <c r="C96" s="68" t="s">
        <v>94</v>
      </c>
      <c r="D96" s="69" t="str">
        <f t="shared" ca="1" si="12"/>
        <v>Charges de famille</v>
      </c>
      <c r="E96" s="70">
        <f t="shared" si="15"/>
        <v>0</v>
      </c>
      <c r="F96" s="70">
        <f t="shared" si="15"/>
        <v>0</v>
      </c>
      <c r="G96" s="70">
        <f t="shared" si="15"/>
        <v>0</v>
      </c>
      <c r="H96" s="70">
        <f t="shared" si="15"/>
        <v>0</v>
      </c>
      <c r="I96" s="70">
        <f t="shared" si="15"/>
        <v>0</v>
      </c>
      <c r="J96" s="70">
        <f t="shared" si="15"/>
        <v>0</v>
      </c>
      <c r="K96" s="70">
        <f t="shared" si="15"/>
        <v>0</v>
      </c>
      <c r="L96" s="70">
        <f t="shared" si="15"/>
        <v>0</v>
      </c>
      <c r="M96" s="70">
        <f t="shared" si="15"/>
        <v>0</v>
      </c>
      <c r="N96" s="70">
        <f t="shared" ca="1" si="11"/>
        <v>0</v>
      </c>
    </row>
    <row r="97" spans="2:14" x14ac:dyDescent="0.2">
      <c r="B97" s="85" t="str">
        <f t="shared" si="10"/>
        <v>H_42</v>
      </c>
      <c r="C97" s="68" t="s">
        <v>95</v>
      </c>
      <c r="D97" s="69" t="str">
        <f t="shared" ca="1" si="12"/>
        <v>Accidents de travail et maladies professionnelles</v>
      </c>
      <c r="E97" s="70">
        <f t="shared" si="15"/>
        <v>16847</v>
      </c>
      <c r="F97" s="70">
        <f t="shared" si="15"/>
        <v>0</v>
      </c>
      <c r="G97" s="70">
        <f t="shared" si="15"/>
        <v>0</v>
      </c>
      <c r="H97" s="70">
        <f t="shared" si="15"/>
        <v>0</v>
      </c>
      <c r="I97" s="70">
        <f t="shared" si="15"/>
        <v>0</v>
      </c>
      <c r="J97" s="70">
        <f t="shared" si="15"/>
        <v>0</v>
      </c>
      <c r="K97" s="70">
        <f t="shared" si="15"/>
        <v>0</v>
      </c>
      <c r="L97" s="70">
        <f t="shared" si="15"/>
        <v>0</v>
      </c>
      <c r="M97" s="70">
        <f t="shared" si="15"/>
        <v>0</v>
      </c>
      <c r="N97" s="70">
        <f t="shared" ca="1" si="11"/>
        <v>16847</v>
      </c>
    </row>
    <row r="98" spans="2:14" x14ac:dyDescent="0.2">
      <c r="B98" s="85" t="str">
        <f t="shared" si="10"/>
        <v>H_42</v>
      </c>
      <c r="C98" s="68" t="s">
        <v>96</v>
      </c>
      <c r="D98" s="69" t="str">
        <f t="shared" ca="1" si="12"/>
        <v>Formation professionnelle des adultes</v>
      </c>
      <c r="E98" s="70">
        <f t="shared" si="15"/>
        <v>0</v>
      </c>
      <c r="F98" s="70">
        <f t="shared" si="15"/>
        <v>0</v>
      </c>
      <c r="G98" s="70">
        <f t="shared" si="15"/>
        <v>0</v>
      </c>
      <c r="H98" s="70">
        <f t="shared" si="15"/>
        <v>0</v>
      </c>
      <c r="I98" s="70">
        <f t="shared" si="15"/>
        <v>0</v>
      </c>
      <c r="J98" s="70">
        <f t="shared" si="15"/>
        <v>0</v>
      </c>
      <c r="K98" s="70">
        <f t="shared" si="15"/>
        <v>0</v>
      </c>
      <c r="L98" s="70">
        <f t="shared" si="15"/>
        <v>0</v>
      </c>
      <c r="M98" s="70">
        <f t="shared" si="15"/>
        <v>0</v>
      </c>
      <c r="N98" s="70">
        <f t="shared" ca="1" si="11"/>
        <v>0</v>
      </c>
    </row>
    <row r="99" spans="2:14" x14ac:dyDescent="0.2">
      <c r="B99" s="85" t="str">
        <f t="shared" si="10"/>
        <v>H_42</v>
      </c>
      <c r="C99" s="68" t="s">
        <v>97</v>
      </c>
      <c r="D99" s="69" t="str">
        <f t="shared" ca="1" si="12"/>
        <v>Subvention globale à la sécurité sociale</v>
      </c>
      <c r="E99" s="70">
        <f t="shared" si="15"/>
        <v>10962326</v>
      </c>
      <c r="F99" s="70">
        <f t="shared" si="15"/>
        <v>0</v>
      </c>
      <c r="G99" s="70">
        <f t="shared" si="15"/>
        <v>0</v>
      </c>
      <c r="H99" s="70">
        <f t="shared" si="15"/>
        <v>3561.694</v>
      </c>
      <c r="I99" s="70">
        <f t="shared" si="15"/>
        <v>0</v>
      </c>
      <c r="J99" s="70">
        <f t="shared" si="15"/>
        <v>0</v>
      </c>
      <c r="K99" s="70">
        <f t="shared" si="15"/>
        <v>0</v>
      </c>
      <c r="L99" s="70">
        <f t="shared" si="15"/>
        <v>0</v>
      </c>
      <c r="M99" s="70">
        <f t="shared" si="15"/>
        <v>0</v>
      </c>
      <c r="N99" s="70">
        <f t="shared" ca="1" si="11"/>
        <v>10965887.694</v>
      </c>
    </row>
    <row r="100" spans="2:14" x14ac:dyDescent="0.2">
      <c r="B100" s="85" t="str">
        <f t="shared" si="10"/>
        <v>H_42</v>
      </c>
      <c r="C100" s="68" t="s">
        <v>98</v>
      </c>
      <c r="D100" s="69" t="str">
        <f t="shared" ca="1" si="12"/>
        <v>Autres transferts de revenus aux administrations de sécurité sociale</v>
      </c>
      <c r="E100" s="70">
        <f t="shared" si="15"/>
        <v>20197636</v>
      </c>
      <c r="F100" s="70">
        <f t="shared" si="15"/>
        <v>76997.908420000007</v>
      </c>
      <c r="G100" s="70">
        <f t="shared" si="15"/>
        <v>0</v>
      </c>
      <c r="H100" s="70">
        <f t="shared" si="15"/>
        <v>0</v>
      </c>
      <c r="I100" s="70">
        <f t="shared" si="15"/>
        <v>1695.2741799999999</v>
      </c>
      <c r="J100" s="70">
        <f t="shared" si="15"/>
        <v>7.36</v>
      </c>
      <c r="K100" s="70">
        <f t="shared" si="15"/>
        <v>0</v>
      </c>
      <c r="L100" s="70">
        <f t="shared" si="15"/>
        <v>0</v>
      </c>
      <c r="M100" s="70">
        <f t="shared" si="15"/>
        <v>0</v>
      </c>
      <c r="N100" s="70">
        <f t="shared" ca="1" si="11"/>
        <v>20276336.542599998</v>
      </c>
    </row>
    <row r="101" spans="2:14" x14ac:dyDescent="0.2">
      <c r="B101" s="76" t="str">
        <f t="shared" si="10"/>
        <v>H_4</v>
      </c>
      <c r="C101" s="64">
        <v>43</v>
      </c>
      <c r="D101" s="88" t="str">
        <f t="shared" ca="1" si="12"/>
        <v>Transferts de revenus aux administrations publiques locales</v>
      </c>
      <c r="E101" s="66">
        <f t="shared" si="15"/>
        <v>3361907</v>
      </c>
      <c r="F101" s="66">
        <f t="shared" si="15"/>
        <v>6309382.5718099996</v>
      </c>
      <c r="G101" s="66">
        <f t="shared" si="15"/>
        <v>2418323.9947799998</v>
      </c>
      <c r="H101" s="66">
        <f t="shared" si="15"/>
        <v>92182.070840000015</v>
      </c>
      <c r="I101" s="66">
        <f t="shared" si="15"/>
        <v>2695244.4836999997</v>
      </c>
      <c r="J101" s="66">
        <f t="shared" si="15"/>
        <v>859259.56550000003</v>
      </c>
      <c r="K101" s="66">
        <f t="shared" si="15"/>
        <v>2117</v>
      </c>
      <c r="L101" s="66">
        <f t="shared" si="15"/>
        <v>36.495199999999997</v>
      </c>
      <c r="M101" s="66">
        <f t="shared" si="15"/>
        <v>76888</v>
      </c>
      <c r="N101" s="66">
        <f t="shared" ca="1" si="11"/>
        <v>15815341.18183</v>
      </c>
    </row>
    <row r="102" spans="2:14" x14ac:dyDescent="0.2">
      <c r="B102" s="85" t="str">
        <f t="shared" si="10"/>
        <v>H_43</v>
      </c>
      <c r="C102" s="68" t="s">
        <v>100</v>
      </c>
      <c r="D102" s="69" t="str">
        <f t="shared" ca="1" si="12"/>
        <v>Aux provinces : contributions générales</v>
      </c>
      <c r="E102" s="70">
        <f t="shared" ref="E102:M111" si="16">_xlfn.IFNA(IF(LEN($C102)&gt;=4,VLOOKUP(E$6&amp;"-"&amp;$C102,rngDataP3aEXP,rngVLK3aEXP,FALSE),SUMIF($B:$B,"H_"&amp;$C102,E:E)),0)</f>
        <v>0</v>
      </c>
      <c r="F102" s="70">
        <f t="shared" si="16"/>
        <v>8434.1663399999998</v>
      </c>
      <c r="G102" s="70">
        <f t="shared" si="16"/>
        <v>3774.0734500000008</v>
      </c>
      <c r="H102" s="92">
        <f t="shared" si="16"/>
        <v>0</v>
      </c>
      <c r="I102" s="70">
        <f t="shared" si="16"/>
        <v>132959.55973000001</v>
      </c>
      <c r="J102" s="70">
        <f t="shared" si="16"/>
        <v>0</v>
      </c>
      <c r="K102" s="70">
        <f t="shared" si="16"/>
        <v>0</v>
      </c>
      <c r="L102" s="70">
        <f t="shared" si="16"/>
        <v>0</v>
      </c>
      <c r="M102" s="70">
        <f t="shared" si="16"/>
        <v>0</v>
      </c>
      <c r="N102" s="70">
        <f t="shared" ca="1" si="11"/>
        <v>145167.79952</v>
      </c>
    </row>
    <row r="103" spans="2:14" x14ac:dyDescent="0.2">
      <c r="B103" s="85" t="str">
        <f t="shared" si="10"/>
        <v>H_43</v>
      </c>
      <c r="C103" s="68" t="s">
        <v>101</v>
      </c>
      <c r="D103" s="69" t="str">
        <f t="shared" ca="1" si="12"/>
        <v>Aux provinces : contributions spécifiques</v>
      </c>
      <c r="E103" s="70">
        <f t="shared" si="16"/>
        <v>24046</v>
      </c>
      <c r="F103" s="70">
        <f t="shared" si="16"/>
        <v>24987.033469999998</v>
      </c>
      <c r="G103" s="70">
        <f t="shared" si="16"/>
        <v>10938.51612</v>
      </c>
      <c r="H103" s="92">
        <f t="shared" si="16"/>
        <v>0</v>
      </c>
      <c r="I103" s="70">
        <f t="shared" si="16"/>
        <v>75831.343210000021</v>
      </c>
      <c r="J103" s="70">
        <f t="shared" si="16"/>
        <v>0</v>
      </c>
      <c r="K103" s="70">
        <f t="shared" si="16"/>
        <v>0</v>
      </c>
      <c r="L103" s="70">
        <f t="shared" si="16"/>
        <v>0</v>
      </c>
      <c r="M103" s="70">
        <f t="shared" si="16"/>
        <v>0</v>
      </c>
      <c r="N103" s="70">
        <f t="shared" ca="1" si="11"/>
        <v>135802.89280000003</v>
      </c>
    </row>
    <row r="104" spans="2:14" x14ac:dyDescent="0.2">
      <c r="B104" s="85" t="str">
        <f t="shared" si="10"/>
        <v>H_43</v>
      </c>
      <c r="C104" s="68" t="s">
        <v>102</v>
      </c>
      <c r="D104" s="69" t="str">
        <f t="shared" ref="D104:D135" ca="1" si="17">IF(LEN($C104)&gt;=2,VLOOKUP("CE-"&amp;$C104,rngTranslationsCE,2,FALSE),IF(LEN($C104)=1,VLOOKUP("CE-"&amp;$C104&amp;$D$6,rngTranslationsCE,2,FALSE),""))</f>
        <v>Aux provinces : contributions aux charges d'intérêt</v>
      </c>
      <c r="E104" s="70">
        <f t="shared" si="16"/>
        <v>0</v>
      </c>
      <c r="F104" s="70">
        <f t="shared" si="16"/>
        <v>0</v>
      </c>
      <c r="G104" s="70">
        <f t="shared" si="16"/>
        <v>1</v>
      </c>
      <c r="H104" s="92">
        <f t="shared" si="16"/>
        <v>0</v>
      </c>
      <c r="I104" s="70">
        <f t="shared" si="16"/>
        <v>0</v>
      </c>
      <c r="J104" s="70">
        <f t="shared" si="16"/>
        <v>0</v>
      </c>
      <c r="K104" s="70">
        <f t="shared" si="16"/>
        <v>0</v>
      </c>
      <c r="L104" s="70">
        <f t="shared" si="16"/>
        <v>0</v>
      </c>
      <c r="M104" s="70">
        <f t="shared" si="16"/>
        <v>0</v>
      </c>
      <c r="N104" s="70">
        <f t="shared" ca="1" si="11"/>
        <v>1</v>
      </c>
    </row>
    <row r="105" spans="2:14" x14ac:dyDescent="0.2">
      <c r="B105" s="85" t="str">
        <f t="shared" si="10"/>
        <v>H_43</v>
      </c>
      <c r="C105" s="68" t="s">
        <v>103</v>
      </c>
      <c r="D105" s="69" t="str">
        <f t="shared" ca="1" si="17"/>
        <v>Aux provinces : contributions aux traitements du personnel enseignant</v>
      </c>
      <c r="E105" s="70">
        <f t="shared" si="16"/>
        <v>0</v>
      </c>
      <c r="F105" s="70">
        <f t="shared" si="16"/>
        <v>214641.96812000001</v>
      </c>
      <c r="G105" s="70">
        <f t="shared" si="16"/>
        <v>474599.23802000016</v>
      </c>
      <c r="H105" s="92">
        <f t="shared" si="16"/>
        <v>0</v>
      </c>
      <c r="I105" s="70">
        <f t="shared" si="16"/>
        <v>0</v>
      </c>
      <c r="J105" s="70">
        <f t="shared" si="16"/>
        <v>0</v>
      </c>
      <c r="K105" s="70">
        <f t="shared" si="16"/>
        <v>0</v>
      </c>
      <c r="L105" s="70">
        <f t="shared" si="16"/>
        <v>0</v>
      </c>
      <c r="M105" s="70">
        <f t="shared" si="16"/>
        <v>0</v>
      </c>
      <c r="N105" s="70">
        <f t="shared" ca="1" si="11"/>
        <v>689241.20614000014</v>
      </c>
    </row>
    <row r="106" spans="2:14" x14ac:dyDescent="0.2">
      <c r="B106" s="85" t="str">
        <f t="shared" si="10"/>
        <v>H_43</v>
      </c>
      <c r="C106" s="68" t="s">
        <v>104</v>
      </c>
      <c r="D106" s="69" t="str">
        <f t="shared" ca="1" si="17"/>
        <v>Aux provinces : contributions aux pensions du personnel enseignant</v>
      </c>
      <c r="E106" s="70">
        <f t="shared" si="16"/>
        <v>0</v>
      </c>
      <c r="F106" s="70">
        <f t="shared" si="16"/>
        <v>0</v>
      </c>
      <c r="G106" s="70">
        <f t="shared" si="16"/>
        <v>0</v>
      </c>
      <c r="H106" s="92">
        <f t="shared" si="16"/>
        <v>0</v>
      </c>
      <c r="I106" s="70">
        <f t="shared" si="16"/>
        <v>0</v>
      </c>
      <c r="J106" s="70">
        <f t="shared" si="16"/>
        <v>0</v>
      </c>
      <c r="K106" s="70">
        <f t="shared" si="16"/>
        <v>0</v>
      </c>
      <c r="L106" s="70">
        <f t="shared" si="16"/>
        <v>0</v>
      </c>
      <c r="M106" s="70">
        <f t="shared" si="16"/>
        <v>0</v>
      </c>
      <c r="N106" s="70">
        <f t="shared" ca="1" si="11"/>
        <v>0</v>
      </c>
    </row>
    <row r="107" spans="2:14" ht="19.2" x14ac:dyDescent="0.2">
      <c r="B107" s="85" t="str">
        <f t="shared" si="10"/>
        <v>H_43</v>
      </c>
      <c r="C107" s="68" t="s">
        <v>105</v>
      </c>
      <c r="D107" s="69" t="str">
        <f t="shared" ca="1" si="17"/>
        <v>Aux provinces : contributions aux autres frais de fonctionnement de l'enseignement</v>
      </c>
      <c r="E107" s="70">
        <f t="shared" si="16"/>
        <v>0</v>
      </c>
      <c r="F107" s="70">
        <f t="shared" si="16"/>
        <v>21307.330170000012</v>
      </c>
      <c r="G107" s="70">
        <f t="shared" si="16"/>
        <v>66079.296910000121</v>
      </c>
      <c r="H107" s="92">
        <f t="shared" si="16"/>
        <v>4169.8518000000004</v>
      </c>
      <c r="I107" s="70">
        <f t="shared" si="16"/>
        <v>0</v>
      </c>
      <c r="J107" s="70">
        <f t="shared" si="16"/>
        <v>0</v>
      </c>
      <c r="K107" s="70">
        <f t="shared" si="16"/>
        <v>0</v>
      </c>
      <c r="L107" s="70">
        <f t="shared" si="16"/>
        <v>0</v>
      </c>
      <c r="M107" s="70">
        <f t="shared" si="16"/>
        <v>0</v>
      </c>
      <c r="N107" s="70">
        <f t="shared" ca="1" si="11"/>
        <v>91556.478880000141</v>
      </c>
    </row>
    <row r="108" spans="2:14" x14ac:dyDescent="0.2">
      <c r="B108" s="85" t="str">
        <f t="shared" si="10"/>
        <v>H_43</v>
      </c>
      <c r="C108" s="68" t="s">
        <v>106</v>
      </c>
      <c r="D108" s="69" t="str">
        <f t="shared" ca="1" si="17"/>
        <v>Aux communes : contributions générales</v>
      </c>
      <c r="E108" s="70">
        <f t="shared" si="16"/>
        <v>134999</v>
      </c>
      <c r="F108" s="70">
        <f t="shared" si="16"/>
        <v>1010348.8261499996</v>
      </c>
      <c r="G108" s="70">
        <f t="shared" si="16"/>
        <v>7044.7179999999998</v>
      </c>
      <c r="H108" s="70">
        <f t="shared" si="16"/>
        <v>28847.47898</v>
      </c>
      <c r="I108" s="70">
        <f t="shared" si="16"/>
        <v>1298940.1575499999</v>
      </c>
      <c r="J108" s="70">
        <f t="shared" si="16"/>
        <v>529195.26574000006</v>
      </c>
      <c r="K108" s="70">
        <f t="shared" si="16"/>
        <v>2117</v>
      </c>
      <c r="L108" s="70">
        <f t="shared" si="16"/>
        <v>0</v>
      </c>
      <c r="M108" s="70">
        <f t="shared" si="16"/>
        <v>0</v>
      </c>
      <c r="N108" s="70">
        <f t="shared" ca="1" si="11"/>
        <v>3011492.4464199995</v>
      </c>
    </row>
    <row r="109" spans="2:14" x14ac:dyDescent="0.2">
      <c r="B109" s="85" t="str">
        <f t="shared" si="10"/>
        <v>H_43</v>
      </c>
      <c r="C109" s="68" t="s">
        <v>107</v>
      </c>
      <c r="D109" s="69" t="str">
        <f t="shared" ca="1" si="17"/>
        <v>Aux communes : contributions spécifiques</v>
      </c>
      <c r="E109" s="70">
        <f t="shared" si="16"/>
        <v>247000</v>
      </c>
      <c r="F109" s="70">
        <f t="shared" si="16"/>
        <v>2782813.5764799998</v>
      </c>
      <c r="G109" s="70">
        <f t="shared" si="16"/>
        <v>165248.53228999997</v>
      </c>
      <c r="H109" s="70">
        <f t="shared" si="16"/>
        <v>5715.0270700000001</v>
      </c>
      <c r="I109" s="70">
        <f t="shared" si="16"/>
        <v>684057.92122999986</v>
      </c>
      <c r="J109" s="70">
        <f t="shared" si="16"/>
        <v>175109.99947000001</v>
      </c>
      <c r="K109" s="70">
        <f t="shared" si="16"/>
        <v>0</v>
      </c>
      <c r="L109" s="70">
        <f t="shared" si="16"/>
        <v>0</v>
      </c>
      <c r="M109" s="70">
        <f t="shared" si="16"/>
        <v>24013</v>
      </c>
      <c r="N109" s="70">
        <f t="shared" ca="1" si="11"/>
        <v>4083958.0565399998</v>
      </c>
    </row>
    <row r="110" spans="2:14" x14ac:dyDescent="0.2">
      <c r="B110" s="85" t="str">
        <f t="shared" si="10"/>
        <v>H_43</v>
      </c>
      <c r="C110" s="68" t="s">
        <v>108</v>
      </c>
      <c r="D110" s="69" t="str">
        <f t="shared" ca="1" si="17"/>
        <v>Aux communes : contributions aux charges d'intérêt</v>
      </c>
      <c r="E110" s="70">
        <f t="shared" si="16"/>
        <v>0</v>
      </c>
      <c r="F110" s="70">
        <f t="shared" si="16"/>
        <v>35</v>
      </c>
      <c r="G110" s="70">
        <f t="shared" si="16"/>
        <v>443.16188</v>
      </c>
      <c r="H110" s="70">
        <f t="shared" si="16"/>
        <v>2436.6100799999999</v>
      </c>
      <c r="I110" s="70">
        <f t="shared" si="16"/>
        <v>0</v>
      </c>
      <c r="J110" s="70">
        <f t="shared" si="16"/>
        <v>216.09779</v>
      </c>
      <c r="K110" s="70">
        <f t="shared" si="16"/>
        <v>0</v>
      </c>
      <c r="L110" s="70">
        <f t="shared" si="16"/>
        <v>0</v>
      </c>
      <c r="M110" s="70">
        <f t="shared" si="16"/>
        <v>0</v>
      </c>
      <c r="N110" s="70">
        <f t="shared" ca="1" si="11"/>
        <v>3130.8697499999998</v>
      </c>
    </row>
    <row r="111" spans="2:14" x14ac:dyDescent="0.2">
      <c r="B111" s="85" t="str">
        <f t="shared" si="10"/>
        <v>H_43</v>
      </c>
      <c r="C111" s="68" t="s">
        <v>109</v>
      </c>
      <c r="D111" s="69" t="str">
        <f t="shared" ca="1" si="17"/>
        <v>Aux communes : contributions aux traitements du personnel enseignant</v>
      </c>
      <c r="E111" s="70">
        <f t="shared" si="16"/>
        <v>0</v>
      </c>
      <c r="F111" s="70">
        <f t="shared" si="16"/>
        <v>1338932.7804700003</v>
      </c>
      <c r="G111" s="70">
        <f t="shared" si="16"/>
        <v>1513128.2650299997</v>
      </c>
      <c r="H111" s="70">
        <f t="shared" si="16"/>
        <v>34897.635979999999</v>
      </c>
      <c r="I111" s="70">
        <f t="shared" si="16"/>
        <v>0</v>
      </c>
      <c r="J111" s="70">
        <f t="shared" si="16"/>
        <v>0</v>
      </c>
      <c r="K111" s="70">
        <f t="shared" si="16"/>
        <v>0</v>
      </c>
      <c r="L111" s="70">
        <f t="shared" si="16"/>
        <v>0</v>
      </c>
      <c r="M111" s="70">
        <f t="shared" si="16"/>
        <v>0</v>
      </c>
      <c r="N111" s="70">
        <f t="shared" ca="1" si="11"/>
        <v>2886958.6814799998</v>
      </c>
    </row>
    <row r="112" spans="2:14" x14ac:dyDescent="0.2">
      <c r="B112" s="85" t="str">
        <f t="shared" si="10"/>
        <v>H_43</v>
      </c>
      <c r="C112" s="68" t="s">
        <v>110</v>
      </c>
      <c r="D112" s="69" t="str">
        <f t="shared" ca="1" si="17"/>
        <v>Aux communes : contributions aux pensions du personnel enseignant</v>
      </c>
      <c r="E112" s="70">
        <f t="shared" ref="E112:M121" si="18">_xlfn.IFNA(IF(LEN($C112)&gt;=4,VLOOKUP(E$6&amp;"-"&amp;$C112,rngDataP3aEXP,rngVLK3aEXP,FALSE),SUMIF($B:$B,"H_"&amp;$C112,E:E)),0)</f>
        <v>0</v>
      </c>
      <c r="F112" s="70">
        <f t="shared" si="18"/>
        <v>0</v>
      </c>
      <c r="G112" s="70">
        <f t="shared" si="18"/>
        <v>0</v>
      </c>
      <c r="H112" s="70">
        <f t="shared" si="18"/>
        <v>472</v>
      </c>
      <c r="I112" s="70">
        <f t="shared" si="18"/>
        <v>0</v>
      </c>
      <c r="J112" s="70">
        <f t="shared" si="18"/>
        <v>0</v>
      </c>
      <c r="K112" s="70">
        <f t="shared" si="18"/>
        <v>0</v>
      </c>
      <c r="L112" s="70">
        <f t="shared" si="18"/>
        <v>0</v>
      </c>
      <c r="M112" s="70">
        <f t="shared" si="18"/>
        <v>0</v>
      </c>
      <c r="N112" s="70">
        <f t="shared" ca="1" si="11"/>
        <v>472</v>
      </c>
    </row>
    <row r="113" spans="2:14" ht="19.2" x14ac:dyDescent="0.2">
      <c r="B113" s="85" t="str">
        <f t="shared" si="10"/>
        <v>H_43</v>
      </c>
      <c r="C113" s="68" t="s">
        <v>111</v>
      </c>
      <c r="D113" s="69" t="str">
        <f t="shared" ca="1" si="17"/>
        <v>Aux communes : contributions aux autres frais de fonctionnement de l'enseignement</v>
      </c>
      <c r="E113" s="70">
        <f t="shared" si="18"/>
        <v>0</v>
      </c>
      <c r="F113" s="70">
        <f t="shared" si="18"/>
        <v>209588.86705999993</v>
      </c>
      <c r="G113" s="70">
        <f t="shared" si="18"/>
        <v>158470.02069000009</v>
      </c>
      <c r="H113" s="70">
        <f t="shared" si="18"/>
        <v>2393.1478000000002</v>
      </c>
      <c r="I113" s="70">
        <f t="shared" si="18"/>
        <v>0.2</v>
      </c>
      <c r="J113" s="70">
        <f t="shared" si="18"/>
        <v>28.510950000000001</v>
      </c>
      <c r="K113" s="70">
        <f t="shared" si="18"/>
        <v>0</v>
      </c>
      <c r="L113" s="70">
        <f t="shared" si="18"/>
        <v>0</v>
      </c>
      <c r="M113" s="70">
        <f t="shared" si="18"/>
        <v>0</v>
      </c>
      <c r="N113" s="70">
        <f t="shared" ca="1" si="11"/>
        <v>370480.74650000001</v>
      </c>
    </row>
    <row r="114" spans="2:14" hidden="1" x14ac:dyDescent="0.2">
      <c r="B114" s="85" t="str">
        <f t="shared" si="10"/>
        <v>H_43</v>
      </c>
      <c r="C114" s="68" t="s">
        <v>935</v>
      </c>
      <c r="D114" s="69" t="str">
        <f t="shared" ca="1" si="17"/>
        <v>Aux provinces et communes (non ventilé) : contributions générales</v>
      </c>
      <c r="E114" s="70">
        <f t="shared" si="18"/>
        <v>0</v>
      </c>
      <c r="F114" s="70">
        <f t="shared" si="18"/>
        <v>0</v>
      </c>
      <c r="G114" s="70">
        <f t="shared" si="18"/>
        <v>0</v>
      </c>
      <c r="H114" s="70">
        <f t="shared" si="18"/>
        <v>0</v>
      </c>
      <c r="I114" s="70">
        <f t="shared" si="18"/>
        <v>0</v>
      </c>
      <c r="J114" s="70">
        <f t="shared" si="18"/>
        <v>0</v>
      </c>
      <c r="K114" s="70">
        <f t="shared" si="18"/>
        <v>0</v>
      </c>
      <c r="L114" s="70">
        <f t="shared" si="18"/>
        <v>0</v>
      </c>
      <c r="M114" s="70">
        <f t="shared" si="18"/>
        <v>0</v>
      </c>
      <c r="N114" s="70">
        <f t="shared" ca="1" si="11"/>
        <v>0</v>
      </c>
    </row>
    <row r="115" spans="2:14" hidden="1" x14ac:dyDescent="0.2">
      <c r="B115" s="85" t="str">
        <f t="shared" si="10"/>
        <v>H_43</v>
      </c>
      <c r="C115" s="68" t="s">
        <v>936</v>
      </c>
      <c r="D115" s="69" t="str">
        <f t="shared" ca="1" si="17"/>
        <v>Aux provinces et communes (non ventilé) : contributions spécifiques</v>
      </c>
      <c r="E115" s="70">
        <f t="shared" si="18"/>
        <v>0</v>
      </c>
      <c r="F115" s="70">
        <f t="shared" si="18"/>
        <v>0</v>
      </c>
      <c r="G115" s="70">
        <f t="shared" si="18"/>
        <v>0</v>
      </c>
      <c r="H115" s="70">
        <f t="shared" si="18"/>
        <v>0</v>
      </c>
      <c r="I115" s="70">
        <f t="shared" si="18"/>
        <v>0</v>
      </c>
      <c r="J115" s="70">
        <f t="shared" si="18"/>
        <v>0</v>
      </c>
      <c r="K115" s="70">
        <f t="shared" si="18"/>
        <v>0</v>
      </c>
      <c r="L115" s="70">
        <f t="shared" si="18"/>
        <v>0</v>
      </c>
      <c r="M115" s="70">
        <f t="shared" si="18"/>
        <v>0</v>
      </c>
      <c r="N115" s="70">
        <f t="shared" ca="1" si="11"/>
        <v>0</v>
      </c>
    </row>
    <row r="116" spans="2:14" hidden="1" x14ac:dyDescent="0.2">
      <c r="B116" s="85" t="str">
        <f t="shared" si="10"/>
        <v>H_43</v>
      </c>
      <c r="C116" s="68" t="s">
        <v>937</v>
      </c>
      <c r="D116" s="69" t="str">
        <f t="shared" ca="1" si="17"/>
        <v>Aux provinces et communes (non ventilé) : contributions pour charges d'intérêt</v>
      </c>
      <c r="E116" s="70">
        <f t="shared" si="18"/>
        <v>0</v>
      </c>
      <c r="F116" s="70">
        <f t="shared" si="18"/>
        <v>0</v>
      </c>
      <c r="G116" s="70">
        <f t="shared" si="18"/>
        <v>0</v>
      </c>
      <c r="H116" s="70">
        <f t="shared" si="18"/>
        <v>0</v>
      </c>
      <c r="I116" s="70">
        <f t="shared" si="18"/>
        <v>0</v>
      </c>
      <c r="J116" s="70">
        <f t="shared" si="18"/>
        <v>0</v>
      </c>
      <c r="K116" s="70">
        <f t="shared" si="18"/>
        <v>0</v>
      </c>
      <c r="L116" s="70">
        <f t="shared" si="18"/>
        <v>0</v>
      </c>
      <c r="M116" s="70">
        <f t="shared" si="18"/>
        <v>0</v>
      </c>
      <c r="N116" s="70">
        <f t="shared" ca="1" si="11"/>
        <v>0</v>
      </c>
    </row>
    <row r="117" spans="2:14" ht="19.2" hidden="1" x14ac:dyDescent="0.2">
      <c r="B117" s="85" t="str">
        <f t="shared" si="10"/>
        <v>H_43</v>
      </c>
      <c r="C117" s="68" t="s">
        <v>938</v>
      </c>
      <c r="D117" s="69" t="str">
        <f t="shared" ca="1" si="17"/>
        <v>Aux provinces et communes (non ventilé) : contributions aux traitements du personnel enseignant</v>
      </c>
      <c r="E117" s="70">
        <f t="shared" si="18"/>
        <v>0</v>
      </c>
      <c r="F117" s="70">
        <f t="shared" si="18"/>
        <v>0</v>
      </c>
      <c r="G117" s="70">
        <f t="shared" si="18"/>
        <v>0</v>
      </c>
      <c r="H117" s="70">
        <f t="shared" si="18"/>
        <v>0</v>
      </c>
      <c r="I117" s="70">
        <f t="shared" si="18"/>
        <v>0</v>
      </c>
      <c r="J117" s="70">
        <f t="shared" si="18"/>
        <v>0</v>
      </c>
      <c r="K117" s="70">
        <f t="shared" si="18"/>
        <v>0</v>
      </c>
      <c r="L117" s="70">
        <f t="shared" si="18"/>
        <v>0</v>
      </c>
      <c r="M117" s="70">
        <f t="shared" si="18"/>
        <v>0</v>
      </c>
      <c r="N117" s="70">
        <f t="shared" ca="1" si="11"/>
        <v>0</v>
      </c>
    </row>
    <row r="118" spans="2:14" ht="19.2" hidden="1" x14ac:dyDescent="0.2">
      <c r="B118" s="85" t="str">
        <f t="shared" si="10"/>
        <v>H_43</v>
      </c>
      <c r="C118" s="68" t="s">
        <v>939</v>
      </c>
      <c r="D118" s="69" t="str">
        <f t="shared" ca="1" si="17"/>
        <v>Aux provinces et communes (non ventilé) : contributions aux pensions du personnel enseignant</v>
      </c>
      <c r="E118" s="70">
        <f t="shared" si="18"/>
        <v>0</v>
      </c>
      <c r="F118" s="70">
        <f t="shared" si="18"/>
        <v>0</v>
      </c>
      <c r="G118" s="70">
        <f t="shared" si="18"/>
        <v>0</v>
      </c>
      <c r="H118" s="70">
        <f t="shared" si="18"/>
        <v>0</v>
      </c>
      <c r="I118" s="70">
        <f t="shared" si="18"/>
        <v>0</v>
      </c>
      <c r="J118" s="70">
        <f t="shared" si="18"/>
        <v>0</v>
      </c>
      <c r="K118" s="70">
        <f t="shared" si="18"/>
        <v>0</v>
      </c>
      <c r="L118" s="70">
        <f t="shared" si="18"/>
        <v>0</v>
      </c>
      <c r="M118" s="70">
        <f t="shared" si="18"/>
        <v>0</v>
      </c>
      <c r="N118" s="70">
        <f t="shared" ca="1" si="11"/>
        <v>0</v>
      </c>
    </row>
    <row r="119" spans="2:14" ht="19.2" hidden="1" x14ac:dyDescent="0.2">
      <c r="B119" s="85" t="str">
        <f t="shared" si="10"/>
        <v>H_43</v>
      </c>
      <c r="C119" s="68" t="s">
        <v>940</v>
      </c>
      <c r="D119" s="69" t="str">
        <f t="shared" ca="1" si="17"/>
        <v>Aux provinces et communes (non ventilé) : contributions aux autres frais de fonctionnement de l'enseignement</v>
      </c>
      <c r="E119" s="70">
        <f t="shared" si="18"/>
        <v>0</v>
      </c>
      <c r="F119" s="70">
        <f t="shared" si="18"/>
        <v>0</v>
      </c>
      <c r="G119" s="70">
        <f t="shared" si="18"/>
        <v>0</v>
      </c>
      <c r="H119" s="70">
        <f t="shared" si="18"/>
        <v>0</v>
      </c>
      <c r="I119" s="70">
        <f t="shared" si="18"/>
        <v>0</v>
      </c>
      <c r="J119" s="70">
        <f t="shared" si="18"/>
        <v>0</v>
      </c>
      <c r="K119" s="70">
        <f t="shared" si="18"/>
        <v>0</v>
      </c>
      <c r="L119" s="70">
        <f t="shared" si="18"/>
        <v>0</v>
      </c>
      <c r="M119" s="70">
        <f t="shared" si="18"/>
        <v>0</v>
      </c>
      <c r="N119" s="70">
        <f t="shared" ca="1" si="11"/>
        <v>0</v>
      </c>
    </row>
    <row r="120" spans="2:14" x14ac:dyDescent="0.2">
      <c r="B120" s="85" t="str">
        <f t="shared" si="10"/>
        <v>H_43</v>
      </c>
      <c r="C120" s="68" t="s">
        <v>112</v>
      </c>
      <c r="D120" s="69" t="str">
        <f t="shared" ca="1" si="17"/>
        <v>Aux ASBL des pouvoirs locaux</v>
      </c>
      <c r="E120" s="70">
        <f t="shared" si="18"/>
        <v>0</v>
      </c>
      <c r="F120" s="70">
        <f t="shared" si="18"/>
        <v>54096.359860000019</v>
      </c>
      <c r="G120" s="70">
        <f t="shared" si="18"/>
        <v>15823.145330000003</v>
      </c>
      <c r="H120" s="70">
        <f t="shared" si="18"/>
        <v>0</v>
      </c>
      <c r="I120" s="70">
        <f t="shared" si="18"/>
        <v>92963.174670000008</v>
      </c>
      <c r="J120" s="70">
        <f t="shared" si="18"/>
        <v>23599.625910000002</v>
      </c>
      <c r="K120" s="70">
        <f t="shared" si="18"/>
        <v>0</v>
      </c>
      <c r="L120" s="70">
        <f t="shared" si="18"/>
        <v>36.495199999999997</v>
      </c>
      <c r="M120" s="70">
        <f t="shared" si="18"/>
        <v>8813</v>
      </c>
      <c r="N120" s="70">
        <f t="shared" ca="1" si="11"/>
        <v>195331.80097000004</v>
      </c>
    </row>
    <row r="121" spans="2:14" hidden="1" x14ac:dyDescent="0.2">
      <c r="B121" s="85" t="str">
        <f t="shared" si="10"/>
        <v>H_43</v>
      </c>
      <c r="C121" s="68" t="s">
        <v>3453</v>
      </c>
      <c r="D121" s="69" t="str">
        <f t="shared" ca="1" si="17"/>
        <v>Aux autres administrations publiques locales : contributions générales</v>
      </c>
      <c r="E121" s="70">
        <f t="shared" si="18"/>
        <v>0</v>
      </c>
      <c r="F121" s="70">
        <f t="shared" si="18"/>
        <v>0</v>
      </c>
      <c r="G121" s="70">
        <f t="shared" si="18"/>
        <v>0</v>
      </c>
      <c r="H121" s="70">
        <f t="shared" si="18"/>
        <v>0</v>
      </c>
      <c r="I121" s="70">
        <f t="shared" si="18"/>
        <v>0</v>
      </c>
      <c r="J121" s="70">
        <f t="shared" si="18"/>
        <v>0</v>
      </c>
      <c r="K121" s="70">
        <f t="shared" si="18"/>
        <v>0</v>
      </c>
      <c r="L121" s="70">
        <f t="shared" si="18"/>
        <v>0</v>
      </c>
      <c r="M121" s="70">
        <f t="shared" si="18"/>
        <v>0</v>
      </c>
      <c r="N121" s="70">
        <f t="shared" ca="1" si="11"/>
        <v>0</v>
      </c>
    </row>
    <row r="122" spans="2:14" x14ac:dyDescent="0.2">
      <c r="B122" s="85" t="str">
        <f t="shared" si="10"/>
        <v>H_43</v>
      </c>
      <c r="C122" s="68" t="s">
        <v>113</v>
      </c>
      <c r="D122" s="69" t="str">
        <f t="shared" ca="1" si="17"/>
        <v>Zones de police</v>
      </c>
      <c r="E122" s="70">
        <f t="shared" ref="E122:M131" si="19">_xlfn.IFNA(IF(LEN($C122)&gt;=4,VLOOKUP(E$6&amp;"-"&amp;$C122,rngDataP3aEXP,rngVLK3aEXP,FALSE),SUMIF($B:$B,"H_"&amp;$C122,E:E)),0)</f>
        <v>957517</v>
      </c>
      <c r="F122" s="70">
        <f t="shared" si="19"/>
        <v>3172.2532000000001</v>
      </c>
      <c r="G122" s="70">
        <f t="shared" si="19"/>
        <v>0</v>
      </c>
      <c r="H122" s="70">
        <f t="shared" si="19"/>
        <v>46.613720000000001</v>
      </c>
      <c r="I122" s="70">
        <f t="shared" si="19"/>
        <v>0</v>
      </c>
      <c r="J122" s="70">
        <f t="shared" si="19"/>
        <v>38893.221880000005</v>
      </c>
      <c r="K122" s="70">
        <f t="shared" si="19"/>
        <v>0</v>
      </c>
      <c r="L122" s="70">
        <f t="shared" si="19"/>
        <v>0</v>
      </c>
      <c r="M122" s="70">
        <f t="shared" si="19"/>
        <v>0</v>
      </c>
      <c r="N122" s="70">
        <f t="shared" ca="1" si="11"/>
        <v>999629.08880000003</v>
      </c>
    </row>
    <row r="123" spans="2:14" hidden="1" x14ac:dyDescent="0.2">
      <c r="B123" s="85" t="str">
        <f t="shared" si="10"/>
        <v>H_43</v>
      </c>
      <c r="C123" s="68" t="s">
        <v>3454</v>
      </c>
      <c r="D123" s="69" t="str">
        <f t="shared" ca="1" si="17"/>
        <v>Aux autres administrations publiques locales : contributions spécifiques</v>
      </c>
      <c r="E123" s="70">
        <f t="shared" si="19"/>
        <v>0</v>
      </c>
      <c r="F123" s="70">
        <f t="shared" si="19"/>
        <v>0</v>
      </c>
      <c r="G123" s="70">
        <f t="shared" si="19"/>
        <v>0</v>
      </c>
      <c r="H123" s="70">
        <f t="shared" si="19"/>
        <v>0</v>
      </c>
      <c r="I123" s="70">
        <f t="shared" si="19"/>
        <v>0</v>
      </c>
      <c r="J123" s="70">
        <f t="shared" si="19"/>
        <v>0</v>
      </c>
      <c r="K123" s="70">
        <f t="shared" si="19"/>
        <v>0</v>
      </c>
      <c r="L123" s="70">
        <f t="shared" si="19"/>
        <v>0</v>
      </c>
      <c r="M123" s="70">
        <f t="shared" si="19"/>
        <v>0</v>
      </c>
      <c r="N123" s="70">
        <f t="shared" ca="1" si="11"/>
        <v>0</v>
      </c>
    </row>
    <row r="124" spans="2:14" x14ac:dyDescent="0.2">
      <c r="B124" s="85" t="str">
        <f t="shared" si="10"/>
        <v>H_43</v>
      </c>
      <c r="C124" s="68" t="s">
        <v>115</v>
      </c>
      <c r="D124" s="69" t="str">
        <f t="shared" ca="1" si="17"/>
        <v>CPAS</v>
      </c>
      <c r="E124" s="70">
        <f t="shared" si="19"/>
        <v>1770950</v>
      </c>
      <c r="F124" s="70">
        <f t="shared" si="19"/>
        <v>558293.83153999993</v>
      </c>
      <c r="G124" s="70">
        <f t="shared" si="19"/>
        <v>1462.8300999999999</v>
      </c>
      <c r="H124" s="70">
        <f t="shared" si="19"/>
        <v>4685.1279800000002</v>
      </c>
      <c r="I124" s="70">
        <f t="shared" si="19"/>
        <v>398392.60436999996</v>
      </c>
      <c r="J124" s="70">
        <f t="shared" si="19"/>
        <v>58186.520109999998</v>
      </c>
      <c r="K124" s="70">
        <f t="shared" si="19"/>
        <v>0</v>
      </c>
      <c r="L124" s="70">
        <f t="shared" si="19"/>
        <v>0</v>
      </c>
      <c r="M124" s="70">
        <f t="shared" si="19"/>
        <v>44062</v>
      </c>
      <c r="N124" s="70">
        <f t="shared" ca="1" si="11"/>
        <v>2836032.9140999992</v>
      </c>
    </row>
    <row r="125" spans="2:14" x14ac:dyDescent="0.2">
      <c r="B125" s="85" t="str">
        <f t="shared" si="10"/>
        <v>H_43</v>
      </c>
      <c r="C125" s="68" t="s">
        <v>117</v>
      </c>
      <c r="D125" s="69" t="str">
        <f t="shared" ca="1" si="17"/>
        <v>Intercommunales du secteur S.1313</v>
      </c>
      <c r="E125" s="70">
        <f t="shared" si="19"/>
        <v>0</v>
      </c>
      <c r="F125" s="70">
        <f t="shared" si="19"/>
        <v>18343.489890000004</v>
      </c>
      <c r="G125" s="70">
        <f t="shared" si="19"/>
        <v>1311.1969600000002</v>
      </c>
      <c r="H125" s="70">
        <f t="shared" si="19"/>
        <v>8518.5774299999994</v>
      </c>
      <c r="I125" s="70">
        <f t="shared" si="19"/>
        <v>11127.16467</v>
      </c>
      <c r="J125" s="70">
        <f t="shared" si="19"/>
        <v>9792.2000000000007</v>
      </c>
      <c r="K125" s="70">
        <f t="shared" si="19"/>
        <v>0</v>
      </c>
      <c r="L125" s="70">
        <f t="shared" si="19"/>
        <v>0</v>
      </c>
      <c r="M125" s="70">
        <f t="shared" si="19"/>
        <v>0</v>
      </c>
      <c r="N125" s="70">
        <f t="shared" ca="1" si="11"/>
        <v>49092.628949999998</v>
      </c>
    </row>
    <row r="126" spans="2:14" x14ac:dyDescent="0.2">
      <c r="B126" s="85" t="str">
        <f t="shared" si="10"/>
        <v>H_43</v>
      </c>
      <c r="C126" s="68" t="s">
        <v>119</v>
      </c>
      <c r="D126" s="69" t="str">
        <f t="shared" ca="1" si="17"/>
        <v>Zones de secours</v>
      </c>
      <c r="E126" s="70">
        <f t="shared" si="19"/>
        <v>227395</v>
      </c>
      <c r="F126" s="70">
        <f t="shared" si="19"/>
        <v>3610.9950800000001</v>
      </c>
      <c r="G126" s="70">
        <f t="shared" si="19"/>
        <v>0</v>
      </c>
      <c r="H126" s="70">
        <f t="shared" si="19"/>
        <v>0</v>
      </c>
      <c r="I126" s="70">
        <f t="shared" si="19"/>
        <v>0</v>
      </c>
      <c r="J126" s="70">
        <f t="shared" si="19"/>
        <v>0</v>
      </c>
      <c r="K126" s="70">
        <f t="shared" si="19"/>
        <v>0</v>
      </c>
      <c r="L126" s="70">
        <f t="shared" si="19"/>
        <v>0</v>
      </c>
      <c r="M126" s="70">
        <f t="shared" si="19"/>
        <v>0</v>
      </c>
      <c r="N126" s="70">
        <f t="shared" ca="1" si="11"/>
        <v>231005.99507999999</v>
      </c>
    </row>
    <row r="127" spans="2:14" x14ac:dyDescent="0.2">
      <c r="B127" s="85" t="str">
        <f t="shared" si="10"/>
        <v>H_43</v>
      </c>
      <c r="C127" s="68" t="s">
        <v>121</v>
      </c>
      <c r="D127" s="69" t="str">
        <f t="shared" ca="1" si="17"/>
        <v>Autres pouvoirs locaux</v>
      </c>
      <c r="E127" s="70">
        <f t="shared" si="19"/>
        <v>0</v>
      </c>
      <c r="F127" s="70">
        <f t="shared" si="19"/>
        <v>60776.093980000012</v>
      </c>
      <c r="G127" s="70">
        <f t="shared" si="19"/>
        <v>0</v>
      </c>
      <c r="H127" s="70">
        <f t="shared" si="19"/>
        <v>0</v>
      </c>
      <c r="I127" s="70">
        <f t="shared" si="19"/>
        <v>972.35827000000006</v>
      </c>
      <c r="J127" s="70">
        <f t="shared" si="19"/>
        <v>24238.123649999998</v>
      </c>
      <c r="K127" s="70">
        <f t="shared" si="19"/>
        <v>0</v>
      </c>
      <c r="L127" s="70">
        <f t="shared" si="19"/>
        <v>0</v>
      </c>
      <c r="M127" s="70">
        <f t="shared" si="19"/>
        <v>0</v>
      </c>
      <c r="N127" s="70">
        <f t="shared" ca="1" si="11"/>
        <v>85986.575900000011</v>
      </c>
    </row>
    <row r="128" spans="2:14" x14ac:dyDescent="0.2">
      <c r="B128" s="76" t="str">
        <f t="shared" si="10"/>
        <v>H_4</v>
      </c>
      <c r="C128" s="64">
        <v>44</v>
      </c>
      <c r="D128" s="88" t="str">
        <f t="shared" ca="1" si="17"/>
        <v>Transferts de revenus à l'enseignement autonome subsidié</v>
      </c>
      <c r="E128" s="66">
        <f t="shared" si="19"/>
        <v>18</v>
      </c>
      <c r="F128" s="66">
        <f t="shared" si="19"/>
        <v>8520521.0940599944</v>
      </c>
      <c r="G128" s="66">
        <f t="shared" si="19"/>
        <v>3109836.5319099966</v>
      </c>
      <c r="H128" s="66">
        <f t="shared" si="19"/>
        <v>24689.952440000001</v>
      </c>
      <c r="I128" s="66">
        <f t="shared" si="19"/>
        <v>42751.031260000003</v>
      </c>
      <c r="J128" s="66">
        <f t="shared" si="19"/>
        <v>13841.516749999999</v>
      </c>
      <c r="K128" s="66">
        <f t="shared" si="19"/>
        <v>0</v>
      </c>
      <c r="L128" s="66">
        <f t="shared" si="19"/>
        <v>0</v>
      </c>
      <c r="M128" s="66">
        <f t="shared" si="19"/>
        <v>0</v>
      </c>
      <c r="N128" s="66">
        <f t="shared" ca="1" si="11"/>
        <v>11711658.126419991</v>
      </c>
    </row>
    <row r="129" spans="2:14" x14ac:dyDescent="0.2">
      <c r="B129" s="85" t="str">
        <f t="shared" si="10"/>
        <v>H_44</v>
      </c>
      <c r="C129" s="68" t="s">
        <v>124</v>
      </c>
      <c r="D129" s="69" t="str">
        <f t="shared" ca="1" si="17"/>
        <v>Contributions aux traitements du personnel enseignant</v>
      </c>
      <c r="E129" s="70">
        <f t="shared" si="19"/>
        <v>0</v>
      </c>
      <c r="F129" s="70">
        <f t="shared" si="19"/>
        <v>7300234.7931999927</v>
      </c>
      <c r="G129" s="70">
        <f t="shared" si="19"/>
        <v>2754358.3529999983</v>
      </c>
      <c r="H129" s="70">
        <f t="shared" si="19"/>
        <v>22105.437890000001</v>
      </c>
      <c r="I129" s="70">
        <f t="shared" si="19"/>
        <v>26471.899879999997</v>
      </c>
      <c r="J129" s="70">
        <f t="shared" si="19"/>
        <v>0</v>
      </c>
      <c r="K129" s="70">
        <f t="shared" si="19"/>
        <v>0</v>
      </c>
      <c r="L129" s="70">
        <f t="shared" si="19"/>
        <v>0</v>
      </c>
      <c r="M129" s="70">
        <f t="shared" si="19"/>
        <v>0</v>
      </c>
      <c r="N129" s="70">
        <f t="shared" ca="1" si="11"/>
        <v>10103170.48396999</v>
      </c>
    </row>
    <row r="130" spans="2:14" x14ac:dyDescent="0.2">
      <c r="B130" s="85" t="str">
        <f t="shared" si="10"/>
        <v>H_44</v>
      </c>
      <c r="C130" s="68" t="s">
        <v>125</v>
      </c>
      <c r="D130" s="69" t="str">
        <f t="shared" ca="1" si="17"/>
        <v>Contributions aux pensions du personnel enseignant</v>
      </c>
      <c r="E130" s="70">
        <f t="shared" si="19"/>
        <v>0</v>
      </c>
      <c r="F130" s="70">
        <f t="shared" si="19"/>
        <v>79.141209999999987</v>
      </c>
      <c r="G130" s="70">
        <f t="shared" si="19"/>
        <v>0</v>
      </c>
      <c r="H130" s="70">
        <f t="shared" si="19"/>
        <v>0</v>
      </c>
      <c r="I130" s="70">
        <f t="shared" si="19"/>
        <v>0</v>
      </c>
      <c r="J130" s="70">
        <f t="shared" si="19"/>
        <v>0</v>
      </c>
      <c r="K130" s="70">
        <f t="shared" si="19"/>
        <v>0</v>
      </c>
      <c r="L130" s="70">
        <f t="shared" si="19"/>
        <v>0</v>
      </c>
      <c r="M130" s="70">
        <f t="shared" si="19"/>
        <v>0</v>
      </c>
      <c r="N130" s="70">
        <f t="shared" ca="1" si="11"/>
        <v>79.141209999999987</v>
      </c>
    </row>
    <row r="131" spans="2:14" x14ac:dyDescent="0.2">
      <c r="B131" s="85" t="str">
        <f t="shared" si="10"/>
        <v>H_44</v>
      </c>
      <c r="C131" s="68" t="s">
        <v>126</v>
      </c>
      <c r="D131" s="69" t="str">
        <f t="shared" ca="1" si="17"/>
        <v>Contributions aux autres frais de fonctionnement de l'enseignement</v>
      </c>
      <c r="E131" s="70">
        <f t="shared" si="19"/>
        <v>18</v>
      </c>
      <c r="F131" s="70">
        <f t="shared" si="19"/>
        <v>1220207.159650001</v>
      </c>
      <c r="G131" s="70">
        <f t="shared" si="19"/>
        <v>354289.93524999847</v>
      </c>
      <c r="H131" s="70">
        <f t="shared" si="19"/>
        <v>2584.5145499999999</v>
      </c>
      <c r="I131" s="70">
        <f t="shared" si="19"/>
        <v>16279.131380000003</v>
      </c>
      <c r="J131" s="70">
        <f t="shared" si="19"/>
        <v>13841.516749999999</v>
      </c>
      <c r="K131" s="70">
        <f t="shared" si="19"/>
        <v>0</v>
      </c>
      <c r="L131" s="70">
        <f t="shared" si="19"/>
        <v>0</v>
      </c>
      <c r="M131" s="70">
        <f t="shared" si="19"/>
        <v>0</v>
      </c>
      <c r="N131" s="70">
        <f t="shared" ca="1" si="11"/>
        <v>1607220.2575799993</v>
      </c>
    </row>
    <row r="132" spans="2:14" x14ac:dyDescent="0.2">
      <c r="B132" s="85" t="str">
        <f t="shared" si="10"/>
        <v>H_44</v>
      </c>
      <c r="C132" s="68" t="s">
        <v>127</v>
      </c>
      <c r="D132" s="69" t="str">
        <f t="shared" ca="1" si="17"/>
        <v>Contributions aux charges d'intérêt de l'enseignement</v>
      </c>
      <c r="E132" s="70">
        <f t="shared" ref="E132:M141" si="20">_xlfn.IFNA(IF(LEN($C132)&gt;=4,VLOOKUP(E$6&amp;"-"&amp;$C132,rngDataP3aEXP,rngVLK3aEXP,FALSE),SUMIF($B:$B,"H_"&amp;$C132,E:E)),0)</f>
        <v>0</v>
      </c>
      <c r="F132" s="70">
        <f t="shared" si="20"/>
        <v>0</v>
      </c>
      <c r="G132" s="70">
        <f t="shared" si="20"/>
        <v>1188.2436600000001</v>
      </c>
      <c r="H132" s="70">
        <f t="shared" si="20"/>
        <v>0</v>
      </c>
      <c r="I132" s="70">
        <f t="shared" si="20"/>
        <v>0</v>
      </c>
      <c r="J132" s="70">
        <f t="shared" si="20"/>
        <v>0</v>
      </c>
      <c r="K132" s="70">
        <f t="shared" si="20"/>
        <v>0</v>
      </c>
      <c r="L132" s="70">
        <f t="shared" si="20"/>
        <v>0</v>
      </c>
      <c r="M132" s="70">
        <f t="shared" si="20"/>
        <v>0</v>
      </c>
      <c r="N132" s="70">
        <f t="shared" ca="1" si="11"/>
        <v>1188.2436600000001</v>
      </c>
    </row>
    <row r="133" spans="2:14" ht="19.2" x14ac:dyDescent="0.2">
      <c r="B133" s="76" t="str">
        <f t="shared" si="10"/>
        <v>H_4</v>
      </c>
      <c r="C133" s="64">
        <v>45</v>
      </c>
      <c r="D133" s="88" t="str">
        <f t="shared" ca="1" si="17"/>
        <v>Transferts de revenus à d'autres groupes institutionnels (pouvoir fédéral, communautés, régions, commissions communautaires)</v>
      </c>
      <c r="E133" s="66">
        <f t="shared" si="20"/>
        <v>57473531</v>
      </c>
      <c r="F133" s="66">
        <f t="shared" si="20"/>
        <v>162132.37402000005</v>
      </c>
      <c r="G133" s="66">
        <f t="shared" si="20"/>
        <v>4465321.5934600001</v>
      </c>
      <c r="H133" s="66">
        <f t="shared" si="20"/>
        <v>601.15257999999994</v>
      </c>
      <c r="I133" s="66">
        <f t="shared" si="20"/>
        <v>338614.26279999997</v>
      </c>
      <c r="J133" s="66">
        <f t="shared" si="20"/>
        <v>816735.17058000015</v>
      </c>
      <c r="K133" s="66">
        <f t="shared" si="20"/>
        <v>998</v>
      </c>
      <c r="L133" s="66">
        <f t="shared" si="20"/>
        <v>4962.3427899999997</v>
      </c>
      <c r="M133" s="66">
        <f t="shared" si="20"/>
        <v>486</v>
      </c>
      <c r="N133" s="66">
        <f t="shared" ca="1" si="11"/>
        <v>63263381.896230005</v>
      </c>
    </row>
    <row r="134" spans="2:14" hidden="1" x14ac:dyDescent="0.2">
      <c r="B134" s="101" t="str">
        <f t="shared" ref="B134:B197" si="21">IF(LEN(C134)&gt;=4,"H_"&amp;LEFT(C134,2),IF(LEN(C134)=2,"H_"&amp;LEFT(C134,1),IF(LEN(C134)=1,"H_","")))</f>
        <v>H_45</v>
      </c>
      <c r="C134" s="68" t="s">
        <v>930</v>
      </c>
      <c r="D134" s="69" t="str">
        <f t="shared" ca="1" si="17"/>
        <v>Transferts de revenus à d'autres groupes institutionnels</v>
      </c>
      <c r="E134" s="70">
        <f t="shared" si="20"/>
        <v>0</v>
      </c>
      <c r="F134" s="70">
        <f t="shared" si="20"/>
        <v>0</v>
      </c>
      <c r="G134" s="70">
        <f t="shared" si="20"/>
        <v>0</v>
      </c>
      <c r="H134" s="70">
        <f t="shared" si="20"/>
        <v>0</v>
      </c>
      <c r="I134" s="70">
        <f t="shared" si="20"/>
        <v>0</v>
      </c>
      <c r="J134" s="70">
        <f t="shared" si="20"/>
        <v>0</v>
      </c>
      <c r="K134" s="70">
        <f t="shared" si="20"/>
        <v>0</v>
      </c>
      <c r="L134" s="70">
        <f t="shared" si="20"/>
        <v>0</v>
      </c>
      <c r="M134" s="70">
        <f t="shared" si="20"/>
        <v>0</v>
      </c>
      <c r="N134" s="70">
        <f t="shared" ref="N134:N197" ca="1" si="22">IF(D134&lt;&gt;"",SUM($E134:$M134),"")</f>
        <v>0</v>
      </c>
    </row>
    <row r="135" spans="2:14" hidden="1" x14ac:dyDescent="0.2">
      <c r="B135" s="101" t="str">
        <f t="shared" si="21"/>
        <v>H_45</v>
      </c>
      <c r="C135" s="68" t="s">
        <v>941</v>
      </c>
      <c r="D135" s="69" t="str">
        <f t="shared" ca="1" si="17"/>
        <v>Transferts de revenus aux commissions communautaires</v>
      </c>
      <c r="E135" s="70">
        <f t="shared" si="20"/>
        <v>0</v>
      </c>
      <c r="F135" s="70">
        <f t="shared" si="20"/>
        <v>0</v>
      </c>
      <c r="G135" s="70">
        <f t="shared" si="20"/>
        <v>0</v>
      </c>
      <c r="H135" s="70">
        <f t="shared" si="20"/>
        <v>0</v>
      </c>
      <c r="I135" s="70">
        <f t="shared" si="20"/>
        <v>0</v>
      </c>
      <c r="J135" s="70">
        <f t="shared" si="20"/>
        <v>0</v>
      </c>
      <c r="K135" s="70">
        <f t="shared" si="20"/>
        <v>0</v>
      </c>
      <c r="L135" s="70">
        <f t="shared" si="20"/>
        <v>0</v>
      </c>
      <c r="M135" s="70">
        <f t="shared" si="20"/>
        <v>0</v>
      </c>
      <c r="N135" s="70">
        <f t="shared" ca="1" si="22"/>
        <v>0</v>
      </c>
    </row>
    <row r="136" spans="2:14" x14ac:dyDescent="0.2">
      <c r="B136" s="101" t="str">
        <f t="shared" si="21"/>
        <v>H_45</v>
      </c>
      <c r="C136" s="68" t="s">
        <v>129</v>
      </c>
      <c r="D136" s="69" t="str">
        <f t="shared" ref="D136:D151" ca="1" si="23">IF(LEN($C136)&gt;=2,VLOOKUP("CE-"&amp;$C136,rngTranslationsCE,2,FALSE),IF(LEN($C136)=1,VLOOKUP("CE-"&amp;$C136&amp;$D$6,rngTranslationsCE,2,FALSE),""))</f>
        <v>Commission communautaire française</v>
      </c>
      <c r="E136" s="70">
        <f t="shared" si="20"/>
        <v>73140</v>
      </c>
      <c r="F136" s="70">
        <f t="shared" si="20"/>
        <v>7</v>
      </c>
      <c r="G136" s="70">
        <f t="shared" si="20"/>
        <v>197106.9846899999</v>
      </c>
      <c r="H136" s="70">
        <f t="shared" si="20"/>
        <v>0</v>
      </c>
      <c r="I136" s="70">
        <f t="shared" si="20"/>
        <v>0</v>
      </c>
      <c r="J136" s="70">
        <f t="shared" si="20"/>
        <v>294883.39500000002</v>
      </c>
      <c r="K136" s="70">
        <f t="shared" si="20"/>
        <v>0</v>
      </c>
      <c r="L136" s="70">
        <f t="shared" si="20"/>
        <v>0</v>
      </c>
      <c r="M136" s="70">
        <f t="shared" si="20"/>
        <v>0</v>
      </c>
      <c r="N136" s="70">
        <f t="shared" ca="1" si="22"/>
        <v>565137.37968999986</v>
      </c>
    </row>
    <row r="137" spans="2:14" x14ac:dyDescent="0.2">
      <c r="B137" s="101" t="str">
        <f t="shared" si="21"/>
        <v>H_45</v>
      </c>
      <c r="C137" s="68" t="s">
        <v>131</v>
      </c>
      <c r="D137" s="69" t="str">
        <f t="shared" ca="1" si="23"/>
        <v>Commission communautaire flamande</v>
      </c>
      <c r="E137" s="70">
        <f t="shared" si="20"/>
        <v>18365</v>
      </c>
      <c r="F137" s="70">
        <f t="shared" si="20"/>
        <v>75770.910550000059</v>
      </c>
      <c r="G137" s="70">
        <f t="shared" si="20"/>
        <v>0</v>
      </c>
      <c r="H137" s="70">
        <f t="shared" si="20"/>
        <v>0</v>
      </c>
      <c r="I137" s="70">
        <f t="shared" si="20"/>
        <v>0</v>
      </c>
      <c r="J137" s="70">
        <f t="shared" si="20"/>
        <v>76225.222999999998</v>
      </c>
      <c r="K137" s="70">
        <f t="shared" si="20"/>
        <v>0</v>
      </c>
      <c r="L137" s="70">
        <f t="shared" si="20"/>
        <v>4800</v>
      </c>
      <c r="M137" s="70">
        <f t="shared" si="20"/>
        <v>0</v>
      </c>
      <c r="N137" s="70">
        <f t="shared" ca="1" si="22"/>
        <v>175161.13355000006</v>
      </c>
    </row>
    <row r="138" spans="2:14" x14ac:dyDescent="0.2">
      <c r="B138" s="85" t="str">
        <f t="shared" si="21"/>
        <v>H_45</v>
      </c>
      <c r="C138" s="68" t="s">
        <v>133</v>
      </c>
      <c r="D138" s="69" t="str">
        <f t="shared" ca="1" si="23"/>
        <v>Commission communautaire commune</v>
      </c>
      <c r="E138" s="70">
        <f t="shared" si="20"/>
        <v>1371485</v>
      </c>
      <c r="F138" s="70">
        <f t="shared" si="20"/>
        <v>0</v>
      </c>
      <c r="G138" s="70">
        <f t="shared" si="20"/>
        <v>1189</v>
      </c>
      <c r="H138" s="70">
        <f t="shared" si="20"/>
        <v>0</v>
      </c>
      <c r="I138" s="70">
        <f t="shared" si="20"/>
        <v>0</v>
      </c>
      <c r="J138" s="70">
        <f t="shared" si="20"/>
        <v>377854.24593000003</v>
      </c>
      <c r="K138" s="70">
        <f t="shared" si="20"/>
        <v>0</v>
      </c>
      <c r="L138" s="70">
        <f t="shared" si="20"/>
        <v>0</v>
      </c>
      <c r="M138" s="70">
        <f t="shared" si="20"/>
        <v>0</v>
      </c>
      <c r="N138" s="70">
        <f t="shared" ca="1" si="22"/>
        <v>1750528.24593</v>
      </c>
    </row>
    <row r="139" spans="2:14" hidden="1" x14ac:dyDescent="0.2">
      <c r="B139" s="85" t="str">
        <f t="shared" si="21"/>
        <v>H_45</v>
      </c>
      <c r="C139" s="68" t="s">
        <v>942</v>
      </c>
      <c r="D139" s="69" t="str">
        <f t="shared" ca="1" si="23"/>
        <v>Transferts de revenus aux communautés : dotations</v>
      </c>
      <c r="E139" s="70">
        <f t="shared" si="20"/>
        <v>0</v>
      </c>
      <c r="F139" s="70">
        <f t="shared" si="20"/>
        <v>0</v>
      </c>
      <c r="G139" s="70">
        <f t="shared" si="20"/>
        <v>0</v>
      </c>
      <c r="H139" s="70">
        <f t="shared" si="20"/>
        <v>0</v>
      </c>
      <c r="I139" s="70">
        <f t="shared" si="20"/>
        <v>0</v>
      </c>
      <c r="J139" s="70">
        <f t="shared" si="20"/>
        <v>0</v>
      </c>
      <c r="K139" s="70">
        <f t="shared" si="20"/>
        <v>0</v>
      </c>
      <c r="L139" s="70">
        <f t="shared" si="20"/>
        <v>0</v>
      </c>
      <c r="M139" s="70">
        <f t="shared" si="20"/>
        <v>0</v>
      </c>
      <c r="N139" s="70">
        <f t="shared" ca="1" si="22"/>
        <v>0</v>
      </c>
    </row>
    <row r="140" spans="2:14" ht="19.2" hidden="1" x14ac:dyDescent="0.2">
      <c r="B140" s="85" t="str">
        <f t="shared" si="21"/>
        <v>H_45</v>
      </c>
      <c r="C140" s="68" t="s">
        <v>943</v>
      </c>
      <c r="D140" s="69" t="str">
        <f t="shared" ca="1" si="23"/>
        <v>Transferts de revenus aux communautés : parties attribuées d'impôts et de perceptions</v>
      </c>
      <c r="E140" s="70">
        <f t="shared" si="20"/>
        <v>0</v>
      </c>
      <c r="F140" s="70">
        <f t="shared" si="20"/>
        <v>0</v>
      </c>
      <c r="G140" s="70">
        <f t="shared" si="20"/>
        <v>0</v>
      </c>
      <c r="H140" s="70">
        <f t="shared" si="20"/>
        <v>0</v>
      </c>
      <c r="I140" s="70">
        <f t="shared" si="20"/>
        <v>0</v>
      </c>
      <c r="J140" s="70">
        <f t="shared" si="20"/>
        <v>0</v>
      </c>
      <c r="K140" s="70">
        <f t="shared" si="20"/>
        <v>0</v>
      </c>
      <c r="L140" s="70">
        <f t="shared" si="20"/>
        <v>0</v>
      </c>
      <c r="M140" s="70">
        <f t="shared" si="20"/>
        <v>0</v>
      </c>
      <c r="N140" s="70">
        <f t="shared" ca="1" si="22"/>
        <v>0</v>
      </c>
    </row>
    <row r="141" spans="2:14" hidden="1" x14ac:dyDescent="0.2">
      <c r="B141" s="85" t="str">
        <f t="shared" si="21"/>
        <v>H_45</v>
      </c>
      <c r="C141" s="68" t="s">
        <v>944</v>
      </c>
      <c r="D141" s="69" t="str">
        <f t="shared" ca="1" si="23"/>
        <v>Autres transferts de revenus aux communautés</v>
      </c>
      <c r="E141" s="70">
        <f t="shared" si="20"/>
        <v>0</v>
      </c>
      <c r="F141" s="70">
        <f t="shared" si="20"/>
        <v>0</v>
      </c>
      <c r="G141" s="70">
        <f t="shared" si="20"/>
        <v>0</v>
      </c>
      <c r="H141" s="70">
        <f t="shared" si="20"/>
        <v>0</v>
      </c>
      <c r="I141" s="70">
        <f t="shared" si="20"/>
        <v>0</v>
      </c>
      <c r="J141" s="70">
        <f t="shared" si="20"/>
        <v>0</v>
      </c>
      <c r="K141" s="70">
        <f t="shared" si="20"/>
        <v>0</v>
      </c>
      <c r="L141" s="70">
        <f t="shared" si="20"/>
        <v>0</v>
      </c>
      <c r="M141" s="70">
        <f t="shared" si="20"/>
        <v>0</v>
      </c>
      <c r="N141" s="70">
        <f t="shared" ca="1" si="22"/>
        <v>0</v>
      </c>
    </row>
    <row r="142" spans="2:14" x14ac:dyDescent="0.2">
      <c r="B142" s="85" t="str">
        <f t="shared" si="21"/>
        <v>H_45</v>
      </c>
      <c r="C142" s="68" t="s">
        <v>135</v>
      </c>
      <c r="D142" s="69" t="str">
        <f t="shared" ca="1" si="23"/>
        <v>Communauté française</v>
      </c>
      <c r="E142" s="70">
        <f t="shared" ref="E142:M152" si="24">_xlfn.IFNA(IF(LEN($C142)&gt;=4,VLOOKUP(E$6&amp;"-"&amp;$C142,rngDataP3aEXP,rngVLK3aEXP,FALSE),SUMIF($B:$B,"H_"&amp;$C142,E:E)),0)</f>
        <v>14425988</v>
      </c>
      <c r="F142" s="70">
        <f t="shared" si="24"/>
        <v>145</v>
      </c>
      <c r="G142" s="70">
        <f t="shared" si="24"/>
        <v>0</v>
      </c>
      <c r="H142" s="70">
        <f t="shared" si="24"/>
        <v>0</v>
      </c>
      <c r="I142" s="70">
        <f t="shared" si="24"/>
        <v>164658.65878</v>
      </c>
      <c r="J142" s="70">
        <f t="shared" si="24"/>
        <v>47393.75710000001</v>
      </c>
      <c r="K142" s="70">
        <f t="shared" si="24"/>
        <v>763</v>
      </c>
      <c r="L142" s="70">
        <f t="shared" si="24"/>
        <v>0</v>
      </c>
      <c r="M142" s="70">
        <f t="shared" si="24"/>
        <v>0</v>
      </c>
      <c r="N142" s="70">
        <f t="shared" ca="1" si="22"/>
        <v>14638948.415879998</v>
      </c>
    </row>
    <row r="143" spans="2:14" x14ac:dyDescent="0.2">
      <c r="B143" s="85" t="str">
        <f t="shared" si="21"/>
        <v>H_45</v>
      </c>
      <c r="C143" s="68" t="s">
        <v>136</v>
      </c>
      <c r="D143" s="69" t="str">
        <f t="shared" ca="1" si="23"/>
        <v>Communauté flamande</v>
      </c>
      <c r="E143" s="70">
        <f t="shared" si="24"/>
        <v>33330850</v>
      </c>
      <c r="F143" s="70">
        <f t="shared" si="24"/>
        <v>0</v>
      </c>
      <c r="G143" s="70">
        <f t="shared" si="24"/>
        <v>0</v>
      </c>
      <c r="H143" s="70">
        <f t="shared" si="24"/>
        <v>0</v>
      </c>
      <c r="I143" s="70">
        <f t="shared" si="24"/>
        <v>0</v>
      </c>
      <c r="J143" s="70">
        <f t="shared" si="24"/>
        <v>14903.490650000002</v>
      </c>
      <c r="K143" s="70">
        <f t="shared" si="24"/>
        <v>0</v>
      </c>
      <c r="L143" s="70">
        <f t="shared" si="24"/>
        <v>162.34279000000001</v>
      </c>
      <c r="M143" s="70">
        <f t="shared" si="24"/>
        <v>46</v>
      </c>
      <c r="N143" s="70">
        <f t="shared" ca="1" si="22"/>
        <v>33345961.833439998</v>
      </c>
    </row>
    <row r="144" spans="2:14" x14ac:dyDescent="0.2">
      <c r="B144" s="85" t="str">
        <f t="shared" si="21"/>
        <v>H_45</v>
      </c>
      <c r="C144" s="68" t="s">
        <v>137</v>
      </c>
      <c r="D144" s="69" t="str">
        <f t="shared" ca="1" si="23"/>
        <v>Communauté germanophone</v>
      </c>
      <c r="E144" s="70">
        <f t="shared" si="24"/>
        <v>268767</v>
      </c>
      <c r="F144" s="70">
        <f t="shared" si="24"/>
        <v>0</v>
      </c>
      <c r="G144" s="70">
        <f t="shared" si="24"/>
        <v>204.04921999999999</v>
      </c>
      <c r="H144" s="70">
        <f t="shared" si="24"/>
        <v>0</v>
      </c>
      <c r="I144" s="70">
        <f t="shared" si="24"/>
        <v>76268.927860000011</v>
      </c>
      <c r="J144" s="70">
        <f t="shared" si="24"/>
        <v>0</v>
      </c>
      <c r="K144" s="70">
        <f t="shared" si="24"/>
        <v>0</v>
      </c>
      <c r="L144" s="70">
        <f t="shared" si="24"/>
        <v>0</v>
      </c>
      <c r="M144" s="70">
        <f t="shared" si="24"/>
        <v>0</v>
      </c>
      <c r="N144" s="70">
        <f t="shared" ca="1" si="22"/>
        <v>345239.97707999998</v>
      </c>
    </row>
    <row r="145" spans="2:14" hidden="1" x14ac:dyDescent="0.2">
      <c r="B145" s="85" t="str">
        <f t="shared" si="21"/>
        <v>H_45</v>
      </c>
      <c r="C145" s="68" t="s">
        <v>138</v>
      </c>
      <c r="D145" s="69" t="str">
        <f t="shared" ca="1" si="23"/>
        <v>Transferts de revenus aux régions: non ventilé</v>
      </c>
      <c r="E145" s="70">
        <f t="shared" si="24"/>
        <v>0</v>
      </c>
      <c r="F145" s="70">
        <f t="shared" si="24"/>
        <v>0</v>
      </c>
      <c r="G145" s="70">
        <f t="shared" si="24"/>
        <v>0</v>
      </c>
      <c r="H145" s="70">
        <f t="shared" si="24"/>
        <v>0</v>
      </c>
      <c r="I145" s="70">
        <f t="shared" si="24"/>
        <v>0</v>
      </c>
      <c r="J145" s="70">
        <f t="shared" si="24"/>
        <v>0</v>
      </c>
      <c r="K145" s="70">
        <f t="shared" si="24"/>
        <v>0</v>
      </c>
      <c r="L145" s="70">
        <f t="shared" si="24"/>
        <v>0</v>
      </c>
      <c r="M145" s="70">
        <f t="shared" si="24"/>
        <v>0</v>
      </c>
      <c r="N145" s="70">
        <f t="shared" ca="1" si="22"/>
        <v>0</v>
      </c>
    </row>
    <row r="146" spans="2:14" hidden="1" x14ac:dyDescent="0.2">
      <c r="B146" s="85" t="str">
        <f t="shared" si="21"/>
        <v>H_45</v>
      </c>
      <c r="C146" s="68" t="s">
        <v>945</v>
      </c>
      <c r="D146" s="69" t="str">
        <f t="shared" ca="1" si="23"/>
        <v>Transferts de revenus aux régions : dotations</v>
      </c>
      <c r="E146" s="70">
        <f t="shared" si="24"/>
        <v>0</v>
      </c>
      <c r="F146" s="70">
        <f t="shared" si="24"/>
        <v>0</v>
      </c>
      <c r="G146" s="70">
        <f t="shared" si="24"/>
        <v>0</v>
      </c>
      <c r="H146" s="70">
        <f t="shared" si="24"/>
        <v>0</v>
      </c>
      <c r="I146" s="70">
        <f t="shared" si="24"/>
        <v>0</v>
      </c>
      <c r="J146" s="70">
        <f t="shared" si="24"/>
        <v>0</v>
      </c>
      <c r="K146" s="70">
        <f t="shared" si="24"/>
        <v>0</v>
      </c>
      <c r="L146" s="70">
        <f t="shared" si="24"/>
        <v>0</v>
      </c>
      <c r="M146" s="70">
        <f t="shared" si="24"/>
        <v>0</v>
      </c>
      <c r="N146" s="70">
        <f t="shared" ca="1" si="22"/>
        <v>0</v>
      </c>
    </row>
    <row r="147" spans="2:14" hidden="1" x14ac:dyDescent="0.2">
      <c r="B147" s="85" t="str">
        <f t="shared" si="21"/>
        <v>H_45</v>
      </c>
      <c r="C147" s="68" t="s">
        <v>946</v>
      </c>
      <c r="D147" s="69" t="str">
        <f t="shared" ca="1" si="23"/>
        <v>Transferts de revenus aux régions : parties attribuées d'impôts et de perceptions</v>
      </c>
      <c r="E147" s="70">
        <f t="shared" si="24"/>
        <v>0</v>
      </c>
      <c r="F147" s="70">
        <f t="shared" si="24"/>
        <v>0</v>
      </c>
      <c r="G147" s="70">
        <f t="shared" si="24"/>
        <v>0</v>
      </c>
      <c r="H147" s="70">
        <f t="shared" si="24"/>
        <v>0</v>
      </c>
      <c r="I147" s="70">
        <f t="shared" si="24"/>
        <v>0</v>
      </c>
      <c r="J147" s="70">
        <f t="shared" si="24"/>
        <v>0</v>
      </c>
      <c r="K147" s="70">
        <f t="shared" si="24"/>
        <v>0</v>
      </c>
      <c r="L147" s="70">
        <f t="shared" si="24"/>
        <v>0</v>
      </c>
      <c r="M147" s="70">
        <f t="shared" si="24"/>
        <v>0</v>
      </c>
      <c r="N147" s="70">
        <f t="shared" ca="1" si="22"/>
        <v>0</v>
      </c>
    </row>
    <row r="148" spans="2:14" hidden="1" x14ac:dyDescent="0.2">
      <c r="B148" s="85" t="str">
        <f t="shared" si="21"/>
        <v>H_45</v>
      </c>
      <c r="C148" s="68" t="s">
        <v>947</v>
      </c>
      <c r="D148" s="69" t="str">
        <f t="shared" ca="1" si="23"/>
        <v>Autres transferts de revenus aux régions</v>
      </c>
      <c r="E148" s="70">
        <f t="shared" si="24"/>
        <v>0</v>
      </c>
      <c r="F148" s="70">
        <f t="shared" si="24"/>
        <v>0</v>
      </c>
      <c r="G148" s="70">
        <f t="shared" si="24"/>
        <v>0</v>
      </c>
      <c r="H148" s="70">
        <f t="shared" si="24"/>
        <v>0</v>
      </c>
      <c r="I148" s="70">
        <f t="shared" si="24"/>
        <v>0</v>
      </c>
      <c r="J148" s="70">
        <f t="shared" si="24"/>
        <v>0</v>
      </c>
      <c r="K148" s="70">
        <f t="shared" si="24"/>
        <v>0</v>
      </c>
      <c r="L148" s="70">
        <f t="shared" si="24"/>
        <v>0</v>
      </c>
      <c r="M148" s="70">
        <f t="shared" si="24"/>
        <v>0</v>
      </c>
      <c r="N148" s="70">
        <f t="shared" ca="1" si="22"/>
        <v>0</v>
      </c>
    </row>
    <row r="149" spans="2:14" x14ac:dyDescent="0.2">
      <c r="B149" s="85" t="str">
        <f t="shared" si="21"/>
        <v>H_45</v>
      </c>
      <c r="C149" s="68" t="s">
        <v>140</v>
      </c>
      <c r="D149" s="69" t="str">
        <f t="shared" ca="1" si="23"/>
        <v>Région wallonne</v>
      </c>
      <c r="E149" s="70">
        <f t="shared" si="24"/>
        <v>5564767</v>
      </c>
      <c r="F149" s="70">
        <f t="shared" si="24"/>
        <v>97</v>
      </c>
      <c r="G149" s="70">
        <f t="shared" si="24"/>
        <v>4262383.7847300004</v>
      </c>
      <c r="H149" s="70">
        <f t="shared" si="24"/>
        <v>0</v>
      </c>
      <c r="I149" s="70">
        <f t="shared" si="24"/>
        <v>6.5819999999999999</v>
      </c>
      <c r="J149" s="70">
        <f t="shared" si="24"/>
        <v>90</v>
      </c>
      <c r="K149" s="70">
        <f t="shared" si="24"/>
        <v>0</v>
      </c>
      <c r="L149" s="70">
        <f t="shared" si="24"/>
        <v>0</v>
      </c>
      <c r="M149" s="70">
        <f t="shared" si="24"/>
        <v>0</v>
      </c>
      <c r="N149" s="70">
        <f t="shared" ca="1" si="22"/>
        <v>9827344.3667300008</v>
      </c>
    </row>
    <row r="150" spans="2:14" x14ac:dyDescent="0.2">
      <c r="B150" s="85" t="str">
        <f t="shared" si="21"/>
        <v>H_45</v>
      </c>
      <c r="C150" s="68" t="s">
        <v>141</v>
      </c>
      <c r="D150" s="69" t="str">
        <f t="shared" ca="1" si="23"/>
        <v>Région de Bruxelles-Capitale</v>
      </c>
      <c r="E150" s="70">
        <f t="shared" si="24"/>
        <v>2416354</v>
      </c>
      <c r="F150" s="70">
        <f t="shared" si="24"/>
        <v>0</v>
      </c>
      <c r="G150" s="70">
        <f t="shared" si="24"/>
        <v>0</v>
      </c>
      <c r="H150" s="70">
        <f t="shared" si="24"/>
        <v>0</v>
      </c>
      <c r="I150" s="70">
        <f t="shared" si="24"/>
        <v>209.60876000000002</v>
      </c>
      <c r="J150" s="70">
        <f t="shared" si="24"/>
        <v>0</v>
      </c>
      <c r="K150" s="70">
        <f t="shared" si="24"/>
        <v>0</v>
      </c>
      <c r="L150" s="70">
        <f t="shared" si="24"/>
        <v>0</v>
      </c>
      <c r="M150" s="70">
        <f t="shared" si="24"/>
        <v>0</v>
      </c>
      <c r="N150" s="70">
        <f t="shared" ca="1" si="22"/>
        <v>2416563.6087600002</v>
      </c>
    </row>
    <row r="151" spans="2:14" x14ac:dyDescent="0.2">
      <c r="B151" s="85" t="str">
        <f t="shared" si="21"/>
        <v>H_45</v>
      </c>
      <c r="C151" s="68" t="s">
        <v>142</v>
      </c>
      <c r="D151" s="69" t="str">
        <f t="shared" ca="1" si="23"/>
        <v>Pouvoir fédéral</v>
      </c>
      <c r="E151" s="70">
        <f t="shared" si="24"/>
        <v>0</v>
      </c>
      <c r="F151" s="70">
        <f t="shared" si="24"/>
        <v>9170.3869600000035</v>
      </c>
      <c r="G151" s="70">
        <f t="shared" si="24"/>
        <v>674.46730000000002</v>
      </c>
      <c r="H151" s="70">
        <f t="shared" si="24"/>
        <v>0</v>
      </c>
      <c r="I151" s="70">
        <f t="shared" si="24"/>
        <v>45503.862900000007</v>
      </c>
      <c r="J151" s="70">
        <f t="shared" si="24"/>
        <v>1482.4556400000001</v>
      </c>
      <c r="K151" s="70">
        <f t="shared" si="24"/>
        <v>0</v>
      </c>
      <c r="L151" s="70">
        <f t="shared" si="24"/>
        <v>0</v>
      </c>
      <c r="M151" s="70">
        <f t="shared" si="24"/>
        <v>261</v>
      </c>
      <c r="N151" s="70">
        <f t="shared" ca="1" si="22"/>
        <v>57092.172800000015</v>
      </c>
    </row>
    <row r="152" spans="2:14" x14ac:dyDescent="0.2">
      <c r="B152" s="102" t="str">
        <f t="shared" si="21"/>
        <v>H_45</v>
      </c>
      <c r="C152" s="68" t="s">
        <v>143</v>
      </c>
      <c r="D152" s="69" t="str">
        <f ca="1">IF(LEN($C152)&gt;=2,VLOOKUP("CE-"&amp;$C152,rngTranslationsCE,2,FALSE),IF(LEN($C152)=1,VLOOKUP("CE-"&amp;$C152&amp;"EXP",rngTranslationsCE,2,FALSE),""))</f>
        <v>Unités interrégionales</v>
      </c>
      <c r="E152" s="70">
        <f t="shared" si="24"/>
        <v>3815</v>
      </c>
      <c r="F152" s="70">
        <f t="shared" si="24"/>
        <v>76942.076509999984</v>
      </c>
      <c r="G152" s="70">
        <f t="shared" si="24"/>
        <v>3763.3075199999998</v>
      </c>
      <c r="H152" s="70">
        <f t="shared" si="24"/>
        <v>601.15257999999994</v>
      </c>
      <c r="I152" s="70">
        <f t="shared" si="24"/>
        <v>51966.622500000005</v>
      </c>
      <c r="J152" s="70">
        <f t="shared" si="24"/>
        <v>3902.6032599999999</v>
      </c>
      <c r="K152" s="70">
        <f t="shared" si="24"/>
        <v>235</v>
      </c>
      <c r="L152" s="70">
        <f t="shared" si="24"/>
        <v>0</v>
      </c>
      <c r="M152" s="70">
        <f t="shared" si="24"/>
        <v>179</v>
      </c>
      <c r="N152" s="70">
        <f t="shared" ca="1" si="22"/>
        <v>141404.76236999998</v>
      </c>
    </row>
    <row r="153" spans="2:14" s="78" customFormat="1" x14ac:dyDescent="0.25">
      <c r="B153" s="76" t="str">
        <f t="shared" si="21"/>
        <v/>
      </c>
      <c r="C153" s="93"/>
      <c r="D153" s="62" t="str">
        <f ca="1">UPPER(VLOOKUP("d-009",rngTranslations,2,FALSE))&amp;" "&amp;VLOOKUP("d-015",rngTranslations,2,FALSE)</f>
        <v>TOTAL DES DÉPENSES COURANTES (groupes 1-4)</v>
      </c>
      <c r="E153" s="63">
        <f t="shared" ref="E153:M153" si="25">SUMIF($B:$B,"H_4",E:E)+SUMIF($B:$B,"H_3",E:E)+SUMIF($B:$B,"H_2",E:E)+SUMIF($B:$B,"H_1",E:E)</f>
        <v>140224810.56900001</v>
      </c>
      <c r="F153" s="63">
        <f t="shared" si="25"/>
        <v>46391678.670618862</v>
      </c>
      <c r="G153" s="63">
        <f t="shared" si="25"/>
        <v>16180878.02922599</v>
      </c>
      <c r="H153" s="63">
        <f t="shared" si="25"/>
        <v>431325.76098999998</v>
      </c>
      <c r="I153" s="63">
        <f t="shared" si="25"/>
        <v>15052414.201321702</v>
      </c>
      <c r="J153" s="63">
        <f t="shared" si="25"/>
        <v>5303299.3702499997</v>
      </c>
      <c r="K153" s="63">
        <f t="shared" si="25"/>
        <v>552534</v>
      </c>
      <c r="L153" s="63">
        <f t="shared" si="25"/>
        <v>137334.68062000003</v>
      </c>
      <c r="M153" s="63">
        <f t="shared" si="25"/>
        <v>2819727</v>
      </c>
      <c r="N153" s="63">
        <f t="shared" ca="1" si="22"/>
        <v>227094002.28202653</v>
      </c>
    </row>
    <row r="154" spans="2:14" x14ac:dyDescent="0.2">
      <c r="B154" s="76" t="str">
        <f t="shared" si="21"/>
        <v/>
      </c>
      <c r="C154" s="68"/>
      <c r="D154" s="69"/>
      <c r="E154" s="70"/>
      <c r="F154" s="70"/>
      <c r="G154" s="70"/>
      <c r="H154" s="70"/>
      <c r="I154" s="70"/>
      <c r="J154" s="70"/>
      <c r="K154" s="70"/>
      <c r="L154" s="70"/>
      <c r="M154" s="70"/>
      <c r="N154" s="70" t="str">
        <f t="shared" si="22"/>
        <v/>
      </c>
    </row>
    <row r="155" spans="2:14" s="78" customFormat="1" x14ac:dyDescent="0.25">
      <c r="B155" s="76" t="str">
        <f t="shared" si="21"/>
        <v>H_</v>
      </c>
      <c r="C155" s="61">
        <v>5</v>
      </c>
      <c r="D155" s="62" t="str">
        <f t="shared" ref="D155:D186" ca="1" si="26">IF(LEN($C155)&gt;=2,VLOOKUP("CE-"&amp;$C155,rngTranslationsCE,2,FALSE),IF(LEN($C155)=1,VLOOKUP("CE-"&amp;$C155&amp;$D$6,rngTranslationsCE,2,FALSE),""))</f>
        <v xml:space="preserve">TRANSFERTS EN CAPITAL À DESTINATION D'AUTRES SECTEURS </v>
      </c>
      <c r="E155" s="63">
        <f t="shared" ref="E155:M164" si="27">_xlfn.IFNA(IF(LEN($C155)&gt;=4,VLOOKUP(E$6&amp;"-"&amp;$C155,rngDataP3aEXP,rngVLK3aEXP,FALSE),SUMIF($B:$B,"H_"&amp;$C155,E:E)),0)</f>
        <v>1183694</v>
      </c>
      <c r="F155" s="63">
        <f t="shared" si="27"/>
        <v>1214267.0960627273</v>
      </c>
      <c r="G155" s="63">
        <f t="shared" si="27"/>
        <v>6876.0406300000041</v>
      </c>
      <c r="H155" s="63">
        <f t="shared" si="27"/>
        <v>4630.5498299999999</v>
      </c>
      <c r="I155" s="63">
        <f t="shared" si="27"/>
        <v>581856.57788</v>
      </c>
      <c r="J155" s="63">
        <f t="shared" si="27"/>
        <v>255927.54888999998</v>
      </c>
      <c r="K155" s="63">
        <f t="shared" si="27"/>
        <v>4806</v>
      </c>
      <c r="L155" s="63">
        <f t="shared" si="27"/>
        <v>1457.9496899999999</v>
      </c>
      <c r="M155" s="63">
        <f t="shared" si="27"/>
        <v>18121</v>
      </c>
      <c r="N155" s="63">
        <f t="shared" ca="1" si="22"/>
        <v>3271636.762982728</v>
      </c>
    </row>
    <row r="156" spans="2:14" x14ac:dyDescent="0.2">
      <c r="B156" s="76" t="str">
        <f t="shared" si="21"/>
        <v>H_5</v>
      </c>
      <c r="C156" s="64">
        <v>51</v>
      </c>
      <c r="D156" s="88" t="str">
        <f t="shared" ca="1" si="26"/>
        <v>Transferts en capital aux entreprises et institutions financières</v>
      </c>
      <c r="E156" s="66">
        <f t="shared" si="27"/>
        <v>828416</v>
      </c>
      <c r="F156" s="66">
        <f t="shared" si="27"/>
        <v>769018.77103272732</v>
      </c>
      <c r="G156" s="66">
        <f t="shared" si="27"/>
        <v>3044</v>
      </c>
      <c r="H156" s="66">
        <f t="shared" si="27"/>
        <v>0</v>
      </c>
      <c r="I156" s="66">
        <f t="shared" si="27"/>
        <v>498928.84419000003</v>
      </c>
      <c r="J156" s="66">
        <f t="shared" si="27"/>
        <v>203176.21911999999</v>
      </c>
      <c r="K156" s="66">
        <f t="shared" si="27"/>
        <v>3970</v>
      </c>
      <c r="L156" s="66">
        <f t="shared" si="27"/>
        <v>0</v>
      </c>
      <c r="M156" s="66">
        <f t="shared" si="27"/>
        <v>18121</v>
      </c>
      <c r="N156" s="66">
        <f t="shared" ca="1" si="22"/>
        <v>2324674.8343427274</v>
      </c>
    </row>
    <row r="157" spans="2:14" x14ac:dyDescent="0.2">
      <c r="B157" s="85" t="str">
        <f t="shared" si="21"/>
        <v>H_51</v>
      </c>
      <c r="C157" s="68" t="s">
        <v>147</v>
      </c>
      <c r="D157" s="69" t="str">
        <f t="shared" ca="1" si="26"/>
        <v>Aides à l'investissement aux entreprises publiques</v>
      </c>
      <c r="E157" s="70">
        <f t="shared" si="27"/>
        <v>689519</v>
      </c>
      <c r="F157" s="70">
        <f t="shared" si="27"/>
        <v>309733.30676000001</v>
      </c>
      <c r="G157" s="70">
        <f t="shared" si="27"/>
        <v>0</v>
      </c>
      <c r="H157" s="70">
        <f t="shared" si="27"/>
        <v>0</v>
      </c>
      <c r="I157" s="70">
        <f t="shared" si="27"/>
        <v>326491.25401000003</v>
      </c>
      <c r="J157" s="70">
        <f t="shared" si="27"/>
        <v>116802.66371000001</v>
      </c>
      <c r="K157" s="70">
        <f t="shared" si="27"/>
        <v>0</v>
      </c>
      <c r="L157" s="70">
        <f t="shared" si="27"/>
        <v>0</v>
      </c>
      <c r="M157" s="70">
        <f t="shared" si="27"/>
        <v>0</v>
      </c>
      <c r="N157" s="70">
        <f t="shared" ca="1" si="22"/>
        <v>1442546.2244800001</v>
      </c>
    </row>
    <row r="158" spans="2:14" x14ac:dyDescent="0.2">
      <c r="B158" s="85" t="str">
        <f t="shared" si="21"/>
        <v>H_51</v>
      </c>
      <c r="C158" s="68" t="s">
        <v>148</v>
      </c>
      <c r="D158" s="69" t="str">
        <f t="shared" ca="1" si="26"/>
        <v>Aides à l'investissement aux entreprises privées</v>
      </c>
      <c r="E158" s="70">
        <f t="shared" si="27"/>
        <v>124596</v>
      </c>
      <c r="F158" s="70">
        <f t="shared" si="27"/>
        <v>368508.42505000002</v>
      </c>
      <c r="G158" s="70">
        <f t="shared" si="27"/>
        <v>747</v>
      </c>
      <c r="H158" s="70">
        <f t="shared" si="27"/>
        <v>0</v>
      </c>
      <c r="I158" s="70">
        <f t="shared" si="27"/>
        <v>169814.02777000002</v>
      </c>
      <c r="J158" s="70">
        <f t="shared" si="27"/>
        <v>81549.905339999998</v>
      </c>
      <c r="K158" s="70">
        <f t="shared" si="27"/>
        <v>3970</v>
      </c>
      <c r="L158" s="70">
        <f t="shared" si="27"/>
        <v>0</v>
      </c>
      <c r="M158" s="70">
        <f t="shared" si="27"/>
        <v>813</v>
      </c>
      <c r="N158" s="70">
        <f t="shared" ca="1" si="22"/>
        <v>749998.35816000006</v>
      </c>
    </row>
    <row r="159" spans="2:14" x14ac:dyDescent="0.2">
      <c r="B159" s="85" t="str">
        <f t="shared" si="21"/>
        <v>H_51</v>
      </c>
      <c r="C159" s="68" t="s">
        <v>149</v>
      </c>
      <c r="D159" s="69" t="str">
        <f t="shared" ca="1" si="26"/>
        <v>Autres transferts en capital aux entreprises publiques</v>
      </c>
      <c r="E159" s="70">
        <f t="shared" si="27"/>
        <v>129</v>
      </c>
      <c r="F159" s="70">
        <f t="shared" si="27"/>
        <v>24164.31537</v>
      </c>
      <c r="G159" s="70">
        <f t="shared" si="27"/>
        <v>2297</v>
      </c>
      <c r="H159" s="70">
        <f t="shared" si="27"/>
        <v>0</v>
      </c>
      <c r="I159" s="70">
        <f t="shared" si="27"/>
        <v>421.40228000000002</v>
      </c>
      <c r="J159" s="70">
        <f t="shared" si="27"/>
        <v>1126.982</v>
      </c>
      <c r="K159" s="70">
        <f t="shared" si="27"/>
        <v>0</v>
      </c>
      <c r="L159" s="70">
        <f t="shared" si="27"/>
        <v>0</v>
      </c>
      <c r="M159" s="70">
        <f t="shared" si="27"/>
        <v>10320</v>
      </c>
      <c r="N159" s="70">
        <f t="shared" ca="1" si="22"/>
        <v>38458.699649999995</v>
      </c>
    </row>
    <row r="160" spans="2:14" x14ac:dyDescent="0.2">
      <c r="B160" s="85" t="str">
        <f t="shared" si="21"/>
        <v>H_51</v>
      </c>
      <c r="C160" s="68" t="s">
        <v>150</v>
      </c>
      <c r="D160" s="69" t="str">
        <f t="shared" ca="1" si="26"/>
        <v>Autres transferts en capital aux entreprises privées</v>
      </c>
      <c r="E160" s="70">
        <f t="shared" si="27"/>
        <v>9650</v>
      </c>
      <c r="F160" s="70">
        <f t="shared" si="27"/>
        <v>41681.708460000002</v>
      </c>
      <c r="G160" s="70">
        <f t="shared" si="27"/>
        <v>0</v>
      </c>
      <c r="H160" s="70">
        <f t="shared" si="27"/>
        <v>0</v>
      </c>
      <c r="I160" s="70">
        <f t="shared" si="27"/>
        <v>530.23225000000002</v>
      </c>
      <c r="J160" s="70">
        <f t="shared" si="27"/>
        <v>3483.7576600000002</v>
      </c>
      <c r="K160" s="70">
        <f t="shared" si="27"/>
        <v>0</v>
      </c>
      <c r="L160" s="70">
        <f t="shared" si="27"/>
        <v>0</v>
      </c>
      <c r="M160" s="70">
        <f t="shared" si="27"/>
        <v>6988</v>
      </c>
      <c r="N160" s="70">
        <f t="shared" ca="1" si="22"/>
        <v>62333.698370000006</v>
      </c>
    </row>
    <row r="161" spans="2:14" x14ac:dyDescent="0.2">
      <c r="B161" s="85" t="str">
        <f t="shared" si="21"/>
        <v>H_51</v>
      </c>
      <c r="C161" s="68" t="s">
        <v>151</v>
      </c>
      <c r="D161" s="69" t="str">
        <f t="shared" ca="1" si="26"/>
        <v>Autres transferts en capital aux institutions de crédit</v>
      </c>
      <c r="E161" s="70">
        <f t="shared" si="27"/>
        <v>4522</v>
      </c>
      <c r="F161" s="70">
        <f t="shared" si="27"/>
        <v>24613.121052727281</v>
      </c>
      <c r="G161" s="70">
        <f t="shared" si="27"/>
        <v>0</v>
      </c>
      <c r="H161" s="70">
        <f t="shared" si="27"/>
        <v>0</v>
      </c>
      <c r="I161" s="70">
        <f t="shared" si="27"/>
        <v>1671.92788</v>
      </c>
      <c r="J161" s="70">
        <f t="shared" si="27"/>
        <v>212.91041000000001</v>
      </c>
      <c r="K161" s="70">
        <f t="shared" si="27"/>
        <v>0</v>
      </c>
      <c r="L161" s="70">
        <f t="shared" si="27"/>
        <v>0</v>
      </c>
      <c r="M161" s="70">
        <f t="shared" si="27"/>
        <v>0</v>
      </c>
      <c r="N161" s="70">
        <f t="shared" ca="1" si="22"/>
        <v>31019.959342727281</v>
      </c>
    </row>
    <row r="162" spans="2:14" x14ac:dyDescent="0.2">
      <c r="B162" s="85" t="str">
        <f t="shared" si="21"/>
        <v>H_51</v>
      </c>
      <c r="C162" s="68" t="s">
        <v>152</v>
      </c>
      <c r="D162" s="69" t="str">
        <f t="shared" ca="1" si="26"/>
        <v>Autres transferts en capital aux sociétés d'assurance</v>
      </c>
      <c r="E162" s="70">
        <f t="shared" si="27"/>
        <v>0</v>
      </c>
      <c r="F162" s="70">
        <f t="shared" si="27"/>
        <v>317.89434000000006</v>
      </c>
      <c r="G162" s="70">
        <f t="shared" si="27"/>
        <v>0</v>
      </c>
      <c r="H162" s="70">
        <f t="shared" si="27"/>
        <v>0</v>
      </c>
      <c r="I162" s="70">
        <f t="shared" si="27"/>
        <v>0</v>
      </c>
      <c r="J162" s="70">
        <f t="shared" si="27"/>
        <v>0</v>
      </c>
      <c r="K162" s="70">
        <f t="shared" si="27"/>
        <v>0</v>
      </c>
      <c r="L162" s="70">
        <f t="shared" si="27"/>
        <v>0</v>
      </c>
      <c r="M162" s="70">
        <f t="shared" si="27"/>
        <v>0</v>
      </c>
      <c r="N162" s="70">
        <f t="shared" ca="1" si="22"/>
        <v>317.89434000000006</v>
      </c>
    </row>
    <row r="163" spans="2:14" x14ac:dyDescent="0.2">
      <c r="B163" s="76" t="str">
        <f t="shared" si="21"/>
        <v>H_5</v>
      </c>
      <c r="C163" s="64">
        <v>52</v>
      </c>
      <c r="D163" s="88" t="str">
        <f t="shared" ca="1" si="26"/>
        <v>Transferts en capital aux ASBL au service des ménages</v>
      </c>
      <c r="E163" s="66">
        <f t="shared" si="27"/>
        <v>168</v>
      </c>
      <c r="F163" s="66">
        <f t="shared" si="27"/>
        <v>199927.76168</v>
      </c>
      <c r="G163" s="66">
        <f t="shared" si="27"/>
        <v>3774.845660000004</v>
      </c>
      <c r="H163" s="66">
        <f t="shared" si="27"/>
        <v>3714.3831</v>
      </c>
      <c r="I163" s="66">
        <f t="shared" si="27"/>
        <v>35811.579419999995</v>
      </c>
      <c r="J163" s="66">
        <f t="shared" si="27"/>
        <v>3007.3718800000001</v>
      </c>
      <c r="K163" s="66">
        <f t="shared" si="27"/>
        <v>836</v>
      </c>
      <c r="L163" s="66">
        <f t="shared" si="27"/>
        <v>1457.9496899999999</v>
      </c>
      <c r="M163" s="66">
        <f t="shared" si="27"/>
        <v>0</v>
      </c>
      <c r="N163" s="66">
        <f t="shared" ca="1" si="22"/>
        <v>248697.89142999999</v>
      </c>
    </row>
    <row r="164" spans="2:14" x14ac:dyDescent="0.2">
      <c r="B164" s="85" t="str">
        <f t="shared" si="21"/>
        <v>H_52</v>
      </c>
      <c r="C164" s="68" t="s">
        <v>154</v>
      </c>
      <c r="D164" s="69" t="str">
        <f t="shared" ca="1" si="26"/>
        <v>Aides à l'investissement aux ASBL au service des ménages</v>
      </c>
      <c r="E164" s="70">
        <f t="shared" si="27"/>
        <v>72</v>
      </c>
      <c r="F164" s="70">
        <f t="shared" si="27"/>
        <v>182013.87331</v>
      </c>
      <c r="G164" s="70">
        <f t="shared" si="27"/>
        <v>3774.845660000004</v>
      </c>
      <c r="H164" s="70">
        <f t="shared" si="27"/>
        <v>3691.0874600000002</v>
      </c>
      <c r="I164" s="70">
        <f t="shared" si="27"/>
        <v>35740.762029999998</v>
      </c>
      <c r="J164" s="70">
        <f t="shared" si="27"/>
        <v>3007.3718800000001</v>
      </c>
      <c r="K164" s="70">
        <f t="shared" si="27"/>
        <v>836</v>
      </c>
      <c r="L164" s="70">
        <f t="shared" si="27"/>
        <v>1457.9496899999999</v>
      </c>
      <c r="M164" s="70">
        <f t="shared" si="27"/>
        <v>0</v>
      </c>
      <c r="N164" s="70">
        <f t="shared" ca="1" si="22"/>
        <v>230593.89002999998</v>
      </c>
    </row>
    <row r="165" spans="2:14" x14ac:dyDescent="0.2">
      <c r="B165" s="85" t="str">
        <f t="shared" si="21"/>
        <v>H_52</v>
      </c>
      <c r="C165" s="68" t="s">
        <v>155</v>
      </c>
      <c r="D165" s="69" t="str">
        <f t="shared" ca="1" si="26"/>
        <v>Autres transferts en capital aux ASBL au service des ménages</v>
      </c>
      <c r="E165" s="70">
        <f t="shared" ref="E165:M174" si="28">_xlfn.IFNA(IF(LEN($C165)&gt;=4,VLOOKUP(E$6&amp;"-"&amp;$C165,rngDataP3aEXP,rngVLK3aEXP,FALSE),SUMIF($B:$B,"H_"&amp;$C165,E:E)),0)</f>
        <v>96</v>
      </c>
      <c r="F165" s="70">
        <f t="shared" si="28"/>
        <v>17913.888370000001</v>
      </c>
      <c r="G165" s="70">
        <f t="shared" si="28"/>
        <v>0</v>
      </c>
      <c r="H165" s="70">
        <f t="shared" si="28"/>
        <v>23.295639999999999</v>
      </c>
      <c r="I165" s="70">
        <f t="shared" si="28"/>
        <v>70.817390000000003</v>
      </c>
      <c r="J165" s="70">
        <f t="shared" si="28"/>
        <v>0</v>
      </c>
      <c r="K165" s="70">
        <f t="shared" si="28"/>
        <v>0</v>
      </c>
      <c r="L165" s="70">
        <f t="shared" si="28"/>
        <v>0</v>
      </c>
      <c r="M165" s="70">
        <f t="shared" si="28"/>
        <v>0</v>
      </c>
      <c r="N165" s="70">
        <f t="shared" ca="1" si="22"/>
        <v>18104.001400000001</v>
      </c>
    </row>
    <row r="166" spans="2:14" x14ac:dyDescent="0.2">
      <c r="B166" s="76" t="str">
        <f t="shared" si="21"/>
        <v>H_5</v>
      </c>
      <c r="C166" s="64">
        <v>53</v>
      </c>
      <c r="D166" s="88" t="str">
        <f t="shared" ca="1" si="26"/>
        <v>Transferts en capital aux ménages</v>
      </c>
      <c r="E166" s="66">
        <f t="shared" si="28"/>
        <v>32174</v>
      </c>
      <c r="F166" s="66">
        <f t="shared" si="28"/>
        <v>202947.82421000005</v>
      </c>
      <c r="G166" s="66">
        <f t="shared" si="28"/>
        <v>0</v>
      </c>
      <c r="H166" s="66">
        <f t="shared" si="28"/>
        <v>916.16673000000003</v>
      </c>
      <c r="I166" s="66">
        <f t="shared" si="28"/>
        <v>45116.154269999999</v>
      </c>
      <c r="J166" s="66">
        <f t="shared" si="28"/>
        <v>49743.957889999998</v>
      </c>
      <c r="K166" s="66">
        <f t="shared" si="28"/>
        <v>0</v>
      </c>
      <c r="L166" s="66">
        <f t="shared" si="28"/>
        <v>0</v>
      </c>
      <c r="M166" s="66">
        <f t="shared" si="28"/>
        <v>0</v>
      </c>
      <c r="N166" s="66">
        <f t="shared" ca="1" si="22"/>
        <v>330898.10310000007</v>
      </c>
    </row>
    <row r="167" spans="2:14" x14ac:dyDescent="0.2">
      <c r="B167" s="85" t="str">
        <f t="shared" si="21"/>
        <v>H_53</v>
      </c>
      <c r="C167" s="68" t="s">
        <v>158</v>
      </c>
      <c r="D167" s="69" t="str">
        <f t="shared" ca="1" si="26"/>
        <v>Aides à l'investissement aux ménages</v>
      </c>
      <c r="E167" s="70">
        <f t="shared" si="28"/>
        <v>0</v>
      </c>
      <c r="F167" s="70">
        <f t="shared" si="28"/>
        <v>198052.87009000004</v>
      </c>
      <c r="G167" s="70">
        <f t="shared" si="28"/>
        <v>0</v>
      </c>
      <c r="H167" s="70">
        <f t="shared" si="28"/>
        <v>416.16673000000003</v>
      </c>
      <c r="I167" s="70">
        <f t="shared" si="28"/>
        <v>34576.840219999998</v>
      </c>
      <c r="J167" s="70">
        <f t="shared" si="28"/>
        <v>30852.01484</v>
      </c>
      <c r="K167" s="70">
        <f t="shared" si="28"/>
        <v>0</v>
      </c>
      <c r="L167" s="70">
        <f t="shared" si="28"/>
        <v>0</v>
      </c>
      <c r="M167" s="70">
        <f t="shared" si="28"/>
        <v>0</v>
      </c>
      <c r="N167" s="70">
        <f t="shared" ca="1" si="22"/>
        <v>263897.89188000007</v>
      </c>
    </row>
    <row r="168" spans="2:14" x14ac:dyDescent="0.2">
      <c r="B168" s="85" t="str">
        <f t="shared" si="21"/>
        <v>H_53</v>
      </c>
      <c r="C168" s="68" t="s">
        <v>159</v>
      </c>
      <c r="D168" s="69" t="str">
        <f t="shared" ca="1" si="26"/>
        <v>Autres transferts en capital aux ménages</v>
      </c>
      <c r="E168" s="70">
        <f t="shared" si="28"/>
        <v>32174</v>
      </c>
      <c r="F168" s="70">
        <f t="shared" si="28"/>
        <v>4894.9541200000003</v>
      </c>
      <c r="G168" s="70">
        <f t="shared" si="28"/>
        <v>0</v>
      </c>
      <c r="H168" s="70">
        <f t="shared" si="28"/>
        <v>500</v>
      </c>
      <c r="I168" s="70">
        <f t="shared" si="28"/>
        <v>10539.314049999999</v>
      </c>
      <c r="J168" s="70">
        <f t="shared" si="28"/>
        <v>18891.943049999998</v>
      </c>
      <c r="K168" s="70">
        <f t="shared" si="28"/>
        <v>0</v>
      </c>
      <c r="L168" s="70">
        <f t="shared" si="28"/>
        <v>0</v>
      </c>
      <c r="M168" s="70">
        <f t="shared" si="28"/>
        <v>0</v>
      </c>
      <c r="N168" s="70">
        <f t="shared" ca="1" si="22"/>
        <v>67000.211219999997</v>
      </c>
    </row>
    <row r="169" spans="2:14" x14ac:dyDescent="0.2">
      <c r="B169" s="76" t="str">
        <f t="shared" si="21"/>
        <v>H_5</v>
      </c>
      <c r="C169" s="64">
        <v>54</v>
      </c>
      <c r="D169" s="88" t="str">
        <f t="shared" ca="1" si="26"/>
        <v>Transferts en capital à l'étranger</v>
      </c>
      <c r="E169" s="66">
        <f t="shared" si="28"/>
        <v>322936</v>
      </c>
      <c r="F169" s="66">
        <f t="shared" si="28"/>
        <v>42372.739139999998</v>
      </c>
      <c r="G169" s="66">
        <f t="shared" si="28"/>
        <v>57.194969999999998</v>
      </c>
      <c r="H169" s="66">
        <f t="shared" si="28"/>
        <v>0</v>
      </c>
      <c r="I169" s="66">
        <f t="shared" si="28"/>
        <v>2000</v>
      </c>
      <c r="J169" s="66">
        <f t="shared" si="28"/>
        <v>0</v>
      </c>
      <c r="K169" s="66">
        <f t="shared" si="28"/>
        <v>0</v>
      </c>
      <c r="L169" s="66">
        <f t="shared" si="28"/>
        <v>0</v>
      </c>
      <c r="M169" s="66">
        <f t="shared" si="28"/>
        <v>0</v>
      </c>
      <c r="N169" s="66">
        <f t="shared" ca="1" si="22"/>
        <v>367365.93411000003</v>
      </c>
    </row>
    <row r="170" spans="2:14" x14ac:dyDescent="0.2">
      <c r="B170" s="85" t="str">
        <f t="shared" si="21"/>
        <v>H_54</v>
      </c>
      <c r="C170" s="68" t="s">
        <v>162</v>
      </c>
      <c r="D170" s="69" t="str">
        <f t="shared" ca="1" si="26"/>
        <v>Aux institutions de l'UE : aides à l'investissement</v>
      </c>
      <c r="E170" s="70">
        <f t="shared" si="28"/>
        <v>900</v>
      </c>
      <c r="F170" s="70">
        <f t="shared" si="28"/>
        <v>17</v>
      </c>
      <c r="G170" s="70">
        <f t="shared" si="28"/>
        <v>0</v>
      </c>
      <c r="H170" s="70">
        <f t="shared" si="28"/>
        <v>0</v>
      </c>
      <c r="I170" s="70">
        <f t="shared" si="28"/>
        <v>0</v>
      </c>
      <c r="J170" s="70">
        <f t="shared" si="28"/>
        <v>0</v>
      </c>
      <c r="K170" s="70">
        <f t="shared" si="28"/>
        <v>0</v>
      </c>
      <c r="L170" s="70">
        <f t="shared" si="28"/>
        <v>0</v>
      </c>
      <c r="M170" s="70">
        <f t="shared" si="28"/>
        <v>0</v>
      </c>
      <c r="N170" s="70">
        <f t="shared" ca="1" si="22"/>
        <v>917</v>
      </c>
    </row>
    <row r="171" spans="2:14" x14ac:dyDescent="0.2">
      <c r="B171" s="85" t="str">
        <f t="shared" si="21"/>
        <v>H_54</v>
      </c>
      <c r="C171" s="68" t="s">
        <v>163</v>
      </c>
      <c r="D171" s="69" t="str">
        <f t="shared" ca="1" si="26"/>
        <v>Aux institutions de l'UE : autres transferts en capital</v>
      </c>
      <c r="E171" s="70">
        <f t="shared" si="28"/>
        <v>9997</v>
      </c>
      <c r="F171" s="70">
        <f t="shared" si="28"/>
        <v>0</v>
      </c>
      <c r="G171" s="70">
        <f t="shared" si="28"/>
        <v>0</v>
      </c>
      <c r="H171" s="70">
        <f t="shared" si="28"/>
        <v>0</v>
      </c>
      <c r="I171" s="70">
        <f t="shared" si="28"/>
        <v>0</v>
      </c>
      <c r="J171" s="70">
        <f t="shared" si="28"/>
        <v>0</v>
      </c>
      <c r="K171" s="70">
        <f t="shared" si="28"/>
        <v>0</v>
      </c>
      <c r="L171" s="70">
        <f t="shared" si="28"/>
        <v>0</v>
      </c>
      <c r="M171" s="70">
        <f t="shared" si="28"/>
        <v>0</v>
      </c>
      <c r="N171" s="70">
        <f t="shared" ca="1" si="22"/>
        <v>9997</v>
      </c>
    </row>
    <row r="172" spans="2:14" ht="19.2" x14ac:dyDescent="0.2">
      <c r="B172" s="85" t="str">
        <f t="shared" si="21"/>
        <v>H_54</v>
      </c>
      <c r="C172" s="68" t="s">
        <v>164</v>
      </c>
      <c r="D172" s="69" t="str">
        <f t="shared" ca="1" si="26"/>
        <v>Aux pays membres de l'UE (administrations publiques) : aides à l'investissement</v>
      </c>
      <c r="E172" s="70">
        <f t="shared" si="28"/>
        <v>0</v>
      </c>
      <c r="F172" s="70">
        <f t="shared" si="28"/>
        <v>37785.483269999997</v>
      </c>
      <c r="G172" s="70">
        <f t="shared" si="28"/>
        <v>0</v>
      </c>
      <c r="H172" s="70">
        <f t="shared" si="28"/>
        <v>0</v>
      </c>
      <c r="I172" s="70">
        <f t="shared" si="28"/>
        <v>2000</v>
      </c>
      <c r="J172" s="70">
        <f t="shared" si="28"/>
        <v>0</v>
      </c>
      <c r="K172" s="70">
        <f t="shared" si="28"/>
        <v>0</v>
      </c>
      <c r="L172" s="70">
        <f t="shared" si="28"/>
        <v>0</v>
      </c>
      <c r="M172" s="70">
        <f t="shared" si="28"/>
        <v>0</v>
      </c>
      <c r="N172" s="70">
        <f t="shared" ca="1" si="22"/>
        <v>39785.483269999997</v>
      </c>
    </row>
    <row r="173" spans="2:14" ht="19.2" x14ac:dyDescent="0.2">
      <c r="B173" s="85" t="str">
        <f t="shared" si="21"/>
        <v>H_54</v>
      </c>
      <c r="C173" s="68" t="s">
        <v>165</v>
      </c>
      <c r="D173" s="69" t="str">
        <f t="shared" ca="1" si="26"/>
        <v>Aux pays membres de l'UE (administrations publiques) : autres transferts en capital</v>
      </c>
      <c r="E173" s="70">
        <f t="shared" si="28"/>
        <v>0</v>
      </c>
      <c r="F173" s="70">
        <f t="shared" si="28"/>
        <v>31.542999999999999</v>
      </c>
      <c r="G173" s="70">
        <f t="shared" si="28"/>
        <v>0</v>
      </c>
      <c r="H173" s="70">
        <f t="shared" si="28"/>
        <v>0</v>
      </c>
      <c r="I173" s="70">
        <f t="shared" si="28"/>
        <v>0</v>
      </c>
      <c r="J173" s="70">
        <f t="shared" si="28"/>
        <v>0</v>
      </c>
      <c r="K173" s="70">
        <f t="shared" si="28"/>
        <v>0</v>
      </c>
      <c r="L173" s="70">
        <f t="shared" si="28"/>
        <v>0</v>
      </c>
      <c r="M173" s="70">
        <f t="shared" si="28"/>
        <v>0</v>
      </c>
      <c r="N173" s="70">
        <f t="shared" ca="1" si="22"/>
        <v>31.542999999999999</v>
      </c>
    </row>
    <row r="174" spans="2:14" ht="19.2" x14ac:dyDescent="0.2">
      <c r="B174" s="85" t="str">
        <f t="shared" si="21"/>
        <v>H_54</v>
      </c>
      <c r="C174" s="68" t="s">
        <v>167</v>
      </c>
      <c r="D174" s="69" t="str">
        <f t="shared" ca="1" si="26"/>
        <v>Aux pays membres de l'UE (non-administrations publiques) : aides à l'investissement</v>
      </c>
      <c r="E174" s="70">
        <f t="shared" si="28"/>
        <v>0</v>
      </c>
      <c r="F174" s="70">
        <f t="shared" si="28"/>
        <v>122.02849999999999</v>
      </c>
      <c r="G174" s="70">
        <f t="shared" si="28"/>
        <v>0</v>
      </c>
      <c r="H174" s="70">
        <f t="shared" si="28"/>
        <v>0</v>
      </c>
      <c r="I174" s="70">
        <f t="shared" si="28"/>
        <v>0</v>
      </c>
      <c r="J174" s="70">
        <f t="shared" si="28"/>
        <v>0</v>
      </c>
      <c r="K174" s="70">
        <f t="shared" si="28"/>
        <v>0</v>
      </c>
      <c r="L174" s="70">
        <f t="shared" si="28"/>
        <v>0</v>
      </c>
      <c r="M174" s="70">
        <f t="shared" si="28"/>
        <v>0</v>
      </c>
      <c r="N174" s="70">
        <f t="shared" ca="1" si="22"/>
        <v>122.02849999999999</v>
      </c>
    </row>
    <row r="175" spans="2:14" ht="19.2" x14ac:dyDescent="0.2">
      <c r="B175" s="85" t="str">
        <f t="shared" si="21"/>
        <v>H_54</v>
      </c>
      <c r="C175" s="68" t="s">
        <v>168</v>
      </c>
      <c r="D175" s="69" t="str">
        <f t="shared" ca="1" si="26"/>
        <v>Aux pays membres de l'UE (non-administrations publiques) : autres transferts en capital</v>
      </c>
      <c r="E175" s="70">
        <f t="shared" ref="E175:M181" si="29">_xlfn.IFNA(IF(LEN($C175)&gt;=4,VLOOKUP(E$6&amp;"-"&amp;$C175,rngDataP3aEXP,rngVLK3aEXP,FALSE),SUMIF($B:$B,"H_"&amp;$C175,E:E)),0)</f>
        <v>0</v>
      </c>
      <c r="F175" s="70">
        <f t="shared" si="29"/>
        <v>3401.6034799999998</v>
      </c>
      <c r="G175" s="70">
        <f t="shared" si="29"/>
        <v>0</v>
      </c>
      <c r="H175" s="70">
        <f t="shared" si="29"/>
        <v>0</v>
      </c>
      <c r="I175" s="70">
        <f t="shared" si="29"/>
        <v>0</v>
      </c>
      <c r="J175" s="70">
        <f t="shared" si="29"/>
        <v>0</v>
      </c>
      <c r="K175" s="70">
        <f t="shared" si="29"/>
        <v>0</v>
      </c>
      <c r="L175" s="70">
        <f t="shared" si="29"/>
        <v>0</v>
      </c>
      <c r="M175" s="70">
        <f t="shared" si="29"/>
        <v>0</v>
      </c>
      <c r="N175" s="70">
        <f t="shared" ca="1" si="22"/>
        <v>3401.6034799999998</v>
      </c>
    </row>
    <row r="176" spans="2:14" ht="19.2" x14ac:dyDescent="0.2">
      <c r="B176" s="85" t="str">
        <f t="shared" si="21"/>
        <v>H_54</v>
      </c>
      <c r="C176" s="68" t="s">
        <v>169</v>
      </c>
      <c r="D176" s="69" t="str">
        <f t="shared" ca="1" si="26"/>
        <v>Aux institutions internationales autres que les institutions de l'UE : aides à l'investissement</v>
      </c>
      <c r="E176" s="70">
        <f t="shared" si="29"/>
        <v>31371</v>
      </c>
      <c r="F176" s="70">
        <f t="shared" si="29"/>
        <v>904.61689999999999</v>
      </c>
      <c r="G176" s="70">
        <f t="shared" si="29"/>
        <v>0</v>
      </c>
      <c r="H176" s="70">
        <f t="shared" si="29"/>
        <v>0</v>
      </c>
      <c r="I176" s="70">
        <f t="shared" si="29"/>
        <v>0</v>
      </c>
      <c r="J176" s="70">
        <f t="shared" si="29"/>
        <v>0</v>
      </c>
      <c r="K176" s="70">
        <f t="shared" si="29"/>
        <v>0</v>
      </c>
      <c r="L176" s="70">
        <f t="shared" si="29"/>
        <v>0</v>
      </c>
      <c r="M176" s="70">
        <f t="shared" si="29"/>
        <v>0</v>
      </c>
      <c r="N176" s="70">
        <f t="shared" ca="1" si="22"/>
        <v>32275.616900000001</v>
      </c>
    </row>
    <row r="177" spans="2:14" ht="19.2" x14ac:dyDescent="0.2">
      <c r="B177" s="85" t="str">
        <f t="shared" si="21"/>
        <v>H_54</v>
      </c>
      <c r="C177" s="68" t="s">
        <v>170</v>
      </c>
      <c r="D177" s="69" t="str">
        <f t="shared" ca="1" si="26"/>
        <v>Aux institutions internationales autres que les institutions de l'UE : autres transferts en capital</v>
      </c>
      <c r="E177" s="70">
        <f t="shared" si="29"/>
        <v>131023</v>
      </c>
      <c r="F177" s="70">
        <f t="shared" si="29"/>
        <v>7.5439999999999996</v>
      </c>
      <c r="G177" s="70">
        <f t="shared" si="29"/>
        <v>0</v>
      </c>
      <c r="H177" s="70">
        <f t="shared" si="29"/>
        <v>0</v>
      </c>
      <c r="I177" s="70">
        <f t="shared" si="29"/>
        <v>0</v>
      </c>
      <c r="J177" s="70">
        <f t="shared" si="29"/>
        <v>0</v>
      </c>
      <c r="K177" s="70">
        <f t="shared" si="29"/>
        <v>0</v>
      </c>
      <c r="L177" s="70">
        <f t="shared" si="29"/>
        <v>0</v>
      </c>
      <c r="M177" s="70">
        <f t="shared" si="29"/>
        <v>0</v>
      </c>
      <c r="N177" s="70">
        <f t="shared" ca="1" si="22"/>
        <v>131030.54399999999</v>
      </c>
    </row>
    <row r="178" spans="2:14" ht="19.2" x14ac:dyDescent="0.2">
      <c r="B178" s="85" t="str">
        <f t="shared" si="21"/>
        <v>H_54</v>
      </c>
      <c r="C178" s="68" t="s">
        <v>171</v>
      </c>
      <c r="D178" s="69" t="str">
        <f t="shared" ca="1" si="26"/>
        <v>Aux pays autres que les pays membres de l'UE (administrations publiques) : aides à l'investissement</v>
      </c>
      <c r="E178" s="70">
        <f t="shared" si="29"/>
        <v>136254</v>
      </c>
      <c r="F178" s="70">
        <f t="shared" si="29"/>
        <v>0</v>
      </c>
      <c r="G178" s="70">
        <f t="shared" si="29"/>
        <v>57.194969999999998</v>
      </c>
      <c r="H178" s="70">
        <f t="shared" si="29"/>
        <v>0</v>
      </c>
      <c r="I178" s="70">
        <f t="shared" si="29"/>
        <v>0</v>
      </c>
      <c r="J178" s="70">
        <f t="shared" si="29"/>
        <v>0</v>
      </c>
      <c r="K178" s="70">
        <f t="shared" si="29"/>
        <v>0</v>
      </c>
      <c r="L178" s="70">
        <f t="shared" si="29"/>
        <v>0</v>
      </c>
      <c r="M178" s="70">
        <f t="shared" si="29"/>
        <v>0</v>
      </c>
      <c r="N178" s="70">
        <f t="shared" ca="1" si="22"/>
        <v>136311.19497000001</v>
      </c>
    </row>
    <row r="179" spans="2:14" ht="19.2" x14ac:dyDescent="0.2">
      <c r="B179" s="85" t="str">
        <f t="shared" si="21"/>
        <v>H_54</v>
      </c>
      <c r="C179" s="68" t="s">
        <v>172</v>
      </c>
      <c r="D179" s="69" t="str">
        <f t="shared" ca="1" si="26"/>
        <v>Aux pays autres que les pays membres de l'UE (administrations publiques) : autres transferts en capital</v>
      </c>
      <c r="E179" s="70">
        <f t="shared" si="29"/>
        <v>6106</v>
      </c>
      <c r="F179" s="70">
        <f t="shared" si="29"/>
        <v>0</v>
      </c>
      <c r="G179" s="70">
        <f t="shared" si="29"/>
        <v>0</v>
      </c>
      <c r="H179" s="70">
        <f t="shared" si="29"/>
        <v>0</v>
      </c>
      <c r="I179" s="70">
        <f t="shared" si="29"/>
        <v>0</v>
      </c>
      <c r="J179" s="70">
        <f t="shared" si="29"/>
        <v>0</v>
      </c>
      <c r="K179" s="70">
        <f t="shared" si="29"/>
        <v>0</v>
      </c>
      <c r="L179" s="70">
        <f t="shared" si="29"/>
        <v>0</v>
      </c>
      <c r="M179" s="70">
        <f t="shared" si="29"/>
        <v>0</v>
      </c>
      <c r="N179" s="70">
        <f t="shared" ca="1" si="22"/>
        <v>6106</v>
      </c>
    </row>
    <row r="180" spans="2:14" ht="19.2" x14ac:dyDescent="0.2">
      <c r="B180" s="85" t="str">
        <f t="shared" si="21"/>
        <v>H_54</v>
      </c>
      <c r="C180" s="68" t="s">
        <v>173</v>
      </c>
      <c r="D180" s="69" t="str">
        <f t="shared" ca="1" si="26"/>
        <v>Aux pays autres que les pays membres de l'UE (non-administrations publiques) : aides à l'investissement</v>
      </c>
      <c r="E180" s="70">
        <f t="shared" si="29"/>
        <v>0</v>
      </c>
      <c r="F180" s="70">
        <f t="shared" si="29"/>
        <v>0</v>
      </c>
      <c r="G180" s="70">
        <f t="shared" si="29"/>
        <v>0</v>
      </c>
      <c r="H180" s="70">
        <f t="shared" si="29"/>
        <v>0</v>
      </c>
      <c r="I180" s="70">
        <f t="shared" si="29"/>
        <v>0</v>
      </c>
      <c r="J180" s="70">
        <f t="shared" si="29"/>
        <v>0</v>
      </c>
      <c r="K180" s="70">
        <f t="shared" si="29"/>
        <v>0</v>
      </c>
      <c r="L180" s="70">
        <f t="shared" si="29"/>
        <v>0</v>
      </c>
      <c r="M180" s="70">
        <f t="shared" si="29"/>
        <v>0</v>
      </c>
      <c r="N180" s="70">
        <f t="shared" ca="1" si="22"/>
        <v>0</v>
      </c>
    </row>
    <row r="181" spans="2:14" ht="19.2" x14ac:dyDescent="0.2">
      <c r="B181" s="85" t="str">
        <f t="shared" si="21"/>
        <v>H_54</v>
      </c>
      <c r="C181" s="68" t="s">
        <v>174</v>
      </c>
      <c r="D181" s="69" t="str">
        <f t="shared" ca="1" si="26"/>
        <v>Aux pays autres que les pays membres de l'UE (non-administrations publiques) : autres transferts en capital</v>
      </c>
      <c r="E181" s="70">
        <f t="shared" si="29"/>
        <v>7285</v>
      </c>
      <c r="F181" s="70">
        <f t="shared" si="29"/>
        <v>102.91999</v>
      </c>
      <c r="G181" s="70">
        <f t="shared" si="29"/>
        <v>0</v>
      </c>
      <c r="H181" s="70">
        <f t="shared" si="29"/>
        <v>0</v>
      </c>
      <c r="I181" s="70">
        <f t="shared" si="29"/>
        <v>0</v>
      </c>
      <c r="J181" s="70">
        <f t="shared" si="29"/>
        <v>0</v>
      </c>
      <c r="K181" s="70">
        <f t="shared" si="29"/>
        <v>0</v>
      </c>
      <c r="L181" s="70">
        <f t="shared" si="29"/>
        <v>0</v>
      </c>
      <c r="M181" s="70">
        <f t="shared" si="29"/>
        <v>0</v>
      </c>
      <c r="N181" s="70">
        <f t="shared" ca="1" si="22"/>
        <v>7387.9199900000003</v>
      </c>
    </row>
    <row r="182" spans="2:14" x14ac:dyDescent="0.2">
      <c r="B182" s="55" t="str">
        <f t="shared" si="21"/>
        <v/>
      </c>
      <c r="C182" s="90"/>
      <c r="D182" s="57" t="str">
        <f t="shared" si="26"/>
        <v/>
      </c>
      <c r="E182" s="57"/>
      <c r="F182" s="57"/>
      <c r="G182" s="57"/>
      <c r="H182" s="57"/>
      <c r="I182" s="57"/>
      <c r="J182" s="57"/>
      <c r="K182" s="57"/>
      <c r="L182" s="57"/>
      <c r="M182" s="57"/>
      <c r="N182" s="57" t="str">
        <f t="shared" si="22"/>
        <v/>
      </c>
    </row>
    <row r="183" spans="2:14" s="78" customFormat="1" ht="19.2" x14ac:dyDescent="0.25">
      <c r="B183" s="76" t="str">
        <f t="shared" si="21"/>
        <v>H_</v>
      </c>
      <c r="C183" s="61">
        <v>6</v>
      </c>
      <c r="D183" s="62" t="str">
        <f t="shared" ca="1" si="26"/>
        <v xml:space="preserve">TRANSFERTS EN CAPITAL À L'INTÉRIEUR DU SECTEUR DES ADMINISTRATIONS PUBLIQUES </v>
      </c>
      <c r="E183" s="63">
        <f t="shared" ref="E183:M192" si="30">_xlfn.IFNA(IF(LEN($C183)&gt;=4,VLOOKUP(E$6&amp;"-"&amp;$C183,rngDataP3aEXP,rngVLK3aEXP,FALSE),SUMIF($B:$B,"H_"&amp;$C183,E:E)),0)</f>
        <v>79157</v>
      </c>
      <c r="F183" s="63">
        <f t="shared" si="30"/>
        <v>527884.03170000005</v>
      </c>
      <c r="G183" s="63">
        <f t="shared" si="30"/>
        <v>36419.495060000008</v>
      </c>
      <c r="H183" s="63">
        <f t="shared" si="30"/>
        <v>5551.6234099999992</v>
      </c>
      <c r="I183" s="63">
        <f t="shared" si="30"/>
        <v>411060.54652999999</v>
      </c>
      <c r="J183" s="63">
        <f t="shared" si="30"/>
        <v>132148.25983000002</v>
      </c>
      <c r="K183" s="63">
        <f t="shared" si="30"/>
        <v>3081</v>
      </c>
      <c r="L183" s="63">
        <f t="shared" si="30"/>
        <v>1570</v>
      </c>
      <c r="M183" s="63">
        <f t="shared" si="30"/>
        <v>4018</v>
      </c>
      <c r="N183" s="63">
        <f t="shared" ca="1" si="22"/>
        <v>1200889.9565300001</v>
      </c>
    </row>
    <row r="184" spans="2:14" x14ac:dyDescent="0.2">
      <c r="B184" s="76" t="str">
        <f t="shared" si="21"/>
        <v>H_6</v>
      </c>
      <c r="C184" s="64" t="s">
        <v>1283</v>
      </c>
      <c r="D184" s="88" t="str">
        <f t="shared" ca="1" si="26"/>
        <v>Transferts en capital à l'intérieur d'un groupe institutionnel</v>
      </c>
      <c r="E184" s="66">
        <f t="shared" si="30"/>
        <v>0</v>
      </c>
      <c r="F184" s="66">
        <f t="shared" si="30"/>
        <v>0</v>
      </c>
      <c r="G184" s="66">
        <f t="shared" si="30"/>
        <v>1025.49145</v>
      </c>
      <c r="H184" s="66">
        <f t="shared" si="30"/>
        <v>2360.8676599999999</v>
      </c>
      <c r="I184" s="66">
        <f t="shared" si="30"/>
        <v>0</v>
      </c>
      <c r="J184" s="66">
        <f t="shared" si="30"/>
        <v>0</v>
      </c>
      <c r="K184" s="66">
        <f t="shared" si="30"/>
        <v>0</v>
      </c>
      <c r="L184" s="66">
        <f t="shared" si="30"/>
        <v>0</v>
      </c>
      <c r="M184" s="66">
        <f t="shared" si="30"/>
        <v>1847</v>
      </c>
      <c r="N184" s="66">
        <f t="shared" ca="1" si="22"/>
        <v>5233.3591099999994</v>
      </c>
    </row>
    <row r="185" spans="2:14" x14ac:dyDescent="0.2">
      <c r="B185" s="85" t="str">
        <f t="shared" si="21"/>
        <v>H_61</v>
      </c>
      <c r="C185" s="68" t="s">
        <v>177</v>
      </c>
      <c r="D185" s="69" t="str">
        <f t="shared" ca="1" si="26"/>
        <v>Aides à l'investissement au pouvoir institutionnel</v>
      </c>
      <c r="E185" s="70">
        <f t="shared" si="30"/>
        <v>0</v>
      </c>
      <c r="F185" s="70">
        <f t="shared" si="30"/>
        <v>0</v>
      </c>
      <c r="G185" s="70">
        <f t="shared" si="30"/>
        <v>0</v>
      </c>
      <c r="H185" s="70">
        <f t="shared" si="30"/>
        <v>0</v>
      </c>
      <c r="I185" s="70">
        <f t="shared" si="30"/>
        <v>0</v>
      </c>
      <c r="J185" s="70">
        <f t="shared" si="30"/>
        <v>0</v>
      </c>
      <c r="K185" s="70">
        <f t="shared" si="30"/>
        <v>0</v>
      </c>
      <c r="L185" s="70">
        <f t="shared" si="30"/>
        <v>0</v>
      </c>
      <c r="M185" s="70">
        <f t="shared" si="30"/>
        <v>0</v>
      </c>
      <c r="N185" s="70">
        <f t="shared" ca="1" si="22"/>
        <v>0</v>
      </c>
    </row>
    <row r="186" spans="2:14" x14ac:dyDescent="0.2">
      <c r="B186" s="85" t="str">
        <f t="shared" si="21"/>
        <v>H_61</v>
      </c>
      <c r="C186" s="68" t="s">
        <v>178</v>
      </c>
      <c r="D186" s="69" t="str">
        <f t="shared" ca="1" si="26"/>
        <v>Autres transferts en capital au pouvoir institutionnel</v>
      </c>
      <c r="E186" s="70">
        <f t="shared" si="30"/>
        <v>0</v>
      </c>
      <c r="F186" s="70">
        <f t="shared" si="30"/>
        <v>0</v>
      </c>
      <c r="G186" s="70">
        <f t="shared" si="30"/>
        <v>0</v>
      </c>
      <c r="H186" s="70">
        <f t="shared" si="30"/>
        <v>0</v>
      </c>
      <c r="I186" s="70">
        <f t="shared" si="30"/>
        <v>0</v>
      </c>
      <c r="J186" s="70">
        <f t="shared" si="30"/>
        <v>0</v>
      </c>
      <c r="K186" s="70">
        <f t="shared" si="30"/>
        <v>0</v>
      </c>
      <c r="L186" s="70">
        <f t="shared" si="30"/>
        <v>0</v>
      </c>
      <c r="M186" s="70">
        <f t="shared" si="30"/>
        <v>0</v>
      </c>
      <c r="N186" s="70">
        <f t="shared" ca="1" si="22"/>
        <v>0</v>
      </c>
    </row>
    <row r="187" spans="2:14" x14ac:dyDescent="0.2">
      <c r="B187" s="85" t="str">
        <f t="shared" si="21"/>
        <v>H_61</v>
      </c>
      <c r="C187" s="68" t="s">
        <v>179</v>
      </c>
      <c r="D187" s="69" t="str">
        <f t="shared" ref="D187:D218" ca="1" si="31">IF(LEN($C187)&gt;=2,VLOOKUP("CE-"&amp;$C187,rngTranslationsCE,2,FALSE),IF(LEN($C187)=1,VLOOKUP("CE-"&amp;$C187&amp;$D$6,rngTranslationsCE,2,FALSE),""))</f>
        <v>Aides à l'investissement aux fonds budgétaires non organiques</v>
      </c>
      <c r="E187" s="70">
        <f t="shared" si="30"/>
        <v>0</v>
      </c>
      <c r="F187" s="70">
        <f t="shared" si="30"/>
        <v>0</v>
      </c>
      <c r="G187" s="70">
        <f t="shared" si="30"/>
        <v>0</v>
      </c>
      <c r="H187" s="70">
        <f t="shared" si="30"/>
        <v>0</v>
      </c>
      <c r="I187" s="70">
        <f t="shared" si="30"/>
        <v>0</v>
      </c>
      <c r="J187" s="70">
        <f t="shared" si="30"/>
        <v>0</v>
      </c>
      <c r="K187" s="70">
        <f t="shared" si="30"/>
        <v>0</v>
      </c>
      <c r="L187" s="70">
        <f t="shared" si="30"/>
        <v>0</v>
      </c>
      <c r="M187" s="70">
        <f t="shared" si="30"/>
        <v>0</v>
      </c>
      <c r="N187" s="70">
        <f t="shared" ca="1" si="22"/>
        <v>0</v>
      </c>
    </row>
    <row r="188" spans="2:14" x14ac:dyDescent="0.2">
      <c r="B188" s="85" t="str">
        <f t="shared" si="21"/>
        <v>H_61</v>
      </c>
      <c r="C188" s="68" t="s">
        <v>180</v>
      </c>
      <c r="D188" s="69" t="str">
        <f t="shared" ca="1" si="31"/>
        <v>Autres transferts en capital aux fonds budgétaires non organiques</v>
      </c>
      <c r="E188" s="70">
        <f t="shared" si="30"/>
        <v>0</v>
      </c>
      <c r="F188" s="70">
        <f t="shared" si="30"/>
        <v>0</v>
      </c>
      <c r="G188" s="70">
        <f t="shared" si="30"/>
        <v>0</v>
      </c>
      <c r="H188" s="70">
        <f t="shared" si="30"/>
        <v>0</v>
      </c>
      <c r="I188" s="70">
        <f t="shared" si="30"/>
        <v>0</v>
      </c>
      <c r="J188" s="70">
        <f t="shared" si="30"/>
        <v>0</v>
      </c>
      <c r="K188" s="70">
        <f t="shared" si="30"/>
        <v>0</v>
      </c>
      <c r="L188" s="70">
        <f t="shared" si="30"/>
        <v>0</v>
      </c>
      <c r="M188" s="70">
        <f t="shared" si="30"/>
        <v>0</v>
      </c>
      <c r="N188" s="70">
        <f t="shared" ca="1" si="22"/>
        <v>0</v>
      </c>
    </row>
    <row r="189" spans="2:14" ht="19.2" x14ac:dyDescent="0.2">
      <c r="B189" s="85" t="str">
        <f t="shared" si="21"/>
        <v>H_61</v>
      </c>
      <c r="C189" s="68" t="s">
        <v>181</v>
      </c>
      <c r="D189" s="69" t="str">
        <f t="shared" ca="1" si="31"/>
        <v>Aides à l'investissement aux services administratifs à comptabilité autonome (SACA)</v>
      </c>
      <c r="E189" s="70">
        <f t="shared" si="30"/>
        <v>0</v>
      </c>
      <c r="F189" s="70">
        <f t="shared" si="30"/>
        <v>0</v>
      </c>
      <c r="G189" s="70">
        <f t="shared" si="30"/>
        <v>0</v>
      </c>
      <c r="H189" s="70">
        <f t="shared" si="30"/>
        <v>0</v>
      </c>
      <c r="I189" s="70">
        <f t="shared" si="30"/>
        <v>0</v>
      </c>
      <c r="J189" s="70">
        <f t="shared" si="30"/>
        <v>0</v>
      </c>
      <c r="K189" s="70">
        <f t="shared" si="30"/>
        <v>0</v>
      </c>
      <c r="L189" s="70">
        <f t="shared" si="30"/>
        <v>0</v>
      </c>
      <c r="M189" s="70">
        <f t="shared" si="30"/>
        <v>0</v>
      </c>
      <c r="N189" s="70">
        <f t="shared" ca="1" si="22"/>
        <v>0</v>
      </c>
    </row>
    <row r="190" spans="2:14" ht="19.2" x14ac:dyDescent="0.2">
      <c r="B190" s="85" t="str">
        <f t="shared" si="21"/>
        <v>H_61</v>
      </c>
      <c r="C190" s="68" t="s">
        <v>182</v>
      </c>
      <c r="D190" s="69" t="str">
        <f t="shared" ca="1" si="31"/>
        <v>Autres transferts en capital aux services administratifs à comptabilité autonome (SACA)</v>
      </c>
      <c r="E190" s="70">
        <f t="shared" si="30"/>
        <v>0</v>
      </c>
      <c r="F190" s="70">
        <f t="shared" si="30"/>
        <v>0</v>
      </c>
      <c r="G190" s="70">
        <f t="shared" si="30"/>
        <v>0</v>
      </c>
      <c r="H190" s="70">
        <f t="shared" si="30"/>
        <v>0</v>
      </c>
      <c r="I190" s="70">
        <f t="shared" si="30"/>
        <v>0</v>
      </c>
      <c r="J190" s="70">
        <f t="shared" si="30"/>
        <v>0</v>
      </c>
      <c r="K190" s="70">
        <f t="shared" si="30"/>
        <v>0</v>
      </c>
      <c r="L190" s="70">
        <f t="shared" si="30"/>
        <v>0</v>
      </c>
      <c r="M190" s="70">
        <f t="shared" si="30"/>
        <v>0</v>
      </c>
      <c r="N190" s="70">
        <f t="shared" ca="1" si="22"/>
        <v>0</v>
      </c>
    </row>
    <row r="191" spans="2:14" x14ac:dyDescent="0.2">
      <c r="B191" s="85" t="str">
        <f t="shared" si="21"/>
        <v>H_61</v>
      </c>
      <c r="C191" s="68" t="s">
        <v>183</v>
      </c>
      <c r="D191" s="69" t="str">
        <f t="shared" ca="1" si="31"/>
        <v>Aides à l'investissement aux organismes administratifs publics (OAP)</v>
      </c>
      <c r="E191" s="70">
        <f t="shared" si="30"/>
        <v>0</v>
      </c>
      <c r="F191" s="70">
        <f t="shared" si="30"/>
        <v>0</v>
      </c>
      <c r="G191" s="70">
        <f t="shared" si="30"/>
        <v>0</v>
      </c>
      <c r="H191" s="70">
        <f t="shared" si="30"/>
        <v>1577.2842000000001</v>
      </c>
      <c r="I191" s="70">
        <f t="shared" si="30"/>
        <v>0</v>
      </c>
      <c r="J191" s="70">
        <f t="shared" si="30"/>
        <v>0</v>
      </c>
      <c r="K191" s="70">
        <f t="shared" si="30"/>
        <v>0</v>
      </c>
      <c r="L191" s="70">
        <f t="shared" si="30"/>
        <v>0</v>
      </c>
      <c r="M191" s="70">
        <f t="shared" si="30"/>
        <v>1847</v>
      </c>
      <c r="N191" s="70">
        <f t="shared" ca="1" si="22"/>
        <v>3424.2842000000001</v>
      </c>
    </row>
    <row r="192" spans="2:14" x14ac:dyDescent="0.2">
      <c r="B192" s="85" t="str">
        <f t="shared" si="21"/>
        <v>H_61</v>
      </c>
      <c r="C192" s="68" t="s">
        <v>184</v>
      </c>
      <c r="D192" s="69" t="str">
        <f t="shared" ca="1" si="31"/>
        <v>Autres transferts en capital aux organismes administratifs publics (OAP)</v>
      </c>
      <c r="E192" s="70">
        <f t="shared" si="30"/>
        <v>0</v>
      </c>
      <c r="F192" s="70">
        <f t="shared" si="30"/>
        <v>0</v>
      </c>
      <c r="G192" s="70">
        <f t="shared" si="30"/>
        <v>0</v>
      </c>
      <c r="H192" s="70">
        <f t="shared" si="30"/>
        <v>765</v>
      </c>
      <c r="I192" s="70">
        <f t="shared" si="30"/>
        <v>0</v>
      </c>
      <c r="J192" s="70">
        <f t="shared" si="30"/>
        <v>0</v>
      </c>
      <c r="K192" s="70">
        <f t="shared" si="30"/>
        <v>0</v>
      </c>
      <c r="L192" s="70">
        <f t="shared" si="30"/>
        <v>0</v>
      </c>
      <c r="M192" s="70">
        <f t="shared" si="30"/>
        <v>0</v>
      </c>
      <c r="N192" s="70">
        <f t="shared" ca="1" si="22"/>
        <v>765</v>
      </c>
    </row>
    <row r="193" spans="2:14" ht="19.2" x14ac:dyDescent="0.2">
      <c r="B193" s="85" t="str">
        <f t="shared" si="21"/>
        <v>H_61</v>
      </c>
      <c r="C193" s="68" t="s">
        <v>185</v>
      </c>
      <c r="D193" s="69" t="str">
        <f t="shared" ca="1" si="31"/>
        <v>Aides à l'investissement aux établissements d'enseignement du pouvoir institutionnel</v>
      </c>
      <c r="E193" s="70">
        <f t="shared" ref="E193:M202" si="32">_xlfn.IFNA(IF(LEN($C193)&gt;=4,VLOOKUP(E$6&amp;"-"&amp;$C193,rngDataP3aEXP,rngVLK3aEXP,FALSE),SUMIF($B:$B,"H_"&amp;$C193,E:E)),0)</f>
        <v>0</v>
      </c>
      <c r="F193" s="70">
        <f t="shared" si="32"/>
        <v>0</v>
      </c>
      <c r="G193" s="70">
        <f t="shared" si="32"/>
        <v>1025.49145</v>
      </c>
      <c r="H193" s="70">
        <f t="shared" si="32"/>
        <v>0</v>
      </c>
      <c r="I193" s="70">
        <f t="shared" si="32"/>
        <v>0</v>
      </c>
      <c r="J193" s="70">
        <f t="shared" si="32"/>
        <v>0</v>
      </c>
      <c r="K193" s="70">
        <f t="shared" si="32"/>
        <v>0</v>
      </c>
      <c r="L193" s="70">
        <f t="shared" si="32"/>
        <v>0</v>
      </c>
      <c r="M193" s="70">
        <f t="shared" si="32"/>
        <v>0</v>
      </c>
      <c r="N193" s="70">
        <f t="shared" ca="1" si="22"/>
        <v>1025.49145</v>
      </c>
    </row>
    <row r="194" spans="2:14" ht="19.2" x14ac:dyDescent="0.2">
      <c r="B194" s="85" t="str">
        <f t="shared" si="21"/>
        <v>H_61</v>
      </c>
      <c r="C194" s="68" t="s">
        <v>186</v>
      </c>
      <c r="D194" s="69" t="str">
        <f t="shared" ca="1" si="31"/>
        <v>Autres transferts en capital aux établissements d'enseignement du pouvoir institutionnel</v>
      </c>
      <c r="E194" s="70">
        <f t="shared" si="32"/>
        <v>0</v>
      </c>
      <c r="F194" s="70">
        <f t="shared" si="32"/>
        <v>0</v>
      </c>
      <c r="G194" s="70">
        <f t="shared" si="32"/>
        <v>0</v>
      </c>
      <c r="H194" s="70">
        <f t="shared" si="32"/>
        <v>0</v>
      </c>
      <c r="I194" s="70">
        <f t="shared" si="32"/>
        <v>0</v>
      </c>
      <c r="J194" s="70">
        <f t="shared" si="32"/>
        <v>0</v>
      </c>
      <c r="K194" s="70">
        <f t="shared" si="32"/>
        <v>0</v>
      </c>
      <c r="L194" s="70">
        <f t="shared" si="32"/>
        <v>0</v>
      </c>
      <c r="M194" s="70">
        <f t="shared" si="32"/>
        <v>0</v>
      </c>
      <c r="N194" s="70">
        <f t="shared" ca="1" si="22"/>
        <v>0</v>
      </c>
    </row>
    <row r="195" spans="2:14" x14ac:dyDescent="0.2">
      <c r="B195" s="85" t="str">
        <f t="shared" si="21"/>
        <v>H_61</v>
      </c>
      <c r="C195" s="68" t="s">
        <v>187</v>
      </c>
      <c r="D195" s="69" t="str">
        <f t="shared" ca="1" si="31"/>
        <v>Aides à l'investissement aux ASBL des administrations publiques</v>
      </c>
      <c r="E195" s="70">
        <f t="shared" si="32"/>
        <v>0</v>
      </c>
      <c r="F195" s="70">
        <f t="shared" si="32"/>
        <v>0</v>
      </c>
      <c r="G195" s="70">
        <f t="shared" si="32"/>
        <v>0</v>
      </c>
      <c r="H195" s="70">
        <f t="shared" si="32"/>
        <v>0</v>
      </c>
      <c r="I195" s="70">
        <f t="shared" si="32"/>
        <v>0</v>
      </c>
      <c r="J195" s="70">
        <f t="shared" si="32"/>
        <v>0</v>
      </c>
      <c r="K195" s="70">
        <f t="shared" si="32"/>
        <v>0</v>
      </c>
      <c r="L195" s="70">
        <f t="shared" si="32"/>
        <v>0</v>
      </c>
      <c r="M195" s="70">
        <f t="shared" si="32"/>
        <v>0</v>
      </c>
      <c r="N195" s="70">
        <f t="shared" ca="1" si="22"/>
        <v>0</v>
      </c>
    </row>
    <row r="196" spans="2:14" x14ac:dyDescent="0.2">
      <c r="B196" s="85" t="str">
        <f t="shared" si="21"/>
        <v>H_61</v>
      </c>
      <c r="C196" s="68" t="s">
        <v>188</v>
      </c>
      <c r="D196" s="69" t="str">
        <f t="shared" ca="1" si="31"/>
        <v>Autres transferts en capital aux ASBL des administrations publiques</v>
      </c>
      <c r="E196" s="70">
        <f t="shared" si="32"/>
        <v>0</v>
      </c>
      <c r="F196" s="70">
        <f t="shared" si="32"/>
        <v>0</v>
      </c>
      <c r="G196" s="70">
        <f t="shared" si="32"/>
        <v>0</v>
      </c>
      <c r="H196" s="70">
        <f t="shared" si="32"/>
        <v>0</v>
      </c>
      <c r="I196" s="70">
        <f t="shared" si="32"/>
        <v>0</v>
      </c>
      <c r="J196" s="70">
        <f t="shared" si="32"/>
        <v>0</v>
      </c>
      <c r="K196" s="70">
        <f t="shared" si="32"/>
        <v>0</v>
      </c>
      <c r="L196" s="70">
        <f t="shared" si="32"/>
        <v>0</v>
      </c>
      <c r="M196" s="70">
        <f t="shared" si="32"/>
        <v>0</v>
      </c>
      <c r="N196" s="70">
        <f t="shared" ca="1" si="22"/>
        <v>0</v>
      </c>
    </row>
    <row r="197" spans="2:14" x14ac:dyDescent="0.2">
      <c r="B197" s="85" t="str">
        <f t="shared" si="21"/>
        <v>H_61</v>
      </c>
      <c r="C197" s="68" t="s">
        <v>189</v>
      </c>
      <c r="D197" s="69" t="str">
        <f t="shared" ca="1" si="31"/>
        <v>Aides à l'investissement aux autres unités publiques</v>
      </c>
      <c r="E197" s="70">
        <f t="shared" si="32"/>
        <v>0</v>
      </c>
      <c r="F197" s="70">
        <f t="shared" si="32"/>
        <v>0</v>
      </c>
      <c r="G197" s="70">
        <f t="shared" si="32"/>
        <v>0</v>
      </c>
      <c r="H197" s="70">
        <f t="shared" si="32"/>
        <v>18.583459999999999</v>
      </c>
      <c r="I197" s="70">
        <f t="shared" si="32"/>
        <v>0</v>
      </c>
      <c r="J197" s="70">
        <f t="shared" si="32"/>
        <v>0</v>
      </c>
      <c r="K197" s="70">
        <f t="shared" si="32"/>
        <v>0</v>
      </c>
      <c r="L197" s="70">
        <f t="shared" si="32"/>
        <v>0</v>
      </c>
      <c r="M197" s="70">
        <f t="shared" si="32"/>
        <v>0</v>
      </c>
      <c r="N197" s="70">
        <f t="shared" ca="1" si="22"/>
        <v>18.583459999999999</v>
      </c>
    </row>
    <row r="198" spans="2:14" x14ac:dyDescent="0.2">
      <c r="B198" s="85" t="str">
        <f t="shared" ref="B198:B262" si="33">IF(LEN(C198)&gt;=4,"H_"&amp;LEFT(C198,2),IF(LEN(C198)=2,"H_"&amp;LEFT(C198,1),IF(LEN(C198)=1,"H_","")))</f>
        <v>H_61</v>
      </c>
      <c r="C198" s="68" t="s">
        <v>190</v>
      </c>
      <c r="D198" s="69" t="str">
        <f t="shared" ca="1" si="31"/>
        <v>Autres transferts en capital aux autres unités publiques</v>
      </c>
      <c r="E198" s="70">
        <f t="shared" si="32"/>
        <v>0</v>
      </c>
      <c r="F198" s="70">
        <f t="shared" si="32"/>
        <v>0</v>
      </c>
      <c r="G198" s="70">
        <f t="shared" si="32"/>
        <v>0</v>
      </c>
      <c r="H198" s="70">
        <f t="shared" si="32"/>
        <v>0</v>
      </c>
      <c r="I198" s="70">
        <f t="shared" si="32"/>
        <v>0</v>
      </c>
      <c r="J198" s="70">
        <f t="shared" si="32"/>
        <v>0</v>
      </c>
      <c r="K198" s="70">
        <f t="shared" si="32"/>
        <v>0</v>
      </c>
      <c r="L198" s="70">
        <f t="shared" si="32"/>
        <v>0</v>
      </c>
      <c r="M198" s="70">
        <f t="shared" si="32"/>
        <v>0</v>
      </c>
      <c r="N198" s="70">
        <f t="shared" ref="N198:N262" ca="1" si="34">IF(D198&lt;&gt;"",SUM($E198:$M198),"")</f>
        <v>0</v>
      </c>
    </row>
    <row r="199" spans="2:14" x14ac:dyDescent="0.2">
      <c r="B199" s="76" t="str">
        <f t="shared" si="33"/>
        <v>H_6</v>
      </c>
      <c r="C199" s="64">
        <v>62</v>
      </c>
      <c r="D199" s="88" t="str">
        <f t="shared" ca="1" si="31"/>
        <v>Transferts en capital aux administrations de sécurité sociale</v>
      </c>
      <c r="E199" s="66">
        <f t="shared" si="32"/>
        <v>0</v>
      </c>
      <c r="F199" s="66">
        <f t="shared" si="32"/>
        <v>2323</v>
      </c>
      <c r="G199" s="66">
        <f t="shared" si="32"/>
        <v>0</v>
      </c>
      <c r="H199" s="66">
        <f t="shared" si="32"/>
        <v>0</v>
      </c>
      <c r="I199" s="66">
        <f t="shared" si="32"/>
        <v>0</v>
      </c>
      <c r="J199" s="66">
        <f t="shared" si="32"/>
        <v>0</v>
      </c>
      <c r="K199" s="66">
        <f t="shared" si="32"/>
        <v>0</v>
      </c>
      <c r="L199" s="66">
        <f t="shared" si="32"/>
        <v>0</v>
      </c>
      <c r="M199" s="66">
        <f t="shared" si="32"/>
        <v>0</v>
      </c>
      <c r="N199" s="66">
        <f t="shared" ca="1" si="34"/>
        <v>2323</v>
      </c>
    </row>
    <row r="200" spans="2:14" x14ac:dyDescent="0.2">
      <c r="B200" s="85" t="str">
        <f t="shared" si="33"/>
        <v>H_62</v>
      </c>
      <c r="C200" s="68" t="s">
        <v>192</v>
      </c>
      <c r="D200" s="69" t="str">
        <f t="shared" ca="1" si="31"/>
        <v>Aides à l'investissement</v>
      </c>
      <c r="E200" s="70">
        <f t="shared" si="32"/>
        <v>0</v>
      </c>
      <c r="F200" s="70">
        <f t="shared" si="32"/>
        <v>2323</v>
      </c>
      <c r="G200" s="70">
        <f t="shared" si="32"/>
        <v>0</v>
      </c>
      <c r="H200" s="70">
        <f t="shared" si="32"/>
        <v>0</v>
      </c>
      <c r="I200" s="70">
        <f t="shared" si="32"/>
        <v>0</v>
      </c>
      <c r="J200" s="70">
        <f t="shared" si="32"/>
        <v>0</v>
      </c>
      <c r="K200" s="70">
        <f t="shared" si="32"/>
        <v>0</v>
      </c>
      <c r="L200" s="70">
        <f t="shared" si="32"/>
        <v>0</v>
      </c>
      <c r="M200" s="70">
        <f t="shared" si="32"/>
        <v>0</v>
      </c>
      <c r="N200" s="70">
        <f t="shared" ca="1" si="34"/>
        <v>2323</v>
      </c>
    </row>
    <row r="201" spans="2:14" x14ac:dyDescent="0.2">
      <c r="B201" s="85" t="str">
        <f t="shared" si="33"/>
        <v>H_62</v>
      </c>
      <c r="C201" s="68" t="s">
        <v>193</v>
      </c>
      <c r="D201" s="69" t="str">
        <f t="shared" ca="1" si="31"/>
        <v>Autres transferts en capital</v>
      </c>
      <c r="E201" s="70">
        <f t="shared" si="32"/>
        <v>0</v>
      </c>
      <c r="F201" s="70">
        <f t="shared" si="32"/>
        <v>0</v>
      </c>
      <c r="G201" s="70">
        <f t="shared" si="32"/>
        <v>0</v>
      </c>
      <c r="H201" s="70">
        <f t="shared" si="32"/>
        <v>0</v>
      </c>
      <c r="I201" s="70">
        <f t="shared" si="32"/>
        <v>0</v>
      </c>
      <c r="J201" s="70">
        <f t="shared" si="32"/>
        <v>0</v>
      </c>
      <c r="K201" s="70">
        <f t="shared" si="32"/>
        <v>0</v>
      </c>
      <c r="L201" s="70">
        <f t="shared" si="32"/>
        <v>0</v>
      </c>
      <c r="M201" s="70">
        <f t="shared" si="32"/>
        <v>0</v>
      </c>
      <c r="N201" s="70">
        <f t="shared" ca="1" si="34"/>
        <v>0</v>
      </c>
    </row>
    <row r="202" spans="2:14" x14ac:dyDescent="0.2">
      <c r="B202" s="76" t="str">
        <f t="shared" si="33"/>
        <v>H_6</v>
      </c>
      <c r="C202" s="64">
        <v>63</v>
      </c>
      <c r="D202" s="88" t="str">
        <f t="shared" ca="1" si="31"/>
        <v>Transferts en capital aux administrations publiques locales</v>
      </c>
      <c r="E202" s="66">
        <f t="shared" si="32"/>
        <v>18747</v>
      </c>
      <c r="F202" s="66">
        <f t="shared" si="32"/>
        <v>243635.30640000006</v>
      </c>
      <c r="G202" s="66">
        <f t="shared" si="32"/>
        <v>30085.819250000008</v>
      </c>
      <c r="H202" s="66">
        <f t="shared" si="32"/>
        <v>2505.8544299999999</v>
      </c>
      <c r="I202" s="66">
        <f t="shared" si="32"/>
        <v>402262.17904999998</v>
      </c>
      <c r="J202" s="66">
        <f t="shared" si="32"/>
        <v>130512.98988000002</v>
      </c>
      <c r="K202" s="66">
        <f t="shared" si="32"/>
        <v>3081</v>
      </c>
      <c r="L202" s="66">
        <f t="shared" si="32"/>
        <v>0</v>
      </c>
      <c r="M202" s="66">
        <f t="shared" si="32"/>
        <v>2171</v>
      </c>
      <c r="N202" s="66">
        <f t="shared" ca="1" si="34"/>
        <v>833001.14901000005</v>
      </c>
    </row>
    <row r="203" spans="2:14" hidden="1" x14ac:dyDescent="0.2">
      <c r="B203" s="85" t="str">
        <f t="shared" si="33"/>
        <v>H_63</v>
      </c>
      <c r="C203" s="68" t="s">
        <v>931</v>
      </c>
      <c r="D203" s="69" t="str">
        <f t="shared" ca="1" si="31"/>
        <v>Transferts en capital aux administrations publiques locales</v>
      </c>
      <c r="E203" s="70">
        <f t="shared" ref="E203:M212" si="35">_xlfn.IFNA(IF(LEN($C203)&gt;=4,VLOOKUP(E$6&amp;"-"&amp;$C203,rngDataP3aEXP,rngVLK3aEXP,FALSE),SUMIF($B:$B,"H_"&amp;$C203,E:E)),0)</f>
        <v>0</v>
      </c>
      <c r="F203" s="70">
        <f t="shared" si="35"/>
        <v>0</v>
      </c>
      <c r="G203" s="70">
        <f t="shared" si="35"/>
        <v>0</v>
      </c>
      <c r="H203" s="70">
        <f t="shared" si="35"/>
        <v>0</v>
      </c>
      <c r="I203" s="70">
        <f t="shared" si="35"/>
        <v>0</v>
      </c>
      <c r="J203" s="70">
        <f t="shared" si="35"/>
        <v>0</v>
      </c>
      <c r="K203" s="70">
        <f t="shared" si="35"/>
        <v>0</v>
      </c>
      <c r="L203" s="70">
        <f t="shared" si="35"/>
        <v>0</v>
      </c>
      <c r="M203" s="70">
        <f t="shared" si="35"/>
        <v>0</v>
      </c>
      <c r="N203" s="70">
        <f t="shared" ca="1" si="34"/>
        <v>0</v>
      </c>
    </row>
    <row r="204" spans="2:14" x14ac:dyDescent="0.2">
      <c r="B204" s="85" t="str">
        <f t="shared" si="33"/>
        <v>H_63</v>
      </c>
      <c r="C204" s="68" t="s">
        <v>195</v>
      </c>
      <c r="D204" s="69" t="str">
        <f t="shared" ca="1" si="31"/>
        <v>Aides à l'investissement aux provinces</v>
      </c>
      <c r="E204" s="70">
        <f t="shared" si="35"/>
        <v>0</v>
      </c>
      <c r="F204" s="70">
        <f t="shared" si="35"/>
        <v>19803.15753</v>
      </c>
      <c r="G204" s="70">
        <f t="shared" si="35"/>
        <v>1182.7574299999999</v>
      </c>
      <c r="H204" s="70">
        <f t="shared" si="35"/>
        <v>0</v>
      </c>
      <c r="I204" s="70">
        <f t="shared" si="35"/>
        <v>8091.8383300000005</v>
      </c>
      <c r="J204" s="70">
        <f t="shared" si="35"/>
        <v>0</v>
      </c>
      <c r="K204" s="70">
        <f t="shared" si="35"/>
        <v>0</v>
      </c>
      <c r="L204" s="70">
        <f t="shared" si="35"/>
        <v>0</v>
      </c>
      <c r="M204" s="70">
        <f t="shared" si="35"/>
        <v>0</v>
      </c>
      <c r="N204" s="70">
        <f t="shared" ca="1" si="34"/>
        <v>29077.753290000001</v>
      </c>
    </row>
    <row r="205" spans="2:14" x14ac:dyDescent="0.2">
      <c r="B205" s="85" t="str">
        <f t="shared" si="33"/>
        <v>H_63</v>
      </c>
      <c r="C205" s="68" t="s">
        <v>196</v>
      </c>
      <c r="D205" s="69" t="str">
        <f t="shared" ca="1" si="31"/>
        <v>Autres transferts en capital aux provinces</v>
      </c>
      <c r="E205" s="70">
        <f t="shared" si="35"/>
        <v>0</v>
      </c>
      <c r="F205" s="70">
        <f t="shared" si="35"/>
        <v>491.64885999999984</v>
      </c>
      <c r="G205" s="70">
        <f t="shared" si="35"/>
        <v>0</v>
      </c>
      <c r="H205" s="70">
        <f t="shared" si="35"/>
        <v>0</v>
      </c>
      <c r="I205" s="70">
        <f t="shared" si="35"/>
        <v>61.990290000000002</v>
      </c>
      <c r="J205" s="70">
        <f t="shared" si="35"/>
        <v>0</v>
      </c>
      <c r="K205" s="70">
        <f t="shared" si="35"/>
        <v>0</v>
      </c>
      <c r="L205" s="70">
        <f t="shared" si="35"/>
        <v>0</v>
      </c>
      <c r="M205" s="70">
        <f t="shared" si="35"/>
        <v>0</v>
      </c>
      <c r="N205" s="70">
        <f t="shared" ca="1" si="34"/>
        <v>553.63914999999986</v>
      </c>
    </row>
    <row r="206" spans="2:14" x14ac:dyDescent="0.2">
      <c r="B206" s="85" t="str">
        <f t="shared" si="33"/>
        <v>H_63</v>
      </c>
      <c r="C206" s="68" t="s">
        <v>197</v>
      </c>
      <c r="D206" s="69" t="str">
        <f t="shared" ca="1" si="31"/>
        <v>Aides à l'investissement aux communes</v>
      </c>
      <c r="E206" s="70">
        <f t="shared" si="35"/>
        <v>17364</v>
      </c>
      <c r="F206" s="70">
        <f t="shared" si="35"/>
        <v>120088.97861000002</v>
      </c>
      <c r="G206" s="70">
        <f t="shared" si="35"/>
        <v>28881.811810000007</v>
      </c>
      <c r="H206" s="70">
        <f t="shared" si="35"/>
        <v>2379.1000400000003</v>
      </c>
      <c r="I206" s="70">
        <f t="shared" si="35"/>
        <v>330152.3223</v>
      </c>
      <c r="J206" s="70">
        <f t="shared" si="35"/>
        <v>85432.878570000001</v>
      </c>
      <c r="K206" s="70">
        <f t="shared" si="35"/>
        <v>3081</v>
      </c>
      <c r="L206" s="70">
        <f t="shared" si="35"/>
        <v>0</v>
      </c>
      <c r="M206" s="70">
        <f t="shared" si="35"/>
        <v>2171</v>
      </c>
      <c r="N206" s="70">
        <f t="shared" ca="1" si="34"/>
        <v>589551.09132999997</v>
      </c>
    </row>
    <row r="207" spans="2:14" x14ac:dyDescent="0.2">
      <c r="B207" s="85" t="str">
        <f t="shared" si="33"/>
        <v>H_63</v>
      </c>
      <c r="C207" s="68" t="s">
        <v>198</v>
      </c>
      <c r="D207" s="69" t="str">
        <f t="shared" ca="1" si="31"/>
        <v>Autres transferts en capital aux communes</v>
      </c>
      <c r="E207" s="70">
        <f t="shared" si="35"/>
        <v>0</v>
      </c>
      <c r="F207" s="70">
        <f t="shared" si="35"/>
        <v>32263.922660000007</v>
      </c>
      <c r="G207" s="70">
        <f t="shared" si="35"/>
        <v>0</v>
      </c>
      <c r="H207" s="70">
        <f t="shared" si="35"/>
        <v>8.55246</v>
      </c>
      <c r="I207" s="70">
        <f t="shared" si="35"/>
        <v>2619.9810699999998</v>
      </c>
      <c r="J207" s="70">
        <f t="shared" si="35"/>
        <v>36187.116130000002</v>
      </c>
      <c r="K207" s="70">
        <f t="shared" si="35"/>
        <v>0</v>
      </c>
      <c r="L207" s="70">
        <f t="shared" si="35"/>
        <v>0</v>
      </c>
      <c r="M207" s="70">
        <f t="shared" si="35"/>
        <v>0</v>
      </c>
      <c r="N207" s="70">
        <f t="shared" ca="1" si="34"/>
        <v>71079.572320000007</v>
      </c>
    </row>
    <row r="208" spans="2:14" hidden="1" x14ac:dyDescent="0.2">
      <c r="B208" s="85" t="str">
        <f t="shared" si="33"/>
        <v>H_63</v>
      </c>
      <c r="C208" s="68" t="s">
        <v>948</v>
      </c>
      <c r="D208" s="69" t="str">
        <f t="shared" ca="1" si="31"/>
        <v>Aides à l'investissement aux provinces et communes - non ventilé</v>
      </c>
      <c r="E208" s="70">
        <f t="shared" si="35"/>
        <v>0</v>
      </c>
      <c r="F208" s="70">
        <f t="shared" si="35"/>
        <v>0</v>
      </c>
      <c r="G208" s="70">
        <f t="shared" si="35"/>
        <v>0</v>
      </c>
      <c r="H208" s="70">
        <f t="shared" si="35"/>
        <v>0</v>
      </c>
      <c r="I208" s="70">
        <f t="shared" si="35"/>
        <v>0</v>
      </c>
      <c r="J208" s="70">
        <f t="shared" si="35"/>
        <v>0</v>
      </c>
      <c r="K208" s="70">
        <f t="shared" si="35"/>
        <v>0</v>
      </c>
      <c r="L208" s="70">
        <f t="shared" si="35"/>
        <v>0</v>
      </c>
      <c r="M208" s="70">
        <f t="shared" si="35"/>
        <v>0</v>
      </c>
      <c r="N208" s="70">
        <f t="shared" ca="1" si="34"/>
        <v>0</v>
      </c>
    </row>
    <row r="209" spans="2:14" hidden="1" x14ac:dyDescent="0.2">
      <c r="B209" s="85" t="str">
        <f t="shared" si="33"/>
        <v>H_63</v>
      </c>
      <c r="C209" s="68" t="s">
        <v>950</v>
      </c>
      <c r="D209" s="69" t="str">
        <f t="shared" ca="1" si="31"/>
        <v>Autres transferts en capital aux provinces et communes - non ventilé</v>
      </c>
      <c r="E209" s="70">
        <f t="shared" si="35"/>
        <v>0</v>
      </c>
      <c r="F209" s="70">
        <f t="shared" si="35"/>
        <v>0</v>
      </c>
      <c r="G209" s="70">
        <f t="shared" si="35"/>
        <v>0</v>
      </c>
      <c r="H209" s="70">
        <f t="shared" si="35"/>
        <v>0</v>
      </c>
      <c r="I209" s="70">
        <f t="shared" si="35"/>
        <v>0</v>
      </c>
      <c r="J209" s="70">
        <f t="shared" si="35"/>
        <v>0</v>
      </c>
      <c r="K209" s="70">
        <f t="shared" si="35"/>
        <v>0</v>
      </c>
      <c r="L209" s="70">
        <f t="shared" si="35"/>
        <v>0</v>
      </c>
      <c r="M209" s="70">
        <f t="shared" si="35"/>
        <v>0</v>
      </c>
      <c r="N209" s="70">
        <f t="shared" ca="1" si="34"/>
        <v>0</v>
      </c>
    </row>
    <row r="210" spans="2:14" x14ac:dyDescent="0.2">
      <c r="B210" s="85" t="str">
        <f t="shared" si="33"/>
        <v>H_63</v>
      </c>
      <c r="C210" s="68" t="s">
        <v>199</v>
      </c>
      <c r="D210" s="69" t="str">
        <f t="shared" ca="1" si="31"/>
        <v>Aides à l'investissement aux ASBL des pouvoirs locaux</v>
      </c>
      <c r="E210" s="70">
        <f t="shared" si="35"/>
        <v>0</v>
      </c>
      <c r="F210" s="70">
        <f t="shared" si="35"/>
        <v>1709</v>
      </c>
      <c r="G210" s="70">
        <f t="shared" si="35"/>
        <v>21.25001</v>
      </c>
      <c r="H210" s="70">
        <f t="shared" si="35"/>
        <v>0</v>
      </c>
      <c r="I210" s="70">
        <f t="shared" si="35"/>
        <v>2040.3149699999999</v>
      </c>
      <c r="J210" s="70">
        <f t="shared" si="35"/>
        <v>2.82172</v>
      </c>
      <c r="K210" s="70">
        <f t="shared" si="35"/>
        <v>0</v>
      </c>
      <c r="L210" s="70">
        <f t="shared" si="35"/>
        <v>0</v>
      </c>
      <c r="M210" s="70">
        <f t="shared" si="35"/>
        <v>0</v>
      </c>
      <c r="N210" s="70">
        <f t="shared" ca="1" si="34"/>
        <v>3773.3867</v>
      </c>
    </row>
    <row r="211" spans="2:14" x14ac:dyDescent="0.2">
      <c r="B211" s="85" t="str">
        <f t="shared" si="33"/>
        <v>H_63</v>
      </c>
      <c r="C211" s="68" t="s">
        <v>200</v>
      </c>
      <c r="D211" s="69" t="str">
        <f t="shared" ca="1" si="31"/>
        <v>Autres transferts en capital aux ASBL des pouvoirs locaux</v>
      </c>
      <c r="E211" s="70">
        <f t="shared" si="35"/>
        <v>0</v>
      </c>
      <c r="F211" s="70">
        <f t="shared" si="35"/>
        <v>514.73161000000005</v>
      </c>
      <c r="G211" s="70">
        <f t="shared" si="35"/>
        <v>0</v>
      </c>
      <c r="H211" s="70">
        <f t="shared" si="35"/>
        <v>0</v>
      </c>
      <c r="I211" s="70">
        <f t="shared" si="35"/>
        <v>762.11323000000004</v>
      </c>
      <c r="J211" s="70">
        <f t="shared" si="35"/>
        <v>0</v>
      </c>
      <c r="K211" s="70">
        <f t="shared" si="35"/>
        <v>0</v>
      </c>
      <c r="L211" s="70">
        <f t="shared" si="35"/>
        <v>0</v>
      </c>
      <c r="M211" s="70">
        <f t="shared" si="35"/>
        <v>0</v>
      </c>
      <c r="N211" s="70">
        <f t="shared" ca="1" si="34"/>
        <v>1276.8448400000002</v>
      </c>
    </row>
    <row r="212" spans="2:14" hidden="1" x14ac:dyDescent="0.2">
      <c r="B212" s="85" t="str">
        <f t="shared" si="33"/>
        <v>H_63</v>
      </c>
      <c r="C212" s="68" t="s">
        <v>3455</v>
      </c>
      <c r="D212" s="69" t="str">
        <f t="shared" ca="1" si="31"/>
        <v>Aides à l'investissement aux autres administrations publiques locales</v>
      </c>
      <c r="E212" s="70">
        <f t="shared" si="35"/>
        <v>0</v>
      </c>
      <c r="F212" s="70">
        <f t="shared" si="35"/>
        <v>0</v>
      </c>
      <c r="G212" s="70">
        <f t="shared" si="35"/>
        <v>0</v>
      </c>
      <c r="H212" s="70">
        <f t="shared" si="35"/>
        <v>0</v>
      </c>
      <c r="I212" s="70">
        <f t="shared" si="35"/>
        <v>0</v>
      </c>
      <c r="J212" s="70">
        <f t="shared" si="35"/>
        <v>0</v>
      </c>
      <c r="K212" s="70">
        <f t="shared" si="35"/>
        <v>0</v>
      </c>
      <c r="L212" s="70">
        <f t="shared" si="35"/>
        <v>0</v>
      </c>
      <c r="M212" s="70">
        <f t="shared" si="35"/>
        <v>0</v>
      </c>
      <c r="N212" s="70">
        <f t="shared" ca="1" si="34"/>
        <v>0</v>
      </c>
    </row>
    <row r="213" spans="2:14" x14ac:dyDescent="0.2">
      <c r="B213" s="85" t="str">
        <f t="shared" si="33"/>
        <v>H_63</v>
      </c>
      <c r="C213" s="68" t="s">
        <v>201</v>
      </c>
      <c r="D213" s="69" t="str">
        <f t="shared" ca="1" si="31"/>
        <v>Zones de police</v>
      </c>
      <c r="E213" s="70">
        <f t="shared" ref="E213:M222" si="36">_xlfn.IFNA(IF(LEN($C213)&gt;=4,VLOOKUP(E$6&amp;"-"&amp;$C213,rngDataP3aEXP,rngVLK3aEXP,FALSE),SUMIF($B:$B,"H_"&amp;$C213,E:E)),0)</f>
        <v>0</v>
      </c>
      <c r="F213" s="70">
        <f t="shared" si="36"/>
        <v>17182.456470000001</v>
      </c>
      <c r="G213" s="70">
        <f t="shared" si="36"/>
        <v>0</v>
      </c>
      <c r="H213" s="70">
        <f t="shared" si="36"/>
        <v>78.818219999999997</v>
      </c>
      <c r="I213" s="70">
        <f t="shared" si="36"/>
        <v>0</v>
      </c>
      <c r="J213" s="70">
        <f t="shared" si="36"/>
        <v>5575.6406200000001</v>
      </c>
      <c r="K213" s="70">
        <f t="shared" si="36"/>
        <v>0</v>
      </c>
      <c r="L213" s="70">
        <f t="shared" si="36"/>
        <v>0</v>
      </c>
      <c r="M213" s="70">
        <f t="shared" si="36"/>
        <v>0</v>
      </c>
      <c r="N213" s="70">
        <f t="shared" ca="1" si="34"/>
        <v>22836.915310000004</v>
      </c>
    </row>
    <row r="214" spans="2:14" hidden="1" x14ac:dyDescent="0.2">
      <c r="B214" s="85" t="str">
        <f t="shared" si="33"/>
        <v>H_63</v>
      </c>
      <c r="C214" s="68" t="s">
        <v>3456</v>
      </c>
      <c r="D214" s="69" t="str">
        <f t="shared" ca="1" si="31"/>
        <v>Autres transferts en capital aux autres administrations publiques locales</v>
      </c>
      <c r="E214" s="70">
        <f t="shared" si="36"/>
        <v>0</v>
      </c>
      <c r="F214" s="70">
        <f t="shared" si="36"/>
        <v>0</v>
      </c>
      <c r="G214" s="70">
        <f t="shared" si="36"/>
        <v>0</v>
      </c>
      <c r="H214" s="70">
        <f t="shared" si="36"/>
        <v>0</v>
      </c>
      <c r="I214" s="70">
        <f t="shared" si="36"/>
        <v>0</v>
      </c>
      <c r="J214" s="70">
        <f t="shared" si="36"/>
        <v>0</v>
      </c>
      <c r="K214" s="70">
        <f t="shared" si="36"/>
        <v>0</v>
      </c>
      <c r="L214" s="70">
        <f t="shared" si="36"/>
        <v>0</v>
      </c>
      <c r="M214" s="70">
        <f t="shared" si="36"/>
        <v>0</v>
      </c>
      <c r="N214" s="70">
        <f t="shared" ca="1" si="34"/>
        <v>0</v>
      </c>
    </row>
    <row r="215" spans="2:14" x14ac:dyDescent="0.2">
      <c r="B215" s="85" t="str">
        <f t="shared" si="33"/>
        <v>H_63</v>
      </c>
      <c r="C215" s="68" t="s">
        <v>202</v>
      </c>
      <c r="D215" s="69" t="str">
        <f t="shared" ca="1" si="31"/>
        <v>CPAS</v>
      </c>
      <c r="E215" s="70">
        <f t="shared" si="36"/>
        <v>0</v>
      </c>
      <c r="F215" s="70">
        <f t="shared" si="36"/>
        <v>12204.243760000001</v>
      </c>
      <c r="G215" s="70">
        <f t="shared" si="36"/>
        <v>0</v>
      </c>
      <c r="H215" s="70">
        <f t="shared" si="36"/>
        <v>14.992789999999999</v>
      </c>
      <c r="I215" s="70">
        <f t="shared" si="36"/>
        <v>9440.296049999999</v>
      </c>
      <c r="J215" s="70">
        <f t="shared" si="36"/>
        <v>3077.5328400000003</v>
      </c>
      <c r="K215" s="70">
        <f t="shared" si="36"/>
        <v>0</v>
      </c>
      <c r="L215" s="70">
        <f t="shared" si="36"/>
        <v>0</v>
      </c>
      <c r="M215" s="70">
        <f t="shared" si="36"/>
        <v>0</v>
      </c>
      <c r="N215" s="70">
        <f t="shared" ca="1" si="34"/>
        <v>24737.065439999998</v>
      </c>
    </row>
    <row r="216" spans="2:14" x14ac:dyDescent="0.2">
      <c r="B216" s="85" t="str">
        <f t="shared" si="33"/>
        <v>H_63</v>
      </c>
      <c r="C216" s="68" t="s">
        <v>203</v>
      </c>
      <c r="D216" s="69" t="str">
        <f t="shared" ca="1" si="31"/>
        <v>Intercommunales du secteur S.1313</v>
      </c>
      <c r="E216" s="70">
        <f t="shared" si="36"/>
        <v>0</v>
      </c>
      <c r="F216" s="70">
        <f t="shared" si="36"/>
        <v>15199.628210000003</v>
      </c>
      <c r="G216" s="70">
        <f t="shared" si="36"/>
        <v>0</v>
      </c>
      <c r="H216" s="70">
        <f t="shared" si="36"/>
        <v>24.390919999999998</v>
      </c>
      <c r="I216" s="70">
        <f t="shared" si="36"/>
        <v>48939.857489999995</v>
      </c>
      <c r="J216" s="70">
        <f t="shared" si="36"/>
        <v>216</v>
      </c>
      <c r="K216" s="70">
        <f t="shared" si="36"/>
        <v>0</v>
      </c>
      <c r="L216" s="70">
        <f t="shared" si="36"/>
        <v>0</v>
      </c>
      <c r="M216" s="70">
        <f t="shared" si="36"/>
        <v>0</v>
      </c>
      <c r="N216" s="70">
        <f t="shared" ca="1" si="34"/>
        <v>64379.876619999995</v>
      </c>
    </row>
    <row r="217" spans="2:14" x14ac:dyDescent="0.2">
      <c r="B217" s="85" t="str">
        <f t="shared" si="33"/>
        <v>H_63</v>
      </c>
      <c r="C217" s="68" t="s">
        <v>204</v>
      </c>
      <c r="D217" s="69" t="str">
        <f t="shared" ca="1" si="31"/>
        <v>Zones de secours</v>
      </c>
      <c r="E217" s="70">
        <f t="shared" si="36"/>
        <v>1383</v>
      </c>
      <c r="F217" s="70">
        <f t="shared" si="36"/>
        <v>0</v>
      </c>
      <c r="G217" s="70">
        <f t="shared" si="36"/>
        <v>0</v>
      </c>
      <c r="H217" s="70">
        <f t="shared" si="36"/>
        <v>0</v>
      </c>
      <c r="I217" s="70">
        <f t="shared" si="36"/>
        <v>0</v>
      </c>
      <c r="J217" s="70">
        <f t="shared" si="36"/>
        <v>0</v>
      </c>
      <c r="K217" s="70">
        <f t="shared" si="36"/>
        <v>0</v>
      </c>
      <c r="L217" s="70">
        <f t="shared" si="36"/>
        <v>0</v>
      </c>
      <c r="M217" s="70">
        <f t="shared" si="36"/>
        <v>0</v>
      </c>
      <c r="N217" s="70">
        <f t="shared" ca="1" si="34"/>
        <v>1383</v>
      </c>
    </row>
    <row r="218" spans="2:14" x14ac:dyDescent="0.2">
      <c r="B218" s="85" t="str">
        <f t="shared" si="33"/>
        <v>H_63</v>
      </c>
      <c r="C218" s="68" t="s">
        <v>205</v>
      </c>
      <c r="D218" s="69" t="str">
        <f t="shared" ca="1" si="31"/>
        <v>Autres pouvoirs locaux</v>
      </c>
      <c r="E218" s="70">
        <f t="shared" si="36"/>
        <v>0</v>
      </c>
      <c r="F218" s="70">
        <f t="shared" si="36"/>
        <v>24177.538690000001</v>
      </c>
      <c r="G218" s="70">
        <f t="shared" si="36"/>
        <v>0</v>
      </c>
      <c r="H218" s="70">
        <f t="shared" si="36"/>
        <v>0</v>
      </c>
      <c r="I218" s="70">
        <f t="shared" si="36"/>
        <v>153.46532000000002</v>
      </c>
      <c r="J218" s="70">
        <f t="shared" si="36"/>
        <v>21</v>
      </c>
      <c r="K218" s="70">
        <f t="shared" si="36"/>
        <v>0</v>
      </c>
      <c r="L218" s="70">
        <f t="shared" si="36"/>
        <v>0</v>
      </c>
      <c r="M218" s="70">
        <f t="shared" si="36"/>
        <v>0</v>
      </c>
      <c r="N218" s="70">
        <f t="shared" ca="1" si="34"/>
        <v>24352.004010000001</v>
      </c>
    </row>
    <row r="219" spans="2:14" x14ac:dyDescent="0.2">
      <c r="B219" s="76" t="str">
        <f t="shared" si="33"/>
        <v>H_6</v>
      </c>
      <c r="C219" s="64">
        <v>64</v>
      </c>
      <c r="D219" s="88" t="str">
        <f t="shared" ref="D219:D250" ca="1" si="37">IF(LEN($C219)&gt;=2,VLOOKUP("CE-"&amp;$C219,rngTranslationsCE,2,FALSE),IF(LEN($C219)=1,VLOOKUP("CE-"&amp;$C219&amp;$D$6,rngTranslationsCE,2,FALSE),""))</f>
        <v>Transferts en capital à l'enseignement autonome subsidié</v>
      </c>
      <c r="E219" s="66">
        <f t="shared" si="36"/>
        <v>-633</v>
      </c>
      <c r="F219" s="66">
        <f t="shared" si="36"/>
        <v>249182.00358999998</v>
      </c>
      <c r="G219" s="66">
        <f t="shared" si="36"/>
        <v>5122.1115599999976</v>
      </c>
      <c r="H219" s="66">
        <f t="shared" si="36"/>
        <v>684.90131999999994</v>
      </c>
      <c r="I219" s="66">
        <f t="shared" si="36"/>
        <v>0</v>
      </c>
      <c r="J219" s="66">
        <f t="shared" si="36"/>
        <v>100.45014999999998</v>
      </c>
      <c r="K219" s="66">
        <f t="shared" si="36"/>
        <v>0</v>
      </c>
      <c r="L219" s="66">
        <f t="shared" si="36"/>
        <v>1570</v>
      </c>
      <c r="M219" s="66">
        <f t="shared" si="36"/>
        <v>0</v>
      </c>
      <c r="N219" s="66">
        <f t="shared" ca="1" si="34"/>
        <v>256026.46661999996</v>
      </c>
    </row>
    <row r="220" spans="2:14" x14ac:dyDescent="0.2">
      <c r="B220" s="85" t="str">
        <f t="shared" si="33"/>
        <v>H_64</v>
      </c>
      <c r="C220" s="68" t="s">
        <v>207</v>
      </c>
      <c r="D220" s="69" t="str">
        <f t="shared" ca="1" si="37"/>
        <v>Aides à l'investissement</v>
      </c>
      <c r="E220" s="70">
        <f t="shared" si="36"/>
        <v>0</v>
      </c>
      <c r="F220" s="70">
        <f t="shared" si="36"/>
        <v>245681.03907999999</v>
      </c>
      <c r="G220" s="70">
        <f t="shared" si="36"/>
        <v>5053.1431399999974</v>
      </c>
      <c r="H220" s="70">
        <f t="shared" si="36"/>
        <v>652.84123999999997</v>
      </c>
      <c r="I220" s="70">
        <f t="shared" si="36"/>
        <v>0</v>
      </c>
      <c r="J220" s="70">
        <f t="shared" si="36"/>
        <v>100.45014999999998</v>
      </c>
      <c r="K220" s="70">
        <f t="shared" si="36"/>
        <v>0</v>
      </c>
      <c r="L220" s="70">
        <f t="shared" si="36"/>
        <v>1570</v>
      </c>
      <c r="M220" s="70">
        <f t="shared" si="36"/>
        <v>0</v>
      </c>
      <c r="N220" s="70">
        <f t="shared" ca="1" si="34"/>
        <v>253057.47360999999</v>
      </c>
    </row>
    <row r="221" spans="2:14" x14ac:dyDescent="0.2">
      <c r="B221" s="85" t="str">
        <f t="shared" si="33"/>
        <v>H_64</v>
      </c>
      <c r="C221" s="68" t="s">
        <v>208</v>
      </c>
      <c r="D221" s="69" t="str">
        <f t="shared" ca="1" si="37"/>
        <v>Autres transferts en capital</v>
      </c>
      <c r="E221" s="70">
        <f t="shared" si="36"/>
        <v>-633</v>
      </c>
      <c r="F221" s="70">
        <f t="shared" si="36"/>
        <v>3500.9645099999998</v>
      </c>
      <c r="G221" s="70">
        <f t="shared" si="36"/>
        <v>68.968419999999995</v>
      </c>
      <c r="H221" s="70">
        <f t="shared" si="36"/>
        <v>32.060079999999999</v>
      </c>
      <c r="I221" s="70">
        <f t="shared" si="36"/>
        <v>0</v>
      </c>
      <c r="J221" s="70">
        <f t="shared" si="36"/>
        <v>0</v>
      </c>
      <c r="K221" s="70">
        <f t="shared" si="36"/>
        <v>0</v>
      </c>
      <c r="L221" s="70">
        <f t="shared" si="36"/>
        <v>0</v>
      </c>
      <c r="M221" s="70">
        <f t="shared" si="36"/>
        <v>0</v>
      </c>
      <c r="N221" s="70">
        <f t="shared" ca="1" si="34"/>
        <v>2968.9930100000001</v>
      </c>
    </row>
    <row r="222" spans="2:14" ht="19.2" x14ac:dyDescent="0.2">
      <c r="B222" s="76" t="str">
        <f t="shared" si="33"/>
        <v>H_6</v>
      </c>
      <c r="C222" s="64">
        <v>65</v>
      </c>
      <c r="D222" s="88" t="str">
        <f t="shared" ca="1" si="37"/>
        <v>Transferts en capital à d'autres groupes institutionnels (pouvoir fédéral, communautés, régions, commissions communautaires)</v>
      </c>
      <c r="E222" s="66">
        <f t="shared" si="36"/>
        <v>61043</v>
      </c>
      <c r="F222" s="66">
        <f t="shared" si="36"/>
        <v>32743.721710000005</v>
      </c>
      <c r="G222" s="66">
        <f t="shared" si="36"/>
        <v>186.0728</v>
      </c>
      <c r="H222" s="66">
        <f t="shared" si="36"/>
        <v>0</v>
      </c>
      <c r="I222" s="66">
        <f t="shared" si="36"/>
        <v>8798.3674800000008</v>
      </c>
      <c r="J222" s="66">
        <f t="shared" si="36"/>
        <v>1534.8198</v>
      </c>
      <c r="K222" s="66">
        <f t="shared" si="36"/>
        <v>0</v>
      </c>
      <c r="L222" s="66">
        <f t="shared" si="36"/>
        <v>0</v>
      </c>
      <c r="M222" s="66">
        <f t="shared" si="36"/>
        <v>0</v>
      </c>
      <c r="N222" s="66">
        <f t="shared" ca="1" si="34"/>
        <v>104305.98179000001</v>
      </c>
    </row>
    <row r="223" spans="2:14" hidden="1" x14ac:dyDescent="0.2">
      <c r="B223" s="85" t="str">
        <f t="shared" si="33"/>
        <v>H_65</v>
      </c>
      <c r="C223" s="68" t="s">
        <v>952</v>
      </c>
      <c r="D223" s="69" t="str">
        <f t="shared" ca="1" si="37"/>
        <v>Transferts en capital aux commissions communautaires</v>
      </c>
      <c r="E223" s="70">
        <f t="shared" ref="E223:M232" si="38">_xlfn.IFNA(IF(LEN($C223)&gt;=4,VLOOKUP(E$6&amp;"-"&amp;$C223,rngDataP3aEXP,rngVLK3aEXP,FALSE),SUMIF($B:$B,"H_"&amp;$C223,E:E)),0)</f>
        <v>0</v>
      </c>
      <c r="F223" s="70">
        <f t="shared" si="38"/>
        <v>0</v>
      </c>
      <c r="G223" s="70">
        <f t="shared" si="38"/>
        <v>0</v>
      </c>
      <c r="H223" s="70">
        <f t="shared" si="38"/>
        <v>0</v>
      </c>
      <c r="I223" s="70">
        <f t="shared" si="38"/>
        <v>0</v>
      </c>
      <c r="J223" s="70">
        <f t="shared" si="38"/>
        <v>0</v>
      </c>
      <c r="K223" s="70">
        <f t="shared" si="38"/>
        <v>0</v>
      </c>
      <c r="L223" s="70">
        <f t="shared" si="38"/>
        <v>0</v>
      </c>
      <c r="M223" s="70">
        <f t="shared" si="38"/>
        <v>0</v>
      </c>
      <c r="N223" s="70">
        <f t="shared" ca="1" si="34"/>
        <v>0</v>
      </c>
    </row>
    <row r="224" spans="2:14" x14ac:dyDescent="0.2">
      <c r="B224" s="85" t="str">
        <f t="shared" si="33"/>
        <v>H_65</v>
      </c>
      <c r="C224" s="68" t="s">
        <v>210</v>
      </c>
      <c r="D224" s="69" t="str">
        <f t="shared" ca="1" si="37"/>
        <v>Commission communautaire française</v>
      </c>
      <c r="E224" s="70">
        <f t="shared" si="38"/>
        <v>0</v>
      </c>
      <c r="F224" s="70">
        <f t="shared" si="38"/>
        <v>0</v>
      </c>
      <c r="G224" s="70">
        <f t="shared" si="38"/>
        <v>186.0728</v>
      </c>
      <c r="H224" s="70">
        <f t="shared" si="38"/>
        <v>0</v>
      </c>
      <c r="I224" s="70">
        <f t="shared" si="38"/>
        <v>0</v>
      </c>
      <c r="J224" s="70">
        <f t="shared" si="38"/>
        <v>0</v>
      </c>
      <c r="K224" s="70">
        <f t="shared" si="38"/>
        <v>0</v>
      </c>
      <c r="L224" s="70">
        <f t="shared" si="38"/>
        <v>0</v>
      </c>
      <c r="M224" s="70">
        <f t="shared" si="38"/>
        <v>0</v>
      </c>
      <c r="N224" s="70">
        <f t="shared" ca="1" si="34"/>
        <v>186.0728</v>
      </c>
    </row>
    <row r="225" spans="2:14" x14ac:dyDescent="0.2">
      <c r="B225" s="85" t="str">
        <f t="shared" si="33"/>
        <v>H_65</v>
      </c>
      <c r="C225" s="68" t="s">
        <v>211</v>
      </c>
      <c r="D225" s="69" t="str">
        <f t="shared" ca="1" si="37"/>
        <v>Commission communautaire flamande</v>
      </c>
      <c r="E225" s="70">
        <f t="shared" si="38"/>
        <v>0</v>
      </c>
      <c r="F225" s="70">
        <f t="shared" si="38"/>
        <v>1149.2</v>
      </c>
      <c r="G225" s="70">
        <f t="shared" si="38"/>
        <v>0</v>
      </c>
      <c r="H225" s="70">
        <f t="shared" si="38"/>
        <v>0</v>
      </c>
      <c r="I225" s="70">
        <f t="shared" si="38"/>
        <v>0</v>
      </c>
      <c r="J225" s="70">
        <f t="shared" si="38"/>
        <v>0</v>
      </c>
      <c r="K225" s="70">
        <f t="shared" si="38"/>
        <v>0</v>
      </c>
      <c r="L225" s="70">
        <f t="shared" si="38"/>
        <v>0</v>
      </c>
      <c r="M225" s="70">
        <f t="shared" si="38"/>
        <v>0</v>
      </c>
      <c r="N225" s="70">
        <f t="shared" ca="1" si="34"/>
        <v>1149.2</v>
      </c>
    </row>
    <row r="226" spans="2:14" x14ac:dyDescent="0.2">
      <c r="B226" s="85" t="str">
        <f t="shared" si="33"/>
        <v>H_65</v>
      </c>
      <c r="C226" s="68" t="s">
        <v>212</v>
      </c>
      <c r="D226" s="69" t="str">
        <f t="shared" ca="1" si="37"/>
        <v>Commission communautaire commune</v>
      </c>
      <c r="E226" s="70">
        <f t="shared" si="38"/>
        <v>0</v>
      </c>
      <c r="F226" s="70">
        <f t="shared" si="38"/>
        <v>0</v>
      </c>
      <c r="G226" s="70">
        <f t="shared" si="38"/>
        <v>0</v>
      </c>
      <c r="H226" s="70">
        <f t="shared" si="38"/>
        <v>0</v>
      </c>
      <c r="I226" s="70">
        <f t="shared" si="38"/>
        <v>0</v>
      </c>
      <c r="J226" s="70">
        <f t="shared" si="38"/>
        <v>0</v>
      </c>
      <c r="K226" s="70">
        <f t="shared" si="38"/>
        <v>0</v>
      </c>
      <c r="L226" s="70">
        <f t="shared" si="38"/>
        <v>0</v>
      </c>
      <c r="M226" s="70">
        <f t="shared" si="38"/>
        <v>0</v>
      </c>
      <c r="N226" s="70">
        <f t="shared" ca="1" si="34"/>
        <v>0</v>
      </c>
    </row>
    <row r="227" spans="2:14" hidden="1" x14ac:dyDescent="0.2">
      <c r="B227" s="85" t="str">
        <f t="shared" si="33"/>
        <v>H_65</v>
      </c>
      <c r="C227" s="68" t="s">
        <v>953</v>
      </c>
      <c r="D227" s="69" t="str">
        <f t="shared" ca="1" si="37"/>
        <v xml:space="preserve">Transferts en capital aux communautés : dotations </v>
      </c>
      <c r="E227" s="70">
        <f t="shared" si="38"/>
        <v>0</v>
      </c>
      <c r="F227" s="70">
        <f t="shared" si="38"/>
        <v>0</v>
      </c>
      <c r="G227" s="70">
        <f t="shared" si="38"/>
        <v>0</v>
      </c>
      <c r="H227" s="70">
        <f t="shared" si="38"/>
        <v>0</v>
      </c>
      <c r="I227" s="70">
        <f t="shared" si="38"/>
        <v>0</v>
      </c>
      <c r="J227" s="70">
        <f t="shared" si="38"/>
        <v>0</v>
      </c>
      <c r="K227" s="70">
        <f t="shared" si="38"/>
        <v>0</v>
      </c>
      <c r="L227" s="70">
        <f t="shared" si="38"/>
        <v>0</v>
      </c>
      <c r="M227" s="70">
        <f t="shared" si="38"/>
        <v>0</v>
      </c>
      <c r="N227" s="70">
        <f t="shared" ca="1" si="34"/>
        <v>0</v>
      </c>
    </row>
    <row r="228" spans="2:14" ht="19.2" hidden="1" x14ac:dyDescent="0.2">
      <c r="B228" s="85" t="str">
        <f t="shared" si="33"/>
        <v>H_65</v>
      </c>
      <c r="C228" s="68" t="s">
        <v>954</v>
      </c>
      <c r="D228" s="69" t="str">
        <f t="shared" ca="1" si="37"/>
        <v>Transferts en capital aux communautés : parties attribuées d'impôts et de perceptions</v>
      </c>
      <c r="E228" s="70">
        <f t="shared" si="38"/>
        <v>0</v>
      </c>
      <c r="F228" s="70">
        <f t="shared" si="38"/>
        <v>0</v>
      </c>
      <c r="G228" s="70">
        <f t="shared" si="38"/>
        <v>0</v>
      </c>
      <c r="H228" s="70">
        <f t="shared" si="38"/>
        <v>0</v>
      </c>
      <c r="I228" s="70">
        <f t="shared" si="38"/>
        <v>0</v>
      </c>
      <c r="J228" s="70">
        <f t="shared" si="38"/>
        <v>0</v>
      </c>
      <c r="K228" s="70">
        <f t="shared" si="38"/>
        <v>0</v>
      </c>
      <c r="L228" s="70">
        <f t="shared" si="38"/>
        <v>0</v>
      </c>
      <c r="M228" s="70">
        <f t="shared" si="38"/>
        <v>0</v>
      </c>
      <c r="N228" s="70">
        <f t="shared" ca="1" si="34"/>
        <v>0</v>
      </c>
    </row>
    <row r="229" spans="2:14" hidden="1" x14ac:dyDescent="0.2">
      <c r="B229" s="85" t="str">
        <f t="shared" si="33"/>
        <v>H_65</v>
      </c>
      <c r="C229" s="68" t="s">
        <v>955</v>
      </c>
      <c r="D229" s="69" t="str">
        <f t="shared" ca="1" si="37"/>
        <v xml:space="preserve">Autres transferts en capital aux communautés  </v>
      </c>
      <c r="E229" s="70">
        <f t="shared" si="38"/>
        <v>0</v>
      </c>
      <c r="F229" s="70">
        <f t="shared" si="38"/>
        <v>0</v>
      </c>
      <c r="G229" s="70">
        <f t="shared" si="38"/>
        <v>0</v>
      </c>
      <c r="H229" s="70">
        <f t="shared" si="38"/>
        <v>0</v>
      </c>
      <c r="I229" s="70">
        <f t="shared" si="38"/>
        <v>0</v>
      </c>
      <c r="J229" s="70">
        <f t="shared" si="38"/>
        <v>0</v>
      </c>
      <c r="K229" s="70">
        <f t="shared" si="38"/>
        <v>0</v>
      </c>
      <c r="L229" s="70">
        <f t="shared" si="38"/>
        <v>0</v>
      </c>
      <c r="M229" s="70">
        <f t="shared" si="38"/>
        <v>0</v>
      </c>
      <c r="N229" s="70">
        <f t="shared" ca="1" si="34"/>
        <v>0</v>
      </c>
    </row>
    <row r="230" spans="2:14" x14ac:dyDescent="0.2">
      <c r="B230" s="85" t="str">
        <f t="shared" si="33"/>
        <v>H_65</v>
      </c>
      <c r="C230" s="68" t="s">
        <v>213</v>
      </c>
      <c r="D230" s="69" t="str">
        <f t="shared" ca="1" si="37"/>
        <v>Communauté française</v>
      </c>
      <c r="E230" s="70">
        <f t="shared" si="38"/>
        <v>0</v>
      </c>
      <c r="F230" s="70">
        <f t="shared" si="38"/>
        <v>0</v>
      </c>
      <c r="G230" s="70">
        <f t="shared" si="38"/>
        <v>0</v>
      </c>
      <c r="H230" s="70">
        <f t="shared" si="38"/>
        <v>0</v>
      </c>
      <c r="I230" s="70">
        <f t="shared" si="38"/>
        <v>8798.3674800000008</v>
      </c>
      <c r="J230" s="70">
        <f t="shared" si="38"/>
        <v>1050.93445</v>
      </c>
      <c r="K230" s="70">
        <f t="shared" si="38"/>
        <v>0</v>
      </c>
      <c r="L230" s="70">
        <f t="shared" si="38"/>
        <v>0</v>
      </c>
      <c r="M230" s="70">
        <f t="shared" si="38"/>
        <v>0</v>
      </c>
      <c r="N230" s="70">
        <f t="shared" ca="1" si="34"/>
        <v>9849.3019300000014</v>
      </c>
    </row>
    <row r="231" spans="2:14" x14ac:dyDescent="0.2">
      <c r="B231" s="85" t="str">
        <f t="shared" si="33"/>
        <v>H_65</v>
      </c>
      <c r="C231" s="68" t="s">
        <v>214</v>
      </c>
      <c r="D231" s="69" t="str">
        <f t="shared" ca="1" si="37"/>
        <v>Communauté flamande</v>
      </c>
      <c r="E231" s="70">
        <f t="shared" si="38"/>
        <v>0</v>
      </c>
      <c r="F231" s="70">
        <f t="shared" si="38"/>
        <v>0</v>
      </c>
      <c r="G231" s="70">
        <f t="shared" si="38"/>
        <v>0</v>
      </c>
      <c r="H231" s="70">
        <f t="shared" si="38"/>
        <v>0</v>
      </c>
      <c r="I231" s="70">
        <f t="shared" si="38"/>
        <v>0</v>
      </c>
      <c r="J231" s="70">
        <f t="shared" si="38"/>
        <v>333.88534999999996</v>
      </c>
      <c r="K231" s="70">
        <f t="shared" si="38"/>
        <v>0</v>
      </c>
      <c r="L231" s="70">
        <f t="shared" si="38"/>
        <v>0</v>
      </c>
      <c r="M231" s="70">
        <f t="shared" si="38"/>
        <v>0</v>
      </c>
      <c r="N231" s="70">
        <f t="shared" ca="1" si="34"/>
        <v>333.88534999999996</v>
      </c>
    </row>
    <row r="232" spans="2:14" x14ac:dyDescent="0.2">
      <c r="B232" s="85" t="str">
        <f t="shared" si="33"/>
        <v>H_65</v>
      </c>
      <c r="C232" s="68" t="s">
        <v>215</v>
      </c>
      <c r="D232" s="69" t="str">
        <f t="shared" ca="1" si="37"/>
        <v>Communauté germanophone</v>
      </c>
      <c r="E232" s="70">
        <f t="shared" si="38"/>
        <v>0</v>
      </c>
      <c r="F232" s="70">
        <f t="shared" si="38"/>
        <v>0</v>
      </c>
      <c r="G232" s="70">
        <f t="shared" si="38"/>
        <v>0</v>
      </c>
      <c r="H232" s="70">
        <f t="shared" si="38"/>
        <v>0</v>
      </c>
      <c r="I232" s="70">
        <f t="shared" si="38"/>
        <v>0</v>
      </c>
      <c r="J232" s="70">
        <f t="shared" si="38"/>
        <v>0</v>
      </c>
      <c r="K232" s="70">
        <f t="shared" si="38"/>
        <v>0</v>
      </c>
      <c r="L232" s="70">
        <f t="shared" si="38"/>
        <v>0</v>
      </c>
      <c r="M232" s="70">
        <f t="shared" si="38"/>
        <v>0</v>
      </c>
      <c r="N232" s="70">
        <f t="shared" ca="1" si="34"/>
        <v>0</v>
      </c>
    </row>
    <row r="233" spans="2:14" hidden="1" x14ac:dyDescent="0.2">
      <c r="B233" s="85" t="str">
        <f t="shared" si="33"/>
        <v>H_65</v>
      </c>
      <c r="C233" s="68" t="s">
        <v>957</v>
      </c>
      <c r="D233" s="69" t="str">
        <f t="shared" ca="1" si="37"/>
        <v>Transferts en capital aux régions : dotations</v>
      </c>
      <c r="E233" s="70">
        <f t="shared" ref="E233:M239" si="39">_xlfn.IFNA(IF(LEN($C233)&gt;=4,VLOOKUP(E$6&amp;"-"&amp;$C233,rngDataP3aEXP,rngVLK3aEXP,FALSE),SUMIF($B:$B,"H_"&amp;$C233,E:E)),0)</f>
        <v>0</v>
      </c>
      <c r="F233" s="70">
        <f t="shared" si="39"/>
        <v>0</v>
      </c>
      <c r="G233" s="70">
        <f t="shared" si="39"/>
        <v>0</v>
      </c>
      <c r="H233" s="70">
        <f t="shared" si="39"/>
        <v>0</v>
      </c>
      <c r="I233" s="70">
        <f t="shared" si="39"/>
        <v>0</v>
      </c>
      <c r="J233" s="70">
        <f t="shared" si="39"/>
        <v>0</v>
      </c>
      <c r="K233" s="70">
        <f t="shared" si="39"/>
        <v>0</v>
      </c>
      <c r="L233" s="70">
        <f t="shared" si="39"/>
        <v>0</v>
      </c>
      <c r="M233" s="70">
        <f t="shared" si="39"/>
        <v>0</v>
      </c>
      <c r="N233" s="70">
        <f t="shared" ca="1" si="34"/>
        <v>0</v>
      </c>
    </row>
    <row r="234" spans="2:14" hidden="1" x14ac:dyDescent="0.2">
      <c r="B234" s="85" t="str">
        <f t="shared" si="33"/>
        <v>H_65</v>
      </c>
      <c r="C234" s="68" t="s">
        <v>958</v>
      </c>
      <c r="D234" s="69" t="str">
        <f t="shared" ca="1" si="37"/>
        <v>Transferts en capital aux régions : parties attribuées d'impôts et de perceptions</v>
      </c>
      <c r="E234" s="70">
        <f t="shared" si="39"/>
        <v>0</v>
      </c>
      <c r="F234" s="70">
        <f t="shared" si="39"/>
        <v>0</v>
      </c>
      <c r="G234" s="70">
        <f t="shared" si="39"/>
        <v>0</v>
      </c>
      <c r="H234" s="70">
        <f t="shared" si="39"/>
        <v>0</v>
      </c>
      <c r="I234" s="70">
        <f t="shared" si="39"/>
        <v>0</v>
      </c>
      <c r="J234" s="70">
        <f t="shared" si="39"/>
        <v>0</v>
      </c>
      <c r="K234" s="70">
        <f t="shared" si="39"/>
        <v>0</v>
      </c>
      <c r="L234" s="70">
        <f t="shared" si="39"/>
        <v>0</v>
      </c>
      <c r="M234" s="70">
        <f t="shared" si="39"/>
        <v>0</v>
      </c>
      <c r="N234" s="70">
        <f t="shared" ca="1" si="34"/>
        <v>0</v>
      </c>
    </row>
    <row r="235" spans="2:14" hidden="1" x14ac:dyDescent="0.2">
      <c r="B235" s="85" t="str">
        <f t="shared" si="33"/>
        <v>H_65</v>
      </c>
      <c r="C235" s="68" t="s">
        <v>959</v>
      </c>
      <c r="D235" s="69" t="str">
        <f t="shared" ca="1" si="37"/>
        <v xml:space="preserve">Autres transferts en capital aux régions  </v>
      </c>
      <c r="E235" s="70">
        <f t="shared" si="39"/>
        <v>0</v>
      </c>
      <c r="F235" s="70">
        <f t="shared" si="39"/>
        <v>0</v>
      </c>
      <c r="G235" s="70">
        <f t="shared" si="39"/>
        <v>0</v>
      </c>
      <c r="H235" s="70">
        <f t="shared" si="39"/>
        <v>0</v>
      </c>
      <c r="I235" s="70">
        <f t="shared" si="39"/>
        <v>0</v>
      </c>
      <c r="J235" s="70">
        <f t="shared" si="39"/>
        <v>0</v>
      </c>
      <c r="K235" s="70">
        <f t="shared" si="39"/>
        <v>0</v>
      </c>
      <c r="L235" s="70">
        <f t="shared" si="39"/>
        <v>0</v>
      </c>
      <c r="M235" s="70">
        <f t="shared" si="39"/>
        <v>0</v>
      </c>
      <c r="N235" s="70">
        <f t="shared" ca="1" si="34"/>
        <v>0</v>
      </c>
    </row>
    <row r="236" spans="2:14" x14ac:dyDescent="0.2">
      <c r="B236" s="85" t="str">
        <f t="shared" si="33"/>
        <v>H_65</v>
      </c>
      <c r="C236" s="68" t="s">
        <v>216</v>
      </c>
      <c r="D236" s="69" t="str">
        <f t="shared" ca="1" si="37"/>
        <v>Région wallonne</v>
      </c>
      <c r="E236" s="70">
        <f t="shared" si="39"/>
        <v>0</v>
      </c>
      <c r="F236" s="70">
        <f t="shared" si="39"/>
        <v>0</v>
      </c>
      <c r="G236" s="70">
        <f t="shared" si="39"/>
        <v>0</v>
      </c>
      <c r="H236" s="70">
        <f t="shared" si="39"/>
        <v>0</v>
      </c>
      <c r="I236" s="70">
        <f t="shared" si="39"/>
        <v>0</v>
      </c>
      <c r="J236" s="70">
        <f t="shared" si="39"/>
        <v>0</v>
      </c>
      <c r="K236" s="70">
        <f t="shared" si="39"/>
        <v>0</v>
      </c>
      <c r="L236" s="70">
        <f t="shared" si="39"/>
        <v>0</v>
      </c>
      <c r="M236" s="70">
        <f t="shared" si="39"/>
        <v>0</v>
      </c>
      <c r="N236" s="70">
        <f t="shared" ca="1" si="34"/>
        <v>0</v>
      </c>
    </row>
    <row r="237" spans="2:14" x14ac:dyDescent="0.2">
      <c r="B237" s="85" t="str">
        <f t="shared" si="33"/>
        <v>H_65</v>
      </c>
      <c r="C237" s="68" t="s">
        <v>217</v>
      </c>
      <c r="D237" s="69" t="str">
        <f t="shared" ca="1" si="37"/>
        <v>Région de Bruxelles-Capitale</v>
      </c>
      <c r="E237" s="70">
        <f t="shared" si="39"/>
        <v>61043</v>
      </c>
      <c r="F237" s="70">
        <f t="shared" si="39"/>
        <v>28883.253420000005</v>
      </c>
      <c r="G237" s="70">
        <f t="shared" si="39"/>
        <v>0</v>
      </c>
      <c r="H237" s="70">
        <f t="shared" si="39"/>
        <v>0</v>
      </c>
      <c r="I237" s="70">
        <f t="shared" si="39"/>
        <v>0</v>
      </c>
      <c r="J237" s="70">
        <f t="shared" si="39"/>
        <v>0</v>
      </c>
      <c r="K237" s="70">
        <f t="shared" si="39"/>
        <v>0</v>
      </c>
      <c r="L237" s="70">
        <f t="shared" si="39"/>
        <v>0</v>
      </c>
      <c r="M237" s="70">
        <f t="shared" si="39"/>
        <v>0</v>
      </c>
      <c r="N237" s="70">
        <f t="shared" ca="1" si="34"/>
        <v>89926.253420000008</v>
      </c>
    </row>
    <row r="238" spans="2:14" x14ac:dyDescent="0.2">
      <c r="B238" s="85" t="str">
        <f t="shared" si="33"/>
        <v>H_65</v>
      </c>
      <c r="C238" s="68" t="s">
        <v>218</v>
      </c>
      <c r="D238" s="69" t="str">
        <f t="shared" ca="1" si="37"/>
        <v>Pouvoir fédéral</v>
      </c>
      <c r="E238" s="70">
        <f t="shared" si="39"/>
        <v>0</v>
      </c>
      <c r="F238" s="70">
        <f t="shared" si="39"/>
        <v>2711.26829</v>
      </c>
      <c r="G238" s="70">
        <f t="shared" si="39"/>
        <v>0</v>
      </c>
      <c r="H238" s="70">
        <f t="shared" si="39"/>
        <v>0</v>
      </c>
      <c r="I238" s="70">
        <f t="shared" si="39"/>
        <v>0</v>
      </c>
      <c r="J238" s="70">
        <f t="shared" si="39"/>
        <v>150</v>
      </c>
      <c r="K238" s="70">
        <f t="shared" si="39"/>
        <v>0</v>
      </c>
      <c r="L238" s="70">
        <f t="shared" si="39"/>
        <v>0</v>
      </c>
      <c r="M238" s="70">
        <f t="shared" si="39"/>
        <v>0</v>
      </c>
      <c r="N238" s="70">
        <f t="shared" ca="1" si="34"/>
        <v>2861.26829</v>
      </c>
    </row>
    <row r="239" spans="2:14" x14ac:dyDescent="0.2">
      <c r="B239" s="85" t="str">
        <f t="shared" si="33"/>
        <v>H_65</v>
      </c>
      <c r="C239" s="68" t="s">
        <v>219</v>
      </c>
      <c r="D239" s="69" t="str">
        <f t="shared" ca="1" si="37"/>
        <v>Unités interrégionales</v>
      </c>
      <c r="E239" s="70">
        <f t="shared" si="39"/>
        <v>0</v>
      </c>
      <c r="F239" s="70">
        <f t="shared" si="39"/>
        <v>0</v>
      </c>
      <c r="G239" s="70">
        <f t="shared" si="39"/>
        <v>0</v>
      </c>
      <c r="H239" s="70">
        <f t="shared" si="39"/>
        <v>0</v>
      </c>
      <c r="I239" s="70">
        <f t="shared" si="39"/>
        <v>0</v>
      </c>
      <c r="J239" s="70">
        <f t="shared" si="39"/>
        <v>0</v>
      </c>
      <c r="K239" s="70">
        <f t="shared" si="39"/>
        <v>0</v>
      </c>
      <c r="L239" s="70">
        <f t="shared" si="39"/>
        <v>0</v>
      </c>
      <c r="M239" s="70">
        <f t="shared" si="39"/>
        <v>0</v>
      </c>
      <c r="N239" s="70">
        <f t="shared" ca="1" si="34"/>
        <v>0</v>
      </c>
    </row>
    <row r="240" spans="2:14" x14ac:dyDescent="0.2">
      <c r="B240" s="55" t="str">
        <f t="shared" si="33"/>
        <v/>
      </c>
      <c r="C240" s="90"/>
      <c r="D240" s="57" t="str">
        <f t="shared" si="37"/>
        <v/>
      </c>
      <c r="E240" s="57"/>
      <c r="F240" s="57"/>
      <c r="G240" s="57"/>
      <c r="H240" s="57"/>
      <c r="I240" s="57"/>
      <c r="J240" s="57"/>
      <c r="K240" s="57"/>
      <c r="L240" s="57"/>
      <c r="M240" s="57"/>
      <c r="N240" s="57" t="str">
        <f t="shared" si="34"/>
        <v/>
      </c>
    </row>
    <row r="241" spans="2:14" s="78" customFormat="1" x14ac:dyDescent="0.25">
      <c r="B241" s="76" t="str">
        <f t="shared" si="33"/>
        <v>H_</v>
      </c>
      <c r="C241" s="61">
        <v>7</v>
      </c>
      <c r="D241" s="62" t="str">
        <f t="shared" ca="1" si="37"/>
        <v xml:space="preserve">INVESTISSEMENTS </v>
      </c>
      <c r="E241" s="63">
        <f t="shared" ref="E241:M250" si="40">_xlfn.IFNA(IF(LEN($C241)&gt;=4,VLOOKUP(E$6&amp;"-"&amp;$C241,rngDataP3aEXP,rngVLK3aEXP,FALSE),SUMIF($B:$B,"H_"&amp;$C241,E:E)),0)</f>
        <v>2709414</v>
      </c>
      <c r="F241" s="63">
        <f t="shared" si="40"/>
        <v>2442665.6842999998</v>
      </c>
      <c r="G241" s="63">
        <f t="shared" si="40"/>
        <v>304426.89541999996</v>
      </c>
      <c r="H241" s="63">
        <f t="shared" si="40"/>
        <v>7191.4443599999995</v>
      </c>
      <c r="I241" s="63">
        <f t="shared" si="40"/>
        <v>669601.48681170004</v>
      </c>
      <c r="J241" s="63">
        <f t="shared" si="40"/>
        <v>816093.3475400001</v>
      </c>
      <c r="K241" s="63">
        <f t="shared" si="40"/>
        <v>33289</v>
      </c>
      <c r="L241" s="63">
        <f t="shared" si="40"/>
        <v>41573.995070000004</v>
      </c>
      <c r="M241" s="63">
        <f t="shared" si="40"/>
        <v>5387</v>
      </c>
      <c r="N241" s="63">
        <f t="shared" ca="1" si="34"/>
        <v>7029642.8535017008</v>
      </c>
    </row>
    <row r="242" spans="2:14" x14ac:dyDescent="0.2">
      <c r="B242" s="76" t="str">
        <f t="shared" si="33"/>
        <v>H_7</v>
      </c>
      <c r="C242" s="64">
        <v>71</v>
      </c>
      <c r="D242" s="88" t="str">
        <f t="shared" ca="1" si="37"/>
        <v>Achats de terrains et de bâtiments dans le pays</v>
      </c>
      <c r="E242" s="66">
        <f t="shared" si="40"/>
        <v>335821</v>
      </c>
      <c r="F242" s="66">
        <f t="shared" si="40"/>
        <v>327371.27087000001</v>
      </c>
      <c r="G242" s="66">
        <f t="shared" si="40"/>
        <v>12199.228879999999</v>
      </c>
      <c r="H242" s="66">
        <f t="shared" si="40"/>
        <v>1902.3530500000002</v>
      </c>
      <c r="I242" s="66">
        <f t="shared" si="40"/>
        <v>26856.371179999998</v>
      </c>
      <c r="J242" s="66">
        <f t="shared" si="40"/>
        <v>64177.928140000004</v>
      </c>
      <c r="K242" s="66">
        <f t="shared" si="40"/>
        <v>0</v>
      </c>
      <c r="L242" s="66">
        <f t="shared" si="40"/>
        <v>0</v>
      </c>
      <c r="M242" s="66">
        <f t="shared" si="40"/>
        <v>4348</v>
      </c>
      <c r="N242" s="66">
        <f t="shared" ca="1" si="34"/>
        <v>772676.15211999998</v>
      </c>
    </row>
    <row r="243" spans="2:14" x14ac:dyDescent="0.2">
      <c r="B243" s="85" t="str">
        <f t="shared" si="33"/>
        <v>H_71</v>
      </c>
      <c r="C243" s="68" t="s">
        <v>222</v>
      </c>
      <c r="D243" s="69" t="str">
        <f t="shared" ca="1" si="37"/>
        <v>Achats de terrains à l'intérieur du secteur des administrations publiques</v>
      </c>
      <c r="E243" s="70">
        <f t="shared" si="40"/>
        <v>0</v>
      </c>
      <c r="F243" s="70">
        <f t="shared" si="40"/>
        <v>22538.906770000001</v>
      </c>
      <c r="G243" s="70">
        <f t="shared" si="40"/>
        <v>12124.940199999999</v>
      </c>
      <c r="H243" s="70">
        <f t="shared" si="40"/>
        <v>0</v>
      </c>
      <c r="I243" s="70">
        <f t="shared" si="40"/>
        <v>753.47092999999995</v>
      </c>
      <c r="J243" s="70">
        <f t="shared" si="40"/>
        <v>31925.261880000002</v>
      </c>
      <c r="K243" s="70">
        <f t="shared" si="40"/>
        <v>0</v>
      </c>
      <c r="L243" s="70">
        <f t="shared" si="40"/>
        <v>0</v>
      </c>
      <c r="M243" s="70">
        <f t="shared" si="40"/>
        <v>0</v>
      </c>
      <c r="N243" s="70">
        <f t="shared" ca="1" si="34"/>
        <v>67342.57978</v>
      </c>
    </row>
    <row r="244" spans="2:14" ht="19.2" x14ac:dyDescent="0.2">
      <c r="B244" s="85" t="str">
        <f t="shared" si="33"/>
        <v>H_71</v>
      </c>
      <c r="C244" s="68" t="s">
        <v>223</v>
      </c>
      <c r="D244" s="69" t="str">
        <f t="shared" ca="1" si="37"/>
        <v>Achats de terrains dans d'autres secteurs que le secteur des administrations publiques</v>
      </c>
      <c r="E244" s="70">
        <f t="shared" si="40"/>
        <v>8484</v>
      </c>
      <c r="F244" s="70">
        <f t="shared" si="40"/>
        <v>133711.36410000001</v>
      </c>
      <c r="G244" s="70">
        <f t="shared" si="40"/>
        <v>74.288679999999999</v>
      </c>
      <c r="H244" s="70">
        <f t="shared" si="40"/>
        <v>1582.2203200000001</v>
      </c>
      <c r="I244" s="70">
        <f t="shared" si="40"/>
        <v>10353.638589999999</v>
      </c>
      <c r="J244" s="70">
        <f t="shared" si="40"/>
        <v>2861.3352900000004</v>
      </c>
      <c r="K244" s="70">
        <f t="shared" si="40"/>
        <v>0</v>
      </c>
      <c r="L244" s="70">
        <f t="shared" si="40"/>
        <v>0</v>
      </c>
      <c r="M244" s="70">
        <f t="shared" si="40"/>
        <v>0</v>
      </c>
      <c r="N244" s="70">
        <f t="shared" ca="1" si="34"/>
        <v>157066.84697999997</v>
      </c>
    </row>
    <row r="245" spans="2:14" ht="19.2" x14ac:dyDescent="0.2">
      <c r="B245" s="85" t="str">
        <f t="shared" si="33"/>
        <v>H_71</v>
      </c>
      <c r="C245" s="68" t="s">
        <v>224</v>
      </c>
      <c r="D245" s="69" t="str">
        <f t="shared" ca="1" si="37"/>
        <v>Achats d'ouvrages existants en matière de travaux routiers et hydrauliques à l'intérieur du secteur des administrations publiques</v>
      </c>
      <c r="E245" s="70">
        <f t="shared" si="40"/>
        <v>0</v>
      </c>
      <c r="F245" s="70">
        <f t="shared" si="40"/>
        <v>19026</v>
      </c>
      <c r="G245" s="70">
        <f t="shared" si="40"/>
        <v>0</v>
      </c>
      <c r="H245" s="70">
        <f t="shared" si="40"/>
        <v>0</v>
      </c>
      <c r="I245" s="70">
        <f t="shared" si="40"/>
        <v>0</v>
      </c>
      <c r="J245" s="70">
        <f t="shared" si="40"/>
        <v>0</v>
      </c>
      <c r="K245" s="70">
        <f t="shared" si="40"/>
        <v>0</v>
      </c>
      <c r="L245" s="70">
        <f t="shared" si="40"/>
        <v>0</v>
      </c>
      <c r="M245" s="70">
        <f t="shared" si="40"/>
        <v>0</v>
      </c>
      <c r="N245" s="70">
        <f t="shared" ca="1" si="34"/>
        <v>19026</v>
      </c>
    </row>
    <row r="246" spans="2:14" ht="19.2" x14ac:dyDescent="0.2">
      <c r="B246" s="85" t="str">
        <f t="shared" si="33"/>
        <v>H_71</v>
      </c>
      <c r="C246" s="68" t="s">
        <v>225</v>
      </c>
      <c r="D246" s="69" t="str">
        <f t="shared" ca="1" si="37"/>
        <v>Achats d'ouvrages existants en matière de travaux routiers et hydrauliques dans d'autres secteurs que le secteur des administrations publiques</v>
      </c>
      <c r="E246" s="70">
        <f t="shared" si="40"/>
        <v>0</v>
      </c>
      <c r="F246" s="70">
        <f t="shared" si="40"/>
        <v>0</v>
      </c>
      <c r="G246" s="70">
        <f t="shared" si="40"/>
        <v>0</v>
      </c>
      <c r="H246" s="70">
        <f t="shared" si="40"/>
        <v>0</v>
      </c>
      <c r="I246" s="70">
        <f t="shared" si="40"/>
        <v>0</v>
      </c>
      <c r="J246" s="70">
        <f t="shared" si="40"/>
        <v>0</v>
      </c>
      <c r="K246" s="70">
        <f t="shared" si="40"/>
        <v>0</v>
      </c>
      <c r="L246" s="70">
        <f t="shared" si="40"/>
        <v>0</v>
      </c>
      <c r="M246" s="70">
        <f t="shared" si="40"/>
        <v>0</v>
      </c>
      <c r="N246" s="70">
        <f t="shared" ca="1" si="34"/>
        <v>0</v>
      </c>
    </row>
    <row r="247" spans="2:14" ht="19.2" x14ac:dyDescent="0.2">
      <c r="B247" s="85" t="str">
        <f t="shared" si="33"/>
        <v>H_71</v>
      </c>
      <c r="C247" s="68" t="s">
        <v>226</v>
      </c>
      <c r="D247" s="69" t="str">
        <f t="shared" ca="1" si="37"/>
        <v>Achats de bâtiments existants à l'intérieur du secteur des administrations publiques</v>
      </c>
      <c r="E247" s="70">
        <f t="shared" si="40"/>
        <v>0</v>
      </c>
      <c r="F247" s="70">
        <f t="shared" si="40"/>
        <v>59965</v>
      </c>
      <c r="G247" s="70">
        <f t="shared" si="40"/>
        <v>0</v>
      </c>
      <c r="H247" s="70">
        <f t="shared" si="40"/>
        <v>0</v>
      </c>
      <c r="I247" s="70">
        <f t="shared" si="40"/>
        <v>3045.4550800000002</v>
      </c>
      <c r="J247" s="70">
        <f t="shared" si="40"/>
        <v>0</v>
      </c>
      <c r="K247" s="70">
        <f t="shared" si="40"/>
        <v>0</v>
      </c>
      <c r="L247" s="70">
        <f t="shared" si="40"/>
        <v>0</v>
      </c>
      <c r="M247" s="70">
        <f t="shared" si="40"/>
        <v>4348</v>
      </c>
      <c r="N247" s="70">
        <f t="shared" ca="1" si="34"/>
        <v>67358.45508</v>
      </c>
    </row>
    <row r="248" spans="2:14" ht="19.2" x14ac:dyDescent="0.2">
      <c r="B248" s="85" t="str">
        <f t="shared" si="33"/>
        <v>H_71</v>
      </c>
      <c r="C248" s="68" t="s">
        <v>227</v>
      </c>
      <c r="D248" s="69" t="str">
        <f t="shared" ca="1" si="37"/>
        <v>Achats de bâtiments existants dans d'autres secteurs que le secteur des administrations publiques</v>
      </c>
      <c r="E248" s="70">
        <f t="shared" si="40"/>
        <v>327337</v>
      </c>
      <c r="F248" s="70">
        <f t="shared" si="40"/>
        <v>92130</v>
      </c>
      <c r="G248" s="70">
        <f t="shared" si="40"/>
        <v>0</v>
      </c>
      <c r="H248" s="70">
        <f t="shared" si="40"/>
        <v>320.13272999999998</v>
      </c>
      <c r="I248" s="70">
        <f t="shared" si="40"/>
        <v>12703.80658</v>
      </c>
      <c r="J248" s="70">
        <f t="shared" si="40"/>
        <v>29391.330969999999</v>
      </c>
      <c r="K248" s="70">
        <f t="shared" si="40"/>
        <v>0</v>
      </c>
      <c r="L248" s="70">
        <f t="shared" si="40"/>
        <v>0</v>
      </c>
      <c r="M248" s="70">
        <f t="shared" si="40"/>
        <v>0</v>
      </c>
      <c r="N248" s="70">
        <f t="shared" ca="1" si="34"/>
        <v>461882.27028</v>
      </c>
    </row>
    <row r="249" spans="2:14" x14ac:dyDescent="0.2">
      <c r="B249" s="103" t="str">
        <f t="shared" si="33"/>
        <v>H_7</v>
      </c>
      <c r="C249" s="64">
        <v>72</v>
      </c>
      <c r="D249" s="88" t="str">
        <f t="shared" ca="1" si="37"/>
        <v>Constructions de bâtiments</v>
      </c>
      <c r="E249" s="66">
        <f t="shared" si="40"/>
        <v>212831</v>
      </c>
      <c r="F249" s="66">
        <f t="shared" si="40"/>
        <v>404052.64741999999</v>
      </c>
      <c r="G249" s="66">
        <f t="shared" si="40"/>
        <v>172766.32394289997</v>
      </c>
      <c r="H249" s="66">
        <f t="shared" si="40"/>
        <v>1673.7667300000001</v>
      </c>
      <c r="I249" s="66">
        <f t="shared" si="40"/>
        <v>53331.624430000003</v>
      </c>
      <c r="J249" s="66">
        <f t="shared" si="40"/>
        <v>121812.26973</v>
      </c>
      <c r="K249" s="66">
        <f t="shared" si="40"/>
        <v>29293</v>
      </c>
      <c r="L249" s="66">
        <f t="shared" si="40"/>
        <v>40413.467080000002</v>
      </c>
      <c r="M249" s="66">
        <f t="shared" si="40"/>
        <v>337</v>
      </c>
      <c r="N249" s="66">
        <f t="shared" ca="1" si="34"/>
        <v>1036511.0993328999</v>
      </c>
    </row>
    <row r="250" spans="2:14" x14ac:dyDescent="0.2">
      <c r="B250" s="103" t="str">
        <f t="shared" si="33"/>
        <v>H_72</v>
      </c>
      <c r="C250" s="68" t="s">
        <v>229</v>
      </c>
      <c r="D250" s="69" t="str">
        <f t="shared" ca="1" si="37"/>
        <v>Constructions de bâtiments</v>
      </c>
      <c r="E250" s="70">
        <f t="shared" si="40"/>
        <v>212296</v>
      </c>
      <c r="F250" s="70">
        <f t="shared" si="40"/>
        <v>403757.64741999999</v>
      </c>
      <c r="G250" s="70">
        <f t="shared" si="40"/>
        <v>172766.32394289997</v>
      </c>
      <c r="H250" s="70">
        <f t="shared" si="40"/>
        <v>1673.7667300000001</v>
      </c>
      <c r="I250" s="70">
        <f t="shared" si="40"/>
        <v>53323.536910000003</v>
      </c>
      <c r="J250" s="70">
        <f t="shared" si="40"/>
        <v>121812.26973</v>
      </c>
      <c r="K250" s="70">
        <f t="shared" si="40"/>
        <v>29293</v>
      </c>
      <c r="L250" s="70">
        <f t="shared" si="40"/>
        <v>40413.467080000002</v>
      </c>
      <c r="M250" s="70">
        <f t="shared" si="40"/>
        <v>337</v>
      </c>
      <c r="N250" s="70">
        <f t="shared" ca="1" si="34"/>
        <v>1035673.0118129001</v>
      </c>
    </row>
    <row r="251" spans="2:14" x14ac:dyDescent="0.2">
      <c r="B251" s="103" t="str">
        <f t="shared" si="33"/>
        <v>H_72</v>
      </c>
      <c r="C251" s="68" t="s">
        <v>916</v>
      </c>
      <c r="D251" s="69" t="str">
        <f t="shared" ref="D251:D282" ca="1" si="41">IF(LEN($C251)&gt;=2,VLOOKUP("CE-"&amp;$C251,rngTranslationsCE,2,FALSE),IF(LEN($C251)=1,VLOOKUP("CE-"&amp;$C251&amp;$D$6,rngTranslationsCE,2,FALSE),""))</f>
        <v>Travaux immobiliers réalisés en régie propre</v>
      </c>
      <c r="E251" s="70">
        <f t="shared" ref="E251:M260" si="42">_xlfn.IFNA(IF(LEN($C251)&gt;=4,VLOOKUP(E$6&amp;"-"&amp;$C251,rngDataP3aEXP,rngVLK3aEXP,FALSE),SUMIF($B:$B,"H_"&amp;$C251,E:E)),0)</f>
        <v>535</v>
      </c>
      <c r="F251" s="70">
        <f t="shared" si="42"/>
        <v>295</v>
      </c>
      <c r="G251" s="70">
        <f t="shared" si="42"/>
        <v>0</v>
      </c>
      <c r="H251" s="70">
        <f t="shared" si="42"/>
        <v>0</v>
      </c>
      <c r="I251" s="70">
        <f t="shared" si="42"/>
        <v>8.0875199999999996</v>
      </c>
      <c r="J251" s="70">
        <f t="shared" si="42"/>
        <v>0</v>
      </c>
      <c r="K251" s="70">
        <f t="shared" si="42"/>
        <v>0</v>
      </c>
      <c r="L251" s="70">
        <f t="shared" si="42"/>
        <v>0</v>
      </c>
      <c r="M251" s="70">
        <f t="shared" si="42"/>
        <v>0</v>
      </c>
      <c r="N251" s="70">
        <f t="shared" ca="1" si="34"/>
        <v>838.08752000000004</v>
      </c>
    </row>
    <row r="252" spans="2:14" x14ac:dyDescent="0.2">
      <c r="B252" s="76" t="str">
        <f t="shared" si="33"/>
        <v>H_7</v>
      </c>
      <c r="C252" s="64">
        <v>73</v>
      </c>
      <c r="D252" s="88" t="str">
        <f t="shared" ca="1" si="41"/>
        <v>Travaux routiers et hydrauliques</v>
      </c>
      <c r="E252" s="66">
        <f t="shared" si="42"/>
        <v>1150512</v>
      </c>
      <c r="F252" s="66">
        <f t="shared" si="42"/>
        <v>1247165.50477</v>
      </c>
      <c r="G252" s="66">
        <f t="shared" si="42"/>
        <v>0</v>
      </c>
      <c r="H252" s="66">
        <f t="shared" si="42"/>
        <v>0</v>
      </c>
      <c r="I252" s="66">
        <f t="shared" si="42"/>
        <v>367171.13662240002</v>
      </c>
      <c r="J252" s="66">
        <f t="shared" si="42"/>
        <v>374008.54625000001</v>
      </c>
      <c r="K252" s="66">
        <f t="shared" si="42"/>
        <v>0</v>
      </c>
      <c r="L252" s="66">
        <f t="shared" si="42"/>
        <v>0</v>
      </c>
      <c r="M252" s="66">
        <f t="shared" si="42"/>
        <v>0</v>
      </c>
      <c r="N252" s="66">
        <f t="shared" ca="1" si="34"/>
        <v>3138857.1876424002</v>
      </c>
    </row>
    <row r="253" spans="2:14" x14ac:dyDescent="0.2">
      <c r="B253" s="85" t="str">
        <f t="shared" si="33"/>
        <v>H_73</v>
      </c>
      <c r="C253" s="68" t="s">
        <v>232</v>
      </c>
      <c r="D253" s="69" t="str">
        <f t="shared" ca="1" si="41"/>
        <v>Travaux routiers</v>
      </c>
      <c r="E253" s="70">
        <f t="shared" si="42"/>
        <v>0</v>
      </c>
      <c r="F253" s="70">
        <f t="shared" si="42"/>
        <v>788232.22586000001</v>
      </c>
      <c r="G253" s="70">
        <f t="shared" si="42"/>
        <v>0</v>
      </c>
      <c r="H253" s="70">
        <f t="shared" si="42"/>
        <v>0</v>
      </c>
      <c r="I253" s="70">
        <f t="shared" si="42"/>
        <v>167126.07561999996</v>
      </c>
      <c r="J253" s="70">
        <f t="shared" si="42"/>
        <v>282723.67139999999</v>
      </c>
      <c r="K253" s="70">
        <f t="shared" si="42"/>
        <v>0</v>
      </c>
      <c r="L253" s="70">
        <f t="shared" si="42"/>
        <v>0</v>
      </c>
      <c r="M253" s="70">
        <f t="shared" si="42"/>
        <v>0</v>
      </c>
      <c r="N253" s="70">
        <f t="shared" ca="1" si="34"/>
        <v>1238081.9728799998</v>
      </c>
    </row>
    <row r="254" spans="2:14" x14ac:dyDescent="0.2">
      <c r="B254" s="85" t="str">
        <f t="shared" si="33"/>
        <v>H_73</v>
      </c>
      <c r="C254" s="68" t="s">
        <v>233</v>
      </c>
      <c r="D254" s="69" t="str">
        <f t="shared" ca="1" si="41"/>
        <v>Travaux hydrauliques</v>
      </c>
      <c r="E254" s="70">
        <f t="shared" si="42"/>
        <v>0</v>
      </c>
      <c r="F254" s="70">
        <f t="shared" si="42"/>
        <v>408157.10035999998</v>
      </c>
      <c r="G254" s="70">
        <f t="shared" si="42"/>
        <v>0</v>
      </c>
      <c r="H254" s="70">
        <f t="shared" si="42"/>
        <v>0</v>
      </c>
      <c r="I254" s="70">
        <f t="shared" si="42"/>
        <v>115938.35230000001</v>
      </c>
      <c r="J254" s="70">
        <f t="shared" si="42"/>
        <v>4035.7529500000001</v>
      </c>
      <c r="K254" s="70">
        <f t="shared" si="42"/>
        <v>0</v>
      </c>
      <c r="L254" s="70">
        <f t="shared" si="42"/>
        <v>0</v>
      </c>
      <c r="M254" s="70">
        <f t="shared" si="42"/>
        <v>0</v>
      </c>
      <c r="N254" s="70">
        <f t="shared" ca="1" si="34"/>
        <v>528131.20561000006</v>
      </c>
    </row>
    <row r="255" spans="2:14" x14ac:dyDescent="0.2">
      <c r="B255" s="85" t="str">
        <f t="shared" si="33"/>
        <v>H_73</v>
      </c>
      <c r="C255" s="68" t="s">
        <v>234</v>
      </c>
      <c r="D255" s="69" t="str">
        <f t="shared" ca="1" si="41"/>
        <v>Pipe-lines</v>
      </c>
      <c r="E255" s="70">
        <f t="shared" si="42"/>
        <v>0</v>
      </c>
      <c r="F255" s="70">
        <f t="shared" si="42"/>
        <v>0</v>
      </c>
      <c r="G255" s="70">
        <f t="shared" si="42"/>
        <v>0</v>
      </c>
      <c r="H255" s="70">
        <f t="shared" si="42"/>
        <v>0</v>
      </c>
      <c r="I255" s="70">
        <f t="shared" si="42"/>
        <v>0</v>
      </c>
      <c r="J255" s="70">
        <f t="shared" si="42"/>
        <v>0</v>
      </c>
      <c r="K255" s="70">
        <f t="shared" si="42"/>
        <v>0</v>
      </c>
      <c r="L255" s="70">
        <f t="shared" si="42"/>
        <v>0</v>
      </c>
      <c r="M255" s="70">
        <f t="shared" si="42"/>
        <v>0</v>
      </c>
      <c r="N255" s="70">
        <f t="shared" ca="1" si="34"/>
        <v>0</v>
      </c>
    </row>
    <row r="256" spans="2:14" x14ac:dyDescent="0.2">
      <c r="B256" s="85" t="str">
        <f t="shared" si="33"/>
        <v>H_73</v>
      </c>
      <c r="C256" s="68" t="s">
        <v>235</v>
      </c>
      <c r="D256" s="69" t="str">
        <f t="shared" ca="1" si="41"/>
        <v>Autres ouvrages</v>
      </c>
      <c r="E256" s="70">
        <f t="shared" si="42"/>
        <v>814910</v>
      </c>
      <c r="F256" s="70">
        <f t="shared" si="42"/>
        <v>50661.178549999997</v>
      </c>
      <c r="G256" s="70">
        <f t="shared" si="42"/>
        <v>0</v>
      </c>
      <c r="H256" s="70">
        <f t="shared" si="42"/>
        <v>0</v>
      </c>
      <c r="I256" s="70">
        <f t="shared" si="42"/>
        <v>84106.708702400007</v>
      </c>
      <c r="J256" s="70">
        <f t="shared" si="42"/>
        <v>87249.121899999998</v>
      </c>
      <c r="K256" s="70">
        <f t="shared" si="42"/>
        <v>0</v>
      </c>
      <c r="L256" s="70">
        <f t="shared" si="42"/>
        <v>0</v>
      </c>
      <c r="M256" s="70">
        <f t="shared" si="42"/>
        <v>0</v>
      </c>
      <c r="N256" s="70">
        <f t="shared" ca="1" si="34"/>
        <v>1036927.0091524</v>
      </c>
    </row>
    <row r="257" spans="2:14" x14ac:dyDescent="0.2">
      <c r="B257" s="85" t="str">
        <f>IF(LEN(C257)&gt;=4,"H_"&amp;LEFT(C257,2),IF(LEN(C257)=2,"H_"&amp;LEFT(C257,1),IF(LEN(C257)=1,"H_","")))</f>
        <v>H_73</v>
      </c>
      <c r="C257" s="68" t="s">
        <v>2152</v>
      </c>
      <c r="D257" s="69" t="str">
        <f t="shared" ca="1" si="41"/>
        <v>Travaux d'infrastructure réalisés en régie propre</v>
      </c>
      <c r="E257" s="70">
        <f t="shared" si="42"/>
        <v>335602</v>
      </c>
      <c r="F257" s="70">
        <f t="shared" si="42"/>
        <v>115</v>
      </c>
      <c r="G257" s="70">
        <f t="shared" si="42"/>
        <v>0</v>
      </c>
      <c r="H257" s="70">
        <f t="shared" si="42"/>
        <v>0</v>
      </c>
      <c r="I257" s="70">
        <f t="shared" si="42"/>
        <v>0</v>
      </c>
      <c r="J257" s="70">
        <f t="shared" si="42"/>
        <v>0</v>
      </c>
      <c r="K257" s="70">
        <f t="shared" si="42"/>
        <v>0</v>
      </c>
      <c r="L257" s="70">
        <f t="shared" si="42"/>
        <v>0</v>
      </c>
      <c r="M257" s="70">
        <f t="shared" si="42"/>
        <v>0</v>
      </c>
      <c r="N257" s="70">
        <f ca="1">IF(D257&lt;&gt;"",SUM($E257:$M257),"")</f>
        <v>335717</v>
      </c>
    </row>
    <row r="258" spans="2:14" x14ac:dyDescent="0.2">
      <c r="B258" s="76" t="str">
        <f t="shared" si="33"/>
        <v>H_7</v>
      </c>
      <c r="C258" s="64">
        <v>74</v>
      </c>
      <c r="D258" s="88" t="str">
        <f t="shared" ca="1" si="41"/>
        <v>Acquisitions d'autres biens d'investissement, y compris les biens incorporels</v>
      </c>
      <c r="E258" s="66">
        <f t="shared" si="42"/>
        <v>1010250</v>
      </c>
      <c r="F258" s="66">
        <f t="shared" si="42"/>
        <v>460549.26123999996</v>
      </c>
      <c r="G258" s="66">
        <f t="shared" si="42"/>
        <v>119461.3425971</v>
      </c>
      <c r="H258" s="66">
        <f t="shared" si="42"/>
        <v>3615.3245799999991</v>
      </c>
      <c r="I258" s="66">
        <f t="shared" si="42"/>
        <v>221941.64784930003</v>
      </c>
      <c r="J258" s="66">
        <f t="shared" si="42"/>
        <v>256094.60342000003</v>
      </c>
      <c r="K258" s="66">
        <f t="shared" si="42"/>
        <v>3996</v>
      </c>
      <c r="L258" s="66">
        <f t="shared" si="42"/>
        <v>1160.5279899999998</v>
      </c>
      <c r="M258" s="66">
        <f t="shared" si="42"/>
        <v>702</v>
      </c>
      <c r="N258" s="66">
        <f t="shared" ca="1" si="34"/>
        <v>2077770.7076764</v>
      </c>
    </row>
    <row r="259" spans="2:14" x14ac:dyDescent="0.2">
      <c r="B259" s="82" t="str">
        <f t="shared" si="33"/>
        <v>H_74</v>
      </c>
      <c r="C259" s="68" t="s">
        <v>237</v>
      </c>
      <c r="D259" s="69" t="str">
        <f t="shared" ca="1" si="41"/>
        <v>Achats de matériel de transport</v>
      </c>
      <c r="E259" s="70">
        <f t="shared" si="42"/>
        <v>607018</v>
      </c>
      <c r="F259" s="70">
        <f t="shared" si="42"/>
        <v>129891.36846</v>
      </c>
      <c r="G259" s="70">
        <f t="shared" si="42"/>
        <v>1722.6965482000001</v>
      </c>
      <c r="H259" s="70">
        <f t="shared" si="42"/>
        <v>0</v>
      </c>
      <c r="I259" s="70">
        <f t="shared" si="42"/>
        <v>101574.09396129999</v>
      </c>
      <c r="J259" s="70">
        <f t="shared" si="42"/>
        <v>116287.80388000002</v>
      </c>
      <c r="K259" s="70">
        <f t="shared" si="42"/>
        <v>0</v>
      </c>
      <c r="L259" s="70">
        <f t="shared" si="42"/>
        <v>3.0398499999999999</v>
      </c>
      <c r="M259" s="70">
        <f t="shared" si="42"/>
        <v>0</v>
      </c>
      <c r="N259" s="70">
        <f t="shared" ca="1" si="34"/>
        <v>956497.00269949995</v>
      </c>
    </row>
    <row r="260" spans="2:14" hidden="1" x14ac:dyDescent="0.2">
      <c r="B260" s="82" t="str">
        <f t="shared" si="33"/>
        <v>H_74</v>
      </c>
      <c r="C260" s="68" t="s">
        <v>961</v>
      </c>
      <c r="D260" s="69" t="str">
        <f t="shared" ca="1" si="41"/>
        <v>Non utilisé</v>
      </c>
      <c r="E260" s="70">
        <f t="shared" si="42"/>
        <v>0</v>
      </c>
      <c r="F260" s="70">
        <f t="shared" si="42"/>
        <v>0</v>
      </c>
      <c r="G260" s="70">
        <f t="shared" si="42"/>
        <v>0</v>
      </c>
      <c r="H260" s="70">
        <f t="shared" si="42"/>
        <v>0</v>
      </c>
      <c r="I260" s="70">
        <f t="shared" si="42"/>
        <v>0</v>
      </c>
      <c r="J260" s="70">
        <f t="shared" si="42"/>
        <v>0</v>
      </c>
      <c r="K260" s="70">
        <f t="shared" si="42"/>
        <v>0</v>
      </c>
      <c r="L260" s="70">
        <f t="shared" si="42"/>
        <v>0</v>
      </c>
      <c r="M260" s="70">
        <f t="shared" si="42"/>
        <v>0</v>
      </c>
      <c r="N260" s="70">
        <f t="shared" ca="1" si="34"/>
        <v>0</v>
      </c>
    </row>
    <row r="261" spans="2:14" x14ac:dyDescent="0.2">
      <c r="B261" s="85" t="str">
        <f t="shared" si="33"/>
        <v>H_74</v>
      </c>
      <c r="C261" s="68" t="s">
        <v>239</v>
      </c>
      <c r="D261" s="69" t="str">
        <f t="shared" ca="1" si="41"/>
        <v>Acquisitions d'autre matériel</v>
      </c>
      <c r="E261" s="70">
        <f t="shared" ref="E261:M270" si="43">_xlfn.IFNA(IF(LEN($C261)&gt;=4,VLOOKUP(E$6&amp;"-"&amp;$C261,rngDataP3aEXP,rngVLK3aEXP,FALSE),SUMIF($B:$B,"H_"&amp;$C261,E:E)),0)</f>
        <v>341263</v>
      </c>
      <c r="F261" s="70">
        <f t="shared" si="43"/>
        <v>230313.21476999999</v>
      </c>
      <c r="G261" s="70">
        <f t="shared" si="43"/>
        <v>114758.50120889999</v>
      </c>
      <c r="H261" s="70">
        <f t="shared" si="43"/>
        <v>3201.1443199999994</v>
      </c>
      <c r="I261" s="70">
        <f t="shared" si="43"/>
        <v>118520.92455800003</v>
      </c>
      <c r="J261" s="70">
        <f t="shared" si="43"/>
        <v>133228.09018</v>
      </c>
      <c r="K261" s="70">
        <f t="shared" si="43"/>
        <v>3996</v>
      </c>
      <c r="L261" s="70">
        <f t="shared" si="43"/>
        <v>1157.4881399999999</v>
      </c>
      <c r="M261" s="70">
        <f t="shared" si="43"/>
        <v>702</v>
      </c>
      <c r="N261" s="70">
        <f t="shared" ca="1" si="34"/>
        <v>947140.36317689996</v>
      </c>
    </row>
    <row r="262" spans="2:14" x14ac:dyDescent="0.2">
      <c r="B262" s="85" t="str">
        <f t="shared" si="33"/>
        <v>H_74</v>
      </c>
      <c r="C262" s="68" t="s">
        <v>241</v>
      </c>
      <c r="D262" s="69" t="str">
        <f t="shared" ca="1" si="41"/>
        <v>Frais enregistrés lors de l'achat et de la vente de terrains et bâtiments</v>
      </c>
      <c r="E262" s="70">
        <f t="shared" si="43"/>
        <v>0</v>
      </c>
      <c r="F262" s="70">
        <f t="shared" si="43"/>
        <v>1420</v>
      </c>
      <c r="G262" s="70">
        <f t="shared" si="43"/>
        <v>380</v>
      </c>
      <c r="H262" s="70">
        <f t="shared" si="43"/>
        <v>0</v>
      </c>
      <c r="I262" s="70">
        <f t="shared" si="43"/>
        <v>372.70160999999996</v>
      </c>
      <c r="J262" s="70">
        <f t="shared" si="43"/>
        <v>32.937550000000002</v>
      </c>
      <c r="K262" s="70">
        <f t="shared" si="43"/>
        <v>0</v>
      </c>
      <c r="L262" s="70">
        <f t="shared" si="43"/>
        <v>0</v>
      </c>
      <c r="M262" s="70">
        <f t="shared" si="43"/>
        <v>0</v>
      </c>
      <c r="N262" s="70">
        <f t="shared" ca="1" si="34"/>
        <v>2205.6391600000002</v>
      </c>
    </row>
    <row r="263" spans="2:14" x14ac:dyDescent="0.2">
      <c r="B263" s="85" t="str">
        <f t="shared" ref="B263:B335" si="44">IF(LEN(C263)&gt;=4,"H_"&amp;LEFT(C263,2),IF(LEN(C263)=2,"H_"&amp;LEFT(C263,1),IF(LEN(C263)=1,"H_","")))</f>
        <v>H_74</v>
      </c>
      <c r="C263" s="68" t="s">
        <v>242</v>
      </c>
      <c r="D263" s="69" t="str">
        <f t="shared" ca="1" si="41"/>
        <v>Acquisitions de patentes, brevets et autres biens incorporels</v>
      </c>
      <c r="E263" s="70">
        <f t="shared" si="43"/>
        <v>1062</v>
      </c>
      <c r="F263" s="70">
        <f t="shared" si="43"/>
        <v>79867.429959999994</v>
      </c>
      <c r="G263" s="70">
        <f t="shared" si="43"/>
        <v>2406.4742900000001</v>
      </c>
      <c r="H263" s="70">
        <f t="shared" si="43"/>
        <v>384.21821999999997</v>
      </c>
      <c r="I263" s="70">
        <f t="shared" si="43"/>
        <v>877.56536000000006</v>
      </c>
      <c r="J263" s="70">
        <f t="shared" si="43"/>
        <v>18.203810000000001</v>
      </c>
      <c r="K263" s="70">
        <f t="shared" si="43"/>
        <v>0</v>
      </c>
      <c r="L263" s="70">
        <f t="shared" si="43"/>
        <v>0</v>
      </c>
      <c r="M263" s="70">
        <f t="shared" si="43"/>
        <v>0</v>
      </c>
      <c r="N263" s="70">
        <f t="shared" ref="N263:N335" ca="1" si="45">IF(D263&lt;&gt;"",SUM($E263:$M263),"")</f>
        <v>84615.891639999987</v>
      </c>
    </row>
    <row r="264" spans="2:14" x14ac:dyDescent="0.2">
      <c r="B264" s="85" t="str">
        <f t="shared" si="44"/>
        <v>H_74</v>
      </c>
      <c r="C264" s="68" t="s">
        <v>244</v>
      </c>
      <c r="D264" s="69" t="str">
        <f t="shared" ca="1" si="41"/>
        <v>Acquisitions d'objets de valeur</v>
      </c>
      <c r="E264" s="70">
        <f t="shared" si="43"/>
        <v>1855</v>
      </c>
      <c r="F264" s="70">
        <f t="shared" si="43"/>
        <v>5623.14221</v>
      </c>
      <c r="G264" s="70">
        <f t="shared" si="43"/>
        <v>180.64891999999998</v>
      </c>
      <c r="H264" s="70">
        <f t="shared" si="43"/>
        <v>29.962040000000002</v>
      </c>
      <c r="I264" s="70">
        <f t="shared" si="43"/>
        <v>0</v>
      </c>
      <c r="J264" s="70">
        <f t="shared" si="43"/>
        <v>0</v>
      </c>
      <c r="K264" s="70">
        <f t="shared" si="43"/>
        <v>0</v>
      </c>
      <c r="L264" s="70">
        <f t="shared" si="43"/>
        <v>0</v>
      </c>
      <c r="M264" s="70">
        <f t="shared" si="43"/>
        <v>0</v>
      </c>
      <c r="N264" s="70">
        <f t="shared" ca="1" si="45"/>
        <v>7688.75317</v>
      </c>
    </row>
    <row r="265" spans="2:14" x14ac:dyDescent="0.2">
      <c r="B265" s="82" t="str">
        <f t="shared" si="44"/>
        <v>H_74</v>
      </c>
      <c r="C265" s="68" t="s">
        <v>246</v>
      </c>
      <c r="D265" s="69" t="str">
        <f t="shared" ca="1" si="41"/>
        <v>Acquisitions d'actifs cultivés (végétaux et animaux)</v>
      </c>
      <c r="E265" s="70">
        <f t="shared" si="43"/>
        <v>108</v>
      </c>
      <c r="F265" s="70">
        <f t="shared" si="43"/>
        <v>442</v>
      </c>
      <c r="G265" s="70">
        <f t="shared" si="43"/>
        <v>0</v>
      </c>
      <c r="H265" s="70">
        <f t="shared" si="43"/>
        <v>0</v>
      </c>
      <c r="I265" s="70">
        <f t="shared" si="43"/>
        <v>0</v>
      </c>
      <c r="J265" s="70">
        <f t="shared" si="43"/>
        <v>0</v>
      </c>
      <c r="K265" s="70">
        <f t="shared" si="43"/>
        <v>0</v>
      </c>
      <c r="L265" s="70">
        <f t="shared" si="43"/>
        <v>0</v>
      </c>
      <c r="M265" s="70">
        <f t="shared" si="43"/>
        <v>0</v>
      </c>
      <c r="N265" s="70">
        <f t="shared" ca="1" si="45"/>
        <v>550</v>
      </c>
    </row>
    <row r="266" spans="2:14" x14ac:dyDescent="0.2">
      <c r="B266" s="85" t="str">
        <f t="shared" si="44"/>
        <v>H_74</v>
      </c>
      <c r="C266" s="68" t="s">
        <v>247</v>
      </c>
      <c r="D266" s="69" t="str">
        <f t="shared" ca="1" si="41"/>
        <v>Acquisitions de biens militaires durables</v>
      </c>
      <c r="E266" s="70">
        <f t="shared" si="43"/>
        <v>6983</v>
      </c>
      <c r="F266" s="70">
        <f t="shared" si="43"/>
        <v>0</v>
      </c>
      <c r="G266" s="70">
        <f t="shared" si="43"/>
        <v>0</v>
      </c>
      <c r="H266" s="70">
        <f t="shared" si="43"/>
        <v>0</v>
      </c>
      <c r="I266" s="70">
        <f t="shared" si="43"/>
        <v>0</v>
      </c>
      <c r="J266" s="70">
        <f t="shared" si="43"/>
        <v>0</v>
      </c>
      <c r="K266" s="70">
        <f t="shared" si="43"/>
        <v>0</v>
      </c>
      <c r="L266" s="70">
        <f t="shared" si="43"/>
        <v>0</v>
      </c>
      <c r="M266" s="70">
        <f t="shared" si="43"/>
        <v>0</v>
      </c>
      <c r="N266" s="70">
        <f t="shared" ca="1" si="45"/>
        <v>6983</v>
      </c>
    </row>
    <row r="267" spans="2:14" x14ac:dyDescent="0.2">
      <c r="B267" s="82" t="str">
        <f t="shared" si="44"/>
        <v>H_74</v>
      </c>
      <c r="C267" s="68" t="s">
        <v>249</v>
      </c>
      <c r="D267" s="69" t="str">
        <f t="shared" ca="1" si="41"/>
        <v>Acquisitions en matière de recherche et développement</v>
      </c>
      <c r="E267" s="70">
        <f t="shared" si="43"/>
        <v>300</v>
      </c>
      <c r="F267" s="70">
        <f t="shared" si="43"/>
        <v>12985.10584</v>
      </c>
      <c r="G267" s="70">
        <f t="shared" si="43"/>
        <v>0</v>
      </c>
      <c r="H267" s="70">
        <f t="shared" si="43"/>
        <v>0</v>
      </c>
      <c r="I267" s="70">
        <f t="shared" si="43"/>
        <v>596.36235999999997</v>
      </c>
      <c r="J267" s="70">
        <f t="shared" si="43"/>
        <v>0</v>
      </c>
      <c r="K267" s="70">
        <f t="shared" si="43"/>
        <v>0</v>
      </c>
      <c r="L267" s="70">
        <f t="shared" si="43"/>
        <v>0</v>
      </c>
      <c r="M267" s="70">
        <f t="shared" si="43"/>
        <v>0</v>
      </c>
      <c r="N267" s="70">
        <f t="shared" ca="1" si="45"/>
        <v>13881.468199999999</v>
      </c>
    </row>
    <row r="268" spans="2:14" x14ac:dyDescent="0.2">
      <c r="B268" s="85" t="str">
        <f t="shared" si="44"/>
        <v>H_74</v>
      </c>
      <c r="C268" s="68" t="s">
        <v>251</v>
      </c>
      <c r="D268" s="69" t="str">
        <f t="shared" ca="1" si="41"/>
        <v>Investissements mobiliers réalisés en régie propre</v>
      </c>
      <c r="E268" s="70">
        <f t="shared" si="43"/>
        <v>51661</v>
      </c>
      <c r="F268" s="70">
        <f t="shared" si="43"/>
        <v>7</v>
      </c>
      <c r="G268" s="70">
        <f t="shared" si="43"/>
        <v>13.02163</v>
      </c>
      <c r="H268" s="70">
        <f t="shared" si="43"/>
        <v>0</v>
      </c>
      <c r="I268" s="70">
        <f t="shared" si="43"/>
        <v>0</v>
      </c>
      <c r="J268" s="70">
        <f t="shared" si="43"/>
        <v>6527.5680000000002</v>
      </c>
      <c r="K268" s="70">
        <f t="shared" si="43"/>
        <v>0</v>
      </c>
      <c r="L268" s="70">
        <f t="shared" si="43"/>
        <v>0</v>
      </c>
      <c r="M268" s="70">
        <f t="shared" si="43"/>
        <v>0</v>
      </c>
      <c r="N268" s="70">
        <f t="shared" ca="1" si="45"/>
        <v>58208.589630000002</v>
      </c>
    </row>
    <row r="269" spans="2:14" x14ac:dyDescent="0.2">
      <c r="B269" s="76" t="str">
        <f t="shared" si="44"/>
        <v>H_7</v>
      </c>
      <c r="C269" s="64">
        <v>75</v>
      </c>
      <c r="D269" s="88" t="str">
        <f t="shared" ca="1" si="41"/>
        <v>Constitution de stocks</v>
      </c>
      <c r="E269" s="66">
        <f t="shared" si="43"/>
        <v>0</v>
      </c>
      <c r="F269" s="66">
        <f t="shared" si="43"/>
        <v>3527</v>
      </c>
      <c r="G269" s="66">
        <f t="shared" si="43"/>
        <v>0</v>
      </c>
      <c r="H269" s="66">
        <f t="shared" si="43"/>
        <v>0</v>
      </c>
      <c r="I269" s="66">
        <f t="shared" si="43"/>
        <v>300.70672999999999</v>
      </c>
      <c r="J269" s="66">
        <f t="shared" si="43"/>
        <v>0</v>
      </c>
      <c r="K269" s="66">
        <f t="shared" si="43"/>
        <v>0</v>
      </c>
      <c r="L269" s="66">
        <f t="shared" si="43"/>
        <v>0</v>
      </c>
      <c r="M269" s="66">
        <f t="shared" si="43"/>
        <v>0</v>
      </c>
      <c r="N269" s="66">
        <f t="shared" ca="1" si="45"/>
        <v>3827.7067299999999</v>
      </c>
    </row>
    <row r="270" spans="2:14" x14ac:dyDescent="0.2">
      <c r="B270" s="85" t="str">
        <f t="shared" si="44"/>
        <v>H_75</v>
      </c>
      <c r="C270" s="68" t="s">
        <v>254</v>
      </c>
      <c r="D270" s="69" t="str">
        <f t="shared" ca="1" si="41"/>
        <v>Constitution de stocks</v>
      </c>
      <c r="E270" s="70">
        <f t="shared" si="43"/>
        <v>0</v>
      </c>
      <c r="F270" s="70">
        <f t="shared" si="43"/>
        <v>3527</v>
      </c>
      <c r="G270" s="70">
        <f t="shared" si="43"/>
        <v>0</v>
      </c>
      <c r="H270" s="70">
        <f t="shared" si="43"/>
        <v>0</v>
      </c>
      <c r="I270" s="70">
        <f t="shared" si="43"/>
        <v>300.70672999999999</v>
      </c>
      <c r="J270" s="70">
        <f t="shared" si="43"/>
        <v>0</v>
      </c>
      <c r="K270" s="70">
        <f t="shared" si="43"/>
        <v>0</v>
      </c>
      <c r="L270" s="70">
        <f t="shared" si="43"/>
        <v>0</v>
      </c>
      <c r="M270" s="70">
        <f t="shared" si="43"/>
        <v>0</v>
      </c>
      <c r="N270" s="70">
        <f t="shared" ca="1" si="45"/>
        <v>3827.7067299999999</v>
      </c>
    </row>
    <row r="271" spans="2:14" x14ac:dyDescent="0.2">
      <c r="B271" s="55" t="str">
        <f t="shared" si="44"/>
        <v/>
      </c>
      <c r="C271" s="90"/>
      <c r="D271" s="57" t="str">
        <f t="shared" si="41"/>
        <v/>
      </c>
      <c r="E271" s="57"/>
      <c r="F271" s="57"/>
      <c r="G271" s="57"/>
      <c r="H271" s="57"/>
      <c r="I271" s="57"/>
      <c r="J271" s="57"/>
      <c r="K271" s="57"/>
      <c r="L271" s="57"/>
      <c r="M271" s="57"/>
      <c r="N271" s="57" t="str">
        <f t="shared" si="45"/>
        <v/>
      </c>
    </row>
    <row r="272" spans="2:14" s="78" customFormat="1" x14ac:dyDescent="0.25">
      <c r="B272" s="76" t="str">
        <f t="shared" si="44"/>
        <v>H_</v>
      </c>
      <c r="C272" s="61">
        <v>8</v>
      </c>
      <c r="D272" s="62" t="str">
        <f t="shared" ca="1" si="41"/>
        <v xml:space="preserve">OCTROIS DE CRÉDITS ET PARTICIPATIONS; AUTRES PRODUITS FINANCIERS </v>
      </c>
      <c r="E272" s="63">
        <f t="shared" ref="E272:M281" si="46">_xlfn.IFNA(IF(LEN($C272)&gt;=4,VLOOKUP(E$6&amp;"-"&amp;$C272,rngDataP3aEXP,rngVLK3aEXP,FALSE),SUMIF($B:$B,"H_"&amp;$C272,E:E)),0)</f>
        <v>4410224</v>
      </c>
      <c r="F272" s="63">
        <f t="shared" si="46"/>
        <v>2871188.3410199997</v>
      </c>
      <c r="G272" s="63">
        <f t="shared" si="46"/>
        <v>7932.7655300000006</v>
      </c>
      <c r="H272" s="63">
        <f t="shared" si="46"/>
        <v>18631.972540000002</v>
      </c>
      <c r="I272" s="63">
        <f t="shared" si="46"/>
        <v>1367522.6069274</v>
      </c>
      <c r="J272" s="63">
        <f t="shared" si="46"/>
        <v>841653.68204999994</v>
      </c>
      <c r="K272" s="63">
        <f t="shared" si="46"/>
        <v>121</v>
      </c>
      <c r="L272" s="63">
        <f t="shared" si="46"/>
        <v>0</v>
      </c>
      <c r="M272" s="63">
        <f t="shared" si="46"/>
        <v>0</v>
      </c>
      <c r="N272" s="63">
        <f t="shared" ca="1" si="45"/>
        <v>9517274.3680673987</v>
      </c>
    </row>
    <row r="273" spans="2:14" ht="19.2" x14ac:dyDescent="0.2">
      <c r="B273" s="76" t="str">
        <f t="shared" si="44"/>
        <v>H_8</v>
      </c>
      <c r="C273" s="64">
        <v>81</v>
      </c>
      <c r="D273" s="88" t="str">
        <f t="shared" ca="1" si="41"/>
        <v>Octrois de crédits aux et participations dans les entreprises et institutions financières et autres produits financiers</v>
      </c>
      <c r="E273" s="66">
        <f t="shared" si="46"/>
        <v>4130545</v>
      </c>
      <c r="F273" s="66">
        <f t="shared" si="46"/>
        <v>1668572.6666799998</v>
      </c>
      <c r="G273" s="66">
        <f t="shared" si="46"/>
        <v>6292.9717799999999</v>
      </c>
      <c r="H273" s="66">
        <f t="shared" si="46"/>
        <v>11901.4406</v>
      </c>
      <c r="I273" s="66">
        <f t="shared" si="46"/>
        <v>645103.27441000007</v>
      </c>
      <c r="J273" s="66">
        <f t="shared" si="46"/>
        <v>162116.2224</v>
      </c>
      <c r="K273" s="66">
        <f t="shared" si="46"/>
        <v>0</v>
      </c>
      <c r="L273" s="66">
        <f t="shared" si="46"/>
        <v>0</v>
      </c>
      <c r="M273" s="66">
        <f t="shared" si="46"/>
        <v>0</v>
      </c>
      <c r="N273" s="66">
        <f t="shared" ca="1" si="45"/>
        <v>6624531.5758700008</v>
      </c>
    </row>
    <row r="274" spans="2:14" x14ac:dyDescent="0.2">
      <c r="B274" s="85" t="str">
        <f t="shared" si="44"/>
        <v>H_81</v>
      </c>
      <c r="C274" s="68" t="s">
        <v>257</v>
      </c>
      <c r="D274" s="69" t="str">
        <f t="shared" ca="1" si="41"/>
        <v>Octrois de crédits aux entreprises publiques</v>
      </c>
      <c r="E274" s="70">
        <f t="shared" si="46"/>
        <v>110000</v>
      </c>
      <c r="F274" s="70">
        <f t="shared" si="46"/>
        <v>804393</v>
      </c>
      <c r="G274" s="70">
        <f t="shared" si="46"/>
        <v>0</v>
      </c>
      <c r="H274" s="70">
        <f t="shared" si="46"/>
        <v>11901.4406</v>
      </c>
      <c r="I274" s="70">
        <f t="shared" si="46"/>
        <v>141677.11225000001</v>
      </c>
      <c r="J274" s="70">
        <f t="shared" si="46"/>
        <v>107796.02376000001</v>
      </c>
      <c r="K274" s="70">
        <f t="shared" si="46"/>
        <v>0</v>
      </c>
      <c r="L274" s="70">
        <f t="shared" si="46"/>
        <v>0</v>
      </c>
      <c r="M274" s="70">
        <f t="shared" si="46"/>
        <v>0</v>
      </c>
      <c r="N274" s="70">
        <f t="shared" ca="1" si="45"/>
        <v>1175767.5766100001</v>
      </c>
    </row>
    <row r="275" spans="2:14" x14ac:dyDescent="0.2">
      <c r="B275" s="85" t="str">
        <f t="shared" si="44"/>
        <v>H_81</v>
      </c>
      <c r="C275" s="68" t="s">
        <v>258</v>
      </c>
      <c r="D275" s="69" t="str">
        <f t="shared" ca="1" si="41"/>
        <v>Octrois de crédits aux entreprises privées</v>
      </c>
      <c r="E275" s="70">
        <f t="shared" si="46"/>
        <v>76799</v>
      </c>
      <c r="F275" s="70">
        <f t="shared" si="46"/>
        <v>363573.96531</v>
      </c>
      <c r="G275" s="70">
        <f t="shared" si="46"/>
        <v>3689.5</v>
      </c>
      <c r="H275" s="70">
        <f t="shared" si="46"/>
        <v>0</v>
      </c>
      <c r="I275" s="70">
        <f t="shared" si="46"/>
        <v>195737.62529000003</v>
      </c>
      <c r="J275" s="70">
        <f t="shared" si="46"/>
        <v>35272.933499999999</v>
      </c>
      <c r="K275" s="70">
        <f t="shared" si="46"/>
        <v>0</v>
      </c>
      <c r="L275" s="70">
        <f t="shared" si="46"/>
        <v>0</v>
      </c>
      <c r="M275" s="70">
        <f t="shared" si="46"/>
        <v>0</v>
      </c>
      <c r="N275" s="70">
        <f t="shared" ca="1" si="45"/>
        <v>675073.02410000004</v>
      </c>
    </row>
    <row r="276" spans="2:14" x14ac:dyDescent="0.2">
      <c r="B276" s="85" t="str">
        <f t="shared" si="44"/>
        <v>H_81</v>
      </c>
      <c r="C276" s="68" t="s">
        <v>259</v>
      </c>
      <c r="D276" s="69" t="str">
        <f t="shared" ca="1" si="41"/>
        <v>Octrois de crédits aux institutions publiques de crédit</v>
      </c>
      <c r="E276" s="70">
        <f t="shared" si="46"/>
        <v>0</v>
      </c>
      <c r="F276" s="70">
        <f t="shared" si="46"/>
        <v>0</v>
      </c>
      <c r="G276" s="70">
        <f t="shared" si="46"/>
        <v>0</v>
      </c>
      <c r="H276" s="70">
        <f t="shared" si="46"/>
        <v>0</v>
      </c>
      <c r="I276" s="70">
        <f t="shared" si="46"/>
        <v>0</v>
      </c>
      <c r="J276" s="70">
        <f t="shared" si="46"/>
        <v>0</v>
      </c>
      <c r="K276" s="70">
        <f t="shared" si="46"/>
        <v>0</v>
      </c>
      <c r="L276" s="70">
        <f t="shared" si="46"/>
        <v>0</v>
      </c>
      <c r="M276" s="70">
        <f t="shared" si="46"/>
        <v>0</v>
      </c>
      <c r="N276" s="70">
        <f t="shared" ca="1" si="45"/>
        <v>0</v>
      </c>
    </row>
    <row r="277" spans="2:14" x14ac:dyDescent="0.2">
      <c r="B277" s="85" t="str">
        <f t="shared" si="44"/>
        <v>H_81</v>
      </c>
      <c r="C277" s="68" t="s">
        <v>260</v>
      </c>
      <c r="D277" s="69" t="str">
        <f t="shared" ca="1" si="41"/>
        <v>Octrois de crédits aux institutions privées de crédit</v>
      </c>
      <c r="E277" s="70">
        <f t="shared" si="46"/>
        <v>0</v>
      </c>
      <c r="F277" s="70">
        <f t="shared" si="46"/>
        <v>0</v>
      </c>
      <c r="G277" s="70">
        <f t="shared" si="46"/>
        <v>0</v>
      </c>
      <c r="H277" s="70">
        <f t="shared" si="46"/>
        <v>0</v>
      </c>
      <c r="I277" s="70">
        <f t="shared" si="46"/>
        <v>6000</v>
      </c>
      <c r="J277" s="70">
        <f t="shared" si="46"/>
        <v>3000</v>
      </c>
      <c r="K277" s="70">
        <f t="shared" si="46"/>
        <v>0</v>
      </c>
      <c r="L277" s="70">
        <f t="shared" si="46"/>
        <v>0</v>
      </c>
      <c r="M277" s="70">
        <f t="shared" si="46"/>
        <v>0</v>
      </c>
      <c r="N277" s="70">
        <f t="shared" ca="1" si="45"/>
        <v>9000</v>
      </c>
    </row>
    <row r="278" spans="2:14" x14ac:dyDescent="0.2">
      <c r="B278" s="85" t="str">
        <f t="shared" si="44"/>
        <v>H_81</v>
      </c>
      <c r="C278" s="68" t="s">
        <v>261</v>
      </c>
      <c r="D278" s="69" t="str">
        <f t="shared" ca="1" si="41"/>
        <v>Octrois de crédits aux sociétés publiques d'assurance</v>
      </c>
      <c r="E278" s="70">
        <f t="shared" si="46"/>
        <v>0</v>
      </c>
      <c r="F278" s="70">
        <f t="shared" si="46"/>
        <v>0</v>
      </c>
      <c r="G278" s="70">
        <f t="shared" si="46"/>
        <v>0</v>
      </c>
      <c r="H278" s="70">
        <f t="shared" si="46"/>
        <v>0</v>
      </c>
      <c r="I278" s="70">
        <f t="shared" si="46"/>
        <v>0</v>
      </c>
      <c r="J278" s="70">
        <f t="shared" si="46"/>
        <v>0</v>
      </c>
      <c r="K278" s="70">
        <f t="shared" si="46"/>
        <v>0</v>
      </c>
      <c r="L278" s="70">
        <f t="shared" si="46"/>
        <v>0</v>
      </c>
      <c r="M278" s="70">
        <f t="shared" si="46"/>
        <v>0</v>
      </c>
      <c r="N278" s="70">
        <f t="shared" ca="1" si="45"/>
        <v>0</v>
      </c>
    </row>
    <row r="279" spans="2:14" x14ac:dyDescent="0.2">
      <c r="B279" s="85" t="str">
        <f t="shared" si="44"/>
        <v>H_81</v>
      </c>
      <c r="C279" s="68" t="s">
        <v>262</v>
      </c>
      <c r="D279" s="69" t="str">
        <f t="shared" ca="1" si="41"/>
        <v>Octrois de crédits aux sociétés privées d'assurance</v>
      </c>
      <c r="E279" s="70">
        <f t="shared" si="46"/>
        <v>0</v>
      </c>
      <c r="F279" s="70">
        <f t="shared" si="46"/>
        <v>0</v>
      </c>
      <c r="G279" s="70">
        <f t="shared" si="46"/>
        <v>0</v>
      </c>
      <c r="H279" s="70">
        <f t="shared" si="46"/>
        <v>0</v>
      </c>
      <c r="I279" s="70">
        <f t="shared" si="46"/>
        <v>0</v>
      </c>
      <c r="J279" s="70">
        <f t="shared" si="46"/>
        <v>0</v>
      </c>
      <c r="K279" s="70">
        <f t="shared" si="46"/>
        <v>0</v>
      </c>
      <c r="L279" s="70">
        <f t="shared" si="46"/>
        <v>0</v>
      </c>
      <c r="M279" s="70">
        <f t="shared" si="46"/>
        <v>0</v>
      </c>
      <c r="N279" s="70">
        <f t="shared" ca="1" si="45"/>
        <v>0</v>
      </c>
    </row>
    <row r="280" spans="2:14" x14ac:dyDescent="0.2">
      <c r="B280" s="85" t="str">
        <f t="shared" si="44"/>
        <v>H_81</v>
      </c>
      <c r="C280" s="68" t="s">
        <v>263</v>
      </c>
      <c r="D280" s="69" t="str">
        <f t="shared" ca="1" si="41"/>
        <v>Participations dans des entreprises publiques</v>
      </c>
      <c r="E280" s="70">
        <f t="shared" si="46"/>
        <v>4000</v>
      </c>
      <c r="F280" s="70">
        <f t="shared" si="46"/>
        <v>31498.222750000001</v>
      </c>
      <c r="G280" s="70">
        <f t="shared" si="46"/>
        <v>0</v>
      </c>
      <c r="H280" s="70">
        <f t="shared" si="46"/>
        <v>0</v>
      </c>
      <c r="I280" s="70">
        <f t="shared" si="46"/>
        <v>0</v>
      </c>
      <c r="J280" s="70">
        <f t="shared" si="46"/>
        <v>5000</v>
      </c>
      <c r="K280" s="70">
        <f t="shared" si="46"/>
        <v>0</v>
      </c>
      <c r="L280" s="70">
        <f t="shared" si="46"/>
        <v>0</v>
      </c>
      <c r="M280" s="70">
        <f t="shared" si="46"/>
        <v>0</v>
      </c>
      <c r="N280" s="70">
        <f t="shared" ca="1" si="45"/>
        <v>40498.222750000001</v>
      </c>
    </row>
    <row r="281" spans="2:14" x14ac:dyDescent="0.2">
      <c r="B281" s="85" t="str">
        <f t="shared" si="44"/>
        <v>H_81</v>
      </c>
      <c r="C281" s="68" t="s">
        <v>264</v>
      </c>
      <c r="D281" s="69" t="str">
        <f t="shared" ca="1" si="41"/>
        <v>Participations dans des entreprises privées</v>
      </c>
      <c r="E281" s="70">
        <f t="shared" si="46"/>
        <v>215774</v>
      </c>
      <c r="F281" s="70">
        <f t="shared" si="46"/>
        <v>188194.69500000001</v>
      </c>
      <c r="G281" s="70">
        <f t="shared" si="46"/>
        <v>81.642699999999991</v>
      </c>
      <c r="H281" s="70">
        <f t="shared" si="46"/>
        <v>0</v>
      </c>
      <c r="I281" s="70">
        <f t="shared" si="46"/>
        <v>135925.38204</v>
      </c>
      <c r="J281" s="70">
        <f t="shared" si="46"/>
        <v>606.19749999999999</v>
      </c>
      <c r="K281" s="70">
        <f t="shared" si="46"/>
        <v>0</v>
      </c>
      <c r="L281" s="70">
        <f t="shared" si="46"/>
        <v>0</v>
      </c>
      <c r="M281" s="70">
        <f t="shared" si="46"/>
        <v>0</v>
      </c>
      <c r="N281" s="70">
        <f t="shared" ca="1" si="45"/>
        <v>540581.9172400001</v>
      </c>
    </row>
    <row r="282" spans="2:14" x14ac:dyDescent="0.2">
      <c r="B282" s="85" t="str">
        <f t="shared" si="44"/>
        <v>H_81</v>
      </c>
      <c r="C282" s="68" t="s">
        <v>265</v>
      </c>
      <c r="D282" s="69" t="str">
        <f t="shared" ca="1" si="41"/>
        <v>Participations dans des institutions publiques de crédit</v>
      </c>
      <c r="E282" s="70">
        <f t="shared" ref="E282:M291" si="47">_xlfn.IFNA(IF(LEN($C282)&gt;=4,VLOOKUP(E$6&amp;"-"&amp;$C282,rngDataP3aEXP,rngVLK3aEXP,FALSE),SUMIF($B:$B,"H_"&amp;$C282,E:E)),0)</f>
        <v>502105</v>
      </c>
      <c r="F282" s="70">
        <f t="shared" si="47"/>
        <v>0</v>
      </c>
      <c r="G282" s="70">
        <f t="shared" si="47"/>
        <v>0</v>
      </c>
      <c r="H282" s="70">
        <f t="shared" si="47"/>
        <v>0</v>
      </c>
      <c r="I282" s="70">
        <f t="shared" si="47"/>
        <v>0</v>
      </c>
      <c r="J282" s="70">
        <f t="shared" si="47"/>
        <v>5000</v>
      </c>
      <c r="K282" s="70">
        <f t="shared" si="47"/>
        <v>0</v>
      </c>
      <c r="L282" s="70">
        <f t="shared" si="47"/>
        <v>0</v>
      </c>
      <c r="M282" s="70">
        <f t="shared" si="47"/>
        <v>0</v>
      </c>
      <c r="N282" s="70">
        <f t="shared" ca="1" si="45"/>
        <v>507105</v>
      </c>
    </row>
    <row r="283" spans="2:14" x14ac:dyDescent="0.2">
      <c r="B283" s="85" t="str">
        <f t="shared" si="44"/>
        <v>H_81</v>
      </c>
      <c r="C283" s="68" t="s">
        <v>266</v>
      </c>
      <c r="D283" s="69" t="str">
        <f t="shared" ref="D283:D322" ca="1" si="48">IF(LEN($C283)&gt;=2,VLOOKUP("CE-"&amp;$C283,rngTranslationsCE,2,FALSE),IF(LEN($C283)=1,VLOOKUP("CE-"&amp;$C283&amp;$D$6,rngTranslationsCE,2,FALSE),""))</f>
        <v>Participations dans des institutions privées de crédit</v>
      </c>
      <c r="E283" s="70">
        <f t="shared" si="47"/>
        <v>0</v>
      </c>
      <c r="F283" s="70">
        <f t="shared" si="47"/>
        <v>0</v>
      </c>
      <c r="G283" s="70">
        <f t="shared" si="47"/>
        <v>0</v>
      </c>
      <c r="H283" s="70">
        <f t="shared" si="47"/>
        <v>0</v>
      </c>
      <c r="I283" s="70">
        <f t="shared" si="47"/>
        <v>0</v>
      </c>
      <c r="J283" s="70">
        <f t="shared" si="47"/>
        <v>0</v>
      </c>
      <c r="K283" s="70">
        <f t="shared" si="47"/>
        <v>0</v>
      </c>
      <c r="L283" s="70">
        <f t="shared" si="47"/>
        <v>0</v>
      </c>
      <c r="M283" s="70">
        <f t="shared" si="47"/>
        <v>0</v>
      </c>
      <c r="N283" s="70">
        <f t="shared" ca="1" si="45"/>
        <v>0</v>
      </c>
    </row>
    <row r="284" spans="2:14" x14ac:dyDescent="0.2">
      <c r="B284" s="85" t="str">
        <f t="shared" si="44"/>
        <v>H_81</v>
      </c>
      <c r="C284" s="68" t="s">
        <v>267</v>
      </c>
      <c r="D284" s="69" t="str">
        <f t="shared" ca="1" si="48"/>
        <v>Participations dans des sociétés publiques d'assurance</v>
      </c>
      <c r="E284" s="70">
        <f t="shared" si="47"/>
        <v>0</v>
      </c>
      <c r="F284" s="70">
        <f t="shared" si="47"/>
        <v>0</v>
      </c>
      <c r="G284" s="70">
        <f t="shared" si="47"/>
        <v>0</v>
      </c>
      <c r="H284" s="70">
        <f t="shared" si="47"/>
        <v>0</v>
      </c>
      <c r="I284" s="70">
        <f t="shared" si="47"/>
        <v>0</v>
      </c>
      <c r="J284" s="70">
        <f t="shared" si="47"/>
        <v>0</v>
      </c>
      <c r="K284" s="70">
        <f t="shared" si="47"/>
        <v>0</v>
      </c>
      <c r="L284" s="70">
        <f t="shared" si="47"/>
        <v>0</v>
      </c>
      <c r="M284" s="70">
        <f t="shared" si="47"/>
        <v>0</v>
      </c>
      <c r="N284" s="70">
        <f t="shared" ca="1" si="45"/>
        <v>0</v>
      </c>
    </row>
    <row r="285" spans="2:14" x14ac:dyDescent="0.2">
      <c r="B285" s="85" t="str">
        <f t="shared" si="44"/>
        <v>H_81</v>
      </c>
      <c r="C285" s="68" t="s">
        <v>268</v>
      </c>
      <c r="D285" s="69" t="str">
        <f t="shared" ca="1" si="48"/>
        <v>Participations dans des sociétés privées d'assurance</v>
      </c>
      <c r="E285" s="70">
        <f t="shared" si="47"/>
        <v>0</v>
      </c>
      <c r="F285" s="70">
        <f t="shared" si="47"/>
        <v>0</v>
      </c>
      <c r="G285" s="70">
        <f t="shared" si="47"/>
        <v>0</v>
      </c>
      <c r="H285" s="70">
        <f t="shared" si="47"/>
        <v>0</v>
      </c>
      <c r="I285" s="70">
        <f t="shared" si="47"/>
        <v>0</v>
      </c>
      <c r="J285" s="70">
        <f t="shared" si="47"/>
        <v>0</v>
      </c>
      <c r="K285" s="70">
        <f t="shared" si="47"/>
        <v>0</v>
      </c>
      <c r="L285" s="70">
        <f t="shared" si="47"/>
        <v>0</v>
      </c>
      <c r="M285" s="70">
        <f t="shared" si="47"/>
        <v>0</v>
      </c>
      <c r="N285" s="70">
        <f t="shared" ca="1" si="45"/>
        <v>0</v>
      </c>
    </row>
    <row r="286" spans="2:14" x14ac:dyDescent="0.2">
      <c r="B286" s="85" t="str">
        <f t="shared" si="44"/>
        <v>H_81</v>
      </c>
      <c r="C286" s="68" t="s">
        <v>269</v>
      </c>
      <c r="D286" s="69" t="str">
        <f t="shared" ca="1" si="48"/>
        <v>Autres produits financiers</v>
      </c>
      <c r="E286" s="70">
        <f t="shared" si="47"/>
        <v>3221867</v>
      </c>
      <c r="F286" s="70">
        <f t="shared" si="47"/>
        <v>44581.965649999998</v>
      </c>
      <c r="G286" s="70">
        <f t="shared" si="47"/>
        <v>2521.8290800000004</v>
      </c>
      <c r="H286" s="70">
        <f t="shared" si="47"/>
        <v>0</v>
      </c>
      <c r="I286" s="70">
        <f t="shared" si="47"/>
        <v>101184.42449</v>
      </c>
      <c r="J286" s="70">
        <f t="shared" si="47"/>
        <v>5441.0676399999993</v>
      </c>
      <c r="K286" s="70">
        <f t="shared" si="47"/>
        <v>0</v>
      </c>
      <c r="L286" s="70">
        <f t="shared" si="47"/>
        <v>0</v>
      </c>
      <c r="M286" s="70">
        <f t="shared" si="47"/>
        <v>0</v>
      </c>
      <c r="N286" s="70">
        <f t="shared" ca="1" si="45"/>
        <v>3375596.2868600003</v>
      </c>
    </row>
    <row r="287" spans="2:14" x14ac:dyDescent="0.2">
      <c r="B287" s="85" t="str">
        <f>IF(LEN(C287)&gt;=4,"H_"&amp;LEFT(C287,2),IF(LEN(C287)=2,"H_"&amp;LEFT(C287,1),IF(LEN(C287)=1,"H_","")))</f>
        <v>H_81</v>
      </c>
      <c r="C287" s="68" t="s">
        <v>3535</v>
      </c>
      <c r="D287" s="69" t="str">
        <f t="shared" ca="1" si="48"/>
        <v>Avances aux entreprises et institutions financières</v>
      </c>
      <c r="E287" s="70">
        <f t="shared" si="47"/>
        <v>0</v>
      </c>
      <c r="F287" s="70">
        <f t="shared" si="47"/>
        <v>236330.81797</v>
      </c>
      <c r="G287" s="70">
        <f t="shared" si="47"/>
        <v>0</v>
      </c>
      <c r="H287" s="70">
        <f t="shared" si="47"/>
        <v>0</v>
      </c>
      <c r="I287" s="70">
        <f t="shared" si="47"/>
        <v>64578.730340000002</v>
      </c>
      <c r="J287" s="70">
        <f t="shared" si="47"/>
        <v>0</v>
      </c>
      <c r="K287" s="70">
        <f t="shared" si="47"/>
        <v>0</v>
      </c>
      <c r="L287" s="70">
        <f t="shared" si="47"/>
        <v>0</v>
      </c>
      <c r="M287" s="70">
        <f t="shared" si="47"/>
        <v>0</v>
      </c>
      <c r="N287" s="70">
        <f ca="1">IF(D287&lt;&gt;"",SUM($E287:$M287),"")</f>
        <v>300909.54830999998</v>
      </c>
    </row>
    <row r="288" spans="2:14" x14ac:dyDescent="0.2">
      <c r="B288" s="85" t="str">
        <f t="shared" si="44"/>
        <v>H_8</v>
      </c>
      <c r="C288" s="64">
        <v>82</v>
      </c>
      <c r="D288" s="88" t="str">
        <f t="shared" ca="1" si="48"/>
        <v>Octrois de crédits aux ASBL au service des ménages</v>
      </c>
      <c r="E288" s="66">
        <f t="shared" si="47"/>
        <v>0</v>
      </c>
      <c r="F288" s="66">
        <f t="shared" si="47"/>
        <v>1970</v>
      </c>
      <c r="G288" s="66">
        <f t="shared" si="47"/>
        <v>0</v>
      </c>
      <c r="H288" s="66">
        <f t="shared" si="47"/>
        <v>6730.5319400000008</v>
      </c>
      <c r="I288" s="66">
        <f t="shared" si="47"/>
        <v>1104.9518899999998</v>
      </c>
      <c r="J288" s="66">
        <f t="shared" si="47"/>
        <v>0</v>
      </c>
      <c r="K288" s="66">
        <f t="shared" si="47"/>
        <v>0</v>
      </c>
      <c r="L288" s="66">
        <f t="shared" si="47"/>
        <v>0</v>
      </c>
      <c r="M288" s="66">
        <f t="shared" si="47"/>
        <v>0</v>
      </c>
      <c r="N288" s="66">
        <f t="shared" ca="1" si="45"/>
        <v>9805.483830000001</v>
      </c>
    </row>
    <row r="289" spans="2:14" x14ac:dyDescent="0.2">
      <c r="B289" s="85" t="str">
        <f t="shared" si="44"/>
        <v>H_82</v>
      </c>
      <c r="C289" s="68" t="s">
        <v>270</v>
      </c>
      <c r="D289" s="69" t="str">
        <f t="shared" ca="1" si="48"/>
        <v>Octrois de crédits aux ASBL au service des ménages</v>
      </c>
      <c r="E289" s="70">
        <f t="shared" si="47"/>
        <v>0</v>
      </c>
      <c r="F289" s="70">
        <f t="shared" si="47"/>
        <v>1970</v>
      </c>
      <c r="G289" s="70">
        <f t="shared" si="47"/>
        <v>0</v>
      </c>
      <c r="H289" s="70">
        <f t="shared" si="47"/>
        <v>6730.5319400000008</v>
      </c>
      <c r="I289" s="70">
        <f t="shared" si="47"/>
        <v>1104.9518899999998</v>
      </c>
      <c r="J289" s="70">
        <f t="shared" si="47"/>
        <v>0</v>
      </c>
      <c r="K289" s="70">
        <f t="shared" si="47"/>
        <v>0</v>
      </c>
      <c r="L289" s="70">
        <f t="shared" si="47"/>
        <v>0</v>
      </c>
      <c r="M289" s="70">
        <f t="shared" si="47"/>
        <v>0</v>
      </c>
      <c r="N289" s="70">
        <f t="shared" ca="1" si="45"/>
        <v>9805.483830000001</v>
      </c>
    </row>
    <row r="290" spans="2:14" x14ac:dyDescent="0.2">
      <c r="B290" s="85" t="str">
        <f>IF(LEN(C290)&gt;=4,"H_"&amp;LEFT(C290,2),IF(LEN(C290)=2,"H_"&amp;LEFT(C290,1),IF(LEN(C290)=1,"H_","")))</f>
        <v>H_82</v>
      </c>
      <c r="C290" s="68" t="s">
        <v>3536</v>
      </c>
      <c r="D290" s="69" t="str">
        <f t="shared" ca="1" si="48"/>
        <v>Avances aux ASBL au service des ménages</v>
      </c>
      <c r="E290" s="70">
        <f t="shared" si="47"/>
        <v>0</v>
      </c>
      <c r="F290" s="70">
        <f t="shared" si="47"/>
        <v>0</v>
      </c>
      <c r="G290" s="70">
        <f t="shared" si="47"/>
        <v>0</v>
      </c>
      <c r="H290" s="70">
        <f t="shared" si="47"/>
        <v>0</v>
      </c>
      <c r="I290" s="70">
        <f t="shared" si="47"/>
        <v>0</v>
      </c>
      <c r="J290" s="70">
        <f t="shared" si="47"/>
        <v>0</v>
      </c>
      <c r="K290" s="70">
        <f t="shared" si="47"/>
        <v>0</v>
      </c>
      <c r="L290" s="70">
        <f t="shared" si="47"/>
        <v>0</v>
      </c>
      <c r="M290" s="70">
        <f t="shared" si="47"/>
        <v>0</v>
      </c>
      <c r="N290" s="70">
        <f ca="1">IF(D290&lt;&gt;"",SUM($E290:$M290),"")</f>
        <v>0</v>
      </c>
    </row>
    <row r="291" spans="2:14" x14ac:dyDescent="0.2">
      <c r="B291" s="85" t="str">
        <f t="shared" si="44"/>
        <v>H_8</v>
      </c>
      <c r="C291" s="64">
        <v>83</v>
      </c>
      <c r="D291" s="88" t="str">
        <f t="shared" ca="1" si="48"/>
        <v>Octrois de crédits aux ménages</v>
      </c>
      <c r="E291" s="66">
        <f t="shared" si="47"/>
        <v>130</v>
      </c>
      <c r="F291" s="66">
        <f t="shared" si="47"/>
        <v>984254.01848000009</v>
      </c>
      <c r="G291" s="66">
        <f t="shared" si="47"/>
        <v>171.63295000000002</v>
      </c>
      <c r="H291" s="66">
        <f t="shared" si="47"/>
        <v>0</v>
      </c>
      <c r="I291" s="66">
        <f t="shared" si="47"/>
        <v>720925.6095274</v>
      </c>
      <c r="J291" s="66">
        <f t="shared" si="47"/>
        <v>205305.55759999997</v>
      </c>
      <c r="K291" s="66">
        <f t="shared" si="47"/>
        <v>0</v>
      </c>
      <c r="L291" s="66">
        <f t="shared" si="47"/>
        <v>0</v>
      </c>
      <c r="M291" s="66">
        <f t="shared" si="47"/>
        <v>0</v>
      </c>
      <c r="N291" s="66">
        <f t="shared" ca="1" si="45"/>
        <v>1910786.8185574</v>
      </c>
    </row>
    <row r="292" spans="2:14" x14ac:dyDescent="0.2">
      <c r="B292" s="85" t="str">
        <f t="shared" si="44"/>
        <v>H_83</v>
      </c>
      <c r="C292" s="68" t="s">
        <v>271</v>
      </c>
      <c r="D292" s="69" t="str">
        <f t="shared" ca="1" si="48"/>
        <v>Octrois de crédits aux ménages</v>
      </c>
      <c r="E292" s="70">
        <f t="shared" ref="E292:M301" si="49">_xlfn.IFNA(IF(LEN($C292)&gt;=4,VLOOKUP(E$6&amp;"-"&amp;$C292,rngDataP3aEXP,rngVLK3aEXP,FALSE),SUMIF($B:$B,"H_"&amp;$C292,E:E)),0)</f>
        <v>130</v>
      </c>
      <c r="F292" s="70">
        <f t="shared" si="49"/>
        <v>968751.30734000006</v>
      </c>
      <c r="G292" s="70">
        <f t="shared" si="49"/>
        <v>171.63295000000002</v>
      </c>
      <c r="H292" s="70">
        <f t="shared" si="49"/>
        <v>0</v>
      </c>
      <c r="I292" s="70">
        <f t="shared" si="49"/>
        <v>720628.40038739995</v>
      </c>
      <c r="J292" s="70">
        <f t="shared" si="49"/>
        <v>201975.04359999998</v>
      </c>
      <c r="K292" s="70">
        <f t="shared" si="49"/>
        <v>0</v>
      </c>
      <c r="L292" s="70">
        <f t="shared" si="49"/>
        <v>0</v>
      </c>
      <c r="M292" s="70">
        <f t="shared" si="49"/>
        <v>0</v>
      </c>
      <c r="N292" s="70">
        <f t="shared" ca="1" si="45"/>
        <v>1891656.3842774001</v>
      </c>
    </row>
    <row r="293" spans="2:14" x14ac:dyDescent="0.2">
      <c r="B293" s="85" t="str">
        <f>IF(LEN(C293)&gt;=4,"H_"&amp;LEFT(C293,2),IF(LEN(C293)=2,"H_"&amp;LEFT(C293,1),IF(LEN(C293)=1,"H_","")))</f>
        <v>H_83</v>
      </c>
      <c r="C293" s="68" t="s">
        <v>3537</v>
      </c>
      <c r="D293" s="69" t="str">
        <f t="shared" ca="1" si="48"/>
        <v>Avances aux ménages</v>
      </c>
      <c r="E293" s="70">
        <f t="shared" si="49"/>
        <v>0</v>
      </c>
      <c r="F293" s="70">
        <f t="shared" si="49"/>
        <v>15502.711139999999</v>
      </c>
      <c r="G293" s="70">
        <f t="shared" si="49"/>
        <v>0</v>
      </c>
      <c r="H293" s="70">
        <f t="shared" si="49"/>
        <v>0</v>
      </c>
      <c r="I293" s="70">
        <f t="shared" si="49"/>
        <v>297.20913999999999</v>
      </c>
      <c r="J293" s="70">
        <f t="shared" si="49"/>
        <v>3330.5140000000001</v>
      </c>
      <c r="K293" s="70">
        <f t="shared" si="49"/>
        <v>0</v>
      </c>
      <c r="L293" s="70">
        <f t="shared" si="49"/>
        <v>0</v>
      </c>
      <c r="M293" s="70">
        <f t="shared" si="49"/>
        <v>0</v>
      </c>
      <c r="N293" s="70">
        <f ca="1">IF(D293&lt;&gt;"",SUM($E293:$M293),"")</f>
        <v>19130.434280000001</v>
      </c>
    </row>
    <row r="294" spans="2:14" x14ac:dyDescent="0.2">
      <c r="B294" s="76" t="str">
        <f t="shared" si="44"/>
        <v>H_8</v>
      </c>
      <c r="C294" s="64">
        <v>84</v>
      </c>
      <c r="D294" s="88" t="str">
        <f t="shared" ca="1" si="48"/>
        <v>Octrois de crédits et participations à l'étranger</v>
      </c>
      <c r="E294" s="66">
        <f t="shared" si="49"/>
        <v>279549</v>
      </c>
      <c r="F294" s="66">
        <f t="shared" si="49"/>
        <v>207598.65586000003</v>
      </c>
      <c r="G294" s="66">
        <f t="shared" si="49"/>
        <v>1468.1608000000001</v>
      </c>
      <c r="H294" s="66">
        <f t="shared" si="49"/>
        <v>0</v>
      </c>
      <c r="I294" s="66">
        <f t="shared" si="49"/>
        <v>114.74776999999999</v>
      </c>
      <c r="J294" s="66">
        <f t="shared" si="49"/>
        <v>0</v>
      </c>
      <c r="K294" s="66">
        <f t="shared" si="49"/>
        <v>0</v>
      </c>
      <c r="L294" s="66">
        <f t="shared" si="49"/>
        <v>0</v>
      </c>
      <c r="M294" s="66">
        <f t="shared" si="49"/>
        <v>0</v>
      </c>
      <c r="N294" s="66">
        <f t="shared" ca="1" si="45"/>
        <v>488730.56443000009</v>
      </c>
    </row>
    <row r="295" spans="2:14" x14ac:dyDescent="0.2">
      <c r="B295" s="85" t="str">
        <f t="shared" si="44"/>
        <v>H_84</v>
      </c>
      <c r="C295" s="68" t="s">
        <v>273</v>
      </c>
      <c r="D295" s="69" t="str">
        <f t="shared" ca="1" si="48"/>
        <v>Octrois de crédit aux institutions de l'UE</v>
      </c>
      <c r="E295" s="70">
        <f t="shared" si="49"/>
        <v>0</v>
      </c>
      <c r="F295" s="70">
        <f t="shared" si="49"/>
        <v>7741</v>
      </c>
      <c r="G295" s="70">
        <f t="shared" si="49"/>
        <v>0</v>
      </c>
      <c r="H295" s="70">
        <f t="shared" si="49"/>
        <v>0</v>
      </c>
      <c r="I295" s="70">
        <f t="shared" si="49"/>
        <v>0</v>
      </c>
      <c r="J295" s="70">
        <f t="shared" si="49"/>
        <v>0</v>
      </c>
      <c r="K295" s="70">
        <f t="shared" si="49"/>
        <v>0</v>
      </c>
      <c r="L295" s="70">
        <f t="shared" si="49"/>
        <v>0</v>
      </c>
      <c r="M295" s="70">
        <f t="shared" si="49"/>
        <v>0</v>
      </c>
      <c r="N295" s="70">
        <f t="shared" ca="1" si="45"/>
        <v>7741</v>
      </c>
    </row>
    <row r="296" spans="2:14" x14ac:dyDescent="0.2">
      <c r="B296" s="85" t="str">
        <f t="shared" si="44"/>
        <v>H_84</v>
      </c>
      <c r="C296" s="68" t="s">
        <v>274</v>
      </c>
      <c r="D296" s="69" t="str">
        <f t="shared" ca="1" si="48"/>
        <v>Octrois de crédit aux pays membres de l'UE (administrations publiques)</v>
      </c>
      <c r="E296" s="70">
        <f t="shared" si="49"/>
        <v>182</v>
      </c>
      <c r="F296" s="70">
        <f t="shared" si="49"/>
        <v>0</v>
      </c>
      <c r="G296" s="70">
        <f t="shared" si="49"/>
        <v>0</v>
      </c>
      <c r="H296" s="70">
        <f t="shared" si="49"/>
        <v>0</v>
      </c>
      <c r="I296" s="70">
        <f t="shared" si="49"/>
        <v>0</v>
      </c>
      <c r="J296" s="70">
        <f t="shared" si="49"/>
        <v>0</v>
      </c>
      <c r="K296" s="70">
        <f t="shared" si="49"/>
        <v>0</v>
      </c>
      <c r="L296" s="70">
        <f t="shared" si="49"/>
        <v>0</v>
      </c>
      <c r="M296" s="70">
        <f t="shared" si="49"/>
        <v>0</v>
      </c>
      <c r="N296" s="70">
        <f t="shared" ca="1" si="45"/>
        <v>182</v>
      </c>
    </row>
    <row r="297" spans="2:14" x14ac:dyDescent="0.2">
      <c r="B297" s="85" t="str">
        <f t="shared" si="44"/>
        <v>H_84</v>
      </c>
      <c r="C297" s="68" t="s">
        <v>275</v>
      </c>
      <c r="D297" s="69" t="str">
        <f t="shared" ca="1" si="48"/>
        <v>Octrois de crédit aux pays membres de l'UE (non-administrations publiques)</v>
      </c>
      <c r="E297" s="70">
        <f t="shared" si="49"/>
        <v>4061</v>
      </c>
      <c r="F297" s="70">
        <f t="shared" si="49"/>
        <v>0</v>
      </c>
      <c r="G297" s="70">
        <f t="shared" si="49"/>
        <v>0</v>
      </c>
      <c r="H297" s="70">
        <f t="shared" si="49"/>
        <v>0</v>
      </c>
      <c r="I297" s="70">
        <f t="shared" si="49"/>
        <v>0</v>
      </c>
      <c r="J297" s="70">
        <f t="shared" si="49"/>
        <v>0</v>
      </c>
      <c r="K297" s="70">
        <f t="shared" si="49"/>
        <v>0</v>
      </c>
      <c r="L297" s="70">
        <f t="shared" si="49"/>
        <v>0</v>
      </c>
      <c r="M297" s="70">
        <f t="shared" si="49"/>
        <v>0</v>
      </c>
      <c r="N297" s="70">
        <f t="shared" ca="1" si="45"/>
        <v>4061</v>
      </c>
    </row>
    <row r="298" spans="2:14" ht="19.2" x14ac:dyDescent="0.2">
      <c r="B298" s="85" t="str">
        <f t="shared" si="44"/>
        <v>H_84</v>
      </c>
      <c r="C298" s="68" t="s">
        <v>276</v>
      </c>
      <c r="D298" s="69" t="str">
        <f t="shared" ca="1" si="48"/>
        <v>Octrois de crédit aux institutions internationales autres que les institutions de l'UE</v>
      </c>
      <c r="E298" s="70">
        <f t="shared" si="49"/>
        <v>82510</v>
      </c>
      <c r="F298" s="70">
        <f t="shared" si="49"/>
        <v>0</v>
      </c>
      <c r="G298" s="70">
        <f t="shared" si="49"/>
        <v>0</v>
      </c>
      <c r="H298" s="70">
        <f t="shared" si="49"/>
        <v>0</v>
      </c>
      <c r="I298" s="70">
        <f t="shared" si="49"/>
        <v>0</v>
      </c>
      <c r="J298" s="70">
        <f t="shared" si="49"/>
        <v>0</v>
      </c>
      <c r="K298" s="70">
        <f t="shared" si="49"/>
        <v>0</v>
      </c>
      <c r="L298" s="70">
        <f t="shared" si="49"/>
        <v>0</v>
      </c>
      <c r="M298" s="70">
        <f t="shared" si="49"/>
        <v>0</v>
      </c>
      <c r="N298" s="70">
        <f t="shared" ca="1" si="45"/>
        <v>82510</v>
      </c>
    </row>
    <row r="299" spans="2:14" ht="19.2" x14ac:dyDescent="0.2">
      <c r="B299" s="85" t="str">
        <f t="shared" si="44"/>
        <v>H_84</v>
      </c>
      <c r="C299" s="68" t="s">
        <v>277</v>
      </c>
      <c r="D299" s="69" t="str">
        <f t="shared" ca="1" si="48"/>
        <v>Octrois de crédit aux pays autres que les pays membres de l'UE (administrations publiques)</v>
      </c>
      <c r="E299" s="70">
        <f t="shared" si="49"/>
        <v>10004</v>
      </c>
      <c r="F299" s="70">
        <f t="shared" si="49"/>
        <v>0</v>
      </c>
      <c r="G299" s="70">
        <f t="shared" si="49"/>
        <v>0</v>
      </c>
      <c r="H299" s="70">
        <f t="shared" si="49"/>
        <v>0</v>
      </c>
      <c r="I299" s="70">
        <f t="shared" si="49"/>
        <v>0</v>
      </c>
      <c r="J299" s="70">
        <f t="shared" si="49"/>
        <v>0</v>
      </c>
      <c r="K299" s="70">
        <f t="shared" si="49"/>
        <v>0</v>
      </c>
      <c r="L299" s="70">
        <f t="shared" si="49"/>
        <v>0</v>
      </c>
      <c r="M299" s="70">
        <f t="shared" si="49"/>
        <v>0</v>
      </c>
      <c r="N299" s="70">
        <f t="shared" ca="1" si="45"/>
        <v>10004</v>
      </c>
    </row>
    <row r="300" spans="2:14" ht="19.2" x14ac:dyDescent="0.2">
      <c r="B300" s="85" t="str">
        <f t="shared" si="44"/>
        <v>H_84</v>
      </c>
      <c r="C300" s="68" t="s">
        <v>278</v>
      </c>
      <c r="D300" s="69" t="str">
        <f t="shared" ca="1" si="48"/>
        <v>Octrois de crédit aux pays autres que les pays membres de l'UE (non-administrations publiques)</v>
      </c>
      <c r="E300" s="70">
        <f t="shared" si="49"/>
        <v>64024</v>
      </c>
      <c r="F300" s="70">
        <f t="shared" si="49"/>
        <v>167</v>
      </c>
      <c r="G300" s="70">
        <f t="shared" si="49"/>
        <v>0</v>
      </c>
      <c r="H300" s="70">
        <f t="shared" si="49"/>
        <v>0</v>
      </c>
      <c r="I300" s="70">
        <f t="shared" si="49"/>
        <v>0</v>
      </c>
      <c r="J300" s="70">
        <f t="shared" si="49"/>
        <v>0</v>
      </c>
      <c r="K300" s="70">
        <f t="shared" si="49"/>
        <v>0</v>
      </c>
      <c r="L300" s="70">
        <f t="shared" si="49"/>
        <v>0</v>
      </c>
      <c r="M300" s="70">
        <f t="shared" si="49"/>
        <v>0</v>
      </c>
      <c r="N300" s="70">
        <f t="shared" ca="1" si="45"/>
        <v>64191</v>
      </c>
    </row>
    <row r="301" spans="2:14" ht="19.2" x14ac:dyDescent="0.2">
      <c r="B301" s="85" t="str">
        <f t="shared" si="44"/>
        <v>H_84</v>
      </c>
      <c r="C301" s="68" t="s">
        <v>1431</v>
      </c>
      <c r="D301" s="69" t="str">
        <f t="shared" ca="1" si="48"/>
        <v>Octrois de crédit aux institutions de l'UE : préfinancement dans le cadre des subventions européennes</v>
      </c>
      <c r="E301" s="70">
        <f t="shared" si="49"/>
        <v>0</v>
      </c>
      <c r="F301" s="70">
        <f t="shared" si="49"/>
        <v>48355</v>
      </c>
      <c r="G301" s="70">
        <f t="shared" si="49"/>
        <v>1468.1608000000001</v>
      </c>
      <c r="H301" s="70">
        <f t="shared" si="49"/>
        <v>0</v>
      </c>
      <c r="I301" s="70">
        <f t="shared" si="49"/>
        <v>0</v>
      </c>
      <c r="J301" s="70">
        <f t="shared" si="49"/>
        <v>0</v>
      </c>
      <c r="K301" s="70">
        <f t="shared" si="49"/>
        <v>0</v>
      </c>
      <c r="L301" s="70">
        <f t="shared" si="49"/>
        <v>0</v>
      </c>
      <c r="M301" s="70">
        <f t="shared" si="49"/>
        <v>0</v>
      </c>
      <c r="N301" s="70">
        <f t="shared" ca="1" si="45"/>
        <v>49823.160799999998</v>
      </c>
    </row>
    <row r="302" spans="2:14" x14ac:dyDescent="0.2">
      <c r="B302" s="85" t="str">
        <f t="shared" si="44"/>
        <v>H_84</v>
      </c>
      <c r="C302" s="68" t="s">
        <v>279</v>
      </c>
      <c r="D302" s="69" t="str">
        <f t="shared" ca="1" si="48"/>
        <v>Participations dans des institutions de l'UE</v>
      </c>
      <c r="E302" s="70">
        <f t="shared" ref="E302:M311" si="50">_xlfn.IFNA(IF(LEN($C302)&gt;=4,VLOOKUP(E$6&amp;"-"&amp;$C302,rngDataP3aEXP,rngVLK3aEXP,FALSE),SUMIF($B:$B,"H_"&amp;$C302,E:E)),0)</f>
        <v>0</v>
      </c>
      <c r="F302" s="70">
        <f t="shared" si="50"/>
        <v>0</v>
      </c>
      <c r="G302" s="70">
        <f t="shared" si="50"/>
        <v>0</v>
      </c>
      <c r="H302" s="70">
        <f t="shared" si="50"/>
        <v>0</v>
      </c>
      <c r="I302" s="70">
        <f t="shared" si="50"/>
        <v>0</v>
      </c>
      <c r="J302" s="70">
        <f t="shared" si="50"/>
        <v>0</v>
      </c>
      <c r="K302" s="70">
        <f t="shared" si="50"/>
        <v>0</v>
      </c>
      <c r="L302" s="70">
        <f t="shared" si="50"/>
        <v>0</v>
      </c>
      <c r="M302" s="70">
        <f t="shared" si="50"/>
        <v>0</v>
      </c>
      <c r="N302" s="70">
        <f t="shared" ca="1" si="45"/>
        <v>0</v>
      </c>
    </row>
    <row r="303" spans="2:14" x14ac:dyDescent="0.2">
      <c r="B303" s="85" t="str">
        <f t="shared" si="44"/>
        <v>H_84</v>
      </c>
      <c r="C303" s="68" t="s">
        <v>280</v>
      </c>
      <c r="D303" s="69" t="str">
        <f t="shared" ca="1" si="48"/>
        <v>Participations dans des pays membres de l'UE (non-administrations publiques)</v>
      </c>
      <c r="E303" s="70">
        <f t="shared" si="50"/>
        <v>1887</v>
      </c>
      <c r="F303" s="70">
        <f t="shared" si="50"/>
        <v>0</v>
      </c>
      <c r="G303" s="70">
        <f t="shared" si="50"/>
        <v>0</v>
      </c>
      <c r="H303" s="70">
        <f t="shared" si="50"/>
        <v>0</v>
      </c>
      <c r="I303" s="70">
        <f t="shared" si="50"/>
        <v>114.74776999999999</v>
      </c>
      <c r="J303" s="70">
        <f t="shared" si="50"/>
        <v>0</v>
      </c>
      <c r="K303" s="70">
        <f t="shared" si="50"/>
        <v>0</v>
      </c>
      <c r="L303" s="70">
        <f t="shared" si="50"/>
        <v>0</v>
      </c>
      <c r="M303" s="70">
        <f t="shared" si="50"/>
        <v>0</v>
      </c>
      <c r="N303" s="70">
        <f t="shared" ca="1" si="45"/>
        <v>2001.7477699999999</v>
      </c>
    </row>
    <row r="304" spans="2:14" ht="19.2" x14ac:dyDescent="0.2">
      <c r="B304" s="85" t="str">
        <f t="shared" si="44"/>
        <v>H_84</v>
      </c>
      <c r="C304" s="68" t="s">
        <v>281</v>
      </c>
      <c r="D304" s="69" t="str">
        <f t="shared" ca="1" si="48"/>
        <v>Participations dans des institutions internationales autres que les institutions de l'UE</v>
      </c>
      <c r="E304" s="70">
        <f t="shared" si="50"/>
        <v>66509</v>
      </c>
      <c r="F304" s="70">
        <f t="shared" si="50"/>
        <v>0</v>
      </c>
      <c r="G304" s="70">
        <f t="shared" si="50"/>
        <v>0</v>
      </c>
      <c r="H304" s="70">
        <f t="shared" si="50"/>
        <v>0</v>
      </c>
      <c r="I304" s="70">
        <f t="shared" si="50"/>
        <v>0</v>
      </c>
      <c r="J304" s="70">
        <f t="shared" si="50"/>
        <v>0</v>
      </c>
      <c r="K304" s="70">
        <f t="shared" si="50"/>
        <v>0</v>
      </c>
      <c r="L304" s="70">
        <f t="shared" si="50"/>
        <v>0</v>
      </c>
      <c r="M304" s="70">
        <f t="shared" si="50"/>
        <v>0</v>
      </c>
      <c r="N304" s="70">
        <f t="shared" ca="1" si="45"/>
        <v>66509</v>
      </c>
    </row>
    <row r="305" spans="2:14" ht="19.2" x14ac:dyDescent="0.2">
      <c r="B305" s="85" t="str">
        <f t="shared" si="44"/>
        <v>H_84</v>
      </c>
      <c r="C305" s="68" t="s">
        <v>282</v>
      </c>
      <c r="D305" s="69" t="str">
        <f t="shared" ca="1" si="48"/>
        <v>Participations dans des pays autres que les pays membres de l'UE (non-administrations publiques)</v>
      </c>
      <c r="E305" s="70">
        <f t="shared" si="50"/>
        <v>50372</v>
      </c>
      <c r="F305" s="70">
        <f t="shared" si="50"/>
        <v>0</v>
      </c>
      <c r="G305" s="70">
        <f t="shared" si="50"/>
        <v>0</v>
      </c>
      <c r="H305" s="70">
        <f t="shared" si="50"/>
        <v>0</v>
      </c>
      <c r="I305" s="70">
        <f t="shared" si="50"/>
        <v>0</v>
      </c>
      <c r="J305" s="70">
        <f t="shared" si="50"/>
        <v>0</v>
      </c>
      <c r="K305" s="70">
        <f t="shared" si="50"/>
        <v>0</v>
      </c>
      <c r="L305" s="70">
        <f t="shared" si="50"/>
        <v>0</v>
      </c>
      <c r="M305" s="70">
        <f t="shared" si="50"/>
        <v>0</v>
      </c>
      <c r="N305" s="70">
        <f t="shared" ca="1" si="45"/>
        <v>50372</v>
      </c>
    </row>
    <row r="306" spans="2:14" x14ac:dyDescent="0.2">
      <c r="B306" s="85" t="str">
        <f>IF(LEN(C306)&gt;=4,"H_"&amp;LEFT(C306,2),IF(LEN(C306)=2,"H_"&amp;LEFT(C306,1),IF(LEN(C306)=1,"H_","")))</f>
        <v>H_84</v>
      </c>
      <c r="C306" s="68" t="s">
        <v>3538</v>
      </c>
      <c r="D306" s="69" t="str">
        <f t="shared" ca="1" si="48"/>
        <v>Avances à l'étranger</v>
      </c>
      <c r="E306" s="70">
        <f t="shared" si="50"/>
        <v>0</v>
      </c>
      <c r="F306" s="70">
        <f t="shared" si="50"/>
        <v>151335.65586000003</v>
      </c>
      <c r="G306" s="70">
        <f t="shared" si="50"/>
        <v>0</v>
      </c>
      <c r="H306" s="70">
        <f t="shared" si="50"/>
        <v>0</v>
      </c>
      <c r="I306" s="70">
        <f t="shared" si="50"/>
        <v>0</v>
      </c>
      <c r="J306" s="70">
        <f t="shared" si="50"/>
        <v>0</v>
      </c>
      <c r="K306" s="70">
        <f t="shared" si="50"/>
        <v>0</v>
      </c>
      <c r="L306" s="70">
        <f t="shared" si="50"/>
        <v>0</v>
      </c>
      <c r="M306" s="70">
        <f t="shared" si="50"/>
        <v>0</v>
      </c>
      <c r="N306" s="70">
        <f ca="1">IF(D306&lt;&gt;"",SUM($E306:$M306),"")</f>
        <v>151335.65586000003</v>
      </c>
    </row>
    <row r="307" spans="2:14" ht="19.2" x14ac:dyDescent="0.2">
      <c r="B307" s="76" t="str">
        <f t="shared" si="44"/>
        <v>H_8</v>
      </c>
      <c r="C307" s="64">
        <v>85</v>
      </c>
      <c r="D307" s="88" t="str">
        <f t="shared" ca="1" si="48"/>
        <v>Octrois de crédits et prises de participations à l'intérieur du secteur des administrations publiques</v>
      </c>
      <c r="E307" s="66">
        <f t="shared" si="50"/>
        <v>0</v>
      </c>
      <c r="F307" s="66">
        <f t="shared" si="50"/>
        <v>8793</v>
      </c>
      <c r="G307" s="66">
        <f t="shared" si="50"/>
        <v>0</v>
      </c>
      <c r="H307" s="66">
        <f t="shared" si="50"/>
        <v>0</v>
      </c>
      <c r="I307" s="66">
        <f t="shared" si="50"/>
        <v>274.02333000000004</v>
      </c>
      <c r="J307" s="66">
        <f t="shared" si="50"/>
        <v>474231.90205000003</v>
      </c>
      <c r="K307" s="66">
        <f t="shared" si="50"/>
        <v>121</v>
      </c>
      <c r="L307" s="66">
        <f t="shared" si="50"/>
        <v>0</v>
      </c>
      <c r="M307" s="66">
        <f t="shared" si="50"/>
        <v>0</v>
      </c>
      <c r="N307" s="66">
        <f t="shared" ca="1" si="45"/>
        <v>483419.92538000003</v>
      </c>
    </row>
    <row r="308" spans="2:14" x14ac:dyDescent="0.2">
      <c r="B308" s="85" t="str">
        <f t="shared" si="44"/>
        <v>H_85</v>
      </c>
      <c r="C308" s="68" t="s">
        <v>284</v>
      </c>
      <c r="D308" s="69" t="str">
        <f t="shared" ca="1" si="48"/>
        <v>Octrois de crédits à l'intérieur d'un groupe institutionnel : au pouvoir institutionnel</v>
      </c>
      <c r="E308" s="70">
        <f t="shared" si="50"/>
        <v>0</v>
      </c>
      <c r="F308" s="70">
        <f t="shared" si="50"/>
        <v>0</v>
      </c>
      <c r="G308" s="70">
        <f t="shared" si="50"/>
        <v>0</v>
      </c>
      <c r="H308" s="70">
        <f t="shared" si="50"/>
        <v>0</v>
      </c>
      <c r="I308" s="70">
        <f t="shared" si="50"/>
        <v>0</v>
      </c>
      <c r="J308" s="70">
        <f t="shared" si="50"/>
        <v>0</v>
      </c>
      <c r="K308" s="70">
        <f t="shared" si="50"/>
        <v>0</v>
      </c>
      <c r="L308" s="70">
        <f t="shared" si="50"/>
        <v>0</v>
      </c>
      <c r="M308" s="70">
        <f t="shared" si="50"/>
        <v>0</v>
      </c>
      <c r="N308" s="70">
        <f t="shared" ca="1" si="45"/>
        <v>0</v>
      </c>
    </row>
    <row r="309" spans="2:14" ht="19.2" x14ac:dyDescent="0.2">
      <c r="B309" s="85" t="str">
        <f t="shared" si="44"/>
        <v>H_85</v>
      </c>
      <c r="C309" s="68" t="s">
        <v>285</v>
      </c>
      <c r="D309" s="69" t="str">
        <f t="shared" ca="1" si="48"/>
        <v>Octrois de crédits à l'intérieur d'un groupe institutionnel : aux fonds budgétaires non organiques</v>
      </c>
      <c r="E309" s="70">
        <f t="shared" si="50"/>
        <v>0</v>
      </c>
      <c r="F309" s="70">
        <f t="shared" si="50"/>
        <v>0</v>
      </c>
      <c r="G309" s="70">
        <f t="shared" si="50"/>
        <v>0</v>
      </c>
      <c r="H309" s="70">
        <f t="shared" si="50"/>
        <v>0</v>
      </c>
      <c r="I309" s="70">
        <f t="shared" si="50"/>
        <v>0</v>
      </c>
      <c r="J309" s="70">
        <f t="shared" si="50"/>
        <v>0</v>
      </c>
      <c r="K309" s="70">
        <f t="shared" si="50"/>
        <v>0</v>
      </c>
      <c r="L309" s="70">
        <f t="shared" si="50"/>
        <v>0</v>
      </c>
      <c r="M309" s="70">
        <f t="shared" si="50"/>
        <v>0</v>
      </c>
      <c r="N309" s="70">
        <f t="shared" ca="1" si="45"/>
        <v>0</v>
      </c>
    </row>
    <row r="310" spans="2:14" ht="19.2" x14ac:dyDescent="0.2">
      <c r="B310" s="85" t="str">
        <f t="shared" si="44"/>
        <v>H_85</v>
      </c>
      <c r="C310" s="68" t="s">
        <v>286</v>
      </c>
      <c r="D310" s="69" t="str">
        <f t="shared" ca="1" si="48"/>
        <v>Octrois de crédits à l'intérieur d'un groupe institutionnel : aux services administratifs à comptabilité autonome (SACA)</v>
      </c>
      <c r="E310" s="70">
        <f t="shared" si="50"/>
        <v>0</v>
      </c>
      <c r="F310" s="70">
        <f t="shared" si="50"/>
        <v>0</v>
      </c>
      <c r="G310" s="70">
        <f t="shared" si="50"/>
        <v>0</v>
      </c>
      <c r="H310" s="70">
        <f t="shared" si="50"/>
        <v>0</v>
      </c>
      <c r="I310" s="70">
        <f t="shared" si="50"/>
        <v>0</v>
      </c>
      <c r="J310" s="70">
        <f t="shared" si="50"/>
        <v>0</v>
      </c>
      <c r="K310" s="70">
        <f t="shared" si="50"/>
        <v>0</v>
      </c>
      <c r="L310" s="70">
        <f t="shared" si="50"/>
        <v>0</v>
      </c>
      <c r="M310" s="70">
        <f t="shared" si="50"/>
        <v>0</v>
      </c>
      <c r="N310" s="70">
        <f t="shared" ca="1" si="45"/>
        <v>0</v>
      </c>
    </row>
    <row r="311" spans="2:14" ht="19.2" x14ac:dyDescent="0.2">
      <c r="B311" s="85" t="str">
        <f t="shared" si="44"/>
        <v>H_85</v>
      </c>
      <c r="C311" s="68" t="s">
        <v>287</v>
      </c>
      <c r="D311" s="69" t="str">
        <f t="shared" ca="1" si="48"/>
        <v>Octrois de crédits à l'intérieur d'un groupe institutionnel : aux organismes administratifs publics (OAP)</v>
      </c>
      <c r="E311" s="70">
        <f t="shared" si="50"/>
        <v>0</v>
      </c>
      <c r="F311" s="70">
        <f t="shared" si="50"/>
        <v>0</v>
      </c>
      <c r="G311" s="70">
        <f t="shared" si="50"/>
        <v>0</v>
      </c>
      <c r="H311" s="70">
        <f t="shared" si="50"/>
        <v>0</v>
      </c>
      <c r="I311" s="70">
        <f t="shared" si="50"/>
        <v>0</v>
      </c>
      <c r="J311" s="70">
        <f t="shared" si="50"/>
        <v>0</v>
      </c>
      <c r="K311" s="70">
        <f t="shared" si="50"/>
        <v>0</v>
      </c>
      <c r="L311" s="70">
        <f t="shared" si="50"/>
        <v>0</v>
      </c>
      <c r="M311" s="70">
        <f t="shared" si="50"/>
        <v>0</v>
      </c>
      <c r="N311" s="70">
        <f t="shared" ca="1" si="45"/>
        <v>0</v>
      </c>
    </row>
    <row r="312" spans="2:14" ht="19.2" x14ac:dyDescent="0.2">
      <c r="B312" s="85" t="str">
        <f t="shared" si="44"/>
        <v>H_85</v>
      </c>
      <c r="C312" s="68" t="s">
        <v>288</v>
      </c>
      <c r="D312" s="69" t="str">
        <f t="shared" ca="1" si="48"/>
        <v>Octrois de crédits à l'intérieur d'un groupe institutionnel : aux établissements d'enseignement du pouvoir institutionnel</v>
      </c>
      <c r="E312" s="70">
        <f t="shared" ref="E312:M321" si="51">_xlfn.IFNA(IF(LEN($C312)&gt;=4,VLOOKUP(E$6&amp;"-"&amp;$C312,rngDataP3aEXP,rngVLK3aEXP,FALSE),SUMIF($B:$B,"H_"&amp;$C312,E:E)),0)</f>
        <v>0</v>
      </c>
      <c r="F312" s="70">
        <f t="shared" si="51"/>
        <v>0</v>
      </c>
      <c r="G312" s="70">
        <f t="shared" si="51"/>
        <v>0</v>
      </c>
      <c r="H312" s="70">
        <f t="shared" si="51"/>
        <v>0</v>
      </c>
      <c r="I312" s="70">
        <f t="shared" si="51"/>
        <v>0</v>
      </c>
      <c r="J312" s="70">
        <f t="shared" si="51"/>
        <v>0</v>
      </c>
      <c r="K312" s="70">
        <f t="shared" si="51"/>
        <v>0</v>
      </c>
      <c r="L312" s="70">
        <f t="shared" si="51"/>
        <v>0</v>
      </c>
      <c r="M312" s="70">
        <f t="shared" si="51"/>
        <v>0</v>
      </c>
      <c r="N312" s="70">
        <f t="shared" ca="1" si="45"/>
        <v>0</v>
      </c>
    </row>
    <row r="313" spans="2:14" ht="19.2" x14ac:dyDescent="0.2">
      <c r="B313" s="85" t="str">
        <f t="shared" si="44"/>
        <v>H_85</v>
      </c>
      <c r="C313" s="68" t="s">
        <v>289</v>
      </c>
      <c r="D313" s="69" t="str">
        <f t="shared" ca="1" si="48"/>
        <v>Octrois de crédits à l'intérieur d'un groupe institutionnel : aux ASBL des administrations publiques</v>
      </c>
      <c r="E313" s="70">
        <f t="shared" si="51"/>
        <v>0</v>
      </c>
      <c r="F313" s="70">
        <f t="shared" si="51"/>
        <v>0</v>
      </c>
      <c r="G313" s="70">
        <f t="shared" si="51"/>
        <v>0</v>
      </c>
      <c r="H313" s="70">
        <f t="shared" si="51"/>
        <v>0</v>
      </c>
      <c r="I313" s="70">
        <f t="shared" si="51"/>
        <v>0</v>
      </c>
      <c r="J313" s="70">
        <f t="shared" si="51"/>
        <v>0</v>
      </c>
      <c r="K313" s="70">
        <f t="shared" si="51"/>
        <v>0</v>
      </c>
      <c r="L313" s="70">
        <f t="shared" si="51"/>
        <v>0</v>
      </c>
      <c r="M313" s="70">
        <f t="shared" si="51"/>
        <v>0</v>
      </c>
      <c r="N313" s="70">
        <f t="shared" ca="1" si="45"/>
        <v>0</v>
      </c>
    </row>
    <row r="314" spans="2:14" ht="19.2" x14ac:dyDescent="0.2">
      <c r="B314" s="85" t="str">
        <f t="shared" si="44"/>
        <v>H_85</v>
      </c>
      <c r="C314" s="68" t="s">
        <v>290</v>
      </c>
      <c r="D314" s="69" t="str">
        <f t="shared" ca="1" si="48"/>
        <v>Octrois de crédits à l'intérieur d'un groupe institutionnel : aux autres unités publiques</v>
      </c>
      <c r="E314" s="70">
        <f t="shared" si="51"/>
        <v>0</v>
      </c>
      <c r="F314" s="70">
        <f t="shared" si="51"/>
        <v>0</v>
      </c>
      <c r="G314" s="70">
        <f t="shared" si="51"/>
        <v>0</v>
      </c>
      <c r="H314" s="70">
        <f t="shared" si="51"/>
        <v>0</v>
      </c>
      <c r="I314" s="70">
        <f t="shared" si="51"/>
        <v>0</v>
      </c>
      <c r="J314" s="70">
        <f t="shared" si="51"/>
        <v>0</v>
      </c>
      <c r="K314" s="70">
        <f t="shared" si="51"/>
        <v>0</v>
      </c>
      <c r="L314" s="70">
        <f t="shared" si="51"/>
        <v>0</v>
      </c>
      <c r="M314" s="70">
        <f t="shared" si="51"/>
        <v>0</v>
      </c>
      <c r="N314" s="70">
        <f t="shared" ca="1" si="45"/>
        <v>0</v>
      </c>
    </row>
    <row r="315" spans="2:14" x14ac:dyDescent="0.2">
      <c r="B315" s="85" t="str">
        <f t="shared" si="44"/>
        <v>H_85</v>
      </c>
      <c r="C315" s="68" t="s">
        <v>291</v>
      </c>
      <c r="D315" s="69" t="str">
        <f t="shared" ca="1" si="48"/>
        <v>Octrois de crédits aux administrations de sécurité sociale</v>
      </c>
      <c r="E315" s="70">
        <f t="shared" si="51"/>
        <v>0</v>
      </c>
      <c r="F315" s="70">
        <f t="shared" si="51"/>
        <v>0</v>
      </c>
      <c r="G315" s="70">
        <f t="shared" si="51"/>
        <v>0</v>
      </c>
      <c r="H315" s="70">
        <f t="shared" si="51"/>
        <v>0</v>
      </c>
      <c r="I315" s="70">
        <f t="shared" si="51"/>
        <v>0</v>
      </c>
      <c r="J315" s="70">
        <f t="shared" si="51"/>
        <v>0</v>
      </c>
      <c r="K315" s="70">
        <f t="shared" si="51"/>
        <v>121</v>
      </c>
      <c r="L315" s="70">
        <f t="shared" si="51"/>
        <v>0</v>
      </c>
      <c r="M315" s="70">
        <f t="shared" si="51"/>
        <v>0</v>
      </c>
      <c r="N315" s="70">
        <f t="shared" ca="1" si="45"/>
        <v>121</v>
      </c>
    </row>
    <row r="316" spans="2:14" x14ac:dyDescent="0.2">
      <c r="B316" s="85" t="str">
        <f t="shared" si="44"/>
        <v>H_85</v>
      </c>
      <c r="C316" s="68" t="s">
        <v>292</v>
      </c>
      <c r="D316" s="69" t="str">
        <f t="shared" ca="1" si="48"/>
        <v>Octrois de crédits aux provinces</v>
      </c>
      <c r="E316" s="70">
        <f t="shared" si="51"/>
        <v>0</v>
      </c>
      <c r="F316" s="70">
        <f t="shared" si="51"/>
        <v>0</v>
      </c>
      <c r="G316" s="70">
        <f t="shared" si="51"/>
        <v>0</v>
      </c>
      <c r="H316" s="70">
        <f t="shared" si="51"/>
        <v>0</v>
      </c>
      <c r="I316" s="70">
        <f t="shared" si="51"/>
        <v>0</v>
      </c>
      <c r="J316" s="70">
        <f t="shared" si="51"/>
        <v>0</v>
      </c>
      <c r="K316" s="70">
        <f t="shared" si="51"/>
        <v>0</v>
      </c>
      <c r="L316" s="70">
        <f t="shared" si="51"/>
        <v>0</v>
      </c>
      <c r="M316" s="70">
        <f t="shared" si="51"/>
        <v>0</v>
      </c>
      <c r="N316" s="70">
        <f t="shared" ca="1" si="45"/>
        <v>0</v>
      </c>
    </row>
    <row r="317" spans="2:14" x14ac:dyDescent="0.2">
      <c r="B317" s="85" t="str">
        <f t="shared" si="44"/>
        <v>H_85</v>
      </c>
      <c r="C317" s="68" t="s">
        <v>293</v>
      </c>
      <c r="D317" s="69" t="str">
        <f t="shared" ca="1" si="48"/>
        <v>Octrois de crédits aux communes</v>
      </c>
      <c r="E317" s="70">
        <f t="shared" si="51"/>
        <v>0</v>
      </c>
      <c r="F317" s="70">
        <f t="shared" si="51"/>
        <v>0</v>
      </c>
      <c r="G317" s="70">
        <f t="shared" si="51"/>
        <v>0</v>
      </c>
      <c r="H317" s="70">
        <f t="shared" si="51"/>
        <v>0</v>
      </c>
      <c r="I317" s="70">
        <f t="shared" si="51"/>
        <v>0</v>
      </c>
      <c r="J317" s="70">
        <f t="shared" si="51"/>
        <v>474231.90205000003</v>
      </c>
      <c r="K317" s="70">
        <f t="shared" si="51"/>
        <v>0</v>
      </c>
      <c r="L317" s="70">
        <f t="shared" si="51"/>
        <v>0</v>
      </c>
      <c r="M317" s="70">
        <f t="shared" si="51"/>
        <v>0</v>
      </c>
      <c r="N317" s="70">
        <f t="shared" ca="1" si="45"/>
        <v>474231.90205000003</v>
      </c>
    </row>
    <row r="318" spans="2:14" hidden="1" x14ac:dyDescent="0.2">
      <c r="B318" s="85" t="str">
        <f t="shared" si="44"/>
        <v>H_85</v>
      </c>
      <c r="C318" s="68" t="s">
        <v>962</v>
      </c>
      <c r="D318" s="69" t="str">
        <f t="shared" ca="1" si="48"/>
        <v>Octrois de crédits aux provinces et communes - non ventilé</v>
      </c>
      <c r="E318" s="70">
        <f t="shared" si="51"/>
        <v>0</v>
      </c>
      <c r="F318" s="70">
        <f t="shared" si="51"/>
        <v>0</v>
      </c>
      <c r="G318" s="70">
        <f t="shared" si="51"/>
        <v>0</v>
      </c>
      <c r="H318" s="70">
        <f t="shared" si="51"/>
        <v>0</v>
      </c>
      <c r="I318" s="70">
        <f t="shared" si="51"/>
        <v>0</v>
      </c>
      <c r="J318" s="70">
        <f t="shared" si="51"/>
        <v>0</v>
      </c>
      <c r="K318" s="70">
        <f t="shared" si="51"/>
        <v>0</v>
      </c>
      <c r="L318" s="70">
        <f t="shared" si="51"/>
        <v>0</v>
      </c>
      <c r="M318" s="70">
        <f t="shared" si="51"/>
        <v>0</v>
      </c>
      <c r="N318" s="70">
        <f t="shared" ca="1" si="45"/>
        <v>0</v>
      </c>
    </row>
    <row r="319" spans="2:14" x14ac:dyDescent="0.2">
      <c r="B319" s="85" t="str">
        <f t="shared" si="44"/>
        <v>H_85</v>
      </c>
      <c r="C319" s="68" t="s">
        <v>294</v>
      </c>
      <c r="D319" s="69" t="str">
        <f t="shared" ca="1" si="48"/>
        <v>Octrois de crédits aux ASBL des pouvoirs locaux</v>
      </c>
      <c r="E319" s="70">
        <f t="shared" si="51"/>
        <v>0</v>
      </c>
      <c r="F319" s="70">
        <f t="shared" si="51"/>
        <v>0</v>
      </c>
      <c r="G319" s="70">
        <f t="shared" si="51"/>
        <v>0</v>
      </c>
      <c r="H319" s="70">
        <f t="shared" si="51"/>
        <v>0</v>
      </c>
      <c r="I319" s="70">
        <f t="shared" si="51"/>
        <v>0</v>
      </c>
      <c r="J319" s="70">
        <f t="shared" si="51"/>
        <v>0</v>
      </c>
      <c r="K319" s="70">
        <f t="shared" si="51"/>
        <v>0</v>
      </c>
      <c r="L319" s="70">
        <f t="shared" si="51"/>
        <v>0</v>
      </c>
      <c r="M319" s="70">
        <f t="shared" si="51"/>
        <v>0</v>
      </c>
      <c r="N319" s="70">
        <f t="shared" ca="1" si="45"/>
        <v>0</v>
      </c>
    </row>
    <row r="320" spans="2:14" x14ac:dyDescent="0.2">
      <c r="B320" s="85" t="str">
        <f t="shared" si="44"/>
        <v>H_85</v>
      </c>
      <c r="C320" s="68" t="s">
        <v>296</v>
      </c>
      <c r="D320" s="69" t="str">
        <f t="shared" ca="1" si="48"/>
        <v>Octrois de crédits aux autres administrations publiques locales</v>
      </c>
      <c r="E320" s="70">
        <f t="shared" si="51"/>
        <v>0</v>
      </c>
      <c r="F320" s="70">
        <f t="shared" si="51"/>
        <v>3628</v>
      </c>
      <c r="G320" s="70">
        <f t="shared" si="51"/>
        <v>0</v>
      </c>
      <c r="H320" s="70">
        <f t="shared" si="51"/>
        <v>0</v>
      </c>
      <c r="I320" s="70">
        <f t="shared" si="51"/>
        <v>0</v>
      </c>
      <c r="J320" s="70">
        <f t="shared" si="51"/>
        <v>0</v>
      </c>
      <c r="K320" s="70">
        <f t="shared" si="51"/>
        <v>0</v>
      </c>
      <c r="L320" s="70">
        <f t="shared" si="51"/>
        <v>0</v>
      </c>
      <c r="M320" s="70">
        <f t="shared" si="51"/>
        <v>0</v>
      </c>
      <c r="N320" s="70">
        <f t="shared" ca="1" si="45"/>
        <v>3628</v>
      </c>
    </row>
    <row r="321" spans="2:14" x14ac:dyDescent="0.2">
      <c r="B321" s="85" t="str">
        <f t="shared" si="44"/>
        <v>H_85</v>
      </c>
      <c r="C321" s="68" t="s">
        <v>297</v>
      </c>
      <c r="D321" s="69" t="str">
        <f t="shared" ca="1" si="48"/>
        <v>Octrois de crédits à l'enseignement autonome subsidié</v>
      </c>
      <c r="E321" s="70">
        <f t="shared" si="51"/>
        <v>0</v>
      </c>
      <c r="F321" s="70">
        <f t="shared" si="51"/>
        <v>3644</v>
      </c>
      <c r="G321" s="70">
        <f t="shared" si="51"/>
        <v>0</v>
      </c>
      <c r="H321" s="70">
        <f t="shared" si="51"/>
        <v>0</v>
      </c>
      <c r="I321" s="70">
        <f t="shared" si="51"/>
        <v>0</v>
      </c>
      <c r="J321" s="70">
        <f t="shared" si="51"/>
        <v>0</v>
      </c>
      <c r="K321" s="70">
        <f t="shared" si="51"/>
        <v>0</v>
      </c>
      <c r="L321" s="70">
        <f t="shared" si="51"/>
        <v>0</v>
      </c>
      <c r="M321" s="70">
        <f t="shared" si="51"/>
        <v>0</v>
      </c>
      <c r="N321" s="70">
        <f t="shared" ca="1" si="45"/>
        <v>3644</v>
      </c>
    </row>
    <row r="322" spans="2:14" x14ac:dyDescent="0.2">
      <c r="B322" s="85" t="str">
        <f t="shared" si="44"/>
        <v>H_85</v>
      </c>
      <c r="C322" s="68" t="s">
        <v>298</v>
      </c>
      <c r="D322" s="69" t="str">
        <f t="shared" ca="1" si="48"/>
        <v>Octrois de crédits à d'autres groupes institutionnels</v>
      </c>
      <c r="E322" s="70">
        <f t="shared" ref="E322:M332" si="52">_xlfn.IFNA(IF(LEN($C322)&gt;=4,VLOOKUP(E$6&amp;"-"&amp;$C322,rngDataP3aEXP,rngVLK3aEXP,FALSE),SUMIF($B:$B,"H_"&amp;$C322,E:E)),0)</f>
        <v>0</v>
      </c>
      <c r="F322" s="70">
        <f t="shared" si="52"/>
        <v>1508</v>
      </c>
      <c r="G322" s="70">
        <f t="shared" si="52"/>
        <v>0</v>
      </c>
      <c r="H322" s="70">
        <f t="shared" si="52"/>
        <v>0</v>
      </c>
      <c r="I322" s="70">
        <f t="shared" si="52"/>
        <v>0</v>
      </c>
      <c r="J322" s="70">
        <f t="shared" si="52"/>
        <v>0</v>
      </c>
      <c r="K322" s="70">
        <f t="shared" si="52"/>
        <v>0</v>
      </c>
      <c r="L322" s="70">
        <f t="shared" si="52"/>
        <v>0</v>
      </c>
      <c r="M322" s="70">
        <f t="shared" si="52"/>
        <v>0</v>
      </c>
      <c r="N322" s="70">
        <f t="shared" ca="1" si="45"/>
        <v>1508</v>
      </c>
    </row>
    <row r="323" spans="2:14" x14ac:dyDescent="0.2">
      <c r="B323" s="85" t="str">
        <f t="shared" si="44"/>
        <v>H_85</v>
      </c>
      <c r="C323" s="68" t="s">
        <v>299</v>
      </c>
      <c r="D323" s="69" t="str">
        <f ca="1">IF(LEN($C323)&gt;=2,VLOOKUP("CE-"&amp;$C323,rngTranslationsCE,2,FALSE),IF(LEN('Eco (EXP)'!$C323)=1,VLOOKUP("CE-"&amp;'Eco (EXP)'!$C323&amp;"EXP",rngTranslationsCE,2,FALSE),""))</f>
        <v>Prises de participations à l'intérieur du groupe institutionnel</v>
      </c>
      <c r="E323" s="70">
        <f t="shared" si="52"/>
        <v>0</v>
      </c>
      <c r="F323" s="70">
        <f t="shared" si="52"/>
        <v>0</v>
      </c>
      <c r="G323" s="70">
        <f t="shared" si="52"/>
        <v>0</v>
      </c>
      <c r="H323" s="70">
        <f t="shared" si="52"/>
        <v>0</v>
      </c>
      <c r="I323" s="70">
        <f t="shared" si="52"/>
        <v>0</v>
      </c>
      <c r="J323" s="70">
        <f t="shared" si="52"/>
        <v>0</v>
      </c>
      <c r="K323" s="70">
        <f t="shared" si="52"/>
        <v>0</v>
      </c>
      <c r="L323" s="70">
        <f t="shared" si="52"/>
        <v>0</v>
      </c>
      <c r="M323" s="70">
        <f t="shared" si="52"/>
        <v>0</v>
      </c>
      <c r="N323" s="70">
        <f t="shared" ca="1" si="45"/>
        <v>0</v>
      </c>
    </row>
    <row r="324" spans="2:14" x14ac:dyDescent="0.2">
      <c r="B324" s="85" t="str">
        <f t="shared" si="44"/>
        <v>H_85</v>
      </c>
      <c r="C324" s="68" t="s">
        <v>300</v>
      </c>
      <c r="D324" s="69" t="str">
        <f ca="1">IF(LEN($C324)&gt;=2,VLOOKUP("CE-"&amp;$C324,rngTranslationsCE,2,FALSE),IF(LEN('Eco (EXP)'!$C324)=1,VLOOKUP("CE-"&amp;'Eco (EXP)'!$C324&amp;"EXP",rngTranslationsCE,2,FALSE),""))</f>
        <v>Prises de participations dans la sécurité sociale</v>
      </c>
      <c r="E324" s="70">
        <f t="shared" si="52"/>
        <v>0</v>
      </c>
      <c r="F324" s="70">
        <f t="shared" si="52"/>
        <v>0</v>
      </c>
      <c r="G324" s="70">
        <f t="shared" si="52"/>
        <v>0</v>
      </c>
      <c r="H324" s="70">
        <f t="shared" si="52"/>
        <v>0</v>
      </c>
      <c r="I324" s="70">
        <f t="shared" si="52"/>
        <v>0</v>
      </c>
      <c r="J324" s="70">
        <f t="shared" si="52"/>
        <v>0</v>
      </c>
      <c r="K324" s="70">
        <f t="shared" si="52"/>
        <v>0</v>
      </c>
      <c r="L324" s="70">
        <f t="shared" si="52"/>
        <v>0</v>
      </c>
      <c r="M324" s="70">
        <f t="shared" si="52"/>
        <v>0</v>
      </c>
      <c r="N324" s="70">
        <f t="shared" ca="1" si="45"/>
        <v>0</v>
      </c>
    </row>
    <row r="325" spans="2:14" x14ac:dyDescent="0.2">
      <c r="B325" s="85" t="str">
        <f t="shared" si="44"/>
        <v>H_85</v>
      </c>
      <c r="C325" s="68" t="s">
        <v>301</v>
      </c>
      <c r="D325" s="69" t="str">
        <f ca="1">IF(LEN($C325)&gt;=2,VLOOKUP("CE-"&amp;$C325,rngTranslationsCE,2,FALSE),IF(LEN('Eco (EXP)'!$C325)=1,VLOOKUP("CE-"&amp;'Eco (EXP)'!$C325&amp;"EXP",rngTranslationsCE,2,FALSE),""))</f>
        <v>Prises de participations dans les pouvoirs locaux</v>
      </c>
      <c r="E325" s="70">
        <f t="shared" si="52"/>
        <v>0</v>
      </c>
      <c r="F325" s="70">
        <f t="shared" si="52"/>
        <v>0</v>
      </c>
      <c r="G325" s="70">
        <f t="shared" si="52"/>
        <v>0</v>
      </c>
      <c r="H325" s="70">
        <f t="shared" si="52"/>
        <v>0</v>
      </c>
      <c r="I325" s="70">
        <f t="shared" si="52"/>
        <v>0</v>
      </c>
      <c r="J325" s="70">
        <f t="shared" si="52"/>
        <v>0</v>
      </c>
      <c r="K325" s="70">
        <f t="shared" si="52"/>
        <v>0</v>
      </c>
      <c r="L325" s="70">
        <f t="shared" si="52"/>
        <v>0</v>
      </c>
      <c r="M325" s="70">
        <f t="shared" si="52"/>
        <v>0</v>
      </c>
      <c r="N325" s="70">
        <f t="shared" ca="1" si="45"/>
        <v>0</v>
      </c>
    </row>
    <row r="326" spans="2:14" x14ac:dyDescent="0.2">
      <c r="B326" s="85" t="str">
        <f t="shared" si="44"/>
        <v>H_85</v>
      </c>
      <c r="C326" s="68" t="s">
        <v>302</v>
      </c>
      <c r="D326" s="69" t="str">
        <f ca="1">IF(LEN($C326)&gt;=2,VLOOKUP("CE-"&amp;$C326,rngTranslationsCE,2,FALSE),IF(LEN('Eco (EXP)'!$C326)=1,VLOOKUP("CE-"&amp;'Eco (EXP)'!$C326&amp;"EXP",rngTranslationsCE,2,FALSE),""))</f>
        <v>Prises de participations dans l'enseignement autonome subsidié</v>
      </c>
      <c r="E326" s="70">
        <f t="shared" si="52"/>
        <v>0</v>
      </c>
      <c r="F326" s="70">
        <f t="shared" si="52"/>
        <v>0</v>
      </c>
      <c r="G326" s="70">
        <f t="shared" si="52"/>
        <v>0</v>
      </c>
      <c r="H326" s="70">
        <f t="shared" si="52"/>
        <v>0</v>
      </c>
      <c r="I326" s="70">
        <f t="shared" si="52"/>
        <v>0</v>
      </c>
      <c r="J326" s="70">
        <f t="shared" si="52"/>
        <v>0</v>
      </c>
      <c r="K326" s="70">
        <f t="shared" si="52"/>
        <v>0</v>
      </c>
      <c r="L326" s="70">
        <f t="shared" si="52"/>
        <v>0</v>
      </c>
      <c r="M326" s="70">
        <f t="shared" si="52"/>
        <v>0</v>
      </c>
      <c r="N326" s="70">
        <f t="shared" ca="1" si="45"/>
        <v>0</v>
      </c>
    </row>
    <row r="327" spans="2:14" x14ac:dyDescent="0.2">
      <c r="B327" s="85" t="str">
        <f t="shared" si="44"/>
        <v>H_85</v>
      </c>
      <c r="C327" s="68" t="s">
        <v>303</v>
      </c>
      <c r="D327" s="69" t="str">
        <f ca="1">IF(LEN($C327)&gt;=2,VLOOKUP("CE-"&amp;$C327,rngTranslationsCE,2,FALSE),IF(LEN('Eco (EXP)'!$C327)=1,VLOOKUP("CE-"&amp;'Eco (EXP)'!$C327&amp;"EXP",rngTranslationsCE,2,FALSE),""))</f>
        <v>Prises de participations dans les autres groupes institutionnels</v>
      </c>
      <c r="E327" s="70">
        <f t="shared" si="52"/>
        <v>0</v>
      </c>
      <c r="F327" s="70">
        <f t="shared" si="52"/>
        <v>0</v>
      </c>
      <c r="G327" s="70">
        <f t="shared" si="52"/>
        <v>0</v>
      </c>
      <c r="H327" s="70">
        <f t="shared" si="52"/>
        <v>0</v>
      </c>
      <c r="I327" s="70">
        <f t="shared" si="52"/>
        <v>0</v>
      </c>
      <c r="J327" s="70">
        <f t="shared" si="52"/>
        <v>0</v>
      </c>
      <c r="K327" s="70">
        <f t="shared" si="52"/>
        <v>0</v>
      </c>
      <c r="L327" s="70">
        <f t="shared" si="52"/>
        <v>0</v>
      </c>
      <c r="M327" s="70">
        <f t="shared" si="52"/>
        <v>0</v>
      </c>
      <c r="N327" s="70">
        <f t="shared" ca="1" si="45"/>
        <v>0</v>
      </c>
    </row>
    <row r="328" spans="2:14" x14ac:dyDescent="0.2">
      <c r="B328" s="85" t="str">
        <f>IF(LEN(C328)&gt;=4,"H_"&amp;LEFT(C328,2),IF(LEN(C328)=2,"H_"&amp;LEFT(C328,1),IF(LEN(C328)=1,"H_","")))</f>
        <v>H_85</v>
      </c>
      <c r="C328" s="68" t="s">
        <v>3539</v>
      </c>
      <c r="D328" s="69" t="str">
        <f ca="1">IF(LEN($C328)&gt;=2,VLOOKUP("CE-"&amp;$C328,rngTranslationsCE,2,FALSE),IF(LEN('Eco (EXP)'!$C328)=1,VLOOKUP("CE-"&amp;'Eco (EXP)'!$C328&amp;"EXP",rngTranslationsCE,2,FALSE),""))</f>
        <v>Avances aux unités du groupe institutionnel</v>
      </c>
      <c r="E328" s="70">
        <f t="shared" si="52"/>
        <v>0</v>
      </c>
      <c r="F328" s="70">
        <f t="shared" si="52"/>
        <v>0</v>
      </c>
      <c r="G328" s="70">
        <f t="shared" si="52"/>
        <v>0</v>
      </c>
      <c r="H328" s="70">
        <f t="shared" si="52"/>
        <v>0</v>
      </c>
      <c r="I328" s="70">
        <f t="shared" si="52"/>
        <v>0</v>
      </c>
      <c r="J328" s="70">
        <f t="shared" si="52"/>
        <v>0</v>
      </c>
      <c r="K328" s="70">
        <f t="shared" si="52"/>
        <v>0</v>
      </c>
      <c r="L328" s="70">
        <f t="shared" si="52"/>
        <v>0</v>
      </c>
      <c r="M328" s="70">
        <f t="shared" si="52"/>
        <v>0</v>
      </c>
      <c r="N328" s="70">
        <f ca="1">IF(D328&lt;&gt;"",SUM($E328:$M328),"")</f>
        <v>0</v>
      </c>
    </row>
    <row r="329" spans="2:14" x14ac:dyDescent="0.2">
      <c r="B329" s="85" t="str">
        <f>IF(LEN(C329)&gt;=4,"H_"&amp;LEFT(C329,2),IF(LEN(C329)=2,"H_"&amp;LEFT(C329,1),IF(LEN(C329)=1,"H_","")))</f>
        <v>H_85</v>
      </c>
      <c r="C329" s="68" t="s">
        <v>3540</v>
      </c>
      <c r="D329" s="69" t="str">
        <f ca="1">IF(LEN($C329)&gt;=2,VLOOKUP("CE-"&amp;$C329,rngTranslationsCE,2,FALSE),IF(LEN('Eco (EXP)'!$C329)=1,VLOOKUP("CE-"&amp;'Eco (EXP)'!$C329&amp;"EXP",rngTranslationsCE,2,FALSE),""))</f>
        <v>Avances à la sécurité sociale</v>
      </c>
      <c r="E329" s="70">
        <f t="shared" si="52"/>
        <v>0</v>
      </c>
      <c r="F329" s="70">
        <f t="shared" si="52"/>
        <v>0</v>
      </c>
      <c r="G329" s="70">
        <f t="shared" si="52"/>
        <v>0</v>
      </c>
      <c r="H329" s="70">
        <f t="shared" si="52"/>
        <v>0</v>
      </c>
      <c r="I329" s="70">
        <f t="shared" si="52"/>
        <v>0</v>
      </c>
      <c r="J329" s="70">
        <f t="shared" si="52"/>
        <v>0</v>
      </c>
      <c r="K329" s="70">
        <f t="shared" si="52"/>
        <v>0</v>
      </c>
      <c r="L329" s="70">
        <f t="shared" si="52"/>
        <v>0</v>
      </c>
      <c r="M329" s="70">
        <f t="shared" si="52"/>
        <v>0</v>
      </c>
      <c r="N329" s="70">
        <f ca="1">IF(D329&lt;&gt;"",SUM($E329:$M329),"")</f>
        <v>0</v>
      </c>
    </row>
    <row r="330" spans="2:14" x14ac:dyDescent="0.2">
      <c r="B330" s="85" t="str">
        <f>IF(LEN(C330)&gt;=4,"H_"&amp;LEFT(C330,2),IF(LEN(C330)=2,"H_"&amp;LEFT(C330,1),IF(LEN(C330)=1,"H_","")))</f>
        <v>H_85</v>
      </c>
      <c r="C330" s="68" t="s">
        <v>3541</v>
      </c>
      <c r="D330" s="69" t="str">
        <f ca="1">IF(LEN($C330)&gt;=2,VLOOKUP("CE-"&amp;$C330,rngTranslationsCE,2,FALSE),IF(LEN('Eco (EXP)'!$C330)=1,VLOOKUP("CE-"&amp;'Eco (EXP)'!$C330&amp;"EXP",rngTranslationsCE,2,FALSE),""))</f>
        <v>Avances aux pouvoirs locaux</v>
      </c>
      <c r="E330" s="70">
        <f t="shared" si="52"/>
        <v>0</v>
      </c>
      <c r="F330" s="70">
        <f t="shared" si="52"/>
        <v>0</v>
      </c>
      <c r="G330" s="70">
        <f t="shared" si="52"/>
        <v>0</v>
      </c>
      <c r="H330" s="70">
        <f t="shared" si="52"/>
        <v>0</v>
      </c>
      <c r="I330" s="70">
        <f t="shared" si="52"/>
        <v>274.02333000000004</v>
      </c>
      <c r="J330" s="70">
        <f t="shared" si="52"/>
        <v>0</v>
      </c>
      <c r="K330" s="70">
        <f t="shared" si="52"/>
        <v>0</v>
      </c>
      <c r="L330" s="70">
        <f t="shared" si="52"/>
        <v>0</v>
      </c>
      <c r="M330" s="70">
        <f t="shared" si="52"/>
        <v>0</v>
      </c>
      <c r="N330" s="70">
        <f ca="1">IF(D330&lt;&gt;"",SUM($E330:$M330),"")</f>
        <v>274.02333000000004</v>
      </c>
    </row>
    <row r="331" spans="2:14" x14ac:dyDescent="0.2">
      <c r="B331" s="85" t="str">
        <f>IF(LEN(C331)&gt;=4,"H_"&amp;LEFT(C331,2),IF(LEN(C331)=2,"H_"&amp;LEFT(C331,1),IF(LEN(C331)=1,"H_","")))</f>
        <v>H_85</v>
      </c>
      <c r="C331" s="68" t="s">
        <v>3542</v>
      </c>
      <c r="D331" s="69" t="str">
        <f ca="1">IF(LEN($C331)&gt;=2,VLOOKUP("CE-"&amp;$C331,rngTranslationsCE,2,FALSE),IF(LEN('Eco (EXP)'!$C331)=1,VLOOKUP("CE-"&amp;'Eco (EXP)'!$C331&amp;"EXP",rngTranslationsCE,2,FALSE),""))</f>
        <v>Avances à l'enseignement autonome subsidié</v>
      </c>
      <c r="E331" s="70">
        <f t="shared" si="52"/>
        <v>0</v>
      </c>
      <c r="F331" s="70">
        <f t="shared" si="52"/>
        <v>0</v>
      </c>
      <c r="G331" s="70">
        <f t="shared" si="52"/>
        <v>0</v>
      </c>
      <c r="H331" s="70">
        <f t="shared" si="52"/>
        <v>0</v>
      </c>
      <c r="I331" s="70">
        <f t="shared" si="52"/>
        <v>0</v>
      </c>
      <c r="J331" s="70">
        <f t="shared" si="52"/>
        <v>0</v>
      </c>
      <c r="K331" s="70">
        <f t="shared" si="52"/>
        <v>0</v>
      </c>
      <c r="L331" s="70">
        <f t="shared" si="52"/>
        <v>0</v>
      </c>
      <c r="M331" s="70">
        <f t="shared" si="52"/>
        <v>0</v>
      </c>
      <c r="N331" s="70">
        <f ca="1">IF(D331&lt;&gt;"",SUM($E331:$M331),"")</f>
        <v>0</v>
      </c>
    </row>
    <row r="332" spans="2:14" x14ac:dyDescent="0.2">
      <c r="B332" s="85" t="str">
        <f>IF(LEN(C332)&gt;=4,"H_"&amp;LEFT(C332,2),IF(LEN(C332)=2,"H_"&amp;LEFT(C332,1),IF(LEN(C332)=1,"H_","")))</f>
        <v>H_85</v>
      </c>
      <c r="C332" s="68" t="s">
        <v>3543</v>
      </c>
      <c r="D332" s="69" t="str">
        <f ca="1">IF(LEN($C332)&gt;=2,VLOOKUP("CE-"&amp;$C332,rngTranslationsCE,2,FALSE),IF(LEN('Eco (EXP)'!$C332)=1,VLOOKUP("CE-"&amp;'Eco (EXP)'!$C332&amp;"EXP",rngTranslationsCE,2,FALSE),""))</f>
        <v>Avances aux autres groupes institutionnels</v>
      </c>
      <c r="E332" s="70">
        <f t="shared" si="52"/>
        <v>0</v>
      </c>
      <c r="F332" s="70">
        <f t="shared" si="52"/>
        <v>13</v>
      </c>
      <c r="G332" s="70">
        <f t="shared" si="52"/>
        <v>0</v>
      </c>
      <c r="H332" s="70">
        <f t="shared" si="52"/>
        <v>0</v>
      </c>
      <c r="I332" s="70">
        <f t="shared" si="52"/>
        <v>0</v>
      </c>
      <c r="J332" s="70">
        <f t="shared" si="52"/>
        <v>0</v>
      </c>
      <c r="K332" s="70">
        <f t="shared" si="52"/>
        <v>0</v>
      </c>
      <c r="L332" s="70">
        <f t="shared" si="52"/>
        <v>0</v>
      </c>
      <c r="M332" s="70">
        <f t="shared" si="52"/>
        <v>0</v>
      </c>
      <c r="N332" s="70">
        <f ca="1">IF(D332&lt;&gt;"",SUM($E332:$M332),"")</f>
        <v>13</v>
      </c>
    </row>
    <row r="333" spans="2:14" s="78" customFormat="1" x14ac:dyDescent="0.25">
      <c r="B333" s="76" t="str">
        <f t="shared" si="44"/>
        <v/>
      </c>
      <c r="C333" s="93"/>
      <c r="D333" s="62" t="str">
        <f ca="1">UPPER(VLOOKUP("d-010",rngTranslations,2,FALSE))&amp;" "&amp;VLOOKUP("d-016",rngTranslations,2,FALSE)</f>
        <v>TOTAL DES DÉPENSES DE CAPITAL (groupes 5-8)</v>
      </c>
      <c r="E333" s="63">
        <f t="shared" ref="E333:M333" si="53">SUMIF($B:$B,"H_5",E:E)+SUMIF($B:$B,"H_6",E:E)+SUMIF($B:$B,"H_7",E:E)+SUMIF($B:$B,"H_8",E:E)</f>
        <v>8382489</v>
      </c>
      <c r="F333" s="63">
        <f t="shared" si="53"/>
        <v>7056005.1530827265</v>
      </c>
      <c r="G333" s="63">
        <f t="shared" si="53"/>
        <v>355655.19663999992</v>
      </c>
      <c r="H333" s="63">
        <f t="shared" si="53"/>
        <v>36005.59014</v>
      </c>
      <c r="I333" s="63">
        <f t="shared" si="53"/>
        <v>3030041.2181491</v>
      </c>
      <c r="J333" s="63">
        <f t="shared" si="53"/>
        <v>2045822.83831</v>
      </c>
      <c r="K333" s="63">
        <f t="shared" si="53"/>
        <v>41297</v>
      </c>
      <c r="L333" s="63">
        <f t="shared" si="53"/>
        <v>44601.944760000006</v>
      </c>
      <c r="M333" s="63">
        <f t="shared" si="53"/>
        <v>27526</v>
      </c>
      <c r="N333" s="63">
        <f t="shared" ca="1" si="45"/>
        <v>21019443.941081826</v>
      </c>
    </row>
    <row r="334" spans="2:14" s="78" customFormat="1" x14ac:dyDescent="0.25">
      <c r="B334" s="76" t="str">
        <f t="shared" si="44"/>
        <v/>
      </c>
      <c r="C334" s="93"/>
      <c r="D334" s="94" t="str">
        <f ca="1">UPPER(VLOOKUP("d-011",rngTranslations,2,FALSE))&amp;" "&amp;VLOOKUP("d-013",rngTranslations,2,FALSE)</f>
        <v>TOTAL DES DÉPENSES (excl. dette publique)</v>
      </c>
      <c r="E334" s="95">
        <f t="shared" ref="E334:M334" si="54">SUMIF($B:$B,"H_4",E:E)+SUMIF($B:$B,"H_3",E:E)+SUMIF($B:$B,"H_2",E:E)+SUMIF($B:$B,"H_1",E:E)+SUMIF($B:$B,"H_5",E:E)+SUMIF($B:$B,"H_6",E:E)+SUMIF($B:$B,"H_7",E:E)+SUMIF($B:$B,"H_8",E:E)+SUMIF($B:$B,"H_0",E:E)</f>
        <v>148607299.56900001</v>
      </c>
      <c r="F334" s="95">
        <f t="shared" si="54"/>
        <v>53503501.82370159</v>
      </c>
      <c r="G334" s="95">
        <f t="shared" si="54"/>
        <v>16573516.83543599</v>
      </c>
      <c r="H334" s="95">
        <f t="shared" si="54"/>
        <v>467331.35112999997</v>
      </c>
      <c r="I334" s="95">
        <f t="shared" si="54"/>
        <v>18107737.571460802</v>
      </c>
      <c r="J334" s="95">
        <f t="shared" si="54"/>
        <v>7349122.2085600002</v>
      </c>
      <c r="K334" s="95">
        <f t="shared" si="54"/>
        <v>606264</v>
      </c>
      <c r="L334" s="95">
        <f t="shared" si="54"/>
        <v>181936.62538000004</v>
      </c>
      <c r="M334" s="95">
        <f t="shared" si="54"/>
        <v>2847265</v>
      </c>
      <c r="N334" s="95">
        <f t="shared" ca="1" si="45"/>
        <v>248243974.9846684</v>
      </c>
    </row>
    <row r="335" spans="2:14" x14ac:dyDescent="0.2">
      <c r="B335" s="76" t="str">
        <f t="shared" si="44"/>
        <v/>
      </c>
      <c r="C335" s="68"/>
      <c r="D335" s="69"/>
      <c r="E335" s="70"/>
      <c r="F335" s="70"/>
      <c r="G335" s="70"/>
      <c r="H335" s="70"/>
      <c r="I335" s="70"/>
      <c r="J335" s="70"/>
      <c r="K335" s="70"/>
      <c r="L335" s="70"/>
      <c r="M335" s="70"/>
      <c r="N335" s="70" t="str">
        <f t="shared" si="45"/>
        <v/>
      </c>
    </row>
    <row r="336" spans="2:14" s="78" customFormat="1" x14ac:dyDescent="0.25">
      <c r="B336" s="76" t="str">
        <f>IF(LEN(C336)&gt;=4,"H_"&amp;LEFT(C336,2),IF(LEN(C336)=2,"H_"&amp;LEFT(C336,1),IF(LEN(C336)=1,"H_","")))</f>
        <v>H_</v>
      </c>
      <c r="C336" s="61">
        <v>9</v>
      </c>
      <c r="D336" s="62" t="str">
        <f t="shared" ref="D336:D353" ca="1" si="55">IF(LEN($C336)&gt;=2,VLOOKUP("CE-"&amp;$C336,rngTranslationsCE,2,FALSE),IF(LEN($C336)=1,VLOOKUP("CE-"&amp;$C336&amp;$D$6,rngTranslationsCE,2,FALSE),""))</f>
        <v xml:space="preserve">DETTE PUBLIQUE </v>
      </c>
      <c r="E336" s="63">
        <f t="shared" ref="E336:M345" si="56">_xlfn.IFNA(IF(LEN($C336)&gt;=4,VLOOKUP(E$6&amp;"-"&amp;$C336,rngDataP3aEXP,rngVLK3aEXP,FALSE),SUMIF($B:$B,"H_"&amp;$C336,E:E)),0)</f>
        <v>17365485</v>
      </c>
      <c r="F336" s="63">
        <f t="shared" si="56"/>
        <v>2201302.3784600003</v>
      </c>
      <c r="G336" s="63">
        <f t="shared" si="56"/>
        <v>35923.685392999992</v>
      </c>
      <c r="H336" s="63">
        <f t="shared" si="56"/>
        <v>102825.27983</v>
      </c>
      <c r="I336" s="63">
        <f t="shared" si="56"/>
        <v>1524133.5670026003</v>
      </c>
      <c r="J336" s="63">
        <f t="shared" si="56"/>
        <v>857987.57344000007</v>
      </c>
      <c r="K336" s="63">
        <f t="shared" si="56"/>
        <v>2862</v>
      </c>
      <c r="L336" s="63">
        <f t="shared" si="56"/>
        <v>7280.9952400000002</v>
      </c>
      <c r="M336" s="63">
        <f t="shared" si="56"/>
        <v>0</v>
      </c>
      <c r="N336" s="63">
        <f t="shared" ref="N336:N353" ca="1" si="57">IF(D336&lt;&gt;"",SUM($E336:$M336),"")</f>
        <v>22097800.479365602</v>
      </c>
    </row>
    <row r="337" spans="2:15" x14ac:dyDescent="0.2">
      <c r="B337" s="76" t="str">
        <f t="shared" ref="B337:B353" si="58">IF(LEN(C337)&gt;=4,"H_"&amp;LEFT(C337,2),IF(LEN(C337)=2,"H_"&amp;LEFT(C337,1),IF(LEN(C337)=1,"H_","")))</f>
        <v>H_9</v>
      </c>
      <c r="C337" s="64">
        <v>91</v>
      </c>
      <c r="D337" s="88" t="str">
        <f t="shared" ca="1" si="55"/>
        <v>Remboursements d'emprunts émis à plus d'un an</v>
      </c>
      <c r="E337" s="66">
        <f t="shared" si="56"/>
        <v>17364793</v>
      </c>
      <c r="F337" s="66">
        <f t="shared" si="56"/>
        <v>2189350.3784600003</v>
      </c>
      <c r="G337" s="66">
        <f t="shared" si="56"/>
        <v>35923.685392999992</v>
      </c>
      <c r="H337" s="66">
        <f t="shared" si="56"/>
        <v>102825.27983</v>
      </c>
      <c r="I337" s="66">
        <f t="shared" si="56"/>
        <v>1517721.7810026002</v>
      </c>
      <c r="J337" s="66">
        <f t="shared" si="56"/>
        <v>857987.57344000007</v>
      </c>
      <c r="K337" s="66">
        <f t="shared" si="56"/>
        <v>2862</v>
      </c>
      <c r="L337" s="66">
        <f t="shared" si="56"/>
        <v>7280.9952400000002</v>
      </c>
      <c r="M337" s="66">
        <f t="shared" si="56"/>
        <v>0</v>
      </c>
      <c r="N337" s="66">
        <f t="shared" ca="1" si="57"/>
        <v>22078744.6933656</v>
      </c>
    </row>
    <row r="338" spans="2:15" x14ac:dyDescent="0.2">
      <c r="B338" s="85" t="str">
        <f t="shared" si="58"/>
        <v>H_91</v>
      </c>
      <c r="C338" s="68" t="s">
        <v>306</v>
      </c>
      <c r="D338" s="69" t="str">
        <f t="shared" ca="1" si="55"/>
        <v>Remboursements de la dette en euros</v>
      </c>
      <c r="E338" s="70">
        <f t="shared" si="56"/>
        <v>17360799</v>
      </c>
      <c r="F338" s="70">
        <f t="shared" si="56"/>
        <v>1943072.42931</v>
      </c>
      <c r="G338" s="70">
        <f t="shared" si="56"/>
        <v>33917.960182999996</v>
      </c>
      <c r="H338" s="70">
        <f t="shared" si="56"/>
        <v>87838.929569999993</v>
      </c>
      <c r="I338" s="70">
        <f t="shared" si="56"/>
        <v>1103601.5118426001</v>
      </c>
      <c r="J338" s="70">
        <f t="shared" si="56"/>
        <v>823380.53101000004</v>
      </c>
      <c r="K338" s="70">
        <f t="shared" si="56"/>
        <v>2862</v>
      </c>
      <c r="L338" s="70">
        <f t="shared" si="56"/>
        <v>4635.2380000000003</v>
      </c>
      <c r="M338" s="70">
        <f t="shared" si="56"/>
        <v>0</v>
      </c>
      <c r="N338" s="70">
        <f t="shared" ca="1" si="57"/>
        <v>21360107.599915605</v>
      </c>
    </row>
    <row r="339" spans="2:15" x14ac:dyDescent="0.2">
      <c r="B339" s="85" t="str">
        <f t="shared" si="58"/>
        <v>H_91</v>
      </c>
      <c r="C339" s="68" t="s">
        <v>307</v>
      </c>
      <c r="D339" s="69" t="str">
        <f t="shared" ca="1" si="55"/>
        <v>Remboursements de la dette en monnaies étrangères</v>
      </c>
      <c r="E339" s="70">
        <f t="shared" si="56"/>
        <v>0</v>
      </c>
      <c r="F339" s="70">
        <f t="shared" si="56"/>
        <v>0</v>
      </c>
      <c r="G339" s="70">
        <f t="shared" si="56"/>
        <v>0</v>
      </c>
      <c r="H339" s="70">
        <f t="shared" si="56"/>
        <v>0</v>
      </c>
      <c r="I339" s="70">
        <f t="shared" si="56"/>
        <v>100000</v>
      </c>
      <c r="J339" s="70">
        <f t="shared" si="56"/>
        <v>0</v>
      </c>
      <c r="K339" s="70">
        <f t="shared" si="56"/>
        <v>0</v>
      </c>
      <c r="L339" s="70">
        <f t="shared" si="56"/>
        <v>0</v>
      </c>
      <c r="M339" s="70">
        <f t="shared" si="56"/>
        <v>0</v>
      </c>
      <c r="N339" s="70">
        <f t="shared" ca="1" si="57"/>
        <v>100000</v>
      </c>
    </row>
    <row r="340" spans="2:15" ht="19.2" x14ac:dyDescent="0.2">
      <c r="B340" s="85" t="str">
        <f t="shared" si="58"/>
        <v>H_91</v>
      </c>
      <c r="C340" s="68" t="s">
        <v>308</v>
      </c>
      <c r="D340" s="69" t="str">
        <f t="shared" ca="1" si="55"/>
        <v>Remboursements de la dette à l'intérieur du secteur des administrations publiques (non ventilé)</v>
      </c>
      <c r="E340" s="70">
        <f t="shared" si="56"/>
        <v>0</v>
      </c>
      <c r="F340" s="70">
        <f t="shared" si="56"/>
        <v>44007</v>
      </c>
      <c r="G340" s="70">
        <f t="shared" si="56"/>
        <v>1877.2727300000001</v>
      </c>
      <c r="H340" s="70">
        <f t="shared" si="56"/>
        <v>13959.91287</v>
      </c>
      <c r="I340" s="70">
        <f t="shared" si="56"/>
        <v>2801.5221799999999</v>
      </c>
      <c r="J340" s="70">
        <f t="shared" si="56"/>
        <v>32187.312429999998</v>
      </c>
      <c r="K340" s="70">
        <f t="shared" si="56"/>
        <v>0</v>
      </c>
      <c r="L340" s="70">
        <f t="shared" si="56"/>
        <v>0</v>
      </c>
      <c r="M340" s="70">
        <f t="shared" si="56"/>
        <v>0</v>
      </c>
      <c r="N340" s="70">
        <f t="shared" ca="1" si="57"/>
        <v>94833.020209999988</v>
      </c>
    </row>
    <row r="341" spans="2:15" x14ac:dyDescent="0.2">
      <c r="B341" s="85" t="str">
        <f t="shared" ref="B341:B346" si="59">IF(LEN(C341)&gt;=4,"H_"&amp;LEFT(C341,2),IF(LEN(C341)=2,"H_"&amp;LEFT(C341,1),IF(LEN(C341)=1,"H_","")))</f>
        <v>H_91</v>
      </c>
      <c r="C341" s="68" t="s">
        <v>3555</v>
      </c>
      <c r="D341" s="69" t="str">
        <f t="shared" ca="1" si="55"/>
        <v>Remboursements de la dette à les unités du groupe institutionnel</v>
      </c>
      <c r="E341" s="70">
        <f t="shared" si="56"/>
        <v>0</v>
      </c>
      <c r="F341" s="70">
        <f t="shared" si="56"/>
        <v>0</v>
      </c>
      <c r="G341" s="70">
        <f t="shared" si="56"/>
        <v>0</v>
      </c>
      <c r="H341" s="70">
        <f t="shared" si="56"/>
        <v>0</v>
      </c>
      <c r="I341" s="70">
        <f t="shared" si="56"/>
        <v>301034.41183999996</v>
      </c>
      <c r="J341" s="70">
        <f t="shared" si="56"/>
        <v>0</v>
      </c>
      <c r="K341" s="70">
        <f t="shared" si="56"/>
        <v>0</v>
      </c>
      <c r="L341" s="70">
        <f t="shared" si="56"/>
        <v>0</v>
      </c>
      <c r="M341" s="70">
        <f t="shared" si="56"/>
        <v>0</v>
      </c>
      <c r="N341" s="70">
        <f t="shared" ref="N341:N346" ca="1" si="60">IF(D341&lt;&gt;"",SUM($E341:$M341),"")</f>
        <v>301034.41183999996</v>
      </c>
    </row>
    <row r="342" spans="2:15" x14ac:dyDescent="0.2">
      <c r="B342" s="85" t="str">
        <f t="shared" si="59"/>
        <v>H_91</v>
      </c>
      <c r="C342" s="68" t="s">
        <v>3556</v>
      </c>
      <c r="D342" s="69" t="str">
        <f t="shared" ca="1" si="55"/>
        <v>Remboursements de la dette à la sécurité sociale</v>
      </c>
      <c r="E342" s="70">
        <f t="shared" si="56"/>
        <v>0</v>
      </c>
      <c r="F342" s="70">
        <f t="shared" si="56"/>
        <v>0</v>
      </c>
      <c r="G342" s="70">
        <f t="shared" si="56"/>
        <v>0</v>
      </c>
      <c r="H342" s="70">
        <f t="shared" si="56"/>
        <v>0</v>
      </c>
      <c r="I342" s="70">
        <f t="shared" si="56"/>
        <v>0</v>
      </c>
      <c r="J342" s="70">
        <f t="shared" si="56"/>
        <v>0</v>
      </c>
      <c r="K342" s="70">
        <f t="shared" si="56"/>
        <v>0</v>
      </c>
      <c r="L342" s="70">
        <f t="shared" si="56"/>
        <v>0</v>
      </c>
      <c r="M342" s="70">
        <f t="shared" si="56"/>
        <v>0</v>
      </c>
      <c r="N342" s="70">
        <f t="shared" ca="1" si="60"/>
        <v>0</v>
      </c>
    </row>
    <row r="343" spans="2:15" x14ac:dyDescent="0.2">
      <c r="B343" s="85" t="str">
        <f t="shared" si="59"/>
        <v>H_91</v>
      </c>
      <c r="C343" s="68" t="s">
        <v>3557</v>
      </c>
      <c r="D343" s="69" t="str">
        <f t="shared" ca="1" si="55"/>
        <v>Remboursements de la dette aux pouvoirs locaux</v>
      </c>
      <c r="E343" s="70">
        <f t="shared" si="56"/>
        <v>0</v>
      </c>
      <c r="F343" s="70">
        <f t="shared" si="56"/>
        <v>105265</v>
      </c>
      <c r="G343" s="70">
        <f t="shared" si="56"/>
        <v>0</v>
      </c>
      <c r="H343" s="70">
        <f t="shared" si="56"/>
        <v>0</v>
      </c>
      <c r="I343" s="70">
        <f t="shared" si="56"/>
        <v>0</v>
      </c>
      <c r="J343" s="70">
        <f t="shared" si="56"/>
        <v>0</v>
      </c>
      <c r="K343" s="70">
        <f t="shared" si="56"/>
        <v>0</v>
      </c>
      <c r="L343" s="70">
        <f t="shared" si="56"/>
        <v>0</v>
      </c>
      <c r="M343" s="70">
        <f t="shared" si="56"/>
        <v>0</v>
      </c>
      <c r="N343" s="70">
        <f t="shared" ca="1" si="60"/>
        <v>105265</v>
      </c>
    </row>
    <row r="344" spans="2:15" x14ac:dyDescent="0.2">
      <c r="B344" s="85" t="str">
        <f t="shared" si="59"/>
        <v>H_91</v>
      </c>
      <c r="C344" s="68" t="s">
        <v>3558</v>
      </c>
      <c r="D344" s="69" t="str">
        <f t="shared" ca="1" si="55"/>
        <v>Remboursements de la dette à l'enseignement autonome subsidié</v>
      </c>
      <c r="E344" s="70">
        <f t="shared" si="56"/>
        <v>0</v>
      </c>
      <c r="F344" s="70">
        <f t="shared" si="56"/>
        <v>0</v>
      </c>
      <c r="G344" s="70">
        <f t="shared" si="56"/>
        <v>0</v>
      </c>
      <c r="H344" s="70">
        <f t="shared" si="56"/>
        <v>0</v>
      </c>
      <c r="I344" s="70">
        <f t="shared" si="56"/>
        <v>0</v>
      </c>
      <c r="J344" s="70">
        <f t="shared" si="56"/>
        <v>0</v>
      </c>
      <c r="K344" s="70">
        <f t="shared" si="56"/>
        <v>0</v>
      </c>
      <c r="L344" s="70">
        <f t="shared" si="56"/>
        <v>0</v>
      </c>
      <c r="M344" s="70">
        <f t="shared" si="56"/>
        <v>0</v>
      </c>
      <c r="N344" s="70">
        <f t="shared" ca="1" si="60"/>
        <v>0</v>
      </c>
    </row>
    <row r="345" spans="2:15" x14ac:dyDescent="0.2">
      <c r="B345" s="85" t="str">
        <f t="shared" si="59"/>
        <v>H_91</v>
      </c>
      <c r="C345" s="68" t="s">
        <v>3559</v>
      </c>
      <c r="D345" s="69" t="str">
        <f t="shared" ca="1" si="55"/>
        <v>Remboursements de la dette aux autres groupes institutionnels</v>
      </c>
      <c r="E345" s="70">
        <f t="shared" si="56"/>
        <v>0</v>
      </c>
      <c r="F345" s="70">
        <f t="shared" si="56"/>
        <v>53875.928759999995</v>
      </c>
      <c r="G345" s="70">
        <f t="shared" si="56"/>
        <v>0</v>
      </c>
      <c r="H345" s="70">
        <f t="shared" si="56"/>
        <v>0</v>
      </c>
      <c r="I345" s="70">
        <f t="shared" si="56"/>
        <v>0</v>
      </c>
      <c r="J345" s="70">
        <f t="shared" si="56"/>
        <v>0</v>
      </c>
      <c r="K345" s="70">
        <f t="shared" si="56"/>
        <v>0</v>
      </c>
      <c r="L345" s="70">
        <f t="shared" si="56"/>
        <v>0</v>
      </c>
      <c r="M345" s="70">
        <f t="shared" si="56"/>
        <v>0</v>
      </c>
      <c r="N345" s="70">
        <f t="shared" ca="1" si="60"/>
        <v>53875.928759999995</v>
      </c>
    </row>
    <row r="346" spans="2:15" x14ac:dyDescent="0.2">
      <c r="B346" s="85" t="str">
        <f t="shared" si="59"/>
        <v>H_91</v>
      </c>
      <c r="C346" s="68" t="s">
        <v>3566</v>
      </c>
      <c r="D346" s="69" t="str">
        <f t="shared" ca="1" si="55"/>
        <v>Remboursements des préfinancements de l'UE</v>
      </c>
      <c r="E346" s="70">
        <f t="shared" ref="E346:M353" si="61">_xlfn.IFNA(IF(LEN($C346)&gt;=4,VLOOKUP(E$6&amp;"-"&amp;$C346,rngDataP3aEXP,rngVLK3aEXP,FALSE),SUMIF($B:$B,"H_"&amp;$C346,E:E)),0)</f>
        <v>0</v>
      </c>
      <c r="F346" s="70">
        <f t="shared" si="61"/>
        <v>30409</v>
      </c>
      <c r="G346" s="70">
        <f t="shared" si="61"/>
        <v>0</v>
      </c>
      <c r="H346" s="70">
        <f t="shared" si="61"/>
        <v>0</v>
      </c>
      <c r="I346" s="70">
        <f t="shared" si="61"/>
        <v>0</v>
      </c>
      <c r="J346" s="70">
        <f t="shared" si="61"/>
        <v>0</v>
      </c>
      <c r="K346" s="70">
        <f t="shared" si="61"/>
        <v>0</v>
      </c>
      <c r="L346" s="70">
        <f t="shared" si="61"/>
        <v>0</v>
      </c>
      <c r="M346" s="70">
        <f t="shared" si="61"/>
        <v>0</v>
      </c>
      <c r="N346" s="70">
        <f t="shared" ca="1" si="60"/>
        <v>30409</v>
      </c>
    </row>
    <row r="347" spans="2:15" x14ac:dyDescent="0.2">
      <c r="B347" s="85" t="str">
        <f t="shared" si="58"/>
        <v>H_91</v>
      </c>
      <c r="C347" s="68" t="s">
        <v>309</v>
      </c>
      <c r="D347" s="69" t="str">
        <f t="shared" ca="1" si="55"/>
        <v>Amortissements sur leasings financiers</v>
      </c>
      <c r="E347" s="70">
        <f t="shared" si="61"/>
        <v>3994</v>
      </c>
      <c r="F347" s="70">
        <f t="shared" si="61"/>
        <v>12721.02039</v>
      </c>
      <c r="G347" s="70">
        <f t="shared" si="61"/>
        <v>128.45247999999998</v>
      </c>
      <c r="H347" s="70">
        <f t="shared" si="61"/>
        <v>1026.4373899999998</v>
      </c>
      <c r="I347" s="70">
        <f t="shared" si="61"/>
        <v>10284.335139999999</v>
      </c>
      <c r="J347" s="70">
        <f t="shared" si="61"/>
        <v>2419.73</v>
      </c>
      <c r="K347" s="70">
        <f t="shared" si="61"/>
        <v>0</v>
      </c>
      <c r="L347" s="70">
        <f t="shared" si="61"/>
        <v>2645.7572399999999</v>
      </c>
      <c r="M347" s="70">
        <f t="shared" si="61"/>
        <v>0</v>
      </c>
      <c r="N347" s="70">
        <f t="shared" ca="1" si="57"/>
        <v>33219.732639999995</v>
      </c>
    </row>
    <row r="348" spans="2:15" x14ac:dyDescent="0.2">
      <c r="B348" s="96" t="str">
        <f t="shared" si="58"/>
        <v>H_9</v>
      </c>
      <c r="C348" s="64">
        <v>92</v>
      </c>
      <c r="D348" s="88" t="str">
        <f t="shared" ca="1" si="55"/>
        <v>Démonétisations</v>
      </c>
      <c r="E348" s="66">
        <f t="shared" si="61"/>
        <v>692</v>
      </c>
      <c r="F348" s="66">
        <f t="shared" si="61"/>
        <v>0</v>
      </c>
      <c r="G348" s="66">
        <f t="shared" si="61"/>
        <v>0</v>
      </c>
      <c r="H348" s="66">
        <f t="shared" si="61"/>
        <v>0</v>
      </c>
      <c r="I348" s="66">
        <f t="shared" si="61"/>
        <v>0</v>
      </c>
      <c r="J348" s="66">
        <f t="shared" si="61"/>
        <v>0</v>
      </c>
      <c r="K348" s="66">
        <f t="shared" si="61"/>
        <v>0</v>
      </c>
      <c r="L348" s="66">
        <f t="shared" si="61"/>
        <v>0</v>
      </c>
      <c r="M348" s="66">
        <f t="shared" si="61"/>
        <v>0</v>
      </c>
      <c r="N348" s="66">
        <f t="shared" ca="1" si="57"/>
        <v>692</v>
      </c>
      <c r="O348" s="97"/>
    </row>
    <row r="349" spans="2:15" x14ac:dyDescent="0.2">
      <c r="B349" s="98" t="str">
        <f t="shared" si="58"/>
        <v>H_92</v>
      </c>
      <c r="C349" s="68">
        <v>9200</v>
      </c>
      <c r="D349" s="69" t="str">
        <f t="shared" ca="1" si="55"/>
        <v>Démonétisations</v>
      </c>
      <c r="E349" s="70">
        <f t="shared" si="61"/>
        <v>692</v>
      </c>
      <c r="F349" s="70">
        <f t="shared" si="61"/>
        <v>0</v>
      </c>
      <c r="G349" s="70">
        <f t="shared" si="61"/>
        <v>0</v>
      </c>
      <c r="H349" s="70">
        <f t="shared" si="61"/>
        <v>0</v>
      </c>
      <c r="I349" s="70">
        <f t="shared" si="61"/>
        <v>0</v>
      </c>
      <c r="J349" s="70">
        <f t="shared" si="61"/>
        <v>0</v>
      </c>
      <c r="K349" s="70">
        <f t="shared" si="61"/>
        <v>0</v>
      </c>
      <c r="L349" s="70">
        <f t="shared" si="61"/>
        <v>0</v>
      </c>
      <c r="M349" s="70">
        <f t="shared" si="61"/>
        <v>0</v>
      </c>
      <c r="N349" s="70">
        <f t="shared" ca="1" si="57"/>
        <v>692</v>
      </c>
    </row>
    <row r="350" spans="2:15" x14ac:dyDescent="0.2">
      <c r="B350" s="76" t="str">
        <f>IF(LEN(C350)&gt;=4,"H_"&amp;LEFT(C350,2),IF(LEN(C350)=2,"H_"&amp;LEFT(C350,1),IF(LEN(C350)=1,"H_","")))</f>
        <v>H_9</v>
      </c>
      <c r="C350" s="64">
        <v>93</v>
      </c>
      <c r="D350" s="88" t="str">
        <f t="shared" ca="1" si="55"/>
        <v>Réduction de fonds propres</v>
      </c>
      <c r="E350" s="66">
        <f t="shared" si="61"/>
        <v>0</v>
      </c>
      <c r="F350" s="66">
        <f t="shared" si="61"/>
        <v>6793</v>
      </c>
      <c r="G350" s="66">
        <f t="shared" si="61"/>
        <v>0</v>
      </c>
      <c r="H350" s="66">
        <f t="shared" si="61"/>
        <v>0</v>
      </c>
      <c r="I350" s="66">
        <f t="shared" si="61"/>
        <v>0</v>
      </c>
      <c r="J350" s="66">
        <f t="shared" si="61"/>
        <v>0</v>
      </c>
      <c r="K350" s="66">
        <f t="shared" si="61"/>
        <v>0</v>
      </c>
      <c r="L350" s="66">
        <f t="shared" si="61"/>
        <v>0</v>
      </c>
      <c r="M350" s="66">
        <f t="shared" si="61"/>
        <v>0</v>
      </c>
      <c r="N350" s="66">
        <f ca="1">IF(D350&lt;&gt;"",SUM($E350:$M350),"")</f>
        <v>6793</v>
      </c>
    </row>
    <row r="351" spans="2:15" x14ac:dyDescent="0.2">
      <c r="B351" s="85" t="str">
        <f>IF(LEN(C351)&gt;=4,"H_"&amp;LEFT(C351,2),IF(LEN(C351)=2,"H_"&amp;LEFT(C351,1),IF(LEN(C351)=1,"H_","")))</f>
        <v>H_93</v>
      </c>
      <c r="C351" s="68" t="s">
        <v>312</v>
      </c>
      <c r="D351" s="69" t="str">
        <f t="shared" ca="1" si="55"/>
        <v>Réduction de fonds propres</v>
      </c>
      <c r="E351" s="70">
        <f t="shared" si="61"/>
        <v>0</v>
      </c>
      <c r="F351" s="70">
        <f t="shared" si="61"/>
        <v>6793</v>
      </c>
      <c r="G351" s="70">
        <f t="shared" si="61"/>
        <v>0</v>
      </c>
      <c r="H351" s="70">
        <f t="shared" si="61"/>
        <v>0</v>
      </c>
      <c r="I351" s="70">
        <f t="shared" si="61"/>
        <v>0</v>
      </c>
      <c r="J351" s="70">
        <f t="shared" si="61"/>
        <v>0</v>
      </c>
      <c r="K351" s="70">
        <f t="shared" si="61"/>
        <v>0</v>
      </c>
      <c r="L351" s="70">
        <f t="shared" si="61"/>
        <v>0</v>
      </c>
      <c r="M351" s="70">
        <f t="shared" si="61"/>
        <v>0</v>
      </c>
      <c r="N351" s="70">
        <f ca="1">IF(D351&lt;&gt;"",SUM($E351:$M351),"")</f>
        <v>6793</v>
      </c>
    </row>
    <row r="352" spans="2:15" x14ac:dyDescent="0.2">
      <c r="B352" s="76" t="str">
        <f t="shared" si="58"/>
        <v>H_9</v>
      </c>
      <c r="C352" s="64" t="s">
        <v>3668</v>
      </c>
      <c r="D352" s="88" t="str">
        <f t="shared" ca="1" si="55"/>
        <v>Remboursements d'avances</v>
      </c>
      <c r="E352" s="66">
        <f t="shared" si="61"/>
        <v>0</v>
      </c>
      <c r="F352" s="66">
        <f t="shared" si="61"/>
        <v>5159</v>
      </c>
      <c r="G352" s="66">
        <f t="shared" si="61"/>
        <v>0</v>
      </c>
      <c r="H352" s="66">
        <f t="shared" si="61"/>
        <v>0</v>
      </c>
      <c r="I352" s="66">
        <f t="shared" si="61"/>
        <v>6411.7860000000001</v>
      </c>
      <c r="J352" s="66">
        <f t="shared" si="61"/>
        <v>0</v>
      </c>
      <c r="K352" s="66">
        <f t="shared" si="61"/>
        <v>0</v>
      </c>
      <c r="L352" s="66">
        <f t="shared" si="61"/>
        <v>0</v>
      </c>
      <c r="M352" s="66">
        <f t="shared" si="61"/>
        <v>0</v>
      </c>
      <c r="N352" s="66">
        <f t="shared" ca="1" si="57"/>
        <v>11570.786</v>
      </c>
    </row>
    <row r="353" spans="2:14" x14ac:dyDescent="0.2">
      <c r="B353" s="85" t="str">
        <f t="shared" si="58"/>
        <v>H_94</v>
      </c>
      <c r="C353" s="68" t="s">
        <v>3545</v>
      </c>
      <c r="D353" s="69" t="str">
        <f t="shared" ca="1" si="55"/>
        <v>Remboursements d'avances</v>
      </c>
      <c r="E353" s="70">
        <f t="shared" si="61"/>
        <v>0</v>
      </c>
      <c r="F353" s="70">
        <f t="shared" si="61"/>
        <v>5159</v>
      </c>
      <c r="G353" s="70">
        <f t="shared" si="61"/>
        <v>0</v>
      </c>
      <c r="H353" s="70">
        <f t="shared" si="61"/>
        <v>0</v>
      </c>
      <c r="I353" s="70">
        <f t="shared" si="61"/>
        <v>6411.7860000000001</v>
      </c>
      <c r="J353" s="70">
        <f t="shared" si="61"/>
        <v>0</v>
      </c>
      <c r="K353" s="70">
        <f t="shared" si="61"/>
        <v>0</v>
      </c>
      <c r="L353" s="70">
        <f t="shared" si="61"/>
        <v>0</v>
      </c>
      <c r="M353" s="70">
        <f t="shared" si="61"/>
        <v>0</v>
      </c>
      <c r="N353" s="70">
        <f t="shared" ca="1" si="57"/>
        <v>11570.786</v>
      </c>
    </row>
    <row r="354" spans="2:14" s="78" customFormat="1" x14ac:dyDescent="0.25">
      <c r="B354" s="76" t="str">
        <f>IF(LEN(C354)&gt;=4,"H_"&amp;LEFT(C354,2),IF(LEN(C354)=2,"H_"&amp;LEFT(C354,1),IF(LEN(C354)=1,"H","")))</f>
        <v/>
      </c>
      <c r="C354" s="77"/>
      <c r="D354" s="62" t="str">
        <f ca="1">UPPER(VLOOKUP("d-012",rngTranslations,2,FALSE))&amp;" "&amp;VLOOKUP("d-014",rngTranslations,2,FALSE)</f>
        <v>TOTAL GÉNÉRAL DES DÉPENSES (incl. dette publique)</v>
      </c>
      <c r="E354" s="63">
        <f>_xlfn.IFNA(IF(LEN($C354)=4,VLOOKUP(E$6&amp;"-"&amp;$C354,AllData_P3E_EXP!$B$3:$AU$2084,rngVLK3aEXP,FALSE),SUMIF($B:$B,"H_"&amp;$C354,E:E)),0)</f>
        <v>165972784.56900001</v>
      </c>
      <c r="F354" s="63">
        <f>_xlfn.IFNA(IF(LEN($C354)=4,VLOOKUP(F$6&amp;"-"&amp;$C354,AllData_P3E_EXP!$B$3:$AU$2084,rngVLK3aEXP,FALSE),SUMIF($B:$B,"H_"&amp;$C354,F:F)),0)</f>
        <v>55704804.202161588</v>
      </c>
      <c r="G354" s="63">
        <f>_xlfn.IFNA(IF(LEN($C354)=4,VLOOKUP(G$6&amp;"-"&amp;$C354,AllData_P3E_EXP!$B$3:$AU$2084,rngVLK3aEXP,FALSE),SUMIF($B:$B,"H_"&amp;$C354,G:G)),0)</f>
        <v>16609440.52082899</v>
      </c>
      <c r="H354" s="63">
        <f>_xlfn.IFNA(IF(LEN($C354)=4,VLOOKUP(H$6&amp;"-"&amp;$C354,AllData_P3E_EXP!$B$3:$AU$2084,rngVLK3aEXP,FALSE),SUMIF($B:$B,"H_"&amp;$C354,H:H)),0)</f>
        <v>570156.63095999998</v>
      </c>
      <c r="I354" s="63">
        <f>_xlfn.IFNA(IF(LEN($C354)=4,VLOOKUP(I$6&amp;"-"&amp;$C354,AllData_P3E_EXP!$B$3:$AU$2084,rngVLK3aEXP,FALSE),SUMIF($B:$B,"H_"&amp;$C354,I:I)),0)</f>
        <v>19631871.138463404</v>
      </c>
      <c r="J354" s="63">
        <f>_xlfn.IFNA(IF(LEN($C354)=4,VLOOKUP(J$6&amp;"-"&amp;$C354,AllData_P3E_EXP!$B$3:$AU$2084,rngVLK3aEXP,FALSE),SUMIF($B:$B,"H_"&amp;$C354,J:J)),0)</f>
        <v>8207109.7820000006</v>
      </c>
      <c r="K354" s="63">
        <f>_xlfn.IFNA(IF(LEN($C354)=4,VLOOKUP(K$6&amp;"-"&amp;$C354,AllData_P3E_EXP!$B$3:$AU$2084,rngVLK3aEXP,FALSE),SUMIF($B:$B,"H_"&amp;$C354,K:K)),0)</f>
        <v>609126</v>
      </c>
      <c r="L354" s="63">
        <f>_xlfn.IFNA(IF(LEN($C354)=4,VLOOKUP(L$6&amp;"-"&amp;$C354,AllData_P3E_EXP!$B$3:$AU$2084,rngVLK3aEXP,FALSE),SUMIF($B:$B,"H_"&amp;$C354,L:L)),0)</f>
        <v>189217.62062000003</v>
      </c>
      <c r="M354" s="63">
        <f>_xlfn.IFNA(IF(LEN($C354)=4,VLOOKUP(M$6&amp;"-"&amp;$C354,AllData_P3E_EXP!$B$3:$AU$2084,rngVLK3aEXP,FALSE),SUMIF($B:$B,"H_"&amp;$C354,M:M)),0)</f>
        <v>2847265</v>
      </c>
      <c r="N354" s="63">
        <f ca="1">IF(D354&lt;&gt;"",SUM($E354:$M354),"")</f>
        <v>270341775.46403396</v>
      </c>
    </row>
    <row r="355" spans="2:14" x14ac:dyDescent="0.2">
      <c r="B355" s="76"/>
      <c r="C355" s="79"/>
      <c r="D355" s="79"/>
      <c r="E355" s="80"/>
      <c r="F355" s="80"/>
      <c r="G355" s="80"/>
    </row>
  </sheetData>
  <sheetProtection formatColumns="0"/>
  <printOptions horizontalCentered="1"/>
  <pageMargins left="0.23622047244094491" right="0.23622047244094491" top="0.74803149606299213" bottom="0.74803149606299213" header="0.31496062992125984" footer="0.31496062992125984"/>
  <pageSetup paperSize="9" scale="85" fitToHeight="0" orientation="landscape" r:id="rId1"/>
  <headerFooter alignWithMargins="0">
    <oddFooter>&amp;R&amp;P/&amp;N&amp;LLast update: 18/03/2021 16:28:19</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B050"/>
  </sheetPr>
  <dimension ref="A1:O304"/>
  <sheetViews>
    <sheetView showRowColHeaders="0" zoomScale="115" zoomScaleNormal="115" workbookViewId="0">
      <pane xSplit="4" ySplit="6" topLeftCell="E278" activePane="bottomRight" state="frozen"/>
      <selection activeCell="D26" sqref="D26"/>
      <selection pane="topRight" activeCell="D26" sqref="D26"/>
      <selection pane="bottomLeft" activeCell="D26" sqref="D26"/>
      <selection pane="bottomRight" activeCell="O291" sqref="O291"/>
    </sheetView>
  </sheetViews>
  <sheetFormatPr defaultColWidth="8.88671875" defaultRowHeight="9.6" x14ac:dyDescent="0.2"/>
  <cols>
    <col min="1" max="1" width="2.6640625" style="33" customWidth="1"/>
    <col min="2" max="2" width="4.109375" style="82" hidden="1" customWidth="1"/>
    <col min="3" max="3" width="8.44140625" style="83" customWidth="1"/>
    <col min="4" max="4" width="50.88671875" style="57" customWidth="1"/>
    <col min="5" max="5" width="11.88671875" style="44" customWidth="1"/>
    <col min="6" max="6" width="9.44140625" style="44" customWidth="1"/>
    <col min="7" max="7" width="9.33203125" style="44" customWidth="1"/>
    <col min="8" max="8" width="9.5546875" style="33" customWidth="1"/>
    <col min="9" max="9" width="9.6640625" style="33" bestFit="1" customWidth="1"/>
    <col min="10" max="10" width="9.88671875" style="33" bestFit="1" customWidth="1"/>
    <col min="11" max="11" width="10.44140625" style="33" bestFit="1" customWidth="1"/>
    <col min="12" max="12" width="10.33203125" style="33" customWidth="1"/>
    <col min="13" max="13" width="13.88671875" style="33" customWidth="1"/>
    <col min="14" max="14" width="10.5546875" style="33" bestFit="1" customWidth="1"/>
    <col min="15" max="236" width="9.109375" style="33"/>
    <col min="237" max="237" width="4.33203125" style="33" customWidth="1"/>
    <col min="238" max="238" width="5.33203125" style="33" customWidth="1"/>
    <col min="239" max="239" width="50.88671875" style="33" customWidth="1"/>
    <col min="240" max="240" width="11.88671875" style="33" customWidth="1"/>
    <col min="241" max="241" width="9.44140625" style="33" customWidth="1"/>
    <col min="242" max="242" width="9.33203125" style="33" customWidth="1"/>
    <col min="243" max="243" width="9.5546875" style="33" customWidth="1"/>
    <col min="244" max="244" width="9.6640625" style="33" bestFit="1" customWidth="1"/>
    <col min="245" max="245" width="9.88671875" style="33" bestFit="1" customWidth="1"/>
    <col min="246" max="246" width="10.44140625" style="33" bestFit="1" customWidth="1"/>
    <col min="247" max="247" width="10.33203125" style="33" customWidth="1"/>
    <col min="248" max="248" width="13.88671875" style="33" customWidth="1"/>
    <col min="249" max="249" width="10.5546875" style="33" bestFit="1" customWidth="1"/>
    <col min="250" max="492" width="9.109375" style="33"/>
    <col min="493" max="493" width="4.33203125" style="33" customWidth="1"/>
    <col min="494" max="494" width="5.33203125" style="33" customWidth="1"/>
    <col min="495" max="495" width="50.88671875" style="33" customWidth="1"/>
    <col min="496" max="496" width="11.88671875" style="33" customWidth="1"/>
    <col min="497" max="497" width="9.44140625" style="33" customWidth="1"/>
    <col min="498" max="498" width="9.33203125" style="33" customWidth="1"/>
    <col min="499" max="499" width="9.5546875" style="33" customWidth="1"/>
    <col min="500" max="500" width="9.6640625" style="33" bestFit="1" customWidth="1"/>
    <col min="501" max="501" width="9.88671875" style="33" bestFit="1" customWidth="1"/>
    <col min="502" max="502" width="10.44140625" style="33" bestFit="1" customWidth="1"/>
    <col min="503" max="503" width="10.33203125" style="33" customWidth="1"/>
    <col min="504" max="504" width="13.88671875" style="33" customWidth="1"/>
    <col min="505" max="505" width="10.5546875" style="33" bestFit="1" customWidth="1"/>
    <col min="506" max="748" width="9.109375" style="33"/>
    <col min="749" max="749" width="4.33203125" style="33" customWidth="1"/>
    <col min="750" max="750" width="5.33203125" style="33" customWidth="1"/>
    <col min="751" max="751" width="50.88671875" style="33" customWidth="1"/>
    <col min="752" max="752" width="11.88671875" style="33" customWidth="1"/>
    <col min="753" max="753" width="9.44140625" style="33" customWidth="1"/>
    <col min="754" max="754" width="9.33203125" style="33" customWidth="1"/>
    <col min="755" max="755" width="9.5546875" style="33" customWidth="1"/>
    <col min="756" max="756" width="9.6640625" style="33" bestFit="1" customWidth="1"/>
    <col min="757" max="757" width="9.88671875" style="33" bestFit="1" customWidth="1"/>
    <col min="758" max="758" width="10.44140625" style="33" bestFit="1" customWidth="1"/>
    <col min="759" max="759" width="10.33203125" style="33" customWidth="1"/>
    <col min="760" max="760" width="13.88671875" style="33" customWidth="1"/>
    <col min="761" max="761" width="10.5546875" style="33" bestFit="1" customWidth="1"/>
    <col min="762" max="1004" width="9.109375" style="33"/>
    <col min="1005" max="1005" width="4.33203125" style="33" customWidth="1"/>
    <col min="1006" max="1006" width="5.33203125" style="33" customWidth="1"/>
    <col min="1007" max="1007" width="50.88671875" style="33" customWidth="1"/>
    <col min="1008" max="1008" width="11.88671875" style="33" customWidth="1"/>
    <col min="1009" max="1009" width="9.44140625" style="33" customWidth="1"/>
    <col min="1010" max="1010" width="9.33203125" style="33" customWidth="1"/>
    <col min="1011" max="1011" width="9.5546875" style="33" customWidth="1"/>
    <col min="1012" max="1012" width="9.6640625" style="33" bestFit="1" customWidth="1"/>
    <col min="1013" max="1013" width="9.88671875" style="33" bestFit="1" customWidth="1"/>
    <col min="1014" max="1014" width="10.44140625" style="33" bestFit="1" customWidth="1"/>
    <col min="1015" max="1015" width="10.33203125" style="33" customWidth="1"/>
    <col min="1016" max="1016" width="13.88671875" style="33" customWidth="1"/>
    <col min="1017" max="1017" width="10.5546875" style="33" bestFit="1" customWidth="1"/>
    <col min="1018" max="1260" width="9.109375" style="33"/>
    <col min="1261" max="1261" width="4.33203125" style="33" customWidth="1"/>
    <col min="1262" max="1262" width="5.33203125" style="33" customWidth="1"/>
    <col min="1263" max="1263" width="50.88671875" style="33" customWidth="1"/>
    <col min="1264" max="1264" width="11.88671875" style="33" customWidth="1"/>
    <col min="1265" max="1265" width="9.44140625" style="33" customWidth="1"/>
    <col min="1266" max="1266" width="9.33203125" style="33" customWidth="1"/>
    <col min="1267" max="1267" width="9.5546875" style="33" customWidth="1"/>
    <col min="1268" max="1268" width="9.6640625" style="33" bestFit="1" customWidth="1"/>
    <col min="1269" max="1269" width="9.88671875" style="33" bestFit="1" customWidth="1"/>
    <col min="1270" max="1270" width="10.44140625" style="33" bestFit="1" customWidth="1"/>
    <col min="1271" max="1271" width="10.33203125" style="33" customWidth="1"/>
    <col min="1272" max="1272" width="13.88671875" style="33" customWidth="1"/>
    <col min="1273" max="1273" width="10.5546875" style="33" bestFit="1" customWidth="1"/>
    <col min="1274" max="1516" width="9.109375" style="33"/>
    <col min="1517" max="1517" width="4.33203125" style="33" customWidth="1"/>
    <col min="1518" max="1518" width="5.33203125" style="33" customWidth="1"/>
    <col min="1519" max="1519" width="50.88671875" style="33" customWidth="1"/>
    <col min="1520" max="1520" width="11.88671875" style="33" customWidth="1"/>
    <col min="1521" max="1521" width="9.44140625" style="33" customWidth="1"/>
    <col min="1522" max="1522" width="9.33203125" style="33" customWidth="1"/>
    <col min="1523" max="1523" width="9.5546875" style="33" customWidth="1"/>
    <col min="1524" max="1524" width="9.6640625" style="33" bestFit="1" customWidth="1"/>
    <col min="1525" max="1525" width="9.88671875" style="33" bestFit="1" customWidth="1"/>
    <col min="1526" max="1526" width="10.44140625" style="33" bestFit="1" customWidth="1"/>
    <col min="1527" max="1527" width="10.33203125" style="33" customWidth="1"/>
    <col min="1528" max="1528" width="13.88671875" style="33" customWidth="1"/>
    <col min="1529" max="1529" width="10.5546875" style="33" bestFit="1" customWidth="1"/>
    <col min="1530" max="1772" width="9.109375" style="33"/>
    <col min="1773" max="1773" width="4.33203125" style="33" customWidth="1"/>
    <col min="1774" max="1774" width="5.33203125" style="33" customWidth="1"/>
    <col min="1775" max="1775" width="50.88671875" style="33" customWidth="1"/>
    <col min="1776" max="1776" width="11.88671875" style="33" customWidth="1"/>
    <col min="1777" max="1777" width="9.44140625" style="33" customWidth="1"/>
    <col min="1778" max="1778" width="9.33203125" style="33" customWidth="1"/>
    <col min="1779" max="1779" width="9.5546875" style="33" customWidth="1"/>
    <col min="1780" max="1780" width="9.6640625" style="33" bestFit="1" customWidth="1"/>
    <col min="1781" max="1781" width="9.88671875" style="33" bestFit="1" customWidth="1"/>
    <col min="1782" max="1782" width="10.44140625" style="33" bestFit="1" customWidth="1"/>
    <col min="1783" max="1783" width="10.33203125" style="33" customWidth="1"/>
    <col min="1784" max="1784" width="13.88671875" style="33" customWidth="1"/>
    <col min="1785" max="1785" width="10.5546875" style="33" bestFit="1" customWidth="1"/>
    <col min="1786" max="2028" width="9.109375" style="33"/>
    <col min="2029" max="2029" width="4.33203125" style="33" customWidth="1"/>
    <col min="2030" max="2030" width="5.33203125" style="33" customWidth="1"/>
    <col min="2031" max="2031" width="50.88671875" style="33" customWidth="1"/>
    <col min="2032" max="2032" width="11.88671875" style="33" customWidth="1"/>
    <col min="2033" max="2033" width="9.44140625" style="33" customWidth="1"/>
    <col min="2034" max="2034" width="9.33203125" style="33" customWidth="1"/>
    <col min="2035" max="2035" width="9.5546875" style="33" customWidth="1"/>
    <col min="2036" max="2036" width="9.6640625" style="33" bestFit="1" customWidth="1"/>
    <col min="2037" max="2037" width="9.88671875" style="33" bestFit="1" customWidth="1"/>
    <col min="2038" max="2038" width="10.44140625" style="33" bestFit="1" customWidth="1"/>
    <col min="2039" max="2039" width="10.33203125" style="33" customWidth="1"/>
    <col min="2040" max="2040" width="13.88671875" style="33" customWidth="1"/>
    <col min="2041" max="2041" width="10.5546875" style="33" bestFit="1" customWidth="1"/>
    <col min="2042" max="2284" width="9.109375" style="33"/>
    <col min="2285" max="2285" width="4.33203125" style="33" customWidth="1"/>
    <col min="2286" max="2286" width="5.33203125" style="33" customWidth="1"/>
    <col min="2287" max="2287" width="50.88671875" style="33" customWidth="1"/>
    <col min="2288" max="2288" width="11.88671875" style="33" customWidth="1"/>
    <col min="2289" max="2289" width="9.44140625" style="33" customWidth="1"/>
    <col min="2290" max="2290" width="9.33203125" style="33" customWidth="1"/>
    <col min="2291" max="2291" width="9.5546875" style="33" customWidth="1"/>
    <col min="2292" max="2292" width="9.6640625" style="33" bestFit="1" customWidth="1"/>
    <col min="2293" max="2293" width="9.88671875" style="33" bestFit="1" customWidth="1"/>
    <col min="2294" max="2294" width="10.44140625" style="33" bestFit="1" customWidth="1"/>
    <col min="2295" max="2295" width="10.33203125" style="33" customWidth="1"/>
    <col min="2296" max="2296" width="13.88671875" style="33" customWidth="1"/>
    <col min="2297" max="2297" width="10.5546875" style="33" bestFit="1" customWidth="1"/>
    <col min="2298" max="2540" width="9.109375" style="33"/>
    <col min="2541" max="2541" width="4.33203125" style="33" customWidth="1"/>
    <col min="2542" max="2542" width="5.33203125" style="33" customWidth="1"/>
    <col min="2543" max="2543" width="50.88671875" style="33" customWidth="1"/>
    <col min="2544" max="2544" width="11.88671875" style="33" customWidth="1"/>
    <col min="2545" max="2545" width="9.44140625" style="33" customWidth="1"/>
    <col min="2546" max="2546" width="9.33203125" style="33" customWidth="1"/>
    <col min="2547" max="2547" width="9.5546875" style="33" customWidth="1"/>
    <col min="2548" max="2548" width="9.6640625" style="33" bestFit="1" customWidth="1"/>
    <col min="2549" max="2549" width="9.88671875" style="33" bestFit="1" customWidth="1"/>
    <col min="2550" max="2550" width="10.44140625" style="33" bestFit="1" customWidth="1"/>
    <col min="2551" max="2551" width="10.33203125" style="33" customWidth="1"/>
    <col min="2552" max="2552" width="13.88671875" style="33" customWidth="1"/>
    <col min="2553" max="2553" width="10.5546875" style="33" bestFit="1" customWidth="1"/>
    <col min="2554" max="2796" width="9.109375" style="33"/>
    <col min="2797" max="2797" width="4.33203125" style="33" customWidth="1"/>
    <col min="2798" max="2798" width="5.33203125" style="33" customWidth="1"/>
    <col min="2799" max="2799" width="50.88671875" style="33" customWidth="1"/>
    <col min="2800" max="2800" width="11.88671875" style="33" customWidth="1"/>
    <col min="2801" max="2801" width="9.44140625" style="33" customWidth="1"/>
    <col min="2802" max="2802" width="9.33203125" style="33" customWidth="1"/>
    <col min="2803" max="2803" width="9.5546875" style="33" customWidth="1"/>
    <col min="2804" max="2804" width="9.6640625" style="33" bestFit="1" customWidth="1"/>
    <col min="2805" max="2805" width="9.88671875" style="33" bestFit="1" customWidth="1"/>
    <col min="2806" max="2806" width="10.44140625" style="33" bestFit="1" customWidth="1"/>
    <col min="2807" max="2807" width="10.33203125" style="33" customWidth="1"/>
    <col min="2808" max="2808" width="13.88671875" style="33" customWidth="1"/>
    <col min="2809" max="2809" width="10.5546875" style="33" bestFit="1" customWidth="1"/>
    <col min="2810" max="3052" width="9.109375" style="33"/>
    <col min="3053" max="3053" width="4.33203125" style="33" customWidth="1"/>
    <col min="3054" max="3054" width="5.33203125" style="33" customWidth="1"/>
    <col min="3055" max="3055" width="50.88671875" style="33" customWidth="1"/>
    <col min="3056" max="3056" width="11.88671875" style="33" customWidth="1"/>
    <col min="3057" max="3057" width="9.44140625" style="33" customWidth="1"/>
    <col min="3058" max="3058" width="9.33203125" style="33" customWidth="1"/>
    <col min="3059" max="3059" width="9.5546875" style="33" customWidth="1"/>
    <col min="3060" max="3060" width="9.6640625" style="33" bestFit="1" customWidth="1"/>
    <col min="3061" max="3061" width="9.88671875" style="33" bestFit="1" customWidth="1"/>
    <col min="3062" max="3062" width="10.44140625" style="33" bestFit="1" customWidth="1"/>
    <col min="3063" max="3063" width="10.33203125" style="33" customWidth="1"/>
    <col min="3064" max="3064" width="13.88671875" style="33" customWidth="1"/>
    <col min="3065" max="3065" width="10.5546875" style="33" bestFit="1" customWidth="1"/>
    <col min="3066" max="3308" width="9.109375" style="33"/>
    <col min="3309" max="3309" width="4.33203125" style="33" customWidth="1"/>
    <col min="3310" max="3310" width="5.33203125" style="33" customWidth="1"/>
    <col min="3311" max="3311" width="50.88671875" style="33" customWidth="1"/>
    <col min="3312" max="3312" width="11.88671875" style="33" customWidth="1"/>
    <col min="3313" max="3313" width="9.44140625" style="33" customWidth="1"/>
    <col min="3314" max="3314" width="9.33203125" style="33" customWidth="1"/>
    <col min="3315" max="3315" width="9.5546875" style="33" customWidth="1"/>
    <col min="3316" max="3316" width="9.6640625" style="33" bestFit="1" customWidth="1"/>
    <col min="3317" max="3317" width="9.88671875" style="33" bestFit="1" customWidth="1"/>
    <col min="3318" max="3318" width="10.44140625" style="33" bestFit="1" customWidth="1"/>
    <col min="3319" max="3319" width="10.33203125" style="33" customWidth="1"/>
    <col min="3320" max="3320" width="13.88671875" style="33" customWidth="1"/>
    <col min="3321" max="3321" width="10.5546875" style="33" bestFit="1" customWidth="1"/>
    <col min="3322" max="3564" width="9.109375" style="33"/>
    <col min="3565" max="3565" width="4.33203125" style="33" customWidth="1"/>
    <col min="3566" max="3566" width="5.33203125" style="33" customWidth="1"/>
    <col min="3567" max="3567" width="50.88671875" style="33" customWidth="1"/>
    <col min="3568" max="3568" width="11.88671875" style="33" customWidth="1"/>
    <col min="3569" max="3569" width="9.44140625" style="33" customWidth="1"/>
    <col min="3570" max="3570" width="9.33203125" style="33" customWidth="1"/>
    <col min="3571" max="3571" width="9.5546875" style="33" customWidth="1"/>
    <col min="3572" max="3572" width="9.6640625" style="33" bestFit="1" customWidth="1"/>
    <col min="3573" max="3573" width="9.88671875" style="33" bestFit="1" customWidth="1"/>
    <col min="3574" max="3574" width="10.44140625" style="33" bestFit="1" customWidth="1"/>
    <col min="3575" max="3575" width="10.33203125" style="33" customWidth="1"/>
    <col min="3576" max="3576" width="13.88671875" style="33" customWidth="1"/>
    <col min="3577" max="3577" width="10.5546875" style="33" bestFit="1" customWidth="1"/>
    <col min="3578" max="3820" width="9.109375" style="33"/>
    <col min="3821" max="3821" width="4.33203125" style="33" customWidth="1"/>
    <col min="3822" max="3822" width="5.33203125" style="33" customWidth="1"/>
    <col min="3823" max="3823" width="50.88671875" style="33" customWidth="1"/>
    <col min="3824" max="3824" width="11.88671875" style="33" customWidth="1"/>
    <col min="3825" max="3825" width="9.44140625" style="33" customWidth="1"/>
    <col min="3826" max="3826" width="9.33203125" style="33" customWidth="1"/>
    <col min="3827" max="3827" width="9.5546875" style="33" customWidth="1"/>
    <col min="3828" max="3828" width="9.6640625" style="33" bestFit="1" customWidth="1"/>
    <col min="3829" max="3829" width="9.88671875" style="33" bestFit="1" customWidth="1"/>
    <col min="3830" max="3830" width="10.44140625" style="33" bestFit="1" customWidth="1"/>
    <col min="3831" max="3831" width="10.33203125" style="33" customWidth="1"/>
    <col min="3832" max="3832" width="13.88671875" style="33" customWidth="1"/>
    <col min="3833" max="3833" width="10.5546875" style="33" bestFit="1" customWidth="1"/>
    <col min="3834" max="4076" width="9.109375" style="33"/>
    <col min="4077" max="4077" width="4.33203125" style="33" customWidth="1"/>
    <col min="4078" max="4078" width="5.33203125" style="33" customWidth="1"/>
    <col min="4079" max="4079" width="50.88671875" style="33" customWidth="1"/>
    <col min="4080" max="4080" width="11.88671875" style="33" customWidth="1"/>
    <col min="4081" max="4081" width="9.44140625" style="33" customWidth="1"/>
    <col min="4082" max="4082" width="9.33203125" style="33" customWidth="1"/>
    <col min="4083" max="4083" width="9.5546875" style="33" customWidth="1"/>
    <col min="4084" max="4084" width="9.6640625" style="33" bestFit="1" customWidth="1"/>
    <col min="4085" max="4085" width="9.88671875" style="33" bestFit="1" customWidth="1"/>
    <col min="4086" max="4086" width="10.44140625" style="33" bestFit="1" customWidth="1"/>
    <col min="4087" max="4087" width="10.33203125" style="33" customWidth="1"/>
    <col min="4088" max="4088" width="13.88671875" style="33" customWidth="1"/>
    <col min="4089" max="4089" width="10.5546875" style="33" bestFit="1" customWidth="1"/>
    <col min="4090" max="4332" width="9.109375" style="33"/>
    <col min="4333" max="4333" width="4.33203125" style="33" customWidth="1"/>
    <col min="4334" max="4334" width="5.33203125" style="33" customWidth="1"/>
    <col min="4335" max="4335" width="50.88671875" style="33" customWidth="1"/>
    <col min="4336" max="4336" width="11.88671875" style="33" customWidth="1"/>
    <col min="4337" max="4337" width="9.44140625" style="33" customWidth="1"/>
    <col min="4338" max="4338" width="9.33203125" style="33" customWidth="1"/>
    <col min="4339" max="4339" width="9.5546875" style="33" customWidth="1"/>
    <col min="4340" max="4340" width="9.6640625" style="33" bestFit="1" customWidth="1"/>
    <col min="4341" max="4341" width="9.88671875" style="33" bestFit="1" customWidth="1"/>
    <col min="4342" max="4342" width="10.44140625" style="33" bestFit="1" customWidth="1"/>
    <col min="4343" max="4343" width="10.33203125" style="33" customWidth="1"/>
    <col min="4344" max="4344" width="13.88671875" style="33" customWidth="1"/>
    <col min="4345" max="4345" width="10.5546875" style="33" bestFit="1" customWidth="1"/>
    <col min="4346" max="4588" width="9.109375" style="33"/>
    <col min="4589" max="4589" width="4.33203125" style="33" customWidth="1"/>
    <col min="4590" max="4590" width="5.33203125" style="33" customWidth="1"/>
    <col min="4591" max="4591" width="50.88671875" style="33" customWidth="1"/>
    <col min="4592" max="4592" width="11.88671875" style="33" customWidth="1"/>
    <col min="4593" max="4593" width="9.44140625" style="33" customWidth="1"/>
    <col min="4594" max="4594" width="9.33203125" style="33" customWidth="1"/>
    <col min="4595" max="4595" width="9.5546875" style="33" customWidth="1"/>
    <col min="4596" max="4596" width="9.6640625" style="33" bestFit="1" customWidth="1"/>
    <col min="4597" max="4597" width="9.88671875" style="33" bestFit="1" customWidth="1"/>
    <col min="4598" max="4598" width="10.44140625" style="33" bestFit="1" customWidth="1"/>
    <col min="4599" max="4599" width="10.33203125" style="33" customWidth="1"/>
    <col min="4600" max="4600" width="13.88671875" style="33" customWidth="1"/>
    <col min="4601" max="4601" width="10.5546875" style="33" bestFit="1" customWidth="1"/>
    <col min="4602" max="4844" width="9.109375" style="33"/>
    <col min="4845" max="4845" width="4.33203125" style="33" customWidth="1"/>
    <col min="4846" max="4846" width="5.33203125" style="33" customWidth="1"/>
    <col min="4847" max="4847" width="50.88671875" style="33" customWidth="1"/>
    <col min="4848" max="4848" width="11.88671875" style="33" customWidth="1"/>
    <col min="4849" max="4849" width="9.44140625" style="33" customWidth="1"/>
    <col min="4850" max="4850" width="9.33203125" style="33" customWidth="1"/>
    <col min="4851" max="4851" width="9.5546875" style="33" customWidth="1"/>
    <col min="4852" max="4852" width="9.6640625" style="33" bestFit="1" customWidth="1"/>
    <col min="4853" max="4853" width="9.88671875" style="33" bestFit="1" customWidth="1"/>
    <col min="4854" max="4854" width="10.44140625" style="33" bestFit="1" customWidth="1"/>
    <col min="4855" max="4855" width="10.33203125" style="33" customWidth="1"/>
    <col min="4856" max="4856" width="13.88671875" style="33" customWidth="1"/>
    <col min="4857" max="4857" width="10.5546875" style="33" bestFit="1" customWidth="1"/>
    <col min="4858" max="5100" width="9.109375" style="33"/>
    <col min="5101" max="5101" width="4.33203125" style="33" customWidth="1"/>
    <col min="5102" max="5102" width="5.33203125" style="33" customWidth="1"/>
    <col min="5103" max="5103" width="50.88671875" style="33" customWidth="1"/>
    <col min="5104" max="5104" width="11.88671875" style="33" customWidth="1"/>
    <col min="5105" max="5105" width="9.44140625" style="33" customWidth="1"/>
    <col min="5106" max="5106" width="9.33203125" style="33" customWidth="1"/>
    <col min="5107" max="5107" width="9.5546875" style="33" customWidth="1"/>
    <col min="5108" max="5108" width="9.6640625" style="33" bestFit="1" customWidth="1"/>
    <col min="5109" max="5109" width="9.88671875" style="33" bestFit="1" customWidth="1"/>
    <col min="5110" max="5110" width="10.44140625" style="33" bestFit="1" customWidth="1"/>
    <col min="5111" max="5111" width="10.33203125" style="33" customWidth="1"/>
    <col min="5112" max="5112" width="13.88671875" style="33" customWidth="1"/>
    <col min="5113" max="5113" width="10.5546875" style="33" bestFit="1" customWidth="1"/>
    <col min="5114" max="5356" width="9.109375" style="33"/>
    <col min="5357" max="5357" width="4.33203125" style="33" customWidth="1"/>
    <col min="5358" max="5358" width="5.33203125" style="33" customWidth="1"/>
    <col min="5359" max="5359" width="50.88671875" style="33" customWidth="1"/>
    <col min="5360" max="5360" width="11.88671875" style="33" customWidth="1"/>
    <col min="5361" max="5361" width="9.44140625" style="33" customWidth="1"/>
    <col min="5362" max="5362" width="9.33203125" style="33" customWidth="1"/>
    <col min="5363" max="5363" width="9.5546875" style="33" customWidth="1"/>
    <col min="5364" max="5364" width="9.6640625" style="33" bestFit="1" customWidth="1"/>
    <col min="5365" max="5365" width="9.88671875" style="33" bestFit="1" customWidth="1"/>
    <col min="5366" max="5366" width="10.44140625" style="33" bestFit="1" customWidth="1"/>
    <col min="5367" max="5367" width="10.33203125" style="33" customWidth="1"/>
    <col min="5368" max="5368" width="13.88671875" style="33" customWidth="1"/>
    <col min="5369" max="5369" width="10.5546875" style="33" bestFit="1" customWidth="1"/>
    <col min="5370" max="5612" width="9.109375" style="33"/>
    <col min="5613" max="5613" width="4.33203125" style="33" customWidth="1"/>
    <col min="5614" max="5614" width="5.33203125" style="33" customWidth="1"/>
    <col min="5615" max="5615" width="50.88671875" style="33" customWidth="1"/>
    <col min="5616" max="5616" width="11.88671875" style="33" customWidth="1"/>
    <col min="5617" max="5617" width="9.44140625" style="33" customWidth="1"/>
    <col min="5618" max="5618" width="9.33203125" style="33" customWidth="1"/>
    <col min="5619" max="5619" width="9.5546875" style="33" customWidth="1"/>
    <col min="5620" max="5620" width="9.6640625" style="33" bestFit="1" customWidth="1"/>
    <col min="5621" max="5621" width="9.88671875" style="33" bestFit="1" customWidth="1"/>
    <col min="5622" max="5622" width="10.44140625" style="33" bestFit="1" customWidth="1"/>
    <col min="5623" max="5623" width="10.33203125" style="33" customWidth="1"/>
    <col min="5624" max="5624" width="13.88671875" style="33" customWidth="1"/>
    <col min="5625" max="5625" width="10.5546875" style="33" bestFit="1" customWidth="1"/>
    <col min="5626" max="5868" width="9.109375" style="33"/>
    <col min="5869" max="5869" width="4.33203125" style="33" customWidth="1"/>
    <col min="5870" max="5870" width="5.33203125" style="33" customWidth="1"/>
    <col min="5871" max="5871" width="50.88671875" style="33" customWidth="1"/>
    <col min="5872" max="5872" width="11.88671875" style="33" customWidth="1"/>
    <col min="5873" max="5873" width="9.44140625" style="33" customWidth="1"/>
    <col min="5874" max="5874" width="9.33203125" style="33" customWidth="1"/>
    <col min="5875" max="5875" width="9.5546875" style="33" customWidth="1"/>
    <col min="5876" max="5876" width="9.6640625" style="33" bestFit="1" customWidth="1"/>
    <col min="5877" max="5877" width="9.88671875" style="33" bestFit="1" customWidth="1"/>
    <col min="5878" max="5878" width="10.44140625" style="33" bestFit="1" customWidth="1"/>
    <col min="5879" max="5879" width="10.33203125" style="33" customWidth="1"/>
    <col min="5880" max="5880" width="13.88671875" style="33" customWidth="1"/>
    <col min="5881" max="5881" width="10.5546875" style="33" bestFit="1" customWidth="1"/>
    <col min="5882" max="6124" width="9.109375" style="33"/>
    <col min="6125" max="6125" width="4.33203125" style="33" customWidth="1"/>
    <col min="6126" max="6126" width="5.33203125" style="33" customWidth="1"/>
    <col min="6127" max="6127" width="50.88671875" style="33" customWidth="1"/>
    <col min="6128" max="6128" width="11.88671875" style="33" customWidth="1"/>
    <col min="6129" max="6129" width="9.44140625" style="33" customWidth="1"/>
    <col min="6130" max="6130" width="9.33203125" style="33" customWidth="1"/>
    <col min="6131" max="6131" width="9.5546875" style="33" customWidth="1"/>
    <col min="6132" max="6132" width="9.6640625" style="33" bestFit="1" customWidth="1"/>
    <col min="6133" max="6133" width="9.88671875" style="33" bestFit="1" customWidth="1"/>
    <col min="6134" max="6134" width="10.44140625" style="33" bestFit="1" customWidth="1"/>
    <col min="6135" max="6135" width="10.33203125" style="33" customWidth="1"/>
    <col min="6136" max="6136" width="13.88671875" style="33" customWidth="1"/>
    <col min="6137" max="6137" width="10.5546875" style="33" bestFit="1" customWidth="1"/>
    <col min="6138" max="6380" width="9.109375" style="33"/>
    <col min="6381" max="6381" width="4.33203125" style="33" customWidth="1"/>
    <col min="6382" max="6382" width="5.33203125" style="33" customWidth="1"/>
    <col min="6383" max="6383" width="50.88671875" style="33" customWidth="1"/>
    <col min="6384" max="6384" width="11.88671875" style="33" customWidth="1"/>
    <col min="6385" max="6385" width="9.44140625" style="33" customWidth="1"/>
    <col min="6386" max="6386" width="9.33203125" style="33" customWidth="1"/>
    <col min="6387" max="6387" width="9.5546875" style="33" customWidth="1"/>
    <col min="6388" max="6388" width="9.6640625" style="33" bestFit="1" customWidth="1"/>
    <col min="6389" max="6389" width="9.88671875" style="33" bestFit="1" customWidth="1"/>
    <col min="6390" max="6390" width="10.44140625" style="33" bestFit="1" customWidth="1"/>
    <col min="6391" max="6391" width="10.33203125" style="33" customWidth="1"/>
    <col min="6392" max="6392" width="13.88671875" style="33" customWidth="1"/>
    <col min="6393" max="6393" width="10.5546875" style="33" bestFit="1" customWidth="1"/>
    <col min="6394" max="6636" width="9.109375" style="33"/>
    <col min="6637" max="6637" width="4.33203125" style="33" customWidth="1"/>
    <col min="6638" max="6638" width="5.33203125" style="33" customWidth="1"/>
    <col min="6639" max="6639" width="50.88671875" style="33" customWidth="1"/>
    <col min="6640" max="6640" width="11.88671875" style="33" customWidth="1"/>
    <col min="6641" max="6641" width="9.44140625" style="33" customWidth="1"/>
    <col min="6642" max="6642" width="9.33203125" style="33" customWidth="1"/>
    <col min="6643" max="6643" width="9.5546875" style="33" customWidth="1"/>
    <col min="6644" max="6644" width="9.6640625" style="33" bestFit="1" customWidth="1"/>
    <col min="6645" max="6645" width="9.88671875" style="33" bestFit="1" customWidth="1"/>
    <col min="6646" max="6646" width="10.44140625" style="33" bestFit="1" customWidth="1"/>
    <col min="6647" max="6647" width="10.33203125" style="33" customWidth="1"/>
    <col min="6648" max="6648" width="13.88671875" style="33" customWidth="1"/>
    <col min="6649" max="6649" width="10.5546875" style="33" bestFit="1" customWidth="1"/>
    <col min="6650" max="6892" width="9.109375" style="33"/>
    <col min="6893" max="6893" width="4.33203125" style="33" customWidth="1"/>
    <col min="6894" max="6894" width="5.33203125" style="33" customWidth="1"/>
    <col min="6895" max="6895" width="50.88671875" style="33" customWidth="1"/>
    <col min="6896" max="6896" width="11.88671875" style="33" customWidth="1"/>
    <col min="6897" max="6897" width="9.44140625" style="33" customWidth="1"/>
    <col min="6898" max="6898" width="9.33203125" style="33" customWidth="1"/>
    <col min="6899" max="6899" width="9.5546875" style="33" customWidth="1"/>
    <col min="6900" max="6900" width="9.6640625" style="33" bestFit="1" customWidth="1"/>
    <col min="6901" max="6901" width="9.88671875" style="33" bestFit="1" customWidth="1"/>
    <col min="6902" max="6902" width="10.44140625" style="33" bestFit="1" customWidth="1"/>
    <col min="6903" max="6903" width="10.33203125" style="33" customWidth="1"/>
    <col min="6904" max="6904" width="13.88671875" style="33" customWidth="1"/>
    <col min="6905" max="6905" width="10.5546875" style="33" bestFit="1" customWidth="1"/>
    <col min="6906" max="7148" width="9.109375" style="33"/>
    <col min="7149" max="7149" width="4.33203125" style="33" customWidth="1"/>
    <col min="7150" max="7150" width="5.33203125" style="33" customWidth="1"/>
    <col min="7151" max="7151" width="50.88671875" style="33" customWidth="1"/>
    <col min="7152" max="7152" width="11.88671875" style="33" customWidth="1"/>
    <col min="7153" max="7153" width="9.44140625" style="33" customWidth="1"/>
    <col min="7154" max="7154" width="9.33203125" style="33" customWidth="1"/>
    <col min="7155" max="7155" width="9.5546875" style="33" customWidth="1"/>
    <col min="7156" max="7156" width="9.6640625" style="33" bestFit="1" customWidth="1"/>
    <col min="7157" max="7157" width="9.88671875" style="33" bestFit="1" customWidth="1"/>
    <col min="7158" max="7158" width="10.44140625" style="33" bestFit="1" customWidth="1"/>
    <col min="7159" max="7159" width="10.33203125" style="33" customWidth="1"/>
    <col min="7160" max="7160" width="13.88671875" style="33" customWidth="1"/>
    <col min="7161" max="7161" width="10.5546875" style="33" bestFit="1" customWidth="1"/>
    <col min="7162" max="7404" width="9.109375" style="33"/>
    <col min="7405" max="7405" width="4.33203125" style="33" customWidth="1"/>
    <col min="7406" max="7406" width="5.33203125" style="33" customWidth="1"/>
    <col min="7407" max="7407" width="50.88671875" style="33" customWidth="1"/>
    <col min="7408" max="7408" width="11.88671875" style="33" customWidth="1"/>
    <col min="7409" max="7409" width="9.44140625" style="33" customWidth="1"/>
    <col min="7410" max="7410" width="9.33203125" style="33" customWidth="1"/>
    <col min="7411" max="7411" width="9.5546875" style="33" customWidth="1"/>
    <col min="7412" max="7412" width="9.6640625" style="33" bestFit="1" customWidth="1"/>
    <col min="7413" max="7413" width="9.88671875" style="33" bestFit="1" customWidth="1"/>
    <col min="7414" max="7414" width="10.44140625" style="33" bestFit="1" customWidth="1"/>
    <col min="7415" max="7415" width="10.33203125" style="33" customWidth="1"/>
    <col min="7416" max="7416" width="13.88671875" style="33" customWidth="1"/>
    <col min="7417" max="7417" width="10.5546875" style="33" bestFit="1" customWidth="1"/>
    <col min="7418" max="7660" width="9.109375" style="33"/>
    <col min="7661" max="7661" width="4.33203125" style="33" customWidth="1"/>
    <col min="7662" max="7662" width="5.33203125" style="33" customWidth="1"/>
    <col min="7663" max="7663" width="50.88671875" style="33" customWidth="1"/>
    <col min="7664" max="7664" width="11.88671875" style="33" customWidth="1"/>
    <col min="7665" max="7665" width="9.44140625" style="33" customWidth="1"/>
    <col min="7666" max="7666" width="9.33203125" style="33" customWidth="1"/>
    <col min="7667" max="7667" width="9.5546875" style="33" customWidth="1"/>
    <col min="7668" max="7668" width="9.6640625" style="33" bestFit="1" customWidth="1"/>
    <col min="7669" max="7669" width="9.88671875" style="33" bestFit="1" customWidth="1"/>
    <col min="7670" max="7670" width="10.44140625" style="33" bestFit="1" customWidth="1"/>
    <col min="7671" max="7671" width="10.33203125" style="33" customWidth="1"/>
    <col min="7672" max="7672" width="13.88671875" style="33" customWidth="1"/>
    <col min="7673" max="7673" width="10.5546875" style="33" bestFit="1" customWidth="1"/>
    <col min="7674" max="7916" width="9.109375" style="33"/>
    <col min="7917" max="7917" width="4.33203125" style="33" customWidth="1"/>
    <col min="7918" max="7918" width="5.33203125" style="33" customWidth="1"/>
    <col min="7919" max="7919" width="50.88671875" style="33" customWidth="1"/>
    <col min="7920" max="7920" width="11.88671875" style="33" customWidth="1"/>
    <col min="7921" max="7921" width="9.44140625" style="33" customWidth="1"/>
    <col min="7922" max="7922" width="9.33203125" style="33" customWidth="1"/>
    <col min="7923" max="7923" width="9.5546875" style="33" customWidth="1"/>
    <col min="7924" max="7924" width="9.6640625" style="33" bestFit="1" customWidth="1"/>
    <col min="7925" max="7925" width="9.88671875" style="33" bestFit="1" customWidth="1"/>
    <col min="7926" max="7926" width="10.44140625" style="33" bestFit="1" customWidth="1"/>
    <col min="7927" max="7927" width="10.33203125" style="33" customWidth="1"/>
    <col min="7928" max="7928" width="13.88671875" style="33" customWidth="1"/>
    <col min="7929" max="7929" width="10.5546875" style="33" bestFit="1" customWidth="1"/>
    <col min="7930" max="8172" width="9.109375" style="33"/>
    <col min="8173" max="8173" width="4.33203125" style="33" customWidth="1"/>
    <col min="8174" max="8174" width="5.33203125" style="33" customWidth="1"/>
    <col min="8175" max="8175" width="50.88671875" style="33" customWidth="1"/>
    <col min="8176" max="8176" width="11.88671875" style="33" customWidth="1"/>
    <col min="8177" max="8177" width="9.44140625" style="33" customWidth="1"/>
    <col min="8178" max="8178" width="9.33203125" style="33" customWidth="1"/>
    <col min="8179" max="8179" width="9.5546875" style="33" customWidth="1"/>
    <col min="8180" max="8180" width="9.6640625" style="33" bestFit="1" customWidth="1"/>
    <col min="8181" max="8181" width="9.88671875" style="33" bestFit="1" customWidth="1"/>
    <col min="8182" max="8182" width="10.44140625" style="33" bestFit="1" customWidth="1"/>
    <col min="8183" max="8183" width="10.33203125" style="33" customWidth="1"/>
    <col min="8184" max="8184" width="13.88671875" style="33" customWidth="1"/>
    <col min="8185" max="8185" width="10.5546875" style="33" bestFit="1" customWidth="1"/>
    <col min="8186" max="8428" width="9.109375" style="33"/>
    <col min="8429" max="8429" width="4.33203125" style="33" customWidth="1"/>
    <col min="8430" max="8430" width="5.33203125" style="33" customWidth="1"/>
    <col min="8431" max="8431" width="50.88671875" style="33" customWidth="1"/>
    <col min="8432" max="8432" width="11.88671875" style="33" customWidth="1"/>
    <col min="8433" max="8433" width="9.44140625" style="33" customWidth="1"/>
    <col min="8434" max="8434" width="9.33203125" style="33" customWidth="1"/>
    <col min="8435" max="8435" width="9.5546875" style="33" customWidth="1"/>
    <col min="8436" max="8436" width="9.6640625" style="33" bestFit="1" customWidth="1"/>
    <col min="8437" max="8437" width="9.88671875" style="33" bestFit="1" customWidth="1"/>
    <col min="8438" max="8438" width="10.44140625" style="33" bestFit="1" customWidth="1"/>
    <col min="8439" max="8439" width="10.33203125" style="33" customWidth="1"/>
    <col min="8440" max="8440" width="13.88671875" style="33" customWidth="1"/>
    <col min="8441" max="8441" width="10.5546875" style="33" bestFit="1" customWidth="1"/>
    <col min="8442" max="8684" width="9.109375" style="33"/>
    <col min="8685" max="8685" width="4.33203125" style="33" customWidth="1"/>
    <col min="8686" max="8686" width="5.33203125" style="33" customWidth="1"/>
    <col min="8687" max="8687" width="50.88671875" style="33" customWidth="1"/>
    <col min="8688" max="8688" width="11.88671875" style="33" customWidth="1"/>
    <col min="8689" max="8689" width="9.44140625" style="33" customWidth="1"/>
    <col min="8690" max="8690" width="9.33203125" style="33" customWidth="1"/>
    <col min="8691" max="8691" width="9.5546875" style="33" customWidth="1"/>
    <col min="8692" max="8692" width="9.6640625" style="33" bestFit="1" customWidth="1"/>
    <col min="8693" max="8693" width="9.88671875" style="33" bestFit="1" customWidth="1"/>
    <col min="8694" max="8694" width="10.44140625" style="33" bestFit="1" customWidth="1"/>
    <col min="8695" max="8695" width="10.33203125" style="33" customWidth="1"/>
    <col min="8696" max="8696" width="13.88671875" style="33" customWidth="1"/>
    <col min="8697" max="8697" width="10.5546875" style="33" bestFit="1" customWidth="1"/>
    <col min="8698" max="8940" width="9.109375" style="33"/>
    <col min="8941" max="8941" width="4.33203125" style="33" customWidth="1"/>
    <col min="8942" max="8942" width="5.33203125" style="33" customWidth="1"/>
    <col min="8943" max="8943" width="50.88671875" style="33" customWidth="1"/>
    <col min="8944" max="8944" width="11.88671875" style="33" customWidth="1"/>
    <col min="8945" max="8945" width="9.44140625" style="33" customWidth="1"/>
    <col min="8946" max="8946" width="9.33203125" style="33" customWidth="1"/>
    <col min="8947" max="8947" width="9.5546875" style="33" customWidth="1"/>
    <col min="8948" max="8948" width="9.6640625" style="33" bestFit="1" customWidth="1"/>
    <col min="8949" max="8949" width="9.88671875" style="33" bestFit="1" customWidth="1"/>
    <col min="8950" max="8950" width="10.44140625" style="33" bestFit="1" customWidth="1"/>
    <col min="8951" max="8951" width="10.33203125" style="33" customWidth="1"/>
    <col min="8952" max="8952" width="13.88671875" style="33" customWidth="1"/>
    <col min="8953" max="8953" width="10.5546875" style="33" bestFit="1" customWidth="1"/>
    <col min="8954" max="9196" width="9.109375" style="33"/>
    <col min="9197" max="9197" width="4.33203125" style="33" customWidth="1"/>
    <col min="9198" max="9198" width="5.33203125" style="33" customWidth="1"/>
    <col min="9199" max="9199" width="50.88671875" style="33" customWidth="1"/>
    <col min="9200" max="9200" width="11.88671875" style="33" customWidth="1"/>
    <col min="9201" max="9201" width="9.44140625" style="33" customWidth="1"/>
    <col min="9202" max="9202" width="9.33203125" style="33" customWidth="1"/>
    <col min="9203" max="9203" width="9.5546875" style="33" customWidth="1"/>
    <col min="9204" max="9204" width="9.6640625" style="33" bestFit="1" customWidth="1"/>
    <col min="9205" max="9205" width="9.88671875" style="33" bestFit="1" customWidth="1"/>
    <col min="9206" max="9206" width="10.44140625" style="33" bestFit="1" customWidth="1"/>
    <col min="9207" max="9207" width="10.33203125" style="33" customWidth="1"/>
    <col min="9208" max="9208" width="13.88671875" style="33" customWidth="1"/>
    <col min="9209" max="9209" width="10.5546875" style="33" bestFit="1" customWidth="1"/>
    <col min="9210" max="9452" width="9.109375" style="33"/>
    <col min="9453" max="9453" width="4.33203125" style="33" customWidth="1"/>
    <col min="9454" max="9454" width="5.33203125" style="33" customWidth="1"/>
    <col min="9455" max="9455" width="50.88671875" style="33" customWidth="1"/>
    <col min="9456" max="9456" width="11.88671875" style="33" customWidth="1"/>
    <col min="9457" max="9457" width="9.44140625" style="33" customWidth="1"/>
    <col min="9458" max="9458" width="9.33203125" style="33" customWidth="1"/>
    <col min="9459" max="9459" width="9.5546875" style="33" customWidth="1"/>
    <col min="9460" max="9460" width="9.6640625" style="33" bestFit="1" customWidth="1"/>
    <col min="9461" max="9461" width="9.88671875" style="33" bestFit="1" customWidth="1"/>
    <col min="9462" max="9462" width="10.44140625" style="33" bestFit="1" customWidth="1"/>
    <col min="9463" max="9463" width="10.33203125" style="33" customWidth="1"/>
    <col min="9464" max="9464" width="13.88671875" style="33" customWidth="1"/>
    <col min="9465" max="9465" width="10.5546875" style="33" bestFit="1" customWidth="1"/>
    <col min="9466" max="9708" width="9.109375" style="33"/>
    <col min="9709" max="9709" width="4.33203125" style="33" customWidth="1"/>
    <col min="9710" max="9710" width="5.33203125" style="33" customWidth="1"/>
    <col min="9711" max="9711" width="50.88671875" style="33" customWidth="1"/>
    <col min="9712" max="9712" width="11.88671875" style="33" customWidth="1"/>
    <col min="9713" max="9713" width="9.44140625" style="33" customWidth="1"/>
    <col min="9714" max="9714" width="9.33203125" style="33" customWidth="1"/>
    <col min="9715" max="9715" width="9.5546875" style="33" customWidth="1"/>
    <col min="9716" max="9716" width="9.6640625" style="33" bestFit="1" customWidth="1"/>
    <col min="9717" max="9717" width="9.88671875" style="33" bestFit="1" customWidth="1"/>
    <col min="9718" max="9718" width="10.44140625" style="33" bestFit="1" customWidth="1"/>
    <col min="9719" max="9719" width="10.33203125" style="33" customWidth="1"/>
    <col min="9720" max="9720" width="13.88671875" style="33" customWidth="1"/>
    <col min="9721" max="9721" width="10.5546875" style="33" bestFit="1" customWidth="1"/>
    <col min="9722" max="9964" width="9.109375" style="33"/>
    <col min="9965" max="9965" width="4.33203125" style="33" customWidth="1"/>
    <col min="9966" max="9966" width="5.33203125" style="33" customWidth="1"/>
    <col min="9967" max="9967" width="50.88671875" style="33" customWidth="1"/>
    <col min="9968" max="9968" width="11.88671875" style="33" customWidth="1"/>
    <col min="9969" max="9969" width="9.44140625" style="33" customWidth="1"/>
    <col min="9970" max="9970" width="9.33203125" style="33" customWidth="1"/>
    <col min="9971" max="9971" width="9.5546875" style="33" customWidth="1"/>
    <col min="9972" max="9972" width="9.6640625" style="33" bestFit="1" customWidth="1"/>
    <col min="9973" max="9973" width="9.88671875" style="33" bestFit="1" customWidth="1"/>
    <col min="9974" max="9974" width="10.44140625" style="33" bestFit="1" customWidth="1"/>
    <col min="9975" max="9975" width="10.33203125" style="33" customWidth="1"/>
    <col min="9976" max="9976" width="13.88671875" style="33" customWidth="1"/>
    <col min="9977" max="9977" width="10.5546875" style="33" bestFit="1" customWidth="1"/>
    <col min="9978" max="10220" width="9.109375" style="33"/>
    <col min="10221" max="10221" width="4.33203125" style="33" customWidth="1"/>
    <col min="10222" max="10222" width="5.33203125" style="33" customWidth="1"/>
    <col min="10223" max="10223" width="50.88671875" style="33" customWidth="1"/>
    <col min="10224" max="10224" width="11.88671875" style="33" customWidth="1"/>
    <col min="10225" max="10225" width="9.44140625" style="33" customWidth="1"/>
    <col min="10226" max="10226" width="9.33203125" style="33" customWidth="1"/>
    <col min="10227" max="10227" width="9.5546875" style="33" customWidth="1"/>
    <col min="10228" max="10228" width="9.6640625" style="33" bestFit="1" customWidth="1"/>
    <col min="10229" max="10229" width="9.88671875" style="33" bestFit="1" customWidth="1"/>
    <col min="10230" max="10230" width="10.44140625" style="33" bestFit="1" customWidth="1"/>
    <col min="10231" max="10231" width="10.33203125" style="33" customWidth="1"/>
    <col min="10232" max="10232" width="13.88671875" style="33" customWidth="1"/>
    <col min="10233" max="10233" width="10.5546875" style="33" bestFit="1" customWidth="1"/>
    <col min="10234" max="10476" width="9.109375" style="33"/>
    <col min="10477" max="10477" width="4.33203125" style="33" customWidth="1"/>
    <col min="10478" max="10478" width="5.33203125" style="33" customWidth="1"/>
    <col min="10479" max="10479" width="50.88671875" style="33" customWidth="1"/>
    <col min="10480" max="10480" width="11.88671875" style="33" customWidth="1"/>
    <col min="10481" max="10481" width="9.44140625" style="33" customWidth="1"/>
    <col min="10482" max="10482" width="9.33203125" style="33" customWidth="1"/>
    <col min="10483" max="10483" width="9.5546875" style="33" customWidth="1"/>
    <col min="10484" max="10484" width="9.6640625" style="33" bestFit="1" customWidth="1"/>
    <col min="10485" max="10485" width="9.88671875" style="33" bestFit="1" customWidth="1"/>
    <col min="10486" max="10486" width="10.44140625" style="33" bestFit="1" customWidth="1"/>
    <col min="10487" max="10487" width="10.33203125" style="33" customWidth="1"/>
    <col min="10488" max="10488" width="13.88671875" style="33" customWidth="1"/>
    <col min="10489" max="10489" width="10.5546875" style="33" bestFit="1" customWidth="1"/>
    <col min="10490" max="10732" width="9.109375" style="33"/>
    <col min="10733" max="10733" width="4.33203125" style="33" customWidth="1"/>
    <col min="10734" max="10734" width="5.33203125" style="33" customWidth="1"/>
    <col min="10735" max="10735" width="50.88671875" style="33" customWidth="1"/>
    <col min="10736" max="10736" width="11.88671875" style="33" customWidth="1"/>
    <col min="10737" max="10737" width="9.44140625" style="33" customWidth="1"/>
    <col min="10738" max="10738" width="9.33203125" style="33" customWidth="1"/>
    <col min="10739" max="10739" width="9.5546875" style="33" customWidth="1"/>
    <col min="10740" max="10740" width="9.6640625" style="33" bestFit="1" customWidth="1"/>
    <col min="10741" max="10741" width="9.88671875" style="33" bestFit="1" customWidth="1"/>
    <col min="10742" max="10742" width="10.44140625" style="33" bestFit="1" customWidth="1"/>
    <col min="10743" max="10743" width="10.33203125" style="33" customWidth="1"/>
    <col min="10744" max="10744" width="13.88671875" style="33" customWidth="1"/>
    <col min="10745" max="10745" width="10.5546875" style="33" bestFit="1" customWidth="1"/>
    <col min="10746" max="10988" width="9.109375" style="33"/>
    <col min="10989" max="10989" width="4.33203125" style="33" customWidth="1"/>
    <col min="10990" max="10990" width="5.33203125" style="33" customWidth="1"/>
    <col min="10991" max="10991" width="50.88671875" style="33" customWidth="1"/>
    <col min="10992" max="10992" width="11.88671875" style="33" customWidth="1"/>
    <col min="10993" max="10993" width="9.44140625" style="33" customWidth="1"/>
    <col min="10994" max="10994" width="9.33203125" style="33" customWidth="1"/>
    <col min="10995" max="10995" width="9.5546875" style="33" customWidth="1"/>
    <col min="10996" max="10996" width="9.6640625" style="33" bestFit="1" customWidth="1"/>
    <col min="10997" max="10997" width="9.88671875" style="33" bestFit="1" customWidth="1"/>
    <col min="10998" max="10998" width="10.44140625" style="33" bestFit="1" customWidth="1"/>
    <col min="10999" max="10999" width="10.33203125" style="33" customWidth="1"/>
    <col min="11000" max="11000" width="13.88671875" style="33" customWidth="1"/>
    <col min="11001" max="11001" width="10.5546875" style="33" bestFit="1" customWidth="1"/>
    <col min="11002" max="11244" width="9.109375" style="33"/>
    <col min="11245" max="11245" width="4.33203125" style="33" customWidth="1"/>
    <col min="11246" max="11246" width="5.33203125" style="33" customWidth="1"/>
    <col min="11247" max="11247" width="50.88671875" style="33" customWidth="1"/>
    <col min="11248" max="11248" width="11.88671875" style="33" customWidth="1"/>
    <col min="11249" max="11249" width="9.44140625" style="33" customWidth="1"/>
    <col min="11250" max="11250" width="9.33203125" style="33" customWidth="1"/>
    <col min="11251" max="11251" width="9.5546875" style="33" customWidth="1"/>
    <col min="11252" max="11252" width="9.6640625" style="33" bestFit="1" customWidth="1"/>
    <col min="11253" max="11253" width="9.88671875" style="33" bestFit="1" customWidth="1"/>
    <col min="11254" max="11254" width="10.44140625" style="33" bestFit="1" customWidth="1"/>
    <col min="11255" max="11255" width="10.33203125" style="33" customWidth="1"/>
    <col min="11256" max="11256" width="13.88671875" style="33" customWidth="1"/>
    <col min="11257" max="11257" width="10.5546875" style="33" bestFit="1" customWidth="1"/>
    <col min="11258" max="11500" width="9.109375" style="33"/>
    <col min="11501" max="11501" width="4.33203125" style="33" customWidth="1"/>
    <col min="11502" max="11502" width="5.33203125" style="33" customWidth="1"/>
    <col min="11503" max="11503" width="50.88671875" style="33" customWidth="1"/>
    <col min="11504" max="11504" width="11.88671875" style="33" customWidth="1"/>
    <col min="11505" max="11505" width="9.44140625" style="33" customWidth="1"/>
    <col min="11506" max="11506" width="9.33203125" style="33" customWidth="1"/>
    <col min="11507" max="11507" width="9.5546875" style="33" customWidth="1"/>
    <col min="11508" max="11508" width="9.6640625" style="33" bestFit="1" customWidth="1"/>
    <col min="11509" max="11509" width="9.88671875" style="33" bestFit="1" customWidth="1"/>
    <col min="11510" max="11510" width="10.44140625" style="33" bestFit="1" customWidth="1"/>
    <col min="11511" max="11511" width="10.33203125" style="33" customWidth="1"/>
    <col min="11512" max="11512" width="13.88671875" style="33" customWidth="1"/>
    <col min="11513" max="11513" width="10.5546875" style="33" bestFit="1" customWidth="1"/>
    <col min="11514" max="11756" width="9.109375" style="33"/>
    <col min="11757" max="11757" width="4.33203125" style="33" customWidth="1"/>
    <col min="11758" max="11758" width="5.33203125" style="33" customWidth="1"/>
    <col min="11759" max="11759" width="50.88671875" style="33" customWidth="1"/>
    <col min="11760" max="11760" width="11.88671875" style="33" customWidth="1"/>
    <col min="11761" max="11761" width="9.44140625" style="33" customWidth="1"/>
    <col min="11762" max="11762" width="9.33203125" style="33" customWidth="1"/>
    <col min="11763" max="11763" width="9.5546875" style="33" customWidth="1"/>
    <col min="11764" max="11764" width="9.6640625" style="33" bestFit="1" customWidth="1"/>
    <col min="11765" max="11765" width="9.88671875" style="33" bestFit="1" customWidth="1"/>
    <col min="11766" max="11766" width="10.44140625" style="33" bestFit="1" customWidth="1"/>
    <col min="11767" max="11767" width="10.33203125" style="33" customWidth="1"/>
    <col min="11768" max="11768" width="13.88671875" style="33" customWidth="1"/>
    <col min="11769" max="11769" width="10.5546875" style="33" bestFit="1" customWidth="1"/>
    <col min="11770" max="12012" width="9.109375" style="33"/>
    <col min="12013" max="12013" width="4.33203125" style="33" customWidth="1"/>
    <col min="12014" max="12014" width="5.33203125" style="33" customWidth="1"/>
    <col min="12015" max="12015" width="50.88671875" style="33" customWidth="1"/>
    <col min="12016" max="12016" width="11.88671875" style="33" customWidth="1"/>
    <col min="12017" max="12017" width="9.44140625" style="33" customWidth="1"/>
    <col min="12018" max="12018" width="9.33203125" style="33" customWidth="1"/>
    <col min="12019" max="12019" width="9.5546875" style="33" customWidth="1"/>
    <col min="12020" max="12020" width="9.6640625" style="33" bestFit="1" customWidth="1"/>
    <col min="12021" max="12021" width="9.88671875" style="33" bestFit="1" customWidth="1"/>
    <col min="12022" max="12022" width="10.44140625" style="33" bestFit="1" customWidth="1"/>
    <col min="12023" max="12023" width="10.33203125" style="33" customWidth="1"/>
    <col min="12024" max="12024" width="13.88671875" style="33" customWidth="1"/>
    <col min="12025" max="12025" width="10.5546875" style="33" bestFit="1" customWidth="1"/>
    <col min="12026" max="12268" width="9.109375" style="33"/>
    <col min="12269" max="12269" width="4.33203125" style="33" customWidth="1"/>
    <col min="12270" max="12270" width="5.33203125" style="33" customWidth="1"/>
    <col min="12271" max="12271" width="50.88671875" style="33" customWidth="1"/>
    <col min="12272" max="12272" width="11.88671875" style="33" customWidth="1"/>
    <col min="12273" max="12273" width="9.44140625" style="33" customWidth="1"/>
    <col min="12274" max="12274" width="9.33203125" style="33" customWidth="1"/>
    <col min="12275" max="12275" width="9.5546875" style="33" customWidth="1"/>
    <col min="12276" max="12276" width="9.6640625" style="33" bestFit="1" customWidth="1"/>
    <col min="12277" max="12277" width="9.88671875" style="33" bestFit="1" customWidth="1"/>
    <col min="12278" max="12278" width="10.44140625" style="33" bestFit="1" customWidth="1"/>
    <col min="12279" max="12279" width="10.33203125" style="33" customWidth="1"/>
    <col min="12280" max="12280" width="13.88671875" style="33" customWidth="1"/>
    <col min="12281" max="12281" width="10.5546875" style="33" bestFit="1" customWidth="1"/>
    <col min="12282" max="12524" width="9.109375" style="33"/>
    <col min="12525" max="12525" width="4.33203125" style="33" customWidth="1"/>
    <col min="12526" max="12526" width="5.33203125" style="33" customWidth="1"/>
    <col min="12527" max="12527" width="50.88671875" style="33" customWidth="1"/>
    <col min="12528" max="12528" width="11.88671875" style="33" customWidth="1"/>
    <col min="12529" max="12529" width="9.44140625" style="33" customWidth="1"/>
    <col min="12530" max="12530" width="9.33203125" style="33" customWidth="1"/>
    <col min="12531" max="12531" width="9.5546875" style="33" customWidth="1"/>
    <col min="12532" max="12532" width="9.6640625" style="33" bestFit="1" customWidth="1"/>
    <col min="12533" max="12533" width="9.88671875" style="33" bestFit="1" customWidth="1"/>
    <col min="12534" max="12534" width="10.44140625" style="33" bestFit="1" customWidth="1"/>
    <col min="12535" max="12535" width="10.33203125" style="33" customWidth="1"/>
    <col min="12536" max="12536" width="13.88671875" style="33" customWidth="1"/>
    <col min="12537" max="12537" width="10.5546875" style="33" bestFit="1" customWidth="1"/>
    <col min="12538" max="12780" width="9.109375" style="33"/>
    <col min="12781" max="12781" width="4.33203125" style="33" customWidth="1"/>
    <col min="12782" max="12782" width="5.33203125" style="33" customWidth="1"/>
    <col min="12783" max="12783" width="50.88671875" style="33" customWidth="1"/>
    <col min="12784" max="12784" width="11.88671875" style="33" customWidth="1"/>
    <col min="12785" max="12785" width="9.44140625" style="33" customWidth="1"/>
    <col min="12786" max="12786" width="9.33203125" style="33" customWidth="1"/>
    <col min="12787" max="12787" width="9.5546875" style="33" customWidth="1"/>
    <col min="12788" max="12788" width="9.6640625" style="33" bestFit="1" customWidth="1"/>
    <col min="12789" max="12789" width="9.88671875" style="33" bestFit="1" customWidth="1"/>
    <col min="12790" max="12790" width="10.44140625" style="33" bestFit="1" customWidth="1"/>
    <col min="12791" max="12791" width="10.33203125" style="33" customWidth="1"/>
    <col min="12792" max="12792" width="13.88671875" style="33" customWidth="1"/>
    <col min="12793" max="12793" width="10.5546875" style="33" bestFit="1" customWidth="1"/>
    <col min="12794" max="13036" width="9.109375" style="33"/>
    <col min="13037" max="13037" width="4.33203125" style="33" customWidth="1"/>
    <col min="13038" max="13038" width="5.33203125" style="33" customWidth="1"/>
    <col min="13039" max="13039" width="50.88671875" style="33" customWidth="1"/>
    <col min="13040" max="13040" width="11.88671875" style="33" customWidth="1"/>
    <col min="13041" max="13041" width="9.44140625" style="33" customWidth="1"/>
    <col min="13042" max="13042" width="9.33203125" style="33" customWidth="1"/>
    <col min="13043" max="13043" width="9.5546875" style="33" customWidth="1"/>
    <col min="13044" max="13044" width="9.6640625" style="33" bestFit="1" customWidth="1"/>
    <col min="13045" max="13045" width="9.88671875" style="33" bestFit="1" customWidth="1"/>
    <col min="13046" max="13046" width="10.44140625" style="33" bestFit="1" customWidth="1"/>
    <col min="13047" max="13047" width="10.33203125" style="33" customWidth="1"/>
    <col min="13048" max="13048" width="13.88671875" style="33" customWidth="1"/>
    <col min="13049" max="13049" width="10.5546875" style="33" bestFit="1" customWidth="1"/>
    <col min="13050" max="13292" width="9.109375" style="33"/>
    <col min="13293" max="13293" width="4.33203125" style="33" customWidth="1"/>
    <col min="13294" max="13294" width="5.33203125" style="33" customWidth="1"/>
    <col min="13295" max="13295" width="50.88671875" style="33" customWidth="1"/>
    <col min="13296" max="13296" width="11.88671875" style="33" customWidth="1"/>
    <col min="13297" max="13297" width="9.44140625" style="33" customWidth="1"/>
    <col min="13298" max="13298" width="9.33203125" style="33" customWidth="1"/>
    <col min="13299" max="13299" width="9.5546875" style="33" customWidth="1"/>
    <col min="13300" max="13300" width="9.6640625" style="33" bestFit="1" customWidth="1"/>
    <col min="13301" max="13301" width="9.88671875" style="33" bestFit="1" customWidth="1"/>
    <col min="13302" max="13302" width="10.44140625" style="33" bestFit="1" customWidth="1"/>
    <col min="13303" max="13303" width="10.33203125" style="33" customWidth="1"/>
    <col min="13304" max="13304" width="13.88671875" style="33" customWidth="1"/>
    <col min="13305" max="13305" width="10.5546875" style="33" bestFit="1" customWidth="1"/>
    <col min="13306" max="13548" width="9.109375" style="33"/>
    <col min="13549" max="13549" width="4.33203125" style="33" customWidth="1"/>
    <col min="13550" max="13550" width="5.33203125" style="33" customWidth="1"/>
    <col min="13551" max="13551" width="50.88671875" style="33" customWidth="1"/>
    <col min="13552" max="13552" width="11.88671875" style="33" customWidth="1"/>
    <col min="13553" max="13553" width="9.44140625" style="33" customWidth="1"/>
    <col min="13554" max="13554" width="9.33203125" style="33" customWidth="1"/>
    <col min="13555" max="13555" width="9.5546875" style="33" customWidth="1"/>
    <col min="13556" max="13556" width="9.6640625" style="33" bestFit="1" customWidth="1"/>
    <col min="13557" max="13557" width="9.88671875" style="33" bestFit="1" customWidth="1"/>
    <col min="13558" max="13558" width="10.44140625" style="33" bestFit="1" customWidth="1"/>
    <col min="13559" max="13559" width="10.33203125" style="33" customWidth="1"/>
    <col min="13560" max="13560" width="13.88671875" style="33" customWidth="1"/>
    <col min="13561" max="13561" width="10.5546875" style="33" bestFit="1" customWidth="1"/>
    <col min="13562" max="13804" width="9.109375" style="33"/>
    <col min="13805" max="13805" width="4.33203125" style="33" customWidth="1"/>
    <col min="13806" max="13806" width="5.33203125" style="33" customWidth="1"/>
    <col min="13807" max="13807" width="50.88671875" style="33" customWidth="1"/>
    <col min="13808" max="13808" width="11.88671875" style="33" customWidth="1"/>
    <col min="13809" max="13809" width="9.44140625" style="33" customWidth="1"/>
    <col min="13810" max="13810" width="9.33203125" style="33" customWidth="1"/>
    <col min="13811" max="13811" width="9.5546875" style="33" customWidth="1"/>
    <col min="13812" max="13812" width="9.6640625" style="33" bestFit="1" customWidth="1"/>
    <col min="13813" max="13813" width="9.88671875" style="33" bestFit="1" customWidth="1"/>
    <col min="13814" max="13814" width="10.44140625" style="33" bestFit="1" customWidth="1"/>
    <col min="13815" max="13815" width="10.33203125" style="33" customWidth="1"/>
    <col min="13816" max="13816" width="13.88671875" style="33" customWidth="1"/>
    <col min="13817" max="13817" width="10.5546875" style="33" bestFit="1" customWidth="1"/>
    <col min="13818" max="14060" width="9.109375" style="33"/>
    <col min="14061" max="14061" width="4.33203125" style="33" customWidth="1"/>
    <col min="14062" max="14062" width="5.33203125" style="33" customWidth="1"/>
    <col min="14063" max="14063" width="50.88671875" style="33" customWidth="1"/>
    <col min="14064" max="14064" width="11.88671875" style="33" customWidth="1"/>
    <col min="14065" max="14065" width="9.44140625" style="33" customWidth="1"/>
    <col min="14066" max="14066" width="9.33203125" style="33" customWidth="1"/>
    <col min="14067" max="14067" width="9.5546875" style="33" customWidth="1"/>
    <col min="14068" max="14068" width="9.6640625" style="33" bestFit="1" customWidth="1"/>
    <col min="14069" max="14069" width="9.88671875" style="33" bestFit="1" customWidth="1"/>
    <col min="14070" max="14070" width="10.44140625" style="33" bestFit="1" customWidth="1"/>
    <col min="14071" max="14071" width="10.33203125" style="33" customWidth="1"/>
    <col min="14072" max="14072" width="13.88671875" style="33" customWidth="1"/>
    <col min="14073" max="14073" width="10.5546875" style="33" bestFit="1" customWidth="1"/>
    <col min="14074" max="14316" width="9.109375" style="33"/>
    <col min="14317" max="14317" width="4.33203125" style="33" customWidth="1"/>
    <col min="14318" max="14318" width="5.33203125" style="33" customWidth="1"/>
    <col min="14319" max="14319" width="50.88671875" style="33" customWidth="1"/>
    <col min="14320" max="14320" width="11.88671875" style="33" customWidth="1"/>
    <col min="14321" max="14321" width="9.44140625" style="33" customWidth="1"/>
    <col min="14322" max="14322" width="9.33203125" style="33" customWidth="1"/>
    <col min="14323" max="14323" width="9.5546875" style="33" customWidth="1"/>
    <col min="14324" max="14324" width="9.6640625" style="33" bestFit="1" customWidth="1"/>
    <col min="14325" max="14325" width="9.88671875" style="33" bestFit="1" customWidth="1"/>
    <col min="14326" max="14326" width="10.44140625" style="33" bestFit="1" customWidth="1"/>
    <col min="14327" max="14327" width="10.33203125" style="33" customWidth="1"/>
    <col min="14328" max="14328" width="13.88671875" style="33" customWidth="1"/>
    <col min="14329" max="14329" width="10.5546875" style="33" bestFit="1" customWidth="1"/>
    <col min="14330" max="14572" width="9.109375" style="33"/>
    <col min="14573" max="14573" width="4.33203125" style="33" customWidth="1"/>
    <col min="14574" max="14574" width="5.33203125" style="33" customWidth="1"/>
    <col min="14575" max="14575" width="50.88671875" style="33" customWidth="1"/>
    <col min="14576" max="14576" width="11.88671875" style="33" customWidth="1"/>
    <col min="14577" max="14577" width="9.44140625" style="33" customWidth="1"/>
    <col min="14578" max="14578" width="9.33203125" style="33" customWidth="1"/>
    <col min="14579" max="14579" width="9.5546875" style="33" customWidth="1"/>
    <col min="14580" max="14580" width="9.6640625" style="33" bestFit="1" customWidth="1"/>
    <col min="14581" max="14581" width="9.88671875" style="33" bestFit="1" customWidth="1"/>
    <col min="14582" max="14582" width="10.44140625" style="33" bestFit="1" customWidth="1"/>
    <col min="14583" max="14583" width="10.33203125" style="33" customWidth="1"/>
    <col min="14584" max="14584" width="13.88671875" style="33" customWidth="1"/>
    <col min="14585" max="14585" width="10.5546875" style="33" bestFit="1" customWidth="1"/>
    <col min="14586" max="14828" width="9.109375" style="33"/>
    <col min="14829" max="14829" width="4.33203125" style="33" customWidth="1"/>
    <col min="14830" max="14830" width="5.33203125" style="33" customWidth="1"/>
    <col min="14831" max="14831" width="50.88671875" style="33" customWidth="1"/>
    <col min="14832" max="14832" width="11.88671875" style="33" customWidth="1"/>
    <col min="14833" max="14833" width="9.44140625" style="33" customWidth="1"/>
    <col min="14834" max="14834" width="9.33203125" style="33" customWidth="1"/>
    <col min="14835" max="14835" width="9.5546875" style="33" customWidth="1"/>
    <col min="14836" max="14836" width="9.6640625" style="33" bestFit="1" customWidth="1"/>
    <col min="14837" max="14837" width="9.88671875" style="33" bestFit="1" customWidth="1"/>
    <col min="14838" max="14838" width="10.44140625" style="33" bestFit="1" customWidth="1"/>
    <col min="14839" max="14839" width="10.33203125" style="33" customWidth="1"/>
    <col min="14840" max="14840" width="13.88671875" style="33" customWidth="1"/>
    <col min="14841" max="14841" width="10.5546875" style="33" bestFit="1" customWidth="1"/>
    <col min="14842" max="15084" width="9.109375" style="33"/>
    <col min="15085" max="15085" width="4.33203125" style="33" customWidth="1"/>
    <col min="15086" max="15086" width="5.33203125" style="33" customWidth="1"/>
    <col min="15087" max="15087" width="50.88671875" style="33" customWidth="1"/>
    <col min="15088" max="15088" width="11.88671875" style="33" customWidth="1"/>
    <col min="15089" max="15089" width="9.44140625" style="33" customWidth="1"/>
    <col min="15090" max="15090" width="9.33203125" style="33" customWidth="1"/>
    <col min="15091" max="15091" width="9.5546875" style="33" customWidth="1"/>
    <col min="15092" max="15092" width="9.6640625" style="33" bestFit="1" customWidth="1"/>
    <col min="15093" max="15093" width="9.88671875" style="33" bestFit="1" customWidth="1"/>
    <col min="15094" max="15094" width="10.44140625" style="33" bestFit="1" customWidth="1"/>
    <col min="15095" max="15095" width="10.33203125" style="33" customWidth="1"/>
    <col min="15096" max="15096" width="13.88671875" style="33" customWidth="1"/>
    <col min="15097" max="15097" width="10.5546875" style="33" bestFit="1" customWidth="1"/>
    <col min="15098" max="15340" width="9.109375" style="33"/>
    <col min="15341" max="15341" width="4.33203125" style="33" customWidth="1"/>
    <col min="15342" max="15342" width="5.33203125" style="33" customWidth="1"/>
    <col min="15343" max="15343" width="50.88671875" style="33" customWidth="1"/>
    <col min="15344" max="15344" width="11.88671875" style="33" customWidth="1"/>
    <col min="15345" max="15345" width="9.44140625" style="33" customWidth="1"/>
    <col min="15346" max="15346" width="9.33203125" style="33" customWidth="1"/>
    <col min="15347" max="15347" width="9.5546875" style="33" customWidth="1"/>
    <col min="15348" max="15348" width="9.6640625" style="33" bestFit="1" customWidth="1"/>
    <col min="15349" max="15349" width="9.88671875" style="33" bestFit="1" customWidth="1"/>
    <col min="15350" max="15350" width="10.44140625" style="33" bestFit="1" customWidth="1"/>
    <col min="15351" max="15351" width="10.33203125" style="33" customWidth="1"/>
    <col min="15352" max="15352" width="13.88671875" style="33" customWidth="1"/>
    <col min="15353" max="15353" width="10.5546875" style="33" bestFit="1" customWidth="1"/>
    <col min="15354" max="15596" width="9.109375" style="33"/>
    <col min="15597" max="15597" width="4.33203125" style="33" customWidth="1"/>
    <col min="15598" max="15598" width="5.33203125" style="33" customWidth="1"/>
    <col min="15599" max="15599" width="50.88671875" style="33" customWidth="1"/>
    <col min="15600" max="15600" width="11.88671875" style="33" customWidth="1"/>
    <col min="15601" max="15601" width="9.44140625" style="33" customWidth="1"/>
    <col min="15602" max="15602" width="9.33203125" style="33" customWidth="1"/>
    <col min="15603" max="15603" width="9.5546875" style="33" customWidth="1"/>
    <col min="15604" max="15604" width="9.6640625" style="33" bestFit="1" customWidth="1"/>
    <col min="15605" max="15605" width="9.88671875" style="33" bestFit="1" customWidth="1"/>
    <col min="15606" max="15606" width="10.44140625" style="33" bestFit="1" customWidth="1"/>
    <col min="15607" max="15607" width="10.33203125" style="33" customWidth="1"/>
    <col min="15608" max="15608" width="13.88671875" style="33" customWidth="1"/>
    <col min="15609" max="15609" width="10.5546875" style="33" bestFit="1" customWidth="1"/>
    <col min="15610" max="15852" width="9.109375" style="33"/>
    <col min="15853" max="15853" width="4.33203125" style="33" customWidth="1"/>
    <col min="15854" max="15854" width="5.33203125" style="33" customWidth="1"/>
    <col min="15855" max="15855" width="50.88671875" style="33" customWidth="1"/>
    <col min="15856" max="15856" width="11.88671875" style="33" customWidth="1"/>
    <col min="15857" max="15857" width="9.44140625" style="33" customWidth="1"/>
    <col min="15858" max="15858" width="9.33203125" style="33" customWidth="1"/>
    <col min="15859" max="15859" width="9.5546875" style="33" customWidth="1"/>
    <col min="15860" max="15860" width="9.6640625" style="33" bestFit="1" customWidth="1"/>
    <col min="15861" max="15861" width="9.88671875" style="33" bestFit="1" customWidth="1"/>
    <col min="15862" max="15862" width="10.44140625" style="33" bestFit="1" customWidth="1"/>
    <col min="15863" max="15863" width="10.33203125" style="33" customWidth="1"/>
    <col min="15864" max="15864" width="13.88671875" style="33" customWidth="1"/>
    <col min="15865" max="15865" width="10.5546875" style="33" bestFit="1" customWidth="1"/>
    <col min="15866" max="16108" width="9.109375" style="33"/>
    <col min="16109" max="16109" width="4.33203125" style="33" customWidth="1"/>
    <col min="16110" max="16110" width="5.33203125" style="33" customWidth="1"/>
    <col min="16111" max="16111" width="50.88671875" style="33" customWidth="1"/>
    <col min="16112" max="16112" width="11.88671875" style="33" customWidth="1"/>
    <col min="16113" max="16113" width="9.44140625" style="33" customWidth="1"/>
    <col min="16114" max="16114" width="9.33203125" style="33" customWidth="1"/>
    <col min="16115" max="16115" width="9.5546875" style="33" customWidth="1"/>
    <col min="16116" max="16116" width="9.6640625" style="33" bestFit="1" customWidth="1"/>
    <col min="16117" max="16117" width="9.88671875" style="33" bestFit="1" customWidth="1"/>
    <col min="16118" max="16118" width="10.44140625" style="33" bestFit="1" customWidth="1"/>
    <col min="16119" max="16119" width="10.33203125" style="33" customWidth="1"/>
    <col min="16120" max="16120" width="13.88671875" style="33" customWidth="1"/>
    <col min="16121" max="16121" width="10.5546875" style="33" bestFit="1" customWidth="1"/>
    <col min="16122" max="16384" width="9.109375" style="33"/>
  </cols>
  <sheetData>
    <row r="1" spans="2:14" x14ac:dyDescent="0.2">
      <c r="B1" s="35"/>
      <c r="C1" s="36"/>
      <c r="D1" s="37"/>
      <c r="E1" s="36"/>
      <c r="F1" s="36"/>
      <c r="G1" s="36"/>
      <c r="H1" s="36"/>
      <c r="I1" s="36"/>
      <c r="J1" s="36"/>
      <c r="K1" s="36"/>
      <c r="L1" s="36"/>
      <c r="M1" s="36"/>
      <c r="N1" s="36"/>
    </row>
    <row r="2" spans="2:14" ht="18" customHeight="1" x14ac:dyDescent="0.2">
      <c r="B2" s="38"/>
      <c r="C2" s="39"/>
      <c r="D2" s="40" t="str">
        <f ca="1">VLOOKUP("d-001",rngTranslations,2,FALSE)&amp;" III.3 - "&amp;UPPER(VLOOKUP("d-002",rngTranslations,2,FALSE)&amp;" - "&amp;VLOOKUP(rngInstanceID,ListInstances,rngLanguageIndex+1,FALSE)&amp;" - "&amp;VLOOKUP("d-004",rngTranslations,2,FALSE))</f>
        <v>Tableau III.3 - REGROUPEMENT ÉCONOMIQUE - PRÉCLÔTURE 2021 - RECETTES</v>
      </c>
      <c r="E2" s="40"/>
      <c r="F2" s="40"/>
      <c r="G2" s="40"/>
      <c r="H2" s="40"/>
      <c r="I2" s="40"/>
      <c r="J2" s="40"/>
      <c r="K2" s="41"/>
      <c r="L2" s="41"/>
      <c r="M2" s="41"/>
      <c r="N2" s="41"/>
    </row>
    <row r="3" spans="2:14" x14ac:dyDescent="0.2">
      <c r="B3" s="42"/>
      <c r="C3" s="43"/>
      <c r="D3" s="40" t="str">
        <f ca="1">VLOOKUP("d-005",rngTranslations,2,FALSE)</f>
        <v>(milliers EUR)</v>
      </c>
      <c r="E3" s="43"/>
      <c r="F3" s="41"/>
      <c r="H3" s="41"/>
      <c r="I3" s="41"/>
      <c r="J3" s="41"/>
      <c r="K3" s="41"/>
      <c r="L3" s="41"/>
      <c r="M3" s="41"/>
      <c r="N3" s="41"/>
    </row>
    <row r="4" spans="2:14" ht="10.199999999999999" thickBot="1" x14ac:dyDescent="0.25">
      <c r="B4" s="42"/>
      <c r="C4" s="45"/>
      <c r="D4" s="46"/>
      <c r="E4" s="47"/>
      <c r="F4" s="48"/>
      <c r="G4" s="48"/>
      <c r="H4" s="48"/>
      <c r="I4" s="48"/>
      <c r="J4" s="48"/>
      <c r="K4" s="48"/>
      <c r="L4" s="48"/>
      <c r="M4" s="48"/>
      <c r="N4" s="48"/>
    </row>
    <row r="5" spans="2:14" ht="29.4" thickBot="1" x14ac:dyDescent="0.25">
      <c r="B5" s="49"/>
      <c r="C5" s="50" t="str">
        <f ca="1">VLOOKUP("d-007",rngTranslations,2,FALSE)</f>
        <v>Code éco.</v>
      </c>
      <c r="D5" s="50" t="str">
        <f ca="1">VLOOKUP("d-006",rngTranslations,2,FALSE)</f>
        <v>Description</v>
      </c>
      <c r="E5" s="51" t="str">
        <f ca="1">VLOOKUP(E6,Translations!$B:$C,2,FALSE)</f>
        <v>Pouvoir fédéral</v>
      </c>
      <c r="F5" s="51" t="str">
        <f ca="1">VLOOKUP(F6,Translations!$B:$C,2,FALSE)</f>
        <v>Communauté flamande</v>
      </c>
      <c r="G5" s="51" t="str">
        <f ca="1">VLOOKUP(G6,Translations!$B:$C,2,FALSE)</f>
        <v>Communauté française</v>
      </c>
      <c r="H5" s="51" t="str">
        <f ca="1">VLOOKUP(H6,Translations!$B:$C,2,FALSE)</f>
        <v>Communauté germanophone</v>
      </c>
      <c r="I5" s="51" t="str">
        <f ca="1">VLOOKUP(I6,Translations!$B:$C,2,FALSE)</f>
        <v>Région wallonne</v>
      </c>
      <c r="J5" s="51" t="str">
        <f ca="1">VLOOKUP(J6,Translations!$B:$C,2,FALSE)</f>
        <v>Région de Bruxelles-Capitale</v>
      </c>
      <c r="K5" s="51" t="str">
        <f ca="1">VLOOKUP(K6,Translations!$B:$C,2,FALSE)</f>
        <v>Commission communautaire française</v>
      </c>
      <c r="L5" s="51" t="str">
        <f ca="1">VLOOKUP(L6,Translations!$B:$C,2,FALSE)</f>
        <v>Commission communautaire flamande</v>
      </c>
      <c r="M5" s="51" t="str">
        <f ca="1">VLOOKUP(M6,Translations!$B:$C,2,FALSE)</f>
        <v>Commission communautaire commune</v>
      </c>
      <c r="N5" s="51" t="str">
        <f ca="1">VLOOKUP("d-008",rngTranslations,2,FALSE)</f>
        <v>Total</v>
      </c>
    </row>
    <row r="6" spans="2:14" hidden="1" x14ac:dyDescent="0.2">
      <c r="B6" s="52"/>
      <c r="C6" s="53"/>
      <c r="D6" s="53" t="s">
        <v>2151</v>
      </c>
      <c r="E6" s="54" t="s">
        <v>314</v>
      </c>
      <c r="F6" s="54" t="s">
        <v>315</v>
      </c>
      <c r="G6" s="54" t="s">
        <v>316</v>
      </c>
      <c r="H6" s="54" t="s">
        <v>317</v>
      </c>
      <c r="I6" s="54" t="s">
        <v>318</v>
      </c>
      <c r="J6" s="54" t="s">
        <v>319</v>
      </c>
      <c r="K6" s="54" t="s">
        <v>320</v>
      </c>
      <c r="L6" s="54" t="s">
        <v>321</v>
      </c>
      <c r="M6" s="54" t="s">
        <v>322</v>
      </c>
      <c r="N6" s="54"/>
    </row>
    <row r="7" spans="2:14" x14ac:dyDescent="0.2">
      <c r="B7" s="55"/>
      <c r="C7" s="56"/>
      <c r="E7" s="57"/>
      <c r="F7" s="57"/>
      <c r="G7" s="57"/>
    </row>
    <row r="8" spans="2:14" s="58" customFormat="1" x14ac:dyDescent="0.25">
      <c r="B8" s="60" t="str">
        <f t="shared" ref="B8:B71" si="0">IF(LEN(C8)&gt;=4,"H_"&amp;LEFT(C8,2),IF(LEN(C8)=2,"H_"&amp;LEFT(C8,1),IF(LEN(C8)=1,"H_","")))</f>
        <v>H_</v>
      </c>
      <c r="C8" s="61" t="s">
        <v>2108</v>
      </c>
      <c r="D8" s="62" t="str">
        <f t="shared" ref="D8:D39" ca="1" si="1">IF(LEN($C8)&gt;=2,VLOOKUP("CE-"&amp;$C8,rngTranslationsCE,2,FALSE),IF(LEN($C8)=1,VLOOKUP("CE-"&amp;$C8&amp;$D$6,rngTranslationsCE,2,FALSE),""))</f>
        <v xml:space="preserve">RECETTES NON VENTILÉES </v>
      </c>
      <c r="E8" s="63">
        <f t="shared" ref="E8:M10" si="2">_xlfn.IFNA(IF(LEN($C8)&gt;=4,VLOOKUP(E$6&amp;"-"&amp;$C8,rngDataP3aINC,rngVLK3aINC,FALSE),SUMIF($B:$B,"H_"&amp;$C8,E:E)),0)</f>
        <v>1303</v>
      </c>
      <c r="F8" s="63">
        <f t="shared" si="2"/>
        <v>0</v>
      </c>
      <c r="G8" s="63">
        <f t="shared" si="2"/>
        <v>0</v>
      </c>
      <c r="H8" s="63">
        <f t="shared" si="2"/>
        <v>8.8514099999999996</v>
      </c>
      <c r="I8" s="63">
        <f t="shared" si="2"/>
        <v>17318.313260000006</v>
      </c>
      <c r="J8" s="63">
        <f t="shared" si="2"/>
        <v>3793.0859100000002</v>
      </c>
      <c r="K8" s="63">
        <f t="shared" si="2"/>
        <v>264</v>
      </c>
      <c r="L8" s="63">
        <f t="shared" si="2"/>
        <v>0</v>
      </c>
      <c r="M8" s="63">
        <f t="shared" si="2"/>
        <v>0</v>
      </c>
      <c r="N8" s="63">
        <f t="shared" ref="N8:N71" ca="1" si="3">IF(D8&lt;&gt;"",SUM($E8:$M8),"")</f>
        <v>22687.250580000007</v>
      </c>
    </row>
    <row r="9" spans="2:14" s="67" customFormat="1" ht="19.2" x14ac:dyDescent="0.25">
      <c r="B9" s="84" t="str">
        <f t="shared" si="0"/>
        <v>H_0</v>
      </c>
      <c r="C9" s="64" t="s">
        <v>494</v>
      </c>
      <c r="D9" s="65" t="str">
        <f t="shared" ca="1" si="1"/>
        <v xml:space="preserve">Recettes à ventiler entre les groupes principaux 1 à 9
</v>
      </c>
      <c r="E9" s="66">
        <f t="shared" si="2"/>
        <v>1303</v>
      </c>
      <c r="F9" s="66">
        <f t="shared" si="2"/>
        <v>0</v>
      </c>
      <c r="G9" s="66">
        <f t="shared" si="2"/>
        <v>0</v>
      </c>
      <c r="H9" s="66">
        <f t="shared" si="2"/>
        <v>8.8514099999999996</v>
      </c>
      <c r="I9" s="66">
        <f t="shared" si="2"/>
        <v>17318.313260000006</v>
      </c>
      <c r="J9" s="66">
        <f t="shared" si="2"/>
        <v>3793.0859100000002</v>
      </c>
      <c r="K9" s="66">
        <f t="shared" si="2"/>
        <v>264</v>
      </c>
      <c r="L9" s="66">
        <f t="shared" si="2"/>
        <v>0</v>
      </c>
      <c r="M9" s="66">
        <f t="shared" si="2"/>
        <v>0</v>
      </c>
      <c r="N9" s="66">
        <f t="shared" ca="1" si="3"/>
        <v>22687.250580000007</v>
      </c>
    </row>
    <row r="10" spans="2:14" x14ac:dyDescent="0.2">
      <c r="B10" s="85" t="str">
        <f t="shared" si="0"/>
        <v>H_06</v>
      </c>
      <c r="C10" s="68" t="s">
        <v>626</v>
      </c>
      <c r="D10" s="69" t="str">
        <f t="shared" ca="1" si="1"/>
        <v>Recettes à ventiler entre les groupes principaux 1 à 9</v>
      </c>
      <c r="E10" s="70">
        <f t="shared" si="2"/>
        <v>1303</v>
      </c>
      <c r="F10" s="70">
        <f t="shared" si="2"/>
        <v>0</v>
      </c>
      <c r="G10" s="70">
        <f t="shared" si="2"/>
        <v>0</v>
      </c>
      <c r="H10" s="70">
        <f t="shared" si="2"/>
        <v>8.8514099999999996</v>
      </c>
      <c r="I10" s="70">
        <f t="shared" si="2"/>
        <v>17318.313260000006</v>
      </c>
      <c r="J10" s="70">
        <f t="shared" si="2"/>
        <v>3793.0859100000002</v>
      </c>
      <c r="K10" s="70">
        <f t="shared" si="2"/>
        <v>264</v>
      </c>
      <c r="L10" s="70">
        <f t="shared" si="2"/>
        <v>0</v>
      </c>
      <c r="M10" s="70">
        <f t="shared" si="2"/>
        <v>0</v>
      </c>
      <c r="N10" s="70">
        <f t="shared" ca="1" si="3"/>
        <v>22687.250580000007</v>
      </c>
    </row>
    <row r="11" spans="2:14" hidden="1" x14ac:dyDescent="0.2">
      <c r="B11" s="85" t="str">
        <f t="shared" si="0"/>
        <v>H_0</v>
      </c>
      <c r="C11" s="64" t="s">
        <v>505</v>
      </c>
      <c r="D11" s="65" t="str">
        <f t="shared" ca="1" si="1"/>
        <v>Non utilisé</v>
      </c>
      <c r="E11" s="66">
        <f t="shared" ref="E11:M12" si="4">_xlfn.IFNA(IF(LEN($C11)&gt;=4,VLOOKUP(E$6&amp;"-"&amp;$C11,rngDataP3aINC,rngVLK3aEXP,FALSE),SUMIF($B:$B,"H_"&amp;$C11,E:E)),0)</f>
        <v>0</v>
      </c>
      <c r="F11" s="66">
        <f t="shared" si="4"/>
        <v>0</v>
      </c>
      <c r="G11" s="66">
        <f t="shared" si="4"/>
        <v>0</v>
      </c>
      <c r="H11" s="66">
        <f t="shared" si="4"/>
        <v>0</v>
      </c>
      <c r="I11" s="66">
        <f t="shared" si="4"/>
        <v>0</v>
      </c>
      <c r="J11" s="66">
        <f t="shared" si="4"/>
        <v>0</v>
      </c>
      <c r="K11" s="66">
        <f t="shared" si="4"/>
        <v>0</v>
      </c>
      <c r="L11" s="66">
        <f t="shared" si="4"/>
        <v>0</v>
      </c>
      <c r="M11" s="66">
        <f t="shared" si="4"/>
        <v>0</v>
      </c>
      <c r="N11" s="66">
        <f t="shared" ca="1" si="3"/>
        <v>0</v>
      </c>
    </row>
    <row r="12" spans="2:14" hidden="1" x14ac:dyDescent="0.2">
      <c r="B12" s="85" t="str">
        <f t="shared" si="0"/>
        <v>H_07</v>
      </c>
      <c r="C12" s="68" t="s">
        <v>2102</v>
      </c>
      <c r="D12" s="69" t="str">
        <f t="shared" ca="1" si="1"/>
        <v>Non utilisé</v>
      </c>
      <c r="E12" s="70">
        <f t="shared" si="4"/>
        <v>0</v>
      </c>
      <c r="F12" s="70">
        <f t="shared" si="4"/>
        <v>0</v>
      </c>
      <c r="G12" s="70">
        <f t="shared" si="4"/>
        <v>0</v>
      </c>
      <c r="H12" s="70">
        <f t="shared" si="4"/>
        <v>0</v>
      </c>
      <c r="I12" s="70">
        <f t="shared" si="4"/>
        <v>0</v>
      </c>
      <c r="J12" s="70">
        <f t="shared" si="4"/>
        <v>0</v>
      </c>
      <c r="K12" s="70">
        <f t="shared" si="4"/>
        <v>0</v>
      </c>
      <c r="L12" s="70">
        <f t="shared" si="4"/>
        <v>0</v>
      </c>
      <c r="M12" s="70">
        <f t="shared" si="4"/>
        <v>0</v>
      </c>
      <c r="N12" s="70">
        <f t="shared" ca="1" si="3"/>
        <v>0</v>
      </c>
    </row>
    <row r="13" spans="2:14" x14ac:dyDescent="0.2">
      <c r="B13" s="76" t="str">
        <f t="shared" si="0"/>
        <v/>
      </c>
      <c r="C13" s="86"/>
      <c r="D13" s="69" t="str">
        <f t="shared" si="1"/>
        <v/>
      </c>
      <c r="E13" s="87"/>
      <c r="F13" s="87"/>
      <c r="G13" s="87"/>
      <c r="H13" s="70"/>
      <c r="I13" s="70"/>
      <c r="J13" s="70"/>
      <c r="K13" s="70"/>
      <c r="L13" s="70"/>
      <c r="M13" s="70"/>
      <c r="N13" s="70" t="str">
        <f t="shared" si="3"/>
        <v/>
      </c>
    </row>
    <row r="14" spans="2:14" s="78" customFormat="1" x14ac:dyDescent="0.25">
      <c r="B14" s="76" t="str">
        <f t="shared" si="0"/>
        <v>H_</v>
      </c>
      <c r="C14" s="61">
        <v>1</v>
      </c>
      <c r="D14" s="62" t="str">
        <f t="shared" ca="1" si="1"/>
        <v xml:space="preserve">RECETTES COURANTES POUR BIENS ET SERVICES </v>
      </c>
      <c r="E14" s="63">
        <f t="shared" ref="E14:M24" si="5">_xlfn.IFNA(IF(LEN($C14)&gt;=4,VLOOKUP(E$6&amp;"-"&amp;$C14,rngDataP3aINC,rngVLK3aINC,FALSE),SUMIF($B:$B,"H_"&amp;$C14,E:E)),0)</f>
        <v>3115068</v>
      </c>
      <c r="F14" s="63">
        <f t="shared" si="5"/>
        <v>2341115.2793000005</v>
      </c>
      <c r="G14" s="63">
        <f t="shared" si="5"/>
        <v>505548.24763500004</v>
      </c>
      <c r="H14" s="63">
        <f t="shared" si="5"/>
        <v>7450.7344700000003</v>
      </c>
      <c r="I14" s="63">
        <f t="shared" si="5"/>
        <v>258846.40905209997</v>
      </c>
      <c r="J14" s="63">
        <f t="shared" si="5"/>
        <v>501328.22563999996</v>
      </c>
      <c r="K14" s="63">
        <f t="shared" si="5"/>
        <v>2439</v>
      </c>
      <c r="L14" s="63">
        <f t="shared" si="5"/>
        <v>2676.1046700000002</v>
      </c>
      <c r="M14" s="63">
        <f t="shared" si="5"/>
        <v>1368</v>
      </c>
      <c r="N14" s="63">
        <f t="shared" ca="1" si="3"/>
        <v>6735840.0007671006</v>
      </c>
    </row>
    <row r="15" spans="2:14" x14ac:dyDescent="0.2">
      <c r="B15" s="76" t="str">
        <f t="shared" si="0"/>
        <v>H_1</v>
      </c>
      <c r="C15" s="64" t="s">
        <v>3405</v>
      </c>
      <c r="D15" s="88" t="str">
        <f t="shared" ca="1" si="1"/>
        <v>Ventes de biens non durables et de services</v>
      </c>
      <c r="E15" s="66">
        <f t="shared" si="5"/>
        <v>2727270</v>
      </c>
      <c r="F15" s="66">
        <f t="shared" si="5"/>
        <v>2340256.9264100003</v>
      </c>
      <c r="G15" s="66">
        <f t="shared" si="5"/>
        <v>505548.24763500004</v>
      </c>
      <c r="H15" s="66">
        <f t="shared" si="5"/>
        <v>7450.7344700000003</v>
      </c>
      <c r="I15" s="66">
        <f t="shared" si="5"/>
        <v>258837.64634209996</v>
      </c>
      <c r="J15" s="66">
        <f t="shared" si="5"/>
        <v>501328.22563999996</v>
      </c>
      <c r="K15" s="66">
        <f t="shared" si="5"/>
        <v>2439</v>
      </c>
      <c r="L15" s="66">
        <f t="shared" si="5"/>
        <v>2676.1046700000002</v>
      </c>
      <c r="M15" s="66">
        <f t="shared" si="5"/>
        <v>1368</v>
      </c>
      <c r="N15" s="66">
        <f t="shared" ca="1" si="3"/>
        <v>6347174.8851671005</v>
      </c>
    </row>
    <row r="16" spans="2:14" x14ac:dyDescent="0.2">
      <c r="B16" s="85" t="str">
        <f t="shared" si="0"/>
        <v>H_16</v>
      </c>
      <c r="C16" s="68" t="s">
        <v>629</v>
      </c>
      <c r="D16" s="69" t="str">
        <f t="shared" ca="1" si="1"/>
        <v>Ventes de biens non durables et de services aux entreprises</v>
      </c>
      <c r="E16" s="70">
        <f t="shared" si="5"/>
        <v>1037301</v>
      </c>
      <c r="F16" s="70">
        <f t="shared" si="5"/>
        <v>667145.13060999999</v>
      </c>
      <c r="G16" s="70">
        <f t="shared" si="5"/>
        <v>253292.8910612</v>
      </c>
      <c r="H16" s="70">
        <f t="shared" si="5"/>
        <v>928.23679000000016</v>
      </c>
      <c r="I16" s="70">
        <f t="shared" si="5"/>
        <v>157384.81142449996</v>
      </c>
      <c r="J16" s="70">
        <f t="shared" si="5"/>
        <v>111378.77028999999</v>
      </c>
      <c r="K16" s="70">
        <f t="shared" si="5"/>
        <v>2084</v>
      </c>
      <c r="L16" s="70">
        <f t="shared" si="5"/>
        <v>5.63767</v>
      </c>
      <c r="M16" s="70">
        <f t="shared" si="5"/>
        <v>18</v>
      </c>
      <c r="N16" s="70">
        <f t="shared" ca="1" si="3"/>
        <v>2229538.4778457</v>
      </c>
    </row>
    <row r="17" spans="2:14" ht="19.2" x14ac:dyDescent="0.2">
      <c r="B17" s="85" t="str">
        <f t="shared" si="0"/>
        <v>H_16</v>
      </c>
      <c r="C17" s="68" t="s">
        <v>630</v>
      </c>
      <c r="D17" s="69" t="str">
        <f t="shared" ca="1" si="1"/>
        <v>Ventes de biens non durables et de services aux ASBL au service des ménages et aux ménages</v>
      </c>
      <c r="E17" s="70">
        <f t="shared" si="5"/>
        <v>371773</v>
      </c>
      <c r="F17" s="70">
        <f t="shared" si="5"/>
        <v>657887.30885999999</v>
      </c>
      <c r="G17" s="70">
        <f t="shared" si="5"/>
        <v>247779.80217380004</v>
      </c>
      <c r="H17" s="70">
        <f t="shared" si="5"/>
        <v>2909.1955300000004</v>
      </c>
      <c r="I17" s="70">
        <f t="shared" si="5"/>
        <v>93532.127790000013</v>
      </c>
      <c r="J17" s="70">
        <f t="shared" si="5"/>
        <v>308492.72975</v>
      </c>
      <c r="K17" s="70">
        <f t="shared" si="5"/>
        <v>355</v>
      </c>
      <c r="L17" s="70">
        <f t="shared" si="5"/>
        <v>2014.9144200000001</v>
      </c>
      <c r="M17" s="70">
        <f t="shared" si="5"/>
        <v>0</v>
      </c>
      <c r="N17" s="70">
        <f t="shared" ca="1" si="3"/>
        <v>1684744.0785238</v>
      </c>
    </row>
    <row r="18" spans="2:14" x14ac:dyDescent="0.2">
      <c r="B18" s="85" t="str">
        <f t="shared" si="0"/>
        <v>H_16</v>
      </c>
      <c r="C18" s="68" t="s">
        <v>631</v>
      </c>
      <c r="D18" s="69" t="str">
        <f t="shared" ca="1" si="1"/>
        <v>Ventes de biens non durables et de services à l'étranger</v>
      </c>
      <c r="E18" s="70">
        <f t="shared" si="5"/>
        <v>693314</v>
      </c>
      <c r="F18" s="70">
        <f t="shared" si="5"/>
        <v>258736.84599</v>
      </c>
      <c r="G18" s="70">
        <f t="shared" si="5"/>
        <v>0</v>
      </c>
      <c r="H18" s="70">
        <f t="shared" si="5"/>
        <v>321.65372999999994</v>
      </c>
      <c r="I18" s="70">
        <f t="shared" si="5"/>
        <v>0</v>
      </c>
      <c r="J18" s="70">
        <f t="shared" si="5"/>
        <v>0</v>
      </c>
      <c r="K18" s="70">
        <f t="shared" si="5"/>
        <v>0</v>
      </c>
      <c r="L18" s="70">
        <f t="shared" si="5"/>
        <v>0</v>
      </c>
      <c r="M18" s="70">
        <f t="shared" si="5"/>
        <v>0</v>
      </c>
      <c r="N18" s="70">
        <f t="shared" ca="1" si="3"/>
        <v>952372.49972000008</v>
      </c>
    </row>
    <row r="19" spans="2:14" ht="19.2" x14ac:dyDescent="0.2">
      <c r="B19" s="85" t="str">
        <f t="shared" si="0"/>
        <v>H_16</v>
      </c>
      <c r="C19" s="68" t="s">
        <v>632</v>
      </c>
      <c r="D19" s="69" t="str">
        <f t="shared" ca="1" si="1"/>
        <v>Ventes de biens non durables et de services à l'intérieur du secteur des administrations publiques</v>
      </c>
      <c r="E19" s="70">
        <f t="shared" si="5"/>
        <v>624882</v>
      </c>
      <c r="F19" s="70">
        <f t="shared" si="5"/>
        <v>756487.64095000003</v>
      </c>
      <c r="G19" s="70">
        <f t="shared" si="5"/>
        <v>4475.5543999999991</v>
      </c>
      <c r="H19" s="70">
        <f t="shared" si="5"/>
        <v>3291.6484199999995</v>
      </c>
      <c r="I19" s="70">
        <f t="shared" si="5"/>
        <v>7920.7071276000024</v>
      </c>
      <c r="J19" s="70">
        <f t="shared" si="5"/>
        <v>81456.725600000005</v>
      </c>
      <c r="K19" s="70">
        <f t="shared" si="5"/>
        <v>0</v>
      </c>
      <c r="L19" s="70">
        <f t="shared" si="5"/>
        <v>655.55258000000003</v>
      </c>
      <c r="M19" s="70">
        <f t="shared" si="5"/>
        <v>1350</v>
      </c>
      <c r="N19" s="70">
        <f t="shared" ca="1" si="3"/>
        <v>1480519.8290775998</v>
      </c>
    </row>
    <row r="20" spans="2:14" ht="19.2" hidden="1" x14ac:dyDescent="0.2">
      <c r="B20" s="76" t="str">
        <f t="shared" si="0"/>
        <v>H_1</v>
      </c>
      <c r="C20" s="64" t="s">
        <v>2089</v>
      </c>
      <c r="D20" s="88" t="str">
        <f t="shared" ca="1" si="1"/>
        <v>Ventes de biens militaires durables ne participant pas à la formation brute de capital fixe (armes de guerre et assimilées)</v>
      </c>
      <c r="E20" s="66">
        <f t="shared" si="5"/>
        <v>0</v>
      </c>
      <c r="F20" s="66">
        <f t="shared" si="5"/>
        <v>0</v>
      </c>
      <c r="G20" s="66">
        <f t="shared" si="5"/>
        <v>0</v>
      </c>
      <c r="H20" s="66">
        <f t="shared" si="5"/>
        <v>0</v>
      </c>
      <c r="I20" s="66">
        <f t="shared" si="5"/>
        <v>0</v>
      </c>
      <c r="J20" s="66">
        <f t="shared" si="5"/>
        <v>0</v>
      </c>
      <c r="K20" s="66">
        <f t="shared" si="5"/>
        <v>0</v>
      </c>
      <c r="L20" s="66">
        <f t="shared" si="5"/>
        <v>0</v>
      </c>
      <c r="M20" s="66">
        <f t="shared" si="5"/>
        <v>0</v>
      </c>
      <c r="N20" s="66">
        <f t="shared" ca="1" si="3"/>
        <v>0</v>
      </c>
    </row>
    <row r="21" spans="2:14" ht="19.2" hidden="1" x14ac:dyDescent="0.2">
      <c r="B21" s="85" t="str">
        <f t="shared" si="0"/>
        <v>H_17</v>
      </c>
      <c r="C21" s="68" t="s">
        <v>963</v>
      </c>
      <c r="D21" s="69" t="str">
        <f t="shared" ca="1" si="1"/>
        <v>Ventes de biens militaires durables ne participant pas à la formation brute de capital fixe (armes de guerre et assimilées)</v>
      </c>
      <c r="E21" s="70">
        <f t="shared" si="5"/>
        <v>0</v>
      </c>
      <c r="F21" s="70">
        <f t="shared" si="5"/>
        <v>0</v>
      </c>
      <c r="G21" s="70">
        <f t="shared" si="5"/>
        <v>0</v>
      </c>
      <c r="H21" s="70">
        <f t="shared" si="5"/>
        <v>0</v>
      </c>
      <c r="I21" s="70">
        <f t="shared" si="5"/>
        <v>0</v>
      </c>
      <c r="J21" s="70">
        <f t="shared" si="5"/>
        <v>0</v>
      </c>
      <c r="K21" s="70">
        <f t="shared" si="5"/>
        <v>0</v>
      </c>
      <c r="L21" s="70">
        <f t="shared" si="5"/>
        <v>0</v>
      </c>
      <c r="M21" s="70">
        <f t="shared" si="5"/>
        <v>0</v>
      </c>
      <c r="N21" s="70">
        <f t="shared" ca="1" si="3"/>
        <v>0</v>
      </c>
    </row>
    <row r="22" spans="2:14" x14ac:dyDescent="0.2">
      <c r="B22" s="76" t="str">
        <f t="shared" si="0"/>
        <v>H_1</v>
      </c>
      <c r="C22" s="89">
        <v>18</v>
      </c>
      <c r="D22" s="88" t="str">
        <f t="shared" ca="1" si="1"/>
        <v>Recettes en matière de travaux routiers et hydrauliques</v>
      </c>
      <c r="E22" s="66">
        <f t="shared" si="5"/>
        <v>0</v>
      </c>
      <c r="F22" s="66">
        <f t="shared" si="5"/>
        <v>858.35289</v>
      </c>
      <c r="G22" s="66">
        <f t="shared" si="5"/>
        <v>0</v>
      </c>
      <c r="H22" s="66">
        <f t="shared" si="5"/>
        <v>0</v>
      </c>
      <c r="I22" s="66">
        <f t="shared" si="5"/>
        <v>8.7627099999999984</v>
      </c>
      <c r="J22" s="66">
        <f t="shared" si="5"/>
        <v>0</v>
      </c>
      <c r="K22" s="66">
        <f t="shared" si="5"/>
        <v>0</v>
      </c>
      <c r="L22" s="66">
        <f t="shared" si="5"/>
        <v>0</v>
      </c>
      <c r="M22" s="66">
        <f t="shared" si="5"/>
        <v>0</v>
      </c>
      <c r="N22" s="66">
        <f t="shared" ca="1" si="3"/>
        <v>867.11559999999997</v>
      </c>
    </row>
    <row r="23" spans="2:14" x14ac:dyDescent="0.2">
      <c r="B23" s="85" t="str">
        <f t="shared" si="0"/>
        <v>H_18</v>
      </c>
      <c r="C23" s="68" t="s">
        <v>635</v>
      </c>
      <c r="D23" s="69" t="str">
        <f t="shared" ca="1" si="1"/>
        <v>Recettes d'autres secteurs que le secteur des administrations publiques</v>
      </c>
      <c r="E23" s="70">
        <f t="shared" si="5"/>
        <v>0</v>
      </c>
      <c r="F23" s="70">
        <f t="shared" si="5"/>
        <v>665.35289</v>
      </c>
      <c r="G23" s="70">
        <f t="shared" si="5"/>
        <v>0</v>
      </c>
      <c r="H23" s="70">
        <f t="shared" si="5"/>
        <v>0</v>
      </c>
      <c r="I23" s="70">
        <f t="shared" si="5"/>
        <v>8.7627099999999984</v>
      </c>
      <c r="J23" s="70">
        <f t="shared" si="5"/>
        <v>0</v>
      </c>
      <c r="K23" s="70">
        <f t="shared" si="5"/>
        <v>0</v>
      </c>
      <c r="L23" s="70">
        <f t="shared" si="5"/>
        <v>0</v>
      </c>
      <c r="M23" s="70">
        <f t="shared" si="5"/>
        <v>0</v>
      </c>
      <c r="N23" s="70">
        <f t="shared" ca="1" si="3"/>
        <v>674.11559999999997</v>
      </c>
    </row>
    <row r="24" spans="2:14" x14ac:dyDescent="0.2">
      <c r="B24" s="85" t="str">
        <f t="shared" si="0"/>
        <v>H_18</v>
      </c>
      <c r="C24" s="68" t="s">
        <v>636</v>
      </c>
      <c r="D24" s="69" t="str">
        <f t="shared" ca="1" si="1"/>
        <v>Recettes à l'intérieur du secteur des administrations publiques</v>
      </c>
      <c r="E24" s="70">
        <f t="shared" si="5"/>
        <v>0</v>
      </c>
      <c r="F24" s="70">
        <f t="shared" si="5"/>
        <v>193</v>
      </c>
      <c r="G24" s="70">
        <f t="shared" si="5"/>
        <v>0</v>
      </c>
      <c r="H24" s="70">
        <f t="shared" si="5"/>
        <v>0</v>
      </c>
      <c r="I24" s="70">
        <f t="shared" si="5"/>
        <v>0</v>
      </c>
      <c r="J24" s="70">
        <f t="shared" si="5"/>
        <v>0</v>
      </c>
      <c r="K24" s="70">
        <f t="shared" si="5"/>
        <v>0</v>
      </c>
      <c r="L24" s="70">
        <f t="shared" si="5"/>
        <v>0</v>
      </c>
      <c r="M24" s="70">
        <f t="shared" si="5"/>
        <v>0</v>
      </c>
      <c r="N24" s="70">
        <f t="shared" ca="1" si="3"/>
        <v>193</v>
      </c>
    </row>
    <row r="25" spans="2:14" x14ac:dyDescent="0.2">
      <c r="B25" s="76" t="str">
        <f t="shared" si="0"/>
        <v>H_1</v>
      </c>
      <c r="C25" s="64" t="s">
        <v>3406</v>
      </c>
      <c r="D25" s="88" t="str">
        <f t="shared" ca="1" si="1"/>
        <v>Production de biens d'investissement en régie propre</v>
      </c>
      <c r="E25" s="66">
        <f t="shared" ref="E25:M26" si="6">_xlfn.IFNA(IF(LEN($C25)&gt;=4,VLOOKUP(E$6&amp;"-"&amp;$C25,rngDataP3aINC,rngVLK3aEXP,FALSE),SUMIF($B:$B,"H_"&amp;$C25,E:E)),0)</f>
        <v>387798</v>
      </c>
      <c r="F25" s="66">
        <f t="shared" si="6"/>
        <v>0</v>
      </c>
      <c r="G25" s="66">
        <f t="shared" si="6"/>
        <v>0</v>
      </c>
      <c r="H25" s="66">
        <f t="shared" si="6"/>
        <v>0</v>
      </c>
      <c r="I25" s="66">
        <f t="shared" si="6"/>
        <v>0</v>
      </c>
      <c r="J25" s="66">
        <f t="shared" si="6"/>
        <v>0</v>
      </c>
      <c r="K25" s="66">
        <f t="shared" si="6"/>
        <v>0</v>
      </c>
      <c r="L25" s="66">
        <f t="shared" si="6"/>
        <v>0</v>
      </c>
      <c r="M25" s="66">
        <f t="shared" si="6"/>
        <v>0</v>
      </c>
      <c r="N25" s="66">
        <f t="shared" ca="1" si="3"/>
        <v>387798</v>
      </c>
    </row>
    <row r="26" spans="2:14" x14ac:dyDescent="0.2">
      <c r="B26" s="85" t="str">
        <f t="shared" si="0"/>
        <v>H_19</v>
      </c>
      <c r="C26" s="68" t="s">
        <v>638</v>
      </c>
      <c r="D26" s="69" t="str">
        <f t="shared" ca="1" si="1"/>
        <v>Production de biens d'investissement en régie propre</v>
      </c>
      <c r="E26" s="70">
        <f t="shared" si="6"/>
        <v>387798</v>
      </c>
      <c r="F26" s="70">
        <f t="shared" si="6"/>
        <v>0</v>
      </c>
      <c r="G26" s="70">
        <f t="shared" si="6"/>
        <v>0</v>
      </c>
      <c r="H26" s="70">
        <f t="shared" si="6"/>
        <v>0</v>
      </c>
      <c r="I26" s="70">
        <f t="shared" si="6"/>
        <v>0</v>
      </c>
      <c r="J26" s="70">
        <f t="shared" si="6"/>
        <v>0</v>
      </c>
      <c r="K26" s="70">
        <f t="shared" si="6"/>
        <v>0</v>
      </c>
      <c r="L26" s="70">
        <f t="shared" si="6"/>
        <v>0</v>
      </c>
      <c r="M26" s="70">
        <f t="shared" si="6"/>
        <v>0</v>
      </c>
      <c r="N26" s="70">
        <f t="shared" ca="1" si="3"/>
        <v>387798</v>
      </c>
    </row>
    <row r="27" spans="2:14" x14ac:dyDescent="0.2">
      <c r="B27" s="55" t="str">
        <f t="shared" si="0"/>
        <v/>
      </c>
      <c r="C27" s="90"/>
      <c r="D27" s="57" t="str">
        <f t="shared" si="1"/>
        <v/>
      </c>
      <c r="E27" s="57"/>
      <c r="F27" s="57"/>
      <c r="G27" s="57"/>
      <c r="H27" s="57"/>
      <c r="I27" s="57"/>
      <c r="J27" s="57"/>
      <c r="K27" s="57"/>
      <c r="L27" s="57"/>
      <c r="M27" s="57"/>
      <c r="N27" s="57" t="str">
        <f t="shared" si="3"/>
        <v/>
      </c>
    </row>
    <row r="28" spans="2:14" s="78" customFormat="1" x14ac:dyDescent="0.25">
      <c r="B28" s="76" t="str">
        <f t="shared" si="0"/>
        <v>H_</v>
      </c>
      <c r="C28" s="61">
        <v>2</v>
      </c>
      <c r="D28" s="62" t="str">
        <f t="shared" ca="1" si="1"/>
        <v xml:space="preserve">INTÉRÊTS ET REVENUS DE LA PROPRIÉTÉ </v>
      </c>
      <c r="E28" s="63">
        <f t="shared" ref="E28:M41" si="7">_xlfn.IFNA(IF(LEN($C28)&gt;=4,VLOOKUP(E$6&amp;"-"&amp;$C28,rngDataP3aINC,rngVLK3aINC,FALSE),SUMIF($B:$B,"H_"&amp;$C28,E:E)),0)</f>
        <v>1343920</v>
      </c>
      <c r="F28" s="63">
        <f t="shared" si="7"/>
        <v>639669.87985000003</v>
      </c>
      <c r="G28" s="63">
        <f t="shared" si="7"/>
        <v>14167.077710000001</v>
      </c>
      <c r="H28" s="63">
        <f t="shared" si="7"/>
        <v>932.80518000000018</v>
      </c>
      <c r="I28" s="63">
        <f t="shared" si="7"/>
        <v>315317.31397999986</v>
      </c>
      <c r="J28" s="63">
        <f t="shared" si="7"/>
        <v>86669.749830000015</v>
      </c>
      <c r="K28" s="63">
        <f t="shared" si="7"/>
        <v>28</v>
      </c>
      <c r="L28" s="63">
        <f t="shared" si="7"/>
        <v>27.934940000000001</v>
      </c>
      <c r="M28" s="63">
        <f t="shared" si="7"/>
        <v>5</v>
      </c>
      <c r="N28" s="63">
        <f t="shared" ca="1" si="3"/>
        <v>2400737.7614900004</v>
      </c>
    </row>
    <row r="29" spans="2:14" x14ac:dyDescent="0.2">
      <c r="B29" s="76" t="str">
        <f t="shared" si="0"/>
        <v>H_2</v>
      </c>
      <c r="C29" s="64" t="s">
        <v>3407</v>
      </c>
      <c r="D29" s="88" t="str">
        <f t="shared" ca="1" si="1"/>
        <v>Intérêts de créances des pouvoirs publics</v>
      </c>
      <c r="E29" s="66">
        <f t="shared" si="7"/>
        <v>236441</v>
      </c>
      <c r="F29" s="66">
        <f t="shared" si="7"/>
        <v>436835.54746000003</v>
      </c>
      <c r="G29" s="66">
        <f t="shared" si="7"/>
        <v>10921.326220000001</v>
      </c>
      <c r="H29" s="66">
        <f t="shared" si="7"/>
        <v>932.80518000000018</v>
      </c>
      <c r="I29" s="66">
        <f t="shared" si="7"/>
        <v>249738.77532999989</v>
      </c>
      <c r="J29" s="66">
        <f t="shared" si="7"/>
        <v>81515.362660000013</v>
      </c>
      <c r="K29" s="66">
        <f t="shared" si="7"/>
        <v>28</v>
      </c>
      <c r="L29" s="66">
        <f t="shared" si="7"/>
        <v>27.934940000000001</v>
      </c>
      <c r="M29" s="66">
        <f t="shared" si="7"/>
        <v>5</v>
      </c>
      <c r="N29" s="66">
        <f t="shared" ca="1" si="3"/>
        <v>1016445.7517899999</v>
      </c>
    </row>
    <row r="30" spans="2:14" ht="19.2" x14ac:dyDescent="0.2">
      <c r="B30" s="85" t="str">
        <f t="shared" si="0"/>
        <v>H_26</v>
      </c>
      <c r="C30" s="68" t="s">
        <v>641</v>
      </c>
      <c r="D30" s="69" t="str">
        <f t="shared" ca="1" si="1"/>
        <v>Perception d'intérêts d'autres secteurs que le secteur des administrations publiques</v>
      </c>
      <c r="E30" s="70">
        <f t="shared" si="7"/>
        <v>231856</v>
      </c>
      <c r="F30" s="70">
        <f t="shared" si="7"/>
        <v>375759.41044000001</v>
      </c>
      <c r="G30" s="70">
        <f t="shared" si="7"/>
        <v>9579.1376500000006</v>
      </c>
      <c r="H30" s="70">
        <f t="shared" si="7"/>
        <v>932.80518000000018</v>
      </c>
      <c r="I30" s="70">
        <f t="shared" si="7"/>
        <v>189876.0762499999</v>
      </c>
      <c r="J30" s="70">
        <f t="shared" si="7"/>
        <v>62206.606100000005</v>
      </c>
      <c r="K30" s="70">
        <f t="shared" si="7"/>
        <v>28</v>
      </c>
      <c r="L30" s="70">
        <f t="shared" si="7"/>
        <v>27.934940000000001</v>
      </c>
      <c r="M30" s="70">
        <f t="shared" si="7"/>
        <v>5</v>
      </c>
      <c r="N30" s="70">
        <f t="shared" ca="1" si="3"/>
        <v>870270.97055999993</v>
      </c>
    </row>
    <row r="31" spans="2:14" x14ac:dyDescent="0.2">
      <c r="B31" s="85" t="str">
        <f t="shared" si="0"/>
        <v>H_26</v>
      </c>
      <c r="C31" s="68" t="s">
        <v>642</v>
      </c>
      <c r="D31" s="69" t="str">
        <f t="shared" ca="1" si="1"/>
        <v>Perception d'intérêts à l'intérieur du secteur des administrations publiques</v>
      </c>
      <c r="E31" s="70">
        <f t="shared" si="7"/>
        <v>4585</v>
      </c>
      <c r="F31" s="70">
        <f t="shared" si="7"/>
        <v>61076.137020000002</v>
      </c>
      <c r="G31" s="70">
        <f t="shared" si="7"/>
        <v>1342.18857</v>
      </c>
      <c r="H31" s="70">
        <f t="shared" si="7"/>
        <v>0</v>
      </c>
      <c r="I31" s="70">
        <f t="shared" si="7"/>
        <v>59862.699079999999</v>
      </c>
      <c r="J31" s="70">
        <f t="shared" si="7"/>
        <v>19308.756560000002</v>
      </c>
      <c r="K31" s="70">
        <f t="shared" si="7"/>
        <v>0</v>
      </c>
      <c r="L31" s="70">
        <f t="shared" si="7"/>
        <v>0</v>
      </c>
      <c r="M31" s="70">
        <f t="shared" si="7"/>
        <v>0</v>
      </c>
      <c r="N31" s="70">
        <f t="shared" ca="1" si="3"/>
        <v>146174.78122999999</v>
      </c>
    </row>
    <row r="32" spans="2:14" hidden="1" x14ac:dyDescent="0.2">
      <c r="B32" s="85" t="str">
        <f t="shared" si="0"/>
        <v>H_2</v>
      </c>
      <c r="C32" s="64" t="s">
        <v>3408</v>
      </c>
      <c r="D32" s="88" t="str">
        <f t="shared" ca="1" si="1"/>
        <v>Bénéfices d'exploitation d'entreprises publiques</v>
      </c>
      <c r="E32" s="66">
        <f t="shared" si="7"/>
        <v>0</v>
      </c>
      <c r="F32" s="66">
        <f t="shared" si="7"/>
        <v>0</v>
      </c>
      <c r="G32" s="66">
        <f t="shared" si="7"/>
        <v>0</v>
      </c>
      <c r="H32" s="66">
        <f t="shared" si="7"/>
        <v>0</v>
      </c>
      <c r="I32" s="66">
        <f t="shared" si="7"/>
        <v>0</v>
      </c>
      <c r="J32" s="66">
        <f t="shared" si="7"/>
        <v>0</v>
      </c>
      <c r="K32" s="66">
        <f t="shared" si="7"/>
        <v>0</v>
      </c>
      <c r="L32" s="66">
        <f t="shared" si="7"/>
        <v>0</v>
      </c>
      <c r="M32" s="66">
        <f t="shared" si="7"/>
        <v>0</v>
      </c>
      <c r="N32" s="66">
        <f t="shared" ca="1" si="3"/>
        <v>0</v>
      </c>
    </row>
    <row r="33" spans="1:14" hidden="1" x14ac:dyDescent="0.2">
      <c r="B33" s="85" t="str">
        <f t="shared" si="0"/>
        <v>H_27</v>
      </c>
      <c r="C33" s="68" t="s">
        <v>965</v>
      </c>
      <c r="D33" s="69" t="str">
        <f t="shared" ca="1" si="1"/>
        <v>Entreprises publiques non financières ayant la personnalité juridique</v>
      </c>
      <c r="E33" s="70">
        <f t="shared" si="7"/>
        <v>0</v>
      </c>
      <c r="F33" s="70">
        <f t="shared" si="7"/>
        <v>0</v>
      </c>
      <c r="G33" s="70">
        <f t="shared" si="7"/>
        <v>0</v>
      </c>
      <c r="H33" s="70">
        <f t="shared" si="7"/>
        <v>0</v>
      </c>
      <c r="I33" s="70">
        <f t="shared" si="7"/>
        <v>0</v>
      </c>
      <c r="J33" s="70">
        <f t="shared" si="7"/>
        <v>0</v>
      </c>
      <c r="K33" s="70">
        <f t="shared" si="7"/>
        <v>0</v>
      </c>
      <c r="L33" s="70">
        <f t="shared" si="7"/>
        <v>0</v>
      </c>
      <c r="M33" s="70">
        <f t="shared" si="7"/>
        <v>0</v>
      </c>
      <c r="N33" s="70">
        <f t="shared" ca="1" si="3"/>
        <v>0</v>
      </c>
    </row>
    <row r="34" spans="1:14" hidden="1" x14ac:dyDescent="0.2">
      <c r="B34" s="85" t="str">
        <f t="shared" si="0"/>
        <v>H_27</v>
      </c>
      <c r="C34" s="68" t="s">
        <v>966</v>
      </c>
      <c r="D34" s="69" t="str">
        <f t="shared" ca="1" si="1"/>
        <v>Entreprises publiques non financières sans personnalité juridique</v>
      </c>
      <c r="E34" s="70">
        <f t="shared" si="7"/>
        <v>0</v>
      </c>
      <c r="F34" s="70">
        <f t="shared" si="7"/>
        <v>0</v>
      </c>
      <c r="G34" s="70">
        <f t="shared" si="7"/>
        <v>0</v>
      </c>
      <c r="H34" s="70">
        <f t="shared" si="7"/>
        <v>0</v>
      </c>
      <c r="I34" s="70">
        <f t="shared" si="7"/>
        <v>0</v>
      </c>
      <c r="J34" s="70">
        <f t="shared" si="7"/>
        <v>0</v>
      </c>
      <c r="K34" s="70">
        <f t="shared" si="7"/>
        <v>0</v>
      </c>
      <c r="L34" s="70">
        <f t="shared" si="7"/>
        <v>0</v>
      </c>
      <c r="M34" s="70">
        <f t="shared" si="7"/>
        <v>0</v>
      </c>
      <c r="N34" s="70">
        <f t="shared" ca="1" si="3"/>
        <v>0</v>
      </c>
    </row>
    <row r="35" spans="1:14" hidden="1" x14ac:dyDescent="0.2">
      <c r="B35" s="85" t="str">
        <f t="shared" si="0"/>
        <v>H_27</v>
      </c>
      <c r="C35" s="68" t="s">
        <v>967</v>
      </c>
      <c r="D35" s="69" t="str">
        <f t="shared" ca="1" si="1"/>
        <v>Institutions publiques de crédit ayant la personnalité juridique</v>
      </c>
      <c r="E35" s="70">
        <f t="shared" si="7"/>
        <v>0</v>
      </c>
      <c r="F35" s="70">
        <f t="shared" si="7"/>
        <v>0</v>
      </c>
      <c r="G35" s="70">
        <f t="shared" si="7"/>
        <v>0</v>
      </c>
      <c r="H35" s="70">
        <f t="shared" si="7"/>
        <v>0</v>
      </c>
      <c r="I35" s="70">
        <f t="shared" si="7"/>
        <v>0</v>
      </c>
      <c r="J35" s="70">
        <f t="shared" si="7"/>
        <v>0</v>
      </c>
      <c r="K35" s="70">
        <f t="shared" si="7"/>
        <v>0</v>
      </c>
      <c r="L35" s="70">
        <f t="shared" si="7"/>
        <v>0</v>
      </c>
      <c r="M35" s="70">
        <f t="shared" si="7"/>
        <v>0</v>
      </c>
      <c r="N35" s="70">
        <f t="shared" ca="1" si="3"/>
        <v>0</v>
      </c>
    </row>
    <row r="36" spans="1:14" hidden="1" x14ac:dyDescent="0.2">
      <c r="B36" s="85" t="str">
        <f t="shared" si="0"/>
        <v>H_27</v>
      </c>
      <c r="C36" s="68" t="s">
        <v>968</v>
      </c>
      <c r="D36" s="69" t="str">
        <f t="shared" ca="1" si="1"/>
        <v>Institutions publiques de crédit sans personnalité juridique</v>
      </c>
      <c r="E36" s="70">
        <f t="shared" si="7"/>
        <v>0</v>
      </c>
      <c r="F36" s="70">
        <f t="shared" si="7"/>
        <v>0</v>
      </c>
      <c r="G36" s="70">
        <f t="shared" si="7"/>
        <v>0</v>
      </c>
      <c r="H36" s="70">
        <f t="shared" si="7"/>
        <v>0</v>
      </c>
      <c r="I36" s="70">
        <f t="shared" si="7"/>
        <v>0</v>
      </c>
      <c r="J36" s="70">
        <f t="shared" si="7"/>
        <v>0</v>
      </c>
      <c r="K36" s="70">
        <f t="shared" si="7"/>
        <v>0</v>
      </c>
      <c r="L36" s="70">
        <f t="shared" si="7"/>
        <v>0</v>
      </c>
      <c r="M36" s="70">
        <f t="shared" si="7"/>
        <v>0</v>
      </c>
      <c r="N36" s="70">
        <f t="shared" ca="1" si="3"/>
        <v>0</v>
      </c>
    </row>
    <row r="37" spans="1:14" hidden="1" x14ac:dyDescent="0.2">
      <c r="B37" s="85" t="str">
        <f t="shared" si="0"/>
        <v>H_27</v>
      </c>
      <c r="C37" s="68" t="s">
        <v>969</v>
      </c>
      <c r="D37" s="69" t="str">
        <f t="shared" ca="1" si="1"/>
        <v>Sociétés publiques d'assurance</v>
      </c>
      <c r="E37" s="70">
        <f t="shared" si="7"/>
        <v>0</v>
      </c>
      <c r="F37" s="70">
        <f t="shared" si="7"/>
        <v>0</v>
      </c>
      <c r="G37" s="70">
        <f t="shared" si="7"/>
        <v>0</v>
      </c>
      <c r="H37" s="70">
        <f t="shared" si="7"/>
        <v>0</v>
      </c>
      <c r="I37" s="70">
        <f t="shared" si="7"/>
        <v>0</v>
      </c>
      <c r="J37" s="70">
        <f t="shared" si="7"/>
        <v>0</v>
      </c>
      <c r="K37" s="70">
        <f t="shared" si="7"/>
        <v>0</v>
      </c>
      <c r="L37" s="70">
        <f t="shared" si="7"/>
        <v>0</v>
      </c>
      <c r="M37" s="70">
        <f t="shared" si="7"/>
        <v>0</v>
      </c>
      <c r="N37" s="70">
        <f t="shared" ca="1" si="3"/>
        <v>0</v>
      </c>
    </row>
    <row r="38" spans="1:14" x14ac:dyDescent="0.2">
      <c r="B38" s="76" t="str">
        <f t="shared" si="0"/>
        <v>H_2</v>
      </c>
      <c r="C38" s="64" t="s">
        <v>3409</v>
      </c>
      <c r="D38" s="88" t="str">
        <f t="shared" ca="1" si="1"/>
        <v>Autres produits du patrimoine</v>
      </c>
      <c r="E38" s="66">
        <f t="shared" si="7"/>
        <v>1107479</v>
      </c>
      <c r="F38" s="66">
        <f t="shared" si="7"/>
        <v>202834.33239</v>
      </c>
      <c r="G38" s="66">
        <f t="shared" si="7"/>
        <v>3245.7514900000001</v>
      </c>
      <c r="H38" s="66">
        <f t="shared" si="7"/>
        <v>0</v>
      </c>
      <c r="I38" s="66">
        <f t="shared" si="7"/>
        <v>65578.538650000002</v>
      </c>
      <c r="J38" s="66">
        <f t="shared" si="7"/>
        <v>5154.38717</v>
      </c>
      <c r="K38" s="66">
        <f t="shared" si="7"/>
        <v>0</v>
      </c>
      <c r="L38" s="66">
        <f t="shared" si="7"/>
        <v>0</v>
      </c>
      <c r="M38" s="66">
        <f t="shared" si="7"/>
        <v>0</v>
      </c>
      <c r="N38" s="66">
        <f t="shared" ca="1" si="3"/>
        <v>1384292.0097000001</v>
      </c>
    </row>
    <row r="39" spans="1:14" x14ac:dyDescent="0.2">
      <c r="B39" s="85" t="str">
        <f t="shared" si="0"/>
        <v>H_28</v>
      </c>
      <c r="C39" s="68" t="s">
        <v>644</v>
      </c>
      <c r="D39" s="69" t="str">
        <f t="shared" ca="1" si="1"/>
        <v>Concessions</v>
      </c>
      <c r="E39" s="70">
        <f t="shared" si="7"/>
        <v>3666</v>
      </c>
      <c r="F39" s="70">
        <f t="shared" si="7"/>
        <v>90769.716220000002</v>
      </c>
      <c r="G39" s="70">
        <f t="shared" si="7"/>
        <v>0</v>
      </c>
      <c r="H39" s="70">
        <f t="shared" si="7"/>
        <v>0</v>
      </c>
      <c r="I39" s="70">
        <f t="shared" si="7"/>
        <v>5770.2210100000002</v>
      </c>
      <c r="J39" s="70">
        <f t="shared" si="7"/>
        <v>0</v>
      </c>
      <c r="K39" s="70">
        <f t="shared" si="7"/>
        <v>0</v>
      </c>
      <c r="L39" s="70">
        <f t="shared" si="7"/>
        <v>0</v>
      </c>
      <c r="M39" s="70">
        <f t="shared" si="7"/>
        <v>0</v>
      </c>
      <c r="N39" s="70">
        <f t="shared" ca="1" si="3"/>
        <v>100205.93723</v>
      </c>
    </row>
    <row r="40" spans="1:14" x14ac:dyDescent="0.2">
      <c r="B40" s="85" t="str">
        <f t="shared" si="0"/>
        <v>H_28</v>
      </c>
      <c r="C40" s="68" t="s">
        <v>645</v>
      </c>
      <c r="D40" s="69" t="str">
        <f t="shared" ref="D40:D71" ca="1" si="8">IF(LEN($C40)&gt;=2,VLOOKUP("CE-"&amp;$C40,rngTranslationsCE,2,FALSE),IF(LEN($C40)=1,VLOOKUP("CE-"&amp;$C40&amp;$D$6,rngTranslationsCE,2,FALSE),""))</f>
        <v>Dividendes reçus</v>
      </c>
      <c r="E40" s="70">
        <f t="shared" si="7"/>
        <v>1099227</v>
      </c>
      <c r="F40" s="70">
        <f t="shared" si="7"/>
        <v>107820.33829</v>
      </c>
      <c r="G40" s="70">
        <f t="shared" si="7"/>
        <v>3228.0628099999999</v>
      </c>
      <c r="H40" s="70">
        <f t="shared" si="7"/>
        <v>0</v>
      </c>
      <c r="I40" s="70">
        <f t="shared" si="7"/>
        <v>57965.777310000005</v>
      </c>
      <c r="J40" s="70">
        <f t="shared" si="7"/>
        <v>99.308999999999997</v>
      </c>
      <c r="K40" s="70">
        <f t="shared" si="7"/>
        <v>0</v>
      </c>
      <c r="L40" s="70">
        <f t="shared" si="7"/>
        <v>0</v>
      </c>
      <c r="M40" s="70">
        <f t="shared" si="7"/>
        <v>0</v>
      </c>
      <c r="N40" s="70">
        <f t="shared" ca="1" si="3"/>
        <v>1268340.4874100001</v>
      </c>
    </row>
    <row r="41" spans="1:14" x14ac:dyDescent="0.2">
      <c r="B41" s="85" t="str">
        <f t="shared" si="0"/>
        <v>H_28</v>
      </c>
      <c r="C41" s="68" t="s">
        <v>646</v>
      </c>
      <c r="D41" s="69" t="str">
        <f t="shared" ca="1" si="8"/>
        <v>Locations de terres</v>
      </c>
      <c r="E41" s="70">
        <f t="shared" si="7"/>
        <v>4586</v>
      </c>
      <c r="F41" s="70">
        <f t="shared" si="7"/>
        <v>4244.2778799999996</v>
      </c>
      <c r="G41" s="70">
        <f t="shared" si="7"/>
        <v>17.688680000000002</v>
      </c>
      <c r="H41" s="70">
        <f t="shared" si="7"/>
        <v>0</v>
      </c>
      <c r="I41" s="70">
        <f t="shared" si="7"/>
        <v>1842.54033</v>
      </c>
      <c r="J41" s="70">
        <f t="shared" si="7"/>
        <v>5055.0781699999998</v>
      </c>
      <c r="K41" s="70">
        <f t="shared" si="7"/>
        <v>0</v>
      </c>
      <c r="L41" s="70">
        <f t="shared" si="7"/>
        <v>0</v>
      </c>
      <c r="M41" s="70">
        <f t="shared" si="7"/>
        <v>0</v>
      </c>
      <c r="N41" s="70">
        <f t="shared" ca="1" si="3"/>
        <v>15745.585059999998</v>
      </c>
    </row>
    <row r="42" spans="1:14" x14ac:dyDescent="0.2">
      <c r="B42" s="55" t="str">
        <f t="shared" si="0"/>
        <v/>
      </c>
      <c r="C42" s="90"/>
      <c r="D42" s="57" t="str">
        <f t="shared" si="8"/>
        <v/>
      </c>
      <c r="E42" s="57"/>
      <c r="F42" s="57"/>
      <c r="G42" s="57"/>
      <c r="H42" s="57"/>
      <c r="I42" s="57"/>
      <c r="J42" s="57"/>
      <c r="K42" s="57"/>
      <c r="L42" s="57"/>
      <c r="M42" s="57"/>
      <c r="N42" s="57" t="str">
        <f t="shared" si="3"/>
        <v/>
      </c>
    </row>
    <row r="43" spans="1:14" s="78" customFormat="1" x14ac:dyDescent="0.2">
      <c r="A43" s="33"/>
      <c r="B43" s="76" t="str">
        <f t="shared" si="0"/>
        <v>H_</v>
      </c>
      <c r="C43" s="61">
        <v>3</v>
      </c>
      <c r="D43" s="62" t="str">
        <f t="shared" ca="1" si="8"/>
        <v xml:space="preserve">TRANSFERTS DE REVENUS EN PROVENANCE D'AUTRES SECTEURS </v>
      </c>
      <c r="E43" s="63">
        <f t="shared" ref="E43:M52" si="9">_xlfn.IFNA(IF(LEN($C43)&gt;=4,VLOOKUP(E$6&amp;"-"&amp;$C43,rngDataP3aINC,rngVLK3aINC,FALSE),SUMIF($B:$B,"H_"&amp;$C43,E:E)),0)</f>
        <v>115333751</v>
      </c>
      <c r="F43" s="63">
        <f t="shared" si="9"/>
        <v>15706590.556719141</v>
      </c>
      <c r="G43" s="63">
        <f t="shared" si="9"/>
        <v>321846.3240043</v>
      </c>
      <c r="H43" s="63">
        <f t="shared" si="9"/>
        <v>4609.521639999999</v>
      </c>
      <c r="I43" s="63">
        <f t="shared" si="9"/>
        <v>2664557.6013578004</v>
      </c>
      <c r="J43" s="63">
        <f t="shared" si="9"/>
        <v>1989826.9575599998</v>
      </c>
      <c r="K43" s="63">
        <f t="shared" si="9"/>
        <v>16413</v>
      </c>
      <c r="L43" s="63">
        <f t="shared" si="9"/>
        <v>85.647170000000003</v>
      </c>
      <c r="M43" s="63">
        <f t="shared" si="9"/>
        <v>1</v>
      </c>
      <c r="N43" s="63">
        <f t="shared" ca="1" si="3"/>
        <v>136037681.60845125</v>
      </c>
    </row>
    <row r="44" spans="1:14" x14ac:dyDescent="0.2">
      <c r="B44" s="76" t="str">
        <f t="shared" si="0"/>
        <v>H_3</v>
      </c>
      <c r="C44" s="64" t="s">
        <v>3410</v>
      </c>
      <c r="D44" s="88" t="str">
        <f t="shared" ca="1" si="8"/>
        <v>Impôts indirects et taxes</v>
      </c>
      <c r="E44" s="66">
        <f t="shared" si="9"/>
        <v>47586724</v>
      </c>
      <c r="F44" s="66">
        <f t="shared" si="9"/>
        <v>6036523.0041889409</v>
      </c>
      <c r="G44" s="66">
        <f t="shared" si="9"/>
        <v>1116.4247399999999</v>
      </c>
      <c r="H44" s="66">
        <f t="shared" si="9"/>
        <v>0</v>
      </c>
      <c r="I44" s="66">
        <f t="shared" si="9"/>
        <v>2411845.7371700001</v>
      </c>
      <c r="J44" s="66">
        <f t="shared" si="9"/>
        <v>962325.29535999987</v>
      </c>
      <c r="K44" s="66">
        <f t="shared" si="9"/>
        <v>0</v>
      </c>
      <c r="L44" s="66">
        <f t="shared" si="9"/>
        <v>0</v>
      </c>
      <c r="M44" s="66">
        <f t="shared" si="9"/>
        <v>0</v>
      </c>
      <c r="N44" s="66">
        <f t="shared" ca="1" si="3"/>
        <v>56998534.461458944</v>
      </c>
    </row>
    <row r="45" spans="1:14" x14ac:dyDescent="0.2">
      <c r="B45" s="85" t="str">
        <f t="shared" si="0"/>
        <v>H_36</v>
      </c>
      <c r="C45" s="68" t="s">
        <v>649</v>
      </c>
      <c r="D45" s="69" t="str">
        <f t="shared" ca="1" si="8"/>
        <v>Taxes à l'importation</v>
      </c>
      <c r="E45" s="70">
        <f t="shared" si="9"/>
        <v>0</v>
      </c>
      <c r="F45" s="70">
        <f t="shared" si="9"/>
        <v>0</v>
      </c>
      <c r="G45" s="70">
        <f t="shared" si="9"/>
        <v>0</v>
      </c>
      <c r="H45" s="70">
        <f t="shared" si="9"/>
        <v>0</v>
      </c>
      <c r="I45" s="70">
        <f t="shared" si="9"/>
        <v>0</v>
      </c>
      <c r="J45" s="70">
        <f t="shared" si="9"/>
        <v>0</v>
      </c>
      <c r="K45" s="70">
        <f t="shared" si="9"/>
        <v>0</v>
      </c>
      <c r="L45" s="70">
        <f t="shared" si="9"/>
        <v>0</v>
      </c>
      <c r="M45" s="70">
        <f t="shared" si="9"/>
        <v>0</v>
      </c>
      <c r="N45" s="70">
        <f t="shared" ca="1" si="3"/>
        <v>0</v>
      </c>
    </row>
    <row r="46" spans="1:14" x14ac:dyDescent="0.2">
      <c r="B46" s="85" t="str">
        <f t="shared" si="0"/>
        <v>H_36</v>
      </c>
      <c r="C46" s="68" t="s">
        <v>650</v>
      </c>
      <c r="D46" s="69" t="str">
        <f t="shared" ca="1" si="8"/>
        <v>Droits d'accise et autres impôts sur la consommation</v>
      </c>
      <c r="E46" s="70">
        <f t="shared" si="9"/>
        <v>11639492</v>
      </c>
      <c r="F46" s="70">
        <f t="shared" si="9"/>
        <v>4058.8817300000001</v>
      </c>
      <c r="G46" s="70">
        <f t="shared" si="9"/>
        <v>0</v>
      </c>
      <c r="H46" s="70">
        <f t="shared" si="9"/>
        <v>0</v>
      </c>
      <c r="I46" s="70">
        <f t="shared" si="9"/>
        <v>0</v>
      </c>
      <c r="J46" s="70">
        <f t="shared" si="9"/>
        <v>0</v>
      </c>
      <c r="K46" s="70">
        <f t="shared" si="9"/>
        <v>0</v>
      </c>
      <c r="L46" s="70">
        <f t="shared" si="9"/>
        <v>0</v>
      </c>
      <c r="M46" s="70">
        <f t="shared" si="9"/>
        <v>0</v>
      </c>
      <c r="N46" s="70">
        <f t="shared" ca="1" si="3"/>
        <v>11643550.88173</v>
      </c>
    </row>
    <row r="47" spans="1:14" x14ac:dyDescent="0.2">
      <c r="B47" s="85" t="str">
        <f t="shared" si="0"/>
        <v>H_36</v>
      </c>
      <c r="C47" s="68" t="s">
        <v>651</v>
      </c>
      <c r="D47" s="69" t="str">
        <f t="shared" ca="1" si="8"/>
        <v>Taxe sur la valeur ajoutée</v>
      </c>
      <c r="E47" s="70">
        <f t="shared" si="9"/>
        <v>32845176</v>
      </c>
      <c r="F47" s="70">
        <f t="shared" si="9"/>
        <v>0</v>
      </c>
      <c r="G47" s="70">
        <f t="shared" si="9"/>
        <v>0</v>
      </c>
      <c r="H47" s="70">
        <f t="shared" si="9"/>
        <v>0</v>
      </c>
      <c r="I47" s="70">
        <f t="shared" si="9"/>
        <v>0</v>
      </c>
      <c r="J47" s="70">
        <f t="shared" si="9"/>
        <v>0</v>
      </c>
      <c r="K47" s="70">
        <f t="shared" si="9"/>
        <v>0</v>
      </c>
      <c r="L47" s="70">
        <f t="shared" si="9"/>
        <v>0</v>
      </c>
      <c r="M47" s="70">
        <f t="shared" si="9"/>
        <v>0</v>
      </c>
      <c r="N47" s="70">
        <f t="shared" ca="1" si="3"/>
        <v>32845176</v>
      </c>
    </row>
    <row r="48" spans="1:14" x14ac:dyDescent="0.2">
      <c r="B48" s="85" t="str">
        <f t="shared" si="0"/>
        <v>H_36</v>
      </c>
      <c r="C48" s="68" t="s">
        <v>652</v>
      </c>
      <c r="D48" s="69" t="str">
        <f t="shared" ca="1" si="8"/>
        <v>Droits d'enregistrement</v>
      </c>
      <c r="E48" s="70">
        <f t="shared" si="9"/>
        <v>143239</v>
      </c>
      <c r="F48" s="70">
        <f t="shared" si="9"/>
        <v>3586979.4956399999</v>
      </c>
      <c r="G48" s="70">
        <f t="shared" si="9"/>
        <v>0</v>
      </c>
      <c r="H48" s="70">
        <f t="shared" si="9"/>
        <v>0</v>
      </c>
      <c r="I48" s="70">
        <f t="shared" si="9"/>
        <v>1559834.33293</v>
      </c>
      <c r="J48" s="70">
        <f t="shared" si="9"/>
        <v>647874.39828999992</v>
      </c>
      <c r="K48" s="70">
        <f t="shared" si="9"/>
        <v>0</v>
      </c>
      <c r="L48" s="70">
        <f t="shared" si="9"/>
        <v>0</v>
      </c>
      <c r="M48" s="70">
        <f t="shared" si="9"/>
        <v>0</v>
      </c>
      <c r="N48" s="70">
        <f t="shared" ca="1" si="3"/>
        <v>5937927.2268599998</v>
      </c>
    </row>
    <row r="49" spans="2:14" ht="19.2" x14ac:dyDescent="0.2">
      <c r="B49" s="85" t="str">
        <f t="shared" si="0"/>
        <v>H_36</v>
      </c>
      <c r="C49" s="68" t="s">
        <v>653</v>
      </c>
      <c r="D49" s="69" t="str">
        <f t="shared" ca="1" si="8"/>
        <v>Bénéfices des monopoles fiscaux des pouvoirs publics ou d'entreprises publiques à caractère de monopole</v>
      </c>
      <c r="E49" s="70">
        <f t="shared" si="9"/>
        <v>279799</v>
      </c>
      <c r="F49" s="70">
        <f t="shared" si="9"/>
        <v>0</v>
      </c>
      <c r="G49" s="70">
        <f t="shared" si="9"/>
        <v>0</v>
      </c>
      <c r="H49" s="70">
        <f t="shared" si="9"/>
        <v>0</v>
      </c>
      <c r="I49" s="70">
        <f t="shared" si="9"/>
        <v>0</v>
      </c>
      <c r="J49" s="70">
        <f t="shared" si="9"/>
        <v>0</v>
      </c>
      <c r="K49" s="70">
        <f t="shared" si="9"/>
        <v>0</v>
      </c>
      <c r="L49" s="70">
        <f t="shared" si="9"/>
        <v>0</v>
      </c>
      <c r="M49" s="70">
        <f t="shared" si="9"/>
        <v>0</v>
      </c>
      <c r="N49" s="70">
        <f t="shared" ca="1" si="3"/>
        <v>279799</v>
      </c>
    </row>
    <row r="50" spans="2:14" x14ac:dyDescent="0.2">
      <c r="B50" s="85" t="str">
        <f t="shared" si="0"/>
        <v>H_36</v>
      </c>
      <c r="C50" s="68" t="s">
        <v>654</v>
      </c>
      <c r="D50" s="69" t="str">
        <f t="shared" ca="1" si="8"/>
        <v>Taxe de circulation</v>
      </c>
      <c r="E50" s="70">
        <f t="shared" si="9"/>
        <v>1</v>
      </c>
      <c r="F50" s="70">
        <f t="shared" si="9"/>
        <v>1901885.72144894</v>
      </c>
      <c r="G50" s="70">
        <f t="shared" si="9"/>
        <v>0</v>
      </c>
      <c r="H50" s="70">
        <f t="shared" si="9"/>
        <v>0</v>
      </c>
      <c r="I50" s="70">
        <f t="shared" si="9"/>
        <v>645030.33762999985</v>
      </c>
      <c r="J50" s="70">
        <f t="shared" si="9"/>
        <v>202497.18221999999</v>
      </c>
      <c r="K50" s="70">
        <f t="shared" si="9"/>
        <v>0</v>
      </c>
      <c r="L50" s="70">
        <f t="shared" si="9"/>
        <v>0</v>
      </c>
      <c r="M50" s="70">
        <f t="shared" si="9"/>
        <v>0</v>
      </c>
      <c r="N50" s="70">
        <f t="shared" ca="1" si="3"/>
        <v>2749414.2412989396</v>
      </c>
    </row>
    <row r="51" spans="2:14" x14ac:dyDescent="0.2">
      <c r="B51" s="85" t="str">
        <f t="shared" si="0"/>
        <v>H_36</v>
      </c>
      <c r="C51" s="68" t="s">
        <v>655</v>
      </c>
      <c r="D51" s="69" t="str">
        <f t="shared" ca="1" si="8"/>
        <v>Taxes sur la pollution</v>
      </c>
      <c r="E51" s="70">
        <f t="shared" si="9"/>
        <v>0</v>
      </c>
      <c r="F51" s="70">
        <f t="shared" si="9"/>
        <v>126057.8584</v>
      </c>
      <c r="G51" s="70">
        <f t="shared" si="9"/>
        <v>0</v>
      </c>
      <c r="H51" s="70">
        <f t="shared" si="9"/>
        <v>0</v>
      </c>
      <c r="I51" s="70">
        <f t="shared" si="9"/>
        <v>120845.18077999995</v>
      </c>
      <c r="J51" s="70">
        <f t="shared" si="9"/>
        <v>3956.0918099999999</v>
      </c>
      <c r="K51" s="70">
        <f t="shared" si="9"/>
        <v>0</v>
      </c>
      <c r="L51" s="70">
        <f t="shared" si="9"/>
        <v>0</v>
      </c>
      <c r="M51" s="70">
        <f t="shared" si="9"/>
        <v>0</v>
      </c>
      <c r="N51" s="70">
        <f t="shared" ca="1" si="3"/>
        <v>250859.13098999998</v>
      </c>
    </row>
    <row r="52" spans="2:14" x14ac:dyDescent="0.2">
      <c r="B52" s="85" t="str">
        <f t="shared" si="0"/>
        <v>H_36</v>
      </c>
      <c r="C52" s="68" t="s">
        <v>656</v>
      </c>
      <c r="D52" s="69" t="str">
        <f t="shared" ca="1" si="8"/>
        <v>Taxes et impôts immobiliers, à l'exception du précompte immobilier</v>
      </c>
      <c r="E52" s="70">
        <f t="shared" si="9"/>
        <v>0</v>
      </c>
      <c r="F52" s="70">
        <f t="shared" si="9"/>
        <v>18462.299370000001</v>
      </c>
      <c r="G52" s="70">
        <f t="shared" si="9"/>
        <v>0</v>
      </c>
      <c r="H52" s="70">
        <f t="shared" si="9"/>
        <v>0</v>
      </c>
      <c r="I52" s="70">
        <f t="shared" si="9"/>
        <v>0</v>
      </c>
      <c r="J52" s="70">
        <f t="shared" si="9"/>
        <v>0</v>
      </c>
      <c r="K52" s="70">
        <f t="shared" si="9"/>
        <v>0</v>
      </c>
      <c r="L52" s="70">
        <f t="shared" si="9"/>
        <v>0</v>
      </c>
      <c r="M52" s="70">
        <f t="shared" si="9"/>
        <v>0</v>
      </c>
      <c r="N52" s="70">
        <f t="shared" ca="1" si="3"/>
        <v>18462.299370000001</v>
      </c>
    </row>
    <row r="53" spans="2:14" x14ac:dyDescent="0.2">
      <c r="B53" s="91" t="str">
        <f t="shared" si="0"/>
        <v>H_36</v>
      </c>
      <c r="C53" s="68" t="s">
        <v>657</v>
      </c>
      <c r="D53" s="69" t="str">
        <f t="shared" ca="1" si="8"/>
        <v>Taxes diverses</v>
      </c>
      <c r="E53" s="70">
        <f t="shared" ref="E53:M62" si="10">_xlfn.IFNA(IF(LEN($C53)&gt;=4,VLOOKUP(E$6&amp;"-"&amp;$C53,rngDataP3aINC,rngVLK3aINC,FALSE),SUMIF($B:$B,"H_"&amp;$C53,E:E)),0)</f>
        <v>2679017</v>
      </c>
      <c r="F53" s="70">
        <f t="shared" si="10"/>
        <v>399078.74759999994</v>
      </c>
      <c r="G53" s="70">
        <f t="shared" si="10"/>
        <v>1116.4247399999999</v>
      </c>
      <c r="H53" s="70">
        <f t="shared" si="10"/>
        <v>0</v>
      </c>
      <c r="I53" s="70">
        <f t="shared" si="10"/>
        <v>86135.885830000014</v>
      </c>
      <c r="J53" s="70">
        <f t="shared" si="10"/>
        <v>107997.62304000002</v>
      </c>
      <c r="K53" s="70">
        <f t="shared" si="10"/>
        <v>0</v>
      </c>
      <c r="L53" s="70">
        <f t="shared" si="10"/>
        <v>0</v>
      </c>
      <c r="M53" s="70">
        <f t="shared" si="10"/>
        <v>0</v>
      </c>
      <c r="N53" s="70">
        <f t="shared" ca="1" si="3"/>
        <v>3273345.6812100001</v>
      </c>
    </row>
    <row r="54" spans="2:14" x14ac:dyDescent="0.2">
      <c r="B54" s="85" t="str">
        <f t="shared" si="0"/>
        <v>H_3</v>
      </c>
      <c r="C54" s="64" t="s">
        <v>3411</v>
      </c>
      <c r="D54" s="88" t="str">
        <f t="shared" ca="1" si="8"/>
        <v>Impôts directs et cotisations versées aux administrations de sécurité sociale</v>
      </c>
      <c r="E54" s="66">
        <f t="shared" si="10"/>
        <v>66885073</v>
      </c>
      <c r="F54" s="66">
        <f t="shared" si="10"/>
        <v>8162397.2189602004</v>
      </c>
      <c r="G54" s="66">
        <f t="shared" si="10"/>
        <v>0</v>
      </c>
      <c r="H54" s="66">
        <f t="shared" si="10"/>
        <v>0</v>
      </c>
      <c r="I54" s="66">
        <f t="shared" si="10"/>
        <v>36630.34908</v>
      </c>
      <c r="J54" s="66">
        <f t="shared" si="10"/>
        <v>914801.05613000004</v>
      </c>
      <c r="K54" s="66">
        <f t="shared" si="10"/>
        <v>0</v>
      </c>
      <c r="L54" s="66">
        <f t="shared" si="10"/>
        <v>0</v>
      </c>
      <c r="M54" s="66">
        <f t="shared" si="10"/>
        <v>0</v>
      </c>
      <c r="N54" s="66">
        <f t="shared" ca="1" si="3"/>
        <v>75998901.624170199</v>
      </c>
    </row>
    <row r="55" spans="2:14" ht="19.2" x14ac:dyDescent="0.2">
      <c r="B55" s="85" t="str">
        <f t="shared" si="0"/>
        <v>H_37</v>
      </c>
      <c r="C55" s="68" t="s">
        <v>660</v>
      </c>
      <c r="D55" s="69" t="str">
        <f t="shared" ca="1" si="8"/>
        <v>Impôts directs à charge des entreprises, institutions de crédit et sociétés d'assurance</v>
      </c>
      <c r="E55" s="70">
        <f t="shared" si="10"/>
        <v>20588936</v>
      </c>
      <c r="F55" s="70">
        <f t="shared" si="10"/>
        <v>273329.73598999996</v>
      </c>
      <c r="G55" s="70">
        <f t="shared" si="10"/>
        <v>0</v>
      </c>
      <c r="H55" s="70">
        <f t="shared" si="10"/>
        <v>0</v>
      </c>
      <c r="I55" s="70">
        <f t="shared" si="10"/>
        <v>0</v>
      </c>
      <c r="J55" s="70">
        <f t="shared" si="10"/>
        <v>26222.472100000003</v>
      </c>
      <c r="K55" s="70">
        <f t="shared" si="10"/>
        <v>0</v>
      </c>
      <c r="L55" s="70">
        <f t="shared" si="10"/>
        <v>0</v>
      </c>
      <c r="M55" s="70">
        <f t="shared" si="10"/>
        <v>0</v>
      </c>
      <c r="N55" s="70">
        <f t="shared" ca="1" si="3"/>
        <v>20888488.20809</v>
      </c>
    </row>
    <row r="56" spans="2:14" x14ac:dyDescent="0.2">
      <c r="B56" s="85" t="str">
        <f t="shared" si="0"/>
        <v>H_37</v>
      </c>
      <c r="C56" s="68" t="s">
        <v>661</v>
      </c>
      <c r="D56" s="69" t="str">
        <f t="shared" ca="1" si="8"/>
        <v>Impôts directs à charge des ménages et des ASBL au service des ménages</v>
      </c>
      <c r="E56" s="70">
        <f t="shared" si="10"/>
        <v>46235801</v>
      </c>
      <c r="F56" s="70">
        <f t="shared" si="10"/>
        <v>7886854.7831002008</v>
      </c>
      <c r="G56" s="70">
        <f t="shared" si="10"/>
        <v>0</v>
      </c>
      <c r="H56" s="70">
        <f t="shared" si="10"/>
        <v>0</v>
      </c>
      <c r="I56" s="70">
        <f t="shared" si="10"/>
        <v>36523.639080000001</v>
      </c>
      <c r="J56" s="70">
        <f t="shared" si="10"/>
        <v>888558.78650000005</v>
      </c>
      <c r="K56" s="70">
        <f t="shared" si="10"/>
        <v>0</v>
      </c>
      <c r="L56" s="70">
        <f t="shared" si="10"/>
        <v>0</v>
      </c>
      <c r="M56" s="70">
        <f t="shared" si="10"/>
        <v>0</v>
      </c>
      <c r="N56" s="70">
        <f t="shared" ca="1" si="3"/>
        <v>55047738.208680205</v>
      </c>
    </row>
    <row r="57" spans="2:14" x14ac:dyDescent="0.2">
      <c r="B57" s="85" t="str">
        <f t="shared" si="0"/>
        <v>H_37</v>
      </c>
      <c r="C57" s="68" t="s">
        <v>662</v>
      </c>
      <c r="D57" s="69" t="str">
        <f t="shared" ca="1" si="8"/>
        <v>Contributions sécurité sociale à charge des employeurs - pouvoirs publics</v>
      </c>
      <c r="E57" s="70">
        <f t="shared" si="10"/>
        <v>0</v>
      </c>
      <c r="F57" s="70">
        <f t="shared" si="10"/>
        <v>0</v>
      </c>
      <c r="G57" s="70">
        <f t="shared" si="10"/>
        <v>0</v>
      </c>
      <c r="H57" s="70">
        <f t="shared" si="10"/>
        <v>0</v>
      </c>
      <c r="I57" s="70">
        <f t="shared" si="10"/>
        <v>0</v>
      </c>
      <c r="J57" s="70">
        <f t="shared" si="10"/>
        <v>0</v>
      </c>
      <c r="K57" s="70">
        <f t="shared" si="10"/>
        <v>0</v>
      </c>
      <c r="L57" s="70">
        <f t="shared" si="10"/>
        <v>0</v>
      </c>
      <c r="M57" s="70">
        <f t="shared" si="10"/>
        <v>0</v>
      </c>
      <c r="N57" s="70">
        <f t="shared" ca="1" si="3"/>
        <v>0</v>
      </c>
    </row>
    <row r="58" spans="2:14" x14ac:dyDescent="0.2">
      <c r="B58" s="85" t="str">
        <f t="shared" si="0"/>
        <v>H_37</v>
      </c>
      <c r="C58" s="68" t="s">
        <v>663</v>
      </c>
      <c r="D58" s="69" t="str">
        <f t="shared" ca="1" si="8"/>
        <v>Contributions sécurité sociale à charge d'autres employeurs</v>
      </c>
      <c r="E58" s="70">
        <f t="shared" si="10"/>
        <v>60336</v>
      </c>
      <c r="F58" s="70">
        <f t="shared" si="10"/>
        <v>185</v>
      </c>
      <c r="G58" s="70">
        <f t="shared" si="10"/>
        <v>0</v>
      </c>
      <c r="H58" s="70">
        <f t="shared" si="10"/>
        <v>0</v>
      </c>
      <c r="I58" s="70">
        <f t="shared" si="10"/>
        <v>0</v>
      </c>
      <c r="J58" s="70">
        <f t="shared" si="10"/>
        <v>0</v>
      </c>
      <c r="K58" s="70">
        <f t="shared" si="10"/>
        <v>0</v>
      </c>
      <c r="L58" s="70">
        <f t="shared" si="10"/>
        <v>0</v>
      </c>
      <c r="M58" s="70">
        <f t="shared" si="10"/>
        <v>0</v>
      </c>
      <c r="N58" s="70">
        <f t="shared" ca="1" si="3"/>
        <v>60521</v>
      </c>
    </row>
    <row r="59" spans="2:14" x14ac:dyDescent="0.2">
      <c r="B59" s="85" t="str">
        <f t="shared" si="0"/>
        <v>H_37</v>
      </c>
      <c r="C59" s="68" t="s">
        <v>664</v>
      </c>
      <c r="D59" s="69" t="str">
        <f t="shared" ca="1" si="8"/>
        <v>Contributions sécurité sociale à charge des travailleurs</v>
      </c>
      <c r="E59" s="70">
        <f t="shared" si="10"/>
        <v>0</v>
      </c>
      <c r="F59" s="70">
        <f t="shared" si="10"/>
        <v>1732.5170700000001</v>
      </c>
      <c r="G59" s="70">
        <f t="shared" si="10"/>
        <v>0</v>
      </c>
      <c r="H59" s="70">
        <f t="shared" si="10"/>
        <v>0</v>
      </c>
      <c r="I59" s="70">
        <f t="shared" si="10"/>
        <v>106.71</v>
      </c>
      <c r="J59" s="70">
        <f t="shared" si="10"/>
        <v>15.247350000000001</v>
      </c>
      <c r="K59" s="70">
        <f t="shared" si="10"/>
        <v>0</v>
      </c>
      <c r="L59" s="70">
        <f t="shared" si="10"/>
        <v>0</v>
      </c>
      <c r="M59" s="70">
        <f t="shared" si="10"/>
        <v>0</v>
      </c>
      <c r="N59" s="70">
        <f t="shared" ca="1" si="3"/>
        <v>1854.4744200000002</v>
      </c>
    </row>
    <row r="60" spans="2:14" x14ac:dyDescent="0.2">
      <c r="B60" s="85" t="str">
        <f t="shared" si="0"/>
        <v>H_37</v>
      </c>
      <c r="C60" s="68" t="s">
        <v>665</v>
      </c>
      <c r="D60" s="69" t="str">
        <f t="shared" ca="1" si="8"/>
        <v>Retenues pour le Fonds des pensions de survie</v>
      </c>
      <c r="E60" s="70">
        <f t="shared" si="10"/>
        <v>0</v>
      </c>
      <c r="F60" s="70">
        <f t="shared" si="10"/>
        <v>295.18279999999999</v>
      </c>
      <c r="G60" s="70">
        <f t="shared" si="10"/>
        <v>0</v>
      </c>
      <c r="H60" s="70">
        <f t="shared" si="10"/>
        <v>0</v>
      </c>
      <c r="I60" s="70">
        <f t="shared" si="10"/>
        <v>0</v>
      </c>
      <c r="J60" s="70">
        <f t="shared" si="10"/>
        <v>0</v>
      </c>
      <c r="K60" s="70">
        <f t="shared" si="10"/>
        <v>0</v>
      </c>
      <c r="L60" s="70">
        <f t="shared" si="10"/>
        <v>0</v>
      </c>
      <c r="M60" s="70">
        <f t="shared" si="10"/>
        <v>0</v>
      </c>
      <c r="N60" s="70">
        <f t="shared" ca="1" si="3"/>
        <v>295.18279999999999</v>
      </c>
    </row>
    <row r="61" spans="2:14" x14ac:dyDescent="0.2">
      <c r="B61" s="85" t="str">
        <f t="shared" si="0"/>
        <v>H_37</v>
      </c>
      <c r="C61" s="68" t="s">
        <v>666</v>
      </c>
      <c r="D61" s="69" t="str">
        <f t="shared" ca="1" si="8"/>
        <v>Autres contributions de nature obligatoire</v>
      </c>
      <c r="E61" s="70">
        <f t="shared" si="10"/>
        <v>0</v>
      </c>
      <c r="F61" s="70">
        <f t="shared" si="10"/>
        <v>0</v>
      </c>
      <c r="G61" s="70">
        <f t="shared" si="10"/>
        <v>0</v>
      </c>
      <c r="H61" s="70">
        <f t="shared" si="10"/>
        <v>0</v>
      </c>
      <c r="I61" s="70">
        <f t="shared" si="10"/>
        <v>0</v>
      </c>
      <c r="J61" s="70">
        <f t="shared" si="10"/>
        <v>4.5501800000000001</v>
      </c>
      <c r="K61" s="70">
        <f t="shared" si="10"/>
        <v>0</v>
      </c>
      <c r="L61" s="70">
        <f t="shared" si="10"/>
        <v>0</v>
      </c>
      <c r="M61" s="70">
        <f t="shared" si="10"/>
        <v>0</v>
      </c>
      <c r="N61" s="70">
        <f t="shared" ca="1" si="3"/>
        <v>4.5501800000000001</v>
      </c>
    </row>
    <row r="62" spans="2:14" ht="19.2" x14ac:dyDescent="0.2">
      <c r="B62" s="76" t="str">
        <f t="shared" si="0"/>
        <v>H_3</v>
      </c>
      <c r="C62" s="64" t="s">
        <v>3412</v>
      </c>
      <c r="D62" s="88" t="str">
        <f t="shared" ca="1" si="8"/>
        <v>Autres transferts de revenus des entreprises, institutions financières, ASBL au service des ménages et des ménages et subsides reçus</v>
      </c>
      <c r="E62" s="66">
        <f t="shared" si="10"/>
        <v>711078</v>
      </c>
      <c r="F62" s="66">
        <f t="shared" si="10"/>
        <v>1117708.7105299998</v>
      </c>
      <c r="G62" s="66">
        <f t="shared" si="10"/>
        <v>210510.43864000001</v>
      </c>
      <c r="H62" s="66">
        <f t="shared" si="10"/>
        <v>122.85356999999999</v>
      </c>
      <c r="I62" s="66">
        <f t="shared" si="10"/>
        <v>184835.82529000001</v>
      </c>
      <c r="J62" s="66">
        <f t="shared" si="10"/>
        <v>62863.238050000007</v>
      </c>
      <c r="K62" s="66">
        <f t="shared" si="10"/>
        <v>0</v>
      </c>
      <c r="L62" s="66">
        <f t="shared" si="10"/>
        <v>85.647170000000003</v>
      </c>
      <c r="M62" s="66">
        <f t="shared" si="10"/>
        <v>1</v>
      </c>
      <c r="N62" s="66">
        <f t="shared" ca="1" si="3"/>
        <v>2287205.7132499996</v>
      </c>
    </row>
    <row r="63" spans="2:14" x14ac:dyDescent="0.2">
      <c r="B63" s="85" t="str">
        <f t="shared" si="0"/>
        <v>H_38</v>
      </c>
      <c r="C63" s="68" t="s">
        <v>668</v>
      </c>
      <c r="D63" s="69" t="str">
        <f t="shared" ca="1" si="8"/>
        <v>Des entreprises</v>
      </c>
      <c r="E63" s="70">
        <f t="shared" ref="E63:M75" si="11">_xlfn.IFNA(IF(LEN($C63)&gt;=4,VLOOKUP(E$6&amp;"-"&amp;$C63,rngDataP3aINC,rngVLK3aINC,FALSE),SUMIF($B:$B,"H_"&amp;$C63,E:E)),0)</f>
        <v>220354</v>
      </c>
      <c r="F63" s="70">
        <f t="shared" si="11"/>
        <v>358279.30530000001</v>
      </c>
      <c r="G63" s="70">
        <f t="shared" si="11"/>
        <v>45751.689140000002</v>
      </c>
      <c r="H63" s="70">
        <f t="shared" si="11"/>
        <v>0</v>
      </c>
      <c r="I63" s="70">
        <f t="shared" si="11"/>
        <v>47736.540369999995</v>
      </c>
      <c r="J63" s="70">
        <f t="shared" si="11"/>
        <v>2713.0729999999999</v>
      </c>
      <c r="K63" s="70">
        <f t="shared" si="11"/>
        <v>0</v>
      </c>
      <c r="L63" s="70">
        <f t="shared" si="11"/>
        <v>0</v>
      </c>
      <c r="M63" s="70">
        <f t="shared" si="11"/>
        <v>0</v>
      </c>
      <c r="N63" s="70">
        <f t="shared" ca="1" si="3"/>
        <v>674834.60780999996</v>
      </c>
    </row>
    <row r="64" spans="2:14" x14ac:dyDescent="0.2">
      <c r="B64" s="85" t="str">
        <f t="shared" si="0"/>
        <v>H_38</v>
      </c>
      <c r="C64" s="68" t="s">
        <v>669</v>
      </c>
      <c r="D64" s="69" t="str">
        <f t="shared" ca="1" si="8"/>
        <v>Des institutions de crédit</v>
      </c>
      <c r="E64" s="70">
        <f t="shared" si="11"/>
        <v>13701</v>
      </c>
      <c r="F64" s="70">
        <f t="shared" si="11"/>
        <v>1433</v>
      </c>
      <c r="G64" s="70">
        <f t="shared" si="11"/>
        <v>0</v>
      </c>
      <c r="H64" s="70">
        <f t="shared" si="11"/>
        <v>0</v>
      </c>
      <c r="I64" s="70">
        <f t="shared" si="11"/>
        <v>1.325</v>
      </c>
      <c r="J64" s="70">
        <f t="shared" si="11"/>
        <v>0</v>
      </c>
      <c r="K64" s="70">
        <f t="shared" si="11"/>
        <v>0</v>
      </c>
      <c r="L64" s="70">
        <f t="shared" si="11"/>
        <v>0</v>
      </c>
      <c r="M64" s="70">
        <f t="shared" si="11"/>
        <v>0</v>
      </c>
      <c r="N64" s="70">
        <f t="shared" ca="1" si="3"/>
        <v>15135.325000000001</v>
      </c>
    </row>
    <row r="65" spans="1:14" x14ac:dyDescent="0.2">
      <c r="B65" s="85" t="str">
        <f t="shared" si="0"/>
        <v>H_38</v>
      </c>
      <c r="C65" s="68" t="s">
        <v>670</v>
      </c>
      <c r="D65" s="69" t="str">
        <f t="shared" ca="1" si="8"/>
        <v>Des sociétés d'assurance</v>
      </c>
      <c r="E65" s="70">
        <f t="shared" si="11"/>
        <v>2318</v>
      </c>
      <c r="F65" s="70">
        <f t="shared" si="11"/>
        <v>8369.7870200000016</v>
      </c>
      <c r="G65" s="70">
        <f t="shared" si="11"/>
        <v>1438.5798299999999</v>
      </c>
      <c r="H65" s="70">
        <f t="shared" si="11"/>
        <v>111.82756999999999</v>
      </c>
      <c r="I65" s="70">
        <f t="shared" si="11"/>
        <v>1626.4187699999998</v>
      </c>
      <c r="J65" s="70">
        <f t="shared" si="11"/>
        <v>5761.871979999999</v>
      </c>
      <c r="K65" s="70">
        <f t="shared" si="11"/>
        <v>0</v>
      </c>
      <c r="L65" s="70">
        <f t="shared" si="11"/>
        <v>85.647170000000003</v>
      </c>
      <c r="M65" s="70">
        <f t="shared" si="11"/>
        <v>0</v>
      </c>
      <c r="N65" s="70">
        <f t="shared" ca="1" si="3"/>
        <v>19712.13234</v>
      </c>
    </row>
    <row r="66" spans="1:14" x14ac:dyDescent="0.2">
      <c r="B66" s="85" t="str">
        <f t="shared" si="0"/>
        <v>H_38</v>
      </c>
      <c r="C66" s="68" t="s">
        <v>671</v>
      </c>
      <c r="D66" s="69" t="str">
        <f t="shared" ca="1" si="8"/>
        <v>Des ASBL au service des ménages</v>
      </c>
      <c r="E66" s="70">
        <f t="shared" si="11"/>
        <v>2219</v>
      </c>
      <c r="F66" s="70">
        <f t="shared" si="11"/>
        <v>36407.319929999998</v>
      </c>
      <c r="G66" s="70">
        <f t="shared" si="11"/>
        <v>4668.3471500000005</v>
      </c>
      <c r="H66" s="70">
        <f t="shared" si="11"/>
        <v>0</v>
      </c>
      <c r="I66" s="70">
        <f t="shared" si="11"/>
        <v>73094.223339999997</v>
      </c>
      <c r="J66" s="70">
        <f t="shared" si="11"/>
        <v>10.1</v>
      </c>
      <c r="K66" s="70">
        <f t="shared" si="11"/>
        <v>0</v>
      </c>
      <c r="L66" s="70">
        <f t="shared" si="11"/>
        <v>0</v>
      </c>
      <c r="M66" s="70">
        <f t="shared" si="11"/>
        <v>0</v>
      </c>
      <c r="N66" s="70">
        <f t="shared" ca="1" si="3"/>
        <v>116398.99042</v>
      </c>
    </row>
    <row r="67" spans="1:14" x14ac:dyDescent="0.2">
      <c r="B67" s="85" t="str">
        <f t="shared" si="0"/>
        <v>H_38</v>
      </c>
      <c r="C67" s="68" t="s">
        <v>672</v>
      </c>
      <c r="D67" s="69" t="str">
        <f t="shared" ca="1" si="8"/>
        <v>Des ménages</v>
      </c>
      <c r="E67" s="70">
        <f t="shared" si="11"/>
        <v>460226</v>
      </c>
      <c r="F67" s="70">
        <f t="shared" si="11"/>
        <v>547341.87161999999</v>
      </c>
      <c r="G67" s="70">
        <f t="shared" si="11"/>
        <v>31805.430969999998</v>
      </c>
      <c r="H67" s="70">
        <f t="shared" si="11"/>
        <v>11.026</v>
      </c>
      <c r="I67" s="70">
        <f t="shared" si="11"/>
        <v>59573.85345000001</v>
      </c>
      <c r="J67" s="70">
        <f t="shared" si="11"/>
        <v>35813.028070000008</v>
      </c>
      <c r="K67" s="70">
        <f t="shared" si="11"/>
        <v>0</v>
      </c>
      <c r="L67" s="70">
        <f t="shared" si="11"/>
        <v>0</v>
      </c>
      <c r="M67" s="70">
        <f t="shared" si="11"/>
        <v>1</v>
      </c>
      <c r="N67" s="70">
        <f t="shared" ca="1" si="3"/>
        <v>1134772.2101099999</v>
      </c>
    </row>
    <row r="68" spans="1:14" x14ac:dyDescent="0.2">
      <c r="A68" s="78"/>
      <c r="B68" s="85" t="str">
        <f t="shared" si="0"/>
        <v>H_38</v>
      </c>
      <c r="C68" s="68" t="s">
        <v>673</v>
      </c>
      <c r="D68" s="69" t="str">
        <f t="shared" ca="1" si="8"/>
        <v>Subsides reçus</v>
      </c>
      <c r="E68" s="70">
        <f t="shared" si="11"/>
        <v>12260</v>
      </c>
      <c r="F68" s="70">
        <f t="shared" si="11"/>
        <v>165877.42666</v>
      </c>
      <c r="G68" s="70">
        <f t="shared" si="11"/>
        <v>126846.39155</v>
      </c>
      <c r="H68" s="70">
        <f t="shared" si="11"/>
        <v>0</v>
      </c>
      <c r="I68" s="70">
        <f t="shared" si="11"/>
        <v>2803.4643599999999</v>
      </c>
      <c r="J68" s="70">
        <f t="shared" si="11"/>
        <v>18565.165000000001</v>
      </c>
      <c r="K68" s="70">
        <f t="shared" si="11"/>
        <v>0</v>
      </c>
      <c r="L68" s="70">
        <f t="shared" si="11"/>
        <v>0</v>
      </c>
      <c r="M68" s="70">
        <f t="shared" si="11"/>
        <v>0</v>
      </c>
      <c r="N68" s="70">
        <f t="shared" ca="1" si="3"/>
        <v>326352.44756999996</v>
      </c>
    </row>
    <row r="69" spans="1:14" x14ac:dyDescent="0.2">
      <c r="B69" s="76" t="str">
        <f t="shared" si="0"/>
        <v>H_3</v>
      </c>
      <c r="C69" s="64" t="s">
        <v>3413</v>
      </c>
      <c r="D69" s="88" t="str">
        <f t="shared" ca="1" si="8"/>
        <v>Transferts de revenus de l'étranger</v>
      </c>
      <c r="E69" s="66">
        <f t="shared" si="11"/>
        <v>150876</v>
      </c>
      <c r="F69" s="66">
        <f t="shared" si="11"/>
        <v>389961.62304000009</v>
      </c>
      <c r="G69" s="66">
        <f t="shared" si="11"/>
        <v>110219.4606243</v>
      </c>
      <c r="H69" s="66">
        <f t="shared" si="11"/>
        <v>4486.6680699999988</v>
      </c>
      <c r="I69" s="66">
        <f t="shared" si="11"/>
        <v>31245.689817800001</v>
      </c>
      <c r="J69" s="66">
        <f t="shared" si="11"/>
        <v>49837.368019999994</v>
      </c>
      <c r="K69" s="66">
        <f t="shared" si="11"/>
        <v>16413</v>
      </c>
      <c r="L69" s="66">
        <f t="shared" si="11"/>
        <v>0</v>
      </c>
      <c r="M69" s="66">
        <f t="shared" si="11"/>
        <v>0</v>
      </c>
      <c r="N69" s="66">
        <f t="shared" ca="1" si="3"/>
        <v>753039.80957210017</v>
      </c>
    </row>
    <row r="70" spans="1:14" x14ac:dyDescent="0.2">
      <c r="B70" s="85" t="str">
        <f t="shared" si="0"/>
        <v>H_39</v>
      </c>
      <c r="C70" s="68" t="s">
        <v>676</v>
      </c>
      <c r="D70" s="69" t="str">
        <f t="shared" ca="1" si="8"/>
        <v>Des institutions de l'UE</v>
      </c>
      <c r="E70" s="70">
        <f t="shared" si="11"/>
        <v>132824</v>
      </c>
      <c r="F70" s="70">
        <f t="shared" si="11"/>
        <v>366091.46350000007</v>
      </c>
      <c r="G70" s="70">
        <f t="shared" si="11"/>
        <v>92206.045334299997</v>
      </c>
      <c r="H70" s="70">
        <f t="shared" si="11"/>
        <v>3350.7323299999989</v>
      </c>
      <c r="I70" s="70">
        <f t="shared" si="11"/>
        <v>31013.695467699999</v>
      </c>
      <c r="J70" s="70">
        <f t="shared" si="11"/>
        <v>49322.610069999995</v>
      </c>
      <c r="K70" s="70">
        <f t="shared" si="11"/>
        <v>16413</v>
      </c>
      <c r="L70" s="70">
        <f t="shared" si="11"/>
        <v>0</v>
      </c>
      <c r="M70" s="70">
        <f t="shared" si="11"/>
        <v>0</v>
      </c>
      <c r="N70" s="70">
        <f t="shared" ca="1" si="3"/>
        <v>691221.54670200008</v>
      </c>
    </row>
    <row r="71" spans="1:14" x14ac:dyDescent="0.2">
      <c r="B71" s="85" t="str">
        <f t="shared" si="0"/>
        <v>H_39</v>
      </c>
      <c r="C71" s="68" t="s">
        <v>677</v>
      </c>
      <c r="D71" s="69" t="str">
        <f t="shared" ca="1" si="8"/>
        <v>Des pays membres de l'UE (administrations publiques)</v>
      </c>
      <c r="E71" s="70">
        <f t="shared" si="11"/>
        <v>415</v>
      </c>
      <c r="F71" s="70">
        <f t="shared" si="11"/>
        <v>1271.37906</v>
      </c>
      <c r="G71" s="70">
        <f t="shared" si="11"/>
        <v>326.67721</v>
      </c>
      <c r="H71" s="70">
        <f t="shared" si="11"/>
        <v>1135.9357399999999</v>
      </c>
      <c r="I71" s="70">
        <f t="shared" si="11"/>
        <v>231.99435010000002</v>
      </c>
      <c r="J71" s="70">
        <f t="shared" si="11"/>
        <v>0</v>
      </c>
      <c r="K71" s="70">
        <f t="shared" si="11"/>
        <v>0</v>
      </c>
      <c r="L71" s="70">
        <f t="shared" si="11"/>
        <v>0</v>
      </c>
      <c r="M71" s="70">
        <f t="shared" si="11"/>
        <v>0</v>
      </c>
      <c r="N71" s="70">
        <f t="shared" ca="1" si="3"/>
        <v>3380.9863600999997</v>
      </c>
    </row>
    <row r="72" spans="1:14" x14ac:dyDescent="0.2">
      <c r="B72" s="85" t="str">
        <f t="shared" ref="B72:B135" si="12">IF(LEN(C72)&gt;=4,"H_"&amp;LEFT(C72,2),IF(LEN(C72)=2,"H_"&amp;LEFT(C72,1),IF(LEN(C72)=1,"H_","")))</f>
        <v>H_39</v>
      </c>
      <c r="C72" s="68" t="s">
        <v>678</v>
      </c>
      <c r="D72" s="69" t="str">
        <f t="shared" ref="D72:D103" ca="1" si="13">IF(LEN($C72)&gt;=2,VLOOKUP("CE-"&amp;$C72,rngTranslationsCE,2,FALSE),IF(LEN($C72)=1,VLOOKUP("CE-"&amp;$C72&amp;$D$6,rngTranslationsCE,2,FALSE),""))</f>
        <v>Des pays membres de l'UE (non-administrations publiques)</v>
      </c>
      <c r="E72" s="70">
        <f t="shared" si="11"/>
        <v>380</v>
      </c>
      <c r="F72" s="70">
        <f t="shared" si="11"/>
        <v>8957.7400499999985</v>
      </c>
      <c r="G72" s="70">
        <f t="shared" si="11"/>
        <v>2473.45037</v>
      </c>
      <c r="H72" s="70">
        <f t="shared" si="11"/>
        <v>0</v>
      </c>
      <c r="I72" s="70">
        <f t="shared" si="11"/>
        <v>0</v>
      </c>
      <c r="J72" s="70">
        <f t="shared" si="11"/>
        <v>514.75795000000005</v>
      </c>
      <c r="K72" s="70">
        <f t="shared" si="11"/>
        <v>0</v>
      </c>
      <c r="L72" s="70">
        <f t="shared" si="11"/>
        <v>0</v>
      </c>
      <c r="M72" s="70">
        <f t="shared" si="11"/>
        <v>0</v>
      </c>
      <c r="N72" s="70">
        <f t="shared" ref="N72:N135" ca="1" si="14">IF(D72&lt;&gt;"",SUM($E72:$M72),"")</f>
        <v>12325.948369999998</v>
      </c>
    </row>
    <row r="73" spans="1:14" x14ac:dyDescent="0.2">
      <c r="B73" s="85" t="str">
        <f t="shared" si="12"/>
        <v>H_39</v>
      </c>
      <c r="C73" s="68" t="s">
        <v>679</v>
      </c>
      <c r="D73" s="69" t="str">
        <f t="shared" ca="1" si="13"/>
        <v>Des institutions internationales autres que les institutions de l'UE</v>
      </c>
      <c r="E73" s="70">
        <f t="shared" si="11"/>
        <v>16915</v>
      </c>
      <c r="F73" s="70">
        <f t="shared" si="11"/>
        <v>13583.290429999999</v>
      </c>
      <c r="G73" s="70">
        <f t="shared" si="11"/>
        <v>14360.76009</v>
      </c>
      <c r="H73" s="70">
        <f t="shared" si="11"/>
        <v>0</v>
      </c>
      <c r="I73" s="70">
        <f t="shared" si="11"/>
        <v>0</v>
      </c>
      <c r="J73" s="70">
        <f t="shared" si="11"/>
        <v>0</v>
      </c>
      <c r="K73" s="70">
        <f t="shared" si="11"/>
        <v>0</v>
      </c>
      <c r="L73" s="70">
        <f t="shared" si="11"/>
        <v>0</v>
      </c>
      <c r="M73" s="70">
        <f t="shared" si="11"/>
        <v>0</v>
      </c>
      <c r="N73" s="70">
        <f t="shared" ca="1" si="14"/>
        <v>44859.050520000004</v>
      </c>
    </row>
    <row r="74" spans="1:14" x14ac:dyDescent="0.2">
      <c r="B74" s="85" t="str">
        <f t="shared" si="12"/>
        <v>H_39</v>
      </c>
      <c r="C74" s="68" t="s">
        <v>680</v>
      </c>
      <c r="D74" s="69" t="str">
        <f t="shared" ca="1" si="13"/>
        <v>Des pays autres que les pays membres de l'UE (administrations publiques)</v>
      </c>
      <c r="E74" s="70">
        <f t="shared" si="11"/>
        <v>43</v>
      </c>
      <c r="F74" s="70">
        <f t="shared" si="11"/>
        <v>10</v>
      </c>
      <c r="G74" s="70">
        <f t="shared" si="11"/>
        <v>90.135679999999994</v>
      </c>
      <c r="H74" s="70">
        <f t="shared" si="11"/>
        <v>0</v>
      </c>
      <c r="I74" s="70">
        <f t="shared" si="11"/>
        <v>0</v>
      </c>
      <c r="J74" s="70">
        <f t="shared" si="11"/>
        <v>0</v>
      </c>
      <c r="K74" s="70">
        <f t="shared" si="11"/>
        <v>0</v>
      </c>
      <c r="L74" s="70">
        <f t="shared" si="11"/>
        <v>0</v>
      </c>
      <c r="M74" s="70">
        <f t="shared" si="11"/>
        <v>0</v>
      </c>
      <c r="N74" s="70">
        <f t="shared" ca="1" si="14"/>
        <v>143.13567999999998</v>
      </c>
    </row>
    <row r="75" spans="1:14" x14ac:dyDescent="0.2">
      <c r="B75" s="85" t="str">
        <f t="shared" si="12"/>
        <v>H_39</v>
      </c>
      <c r="C75" s="68" t="s">
        <v>681</v>
      </c>
      <c r="D75" s="69" t="str">
        <f t="shared" ca="1" si="13"/>
        <v>Des pays autres que les pays membres de l'UE (non-administrations publiques)</v>
      </c>
      <c r="E75" s="70">
        <f t="shared" si="11"/>
        <v>299</v>
      </c>
      <c r="F75" s="70">
        <f t="shared" si="11"/>
        <v>47.75</v>
      </c>
      <c r="G75" s="70">
        <f t="shared" si="11"/>
        <v>762.39193999999998</v>
      </c>
      <c r="H75" s="70">
        <f t="shared" si="11"/>
        <v>0</v>
      </c>
      <c r="I75" s="70">
        <f t="shared" si="11"/>
        <v>0</v>
      </c>
      <c r="J75" s="70">
        <f t="shared" si="11"/>
        <v>0</v>
      </c>
      <c r="K75" s="70">
        <f t="shared" si="11"/>
        <v>0</v>
      </c>
      <c r="L75" s="70">
        <f t="shared" si="11"/>
        <v>0</v>
      </c>
      <c r="M75" s="70">
        <f t="shared" si="11"/>
        <v>0</v>
      </c>
      <c r="N75" s="70">
        <f t="shared" ca="1" si="14"/>
        <v>1109.14194</v>
      </c>
    </row>
    <row r="76" spans="1:14" x14ac:dyDescent="0.2">
      <c r="B76" s="55" t="str">
        <f t="shared" si="12"/>
        <v/>
      </c>
      <c r="C76" s="90"/>
      <c r="D76" s="57" t="str">
        <f t="shared" si="13"/>
        <v/>
      </c>
      <c r="E76" s="57"/>
      <c r="F76" s="57"/>
      <c r="G76" s="57"/>
      <c r="H76" s="57"/>
      <c r="I76" s="57"/>
      <c r="J76" s="57"/>
      <c r="K76" s="57"/>
      <c r="L76" s="57"/>
      <c r="M76" s="57"/>
      <c r="N76" s="57" t="str">
        <f t="shared" si="14"/>
        <v/>
      </c>
    </row>
    <row r="77" spans="1:14" s="78" customFormat="1" ht="19.2" x14ac:dyDescent="0.2">
      <c r="A77" s="33"/>
      <c r="B77" s="76" t="str">
        <f t="shared" si="12"/>
        <v>H_</v>
      </c>
      <c r="C77" s="61">
        <v>4</v>
      </c>
      <c r="D77" s="62" t="str">
        <f t="shared" ca="1" si="13"/>
        <v xml:space="preserve">TRANSFERTS DE REVENUS À L'INTÉRIEUR DU SECTEUR DES ADMINISTRATIONS PUBLIQUES </v>
      </c>
      <c r="E77" s="63">
        <f t="shared" ref="E77:M86" si="15">_xlfn.IFNA(IF(LEN($C77)&gt;=4,VLOOKUP(E$6&amp;"-"&amp;$C77,rngDataP3aINC,rngVLK3aINC,FALSE),SUMIF($B:$B,"H_"&amp;$C77,E:E)),0)</f>
        <v>257435</v>
      </c>
      <c r="F77" s="63">
        <f t="shared" si="15"/>
        <v>27194495.336819991</v>
      </c>
      <c r="G77" s="63">
        <f t="shared" si="15"/>
        <v>14914982.241157498</v>
      </c>
      <c r="H77" s="63">
        <f t="shared" si="15"/>
        <v>387951.79661000002</v>
      </c>
      <c r="I77" s="63">
        <f t="shared" si="15"/>
        <v>10022327.300834399</v>
      </c>
      <c r="J77" s="63">
        <f t="shared" si="15"/>
        <v>1779531.1080199999</v>
      </c>
      <c r="K77" s="63">
        <f t="shared" si="15"/>
        <v>582051</v>
      </c>
      <c r="L77" s="63">
        <f t="shared" si="15"/>
        <v>169412.94030999998</v>
      </c>
      <c r="M77" s="63">
        <f t="shared" si="15"/>
        <v>2964141</v>
      </c>
      <c r="N77" s="63">
        <f t="shared" ca="1" si="14"/>
        <v>58272327.723751895</v>
      </c>
    </row>
    <row r="78" spans="1:14" x14ac:dyDescent="0.2">
      <c r="B78" s="76" t="str">
        <f t="shared" si="12"/>
        <v>H_4</v>
      </c>
      <c r="C78" s="64" t="s">
        <v>3414</v>
      </c>
      <c r="D78" s="88" t="str">
        <f t="shared" ca="1" si="13"/>
        <v>Transferts de revenus à l'intérieur d'un groupe institutionnel</v>
      </c>
      <c r="E78" s="66">
        <f t="shared" si="15"/>
        <v>0</v>
      </c>
      <c r="F78" s="66">
        <f t="shared" si="15"/>
        <v>0</v>
      </c>
      <c r="G78" s="66">
        <f t="shared" si="15"/>
        <v>234898.28475200004</v>
      </c>
      <c r="H78" s="66">
        <f t="shared" si="15"/>
        <v>45357.427989999996</v>
      </c>
      <c r="I78" s="66">
        <f t="shared" si="15"/>
        <v>0</v>
      </c>
      <c r="J78" s="66">
        <f t="shared" si="15"/>
        <v>0</v>
      </c>
      <c r="K78" s="66">
        <f t="shared" si="15"/>
        <v>50018</v>
      </c>
      <c r="L78" s="66">
        <f t="shared" si="15"/>
        <v>0</v>
      </c>
      <c r="M78" s="66">
        <f t="shared" si="15"/>
        <v>1334495</v>
      </c>
      <c r="N78" s="66">
        <f t="shared" ca="1" si="14"/>
        <v>1664768.7127419999</v>
      </c>
    </row>
    <row r="79" spans="1:14" x14ac:dyDescent="0.2">
      <c r="B79" s="85" t="str">
        <f t="shared" si="12"/>
        <v>H_46</v>
      </c>
      <c r="C79" s="68" t="s">
        <v>682</v>
      </c>
      <c r="D79" s="69" t="str">
        <f t="shared" ca="1" si="13"/>
        <v>Du pouvoir institutionnel</v>
      </c>
      <c r="E79" s="70">
        <f t="shared" si="15"/>
        <v>0</v>
      </c>
      <c r="F79" s="70">
        <f t="shared" si="15"/>
        <v>0</v>
      </c>
      <c r="G79" s="70">
        <f t="shared" si="15"/>
        <v>148288.68087000001</v>
      </c>
      <c r="H79" s="70">
        <f t="shared" si="15"/>
        <v>45357.427989999996</v>
      </c>
      <c r="I79" s="70">
        <f t="shared" si="15"/>
        <v>0</v>
      </c>
      <c r="J79" s="70">
        <f t="shared" si="15"/>
        <v>0</v>
      </c>
      <c r="K79" s="70">
        <f t="shared" si="15"/>
        <v>50018</v>
      </c>
      <c r="L79" s="70">
        <f t="shared" si="15"/>
        <v>0</v>
      </c>
      <c r="M79" s="70">
        <f t="shared" si="15"/>
        <v>1334495</v>
      </c>
      <c r="N79" s="70">
        <f t="shared" ca="1" si="14"/>
        <v>1578159.10886</v>
      </c>
    </row>
    <row r="80" spans="1:14" x14ac:dyDescent="0.2">
      <c r="B80" s="85" t="str">
        <f t="shared" si="12"/>
        <v>H_46</v>
      </c>
      <c r="C80" s="68" t="s">
        <v>683</v>
      </c>
      <c r="D80" s="69" t="str">
        <f t="shared" ca="1" si="13"/>
        <v>Des fonds budgétaires non organiques</v>
      </c>
      <c r="E80" s="70">
        <f t="shared" si="15"/>
        <v>0</v>
      </c>
      <c r="F80" s="70">
        <f t="shared" si="15"/>
        <v>0</v>
      </c>
      <c r="G80" s="70">
        <f t="shared" si="15"/>
        <v>0</v>
      </c>
      <c r="H80" s="70">
        <f t="shared" si="15"/>
        <v>0</v>
      </c>
      <c r="I80" s="70">
        <f t="shared" si="15"/>
        <v>0</v>
      </c>
      <c r="J80" s="70">
        <f t="shared" si="15"/>
        <v>0</v>
      </c>
      <c r="K80" s="70">
        <f t="shared" si="15"/>
        <v>0</v>
      </c>
      <c r="L80" s="70">
        <f t="shared" si="15"/>
        <v>0</v>
      </c>
      <c r="M80" s="70">
        <f t="shared" si="15"/>
        <v>0</v>
      </c>
      <c r="N80" s="70">
        <f t="shared" ca="1" si="14"/>
        <v>0</v>
      </c>
    </row>
    <row r="81" spans="1:14" x14ac:dyDescent="0.2">
      <c r="B81" s="85" t="str">
        <f t="shared" si="12"/>
        <v>H_46</v>
      </c>
      <c r="C81" s="68" t="s">
        <v>684</v>
      </c>
      <c r="D81" s="69" t="str">
        <f t="shared" ca="1" si="13"/>
        <v>Des services administratifs à comptabilité autonome (SACA)</v>
      </c>
      <c r="E81" s="70">
        <f t="shared" si="15"/>
        <v>0</v>
      </c>
      <c r="F81" s="70">
        <f t="shared" si="15"/>
        <v>0</v>
      </c>
      <c r="G81" s="70">
        <f t="shared" si="15"/>
        <v>3405.2730300000003</v>
      </c>
      <c r="H81" s="70">
        <f t="shared" si="15"/>
        <v>0</v>
      </c>
      <c r="I81" s="70">
        <f t="shared" si="15"/>
        <v>0</v>
      </c>
      <c r="J81" s="70">
        <f t="shared" si="15"/>
        <v>0</v>
      </c>
      <c r="K81" s="70">
        <f t="shared" si="15"/>
        <v>0</v>
      </c>
      <c r="L81" s="70">
        <f t="shared" si="15"/>
        <v>0</v>
      </c>
      <c r="M81" s="70">
        <f t="shared" si="15"/>
        <v>0</v>
      </c>
      <c r="N81" s="70">
        <f t="shared" ca="1" si="14"/>
        <v>3405.2730300000003</v>
      </c>
    </row>
    <row r="82" spans="1:14" x14ac:dyDescent="0.2">
      <c r="B82" s="85" t="str">
        <f t="shared" si="12"/>
        <v>H_46</v>
      </c>
      <c r="C82" s="68" t="s">
        <v>685</v>
      </c>
      <c r="D82" s="69" t="str">
        <f t="shared" ca="1" si="13"/>
        <v>Des organismes administratifs publics (OAP)</v>
      </c>
      <c r="E82" s="70">
        <f t="shared" si="15"/>
        <v>0</v>
      </c>
      <c r="F82" s="70">
        <f t="shared" si="15"/>
        <v>0</v>
      </c>
      <c r="G82" s="70">
        <f t="shared" si="15"/>
        <v>29425.220810000003</v>
      </c>
      <c r="H82" s="70">
        <f t="shared" si="15"/>
        <v>0</v>
      </c>
      <c r="I82" s="70">
        <f t="shared" si="15"/>
        <v>0</v>
      </c>
      <c r="J82" s="70">
        <f t="shared" si="15"/>
        <v>0</v>
      </c>
      <c r="K82" s="70">
        <f t="shared" si="15"/>
        <v>0</v>
      </c>
      <c r="L82" s="70">
        <f t="shared" si="15"/>
        <v>0</v>
      </c>
      <c r="M82" s="70">
        <f t="shared" si="15"/>
        <v>0</v>
      </c>
      <c r="N82" s="70">
        <f t="shared" ca="1" si="14"/>
        <v>29425.220810000003</v>
      </c>
    </row>
    <row r="83" spans="1:14" x14ac:dyDescent="0.2">
      <c r="A83" s="78"/>
      <c r="B83" s="85" t="str">
        <f t="shared" si="12"/>
        <v>H_46</v>
      </c>
      <c r="C83" s="68" t="s">
        <v>686</v>
      </c>
      <c r="D83" s="69" t="str">
        <f t="shared" ca="1" si="13"/>
        <v>Des établissements d'enseignement du pouvoir institutionnel</v>
      </c>
      <c r="E83" s="70">
        <f t="shared" si="15"/>
        <v>0</v>
      </c>
      <c r="F83" s="70">
        <f t="shared" si="15"/>
        <v>0</v>
      </c>
      <c r="G83" s="70">
        <f t="shared" si="15"/>
        <v>5518.2229699999998</v>
      </c>
      <c r="H83" s="70">
        <f t="shared" si="15"/>
        <v>0</v>
      </c>
      <c r="I83" s="70">
        <f t="shared" si="15"/>
        <v>0</v>
      </c>
      <c r="J83" s="70">
        <f t="shared" si="15"/>
        <v>0</v>
      </c>
      <c r="K83" s="70">
        <f t="shared" si="15"/>
        <v>0</v>
      </c>
      <c r="L83" s="70">
        <f t="shared" si="15"/>
        <v>0</v>
      </c>
      <c r="M83" s="70">
        <f t="shared" si="15"/>
        <v>0</v>
      </c>
      <c r="N83" s="70">
        <f t="shared" ca="1" si="14"/>
        <v>5518.2229699999998</v>
      </c>
    </row>
    <row r="84" spans="1:14" x14ac:dyDescent="0.2">
      <c r="B84" s="85" t="str">
        <f t="shared" si="12"/>
        <v>H_46</v>
      </c>
      <c r="C84" s="68" t="s">
        <v>687</v>
      </c>
      <c r="D84" s="69" t="str">
        <f t="shared" ca="1" si="13"/>
        <v>Des ASBL des administrations publiques</v>
      </c>
      <c r="E84" s="70">
        <f t="shared" si="15"/>
        <v>0</v>
      </c>
      <c r="F84" s="70">
        <f t="shared" si="15"/>
        <v>0</v>
      </c>
      <c r="G84" s="70">
        <f t="shared" si="15"/>
        <v>2586.3339161999997</v>
      </c>
      <c r="H84" s="70">
        <f t="shared" si="15"/>
        <v>0</v>
      </c>
      <c r="I84" s="70">
        <f t="shared" si="15"/>
        <v>0</v>
      </c>
      <c r="J84" s="70">
        <f t="shared" si="15"/>
        <v>0</v>
      </c>
      <c r="K84" s="70">
        <f t="shared" si="15"/>
        <v>0</v>
      </c>
      <c r="L84" s="70">
        <f t="shared" si="15"/>
        <v>0</v>
      </c>
      <c r="M84" s="70">
        <f t="shared" si="15"/>
        <v>0</v>
      </c>
      <c r="N84" s="70">
        <f t="shared" ca="1" si="14"/>
        <v>2586.3339161999997</v>
      </c>
    </row>
    <row r="85" spans="1:14" x14ac:dyDescent="0.2">
      <c r="B85" s="85" t="str">
        <f t="shared" si="12"/>
        <v>H_46</v>
      </c>
      <c r="C85" s="68" t="s">
        <v>689</v>
      </c>
      <c r="D85" s="69" t="str">
        <f t="shared" ca="1" si="13"/>
        <v>Des autres unités publiques</v>
      </c>
      <c r="E85" s="70">
        <f t="shared" si="15"/>
        <v>0</v>
      </c>
      <c r="F85" s="70">
        <f t="shared" si="15"/>
        <v>0</v>
      </c>
      <c r="G85" s="70">
        <f t="shared" si="15"/>
        <v>45674.5531558</v>
      </c>
      <c r="H85" s="70">
        <f t="shared" si="15"/>
        <v>0</v>
      </c>
      <c r="I85" s="70">
        <f t="shared" si="15"/>
        <v>0</v>
      </c>
      <c r="J85" s="70">
        <f t="shared" si="15"/>
        <v>0</v>
      </c>
      <c r="K85" s="70">
        <f t="shared" si="15"/>
        <v>0</v>
      </c>
      <c r="L85" s="70">
        <f t="shared" si="15"/>
        <v>0</v>
      </c>
      <c r="M85" s="70">
        <f t="shared" si="15"/>
        <v>0</v>
      </c>
      <c r="N85" s="70">
        <f t="shared" ca="1" si="14"/>
        <v>45674.5531558</v>
      </c>
    </row>
    <row r="86" spans="1:14" x14ac:dyDescent="0.2">
      <c r="B86" s="76" t="str">
        <f t="shared" si="12"/>
        <v>H_4</v>
      </c>
      <c r="C86" s="64" t="s">
        <v>3415</v>
      </c>
      <c r="D86" s="88" t="str">
        <f t="shared" ca="1" si="13"/>
        <v>Transferts de revenus des administrations de sécurité sociale</v>
      </c>
      <c r="E86" s="66">
        <f t="shared" si="15"/>
        <v>224590</v>
      </c>
      <c r="F86" s="66">
        <f t="shared" si="15"/>
        <v>30488.322090000001</v>
      </c>
      <c r="G86" s="66">
        <f t="shared" si="15"/>
        <v>0</v>
      </c>
      <c r="H86" s="66">
        <f t="shared" si="15"/>
        <v>140.13171</v>
      </c>
      <c r="I86" s="66">
        <f t="shared" si="15"/>
        <v>3998.2239199999999</v>
      </c>
      <c r="J86" s="66">
        <f t="shared" si="15"/>
        <v>0</v>
      </c>
      <c r="K86" s="66">
        <f t="shared" si="15"/>
        <v>0</v>
      </c>
      <c r="L86" s="66">
        <f t="shared" si="15"/>
        <v>0</v>
      </c>
      <c r="M86" s="66">
        <f t="shared" si="15"/>
        <v>0</v>
      </c>
      <c r="N86" s="66">
        <f t="shared" ca="1" si="14"/>
        <v>259216.67771999998</v>
      </c>
    </row>
    <row r="87" spans="1:14" x14ac:dyDescent="0.2">
      <c r="B87" s="85" t="str">
        <f t="shared" si="12"/>
        <v>H_47</v>
      </c>
      <c r="C87" s="68" t="s">
        <v>692</v>
      </c>
      <c r="D87" s="69" t="str">
        <f t="shared" ca="1" si="13"/>
        <v>Vieillesse, décès, survie</v>
      </c>
      <c r="E87" s="70">
        <f t="shared" ref="E87:M96" si="16">_xlfn.IFNA(IF(LEN($C87)&gt;=4,VLOOKUP(E$6&amp;"-"&amp;$C87,rngDataP3aINC,rngVLK3aINC,FALSE),SUMIF($B:$B,"H_"&amp;$C87,E:E)),0)</f>
        <v>178410</v>
      </c>
      <c r="F87" s="70">
        <f t="shared" si="16"/>
        <v>0</v>
      </c>
      <c r="G87" s="70">
        <f t="shared" si="16"/>
        <v>0</v>
      </c>
      <c r="H87" s="70">
        <f t="shared" si="16"/>
        <v>0</v>
      </c>
      <c r="I87" s="70">
        <f t="shared" si="16"/>
        <v>0</v>
      </c>
      <c r="J87" s="70">
        <f t="shared" si="16"/>
        <v>0</v>
      </c>
      <c r="K87" s="70">
        <f t="shared" si="16"/>
        <v>0</v>
      </c>
      <c r="L87" s="70">
        <f t="shared" si="16"/>
        <v>0</v>
      </c>
      <c r="M87" s="70">
        <f t="shared" si="16"/>
        <v>0</v>
      </c>
      <c r="N87" s="70">
        <f t="shared" ca="1" si="14"/>
        <v>178410</v>
      </c>
    </row>
    <row r="88" spans="1:14" x14ac:dyDescent="0.2">
      <c r="B88" s="85" t="str">
        <f t="shared" si="12"/>
        <v>H_47</v>
      </c>
      <c r="C88" s="68" t="s">
        <v>693</v>
      </c>
      <c r="D88" s="69" t="str">
        <f t="shared" ca="1" si="13"/>
        <v>Maladie</v>
      </c>
      <c r="E88" s="70">
        <f t="shared" si="16"/>
        <v>10944</v>
      </c>
      <c r="F88" s="70">
        <f t="shared" si="16"/>
        <v>0</v>
      </c>
      <c r="G88" s="70">
        <f t="shared" si="16"/>
        <v>0</v>
      </c>
      <c r="H88" s="70">
        <f t="shared" si="16"/>
        <v>0</v>
      </c>
      <c r="I88" s="70">
        <f t="shared" si="16"/>
        <v>1646.0214900000001</v>
      </c>
      <c r="J88" s="70">
        <f t="shared" si="16"/>
        <v>0</v>
      </c>
      <c r="K88" s="70">
        <f t="shared" si="16"/>
        <v>0</v>
      </c>
      <c r="L88" s="70">
        <f t="shared" si="16"/>
        <v>0</v>
      </c>
      <c r="M88" s="70">
        <f t="shared" si="16"/>
        <v>0</v>
      </c>
      <c r="N88" s="70">
        <f t="shared" ca="1" si="14"/>
        <v>12590.021489999999</v>
      </c>
    </row>
    <row r="89" spans="1:14" x14ac:dyDescent="0.2">
      <c r="B89" s="85" t="str">
        <f t="shared" si="12"/>
        <v>H_47</v>
      </c>
      <c r="C89" s="68" t="s">
        <v>694</v>
      </c>
      <c r="D89" s="69" t="str">
        <f t="shared" ca="1" si="13"/>
        <v>Invalidité et handicap</v>
      </c>
      <c r="E89" s="70">
        <f t="shared" si="16"/>
        <v>0</v>
      </c>
      <c r="F89" s="70">
        <f t="shared" si="16"/>
        <v>0</v>
      </c>
      <c r="G89" s="70">
        <f t="shared" si="16"/>
        <v>0</v>
      </c>
      <c r="H89" s="70">
        <f t="shared" si="16"/>
        <v>73.103920000000002</v>
      </c>
      <c r="I89" s="70">
        <f t="shared" si="16"/>
        <v>0</v>
      </c>
      <c r="J89" s="70">
        <f t="shared" si="16"/>
        <v>0</v>
      </c>
      <c r="K89" s="70">
        <f t="shared" si="16"/>
        <v>0</v>
      </c>
      <c r="L89" s="70">
        <f t="shared" si="16"/>
        <v>0</v>
      </c>
      <c r="M89" s="70">
        <f t="shared" si="16"/>
        <v>0</v>
      </c>
      <c r="N89" s="70">
        <f t="shared" ca="1" si="14"/>
        <v>73.103920000000002</v>
      </c>
    </row>
    <row r="90" spans="1:14" x14ac:dyDescent="0.2">
      <c r="B90" s="85" t="str">
        <f t="shared" si="12"/>
        <v>H_47</v>
      </c>
      <c r="C90" s="68" t="s">
        <v>695</v>
      </c>
      <c r="D90" s="69" t="str">
        <f t="shared" ca="1" si="13"/>
        <v>Chômage</v>
      </c>
      <c r="E90" s="70">
        <f t="shared" si="16"/>
        <v>9546</v>
      </c>
      <c r="F90" s="70">
        <f t="shared" si="16"/>
        <v>0</v>
      </c>
      <c r="G90" s="70">
        <f t="shared" si="16"/>
        <v>0</v>
      </c>
      <c r="H90" s="70">
        <f t="shared" si="16"/>
        <v>55.12444</v>
      </c>
      <c r="I90" s="70">
        <f t="shared" si="16"/>
        <v>0</v>
      </c>
      <c r="J90" s="70">
        <f t="shared" si="16"/>
        <v>0</v>
      </c>
      <c r="K90" s="70">
        <f t="shared" si="16"/>
        <v>0</v>
      </c>
      <c r="L90" s="70">
        <f t="shared" si="16"/>
        <v>0</v>
      </c>
      <c r="M90" s="70">
        <f t="shared" si="16"/>
        <v>0</v>
      </c>
      <c r="N90" s="70">
        <f t="shared" ca="1" si="14"/>
        <v>9601.1244399999996</v>
      </c>
    </row>
    <row r="91" spans="1:14" x14ac:dyDescent="0.2">
      <c r="B91" s="85" t="str">
        <f t="shared" si="12"/>
        <v>H_47</v>
      </c>
      <c r="C91" s="68" t="s">
        <v>696</v>
      </c>
      <c r="D91" s="69" t="str">
        <f t="shared" ca="1" si="13"/>
        <v>Charges de famille</v>
      </c>
      <c r="E91" s="70">
        <f t="shared" si="16"/>
        <v>0</v>
      </c>
      <c r="F91" s="70">
        <f t="shared" si="16"/>
        <v>0</v>
      </c>
      <c r="G91" s="70">
        <f t="shared" si="16"/>
        <v>0</v>
      </c>
      <c r="H91" s="70">
        <f t="shared" si="16"/>
        <v>11.90335</v>
      </c>
      <c r="I91" s="70">
        <f t="shared" si="16"/>
        <v>0</v>
      </c>
      <c r="J91" s="70">
        <f t="shared" si="16"/>
        <v>0</v>
      </c>
      <c r="K91" s="70">
        <f t="shared" si="16"/>
        <v>0</v>
      </c>
      <c r="L91" s="70">
        <f t="shared" si="16"/>
        <v>0</v>
      </c>
      <c r="M91" s="70">
        <f t="shared" si="16"/>
        <v>0</v>
      </c>
      <c r="N91" s="70">
        <f t="shared" ca="1" si="14"/>
        <v>11.90335</v>
      </c>
    </row>
    <row r="92" spans="1:14" x14ac:dyDescent="0.2">
      <c r="B92" s="85" t="str">
        <f t="shared" si="12"/>
        <v>H_47</v>
      </c>
      <c r="C92" s="68" t="s">
        <v>697</v>
      </c>
      <c r="D92" s="69" t="str">
        <f t="shared" ca="1" si="13"/>
        <v>Accidents de travail et maladies professionnelles</v>
      </c>
      <c r="E92" s="70">
        <f t="shared" si="16"/>
        <v>0</v>
      </c>
      <c r="F92" s="70">
        <f t="shared" si="16"/>
        <v>3</v>
      </c>
      <c r="G92" s="70">
        <f t="shared" si="16"/>
        <v>0</v>
      </c>
      <c r="H92" s="70">
        <f t="shared" si="16"/>
        <v>0</v>
      </c>
      <c r="I92" s="70">
        <f t="shared" si="16"/>
        <v>0</v>
      </c>
      <c r="J92" s="70">
        <f t="shared" si="16"/>
        <v>0</v>
      </c>
      <c r="K92" s="70">
        <f t="shared" si="16"/>
        <v>0</v>
      </c>
      <c r="L92" s="70">
        <f t="shared" si="16"/>
        <v>0</v>
      </c>
      <c r="M92" s="70">
        <f t="shared" si="16"/>
        <v>0</v>
      </c>
      <c r="N92" s="70">
        <f t="shared" ca="1" si="14"/>
        <v>3</v>
      </c>
    </row>
    <row r="93" spans="1:14" x14ac:dyDescent="0.2">
      <c r="B93" s="85" t="str">
        <f t="shared" si="12"/>
        <v>H_47</v>
      </c>
      <c r="C93" s="68" t="s">
        <v>698</v>
      </c>
      <c r="D93" s="69" t="str">
        <f t="shared" ca="1" si="13"/>
        <v>Formation professionnelle des adultes</v>
      </c>
      <c r="E93" s="70">
        <f t="shared" si="16"/>
        <v>0</v>
      </c>
      <c r="F93" s="70">
        <f t="shared" si="16"/>
        <v>0</v>
      </c>
      <c r="G93" s="70">
        <f t="shared" si="16"/>
        <v>0</v>
      </c>
      <c r="H93" s="70">
        <f t="shared" si="16"/>
        <v>0</v>
      </c>
      <c r="I93" s="70">
        <f t="shared" si="16"/>
        <v>0</v>
      </c>
      <c r="J93" s="70">
        <f t="shared" si="16"/>
        <v>0</v>
      </c>
      <c r="K93" s="70">
        <f t="shared" si="16"/>
        <v>0</v>
      </c>
      <c r="L93" s="70">
        <f t="shared" si="16"/>
        <v>0</v>
      </c>
      <c r="M93" s="70">
        <f t="shared" si="16"/>
        <v>0</v>
      </c>
      <c r="N93" s="70">
        <f t="shared" ca="1" si="14"/>
        <v>0</v>
      </c>
    </row>
    <row r="94" spans="1:14" x14ac:dyDescent="0.2">
      <c r="B94" s="85" t="str">
        <f t="shared" si="12"/>
        <v>H_47</v>
      </c>
      <c r="C94" s="68" t="s">
        <v>699</v>
      </c>
      <c r="D94" s="69" t="str">
        <f t="shared" ca="1" si="13"/>
        <v>Autres transferts de revenus des administrations de sécurité sociale</v>
      </c>
      <c r="E94" s="70">
        <f t="shared" si="16"/>
        <v>25690</v>
      </c>
      <c r="F94" s="70">
        <f t="shared" si="16"/>
        <v>30485.322090000001</v>
      </c>
      <c r="G94" s="70">
        <f t="shared" si="16"/>
        <v>0</v>
      </c>
      <c r="H94" s="70">
        <f t="shared" si="16"/>
        <v>0</v>
      </c>
      <c r="I94" s="70">
        <f t="shared" si="16"/>
        <v>2352.2024299999998</v>
      </c>
      <c r="J94" s="70">
        <f t="shared" si="16"/>
        <v>0</v>
      </c>
      <c r="K94" s="70">
        <f t="shared" si="16"/>
        <v>0</v>
      </c>
      <c r="L94" s="70">
        <f t="shared" si="16"/>
        <v>0</v>
      </c>
      <c r="M94" s="70">
        <f t="shared" si="16"/>
        <v>0</v>
      </c>
      <c r="N94" s="70">
        <f t="shared" ca="1" si="14"/>
        <v>58527.524519999999</v>
      </c>
    </row>
    <row r="95" spans="1:14" x14ac:dyDescent="0.2">
      <c r="B95" s="76" t="str">
        <f t="shared" si="12"/>
        <v>H_4</v>
      </c>
      <c r="C95" s="64" t="s">
        <v>3416</v>
      </c>
      <c r="D95" s="88" t="str">
        <f t="shared" ca="1" si="13"/>
        <v>Transferts de revenus des administrations publiques locales</v>
      </c>
      <c r="E95" s="66">
        <f t="shared" si="16"/>
        <v>1574</v>
      </c>
      <c r="F95" s="66">
        <f t="shared" si="16"/>
        <v>22587.085160000002</v>
      </c>
      <c r="G95" s="66">
        <f t="shared" si="16"/>
        <v>3875.7967800000001</v>
      </c>
      <c r="H95" s="66">
        <f t="shared" si="16"/>
        <v>968.74111000000005</v>
      </c>
      <c r="I95" s="66">
        <f t="shared" si="16"/>
        <v>20598.3039116</v>
      </c>
      <c r="J95" s="66">
        <f t="shared" si="16"/>
        <v>246635.60413999998</v>
      </c>
      <c r="K95" s="66">
        <f t="shared" si="16"/>
        <v>0</v>
      </c>
      <c r="L95" s="66">
        <f t="shared" si="16"/>
        <v>0</v>
      </c>
      <c r="M95" s="66">
        <f t="shared" si="16"/>
        <v>0</v>
      </c>
      <c r="N95" s="66">
        <f t="shared" ca="1" si="14"/>
        <v>296239.53110159998</v>
      </c>
    </row>
    <row r="96" spans="1:14" x14ac:dyDescent="0.2">
      <c r="B96" s="85" t="str">
        <f t="shared" si="12"/>
        <v>H_48</v>
      </c>
      <c r="C96" s="68" t="s">
        <v>701</v>
      </c>
      <c r="D96" s="69" t="str">
        <f t="shared" ca="1" si="13"/>
        <v>Des provinces : contributions générales</v>
      </c>
      <c r="E96" s="70">
        <f t="shared" si="16"/>
        <v>0</v>
      </c>
      <c r="F96" s="70">
        <f t="shared" si="16"/>
        <v>6009</v>
      </c>
      <c r="G96" s="70">
        <f t="shared" si="16"/>
        <v>1253.63066</v>
      </c>
      <c r="H96" s="92">
        <f t="shared" si="16"/>
        <v>64</v>
      </c>
      <c r="I96" s="70">
        <f t="shared" si="16"/>
        <v>393.33937999999995</v>
      </c>
      <c r="J96" s="70">
        <f t="shared" si="16"/>
        <v>0</v>
      </c>
      <c r="K96" s="70">
        <f t="shared" si="16"/>
        <v>0</v>
      </c>
      <c r="L96" s="70">
        <f t="shared" si="16"/>
        <v>0</v>
      </c>
      <c r="M96" s="70">
        <f t="shared" si="16"/>
        <v>0</v>
      </c>
      <c r="N96" s="70">
        <f t="shared" ca="1" si="14"/>
        <v>7719.9700400000002</v>
      </c>
    </row>
    <row r="97" spans="2:14" x14ac:dyDescent="0.2">
      <c r="B97" s="85" t="str">
        <f t="shared" si="12"/>
        <v>H_48</v>
      </c>
      <c r="C97" s="68" t="s">
        <v>702</v>
      </c>
      <c r="D97" s="69" t="str">
        <f t="shared" ca="1" si="13"/>
        <v>Des provinces : contributions spécifiques</v>
      </c>
      <c r="E97" s="70">
        <f t="shared" ref="E97:M106" si="17">_xlfn.IFNA(IF(LEN($C97)&gt;=4,VLOOKUP(E$6&amp;"-"&amp;$C97,rngDataP3aINC,rngVLK3aINC,FALSE),SUMIF($B:$B,"H_"&amp;$C97,E:E)),0)</f>
        <v>0</v>
      </c>
      <c r="F97" s="70">
        <f t="shared" si="17"/>
        <v>872.29499999999996</v>
      </c>
      <c r="G97" s="70">
        <f t="shared" si="17"/>
        <v>451.72961000000004</v>
      </c>
      <c r="H97" s="92">
        <f t="shared" si="17"/>
        <v>879</v>
      </c>
      <c r="I97" s="70">
        <f t="shared" si="17"/>
        <v>0</v>
      </c>
      <c r="J97" s="70">
        <f t="shared" si="17"/>
        <v>0</v>
      </c>
      <c r="K97" s="70">
        <f t="shared" si="17"/>
        <v>0</v>
      </c>
      <c r="L97" s="70">
        <f t="shared" si="17"/>
        <v>0</v>
      </c>
      <c r="M97" s="70">
        <f t="shared" si="17"/>
        <v>0</v>
      </c>
      <c r="N97" s="70">
        <f t="shared" ca="1" si="14"/>
        <v>2203.0246099999999</v>
      </c>
    </row>
    <row r="98" spans="2:14" x14ac:dyDescent="0.2">
      <c r="B98" s="85" t="str">
        <f t="shared" si="12"/>
        <v>H_48</v>
      </c>
      <c r="C98" s="68" t="s">
        <v>703</v>
      </c>
      <c r="D98" s="69" t="str">
        <f t="shared" ca="1" si="13"/>
        <v>Des communes : contributions générales</v>
      </c>
      <c r="E98" s="70">
        <f t="shared" si="17"/>
        <v>58</v>
      </c>
      <c r="F98" s="70">
        <f t="shared" si="17"/>
        <v>4238.0828799999999</v>
      </c>
      <c r="G98" s="70">
        <f t="shared" si="17"/>
        <v>1988.2722100000003</v>
      </c>
      <c r="H98" s="92">
        <f t="shared" si="17"/>
        <v>25.741109999999999</v>
      </c>
      <c r="I98" s="70">
        <f t="shared" si="17"/>
        <v>899.49661000000003</v>
      </c>
      <c r="J98" s="70">
        <f t="shared" si="17"/>
        <v>0</v>
      </c>
      <c r="K98" s="70">
        <f t="shared" si="17"/>
        <v>0</v>
      </c>
      <c r="L98" s="70">
        <f t="shared" si="17"/>
        <v>0</v>
      </c>
      <c r="M98" s="70">
        <f t="shared" si="17"/>
        <v>0</v>
      </c>
      <c r="N98" s="70">
        <f t="shared" ca="1" si="14"/>
        <v>7209.5928100000001</v>
      </c>
    </row>
    <row r="99" spans="2:14" x14ac:dyDescent="0.2">
      <c r="B99" s="85" t="str">
        <f t="shared" si="12"/>
        <v>H_48</v>
      </c>
      <c r="C99" s="68" t="s">
        <v>704</v>
      </c>
      <c r="D99" s="69" t="str">
        <f t="shared" ca="1" si="13"/>
        <v>Des communes : contributions spécifiques</v>
      </c>
      <c r="E99" s="70">
        <f t="shared" si="17"/>
        <v>394</v>
      </c>
      <c r="F99" s="70">
        <f t="shared" si="17"/>
        <v>9825.5550000000003</v>
      </c>
      <c r="G99" s="70">
        <f t="shared" si="17"/>
        <v>182.1643</v>
      </c>
      <c r="H99" s="92">
        <f t="shared" si="17"/>
        <v>0</v>
      </c>
      <c r="I99" s="70">
        <f t="shared" si="17"/>
        <v>7616.2478016000005</v>
      </c>
      <c r="J99" s="70">
        <f t="shared" si="17"/>
        <v>1117.67804</v>
      </c>
      <c r="K99" s="70">
        <f t="shared" si="17"/>
        <v>0</v>
      </c>
      <c r="L99" s="70">
        <f t="shared" si="17"/>
        <v>0</v>
      </c>
      <c r="M99" s="70">
        <f t="shared" si="17"/>
        <v>0</v>
      </c>
      <c r="N99" s="70">
        <f t="shared" ca="1" si="14"/>
        <v>19135.645141599998</v>
      </c>
    </row>
    <row r="100" spans="2:14" hidden="1" x14ac:dyDescent="0.2">
      <c r="B100" s="85" t="str">
        <f t="shared" si="12"/>
        <v>H_48</v>
      </c>
      <c r="C100" s="68" t="s">
        <v>970</v>
      </c>
      <c r="D100" s="69" t="str">
        <f t="shared" ca="1" si="13"/>
        <v>Des provinces et communes - non ventilé</v>
      </c>
      <c r="E100" s="70">
        <f t="shared" si="17"/>
        <v>0</v>
      </c>
      <c r="F100" s="70">
        <f t="shared" si="17"/>
        <v>0</v>
      </c>
      <c r="G100" s="70">
        <f t="shared" si="17"/>
        <v>0</v>
      </c>
      <c r="H100" s="92">
        <f t="shared" si="17"/>
        <v>0</v>
      </c>
      <c r="I100" s="70">
        <f t="shared" si="17"/>
        <v>0</v>
      </c>
      <c r="J100" s="70">
        <f t="shared" si="17"/>
        <v>0</v>
      </c>
      <c r="K100" s="70">
        <f t="shared" si="17"/>
        <v>0</v>
      </c>
      <c r="L100" s="70">
        <f t="shared" si="17"/>
        <v>0</v>
      </c>
      <c r="M100" s="70">
        <f t="shared" si="17"/>
        <v>0</v>
      </c>
      <c r="N100" s="70">
        <f t="shared" ca="1" si="14"/>
        <v>0</v>
      </c>
    </row>
    <row r="101" spans="2:14" x14ac:dyDescent="0.2">
      <c r="B101" s="85" t="str">
        <f t="shared" si="12"/>
        <v>H_48</v>
      </c>
      <c r="C101" s="68" t="s">
        <v>705</v>
      </c>
      <c r="D101" s="69" t="str">
        <f t="shared" ca="1" si="13"/>
        <v>Des ASBL des pouvoirs locaux</v>
      </c>
      <c r="E101" s="70">
        <f t="shared" si="17"/>
        <v>0</v>
      </c>
      <c r="F101" s="70">
        <f t="shared" si="17"/>
        <v>220.21682999999999</v>
      </c>
      <c r="G101" s="70">
        <f t="shared" si="17"/>
        <v>0</v>
      </c>
      <c r="H101" s="92">
        <f t="shared" si="17"/>
        <v>0</v>
      </c>
      <c r="I101" s="70">
        <f t="shared" si="17"/>
        <v>11689.22012</v>
      </c>
      <c r="J101" s="70">
        <f t="shared" si="17"/>
        <v>0</v>
      </c>
      <c r="K101" s="70">
        <f t="shared" si="17"/>
        <v>0</v>
      </c>
      <c r="L101" s="70">
        <f t="shared" si="17"/>
        <v>0</v>
      </c>
      <c r="M101" s="70">
        <f t="shared" si="17"/>
        <v>0</v>
      </c>
      <c r="N101" s="70">
        <f t="shared" ca="1" si="14"/>
        <v>11909.436949999999</v>
      </c>
    </row>
    <row r="102" spans="2:14" hidden="1" x14ac:dyDescent="0.2">
      <c r="B102" s="85" t="str">
        <f t="shared" si="12"/>
        <v>H_48</v>
      </c>
      <c r="C102" s="68" t="s">
        <v>3457</v>
      </c>
      <c r="D102" s="69" t="str">
        <f t="shared" ca="1" si="13"/>
        <v>Des autres administrations publiques locales : contributions générales</v>
      </c>
      <c r="E102" s="70">
        <f t="shared" si="17"/>
        <v>0</v>
      </c>
      <c r="F102" s="70">
        <f t="shared" si="17"/>
        <v>0</v>
      </c>
      <c r="G102" s="70">
        <f t="shared" si="17"/>
        <v>0</v>
      </c>
      <c r="H102" s="70">
        <f t="shared" si="17"/>
        <v>0</v>
      </c>
      <c r="I102" s="70">
        <f t="shared" si="17"/>
        <v>0</v>
      </c>
      <c r="J102" s="70">
        <f t="shared" si="17"/>
        <v>0</v>
      </c>
      <c r="K102" s="70">
        <f t="shared" si="17"/>
        <v>0</v>
      </c>
      <c r="L102" s="70">
        <f t="shared" si="17"/>
        <v>0</v>
      </c>
      <c r="M102" s="70">
        <f t="shared" si="17"/>
        <v>0</v>
      </c>
      <c r="N102" s="70">
        <f t="shared" ca="1" si="14"/>
        <v>0</v>
      </c>
    </row>
    <row r="103" spans="2:14" x14ac:dyDescent="0.2">
      <c r="B103" s="85" t="str">
        <f t="shared" si="12"/>
        <v>H_48</v>
      </c>
      <c r="C103" s="68" t="s">
        <v>706</v>
      </c>
      <c r="D103" s="69" t="str">
        <f t="shared" ca="1" si="13"/>
        <v>Zones de police</v>
      </c>
      <c r="E103" s="70">
        <f t="shared" si="17"/>
        <v>0</v>
      </c>
      <c r="F103" s="70">
        <f t="shared" si="17"/>
        <v>0</v>
      </c>
      <c r="G103" s="70">
        <f t="shared" si="17"/>
        <v>0</v>
      </c>
      <c r="H103" s="70">
        <f t="shared" si="17"/>
        <v>0</v>
      </c>
      <c r="I103" s="70">
        <f t="shared" si="17"/>
        <v>0</v>
      </c>
      <c r="J103" s="70">
        <f t="shared" si="17"/>
        <v>0</v>
      </c>
      <c r="K103" s="70">
        <f t="shared" si="17"/>
        <v>0</v>
      </c>
      <c r="L103" s="70">
        <f t="shared" si="17"/>
        <v>0</v>
      </c>
      <c r="M103" s="70">
        <f t="shared" si="17"/>
        <v>0</v>
      </c>
      <c r="N103" s="70">
        <f t="shared" ca="1" si="14"/>
        <v>0</v>
      </c>
    </row>
    <row r="104" spans="2:14" hidden="1" x14ac:dyDescent="0.2">
      <c r="B104" s="85" t="str">
        <f t="shared" si="12"/>
        <v>H_48</v>
      </c>
      <c r="C104" s="68" t="s">
        <v>3458</v>
      </c>
      <c r="D104" s="69" t="str">
        <f t="shared" ref="D104:D126" ca="1" si="18">IF(LEN($C104)&gt;=2,VLOOKUP("CE-"&amp;$C104,rngTranslationsCE,2,FALSE),IF(LEN($C104)=1,VLOOKUP("CE-"&amp;$C104&amp;$D$6,rngTranslationsCE,2,FALSE),""))</f>
        <v>Des autres administrations publiques locales : contributions spécifiques</v>
      </c>
      <c r="E104" s="70">
        <f t="shared" si="17"/>
        <v>0</v>
      </c>
      <c r="F104" s="70">
        <f t="shared" si="17"/>
        <v>0</v>
      </c>
      <c r="G104" s="70">
        <f t="shared" si="17"/>
        <v>0</v>
      </c>
      <c r="H104" s="70">
        <f t="shared" si="17"/>
        <v>0</v>
      </c>
      <c r="I104" s="70">
        <f t="shared" si="17"/>
        <v>0</v>
      </c>
      <c r="J104" s="70">
        <f t="shared" si="17"/>
        <v>0</v>
      </c>
      <c r="K104" s="70">
        <f t="shared" si="17"/>
        <v>0</v>
      </c>
      <c r="L104" s="70">
        <f t="shared" si="17"/>
        <v>0</v>
      </c>
      <c r="M104" s="70">
        <f t="shared" si="17"/>
        <v>0</v>
      </c>
      <c r="N104" s="70">
        <f t="shared" ca="1" si="14"/>
        <v>0</v>
      </c>
    </row>
    <row r="105" spans="2:14" x14ac:dyDescent="0.2">
      <c r="B105" s="85" t="str">
        <f t="shared" si="12"/>
        <v>H_48</v>
      </c>
      <c r="C105" s="68" t="s">
        <v>707</v>
      </c>
      <c r="D105" s="69" t="str">
        <f t="shared" ca="1" si="18"/>
        <v>CPAS</v>
      </c>
      <c r="E105" s="70">
        <f t="shared" si="17"/>
        <v>1122</v>
      </c>
      <c r="F105" s="70">
        <f t="shared" si="17"/>
        <v>766.10944000000006</v>
      </c>
      <c r="G105" s="70">
        <f t="shared" si="17"/>
        <v>0</v>
      </c>
      <c r="H105" s="70">
        <f t="shared" si="17"/>
        <v>0</v>
      </c>
      <c r="I105" s="70">
        <f t="shared" si="17"/>
        <v>0</v>
      </c>
      <c r="J105" s="70">
        <f t="shared" si="17"/>
        <v>0</v>
      </c>
      <c r="K105" s="70">
        <f t="shared" si="17"/>
        <v>0</v>
      </c>
      <c r="L105" s="70">
        <f t="shared" si="17"/>
        <v>0</v>
      </c>
      <c r="M105" s="70">
        <f t="shared" si="17"/>
        <v>0</v>
      </c>
      <c r="N105" s="70">
        <f t="shared" ca="1" si="14"/>
        <v>1888.1094400000002</v>
      </c>
    </row>
    <row r="106" spans="2:14" x14ac:dyDescent="0.2">
      <c r="B106" s="85" t="str">
        <f t="shared" si="12"/>
        <v>H_48</v>
      </c>
      <c r="C106" s="68" t="s">
        <v>708</v>
      </c>
      <c r="D106" s="69" t="str">
        <f t="shared" ca="1" si="18"/>
        <v>Intercommunales du secteur S.1313</v>
      </c>
      <c r="E106" s="70">
        <f t="shared" si="17"/>
        <v>0</v>
      </c>
      <c r="F106" s="70">
        <f t="shared" si="17"/>
        <v>16.82601</v>
      </c>
      <c r="G106" s="70">
        <f t="shared" si="17"/>
        <v>0</v>
      </c>
      <c r="H106" s="70">
        <f t="shared" si="17"/>
        <v>0</v>
      </c>
      <c r="I106" s="70">
        <f t="shared" si="17"/>
        <v>0</v>
      </c>
      <c r="J106" s="70">
        <f t="shared" si="17"/>
        <v>0</v>
      </c>
      <c r="K106" s="70">
        <f t="shared" si="17"/>
        <v>0</v>
      </c>
      <c r="L106" s="70">
        <f t="shared" si="17"/>
        <v>0</v>
      </c>
      <c r="M106" s="70">
        <f t="shared" si="17"/>
        <v>0</v>
      </c>
      <c r="N106" s="70">
        <f t="shared" ca="1" si="14"/>
        <v>16.82601</v>
      </c>
    </row>
    <row r="107" spans="2:14" x14ac:dyDescent="0.2">
      <c r="B107" s="85" t="str">
        <f t="shared" si="12"/>
        <v>H_48</v>
      </c>
      <c r="C107" s="68" t="s">
        <v>709</v>
      </c>
      <c r="D107" s="69" t="str">
        <f t="shared" ca="1" si="18"/>
        <v>Zones de secours</v>
      </c>
      <c r="E107" s="70">
        <f t="shared" ref="E107:M116" si="19">_xlfn.IFNA(IF(LEN($C107)&gt;=4,VLOOKUP(E$6&amp;"-"&amp;$C107,rngDataP3aINC,rngVLK3aINC,FALSE),SUMIF($B:$B,"H_"&amp;$C107,E:E)),0)</f>
        <v>0</v>
      </c>
      <c r="F107" s="70">
        <f t="shared" si="19"/>
        <v>0</v>
      </c>
      <c r="G107" s="70">
        <f t="shared" si="19"/>
        <v>0</v>
      </c>
      <c r="H107" s="70">
        <f t="shared" si="19"/>
        <v>0</v>
      </c>
      <c r="I107" s="70">
        <f t="shared" si="19"/>
        <v>0</v>
      </c>
      <c r="J107" s="70">
        <f t="shared" si="19"/>
        <v>0</v>
      </c>
      <c r="K107" s="70">
        <f t="shared" si="19"/>
        <v>0</v>
      </c>
      <c r="L107" s="70">
        <f t="shared" si="19"/>
        <v>0</v>
      </c>
      <c r="M107" s="70">
        <f t="shared" si="19"/>
        <v>0</v>
      </c>
      <c r="N107" s="70">
        <f t="shared" ca="1" si="14"/>
        <v>0</v>
      </c>
    </row>
    <row r="108" spans="2:14" x14ac:dyDescent="0.2">
      <c r="B108" s="85" t="str">
        <f t="shared" si="12"/>
        <v>H_48</v>
      </c>
      <c r="C108" s="68" t="s">
        <v>710</v>
      </c>
      <c r="D108" s="69" t="str">
        <f t="shared" ca="1" si="18"/>
        <v>Autres pouvoirs locaux</v>
      </c>
      <c r="E108" s="70">
        <f t="shared" si="19"/>
        <v>0</v>
      </c>
      <c r="F108" s="70">
        <f t="shared" si="19"/>
        <v>639</v>
      </c>
      <c r="G108" s="70">
        <f t="shared" si="19"/>
        <v>0</v>
      </c>
      <c r="H108" s="70">
        <f t="shared" si="19"/>
        <v>0</v>
      </c>
      <c r="I108" s="70">
        <f t="shared" si="19"/>
        <v>0</v>
      </c>
      <c r="J108" s="70">
        <f t="shared" si="19"/>
        <v>245517.92609999998</v>
      </c>
      <c r="K108" s="70">
        <f t="shared" si="19"/>
        <v>0</v>
      </c>
      <c r="L108" s="70">
        <f t="shared" si="19"/>
        <v>0</v>
      </c>
      <c r="M108" s="70">
        <f t="shared" si="19"/>
        <v>0</v>
      </c>
      <c r="N108" s="70">
        <f t="shared" ca="1" si="14"/>
        <v>246156.92609999998</v>
      </c>
    </row>
    <row r="109" spans="2:14" ht="19.2" x14ac:dyDescent="0.2">
      <c r="B109" s="76" t="str">
        <f t="shared" si="12"/>
        <v>H_4</v>
      </c>
      <c r="C109" s="64" t="s">
        <v>3417</v>
      </c>
      <c r="D109" s="88" t="str">
        <f t="shared" ca="1" si="18"/>
        <v>Transferts de revenus d'autres groupes institutionnels (pouvoir fédéral, communautés, régions, commissions communautaires)</v>
      </c>
      <c r="E109" s="66">
        <f t="shared" si="19"/>
        <v>31271</v>
      </c>
      <c r="F109" s="66">
        <f t="shared" si="19"/>
        <v>27141419.929569993</v>
      </c>
      <c r="G109" s="66">
        <f t="shared" si="19"/>
        <v>14676208.159625499</v>
      </c>
      <c r="H109" s="66">
        <f t="shared" si="19"/>
        <v>341485.49580000003</v>
      </c>
      <c r="I109" s="66">
        <f t="shared" si="19"/>
        <v>9997730.7730027996</v>
      </c>
      <c r="J109" s="66">
        <f t="shared" si="19"/>
        <v>1532895.50388</v>
      </c>
      <c r="K109" s="66">
        <f t="shared" si="19"/>
        <v>532033</v>
      </c>
      <c r="L109" s="66">
        <f t="shared" si="19"/>
        <v>169412.94030999998</v>
      </c>
      <c r="M109" s="66">
        <f t="shared" si="19"/>
        <v>1629646</v>
      </c>
      <c r="N109" s="66">
        <f t="shared" ca="1" si="14"/>
        <v>56052102.8021883</v>
      </c>
    </row>
    <row r="110" spans="2:14" hidden="1" x14ac:dyDescent="0.2">
      <c r="B110" s="85" t="str">
        <f t="shared" si="12"/>
        <v>H_49</v>
      </c>
      <c r="C110" s="68" t="s">
        <v>932</v>
      </c>
      <c r="D110" s="69" t="str">
        <f t="shared" ca="1" si="18"/>
        <v>Transferts de revenus d'autres groupes institutionnels</v>
      </c>
      <c r="E110" s="70">
        <f t="shared" si="19"/>
        <v>0</v>
      </c>
      <c r="F110" s="70">
        <f t="shared" si="19"/>
        <v>0</v>
      </c>
      <c r="G110" s="70">
        <f t="shared" si="19"/>
        <v>0</v>
      </c>
      <c r="H110" s="70">
        <f t="shared" si="19"/>
        <v>0</v>
      </c>
      <c r="I110" s="70">
        <f t="shared" si="19"/>
        <v>0</v>
      </c>
      <c r="J110" s="70">
        <f t="shared" si="19"/>
        <v>0</v>
      </c>
      <c r="K110" s="70">
        <f t="shared" si="19"/>
        <v>0</v>
      </c>
      <c r="L110" s="70">
        <f t="shared" si="19"/>
        <v>0</v>
      </c>
      <c r="M110" s="70">
        <f t="shared" si="19"/>
        <v>0</v>
      </c>
      <c r="N110" s="70">
        <f t="shared" ca="1" si="14"/>
        <v>0</v>
      </c>
    </row>
    <row r="111" spans="2:14" hidden="1" x14ac:dyDescent="0.2">
      <c r="B111" s="85" t="str">
        <f t="shared" si="12"/>
        <v>H_49</v>
      </c>
      <c r="C111" s="68" t="s">
        <v>971</v>
      </c>
      <c r="D111" s="69" t="str">
        <f t="shared" ca="1" si="18"/>
        <v>Transferts de revenus des commissions communautaires: non ventilé</v>
      </c>
      <c r="E111" s="70">
        <f t="shared" si="19"/>
        <v>0</v>
      </c>
      <c r="F111" s="70">
        <f t="shared" si="19"/>
        <v>0</v>
      </c>
      <c r="G111" s="70">
        <f t="shared" si="19"/>
        <v>0</v>
      </c>
      <c r="H111" s="70">
        <f t="shared" si="19"/>
        <v>0</v>
      </c>
      <c r="I111" s="70">
        <f t="shared" si="19"/>
        <v>0</v>
      </c>
      <c r="J111" s="70">
        <f t="shared" si="19"/>
        <v>0</v>
      </c>
      <c r="K111" s="70">
        <f t="shared" si="19"/>
        <v>0</v>
      </c>
      <c r="L111" s="70">
        <f t="shared" si="19"/>
        <v>0</v>
      </c>
      <c r="M111" s="70">
        <f t="shared" si="19"/>
        <v>0</v>
      </c>
      <c r="N111" s="70">
        <f t="shared" ca="1" si="14"/>
        <v>0</v>
      </c>
    </row>
    <row r="112" spans="2:14" x14ac:dyDescent="0.2">
      <c r="B112" s="85" t="str">
        <f t="shared" si="12"/>
        <v>H_49</v>
      </c>
      <c r="C112" s="68" t="s">
        <v>712</v>
      </c>
      <c r="D112" s="69" t="str">
        <f t="shared" ca="1" si="18"/>
        <v>Commission communautaire française</v>
      </c>
      <c r="E112" s="70">
        <f t="shared" si="19"/>
        <v>98</v>
      </c>
      <c r="F112" s="70">
        <f t="shared" si="19"/>
        <v>0</v>
      </c>
      <c r="G112" s="70">
        <f t="shared" si="19"/>
        <v>3394.8398399999996</v>
      </c>
      <c r="H112" s="70">
        <f t="shared" si="19"/>
        <v>0</v>
      </c>
      <c r="I112" s="70">
        <f t="shared" si="19"/>
        <v>0</v>
      </c>
      <c r="J112" s="70">
        <f t="shared" si="19"/>
        <v>0</v>
      </c>
      <c r="K112" s="70">
        <f t="shared" si="19"/>
        <v>0</v>
      </c>
      <c r="L112" s="70">
        <f t="shared" si="19"/>
        <v>0</v>
      </c>
      <c r="M112" s="70">
        <f t="shared" si="19"/>
        <v>0</v>
      </c>
      <c r="N112" s="70">
        <f t="shared" ca="1" si="14"/>
        <v>3492.8398399999996</v>
      </c>
    </row>
    <row r="113" spans="1:14" x14ac:dyDescent="0.2">
      <c r="B113" s="85" t="str">
        <f t="shared" si="12"/>
        <v>H_49</v>
      </c>
      <c r="C113" s="68" t="s">
        <v>713</v>
      </c>
      <c r="D113" s="69" t="str">
        <f t="shared" ca="1" si="18"/>
        <v>Commission communautaire flamande</v>
      </c>
      <c r="E113" s="70">
        <f t="shared" si="19"/>
        <v>27</v>
      </c>
      <c r="F113" s="70">
        <f t="shared" si="19"/>
        <v>1539</v>
      </c>
      <c r="G113" s="70">
        <f t="shared" si="19"/>
        <v>0</v>
      </c>
      <c r="H113" s="70">
        <f t="shared" si="19"/>
        <v>0</v>
      </c>
      <c r="I113" s="70">
        <f t="shared" si="19"/>
        <v>0</v>
      </c>
      <c r="J113" s="70">
        <f t="shared" si="19"/>
        <v>0</v>
      </c>
      <c r="K113" s="70">
        <f t="shared" si="19"/>
        <v>0</v>
      </c>
      <c r="L113" s="70">
        <f t="shared" si="19"/>
        <v>0</v>
      </c>
      <c r="M113" s="70">
        <f t="shared" si="19"/>
        <v>0</v>
      </c>
      <c r="N113" s="70">
        <f t="shared" ca="1" si="14"/>
        <v>1566</v>
      </c>
    </row>
    <row r="114" spans="1:14" x14ac:dyDescent="0.2">
      <c r="B114" s="85" t="str">
        <f t="shared" si="12"/>
        <v>H_49</v>
      </c>
      <c r="C114" s="68" t="s">
        <v>714</v>
      </c>
      <c r="D114" s="69" t="str">
        <f t="shared" ca="1" si="18"/>
        <v>Commission communautaire commune</v>
      </c>
      <c r="E114" s="70">
        <f t="shared" si="19"/>
        <v>0</v>
      </c>
      <c r="F114" s="70">
        <f t="shared" si="19"/>
        <v>0</v>
      </c>
      <c r="G114" s="70">
        <f t="shared" si="19"/>
        <v>0</v>
      </c>
      <c r="H114" s="70">
        <f t="shared" si="19"/>
        <v>0</v>
      </c>
      <c r="I114" s="70">
        <f t="shared" si="19"/>
        <v>235.40625</v>
      </c>
      <c r="J114" s="70">
        <f t="shared" si="19"/>
        <v>0</v>
      </c>
      <c r="K114" s="70">
        <f t="shared" si="19"/>
        <v>0</v>
      </c>
      <c r="L114" s="70">
        <f t="shared" si="19"/>
        <v>0</v>
      </c>
      <c r="M114" s="70">
        <f t="shared" si="19"/>
        <v>0</v>
      </c>
      <c r="N114" s="70">
        <f t="shared" ca="1" si="14"/>
        <v>235.40625</v>
      </c>
    </row>
    <row r="115" spans="1:14" hidden="1" x14ac:dyDescent="0.2">
      <c r="B115" s="85" t="str">
        <f t="shared" si="12"/>
        <v>H_49</v>
      </c>
      <c r="C115" s="68" t="s">
        <v>972</v>
      </c>
      <c r="D115" s="69" t="str">
        <f t="shared" ca="1" si="18"/>
        <v>Transferts de revenus des communautés: non ventilé</v>
      </c>
      <c r="E115" s="70">
        <f t="shared" si="19"/>
        <v>0</v>
      </c>
      <c r="F115" s="70">
        <f t="shared" si="19"/>
        <v>0</v>
      </c>
      <c r="G115" s="70">
        <f t="shared" si="19"/>
        <v>0</v>
      </c>
      <c r="H115" s="70">
        <f t="shared" si="19"/>
        <v>0</v>
      </c>
      <c r="I115" s="70">
        <f t="shared" si="19"/>
        <v>0</v>
      </c>
      <c r="J115" s="70">
        <f t="shared" si="19"/>
        <v>0</v>
      </c>
      <c r="K115" s="70">
        <f t="shared" si="19"/>
        <v>0</v>
      </c>
      <c r="L115" s="70">
        <f t="shared" si="19"/>
        <v>0</v>
      </c>
      <c r="M115" s="70">
        <f t="shared" si="19"/>
        <v>0</v>
      </c>
      <c r="N115" s="70">
        <f t="shared" ca="1" si="14"/>
        <v>0</v>
      </c>
    </row>
    <row r="116" spans="1:14" x14ac:dyDescent="0.2">
      <c r="B116" s="85" t="str">
        <f t="shared" si="12"/>
        <v>H_49</v>
      </c>
      <c r="C116" s="68" t="s">
        <v>715</v>
      </c>
      <c r="D116" s="69" t="str">
        <f t="shared" ca="1" si="18"/>
        <v>Communauté française</v>
      </c>
      <c r="E116" s="70">
        <f t="shared" si="19"/>
        <v>1047</v>
      </c>
      <c r="F116" s="70">
        <f t="shared" si="19"/>
        <v>0</v>
      </c>
      <c r="G116" s="70">
        <f t="shared" si="19"/>
        <v>0</v>
      </c>
      <c r="H116" s="70">
        <f t="shared" si="19"/>
        <v>0</v>
      </c>
      <c r="I116" s="70">
        <f t="shared" si="19"/>
        <v>4260950.2069599992</v>
      </c>
      <c r="J116" s="70">
        <f t="shared" si="19"/>
        <v>160.93223999999998</v>
      </c>
      <c r="K116" s="70">
        <f t="shared" si="19"/>
        <v>149010</v>
      </c>
      <c r="L116" s="70">
        <f t="shared" si="19"/>
        <v>0</v>
      </c>
      <c r="M116" s="70">
        <f t="shared" si="19"/>
        <v>1189</v>
      </c>
      <c r="N116" s="70">
        <f t="shared" ca="1" si="14"/>
        <v>4412357.1391999992</v>
      </c>
    </row>
    <row r="117" spans="1:14" x14ac:dyDescent="0.2">
      <c r="B117" s="85" t="str">
        <f t="shared" si="12"/>
        <v>H_49</v>
      </c>
      <c r="C117" s="68" t="s">
        <v>716</v>
      </c>
      <c r="D117" s="69" t="str">
        <f t="shared" ca="1" si="18"/>
        <v>Communauté flamande</v>
      </c>
      <c r="E117" s="70">
        <f t="shared" ref="E117:M125" si="20">_xlfn.IFNA(IF(LEN($C117)&gt;=4,VLOOKUP(E$6&amp;"-"&amp;$C117,rngDataP3aINC,rngVLK3aINC,FALSE),SUMIF($B:$B,"H_"&amp;$C117,E:E)),0)</f>
        <v>24343</v>
      </c>
      <c r="F117" s="70">
        <f t="shared" si="20"/>
        <v>324</v>
      </c>
      <c r="G117" s="70">
        <f t="shared" si="20"/>
        <v>676.23454000000004</v>
      </c>
      <c r="H117" s="70">
        <f t="shared" si="20"/>
        <v>0</v>
      </c>
      <c r="I117" s="70">
        <f t="shared" si="20"/>
        <v>87.9671728</v>
      </c>
      <c r="J117" s="70">
        <f t="shared" si="20"/>
        <v>4.2857799999999999</v>
      </c>
      <c r="K117" s="70">
        <f t="shared" si="20"/>
        <v>0</v>
      </c>
      <c r="L117" s="70">
        <f t="shared" si="20"/>
        <v>71808.498319999999</v>
      </c>
      <c r="M117" s="70">
        <f t="shared" si="20"/>
        <v>0</v>
      </c>
      <c r="N117" s="70">
        <f t="shared" ca="1" si="14"/>
        <v>97243.985812800005</v>
      </c>
    </row>
    <row r="118" spans="1:14" x14ac:dyDescent="0.2">
      <c r="B118" s="85" t="str">
        <f t="shared" si="12"/>
        <v>H_49</v>
      </c>
      <c r="C118" s="68" t="s">
        <v>717</v>
      </c>
      <c r="D118" s="69" t="str">
        <f t="shared" ca="1" si="18"/>
        <v>Communauté germanophone</v>
      </c>
      <c r="E118" s="70">
        <f t="shared" si="20"/>
        <v>26</v>
      </c>
      <c r="F118" s="70">
        <f t="shared" si="20"/>
        <v>0</v>
      </c>
      <c r="G118" s="70">
        <f t="shared" si="20"/>
        <v>0</v>
      </c>
      <c r="H118" s="70">
        <f t="shared" si="20"/>
        <v>35</v>
      </c>
      <c r="I118" s="70">
        <f t="shared" si="20"/>
        <v>582.41019999999992</v>
      </c>
      <c r="J118" s="70">
        <f t="shared" si="20"/>
        <v>0</v>
      </c>
      <c r="K118" s="70">
        <f t="shared" si="20"/>
        <v>0</v>
      </c>
      <c r="L118" s="70">
        <f t="shared" si="20"/>
        <v>0</v>
      </c>
      <c r="M118" s="70">
        <f t="shared" si="20"/>
        <v>0</v>
      </c>
      <c r="N118" s="70">
        <f t="shared" ca="1" si="14"/>
        <v>643.41019999999992</v>
      </c>
    </row>
    <row r="119" spans="1:14" hidden="1" x14ac:dyDescent="0.2">
      <c r="B119" s="85" t="str">
        <f t="shared" si="12"/>
        <v>H_49</v>
      </c>
      <c r="C119" s="68" t="s">
        <v>973</v>
      </c>
      <c r="D119" s="69" t="str">
        <f t="shared" ca="1" si="18"/>
        <v>Transferts de revenus des régions</v>
      </c>
      <c r="E119" s="70">
        <f t="shared" si="20"/>
        <v>0</v>
      </c>
      <c r="F119" s="70">
        <f t="shared" si="20"/>
        <v>0</v>
      </c>
      <c r="G119" s="70">
        <f t="shared" si="20"/>
        <v>0</v>
      </c>
      <c r="H119" s="70">
        <f t="shared" si="20"/>
        <v>0</v>
      </c>
      <c r="I119" s="70">
        <f t="shared" si="20"/>
        <v>0</v>
      </c>
      <c r="J119" s="70">
        <f t="shared" si="20"/>
        <v>0</v>
      </c>
      <c r="K119" s="70">
        <f t="shared" si="20"/>
        <v>0</v>
      </c>
      <c r="L119" s="70">
        <f t="shared" si="20"/>
        <v>0</v>
      </c>
      <c r="M119" s="70">
        <f t="shared" si="20"/>
        <v>0</v>
      </c>
      <c r="N119" s="70">
        <f t="shared" ca="1" si="14"/>
        <v>0</v>
      </c>
    </row>
    <row r="120" spans="1:14" x14ac:dyDescent="0.2">
      <c r="B120" s="85" t="str">
        <f t="shared" si="12"/>
        <v>H_49</v>
      </c>
      <c r="C120" s="68" t="s">
        <v>718</v>
      </c>
      <c r="D120" s="69" t="str">
        <f t="shared" ca="1" si="18"/>
        <v>Région wallonne</v>
      </c>
      <c r="E120" s="70">
        <f t="shared" si="20"/>
        <v>4307</v>
      </c>
      <c r="F120" s="70">
        <f t="shared" si="20"/>
        <v>11.51843</v>
      </c>
      <c r="G120" s="70">
        <f t="shared" si="20"/>
        <v>192245.70681960002</v>
      </c>
      <c r="H120" s="70">
        <f t="shared" si="20"/>
        <v>74644.056150000004</v>
      </c>
      <c r="I120" s="70">
        <f t="shared" si="20"/>
        <v>0</v>
      </c>
      <c r="J120" s="70">
        <f t="shared" si="20"/>
        <v>3125.1649699999998</v>
      </c>
      <c r="K120" s="70">
        <f t="shared" si="20"/>
        <v>0</v>
      </c>
      <c r="L120" s="70">
        <f t="shared" si="20"/>
        <v>0</v>
      </c>
      <c r="M120" s="70">
        <f t="shared" si="20"/>
        <v>0</v>
      </c>
      <c r="N120" s="70">
        <f t="shared" ca="1" si="14"/>
        <v>274333.44636960002</v>
      </c>
    </row>
    <row r="121" spans="1:14" x14ac:dyDescent="0.2">
      <c r="B121" s="85" t="str">
        <f t="shared" si="12"/>
        <v>H_49</v>
      </c>
      <c r="C121" s="68" t="s">
        <v>719</v>
      </c>
      <c r="D121" s="69" t="str">
        <f t="shared" ca="1" si="18"/>
        <v>Région de Bruxelles-Capitale</v>
      </c>
      <c r="E121" s="70">
        <f t="shared" si="20"/>
        <v>1423</v>
      </c>
      <c r="F121" s="70">
        <f t="shared" si="20"/>
        <v>9047</v>
      </c>
      <c r="G121" s="70">
        <f t="shared" si="20"/>
        <v>14838.046270000001</v>
      </c>
      <c r="H121" s="70">
        <f t="shared" si="20"/>
        <v>0</v>
      </c>
      <c r="I121" s="70">
        <f t="shared" si="20"/>
        <v>0</v>
      </c>
      <c r="J121" s="70">
        <f t="shared" si="20"/>
        <v>0</v>
      </c>
      <c r="K121" s="70">
        <f t="shared" si="20"/>
        <v>307512</v>
      </c>
      <c r="L121" s="70">
        <f t="shared" si="20"/>
        <v>79239.089989999993</v>
      </c>
      <c r="M121" s="70">
        <f t="shared" si="20"/>
        <v>377807</v>
      </c>
      <c r="N121" s="70">
        <f t="shared" ca="1" si="14"/>
        <v>789866.13626000006</v>
      </c>
    </row>
    <row r="122" spans="1:14" x14ac:dyDescent="0.2">
      <c r="B122" s="85" t="str">
        <f t="shared" si="12"/>
        <v>H_49</v>
      </c>
      <c r="C122" s="68" t="s">
        <v>720</v>
      </c>
      <c r="D122" s="69" t="str">
        <f t="shared" ca="1" si="18"/>
        <v>Pouvoir fédéral</v>
      </c>
      <c r="E122" s="70">
        <f t="shared" si="20"/>
        <v>0</v>
      </c>
      <c r="F122" s="70">
        <f t="shared" si="20"/>
        <v>27130498.411139995</v>
      </c>
      <c r="G122" s="70">
        <f t="shared" si="20"/>
        <v>14465053.332155898</v>
      </c>
      <c r="H122" s="70">
        <f t="shared" si="20"/>
        <v>266806.43965000001</v>
      </c>
      <c r="I122" s="70">
        <f t="shared" si="20"/>
        <v>5457550.9243999999</v>
      </c>
      <c r="J122" s="70">
        <f t="shared" si="20"/>
        <v>1529605.1208899999</v>
      </c>
      <c r="K122" s="70">
        <f t="shared" si="20"/>
        <v>74332</v>
      </c>
      <c r="L122" s="70">
        <f t="shared" si="20"/>
        <v>18365.351999999999</v>
      </c>
      <c r="M122" s="70">
        <f t="shared" si="20"/>
        <v>1250650</v>
      </c>
      <c r="N122" s="70">
        <f t="shared" ca="1" si="14"/>
        <v>50192861.580235891</v>
      </c>
    </row>
    <row r="123" spans="1:14" hidden="1" x14ac:dyDescent="0.2">
      <c r="B123" s="85" t="str">
        <f t="shared" si="12"/>
        <v>H_49</v>
      </c>
      <c r="C123" s="68" t="s">
        <v>974</v>
      </c>
      <c r="D123" s="69" t="str">
        <f t="shared" ca="1" si="18"/>
        <v>Du pouvoir fédéral : dotations</v>
      </c>
      <c r="E123" s="70">
        <f t="shared" si="20"/>
        <v>0</v>
      </c>
      <c r="F123" s="70">
        <f t="shared" si="20"/>
        <v>0</v>
      </c>
      <c r="G123" s="70">
        <f t="shared" si="20"/>
        <v>0</v>
      </c>
      <c r="H123" s="70">
        <f t="shared" si="20"/>
        <v>0</v>
      </c>
      <c r="I123" s="70">
        <f t="shared" si="20"/>
        <v>0</v>
      </c>
      <c r="J123" s="70">
        <f t="shared" si="20"/>
        <v>0</v>
      </c>
      <c r="K123" s="70">
        <f t="shared" si="20"/>
        <v>0</v>
      </c>
      <c r="L123" s="70">
        <f t="shared" si="20"/>
        <v>0</v>
      </c>
      <c r="M123" s="70">
        <f t="shared" si="20"/>
        <v>0</v>
      </c>
      <c r="N123" s="70">
        <f t="shared" ca="1" si="14"/>
        <v>0</v>
      </c>
    </row>
    <row r="124" spans="1:14" hidden="1" x14ac:dyDescent="0.2">
      <c r="B124" s="85" t="str">
        <f t="shared" si="12"/>
        <v>H_49</v>
      </c>
      <c r="C124" s="68" t="s">
        <v>975</v>
      </c>
      <c r="D124" s="69" t="str">
        <f t="shared" ca="1" si="18"/>
        <v>Du pouvoir fédéral : parties attribuées d'impôts et de perceptions</v>
      </c>
      <c r="E124" s="70">
        <f t="shared" si="20"/>
        <v>0</v>
      </c>
      <c r="F124" s="70">
        <f t="shared" si="20"/>
        <v>0</v>
      </c>
      <c r="G124" s="70">
        <f t="shared" si="20"/>
        <v>0</v>
      </c>
      <c r="H124" s="70">
        <f t="shared" si="20"/>
        <v>0</v>
      </c>
      <c r="I124" s="70">
        <f t="shared" si="20"/>
        <v>0</v>
      </c>
      <c r="J124" s="70">
        <f t="shared" si="20"/>
        <v>0</v>
      </c>
      <c r="K124" s="70">
        <f t="shared" si="20"/>
        <v>0</v>
      </c>
      <c r="L124" s="70">
        <f t="shared" si="20"/>
        <v>0</v>
      </c>
      <c r="M124" s="70">
        <f t="shared" si="20"/>
        <v>0</v>
      </c>
      <c r="N124" s="70">
        <f t="shared" ca="1" si="14"/>
        <v>0</v>
      </c>
    </row>
    <row r="125" spans="1:14" hidden="1" x14ac:dyDescent="0.2">
      <c r="B125" s="85" t="str">
        <f t="shared" si="12"/>
        <v>H_49</v>
      </c>
      <c r="C125" s="68" t="s">
        <v>976</v>
      </c>
      <c r="D125" s="69" t="str">
        <f t="shared" ca="1" si="18"/>
        <v>Autres tranferts de revenus du pouvoir fédéral</v>
      </c>
      <c r="E125" s="70">
        <f t="shared" si="20"/>
        <v>0</v>
      </c>
      <c r="F125" s="70">
        <f t="shared" si="20"/>
        <v>0</v>
      </c>
      <c r="G125" s="70">
        <f t="shared" si="20"/>
        <v>0</v>
      </c>
      <c r="H125" s="70">
        <f t="shared" si="20"/>
        <v>0</v>
      </c>
      <c r="I125" s="70">
        <f t="shared" si="20"/>
        <v>0</v>
      </c>
      <c r="J125" s="70">
        <f t="shared" si="20"/>
        <v>0</v>
      </c>
      <c r="K125" s="70">
        <f t="shared" si="20"/>
        <v>0</v>
      </c>
      <c r="L125" s="70">
        <f t="shared" si="20"/>
        <v>0</v>
      </c>
      <c r="M125" s="70">
        <f t="shared" si="20"/>
        <v>0</v>
      </c>
      <c r="N125" s="70">
        <f t="shared" ca="1" si="14"/>
        <v>0</v>
      </c>
    </row>
    <row r="126" spans="1:14" x14ac:dyDescent="0.2">
      <c r="B126" s="85" t="str">
        <f t="shared" si="12"/>
        <v>H_49</v>
      </c>
      <c r="C126" s="68" t="s">
        <v>721</v>
      </c>
      <c r="D126" s="69" t="str">
        <f t="shared" ca="1" si="18"/>
        <v>Unités interrégionales</v>
      </c>
      <c r="E126" s="70">
        <f t="shared" ref="E126:M126" si="21">_xlfn.IFNA(IF(LEN($C126)&gt;=4,VLOOKUP(E$6&amp;"-"&amp;$C126,rngDataP3aINC,rngVLK3aEXP,FALSE),SUMIF($B:$B,"H_"&amp;$C126,E:E)),0)</f>
        <v>0</v>
      </c>
      <c r="F126" s="70">
        <f t="shared" si="21"/>
        <v>0</v>
      </c>
      <c r="G126" s="70">
        <f t="shared" si="21"/>
        <v>0</v>
      </c>
      <c r="H126" s="70">
        <f t="shared" si="21"/>
        <v>0</v>
      </c>
      <c r="I126" s="70">
        <f t="shared" si="21"/>
        <v>278323.85801999999</v>
      </c>
      <c r="J126" s="70">
        <f t="shared" si="21"/>
        <v>0</v>
      </c>
      <c r="K126" s="70">
        <f t="shared" si="21"/>
        <v>1179</v>
      </c>
      <c r="L126" s="70">
        <f t="shared" si="21"/>
        <v>0</v>
      </c>
      <c r="M126" s="70">
        <f t="shared" si="21"/>
        <v>0</v>
      </c>
      <c r="N126" s="70">
        <f t="shared" ca="1" si="14"/>
        <v>279502.85801999999</v>
      </c>
    </row>
    <row r="127" spans="1:14" s="78" customFormat="1" x14ac:dyDescent="0.2">
      <c r="A127" s="33"/>
      <c r="B127" s="76" t="str">
        <f t="shared" si="12"/>
        <v/>
      </c>
      <c r="C127" s="93"/>
      <c r="D127" s="62" t="str">
        <f ca="1">UPPER(VLOOKUP("d-017",rngTranslations,2,FALSE))&amp;" "&amp;VLOOKUP("d-015",rngTranslations,2,FALSE)</f>
        <v>TOTAL DES RECETTES COURANTES (groupes 1-4)</v>
      </c>
      <c r="E127" s="63">
        <f t="shared" ref="E127:M127" si="22">SUMIF($B:$B,"H_4",E:E)+SUMIF($B:$B,"H_3",E:E)+SUMIF($B:$B,"H_2",E:E)+SUMIF($B:$B,"H_1",E:E)</f>
        <v>120050174</v>
      </c>
      <c r="F127" s="63">
        <f t="shared" si="22"/>
        <v>45881871.052689135</v>
      </c>
      <c r="G127" s="63">
        <f t="shared" si="22"/>
        <v>15756543.890506798</v>
      </c>
      <c r="H127" s="63">
        <f t="shared" si="22"/>
        <v>400944.85790000006</v>
      </c>
      <c r="I127" s="63">
        <f t="shared" si="22"/>
        <v>13261048.6252243</v>
      </c>
      <c r="J127" s="63">
        <f t="shared" si="22"/>
        <v>4357356.0410500001</v>
      </c>
      <c r="K127" s="63">
        <f t="shared" si="22"/>
        <v>600931</v>
      </c>
      <c r="L127" s="63">
        <f t="shared" si="22"/>
        <v>172202.62708999999</v>
      </c>
      <c r="M127" s="63">
        <f t="shared" si="22"/>
        <v>2965515</v>
      </c>
      <c r="N127" s="63">
        <f ca="1">IF(D127&lt;&gt;"",SUM($E127:$M127),"")</f>
        <v>203446587.09446022</v>
      </c>
    </row>
    <row r="128" spans="1:14" x14ac:dyDescent="0.2">
      <c r="B128" s="76" t="str">
        <f t="shared" si="12"/>
        <v/>
      </c>
      <c r="C128" s="68"/>
      <c r="D128" s="69"/>
      <c r="E128" s="70"/>
      <c r="F128" s="70"/>
      <c r="G128" s="70"/>
      <c r="H128" s="70"/>
      <c r="I128" s="70"/>
      <c r="J128" s="70"/>
      <c r="K128" s="70"/>
      <c r="L128" s="70"/>
      <c r="M128" s="70"/>
      <c r="N128" s="70" t="str">
        <f>IF(D128&lt;&gt;"",SUM($E128:$M128),"")</f>
        <v/>
      </c>
    </row>
    <row r="129" spans="1:14" s="78" customFormat="1" x14ac:dyDescent="0.2">
      <c r="A129" s="33"/>
      <c r="B129" s="76" t="str">
        <f t="shared" si="12"/>
        <v>H_</v>
      </c>
      <c r="C129" s="61">
        <v>5</v>
      </c>
      <c r="D129" s="62" t="str">
        <f t="shared" ref="D129:D160" ca="1" si="23">IF(LEN($C129)&gt;=2,VLOOKUP("CE-"&amp;$C129,rngTranslationsCE,2,FALSE),IF(LEN($C129)=1,VLOOKUP("CE-"&amp;$C129&amp;$D$6,rngTranslationsCE,2,FALSE),""))</f>
        <v xml:space="preserve">TRANSFERTS EN CAPITAL EN PROVENANCE D'AUTRES SECTEURS </v>
      </c>
      <c r="E129" s="63">
        <f t="shared" ref="E129:M138" si="24">_xlfn.IFNA(IF(LEN($C129)&gt;=4,VLOOKUP(E$6&amp;"-"&amp;$C129,rngDataP3aINC,rngVLK3aINC,FALSE),SUMIF($B:$B,"H_"&amp;$C129,E:E)),0)</f>
        <v>580678</v>
      </c>
      <c r="F129" s="63">
        <f t="shared" si="24"/>
        <v>1783527.0862099999</v>
      </c>
      <c r="G129" s="63">
        <f t="shared" si="24"/>
        <v>223.99915000000001</v>
      </c>
      <c r="H129" s="63">
        <f t="shared" si="24"/>
        <v>109.89399</v>
      </c>
      <c r="I129" s="63">
        <f t="shared" si="24"/>
        <v>878690.80852999992</v>
      </c>
      <c r="J129" s="63">
        <f t="shared" si="24"/>
        <v>589284.74661000003</v>
      </c>
      <c r="K129" s="63">
        <f t="shared" si="24"/>
        <v>0</v>
      </c>
      <c r="L129" s="63">
        <f t="shared" si="24"/>
        <v>145</v>
      </c>
      <c r="M129" s="63">
        <f t="shared" si="24"/>
        <v>0</v>
      </c>
      <c r="N129" s="63">
        <f t="shared" ca="1" si="14"/>
        <v>3832659.5344899995</v>
      </c>
    </row>
    <row r="130" spans="1:14" x14ac:dyDescent="0.2">
      <c r="B130" s="76" t="str">
        <f t="shared" si="12"/>
        <v>H_5</v>
      </c>
      <c r="C130" s="64" t="s">
        <v>3442</v>
      </c>
      <c r="D130" s="88" t="str">
        <f t="shared" ca="1" si="23"/>
        <v>Impôts en capital</v>
      </c>
      <c r="E130" s="66">
        <f t="shared" si="24"/>
        <v>380216</v>
      </c>
      <c r="F130" s="66">
        <f t="shared" si="24"/>
        <v>1593181.35167</v>
      </c>
      <c r="G130" s="66">
        <f t="shared" si="24"/>
        <v>4.03</v>
      </c>
      <c r="H130" s="66">
        <f t="shared" si="24"/>
        <v>0</v>
      </c>
      <c r="I130" s="66">
        <f t="shared" si="24"/>
        <v>853267.00694999995</v>
      </c>
      <c r="J130" s="66">
        <f t="shared" si="24"/>
        <v>557729.32332000008</v>
      </c>
      <c r="K130" s="66">
        <f t="shared" si="24"/>
        <v>0</v>
      </c>
      <c r="L130" s="66">
        <f t="shared" si="24"/>
        <v>0</v>
      </c>
      <c r="M130" s="66">
        <f t="shared" si="24"/>
        <v>0</v>
      </c>
      <c r="N130" s="66">
        <f t="shared" ca="1" si="14"/>
        <v>3384397.7119399998</v>
      </c>
    </row>
    <row r="131" spans="1:14" x14ac:dyDescent="0.2">
      <c r="B131" s="85" t="str">
        <f t="shared" si="12"/>
        <v>H_56</v>
      </c>
      <c r="C131" s="68" t="s">
        <v>724</v>
      </c>
      <c r="D131" s="69" t="str">
        <f t="shared" ca="1" si="23"/>
        <v>Des entreprises</v>
      </c>
      <c r="E131" s="70">
        <f t="shared" si="24"/>
        <v>0</v>
      </c>
      <c r="F131" s="70">
        <f t="shared" si="24"/>
        <v>26346.053190000002</v>
      </c>
      <c r="G131" s="70">
        <f t="shared" si="24"/>
        <v>0</v>
      </c>
      <c r="H131" s="70">
        <f t="shared" si="24"/>
        <v>0</v>
      </c>
      <c r="I131" s="70">
        <f t="shared" si="24"/>
        <v>0</v>
      </c>
      <c r="J131" s="70">
        <f t="shared" si="24"/>
        <v>0</v>
      </c>
      <c r="K131" s="70">
        <f t="shared" si="24"/>
        <v>0</v>
      </c>
      <c r="L131" s="70">
        <f t="shared" si="24"/>
        <v>0</v>
      </c>
      <c r="M131" s="70">
        <f t="shared" si="24"/>
        <v>0</v>
      </c>
      <c r="N131" s="70">
        <f t="shared" ca="1" si="14"/>
        <v>26346.053190000002</v>
      </c>
    </row>
    <row r="132" spans="1:14" x14ac:dyDescent="0.2">
      <c r="B132" s="85" t="str">
        <f t="shared" si="12"/>
        <v>H_56</v>
      </c>
      <c r="C132" s="68" t="s">
        <v>725</v>
      </c>
      <c r="D132" s="69" t="str">
        <f t="shared" ca="1" si="23"/>
        <v>Des institutions de crédit</v>
      </c>
      <c r="E132" s="70">
        <f t="shared" si="24"/>
        <v>0</v>
      </c>
      <c r="F132" s="70">
        <f t="shared" si="24"/>
        <v>111</v>
      </c>
      <c r="G132" s="70">
        <f t="shared" si="24"/>
        <v>0</v>
      </c>
      <c r="H132" s="70">
        <f t="shared" si="24"/>
        <v>0</v>
      </c>
      <c r="I132" s="70">
        <f t="shared" si="24"/>
        <v>0</v>
      </c>
      <c r="J132" s="70">
        <f t="shared" si="24"/>
        <v>0</v>
      </c>
      <c r="K132" s="70">
        <f t="shared" si="24"/>
        <v>0</v>
      </c>
      <c r="L132" s="70">
        <f t="shared" si="24"/>
        <v>0</v>
      </c>
      <c r="M132" s="70">
        <f t="shared" si="24"/>
        <v>0</v>
      </c>
      <c r="N132" s="70">
        <f t="shared" ca="1" si="14"/>
        <v>111</v>
      </c>
    </row>
    <row r="133" spans="1:14" x14ac:dyDescent="0.2">
      <c r="B133" s="85" t="str">
        <f t="shared" si="12"/>
        <v>H_56</v>
      </c>
      <c r="C133" s="68" t="s">
        <v>726</v>
      </c>
      <c r="D133" s="69" t="str">
        <f t="shared" ca="1" si="23"/>
        <v>Des sociétés d'assurance</v>
      </c>
      <c r="E133" s="70">
        <f t="shared" si="24"/>
        <v>0</v>
      </c>
      <c r="F133" s="70">
        <f t="shared" si="24"/>
        <v>0</v>
      </c>
      <c r="G133" s="70">
        <f t="shared" si="24"/>
        <v>0</v>
      </c>
      <c r="H133" s="70">
        <f t="shared" si="24"/>
        <v>0</v>
      </c>
      <c r="I133" s="70">
        <f t="shared" si="24"/>
        <v>0</v>
      </c>
      <c r="J133" s="70">
        <f t="shared" si="24"/>
        <v>0</v>
      </c>
      <c r="K133" s="70">
        <f t="shared" si="24"/>
        <v>0</v>
      </c>
      <c r="L133" s="70">
        <f t="shared" si="24"/>
        <v>0</v>
      </c>
      <c r="M133" s="70">
        <f t="shared" si="24"/>
        <v>0</v>
      </c>
      <c r="N133" s="70">
        <f t="shared" ca="1" si="14"/>
        <v>0</v>
      </c>
    </row>
    <row r="134" spans="1:14" x14ac:dyDescent="0.2">
      <c r="B134" s="85" t="str">
        <f t="shared" si="12"/>
        <v>H_56</v>
      </c>
      <c r="C134" s="68" t="s">
        <v>727</v>
      </c>
      <c r="D134" s="69" t="str">
        <f t="shared" ca="1" si="23"/>
        <v>Des ASBL au service des ménages</v>
      </c>
      <c r="E134" s="70">
        <f t="shared" si="24"/>
        <v>0</v>
      </c>
      <c r="F134" s="70">
        <f t="shared" si="24"/>
        <v>0</v>
      </c>
      <c r="G134" s="70">
        <f t="shared" si="24"/>
        <v>0</v>
      </c>
      <c r="H134" s="70">
        <f t="shared" si="24"/>
        <v>0</v>
      </c>
      <c r="I134" s="70">
        <f t="shared" si="24"/>
        <v>0</v>
      </c>
      <c r="J134" s="70">
        <f t="shared" si="24"/>
        <v>0</v>
      </c>
      <c r="K134" s="70">
        <f t="shared" si="24"/>
        <v>0</v>
      </c>
      <c r="L134" s="70">
        <f t="shared" si="24"/>
        <v>0</v>
      </c>
      <c r="M134" s="70">
        <f t="shared" si="24"/>
        <v>0</v>
      </c>
      <c r="N134" s="70">
        <f t="shared" ca="1" si="14"/>
        <v>0</v>
      </c>
    </row>
    <row r="135" spans="1:14" x14ac:dyDescent="0.2">
      <c r="B135" s="85" t="str">
        <f t="shared" si="12"/>
        <v>H_56</v>
      </c>
      <c r="C135" s="68" t="s">
        <v>728</v>
      </c>
      <c r="D135" s="69" t="str">
        <f t="shared" ca="1" si="23"/>
        <v>Des ménages</v>
      </c>
      <c r="E135" s="70">
        <f t="shared" si="24"/>
        <v>380216</v>
      </c>
      <c r="F135" s="70">
        <f t="shared" si="24"/>
        <v>1566724.2984800001</v>
      </c>
      <c r="G135" s="70">
        <f t="shared" si="24"/>
        <v>4.03</v>
      </c>
      <c r="H135" s="70">
        <f t="shared" si="24"/>
        <v>0</v>
      </c>
      <c r="I135" s="70">
        <f t="shared" si="24"/>
        <v>853267.00694999995</v>
      </c>
      <c r="J135" s="70">
        <f t="shared" si="24"/>
        <v>557729.32332000008</v>
      </c>
      <c r="K135" s="70">
        <f t="shared" si="24"/>
        <v>0</v>
      </c>
      <c r="L135" s="70">
        <f t="shared" si="24"/>
        <v>0</v>
      </c>
      <c r="M135" s="70">
        <f t="shared" si="24"/>
        <v>0</v>
      </c>
      <c r="N135" s="70">
        <f t="shared" ca="1" si="14"/>
        <v>3357940.6587499999</v>
      </c>
    </row>
    <row r="136" spans="1:14" ht="19.2" x14ac:dyDescent="0.2">
      <c r="B136" s="76" t="str">
        <f t="shared" ref="B136:B199" si="25">IF(LEN(C136)&gt;=4,"H_"&amp;LEFT(C136,2),IF(LEN(C136)=2,"H_"&amp;LEFT(C136,1),IF(LEN(C136)=1,"H_","")))</f>
        <v>H_5</v>
      </c>
      <c r="C136" s="64" t="s">
        <v>3418</v>
      </c>
      <c r="D136" s="88" t="str">
        <f t="shared" ca="1" si="23"/>
        <v>Transferts en capital des entreprises et institutions financières (à l'exclusion des impôts en capital)</v>
      </c>
      <c r="E136" s="66">
        <f t="shared" si="24"/>
        <v>3553</v>
      </c>
      <c r="F136" s="66">
        <f t="shared" si="24"/>
        <v>55115.236449999997</v>
      </c>
      <c r="G136" s="66">
        <f t="shared" si="24"/>
        <v>0</v>
      </c>
      <c r="H136" s="66">
        <f t="shared" si="24"/>
        <v>0</v>
      </c>
      <c r="I136" s="66">
        <f t="shared" si="24"/>
        <v>0</v>
      </c>
      <c r="J136" s="66">
        <f t="shared" si="24"/>
        <v>0</v>
      </c>
      <c r="K136" s="66">
        <f t="shared" si="24"/>
        <v>0</v>
      </c>
      <c r="L136" s="66">
        <f t="shared" si="24"/>
        <v>0</v>
      </c>
      <c r="M136" s="66">
        <f t="shared" si="24"/>
        <v>0</v>
      </c>
      <c r="N136" s="66">
        <f t="shared" ref="N136:N199" ca="1" si="26">IF(D136&lt;&gt;"",SUM($E136:$M136),"")</f>
        <v>58668.236449999997</v>
      </c>
    </row>
    <row r="137" spans="1:14" x14ac:dyDescent="0.2">
      <c r="B137" s="85" t="str">
        <f t="shared" si="25"/>
        <v>H_57</v>
      </c>
      <c r="C137" s="68" t="s">
        <v>978</v>
      </c>
      <c r="D137" s="69" t="str">
        <f t="shared" ca="1" si="23"/>
        <v>Non utilisé</v>
      </c>
      <c r="E137" s="70">
        <f t="shared" si="24"/>
        <v>0</v>
      </c>
      <c r="F137" s="70">
        <f t="shared" si="24"/>
        <v>0</v>
      </c>
      <c r="G137" s="70">
        <f t="shared" si="24"/>
        <v>0</v>
      </c>
      <c r="H137" s="70">
        <f t="shared" si="24"/>
        <v>0</v>
      </c>
      <c r="I137" s="70">
        <f t="shared" si="24"/>
        <v>0</v>
      </c>
      <c r="J137" s="70">
        <f t="shared" si="24"/>
        <v>0</v>
      </c>
      <c r="K137" s="70">
        <f t="shared" si="24"/>
        <v>0</v>
      </c>
      <c r="L137" s="70">
        <f t="shared" si="24"/>
        <v>0</v>
      </c>
      <c r="M137" s="70">
        <f t="shared" si="24"/>
        <v>0</v>
      </c>
      <c r="N137" s="70">
        <f t="shared" ca="1" si="26"/>
        <v>0</v>
      </c>
    </row>
    <row r="138" spans="1:14" x14ac:dyDescent="0.2">
      <c r="B138" s="85" t="str">
        <f t="shared" si="25"/>
        <v>H_57</v>
      </c>
      <c r="C138" s="68" t="s">
        <v>730</v>
      </c>
      <c r="D138" s="69" t="str">
        <f t="shared" ca="1" si="23"/>
        <v>Autres transferts en capital des entreprises</v>
      </c>
      <c r="E138" s="70">
        <f t="shared" si="24"/>
        <v>3553</v>
      </c>
      <c r="F138" s="70">
        <f t="shared" si="24"/>
        <v>40778.67209</v>
      </c>
      <c r="G138" s="70">
        <f t="shared" si="24"/>
        <v>0</v>
      </c>
      <c r="H138" s="70">
        <f t="shared" si="24"/>
        <v>0</v>
      </c>
      <c r="I138" s="70">
        <f t="shared" si="24"/>
        <v>0</v>
      </c>
      <c r="J138" s="70">
        <f t="shared" si="24"/>
        <v>0</v>
      </c>
      <c r="K138" s="70">
        <f t="shared" si="24"/>
        <v>0</v>
      </c>
      <c r="L138" s="70">
        <f t="shared" si="24"/>
        <v>0</v>
      </c>
      <c r="M138" s="70">
        <f t="shared" si="24"/>
        <v>0</v>
      </c>
      <c r="N138" s="70">
        <f t="shared" ca="1" si="26"/>
        <v>44331.67209</v>
      </c>
    </row>
    <row r="139" spans="1:14" x14ac:dyDescent="0.2">
      <c r="B139" s="85" t="str">
        <f t="shared" si="25"/>
        <v>H_57</v>
      </c>
      <c r="C139" s="68" t="s">
        <v>731</v>
      </c>
      <c r="D139" s="69" t="str">
        <f t="shared" ca="1" si="23"/>
        <v>Autres transferts en capital des institutions de crédit</v>
      </c>
      <c r="E139" s="70">
        <f t="shared" ref="E139:M148" si="27">_xlfn.IFNA(IF(LEN($C139)&gt;=4,VLOOKUP(E$6&amp;"-"&amp;$C139,rngDataP3aINC,rngVLK3aINC,FALSE),SUMIF($B:$B,"H_"&amp;$C139,E:E)),0)</f>
        <v>0</v>
      </c>
      <c r="F139" s="70">
        <f t="shared" si="27"/>
        <v>14336.56436</v>
      </c>
      <c r="G139" s="70">
        <f t="shared" si="27"/>
        <v>0</v>
      </c>
      <c r="H139" s="70">
        <f t="shared" si="27"/>
        <v>0</v>
      </c>
      <c r="I139" s="70">
        <f t="shared" si="27"/>
        <v>0</v>
      </c>
      <c r="J139" s="70">
        <f t="shared" si="27"/>
        <v>0</v>
      </c>
      <c r="K139" s="70">
        <f t="shared" si="27"/>
        <v>0</v>
      </c>
      <c r="L139" s="70">
        <f t="shared" si="27"/>
        <v>0</v>
      </c>
      <c r="M139" s="70">
        <f t="shared" si="27"/>
        <v>0</v>
      </c>
      <c r="N139" s="70">
        <f t="shared" ca="1" si="26"/>
        <v>14336.56436</v>
      </c>
    </row>
    <row r="140" spans="1:14" x14ac:dyDescent="0.2">
      <c r="B140" s="85" t="str">
        <f t="shared" si="25"/>
        <v>H_57</v>
      </c>
      <c r="C140" s="68" t="s">
        <v>732</v>
      </c>
      <c r="D140" s="69" t="str">
        <f t="shared" ca="1" si="23"/>
        <v>Autres transferts en capital des sociétés d'assurance</v>
      </c>
      <c r="E140" s="70">
        <f t="shared" si="27"/>
        <v>0</v>
      </c>
      <c r="F140" s="70">
        <f t="shared" si="27"/>
        <v>0</v>
      </c>
      <c r="G140" s="70">
        <f t="shared" si="27"/>
        <v>0</v>
      </c>
      <c r="H140" s="70">
        <f t="shared" si="27"/>
        <v>0</v>
      </c>
      <c r="I140" s="70">
        <f t="shared" si="27"/>
        <v>0</v>
      </c>
      <c r="J140" s="70">
        <f t="shared" si="27"/>
        <v>0</v>
      </c>
      <c r="K140" s="70">
        <f t="shared" si="27"/>
        <v>0</v>
      </c>
      <c r="L140" s="70">
        <f t="shared" si="27"/>
        <v>0</v>
      </c>
      <c r="M140" s="70">
        <f t="shared" si="27"/>
        <v>0</v>
      </c>
      <c r="N140" s="70">
        <f t="shared" ca="1" si="26"/>
        <v>0</v>
      </c>
    </row>
    <row r="141" spans="1:14" ht="19.2" x14ac:dyDescent="0.2">
      <c r="B141" s="76" t="str">
        <f t="shared" si="25"/>
        <v>H_5</v>
      </c>
      <c r="C141" s="64" t="s">
        <v>3419</v>
      </c>
      <c r="D141" s="88" t="str">
        <f t="shared" ca="1" si="23"/>
        <v>Transferts en capital des ASBL au service des ménages et des ménages (à l'exclusion des impôts en capital)</v>
      </c>
      <c r="E141" s="66">
        <f t="shared" si="27"/>
        <v>57107</v>
      </c>
      <c r="F141" s="66">
        <f t="shared" si="27"/>
        <v>225</v>
      </c>
      <c r="G141" s="66">
        <f t="shared" si="27"/>
        <v>219.96915000000001</v>
      </c>
      <c r="H141" s="66">
        <f t="shared" si="27"/>
        <v>0</v>
      </c>
      <c r="I141" s="66">
        <f t="shared" si="27"/>
        <v>26.296599999999998</v>
      </c>
      <c r="J141" s="66">
        <f t="shared" si="27"/>
        <v>-12.5</v>
      </c>
      <c r="K141" s="66">
        <f t="shared" si="27"/>
        <v>0</v>
      </c>
      <c r="L141" s="66">
        <f t="shared" si="27"/>
        <v>145</v>
      </c>
      <c r="M141" s="66">
        <f t="shared" si="27"/>
        <v>0</v>
      </c>
      <c r="N141" s="66">
        <f t="shared" ca="1" si="26"/>
        <v>57710.765749999999</v>
      </c>
    </row>
    <row r="142" spans="1:14" x14ac:dyDescent="0.2">
      <c r="B142" s="85" t="str">
        <f t="shared" si="25"/>
        <v>H_58</v>
      </c>
      <c r="C142" s="68" t="s">
        <v>734</v>
      </c>
      <c r="D142" s="69" t="str">
        <f t="shared" ca="1" si="23"/>
        <v>Des ASBL au service des ménages</v>
      </c>
      <c r="E142" s="70">
        <f t="shared" si="27"/>
        <v>0</v>
      </c>
      <c r="F142" s="70">
        <f t="shared" si="27"/>
        <v>54</v>
      </c>
      <c r="G142" s="70">
        <f t="shared" si="27"/>
        <v>0</v>
      </c>
      <c r="H142" s="70">
        <f t="shared" si="27"/>
        <v>0</v>
      </c>
      <c r="I142" s="70">
        <f t="shared" si="27"/>
        <v>26.296599999999998</v>
      </c>
      <c r="J142" s="70">
        <f t="shared" si="27"/>
        <v>0</v>
      </c>
      <c r="K142" s="70">
        <f t="shared" si="27"/>
        <v>0</v>
      </c>
      <c r="L142" s="70">
        <f t="shared" si="27"/>
        <v>0</v>
      </c>
      <c r="M142" s="70">
        <f t="shared" si="27"/>
        <v>0</v>
      </c>
      <c r="N142" s="70">
        <f t="shared" ca="1" si="26"/>
        <v>80.296599999999998</v>
      </c>
    </row>
    <row r="143" spans="1:14" x14ac:dyDescent="0.2">
      <c r="B143" s="85" t="str">
        <f t="shared" si="25"/>
        <v>H_58</v>
      </c>
      <c r="C143" s="68" t="s">
        <v>735</v>
      </c>
      <c r="D143" s="69" t="str">
        <f t="shared" ca="1" si="23"/>
        <v>Des ménages</v>
      </c>
      <c r="E143" s="70">
        <f t="shared" si="27"/>
        <v>57107</v>
      </c>
      <c r="F143" s="70">
        <f t="shared" si="27"/>
        <v>171</v>
      </c>
      <c r="G143" s="70">
        <f t="shared" si="27"/>
        <v>219.96915000000001</v>
      </c>
      <c r="H143" s="70">
        <f t="shared" si="27"/>
        <v>0</v>
      </c>
      <c r="I143" s="70">
        <f t="shared" si="27"/>
        <v>0</v>
      </c>
      <c r="J143" s="70">
        <f t="shared" si="27"/>
        <v>-12.5</v>
      </c>
      <c r="K143" s="70">
        <f t="shared" si="27"/>
        <v>0</v>
      </c>
      <c r="L143" s="70">
        <f t="shared" si="27"/>
        <v>145</v>
      </c>
      <c r="M143" s="70">
        <f t="shared" si="27"/>
        <v>0</v>
      </c>
      <c r="N143" s="70">
        <f t="shared" ca="1" si="26"/>
        <v>57630.469149999997</v>
      </c>
    </row>
    <row r="144" spans="1:14" x14ac:dyDescent="0.2">
      <c r="B144" s="76" t="str">
        <f t="shared" si="25"/>
        <v>H_5</v>
      </c>
      <c r="C144" s="64" t="s">
        <v>3420</v>
      </c>
      <c r="D144" s="88" t="str">
        <f t="shared" ca="1" si="23"/>
        <v>Transferts en capital de l'étranger</v>
      </c>
      <c r="E144" s="66">
        <f t="shared" si="27"/>
        <v>139802</v>
      </c>
      <c r="F144" s="66">
        <f t="shared" si="27"/>
        <v>135005.49808999998</v>
      </c>
      <c r="G144" s="66">
        <f t="shared" si="27"/>
        <v>0</v>
      </c>
      <c r="H144" s="66">
        <f t="shared" si="27"/>
        <v>109.89399</v>
      </c>
      <c r="I144" s="66">
        <f t="shared" si="27"/>
        <v>25397.504979999998</v>
      </c>
      <c r="J144" s="66">
        <f t="shared" si="27"/>
        <v>31567.923289999999</v>
      </c>
      <c r="K144" s="66">
        <f t="shared" si="27"/>
        <v>0</v>
      </c>
      <c r="L144" s="66">
        <f t="shared" si="27"/>
        <v>0</v>
      </c>
      <c r="M144" s="66">
        <f t="shared" si="27"/>
        <v>0</v>
      </c>
      <c r="N144" s="66">
        <f t="shared" ca="1" si="26"/>
        <v>331882.82034999999</v>
      </c>
    </row>
    <row r="145" spans="1:14" x14ac:dyDescent="0.2">
      <c r="B145" s="85" t="str">
        <f t="shared" si="25"/>
        <v>H_59</v>
      </c>
      <c r="C145" s="68" t="s">
        <v>737</v>
      </c>
      <c r="D145" s="69" t="str">
        <f t="shared" ca="1" si="23"/>
        <v>Des institutions de l'UE : aides à l'investissement</v>
      </c>
      <c r="E145" s="70">
        <f t="shared" si="27"/>
        <v>131471</v>
      </c>
      <c r="F145" s="70">
        <f t="shared" si="27"/>
        <v>42674</v>
      </c>
      <c r="G145" s="70">
        <f t="shared" si="27"/>
        <v>0</v>
      </c>
      <c r="H145" s="70">
        <f t="shared" si="27"/>
        <v>0</v>
      </c>
      <c r="I145" s="70">
        <f t="shared" si="27"/>
        <v>25397.504979999998</v>
      </c>
      <c r="J145" s="70">
        <f t="shared" si="27"/>
        <v>31270.442370000001</v>
      </c>
      <c r="K145" s="70">
        <f t="shared" si="27"/>
        <v>0</v>
      </c>
      <c r="L145" s="70">
        <f t="shared" si="27"/>
        <v>0</v>
      </c>
      <c r="M145" s="70">
        <f t="shared" si="27"/>
        <v>0</v>
      </c>
      <c r="N145" s="70">
        <f t="shared" ca="1" si="26"/>
        <v>230812.94735</v>
      </c>
    </row>
    <row r="146" spans="1:14" x14ac:dyDescent="0.2">
      <c r="B146" s="85" t="str">
        <f t="shared" si="25"/>
        <v>H_59</v>
      </c>
      <c r="C146" s="68" t="s">
        <v>738</v>
      </c>
      <c r="D146" s="69" t="str">
        <f t="shared" ca="1" si="23"/>
        <v>Des institutions de l'UE : autres transferts en capital</v>
      </c>
      <c r="E146" s="70">
        <f t="shared" si="27"/>
        <v>0</v>
      </c>
      <c r="F146" s="70">
        <f t="shared" si="27"/>
        <v>419.18276999999995</v>
      </c>
      <c r="G146" s="70">
        <f t="shared" si="27"/>
        <v>0</v>
      </c>
      <c r="H146" s="70">
        <f t="shared" si="27"/>
        <v>109.89399</v>
      </c>
      <c r="I146" s="70">
        <f t="shared" si="27"/>
        <v>0</v>
      </c>
      <c r="J146" s="70">
        <f t="shared" si="27"/>
        <v>297.48091999999997</v>
      </c>
      <c r="K146" s="70">
        <f t="shared" si="27"/>
        <v>0</v>
      </c>
      <c r="L146" s="70">
        <f t="shared" si="27"/>
        <v>0</v>
      </c>
      <c r="M146" s="70">
        <f t="shared" si="27"/>
        <v>0</v>
      </c>
      <c r="N146" s="70">
        <f t="shared" ca="1" si="26"/>
        <v>826.55767999999989</v>
      </c>
    </row>
    <row r="147" spans="1:14" ht="19.2" x14ac:dyDescent="0.2">
      <c r="B147" s="85" t="str">
        <f t="shared" si="25"/>
        <v>H_59</v>
      </c>
      <c r="C147" s="68" t="s">
        <v>740</v>
      </c>
      <c r="D147" s="69" t="str">
        <f t="shared" ca="1" si="23"/>
        <v>Des pays membres de l'UE (administrations publiques) : aides à l'investissement</v>
      </c>
      <c r="E147" s="70">
        <f t="shared" si="27"/>
        <v>0</v>
      </c>
      <c r="F147" s="70">
        <f t="shared" si="27"/>
        <v>1053</v>
      </c>
      <c r="G147" s="70">
        <f t="shared" si="27"/>
        <v>0</v>
      </c>
      <c r="H147" s="70">
        <f t="shared" si="27"/>
        <v>0</v>
      </c>
      <c r="I147" s="70">
        <f t="shared" si="27"/>
        <v>0</v>
      </c>
      <c r="J147" s="70">
        <f t="shared" si="27"/>
        <v>0</v>
      </c>
      <c r="K147" s="70">
        <f t="shared" si="27"/>
        <v>0</v>
      </c>
      <c r="L147" s="70">
        <f t="shared" si="27"/>
        <v>0</v>
      </c>
      <c r="M147" s="70">
        <f t="shared" si="27"/>
        <v>0</v>
      </c>
      <c r="N147" s="70">
        <f t="shared" ca="1" si="26"/>
        <v>1053</v>
      </c>
    </row>
    <row r="148" spans="1:14" ht="19.2" x14ac:dyDescent="0.2">
      <c r="B148" s="85" t="str">
        <f t="shared" si="25"/>
        <v>H_59</v>
      </c>
      <c r="C148" s="68" t="s">
        <v>741</v>
      </c>
      <c r="D148" s="69" t="str">
        <f t="shared" ca="1" si="23"/>
        <v>Des pays membres de l'UE (administrations publiques) : autres transferts en capital</v>
      </c>
      <c r="E148" s="70">
        <f t="shared" si="27"/>
        <v>0</v>
      </c>
      <c r="F148" s="70">
        <f t="shared" si="27"/>
        <v>91687.091400000005</v>
      </c>
      <c r="G148" s="70">
        <f t="shared" si="27"/>
        <v>0</v>
      </c>
      <c r="H148" s="70">
        <f t="shared" si="27"/>
        <v>0</v>
      </c>
      <c r="I148" s="70">
        <f t="shared" si="27"/>
        <v>0</v>
      </c>
      <c r="J148" s="70">
        <f t="shared" si="27"/>
        <v>0</v>
      </c>
      <c r="K148" s="70">
        <f t="shared" si="27"/>
        <v>0</v>
      </c>
      <c r="L148" s="70">
        <f t="shared" si="27"/>
        <v>0</v>
      </c>
      <c r="M148" s="70">
        <f t="shared" si="27"/>
        <v>0</v>
      </c>
      <c r="N148" s="70">
        <f t="shared" ca="1" si="26"/>
        <v>91687.091400000005</v>
      </c>
    </row>
    <row r="149" spans="1:14" ht="19.2" x14ac:dyDescent="0.2">
      <c r="B149" s="85" t="str">
        <f t="shared" si="25"/>
        <v>H_59</v>
      </c>
      <c r="C149" s="68" t="s">
        <v>742</v>
      </c>
      <c r="D149" s="69" t="str">
        <f t="shared" ca="1" si="23"/>
        <v>Des pays membres de l'UE (non-administrations publiques) : autres transferts en capital</v>
      </c>
      <c r="E149" s="70">
        <f t="shared" ref="E149:M154" si="28">_xlfn.IFNA(IF(LEN($C149)&gt;=4,VLOOKUP(E$6&amp;"-"&amp;$C149,rngDataP3aINC,rngVLK3aINC,FALSE),SUMIF($B:$B,"H_"&amp;$C149,E:E)),0)</f>
        <v>0</v>
      </c>
      <c r="F149" s="70">
        <f t="shared" si="28"/>
        <v>-862.77607999999998</v>
      </c>
      <c r="G149" s="70">
        <f t="shared" si="28"/>
        <v>0</v>
      </c>
      <c r="H149" s="70">
        <f t="shared" si="28"/>
        <v>0</v>
      </c>
      <c r="I149" s="70">
        <f t="shared" si="28"/>
        <v>0</v>
      </c>
      <c r="J149" s="70">
        <f t="shared" si="28"/>
        <v>0</v>
      </c>
      <c r="K149" s="70">
        <f t="shared" si="28"/>
        <v>0</v>
      </c>
      <c r="L149" s="70">
        <f t="shared" si="28"/>
        <v>0</v>
      </c>
      <c r="M149" s="70">
        <f t="shared" si="28"/>
        <v>0</v>
      </c>
      <c r="N149" s="70">
        <f t="shared" ca="1" si="26"/>
        <v>-862.77607999999998</v>
      </c>
    </row>
    <row r="150" spans="1:14" ht="19.2" x14ac:dyDescent="0.2">
      <c r="B150" s="85" t="str">
        <f t="shared" si="25"/>
        <v>H_59</v>
      </c>
      <c r="C150" s="68" t="s">
        <v>743</v>
      </c>
      <c r="D150" s="69" t="str">
        <f t="shared" ca="1" si="23"/>
        <v>Des institutions internationales autres que les institutions de l'UE : aides à l'investissement</v>
      </c>
      <c r="E150" s="70">
        <f t="shared" si="28"/>
        <v>0</v>
      </c>
      <c r="F150" s="70">
        <f t="shared" si="28"/>
        <v>0</v>
      </c>
      <c r="G150" s="70">
        <f t="shared" si="28"/>
        <v>0</v>
      </c>
      <c r="H150" s="70">
        <f t="shared" si="28"/>
        <v>0</v>
      </c>
      <c r="I150" s="70">
        <f t="shared" si="28"/>
        <v>0</v>
      </c>
      <c r="J150" s="70">
        <f t="shared" si="28"/>
        <v>0</v>
      </c>
      <c r="K150" s="70">
        <f t="shared" si="28"/>
        <v>0</v>
      </c>
      <c r="L150" s="70">
        <f t="shared" si="28"/>
        <v>0</v>
      </c>
      <c r="M150" s="70">
        <f t="shared" si="28"/>
        <v>0</v>
      </c>
      <c r="N150" s="70">
        <f t="shared" ca="1" si="26"/>
        <v>0</v>
      </c>
    </row>
    <row r="151" spans="1:14" ht="19.2" x14ac:dyDescent="0.2">
      <c r="B151" s="85" t="str">
        <f t="shared" si="25"/>
        <v>H_59</v>
      </c>
      <c r="C151" s="68" t="s">
        <v>744</v>
      </c>
      <c r="D151" s="69" t="str">
        <f t="shared" ca="1" si="23"/>
        <v>Des institutions internationales autres que les institutions de l'UE : autres transferts en capital</v>
      </c>
      <c r="E151" s="70">
        <f t="shared" si="28"/>
        <v>1</v>
      </c>
      <c r="F151" s="70">
        <f t="shared" si="28"/>
        <v>0</v>
      </c>
      <c r="G151" s="70">
        <f t="shared" si="28"/>
        <v>0</v>
      </c>
      <c r="H151" s="70">
        <f t="shared" si="28"/>
        <v>0</v>
      </c>
      <c r="I151" s="70">
        <f t="shared" si="28"/>
        <v>0</v>
      </c>
      <c r="J151" s="70">
        <f t="shared" si="28"/>
        <v>0</v>
      </c>
      <c r="K151" s="70">
        <f t="shared" si="28"/>
        <v>0</v>
      </c>
      <c r="L151" s="70">
        <f t="shared" si="28"/>
        <v>0</v>
      </c>
      <c r="M151" s="70">
        <f t="shared" si="28"/>
        <v>0</v>
      </c>
      <c r="N151" s="70">
        <f t="shared" ca="1" si="26"/>
        <v>1</v>
      </c>
    </row>
    <row r="152" spans="1:14" ht="19.2" x14ac:dyDescent="0.2">
      <c r="B152" s="85" t="str">
        <f t="shared" si="25"/>
        <v>H_59</v>
      </c>
      <c r="C152" s="68" t="s">
        <v>745</v>
      </c>
      <c r="D152" s="69" t="str">
        <f t="shared" ca="1" si="23"/>
        <v>Des pays autres que les pays membres de l'UE (administrations publiques) : aides à l'investissement</v>
      </c>
      <c r="E152" s="70">
        <f t="shared" si="28"/>
        <v>0</v>
      </c>
      <c r="F152" s="70">
        <f t="shared" si="28"/>
        <v>0</v>
      </c>
      <c r="G152" s="70">
        <f t="shared" si="28"/>
        <v>0</v>
      </c>
      <c r="H152" s="70">
        <f t="shared" si="28"/>
        <v>0</v>
      </c>
      <c r="I152" s="70">
        <f t="shared" si="28"/>
        <v>0</v>
      </c>
      <c r="J152" s="70">
        <f t="shared" si="28"/>
        <v>0</v>
      </c>
      <c r="K152" s="70">
        <f t="shared" si="28"/>
        <v>0</v>
      </c>
      <c r="L152" s="70">
        <f t="shared" si="28"/>
        <v>0</v>
      </c>
      <c r="M152" s="70">
        <f t="shared" si="28"/>
        <v>0</v>
      </c>
      <c r="N152" s="70">
        <f t="shared" ca="1" si="26"/>
        <v>0</v>
      </c>
    </row>
    <row r="153" spans="1:14" ht="19.2" x14ac:dyDescent="0.2">
      <c r="B153" s="85" t="str">
        <f t="shared" si="25"/>
        <v>H_59</v>
      </c>
      <c r="C153" s="68" t="s">
        <v>746</v>
      </c>
      <c r="D153" s="69" t="str">
        <f t="shared" ca="1" si="23"/>
        <v>Des pays autres que les pays membres de l'UE (administrations publiques) : autres transferts en capital</v>
      </c>
      <c r="E153" s="70">
        <f t="shared" si="28"/>
        <v>6409</v>
      </c>
      <c r="F153" s="70">
        <f t="shared" si="28"/>
        <v>35</v>
      </c>
      <c r="G153" s="70">
        <f t="shared" si="28"/>
        <v>0</v>
      </c>
      <c r="H153" s="70">
        <f t="shared" si="28"/>
        <v>0</v>
      </c>
      <c r="I153" s="70">
        <f t="shared" si="28"/>
        <v>0</v>
      </c>
      <c r="J153" s="70">
        <f t="shared" si="28"/>
        <v>0</v>
      </c>
      <c r="K153" s="70">
        <f t="shared" si="28"/>
        <v>0</v>
      </c>
      <c r="L153" s="70">
        <f t="shared" si="28"/>
        <v>0</v>
      </c>
      <c r="M153" s="70">
        <f t="shared" si="28"/>
        <v>0</v>
      </c>
      <c r="N153" s="70">
        <f t="shared" ca="1" si="26"/>
        <v>6444</v>
      </c>
    </row>
    <row r="154" spans="1:14" ht="19.2" x14ac:dyDescent="0.2">
      <c r="B154" s="85" t="str">
        <f t="shared" si="25"/>
        <v>H_59</v>
      </c>
      <c r="C154" s="68" t="s">
        <v>747</v>
      </c>
      <c r="D154" s="69" t="str">
        <f t="shared" ca="1" si="23"/>
        <v>Des pays autres que les pays membres de l'UE (non-administrations publiques) : autres transferts en capital</v>
      </c>
      <c r="E154" s="70">
        <f t="shared" si="28"/>
        <v>1921</v>
      </c>
      <c r="F154" s="70">
        <f t="shared" si="28"/>
        <v>0</v>
      </c>
      <c r="G154" s="70">
        <f t="shared" si="28"/>
        <v>0</v>
      </c>
      <c r="H154" s="70">
        <f t="shared" si="28"/>
        <v>0</v>
      </c>
      <c r="I154" s="70">
        <f t="shared" si="28"/>
        <v>0</v>
      </c>
      <c r="J154" s="70">
        <f t="shared" si="28"/>
        <v>0</v>
      </c>
      <c r="K154" s="70">
        <f t="shared" si="28"/>
        <v>0</v>
      </c>
      <c r="L154" s="70">
        <f t="shared" si="28"/>
        <v>0</v>
      </c>
      <c r="M154" s="70">
        <f t="shared" si="28"/>
        <v>0</v>
      </c>
      <c r="N154" s="70">
        <f t="shared" ca="1" si="26"/>
        <v>1921</v>
      </c>
    </row>
    <row r="155" spans="1:14" x14ac:dyDescent="0.2">
      <c r="B155" s="55" t="str">
        <f t="shared" si="25"/>
        <v/>
      </c>
      <c r="C155" s="90"/>
      <c r="D155" s="57" t="str">
        <f t="shared" si="23"/>
        <v/>
      </c>
      <c r="E155" s="57"/>
      <c r="F155" s="57"/>
      <c r="G155" s="57"/>
      <c r="H155" s="57"/>
      <c r="I155" s="57"/>
      <c r="J155" s="57"/>
      <c r="K155" s="57"/>
      <c r="L155" s="57"/>
      <c r="M155" s="57"/>
      <c r="N155" s="57" t="str">
        <f t="shared" si="26"/>
        <v/>
      </c>
    </row>
    <row r="156" spans="1:14" s="78" customFormat="1" ht="19.2" x14ac:dyDescent="0.2">
      <c r="A156" s="33"/>
      <c r="B156" s="76" t="str">
        <f t="shared" si="25"/>
        <v>H_</v>
      </c>
      <c r="C156" s="61">
        <v>6</v>
      </c>
      <c r="D156" s="62" t="str">
        <f t="shared" ca="1" si="23"/>
        <v xml:space="preserve">TRANSFERTS EN CAPITAL À L'INTÉRIEUR DU SECTEUR DES ADMINISTRATIONS PUBLIQUES </v>
      </c>
      <c r="E156" s="63">
        <f t="shared" ref="E156:M165" si="29">_xlfn.IFNA(IF(LEN($C156)&gt;=4,VLOOKUP(E$6&amp;"-"&amp;$C156,rngDataP3aINC,rngVLK3aINC,FALSE),SUMIF($B:$B,"H_"&amp;$C156,E:E)),0)</f>
        <v>0</v>
      </c>
      <c r="F156" s="63">
        <f t="shared" si="29"/>
        <v>45695.004679999998</v>
      </c>
      <c r="G156" s="63">
        <f t="shared" si="29"/>
        <v>1142.56286</v>
      </c>
      <c r="H156" s="63">
        <f t="shared" si="29"/>
        <v>0</v>
      </c>
      <c r="I156" s="63">
        <f t="shared" si="29"/>
        <v>4771.8370299999997</v>
      </c>
      <c r="J156" s="63">
        <f t="shared" si="29"/>
        <v>49734.616000000002</v>
      </c>
      <c r="K156" s="63">
        <f t="shared" si="29"/>
        <v>0</v>
      </c>
      <c r="L156" s="63">
        <f t="shared" si="29"/>
        <v>1116</v>
      </c>
      <c r="M156" s="63">
        <f t="shared" si="29"/>
        <v>1847</v>
      </c>
      <c r="N156" s="63">
        <f t="shared" ca="1" si="26"/>
        <v>104307.02056999999</v>
      </c>
    </row>
    <row r="157" spans="1:14" x14ac:dyDescent="0.2">
      <c r="B157" s="76" t="str">
        <f t="shared" si="25"/>
        <v>H_6</v>
      </c>
      <c r="C157" s="64" t="s">
        <v>3421</v>
      </c>
      <c r="D157" s="88" t="str">
        <f t="shared" ca="1" si="23"/>
        <v>Transferts en capital à l'intérieur d'un groupe institutionnel</v>
      </c>
      <c r="E157" s="66">
        <f t="shared" si="29"/>
        <v>0</v>
      </c>
      <c r="F157" s="66">
        <f t="shared" si="29"/>
        <v>0</v>
      </c>
      <c r="G157" s="66">
        <f t="shared" si="29"/>
        <v>889.73305000000005</v>
      </c>
      <c r="H157" s="66">
        <f t="shared" si="29"/>
        <v>0</v>
      </c>
      <c r="I157" s="66">
        <f t="shared" si="29"/>
        <v>0</v>
      </c>
      <c r="J157" s="66">
        <f t="shared" si="29"/>
        <v>0</v>
      </c>
      <c r="K157" s="66">
        <f t="shared" si="29"/>
        <v>0</v>
      </c>
      <c r="L157" s="66">
        <f t="shared" si="29"/>
        <v>0</v>
      </c>
      <c r="M157" s="66">
        <f t="shared" si="29"/>
        <v>1847</v>
      </c>
      <c r="N157" s="66">
        <f t="shared" ca="1" si="26"/>
        <v>2736.7330499999998</v>
      </c>
    </row>
    <row r="158" spans="1:14" x14ac:dyDescent="0.2">
      <c r="B158" s="85" t="str">
        <f t="shared" si="25"/>
        <v>H_66</v>
      </c>
      <c r="C158" s="68" t="s">
        <v>748</v>
      </c>
      <c r="D158" s="69" t="str">
        <f t="shared" ca="1" si="23"/>
        <v>Aides à l'investissement du pouvoir institutionnel</v>
      </c>
      <c r="E158" s="70">
        <f t="shared" si="29"/>
        <v>0</v>
      </c>
      <c r="F158" s="70">
        <f t="shared" si="29"/>
        <v>0</v>
      </c>
      <c r="G158" s="70">
        <f t="shared" si="29"/>
        <v>0</v>
      </c>
      <c r="H158" s="70">
        <f t="shared" si="29"/>
        <v>0</v>
      </c>
      <c r="I158" s="70">
        <f t="shared" si="29"/>
        <v>0</v>
      </c>
      <c r="J158" s="70">
        <f t="shared" si="29"/>
        <v>0</v>
      </c>
      <c r="K158" s="70">
        <f t="shared" si="29"/>
        <v>0</v>
      </c>
      <c r="L158" s="70">
        <f t="shared" si="29"/>
        <v>0</v>
      </c>
      <c r="M158" s="70">
        <f t="shared" si="29"/>
        <v>1847</v>
      </c>
      <c r="N158" s="70">
        <f t="shared" ca="1" si="26"/>
        <v>1847</v>
      </c>
    </row>
    <row r="159" spans="1:14" x14ac:dyDescent="0.2">
      <c r="B159" s="85" t="str">
        <f t="shared" si="25"/>
        <v>H_66</v>
      </c>
      <c r="C159" s="68" t="s">
        <v>749</v>
      </c>
      <c r="D159" s="69" t="str">
        <f t="shared" ca="1" si="23"/>
        <v>Autres transferts en capital du pouvoir institutionnel</v>
      </c>
      <c r="E159" s="70">
        <f t="shared" si="29"/>
        <v>0</v>
      </c>
      <c r="F159" s="70">
        <f t="shared" si="29"/>
        <v>0</v>
      </c>
      <c r="G159" s="70">
        <f t="shared" si="29"/>
        <v>0</v>
      </c>
      <c r="H159" s="70">
        <f t="shared" si="29"/>
        <v>0</v>
      </c>
      <c r="I159" s="70">
        <f t="shared" si="29"/>
        <v>0</v>
      </c>
      <c r="J159" s="70">
        <f t="shared" si="29"/>
        <v>0</v>
      </c>
      <c r="K159" s="70">
        <f t="shared" si="29"/>
        <v>0</v>
      </c>
      <c r="L159" s="70">
        <f t="shared" si="29"/>
        <v>0</v>
      </c>
      <c r="M159" s="70">
        <f t="shared" si="29"/>
        <v>0</v>
      </c>
      <c r="N159" s="70">
        <f t="shared" ca="1" si="26"/>
        <v>0</v>
      </c>
    </row>
    <row r="160" spans="1:14" x14ac:dyDescent="0.2">
      <c r="B160" s="85" t="str">
        <f t="shared" si="25"/>
        <v>H_66</v>
      </c>
      <c r="C160" s="68" t="s">
        <v>750</v>
      </c>
      <c r="D160" s="69" t="str">
        <f t="shared" ca="1" si="23"/>
        <v>Aides à l'investissement des fonds budgétaires non organiques</v>
      </c>
      <c r="E160" s="70">
        <f t="shared" si="29"/>
        <v>0</v>
      </c>
      <c r="F160" s="70">
        <f t="shared" si="29"/>
        <v>0</v>
      </c>
      <c r="G160" s="70">
        <f t="shared" si="29"/>
        <v>0</v>
      </c>
      <c r="H160" s="70">
        <f t="shared" si="29"/>
        <v>0</v>
      </c>
      <c r="I160" s="70">
        <f t="shared" si="29"/>
        <v>0</v>
      </c>
      <c r="J160" s="70">
        <f t="shared" si="29"/>
        <v>0</v>
      </c>
      <c r="K160" s="70">
        <f t="shared" si="29"/>
        <v>0</v>
      </c>
      <c r="L160" s="70">
        <f t="shared" si="29"/>
        <v>0</v>
      </c>
      <c r="M160" s="70">
        <f t="shared" si="29"/>
        <v>0</v>
      </c>
      <c r="N160" s="70">
        <f t="shared" ca="1" si="26"/>
        <v>0</v>
      </c>
    </row>
    <row r="161" spans="2:14" x14ac:dyDescent="0.2">
      <c r="B161" s="85" t="str">
        <f t="shared" si="25"/>
        <v>H_66</v>
      </c>
      <c r="C161" s="68" t="s">
        <v>751</v>
      </c>
      <c r="D161" s="69" t="str">
        <f t="shared" ref="D161:D192" ca="1" si="30">IF(LEN($C161)&gt;=2,VLOOKUP("CE-"&amp;$C161,rngTranslationsCE,2,FALSE),IF(LEN($C161)=1,VLOOKUP("CE-"&amp;$C161&amp;$D$6,rngTranslationsCE,2,FALSE),""))</f>
        <v>Autres transferts en capital des fonds budgétaires non organiques</v>
      </c>
      <c r="E161" s="70">
        <f t="shared" si="29"/>
        <v>0</v>
      </c>
      <c r="F161" s="70">
        <f t="shared" si="29"/>
        <v>0</v>
      </c>
      <c r="G161" s="70">
        <f t="shared" si="29"/>
        <v>0</v>
      </c>
      <c r="H161" s="70">
        <f t="shared" si="29"/>
        <v>0</v>
      </c>
      <c r="I161" s="70">
        <f t="shared" si="29"/>
        <v>0</v>
      </c>
      <c r="J161" s="70">
        <f t="shared" si="29"/>
        <v>0</v>
      </c>
      <c r="K161" s="70">
        <f t="shared" si="29"/>
        <v>0</v>
      </c>
      <c r="L161" s="70">
        <f t="shared" si="29"/>
        <v>0</v>
      </c>
      <c r="M161" s="70">
        <f t="shared" si="29"/>
        <v>0</v>
      </c>
      <c r="N161" s="70">
        <f t="shared" ca="1" si="26"/>
        <v>0</v>
      </c>
    </row>
    <row r="162" spans="2:14" ht="19.2" x14ac:dyDescent="0.2">
      <c r="B162" s="85" t="str">
        <f t="shared" si="25"/>
        <v>H_66</v>
      </c>
      <c r="C162" s="68" t="s">
        <v>752</v>
      </c>
      <c r="D162" s="69" t="str">
        <f t="shared" ca="1" si="30"/>
        <v>Aides à l'investissement des services administratifs à comptabilité autonome (SACA)</v>
      </c>
      <c r="E162" s="70">
        <f t="shared" si="29"/>
        <v>0</v>
      </c>
      <c r="F162" s="70">
        <f t="shared" si="29"/>
        <v>0</v>
      </c>
      <c r="G162" s="70">
        <f t="shared" si="29"/>
        <v>0</v>
      </c>
      <c r="H162" s="70">
        <f t="shared" si="29"/>
        <v>0</v>
      </c>
      <c r="I162" s="70">
        <f t="shared" si="29"/>
        <v>0</v>
      </c>
      <c r="J162" s="70">
        <f t="shared" si="29"/>
        <v>0</v>
      </c>
      <c r="K162" s="70">
        <f t="shared" si="29"/>
        <v>0</v>
      </c>
      <c r="L162" s="70">
        <f t="shared" si="29"/>
        <v>0</v>
      </c>
      <c r="M162" s="70">
        <f t="shared" si="29"/>
        <v>0</v>
      </c>
      <c r="N162" s="70">
        <f t="shared" ca="1" si="26"/>
        <v>0</v>
      </c>
    </row>
    <row r="163" spans="2:14" ht="19.2" x14ac:dyDescent="0.2">
      <c r="B163" s="85" t="str">
        <f t="shared" si="25"/>
        <v>H_66</v>
      </c>
      <c r="C163" s="68" t="s">
        <v>753</v>
      </c>
      <c r="D163" s="69" t="str">
        <f t="shared" ca="1" si="30"/>
        <v>Autres transferts en capital des services administratifs à comptabilité autonome (SACA)</v>
      </c>
      <c r="E163" s="70">
        <f t="shared" si="29"/>
        <v>0</v>
      </c>
      <c r="F163" s="70">
        <f t="shared" si="29"/>
        <v>0</v>
      </c>
      <c r="G163" s="70">
        <f t="shared" si="29"/>
        <v>0</v>
      </c>
      <c r="H163" s="70">
        <f t="shared" si="29"/>
        <v>0</v>
      </c>
      <c r="I163" s="70">
        <f t="shared" si="29"/>
        <v>0</v>
      </c>
      <c r="J163" s="70">
        <f t="shared" si="29"/>
        <v>0</v>
      </c>
      <c r="K163" s="70">
        <f t="shared" si="29"/>
        <v>0</v>
      </c>
      <c r="L163" s="70">
        <f t="shared" si="29"/>
        <v>0</v>
      </c>
      <c r="M163" s="70">
        <f t="shared" si="29"/>
        <v>0</v>
      </c>
      <c r="N163" s="70">
        <f t="shared" ca="1" si="26"/>
        <v>0</v>
      </c>
    </row>
    <row r="164" spans="2:14" x14ac:dyDescent="0.2">
      <c r="B164" s="85" t="str">
        <f t="shared" si="25"/>
        <v>H_66</v>
      </c>
      <c r="C164" s="68" t="s">
        <v>754</v>
      </c>
      <c r="D164" s="69" t="str">
        <f t="shared" ca="1" si="30"/>
        <v>Aides à l'investissement des organismes administratifs publics (OAP)</v>
      </c>
      <c r="E164" s="70">
        <f t="shared" si="29"/>
        <v>0</v>
      </c>
      <c r="F164" s="70">
        <f t="shared" si="29"/>
        <v>0</v>
      </c>
      <c r="G164" s="70">
        <f t="shared" si="29"/>
        <v>0</v>
      </c>
      <c r="H164" s="70">
        <f t="shared" si="29"/>
        <v>0</v>
      </c>
      <c r="I164" s="70">
        <f t="shared" si="29"/>
        <v>0</v>
      </c>
      <c r="J164" s="70">
        <f t="shared" si="29"/>
        <v>0</v>
      </c>
      <c r="K164" s="70">
        <f t="shared" si="29"/>
        <v>0</v>
      </c>
      <c r="L164" s="70">
        <f t="shared" si="29"/>
        <v>0</v>
      </c>
      <c r="M164" s="70">
        <f t="shared" si="29"/>
        <v>0</v>
      </c>
      <c r="N164" s="70">
        <f t="shared" ca="1" si="26"/>
        <v>0</v>
      </c>
    </row>
    <row r="165" spans="2:14" x14ac:dyDescent="0.2">
      <c r="B165" s="85" t="str">
        <f t="shared" si="25"/>
        <v>H_66</v>
      </c>
      <c r="C165" s="68" t="s">
        <v>755</v>
      </c>
      <c r="D165" s="69" t="str">
        <f t="shared" ca="1" si="30"/>
        <v>Autres transferts en capital des organismes administratifs publics (OAP)</v>
      </c>
      <c r="E165" s="70">
        <f t="shared" si="29"/>
        <v>0</v>
      </c>
      <c r="F165" s="70">
        <f t="shared" si="29"/>
        <v>0</v>
      </c>
      <c r="G165" s="70">
        <f t="shared" si="29"/>
        <v>0</v>
      </c>
      <c r="H165" s="70">
        <f t="shared" si="29"/>
        <v>0</v>
      </c>
      <c r="I165" s="70">
        <f t="shared" si="29"/>
        <v>0</v>
      </c>
      <c r="J165" s="70">
        <f t="shared" si="29"/>
        <v>0</v>
      </c>
      <c r="K165" s="70">
        <f t="shared" si="29"/>
        <v>0</v>
      </c>
      <c r="L165" s="70">
        <f t="shared" si="29"/>
        <v>0</v>
      </c>
      <c r="M165" s="70">
        <f t="shared" si="29"/>
        <v>0</v>
      </c>
      <c r="N165" s="70">
        <f t="shared" ca="1" si="26"/>
        <v>0</v>
      </c>
    </row>
    <row r="166" spans="2:14" ht="19.2" x14ac:dyDescent="0.2">
      <c r="B166" s="85" t="str">
        <f t="shared" si="25"/>
        <v>H_66</v>
      </c>
      <c r="C166" s="68" t="s">
        <v>756</v>
      </c>
      <c r="D166" s="69" t="str">
        <f t="shared" ca="1" si="30"/>
        <v>Aides à l'investissement des établissements d'enseignement du pouvoir institutionnel</v>
      </c>
      <c r="E166" s="70">
        <f t="shared" ref="E166:M175" si="31">_xlfn.IFNA(IF(LEN($C166)&gt;=4,VLOOKUP(E$6&amp;"-"&amp;$C166,rngDataP3aINC,rngVLK3aINC,FALSE),SUMIF($B:$B,"H_"&amp;$C166,E:E)),0)</f>
        <v>0</v>
      </c>
      <c r="F166" s="70">
        <f t="shared" si="31"/>
        <v>0</v>
      </c>
      <c r="G166" s="70">
        <f t="shared" si="31"/>
        <v>0</v>
      </c>
      <c r="H166" s="70">
        <f t="shared" si="31"/>
        <v>0</v>
      </c>
      <c r="I166" s="70">
        <f t="shared" si="31"/>
        <v>0</v>
      </c>
      <c r="J166" s="70">
        <f t="shared" si="31"/>
        <v>0</v>
      </c>
      <c r="K166" s="70">
        <f t="shared" si="31"/>
        <v>0</v>
      </c>
      <c r="L166" s="70">
        <f t="shared" si="31"/>
        <v>0</v>
      </c>
      <c r="M166" s="70">
        <f t="shared" si="31"/>
        <v>0</v>
      </c>
      <c r="N166" s="70">
        <f t="shared" ca="1" si="26"/>
        <v>0</v>
      </c>
    </row>
    <row r="167" spans="2:14" ht="19.2" x14ac:dyDescent="0.2">
      <c r="B167" s="85" t="str">
        <f t="shared" si="25"/>
        <v>H_66</v>
      </c>
      <c r="C167" s="68" t="s">
        <v>757</v>
      </c>
      <c r="D167" s="69" t="str">
        <f t="shared" ca="1" si="30"/>
        <v>Autres transferts en capital des établissements d'enseignement du pouvoir institutionnel</v>
      </c>
      <c r="E167" s="70">
        <f t="shared" si="31"/>
        <v>0</v>
      </c>
      <c r="F167" s="70">
        <f t="shared" si="31"/>
        <v>0</v>
      </c>
      <c r="G167" s="70">
        <f t="shared" si="31"/>
        <v>0</v>
      </c>
      <c r="H167" s="70">
        <f t="shared" si="31"/>
        <v>0</v>
      </c>
      <c r="I167" s="70">
        <f t="shared" si="31"/>
        <v>0</v>
      </c>
      <c r="J167" s="70">
        <f t="shared" si="31"/>
        <v>0</v>
      </c>
      <c r="K167" s="70">
        <f t="shared" si="31"/>
        <v>0</v>
      </c>
      <c r="L167" s="70">
        <f t="shared" si="31"/>
        <v>0</v>
      </c>
      <c r="M167" s="70">
        <f t="shared" si="31"/>
        <v>0</v>
      </c>
      <c r="N167" s="70">
        <f t="shared" ca="1" si="26"/>
        <v>0</v>
      </c>
    </row>
    <row r="168" spans="2:14" x14ac:dyDescent="0.2">
      <c r="B168" s="85" t="str">
        <f t="shared" si="25"/>
        <v>H_66</v>
      </c>
      <c r="C168" s="68" t="s">
        <v>2398</v>
      </c>
      <c r="D168" s="69" t="str">
        <f t="shared" ca="1" si="30"/>
        <v>Aides à l'investissement des ASBL des administrations publiques</v>
      </c>
      <c r="E168" s="70">
        <f t="shared" si="31"/>
        <v>0</v>
      </c>
      <c r="F168" s="70">
        <f t="shared" si="31"/>
        <v>0</v>
      </c>
      <c r="G168" s="70">
        <f t="shared" si="31"/>
        <v>0</v>
      </c>
      <c r="H168" s="70">
        <f t="shared" si="31"/>
        <v>0</v>
      </c>
      <c r="I168" s="70">
        <f t="shared" si="31"/>
        <v>0</v>
      </c>
      <c r="J168" s="70">
        <f t="shared" si="31"/>
        <v>0</v>
      </c>
      <c r="K168" s="70">
        <f t="shared" si="31"/>
        <v>0</v>
      </c>
      <c r="L168" s="70">
        <f t="shared" si="31"/>
        <v>0</v>
      </c>
      <c r="M168" s="70">
        <f t="shared" si="31"/>
        <v>0</v>
      </c>
      <c r="N168" s="70">
        <f t="shared" ca="1" si="26"/>
        <v>0</v>
      </c>
    </row>
    <row r="169" spans="2:14" x14ac:dyDescent="0.2">
      <c r="B169" s="85" t="str">
        <f t="shared" si="25"/>
        <v>H_66</v>
      </c>
      <c r="C169" s="68" t="s">
        <v>2399</v>
      </c>
      <c r="D169" s="69" t="str">
        <f t="shared" ca="1" si="30"/>
        <v>Autres transferts en capital des ASBL des administrations publiques</v>
      </c>
      <c r="E169" s="70">
        <f t="shared" si="31"/>
        <v>0</v>
      </c>
      <c r="F169" s="70">
        <f t="shared" si="31"/>
        <v>0</v>
      </c>
      <c r="G169" s="70">
        <f t="shared" si="31"/>
        <v>0</v>
      </c>
      <c r="H169" s="70">
        <f t="shared" si="31"/>
        <v>0</v>
      </c>
      <c r="I169" s="70">
        <f t="shared" si="31"/>
        <v>0</v>
      </c>
      <c r="J169" s="70">
        <f t="shared" si="31"/>
        <v>0</v>
      </c>
      <c r="K169" s="70">
        <f t="shared" si="31"/>
        <v>0</v>
      </c>
      <c r="L169" s="70">
        <f t="shared" si="31"/>
        <v>0</v>
      </c>
      <c r="M169" s="70">
        <f t="shared" si="31"/>
        <v>0</v>
      </c>
      <c r="N169" s="70">
        <f t="shared" ca="1" si="26"/>
        <v>0</v>
      </c>
    </row>
    <row r="170" spans="2:14" x14ac:dyDescent="0.2">
      <c r="B170" s="85" t="str">
        <f t="shared" si="25"/>
        <v>H_66</v>
      </c>
      <c r="C170" s="68" t="s">
        <v>2400</v>
      </c>
      <c r="D170" s="69" t="str">
        <f t="shared" ca="1" si="30"/>
        <v>Aides à l'investissement des autres unités publiques</v>
      </c>
      <c r="E170" s="70">
        <f t="shared" si="31"/>
        <v>0</v>
      </c>
      <c r="F170" s="70">
        <f t="shared" si="31"/>
        <v>0</v>
      </c>
      <c r="G170" s="70">
        <f t="shared" si="31"/>
        <v>889.73305000000005</v>
      </c>
      <c r="H170" s="70">
        <f t="shared" si="31"/>
        <v>0</v>
      </c>
      <c r="I170" s="70">
        <f t="shared" si="31"/>
        <v>0</v>
      </c>
      <c r="J170" s="70">
        <f t="shared" si="31"/>
        <v>0</v>
      </c>
      <c r="K170" s="70">
        <f t="shared" si="31"/>
        <v>0</v>
      </c>
      <c r="L170" s="70">
        <f t="shared" si="31"/>
        <v>0</v>
      </c>
      <c r="M170" s="70">
        <f t="shared" si="31"/>
        <v>0</v>
      </c>
      <c r="N170" s="70">
        <f t="shared" ca="1" si="26"/>
        <v>889.73305000000005</v>
      </c>
    </row>
    <row r="171" spans="2:14" x14ac:dyDescent="0.2">
      <c r="B171" s="85" t="str">
        <f t="shared" si="25"/>
        <v>H_66</v>
      </c>
      <c r="C171" s="68" t="s">
        <v>2401</v>
      </c>
      <c r="D171" s="69" t="str">
        <f t="shared" ca="1" si="30"/>
        <v>Autres transferts en capital des autres unités publiques</v>
      </c>
      <c r="E171" s="70">
        <f t="shared" si="31"/>
        <v>0</v>
      </c>
      <c r="F171" s="70">
        <f t="shared" si="31"/>
        <v>0</v>
      </c>
      <c r="G171" s="70">
        <f t="shared" si="31"/>
        <v>0</v>
      </c>
      <c r="H171" s="70">
        <f t="shared" si="31"/>
        <v>0</v>
      </c>
      <c r="I171" s="70">
        <f t="shared" si="31"/>
        <v>0</v>
      </c>
      <c r="J171" s="70">
        <f t="shared" si="31"/>
        <v>0</v>
      </c>
      <c r="K171" s="70">
        <f t="shared" si="31"/>
        <v>0</v>
      </c>
      <c r="L171" s="70">
        <f t="shared" si="31"/>
        <v>0</v>
      </c>
      <c r="M171" s="70">
        <f t="shared" si="31"/>
        <v>0</v>
      </c>
      <c r="N171" s="70">
        <f t="shared" ca="1" si="26"/>
        <v>0</v>
      </c>
    </row>
    <row r="172" spans="2:14" ht="19.2" x14ac:dyDescent="0.2">
      <c r="B172" s="76" t="str">
        <f t="shared" si="25"/>
        <v>H_6</v>
      </c>
      <c r="C172" s="64" t="s">
        <v>2090</v>
      </c>
      <c r="D172" s="88" t="str">
        <f t="shared" ca="1" si="30"/>
        <v xml:space="preserve">Transferts en capital des administrations de sécurité sociale
</v>
      </c>
      <c r="E172" s="66">
        <f t="shared" si="31"/>
        <v>0</v>
      </c>
      <c r="F172" s="66">
        <f t="shared" si="31"/>
        <v>0</v>
      </c>
      <c r="G172" s="66">
        <f t="shared" si="31"/>
        <v>0</v>
      </c>
      <c r="H172" s="66">
        <f t="shared" si="31"/>
        <v>0</v>
      </c>
      <c r="I172" s="66">
        <f t="shared" si="31"/>
        <v>0</v>
      </c>
      <c r="J172" s="66">
        <f t="shared" si="31"/>
        <v>0</v>
      </c>
      <c r="K172" s="66">
        <f t="shared" si="31"/>
        <v>0</v>
      </c>
      <c r="L172" s="66">
        <f t="shared" si="31"/>
        <v>0</v>
      </c>
      <c r="M172" s="66">
        <f t="shared" si="31"/>
        <v>0</v>
      </c>
      <c r="N172" s="66">
        <f t="shared" ca="1" si="26"/>
        <v>0</v>
      </c>
    </row>
    <row r="173" spans="2:14" x14ac:dyDescent="0.2">
      <c r="B173" s="85" t="str">
        <f t="shared" si="25"/>
        <v>H_67</v>
      </c>
      <c r="C173" s="68" t="s">
        <v>758</v>
      </c>
      <c r="D173" s="69" t="str">
        <f t="shared" ca="1" si="30"/>
        <v>Transferts en capital des administrations de sécurité sociale</v>
      </c>
      <c r="E173" s="70">
        <f t="shared" si="31"/>
        <v>0</v>
      </c>
      <c r="F173" s="70">
        <f t="shared" si="31"/>
        <v>0</v>
      </c>
      <c r="G173" s="70">
        <f t="shared" si="31"/>
        <v>0</v>
      </c>
      <c r="H173" s="70">
        <f t="shared" si="31"/>
        <v>0</v>
      </c>
      <c r="I173" s="70">
        <f t="shared" si="31"/>
        <v>0</v>
      </c>
      <c r="J173" s="70">
        <f t="shared" si="31"/>
        <v>0</v>
      </c>
      <c r="K173" s="70">
        <f t="shared" si="31"/>
        <v>0</v>
      </c>
      <c r="L173" s="70">
        <f t="shared" si="31"/>
        <v>0</v>
      </c>
      <c r="M173" s="70">
        <f t="shared" si="31"/>
        <v>0</v>
      </c>
      <c r="N173" s="70">
        <f t="shared" ca="1" si="26"/>
        <v>0</v>
      </c>
    </row>
    <row r="174" spans="2:14" x14ac:dyDescent="0.2">
      <c r="B174" s="76" t="str">
        <f t="shared" si="25"/>
        <v>H_6</v>
      </c>
      <c r="C174" s="64" t="s">
        <v>3422</v>
      </c>
      <c r="D174" s="88" t="str">
        <f t="shared" ca="1" si="30"/>
        <v>Transferts en capital des administrations publiques locales</v>
      </c>
      <c r="E174" s="66">
        <f t="shared" si="31"/>
        <v>0</v>
      </c>
      <c r="F174" s="66">
        <f t="shared" si="31"/>
        <v>16984.004680000002</v>
      </c>
      <c r="G174" s="66">
        <f t="shared" si="31"/>
        <v>0</v>
      </c>
      <c r="H174" s="66">
        <f t="shared" si="31"/>
        <v>0</v>
      </c>
      <c r="I174" s="66">
        <f t="shared" si="31"/>
        <v>374.81818000000004</v>
      </c>
      <c r="J174" s="66">
        <f t="shared" si="31"/>
        <v>0</v>
      </c>
      <c r="K174" s="66">
        <f t="shared" si="31"/>
        <v>0</v>
      </c>
      <c r="L174" s="66">
        <f t="shared" si="31"/>
        <v>0</v>
      </c>
      <c r="M174" s="66">
        <f t="shared" si="31"/>
        <v>0</v>
      </c>
      <c r="N174" s="66">
        <f t="shared" ca="1" si="26"/>
        <v>17358.82286</v>
      </c>
    </row>
    <row r="175" spans="2:14" x14ac:dyDescent="0.2">
      <c r="B175" s="85" t="str">
        <f t="shared" si="25"/>
        <v>H_68</v>
      </c>
      <c r="C175" s="68" t="s">
        <v>760</v>
      </c>
      <c r="D175" s="69" t="str">
        <f t="shared" ca="1" si="30"/>
        <v>Aides à l'investissement des provinces</v>
      </c>
      <c r="E175" s="70">
        <f t="shared" si="31"/>
        <v>0</v>
      </c>
      <c r="F175" s="70">
        <f t="shared" si="31"/>
        <v>455</v>
      </c>
      <c r="G175" s="70">
        <f t="shared" si="31"/>
        <v>0</v>
      </c>
      <c r="H175" s="70">
        <f t="shared" si="31"/>
        <v>0</v>
      </c>
      <c r="I175" s="70">
        <f t="shared" si="31"/>
        <v>0</v>
      </c>
      <c r="J175" s="70">
        <f t="shared" si="31"/>
        <v>0</v>
      </c>
      <c r="K175" s="70">
        <f t="shared" si="31"/>
        <v>0</v>
      </c>
      <c r="L175" s="70">
        <f t="shared" si="31"/>
        <v>0</v>
      </c>
      <c r="M175" s="70">
        <f t="shared" si="31"/>
        <v>0</v>
      </c>
      <c r="N175" s="70">
        <f t="shared" ca="1" si="26"/>
        <v>455</v>
      </c>
    </row>
    <row r="176" spans="2:14" x14ac:dyDescent="0.2">
      <c r="B176" s="85" t="str">
        <f t="shared" si="25"/>
        <v>H_68</v>
      </c>
      <c r="C176" s="68" t="s">
        <v>761</v>
      </c>
      <c r="D176" s="69" t="str">
        <f t="shared" ca="1" si="30"/>
        <v>Autres transferts en capital des provinces</v>
      </c>
      <c r="E176" s="70">
        <f t="shared" ref="E176:M185" si="32">_xlfn.IFNA(IF(LEN($C176)&gt;=4,VLOOKUP(E$6&amp;"-"&amp;$C176,rngDataP3aINC,rngVLK3aINC,FALSE),SUMIF($B:$B,"H_"&amp;$C176,E:E)),0)</f>
        <v>0</v>
      </c>
      <c r="F176" s="70">
        <f t="shared" si="32"/>
        <v>61.218209999999999</v>
      </c>
      <c r="G176" s="70">
        <f t="shared" si="32"/>
        <v>0</v>
      </c>
      <c r="H176" s="70">
        <f t="shared" si="32"/>
        <v>0</v>
      </c>
      <c r="I176" s="70">
        <f t="shared" si="32"/>
        <v>0</v>
      </c>
      <c r="J176" s="70">
        <f t="shared" si="32"/>
        <v>0</v>
      </c>
      <c r="K176" s="70">
        <f t="shared" si="32"/>
        <v>0</v>
      </c>
      <c r="L176" s="70">
        <f t="shared" si="32"/>
        <v>0</v>
      </c>
      <c r="M176" s="70">
        <f t="shared" si="32"/>
        <v>0</v>
      </c>
      <c r="N176" s="70">
        <f t="shared" ca="1" si="26"/>
        <v>61.218209999999999</v>
      </c>
    </row>
    <row r="177" spans="2:14" x14ac:dyDescent="0.2">
      <c r="B177" s="85" t="str">
        <f t="shared" si="25"/>
        <v>H_68</v>
      </c>
      <c r="C177" s="68" t="s">
        <v>762</v>
      </c>
      <c r="D177" s="69" t="str">
        <f t="shared" ca="1" si="30"/>
        <v>Aides à l'investissement des communes</v>
      </c>
      <c r="E177" s="70">
        <f t="shared" si="32"/>
        <v>0</v>
      </c>
      <c r="F177" s="70">
        <f t="shared" si="32"/>
        <v>16127</v>
      </c>
      <c r="G177" s="70">
        <f t="shared" si="32"/>
        <v>0</v>
      </c>
      <c r="H177" s="70">
        <f t="shared" si="32"/>
        <v>0</v>
      </c>
      <c r="I177" s="70">
        <f t="shared" si="32"/>
        <v>0</v>
      </c>
      <c r="J177" s="70">
        <f t="shared" si="32"/>
        <v>0</v>
      </c>
      <c r="K177" s="70">
        <f t="shared" si="32"/>
        <v>0</v>
      </c>
      <c r="L177" s="70">
        <f t="shared" si="32"/>
        <v>0</v>
      </c>
      <c r="M177" s="70">
        <f t="shared" si="32"/>
        <v>0</v>
      </c>
      <c r="N177" s="70">
        <f t="shared" ca="1" si="26"/>
        <v>16127</v>
      </c>
    </row>
    <row r="178" spans="2:14" x14ac:dyDescent="0.2">
      <c r="B178" s="85" t="str">
        <f t="shared" si="25"/>
        <v>H_68</v>
      </c>
      <c r="C178" s="68" t="s">
        <v>763</v>
      </c>
      <c r="D178" s="69" t="str">
        <f t="shared" ca="1" si="30"/>
        <v>Autres transferts en capital des communes</v>
      </c>
      <c r="E178" s="70">
        <f t="shared" si="32"/>
        <v>0</v>
      </c>
      <c r="F178" s="70">
        <f t="shared" si="32"/>
        <v>185.36661000000001</v>
      </c>
      <c r="G178" s="70">
        <f t="shared" si="32"/>
        <v>0</v>
      </c>
      <c r="H178" s="70">
        <f t="shared" si="32"/>
        <v>0</v>
      </c>
      <c r="I178" s="70">
        <f t="shared" si="32"/>
        <v>0</v>
      </c>
      <c r="J178" s="70">
        <f t="shared" si="32"/>
        <v>0</v>
      </c>
      <c r="K178" s="70">
        <f t="shared" si="32"/>
        <v>0</v>
      </c>
      <c r="L178" s="70">
        <f t="shared" si="32"/>
        <v>0</v>
      </c>
      <c r="M178" s="70">
        <f t="shared" si="32"/>
        <v>0</v>
      </c>
      <c r="N178" s="70">
        <f t="shared" ca="1" si="26"/>
        <v>185.36661000000001</v>
      </c>
    </row>
    <row r="179" spans="2:14" hidden="1" x14ac:dyDescent="0.2">
      <c r="B179" s="85" t="str">
        <f t="shared" si="25"/>
        <v>H_68</v>
      </c>
      <c r="C179" s="68" t="s">
        <v>979</v>
      </c>
      <c r="D179" s="69" t="str">
        <f t="shared" ca="1" si="30"/>
        <v>Aides à l'investissement des provinces et communes - non ventilé</v>
      </c>
      <c r="E179" s="70">
        <f t="shared" si="32"/>
        <v>0</v>
      </c>
      <c r="F179" s="70">
        <f t="shared" si="32"/>
        <v>0</v>
      </c>
      <c r="G179" s="70">
        <f t="shared" si="32"/>
        <v>0</v>
      </c>
      <c r="H179" s="70">
        <f t="shared" si="32"/>
        <v>0</v>
      </c>
      <c r="I179" s="70">
        <f t="shared" si="32"/>
        <v>0</v>
      </c>
      <c r="J179" s="70">
        <f t="shared" si="32"/>
        <v>0</v>
      </c>
      <c r="K179" s="70">
        <f t="shared" si="32"/>
        <v>0</v>
      </c>
      <c r="L179" s="70">
        <f t="shared" si="32"/>
        <v>0</v>
      </c>
      <c r="M179" s="70">
        <f t="shared" si="32"/>
        <v>0</v>
      </c>
      <c r="N179" s="70">
        <f t="shared" ca="1" si="26"/>
        <v>0</v>
      </c>
    </row>
    <row r="180" spans="2:14" hidden="1" x14ac:dyDescent="0.2">
      <c r="B180" s="85" t="str">
        <f t="shared" si="25"/>
        <v>H_68</v>
      </c>
      <c r="C180" s="68" t="s">
        <v>980</v>
      </c>
      <c r="D180" s="69" t="str">
        <f t="shared" ca="1" si="30"/>
        <v>Autres transferts en capital des provinces et communes - non ventilé</v>
      </c>
      <c r="E180" s="70">
        <f t="shared" si="32"/>
        <v>0</v>
      </c>
      <c r="F180" s="70">
        <f t="shared" si="32"/>
        <v>0</v>
      </c>
      <c r="G180" s="70">
        <f t="shared" si="32"/>
        <v>0</v>
      </c>
      <c r="H180" s="70">
        <f t="shared" si="32"/>
        <v>0</v>
      </c>
      <c r="I180" s="70">
        <f t="shared" si="32"/>
        <v>0</v>
      </c>
      <c r="J180" s="70">
        <f t="shared" si="32"/>
        <v>0</v>
      </c>
      <c r="K180" s="70">
        <f t="shared" si="32"/>
        <v>0</v>
      </c>
      <c r="L180" s="70">
        <f t="shared" si="32"/>
        <v>0</v>
      </c>
      <c r="M180" s="70">
        <f t="shared" si="32"/>
        <v>0</v>
      </c>
      <c r="N180" s="70">
        <f t="shared" ca="1" si="26"/>
        <v>0</v>
      </c>
    </row>
    <row r="181" spans="2:14" x14ac:dyDescent="0.2">
      <c r="B181" s="85" t="str">
        <f t="shared" si="25"/>
        <v>H_68</v>
      </c>
      <c r="C181" s="68" t="s">
        <v>764</v>
      </c>
      <c r="D181" s="69" t="str">
        <f t="shared" ca="1" si="30"/>
        <v>Aides à l'investissement des ASBL des pouvoirs locaux</v>
      </c>
      <c r="E181" s="70">
        <f t="shared" si="32"/>
        <v>0</v>
      </c>
      <c r="F181" s="70">
        <f t="shared" si="32"/>
        <v>0</v>
      </c>
      <c r="G181" s="70">
        <f t="shared" si="32"/>
        <v>0</v>
      </c>
      <c r="H181" s="70">
        <f t="shared" si="32"/>
        <v>0</v>
      </c>
      <c r="I181" s="70">
        <f t="shared" si="32"/>
        <v>0.73378999999999994</v>
      </c>
      <c r="J181" s="70">
        <f t="shared" si="32"/>
        <v>0</v>
      </c>
      <c r="K181" s="70">
        <f t="shared" si="32"/>
        <v>0</v>
      </c>
      <c r="L181" s="70">
        <f t="shared" si="32"/>
        <v>0</v>
      </c>
      <c r="M181" s="70">
        <f t="shared" si="32"/>
        <v>0</v>
      </c>
      <c r="N181" s="70">
        <f t="shared" ca="1" si="26"/>
        <v>0.73378999999999994</v>
      </c>
    </row>
    <row r="182" spans="2:14" x14ac:dyDescent="0.2">
      <c r="B182" s="85" t="str">
        <f t="shared" si="25"/>
        <v>H_68</v>
      </c>
      <c r="C182" s="68" t="s">
        <v>765</v>
      </c>
      <c r="D182" s="69" t="str">
        <f t="shared" ca="1" si="30"/>
        <v>Autres transferts en capital des ASBL des pouvoirs locaux</v>
      </c>
      <c r="E182" s="70">
        <f t="shared" si="32"/>
        <v>0</v>
      </c>
      <c r="F182" s="70">
        <f t="shared" si="32"/>
        <v>0</v>
      </c>
      <c r="G182" s="70">
        <f t="shared" si="32"/>
        <v>0</v>
      </c>
      <c r="H182" s="70">
        <f t="shared" si="32"/>
        <v>0</v>
      </c>
      <c r="I182" s="70">
        <f t="shared" si="32"/>
        <v>0</v>
      </c>
      <c r="J182" s="70">
        <f t="shared" si="32"/>
        <v>0</v>
      </c>
      <c r="K182" s="70">
        <f t="shared" si="32"/>
        <v>0</v>
      </c>
      <c r="L182" s="70">
        <f t="shared" si="32"/>
        <v>0</v>
      </c>
      <c r="M182" s="70">
        <f t="shared" si="32"/>
        <v>0</v>
      </c>
      <c r="N182" s="70">
        <f t="shared" ca="1" si="26"/>
        <v>0</v>
      </c>
    </row>
    <row r="183" spans="2:14" hidden="1" x14ac:dyDescent="0.2">
      <c r="B183" s="85" t="str">
        <f t="shared" si="25"/>
        <v>H_68</v>
      </c>
      <c r="C183" s="68" t="s">
        <v>3459</v>
      </c>
      <c r="D183" s="69" t="str">
        <f t="shared" ca="1" si="30"/>
        <v>Aides à l'investissement des autres administrations publiques locales</v>
      </c>
      <c r="E183" s="70">
        <f t="shared" si="32"/>
        <v>0</v>
      </c>
      <c r="F183" s="70">
        <f t="shared" si="32"/>
        <v>0</v>
      </c>
      <c r="G183" s="70">
        <f t="shared" si="32"/>
        <v>0</v>
      </c>
      <c r="H183" s="70">
        <f t="shared" si="32"/>
        <v>0</v>
      </c>
      <c r="I183" s="70">
        <f t="shared" si="32"/>
        <v>0</v>
      </c>
      <c r="J183" s="70">
        <f t="shared" si="32"/>
        <v>0</v>
      </c>
      <c r="K183" s="70">
        <f t="shared" si="32"/>
        <v>0</v>
      </c>
      <c r="L183" s="70">
        <f t="shared" si="32"/>
        <v>0</v>
      </c>
      <c r="M183" s="70">
        <f t="shared" si="32"/>
        <v>0</v>
      </c>
      <c r="N183" s="70">
        <f t="shared" ca="1" si="26"/>
        <v>0</v>
      </c>
    </row>
    <row r="184" spans="2:14" x14ac:dyDescent="0.2">
      <c r="B184" s="85" t="str">
        <f t="shared" si="25"/>
        <v>H_68</v>
      </c>
      <c r="C184" s="68" t="s">
        <v>766</v>
      </c>
      <c r="D184" s="69" t="str">
        <f t="shared" ca="1" si="30"/>
        <v>Zones de police</v>
      </c>
      <c r="E184" s="70">
        <f t="shared" si="32"/>
        <v>0</v>
      </c>
      <c r="F184" s="70">
        <f t="shared" si="32"/>
        <v>0</v>
      </c>
      <c r="G184" s="70">
        <f t="shared" si="32"/>
        <v>0</v>
      </c>
      <c r="H184" s="70">
        <f t="shared" si="32"/>
        <v>0</v>
      </c>
      <c r="I184" s="70">
        <f t="shared" si="32"/>
        <v>0</v>
      </c>
      <c r="J184" s="70">
        <f t="shared" si="32"/>
        <v>0</v>
      </c>
      <c r="K184" s="70">
        <f t="shared" si="32"/>
        <v>0</v>
      </c>
      <c r="L184" s="70">
        <f t="shared" si="32"/>
        <v>0</v>
      </c>
      <c r="M184" s="70">
        <f t="shared" si="32"/>
        <v>0</v>
      </c>
      <c r="N184" s="70">
        <f t="shared" ca="1" si="26"/>
        <v>0</v>
      </c>
    </row>
    <row r="185" spans="2:14" hidden="1" x14ac:dyDescent="0.2">
      <c r="B185" s="85" t="str">
        <f t="shared" si="25"/>
        <v>H_68</v>
      </c>
      <c r="C185" s="68" t="s">
        <v>3460</v>
      </c>
      <c r="D185" s="69" t="str">
        <f t="shared" ca="1" si="30"/>
        <v>Autres transferts en capital des autres administrations publiques locales</v>
      </c>
      <c r="E185" s="70">
        <f t="shared" si="32"/>
        <v>0</v>
      </c>
      <c r="F185" s="70">
        <f t="shared" si="32"/>
        <v>0</v>
      </c>
      <c r="G185" s="70">
        <f t="shared" si="32"/>
        <v>0</v>
      </c>
      <c r="H185" s="70">
        <f t="shared" si="32"/>
        <v>0</v>
      </c>
      <c r="I185" s="70">
        <f t="shared" si="32"/>
        <v>0</v>
      </c>
      <c r="J185" s="70">
        <f t="shared" si="32"/>
        <v>0</v>
      </c>
      <c r="K185" s="70">
        <f t="shared" si="32"/>
        <v>0</v>
      </c>
      <c r="L185" s="70">
        <f t="shared" si="32"/>
        <v>0</v>
      </c>
      <c r="M185" s="70">
        <f t="shared" si="32"/>
        <v>0</v>
      </c>
      <c r="N185" s="70">
        <f t="shared" ca="1" si="26"/>
        <v>0</v>
      </c>
    </row>
    <row r="186" spans="2:14" x14ac:dyDescent="0.2">
      <c r="B186" s="85" t="str">
        <f t="shared" si="25"/>
        <v>H_68</v>
      </c>
      <c r="C186" s="68" t="s">
        <v>767</v>
      </c>
      <c r="D186" s="69" t="str">
        <f t="shared" ca="1" si="30"/>
        <v>CPAS</v>
      </c>
      <c r="E186" s="70">
        <f t="shared" ref="E186:M195" si="33">_xlfn.IFNA(IF(LEN($C186)&gt;=4,VLOOKUP(E$6&amp;"-"&amp;$C186,rngDataP3aINC,rngVLK3aINC,FALSE),SUMIF($B:$B,"H_"&amp;$C186,E:E)),0)</f>
        <v>0</v>
      </c>
      <c r="F186" s="70">
        <f t="shared" si="33"/>
        <v>0</v>
      </c>
      <c r="G186" s="70">
        <f t="shared" si="33"/>
        <v>0</v>
      </c>
      <c r="H186" s="70">
        <f t="shared" si="33"/>
        <v>0</v>
      </c>
      <c r="I186" s="70">
        <f t="shared" si="33"/>
        <v>0</v>
      </c>
      <c r="J186" s="70">
        <f t="shared" si="33"/>
        <v>0</v>
      </c>
      <c r="K186" s="70">
        <f t="shared" si="33"/>
        <v>0</v>
      </c>
      <c r="L186" s="70">
        <f t="shared" si="33"/>
        <v>0</v>
      </c>
      <c r="M186" s="70">
        <f t="shared" si="33"/>
        <v>0</v>
      </c>
      <c r="N186" s="70">
        <f t="shared" ca="1" si="26"/>
        <v>0</v>
      </c>
    </row>
    <row r="187" spans="2:14" x14ac:dyDescent="0.2">
      <c r="B187" s="85" t="str">
        <f t="shared" si="25"/>
        <v>H_68</v>
      </c>
      <c r="C187" s="68" t="s">
        <v>768</v>
      </c>
      <c r="D187" s="69" t="str">
        <f t="shared" ca="1" si="30"/>
        <v>Intercommunales du secteur S.1313</v>
      </c>
      <c r="E187" s="70">
        <f t="shared" si="33"/>
        <v>0</v>
      </c>
      <c r="F187" s="70">
        <f t="shared" si="33"/>
        <v>155.41986</v>
      </c>
      <c r="G187" s="70">
        <f t="shared" si="33"/>
        <v>0</v>
      </c>
      <c r="H187" s="70">
        <f t="shared" si="33"/>
        <v>0</v>
      </c>
      <c r="I187" s="70">
        <f t="shared" si="33"/>
        <v>374.08439000000004</v>
      </c>
      <c r="J187" s="70">
        <f t="shared" si="33"/>
        <v>0</v>
      </c>
      <c r="K187" s="70">
        <f t="shared" si="33"/>
        <v>0</v>
      </c>
      <c r="L187" s="70">
        <f t="shared" si="33"/>
        <v>0</v>
      </c>
      <c r="M187" s="70">
        <f t="shared" si="33"/>
        <v>0</v>
      </c>
      <c r="N187" s="70">
        <f t="shared" ca="1" si="26"/>
        <v>529.50425000000007</v>
      </c>
    </row>
    <row r="188" spans="2:14" x14ac:dyDescent="0.2">
      <c r="B188" s="85" t="str">
        <f t="shared" si="25"/>
        <v>H_68</v>
      </c>
      <c r="C188" s="68" t="s">
        <v>769</v>
      </c>
      <c r="D188" s="69" t="str">
        <f t="shared" ca="1" si="30"/>
        <v>Zones de secours</v>
      </c>
      <c r="E188" s="70">
        <f t="shared" si="33"/>
        <v>0</v>
      </c>
      <c r="F188" s="70">
        <f t="shared" si="33"/>
        <v>0</v>
      </c>
      <c r="G188" s="70">
        <f t="shared" si="33"/>
        <v>0</v>
      </c>
      <c r="H188" s="70">
        <f t="shared" si="33"/>
        <v>0</v>
      </c>
      <c r="I188" s="70">
        <f t="shared" si="33"/>
        <v>0</v>
      </c>
      <c r="J188" s="70">
        <f t="shared" si="33"/>
        <v>0</v>
      </c>
      <c r="K188" s="70">
        <f t="shared" si="33"/>
        <v>0</v>
      </c>
      <c r="L188" s="70">
        <f t="shared" si="33"/>
        <v>0</v>
      </c>
      <c r="M188" s="70">
        <f t="shared" si="33"/>
        <v>0</v>
      </c>
      <c r="N188" s="70">
        <f t="shared" ca="1" si="26"/>
        <v>0</v>
      </c>
    </row>
    <row r="189" spans="2:14" x14ac:dyDescent="0.2">
      <c r="B189" s="85" t="str">
        <f t="shared" si="25"/>
        <v>H_68</v>
      </c>
      <c r="C189" s="68" t="s">
        <v>770</v>
      </c>
      <c r="D189" s="69" t="str">
        <f t="shared" ca="1" si="30"/>
        <v>Autres pouvoirs locaux</v>
      </c>
      <c r="E189" s="70">
        <f t="shared" si="33"/>
        <v>0</v>
      </c>
      <c r="F189" s="70">
        <f t="shared" si="33"/>
        <v>0</v>
      </c>
      <c r="G189" s="70">
        <f t="shared" si="33"/>
        <v>0</v>
      </c>
      <c r="H189" s="70">
        <f t="shared" si="33"/>
        <v>0</v>
      </c>
      <c r="I189" s="70">
        <f t="shared" si="33"/>
        <v>0</v>
      </c>
      <c r="J189" s="70">
        <f t="shared" si="33"/>
        <v>0</v>
      </c>
      <c r="K189" s="70">
        <f t="shared" si="33"/>
        <v>0</v>
      </c>
      <c r="L189" s="70">
        <f t="shared" si="33"/>
        <v>0</v>
      </c>
      <c r="M189" s="70">
        <f t="shared" si="33"/>
        <v>0</v>
      </c>
      <c r="N189" s="70">
        <f t="shared" ca="1" si="26"/>
        <v>0</v>
      </c>
    </row>
    <row r="190" spans="2:14" ht="19.2" x14ac:dyDescent="0.2">
      <c r="B190" s="76" t="str">
        <f t="shared" si="25"/>
        <v>H_6</v>
      </c>
      <c r="C190" s="64" t="s">
        <v>3423</v>
      </c>
      <c r="D190" s="88" t="str">
        <f t="shared" ca="1" si="30"/>
        <v>Transferts en capital d'autres groupes institutionnels (pouvoir fédéral, communautés, régions, commissions communautaires)</v>
      </c>
      <c r="E190" s="66">
        <f t="shared" si="33"/>
        <v>0</v>
      </c>
      <c r="F190" s="66">
        <f t="shared" si="33"/>
        <v>28711</v>
      </c>
      <c r="G190" s="66">
        <f t="shared" si="33"/>
        <v>252.82981000000001</v>
      </c>
      <c r="H190" s="66">
        <f t="shared" si="33"/>
        <v>0</v>
      </c>
      <c r="I190" s="66">
        <f t="shared" si="33"/>
        <v>4397.0188499999995</v>
      </c>
      <c r="J190" s="66">
        <f t="shared" si="33"/>
        <v>49734.616000000002</v>
      </c>
      <c r="K190" s="66">
        <f t="shared" si="33"/>
        <v>0</v>
      </c>
      <c r="L190" s="66">
        <f t="shared" si="33"/>
        <v>1116</v>
      </c>
      <c r="M190" s="66">
        <f t="shared" si="33"/>
        <v>0</v>
      </c>
      <c r="N190" s="66">
        <f t="shared" ca="1" si="26"/>
        <v>84211.464659999998</v>
      </c>
    </row>
    <row r="191" spans="2:14" hidden="1" x14ac:dyDescent="0.2">
      <c r="B191" s="85" t="str">
        <f t="shared" si="25"/>
        <v>H_69</v>
      </c>
      <c r="C191" s="68" t="s">
        <v>981</v>
      </c>
      <c r="D191" s="69" t="str">
        <f t="shared" ca="1" si="30"/>
        <v>Transferts en capital des commissions communautaires</v>
      </c>
      <c r="E191" s="70">
        <f t="shared" si="33"/>
        <v>0</v>
      </c>
      <c r="F191" s="70">
        <f t="shared" si="33"/>
        <v>0</v>
      </c>
      <c r="G191" s="70">
        <f t="shared" si="33"/>
        <v>0</v>
      </c>
      <c r="H191" s="70">
        <f t="shared" si="33"/>
        <v>0</v>
      </c>
      <c r="I191" s="70">
        <f t="shared" si="33"/>
        <v>0</v>
      </c>
      <c r="J191" s="70">
        <f t="shared" si="33"/>
        <v>0</v>
      </c>
      <c r="K191" s="70">
        <f t="shared" si="33"/>
        <v>0</v>
      </c>
      <c r="L191" s="70">
        <f t="shared" si="33"/>
        <v>0</v>
      </c>
      <c r="M191" s="70">
        <f t="shared" si="33"/>
        <v>0</v>
      </c>
      <c r="N191" s="70">
        <f t="shared" ca="1" si="26"/>
        <v>0</v>
      </c>
    </row>
    <row r="192" spans="2:14" x14ac:dyDescent="0.2">
      <c r="B192" s="85" t="str">
        <f t="shared" si="25"/>
        <v>H_69</v>
      </c>
      <c r="C192" s="68" t="s">
        <v>772</v>
      </c>
      <c r="D192" s="69" t="str">
        <f t="shared" ca="1" si="30"/>
        <v>Commission communautaire française</v>
      </c>
      <c r="E192" s="70">
        <f t="shared" si="33"/>
        <v>0</v>
      </c>
      <c r="F192" s="70">
        <f t="shared" si="33"/>
        <v>0</v>
      </c>
      <c r="G192" s="70">
        <f t="shared" si="33"/>
        <v>0</v>
      </c>
      <c r="H192" s="70">
        <f t="shared" si="33"/>
        <v>0</v>
      </c>
      <c r="I192" s="70">
        <f t="shared" si="33"/>
        <v>0</v>
      </c>
      <c r="J192" s="70">
        <f t="shared" si="33"/>
        <v>0</v>
      </c>
      <c r="K192" s="70">
        <f t="shared" si="33"/>
        <v>0</v>
      </c>
      <c r="L192" s="70">
        <f t="shared" si="33"/>
        <v>0</v>
      </c>
      <c r="M192" s="70">
        <f t="shared" si="33"/>
        <v>0</v>
      </c>
      <c r="N192" s="70">
        <f t="shared" ca="1" si="26"/>
        <v>0</v>
      </c>
    </row>
    <row r="193" spans="1:14" x14ac:dyDescent="0.2">
      <c r="B193" s="85" t="str">
        <f t="shared" si="25"/>
        <v>H_69</v>
      </c>
      <c r="C193" s="68" t="s">
        <v>773</v>
      </c>
      <c r="D193" s="69" t="str">
        <f t="shared" ref="D193:D224" ca="1" si="34">IF(LEN($C193)&gt;=2,VLOOKUP("CE-"&amp;$C193,rngTranslationsCE,2,FALSE),IF(LEN($C193)=1,VLOOKUP("CE-"&amp;$C193&amp;$D$6,rngTranslationsCE,2,FALSE),""))</f>
        <v>Commission communautaire flamande</v>
      </c>
      <c r="E193" s="70">
        <f t="shared" si="33"/>
        <v>0</v>
      </c>
      <c r="F193" s="70">
        <f t="shared" si="33"/>
        <v>13442</v>
      </c>
      <c r="G193" s="70">
        <f t="shared" si="33"/>
        <v>0</v>
      </c>
      <c r="H193" s="70">
        <f t="shared" si="33"/>
        <v>0</v>
      </c>
      <c r="I193" s="70">
        <f t="shared" si="33"/>
        <v>0</v>
      </c>
      <c r="J193" s="70">
        <f t="shared" si="33"/>
        <v>0</v>
      </c>
      <c r="K193" s="70">
        <f t="shared" si="33"/>
        <v>0</v>
      </c>
      <c r="L193" s="70">
        <f t="shared" si="33"/>
        <v>0</v>
      </c>
      <c r="M193" s="70">
        <f t="shared" si="33"/>
        <v>0</v>
      </c>
      <c r="N193" s="70">
        <f t="shared" ca="1" si="26"/>
        <v>13442</v>
      </c>
    </row>
    <row r="194" spans="1:14" x14ac:dyDescent="0.2">
      <c r="B194" s="85" t="str">
        <f t="shared" si="25"/>
        <v>H_69</v>
      </c>
      <c r="C194" s="68" t="s">
        <v>774</v>
      </c>
      <c r="D194" s="69" t="str">
        <f t="shared" ca="1" si="34"/>
        <v>Commission communautaire commune</v>
      </c>
      <c r="E194" s="70">
        <f t="shared" si="33"/>
        <v>0</v>
      </c>
      <c r="F194" s="70">
        <f t="shared" si="33"/>
        <v>0</v>
      </c>
      <c r="G194" s="70">
        <f t="shared" si="33"/>
        <v>0</v>
      </c>
      <c r="H194" s="70">
        <f t="shared" si="33"/>
        <v>0</v>
      </c>
      <c r="I194" s="70">
        <f t="shared" si="33"/>
        <v>0</v>
      </c>
      <c r="J194" s="70">
        <f t="shared" si="33"/>
        <v>0</v>
      </c>
      <c r="K194" s="70">
        <f t="shared" si="33"/>
        <v>0</v>
      </c>
      <c r="L194" s="70">
        <f t="shared" si="33"/>
        <v>0</v>
      </c>
      <c r="M194" s="70">
        <f t="shared" si="33"/>
        <v>0</v>
      </c>
      <c r="N194" s="70">
        <f t="shared" ca="1" si="26"/>
        <v>0</v>
      </c>
    </row>
    <row r="195" spans="1:14" hidden="1" x14ac:dyDescent="0.2">
      <c r="B195" s="85" t="str">
        <f t="shared" si="25"/>
        <v>H_69</v>
      </c>
      <c r="C195" s="68" t="s">
        <v>982</v>
      </c>
      <c r="D195" s="69" t="str">
        <f t="shared" ca="1" si="34"/>
        <v>Transferts en capital des communautés</v>
      </c>
      <c r="E195" s="70">
        <f t="shared" si="33"/>
        <v>0</v>
      </c>
      <c r="F195" s="70">
        <f t="shared" si="33"/>
        <v>0</v>
      </c>
      <c r="G195" s="70">
        <f t="shared" si="33"/>
        <v>0</v>
      </c>
      <c r="H195" s="70">
        <f t="shared" si="33"/>
        <v>0</v>
      </c>
      <c r="I195" s="70">
        <f t="shared" si="33"/>
        <v>0</v>
      </c>
      <c r="J195" s="70">
        <f t="shared" si="33"/>
        <v>0</v>
      </c>
      <c r="K195" s="70">
        <f t="shared" si="33"/>
        <v>0</v>
      </c>
      <c r="L195" s="70">
        <f t="shared" si="33"/>
        <v>0</v>
      </c>
      <c r="M195" s="70">
        <f t="shared" si="33"/>
        <v>0</v>
      </c>
      <c r="N195" s="70">
        <f t="shared" ca="1" si="26"/>
        <v>0</v>
      </c>
    </row>
    <row r="196" spans="1:14" x14ac:dyDescent="0.2">
      <c r="B196" s="85" t="str">
        <f t="shared" si="25"/>
        <v>H_69</v>
      </c>
      <c r="C196" s="68" t="s">
        <v>775</v>
      </c>
      <c r="D196" s="69" t="str">
        <f t="shared" ca="1" si="34"/>
        <v>Communauté française</v>
      </c>
      <c r="E196" s="70">
        <f t="shared" ref="E196:M205" si="35">_xlfn.IFNA(IF(LEN($C196)&gt;=4,VLOOKUP(E$6&amp;"-"&amp;$C196,rngDataP3aINC,rngVLK3aINC,FALSE),SUMIF($B:$B,"H_"&amp;$C196,E:E)),0)</f>
        <v>0</v>
      </c>
      <c r="F196" s="70">
        <f t="shared" si="35"/>
        <v>0</v>
      </c>
      <c r="G196" s="70">
        <f t="shared" si="35"/>
        <v>0</v>
      </c>
      <c r="H196" s="70">
        <f t="shared" si="35"/>
        <v>0</v>
      </c>
      <c r="I196" s="70">
        <f t="shared" si="35"/>
        <v>1195</v>
      </c>
      <c r="J196" s="70">
        <f t="shared" si="35"/>
        <v>0</v>
      </c>
      <c r="K196" s="70">
        <f t="shared" si="35"/>
        <v>0</v>
      </c>
      <c r="L196" s="70">
        <f t="shared" si="35"/>
        <v>0</v>
      </c>
      <c r="M196" s="70">
        <f t="shared" si="35"/>
        <v>0</v>
      </c>
      <c r="N196" s="70">
        <f t="shared" ca="1" si="26"/>
        <v>1195</v>
      </c>
    </row>
    <row r="197" spans="1:14" x14ac:dyDescent="0.2">
      <c r="B197" s="85" t="str">
        <f t="shared" si="25"/>
        <v>H_69</v>
      </c>
      <c r="C197" s="68" t="s">
        <v>776</v>
      </c>
      <c r="D197" s="69" t="str">
        <f t="shared" ca="1" si="34"/>
        <v>Communauté flamande</v>
      </c>
      <c r="E197" s="70">
        <f t="shared" si="35"/>
        <v>0</v>
      </c>
      <c r="F197" s="70">
        <f t="shared" si="35"/>
        <v>8</v>
      </c>
      <c r="G197" s="70">
        <f t="shared" si="35"/>
        <v>0</v>
      </c>
      <c r="H197" s="70">
        <f t="shared" si="35"/>
        <v>0</v>
      </c>
      <c r="I197" s="70">
        <f t="shared" si="35"/>
        <v>0</v>
      </c>
      <c r="J197" s="70">
        <f t="shared" si="35"/>
        <v>0</v>
      </c>
      <c r="K197" s="70">
        <f t="shared" si="35"/>
        <v>0</v>
      </c>
      <c r="L197" s="70">
        <f t="shared" si="35"/>
        <v>1116</v>
      </c>
      <c r="M197" s="70">
        <f t="shared" si="35"/>
        <v>0</v>
      </c>
      <c r="N197" s="70">
        <f t="shared" ca="1" si="26"/>
        <v>1124</v>
      </c>
    </row>
    <row r="198" spans="1:14" x14ac:dyDescent="0.2">
      <c r="B198" s="85" t="str">
        <f t="shared" si="25"/>
        <v>H_69</v>
      </c>
      <c r="C198" s="68" t="s">
        <v>777</v>
      </c>
      <c r="D198" s="69" t="str">
        <f t="shared" ca="1" si="34"/>
        <v>Communauté germanophone</v>
      </c>
      <c r="E198" s="70">
        <f t="shared" si="35"/>
        <v>0</v>
      </c>
      <c r="F198" s="70">
        <f t="shared" si="35"/>
        <v>0</v>
      </c>
      <c r="G198" s="70">
        <f t="shared" si="35"/>
        <v>0</v>
      </c>
      <c r="H198" s="70">
        <f t="shared" si="35"/>
        <v>0</v>
      </c>
      <c r="I198" s="70">
        <f t="shared" si="35"/>
        <v>58.436160000000001</v>
      </c>
      <c r="J198" s="70">
        <f t="shared" si="35"/>
        <v>0</v>
      </c>
      <c r="K198" s="70">
        <f t="shared" si="35"/>
        <v>0</v>
      </c>
      <c r="L198" s="70">
        <f t="shared" si="35"/>
        <v>0</v>
      </c>
      <c r="M198" s="70">
        <f t="shared" si="35"/>
        <v>0</v>
      </c>
      <c r="N198" s="70">
        <f t="shared" ca="1" si="26"/>
        <v>58.436160000000001</v>
      </c>
    </row>
    <row r="199" spans="1:14" hidden="1" x14ac:dyDescent="0.2">
      <c r="B199" s="85" t="str">
        <f t="shared" si="25"/>
        <v>H_69</v>
      </c>
      <c r="C199" s="68" t="s">
        <v>983</v>
      </c>
      <c r="D199" s="69" t="str">
        <f t="shared" ca="1" si="34"/>
        <v>Transferts en capital des régions</v>
      </c>
      <c r="E199" s="70">
        <f t="shared" si="35"/>
        <v>0</v>
      </c>
      <c r="F199" s="70">
        <f t="shared" si="35"/>
        <v>0</v>
      </c>
      <c r="G199" s="70">
        <f t="shared" si="35"/>
        <v>0</v>
      </c>
      <c r="H199" s="70">
        <f t="shared" si="35"/>
        <v>0</v>
      </c>
      <c r="I199" s="70">
        <f t="shared" si="35"/>
        <v>0</v>
      </c>
      <c r="J199" s="70">
        <f t="shared" si="35"/>
        <v>0</v>
      </c>
      <c r="K199" s="70">
        <f t="shared" si="35"/>
        <v>0</v>
      </c>
      <c r="L199" s="70">
        <f t="shared" si="35"/>
        <v>0</v>
      </c>
      <c r="M199" s="70">
        <f t="shared" si="35"/>
        <v>0</v>
      </c>
      <c r="N199" s="70">
        <f t="shared" ca="1" si="26"/>
        <v>0</v>
      </c>
    </row>
    <row r="200" spans="1:14" x14ac:dyDescent="0.2">
      <c r="B200" s="85" t="str">
        <f t="shared" ref="B200:B267" si="36">IF(LEN(C200)&gt;=4,"H_"&amp;LEFT(C200,2),IF(LEN(C200)=2,"H_"&amp;LEFT(C200,1),IF(LEN(C200)=1,"H_","")))</f>
        <v>H_69</v>
      </c>
      <c r="C200" s="68" t="s">
        <v>778</v>
      </c>
      <c r="D200" s="69" t="str">
        <f t="shared" ca="1" si="34"/>
        <v>Région wallonne</v>
      </c>
      <c r="E200" s="70">
        <f t="shared" si="35"/>
        <v>0</v>
      </c>
      <c r="F200" s="70">
        <f t="shared" si="35"/>
        <v>0</v>
      </c>
      <c r="G200" s="70">
        <f t="shared" si="35"/>
        <v>296</v>
      </c>
      <c r="H200" s="70">
        <f t="shared" si="35"/>
        <v>0</v>
      </c>
      <c r="I200" s="70">
        <f t="shared" si="35"/>
        <v>0</v>
      </c>
      <c r="J200" s="70">
        <f t="shared" si="35"/>
        <v>0</v>
      </c>
      <c r="K200" s="70">
        <f t="shared" si="35"/>
        <v>0</v>
      </c>
      <c r="L200" s="70">
        <f t="shared" si="35"/>
        <v>0</v>
      </c>
      <c r="M200" s="70">
        <f t="shared" si="35"/>
        <v>0</v>
      </c>
      <c r="N200" s="70">
        <f t="shared" ref="N200:N267" ca="1" si="37">IF(D200&lt;&gt;"",SUM($E200:$M200),"")</f>
        <v>296</v>
      </c>
    </row>
    <row r="201" spans="1:14" x14ac:dyDescent="0.2">
      <c r="B201" s="85" t="str">
        <f t="shared" si="36"/>
        <v>H_69</v>
      </c>
      <c r="C201" s="68" t="s">
        <v>779</v>
      </c>
      <c r="D201" s="69" t="str">
        <f t="shared" ca="1" si="34"/>
        <v>Région de Bruxelles-Capitale</v>
      </c>
      <c r="E201" s="70">
        <f t="shared" si="35"/>
        <v>0</v>
      </c>
      <c r="F201" s="70">
        <f t="shared" si="35"/>
        <v>50</v>
      </c>
      <c r="G201" s="70">
        <f t="shared" si="35"/>
        <v>0</v>
      </c>
      <c r="H201" s="70">
        <f t="shared" si="35"/>
        <v>0</v>
      </c>
      <c r="I201" s="70">
        <f t="shared" si="35"/>
        <v>0</v>
      </c>
      <c r="J201" s="70">
        <f t="shared" si="35"/>
        <v>0</v>
      </c>
      <c r="K201" s="70">
        <f t="shared" si="35"/>
        <v>0</v>
      </c>
      <c r="L201" s="70">
        <f t="shared" si="35"/>
        <v>0</v>
      </c>
      <c r="M201" s="70">
        <f t="shared" si="35"/>
        <v>0</v>
      </c>
      <c r="N201" s="70">
        <f t="shared" ca="1" si="37"/>
        <v>50</v>
      </c>
    </row>
    <row r="202" spans="1:14" x14ac:dyDescent="0.2">
      <c r="B202" s="85" t="str">
        <f t="shared" si="36"/>
        <v>H_69</v>
      </c>
      <c r="C202" s="68" t="s">
        <v>780</v>
      </c>
      <c r="D202" s="69" t="str">
        <f t="shared" ca="1" si="34"/>
        <v>Pouvoir fédéral</v>
      </c>
      <c r="E202" s="70">
        <f t="shared" si="35"/>
        <v>0</v>
      </c>
      <c r="F202" s="70">
        <f t="shared" si="35"/>
        <v>15211</v>
      </c>
      <c r="G202" s="70">
        <f t="shared" si="35"/>
        <v>-43.170190000000005</v>
      </c>
      <c r="H202" s="70">
        <f t="shared" si="35"/>
        <v>0</v>
      </c>
      <c r="I202" s="70">
        <f t="shared" si="35"/>
        <v>3143.5826899999997</v>
      </c>
      <c r="J202" s="70">
        <f t="shared" si="35"/>
        <v>49734.616000000002</v>
      </c>
      <c r="K202" s="70">
        <f t="shared" si="35"/>
        <v>0</v>
      </c>
      <c r="L202" s="70">
        <f t="shared" si="35"/>
        <v>0</v>
      </c>
      <c r="M202" s="70">
        <f t="shared" si="35"/>
        <v>0</v>
      </c>
      <c r="N202" s="70">
        <f t="shared" ca="1" si="37"/>
        <v>68046.0285</v>
      </c>
    </row>
    <row r="203" spans="1:14" hidden="1" x14ac:dyDescent="0.2">
      <c r="B203" s="85" t="str">
        <f t="shared" si="36"/>
        <v>H_69</v>
      </c>
      <c r="C203" s="68" t="s">
        <v>984</v>
      </c>
      <c r="D203" s="69" t="str">
        <f t="shared" ca="1" si="34"/>
        <v>Transferts en capital du pouvoir fédéral : dotations</v>
      </c>
      <c r="E203" s="70">
        <f t="shared" si="35"/>
        <v>0</v>
      </c>
      <c r="F203" s="70">
        <f t="shared" si="35"/>
        <v>0</v>
      </c>
      <c r="G203" s="70">
        <f t="shared" si="35"/>
        <v>0</v>
      </c>
      <c r="H203" s="70">
        <f t="shared" si="35"/>
        <v>0</v>
      </c>
      <c r="I203" s="70">
        <f t="shared" si="35"/>
        <v>0</v>
      </c>
      <c r="J203" s="70">
        <f t="shared" si="35"/>
        <v>0</v>
      </c>
      <c r="K203" s="70">
        <f t="shared" si="35"/>
        <v>0</v>
      </c>
      <c r="L203" s="70">
        <f t="shared" si="35"/>
        <v>0</v>
      </c>
      <c r="M203" s="70">
        <f t="shared" si="35"/>
        <v>0</v>
      </c>
      <c r="N203" s="70">
        <f t="shared" ca="1" si="37"/>
        <v>0</v>
      </c>
    </row>
    <row r="204" spans="1:14" ht="19.2" hidden="1" x14ac:dyDescent="0.2">
      <c r="B204" s="85" t="str">
        <f t="shared" si="36"/>
        <v>H_69</v>
      </c>
      <c r="C204" s="68" t="s">
        <v>985</v>
      </c>
      <c r="D204" s="69" t="str">
        <f t="shared" ca="1" si="34"/>
        <v>Transferts en capital du pouvoir fédéral : parties attribuées d'impôts et de perceptions</v>
      </c>
      <c r="E204" s="70">
        <f t="shared" si="35"/>
        <v>0</v>
      </c>
      <c r="F204" s="70">
        <f t="shared" si="35"/>
        <v>0</v>
      </c>
      <c r="G204" s="70">
        <f t="shared" si="35"/>
        <v>0</v>
      </c>
      <c r="H204" s="70">
        <f t="shared" si="35"/>
        <v>0</v>
      </c>
      <c r="I204" s="70">
        <f t="shared" si="35"/>
        <v>0</v>
      </c>
      <c r="J204" s="70">
        <f t="shared" si="35"/>
        <v>0</v>
      </c>
      <c r="K204" s="70">
        <f t="shared" si="35"/>
        <v>0</v>
      </c>
      <c r="L204" s="70">
        <f t="shared" si="35"/>
        <v>0</v>
      </c>
      <c r="M204" s="70">
        <f t="shared" si="35"/>
        <v>0</v>
      </c>
      <c r="N204" s="70">
        <f t="shared" ca="1" si="37"/>
        <v>0</v>
      </c>
    </row>
    <row r="205" spans="1:14" hidden="1" x14ac:dyDescent="0.2">
      <c r="A205" s="78"/>
      <c r="B205" s="85" t="str">
        <f t="shared" si="36"/>
        <v>H_69</v>
      </c>
      <c r="C205" s="68" t="s">
        <v>986</v>
      </c>
      <c r="D205" s="69" t="str">
        <f t="shared" ca="1" si="34"/>
        <v>Autres transferts en capital du pouvoir fédéral</v>
      </c>
      <c r="E205" s="70">
        <f t="shared" si="35"/>
        <v>0</v>
      </c>
      <c r="F205" s="70">
        <f t="shared" si="35"/>
        <v>0</v>
      </c>
      <c r="G205" s="70">
        <f t="shared" si="35"/>
        <v>0</v>
      </c>
      <c r="H205" s="70">
        <f t="shared" si="35"/>
        <v>0</v>
      </c>
      <c r="I205" s="70">
        <f t="shared" si="35"/>
        <v>0</v>
      </c>
      <c r="J205" s="70">
        <f t="shared" si="35"/>
        <v>0</v>
      </c>
      <c r="K205" s="70">
        <f t="shared" si="35"/>
        <v>0</v>
      </c>
      <c r="L205" s="70">
        <f t="shared" si="35"/>
        <v>0</v>
      </c>
      <c r="M205" s="70">
        <f t="shared" si="35"/>
        <v>0</v>
      </c>
      <c r="N205" s="70">
        <f t="shared" ca="1" si="37"/>
        <v>0</v>
      </c>
    </row>
    <row r="206" spans="1:14" x14ac:dyDescent="0.2">
      <c r="B206" s="85" t="str">
        <f t="shared" si="36"/>
        <v>H_69</v>
      </c>
      <c r="C206" s="68" t="s">
        <v>781</v>
      </c>
      <c r="D206" s="69" t="str">
        <f t="shared" ca="1" si="34"/>
        <v>Unités interrégionales</v>
      </c>
      <c r="E206" s="70">
        <f t="shared" ref="E206:M206" si="38">_xlfn.IFNA(IF(LEN($C206)&gt;=4,VLOOKUP(E$6&amp;"-"&amp;$C206,rngDataP3aINC,rngVLK3aEXP,FALSE),SUMIF($B:$B,"H_"&amp;$C206,E:E)),0)</f>
        <v>0</v>
      </c>
      <c r="F206" s="70">
        <f t="shared" si="38"/>
        <v>0</v>
      </c>
      <c r="G206" s="70">
        <f t="shared" si="38"/>
        <v>0</v>
      </c>
      <c r="H206" s="70">
        <f t="shared" si="38"/>
        <v>0</v>
      </c>
      <c r="I206" s="70">
        <f t="shared" si="38"/>
        <v>0</v>
      </c>
      <c r="J206" s="70">
        <f t="shared" si="38"/>
        <v>0</v>
      </c>
      <c r="K206" s="70">
        <f t="shared" si="38"/>
        <v>0</v>
      </c>
      <c r="L206" s="70">
        <f t="shared" si="38"/>
        <v>0</v>
      </c>
      <c r="M206" s="70">
        <f t="shared" si="38"/>
        <v>0</v>
      </c>
      <c r="N206" s="70">
        <f t="shared" ca="1" si="37"/>
        <v>0</v>
      </c>
    </row>
    <row r="207" spans="1:14" x14ac:dyDescent="0.2">
      <c r="B207" s="55" t="str">
        <f t="shared" si="36"/>
        <v/>
      </c>
      <c r="C207" s="90"/>
      <c r="D207" s="57" t="str">
        <f t="shared" si="34"/>
        <v/>
      </c>
      <c r="E207" s="57"/>
      <c r="F207" s="57"/>
      <c r="G207" s="57"/>
      <c r="H207" s="57"/>
      <c r="I207" s="57"/>
      <c r="J207" s="57"/>
      <c r="K207" s="57"/>
      <c r="L207" s="57"/>
      <c r="M207" s="57"/>
      <c r="N207" s="57" t="str">
        <f t="shared" si="37"/>
        <v/>
      </c>
    </row>
    <row r="208" spans="1:14" s="78" customFormat="1" x14ac:dyDescent="0.2">
      <c r="A208" s="33"/>
      <c r="B208" s="76" t="str">
        <f t="shared" si="36"/>
        <v>H_</v>
      </c>
      <c r="C208" s="61">
        <v>7</v>
      </c>
      <c r="D208" s="62" t="str">
        <f t="shared" ca="1" si="34"/>
        <v xml:space="preserve">DÉSINVESTISSEMENTS </v>
      </c>
      <c r="E208" s="63">
        <f t="shared" ref="E208:M222" si="39">_xlfn.IFNA(IF(LEN($C208)&gt;=4,VLOOKUP(E$6&amp;"-"&amp;$C208,rngDataP3aINC,rngVLK3aINC,FALSE),SUMIF($B:$B,"H_"&amp;$C208,E:E)),0)</f>
        <v>184839</v>
      </c>
      <c r="F208" s="63">
        <f t="shared" si="39"/>
        <v>122615.20542999999</v>
      </c>
      <c r="G208" s="63">
        <f t="shared" si="39"/>
        <v>15752.360190000001</v>
      </c>
      <c r="H208" s="63">
        <f t="shared" si="39"/>
        <v>0</v>
      </c>
      <c r="I208" s="63">
        <f t="shared" si="39"/>
        <v>21748.260333999999</v>
      </c>
      <c r="J208" s="63">
        <f t="shared" si="39"/>
        <v>79027.80618</v>
      </c>
      <c r="K208" s="63">
        <f t="shared" si="39"/>
        <v>6727</v>
      </c>
      <c r="L208" s="63">
        <f t="shared" si="39"/>
        <v>0</v>
      </c>
      <c r="M208" s="63">
        <f t="shared" si="39"/>
        <v>0</v>
      </c>
      <c r="N208" s="63">
        <f t="shared" ca="1" si="37"/>
        <v>430709.63213399996</v>
      </c>
    </row>
    <row r="209" spans="2:14" x14ac:dyDescent="0.2">
      <c r="B209" s="76" t="str">
        <f t="shared" si="36"/>
        <v>H_7</v>
      </c>
      <c r="C209" s="64" t="s">
        <v>3424</v>
      </c>
      <c r="D209" s="88" t="str">
        <f t="shared" ca="1" si="34"/>
        <v>Ventes de biens immobiliers dans le pays</v>
      </c>
      <c r="E209" s="66">
        <f t="shared" si="39"/>
        <v>90262</v>
      </c>
      <c r="F209" s="66">
        <f t="shared" si="39"/>
        <v>120146.04076999999</v>
      </c>
      <c r="G209" s="66">
        <f t="shared" si="39"/>
        <v>15641.067230000001</v>
      </c>
      <c r="H209" s="66">
        <f t="shared" si="39"/>
        <v>0</v>
      </c>
      <c r="I209" s="66">
        <f t="shared" si="39"/>
        <v>18105.87066</v>
      </c>
      <c r="J209" s="66">
        <f t="shared" si="39"/>
        <v>70716.48229</v>
      </c>
      <c r="K209" s="66">
        <f t="shared" si="39"/>
        <v>6727</v>
      </c>
      <c r="L209" s="66">
        <f t="shared" si="39"/>
        <v>0</v>
      </c>
      <c r="M209" s="66">
        <f t="shared" si="39"/>
        <v>0</v>
      </c>
      <c r="N209" s="66">
        <f t="shared" ca="1" si="37"/>
        <v>321598.46095000004</v>
      </c>
    </row>
    <row r="210" spans="2:14" x14ac:dyDescent="0.2">
      <c r="B210" s="85" t="str">
        <f t="shared" si="36"/>
        <v>H_76</v>
      </c>
      <c r="C210" s="68" t="s">
        <v>784</v>
      </c>
      <c r="D210" s="69" t="str">
        <f t="shared" ca="1" si="34"/>
        <v>Ventes de terrains à l'intérieur du secteur des administrations publiques</v>
      </c>
      <c r="E210" s="70">
        <f t="shared" si="39"/>
        <v>6464</v>
      </c>
      <c r="F210" s="70">
        <f t="shared" si="39"/>
        <v>37301.85</v>
      </c>
      <c r="G210" s="70">
        <f t="shared" si="39"/>
        <v>13137.547</v>
      </c>
      <c r="H210" s="70">
        <f t="shared" si="39"/>
        <v>0</v>
      </c>
      <c r="I210" s="70">
        <f t="shared" si="39"/>
        <v>965.49699999999996</v>
      </c>
      <c r="J210" s="70">
        <f t="shared" si="39"/>
        <v>1E-3</v>
      </c>
      <c r="K210" s="70">
        <f t="shared" si="39"/>
        <v>6727</v>
      </c>
      <c r="L210" s="70">
        <f t="shared" si="39"/>
        <v>0</v>
      </c>
      <c r="M210" s="70">
        <f t="shared" si="39"/>
        <v>0</v>
      </c>
      <c r="N210" s="70">
        <f t="shared" ca="1" si="37"/>
        <v>64595.894999999997</v>
      </c>
    </row>
    <row r="211" spans="2:14" ht="19.2" x14ac:dyDescent="0.2">
      <c r="B211" s="85" t="str">
        <f t="shared" si="36"/>
        <v>H_76</v>
      </c>
      <c r="C211" s="68" t="s">
        <v>785</v>
      </c>
      <c r="D211" s="69" t="str">
        <f t="shared" ca="1" si="34"/>
        <v>Ventes de terrains à d'autres secteurs que le secteur des administrations publiques</v>
      </c>
      <c r="E211" s="70">
        <f t="shared" si="39"/>
        <v>3382</v>
      </c>
      <c r="F211" s="70">
        <f t="shared" si="39"/>
        <v>26340.190770000001</v>
      </c>
      <c r="G211" s="70">
        <f t="shared" si="39"/>
        <v>0</v>
      </c>
      <c r="H211" s="70">
        <f t="shared" si="39"/>
        <v>0</v>
      </c>
      <c r="I211" s="70">
        <f t="shared" si="39"/>
        <v>5486.4142099999999</v>
      </c>
      <c r="J211" s="70">
        <f t="shared" si="39"/>
        <v>0</v>
      </c>
      <c r="K211" s="70">
        <f t="shared" si="39"/>
        <v>0</v>
      </c>
      <c r="L211" s="70">
        <f t="shared" si="39"/>
        <v>0</v>
      </c>
      <c r="M211" s="70">
        <f t="shared" si="39"/>
        <v>0</v>
      </c>
      <c r="N211" s="70">
        <f t="shared" ca="1" si="37"/>
        <v>35208.604980000004</v>
      </c>
    </row>
    <row r="212" spans="2:14" ht="19.2" x14ac:dyDescent="0.2">
      <c r="B212" s="85" t="str">
        <f t="shared" si="36"/>
        <v>H_76</v>
      </c>
      <c r="C212" s="68" t="s">
        <v>786</v>
      </c>
      <c r="D212" s="69" t="str">
        <f t="shared" ca="1" si="34"/>
        <v>Ventes d'ouvrages existants en matière de travaux routiers et hydrauliques à l'intérieur du secteur des administrations publiques</v>
      </c>
      <c r="E212" s="70">
        <f t="shared" si="39"/>
        <v>0</v>
      </c>
      <c r="F212" s="70">
        <f t="shared" si="39"/>
        <v>25910</v>
      </c>
      <c r="G212" s="70">
        <f t="shared" si="39"/>
        <v>0</v>
      </c>
      <c r="H212" s="70">
        <f t="shared" si="39"/>
        <v>0</v>
      </c>
      <c r="I212" s="70">
        <f t="shared" si="39"/>
        <v>0</v>
      </c>
      <c r="J212" s="70">
        <f t="shared" si="39"/>
        <v>0</v>
      </c>
      <c r="K212" s="70">
        <f t="shared" si="39"/>
        <v>0</v>
      </c>
      <c r="L212" s="70">
        <f t="shared" si="39"/>
        <v>0</v>
      </c>
      <c r="M212" s="70">
        <f t="shared" si="39"/>
        <v>0</v>
      </c>
      <c r="N212" s="70">
        <f t="shared" ca="1" si="37"/>
        <v>25910</v>
      </c>
    </row>
    <row r="213" spans="2:14" ht="19.2" x14ac:dyDescent="0.2">
      <c r="B213" s="85" t="str">
        <f t="shared" si="36"/>
        <v>H_76</v>
      </c>
      <c r="C213" s="68" t="s">
        <v>787</v>
      </c>
      <c r="D213" s="69" t="str">
        <f t="shared" ca="1" si="34"/>
        <v>Ventes d'ouvrages existants en matière de travaux routiers et hydrauliques à d'autres secteurs que le secteur des administrations publiques</v>
      </c>
      <c r="E213" s="70">
        <f t="shared" si="39"/>
        <v>0</v>
      </c>
      <c r="F213" s="70">
        <f t="shared" si="39"/>
        <v>23</v>
      </c>
      <c r="G213" s="70">
        <f t="shared" si="39"/>
        <v>0</v>
      </c>
      <c r="H213" s="70">
        <f t="shared" si="39"/>
        <v>0</v>
      </c>
      <c r="I213" s="70">
        <f t="shared" si="39"/>
        <v>0</v>
      </c>
      <c r="J213" s="70">
        <f t="shared" si="39"/>
        <v>0</v>
      </c>
      <c r="K213" s="70">
        <f t="shared" si="39"/>
        <v>0</v>
      </c>
      <c r="L213" s="70">
        <f t="shared" si="39"/>
        <v>0</v>
      </c>
      <c r="M213" s="70">
        <f t="shared" si="39"/>
        <v>0</v>
      </c>
      <c r="N213" s="70">
        <f t="shared" ca="1" si="37"/>
        <v>23</v>
      </c>
    </row>
    <row r="214" spans="2:14" ht="19.2" x14ac:dyDescent="0.2">
      <c r="B214" s="85" t="str">
        <f t="shared" si="36"/>
        <v>H_76</v>
      </c>
      <c r="C214" s="68" t="s">
        <v>788</v>
      </c>
      <c r="D214" s="69" t="str">
        <f t="shared" ca="1" si="34"/>
        <v>Ventes de bâtiments existants à l'intérieur du secteur des administrations publiques</v>
      </c>
      <c r="E214" s="70">
        <f t="shared" si="39"/>
        <v>34125</v>
      </c>
      <c r="F214" s="70">
        <f t="shared" si="39"/>
        <v>14565</v>
      </c>
      <c r="G214" s="70">
        <f t="shared" si="39"/>
        <v>487.20765999999998</v>
      </c>
      <c r="H214" s="70">
        <f t="shared" si="39"/>
        <v>0</v>
      </c>
      <c r="I214" s="70">
        <f t="shared" si="39"/>
        <v>256.98899</v>
      </c>
      <c r="J214" s="70">
        <f t="shared" si="39"/>
        <v>21237.415949999999</v>
      </c>
      <c r="K214" s="70">
        <f t="shared" si="39"/>
        <v>0</v>
      </c>
      <c r="L214" s="70">
        <f t="shared" si="39"/>
        <v>0</v>
      </c>
      <c r="M214" s="70">
        <f t="shared" si="39"/>
        <v>0</v>
      </c>
      <c r="N214" s="70">
        <f t="shared" ca="1" si="37"/>
        <v>70671.612599999993</v>
      </c>
    </row>
    <row r="215" spans="2:14" ht="19.2" x14ac:dyDescent="0.2">
      <c r="B215" s="85" t="str">
        <f t="shared" si="36"/>
        <v>H_76</v>
      </c>
      <c r="C215" s="68" t="s">
        <v>789</v>
      </c>
      <c r="D215" s="69" t="str">
        <f t="shared" ca="1" si="34"/>
        <v>Ventes de bâtiments existants à d'autres secteurs que le secteur des administrations publiques</v>
      </c>
      <c r="E215" s="70">
        <f t="shared" si="39"/>
        <v>46291</v>
      </c>
      <c r="F215" s="70">
        <f t="shared" si="39"/>
        <v>16006</v>
      </c>
      <c r="G215" s="70">
        <f t="shared" si="39"/>
        <v>2016.3125700000001</v>
      </c>
      <c r="H215" s="70">
        <f t="shared" si="39"/>
        <v>0</v>
      </c>
      <c r="I215" s="70">
        <f t="shared" si="39"/>
        <v>11396.97046</v>
      </c>
      <c r="J215" s="70">
        <f t="shared" si="39"/>
        <v>49479.065340000001</v>
      </c>
      <c r="K215" s="70">
        <f t="shared" si="39"/>
        <v>0</v>
      </c>
      <c r="L215" s="70">
        <f t="shared" si="39"/>
        <v>0</v>
      </c>
      <c r="M215" s="70">
        <f t="shared" si="39"/>
        <v>0</v>
      </c>
      <c r="N215" s="70">
        <f t="shared" ca="1" si="37"/>
        <v>125189.34837000001</v>
      </c>
    </row>
    <row r="216" spans="2:14" x14ac:dyDescent="0.2">
      <c r="B216" s="76" t="str">
        <f t="shared" si="36"/>
        <v>H_7</v>
      </c>
      <c r="C216" s="64" t="s">
        <v>3425</v>
      </c>
      <c r="D216" s="88" t="str">
        <f t="shared" ca="1" si="34"/>
        <v>Ventes d'autres biens d'investissement, y compris les biens incorporels</v>
      </c>
      <c r="E216" s="66">
        <f t="shared" si="39"/>
        <v>94019</v>
      </c>
      <c r="F216" s="66">
        <f t="shared" si="39"/>
        <v>2469.1646599999999</v>
      </c>
      <c r="G216" s="66">
        <f t="shared" si="39"/>
        <v>111.29296000000001</v>
      </c>
      <c r="H216" s="66">
        <f t="shared" si="39"/>
        <v>0</v>
      </c>
      <c r="I216" s="66">
        <f t="shared" si="39"/>
        <v>3642.389674</v>
      </c>
      <c r="J216" s="66">
        <f t="shared" si="39"/>
        <v>8311.3238899999997</v>
      </c>
      <c r="K216" s="66">
        <f t="shared" si="39"/>
        <v>0</v>
      </c>
      <c r="L216" s="66">
        <f t="shared" si="39"/>
        <v>0</v>
      </c>
      <c r="M216" s="66">
        <f t="shared" si="39"/>
        <v>0</v>
      </c>
      <c r="N216" s="66">
        <f t="shared" ca="1" si="37"/>
        <v>108553.17118400001</v>
      </c>
    </row>
    <row r="217" spans="2:14" x14ac:dyDescent="0.2">
      <c r="B217" s="82" t="str">
        <f t="shared" si="36"/>
        <v>H_77</v>
      </c>
      <c r="C217" s="68" t="s">
        <v>791</v>
      </c>
      <c r="D217" s="69" t="str">
        <f t="shared" ca="1" si="34"/>
        <v>Ventes de matériel de transport</v>
      </c>
      <c r="E217" s="70">
        <f t="shared" si="39"/>
        <v>10979</v>
      </c>
      <c r="F217" s="70">
        <f t="shared" si="39"/>
        <v>664.11465999999996</v>
      </c>
      <c r="G217" s="70">
        <f t="shared" si="39"/>
        <v>2.42</v>
      </c>
      <c r="H217" s="70">
        <f t="shared" si="39"/>
        <v>0</v>
      </c>
      <c r="I217" s="70">
        <f t="shared" si="39"/>
        <v>744.37074900000005</v>
      </c>
      <c r="J217" s="70">
        <f t="shared" si="39"/>
        <v>384.53932000000003</v>
      </c>
      <c r="K217" s="70">
        <f t="shared" si="39"/>
        <v>0</v>
      </c>
      <c r="L217" s="70">
        <f t="shared" si="39"/>
        <v>0</v>
      </c>
      <c r="M217" s="70">
        <f t="shared" si="39"/>
        <v>0</v>
      </c>
      <c r="N217" s="70">
        <f t="shared" ca="1" si="37"/>
        <v>12774.444728999999</v>
      </c>
    </row>
    <row r="218" spans="2:14" x14ac:dyDescent="0.2">
      <c r="B218" s="82" t="str">
        <f t="shared" si="36"/>
        <v>H_77</v>
      </c>
      <c r="C218" s="68" t="s">
        <v>792</v>
      </c>
      <c r="D218" s="69" t="str">
        <f t="shared" ca="1" si="34"/>
        <v>Ventes d'autre matériel</v>
      </c>
      <c r="E218" s="70">
        <f t="shared" si="39"/>
        <v>12138</v>
      </c>
      <c r="F218" s="70">
        <f t="shared" si="39"/>
        <v>605.04999999999995</v>
      </c>
      <c r="G218" s="70">
        <f t="shared" si="39"/>
        <v>108.87296000000001</v>
      </c>
      <c r="H218" s="70">
        <f t="shared" si="39"/>
        <v>0</v>
      </c>
      <c r="I218" s="70">
        <f t="shared" si="39"/>
        <v>2898.0189249999999</v>
      </c>
      <c r="J218" s="70">
        <f t="shared" si="39"/>
        <v>10.94797</v>
      </c>
      <c r="K218" s="70">
        <f t="shared" si="39"/>
        <v>0</v>
      </c>
      <c r="L218" s="70">
        <f t="shared" si="39"/>
        <v>0</v>
      </c>
      <c r="M218" s="70">
        <f t="shared" si="39"/>
        <v>0</v>
      </c>
      <c r="N218" s="70">
        <f t="shared" ca="1" si="37"/>
        <v>15760.889854999999</v>
      </c>
    </row>
    <row r="219" spans="2:14" x14ac:dyDescent="0.2">
      <c r="B219" s="85" t="str">
        <f t="shared" si="36"/>
        <v>H_77</v>
      </c>
      <c r="C219" s="68" t="s">
        <v>793</v>
      </c>
      <c r="D219" s="69" t="str">
        <f t="shared" ca="1" si="34"/>
        <v>Ventes de patentes, brevets et autres biens incorporels</v>
      </c>
      <c r="E219" s="70">
        <f t="shared" si="39"/>
        <v>70060</v>
      </c>
      <c r="F219" s="70">
        <f t="shared" si="39"/>
        <v>0</v>
      </c>
      <c r="G219" s="70">
        <f t="shared" si="39"/>
        <v>0</v>
      </c>
      <c r="H219" s="70">
        <f t="shared" si="39"/>
        <v>0</v>
      </c>
      <c r="I219" s="70">
        <f t="shared" si="39"/>
        <v>0</v>
      </c>
      <c r="J219" s="70">
        <f t="shared" si="39"/>
        <v>7915.8365999999996</v>
      </c>
      <c r="K219" s="70">
        <f t="shared" si="39"/>
        <v>0</v>
      </c>
      <c r="L219" s="70">
        <f t="shared" si="39"/>
        <v>0</v>
      </c>
      <c r="M219" s="70">
        <f t="shared" si="39"/>
        <v>0</v>
      </c>
      <c r="N219" s="70">
        <f t="shared" ca="1" si="37"/>
        <v>77975.836599999995</v>
      </c>
    </row>
    <row r="220" spans="2:14" x14ac:dyDescent="0.2">
      <c r="B220" s="85" t="str">
        <f t="shared" si="36"/>
        <v>H_77</v>
      </c>
      <c r="C220" s="68" t="s">
        <v>794</v>
      </c>
      <c r="D220" s="69" t="str">
        <f t="shared" ca="1" si="34"/>
        <v>Ventes d'objets de valeur</v>
      </c>
      <c r="E220" s="70">
        <f t="shared" si="39"/>
        <v>0</v>
      </c>
      <c r="F220" s="70">
        <f t="shared" si="39"/>
        <v>0</v>
      </c>
      <c r="G220" s="70">
        <f t="shared" si="39"/>
        <v>0</v>
      </c>
      <c r="H220" s="70">
        <f t="shared" si="39"/>
        <v>0</v>
      </c>
      <c r="I220" s="70">
        <f t="shared" si="39"/>
        <v>0</v>
      </c>
      <c r="J220" s="70">
        <f t="shared" si="39"/>
        <v>0</v>
      </c>
      <c r="K220" s="70">
        <f t="shared" si="39"/>
        <v>0</v>
      </c>
      <c r="L220" s="70">
        <f t="shared" si="39"/>
        <v>0</v>
      </c>
      <c r="M220" s="70">
        <f t="shared" si="39"/>
        <v>0</v>
      </c>
      <c r="N220" s="70">
        <f t="shared" ca="1" si="37"/>
        <v>0</v>
      </c>
    </row>
    <row r="221" spans="2:14" x14ac:dyDescent="0.2">
      <c r="B221" s="85" t="str">
        <f t="shared" si="36"/>
        <v>H_77</v>
      </c>
      <c r="C221" s="68" t="s">
        <v>795</v>
      </c>
      <c r="D221" s="69" t="str">
        <f t="shared" ca="1" si="34"/>
        <v>Ventes d'actifs cultivés (végétaux et animaux)</v>
      </c>
      <c r="E221" s="70">
        <f t="shared" si="39"/>
        <v>5</v>
      </c>
      <c r="F221" s="70">
        <f t="shared" si="39"/>
        <v>1200</v>
      </c>
      <c r="G221" s="70">
        <f t="shared" si="39"/>
        <v>0</v>
      </c>
      <c r="H221" s="70">
        <f t="shared" si="39"/>
        <v>0</v>
      </c>
      <c r="I221" s="70">
        <f t="shared" si="39"/>
        <v>0</v>
      </c>
      <c r="J221" s="70">
        <f t="shared" si="39"/>
        <v>0</v>
      </c>
      <c r="K221" s="70">
        <f t="shared" si="39"/>
        <v>0</v>
      </c>
      <c r="L221" s="70">
        <f t="shared" si="39"/>
        <v>0</v>
      </c>
      <c r="M221" s="70">
        <f t="shared" si="39"/>
        <v>0</v>
      </c>
      <c r="N221" s="70">
        <f t="shared" ca="1" si="37"/>
        <v>1205</v>
      </c>
    </row>
    <row r="222" spans="2:14" x14ac:dyDescent="0.2">
      <c r="B222" s="85" t="str">
        <f t="shared" si="36"/>
        <v>H_77</v>
      </c>
      <c r="C222" s="68" t="s">
        <v>2392</v>
      </c>
      <c r="D222" s="69" t="str">
        <f t="shared" ca="1" si="34"/>
        <v>Non utilisé</v>
      </c>
      <c r="E222" s="70">
        <f t="shared" si="39"/>
        <v>0</v>
      </c>
      <c r="F222" s="70">
        <f t="shared" si="39"/>
        <v>0</v>
      </c>
      <c r="G222" s="70">
        <f t="shared" si="39"/>
        <v>0</v>
      </c>
      <c r="H222" s="70">
        <f t="shared" si="39"/>
        <v>0</v>
      </c>
      <c r="I222" s="70">
        <f t="shared" si="39"/>
        <v>0</v>
      </c>
      <c r="J222" s="70">
        <f t="shared" si="39"/>
        <v>0</v>
      </c>
      <c r="K222" s="70">
        <f t="shared" si="39"/>
        <v>0</v>
      </c>
      <c r="L222" s="70">
        <f t="shared" si="39"/>
        <v>0</v>
      </c>
      <c r="M222" s="70">
        <f t="shared" si="39"/>
        <v>0</v>
      </c>
      <c r="N222" s="70">
        <f t="shared" ca="1" si="37"/>
        <v>0</v>
      </c>
    </row>
    <row r="223" spans="2:14" x14ac:dyDescent="0.2">
      <c r="B223" s="82" t="str">
        <f t="shared" si="36"/>
        <v>H_77</v>
      </c>
      <c r="C223" s="68" t="s">
        <v>796</v>
      </c>
      <c r="D223" s="69" t="str">
        <f t="shared" ca="1" si="34"/>
        <v>Ventes de biens militaires durables</v>
      </c>
      <c r="E223" s="70">
        <f t="shared" ref="E223:M226" si="40">_xlfn.IFNA(IF(LEN($C223)&gt;=4,VLOOKUP(E$6&amp;"-"&amp;$C223,rngDataP3aINC,rngVLK3aEXP,FALSE),SUMIF($B:$B,"H_"&amp;$C223,E:E)),0)</f>
        <v>837</v>
      </c>
      <c r="F223" s="70">
        <f t="shared" si="40"/>
        <v>0</v>
      </c>
      <c r="G223" s="70">
        <f t="shared" si="40"/>
        <v>0</v>
      </c>
      <c r="H223" s="70">
        <f t="shared" si="40"/>
        <v>0</v>
      </c>
      <c r="I223" s="70">
        <f t="shared" si="40"/>
        <v>0</v>
      </c>
      <c r="J223" s="70">
        <f t="shared" si="40"/>
        <v>0</v>
      </c>
      <c r="K223" s="70">
        <f t="shared" si="40"/>
        <v>0</v>
      </c>
      <c r="L223" s="70">
        <f t="shared" si="40"/>
        <v>0</v>
      </c>
      <c r="M223" s="70">
        <f t="shared" si="40"/>
        <v>0</v>
      </c>
      <c r="N223" s="70">
        <f t="shared" ca="1" si="37"/>
        <v>837</v>
      </c>
    </row>
    <row r="224" spans="2:14" x14ac:dyDescent="0.2">
      <c r="B224" s="85" t="str">
        <f t="shared" si="36"/>
        <v>H_77</v>
      </c>
      <c r="C224" s="68" t="s">
        <v>798</v>
      </c>
      <c r="D224" s="69" t="str">
        <f t="shared" ca="1" si="34"/>
        <v>Ventes en matière de recherche et développement</v>
      </c>
      <c r="E224" s="70">
        <f t="shared" si="40"/>
        <v>0</v>
      </c>
      <c r="F224" s="70">
        <f t="shared" si="40"/>
        <v>0</v>
      </c>
      <c r="G224" s="70">
        <f t="shared" si="40"/>
        <v>0</v>
      </c>
      <c r="H224" s="70">
        <f t="shared" si="40"/>
        <v>0</v>
      </c>
      <c r="I224" s="70">
        <f t="shared" si="40"/>
        <v>0</v>
      </c>
      <c r="J224" s="70">
        <f t="shared" si="40"/>
        <v>0</v>
      </c>
      <c r="K224" s="70">
        <f t="shared" si="40"/>
        <v>0</v>
      </c>
      <c r="L224" s="70">
        <f t="shared" si="40"/>
        <v>0</v>
      </c>
      <c r="M224" s="70">
        <f t="shared" si="40"/>
        <v>0</v>
      </c>
      <c r="N224" s="70">
        <f t="shared" ca="1" si="37"/>
        <v>0</v>
      </c>
    </row>
    <row r="225" spans="1:14" x14ac:dyDescent="0.2">
      <c r="B225" s="76" t="str">
        <f t="shared" si="36"/>
        <v>H_7</v>
      </c>
      <c r="C225" s="64" t="s">
        <v>3426</v>
      </c>
      <c r="D225" s="88" t="str">
        <f t="shared" ref="D225:D260" ca="1" si="41">IF(LEN($C225)&gt;=2,VLOOKUP("CE-"&amp;$C225,rngTranslationsCE,2,FALSE),IF(LEN($C225)=1,VLOOKUP("CE-"&amp;$C225&amp;$D$6,rngTranslationsCE,2,FALSE),""))</f>
        <v>Réduction des stocks</v>
      </c>
      <c r="E225" s="66">
        <f t="shared" si="40"/>
        <v>558</v>
      </c>
      <c r="F225" s="66">
        <f t="shared" si="40"/>
        <v>0</v>
      </c>
      <c r="G225" s="66">
        <f t="shared" si="40"/>
        <v>0</v>
      </c>
      <c r="H225" s="66">
        <f t="shared" si="40"/>
        <v>0</v>
      </c>
      <c r="I225" s="66">
        <f t="shared" si="40"/>
        <v>0</v>
      </c>
      <c r="J225" s="66">
        <f t="shared" si="40"/>
        <v>0</v>
      </c>
      <c r="K225" s="66">
        <f t="shared" si="40"/>
        <v>0</v>
      </c>
      <c r="L225" s="66">
        <f t="shared" si="40"/>
        <v>0</v>
      </c>
      <c r="M225" s="66">
        <f t="shared" si="40"/>
        <v>0</v>
      </c>
      <c r="N225" s="66">
        <f t="shared" ca="1" si="37"/>
        <v>558</v>
      </c>
    </row>
    <row r="226" spans="1:14" x14ac:dyDescent="0.2">
      <c r="B226" s="85" t="str">
        <f t="shared" si="36"/>
        <v>H_78</v>
      </c>
      <c r="C226" s="68" t="s">
        <v>801</v>
      </c>
      <c r="D226" s="69" t="str">
        <f t="shared" ca="1" si="41"/>
        <v>Réduction des stocks</v>
      </c>
      <c r="E226" s="70">
        <f t="shared" si="40"/>
        <v>558</v>
      </c>
      <c r="F226" s="70">
        <f t="shared" si="40"/>
        <v>0</v>
      </c>
      <c r="G226" s="70">
        <f t="shared" si="40"/>
        <v>0</v>
      </c>
      <c r="H226" s="70">
        <f t="shared" si="40"/>
        <v>0</v>
      </c>
      <c r="I226" s="70">
        <f t="shared" si="40"/>
        <v>0</v>
      </c>
      <c r="J226" s="70">
        <f t="shared" si="40"/>
        <v>0</v>
      </c>
      <c r="K226" s="70">
        <f t="shared" si="40"/>
        <v>0</v>
      </c>
      <c r="L226" s="70">
        <f t="shared" si="40"/>
        <v>0</v>
      </c>
      <c r="M226" s="70">
        <f t="shared" si="40"/>
        <v>0</v>
      </c>
      <c r="N226" s="70">
        <f t="shared" ca="1" si="37"/>
        <v>558</v>
      </c>
    </row>
    <row r="227" spans="1:14" x14ac:dyDescent="0.2">
      <c r="B227" s="55" t="str">
        <f t="shared" si="36"/>
        <v/>
      </c>
      <c r="C227" s="90"/>
      <c r="D227" s="57" t="str">
        <f t="shared" si="41"/>
        <v/>
      </c>
      <c r="E227" s="57"/>
      <c r="F227" s="57"/>
      <c r="G227" s="57"/>
      <c r="H227" s="57"/>
      <c r="I227" s="57"/>
      <c r="J227" s="57"/>
      <c r="K227" s="57"/>
      <c r="L227" s="57"/>
      <c r="M227" s="57"/>
      <c r="N227" s="57" t="str">
        <f t="shared" si="37"/>
        <v/>
      </c>
    </row>
    <row r="228" spans="1:14" s="78" customFormat="1" ht="19.2" x14ac:dyDescent="0.25">
      <c r="B228" s="76" t="str">
        <f t="shared" si="36"/>
        <v>H_</v>
      </c>
      <c r="C228" s="61">
        <v>8</v>
      </c>
      <c r="D228" s="62" t="str">
        <f t="shared" ca="1" si="41"/>
        <v xml:space="preserve">REMBOURSEMENTS DE CRÉDITS ET LIQUIDATIONS DE PARTICIPATIONS; AUTRES PRODUITS FINANCIERS </v>
      </c>
      <c r="E228" s="63">
        <f t="shared" ref="E228:M237" si="42">_xlfn.IFNA(IF(LEN($C228)&gt;=4,VLOOKUP(E$6&amp;"-"&amp;$C228,rngDataP3aINC,rngVLK3aINC,FALSE),SUMIF($B:$B,"H_"&amp;$C228,E:E)),0)</f>
        <v>2678892</v>
      </c>
      <c r="F228" s="63">
        <f t="shared" si="42"/>
        <v>1823032.7119700001</v>
      </c>
      <c r="G228" s="63">
        <f t="shared" si="42"/>
        <v>1439.3846800000001</v>
      </c>
      <c r="H228" s="63">
        <f t="shared" si="42"/>
        <v>18105</v>
      </c>
      <c r="I228" s="63">
        <f t="shared" si="42"/>
        <v>886968.01263999997</v>
      </c>
      <c r="J228" s="63">
        <f t="shared" si="42"/>
        <v>617596.40140000009</v>
      </c>
      <c r="K228" s="63">
        <f t="shared" si="42"/>
        <v>0</v>
      </c>
      <c r="L228" s="63">
        <f t="shared" si="42"/>
        <v>0</v>
      </c>
      <c r="M228" s="63">
        <f t="shared" si="42"/>
        <v>55</v>
      </c>
      <c r="N228" s="63">
        <f t="shared" ca="1" si="37"/>
        <v>6026088.5106899999</v>
      </c>
    </row>
    <row r="229" spans="1:14" ht="19.2" x14ac:dyDescent="0.2">
      <c r="B229" s="76" t="str">
        <f t="shared" si="36"/>
        <v>H_8</v>
      </c>
      <c r="C229" s="64" t="s">
        <v>3427</v>
      </c>
      <c r="D229" s="88" t="str">
        <f t="shared" ca="1" si="41"/>
        <v>Remboursements de crédits par et liquidations de participations dans les entreprises et institutions financières et autres produits financiers</v>
      </c>
      <c r="E229" s="66">
        <f t="shared" si="42"/>
        <v>2439082</v>
      </c>
      <c r="F229" s="66">
        <f t="shared" si="42"/>
        <v>980277.59664000012</v>
      </c>
      <c r="G229" s="66">
        <f t="shared" si="42"/>
        <v>1168.22748</v>
      </c>
      <c r="H229" s="66">
        <f t="shared" si="42"/>
        <v>11506</v>
      </c>
      <c r="I229" s="66">
        <f t="shared" si="42"/>
        <v>389854.74140000006</v>
      </c>
      <c r="J229" s="66">
        <f t="shared" si="42"/>
        <v>125450.99892</v>
      </c>
      <c r="K229" s="66">
        <f t="shared" si="42"/>
        <v>0</v>
      </c>
      <c r="L229" s="66">
        <f t="shared" si="42"/>
        <v>0</v>
      </c>
      <c r="M229" s="66">
        <f t="shared" si="42"/>
        <v>0</v>
      </c>
      <c r="N229" s="66">
        <f t="shared" ca="1" si="37"/>
        <v>3947339.5644400003</v>
      </c>
    </row>
    <row r="230" spans="1:14" x14ac:dyDescent="0.2">
      <c r="B230" s="85" t="str">
        <f t="shared" si="36"/>
        <v>H_86</v>
      </c>
      <c r="C230" s="68" t="s">
        <v>804</v>
      </c>
      <c r="D230" s="69" t="str">
        <f t="shared" ca="1" si="41"/>
        <v>Remboursements de crédits par les entreprises</v>
      </c>
      <c r="E230" s="70">
        <f t="shared" si="42"/>
        <v>13378</v>
      </c>
      <c r="F230" s="70">
        <f t="shared" si="42"/>
        <v>569708.54685000004</v>
      </c>
      <c r="G230" s="70">
        <f t="shared" si="42"/>
        <v>715.40092000000004</v>
      </c>
      <c r="H230" s="70">
        <f t="shared" si="42"/>
        <v>11506</v>
      </c>
      <c r="I230" s="70">
        <f t="shared" si="42"/>
        <v>294807.35584000003</v>
      </c>
      <c r="J230" s="70">
        <f t="shared" si="42"/>
        <v>91308.009279999998</v>
      </c>
      <c r="K230" s="70">
        <f t="shared" si="42"/>
        <v>0</v>
      </c>
      <c r="L230" s="70">
        <f t="shared" si="42"/>
        <v>0</v>
      </c>
      <c r="M230" s="70">
        <f t="shared" si="42"/>
        <v>0</v>
      </c>
      <c r="N230" s="70">
        <f t="shared" ca="1" si="37"/>
        <v>981423.31289000006</v>
      </c>
    </row>
    <row r="231" spans="1:14" x14ac:dyDescent="0.2">
      <c r="B231" s="85" t="str">
        <f t="shared" si="36"/>
        <v>H_86</v>
      </c>
      <c r="C231" s="68" t="s">
        <v>805</v>
      </c>
      <c r="D231" s="69" t="str">
        <f t="shared" ca="1" si="41"/>
        <v>Remboursements de crédits par les institutions de crédit</v>
      </c>
      <c r="E231" s="70">
        <f t="shared" si="42"/>
        <v>0</v>
      </c>
      <c r="F231" s="70">
        <f t="shared" si="42"/>
        <v>0</v>
      </c>
      <c r="G231" s="70">
        <f t="shared" si="42"/>
        <v>0</v>
      </c>
      <c r="H231" s="70">
        <f t="shared" si="42"/>
        <v>0</v>
      </c>
      <c r="I231" s="70">
        <f t="shared" si="42"/>
        <v>0</v>
      </c>
      <c r="J231" s="70">
        <f t="shared" si="42"/>
        <v>27919.167799999999</v>
      </c>
      <c r="K231" s="70">
        <f t="shared" si="42"/>
        <v>0</v>
      </c>
      <c r="L231" s="70">
        <f t="shared" si="42"/>
        <v>0</v>
      </c>
      <c r="M231" s="70">
        <f t="shared" si="42"/>
        <v>0</v>
      </c>
      <c r="N231" s="70">
        <f t="shared" ca="1" si="37"/>
        <v>27919.167799999999</v>
      </c>
    </row>
    <row r="232" spans="1:14" x14ac:dyDescent="0.2">
      <c r="B232" s="85" t="str">
        <f t="shared" si="36"/>
        <v>H_86</v>
      </c>
      <c r="C232" s="68" t="s">
        <v>806</v>
      </c>
      <c r="D232" s="69" t="str">
        <f t="shared" ca="1" si="41"/>
        <v>Remboursements de crédits par les sociétés d'assurance</v>
      </c>
      <c r="E232" s="70">
        <f t="shared" si="42"/>
        <v>0</v>
      </c>
      <c r="F232" s="70">
        <f t="shared" si="42"/>
        <v>0</v>
      </c>
      <c r="G232" s="70">
        <f t="shared" si="42"/>
        <v>0</v>
      </c>
      <c r="H232" s="70">
        <f t="shared" si="42"/>
        <v>0</v>
      </c>
      <c r="I232" s="70">
        <f t="shared" si="42"/>
        <v>0</v>
      </c>
      <c r="J232" s="70">
        <f t="shared" si="42"/>
        <v>0</v>
      </c>
      <c r="K232" s="70">
        <f t="shared" si="42"/>
        <v>0</v>
      </c>
      <c r="L232" s="70">
        <f t="shared" si="42"/>
        <v>0</v>
      </c>
      <c r="M232" s="70">
        <f t="shared" si="42"/>
        <v>0</v>
      </c>
      <c r="N232" s="70">
        <f t="shared" ca="1" si="37"/>
        <v>0</v>
      </c>
    </row>
    <row r="233" spans="1:14" x14ac:dyDescent="0.2">
      <c r="B233" s="85" t="str">
        <f t="shared" si="36"/>
        <v>H_86</v>
      </c>
      <c r="C233" s="68" t="s">
        <v>807</v>
      </c>
      <c r="D233" s="69" t="str">
        <f t="shared" ca="1" si="41"/>
        <v>Liquidations de participations dans les entreprises</v>
      </c>
      <c r="E233" s="70">
        <f t="shared" si="42"/>
        <v>160991</v>
      </c>
      <c r="F233" s="70">
        <f t="shared" si="42"/>
        <v>163522.28</v>
      </c>
      <c r="G233" s="70">
        <f t="shared" si="42"/>
        <v>177.38744</v>
      </c>
      <c r="H233" s="70">
        <f t="shared" si="42"/>
        <v>0</v>
      </c>
      <c r="I233" s="70">
        <f t="shared" si="42"/>
        <v>73293.529869999998</v>
      </c>
      <c r="J233" s="70">
        <f t="shared" si="42"/>
        <v>298.13084000000003</v>
      </c>
      <c r="K233" s="70">
        <f t="shared" si="42"/>
        <v>0</v>
      </c>
      <c r="L233" s="70">
        <f t="shared" si="42"/>
        <v>0</v>
      </c>
      <c r="M233" s="70">
        <f t="shared" si="42"/>
        <v>0</v>
      </c>
      <c r="N233" s="70">
        <f t="shared" ca="1" si="37"/>
        <v>398282.32815000007</v>
      </c>
    </row>
    <row r="234" spans="1:14" x14ac:dyDescent="0.2">
      <c r="B234" s="85" t="str">
        <f t="shared" si="36"/>
        <v>H_86</v>
      </c>
      <c r="C234" s="68" t="s">
        <v>808</v>
      </c>
      <c r="D234" s="69" t="str">
        <f t="shared" ca="1" si="41"/>
        <v>Liquidations de participations dans les institutions de crédit</v>
      </c>
      <c r="E234" s="70">
        <f t="shared" si="42"/>
        <v>1665</v>
      </c>
      <c r="F234" s="70">
        <f t="shared" si="42"/>
        <v>0</v>
      </c>
      <c r="G234" s="70">
        <f t="shared" si="42"/>
        <v>0</v>
      </c>
      <c r="H234" s="70">
        <f t="shared" si="42"/>
        <v>0</v>
      </c>
      <c r="I234" s="70">
        <f t="shared" si="42"/>
        <v>0</v>
      </c>
      <c r="J234" s="70">
        <f t="shared" si="42"/>
        <v>0</v>
      </c>
      <c r="K234" s="70">
        <f t="shared" si="42"/>
        <v>0</v>
      </c>
      <c r="L234" s="70">
        <f t="shared" si="42"/>
        <v>0</v>
      </c>
      <c r="M234" s="70">
        <f t="shared" si="42"/>
        <v>0</v>
      </c>
      <c r="N234" s="70">
        <f t="shared" ca="1" si="37"/>
        <v>1665</v>
      </c>
    </row>
    <row r="235" spans="1:14" x14ac:dyDescent="0.2">
      <c r="B235" s="85" t="str">
        <f t="shared" si="36"/>
        <v>H_86</v>
      </c>
      <c r="C235" s="68" t="s">
        <v>809</v>
      </c>
      <c r="D235" s="69" t="str">
        <f t="shared" ca="1" si="41"/>
        <v>Liquidations de participations dans les sociétés d'assurance</v>
      </c>
      <c r="E235" s="70">
        <f t="shared" si="42"/>
        <v>0</v>
      </c>
      <c r="F235" s="70">
        <f t="shared" si="42"/>
        <v>0</v>
      </c>
      <c r="G235" s="70">
        <f t="shared" si="42"/>
        <v>0</v>
      </c>
      <c r="H235" s="70">
        <f t="shared" si="42"/>
        <v>0</v>
      </c>
      <c r="I235" s="70">
        <f t="shared" si="42"/>
        <v>317.34755000000001</v>
      </c>
      <c r="J235" s="70">
        <f t="shared" si="42"/>
        <v>0</v>
      </c>
      <c r="K235" s="70">
        <f t="shared" si="42"/>
        <v>0</v>
      </c>
      <c r="L235" s="70">
        <f t="shared" si="42"/>
        <v>0</v>
      </c>
      <c r="M235" s="70">
        <f t="shared" si="42"/>
        <v>0</v>
      </c>
      <c r="N235" s="70">
        <f t="shared" ca="1" si="37"/>
        <v>317.34755000000001</v>
      </c>
    </row>
    <row r="236" spans="1:14" x14ac:dyDescent="0.2">
      <c r="A236" s="78"/>
      <c r="B236" s="85" t="str">
        <f t="shared" si="36"/>
        <v>H_86</v>
      </c>
      <c r="C236" s="68" t="s">
        <v>810</v>
      </c>
      <c r="D236" s="69" t="str">
        <f t="shared" ca="1" si="41"/>
        <v>Autres produits financiers</v>
      </c>
      <c r="E236" s="70">
        <f t="shared" si="42"/>
        <v>2263048</v>
      </c>
      <c r="F236" s="70">
        <f t="shared" si="42"/>
        <v>4151.09303</v>
      </c>
      <c r="G236" s="70">
        <f t="shared" si="42"/>
        <v>275.43912</v>
      </c>
      <c r="H236" s="70">
        <f t="shared" si="42"/>
        <v>0</v>
      </c>
      <c r="I236" s="70">
        <f t="shared" si="42"/>
        <v>21436.508140000002</v>
      </c>
      <c r="J236" s="70">
        <f t="shared" si="42"/>
        <v>5925.6909999999998</v>
      </c>
      <c r="K236" s="70">
        <f t="shared" si="42"/>
        <v>0</v>
      </c>
      <c r="L236" s="70">
        <f t="shared" si="42"/>
        <v>0</v>
      </c>
      <c r="M236" s="70">
        <f t="shared" si="42"/>
        <v>0</v>
      </c>
      <c r="N236" s="70">
        <f t="shared" ca="1" si="37"/>
        <v>2294836.7312900005</v>
      </c>
    </row>
    <row r="237" spans="1:14" x14ac:dyDescent="0.2">
      <c r="A237" s="78"/>
      <c r="B237" s="85" t="str">
        <f>IF(LEN(C237)&gt;=4,"H_"&amp;LEFT(C237,2),IF(LEN(C237)=2,"H_"&amp;LEFT(C237,1),IF(LEN(C237)=1,"H_","")))</f>
        <v>H_86</v>
      </c>
      <c r="C237" s="68" t="s">
        <v>3546</v>
      </c>
      <c r="D237" s="69" t="str">
        <f t="shared" ca="1" si="41"/>
        <v>Remboursements d'avances par les entreprises et institutions financières</v>
      </c>
      <c r="E237" s="70">
        <f t="shared" si="42"/>
        <v>0</v>
      </c>
      <c r="F237" s="70">
        <f t="shared" si="42"/>
        <v>242895.67676</v>
      </c>
      <c r="G237" s="70">
        <f t="shared" si="42"/>
        <v>0</v>
      </c>
      <c r="H237" s="70">
        <f t="shared" si="42"/>
        <v>0</v>
      </c>
      <c r="I237" s="70">
        <f t="shared" si="42"/>
        <v>0</v>
      </c>
      <c r="J237" s="70">
        <f t="shared" si="42"/>
        <v>0</v>
      </c>
      <c r="K237" s="70">
        <f t="shared" si="42"/>
        <v>0</v>
      </c>
      <c r="L237" s="70">
        <f t="shared" si="42"/>
        <v>0</v>
      </c>
      <c r="M237" s="70">
        <f t="shared" si="42"/>
        <v>0</v>
      </c>
      <c r="N237" s="70">
        <f ca="1">IF(D237&lt;&gt;"",SUM($E237:$M237),"")</f>
        <v>242895.67676</v>
      </c>
    </row>
    <row r="238" spans="1:14" ht="19.2" x14ac:dyDescent="0.2">
      <c r="B238" s="85" t="str">
        <f t="shared" si="36"/>
        <v>H_8</v>
      </c>
      <c r="C238" s="64" t="s">
        <v>3428</v>
      </c>
      <c r="D238" s="88" t="str">
        <f t="shared" ca="1" si="41"/>
        <v>Remboursements de crédits par les ASBL au service des ménages et par les ménages</v>
      </c>
      <c r="E238" s="66">
        <f t="shared" ref="E238:M247" si="43">_xlfn.IFNA(IF(LEN($C238)&gt;=4,VLOOKUP(E$6&amp;"-"&amp;$C238,rngDataP3aINC,rngVLK3aINC,FALSE),SUMIF($B:$B,"H_"&amp;$C238,E:E)),0)</f>
        <v>114</v>
      </c>
      <c r="F238" s="66">
        <f t="shared" si="43"/>
        <v>757162.14150999999</v>
      </c>
      <c r="G238" s="66">
        <f t="shared" si="43"/>
        <v>157.91722000000001</v>
      </c>
      <c r="H238" s="66">
        <f t="shared" si="43"/>
        <v>6599</v>
      </c>
      <c r="I238" s="66">
        <f t="shared" si="43"/>
        <v>496743.96587999997</v>
      </c>
      <c r="J238" s="66">
        <f t="shared" si="43"/>
        <v>106055.47982000002</v>
      </c>
      <c r="K238" s="66">
        <f t="shared" si="43"/>
        <v>0</v>
      </c>
      <c r="L238" s="66">
        <f t="shared" si="43"/>
        <v>0</v>
      </c>
      <c r="M238" s="66">
        <f t="shared" si="43"/>
        <v>55</v>
      </c>
      <c r="N238" s="66">
        <f t="shared" ca="1" si="37"/>
        <v>1366887.50443</v>
      </c>
    </row>
    <row r="239" spans="1:14" x14ac:dyDescent="0.2">
      <c r="B239" s="85" t="str">
        <f t="shared" si="36"/>
        <v>H_87</v>
      </c>
      <c r="C239" s="68" t="s">
        <v>812</v>
      </c>
      <c r="D239" s="69" t="str">
        <f t="shared" ca="1" si="41"/>
        <v>Remboursements de crédits par les ASBL au service des ménages</v>
      </c>
      <c r="E239" s="70">
        <f t="shared" si="43"/>
        <v>0</v>
      </c>
      <c r="F239" s="70">
        <f t="shared" si="43"/>
        <v>539.40408000000002</v>
      </c>
      <c r="G239" s="70">
        <f t="shared" si="43"/>
        <v>20</v>
      </c>
      <c r="H239" s="70">
        <f t="shared" si="43"/>
        <v>6599</v>
      </c>
      <c r="I239" s="70">
        <f t="shared" si="43"/>
        <v>0</v>
      </c>
      <c r="J239" s="70">
        <f t="shared" si="43"/>
        <v>0</v>
      </c>
      <c r="K239" s="70">
        <f t="shared" si="43"/>
        <v>0</v>
      </c>
      <c r="L239" s="70">
        <f t="shared" si="43"/>
        <v>0</v>
      </c>
      <c r="M239" s="70">
        <f t="shared" si="43"/>
        <v>0</v>
      </c>
      <c r="N239" s="70">
        <f t="shared" ca="1" si="37"/>
        <v>7158.4040800000002</v>
      </c>
    </row>
    <row r="240" spans="1:14" x14ac:dyDescent="0.2">
      <c r="B240" s="85" t="str">
        <f t="shared" si="36"/>
        <v>H_87</v>
      </c>
      <c r="C240" s="68" t="s">
        <v>813</v>
      </c>
      <c r="D240" s="69" t="str">
        <f t="shared" ca="1" si="41"/>
        <v>Remboursements de crédits par les ménages</v>
      </c>
      <c r="E240" s="70">
        <f t="shared" si="43"/>
        <v>114</v>
      </c>
      <c r="F240" s="70">
        <f t="shared" si="43"/>
        <v>753856.19686999999</v>
      </c>
      <c r="G240" s="70">
        <f t="shared" si="43"/>
        <v>0</v>
      </c>
      <c r="H240" s="70">
        <f t="shared" si="43"/>
        <v>0</v>
      </c>
      <c r="I240" s="70">
        <f t="shared" si="43"/>
        <v>496408.73585</v>
      </c>
      <c r="J240" s="70">
        <f t="shared" si="43"/>
        <v>106055.47982000002</v>
      </c>
      <c r="K240" s="70">
        <f t="shared" si="43"/>
        <v>0</v>
      </c>
      <c r="L240" s="70">
        <f t="shared" si="43"/>
        <v>0</v>
      </c>
      <c r="M240" s="70">
        <f t="shared" si="43"/>
        <v>55</v>
      </c>
      <c r="N240" s="70">
        <f t="shared" ca="1" si="37"/>
        <v>1356489.4125399999</v>
      </c>
    </row>
    <row r="241" spans="2:14" x14ac:dyDescent="0.2">
      <c r="B241" s="85" t="str">
        <f>IF(LEN(C241)&gt;=4,"H_"&amp;LEFT(C241,2),IF(LEN(C241)=2,"H_"&amp;LEFT(C241,1),IF(LEN(C241)=1,"H_","")))</f>
        <v>H_87</v>
      </c>
      <c r="C241" s="68" t="s">
        <v>3547</v>
      </c>
      <c r="D241" s="69" t="str">
        <f t="shared" ca="1" si="41"/>
        <v>Remboursements de crédits par les ménages</v>
      </c>
      <c r="E241" s="70">
        <f t="shared" si="43"/>
        <v>0</v>
      </c>
      <c r="F241" s="70">
        <f t="shared" si="43"/>
        <v>2674</v>
      </c>
      <c r="G241" s="70">
        <f t="shared" si="43"/>
        <v>0</v>
      </c>
      <c r="H241" s="70">
        <f t="shared" si="43"/>
        <v>0</v>
      </c>
      <c r="I241" s="70">
        <f t="shared" si="43"/>
        <v>0</v>
      </c>
      <c r="J241" s="70">
        <f t="shared" si="43"/>
        <v>0</v>
      </c>
      <c r="K241" s="70">
        <f t="shared" si="43"/>
        <v>0</v>
      </c>
      <c r="L241" s="70">
        <f t="shared" si="43"/>
        <v>0</v>
      </c>
      <c r="M241" s="70">
        <f t="shared" si="43"/>
        <v>0</v>
      </c>
      <c r="N241" s="70">
        <f ca="1">IF(D241&lt;&gt;"",SUM($E241:$M241),"")</f>
        <v>2674</v>
      </c>
    </row>
    <row r="242" spans="2:14" x14ac:dyDescent="0.2">
      <c r="B242" s="85" t="str">
        <f t="shared" si="36"/>
        <v>H_87</v>
      </c>
      <c r="C242" s="68" t="s">
        <v>3548</v>
      </c>
      <c r="D242" s="69" t="str">
        <f t="shared" ca="1" si="41"/>
        <v>Remboursements d'avances par les ménages</v>
      </c>
      <c r="E242" s="70">
        <f t="shared" si="43"/>
        <v>0</v>
      </c>
      <c r="F242" s="70">
        <f t="shared" si="43"/>
        <v>92.540559999999999</v>
      </c>
      <c r="G242" s="70">
        <f t="shared" si="43"/>
        <v>137.91722000000001</v>
      </c>
      <c r="H242" s="70">
        <f t="shared" si="43"/>
        <v>0</v>
      </c>
      <c r="I242" s="70">
        <f t="shared" si="43"/>
        <v>335.23003</v>
      </c>
      <c r="J242" s="70">
        <f t="shared" si="43"/>
        <v>0</v>
      </c>
      <c r="K242" s="70">
        <f t="shared" si="43"/>
        <v>0</v>
      </c>
      <c r="L242" s="70">
        <f t="shared" si="43"/>
        <v>0</v>
      </c>
      <c r="M242" s="70">
        <f t="shared" si="43"/>
        <v>0</v>
      </c>
      <c r="N242" s="70">
        <f ca="1">IF(D242&lt;&gt;"",SUM($E242:$M242),"")</f>
        <v>565.68781000000001</v>
      </c>
    </row>
    <row r="243" spans="2:14" x14ac:dyDescent="0.2">
      <c r="B243" s="76" t="str">
        <f t="shared" si="36"/>
        <v>H_8</v>
      </c>
      <c r="C243" s="64" t="s">
        <v>3429</v>
      </c>
      <c r="D243" s="88" t="str">
        <f t="shared" ca="1" si="41"/>
        <v>Remboursements de crédits par et liquidations de participations à l'étranger</v>
      </c>
      <c r="E243" s="66">
        <f t="shared" si="43"/>
        <v>177563</v>
      </c>
      <c r="F243" s="66">
        <f t="shared" si="43"/>
        <v>82108.973819999999</v>
      </c>
      <c r="G243" s="66">
        <f t="shared" si="43"/>
        <v>0</v>
      </c>
      <c r="H243" s="66">
        <f t="shared" si="43"/>
        <v>0</v>
      </c>
      <c r="I243" s="66">
        <f t="shared" si="43"/>
        <v>93.192979999999991</v>
      </c>
      <c r="J243" s="66">
        <f t="shared" si="43"/>
        <v>0</v>
      </c>
      <c r="K243" s="66">
        <f t="shared" si="43"/>
        <v>0</v>
      </c>
      <c r="L243" s="66">
        <f t="shared" si="43"/>
        <v>0</v>
      </c>
      <c r="M243" s="66">
        <f t="shared" si="43"/>
        <v>0</v>
      </c>
      <c r="N243" s="66">
        <f t="shared" ca="1" si="37"/>
        <v>259765.16680000001</v>
      </c>
    </row>
    <row r="244" spans="2:14" x14ac:dyDescent="0.2">
      <c r="B244" s="85" t="str">
        <f t="shared" si="36"/>
        <v>H_88</v>
      </c>
      <c r="C244" s="68" t="s">
        <v>815</v>
      </c>
      <c r="D244" s="69" t="str">
        <f t="shared" ca="1" si="41"/>
        <v>Remboursements de crédits par les institutions de l'UE</v>
      </c>
      <c r="E244" s="70">
        <f t="shared" si="43"/>
        <v>364</v>
      </c>
      <c r="F244" s="70">
        <f t="shared" si="43"/>
        <v>37475</v>
      </c>
      <c r="G244" s="70">
        <f t="shared" si="43"/>
        <v>0</v>
      </c>
      <c r="H244" s="70">
        <f t="shared" si="43"/>
        <v>0</v>
      </c>
      <c r="I244" s="70">
        <f t="shared" si="43"/>
        <v>0</v>
      </c>
      <c r="J244" s="70">
        <f t="shared" si="43"/>
        <v>0</v>
      </c>
      <c r="K244" s="70">
        <f t="shared" si="43"/>
        <v>0</v>
      </c>
      <c r="L244" s="70">
        <f t="shared" si="43"/>
        <v>0</v>
      </c>
      <c r="M244" s="70">
        <f t="shared" si="43"/>
        <v>0</v>
      </c>
      <c r="N244" s="70">
        <f t="shared" ca="1" si="37"/>
        <v>37839</v>
      </c>
    </row>
    <row r="245" spans="2:14" ht="19.2" x14ac:dyDescent="0.2">
      <c r="B245" s="85" t="str">
        <f t="shared" si="36"/>
        <v>H_88</v>
      </c>
      <c r="C245" s="68" t="s">
        <v>816</v>
      </c>
      <c r="D245" s="69" t="str">
        <f t="shared" ca="1" si="41"/>
        <v>Remboursements de crédits par les pays membres de l'UE (administrations publiques)</v>
      </c>
      <c r="E245" s="70">
        <f t="shared" si="43"/>
        <v>76188</v>
      </c>
      <c r="F245" s="70">
        <f t="shared" si="43"/>
        <v>0</v>
      </c>
      <c r="G245" s="70">
        <f t="shared" si="43"/>
        <v>0</v>
      </c>
      <c r="H245" s="70">
        <f t="shared" si="43"/>
        <v>0</v>
      </c>
      <c r="I245" s="70">
        <f t="shared" si="43"/>
        <v>0</v>
      </c>
      <c r="J245" s="70">
        <f t="shared" si="43"/>
        <v>0</v>
      </c>
      <c r="K245" s="70">
        <f t="shared" si="43"/>
        <v>0</v>
      </c>
      <c r="L245" s="70">
        <f t="shared" si="43"/>
        <v>0</v>
      </c>
      <c r="M245" s="70">
        <f t="shared" si="43"/>
        <v>0</v>
      </c>
      <c r="N245" s="70">
        <f t="shared" ca="1" si="37"/>
        <v>76188</v>
      </c>
    </row>
    <row r="246" spans="2:14" ht="19.2" x14ac:dyDescent="0.2">
      <c r="B246" s="85" t="str">
        <f t="shared" si="36"/>
        <v>H_88</v>
      </c>
      <c r="C246" s="68" t="s">
        <v>817</v>
      </c>
      <c r="D246" s="69" t="str">
        <f t="shared" ca="1" si="41"/>
        <v>Remboursements de crédits par les pays membres de l'UE (non-administrations publiques)</v>
      </c>
      <c r="E246" s="70">
        <f t="shared" si="43"/>
        <v>26487</v>
      </c>
      <c r="F246" s="70">
        <f t="shared" si="43"/>
        <v>0</v>
      </c>
      <c r="G246" s="70">
        <f t="shared" si="43"/>
        <v>0</v>
      </c>
      <c r="H246" s="70">
        <f t="shared" si="43"/>
        <v>0</v>
      </c>
      <c r="I246" s="70">
        <f t="shared" si="43"/>
        <v>0</v>
      </c>
      <c r="J246" s="70">
        <f t="shared" si="43"/>
        <v>0</v>
      </c>
      <c r="K246" s="70">
        <f t="shared" si="43"/>
        <v>0</v>
      </c>
      <c r="L246" s="70">
        <f t="shared" si="43"/>
        <v>0</v>
      </c>
      <c r="M246" s="70">
        <f t="shared" si="43"/>
        <v>0</v>
      </c>
      <c r="N246" s="70">
        <f t="shared" ca="1" si="37"/>
        <v>26487</v>
      </c>
    </row>
    <row r="247" spans="2:14" ht="19.2" x14ac:dyDescent="0.2">
      <c r="B247" s="85" t="str">
        <f t="shared" si="36"/>
        <v>H_88</v>
      </c>
      <c r="C247" s="68" t="s">
        <v>818</v>
      </c>
      <c r="D247" s="69" t="str">
        <f t="shared" ca="1" si="41"/>
        <v>Remboursements de crédits par des institutions internationales autres que les institutions de l'UE</v>
      </c>
      <c r="E247" s="70">
        <f t="shared" si="43"/>
        <v>0</v>
      </c>
      <c r="F247" s="70">
        <f t="shared" si="43"/>
        <v>0</v>
      </c>
      <c r="G247" s="70">
        <f t="shared" si="43"/>
        <v>0</v>
      </c>
      <c r="H247" s="70">
        <f t="shared" si="43"/>
        <v>0</v>
      </c>
      <c r="I247" s="70">
        <f t="shared" si="43"/>
        <v>0</v>
      </c>
      <c r="J247" s="70">
        <f t="shared" si="43"/>
        <v>0</v>
      </c>
      <c r="K247" s="70">
        <f t="shared" si="43"/>
        <v>0</v>
      </c>
      <c r="L247" s="70">
        <f t="shared" si="43"/>
        <v>0</v>
      </c>
      <c r="M247" s="70">
        <f t="shared" si="43"/>
        <v>0</v>
      </c>
      <c r="N247" s="70">
        <f t="shared" ca="1" si="37"/>
        <v>0</v>
      </c>
    </row>
    <row r="248" spans="2:14" ht="19.2" x14ac:dyDescent="0.2">
      <c r="B248" s="85" t="str">
        <f t="shared" si="36"/>
        <v>H_88</v>
      </c>
      <c r="C248" s="68" t="s">
        <v>819</v>
      </c>
      <c r="D248" s="69" t="str">
        <f t="shared" ca="1" si="41"/>
        <v>Remboursements de crédits par des pays autres que les pays membres de l'UE (administrations publiques)</v>
      </c>
      <c r="E248" s="70">
        <f t="shared" ref="E248:M257" si="44">_xlfn.IFNA(IF(LEN($C248)&gt;=4,VLOOKUP(E$6&amp;"-"&amp;$C248,rngDataP3aINC,rngVLK3aINC,FALSE),SUMIF($B:$B,"H_"&amp;$C248,E:E)),0)</f>
        <v>13755</v>
      </c>
      <c r="F248" s="70">
        <f t="shared" si="44"/>
        <v>0</v>
      </c>
      <c r="G248" s="70">
        <f t="shared" si="44"/>
        <v>0</v>
      </c>
      <c r="H248" s="70">
        <f t="shared" si="44"/>
        <v>0</v>
      </c>
      <c r="I248" s="70">
        <f t="shared" si="44"/>
        <v>0</v>
      </c>
      <c r="J248" s="70">
        <f t="shared" si="44"/>
        <v>0</v>
      </c>
      <c r="K248" s="70">
        <f t="shared" si="44"/>
        <v>0</v>
      </c>
      <c r="L248" s="70">
        <f t="shared" si="44"/>
        <v>0</v>
      </c>
      <c r="M248" s="70">
        <f t="shared" si="44"/>
        <v>0</v>
      </c>
      <c r="N248" s="70">
        <f t="shared" ca="1" si="37"/>
        <v>13755</v>
      </c>
    </row>
    <row r="249" spans="2:14" ht="19.2" x14ac:dyDescent="0.2">
      <c r="B249" s="85" t="str">
        <f t="shared" si="36"/>
        <v>H_88</v>
      </c>
      <c r="C249" s="68" t="s">
        <v>820</v>
      </c>
      <c r="D249" s="69" t="str">
        <f t="shared" ca="1" si="41"/>
        <v>Remboursements de crédits par des pays autres que les pays membres de l'UE (non-administrations publiques)</v>
      </c>
      <c r="E249" s="70">
        <f t="shared" si="44"/>
        <v>43613</v>
      </c>
      <c r="F249" s="70">
        <f t="shared" si="44"/>
        <v>2025</v>
      </c>
      <c r="G249" s="70">
        <f t="shared" si="44"/>
        <v>0</v>
      </c>
      <c r="H249" s="70">
        <f t="shared" si="44"/>
        <v>0</v>
      </c>
      <c r="I249" s="70">
        <f t="shared" si="44"/>
        <v>0</v>
      </c>
      <c r="J249" s="70">
        <f t="shared" si="44"/>
        <v>0</v>
      </c>
      <c r="K249" s="70">
        <f t="shared" si="44"/>
        <v>0</v>
      </c>
      <c r="L249" s="70">
        <f t="shared" si="44"/>
        <v>0</v>
      </c>
      <c r="M249" s="70">
        <f t="shared" si="44"/>
        <v>0</v>
      </c>
      <c r="N249" s="70">
        <f t="shared" ca="1" si="37"/>
        <v>45638</v>
      </c>
    </row>
    <row r="250" spans="2:14" x14ac:dyDescent="0.2">
      <c r="B250" s="85" t="str">
        <f t="shared" si="36"/>
        <v>H_88</v>
      </c>
      <c r="C250" s="68" t="s">
        <v>1432</v>
      </c>
      <c r="D250" s="69" t="str">
        <f t="shared" ca="1" si="41"/>
        <v>Remboursement de l'UE dans le cadre de dépenses préfinancées par l'entité</v>
      </c>
      <c r="E250" s="70">
        <f t="shared" si="44"/>
        <v>-46</v>
      </c>
      <c r="F250" s="70">
        <f t="shared" si="44"/>
        <v>42141.973819999999</v>
      </c>
      <c r="G250" s="70">
        <f t="shared" si="44"/>
        <v>0</v>
      </c>
      <c r="H250" s="70">
        <f t="shared" si="44"/>
        <v>0</v>
      </c>
      <c r="I250" s="70">
        <f t="shared" si="44"/>
        <v>0</v>
      </c>
      <c r="J250" s="70">
        <f t="shared" si="44"/>
        <v>0</v>
      </c>
      <c r="K250" s="70">
        <f t="shared" si="44"/>
        <v>0</v>
      </c>
      <c r="L250" s="70">
        <f t="shared" si="44"/>
        <v>0</v>
      </c>
      <c r="M250" s="70">
        <f t="shared" si="44"/>
        <v>0</v>
      </c>
      <c r="N250" s="70">
        <f t="shared" ca="1" si="37"/>
        <v>42095.973819999999</v>
      </c>
    </row>
    <row r="251" spans="2:14" x14ac:dyDescent="0.2">
      <c r="B251" s="85" t="str">
        <f t="shared" si="36"/>
        <v>H_88</v>
      </c>
      <c r="C251" s="68" t="s">
        <v>821</v>
      </c>
      <c r="D251" s="69" t="str">
        <f t="shared" ca="1" si="41"/>
        <v>Liquidations de participations dans des institutions de l'UE</v>
      </c>
      <c r="E251" s="70">
        <f t="shared" si="44"/>
        <v>0</v>
      </c>
      <c r="F251" s="70">
        <f t="shared" si="44"/>
        <v>0</v>
      </c>
      <c r="G251" s="70">
        <f t="shared" si="44"/>
        <v>0</v>
      </c>
      <c r="H251" s="70">
        <f t="shared" si="44"/>
        <v>0</v>
      </c>
      <c r="I251" s="70">
        <f t="shared" si="44"/>
        <v>0</v>
      </c>
      <c r="J251" s="70">
        <f t="shared" si="44"/>
        <v>0</v>
      </c>
      <c r="K251" s="70">
        <f t="shared" si="44"/>
        <v>0</v>
      </c>
      <c r="L251" s="70">
        <f t="shared" si="44"/>
        <v>0</v>
      </c>
      <c r="M251" s="70">
        <f t="shared" si="44"/>
        <v>0</v>
      </c>
      <c r="N251" s="70">
        <f t="shared" ca="1" si="37"/>
        <v>0</v>
      </c>
    </row>
    <row r="252" spans="2:14" ht="19.2" x14ac:dyDescent="0.2">
      <c r="B252" s="85" t="str">
        <f t="shared" si="36"/>
        <v>H_88</v>
      </c>
      <c r="C252" s="68" t="s">
        <v>822</v>
      </c>
      <c r="D252" s="69" t="str">
        <f t="shared" ca="1" si="41"/>
        <v>Liquidations de participations dans des pays membres de l'UE (non-administrations publiques)</v>
      </c>
      <c r="E252" s="70">
        <f t="shared" si="44"/>
        <v>26</v>
      </c>
      <c r="F252" s="70">
        <f t="shared" si="44"/>
        <v>0</v>
      </c>
      <c r="G252" s="70">
        <f t="shared" si="44"/>
        <v>0</v>
      </c>
      <c r="H252" s="70">
        <f t="shared" si="44"/>
        <v>0</v>
      </c>
      <c r="I252" s="70">
        <f t="shared" si="44"/>
        <v>0</v>
      </c>
      <c r="J252" s="70">
        <f t="shared" si="44"/>
        <v>0</v>
      </c>
      <c r="K252" s="70">
        <f t="shared" si="44"/>
        <v>0</v>
      </c>
      <c r="L252" s="70">
        <f t="shared" si="44"/>
        <v>0</v>
      </c>
      <c r="M252" s="70">
        <f t="shared" si="44"/>
        <v>0</v>
      </c>
      <c r="N252" s="70">
        <f t="shared" ca="1" si="37"/>
        <v>26</v>
      </c>
    </row>
    <row r="253" spans="2:14" ht="19.2" x14ac:dyDescent="0.2">
      <c r="B253" s="85" t="str">
        <f t="shared" si="36"/>
        <v>H_88</v>
      </c>
      <c r="C253" s="68" t="s">
        <v>823</v>
      </c>
      <c r="D253" s="69" t="str">
        <f t="shared" ca="1" si="41"/>
        <v>Liquidations de participations dans des institutions internationales autres que les institutions de l'UE</v>
      </c>
      <c r="E253" s="70">
        <f t="shared" si="44"/>
        <v>0</v>
      </c>
      <c r="F253" s="70">
        <f t="shared" si="44"/>
        <v>0</v>
      </c>
      <c r="G253" s="70">
        <f t="shared" si="44"/>
        <v>0</v>
      </c>
      <c r="H253" s="70">
        <f t="shared" si="44"/>
        <v>0</v>
      </c>
      <c r="I253" s="70">
        <f t="shared" si="44"/>
        <v>93.192979999999991</v>
      </c>
      <c r="J253" s="70">
        <f t="shared" si="44"/>
        <v>0</v>
      </c>
      <c r="K253" s="70">
        <f t="shared" si="44"/>
        <v>0</v>
      </c>
      <c r="L253" s="70">
        <f t="shared" si="44"/>
        <v>0</v>
      </c>
      <c r="M253" s="70">
        <f t="shared" si="44"/>
        <v>0</v>
      </c>
      <c r="N253" s="70">
        <f t="shared" ca="1" si="37"/>
        <v>93.192979999999991</v>
      </c>
    </row>
    <row r="254" spans="2:14" ht="19.2" x14ac:dyDescent="0.2">
      <c r="B254" s="85" t="str">
        <f t="shared" si="36"/>
        <v>H_88</v>
      </c>
      <c r="C254" s="68" t="s">
        <v>824</v>
      </c>
      <c r="D254" s="69" t="str">
        <f t="shared" ca="1" si="41"/>
        <v>Liquidations de participations dans des pays autres que les pays membres de l'UE (non-administrations publiques)</v>
      </c>
      <c r="E254" s="70">
        <f t="shared" si="44"/>
        <v>17176</v>
      </c>
      <c r="F254" s="70">
        <f t="shared" si="44"/>
        <v>0</v>
      </c>
      <c r="G254" s="70">
        <f t="shared" si="44"/>
        <v>0</v>
      </c>
      <c r="H254" s="70">
        <f t="shared" si="44"/>
        <v>0</v>
      </c>
      <c r="I254" s="70">
        <f t="shared" si="44"/>
        <v>0</v>
      </c>
      <c r="J254" s="70">
        <f t="shared" si="44"/>
        <v>0</v>
      </c>
      <c r="K254" s="70">
        <f t="shared" si="44"/>
        <v>0</v>
      </c>
      <c r="L254" s="70">
        <f t="shared" si="44"/>
        <v>0</v>
      </c>
      <c r="M254" s="70">
        <f t="shared" si="44"/>
        <v>0</v>
      </c>
      <c r="N254" s="70">
        <f t="shared" ca="1" si="37"/>
        <v>17176</v>
      </c>
    </row>
    <row r="255" spans="2:14" x14ac:dyDescent="0.2">
      <c r="B255" s="85" t="str">
        <f>IF(LEN(C255)&gt;=4,"H_"&amp;LEFT(C255,2),IF(LEN(C255)=2,"H_"&amp;LEFT(C255,1),IF(LEN(C255)=1,"H_","")))</f>
        <v>H_88</v>
      </c>
      <c r="C255" s="68" t="s">
        <v>3549</v>
      </c>
      <c r="D255" s="69" t="str">
        <f t="shared" ca="1" si="41"/>
        <v>Remboursements d'avances par l'étranger</v>
      </c>
      <c r="E255" s="70">
        <f t="shared" si="44"/>
        <v>0</v>
      </c>
      <c r="F255" s="70">
        <f t="shared" si="44"/>
        <v>467</v>
      </c>
      <c r="G255" s="70">
        <f t="shared" si="44"/>
        <v>0</v>
      </c>
      <c r="H255" s="70">
        <f t="shared" si="44"/>
        <v>0</v>
      </c>
      <c r="I255" s="70">
        <f t="shared" si="44"/>
        <v>0</v>
      </c>
      <c r="J255" s="70">
        <f t="shared" si="44"/>
        <v>0</v>
      </c>
      <c r="K255" s="70">
        <f t="shared" si="44"/>
        <v>0</v>
      </c>
      <c r="L255" s="70">
        <f t="shared" si="44"/>
        <v>0</v>
      </c>
      <c r="M255" s="70">
        <f t="shared" si="44"/>
        <v>0</v>
      </c>
      <c r="N255" s="70">
        <f ca="1">IF(D255&lt;&gt;"",SUM($E255:$M255),"")</f>
        <v>467</v>
      </c>
    </row>
    <row r="256" spans="2:14" ht="19.2" x14ac:dyDescent="0.2">
      <c r="B256" s="76" t="str">
        <f t="shared" si="36"/>
        <v>H_8</v>
      </c>
      <c r="C256" s="64" t="s">
        <v>3430</v>
      </c>
      <c r="D256" s="88" t="str">
        <f t="shared" ca="1" si="41"/>
        <v>Remboursements de crédits et liquidations de participations à l'intérieur du secteur des administrations publiques</v>
      </c>
      <c r="E256" s="66">
        <f t="shared" si="44"/>
        <v>62133</v>
      </c>
      <c r="F256" s="66">
        <f t="shared" si="44"/>
        <v>3484</v>
      </c>
      <c r="G256" s="66">
        <f t="shared" si="44"/>
        <v>113.23998</v>
      </c>
      <c r="H256" s="66">
        <f t="shared" si="44"/>
        <v>0</v>
      </c>
      <c r="I256" s="66">
        <f t="shared" si="44"/>
        <v>276.11238000000003</v>
      </c>
      <c r="J256" s="66">
        <f t="shared" si="44"/>
        <v>386089.92266000004</v>
      </c>
      <c r="K256" s="66">
        <f t="shared" si="44"/>
        <v>0</v>
      </c>
      <c r="L256" s="66">
        <f t="shared" si="44"/>
        <v>0</v>
      </c>
      <c r="M256" s="66">
        <f t="shared" si="44"/>
        <v>0</v>
      </c>
      <c r="N256" s="66">
        <f t="shared" ca="1" si="37"/>
        <v>452096.27502000006</v>
      </c>
    </row>
    <row r="257" spans="2:14" ht="19.2" x14ac:dyDescent="0.2">
      <c r="B257" s="85" t="str">
        <f t="shared" si="36"/>
        <v>H_89</v>
      </c>
      <c r="C257" s="68" t="s">
        <v>826</v>
      </c>
      <c r="D257" s="69" t="str">
        <f t="shared" ca="1" si="41"/>
        <v>Remboursements de crédits à l'intérieur d'un groupe institutionnel : du pouvoir institutionnel</v>
      </c>
      <c r="E257" s="70">
        <f t="shared" si="44"/>
        <v>0</v>
      </c>
      <c r="F257" s="70">
        <f t="shared" si="44"/>
        <v>0</v>
      </c>
      <c r="G257" s="70">
        <f t="shared" si="44"/>
        <v>0</v>
      </c>
      <c r="H257" s="70">
        <f t="shared" si="44"/>
        <v>0</v>
      </c>
      <c r="I257" s="70">
        <f t="shared" si="44"/>
        <v>0</v>
      </c>
      <c r="J257" s="70">
        <f t="shared" si="44"/>
        <v>0</v>
      </c>
      <c r="K257" s="70">
        <f t="shared" si="44"/>
        <v>0</v>
      </c>
      <c r="L257" s="70">
        <f t="shared" si="44"/>
        <v>0</v>
      </c>
      <c r="M257" s="70">
        <f t="shared" si="44"/>
        <v>0</v>
      </c>
      <c r="N257" s="70">
        <f t="shared" ca="1" si="37"/>
        <v>0</v>
      </c>
    </row>
    <row r="258" spans="2:14" ht="19.2" x14ac:dyDescent="0.2">
      <c r="B258" s="85" t="str">
        <f t="shared" si="36"/>
        <v>H_89</v>
      </c>
      <c r="C258" s="68" t="s">
        <v>827</v>
      </c>
      <c r="D258" s="69" t="str">
        <f t="shared" ca="1" si="41"/>
        <v>Remboursements de crédits à l'intérieur d'un groupe institutionnel : des fonds budgétaires non organiques</v>
      </c>
      <c r="E258" s="70">
        <f t="shared" ref="E258:M271" si="45">_xlfn.IFNA(IF(LEN($C258)&gt;=4,VLOOKUP(E$6&amp;"-"&amp;$C258,rngDataP3aINC,rngVLK3aINC,FALSE),SUMIF($B:$B,"H_"&amp;$C258,E:E)),0)</f>
        <v>0</v>
      </c>
      <c r="F258" s="70">
        <f t="shared" si="45"/>
        <v>0</v>
      </c>
      <c r="G258" s="70">
        <f t="shared" si="45"/>
        <v>0</v>
      </c>
      <c r="H258" s="70">
        <f t="shared" si="45"/>
        <v>0</v>
      </c>
      <c r="I258" s="70">
        <f t="shared" si="45"/>
        <v>0</v>
      </c>
      <c r="J258" s="70">
        <f t="shared" si="45"/>
        <v>0</v>
      </c>
      <c r="K258" s="70">
        <f t="shared" si="45"/>
        <v>0</v>
      </c>
      <c r="L258" s="70">
        <f t="shared" si="45"/>
        <v>0</v>
      </c>
      <c r="M258" s="70">
        <f t="shared" si="45"/>
        <v>0</v>
      </c>
      <c r="N258" s="70">
        <f t="shared" ca="1" si="37"/>
        <v>0</v>
      </c>
    </row>
    <row r="259" spans="2:14" ht="19.2" x14ac:dyDescent="0.2">
      <c r="B259" s="85" t="str">
        <f t="shared" si="36"/>
        <v>H_89</v>
      </c>
      <c r="C259" s="68" t="s">
        <v>828</v>
      </c>
      <c r="D259" s="69" t="str">
        <f t="shared" ca="1" si="41"/>
        <v>Remboursements de crédits à l'intérieur d'un groupe institutionnel : des services administratifs à comptabilité autonome (SACA)</v>
      </c>
      <c r="E259" s="70">
        <f t="shared" si="45"/>
        <v>0</v>
      </c>
      <c r="F259" s="70">
        <f t="shared" si="45"/>
        <v>0</v>
      </c>
      <c r="G259" s="70">
        <f t="shared" si="45"/>
        <v>0</v>
      </c>
      <c r="H259" s="70">
        <f t="shared" si="45"/>
        <v>0</v>
      </c>
      <c r="I259" s="70">
        <f t="shared" si="45"/>
        <v>0</v>
      </c>
      <c r="J259" s="70">
        <f t="shared" si="45"/>
        <v>0</v>
      </c>
      <c r="K259" s="70">
        <f t="shared" si="45"/>
        <v>0</v>
      </c>
      <c r="L259" s="70">
        <f t="shared" si="45"/>
        <v>0</v>
      </c>
      <c r="M259" s="70">
        <f t="shared" si="45"/>
        <v>0</v>
      </c>
      <c r="N259" s="70">
        <f t="shared" ca="1" si="37"/>
        <v>0</v>
      </c>
    </row>
    <row r="260" spans="2:14" ht="19.2" x14ac:dyDescent="0.2">
      <c r="B260" s="85" t="str">
        <f t="shared" si="36"/>
        <v>H_89</v>
      </c>
      <c r="C260" s="68" t="s">
        <v>829</v>
      </c>
      <c r="D260" s="69" t="str">
        <f t="shared" ca="1" si="41"/>
        <v>Remboursements de crédits à l'intérieur d'un groupe institutionnel : des organismes administratifs publics (OAP)</v>
      </c>
      <c r="E260" s="70">
        <f t="shared" si="45"/>
        <v>0</v>
      </c>
      <c r="F260" s="70">
        <f t="shared" si="45"/>
        <v>0</v>
      </c>
      <c r="G260" s="70">
        <f t="shared" si="45"/>
        <v>0</v>
      </c>
      <c r="H260" s="70">
        <f t="shared" si="45"/>
        <v>0</v>
      </c>
      <c r="I260" s="70">
        <f t="shared" si="45"/>
        <v>0</v>
      </c>
      <c r="J260" s="70">
        <f t="shared" si="45"/>
        <v>0</v>
      </c>
      <c r="K260" s="70">
        <f t="shared" si="45"/>
        <v>0</v>
      </c>
      <c r="L260" s="70">
        <f t="shared" si="45"/>
        <v>0</v>
      </c>
      <c r="M260" s="70">
        <f t="shared" si="45"/>
        <v>0</v>
      </c>
      <c r="N260" s="70">
        <f t="shared" ca="1" si="37"/>
        <v>0</v>
      </c>
    </row>
    <row r="261" spans="2:14" ht="19.2" x14ac:dyDescent="0.2">
      <c r="B261" s="85" t="str">
        <f t="shared" si="36"/>
        <v>H_89</v>
      </c>
      <c r="C261" s="68" t="s">
        <v>830</v>
      </c>
      <c r="D261" s="69" t="str">
        <f t="shared" ref="D261:D271" ca="1" si="46">IF(LEN($C261)&gt;=2,VLOOKUP("CE-"&amp;$C261,rngTranslationsCE,2,FALSE),IF(LEN($C261)=1,VLOOKUP("CE-"&amp;$C261&amp;$D$6,rngTranslationsCE,2,FALSE),""))</f>
        <v>Remboursements de crédits à l'intérieur d'un groupe institutionnel : des établissements d'enseignement du pouvoir institutionnel</v>
      </c>
      <c r="E261" s="70">
        <f t="shared" si="45"/>
        <v>0</v>
      </c>
      <c r="F261" s="70">
        <f t="shared" si="45"/>
        <v>0</v>
      </c>
      <c r="G261" s="70">
        <f t="shared" si="45"/>
        <v>113.23998</v>
      </c>
      <c r="H261" s="70">
        <f t="shared" si="45"/>
        <v>0</v>
      </c>
      <c r="I261" s="70">
        <f t="shared" si="45"/>
        <v>0</v>
      </c>
      <c r="J261" s="70">
        <f t="shared" si="45"/>
        <v>0</v>
      </c>
      <c r="K261" s="70">
        <f t="shared" si="45"/>
        <v>0</v>
      </c>
      <c r="L261" s="70">
        <f t="shared" si="45"/>
        <v>0</v>
      </c>
      <c r="M261" s="70">
        <f t="shared" si="45"/>
        <v>0</v>
      </c>
      <c r="N261" s="70">
        <f t="shared" ca="1" si="37"/>
        <v>113.23998</v>
      </c>
    </row>
    <row r="262" spans="2:14" ht="19.2" x14ac:dyDescent="0.2">
      <c r="B262" s="85" t="str">
        <f t="shared" si="36"/>
        <v>H_89</v>
      </c>
      <c r="C262" s="68" t="s">
        <v>831</v>
      </c>
      <c r="D262" s="69" t="str">
        <f t="shared" ca="1" si="46"/>
        <v>Remboursements de crédits à l'intérieur d'un groupe institutionnel : des ASBL des administrations publiques</v>
      </c>
      <c r="E262" s="70">
        <f t="shared" si="45"/>
        <v>0</v>
      </c>
      <c r="F262" s="70">
        <f t="shared" si="45"/>
        <v>0</v>
      </c>
      <c r="G262" s="70">
        <f t="shared" si="45"/>
        <v>0</v>
      </c>
      <c r="H262" s="70">
        <f t="shared" si="45"/>
        <v>0</v>
      </c>
      <c r="I262" s="70">
        <f t="shared" si="45"/>
        <v>0</v>
      </c>
      <c r="J262" s="70">
        <f t="shared" si="45"/>
        <v>0</v>
      </c>
      <c r="K262" s="70">
        <f t="shared" si="45"/>
        <v>0</v>
      </c>
      <c r="L262" s="70">
        <f t="shared" si="45"/>
        <v>0</v>
      </c>
      <c r="M262" s="70">
        <f t="shared" si="45"/>
        <v>0</v>
      </c>
      <c r="N262" s="70">
        <f t="shared" ca="1" si="37"/>
        <v>0</v>
      </c>
    </row>
    <row r="263" spans="2:14" ht="19.2" x14ac:dyDescent="0.2">
      <c r="B263" s="85" t="str">
        <f t="shared" si="36"/>
        <v>H_89</v>
      </c>
      <c r="C263" s="68" t="s">
        <v>832</v>
      </c>
      <c r="D263" s="69" t="str">
        <f t="shared" ca="1" si="46"/>
        <v>Remboursements de crédits à l'intérieur d'un groupe institutionnel : des autres unités publiques</v>
      </c>
      <c r="E263" s="70">
        <f t="shared" si="45"/>
        <v>0</v>
      </c>
      <c r="F263" s="70">
        <f t="shared" si="45"/>
        <v>0</v>
      </c>
      <c r="G263" s="70">
        <f t="shared" si="45"/>
        <v>0</v>
      </c>
      <c r="H263" s="70">
        <f t="shared" si="45"/>
        <v>0</v>
      </c>
      <c r="I263" s="70">
        <f t="shared" si="45"/>
        <v>0</v>
      </c>
      <c r="J263" s="70">
        <f t="shared" si="45"/>
        <v>0</v>
      </c>
      <c r="K263" s="70">
        <f t="shared" si="45"/>
        <v>0</v>
      </c>
      <c r="L263" s="70">
        <f t="shared" si="45"/>
        <v>0</v>
      </c>
      <c r="M263" s="70">
        <f t="shared" si="45"/>
        <v>0</v>
      </c>
      <c r="N263" s="70">
        <f t="shared" ca="1" si="37"/>
        <v>0</v>
      </c>
    </row>
    <row r="264" spans="2:14" x14ac:dyDescent="0.2">
      <c r="B264" s="85" t="str">
        <f t="shared" si="36"/>
        <v>H_89</v>
      </c>
      <c r="C264" s="68" t="s">
        <v>833</v>
      </c>
      <c r="D264" s="69" t="str">
        <f t="shared" ca="1" si="46"/>
        <v>Remboursements de crédits par les administrations de sécurité sociale</v>
      </c>
      <c r="E264" s="70">
        <f t="shared" si="45"/>
        <v>62133</v>
      </c>
      <c r="F264" s="70">
        <f t="shared" si="45"/>
        <v>0</v>
      </c>
      <c r="G264" s="70">
        <f t="shared" si="45"/>
        <v>0</v>
      </c>
      <c r="H264" s="70">
        <f t="shared" si="45"/>
        <v>0</v>
      </c>
      <c r="I264" s="70">
        <f t="shared" si="45"/>
        <v>0</v>
      </c>
      <c r="J264" s="70">
        <f t="shared" si="45"/>
        <v>0</v>
      </c>
      <c r="K264" s="70">
        <f t="shared" si="45"/>
        <v>0</v>
      </c>
      <c r="L264" s="70">
        <f t="shared" si="45"/>
        <v>0</v>
      </c>
      <c r="M264" s="70">
        <f t="shared" si="45"/>
        <v>0</v>
      </c>
      <c r="N264" s="70">
        <f t="shared" ca="1" si="37"/>
        <v>62133</v>
      </c>
    </row>
    <row r="265" spans="2:14" x14ac:dyDescent="0.2">
      <c r="B265" s="85" t="str">
        <f t="shared" si="36"/>
        <v>H_89</v>
      </c>
      <c r="C265" s="68" t="s">
        <v>834</v>
      </c>
      <c r="D265" s="69" t="str">
        <f t="shared" ca="1" si="46"/>
        <v>Remboursements de crédits par les provinces</v>
      </c>
      <c r="E265" s="70">
        <f t="shared" si="45"/>
        <v>0</v>
      </c>
      <c r="F265" s="70">
        <f t="shared" si="45"/>
        <v>0</v>
      </c>
      <c r="G265" s="70">
        <f t="shared" si="45"/>
        <v>0</v>
      </c>
      <c r="H265" s="70">
        <f t="shared" si="45"/>
        <v>0</v>
      </c>
      <c r="I265" s="70">
        <f t="shared" si="45"/>
        <v>0</v>
      </c>
      <c r="J265" s="70">
        <f t="shared" si="45"/>
        <v>0</v>
      </c>
      <c r="K265" s="70">
        <f t="shared" si="45"/>
        <v>0</v>
      </c>
      <c r="L265" s="70">
        <f t="shared" si="45"/>
        <v>0</v>
      </c>
      <c r="M265" s="70">
        <f t="shared" si="45"/>
        <v>0</v>
      </c>
      <c r="N265" s="70">
        <f t="shared" ca="1" si="37"/>
        <v>0</v>
      </c>
    </row>
    <row r="266" spans="2:14" x14ac:dyDescent="0.2">
      <c r="B266" s="85" t="str">
        <f t="shared" si="36"/>
        <v>H_89</v>
      </c>
      <c r="C266" s="68" t="s">
        <v>835</v>
      </c>
      <c r="D266" s="69" t="str">
        <f t="shared" ca="1" si="46"/>
        <v>Remboursements de crédits par les communes</v>
      </c>
      <c r="E266" s="70">
        <f t="shared" si="45"/>
        <v>0</v>
      </c>
      <c r="F266" s="70">
        <f t="shared" si="45"/>
        <v>0</v>
      </c>
      <c r="G266" s="70">
        <f t="shared" si="45"/>
        <v>0</v>
      </c>
      <c r="H266" s="70">
        <f t="shared" si="45"/>
        <v>0</v>
      </c>
      <c r="I266" s="70">
        <f t="shared" si="45"/>
        <v>0</v>
      </c>
      <c r="J266" s="70">
        <f t="shared" si="45"/>
        <v>386089.92266000004</v>
      </c>
      <c r="K266" s="70">
        <f t="shared" si="45"/>
        <v>0</v>
      </c>
      <c r="L266" s="70">
        <f t="shared" si="45"/>
        <v>0</v>
      </c>
      <c r="M266" s="70">
        <f t="shared" si="45"/>
        <v>0</v>
      </c>
      <c r="N266" s="70">
        <f t="shared" ca="1" si="37"/>
        <v>386089.92266000004</v>
      </c>
    </row>
    <row r="267" spans="2:14" hidden="1" x14ac:dyDescent="0.2">
      <c r="B267" s="85" t="str">
        <f t="shared" si="36"/>
        <v>H_89</v>
      </c>
      <c r="C267" s="68" t="s">
        <v>988</v>
      </c>
      <c r="D267" s="69" t="str">
        <f t="shared" ca="1" si="46"/>
        <v>Remboursements de crédits par les provinces et les communes - non ventilé</v>
      </c>
      <c r="E267" s="70">
        <f t="shared" si="45"/>
        <v>0</v>
      </c>
      <c r="F267" s="70">
        <f t="shared" si="45"/>
        <v>0</v>
      </c>
      <c r="G267" s="70">
        <f t="shared" si="45"/>
        <v>0</v>
      </c>
      <c r="H267" s="70">
        <f t="shared" si="45"/>
        <v>0</v>
      </c>
      <c r="I267" s="70">
        <f t="shared" si="45"/>
        <v>0</v>
      </c>
      <c r="J267" s="70">
        <f t="shared" si="45"/>
        <v>0</v>
      </c>
      <c r="K267" s="70">
        <f t="shared" si="45"/>
        <v>0</v>
      </c>
      <c r="L267" s="70">
        <f t="shared" si="45"/>
        <v>0</v>
      </c>
      <c r="M267" s="70">
        <f t="shared" si="45"/>
        <v>0</v>
      </c>
      <c r="N267" s="70">
        <f t="shared" ca="1" si="37"/>
        <v>0</v>
      </c>
    </row>
    <row r="268" spans="2:14" x14ac:dyDescent="0.2">
      <c r="B268" s="85" t="str">
        <f t="shared" ref="B268:B303" si="47">IF(LEN(C268)&gt;=4,"H_"&amp;LEFT(C268,2),IF(LEN(C268)=2,"H_"&amp;LEFT(C268,1),IF(LEN(C268)=1,"H_","")))</f>
        <v>H_89</v>
      </c>
      <c r="C268" s="68" t="s">
        <v>836</v>
      </c>
      <c r="D268" s="69" t="str">
        <f t="shared" ca="1" si="46"/>
        <v>Remboursements de crédits par les ASBL des pouvoirs locaux</v>
      </c>
      <c r="E268" s="70">
        <f t="shared" si="45"/>
        <v>0</v>
      </c>
      <c r="F268" s="70">
        <f t="shared" si="45"/>
        <v>0</v>
      </c>
      <c r="G268" s="70">
        <f t="shared" si="45"/>
        <v>0</v>
      </c>
      <c r="H268" s="70">
        <f t="shared" si="45"/>
        <v>0</v>
      </c>
      <c r="I268" s="70">
        <f t="shared" si="45"/>
        <v>0</v>
      </c>
      <c r="J268" s="70">
        <f t="shared" si="45"/>
        <v>0</v>
      </c>
      <c r="K268" s="70">
        <f t="shared" si="45"/>
        <v>0</v>
      </c>
      <c r="L268" s="70">
        <f t="shared" si="45"/>
        <v>0</v>
      </c>
      <c r="M268" s="70">
        <f t="shared" si="45"/>
        <v>0</v>
      </c>
      <c r="N268" s="70">
        <f t="shared" ref="N268:N303" ca="1" si="48">IF(D268&lt;&gt;"",SUM($E268:$M268),"")</f>
        <v>0</v>
      </c>
    </row>
    <row r="269" spans="2:14" x14ac:dyDescent="0.2">
      <c r="B269" s="85" t="str">
        <f t="shared" si="47"/>
        <v>H_89</v>
      </c>
      <c r="C269" s="68" t="s">
        <v>837</v>
      </c>
      <c r="D269" s="69" t="str">
        <f t="shared" ca="1" si="46"/>
        <v>Remboursements de crédits par les autres administrations publiques locales</v>
      </c>
      <c r="E269" s="70">
        <f t="shared" si="45"/>
        <v>0</v>
      </c>
      <c r="F269" s="70">
        <f t="shared" si="45"/>
        <v>3163</v>
      </c>
      <c r="G269" s="70">
        <f t="shared" si="45"/>
        <v>0</v>
      </c>
      <c r="H269" s="70">
        <f t="shared" si="45"/>
        <v>0</v>
      </c>
      <c r="I269" s="70">
        <f t="shared" si="45"/>
        <v>0</v>
      </c>
      <c r="J269" s="70">
        <f t="shared" si="45"/>
        <v>0</v>
      </c>
      <c r="K269" s="70">
        <f t="shared" si="45"/>
        <v>0</v>
      </c>
      <c r="L269" s="70">
        <f t="shared" si="45"/>
        <v>0</v>
      </c>
      <c r="M269" s="70">
        <f t="shared" si="45"/>
        <v>0</v>
      </c>
      <c r="N269" s="70">
        <f t="shared" ca="1" si="48"/>
        <v>3163</v>
      </c>
    </row>
    <row r="270" spans="2:14" x14ac:dyDescent="0.2">
      <c r="B270" s="85" t="str">
        <f t="shared" si="47"/>
        <v>H_89</v>
      </c>
      <c r="C270" s="68" t="s">
        <v>838</v>
      </c>
      <c r="D270" s="69" t="str">
        <f t="shared" ca="1" si="46"/>
        <v>Remboursements de crédits par l'enseignement autonome subsidié</v>
      </c>
      <c r="E270" s="70">
        <f t="shared" si="45"/>
        <v>0</v>
      </c>
      <c r="F270" s="70">
        <f t="shared" si="45"/>
        <v>300</v>
      </c>
      <c r="G270" s="70">
        <f t="shared" si="45"/>
        <v>0</v>
      </c>
      <c r="H270" s="70">
        <f t="shared" si="45"/>
        <v>0</v>
      </c>
      <c r="I270" s="70">
        <f t="shared" si="45"/>
        <v>0</v>
      </c>
      <c r="J270" s="70">
        <f t="shared" si="45"/>
        <v>0</v>
      </c>
      <c r="K270" s="70">
        <f t="shared" si="45"/>
        <v>0</v>
      </c>
      <c r="L270" s="70">
        <f t="shared" si="45"/>
        <v>0</v>
      </c>
      <c r="M270" s="70">
        <f t="shared" si="45"/>
        <v>0</v>
      </c>
      <c r="N270" s="70">
        <f t="shared" ca="1" si="48"/>
        <v>300</v>
      </c>
    </row>
    <row r="271" spans="2:14" x14ac:dyDescent="0.2">
      <c r="B271" s="85" t="str">
        <f t="shared" si="47"/>
        <v>H_89</v>
      </c>
      <c r="C271" s="68" t="s">
        <v>839</v>
      </c>
      <c r="D271" s="69" t="str">
        <f t="shared" ca="1" si="46"/>
        <v>Remboursements de crédits par d'autres groupes institutionnels</v>
      </c>
      <c r="E271" s="70">
        <f t="shared" si="45"/>
        <v>0</v>
      </c>
      <c r="F271" s="70">
        <f t="shared" si="45"/>
        <v>8</v>
      </c>
      <c r="G271" s="70">
        <f t="shared" si="45"/>
        <v>0</v>
      </c>
      <c r="H271" s="70">
        <f t="shared" si="45"/>
        <v>0</v>
      </c>
      <c r="I271" s="70">
        <f t="shared" si="45"/>
        <v>0</v>
      </c>
      <c r="J271" s="70">
        <f t="shared" si="45"/>
        <v>0</v>
      </c>
      <c r="K271" s="70">
        <f t="shared" si="45"/>
        <v>0</v>
      </c>
      <c r="L271" s="70">
        <f t="shared" si="45"/>
        <v>0</v>
      </c>
      <c r="M271" s="70">
        <f t="shared" si="45"/>
        <v>0</v>
      </c>
      <c r="N271" s="70">
        <f t="shared" ca="1" si="48"/>
        <v>8</v>
      </c>
    </row>
    <row r="272" spans="2:14" x14ac:dyDescent="0.2">
      <c r="B272" s="85" t="str">
        <f t="shared" si="47"/>
        <v>H_89</v>
      </c>
      <c r="C272" s="68" t="s">
        <v>840</v>
      </c>
      <c r="D272" s="69" t="str">
        <f ca="1">IF(LEN($C272)&gt;=2,VLOOKUP("CE-"&amp;$C272,rngTranslationsCE,2,FALSE),IF(LEN('Eco (INC)'!$C272)=1,VLOOKUP("CE-"&amp;'Eco (INC)'!$C272&amp;"EXP",rngTranslationsCE,2,FALSE),""))</f>
        <v>Liquidations de participations à l'intérieur du groupe institutionnel</v>
      </c>
      <c r="E272" s="70">
        <f t="shared" ref="E272:M281" si="49">_xlfn.IFNA(IF(LEN($C272)&gt;=4,VLOOKUP(E$6&amp;"-"&amp;$C272,rngDataP3aINC,rngVLK3aEXP,FALSE),SUMIF($B:$B,"H_"&amp;$C272,E:E)),0)</f>
        <v>0</v>
      </c>
      <c r="F272" s="70">
        <f t="shared" si="49"/>
        <v>0</v>
      </c>
      <c r="G272" s="70">
        <f t="shared" si="49"/>
        <v>0</v>
      </c>
      <c r="H272" s="70">
        <f t="shared" si="49"/>
        <v>0</v>
      </c>
      <c r="I272" s="70">
        <f t="shared" si="49"/>
        <v>0</v>
      </c>
      <c r="J272" s="70">
        <f t="shared" si="49"/>
        <v>0</v>
      </c>
      <c r="K272" s="70">
        <f t="shared" si="49"/>
        <v>0</v>
      </c>
      <c r="L272" s="70">
        <f t="shared" si="49"/>
        <v>0</v>
      </c>
      <c r="M272" s="70">
        <f t="shared" si="49"/>
        <v>0</v>
      </c>
      <c r="N272" s="70">
        <f t="shared" ca="1" si="48"/>
        <v>0</v>
      </c>
    </row>
    <row r="273" spans="2:14" x14ac:dyDescent="0.2">
      <c r="B273" s="85" t="str">
        <f t="shared" si="47"/>
        <v>H_89</v>
      </c>
      <c r="C273" s="68" t="s">
        <v>841</v>
      </c>
      <c r="D273" s="69" t="str">
        <f ca="1">IF(LEN($C273)&gt;=2,VLOOKUP("CE-"&amp;$C273,rngTranslationsCE,2,FALSE),IF(LEN('Eco (INC)'!$C273)=1,VLOOKUP("CE-"&amp;'Eco (INC)'!$C273&amp;"EXP",rngTranslationsCE,2,FALSE),""))</f>
        <v>Liquidations de participations dans la sécurité sociale</v>
      </c>
      <c r="E273" s="70">
        <f t="shared" si="49"/>
        <v>0</v>
      </c>
      <c r="F273" s="70">
        <f t="shared" si="49"/>
        <v>0</v>
      </c>
      <c r="G273" s="70">
        <f t="shared" si="49"/>
        <v>0</v>
      </c>
      <c r="H273" s="70">
        <f t="shared" si="49"/>
        <v>0</v>
      </c>
      <c r="I273" s="70">
        <f t="shared" si="49"/>
        <v>0</v>
      </c>
      <c r="J273" s="70">
        <f t="shared" si="49"/>
        <v>0</v>
      </c>
      <c r="K273" s="70">
        <f t="shared" si="49"/>
        <v>0</v>
      </c>
      <c r="L273" s="70">
        <f t="shared" si="49"/>
        <v>0</v>
      </c>
      <c r="M273" s="70">
        <f t="shared" si="49"/>
        <v>0</v>
      </c>
      <c r="N273" s="70">
        <f t="shared" ca="1" si="48"/>
        <v>0</v>
      </c>
    </row>
    <row r="274" spans="2:14" x14ac:dyDescent="0.2">
      <c r="B274" s="85" t="str">
        <f t="shared" si="47"/>
        <v>H_89</v>
      </c>
      <c r="C274" s="68" t="s">
        <v>842</v>
      </c>
      <c r="D274" s="69" t="str">
        <f ca="1">IF(LEN($C274)&gt;=2,VLOOKUP("CE-"&amp;$C274,rngTranslationsCE,2,FALSE),IF(LEN('Eco (INC)'!$C274)=1,VLOOKUP("CE-"&amp;'Eco (INC)'!$C274&amp;"EXP",rngTranslationsCE,2,FALSE),""))</f>
        <v>Liquidations de participations dans les pouvoirs locaux</v>
      </c>
      <c r="E274" s="70">
        <f t="shared" si="49"/>
        <v>0</v>
      </c>
      <c r="F274" s="70">
        <f t="shared" si="49"/>
        <v>0</v>
      </c>
      <c r="G274" s="70">
        <f t="shared" si="49"/>
        <v>0</v>
      </c>
      <c r="H274" s="70">
        <f t="shared" si="49"/>
        <v>0</v>
      </c>
      <c r="I274" s="70">
        <f t="shared" si="49"/>
        <v>0</v>
      </c>
      <c r="J274" s="70">
        <f t="shared" si="49"/>
        <v>0</v>
      </c>
      <c r="K274" s="70">
        <f t="shared" si="49"/>
        <v>0</v>
      </c>
      <c r="L274" s="70">
        <f t="shared" si="49"/>
        <v>0</v>
      </c>
      <c r="M274" s="70">
        <f t="shared" si="49"/>
        <v>0</v>
      </c>
      <c r="N274" s="70">
        <f t="shared" ca="1" si="48"/>
        <v>0</v>
      </c>
    </row>
    <row r="275" spans="2:14" x14ac:dyDescent="0.2">
      <c r="B275" s="85" t="str">
        <f t="shared" si="47"/>
        <v>H_89</v>
      </c>
      <c r="C275" s="68" t="s">
        <v>843</v>
      </c>
      <c r="D275" s="69" t="str">
        <f ca="1">IF(LEN($C275)&gt;=2,VLOOKUP("CE-"&amp;$C275,rngTranslationsCE,2,FALSE),IF(LEN('Eco (INC)'!$C275)=1,VLOOKUP("CE-"&amp;'Eco (INC)'!$C275&amp;"EXP",rngTranslationsCE,2,FALSE),""))</f>
        <v>Liquidations de participations dans l'enseignement autonome subsidié</v>
      </c>
      <c r="E275" s="70">
        <f t="shared" si="49"/>
        <v>0</v>
      </c>
      <c r="F275" s="70">
        <f t="shared" si="49"/>
        <v>0</v>
      </c>
      <c r="G275" s="70">
        <f t="shared" si="49"/>
        <v>0</v>
      </c>
      <c r="H275" s="70">
        <f t="shared" si="49"/>
        <v>0</v>
      </c>
      <c r="I275" s="70">
        <f t="shared" si="49"/>
        <v>0</v>
      </c>
      <c r="J275" s="70">
        <f t="shared" si="49"/>
        <v>0</v>
      </c>
      <c r="K275" s="70">
        <f t="shared" si="49"/>
        <v>0</v>
      </c>
      <c r="L275" s="70">
        <f t="shared" si="49"/>
        <v>0</v>
      </c>
      <c r="M275" s="70">
        <f t="shared" si="49"/>
        <v>0</v>
      </c>
      <c r="N275" s="70">
        <f t="shared" ca="1" si="48"/>
        <v>0</v>
      </c>
    </row>
    <row r="276" spans="2:14" x14ac:dyDescent="0.2">
      <c r="B276" s="85" t="str">
        <f t="shared" si="47"/>
        <v>H_89</v>
      </c>
      <c r="C276" s="68" t="s">
        <v>844</v>
      </c>
      <c r="D276" s="69" t="str">
        <f ca="1">IF(LEN($C276)&gt;=2,VLOOKUP("CE-"&amp;$C276,rngTranslationsCE,2,FALSE),IF(LEN('Eco (INC)'!$C276)=1,VLOOKUP("CE-"&amp;'Eco (INC)'!$C276&amp;"EXP",rngTranslationsCE,2,FALSE),""))</f>
        <v>Liquidations de participations dans d'autres groupes institutionnels</v>
      </c>
      <c r="E276" s="70">
        <f t="shared" si="49"/>
        <v>0</v>
      </c>
      <c r="F276" s="70">
        <f t="shared" si="49"/>
        <v>0</v>
      </c>
      <c r="G276" s="70">
        <f t="shared" si="49"/>
        <v>0</v>
      </c>
      <c r="H276" s="70">
        <f t="shared" si="49"/>
        <v>0</v>
      </c>
      <c r="I276" s="70">
        <f t="shared" si="49"/>
        <v>0</v>
      </c>
      <c r="J276" s="70">
        <f t="shared" si="49"/>
        <v>0</v>
      </c>
      <c r="K276" s="70">
        <f t="shared" si="49"/>
        <v>0</v>
      </c>
      <c r="L276" s="70">
        <f t="shared" si="49"/>
        <v>0</v>
      </c>
      <c r="M276" s="70">
        <f t="shared" si="49"/>
        <v>0</v>
      </c>
      <c r="N276" s="70">
        <f t="shared" ca="1" si="48"/>
        <v>0</v>
      </c>
    </row>
    <row r="277" spans="2:14" x14ac:dyDescent="0.2">
      <c r="B277" s="85" t="str">
        <f>IF(LEN(C277)&gt;=4,"H_"&amp;LEFT(C277,2),IF(LEN(C277)=2,"H_"&amp;LEFT(C277,1),IF(LEN(C277)=1,"H_","")))</f>
        <v>H_89</v>
      </c>
      <c r="C277" s="68" t="s">
        <v>3550</v>
      </c>
      <c r="D277" s="69" t="str">
        <f ca="1">IF(LEN($C277)&gt;=2,VLOOKUP("CE-"&amp;$C277,rngTranslationsCE,2,FALSE),IF(LEN('Eco (INC)'!$C277)=1,VLOOKUP("CE-"&amp;'Eco (INC)'!$C277&amp;"EXP",rngTranslationsCE,2,FALSE),""))</f>
        <v>Remboursements d'avances par les unités du  groupe institutionnel</v>
      </c>
      <c r="E277" s="70">
        <f t="shared" si="49"/>
        <v>0</v>
      </c>
      <c r="F277" s="70">
        <f t="shared" si="49"/>
        <v>0</v>
      </c>
      <c r="G277" s="70">
        <f t="shared" si="49"/>
        <v>0</v>
      </c>
      <c r="H277" s="70">
        <f t="shared" si="49"/>
        <v>0</v>
      </c>
      <c r="I277" s="70">
        <f t="shared" si="49"/>
        <v>0</v>
      </c>
      <c r="J277" s="70">
        <f t="shared" si="49"/>
        <v>0</v>
      </c>
      <c r="K277" s="70">
        <f t="shared" si="49"/>
        <v>0</v>
      </c>
      <c r="L277" s="70">
        <f t="shared" si="49"/>
        <v>0</v>
      </c>
      <c r="M277" s="70">
        <f t="shared" si="49"/>
        <v>0</v>
      </c>
      <c r="N277" s="70">
        <f ca="1">IF(D277&lt;&gt;"",SUM($E277:$M277),"")</f>
        <v>0</v>
      </c>
    </row>
    <row r="278" spans="2:14" x14ac:dyDescent="0.2">
      <c r="B278" s="85" t="str">
        <f>IF(LEN(C278)&gt;=4,"H_"&amp;LEFT(C278,2),IF(LEN(C278)=2,"H_"&amp;LEFT(C278,1),IF(LEN(C278)=1,"H_","")))</f>
        <v>H_89</v>
      </c>
      <c r="C278" s="68" t="s">
        <v>3552</v>
      </c>
      <c r="D278" s="69" t="str">
        <f ca="1">IF(LEN($C278)&gt;=2,VLOOKUP("CE-"&amp;$C278,rngTranslationsCE,2,FALSE),IF(LEN('Eco (INC)'!$C278)=1,VLOOKUP("CE-"&amp;'Eco (INC)'!$C278&amp;"EXP",rngTranslationsCE,2,FALSE),""))</f>
        <v>Remboursements d'avances par la sécurité sociale</v>
      </c>
      <c r="E278" s="70">
        <f t="shared" si="49"/>
        <v>0</v>
      </c>
      <c r="F278" s="70">
        <f t="shared" si="49"/>
        <v>0</v>
      </c>
      <c r="G278" s="70">
        <f t="shared" si="49"/>
        <v>0</v>
      </c>
      <c r="H278" s="70">
        <f t="shared" si="49"/>
        <v>0</v>
      </c>
      <c r="I278" s="70">
        <f t="shared" si="49"/>
        <v>0</v>
      </c>
      <c r="J278" s="70">
        <f t="shared" si="49"/>
        <v>0</v>
      </c>
      <c r="K278" s="70">
        <f t="shared" si="49"/>
        <v>0</v>
      </c>
      <c r="L278" s="70">
        <f t="shared" si="49"/>
        <v>0</v>
      </c>
      <c r="M278" s="70">
        <f t="shared" si="49"/>
        <v>0</v>
      </c>
      <c r="N278" s="70">
        <f ca="1">IF(D278&lt;&gt;"",SUM($E278:$M278),"")</f>
        <v>0</v>
      </c>
    </row>
    <row r="279" spans="2:14" x14ac:dyDescent="0.2">
      <c r="B279" s="85" t="str">
        <f>IF(LEN(C279)&gt;=4,"H_"&amp;LEFT(C279,2),IF(LEN(C279)=2,"H_"&amp;LEFT(C279,1),IF(LEN(C279)=1,"H_","")))</f>
        <v>H_89</v>
      </c>
      <c r="C279" s="68" t="s">
        <v>3551</v>
      </c>
      <c r="D279" s="69" t="str">
        <f ca="1">IF(LEN($C279)&gt;=2,VLOOKUP("CE-"&amp;$C279,rngTranslationsCE,2,FALSE),IF(LEN('Eco (INC)'!$C279)=1,VLOOKUP("CE-"&amp;'Eco (INC)'!$C279&amp;"EXP",rngTranslationsCE,2,FALSE),""))</f>
        <v>Remboursements d'avances par les pouvoirs locaux</v>
      </c>
      <c r="E279" s="70">
        <f t="shared" si="49"/>
        <v>0</v>
      </c>
      <c r="F279" s="70">
        <f t="shared" si="49"/>
        <v>0</v>
      </c>
      <c r="G279" s="70">
        <f t="shared" si="49"/>
        <v>0</v>
      </c>
      <c r="H279" s="70">
        <f t="shared" si="49"/>
        <v>0</v>
      </c>
      <c r="I279" s="70">
        <f t="shared" si="49"/>
        <v>276.11238000000003</v>
      </c>
      <c r="J279" s="70">
        <f t="shared" si="49"/>
        <v>0</v>
      </c>
      <c r="K279" s="70">
        <f t="shared" si="49"/>
        <v>0</v>
      </c>
      <c r="L279" s="70">
        <f t="shared" si="49"/>
        <v>0</v>
      </c>
      <c r="M279" s="70">
        <f t="shared" si="49"/>
        <v>0</v>
      </c>
      <c r="N279" s="70">
        <f ca="1">IF(D279&lt;&gt;"",SUM($E279:$M279),"")</f>
        <v>276.11238000000003</v>
      </c>
    </row>
    <row r="280" spans="2:14" x14ac:dyDescent="0.2">
      <c r="B280" s="85" t="str">
        <f>IF(LEN(C280)&gt;=4,"H_"&amp;LEFT(C280,2),IF(LEN(C280)=2,"H_"&amp;LEFT(C280,1),IF(LEN(C280)=1,"H_","")))</f>
        <v>H_89</v>
      </c>
      <c r="C280" s="68" t="s">
        <v>3553</v>
      </c>
      <c r="D280" s="69" t="str">
        <f ca="1">IF(LEN($C280)&gt;=2,VLOOKUP("CE-"&amp;$C280,rngTranslationsCE,2,FALSE),IF(LEN('Eco (INC)'!$C280)=1,VLOOKUP("CE-"&amp;'Eco (INC)'!$C280&amp;"EXP",rngTranslationsCE,2,FALSE),""))</f>
        <v>Remboursements d'avances par l'enseignement autonome subsidié</v>
      </c>
      <c r="E280" s="70">
        <f t="shared" si="49"/>
        <v>0</v>
      </c>
      <c r="F280" s="70">
        <f t="shared" si="49"/>
        <v>0</v>
      </c>
      <c r="G280" s="70">
        <f t="shared" si="49"/>
        <v>0</v>
      </c>
      <c r="H280" s="70">
        <f t="shared" si="49"/>
        <v>0</v>
      </c>
      <c r="I280" s="70">
        <f t="shared" si="49"/>
        <v>0</v>
      </c>
      <c r="J280" s="70">
        <f t="shared" si="49"/>
        <v>0</v>
      </c>
      <c r="K280" s="70">
        <f t="shared" si="49"/>
        <v>0</v>
      </c>
      <c r="L280" s="70">
        <f t="shared" si="49"/>
        <v>0</v>
      </c>
      <c r="M280" s="70">
        <f t="shared" si="49"/>
        <v>0</v>
      </c>
      <c r="N280" s="70">
        <f ca="1">IF(D280&lt;&gt;"",SUM($E280:$M280),"")</f>
        <v>0</v>
      </c>
    </row>
    <row r="281" spans="2:14" x14ac:dyDescent="0.2">
      <c r="B281" s="85" t="str">
        <f>IF(LEN(C281)&gt;=4,"H_"&amp;LEFT(C281,2),IF(LEN(C281)=2,"H_"&amp;LEFT(C281,1),IF(LEN(C281)=1,"H_","")))</f>
        <v>H_89</v>
      </c>
      <c r="C281" s="68" t="s">
        <v>3554</v>
      </c>
      <c r="D281" s="69" t="str">
        <f ca="1">IF(LEN($C281)&gt;=2,VLOOKUP("CE-"&amp;$C281,rngTranslationsCE,2,FALSE),IF(LEN('Eco (INC)'!$C281)=1,VLOOKUP("CE-"&amp;'Eco (INC)'!$C281&amp;"EXP",rngTranslationsCE,2,FALSE),""))</f>
        <v>Remboursements d'avances par d'autres groupes institutionnels</v>
      </c>
      <c r="E281" s="70">
        <f t="shared" si="49"/>
        <v>0</v>
      </c>
      <c r="F281" s="70">
        <f t="shared" si="49"/>
        <v>13</v>
      </c>
      <c r="G281" s="70">
        <f t="shared" si="49"/>
        <v>0</v>
      </c>
      <c r="H281" s="70">
        <f t="shared" si="49"/>
        <v>0</v>
      </c>
      <c r="I281" s="70">
        <f t="shared" si="49"/>
        <v>0</v>
      </c>
      <c r="J281" s="70">
        <f t="shared" si="49"/>
        <v>0</v>
      </c>
      <c r="K281" s="70">
        <f t="shared" si="49"/>
        <v>0</v>
      </c>
      <c r="L281" s="70">
        <f t="shared" si="49"/>
        <v>0</v>
      </c>
      <c r="M281" s="70">
        <f t="shared" si="49"/>
        <v>0</v>
      </c>
      <c r="N281" s="70">
        <f ca="1">IF(D281&lt;&gt;"",SUM($E281:$M281),"")</f>
        <v>13</v>
      </c>
    </row>
    <row r="282" spans="2:14" s="78" customFormat="1" x14ac:dyDescent="0.25">
      <c r="B282" s="76" t="str">
        <f t="shared" si="47"/>
        <v/>
      </c>
      <c r="C282" s="93"/>
      <c r="D282" s="62" t="str">
        <f ca="1">UPPER(VLOOKUP("d-018",rngTranslations,2,FALSE))&amp;" "&amp;VLOOKUP("d-016",rngTranslations,2,FALSE)</f>
        <v>TOTAL DES RECETTES DE CAPITAL (groupes 5-8)</v>
      </c>
      <c r="E282" s="63">
        <f t="shared" ref="E282:M282" si="50">SUMIF($B:$B,"H_5",E:E)+SUMIF($B:$B,"H_6",E:E)+SUMIF($B:$B,"H_7",E:E)+SUMIF($B:$B,"H_8",E:E)</f>
        <v>3444409</v>
      </c>
      <c r="F282" s="63">
        <f t="shared" si="50"/>
        <v>3774870.0082900003</v>
      </c>
      <c r="G282" s="63">
        <f t="shared" si="50"/>
        <v>18558.30688</v>
      </c>
      <c r="H282" s="63">
        <f t="shared" si="50"/>
        <v>18214.89399</v>
      </c>
      <c r="I282" s="63">
        <f t="shared" si="50"/>
        <v>1792178.9185339999</v>
      </c>
      <c r="J282" s="63">
        <f t="shared" si="50"/>
        <v>1335643.5701900001</v>
      </c>
      <c r="K282" s="63">
        <f t="shared" si="50"/>
        <v>6727</v>
      </c>
      <c r="L282" s="63">
        <f t="shared" si="50"/>
        <v>1261</v>
      </c>
      <c r="M282" s="63">
        <f t="shared" si="50"/>
        <v>1902</v>
      </c>
      <c r="N282" s="63">
        <f t="shared" ca="1" si="48"/>
        <v>10393764.697883999</v>
      </c>
    </row>
    <row r="283" spans="2:14" s="78" customFormat="1" x14ac:dyDescent="0.25">
      <c r="B283" s="76" t="str">
        <f t="shared" si="47"/>
        <v/>
      </c>
      <c r="C283" s="93"/>
      <c r="D283" s="94" t="str">
        <f ca="1">UPPER(VLOOKUP("d-019",rngTranslations,2,FALSE))&amp;" "&amp;VLOOKUP("d-013",rngTranslations,2,FALSE)</f>
        <v>TOTAL DES RECETTES (excl. dette publique)</v>
      </c>
      <c r="E283" s="95">
        <f t="shared" ref="E283:M283" si="51">SUMIF($B:$B,"H_4",E:E)+SUMIF($B:$B,"H_3",E:E)+SUMIF($B:$B,"H_2",E:E)+SUMIF($B:$B,"H_1",E:E)+SUMIF($B:$B,"H_5",E:E)+SUMIF($B:$B,"H_6",E:E)+SUMIF($B:$B,"H_7",E:E)+SUMIF($B:$B,"H_8",E:E)+SUMIF($B:$B,"H_0",E:E)</f>
        <v>123495886</v>
      </c>
      <c r="F283" s="95">
        <f t="shared" si="51"/>
        <v>49656741.060979135</v>
      </c>
      <c r="G283" s="95">
        <f t="shared" si="51"/>
        <v>15775102.197386799</v>
      </c>
      <c r="H283" s="95">
        <f t="shared" si="51"/>
        <v>419168.60330000008</v>
      </c>
      <c r="I283" s="95">
        <f t="shared" si="51"/>
        <v>15070545.857018298</v>
      </c>
      <c r="J283" s="95">
        <f t="shared" si="51"/>
        <v>5696792.6971500004</v>
      </c>
      <c r="K283" s="95">
        <f t="shared" si="51"/>
        <v>607922</v>
      </c>
      <c r="L283" s="95">
        <f t="shared" si="51"/>
        <v>173463.62708999999</v>
      </c>
      <c r="M283" s="95">
        <f t="shared" si="51"/>
        <v>2967417</v>
      </c>
      <c r="N283" s="95">
        <f t="shared" ca="1" si="48"/>
        <v>213863039.04292423</v>
      </c>
    </row>
    <row r="284" spans="2:14" x14ac:dyDescent="0.2">
      <c r="B284" s="76" t="str">
        <f t="shared" si="47"/>
        <v/>
      </c>
      <c r="C284" s="68"/>
      <c r="D284" s="69"/>
      <c r="E284" s="70"/>
      <c r="F284" s="70"/>
      <c r="G284" s="70"/>
      <c r="H284" s="70"/>
      <c r="I284" s="70"/>
      <c r="J284" s="70"/>
      <c r="K284" s="70"/>
      <c r="L284" s="70"/>
      <c r="M284" s="70"/>
      <c r="N284" s="70" t="str">
        <f t="shared" si="48"/>
        <v/>
      </c>
    </row>
    <row r="285" spans="2:14" s="78" customFormat="1" x14ac:dyDescent="0.25">
      <c r="B285" s="76" t="str">
        <f t="shared" si="47"/>
        <v>H_</v>
      </c>
      <c r="C285" s="61">
        <v>9</v>
      </c>
      <c r="D285" s="62" t="str">
        <f t="shared" ref="D285:D302" ca="1" si="52">IF(LEN($C285)&gt;=2,VLOOKUP("CE-"&amp;$C285,rngTranslationsCE,2,FALSE),IF(LEN($C285)=1,VLOOKUP("CE-"&amp;$C285&amp;$D$6,rngTranslationsCE,2,FALSE),""))</f>
        <v xml:space="preserve">DETTE PUBLIQUE </v>
      </c>
      <c r="E285" s="63">
        <f t="shared" ref="E285:M294" si="53">_xlfn.IFNA(IF(LEN($C285)&gt;=4,VLOOKUP(E$6&amp;"-"&amp;$C285,rngDataP3aINC,rngVLK3aINC,FALSE),SUMIF($B:$B,"H_"&amp;$C285,E:E)),0)</f>
        <v>43660027</v>
      </c>
      <c r="F285" s="63">
        <f t="shared" si="53"/>
        <v>5687906.4886299996</v>
      </c>
      <c r="G285" s="63">
        <f t="shared" si="53"/>
        <v>57266.463340000002</v>
      </c>
      <c r="H285" s="63">
        <f t="shared" si="53"/>
        <v>212890</v>
      </c>
      <c r="I285" s="63">
        <f t="shared" si="53"/>
        <v>5169505.5548299998</v>
      </c>
      <c r="J285" s="63">
        <f t="shared" si="53"/>
        <v>2114039.5112299998</v>
      </c>
      <c r="K285" s="63">
        <f t="shared" si="53"/>
        <v>0</v>
      </c>
      <c r="L285" s="63">
        <f t="shared" si="53"/>
        <v>41364.315369999997</v>
      </c>
      <c r="M285" s="63">
        <f t="shared" si="53"/>
        <v>0</v>
      </c>
      <c r="N285" s="63">
        <f t="shared" ca="1" si="48"/>
        <v>56942999.333399996</v>
      </c>
    </row>
    <row r="286" spans="2:14" x14ac:dyDescent="0.2">
      <c r="B286" s="76" t="str">
        <f t="shared" si="47"/>
        <v>H_9</v>
      </c>
      <c r="C286" s="64" t="s">
        <v>3431</v>
      </c>
      <c r="D286" s="88" t="str">
        <f t="shared" ca="1" si="52"/>
        <v>Produits des emprunts émis à plus d'un an</v>
      </c>
      <c r="E286" s="66">
        <f t="shared" si="53"/>
        <v>43582537</v>
      </c>
      <c r="F286" s="66">
        <f t="shared" si="53"/>
        <v>5462803.4886299996</v>
      </c>
      <c r="G286" s="66">
        <f t="shared" si="53"/>
        <v>57266.463340000002</v>
      </c>
      <c r="H286" s="66">
        <f t="shared" si="53"/>
        <v>212890</v>
      </c>
      <c r="I286" s="66">
        <f t="shared" si="53"/>
        <v>5017519.0683299992</v>
      </c>
      <c r="J286" s="66">
        <f t="shared" si="53"/>
        <v>2114039.5112299998</v>
      </c>
      <c r="K286" s="66">
        <f t="shared" si="53"/>
        <v>0</v>
      </c>
      <c r="L286" s="66">
        <f t="shared" si="53"/>
        <v>41364.315369999997</v>
      </c>
      <c r="M286" s="66">
        <f t="shared" si="53"/>
        <v>0</v>
      </c>
      <c r="N286" s="66">
        <f t="shared" ca="1" si="48"/>
        <v>56488419.846899994</v>
      </c>
    </row>
    <row r="287" spans="2:14" x14ac:dyDescent="0.2">
      <c r="B287" s="85" t="str">
        <f t="shared" si="47"/>
        <v>H_96</v>
      </c>
      <c r="C287" s="68" t="s">
        <v>846</v>
      </c>
      <c r="D287" s="69" t="str">
        <f t="shared" ca="1" si="52"/>
        <v>Produits des emprunts en euros</v>
      </c>
      <c r="E287" s="70">
        <f t="shared" si="53"/>
        <v>43575437</v>
      </c>
      <c r="F287" s="70">
        <f t="shared" si="53"/>
        <v>4012279.4602899998</v>
      </c>
      <c r="G287" s="70">
        <f t="shared" si="53"/>
        <v>41218.489540000002</v>
      </c>
      <c r="H287" s="70">
        <f t="shared" si="53"/>
        <v>212890</v>
      </c>
      <c r="I287" s="70">
        <f t="shared" si="53"/>
        <v>4252083.51064</v>
      </c>
      <c r="J287" s="70">
        <f t="shared" si="53"/>
        <v>2056937.27559</v>
      </c>
      <c r="K287" s="70">
        <f t="shared" si="53"/>
        <v>0</v>
      </c>
      <c r="L287" s="70">
        <f t="shared" si="53"/>
        <v>41364.315369999997</v>
      </c>
      <c r="M287" s="70">
        <f t="shared" si="53"/>
        <v>0</v>
      </c>
      <c r="N287" s="70">
        <f t="shared" ca="1" si="48"/>
        <v>54192210.051430009</v>
      </c>
    </row>
    <row r="288" spans="2:14" x14ac:dyDescent="0.2">
      <c r="B288" s="85" t="str">
        <f t="shared" si="47"/>
        <v>H_96</v>
      </c>
      <c r="C288" s="68" t="s">
        <v>847</v>
      </c>
      <c r="D288" s="69" t="str">
        <f t="shared" ca="1" si="52"/>
        <v>Produits des emprunts en monnaies étrangères</v>
      </c>
      <c r="E288" s="70">
        <f t="shared" si="53"/>
        <v>0</v>
      </c>
      <c r="F288" s="70">
        <f t="shared" si="53"/>
        <v>0</v>
      </c>
      <c r="G288" s="70">
        <f t="shared" si="53"/>
        <v>0</v>
      </c>
      <c r="H288" s="70">
        <f t="shared" si="53"/>
        <v>0</v>
      </c>
      <c r="I288" s="70">
        <f t="shared" si="53"/>
        <v>0</v>
      </c>
      <c r="J288" s="70">
        <f t="shared" si="53"/>
        <v>0</v>
      </c>
      <c r="K288" s="70">
        <f t="shared" si="53"/>
        <v>0</v>
      </c>
      <c r="L288" s="70">
        <f t="shared" si="53"/>
        <v>0</v>
      </c>
      <c r="M288" s="70">
        <f t="shared" si="53"/>
        <v>0</v>
      </c>
      <c r="N288" s="70">
        <f t="shared" ca="1" si="48"/>
        <v>0</v>
      </c>
    </row>
    <row r="289" spans="2:15" ht="19.2" x14ac:dyDescent="0.2">
      <c r="B289" s="85" t="str">
        <f t="shared" si="47"/>
        <v>H_96</v>
      </c>
      <c r="C289" s="68" t="s">
        <v>848</v>
      </c>
      <c r="D289" s="69" t="str">
        <f t="shared" ca="1" si="52"/>
        <v>Produits des emprunts à l'intérieur du secteur des administrations publiques (non ventilé)</v>
      </c>
      <c r="E289" s="70">
        <f t="shared" si="53"/>
        <v>0</v>
      </c>
      <c r="F289" s="70">
        <f t="shared" si="53"/>
        <v>58216</v>
      </c>
      <c r="G289" s="70">
        <f t="shared" si="53"/>
        <v>0</v>
      </c>
      <c r="H289" s="70">
        <f t="shared" si="53"/>
        <v>0</v>
      </c>
      <c r="I289" s="70">
        <f t="shared" si="53"/>
        <v>15228.554</v>
      </c>
      <c r="J289" s="70">
        <f t="shared" si="53"/>
        <v>53000</v>
      </c>
      <c r="K289" s="70">
        <f t="shared" si="53"/>
        <v>0</v>
      </c>
      <c r="L289" s="70">
        <f t="shared" si="53"/>
        <v>0</v>
      </c>
      <c r="M289" s="70">
        <f t="shared" si="53"/>
        <v>0</v>
      </c>
      <c r="N289" s="70">
        <f t="shared" ca="1" si="48"/>
        <v>126444.554</v>
      </c>
    </row>
    <row r="290" spans="2:15" x14ac:dyDescent="0.2">
      <c r="B290" s="85" t="str">
        <f t="shared" ref="B290:B295" si="54">IF(LEN(C290)&gt;=4,"H_"&amp;LEFT(C290,2),IF(LEN(C290)=2,"H_"&amp;LEFT(C290,1),IF(LEN(C290)=1,"H_","")))</f>
        <v>H_96</v>
      </c>
      <c r="C290" s="68" t="s">
        <v>3560</v>
      </c>
      <c r="D290" s="69" t="str">
        <f t="shared" ca="1" si="52"/>
        <v>Produits des emprunts des unités du groupe institutionnel</v>
      </c>
      <c r="E290" s="70">
        <f t="shared" si="53"/>
        <v>0</v>
      </c>
      <c r="F290" s="70">
        <f t="shared" si="53"/>
        <v>0</v>
      </c>
      <c r="G290" s="70">
        <f t="shared" si="53"/>
        <v>0</v>
      </c>
      <c r="H290" s="70">
        <f t="shared" si="53"/>
        <v>0</v>
      </c>
      <c r="I290" s="70">
        <f t="shared" si="53"/>
        <v>570040.15064000001</v>
      </c>
      <c r="J290" s="70">
        <f t="shared" si="53"/>
        <v>0</v>
      </c>
      <c r="K290" s="70">
        <f t="shared" si="53"/>
        <v>0</v>
      </c>
      <c r="L290" s="70">
        <f t="shared" si="53"/>
        <v>0</v>
      </c>
      <c r="M290" s="70">
        <f t="shared" si="53"/>
        <v>0</v>
      </c>
      <c r="N290" s="70">
        <f t="shared" ref="N290:N295" ca="1" si="55">IF(D290&lt;&gt;"",SUM($E290:$M290),"")</f>
        <v>570040.15064000001</v>
      </c>
    </row>
    <row r="291" spans="2:15" x14ac:dyDescent="0.2">
      <c r="B291" s="85" t="str">
        <f t="shared" si="54"/>
        <v>H_96</v>
      </c>
      <c r="C291" s="68" t="s">
        <v>3561</v>
      </c>
      <c r="D291" s="69" t="str">
        <f t="shared" ca="1" si="52"/>
        <v>Produits des emprunts de la sécurité sociale</v>
      </c>
      <c r="E291" s="70">
        <f t="shared" si="53"/>
        <v>0</v>
      </c>
      <c r="F291" s="70">
        <f t="shared" si="53"/>
        <v>0</v>
      </c>
      <c r="G291" s="70">
        <f t="shared" si="53"/>
        <v>0</v>
      </c>
      <c r="H291" s="70">
        <f t="shared" si="53"/>
        <v>0</v>
      </c>
      <c r="I291" s="70">
        <f t="shared" si="53"/>
        <v>0</v>
      </c>
      <c r="J291" s="70">
        <f t="shared" si="53"/>
        <v>0</v>
      </c>
      <c r="K291" s="70">
        <f t="shared" si="53"/>
        <v>0</v>
      </c>
      <c r="L291" s="70">
        <f t="shared" si="53"/>
        <v>0</v>
      </c>
      <c r="M291" s="70">
        <f t="shared" si="53"/>
        <v>0</v>
      </c>
      <c r="N291" s="70">
        <f t="shared" ca="1" si="55"/>
        <v>0</v>
      </c>
    </row>
    <row r="292" spans="2:15" x14ac:dyDescent="0.2">
      <c r="B292" s="85" t="str">
        <f t="shared" si="54"/>
        <v>H_96</v>
      </c>
      <c r="C292" s="68" t="s">
        <v>3562</v>
      </c>
      <c r="D292" s="69" t="str">
        <f t="shared" ca="1" si="52"/>
        <v>Produits des emprunts des pouvoirs locaux</v>
      </c>
      <c r="E292" s="70">
        <f t="shared" si="53"/>
        <v>0</v>
      </c>
      <c r="F292" s="70">
        <f t="shared" si="53"/>
        <v>0</v>
      </c>
      <c r="G292" s="70">
        <f t="shared" si="53"/>
        <v>0</v>
      </c>
      <c r="H292" s="70">
        <f t="shared" si="53"/>
        <v>0</v>
      </c>
      <c r="I292" s="70">
        <f t="shared" si="53"/>
        <v>0</v>
      </c>
      <c r="J292" s="70">
        <f t="shared" si="53"/>
        <v>0</v>
      </c>
      <c r="K292" s="70">
        <f t="shared" si="53"/>
        <v>0</v>
      </c>
      <c r="L292" s="70">
        <f t="shared" si="53"/>
        <v>0</v>
      </c>
      <c r="M292" s="70">
        <f t="shared" si="53"/>
        <v>0</v>
      </c>
      <c r="N292" s="70">
        <f t="shared" ca="1" si="55"/>
        <v>0</v>
      </c>
    </row>
    <row r="293" spans="2:15" x14ac:dyDescent="0.2">
      <c r="B293" s="85" t="str">
        <f t="shared" si="54"/>
        <v>H_96</v>
      </c>
      <c r="C293" s="68" t="s">
        <v>3563</v>
      </c>
      <c r="D293" s="69" t="str">
        <f t="shared" ca="1" si="52"/>
        <v>Produits des emprunts de l'enseignement autonome subsidié</v>
      </c>
      <c r="E293" s="70">
        <f t="shared" si="53"/>
        <v>0</v>
      </c>
      <c r="F293" s="70">
        <f t="shared" si="53"/>
        <v>0</v>
      </c>
      <c r="G293" s="70">
        <f t="shared" si="53"/>
        <v>0</v>
      </c>
      <c r="H293" s="70">
        <f t="shared" si="53"/>
        <v>0</v>
      </c>
      <c r="I293" s="70">
        <f t="shared" si="53"/>
        <v>0</v>
      </c>
      <c r="J293" s="70">
        <f t="shared" si="53"/>
        <v>0</v>
      </c>
      <c r="K293" s="70">
        <f t="shared" si="53"/>
        <v>0</v>
      </c>
      <c r="L293" s="70">
        <f t="shared" si="53"/>
        <v>0</v>
      </c>
      <c r="M293" s="70">
        <f t="shared" si="53"/>
        <v>0</v>
      </c>
      <c r="N293" s="70">
        <f t="shared" ca="1" si="55"/>
        <v>0</v>
      </c>
    </row>
    <row r="294" spans="2:15" x14ac:dyDescent="0.2">
      <c r="B294" s="85" t="str">
        <f t="shared" si="54"/>
        <v>H_96</v>
      </c>
      <c r="C294" s="68" t="s">
        <v>3564</v>
      </c>
      <c r="D294" s="69" t="str">
        <f t="shared" ca="1" si="52"/>
        <v>Produits des emprunts des autres groupes institutionnels</v>
      </c>
      <c r="E294" s="70">
        <f t="shared" si="53"/>
        <v>0</v>
      </c>
      <c r="F294" s="70">
        <f t="shared" si="53"/>
        <v>1193591.4649700001</v>
      </c>
      <c r="G294" s="70">
        <f t="shared" si="53"/>
        <v>0</v>
      </c>
      <c r="H294" s="70">
        <f t="shared" si="53"/>
        <v>0</v>
      </c>
      <c r="I294" s="70">
        <f t="shared" si="53"/>
        <v>0</v>
      </c>
      <c r="J294" s="70">
        <f t="shared" si="53"/>
        <v>0</v>
      </c>
      <c r="K294" s="70">
        <f t="shared" si="53"/>
        <v>0</v>
      </c>
      <c r="L294" s="70">
        <f t="shared" si="53"/>
        <v>0</v>
      </c>
      <c r="M294" s="70">
        <f t="shared" si="53"/>
        <v>0</v>
      </c>
      <c r="N294" s="70">
        <f t="shared" ca="1" si="55"/>
        <v>1193591.4649700001</v>
      </c>
    </row>
    <row r="295" spans="2:15" x14ac:dyDescent="0.2">
      <c r="B295" s="85" t="str">
        <f t="shared" si="54"/>
        <v>H_96</v>
      </c>
      <c r="C295" s="68" t="s">
        <v>3565</v>
      </c>
      <c r="D295" s="69" t="str">
        <f t="shared" ca="1" si="52"/>
        <v>Préfinancement par l'UE des dépenses financées par l'UE</v>
      </c>
      <c r="E295" s="70">
        <f t="shared" ref="E295:M302" si="56">_xlfn.IFNA(IF(LEN($C295)&gt;=4,VLOOKUP(E$6&amp;"-"&amp;$C295,rngDataP3aINC,rngVLK3aINC,FALSE),SUMIF($B:$B,"H_"&amp;$C295,E:E)),0)</f>
        <v>7100</v>
      </c>
      <c r="F295" s="70">
        <f t="shared" si="56"/>
        <v>198028.56337000002</v>
      </c>
      <c r="G295" s="70">
        <f t="shared" si="56"/>
        <v>16020.22487</v>
      </c>
      <c r="H295" s="70">
        <f t="shared" si="56"/>
        <v>0</v>
      </c>
      <c r="I295" s="70">
        <f t="shared" si="56"/>
        <v>180166.85305000001</v>
      </c>
      <c r="J295" s="70">
        <f t="shared" si="56"/>
        <v>4102.2356399999999</v>
      </c>
      <c r="K295" s="70">
        <f t="shared" si="56"/>
        <v>0</v>
      </c>
      <c r="L295" s="70">
        <f t="shared" si="56"/>
        <v>0</v>
      </c>
      <c r="M295" s="70">
        <f t="shared" si="56"/>
        <v>0</v>
      </c>
      <c r="N295" s="70">
        <f t="shared" ca="1" si="55"/>
        <v>405417.87693000009</v>
      </c>
    </row>
    <row r="296" spans="2:15" x14ac:dyDescent="0.2">
      <c r="B296" s="85" t="str">
        <f t="shared" si="47"/>
        <v>H_96</v>
      </c>
      <c r="C296" s="68" t="s">
        <v>849</v>
      </c>
      <c r="D296" s="69" t="str">
        <f t="shared" ca="1" si="52"/>
        <v>Produits des emprunts en matière de leasings financiers</v>
      </c>
      <c r="E296" s="70">
        <f t="shared" si="56"/>
        <v>0</v>
      </c>
      <c r="F296" s="70">
        <f t="shared" si="56"/>
        <v>688</v>
      </c>
      <c r="G296" s="70">
        <f t="shared" si="56"/>
        <v>27.748930000000001</v>
      </c>
      <c r="H296" s="70">
        <f t="shared" si="56"/>
        <v>0</v>
      </c>
      <c r="I296" s="70">
        <f t="shared" si="56"/>
        <v>0</v>
      </c>
      <c r="J296" s="70">
        <f t="shared" si="56"/>
        <v>0</v>
      </c>
      <c r="K296" s="70">
        <f t="shared" si="56"/>
        <v>0</v>
      </c>
      <c r="L296" s="70">
        <f t="shared" si="56"/>
        <v>0</v>
      </c>
      <c r="M296" s="70">
        <f t="shared" si="56"/>
        <v>0</v>
      </c>
      <c r="N296" s="70">
        <f t="shared" ca="1" si="48"/>
        <v>715.74892999999997</v>
      </c>
    </row>
    <row r="297" spans="2:15" x14ac:dyDescent="0.2">
      <c r="B297" s="96" t="str">
        <f t="shared" si="47"/>
        <v>H_9</v>
      </c>
      <c r="C297" s="64" t="s">
        <v>3432</v>
      </c>
      <c r="D297" s="88" t="str">
        <f t="shared" ca="1" si="52"/>
        <v>Monétisations</v>
      </c>
      <c r="E297" s="66">
        <f t="shared" si="56"/>
        <v>27490</v>
      </c>
      <c r="F297" s="66">
        <f t="shared" si="56"/>
        <v>0</v>
      </c>
      <c r="G297" s="66">
        <f t="shared" si="56"/>
        <v>0</v>
      </c>
      <c r="H297" s="66">
        <f t="shared" si="56"/>
        <v>0</v>
      </c>
      <c r="I297" s="66">
        <f t="shared" si="56"/>
        <v>0</v>
      </c>
      <c r="J297" s="66">
        <f t="shared" si="56"/>
        <v>0</v>
      </c>
      <c r="K297" s="66">
        <f t="shared" si="56"/>
        <v>0</v>
      </c>
      <c r="L297" s="66">
        <f t="shared" si="56"/>
        <v>0</v>
      </c>
      <c r="M297" s="66">
        <f t="shared" si="56"/>
        <v>0</v>
      </c>
      <c r="N297" s="66">
        <f t="shared" ca="1" si="48"/>
        <v>27490</v>
      </c>
      <c r="O297" s="97"/>
    </row>
    <row r="298" spans="2:15" x14ac:dyDescent="0.2">
      <c r="B298" s="98" t="str">
        <f t="shared" si="47"/>
        <v>H_97</v>
      </c>
      <c r="C298" s="68" t="s">
        <v>2402</v>
      </c>
      <c r="D298" s="69" t="str">
        <f t="shared" ca="1" si="52"/>
        <v>Monétisations</v>
      </c>
      <c r="E298" s="70">
        <f t="shared" si="56"/>
        <v>27490</v>
      </c>
      <c r="F298" s="70">
        <f t="shared" si="56"/>
        <v>0</v>
      </c>
      <c r="G298" s="70">
        <f t="shared" si="56"/>
        <v>0</v>
      </c>
      <c r="H298" s="70">
        <f t="shared" si="56"/>
        <v>0</v>
      </c>
      <c r="I298" s="70">
        <f t="shared" si="56"/>
        <v>0</v>
      </c>
      <c r="J298" s="70">
        <f t="shared" si="56"/>
        <v>0</v>
      </c>
      <c r="K298" s="70">
        <f t="shared" si="56"/>
        <v>0</v>
      </c>
      <c r="L298" s="70">
        <f t="shared" si="56"/>
        <v>0</v>
      </c>
      <c r="M298" s="70">
        <f t="shared" si="56"/>
        <v>0</v>
      </c>
      <c r="N298" s="70">
        <f t="shared" ca="1" si="48"/>
        <v>27490</v>
      </c>
    </row>
    <row r="299" spans="2:15" x14ac:dyDescent="0.2">
      <c r="B299" s="76" t="str">
        <f>IF(LEN(C299)&gt;=4,"H_"&amp;LEFT(C299,2),IF(LEN(C299)=2,"H_"&amp;LEFT(C299,1),IF(LEN(C299)=1,"H_","")))</f>
        <v>H_9</v>
      </c>
      <c r="C299" s="64" t="s">
        <v>3433</v>
      </c>
      <c r="D299" s="88" t="str">
        <f t="shared" ca="1" si="52"/>
        <v>Apport de fonds propres</v>
      </c>
      <c r="E299" s="66">
        <f t="shared" si="56"/>
        <v>50000</v>
      </c>
      <c r="F299" s="66">
        <f t="shared" si="56"/>
        <v>209722</v>
      </c>
      <c r="G299" s="66">
        <f t="shared" si="56"/>
        <v>0</v>
      </c>
      <c r="H299" s="66">
        <f t="shared" si="56"/>
        <v>0</v>
      </c>
      <c r="I299" s="66">
        <f t="shared" si="56"/>
        <v>127216.29150000001</v>
      </c>
      <c r="J299" s="66">
        <f t="shared" si="56"/>
        <v>0</v>
      </c>
      <c r="K299" s="66">
        <f t="shared" si="56"/>
        <v>0</v>
      </c>
      <c r="L299" s="66">
        <f t="shared" si="56"/>
        <v>0</v>
      </c>
      <c r="M299" s="66">
        <f t="shared" si="56"/>
        <v>0</v>
      </c>
      <c r="N299" s="66">
        <f ca="1">IF(D299&lt;&gt;"",SUM($E299:$M299),"")</f>
        <v>386938.29149999999</v>
      </c>
    </row>
    <row r="300" spans="2:15" x14ac:dyDescent="0.2">
      <c r="B300" s="85" t="str">
        <f>IF(LEN(C300)&gt;=4,"H_"&amp;LEFT(C300,2),IF(LEN(C300)=2,"H_"&amp;LEFT(C300,1),IF(LEN(C300)=1,"H_","")))</f>
        <v>H_98</v>
      </c>
      <c r="C300" s="68" t="s">
        <v>852</v>
      </c>
      <c r="D300" s="69" t="str">
        <f t="shared" ca="1" si="52"/>
        <v>Apport de fonds propres</v>
      </c>
      <c r="E300" s="70">
        <f t="shared" si="56"/>
        <v>50000</v>
      </c>
      <c r="F300" s="70">
        <f t="shared" si="56"/>
        <v>209722</v>
      </c>
      <c r="G300" s="70">
        <f t="shared" si="56"/>
        <v>0</v>
      </c>
      <c r="H300" s="70">
        <f t="shared" si="56"/>
        <v>0</v>
      </c>
      <c r="I300" s="70">
        <f t="shared" si="56"/>
        <v>127216.29150000001</v>
      </c>
      <c r="J300" s="70">
        <f t="shared" si="56"/>
        <v>0</v>
      </c>
      <c r="K300" s="70">
        <f t="shared" si="56"/>
        <v>0</v>
      </c>
      <c r="L300" s="70">
        <f t="shared" si="56"/>
        <v>0</v>
      </c>
      <c r="M300" s="70">
        <f t="shared" si="56"/>
        <v>0</v>
      </c>
      <c r="N300" s="70">
        <f ca="1">IF(D300&lt;&gt;"",SUM($E300:$M300),"")</f>
        <v>386938.29149999999</v>
      </c>
    </row>
    <row r="301" spans="2:15" x14ac:dyDescent="0.2">
      <c r="B301" s="76" t="str">
        <f t="shared" si="47"/>
        <v>H_9</v>
      </c>
      <c r="C301" s="64" t="s">
        <v>3669</v>
      </c>
      <c r="D301" s="88" t="str">
        <f t="shared" ca="1" si="52"/>
        <v>Produit des avances</v>
      </c>
      <c r="E301" s="66">
        <f t="shared" si="56"/>
        <v>0</v>
      </c>
      <c r="F301" s="66">
        <f t="shared" si="56"/>
        <v>15381</v>
      </c>
      <c r="G301" s="66">
        <f t="shared" si="56"/>
        <v>0</v>
      </c>
      <c r="H301" s="66">
        <f t="shared" si="56"/>
        <v>0</v>
      </c>
      <c r="I301" s="66">
        <f t="shared" si="56"/>
        <v>24770.195</v>
      </c>
      <c r="J301" s="66">
        <f t="shared" si="56"/>
        <v>0</v>
      </c>
      <c r="K301" s="66">
        <f t="shared" si="56"/>
        <v>0</v>
      </c>
      <c r="L301" s="66">
        <f t="shared" si="56"/>
        <v>0</v>
      </c>
      <c r="M301" s="66">
        <f t="shared" si="56"/>
        <v>0</v>
      </c>
      <c r="N301" s="66">
        <f t="shared" ca="1" si="48"/>
        <v>40151.195</v>
      </c>
    </row>
    <row r="302" spans="2:15" x14ac:dyDescent="0.2">
      <c r="B302" s="85" t="str">
        <f t="shared" si="47"/>
        <v>H_99</v>
      </c>
      <c r="C302" s="68" t="s">
        <v>3544</v>
      </c>
      <c r="D302" s="69" t="str">
        <f t="shared" ca="1" si="52"/>
        <v>Produit des avances</v>
      </c>
      <c r="E302" s="70">
        <f t="shared" si="56"/>
        <v>0</v>
      </c>
      <c r="F302" s="70">
        <f t="shared" si="56"/>
        <v>15381</v>
      </c>
      <c r="G302" s="70">
        <f t="shared" si="56"/>
        <v>0</v>
      </c>
      <c r="H302" s="70">
        <f t="shared" si="56"/>
        <v>0</v>
      </c>
      <c r="I302" s="70">
        <f t="shared" si="56"/>
        <v>24770.195</v>
      </c>
      <c r="J302" s="70">
        <f t="shared" si="56"/>
        <v>0</v>
      </c>
      <c r="K302" s="70">
        <f t="shared" si="56"/>
        <v>0</v>
      </c>
      <c r="L302" s="70">
        <f t="shared" si="56"/>
        <v>0</v>
      </c>
      <c r="M302" s="70">
        <f t="shared" si="56"/>
        <v>0</v>
      </c>
      <c r="N302" s="70">
        <f t="shared" ca="1" si="48"/>
        <v>40151.195</v>
      </c>
    </row>
    <row r="303" spans="2:15" s="78" customFormat="1" x14ac:dyDescent="0.25">
      <c r="B303" s="76" t="str">
        <f t="shared" si="47"/>
        <v/>
      </c>
      <c r="C303" s="77"/>
      <c r="D303" s="62" t="str">
        <f ca="1">UPPER(VLOOKUP("d-020",rngTranslations,2,FALSE))&amp;" "&amp;VLOOKUP("d-014",rngTranslations,2,FALSE)</f>
        <v>TOTAL GÉNÉRAL DES RECETTES (incl. dette publique)</v>
      </c>
      <c r="E303" s="63">
        <f>_xlfn.IFNA(IF(LEN($C303)=4,VLOOKUP(E$6&amp;"-"&amp;$C303,AllData_P3E_EXP!$B$3:$AU$2084,rngVLK3aEXP,FALSE),SUMIF($B:$B,"H_"&amp;$C303,E:E)),0)</f>
        <v>167155913</v>
      </c>
      <c r="F303" s="63">
        <f>_xlfn.IFNA(IF(LEN($C303)=4,VLOOKUP(F$6&amp;"-"&amp;$C303,AllData_P3E_EXP!$B$3:$AU$2084,rngVLK3aEXP,FALSE),SUMIF($B:$B,"H_"&amp;$C303,F:F)),0)</f>
        <v>55344647.549609132</v>
      </c>
      <c r="G303" s="63">
        <f>_xlfn.IFNA(IF(LEN($C303)=4,VLOOKUP(G$6&amp;"-"&amp;$C303,AllData_P3E_EXP!$B$3:$AU$2084,rngVLK3aEXP,FALSE),SUMIF($B:$B,"H_"&amp;$C303,G:G)),0)</f>
        <v>15832368.660726799</v>
      </c>
      <c r="H303" s="63">
        <f>_xlfn.IFNA(IF(LEN($C303)=4,VLOOKUP(H$6&amp;"-"&amp;$C303,AllData_P3E_EXP!$B$3:$AU$2084,rngVLK3aEXP,FALSE),SUMIF($B:$B,"H_"&amp;$C303,H:H)),0)</f>
        <v>632058.60330000008</v>
      </c>
      <c r="I303" s="63">
        <f>_xlfn.IFNA(IF(LEN($C303)=4,VLOOKUP(I$6&amp;"-"&amp;$C303,AllData_P3E_EXP!$B$3:$AU$2084,rngVLK3aEXP,FALSE),SUMIF($B:$B,"H_"&amp;$C303,I:I)),0)</f>
        <v>20240051.411848299</v>
      </c>
      <c r="J303" s="63">
        <f>_xlfn.IFNA(IF(LEN($C303)=4,VLOOKUP(J$6&amp;"-"&amp;$C303,AllData_P3E_EXP!$B$3:$AU$2084,rngVLK3aEXP,FALSE),SUMIF($B:$B,"H_"&amp;$C303,J:J)),0)</f>
        <v>7810832.2083800007</v>
      </c>
      <c r="K303" s="63">
        <f>_xlfn.IFNA(IF(LEN($C303)=4,VLOOKUP(K$6&amp;"-"&amp;$C303,AllData_P3E_EXP!$B$3:$AU$2084,rngVLK3aEXP,FALSE),SUMIF($B:$B,"H_"&amp;$C303,K:K)),0)</f>
        <v>607922</v>
      </c>
      <c r="L303" s="63">
        <f>_xlfn.IFNA(IF(LEN($C303)=4,VLOOKUP(L$6&amp;"-"&amp;$C303,AllData_P3E_EXP!$B$3:$AU$2084,rngVLK3aEXP,FALSE),SUMIF($B:$B,"H_"&amp;$C303,L:L)),0)</f>
        <v>214827.94245999996</v>
      </c>
      <c r="M303" s="63">
        <f>_xlfn.IFNA(IF(LEN($C303)=4,VLOOKUP(M$6&amp;"-"&amp;$C303,AllData_P3E_EXP!$B$3:$AU$2084,rngVLK3aEXP,FALSE),SUMIF($B:$B,"H_"&amp;$C303,M:M)),0)</f>
        <v>2967417</v>
      </c>
      <c r="N303" s="63">
        <f t="shared" ca="1" si="48"/>
        <v>270806038.37632424</v>
      </c>
    </row>
    <row r="304" spans="2:15" x14ac:dyDescent="0.2">
      <c r="B304" s="76"/>
      <c r="C304" s="79"/>
      <c r="D304" s="69"/>
      <c r="E304" s="80"/>
      <c r="F304" s="80"/>
      <c r="G304" s="80"/>
    </row>
  </sheetData>
  <sheetProtection formatColumns="0"/>
  <printOptions horizontalCentered="1"/>
  <pageMargins left="0.23622047244094491" right="0.23622047244094491" top="0.74803149606299213" bottom="0.74803149606299213" header="0.31496062992125984" footer="0.31496062992125984"/>
  <pageSetup paperSize="9" scale="85" fitToHeight="0" orientation="landscape" r:id="rId1"/>
  <headerFooter alignWithMargins="0">
    <oddFooter>&amp;R&amp;P/&amp;N&amp;LLast update: 18/03/2021 16:28:19</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filterMode="1">
    <tabColor rgb="FFFFC000"/>
  </sheetPr>
  <dimension ref="A1:BS2522"/>
  <sheetViews>
    <sheetView zoomScaleNormal="100" workbookViewId="0">
      <pane xSplit="7" ySplit="1" topLeftCell="AX2423" activePane="bottomRight" state="frozen"/>
      <selection activeCell="N825" sqref="N825"/>
      <selection pane="topRight" activeCell="N825" sqref="N825"/>
      <selection pane="bottomLeft" activeCell="N825" sqref="N825"/>
      <selection pane="bottomRight" activeCell="BA2431" sqref="BA2431"/>
    </sheetView>
  </sheetViews>
  <sheetFormatPr defaultColWidth="8.88671875" defaultRowHeight="13.2" x14ac:dyDescent="0.25"/>
  <cols>
    <col min="1" max="1" width="3.109375" bestFit="1" customWidth="1"/>
    <col min="2" max="2" width="18.6640625" bestFit="1" customWidth="1"/>
    <col min="3" max="3" width="9.6640625" bestFit="1" customWidth="1"/>
    <col min="4" max="6" width="14.5546875" hidden="1" customWidth="1"/>
    <col min="7" max="7" width="14.5546875" style="1" bestFit="1" customWidth="1"/>
    <col min="8" max="8" width="11.6640625" bestFit="1" customWidth="1"/>
    <col min="9" max="9" width="12.44140625" bestFit="1" customWidth="1"/>
    <col min="10" max="12" width="11.6640625" bestFit="1" customWidth="1"/>
    <col min="13" max="13" width="12.44140625" bestFit="1" customWidth="1"/>
    <col min="14" max="16" width="11.6640625" bestFit="1" customWidth="1"/>
    <col min="17" max="17" width="12.44140625" bestFit="1" customWidth="1"/>
    <col min="18" max="20" width="11.6640625" bestFit="1" customWidth="1"/>
    <col min="21" max="21" width="12.44140625" bestFit="1" customWidth="1"/>
    <col min="22" max="24" width="11.6640625" bestFit="1" customWidth="1"/>
    <col min="25" max="25" width="12.44140625" bestFit="1" customWidth="1"/>
    <col min="26" max="28" width="11.6640625" bestFit="1" customWidth="1"/>
    <col min="29" max="29" width="12.44140625" bestFit="1" customWidth="1"/>
    <col min="30" max="32" width="11.6640625" bestFit="1" customWidth="1"/>
    <col min="33" max="33" width="12.44140625" style="21" bestFit="1" customWidth="1"/>
    <col min="34" max="36" width="11.6640625" bestFit="1" customWidth="1"/>
    <col min="37" max="37" width="12.44140625" style="21" bestFit="1" customWidth="1"/>
    <col min="38" max="38" width="11.6640625" style="21" bestFit="1" customWidth="1"/>
    <col min="39" max="39" width="11.5546875" style="21" bestFit="1" customWidth="1"/>
    <col min="40" max="40" width="11.5546875" bestFit="1" customWidth="1"/>
    <col min="41" max="41" width="12.44140625" bestFit="1" customWidth="1"/>
    <col min="42" max="42" width="11.5546875" style="21" bestFit="1" customWidth="1"/>
    <col min="43" max="43" width="11.44140625" bestFit="1" customWidth="1"/>
    <col min="44" max="44" width="10.5546875" bestFit="1" customWidth="1"/>
    <col min="45" max="45" width="12.44140625" bestFit="1" customWidth="1"/>
    <col min="46" max="46" width="11.6640625" bestFit="1" customWidth="1"/>
    <col min="47" max="47" width="11.44140625" customWidth="1"/>
    <col min="48" max="48" width="13.6640625" customWidth="1"/>
    <col min="49" max="49" width="12.44140625" customWidth="1"/>
    <col min="50" max="50" width="11.44140625" customWidth="1"/>
    <col min="51" max="51" width="11.44140625" bestFit="1" customWidth="1"/>
    <col min="52" max="52" width="11.6640625" bestFit="1" customWidth="1"/>
    <col min="53" max="53" width="12.44140625" bestFit="1" customWidth="1"/>
    <col min="54" max="55" width="11.44140625" bestFit="1" customWidth="1"/>
    <col min="56" max="56" width="9.6640625" bestFit="1" customWidth="1"/>
    <col min="57" max="57" width="12.44140625" bestFit="1" customWidth="1"/>
    <col min="58" max="59" width="11.44140625" bestFit="1" customWidth="1"/>
    <col min="60" max="60" width="9.6640625" bestFit="1" customWidth="1"/>
    <col min="61" max="61" width="12.44140625" bestFit="1" customWidth="1"/>
    <col min="62" max="63" width="11.44140625" bestFit="1" customWidth="1"/>
    <col min="64" max="64" width="9.6640625" bestFit="1" customWidth="1"/>
    <col min="65" max="65" width="12.44140625" bestFit="1" customWidth="1"/>
    <col min="66" max="67" width="11.44140625" bestFit="1" customWidth="1"/>
    <col min="68" max="68" width="9.6640625" bestFit="1" customWidth="1"/>
    <col min="69" max="69" width="12.44140625" bestFit="1" customWidth="1"/>
    <col min="70" max="71" width="11.44140625" bestFit="1" customWidth="1"/>
  </cols>
  <sheetData>
    <row r="1" spans="1:71" x14ac:dyDescent="0.25">
      <c r="A1" s="4"/>
      <c r="B1" s="4" t="s">
        <v>2162</v>
      </c>
      <c r="C1" s="4" t="s">
        <v>313</v>
      </c>
      <c r="D1" s="4" t="s">
        <v>366</v>
      </c>
      <c r="E1" s="4" t="s">
        <v>367</v>
      </c>
      <c r="F1" s="4" t="s">
        <v>368</v>
      </c>
      <c r="G1" s="5" t="s">
        <v>369</v>
      </c>
      <c r="H1" s="6" t="s">
        <v>328</v>
      </c>
      <c r="I1" s="6" t="s">
        <v>3485</v>
      </c>
      <c r="J1" s="6" t="s">
        <v>336</v>
      </c>
      <c r="K1" s="6" t="s">
        <v>337</v>
      </c>
      <c r="L1" s="6" t="s">
        <v>329</v>
      </c>
      <c r="M1" s="6" t="s">
        <v>3486</v>
      </c>
      <c r="N1" s="6" t="s">
        <v>338</v>
      </c>
      <c r="O1" s="6" t="s">
        <v>339</v>
      </c>
      <c r="P1" s="6" t="s">
        <v>330</v>
      </c>
      <c r="Q1" s="6" t="s">
        <v>3487</v>
      </c>
      <c r="R1" s="6" t="s">
        <v>340</v>
      </c>
      <c r="S1" s="6" t="s">
        <v>341</v>
      </c>
      <c r="T1" s="6" t="s">
        <v>331</v>
      </c>
      <c r="U1" s="6" t="s">
        <v>3488</v>
      </c>
      <c r="V1" s="6" t="s">
        <v>342</v>
      </c>
      <c r="W1" s="6" t="s">
        <v>343</v>
      </c>
      <c r="X1" s="6" t="s">
        <v>332</v>
      </c>
      <c r="Y1" s="6" t="s">
        <v>3489</v>
      </c>
      <c r="Z1" s="6" t="s">
        <v>344</v>
      </c>
      <c r="AA1" s="6" t="s">
        <v>345</v>
      </c>
      <c r="AB1" s="6" t="s">
        <v>333</v>
      </c>
      <c r="AC1" s="6" t="s">
        <v>3490</v>
      </c>
      <c r="AD1" s="6" t="s">
        <v>346</v>
      </c>
      <c r="AE1" s="6" t="s">
        <v>347</v>
      </c>
      <c r="AF1" s="6" t="s">
        <v>334</v>
      </c>
      <c r="AG1" s="6" t="s">
        <v>3491</v>
      </c>
      <c r="AH1" s="6" t="s">
        <v>348</v>
      </c>
      <c r="AI1" s="6" t="s">
        <v>349</v>
      </c>
      <c r="AJ1" s="6" t="s">
        <v>335</v>
      </c>
      <c r="AK1" s="6" t="s">
        <v>3492</v>
      </c>
      <c r="AL1" s="6" t="s">
        <v>350</v>
      </c>
      <c r="AM1" s="6" t="s">
        <v>351</v>
      </c>
      <c r="AN1" s="6" t="s">
        <v>326</v>
      </c>
      <c r="AO1" s="6" t="s">
        <v>3493</v>
      </c>
      <c r="AP1" s="6" t="s">
        <v>352</v>
      </c>
      <c r="AQ1" s="6" t="s">
        <v>353</v>
      </c>
      <c r="AR1" s="6" t="s">
        <v>327</v>
      </c>
      <c r="AS1" s="6" t="s">
        <v>3494</v>
      </c>
      <c r="AT1" s="6" t="s">
        <v>354</v>
      </c>
      <c r="AU1" s="6" t="s">
        <v>355</v>
      </c>
      <c r="AV1" s="28" t="s">
        <v>596</v>
      </c>
      <c r="AW1" s="28" t="s">
        <v>3495</v>
      </c>
      <c r="AX1" s="28" t="s">
        <v>597</v>
      </c>
      <c r="AY1" s="28" t="s">
        <v>598</v>
      </c>
      <c r="AZ1" s="6" t="s">
        <v>599</v>
      </c>
      <c r="BA1" s="28" t="s">
        <v>3496</v>
      </c>
      <c r="BB1" s="28" t="s">
        <v>600</v>
      </c>
      <c r="BC1" s="28" t="s">
        <v>601</v>
      </c>
      <c r="BD1" s="28" t="s">
        <v>602</v>
      </c>
      <c r="BE1" s="28" t="s">
        <v>3497</v>
      </c>
      <c r="BF1" s="28" t="s">
        <v>603</v>
      </c>
      <c r="BG1" s="28" t="s">
        <v>604</v>
      </c>
      <c r="BH1" s="28" t="s">
        <v>605</v>
      </c>
      <c r="BI1" s="28" t="s">
        <v>3498</v>
      </c>
      <c r="BJ1" s="28" t="s">
        <v>606</v>
      </c>
      <c r="BK1" s="28" t="s">
        <v>607</v>
      </c>
      <c r="BL1" s="28" t="s">
        <v>608</v>
      </c>
      <c r="BM1" s="28" t="s">
        <v>3499</v>
      </c>
      <c r="BN1" s="28" t="s">
        <v>609</v>
      </c>
      <c r="BO1" s="28" t="s">
        <v>610</v>
      </c>
      <c r="BP1" s="28" t="s">
        <v>3500</v>
      </c>
      <c r="BQ1" s="28" t="s">
        <v>3501</v>
      </c>
      <c r="BR1" s="28" t="s">
        <v>3502</v>
      </c>
      <c r="BS1" s="28" t="s">
        <v>3503</v>
      </c>
    </row>
    <row r="2" spans="1:71" hidden="1" x14ac:dyDescent="0.25">
      <c r="A2" s="2">
        <v>0</v>
      </c>
      <c r="B2" s="4">
        <f>A2+1</f>
        <v>1</v>
      </c>
      <c r="C2" s="4">
        <f>B2+1</f>
        <v>2</v>
      </c>
      <c r="D2" s="4">
        <f>C2+1</f>
        <v>3</v>
      </c>
      <c r="E2" s="4">
        <f>D2+1</f>
        <v>4</v>
      </c>
      <c r="F2" s="4">
        <f>E2+1</f>
        <v>5</v>
      </c>
      <c r="G2" s="4">
        <v>6</v>
      </c>
      <c r="H2" s="4">
        <v>7</v>
      </c>
      <c r="I2" s="4">
        <v>8</v>
      </c>
      <c r="J2" s="4">
        <v>9</v>
      </c>
      <c r="K2" s="4">
        <v>10</v>
      </c>
      <c r="L2" s="4">
        <v>11</v>
      </c>
      <c r="M2" s="4">
        <v>12</v>
      </c>
      <c r="N2" s="4">
        <v>13</v>
      </c>
      <c r="O2" s="4">
        <v>14</v>
      </c>
      <c r="P2" s="4">
        <v>15</v>
      </c>
      <c r="Q2" s="4">
        <v>16</v>
      </c>
      <c r="R2" s="4">
        <v>17</v>
      </c>
      <c r="S2" s="4">
        <v>18</v>
      </c>
      <c r="T2" s="4">
        <v>19</v>
      </c>
      <c r="U2" s="4">
        <v>20</v>
      </c>
      <c r="V2" s="4">
        <v>21</v>
      </c>
      <c r="W2" s="4">
        <v>22</v>
      </c>
      <c r="X2" s="4">
        <v>23</v>
      </c>
      <c r="Y2" s="4">
        <v>24</v>
      </c>
      <c r="Z2" s="4">
        <v>25</v>
      </c>
      <c r="AA2" s="4">
        <v>26</v>
      </c>
      <c r="AB2" s="4">
        <v>27</v>
      </c>
      <c r="AC2" s="4">
        <v>28</v>
      </c>
      <c r="AD2" s="4">
        <v>29</v>
      </c>
      <c r="AE2" s="4">
        <v>30</v>
      </c>
      <c r="AF2" s="4">
        <v>31</v>
      </c>
      <c r="AG2" s="4">
        <v>32</v>
      </c>
      <c r="AH2" s="4">
        <v>33</v>
      </c>
      <c r="AI2" s="4">
        <v>34</v>
      </c>
      <c r="AJ2" s="4">
        <v>35</v>
      </c>
      <c r="AK2" s="4">
        <v>36</v>
      </c>
      <c r="AL2" s="4">
        <v>37</v>
      </c>
      <c r="AM2" s="4">
        <v>38</v>
      </c>
      <c r="AN2" s="4">
        <v>39</v>
      </c>
      <c r="AO2" s="4">
        <v>40</v>
      </c>
      <c r="AP2" s="4">
        <v>41</v>
      </c>
      <c r="AQ2" s="4">
        <v>42</v>
      </c>
      <c r="AR2" s="4">
        <v>43</v>
      </c>
      <c r="AS2" s="4">
        <v>44</v>
      </c>
      <c r="AT2" s="4">
        <v>45</v>
      </c>
      <c r="AU2" s="4">
        <v>46</v>
      </c>
      <c r="AV2" s="4">
        <v>47</v>
      </c>
      <c r="AW2" s="4">
        <v>48</v>
      </c>
      <c r="AX2" s="4">
        <v>49</v>
      </c>
      <c r="AY2" s="4">
        <v>50</v>
      </c>
      <c r="AZ2" s="4">
        <v>51</v>
      </c>
      <c r="BA2" s="4">
        <v>52</v>
      </c>
      <c r="BB2" s="4">
        <v>53</v>
      </c>
      <c r="BC2" s="4">
        <v>54</v>
      </c>
      <c r="BD2" s="4">
        <v>55</v>
      </c>
      <c r="BE2" s="4">
        <v>56</v>
      </c>
      <c r="BF2" s="4">
        <v>57</v>
      </c>
      <c r="BG2" s="4">
        <v>58</v>
      </c>
      <c r="BH2" s="4">
        <v>59</v>
      </c>
      <c r="BI2" s="4">
        <v>60</v>
      </c>
      <c r="BJ2" s="4">
        <v>61</v>
      </c>
      <c r="BK2" s="4">
        <v>62</v>
      </c>
      <c r="BL2" s="4">
        <v>63</v>
      </c>
      <c r="BM2" s="4">
        <v>64</v>
      </c>
      <c r="BN2" s="4">
        <v>65</v>
      </c>
      <c r="BO2" s="4">
        <v>66</v>
      </c>
      <c r="BP2" s="4">
        <v>67</v>
      </c>
      <c r="BQ2" s="4">
        <v>68</v>
      </c>
      <c r="BR2" s="4">
        <v>69</v>
      </c>
      <c r="BS2" s="4">
        <v>70</v>
      </c>
    </row>
    <row r="3" spans="1:71" hidden="1" x14ac:dyDescent="0.25">
      <c r="A3">
        <v>4</v>
      </c>
      <c r="B3" t="str">
        <f t="shared" ref="B3:B66" si="0">C3&amp;"-"&amp;G3</f>
        <v>CS-0100</v>
      </c>
      <c r="C3" s="2" t="s">
        <v>314</v>
      </c>
      <c r="D3" s="2" t="str">
        <f t="shared" ref="D3:D34" si="1">LEFT($G3,1)</f>
        <v>0</v>
      </c>
      <c r="E3" s="2" t="str">
        <f t="shared" ref="E3:E34" si="2">LEFT($G3,2)</f>
        <v>01</v>
      </c>
      <c r="F3" s="2" t="str">
        <f t="shared" ref="F3:F34" si="3">LEFT($G3,3)</f>
        <v>010</v>
      </c>
      <c r="G3" s="3" t="s">
        <v>10</v>
      </c>
      <c r="H3" s="27">
        <v>388950</v>
      </c>
      <c r="I3" s="27"/>
      <c r="J3" s="27">
        <v>2008</v>
      </c>
      <c r="K3" s="27">
        <v>2008</v>
      </c>
      <c r="L3" s="27">
        <v>388950</v>
      </c>
      <c r="M3" s="27"/>
      <c r="N3" s="27">
        <v>1921</v>
      </c>
      <c r="O3" s="27">
        <v>698</v>
      </c>
      <c r="P3" s="27">
        <v>425044</v>
      </c>
      <c r="Q3" s="27"/>
      <c r="R3" s="27">
        <v>309</v>
      </c>
      <c r="S3" s="27">
        <v>331</v>
      </c>
      <c r="T3" s="27">
        <v>404017</v>
      </c>
      <c r="U3" s="27"/>
      <c r="V3" s="27">
        <v>-18</v>
      </c>
      <c r="W3" s="27">
        <v>-148</v>
      </c>
      <c r="X3" s="27">
        <v>159473</v>
      </c>
      <c r="Y3" s="27"/>
      <c r="Z3" s="27">
        <v>-478</v>
      </c>
      <c r="AA3" s="27">
        <v>-478</v>
      </c>
      <c r="AB3" s="27">
        <v>312897</v>
      </c>
      <c r="AC3" s="27"/>
      <c r="AD3" s="27">
        <v>2204</v>
      </c>
      <c r="AE3" s="27">
        <v>2204</v>
      </c>
      <c r="AF3" s="27">
        <v>1062798</v>
      </c>
      <c r="AG3" s="106">
        <v>2300</v>
      </c>
      <c r="AH3" s="27">
        <v>2481</v>
      </c>
      <c r="AI3" s="27">
        <v>2481</v>
      </c>
      <c r="AJ3" s="27">
        <v>740144</v>
      </c>
      <c r="AK3" s="106">
        <v>2020</v>
      </c>
      <c r="AL3" s="106">
        <v>2020</v>
      </c>
      <c r="AM3" s="105">
        <v>2020</v>
      </c>
      <c r="AN3" s="11">
        <v>874130</v>
      </c>
      <c r="AO3" s="11">
        <v>1467</v>
      </c>
      <c r="AP3" s="105">
        <v>1467</v>
      </c>
      <c r="AQ3" s="11">
        <v>1467</v>
      </c>
      <c r="AR3" s="11">
        <v>0</v>
      </c>
      <c r="AS3" s="11">
        <v>1401</v>
      </c>
      <c r="AT3" s="123">
        <v>1401</v>
      </c>
      <c r="AU3" s="11">
        <v>1401</v>
      </c>
      <c r="AV3" s="11">
        <v>0</v>
      </c>
      <c r="AW3" s="11">
        <v>0</v>
      </c>
      <c r="AX3" s="11">
        <v>0</v>
      </c>
      <c r="AZ3" s="11">
        <v>2272941</v>
      </c>
      <c r="BA3">
        <v>0</v>
      </c>
      <c r="BB3" s="122"/>
    </row>
    <row r="4" spans="1:71" hidden="1" x14ac:dyDescent="0.25">
      <c r="A4">
        <v>4</v>
      </c>
      <c r="B4" t="str">
        <f t="shared" si="0"/>
        <v>CS-0200</v>
      </c>
      <c r="C4" s="2" t="s">
        <v>314</v>
      </c>
      <c r="D4" s="2" t="str">
        <f t="shared" si="1"/>
        <v>0</v>
      </c>
      <c r="E4" s="2" t="str">
        <f t="shared" si="2"/>
        <v>02</v>
      </c>
      <c r="F4" s="2" t="str">
        <f t="shared" si="3"/>
        <v>020</v>
      </c>
      <c r="G4" s="3" t="s">
        <v>2101</v>
      </c>
      <c r="H4" s="27">
        <v>0</v>
      </c>
      <c r="I4" s="27"/>
      <c r="J4" s="27">
        <v>0</v>
      </c>
      <c r="K4" s="27">
        <v>0</v>
      </c>
      <c r="L4" s="27">
        <v>0</v>
      </c>
      <c r="M4" s="27"/>
      <c r="N4" s="27">
        <v>0</v>
      </c>
      <c r="O4" s="27">
        <v>0</v>
      </c>
      <c r="P4" s="27">
        <v>0</v>
      </c>
      <c r="Q4" s="27"/>
      <c r="R4" s="27">
        <v>0</v>
      </c>
      <c r="S4" s="27">
        <v>0</v>
      </c>
      <c r="T4" s="27">
        <v>0</v>
      </c>
      <c r="U4" s="27"/>
      <c r="V4" s="27">
        <v>0</v>
      </c>
      <c r="W4" s="27">
        <v>0</v>
      </c>
      <c r="X4" s="27">
        <v>0</v>
      </c>
      <c r="Y4" s="27"/>
      <c r="Z4" s="27">
        <v>0</v>
      </c>
      <c r="AA4" s="27">
        <v>0</v>
      </c>
      <c r="AB4" s="27">
        <v>0</v>
      </c>
      <c r="AC4" s="27"/>
      <c r="AD4" s="27">
        <v>0</v>
      </c>
      <c r="AE4" s="27">
        <v>0</v>
      </c>
      <c r="AF4" s="27">
        <v>0</v>
      </c>
      <c r="AG4" s="106">
        <v>0</v>
      </c>
      <c r="AH4" s="27">
        <v>0</v>
      </c>
      <c r="AI4" s="27">
        <v>0</v>
      </c>
      <c r="AJ4" s="27">
        <v>0</v>
      </c>
      <c r="AK4" s="106">
        <v>0</v>
      </c>
      <c r="AL4" s="106">
        <v>0</v>
      </c>
      <c r="AM4" s="105">
        <v>0</v>
      </c>
      <c r="AN4" s="11">
        <v>0</v>
      </c>
      <c r="AO4" s="11">
        <v>0</v>
      </c>
      <c r="AP4" s="105">
        <v>0</v>
      </c>
      <c r="AQ4" s="11">
        <v>0</v>
      </c>
      <c r="AR4" s="11">
        <v>0</v>
      </c>
      <c r="AS4" s="11">
        <v>0</v>
      </c>
      <c r="AT4" s="123">
        <v>0</v>
      </c>
      <c r="AU4" s="11"/>
      <c r="AV4" s="11">
        <v>0</v>
      </c>
      <c r="AW4" s="11">
        <v>0</v>
      </c>
      <c r="AX4" s="11"/>
      <c r="AZ4" s="11"/>
      <c r="BB4" s="122"/>
    </row>
    <row r="5" spans="1:71" hidden="1" x14ac:dyDescent="0.25">
      <c r="A5">
        <v>4</v>
      </c>
      <c r="B5" t="str">
        <f t="shared" si="0"/>
        <v>CS-0400</v>
      </c>
      <c r="C5" s="2" t="s">
        <v>314</v>
      </c>
      <c r="D5" s="2" t="str">
        <f t="shared" si="1"/>
        <v>0</v>
      </c>
      <c r="E5" s="2" t="str">
        <f t="shared" si="2"/>
        <v>04</v>
      </c>
      <c r="F5" s="2" t="str">
        <f t="shared" si="3"/>
        <v>040</v>
      </c>
      <c r="G5" s="1" t="s">
        <v>12</v>
      </c>
      <c r="H5" s="27">
        <v>509</v>
      </c>
      <c r="I5" s="27"/>
      <c r="J5" s="27">
        <v>989</v>
      </c>
      <c r="K5" s="27">
        <v>989</v>
      </c>
      <c r="L5" s="27">
        <v>509</v>
      </c>
      <c r="M5" s="27"/>
      <c r="N5" s="27">
        <v>0</v>
      </c>
      <c r="O5" s="27">
        <v>0</v>
      </c>
      <c r="P5" s="27">
        <v>539</v>
      </c>
      <c r="Q5" s="27"/>
      <c r="R5" s="27">
        <v>567</v>
      </c>
      <c r="S5" s="27">
        <v>567</v>
      </c>
      <c r="T5" s="27">
        <v>3030</v>
      </c>
      <c r="U5" s="27"/>
      <c r="V5" s="27">
        <v>2277</v>
      </c>
      <c r="W5" s="27">
        <v>2277</v>
      </c>
      <c r="X5" s="27">
        <v>22179</v>
      </c>
      <c r="Y5" s="27"/>
      <c r="Z5" s="27">
        <v>19496</v>
      </c>
      <c r="AA5" s="27">
        <v>19496</v>
      </c>
      <c r="AB5" s="27">
        <v>28127</v>
      </c>
      <c r="AC5" s="27"/>
      <c r="AD5" s="27">
        <v>26441</v>
      </c>
      <c r="AE5" s="27">
        <v>26441</v>
      </c>
      <c r="AF5" s="27">
        <v>27966</v>
      </c>
      <c r="AG5" s="106">
        <v>0</v>
      </c>
      <c r="AH5" s="27">
        <v>0</v>
      </c>
      <c r="AI5" s="27">
        <v>0</v>
      </c>
      <c r="AJ5" s="27">
        <v>26957</v>
      </c>
      <c r="AK5" s="106">
        <v>0</v>
      </c>
      <c r="AL5" s="106">
        <v>0</v>
      </c>
      <c r="AM5" s="105">
        <v>0</v>
      </c>
      <c r="AN5" s="11">
        <v>0</v>
      </c>
      <c r="AO5" s="11">
        <v>0</v>
      </c>
      <c r="AP5" s="105">
        <v>0</v>
      </c>
      <c r="AQ5" s="11">
        <v>0</v>
      </c>
      <c r="AR5" s="11">
        <v>0</v>
      </c>
      <c r="AS5" s="11">
        <v>0</v>
      </c>
      <c r="AT5" s="123">
        <v>0</v>
      </c>
      <c r="AU5" s="11">
        <v>0</v>
      </c>
      <c r="AV5" s="11">
        <v>0</v>
      </c>
      <c r="AW5" s="11">
        <v>0</v>
      </c>
      <c r="AX5" s="11">
        <v>0</v>
      </c>
      <c r="AZ5" s="11">
        <v>0</v>
      </c>
      <c r="BA5">
        <v>0</v>
      </c>
      <c r="BB5" s="122"/>
    </row>
    <row r="6" spans="1:71" hidden="1" x14ac:dyDescent="0.25">
      <c r="A6">
        <v>4</v>
      </c>
      <c r="B6" t="str">
        <f t="shared" si="0"/>
        <v>CS-1111</v>
      </c>
      <c r="C6" s="2" t="s">
        <v>314</v>
      </c>
      <c r="D6" s="2" t="str">
        <f t="shared" si="1"/>
        <v>1</v>
      </c>
      <c r="E6" s="2" t="str">
        <f t="shared" si="2"/>
        <v>11</v>
      </c>
      <c r="F6" s="2" t="str">
        <f t="shared" si="3"/>
        <v>111</v>
      </c>
      <c r="G6" s="1" t="s">
        <v>16</v>
      </c>
      <c r="H6" s="27">
        <v>5122151</v>
      </c>
      <c r="I6" s="27"/>
      <c r="J6" s="27">
        <v>5115745</v>
      </c>
      <c r="K6" s="27">
        <v>5115224</v>
      </c>
      <c r="L6" s="27">
        <v>5122151</v>
      </c>
      <c r="M6" s="27"/>
      <c r="N6" s="27">
        <v>5212948</v>
      </c>
      <c r="O6" s="27">
        <v>5219764</v>
      </c>
      <c r="P6" s="27">
        <v>5356513</v>
      </c>
      <c r="Q6" s="27"/>
      <c r="R6" s="27">
        <v>5207419</v>
      </c>
      <c r="S6" s="27">
        <v>5207722</v>
      </c>
      <c r="T6" s="27">
        <v>5523292</v>
      </c>
      <c r="U6" s="27"/>
      <c r="V6" s="27">
        <v>5383790</v>
      </c>
      <c r="W6" s="27">
        <v>5395679</v>
      </c>
      <c r="X6" s="27">
        <v>5529483</v>
      </c>
      <c r="Y6" s="27"/>
      <c r="Z6" s="27">
        <v>5365444</v>
      </c>
      <c r="AA6" s="27">
        <v>5363138</v>
      </c>
      <c r="AB6" s="27">
        <v>5202781</v>
      </c>
      <c r="AC6" s="27"/>
      <c r="AD6" s="27">
        <v>5108366.8629999999</v>
      </c>
      <c r="AE6" s="27">
        <v>4854335</v>
      </c>
      <c r="AF6" s="27">
        <v>5193509</v>
      </c>
      <c r="AG6" s="106">
        <v>4927376</v>
      </c>
      <c r="AH6" s="27">
        <v>5009547.2300000004</v>
      </c>
      <c r="AI6" s="27">
        <v>5017044</v>
      </c>
      <c r="AJ6" s="27">
        <v>5232599.2</v>
      </c>
      <c r="AK6" s="106">
        <v>4989802</v>
      </c>
      <c r="AL6" s="106">
        <v>4938457</v>
      </c>
      <c r="AM6" s="105">
        <v>4900304</v>
      </c>
      <c r="AN6" s="11">
        <v>5038369</v>
      </c>
      <c r="AO6" s="11">
        <v>4871838</v>
      </c>
      <c r="AP6" s="105">
        <v>4867654</v>
      </c>
      <c r="AQ6" s="11">
        <v>5361352</v>
      </c>
      <c r="AR6" s="11">
        <v>0</v>
      </c>
      <c r="AS6" s="11">
        <v>5457101</v>
      </c>
      <c r="AT6" s="123">
        <v>5449323</v>
      </c>
      <c r="AU6" s="11">
        <v>5454672</v>
      </c>
      <c r="AV6" s="11">
        <v>0</v>
      </c>
      <c r="AW6" s="11">
        <v>5725666</v>
      </c>
      <c r="AX6" s="11">
        <v>5695822</v>
      </c>
      <c r="AZ6" s="11">
        <v>6069594</v>
      </c>
      <c r="BA6">
        <v>5832871.5690000001</v>
      </c>
      <c r="BB6" s="122"/>
    </row>
    <row r="7" spans="1:71" hidden="1" x14ac:dyDescent="0.25">
      <c r="A7">
        <v>4</v>
      </c>
      <c r="B7" t="str">
        <f t="shared" si="0"/>
        <v>CS-1112</v>
      </c>
      <c r="C7" s="2" t="s">
        <v>314</v>
      </c>
      <c r="D7" s="2" t="str">
        <f t="shared" si="1"/>
        <v>1</v>
      </c>
      <c r="E7" s="2" t="str">
        <f t="shared" si="2"/>
        <v>11</v>
      </c>
      <c r="F7" s="2" t="str">
        <f t="shared" si="3"/>
        <v>111</v>
      </c>
      <c r="G7" s="1" t="s">
        <v>17</v>
      </c>
      <c r="H7" s="27">
        <v>1115368</v>
      </c>
      <c r="I7" s="27"/>
      <c r="J7" s="27">
        <v>1129754</v>
      </c>
      <c r="K7" s="27">
        <v>1128885</v>
      </c>
      <c r="L7" s="27">
        <v>1115368</v>
      </c>
      <c r="M7" s="27"/>
      <c r="N7" s="27">
        <v>1190020</v>
      </c>
      <c r="O7" s="27">
        <v>1186693</v>
      </c>
      <c r="P7" s="27">
        <v>1130159</v>
      </c>
      <c r="Q7" s="27"/>
      <c r="R7" s="27">
        <v>1302651</v>
      </c>
      <c r="S7" s="27">
        <v>1302589</v>
      </c>
      <c r="T7" s="27">
        <v>1144056</v>
      </c>
      <c r="U7" s="27"/>
      <c r="V7" s="27">
        <v>1121800</v>
      </c>
      <c r="W7" s="27">
        <v>1118273</v>
      </c>
      <c r="X7" s="27">
        <v>1145050</v>
      </c>
      <c r="Y7" s="27"/>
      <c r="Z7" s="27">
        <v>1115104</v>
      </c>
      <c r="AA7" s="27">
        <v>1116481</v>
      </c>
      <c r="AB7" s="27">
        <v>1059338</v>
      </c>
      <c r="AC7" s="27"/>
      <c r="AD7" s="27">
        <v>1064910</v>
      </c>
      <c r="AE7" s="27">
        <v>1402992</v>
      </c>
      <c r="AF7" s="27">
        <v>1020713</v>
      </c>
      <c r="AG7" s="106">
        <v>1546277</v>
      </c>
      <c r="AH7" s="27">
        <v>1381341.75</v>
      </c>
      <c r="AI7" s="27">
        <v>1397495</v>
      </c>
      <c r="AJ7" s="27">
        <v>1068140.3</v>
      </c>
      <c r="AK7" s="106">
        <v>1564353</v>
      </c>
      <c r="AL7" s="106">
        <v>1457614</v>
      </c>
      <c r="AM7" s="105">
        <v>1457614</v>
      </c>
      <c r="AN7" s="11">
        <v>1581228</v>
      </c>
      <c r="AO7" s="11">
        <v>1433245</v>
      </c>
      <c r="AP7" s="105">
        <v>1432545</v>
      </c>
      <c r="AQ7" s="11">
        <v>1517752</v>
      </c>
      <c r="AR7" s="11">
        <v>0</v>
      </c>
      <c r="AS7" s="11">
        <v>1538028</v>
      </c>
      <c r="AT7" s="123">
        <v>1538028</v>
      </c>
      <c r="AU7" s="11">
        <v>1538028</v>
      </c>
      <c r="AV7" s="11">
        <v>0</v>
      </c>
      <c r="AW7" s="11">
        <v>1354659</v>
      </c>
      <c r="AX7" s="11">
        <v>1355581</v>
      </c>
      <c r="AZ7" s="11">
        <v>1469437</v>
      </c>
      <c r="BA7">
        <v>1450258</v>
      </c>
      <c r="BB7" s="122"/>
    </row>
    <row r="8" spans="1:71" hidden="1" x14ac:dyDescent="0.25">
      <c r="A8">
        <v>4</v>
      </c>
      <c r="B8" t="str">
        <f t="shared" si="0"/>
        <v>CS-1120</v>
      </c>
      <c r="C8" s="2" t="s">
        <v>314</v>
      </c>
      <c r="D8" s="2" t="str">
        <f t="shared" si="1"/>
        <v>1</v>
      </c>
      <c r="E8" s="2" t="str">
        <f t="shared" si="2"/>
        <v>11</v>
      </c>
      <c r="F8" s="2" t="str">
        <f t="shared" si="3"/>
        <v>112</v>
      </c>
      <c r="G8" s="1" t="s">
        <v>18</v>
      </c>
      <c r="H8" s="27">
        <v>469648</v>
      </c>
      <c r="I8" s="27"/>
      <c r="J8" s="27">
        <v>457765</v>
      </c>
      <c r="K8" s="27">
        <v>457745</v>
      </c>
      <c r="L8" s="27">
        <v>469648</v>
      </c>
      <c r="M8" s="27"/>
      <c r="N8" s="27">
        <v>462159</v>
      </c>
      <c r="O8" s="27">
        <v>462216</v>
      </c>
      <c r="P8" s="27">
        <v>490054</v>
      </c>
      <c r="Q8" s="27"/>
      <c r="R8" s="27">
        <v>480226</v>
      </c>
      <c r="S8" s="27">
        <v>479707</v>
      </c>
      <c r="T8" s="27">
        <v>459859</v>
      </c>
      <c r="U8" s="27"/>
      <c r="V8" s="27">
        <v>481523</v>
      </c>
      <c r="W8" s="27">
        <v>480218</v>
      </c>
      <c r="X8" s="27">
        <v>490279</v>
      </c>
      <c r="Y8" s="27"/>
      <c r="Z8" s="27">
        <v>477249</v>
      </c>
      <c r="AA8" s="27">
        <v>476568</v>
      </c>
      <c r="AB8" s="27">
        <v>470834</v>
      </c>
      <c r="AC8" s="27"/>
      <c r="AD8" s="27">
        <v>491299.06700000004</v>
      </c>
      <c r="AE8" s="27">
        <v>560519</v>
      </c>
      <c r="AF8" s="27">
        <v>496442</v>
      </c>
      <c r="AG8" s="106">
        <v>460573</v>
      </c>
      <c r="AH8" s="27">
        <v>535485.56599999999</v>
      </c>
      <c r="AI8" s="27">
        <v>535485.56599999999</v>
      </c>
      <c r="AJ8" s="27">
        <v>469437</v>
      </c>
      <c r="AK8" s="106">
        <v>468276</v>
      </c>
      <c r="AL8" s="106">
        <v>611577</v>
      </c>
      <c r="AM8" s="105">
        <v>611577</v>
      </c>
      <c r="AN8" s="11">
        <v>470721</v>
      </c>
      <c r="AO8" s="11">
        <v>614146</v>
      </c>
      <c r="AP8" s="105">
        <v>612945</v>
      </c>
      <c r="AQ8" s="11">
        <v>759054</v>
      </c>
      <c r="AR8" s="11">
        <v>0</v>
      </c>
      <c r="AS8" s="11">
        <v>837788</v>
      </c>
      <c r="AT8" s="123">
        <v>837788</v>
      </c>
      <c r="AU8" s="11">
        <v>837788</v>
      </c>
      <c r="AV8" s="11">
        <v>0</v>
      </c>
      <c r="AW8" s="11">
        <v>835509</v>
      </c>
      <c r="AX8" s="11">
        <v>835509</v>
      </c>
      <c r="AZ8" s="11">
        <v>776766</v>
      </c>
      <c r="BA8">
        <v>844503</v>
      </c>
      <c r="BB8" s="122"/>
    </row>
    <row r="9" spans="1:71" hidden="1" x14ac:dyDescent="0.25">
      <c r="A9">
        <v>4</v>
      </c>
      <c r="B9" t="str">
        <f t="shared" si="0"/>
        <v>CS-1131</v>
      </c>
      <c r="C9" s="2" t="s">
        <v>314</v>
      </c>
      <c r="D9" s="2" t="str">
        <f t="shared" si="1"/>
        <v>1</v>
      </c>
      <c r="E9" s="2" t="str">
        <f t="shared" si="2"/>
        <v>11</v>
      </c>
      <c r="F9" s="2" t="str">
        <f t="shared" si="3"/>
        <v>113</v>
      </c>
      <c r="G9" s="1" t="s">
        <v>19</v>
      </c>
      <c r="H9" s="27">
        <v>233768</v>
      </c>
      <c r="I9" s="27"/>
      <c r="J9" s="27">
        <v>232634</v>
      </c>
      <c r="K9" s="27">
        <v>232562</v>
      </c>
      <c r="L9" s="27">
        <v>233768</v>
      </c>
      <c r="M9" s="27"/>
      <c r="N9" s="27">
        <v>232777</v>
      </c>
      <c r="O9" s="27">
        <v>231779</v>
      </c>
      <c r="P9" s="27">
        <v>238172</v>
      </c>
      <c r="Q9" s="27"/>
      <c r="R9" s="27">
        <v>203087</v>
      </c>
      <c r="S9" s="27">
        <v>203525</v>
      </c>
      <c r="T9" s="27">
        <v>243421</v>
      </c>
      <c r="U9" s="27"/>
      <c r="V9" s="27">
        <v>239495</v>
      </c>
      <c r="W9" s="27">
        <v>240483</v>
      </c>
      <c r="X9" s="27">
        <v>246958</v>
      </c>
      <c r="Y9" s="27"/>
      <c r="Z9" s="27">
        <v>233585</v>
      </c>
      <c r="AA9" s="27">
        <v>233627</v>
      </c>
      <c r="AB9" s="27">
        <v>183445</v>
      </c>
      <c r="AC9" s="27"/>
      <c r="AD9" s="27">
        <v>182470.84299999999</v>
      </c>
      <c r="AE9" s="27">
        <v>12434</v>
      </c>
      <c r="AF9" s="27">
        <v>178595</v>
      </c>
      <c r="AG9" s="106">
        <v>8115</v>
      </c>
      <c r="AH9" s="27">
        <v>12201.628000000001</v>
      </c>
      <c r="AI9" s="27">
        <v>12201.628000000001</v>
      </c>
      <c r="AJ9" s="27">
        <v>170290.6</v>
      </c>
      <c r="AK9" s="106">
        <v>8209</v>
      </c>
      <c r="AL9" s="106">
        <v>10098</v>
      </c>
      <c r="AM9" s="105">
        <v>10098</v>
      </c>
      <c r="AN9" s="11">
        <v>8299</v>
      </c>
      <c r="AO9" s="11">
        <v>10062</v>
      </c>
      <c r="AP9" s="105">
        <v>10043</v>
      </c>
      <c r="AQ9" s="11">
        <v>12341</v>
      </c>
      <c r="AR9" s="11">
        <v>0</v>
      </c>
      <c r="AS9" s="11">
        <v>12694</v>
      </c>
      <c r="AT9" s="123">
        <v>12694</v>
      </c>
      <c r="AU9" s="11">
        <v>12694</v>
      </c>
      <c r="AV9" s="11">
        <v>0</v>
      </c>
      <c r="AW9" s="11">
        <v>25893</v>
      </c>
      <c r="AX9" s="11">
        <v>25931</v>
      </c>
      <c r="AZ9" s="11">
        <v>28993</v>
      </c>
      <c r="BA9">
        <v>36618</v>
      </c>
      <c r="BB9" s="122"/>
    </row>
    <row r="10" spans="1:71" hidden="1" x14ac:dyDescent="0.25">
      <c r="A10">
        <v>4</v>
      </c>
      <c r="B10" t="str">
        <f t="shared" si="0"/>
        <v>CS-1132</v>
      </c>
      <c r="C10" s="2" t="s">
        <v>314</v>
      </c>
      <c r="D10" s="2" t="str">
        <f t="shared" si="1"/>
        <v>1</v>
      </c>
      <c r="E10" s="2" t="str">
        <f t="shared" si="2"/>
        <v>11</v>
      </c>
      <c r="F10" s="2" t="str">
        <f t="shared" si="3"/>
        <v>113</v>
      </c>
      <c r="G10" s="1" t="s">
        <v>20</v>
      </c>
      <c r="H10" s="27">
        <v>92465</v>
      </c>
      <c r="I10" s="27"/>
      <c r="J10" s="27">
        <v>89060</v>
      </c>
      <c r="K10" s="27">
        <v>89060</v>
      </c>
      <c r="L10" s="27">
        <v>92465</v>
      </c>
      <c r="M10" s="27"/>
      <c r="N10" s="27">
        <v>91498</v>
      </c>
      <c r="O10" s="27">
        <v>91498</v>
      </c>
      <c r="P10" s="27">
        <v>94902</v>
      </c>
      <c r="Q10" s="27"/>
      <c r="R10" s="27">
        <v>95652</v>
      </c>
      <c r="S10" s="27">
        <v>95652</v>
      </c>
      <c r="T10" s="27">
        <v>97526</v>
      </c>
      <c r="U10" s="27"/>
      <c r="V10" s="27">
        <v>95569</v>
      </c>
      <c r="W10" s="27">
        <v>95569</v>
      </c>
      <c r="X10" s="27">
        <v>99906</v>
      </c>
      <c r="Y10" s="27"/>
      <c r="Z10" s="27">
        <v>94818</v>
      </c>
      <c r="AA10" s="27">
        <v>94818</v>
      </c>
      <c r="AB10" s="27">
        <v>100413</v>
      </c>
      <c r="AC10" s="27"/>
      <c r="AD10" s="27">
        <v>95070</v>
      </c>
      <c r="AE10" s="27">
        <v>96092</v>
      </c>
      <c r="AF10" s="27">
        <v>98322</v>
      </c>
      <c r="AG10" s="106">
        <v>1423</v>
      </c>
      <c r="AH10" s="27">
        <v>1217.4380000000001</v>
      </c>
      <c r="AI10" s="27">
        <v>1217.4380000000001</v>
      </c>
      <c r="AJ10" s="27">
        <v>0</v>
      </c>
      <c r="AK10" s="106">
        <v>1440</v>
      </c>
      <c r="AL10" s="106">
        <v>1616</v>
      </c>
      <c r="AM10" s="105">
        <v>1616</v>
      </c>
      <c r="AN10" s="11">
        <v>1455</v>
      </c>
      <c r="AO10" s="11">
        <v>1604</v>
      </c>
      <c r="AP10" s="105">
        <v>1602</v>
      </c>
      <c r="AQ10" s="11">
        <v>1887</v>
      </c>
      <c r="AR10" s="11">
        <v>0</v>
      </c>
      <c r="AS10" s="11">
        <v>1933</v>
      </c>
      <c r="AT10" s="123">
        <v>1933</v>
      </c>
      <c r="AU10" s="11">
        <v>1933</v>
      </c>
      <c r="AV10" s="11">
        <v>0</v>
      </c>
      <c r="AW10" s="11">
        <v>18335</v>
      </c>
      <c r="AX10" s="11">
        <v>18362</v>
      </c>
      <c r="AZ10" s="11">
        <v>20807</v>
      </c>
      <c r="BA10">
        <v>18318</v>
      </c>
      <c r="BB10" s="122"/>
    </row>
    <row r="11" spans="1:71" hidden="1" x14ac:dyDescent="0.25">
      <c r="A11">
        <v>4</v>
      </c>
      <c r="B11" t="str">
        <f t="shared" si="0"/>
        <v>CS-1133</v>
      </c>
      <c r="C11" s="2" t="s">
        <v>314</v>
      </c>
      <c r="D11" s="2" t="str">
        <f t="shared" si="1"/>
        <v>1</v>
      </c>
      <c r="E11" s="2" t="str">
        <f t="shared" si="2"/>
        <v>11</v>
      </c>
      <c r="F11" s="2" t="str">
        <f t="shared" si="3"/>
        <v>113</v>
      </c>
      <c r="G11" s="1" t="s">
        <v>21</v>
      </c>
      <c r="H11" s="27">
        <v>3487517</v>
      </c>
      <c r="I11" s="27"/>
      <c r="J11" s="27">
        <v>3460842</v>
      </c>
      <c r="K11" s="27">
        <v>3460842</v>
      </c>
      <c r="L11" s="27">
        <v>3487517</v>
      </c>
      <c r="M11" s="27"/>
      <c r="N11" s="27">
        <v>3643972</v>
      </c>
      <c r="O11" s="27">
        <v>3643957</v>
      </c>
      <c r="P11" s="27">
        <v>3833251</v>
      </c>
      <c r="Q11" s="27"/>
      <c r="R11" s="27">
        <v>3814376</v>
      </c>
      <c r="S11" s="27">
        <v>3814376</v>
      </c>
      <c r="T11" s="27">
        <v>4003298</v>
      </c>
      <c r="U11" s="27"/>
      <c r="V11" s="27">
        <v>4016792</v>
      </c>
      <c r="W11" s="27">
        <v>4016793</v>
      </c>
      <c r="X11" s="27">
        <v>4168162</v>
      </c>
      <c r="Y11" s="27"/>
      <c r="Z11" s="27">
        <v>4142418</v>
      </c>
      <c r="AA11" s="27">
        <v>4142418</v>
      </c>
      <c r="AB11" s="27">
        <v>4286030</v>
      </c>
      <c r="AC11" s="27"/>
      <c r="AD11" s="27">
        <v>4303613</v>
      </c>
      <c r="AE11" s="27">
        <v>4303613</v>
      </c>
      <c r="AF11" s="27">
        <v>4411457</v>
      </c>
      <c r="AG11" s="106">
        <v>0</v>
      </c>
      <c r="AH11" s="27">
        <v>186</v>
      </c>
      <c r="AI11" s="27">
        <v>186</v>
      </c>
      <c r="AJ11" s="27">
        <v>150</v>
      </c>
      <c r="AK11" s="106">
        <v>0</v>
      </c>
      <c r="AL11" s="106">
        <v>245</v>
      </c>
      <c r="AM11" s="105">
        <v>245</v>
      </c>
      <c r="AN11" s="11">
        <v>0</v>
      </c>
      <c r="AO11" s="11">
        <v>254</v>
      </c>
      <c r="AP11" s="105">
        <v>380</v>
      </c>
      <c r="AQ11" s="11">
        <v>438</v>
      </c>
      <c r="AR11" s="11">
        <v>0</v>
      </c>
      <c r="AS11" s="11">
        <v>462</v>
      </c>
      <c r="AT11" s="123">
        <v>462</v>
      </c>
      <c r="AU11" s="11">
        <v>462</v>
      </c>
      <c r="AV11" s="11">
        <v>0</v>
      </c>
      <c r="AW11" s="11">
        <v>325</v>
      </c>
      <c r="AX11" s="11">
        <v>325</v>
      </c>
      <c r="AZ11" s="11">
        <v>264</v>
      </c>
      <c r="BA11">
        <v>276</v>
      </c>
      <c r="BB11" s="122"/>
    </row>
    <row r="12" spans="1:71" hidden="1" x14ac:dyDescent="0.25">
      <c r="A12">
        <v>4</v>
      </c>
      <c r="B12" t="str">
        <f t="shared" si="0"/>
        <v>CS-1140</v>
      </c>
      <c r="C12" s="2" t="s">
        <v>314</v>
      </c>
      <c r="D12" s="2" t="str">
        <f t="shared" si="1"/>
        <v>1</v>
      </c>
      <c r="E12" s="2" t="str">
        <f t="shared" si="2"/>
        <v>11</v>
      </c>
      <c r="F12" s="2" t="str">
        <f t="shared" si="3"/>
        <v>114</v>
      </c>
      <c r="G12" s="1" t="s">
        <v>22</v>
      </c>
      <c r="H12" s="27">
        <v>19176</v>
      </c>
      <c r="I12" s="27"/>
      <c r="J12" s="27">
        <v>18913</v>
      </c>
      <c r="K12" s="27">
        <v>18915</v>
      </c>
      <c r="L12" s="27">
        <v>19176</v>
      </c>
      <c r="M12" s="27"/>
      <c r="N12" s="27">
        <v>18124</v>
      </c>
      <c r="O12" s="27">
        <v>18047</v>
      </c>
      <c r="P12" s="27">
        <v>20124</v>
      </c>
      <c r="Q12" s="27"/>
      <c r="R12" s="27">
        <v>37719</v>
      </c>
      <c r="S12" s="27">
        <v>37719</v>
      </c>
      <c r="T12" s="27">
        <v>20114</v>
      </c>
      <c r="U12" s="27"/>
      <c r="V12" s="27">
        <v>18530</v>
      </c>
      <c r="W12" s="27">
        <v>10739</v>
      </c>
      <c r="X12" s="27">
        <v>25729</v>
      </c>
      <c r="Y12" s="27"/>
      <c r="Z12" s="27">
        <v>24277</v>
      </c>
      <c r="AA12" s="27">
        <v>24277</v>
      </c>
      <c r="AB12" s="27">
        <v>25093</v>
      </c>
      <c r="AC12" s="27"/>
      <c r="AD12" s="27">
        <v>22525</v>
      </c>
      <c r="AE12" s="27">
        <v>38186</v>
      </c>
      <c r="AF12" s="27">
        <v>24826</v>
      </c>
      <c r="AG12" s="106">
        <v>35966</v>
      </c>
      <c r="AH12" s="27">
        <v>39623.388000000006</v>
      </c>
      <c r="AI12" s="27">
        <v>39623.388000000006</v>
      </c>
      <c r="AJ12" s="27">
        <v>26056.799999999999</v>
      </c>
      <c r="AK12" s="106">
        <v>36386</v>
      </c>
      <c r="AL12" s="106">
        <v>49620</v>
      </c>
      <c r="AM12" s="105">
        <v>49620</v>
      </c>
      <c r="AN12" s="11">
        <v>36778</v>
      </c>
      <c r="AO12" s="11">
        <v>49643</v>
      </c>
      <c r="AP12" s="105">
        <v>49529</v>
      </c>
      <c r="AQ12" s="11">
        <v>63383</v>
      </c>
      <c r="AR12" s="11">
        <v>0</v>
      </c>
      <c r="AS12" s="11">
        <v>65440</v>
      </c>
      <c r="AT12" s="123">
        <v>65440</v>
      </c>
      <c r="AU12" s="11">
        <v>65440</v>
      </c>
      <c r="AV12" s="11">
        <v>0</v>
      </c>
      <c r="AW12" s="11">
        <v>44394</v>
      </c>
      <c r="AX12" s="11">
        <v>44395</v>
      </c>
      <c r="AZ12" s="11">
        <v>40457</v>
      </c>
      <c r="BA12">
        <v>49828</v>
      </c>
      <c r="BB12" s="122"/>
    </row>
    <row r="13" spans="1:71" hidden="1" x14ac:dyDescent="0.25">
      <c r="A13">
        <v>4</v>
      </c>
      <c r="B13" t="str">
        <f t="shared" si="0"/>
        <v>CS-1211</v>
      </c>
      <c r="C13" s="2" t="s">
        <v>314</v>
      </c>
      <c r="D13" s="2" t="str">
        <f t="shared" si="1"/>
        <v>1</v>
      </c>
      <c r="E13" s="2" t="str">
        <f t="shared" si="2"/>
        <v>12</v>
      </c>
      <c r="F13" s="2" t="str">
        <f t="shared" si="3"/>
        <v>121</v>
      </c>
      <c r="G13" s="1" t="s">
        <v>24</v>
      </c>
      <c r="H13" s="27">
        <v>2335801</v>
      </c>
      <c r="I13" s="27"/>
      <c r="J13" s="27">
        <v>2254242</v>
      </c>
      <c r="K13" s="27">
        <v>2253548</v>
      </c>
      <c r="L13" s="27">
        <v>2335801</v>
      </c>
      <c r="M13" s="27"/>
      <c r="N13" s="27">
        <v>2312787</v>
      </c>
      <c r="O13" s="27">
        <v>2320141</v>
      </c>
      <c r="P13" s="27">
        <v>2440395</v>
      </c>
      <c r="Q13" s="27"/>
      <c r="R13" s="27">
        <v>2197982</v>
      </c>
      <c r="S13" s="27">
        <v>2186174</v>
      </c>
      <c r="T13" s="27">
        <v>2415632</v>
      </c>
      <c r="U13" s="27"/>
      <c r="V13" s="27">
        <v>2108924</v>
      </c>
      <c r="W13" s="27">
        <v>2114362</v>
      </c>
      <c r="X13" s="27">
        <v>2357220</v>
      </c>
      <c r="Y13" s="27"/>
      <c r="Z13" s="27">
        <v>2097335</v>
      </c>
      <c r="AA13" s="27">
        <v>2093125</v>
      </c>
      <c r="AB13" s="27">
        <v>2065410</v>
      </c>
      <c r="AC13" s="27"/>
      <c r="AD13" s="27">
        <v>2240957.9869999997</v>
      </c>
      <c r="AE13" s="27">
        <v>2241289</v>
      </c>
      <c r="AF13" s="27">
        <v>2189463</v>
      </c>
      <c r="AG13" s="106">
        <v>2407986</v>
      </c>
      <c r="AH13" s="27">
        <v>2200658</v>
      </c>
      <c r="AI13" s="27">
        <v>2144821</v>
      </c>
      <c r="AJ13" s="27">
        <v>2248372</v>
      </c>
      <c r="AK13" s="106">
        <v>2192665</v>
      </c>
      <c r="AL13" s="106">
        <v>2186388</v>
      </c>
      <c r="AM13" s="105">
        <v>2147637</v>
      </c>
      <c r="AN13" s="11">
        <v>2396371</v>
      </c>
      <c r="AO13" s="11">
        <v>2308249</v>
      </c>
      <c r="AP13" s="105">
        <v>2251555</v>
      </c>
      <c r="AQ13" s="11">
        <v>3045117</v>
      </c>
      <c r="AR13" s="11">
        <v>0</v>
      </c>
      <c r="AS13" s="11">
        <v>3296460</v>
      </c>
      <c r="AT13" s="123">
        <v>3257991</v>
      </c>
      <c r="AU13" s="11">
        <v>3263433</v>
      </c>
      <c r="AV13" s="11">
        <v>0</v>
      </c>
      <c r="AW13" s="11">
        <v>3474624</v>
      </c>
      <c r="AX13" s="11">
        <v>3459377</v>
      </c>
      <c r="AZ13" s="11">
        <v>3917049</v>
      </c>
      <c r="BA13">
        <v>3766370</v>
      </c>
      <c r="BB13" s="122"/>
    </row>
    <row r="14" spans="1:71" hidden="1" x14ac:dyDescent="0.25">
      <c r="A14">
        <v>4</v>
      </c>
      <c r="B14" t="str">
        <f t="shared" si="0"/>
        <v>CS-1212</v>
      </c>
      <c r="C14" s="2" t="s">
        <v>314</v>
      </c>
      <c r="D14" s="2" t="str">
        <f t="shared" si="1"/>
        <v>1</v>
      </c>
      <c r="E14" s="2" t="str">
        <f t="shared" si="2"/>
        <v>12</v>
      </c>
      <c r="F14" s="2" t="str">
        <f t="shared" si="3"/>
        <v>121</v>
      </c>
      <c r="G14" s="1" t="s">
        <v>25</v>
      </c>
      <c r="H14" s="27">
        <v>467770</v>
      </c>
      <c r="I14" s="27"/>
      <c r="J14" s="27">
        <v>469146</v>
      </c>
      <c r="K14" s="27">
        <v>469146</v>
      </c>
      <c r="L14" s="27">
        <v>467770</v>
      </c>
      <c r="M14" s="27"/>
      <c r="N14" s="27">
        <v>489916</v>
      </c>
      <c r="O14" s="27">
        <v>489668</v>
      </c>
      <c r="P14" s="27">
        <v>534332</v>
      </c>
      <c r="Q14" s="27"/>
      <c r="R14" s="27">
        <v>535876</v>
      </c>
      <c r="S14" s="27">
        <v>536044</v>
      </c>
      <c r="T14" s="27">
        <v>566502</v>
      </c>
      <c r="U14" s="27"/>
      <c r="V14" s="27">
        <v>562132</v>
      </c>
      <c r="W14" s="27">
        <v>561106</v>
      </c>
      <c r="X14" s="27">
        <v>570643</v>
      </c>
      <c r="Y14" s="27"/>
      <c r="Z14" s="27">
        <v>561912</v>
      </c>
      <c r="AA14" s="27">
        <v>561890</v>
      </c>
      <c r="AB14" s="27">
        <v>536236</v>
      </c>
      <c r="AC14" s="27"/>
      <c r="AD14" s="27">
        <v>613270.78200000001</v>
      </c>
      <c r="AE14" s="27">
        <v>613270</v>
      </c>
      <c r="AF14" s="27">
        <v>620951</v>
      </c>
      <c r="AG14" s="106">
        <v>526320</v>
      </c>
      <c r="AH14" s="27">
        <v>619109</v>
      </c>
      <c r="AI14" s="27">
        <v>619109</v>
      </c>
      <c r="AJ14" s="27">
        <v>579193</v>
      </c>
      <c r="AK14" s="106">
        <v>578233</v>
      </c>
      <c r="AL14" s="106">
        <v>573603</v>
      </c>
      <c r="AM14" s="105">
        <v>573603</v>
      </c>
      <c r="AN14" s="11">
        <v>592646</v>
      </c>
      <c r="AO14" s="11">
        <v>585725</v>
      </c>
      <c r="AP14" s="105">
        <v>580952</v>
      </c>
      <c r="AQ14" s="11">
        <v>613085</v>
      </c>
      <c r="AR14" s="11">
        <v>0</v>
      </c>
      <c r="AS14" s="11">
        <v>615723</v>
      </c>
      <c r="AT14" s="123">
        <v>605129</v>
      </c>
      <c r="AU14" s="11">
        <v>605407</v>
      </c>
      <c r="AV14" s="11">
        <v>0</v>
      </c>
      <c r="AW14" s="11">
        <v>625187</v>
      </c>
      <c r="AX14" s="11">
        <v>617532</v>
      </c>
      <c r="AZ14" s="11">
        <v>594994</v>
      </c>
      <c r="BA14">
        <v>576556</v>
      </c>
      <c r="BB14" s="122"/>
    </row>
    <row r="15" spans="1:71" hidden="1" x14ac:dyDescent="0.25">
      <c r="A15">
        <v>4</v>
      </c>
      <c r="B15" t="str">
        <f t="shared" si="0"/>
        <v>CS-1221</v>
      </c>
      <c r="C15" s="2" t="s">
        <v>314</v>
      </c>
      <c r="D15" s="2" t="str">
        <f t="shared" si="1"/>
        <v>1</v>
      </c>
      <c r="E15" s="2" t="str">
        <f t="shared" si="2"/>
        <v>12</v>
      </c>
      <c r="F15" s="2" t="str">
        <f t="shared" si="3"/>
        <v>122</v>
      </c>
      <c r="G15" s="1" t="s">
        <v>26</v>
      </c>
      <c r="H15" s="27">
        <v>51602</v>
      </c>
      <c r="I15" s="27"/>
      <c r="J15" s="27">
        <v>43635</v>
      </c>
      <c r="K15" s="27">
        <v>43635</v>
      </c>
      <c r="L15" s="27">
        <v>51602</v>
      </c>
      <c r="M15" s="27"/>
      <c r="N15" s="27">
        <v>44127</v>
      </c>
      <c r="O15" s="27">
        <v>45580</v>
      </c>
      <c r="P15" s="27">
        <v>69087</v>
      </c>
      <c r="Q15" s="27"/>
      <c r="R15" s="27">
        <v>80640</v>
      </c>
      <c r="S15" s="27">
        <v>80552</v>
      </c>
      <c r="T15" s="27">
        <v>69150</v>
      </c>
      <c r="U15" s="27"/>
      <c r="V15" s="27">
        <v>71538</v>
      </c>
      <c r="W15" s="27">
        <v>71538</v>
      </c>
      <c r="X15" s="27">
        <v>70490</v>
      </c>
      <c r="Y15" s="27"/>
      <c r="Z15" s="27">
        <v>74098</v>
      </c>
      <c r="AA15" s="27">
        <v>72785</v>
      </c>
      <c r="AB15" s="27">
        <v>58967</v>
      </c>
      <c r="AC15" s="27"/>
      <c r="AD15" s="27">
        <v>95806</v>
      </c>
      <c r="AE15" s="27">
        <v>95806</v>
      </c>
      <c r="AF15" s="27">
        <v>75941</v>
      </c>
      <c r="AG15" s="106">
        <v>56025</v>
      </c>
      <c r="AH15" s="27">
        <v>142511</v>
      </c>
      <c r="AI15" s="27">
        <v>182195</v>
      </c>
      <c r="AJ15" s="27">
        <v>118597</v>
      </c>
      <c r="AK15" s="106">
        <v>218805</v>
      </c>
      <c r="AL15" s="106">
        <v>210238</v>
      </c>
      <c r="AM15" s="105">
        <v>210238</v>
      </c>
      <c r="AN15" s="11">
        <v>263894</v>
      </c>
      <c r="AO15" s="11">
        <v>241333</v>
      </c>
      <c r="AP15" s="105">
        <v>253180</v>
      </c>
      <c r="AQ15" s="11">
        <v>253180</v>
      </c>
      <c r="AR15" s="11">
        <v>0</v>
      </c>
      <c r="AS15" s="11">
        <v>261523</v>
      </c>
      <c r="AT15" s="123">
        <v>259655</v>
      </c>
      <c r="AU15" s="11">
        <v>259655</v>
      </c>
      <c r="AV15" s="11">
        <v>0</v>
      </c>
      <c r="AW15" s="11">
        <v>251110</v>
      </c>
      <c r="AX15" s="11">
        <v>239169</v>
      </c>
      <c r="AZ15" s="11">
        <v>251056</v>
      </c>
      <c r="BA15">
        <v>246036</v>
      </c>
      <c r="BB15" s="122"/>
    </row>
    <row r="16" spans="1:71" hidden="1" x14ac:dyDescent="0.25">
      <c r="A16">
        <v>4</v>
      </c>
      <c r="B16" t="str">
        <f t="shared" si="0"/>
        <v>CS-1222</v>
      </c>
      <c r="C16" s="2" t="s">
        <v>314</v>
      </c>
      <c r="D16" s="2" t="str">
        <f t="shared" si="1"/>
        <v>1</v>
      </c>
      <c r="E16" s="2" t="str">
        <f t="shared" si="2"/>
        <v>12</v>
      </c>
      <c r="F16" s="2" t="str">
        <f t="shared" si="3"/>
        <v>122</v>
      </c>
      <c r="G16" s="1" t="s">
        <v>27</v>
      </c>
      <c r="H16" s="27">
        <v>207</v>
      </c>
      <c r="I16" s="27"/>
      <c r="J16" s="27">
        <v>977</v>
      </c>
      <c r="K16" s="27">
        <v>977</v>
      </c>
      <c r="L16" s="27">
        <v>207</v>
      </c>
      <c r="M16" s="27"/>
      <c r="N16" s="27">
        <v>872</v>
      </c>
      <c r="O16" s="27">
        <v>872</v>
      </c>
      <c r="P16" s="27">
        <v>1091</v>
      </c>
      <c r="Q16" s="27"/>
      <c r="R16" s="27">
        <v>883</v>
      </c>
      <c r="S16" s="27">
        <v>883</v>
      </c>
      <c r="T16" s="27">
        <v>1093</v>
      </c>
      <c r="U16" s="27"/>
      <c r="V16" s="27">
        <v>851</v>
      </c>
      <c r="W16" s="27">
        <v>851</v>
      </c>
      <c r="X16" s="27">
        <v>1055</v>
      </c>
      <c r="Y16" s="27"/>
      <c r="Z16" s="27">
        <v>926</v>
      </c>
      <c r="AA16" s="27">
        <v>926</v>
      </c>
      <c r="AB16" s="27">
        <v>888</v>
      </c>
      <c r="AC16" s="27"/>
      <c r="AD16" s="27">
        <v>3413</v>
      </c>
      <c r="AE16" s="27">
        <v>3413</v>
      </c>
      <c r="AF16" s="27">
        <v>2210</v>
      </c>
      <c r="AG16" s="106">
        <v>378</v>
      </c>
      <c r="AH16" s="27">
        <v>8332</v>
      </c>
      <c r="AI16" s="27">
        <v>8332</v>
      </c>
      <c r="AJ16" s="27">
        <v>6908</v>
      </c>
      <c r="AK16" s="106">
        <v>4974</v>
      </c>
      <c r="AL16" s="106">
        <v>5053</v>
      </c>
      <c r="AM16" s="105">
        <v>5053</v>
      </c>
      <c r="AN16" s="11">
        <v>7627</v>
      </c>
      <c r="AO16" s="11">
        <v>7291.6</v>
      </c>
      <c r="AP16" s="105">
        <v>7056</v>
      </c>
      <c r="AQ16" s="11">
        <v>7056</v>
      </c>
      <c r="AR16" s="11">
        <v>0</v>
      </c>
      <c r="AS16" s="11">
        <v>6736</v>
      </c>
      <c r="AT16" s="123">
        <v>5735</v>
      </c>
      <c r="AU16" s="11">
        <v>5735</v>
      </c>
      <c r="AV16" s="11">
        <v>0</v>
      </c>
      <c r="AW16" s="11">
        <v>7017</v>
      </c>
      <c r="AX16" s="11">
        <v>6424</v>
      </c>
      <c r="AZ16" s="11">
        <v>19510</v>
      </c>
      <c r="BA16">
        <v>18038</v>
      </c>
      <c r="BB16" s="122"/>
    </row>
    <row r="17" spans="1:54" hidden="1" x14ac:dyDescent="0.25">
      <c r="A17">
        <v>4</v>
      </c>
      <c r="B17" t="str">
        <f t="shared" si="0"/>
        <v>CS-1250</v>
      </c>
      <c r="C17" s="2" t="s">
        <v>314</v>
      </c>
      <c r="D17" s="2" t="str">
        <f t="shared" si="1"/>
        <v>1</v>
      </c>
      <c r="E17" s="2" t="str">
        <f t="shared" si="2"/>
        <v>12</v>
      </c>
      <c r="F17" s="2" t="str">
        <f t="shared" si="3"/>
        <v>125</v>
      </c>
      <c r="G17" s="1" t="s">
        <v>28</v>
      </c>
      <c r="H17" s="27">
        <v>6312</v>
      </c>
      <c r="I17" s="27"/>
      <c r="J17" s="27">
        <v>4422</v>
      </c>
      <c r="K17" s="27">
        <v>4422</v>
      </c>
      <c r="L17" s="27">
        <v>6312</v>
      </c>
      <c r="M17" s="27"/>
      <c r="N17" s="27">
        <v>6417</v>
      </c>
      <c r="O17" s="27">
        <v>6466</v>
      </c>
      <c r="P17" s="27">
        <v>6234</v>
      </c>
      <c r="Q17" s="27"/>
      <c r="R17" s="27">
        <v>5919</v>
      </c>
      <c r="S17" s="27">
        <v>7725</v>
      </c>
      <c r="T17" s="27">
        <v>6160</v>
      </c>
      <c r="U17" s="27"/>
      <c r="V17" s="27">
        <v>9825</v>
      </c>
      <c r="W17" s="27">
        <v>9829</v>
      </c>
      <c r="X17" s="27">
        <v>6893</v>
      </c>
      <c r="Y17" s="27"/>
      <c r="Z17" s="27">
        <v>6302</v>
      </c>
      <c r="AA17" s="27">
        <v>6302</v>
      </c>
      <c r="AB17" s="27">
        <v>3826</v>
      </c>
      <c r="AC17" s="27"/>
      <c r="AD17" s="27">
        <v>7637.6589999999997</v>
      </c>
      <c r="AE17" s="27">
        <v>7638</v>
      </c>
      <c r="AF17" s="27">
        <v>7192</v>
      </c>
      <c r="AG17" s="106">
        <v>835</v>
      </c>
      <c r="AH17" s="27">
        <v>8229</v>
      </c>
      <c r="AI17" s="27">
        <v>31229</v>
      </c>
      <c r="AJ17" s="27">
        <v>7206</v>
      </c>
      <c r="AK17" s="106">
        <v>61563</v>
      </c>
      <c r="AL17" s="106">
        <v>63266</v>
      </c>
      <c r="AM17" s="105">
        <v>63231</v>
      </c>
      <c r="AN17" s="11">
        <v>62399</v>
      </c>
      <c r="AO17" s="11">
        <v>61199.8</v>
      </c>
      <c r="AP17" s="105">
        <v>61228</v>
      </c>
      <c r="AQ17" s="11">
        <v>65082</v>
      </c>
      <c r="AR17" s="11">
        <v>0</v>
      </c>
      <c r="AS17" s="11">
        <v>60619</v>
      </c>
      <c r="AT17" s="123">
        <v>62652</v>
      </c>
      <c r="AU17" s="11">
        <v>62664</v>
      </c>
      <c r="AV17" s="11">
        <v>0</v>
      </c>
      <c r="AW17" s="11">
        <v>56583</v>
      </c>
      <c r="AX17" s="11">
        <v>57018</v>
      </c>
      <c r="AZ17" s="11">
        <v>67682</v>
      </c>
      <c r="BA17">
        <v>80298</v>
      </c>
      <c r="BB17" s="122"/>
    </row>
    <row r="18" spans="1:54" hidden="1" x14ac:dyDescent="0.25">
      <c r="A18">
        <v>4</v>
      </c>
      <c r="B18" t="str">
        <f t="shared" si="0"/>
        <v>CS-1300</v>
      </c>
      <c r="C18" s="2" t="s">
        <v>314</v>
      </c>
      <c r="D18" s="2" t="str">
        <f t="shared" si="1"/>
        <v>1</v>
      </c>
      <c r="E18" s="2" t="str">
        <f t="shared" si="2"/>
        <v>13</v>
      </c>
      <c r="F18" s="2" t="str">
        <f t="shared" si="3"/>
        <v>130</v>
      </c>
      <c r="G18" s="1" t="s">
        <v>934</v>
      </c>
      <c r="H18" s="27">
        <v>189111</v>
      </c>
      <c r="I18" s="27"/>
      <c r="J18" s="27">
        <v>187925</v>
      </c>
      <c r="K18" s="27">
        <v>187925</v>
      </c>
      <c r="L18" s="27">
        <v>189111</v>
      </c>
      <c r="M18" s="27"/>
      <c r="N18" s="27">
        <v>158201</v>
      </c>
      <c r="O18" s="27">
        <v>158201</v>
      </c>
      <c r="P18" s="27">
        <v>102094</v>
      </c>
      <c r="Q18" s="27"/>
      <c r="R18" s="27">
        <v>50786</v>
      </c>
      <c r="S18" s="27">
        <v>50786</v>
      </c>
      <c r="T18" s="27">
        <v>41757</v>
      </c>
      <c r="U18" s="27"/>
      <c r="V18" s="27">
        <v>31523</v>
      </c>
      <c r="W18" s="27">
        <v>31523</v>
      </c>
      <c r="X18" s="27">
        <v>91133</v>
      </c>
      <c r="Y18" s="27"/>
      <c r="Z18" s="27">
        <v>60106</v>
      </c>
      <c r="AA18" s="27">
        <v>60106</v>
      </c>
      <c r="AB18" s="27">
        <v>0</v>
      </c>
      <c r="AC18" s="27"/>
      <c r="AD18" s="27">
        <v>0</v>
      </c>
      <c r="AE18" s="27">
        <v>0</v>
      </c>
      <c r="AF18" s="27">
        <v>0</v>
      </c>
      <c r="AG18" s="106">
        <v>0</v>
      </c>
      <c r="AH18" s="27">
        <v>0</v>
      </c>
      <c r="AI18" s="27">
        <v>0</v>
      </c>
      <c r="AJ18" s="27">
        <v>0</v>
      </c>
      <c r="AK18" s="106">
        <v>0</v>
      </c>
      <c r="AL18" s="106">
        <v>0</v>
      </c>
      <c r="AM18" s="105">
        <v>0</v>
      </c>
      <c r="AN18" s="11">
        <v>0</v>
      </c>
      <c r="AO18" s="11">
        <v>0</v>
      </c>
      <c r="AP18" s="105">
        <v>0</v>
      </c>
      <c r="AQ18" s="11">
        <v>0</v>
      </c>
      <c r="AR18" s="11">
        <v>0</v>
      </c>
      <c r="AS18" s="11">
        <v>0</v>
      </c>
      <c r="AT18" s="123">
        <v>0</v>
      </c>
      <c r="AU18" s="11"/>
      <c r="AV18" s="11">
        <v>0</v>
      </c>
      <c r="AW18" s="11">
        <v>0</v>
      </c>
      <c r="AX18" s="11"/>
      <c r="AZ18" s="11"/>
      <c r="BB18" s="122"/>
    </row>
    <row r="19" spans="1:54" hidden="1" x14ac:dyDescent="0.25">
      <c r="A19">
        <v>4</v>
      </c>
      <c r="B19" t="str">
        <f t="shared" si="0"/>
        <v>CS-1410</v>
      </c>
      <c r="C19" s="2" t="s">
        <v>314</v>
      </c>
      <c r="D19" s="2" t="str">
        <f t="shared" si="1"/>
        <v>1</v>
      </c>
      <c r="E19" s="2" t="str">
        <f t="shared" si="2"/>
        <v>14</v>
      </c>
      <c r="F19" s="2" t="str">
        <f t="shared" si="3"/>
        <v>141</v>
      </c>
      <c r="G19" s="1" t="s">
        <v>30</v>
      </c>
      <c r="H19" s="27">
        <v>2065</v>
      </c>
      <c r="I19" s="27"/>
      <c r="J19" s="27">
        <v>13</v>
      </c>
      <c r="K19" s="27">
        <v>13</v>
      </c>
      <c r="L19" s="27">
        <v>2065</v>
      </c>
      <c r="M19" s="27"/>
      <c r="N19" s="27">
        <v>3</v>
      </c>
      <c r="O19" s="27">
        <v>3</v>
      </c>
      <c r="P19" s="27">
        <v>426</v>
      </c>
      <c r="Q19" s="27"/>
      <c r="R19" s="27">
        <v>0</v>
      </c>
      <c r="S19" s="27">
        <v>0</v>
      </c>
      <c r="T19" s="27">
        <v>0</v>
      </c>
      <c r="U19" s="27"/>
      <c r="V19" s="27">
        <v>0</v>
      </c>
      <c r="W19" s="27">
        <v>0</v>
      </c>
      <c r="X19" s="27">
        <v>300</v>
      </c>
      <c r="Y19" s="27"/>
      <c r="Z19" s="27">
        <v>0</v>
      </c>
      <c r="AA19" s="27">
        <v>0</v>
      </c>
      <c r="AB19" s="27">
        <v>0</v>
      </c>
      <c r="AC19" s="27"/>
      <c r="AD19" s="27">
        <v>0</v>
      </c>
      <c r="AE19" s="27">
        <v>0</v>
      </c>
      <c r="AF19" s="27">
        <v>65</v>
      </c>
      <c r="AG19" s="106">
        <v>-52</v>
      </c>
      <c r="AH19" s="27">
        <v>0</v>
      </c>
      <c r="AI19" s="27">
        <v>0</v>
      </c>
      <c r="AJ19" s="27">
        <v>0</v>
      </c>
      <c r="AK19" s="106">
        <v>0</v>
      </c>
      <c r="AL19" s="106">
        <v>0</v>
      </c>
      <c r="AM19" s="105">
        <v>0</v>
      </c>
      <c r="AN19" s="11">
        <v>362</v>
      </c>
      <c r="AO19" s="11">
        <v>0</v>
      </c>
      <c r="AP19" s="105">
        <v>0</v>
      </c>
      <c r="AQ19" s="11">
        <v>0</v>
      </c>
      <c r="AR19" s="11">
        <v>0</v>
      </c>
      <c r="AS19" s="11">
        <v>0</v>
      </c>
      <c r="AT19" s="123">
        <v>0</v>
      </c>
      <c r="AU19" s="11">
        <v>0</v>
      </c>
      <c r="AV19" s="11">
        <v>0</v>
      </c>
      <c r="AW19" s="11">
        <v>0</v>
      </c>
      <c r="AX19" s="11">
        <v>0</v>
      </c>
      <c r="AZ19" s="11">
        <v>1461</v>
      </c>
      <c r="BA19">
        <v>0</v>
      </c>
      <c r="BB19" s="122"/>
    </row>
    <row r="20" spans="1:54" hidden="1" x14ac:dyDescent="0.25">
      <c r="A20">
        <v>4</v>
      </c>
      <c r="B20" t="str">
        <f t="shared" si="0"/>
        <v>CS-1420</v>
      </c>
      <c r="C20" s="2" t="s">
        <v>314</v>
      </c>
      <c r="D20" s="2" t="str">
        <f t="shared" si="1"/>
        <v>1</v>
      </c>
      <c r="E20" s="2" t="str">
        <f t="shared" si="2"/>
        <v>14</v>
      </c>
      <c r="F20" s="2" t="str">
        <f t="shared" si="3"/>
        <v>142</v>
      </c>
      <c r="G20" s="1" t="s">
        <v>31</v>
      </c>
      <c r="H20" s="27">
        <v>0</v>
      </c>
      <c r="I20" s="27"/>
      <c r="J20" s="27">
        <v>0</v>
      </c>
      <c r="K20" s="27">
        <v>0</v>
      </c>
      <c r="L20" s="27">
        <v>0</v>
      </c>
      <c r="M20" s="27"/>
      <c r="N20" s="27">
        <v>0</v>
      </c>
      <c r="O20" s="27">
        <v>0</v>
      </c>
      <c r="P20" s="27">
        <v>0</v>
      </c>
      <c r="Q20" s="27"/>
      <c r="R20" s="27">
        <v>0</v>
      </c>
      <c r="S20" s="27">
        <v>0</v>
      </c>
      <c r="T20" s="27">
        <v>0</v>
      </c>
      <c r="U20" s="27"/>
      <c r="V20" s="27">
        <v>0</v>
      </c>
      <c r="W20" s="27">
        <v>0</v>
      </c>
      <c r="X20" s="27">
        <v>0</v>
      </c>
      <c r="Y20" s="27"/>
      <c r="Z20" s="27">
        <v>0</v>
      </c>
      <c r="AA20" s="27">
        <v>0</v>
      </c>
      <c r="AB20" s="27">
        <v>0</v>
      </c>
      <c r="AC20" s="27"/>
      <c r="AD20" s="27">
        <v>0</v>
      </c>
      <c r="AE20" s="27">
        <v>0</v>
      </c>
      <c r="AF20" s="27">
        <v>0</v>
      </c>
      <c r="AG20" s="106">
        <v>0</v>
      </c>
      <c r="AH20" s="27">
        <v>0</v>
      </c>
      <c r="AI20" s="27">
        <v>0</v>
      </c>
      <c r="AJ20" s="27">
        <v>0</v>
      </c>
      <c r="AK20" s="106">
        <v>0</v>
      </c>
      <c r="AL20" s="106">
        <v>0</v>
      </c>
      <c r="AM20" s="105">
        <v>0</v>
      </c>
      <c r="AN20" s="11">
        <v>0</v>
      </c>
      <c r="AO20" s="11">
        <v>0</v>
      </c>
      <c r="AP20" s="105">
        <v>0</v>
      </c>
      <c r="AQ20" s="11">
        <v>0</v>
      </c>
      <c r="AR20" s="11">
        <v>0</v>
      </c>
      <c r="AS20" s="11">
        <v>0</v>
      </c>
      <c r="AT20" s="123">
        <v>0</v>
      </c>
      <c r="AU20" s="11">
        <v>0</v>
      </c>
      <c r="AV20" s="11">
        <v>0</v>
      </c>
      <c r="AW20" s="11">
        <v>0</v>
      </c>
      <c r="AX20" s="11">
        <v>0</v>
      </c>
      <c r="AZ20" s="11">
        <v>0</v>
      </c>
      <c r="BA20">
        <v>0</v>
      </c>
      <c r="BB20" s="122"/>
    </row>
    <row r="21" spans="1:54" hidden="1" x14ac:dyDescent="0.25">
      <c r="A21">
        <v>4</v>
      </c>
      <c r="B21" t="str">
        <f t="shared" si="0"/>
        <v>CS-2110</v>
      </c>
      <c r="C21" s="2" t="s">
        <v>314</v>
      </c>
      <c r="D21" s="2" t="str">
        <f t="shared" si="1"/>
        <v>2</v>
      </c>
      <c r="E21" s="2" t="str">
        <f t="shared" si="2"/>
        <v>21</v>
      </c>
      <c r="F21" s="2" t="str">
        <f t="shared" si="3"/>
        <v>211</v>
      </c>
      <c r="G21" s="1" t="s">
        <v>34</v>
      </c>
      <c r="H21" s="27">
        <v>11580058</v>
      </c>
      <c r="I21" s="27"/>
      <c r="J21" s="27">
        <v>11049478</v>
      </c>
      <c r="K21" s="27">
        <v>11049478</v>
      </c>
      <c r="L21" s="27">
        <v>11580058</v>
      </c>
      <c r="M21" s="27"/>
      <c r="N21" s="27">
        <v>11377825</v>
      </c>
      <c r="O21" s="27">
        <v>11378334</v>
      </c>
      <c r="P21" s="27">
        <v>12625428</v>
      </c>
      <c r="Q21" s="27"/>
      <c r="R21" s="27">
        <v>12132739</v>
      </c>
      <c r="S21" s="27">
        <v>12132693</v>
      </c>
      <c r="T21" s="27">
        <v>11723188</v>
      </c>
      <c r="U21" s="27"/>
      <c r="V21" s="27">
        <v>11462483</v>
      </c>
      <c r="W21" s="27">
        <v>11462493</v>
      </c>
      <c r="X21" s="27">
        <v>11568826</v>
      </c>
      <c r="Y21" s="27"/>
      <c r="Z21" s="27">
        <v>11501077</v>
      </c>
      <c r="AA21" s="27">
        <v>11501076</v>
      </c>
      <c r="AB21" s="27">
        <v>10844044</v>
      </c>
      <c r="AC21" s="27"/>
      <c r="AD21" s="27">
        <v>10560750</v>
      </c>
      <c r="AE21" s="27">
        <v>10560763</v>
      </c>
      <c r="AF21" s="27">
        <v>10228920</v>
      </c>
      <c r="AG21" s="106">
        <v>10090983</v>
      </c>
      <c r="AH21" s="27">
        <v>10084096</v>
      </c>
      <c r="AI21" s="27">
        <v>10084096</v>
      </c>
      <c r="AJ21" s="27">
        <v>9059971</v>
      </c>
      <c r="AK21" s="106">
        <v>9211290</v>
      </c>
      <c r="AL21" s="106">
        <v>9213248</v>
      </c>
      <c r="AM21" s="105">
        <v>9213248</v>
      </c>
      <c r="AN21" s="11">
        <v>8773405</v>
      </c>
      <c r="AO21" s="11">
        <v>8506209.5</v>
      </c>
      <c r="AP21" s="105">
        <v>8506505</v>
      </c>
      <c r="AQ21" s="11">
        <v>8539984</v>
      </c>
      <c r="AR21" s="11">
        <v>0</v>
      </c>
      <c r="AS21" s="11">
        <v>8284152</v>
      </c>
      <c r="AT21" s="123">
        <v>8282768</v>
      </c>
      <c r="AU21" s="11">
        <v>8282768</v>
      </c>
      <c r="AV21" s="11">
        <v>0</v>
      </c>
      <c r="AW21" s="11">
        <v>7898976</v>
      </c>
      <c r="AX21" s="11">
        <v>7897052</v>
      </c>
      <c r="AZ21" s="11">
        <v>7272529</v>
      </c>
      <c r="BA21">
        <v>7204987</v>
      </c>
      <c r="BB21" s="122"/>
    </row>
    <row r="22" spans="1:54" hidden="1" x14ac:dyDescent="0.25">
      <c r="A22">
        <v>4</v>
      </c>
      <c r="B22" t="str">
        <f t="shared" si="0"/>
        <v>CS-2120</v>
      </c>
      <c r="C22" s="2" t="s">
        <v>314</v>
      </c>
      <c r="D22" s="2" t="str">
        <f t="shared" si="1"/>
        <v>2</v>
      </c>
      <c r="E22" s="2" t="str">
        <f t="shared" si="2"/>
        <v>21</v>
      </c>
      <c r="F22" s="2" t="str">
        <f t="shared" si="3"/>
        <v>212</v>
      </c>
      <c r="G22" s="1" t="s">
        <v>36</v>
      </c>
      <c r="H22" s="27">
        <v>13802</v>
      </c>
      <c r="I22" s="27"/>
      <c r="J22" s="27">
        <v>13954</v>
      </c>
      <c r="K22" s="27">
        <v>13954</v>
      </c>
      <c r="L22" s="27">
        <v>13802</v>
      </c>
      <c r="M22" s="27"/>
      <c r="N22" s="27">
        <v>775</v>
      </c>
      <c r="O22" s="27">
        <v>-524</v>
      </c>
      <c r="P22" s="27">
        <v>18585</v>
      </c>
      <c r="Q22" s="27"/>
      <c r="R22" s="27">
        <v>-2343</v>
      </c>
      <c r="S22" s="27">
        <v>-2343</v>
      </c>
      <c r="T22" s="27">
        <v>8071</v>
      </c>
      <c r="U22" s="27"/>
      <c r="V22" s="27">
        <v>-2083</v>
      </c>
      <c r="W22" s="27">
        <v>-2083</v>
      </c>
      <c r="X22" s="27">
        <v>11850</v>
      </c>
      <c r="Y22" s="27"/>
      <c r="Z22" s="27">
        <v>-1988</v>
      </c>
      <c r="AA22" s="27">
        <v>-1988</v>
      </c>
      <c r="AB22" s="27">
        <v>130740</v>
      </c>
      <c r="AC22" s="27"/>
      <c r="AD22" s="27">
        <v>180880</v>
      </c>
      <c r="AE22" s="27">
        <v>180880</v>
      </c>
      <c r="AF22" s="27">
        <v>160591</v>
      </c>
      <c r="AG22" s="106">
        <v>165302</v>
      </c>
      <c r="AH22" s="27">
        <v>165302</v>
      </c>
      <c r="AI22" s="27">
        <v>165302</v>
      </c>
      <c r="AJ22" s="27">
        <v>184586</v>
      </c>
      <c r="AK22" s="106">
        <v>234816</v>
      </c>
      <c r="AL22" s="106">
        <v>234816</v>
      </c>
      <c r="AM22" s="105">
        <v>234816</v>
      </c>
      <c r="AN22" s="11">
        <v>202884</v>
      </c>
      <c r="AO22" s="11">
        <v>237685</v>
      </c>
      <c r="AP22" s="105">
        <v>237685</v>
      </c>
      <c r="AQ22" s="11">
        <v>258518</v>
      </c>
      <c r="AR22" s="11">
        <v>0</v>
      </c>
      <c r="AS22" s="11">
        <v>215113</v>
      </c>
      <c r="AT22" s="123">
        <v>215113</v>
      </c>
      <c r="AU22" s="11">
        <v>215113</v>
      </c>
      <c r="AV22" s="11">
        <v>0</v>
      </c>
      <c r="AW22" s="11">
        <v>131433</v>
      </c>
      <c r="AX22" s="11">
        <v>132338</v>
      </c>
      <c r="AZ22" s="11">
        <v>138446</v>
      </c>
      <c r="BA22">
        <v>121106</v>
      </c>
      <c r="BB22" s="122"/>
    </row>
    <row r="23" spans="1:54" hidden="1" x14ac:dyDescent="0.25">
      <c r="A23">
        <v>4</v>
      </c>
      <c r="B23" t="str">
        <f t="shared" si="0"/>
        <v>CS-2130</v>
      </c>
      <c r="C23" s="2" t="s">
        <v>314</v>
      </c>
      <c r="D23" s="2" t="str">
        <f t="shared" si="1"/>
        <v>2</v>
      </c>
      <c r="E23" s="2" t="str">
        <f t="shared" si="2"/>
        <v>21</v>
      </c>
      <c r="F23" s="2" t="str">
        <f t="shared" si="3"/>
        <v>213</v>
      </c>
      <c r="G23" s="1" t="s">
        <v>38</v>
      </c>
      <c r="H23" s="27">
        <v>0</v>
      </c>
      <c r="I23" s="27"/>
      <c r="J23" s="27">
        <v>0</v>
      </c>
      <c r="K23" s="27">
        <v>0</v>
      </c>
      <c r="L23" s="27">
        <v>0</v>
      </c>
      <c r="M23" s="27"/>
      <c r="N23" s="27">
        <v>0</v>
      </c>
      <c r="O23" s="27">
        <v>0</v>
      </c>
      <c r="P23" s="27">
        <v>0</v>
      </c>
      <c r="Q23" s="27"/>
      <c r="R23" s="27">
        <v>45666</v>
      </c>
      <c r="S23" s="27">
        <v>45666</v>
      </c>
      <c r="T23" s="27">
        <v>0</v>
      </c>
      <c r="U23" s="27"/>
      <c r="V23" s="27">
        <v>0</v>
      </c>
      <c r="W23" s="27">
        <v>0</v>
      </c>
      <c r="X23" s="27">
        <v>0</v>
      </c>
      <c r="Y23" s="27"/>
      <c r="Z23" s="27">
        <v>18</v>
      </c>
      <c r="AA23" s="27">
        <v>18</v>
      </c>
      <c r="AB23" s="27">
        <v>0</v>
      </c>
      <c r="AC23" s="27"/>
      <c r="AD23" s="27">
        <v>0</v>
      </c>
      <c r="AE23" s="27">
        <v>63</v>
      </c>
      <c r="AF23" s="27">
        <v>0</v>
      </c>
      <c r="AG23" s="106">
        <v>0</v>
      </c>
      <c r="AH23" s="27">
        <v>112</v>
      </c>
      <c r="AI23" s="27">
        <v>112</v>
      </c>
      <c r="AJ23" s="27">
        <v>733</v>
      </c>
      <c r="AK23" s="106">
        <v>120</v>
      </c>
      <c r="AL23" s="106">
        <v>120</v>
      </c>
      <c r="AM23" s="105">
        <v>120</v>
      </c>
      <c r="AN23" s="11">
        <v>862</v>
      </c>
      <c r="AO23" s="11">
        <v>80</v>
      </c>
      <c r="AP23" s="105">
        <v>80</v>
      </c>
      <c r="AQ23" s="11">
        <v>80</v>
      </c>
      <c r="AR23" s="11">
        <v>0</v>
      </c>
      <c r="AS23" s="11">
        <v>80</v>
      </c>
      <c r="AT23" s="123">
        <v>80</v>
      </c>
      <c r="AU23" s="11">
        <v>80</v>
      </c>
      <c r="AV23" s="11">
        <v>0</v>
      </c>
      <c r="AW23" s="11">
        <v>229</v>
      </c>
      <c r="AX23" s="11">
        <v>229</v>
      </c>
      <c r="AZ23" s="11">
        <v>833</v>
      </c>
      <c r="BA23">
        <v>1019</v>
      </c>
      <c r="BB23" s="122"/>
    </row>
    <row r="24" spans="1:54" hidden="1" x14ac:dyDescent="0.25">
      <c r="A24">
        <v>4</v>
      </c>
      <c r="B24" t="str">
        <f t="shared" si="0"/>
        <v>CS-2140</v>
      </c>
      <c r="C24" s="2" t="s">
        <v>314</v>
      </c>
      <c r="D24" s="2" t="str">
        <f t="shared" si="1"/>
        <v>2</v>
      </c>
      <c r="E24" s="2" t="str">
        <f t="shared" si="2"/>
        <v>21</v>
      </c>
      <c r="F24" s="2" t="str">
        <f t="shared" si="3"/>
        <v>214</v>
      </c>
      <c r="G24" s="1" t="s">
        <v>39</v>
      </c>
      <c r="H24" s="27">
        <v>2255</v>
      </c>
      <c r="I24" s="27"/>
      <c r="J24" s="27">
        <v>1835</v>
      </c>
      <c r="K24" s="27">
        <v>1835</v>
      </c>
      <c r="L24" s="27">
        <v>2255</v>
      </c>
      <c r="M24" s="27"/>
      <c r="N24" s="27">
        <v>736</v>
      </c>
      <c r="O24" s="27">
        <v>736</v>
      </c>
      <c r="P24" s="27">
        <v>1626</v>
      </c>
      <c r="Q24" s="27"/>
      <c r="R24" s="27">
        <v>807</v>
      </c>
      <c r="S24" s="27">
        <v>807</v>
      </c>
      <c r="T24" s="27">
        <v>1124</v>
      </c>
      <c r="U24" s="27"/>
      <c r="V24" s="27">
        <v>539</v>
      </c>
      <c r="W24" s="27">
        <v>539</v>
      </c>
      <c r="X24" s="27">
        <v>895</v>
      </c>
      <c r="Y24" s="27"/>
      <c r="Z24" s="27">
        <v>477</v>
      </c>
      <c r="AA24" s="27">
        <v>477</v>
      </c>
      <c r="AB24" s="27">
        <v>742</v>
      </c>
      <c r="AC24" s="27"/>
      <c r="AD24" s="27">
        <v>613</v>
      </c>
      <c r="AE24" s="27">
        <v>613</v>
      </c>
      <c r="AF24" s="27">
        <v>667</v>
      </c>
      <c r="AG24" s="106">
        <v>404</v>
      </c>
      <c r="AH24" s="27">
        <v>1570</v>
      </c>
      <c r="AI24" s="27">
        <v>1570</v>
      </c>
      <c r="AJ24" s="27">
        <v>986</v>
      </c>
      <c r="AK24" s="106">
        <v>350</v>
      </c>
      <c r="AL24" s="106">
        <v>855</v>
      </c>
      <c r="AM24" s="105">
        <v>855</v>
      </c>
      <c r="AN24" s="11">
        <v>926</v>
      </c>
      <c r="AO24" s="11">
        <v>1110.9000000000001</v>
      </c>
      <c r="AP24" s="105">
        <v>1994</v>
      </c>
      <c r="AQ24" s="11">
        <v>2729</v>
      </c>
      <c r="AR24" s="11">
        <v>0</v>
      </c>
      <c r="AS24" s="11">
        <v>2415</v>
      </c>
      <c r="AT24" s="123">
        <v>1947</v>
      </c>
      <c r="AU24" s="11">
        <v>1947</v>
      </c>
      <c r="AV24" s="11">
        <v>0</v>
      </c>
      <c r="AW24" s="11">
        <v>2960</v>
      </c>
      <c r="AX24" s="11">
        <v>2448</v>
      </c>
      <c r="AZ24" s="11">
        <v>1660</v>
      </c>
      <c r="BA24">
        <v>1402</v>
      </c>
      <c r="BB24" s="122"/>
    </row>
    <row r="25" spans="1:54" hidden="1" x14ac:dyDescent="0.25">
      <c r="A25">
        <v>4</v>
      </c>
      <c r="B25" t="str">
        <f t="shared" si="0"/>
        <v>CS-2150</v>
      </c>
      <c r="C25" s="2" t="s">
        <v>314</v>
      </c>
      <c r="D25" s="2" t="str">
        <f t="shared" si="1"/>
        <v>2</v>
      </c>
      <c r="E25" s="2" t="str">
        <f t="shared" si="2"/>
        <v>21</v>
      </c>
      <c r="F25" s="2" t="str">
        <f t="shared" si="3"/>
        <v>215</v>
      </c>
      <c r="G25" s="1" t="s">
        <v>41</v>
      </c>
      <c r="H25" s="27">
        <v>12018</v>
      </c>
      <c r="I25" s="27"/>
      <c r="J25" s="27">
        <v>12141</v>
      </c>
      <c r="K25" s="27">
        <v>12141</v>
      </c>
      <c r="L25" s="27">
        <v>12018</v>
      </c>
      <c r="M25" s="27"/>
      <c r="N25" s="27">
        <v>11192</v>
      </c>
      <c r="O25" s="27">
        <v>11192</v>
      </c>
      <c r="P25" s="27">
        <v>10048</v>
      </c>
      <c r="Q25" s="27"/>
      <c r="R25" s="27">
        <v>10039</v>
      </c>
      <c r="S25" s="27">
        <v>10039</v>
      </c>
      <c r="T25" s="27">
        <v>11638</v>
      </c>
      <c r="U25" s="27"/>
      <c r="V25" s="27">
        <v>8191</v>
      </c>
      <c r="W25" s="27">
        <v>8191</v>
      </c>
      <c r="X25" s="27">
        <v>10364</v>
      </c>
      <c r="Y25" s="27"/>
      <c r="Z25" s="27">
        <v>5113</v>
      </c>
      <c r="AA25" s="27">
        <v>5113</v>
      </c>
      <c r="AB25" s="27">
        <v>4737</v>
      </c>
      <c r="AC25" s="27"/>
      <c r="AD25" s="27">
        <v>4739</v>
      </c>
      <c r="AE25" s="27">
        <v>4739</v>
      </c>
      <c r="AF25" s="27">
        <v>4665</v>
      </c>
      <c r="AG25" s="106">
        <v>0</v>
      </c>
      <c r="AH25" s="27">
        <v>752</v>
      </c>
      <c r="AI25" s="27">
        <v>752</v>
      </c>
      <c r="AJ25" s="27">
        <v>604</v>
      </c>
      <c r="AK25" s="106">
        <v>730</v>
      </c>
      <c r="AL25" s="106">
        <v>651</v>
      </c>
      <c r="AM25" s="105">
        <v>651</v>
      </c>
      <c r="AN25" s="11">
        <v>655</v>
      </c>
      <c r="AO25" s="11">
        <v>650.5</v>
      </c>
      <c r="AP25" s="105">
        <v>595</v>
      </c>
      <c r="AQ25" s="11">
        <v>1030</v>
      </c>
      <c r="AR25" s="11">
        <v>0</v>
      </c>
      <c r="AS25" s="11">
        <v>1336</v>
      </c>
      <c r="AT25" s="123">
        <v>1111</v>
      </c>
      <c r="AU25" s="11">
        <v>1111</v>
      </c>
      <c r="AV25" s="11">
        <v>0</v>
      </c>
      <c r="AW25" s="11">
        <v>641</v>
      </c>
      <c r="AX25" s="11">
        <v>546</v>
      </c>
      <c r="AZ25" s="11">
        <v>577</v>
      </c>
      <c r="BA25">
        <v>595</v>
      </c>
      <c r="BB25" s="122"/>
    </row>
    <row r="26" spans="1:54" hidden="1" x14ac:dyDescent="0.25">
      <c r="A26">
        <v>4</v>
      </c>
      <c r="B26" t="str">
        <f t="shared" si="0"/>
        <v>CS-2160</v>
      </c>
      <c r="C26" s="2" t="s">
        <v>314</v>
      </c>
      <c r="D26" s="2" t="str">
        <f t="shared" si="1"/>
        <v>2</v>
      </c>
      <c r="E26" s="2" t="str">
        <f t="shared" si="2"/>
        <v>21</v>
      </c>
      <c r="F26" s="2" t="str">
        <f t="shared" si="3"/>
        <v>216</v>
      </c>
      <c r="G26" s="1" t="s">
        <v>43</v>
      </c>
      <c r="H26" s="27">
        <v>0</v>
      </c>
      <c r="I26" s="27"/>
      <c r="J26" s="27">
        <v>0</v>
      </c>
      <c r="K26" s="27">
        <v>0</v>
      </c>
      <c r="L26" s="27">
        <v>0</v>
      </c>
      <c r="M26" s="27"/>
      <c r="N26" s="27">
        <v>0</v>
      </c>
      <c r="O26" s="27">
        <v>0</v>
      </c>
      <c r="P26" s="27">
        <v>0</v>
      </c>
      <c r="Q26" s="27"/>
      <c r="R26" s="27">
        <v>0</v>
      </c>
      <c r="S26" s="27">
        <v>0</v>
      </c>
      <c r="T26" s="27">
        <v>0</v>
      </c>
      <c r="U26" s="27"/>
      <c r="V26" s="27">
        <v>0</v>
      </c>
      <c r="W26" s="27">
        <v>0</v>
      </c>
      <c r="X26" s="27">
        <v>0</v>
      </c>
      <c r="Y26" s="27"/>
      <c r="Z26" s="27">
        <v>0</v>
      </c>
      <c r="AA26" s="27">
        <v>0</v>
      </c>
      <c r="AB26" s="27">
        <v>0</v>
      </c>
      <c r="AC26" s="27"/>
      <c r="AD26" s="27">
        <v>377</v>
      </c>
      <c r="AE26" s="27">
        <v>377</v>
      </c>
      <c r="AF26" s="27">
        <v>0</v>
      </c>
      <c r="AG26" s="106">
        <v>9320</v>
      </c>
      <c r="AH26" s="27">
        <v>15170</v>
      </c>
      <c r="AI26" s="27">
        <v>15170</v>
      </c>
      <c r="AJ26" s="27">
        <v>170</v>
      </c>
      <c r="AK26" s="106">
        <v>6946</v>
      </c>
      <c r="AL26" s="106">
        <v>6943</v>
      </c>
      <c r="AM26" s="105">
        <v>6943</v>
      </c>
      <c r="AN26" s="11">
        <v>534</v>
      </c>
      <c r="AO26" s="11">
        <v>3378.7</v>
      </c>
      <c r="AP26" s="105">
        <v>3446</v>
      </c>
      <c r="AQ26" s="11">
        <v>3737</v>
      </c>
      <c r="AR26" s="11">
        <v>0</v>
      </c>
      <c r="AS26" s="11">
        <v>5477</v>
      </c>
      <c r="AT26" s="123">
        <v>6083</v>
      </c>
      <c r="AU26" s="11">
        <v>6083</v>
      </c>
      <c r="AV26" s="11">
        <v>0</v>
      </c>
      <c r="AW26" s="11">
        <v>9749</v>
      </c>
      <c r="AX26" s="11">
        <v>9666</v>
      </c>
      <c r="AZ26" s="11">
        <v>4549</v>
      </c>
      <c r="BA26">
        <v>26630</v>
      </c>
      <c r="BB26" s="122"/>
    </row>
    <row r="27" spans="1:54" hidden="1" x14ac:dyDescent="0.25">
      <c r="A27">
        <v>4</v>
      </c>
      <c r="B27" t="str">
        <f t="shared" si="0"/>
        <v>CS-2200</v>
      </c>
      <c r="C27" s="2" t="s">
        <v>314</v>
      </c>
      <c r="D27" s="2" t="str">
        <f t="shared" si="1"/>
        <v>2</v>
      </c>
      <c r="E27" s="2" t="str">
        <f t="shared" si="2"/>
        <v>22</v>
      </c>
      <c r="F27" s="2" t="str">
        <f t="shared" si="3"/>
        <v>220</v>
      </c>
      <c r="G27" s="1" t="s">
        <v>2103</v>
      </c>
      <c r="H27" s="27">
        <v>0</v>
      </c>
      <c r="I27" s="27"/>
      <c r="J27" s="27">
        <v>0</v>
      </c>
      <c r="K27" s="27">
        <v>0</v>
      </c>
      <c r="L27" s="27">
        <v>0</v>
      </c>
      <c r="M27" s="27"/>
      <c r="N27" s="27">
        <v>0</v>
      </c>
      <c r="O27" s="27">
        <v>0</v>
      </c>
      <c r="P27" s="27">
        <v>0</v>
      </c>
      <c r="Q27" s="27"/>
      <c r="R27" s="27">
        <v>0</v>
      </c>
      <c r="S27" s="27">
        <v>0</v>
      </c>
      <c r="T27" s="27">
        <v>0</v>
      </c>
      <c r="U27" s="27"/>
      <c r="V27" s="27">
        <v>0</v>
      </c>
      <c r="W27" s="27">
        <v>0</v>
      </c>
      <c r="X27" s="27">
        <v>0</v>
      </c>
      <c r="Y27" s="27"/>
      <c r="Z27" s="27">
        <v>0</v>
      </c>
      <c r="AA27" s="27">
        <v>0</v>
      </c>
      <c r="AB27" s="27">
        <v>0</v>
      </c>
      <c r="AC27" s="27"/>
      <c r="AD27" s="27">
        <v>0</v>
      </c>
      <c r="AE27" s="27">
        <v>0</v>
      </c>
      <c r="AF27" s="27">
        <v>0</v>
      </c>
      <c r="AG27" s="106">
        <v>0</v>
      </c>
      <c r="AH27" s="27">
        <v>0</v>
      </c>
      <c r="AI27" s="27">
        <v>0</v>
      </c>
      <c r="AJ27" s="27">
        <v>0</v>
      </c>
      <c r="AK27" s="106">
        <v>0</v>
      </c>
      <c r="AL27" s="106">
        <v>0</v>
      </c>
      <c r="AM27" s="105">
        <v>0</v>
      </c>
      <c r="AN27" s="11">
        <v>0</v>
      </c>
      <c r="AO27" s="11">
        <v>0</v>
      </c>
      <c r="AP27" s="105">
        <v>0</v>
      </c>
      <c r="AQ27" s="11">
        <v>0</v>
      </c>
      <c r="AR27" s="11">
        <v>0</v>
      </c>
      <c r="AS27" s="11">
        <v>0</v>
      </c>
      <c r="AT27" s="123">
        <v>0</v>
      </c>
      <c r="AU27" s="11"/>
      <c r="AV27" s="11">
        <v>0</v>
      </c>
      <c r="AW27" s="11">
        <v>0</v>
      </c>
      <c r="AX27" s="11"/>
      <c r="AZ27" s="11"/>
      <c r="BB27" s="122"/>
    </row>
    <row r="28" spans="1:54" hidden="1" x14ac:dyDescent="0.25">
      <c r="A28">
        <v>4</v>
      </c>
      <c r="B28" t="str">
        <f t="shared" si="0"/>
        <v>CS-2410</v>
      </c>
      <c r="C28" s="2" t="s">
        <v>314</v>
      </c>
      <c r="D28" s="2" t="str">
        <f t="shared" si="1"/>
        <v>2</v>
      </c>
      <c r="E28" s="2" t="str">
        <f t="shared" si="2"/>
        <v>24</v>
      </c>
      <c r="F28" s="2" t="str">
        <f t="shared" si="3"/>
        <v>241</v>
      </c>
      <c r="G28" s="1" t="s">
        <v>46</v>
      </c>
      <c r="H28" s="27">
        <v>0</v>
      </c>
      <c r="I28" s="27"/>
      <c r="J28" s="27">
        <v>0</v>
      </c>
      <c r="K28" s="27">
        <v>0</v>
      </c>
      <c r="L28" s="27">
        <v>0</v>
      </c>
      <c r="M28" s="27"/>
      <c r="N28" s="27">
        <v>0</v>
      </c>
      <c r="O28" s="27">
        <v>0</v>
      </c>
      <c r="P28" s="27">
        <v>0</v>
      </c>
      <c r="Q28" s="27"/>
      <c r="R28" s="27">
        <v>0</v>
      </c>
      <c r="S28" s="27">
        <v>0</v>
      </c>
      <c r="T28" s="27">
        <v>0</v>
      </c>
      <c r="U28" s="27"/>
      <c r="V28" s="27">
        <v>0</v>
      </c>
      <c r="W28" s="27">
        <v>0</v>
      </c>
      <c r="X28" s="27">
        <v>0</v>
      </c>
      <c r="Y28" s="27"/>
      <c r="Z28" s="27">
        <v>0</v>
      </c>
      <c r="AA28" s="27">
        <v>0</v>
      </c>
      <c r="AB28" s="27">
        <v>0</v>
      </c>
      <c r="AC28" s="27"/>
      <c r="AD28" s="27">
        <v>0</v>
      </c>
      <c r="AE28" s="27">
        <v>0</v>
      </c>
      <c r="AF28" s="27">
        <v>0</v>
      </c>
      <c r="AG28" s="106">
        <v>1224</v>
      </c>
      <c r="AH28" s="27">
        <v>0</v>
      </c>
      <c r="AI28" s="27">
        <v>0</v>
      </c>
      <c r="AJ28" s="27">
        <v>0</v>
      </c>
      <c r="AK28" s="106">
        <v>1425</v>
      </c>
      <c r="AL28" s="106">
        <v>0</v>
      </c>
      <c r="AM28" s="105">
        <v>0</v>
      </c>
      <c r="AN28" s="11">
        <v>0</v>
      </c>
      <c r="AO28" s="11">
        <v>1545.8</v>
      </c>
      <c r="AP28" s="105">
        <v>1545</v>
      </c>
      <c r="AQ28" s="11">
        <v>1728</v>
      </c>
      <c r="AR28" s="11">
        <v>0</v>
      </c>
      <c r="AS28" s="11">
        <v>277</v>
      </c>
      <c r="AT28" s="123">
        <v>277</v>
      </c>
      <c r="AU28" s="11">
        <v>277</v>
      </c>
      <c r="AV28" s="11">
        <v>0</v>
      </c>
      <c r="AW28" s="11">
        <v>739</v>
      </c>
      <c r="AX28" s="11">
        <v>776</v>
      </c>
      <c r="AZ28" s="11">
        <v>271</v>
      </c>
      <c r="BA28">
        <v>445</v>
      </c>
      <c r="BB28" s="122"/>
    </row>
    <row r="29" spans="1:54" hidden="1" x14ac:dyDescent="0.25">
      <c r="A29">
        <v>4</v>
      </c>
      <c r="B29" t="str">
        <f t="shared" si="0"/>
        <v>CS-2420</v>
      </c>
      <c r="C29" s="2" t="s">
        <v>314</v>
      </c>
      <c r="D29" s="2" t="str">
        <f t="shared" si="1"/>
        <v>2</v>
      </c>
      <c r="E29" s="2" t="str">
        <f t="shared" si="2"/>
        <v>24</v>
      </c>
      <c r="F29" s="2" t="str">
        <f t="shared" si="3"/>
        <v>242</v>
      </c>
      <c r="G29" s="1" t="s">
        <v>47</v>
      </c>
      <c r="H29" s="27">
        <v>0</v>
      </c>
      <c r="I29" s="27"/>
      <c r="J29" s="27">
        <v>0</v>
      </c>
      <c r="K29" s="27">
        <v>0</v>
      </c>
      <c r="L29" s="27">
        <v>0</v>
      </c>
      <c r="M29" s="27"/>
      <c r="N29" s="27">
        <v>0</v>
      </c>
      <c r="O29" s="27">
        <v>0</v>
      </c>
      <c r="P29" s="27">
        <v>0</v>
      </c>
      <c r="Q29" s="27"/>
      <c r="R29" s="27">
        <v>0</v>
      </c>
      <c r="S29" s="27">
        <v>0</v>
      </c>
      <c r="T29" s="27">
        <v>0</v>
      </c>
      <c r="U29" s="27"/>
      <c r="V29" s="27">
        <v>0</v>
      </c>
      <c r="W29" s="27">
        <v>0</v>
      </c>
      <c r="X29" s="27">
        <v>0</v>
      </c>
      <c r="Y29" s="27"/>
      <c r="Z29" s="27">
        <v>0</v>
      </c>
      <c r="AA29" s="27">
        <v>0</v>
      </c>
      <c r="AB29" s="27">
        <v>0</v>
      </c>
      <c r="AC29" s="27"/>
      <c r="AD29" s="27">
        <v>0</v>
      </c>
      <c r="AE29" s="27">
        <v>0</v>
      </c>
      <c r="AF29" s="27">
        <v>0</v>
      </c>
      <c r="AG29" s="106">
        <v>0</v>
      </c>
      <c r="AH29" s="27">
        <v>2110</v>
      </c>
      <c r="AI29" s="27">
        <v>2110</v>
      </c>
      <c r="AJ29" s="27">
        <v>1109</v>
      </c>
      <c r="AK29" s="106">
        <v>1124</v>
      </c>
      <c r="AL29" s="106">
        <v>1124</v>
      </c>
      <c r="AM29" s="105">
        <v>1124</v>
      </c>
      <c r="AN29" s="11">
        <v>1145</v>
      </c>
      <c r="AO29" s="11">
        <v>575</v>
      </c>
      <c r="AP29" s="105">
        <v>574</v>
      </c>
      <c r="AQ29" s="11">
        <v>574</v>
      </c>
      <c r="AR29" s="11">
        <v>0</v>
      </c>
      <c r="AS29" s="11">
        <v>1157</v>
      </c>
      <c r="AT29" s="123">
        <v>635</v>
      </c>
      <c r="AU29" s="11">
        <v>635</v>
      </c>
      <c r="AV29" s="11">
        <v>0</v>
      </c>
      <c r="AW29" s="11">
        <v>641</v>
      </c>
      <c r="AX29" s="11">
        <v>638</v>
      </c>
      <c r="AZ29" s="11">
        <v>638</v>
      </c>
      <c r="BA29">
        <v>638</v>
      </c>
      <c r="BB29" s="122"/>
    </row>
    <row r="30" spans="1:54" hidden="1" x14ac:dyDescent="0.25">
      <c r="A30">
        <v>4</v>
      </c>
      <c r="B30" t="str">
        <f t="shared" si="0"/>
        <v>CS-2500</v>
      </c>
      <c r="C30" s="2" t="s">
        <v>314</v>
      </c>
      <c r="D30" s="2" t="str">
        <f t="shared" si="1"/>
        <v>2</v>
      </c>
      <c r="E30" s="2" t="str">
        <f t="shared" si="2"/>
        <v>25</v>
      </c>
      <c r="F30" s="2" t="str">
        <f t="shared" si="3"/>
        <v>250</v>
      </c>
      <c r="G30" s="1" t="s">
        <v>49</v>
      </c>
      <c r="H30" s="27">
        <v>0</v>
      </c>
      <c r="I30" s="27"/>
      <c r="J30" s="27">
        <v>0</v>
      </c>
      <c r="K30" s="27">
        <v>0</v>
      </c>
      <c r="L30" s="27">
        <v>0</v>
      </c>
      <c r="M30" s="27"/>
      <c r="N30" s="27">
        <v>0</v>
      </c>
      <c r="O30" s="27">
        <v>0</v>
      </c>
      <c r="P30" s="27">
        <v>0</v>
      </c>
      <c r="Q30" s="27"/>
      <c r="R30" s="27">
        <v>0</v>
      </c>
      <c r="S30" s="27">
        <v>0</v>
      </c>
      <c r="T30" s="27">
        <v>0</v>
      </c>
      <c r="U30" s="27"/>
      <c r="V30" s="27">
        <v>0</v>
      </c>
      <c r="W30" s="27">
        <v>0</v>
      </c>
      <c r="X30" s="27">
        <v>0</v>
      </c>
      <c r="Y30" s="27"/>
      <c r="Z30" s="27">
        <v>0</v>
      </c>
      <c r="AA30" s="27">
        <v>0</v>
      </c>
      <c r="AB30" s="27">
        <v>0</v>
      </c>
      <c r="AC30" s="27"/>
      <c r="AD30" s="27">
        <v>7567.1940000000004</v>
      </c>
      <c r="AE30" s="27">
        <v>7567.1940000000004</v>
      </c>
      <c r="AF30" s="27">
        <v>0</v>
      </c>
      <c r="AG30" s="106">
        <v>0</v>
      </c>
      <c r="AH30" s="27">
        <v>6249</v>
      </c>
      <c r="AI30" s="27">
        <v>6249</v>
      </c>
      <c r="AJ30" s="27">
        <v>3920</v>
      </c>
      <c r="AK30" s="106">
        <v>24477</v>
      </c>
      <c r="AL30" s="106">
        <v>24477</v>
      </c>
      <c r="AM30" s="105">
        <v>24477</v>
      </c>
      <c r="AN30" s="11">
        <v>24756</v>
      </c>
      <c r="AO30" s="11">
        <v>33727.1</v>
      </c>
      <c r="AP30" s="105">
        <v>33727.1</v>
      </c>
      <c r="AQ30" s="11">
        <v>33727.1</v>
      </c>
      <c r="AR30" s="11">
        <v>0</v>
      </c>
      <c r="AS30" s="11">
        <v>37449</v>
      </c>
      <c r="AT30" s="123">
        <v>37449</v>
      </c>
      <c r="AU30" s="11">
        <v>37449</v>
      </c>
      <c r="AV30" s="11">
        <v>0</v>
      </c>
      <c r="AW30" s="11">
        <v>13695</v>
      </c>
      <c r="AX30" s="11">
        <v>13695</v>
      </c>
      <c r="AZ30" s="11">
        <v>0</v>
      </c>
      <c r="BA30">
        <v>4243</v>
      </c>
      <c r="BB30" s="122"/>
    </row>
    <row r="31" spans="1:54" hidden="1" x14ac:dyDescent="0.25">
      <c r="A31">
        <v>4</v>
      </c>
      <c r="B31" t="str">
        <f t="shared" si="0"/>
        <v>CS-3111</v>
      </c>
      <c r="C31" s="2" t="s">
        <v>314</v>
      </c>
      <c r="D31" s="2" t="str">
        <f t="shared" si="1"/>
        <v>3</v>
      </c>
      <c r="E31" s="2" t="str">
        <f t="shared" si="2"/>
        <v>31</v>
      </c>
      <c r="F31" s="2" t="str">
        <f t="shared" si="3"/>
        <v>311</v>
      </c>
      <c r="G31" s="1" t="s">
        <v>52</v>
      </c>
      <c r="H31" s="27">
        <v>0</v>
      </c>
      <c r="I31" s="27"/>
      <c r="J31" s="27">
        <v>0</v>
      </c>
      <c r="K31" s="27">
        <v>0</v>
      </c>
      <c r="L31" s="27">
        <v>0</v>
      </c>
      <c r="M31" s="27"/>
      <c r="N31" s="27">
        <v>0</v>
      </c>
      <c r="O31" s="27">
        <v>0</v>
      </c>
      <c r="P31" s="27">
        <v>0</v>
      </c>
      <c r="Q31" s="27"/>
      <c r="R31" s="27">
        <v>0</v>
      </c>
      <c r="S31" s="27">
        <v>0</v>
      </c>
      <c r="T31" s="27">
        <v>0</v>
      </c>
      <c r="U31" s="27"/>
      <c r="V31" s="27">
        <v>0</v>
      </c>
      <c r="W31" s="27">
        <v>0</v>
      </c>
      <c r="X31" s="27">
        <v>0</v>
      </c>
      <c r="Y31" s="27"/>
      <c r="Z31" s="27">
        <v>0</v>
      </c>
      <c r="AA31" s="27">
        <v>0</v>
      </c>
      <c r="AB31" s="27">
        <v>0</v>
      </c>
      <c r="AC31" s="27"/>
      <c r="AD31" s="27">
        <v>0</v>
      </c>
      <c r="AE31" s="27">
        <v>0</v>
      </c>
      <c r="AF31" s="27">
        <v>0</v>
      </c>
      <c r="AG31" s="106">
        <v>0</v>
      </c>
      <c r="AH31" s="27">
        <v>0</v>
      </c>
      <c r="AI31" s="27">
        <v>0</v>
      </c>
      <c r="AJ31" s="27">
        <v>0</v>
      </c>
      <c r="AK31" s="106">
        <v>0</v>
      </c>
      <c r="AL31" s="106">
        <v>0</v>
      </c>
      <c r="AM31" s="105">
        <v>0</v>
      </c>
      <c r="AN31" s="11">
        <v>0</v>
      </c>
      <c r="AO31" s="11">
        <v>0</v>
      </c>
      <c r="AP31" s="105">
        <v>0</v>
      </c>
      <c r="AQ31" s="11">
        <v>0</v>
      </c>
      <c r="AR31" s="11">
        <v>0</v>
      </c>
      <c r="AS31" s="11">
        <v>0</v>
      </c>
      <c r="AT31" s="123">
        <v>0</v>
      </c>
      <c r="AU31" s="11">
        <v>0</v>
      </c>
      <c r="AV31" s="11">
        <v>0</v>
      </c>
      <c r="AW31" s="11">
        <v>0</v>
      </c>
      <c r="AX31" s="11">
        <v>0</v>
      </c>
      <c r="AZ31" s="11">
        <v>0</v>
      </c>
      <c r="BA31">
        <v>0</v>
      </c>
      <c r="BB31" s="122"/>
    </row>
    <row r="32" spans="1:54" hidden="1" x14ac:dyDescent="0.25">
      <c r="A32">
        <v>4</v>
      </c>
      <c r="B32" t="str">
        <f t="shared" si="0"/>
        <v>CS-3112</v>
      </c>
      <c r="C32" s="2" t="s">
        <v>314</v>
      </c>
      <c r="D32" s="2" t="str">
        <f t="shared" si="1"/>
        <v>3</v>
      </c>
      <c r="E32" s="2" t="str">
        <f t="shared" si="2"/>
        <v>31</v>
      </c>
      <c r="F32" s="2" t="str">
        <f t="shared" si="3"/>
        <v>311</v>
      </c>
      <c r="G32" s="1" t="s">
        <v>53</v>
      </c>
      <c r="H32" s="27">
        <v>36838</v>
      </c>
      <c r="I32" s="27"/>
      <c r="J32" s="27">
        <v>16633</v>
      </c>
      <c r="K32" s="27">
        <v>16633</v>
      </c>
      <c r="L32" s="27">
        <v>36838</v>
      </c>
      <c r="M32" s="27"/>
      <c r="N32" s="27">
        <v>23826</v>
      </c>
      <c r="O32" s="27">
        <v>23826</v>
      </c>
      <c r="P32" s="27">
        <v>26329</v>
      </c>
      <c r="Q32" s="27"/>
      <c r="R32" s="27">
        <v>26427</v>
      </c>
      <c r="S32" s="27">
        <v>26427</v>
      </c>
      <c r="T32" s="27">
        <v>24647</v>
      </c>
      <c r="U32" s="27"/>
      <c r="V32" s="27">
        <v>18603</v>
      </c>
      <c r="W32" s="27">
        <v>18603</v>
      </c>
      <c r="X32" s="27">
        <v>24957</v>
      </c>
      <c r="Y32" s="27"/>
      <c r="Z32" s="27">
        <v>42576</v>
      </c>
      <c r="AA32" s="27">
        <v>42576</v>
      </c>
      <c r="AB32" s="27">
        <v>32887</v>
      </c>
      <c r="AC32" s="27"/>
      <c r="AD32" s="27">
        <v>28166</v>
      </c>
      <c r="AE32" s="27">
        <v>28166</v>
      </c>
      <c r="AF32" s="27">
        <v>37214</v>
      </c>
      <c r="AG32" s="106">
        <v>28396</v>
      </c>
      <c r="AH32" s="27">
        <v>28374</v>
      </c>
      <c r="AI32" s="27">
        <v>28374</v>
      </c>
      <c r="AJ32" s="27">
        <v>36292</v>
      </c>
      <c r="AK32" s="106">
        <v>35989</v>
      </c>
      <c r="AL32" s="106">
        <v>34890</v>
      </c>
      <c r="AM32" s="105">
        <v>34890</v>
      </c>
      <c r="AN32" s="11">
        <v>36123</v>
      </c>
      <c r="AO32" s="11">
        <v>37380.1</v>
      </c>
      <c r="AP32" s="105">
        <v>37847</v>
      </c>
      <c r="AQ32" s="11">
        <v>37847</v>
      </c>
      <c r="AR32" s="11">
        <v>0</v>
      </c>
      <c r="AS32" s="11">
        <v>31839</v>
      </c>
      <c r="AT32" s="123">
        <v>31340</v>
      </c>
      <c r="AU32" s="11">
        <v>31340</v>
      </c>
      <c r="AV32" s="11">
        <v>0</v>
      </c>
      <c r="AW32" s="11">
        <v>10620</v>
      </c>
      <c r="AX32" s="11">
        <v>10620</v>
      </c>
      <c r="AZ32" s="11">
        <v>37343</v>
      </c>
      <c r="BA32">
        <v>14141</v>
      </c>
      <c r="BB32" s="122"/>
    </row>
    <row r="33" spans="1:54" hidden="1" x14ac:dyDescent="0.25">
      <c r="A33">
        <v>4</v>
      </c>
      <c r="B33" t="str">
        <f t="shared" si="0"/>
        <v>CS-3121</v>
      </c>
      <c r="C33" s="2" t="s">
        <v>314</v>
      </c>
      <c r="D33" s="2" t="str">
        <f t="shared" si="1"/>
        <v>3</v>
      </c>
      <c r="E33" s="2" t="str">
        <f t="shared" si="2"/>
        <v>31</v>
      </c>
      <c r="F33" s="2" t="str">
        <f t="shared" si="3"/>
        <v>312</v>
      </c>
      <c r="G33" s="1" t="s">
        <v>54</v>
      </c>
      <c r="H33" s="27">
        <v>901404</v>
      </c>
      <c r="I33" s="27"/>
      <c r="J33" s="27">
        <v>940567</v>
      </c>
      <c r="K33" s="27">
        <v>940567</v>
      </c>
      <c r="L33" s="27">
        <v>901404</v>
      </c>
      <c r="M33" s="27"/>
      <c r="N33" s="27">
        <v>27497</v>
      </c>
      <c r="O33" s="27">
        <v>27497</v>
      </c>
      <c r="P33" s="27">
        <v>34720</v>
      </c>
      <c r="Q33" s="27"/>
      <c r="R33" s="27">
        <v>31538</v>
      </c>
      <c r="S33" s="27">
        <v>31538</v>
      </c>
      <c r="T33" s="27">
        <v>34720</v>
      </c>
      <c r="U33" s="27"/>
      <c r="V33" s="27">
        <v>32208</v>
      </c>
      <c r="W33" s="27">
        <v>32208</v>
      </c>
      <c r="X33" s="27">
        <v>34780</v>
      </c>
      <c r="Y33" s="27"/>
      <c r="Z33" s="27">
        <v>33357</v>
      </c>
      <c r="AA33" s="27">
        <v>33357</v>
      </c>
      <c r="AB33" s="27">
        <v>32890</v>
      </c>
      <c r="AC33" s="27"/>
      <c r="AD33" s="27">
        <v>52683</v>
      </c>
      <c r="AE33" s="27">
        <v>52683</v>
      </c>
      <c r="AF33" s="27">
        <v>28700</v>
      </c>
      <c r="AG33" s="106">
        <v>55253</v>
      </c>
      <c r="AH33" s="27">
        <v>55253</v>
      </c>
      <c r="AI33" s="27">
        <v>55253</v>
      </c>
      <c r="AJ33" s="27">
        <v>48717</v>
      </c>
      <c r="AK33" s="106">
        <v>52797</v>
      </c>
      <c r="AL33" s="106">
        <v>52797</v>
      </c>
      <c r="AM33" s="105">
        <v>52797</v>
      </c>
      <c r="AN33" s="11">
        <v>51113</v>
      </c>
      <c r="AO33" s="11">
        <v>56146</v>
      </c>
      <c r="AP33" s="105">
        <v>56146</v>
      </c>
      <c r="AQ33" s="11">
        <v>56146</v>
      </c>
      <c r="AR33" s="11">
        <v>0</v>
      </c>
      <c r="AS33" s="11">
        <v>57179</v>
      </c>
      <c r="AT33" s="123">
        <v>57179</v>
      </c>
      <c r="AU33" s="11">
        <v>57179</v>
      </c>
      <c r="AV33" s="11">
        <v>0</v>
      </c>
      <c r="AW33" s="11">
        <v>59393</v>
      </c>
      <c r="AX33" s="11">
        <v>59393</v>
      </c>
      <c r="AZ33" s="11">
        <v>59661</v>
      </c>
      <c r="BA33">
        <v>58848</v>
      </c>
      <c r="BB33" s="122"/>
    </row>
    <row r="34" spans="1:54" hidden="1" x14ac:dyDescent="0.25">
      <c r="A34">
        <v>4</v>
      </c>
      <c r="B34" t="str">
        <f t="shared" si="0"/>
        <v>CS-3122</v>
      </c>
      <c r="C34" s="2" t="s">
        <v>314</v>
      </c>
      <c r="D34" s="2" t="str">
        <f t="shared" si="1"/>
        <v>3</v>
      </c>
      <c r="E34" s="2" t="str">
        <f t="shared" si="2"/>
        <v>31</v>
      </c>
      <c r="F34" s="2" t="str">
        <f t="shared" si="3"/>
        <v>312</v>
      </c>
      <c r="G34" s="1" t="s">
        <v>55</v>
      </c>
      <c r="H34" s="27">
        <v>906804</v>
      </c>
      <c r="I34" s="27"/>
      <c r="J34" s="27">
        <v>943989</v>
      </c>
      <c r="K34" s="27">
        <v>943919</v>
      </c>
      <c r="L34" s="27">
        <v>906804</v>
      </c>
      <c r="M34" s="27"/>
      <c r="N34" s="27">
        <v>1911160</v>
      </c>
      <c r="O34" s="27">
        <v>1911160</v>
      </c>
      <c r="P34" s="27">
        <v>1981077</v>
      </c>
      <c r="Q34" s="27"/>
      <c r="R34" s="27">
        <v>1932978</v>
      </c>
      <c r="S34" s="27">
        <v>1932978</v>
      </c>
      <c r="T34" s="27">
        <v>2011108</v>
      </c>
      <c r="U34" s="27"/>
      <c r="V34" s="27">
        <v>1863990</v>
      </c>
      <c r="W34" s="27">
        <v>1863990</v>
      </c>
      <c r="X34" s="27">
        <v>1923921</v>
      </c>
      <c r="Y34" s="27"/>
      <c r="Z34" s="27">
        <v>1901015</v>
      </c>
      <c r="AA34" s="27">
        <v>1901015</v>
      </c>
      <c r="AB34" s="27">
        <v>1905485</v>
      </c>
      <c r="AC34" s="27"/>
      <c r="AD34" s="27">
        <v>1840705</v>
      </c>
      <c r="AE34" s="27">
        <v>1840705</v>
      </c>
      <c r="AF34" s="27">
        <v>1806838</v>
      </c>
      <c r="AG34" s="106">
        <v>1715633</v>
      </c>
      <c r="AH34" s="27">
        <v>1715651</v>
      </c>
      <c r="AI34" s="27">
        <v>1715651</v>
      </c>
      <c r="AJ34" s="27">
        <v>1795419</v>
      </c>
      <c r="AK34" s="106">
        <v>1569388</v>
      </c>
      <c r="AL34" s="106">
        <v>1569388</v>
      </c>
      <c r="AM34" s="105">
        <v>1569388</v>
      </c>
      <c r="AN34" s="11">
        <v>1667512</v>
      </c>
      <c r="AO34" s="11">
        <v>1718682</v>
      </c>
      <c r="AP34" s="105">
        <v>1718682</v>
      </c>
      <c r="AQ34" s="11">
        <v>1533501</v>
      </c>
      <c r="AR34" s="11">
        <v>0</v>
      </c>
      <c r="AS34" s="11">
        <v>1582466</v>
      </c>
      <c r="AT34" s="123">
        <v>1582466</v>
      </c>
      <c r="AU34" s="11">
        <v>1582466</v>
      </c>
      <c r="AV34" s="11">
        <v>0</v>
      </c>
      <c r="AW34" s="11">
        <v>2498710</v>
      </c>
      <c r="AX34" s="11">
        <v>2498710</v>
      </c>
      <c r="AZ34" s="11">
        <v>1291120</v>
      </c>
      <c r="BA34">
        <v>1453661</v>
      </c>
      <c r="BB34" s="122"/>
    </row>
    <row r="35" spans="1:54" hidden="1" x14ac:dyDescent="0.25">
      <c r="A35">
        <v>4</v>
      </c>
      <c r="B35" t="str">
        <f t="shared" si="0"/>
        <v>CS-3131</v>
      </c>
      <c r="C35" s="2" t="s">
        <v>314</v>
      </c>
      <c r="D35" s="2" t="str">
        <f t="shared" ref="D35:D66" si="4">LEFT($G35,1)</f>
        <v>3</v>
      </c>
      <c r="E35" s="2" t="str">
        <f t="shared" ref="E35:E66" si="5">LEFT($G35,2)</f>
        <v>31</v>
      </c>
      <c r="F35" s="2" t="str">
        <f t="shared" ref="F35:F66" si="6">LEFT($G35,3)</f>
        <v>313</v>
      </c>
      <c r="G35" s="1" t="s">
        <v>56</v>
      </c>
      <c r="H35" s="27">
        <v>0</v>
      </c>
      <c r="I35" s="27"/>
      <c r="J35" s="27">
        <v>0</v>
      </c>
      <c r="K35" s="27">
        <v>0</v>
      </c>
      <c r="L35" s="27">
        <v>0</v>
      </c>
      <c r="M35" s="27"/>
      <c r="N35" s="27">
        <v>0</v>
      </c>
      <c r="O35" s="27">
        <v>0</v>
      </c>
      <c r="P35" s="27">
        <v>0</v>
      </c>
      <c r="Q35" s="27"/>
      <c r="R35" s="27">
        <v>0</v>
      </c>
      <c r="S35" s="27">
        <v>0</v>
      </c>
      <c r="T35" s="27">
        <v>0</v>
      </c>
      <c r="U35" s="27"/>
      <c r="V35" s="27">
        <v>0</v>
      </c>
      <c r="W35" s="27">
        <v>0</v>
      </c>
      <c r="X35" s="27">
        <v>0</v>
      </c>
      <c r="Y35" s="27"/>
      <c r="Z35" s="27">
        <v>0</v>
      </c>
      <c r="AA35" s="27">
        <v>0</v>
      </c>
      <c r="AB35" s="27">
        <v>0</v>
      </c>
      <c r="AC35" s="27"/>
      <c r="AD35" s="27">
        <v>0</v>
      </c>
      <c r="AE35" s="27">
        <v>0</v>
      </c>
      <c r="AF35" s="27">
        <v>0</v>
      </c>
      <c r="AG35" s="106">
        <v>0</v>
      </c>
      <c r="AH35" s="27">
        <v>0</v>
      </c>
      <c r="AI35" s="27">
        <v>0</v>
      </c>
      <c r="AJ35" s="27">
        <v>0</v>
      </c>
      <c r="AK35" s="106">
        <v>0</v>
      </c>
      <c r="AL35" s="106">
        <v>0</v>
      </c>
      <c r="AM35" s="105">
        <v>122543</v>
      </c>
      <c r="AN35" s="11">
        <v>0</v>
      </c>
      <c r="AO35" s="11">
        <v>0</v>
      </c>
      <c r="AP35" s="105">
        <v>147328</v>
      </c>
      <c r="AQ35" s="11">
        <v>147328</v>
      </c>
      <c r="AR35" s="11">
        <v>0</v>
      </c>
      <c r="AS35" s="11">
        <v>176032</v>
      </c>
      <c r="AT35" s="123">
        <v>176032</v>
      </c>
      <c r="AU35" s="11">
        <v>176032</v>
      </c>
      <c r="AV35" s="11">
        <v>0</v>
      </c>
      <c r="AW35" s="11">
        <v>218654</v>
      </c>
      <c r="AX35" s="11">
        <v>218654</v>
      </c>
      <c r="AZ35" s="11">
        <v>279279</v>
      </c>
      <c r="BA35">
        <v>290418</v>
      </c>
      <c r="BB35" s="122"/>
    </row>
    <row r="36" spans="1:54" hidden="1" x14ac:dyDescent="0.25">
      <c r="A36">
        <v>4</v>
      </c>
      <c r="B36" t="str">
        <f t="shared" si="0"/>
        <v>CS-3132</v>
      </c>
      <c r="C36" s="2" t="s">
        <v>314</v>
      </c>
      <c r="D36" s="2" t="str">
        <f t="shared" si="4"/>
        <v>3</v>
      </c>
      <c r="E36" s="2" t="str">
        <f t="shared" si="5"/>
        <v>31</v>
      </c>
      <c r="F36" s="2" t="str">
        <f t="shared" si="6"/>
        <v>313</v>
      </c>
      <c r="G36" s="1" t="s">
        <v>57</v>
      </c>
      <c r="H36" s="27">
        <v>23554</v>
      </c>
      <c r="I36" s="27"/>
      <c r="J36" s="27">
        <v>22137</v>
      </c>
      <c r="K36" s="27">
        <v>22137</v>
      </c>
      <c r="L36" s="27">
        <v>23554</v>
      </c>
      <c r="M36" s="27"/>
      <c r="N36" s="27">
        <v>12619</v>
      </c>
      <c r="O36" s="27">
        <v>12619</v>
      </c>
      <c r="P36" s="27">
        <v>16497</v>
      </c>
      <c r="Q36" s="27"/>
      <c r="R36" s="27">
        <v>14645</v>
      </c>
      <c r="S36" s="27">
        <v>14645</v>
      </c>
      <c r="T36" s="27">
        <v>15575</v>
      </c>
      <c r="U36" s="27"/>
      <c r="V36" s="27">
        <v>14048</v>
      </c>
      <c r="W36" s="27">
        <v>14048</v>
      </c>
      <c r="X36" s="27">
        <v>18683</v>
      </c>
      <c r="Y36" s="27"/>
      <c r="Z36" s="27">
        <v>32907</v>
      </c>
      <c r="AA36" s="27">
        <v>32907</v>
      </c>
      <c r="AB36" s="27">
        <v>10200</v>
      </c>
      <c r="AC36" s="27"/>
      <c r="AD36" s="27">
        <v>7854</v>
      </c>
      <c r="AE36" s="27">
        <v>7854</v>
      </c>
      <c r="AF36" s="27">
        <v>9989</v>
      </c>
      <c r="AG36" s="106">
        <v>6252</v>
      </c>
      <c r="AH36" s="27">
        <v>7116</v>
      </c>
      <c r="AI36" s="27">
        <v>7116</v>
      </c>
      <c r="AJ36" s="27">
        <v>8255</v>
      </c>
      <c r="AK36" s="106">
        <v>7512</v>
      </c>
      <c r="AL36" s="106">
        <v>8072</v>
      </c>
      <c r="AM36" s="105">
        <v>8072</v>
      </c>
      <c r="AN36" s="11">
        <v>27853</v>
      </c>
      <c r="AO36" s="11">
        <v>17969</v>
      </c>
      <c r="AP36" s="105">
        <v>17803</v>
      </c>
      <c r="AQ36" s="11">
        <v>17803</v>
      </c>
      <c r="AR36" s="11">
        <v>0</v>
      </c>
      <c r="AS36" s="11">
        <v>66678</v>
      </c>
      <c r="AT36" s="123">
        <v>66194</v>
      </c>
      <c r="AU36" s="11">
        <v>66194</v>
      </c>
      <c r="AV36" s="11">
        <v>0</v>
      </c>
      <c r="AW36" s="11">
        <v>274694</v>
      </c>
      <c r="AX36" s="11">
        <v>272805</v>
      </c>
      <c r="AZ36" s="11">
        <v>27756</v>
      </c>
      <c r="BA36">
        <v>357930</v>
      </c>
      <c r="BB36" s="122"/>
    </row>
    <row r="37" spans="1:54" hidden="1" x14ac:dyDescent="0.25">
      <c r="A37">
        <v>4</v>
      </c>
      <c r="B37" t="str">
        <f t="shared" si="0"/>
        <v>CS-3140</v>
      </c>
      <c r="C37" s="2" t="s">
        <v>314</v>
      </c>
      <c r="D37" s="2" t="str">
        <f t="shared" si="4"/>
        <v>3</v>
      </c>
      <c r="E37" s="2" t="str">
        <f t="shared" si="5"/>
        <v>31</v>
      </c>
      <c r="F37" s="2" t="str">
        <f t="shared" si="6"/>
        <v>314</v>
      </c>
      <c r="G37" s="1" t="s">
        <v>59</v>
      </c>
      <c r="H37" s="27">
        <v>0</v>
      </c>
      <c r="I37" s="27"/>
      <c r="J37" s="27">
        <v>0</v>
      </c>
      <c r="K37" s="27">
        <v>0</v>
      </c>
      <c r="L37" s="27">
        <v>0</v>
      </c>
      <c r="M37" s="27"/>
      <c r="N37" s="27">
        <v>0</v>
      </c>
      <c r="O37" s="27">
        <v>0</v>
      </c>
      <c r="P37" s="27">
        <v>0</v>
      </c>
      <c r="Q37" s="27"/>
      <c r="R37" s="27">
        <v>0</v>
      </c>
      <c r="S37" s="27">
        <v>0</v>
      </c>
      <c r="T37" s="27">
        <v>0</v>
      </c>
      <c r="U37" s="27"/>
      <c r="V37" s="27">
        <v>0</v>
      </c>
      <c r="W37" s="27">
        <v>0</v>
      </c>
      <c r="X37" s="27">
        <v>0</v>
      </c>
      <c r="Y37" s="27"/>
      <c r="Z37" s="27">
        <v>0</v>
      </c>
      <c r="AA37" s="27">
        <v>0</v>
      </c>
      <c r="AB37" s="27">
        <v>0</v>
      </c>
      <c r="AC37" s="27"/>
      <c r="AD37" s="27">
        <v>0</v>
      </c>
      <c r="AE37" s="27">
        <v>0</v>
      </c>
      <c r="AF37" s="27">
        <v>0</v>
      </c>
      <c r="AG37" s="106">
        <v>0</v>
      </c>
      <c r="AH37" s="27">
        <v>0</v>
      </c>
      <c r="AI37" s="27">
        <v>0</v>
      </c>
      <c r="AJ37" s="27">
        <v>0</v>
      </c>
      <c r="AK37" s="106">
        <v>0</v>
      </c>
      <c r="AL37" s="106">
        <v>0</v>
      </c>
      <c r="AM37" s="105">
        <v>0</v>
      </c>
      <c r="AN37" s="11">
        <v>0</v>
      </c>
      <c r="AO37" s="11">
        <v>0</v>
      </c>
      <c r="AP37" s="105">
        <v>0</v>
      </c>
      <c r="AQ37" s="11">
        <v>0</v>
      </c>
      <c r="AR37" s="11">
        <v>0</v>
      </c>
      <c r="AS37" s="11">
        <v>0</v>
      </c>
      <c r="AT37" s="123">
        <v>0</v>
      </c>
      <c r="AU37" s="11">
        <v>0</v>
      </c>
      <c r="AV37" s="11">
        <v>0</v>
      </c>
      <c r="AW37" s="11">
        <v>0</v>
      </c>
      <c r="AX37" s="11">
        <v>0</v>
      </c>
      <c r="AZ37" s="11">
        <v>0</v>
      </c>
      <c r="BA37">
        <v>0</v>
      </c>
      <c r="BB37" s="122"/>
    </row>
    <row r="38" spans="1:54" hidden="1" x14ac:dyDescent="0.25">
      <c r="A38">
        <v>4</v>
      </c>
      <c r="B38" t="str">
        <f t="shared" si="0"/>
        <v>CS-3200</v>
      </c>
      <c r="C38" s="2" t="s">
        <v>314</v>
      </c>
      <c r="D38" s="2" t="str">
        <f t="shared" si="4"/>
        <v>3</v>
      </c>
      <c r="E38" s="2" t="str">
        <f t="shared" si="5"/>
        <v>32</v>
      </c>
      <c r="F38" s="2" t="str">
        <f t="shared" si="6"/>
        <v>320</v>
      </c>
      <c r="G38" s="1" t="s">
        <v>60</v>
      </c>
      <c r="H38" s="27">
        <v>3908</v>
      </c>
      <c r="I38" s="27"/>
      <c r="J38" s="27">
        <v>7116</v>
      </c>
      <c r="K38" s="27">
        <v>7116</v>
      </c>
      <c r="L38" s="27">
        <v>3908</v>
      </c>
      <c r="M38" s="27"/>
      <c r="N38" s="27">
        <v>3731</v>
      </c>
      <c r="O38" s="27">
        <v>3731</v>
      </c>
      <c r="P38" s="27">
        <v>5218</v>
      </c>
      <c r="Q38" s="27"/>
      <c r="R38" s="27">
        <v>6796</v>
      </c>
      <c r="S38" s="27">
        <v>6796</v>
      </c>
      <c r="T38" s="27">
        <v>4283</v>
      </c>
      <c r="U38" s="27"/>
      <c r="V38" s="27">
        <v>9123</v>
      </c>
      <c r="W38" s="27">
        <v>9123</v>
      </c>
      <c r="X38" s="27">
        <v>3672</v>
      </c>
      <c r="Y38" s="27"/>
      <c r="Z38" s="27">
        <v>5679</v>
      </c>
      <c r="AA38" s="27">
        <v>5679</v>
      </c>
      <c r="AB38" s="27">
        <v>1439</v>
      </c>
      <c r="AC38" s="27"/>
      <c r="AD38" s="27">
        <v>38526</v>
      </c>
      <c r="AE38" s="27">
        <v>38526</v>
      </c>
      <c r="AF38" s="27">
        <v>1312</v>
      </c>
      <c r="AG38" s="106">
        <v>14225</v>
      </c>
      <c r="AH38" s="27">
        <v>12135</v>
      </c>
      <c r="AI38" s="27">
        <v>12135</v>
      </c>
      <c r="AJ38" s="27">
        <v>746</v>
      </c>
      <c r="AK38" s="106">
        <v>10966</v>
      </c>
      <c r="AL38" s="106">
        <v>9879</v>
      </c>
      <c r="AM38" s="105">
        <v>9879</v>
      </c>
      <c r="AN38" s="11">
        <v>480</v>
      </c>
      <c r="AO38" s="11">
        <v>33046.5</v>
      </c>
      <c r="AP38" s="105">
        <v>33319</v>
      </c>
      <c r="AQ38" s="11">
        <v>36751</v>
      </c>
      <c r="AR38" s="11">
        <v>0</v>
      </c>
      <c r="AS38" s="11">
        <v>33380</v>
      </c>
      <c r="AT38" s="123">
        <v>32945</v>
      </c>
      <c r="AU38" s="11">
        <v>32945</v>
      </c>
      <c r="AV38" s="11">
        <v>0</v>
      </c>
      <c r="AW38" s="11">
        <v>16603</v>
      </c>
      <c r="AX38" s="11">
        <v>28237</v>
      </c>
      <c r="AZ38" s="11">
        <v>5583</v>
      </c>
      <c r="BA38">
        <v>39119</v>
      </c>
      <c r="BB38" s="122"/>
    </row>
    <row r="39" spans="1:54" hidden="1" x14ac:dyDescent="0.25">
      <c r="A39">
        <v>4</v>
      </c>
      <c r="B39" t="str">
        <f t="shared" si="0"/>
        <v>CS-3300</v>
      </c>
      <c r="C39" s="2" t="s">
        <v>314</v>
      </c>
      <c r="D39" s="2" t="str">
        <f t="shared" si="4"/>
        <v>3</v>
      </c>
      <c r="E39" s="2" t="str">
        <f t="shared" si="5"/>
        <v>33</v>
      </c>
      <c r="F39" s="2" t="str">
        <f t="shared" si="6"/>
        <v>330</v>
      </c>
      <c r="G39" s="1" t="s">
        <v>61</v>
      </c>
      <c r="H39" s="27">
        <v>271264</v>
      </c>
      <c r="I39" s="27"/>
      <c r="J39" s="27">
        <v>261073</v>
      </c>
      <c r="K39" s="27">
        <v>257961</v>
      </c>
      <c r="L39" s="27">
        <v>271264</v>
      </c>
      <c r="M39" s="27"/>
      <c r="N39" s="27">
        <v>309053</v>
      </c>
      <c r="O39" s="27">
        <v>308108</v>
      </c>
      <c r="P39" s="27">
        <v>269011</v>
      </c>
      <c r="Q39" s="27"/>
      <c r="R39" s="27">
        <v>294497</v>
      </c>
      <c r="S39" s="27">
        <v>294561</v>
      </c>
      <c r="T39" s="27">
        <v>304906</v>
      </c>
      <c r="U39" s="27"/>
      <c r="V39" s="27">
        <v>273622</v>
      </c>
      <c r="W39" s="27">
        <v>268708</v>
      </c>
      <c r="X39" s="27">
        <v>286314</v>
      </c>
      <c r="Y39" s="27"/>
      <c r="Z39" s="27">
        <v>242184</v>
      </c>
      <c r="AA39" s="27">
        <v>242184</v>
      </c>
      <c r="AB39" s="27">
        <v>247160</v>
      </c>
      <c r="AC39" s="27"/>
      <c r="AD39" s="27">
        <v>264443</v>
      </c>
      <c r="AE39" s="27">
        <v>264443</v>
      </c>
      <c r="AF39" s="27">
        <v>206711</v>
      </c>
      <c r="AG39" s="106">
        <v>378180</v>
      </c>
      <c r="AH39" s="27">
        <v>356613</v>
      </c>
      <c r="AI39" s="27">
        <v>356613</v>
      </c>
      <c r="AJ39" s="27">
        <v>237835</v>
      </c>
      <c r="AK39" s="106">
        <v>310759</v>
      </c>
      <c r="AL39" s="106">
        <v>311513</v>
      </c>
      <c r="AM39" s="105">
        <v>318531</v>
      </c>
      <c r="AN39" s="11">
        <v>248549</v>
      </c>
      <c r="AO39" s="11">
        <v>328041.8</v>
      </c>
      <c r="AP39" s="105">
        <v>338604</v>
      </c>
      <c r="AQ39" s="11">
        <v>338604</v>
      </c>
      <c r="AR39" s="11">
        <v>0</v>
      </c>
      <c r="AS39" s="11">
        <v>316643</v>
      </c>
      <c r="AT39" s="123">
        <v>331205</v>
      </c>
      <c r="AU39" s="11">
        <v>331205</v>
      </c>
      <c r="AV39" s="11">
        <v>0</v>
      </c>
      <c r="AW39" s="11">
        <v>358603</v>
      </c>
      <c r="AX39" s="11">
        <v>356381</v>
      </c>
      <c r="AZ39" s="11">
        <v>332525</v>
      </c>
      <c r="BA39">
        <v>374038</v>
      </c>
      <c r="BB39" s="122"/>
    </row>
    <row r="40" spans="1:54" hidden="1" x14ac:dyDescent="0.25">
      <c r="A40">
        <v>4</v>
      </c>
      <c r="B40" t="str">
        <f t="shared" si="0"/>
        <v>CS-3410</v>
      </c>
      <c r="C40" s="2" t="s">
        <v>314</v>
      </c>
      <c r="D40" s="2" t="str">
        <f t="shared" si="4"/>
        <v>3</v>
      </c>
      <c r="E40" s="2" t="str">
        <f t="shared" si="5"/>
        <v>34</v>
      </c>
      <c r="F40" s="2" t="str">
        <f t="shared" si="6"/>
        <v>341</v>
      </c>
      <c r="G40" s="1" t="s">
        <v>63</v>
      </c>
      <c r="H40" s="27">
        <v>1094831</v>
      </c>
      <c r="I40" s="27"/>
      <c r="J40" s="27">
        <v>1085225</v>
      </c>
      <c r="K40" s="27">
        <v>1085225</v>
      </c>
      <c r="L40" s="27">
        <v>1094831</v>
      </c>
      <c r="M40" s="27"/>
      <c r="N40" s="27">
        <v>1115672</v>
      </c>
      <c r="O40" s="27">
        <v>1115672</v>
      </c>
      <c r="P40" s="27">
        <v>1149795</v>
      </c>
      <c r="Q40" s="27"/>
      <c r="R40" s="27">
        <v>1141740</v>
      </c>
      <c r="S40" s="27">
        <v>1141740</v>
      </c>
      <c r="T40" s="27">
        <v>1171910</v>
      </c>
      <c r="U40" s="27"/>
      <c r="V40" s="27">
        <v>1151161</v>
      </c>
      <c r="W40" s="27">
        <v>1151161</v>
      </c>
      <c r="X40" s="27">
        <v>1156135</v>
      </c>
      <c r="Y40" s="27"/>
      <c r="Z40" s="27">
        <v>1156414</v>
      </c>
      <c r="AA40" s="27">
        <v>1156414</v>
      </c>
      <c r="AB40" s="27">
        <v>1165461</v>
      </c>
      <c r="AC40" s="27"/>
      <c r="AD40" s="27">
        <v>1156897</v>
      </c>
      <c r="AE40" s="27">
        <v>1156897</v>
      </c>
      <c r="AF40" s="27">
        <v>1169754</v>
      </c>
      <c r="AG40" s="106">
        <v>0</v>
      </c>
      <c r="AH40" s="27">
        <v>0</v>
      </c>
      <c r="AI40" s="27">
        <v>0</v>
      </c>
      <c r="AJ40" s="27">
        <v>0</v>
      </c>
      <c r="AK40" s="106">
        <v>0</v>
      </c>
      <c r="AL40" s="106">
        <v>0</v>
      </c>
      <c r="AM40" s="105">
        <v>0</v>
      </c>
      <c r="AN40" s="11">
        <v>0</v>
      </c>
      <c r="AO40" s="11">
        <v>0</v>
      </c>
      <c r="AP40" s="105">
        <v>0</v>
      </c>
      <c r="AQ40" s="11">
        <v>0</v>
      </c>
      <c r="AR40" s="11">
        <v>0</v>
      </c>
      <c r="AS40" s="11">
        <v>0</v>
      </c>
      <c r="AT40" s="123">
        <v>0</v>
      </c>
      <c r="AU40" s="11">
        <v>0</v>
      </c>
      <c r="AV40" s="11">
        <v>0</v>
      </c>
      <c r="AW40" s="11">
        <v>0</v>
      </c>
      <c r="AX40" s="11">
        <v>0</v>
      </c>
      <c r="AZ40" s="11">
        <v>0</v>
      </c>
      <c r="BA40">
        <v>0</v>
      </c>
      <c r="BB40" s="122"/>
    </row>
    <row r="41" spans="1:54" hidden="1" x14ac:dyDescent="0.25">
      <c r="A41">
        <v>4</v>
      </c>
      <c r="B41" t="str">
        <f t="shared" si="0"/>
        <v>CS-3420</v>
      </c>
      <c r="C41" s="2" t="s">
        <v>314</v>
      </c>
      <c r="D41" s="2" t="str">
        <f t="shared" si="4"/>
        <v>3</v>
      </c>
      <c r="E41" s="2" t="str">
        <f t="shared" si="5"/>
        <v>34</v>
      </c>
      <c r="F41" s="2" t="str">
        <f t="shared" si="6"/>
        <v>342</v>
      </c>
      <c r="G41" s="1" t="s">
        <v>64</v>
      </c>
      <c r="H41" s="27">
        <v>129774</v>
      </c>
      <c r="I41" s="27"/>
      <c r="J41" s="27">
        <v>126882</v>
      </c>
      <c r="K41" s="27">
        <v>126988</v>
      </c>
      <c r="L41" s="27">
        <v>129774</v>
      </c>
      <c r="M41" s="27"/>
      <c r="N41" s="27">
        <v>115848</v>
      </c>
      <c r="O41" s="27">
        <v>115847</v>
      </c>
      <c r="P41" s="27">
        <v>106470</v>
      </c>
      <c r="Q41" s="27"/>
      <c r="R41" s="27">
        <v>104850</v>
      </c>
      <c r="S41" s="27">
        <v>104850</v>
      </c>
      <c r="T41" s="27">
        <v>97923</v>
      </c>
      <c r="U41" s="27"/>
      <c r="V41" s="27">
        <v>93694</v>
      </c>
      <c r="W41" s="27">
        <v>93694</v>
      </c>
      <c r="X41" s="27">
        <v>86975</v>
      </c>
      <c r="Y41" s="27"/>
      <c r="Z41" s="27">
        <v>82496</v>
      </c>
      <c r="AA41" s="27">
        <v>82496</v>
      </c>
      <c r="AB41" s="27">
        <v>75382</v>
      </c>
      <c r="AC41" s="27"/>
      <c r="AD41" s="27">
        <v>66006</v>
      </c>
      <c r="AE41" s="27">
        <v>66006</v>
      </c>
      <c r="AF41" s="27">
        <v>64783</v>
      </c>
      <c r="AG41" s="106">
        <v>21699</v>
      </c>
      <c r="AH41" s="27">
        <v>21699</v>
      </c>
      <c r="AI41" s="27">
        <v>21699</v>
      </c>
      <c r="AJ41" s="27">
        <v>22867</v>
      </c>
      <c r="AK41" s="106">
        <v>22865</v>
      </c>
      <c r="AL41" s="106">
        <v>22865</v>
      </c>
      <c r="AM41" s="105">
        <v>22865</v>
      </c>
      <c r="AN41" s="11">
        <v>29456</v>
      </c>
      <c r="AO41" s="11">
        <v>25254</v>
      </c>
      <c r="AP41" s="105">
        <v>0</v>
      </c>
      <c r="AQ41" s="11">
        <v>0</v>
      </c>
      <c r="AR41" s="11">
        <v>0</v>
      </c>
      <c r="AS41" s="11">
        <v>0</v>
      </c>
      <c r="AT41" s="123">
        <v>0</v>
      </c>
      <c r="AU41" s="11">
        <v>0</v>
      </c>
      <c r="AV41" s="11">
        <v>0</v>
      </c>
      <c r="AW41" s="11">
        <v>0</v>
      </c>
      <c r="AX41" s="11">
        <v>0</v>
      </c>
      <c r="AZ41" s="11">
        <v>0</v>
      </c>
      <c r="BA41">
        <v>0</v>
      </c>
      <c r="BB41" s="122"/>
    </row>
    <row r="42" spans="1:54" hidden="1" x14ac:dyDescent="0.25">
      <c r="A42">
        <v>4</v>
      </c>
      <c r="B42" t="str">
        <f t="shared" si="0"/>
        <v>CS-3431</v>
      </c>
      <c r="C42" s="2" t="s">
        <v>314</v>
      </c>
      <c r="D42" s="2" t="str">
        <f t="shared" si="4"/>
        <v>3</v>
      </c>
      <c r="E42" s="2" t="str">
        <f t="shared" si="5"/>
        <v>34</v>
      </c>
      <c r="F42" s="2" t="str">
        <f t="shared" si="6"/>
        <v>343</v>
      </c>
      <c r="G42" s="1" t="s">
        <v>65</v>
      </c>
      <c r="H42" s="27">
        <v>4579280</v>
      </c>
      <c r="I42" s="27"/>
      <c r="J42" s="27">
        <v>4620339</v>
      </c>
      <c r="K42" s="27">
        <v>4625117</v>
      </c>
      <c r="L42" s="27">
        <v>4579280</v>
      </c>
      <c r="M42" s="27"/>
      <c r="N42" s="27">
        <v>4815077</v>
      </c>
      <c r="O42" s="27">
        <v>4813289</v>
      </c>
      <c r="P42" s="27">
        <v>5139687</v>
      </c>
      <c r="Q42" s="27"/>
      <c r="R42" s="27">
        <v>4803140</v>
      </c>
      <c r="S42" s="27">
        <v>4803158</v>
      </c>
      <c r="T42" s="27">
        <v>4812120</v>
      </c>
      <c r="U42" s="27"/>
      <c r="V42" s="27">
        <v>5052651</v>
      </c>
      <c r="W42" s="27">
        <v>5052651</v>
      </c>
      <c r="X42" s="27">
        <v>5149522</v>
      </c>
      <c r="Y42" s="27"/>
      <c r="Z42" s="27">
        <v>5143336.9220000003</v>
      </c>
      <c r="AA42" s="27">
        <v>5143337</v>
      </c>
      <c r="AB42" s="27">
        <v>5291807</v>
      </c>
      <c r="AC42" s="27"/>
      <c r="AD42" s="27">
        <v>4737816</v>
      </c>
      <c r="AE42" s="27">
        <v>4737816</v>
      </c>
      <c r="AF42" s="27">
        <v>4879182</v>
      </c>
      <c r="AG42" s="106">
        <v>2050082</v>
      </c>
      <c r="AH42" s="27">
        <v>2055381</v>
      </c>
      <c r="AI42" s="27">
        <v>2055381</v>
      </c>
      <c r="AJ42" s="27">
        <v>2135044</v>
      </c>
      <c r="AK42" s="106">
        <v>2138431</v>
      </c>
      <c r="AL42" s="106">
        <v>2138131</v>
      </c>
      <c r="AM42" s="105">
        <v>2138131</v>
      </c>
      <c r="AN42" s="11">
        <v>2262145</v>
      </c>
      <c r="AO42" s="11">
        <v>2266581.2999999998</v>
      </c>
      <c r="AP42" s="105">
        <v>2266125</v>
      </c>
      <c r="AQ42" s="11">
        <v>2266125</v>
      </c>
      <c r="AR42" s="11">
        <v>0</v>
      </c>
      <c r="AS42" s="11">
        <v>2403756</v>
      </c>
      <c r="AT42" s="123">
        <v>2403619</v>
      </c>
      <c r="AU42" s="11">
        <v>2403619</v>
      </c>
      <c r="AV42" s="11">
        <v>0</v>
      </c>
      <c r="AW42" s="11">
        <v>2619366</v>
      </c>
      <c r="AX42" s="11">
        <v>2619304</v>
      </c>
      <c r="AZ42" s="11">
        <v>2710886</v>
      </c>
      <c r="BA42">
        <v>2947921</v>
      </c>
      <c r="BB42" s="122"/>
    </row>
    <row r="43" spans="1:54" hidden="1" x14ac:dyDescent="0.25">
      <c r="A43">
        <v>4</v>
      </c>
      <c r="B43" t="str">
        <f t="shared" si="0"/>
        <v>CS-3432</v>
      </c>
      <c r="C43" s="2" t="s">
        <v>314</v>
      </c>
      <c r="D43" s="2" t="str">
        <f t="shared" si="4"/>
        <v>3</v>
      </c>
      <c r="E43" s="2" t="str">
        <f t="shared" si="5"/>
        <v>34</v>
      </c>
      <c r="F43" s="2" t="str">
        <f t="shared" si="6"/>
        <v>343</v>
      </c>
      <c r="G43" s="1" t="s">
        <v>66</v>
      </c>
      <c r="H43" s="27">
        <v>191355</v>
      </c>
      <c r="I43" s="27"/>
      <c r="J43" s="27">
        <v>103347</v>
      </c>
      <c r="K43" s="27">
        <v>103347</v>
      </c>
      <c r="L43" s="27">
        <v>191355</v>
      </c>
      <c r="M43" s="27"/>
      <c r="N43" s="27">
        <v>401450</v>
      </c>
      <c r="O43" s="27">
        <v>401450</v>
      </c>
      <c r="P43" s="27">
        <v>387172</v>
      </c>
      <c r="Q43" s="27"/>
      <c r="R43" s="27">
        <v>397371</v>
      </c>
      <c r="S43" s="27">
        <v>397408</v>
      </c>
      <c r="T43" s="27">
        <v>275630</v>
      </c>
      <c r="U43" s="27"/>
      <c r="V43" s="27">
        <v>316423</v>
      </c>
      <c r="W43" s="27">
        <v>316423</v>
      </c>
      <c r="X43" s="27">
        <v>191312</v>
      </c>
      <c r="Y43" s="27"/>
      <c r="Z43" s="27">
        <v>288858</v>
      </c>
      <c r="AA43" s="27">
        <v>288858</v>
      </c>
      <c r="AB43" s="27">
        <v>336648</v>
      </c>
      <c r="AC43" s="27"/>
      <c r="AD43" s="27">
        <v>351704</v>
      </c>
      <c r="AE43" s="27">
        <v>351704</v>
      </c>
      <c r="AF43" s="27">
        <v>376129</v>
      </c>
      <c r="AG43" s="106">
        <v>444518</v>
      </c>
      <c r="AH43" s="27">
        <v>433880</v>
      </c>
      <c r="AI43" s="27">
        <v>433880</v>
      </c>
      <c r="AJ43" s="27">
        <v>417111</v>
      </c>
      <c r="AK43" s="106">
        <v>413850</v>
      </c>
      <c r="AL43" s="106">
        <v>412801</v>
      </c>
      <c r="AM43" s="105">
        <v>279049</v>
      </c>
      <c r="AN43" s="11">
        <v>428443</v>
      </c>
      <c r="AO43" s="11">
        <v>426522.8</v>
      </c>
      <c r="AP43" s="105">
        <v>279078</v>
      </c>
      <c r="AQ43" s="11">
        <v>279078</v>
      </c>
      <c r="AR43" s="11">
        <v>0</v>
      </c>
      <c r="AS43" s="11">
        <v>308728</v>
      </c>
      <c r="AT43" s="123">
        <v>307439</v>
      </c>
      <c r="AU43" s="11">
        <v>307439</v>
      </c>
      <c r="AV43" s="11">
        <v>0</v>
      </c>
      <c r="AW43" s="11">
        <v>360348</v>
      </c>
      <c r="AX43" s="11">
        <v>355836</v>
      </c>
      <c r="AZ43" s="11">
        <v>456242</v>
      </c>
      <c r="BA43">
        <v>1075287</v>
      </c>
      <c r="BB43" s="122"/>
    </row>
    <row r="44" spans="1:54" hidden="1" x14ac:dyDescent="0.25">
      <c r="A44">
        <v>4</v>
      </c>
      <c r="B44" t="str">
        <f t="shared" si="0"/>
        <v>CS-3441</v>
      </c>
      <c r="C44" s="2" t="s">
        <v>314</v>
      </c>
      <c r="D44" s="2" t="str">
        <f t="shared" si="4"/>
        <v>3</v>
      </c>
      <c r="E44" s="2" t="str">
        <f t="shared" si="5"/>
        <v>34</v>
      </c>
      <c r="F44" s="2" t="str">
        <f t="shared" si="6"/>
        <v>344</v>
      </c>
      <c r="G44" s="1" t="s">
        <v>67</v>
      </c>
      <c r="H44" s="27">
        <v>204652</v>
      </c>
      <c r="I44" s="27"/>
      <c r="J44" s="27">
        <v>340977</v>
      </c>
      <c r="K44" s="27">
        <v>340977</v>
      </c>
      <c r="L44" s="27">
        <v>204652</v>
      </c>
      <c r="M44" s="27"/>
      <c r="N44" s="27">
        <v>439386</v>
      </c>
      <c r="O44" s="27">
        <v>444172</v>
      </c>
      <c r="P44" s="27">
        <v>112904</v>
      </c>
      <c r="Q44" s="27"/>
      <c r="R44" s="27">
        <v>250729</v>
      </c>
      <c r="S44" s="27">
        <v>250729</v>
      </c>
      <c r="T44" s="27">
        <v>121238</v>
      </c>
      <c r="U44" s="27"/>
      <c r="V44" s="27">
        <v>173961</v>
      </c>
      <c r="W44" s="27">
        <v>173961</v>
      </c>
      <c r="X44" s="27">
        <v>126255</v>
      </c>
      <c r="Y44" s="27"/>
      <c r="Z44" s="27">
        <v>148915</v>
      </c>
      <c r="AA44" s="27">
        <v>148915</v>
      </c>
      <c r="AB44" s="27">
        <v>89951</v>
      </c>
      <c r="AC44" s="27"/>
      <c r="AD44" s="27">
        <v>136935</v>
      </c>
      <c r="AE44" s="27">
        <v>136935</v>
      </c>
      <c r="AF44" s="27">
        <v>117635</v>
      </c>
      <c r="AG44" s="106">
        <v>140285</v>
      </c>
      <c r="AH44" s="27">
        <v>140534</v>
      </c>
      <c r="AI44" s="27">
        <v>140534</v>
      </c>
      <c r="AJ44" s="27">
        <v>132170</v>
      </c>
      <c r="AK44" s="106">
        <v>131287</v>
      </c>
      <c r="AL44" s="106">
        <v>131287</v>
      </c>
      <c r="AM44" s="105">
        <v>131287</v>
      </c>
      <c r="AN44" s="11">
        <v>149140</v>
      </c>
      <c r="AO44" s="11">
        <v>136198.29999999999</v>
      </c>
      <c r="AP44" s="105">
        <v>136201</v>
      </c>
      <c r="AQ44" s="11">
        <v>136201</v>
      </c>
      <c r="AR44" s="11">
        <v>0</v>
      </c>
      <c r="AS44" s="11">
        <v>140878</v>
      </c>
      <c r="AT44" s="123">
        <v>140869</v>
      </c>
      <c r="AU44" s="11">
        <v>140867</v>
      </c>
      <c r="AV44" s="11">
        <v>0</v>
      </c>
      <c r="AW44" s="11">
        <v>152494</v>
      </c>
      <c r="AX44" s="11">
        <v>152494</v>
      </c>
      <c r="AZ44" s="11">
        <v>136689</v>
      </c>
      <c r="BA44">
        <v>237246</v>
      </c>
      <c r="BB44" s="122"/>
    </row>
    <row r="45" spans="1:54" hidden="1" x14ac:dyDescent="0.25">
      <c r="A45">
        <v>4</v>
      </c>
      <c r="B45" t="str">
        <f t="shared" si="0"/>
        <v>CS-3442</v>
      </c>
      <c r="C45" s="2" t="s">
        <v>314</v>
      </c>
      <c r="D45" s="2" t="str">
        <f t="shared" si="4"/>
        <v>3</v>
      </c>
      <c r="E45" s="2" t="str">
        <f t="shared" si="5"/>
        <v>34</v>
      </c>
      <c r="F45" s="2" t="str">
        <f t="shared" si="6"/>
        <v>344</v>
      </c>
      <c r="G45" s="1" t="s">
        <v>68</v>
      </c>
      <c r="H45" s="27">
        <v>531</v>
      </c>
      <c r="I45" s="27"/>
      <c r="J45" s="27">
        <v>531</v>
      </c>
      <c r="K45" s="27">
        <v>531</v>
      </c>
      <c r="L45" s="27">
        <v>531</v>
      </c>
      <c r="M45" s="27"/>
      <c r="N45" s="27">
        <v>540</v>
      </c>
      <c r="O45" s="27">
        <v>540</v>
      </c>
      <c r="P45" s="27">
        <v>545</v>
      </c>
      <c r="Q45" s="27"/>
      <c r="R45" s="27">
        <v>512</v>
      </c>
      <c r="S45" s="27">
        <v>289</v>
      </c>
      <c r="T45" s="27">
        <v>522</v>
      </c>
      <c r="U45" s="27"/>
      <c r="V45" s="27">
        <v>289</v>
      </c>
      <c r="W45" s="27">
        <v>289</v>
      </c>
      <c r="X45" s="27">
        <v>292</v>
      </c>
      <c r="Y45" s="27"/>
      <c r="Z45" s="27">
        <v>0</v>
      </c>
      <c r="AA45" s="27">
        <v>0</v>
      </c>
      <c r="AB45" s="27">
        <v>296</v>
      </c>
      <c r="AC45" s="27"/>
      <c r="AD45" s="27">
        <v>503</v>
      </c>
      <c r="AE45" s="27">
        <v>503</v>
      </c>
      <c r="AF45" s="27">
        <v>255</v>
      </c>
      <c r="AG45" s="106">
        <v>0</v>
      </c>
      <c r="AH45" s="27">
        <v>0</v>
      </c>
      <c r="AI45" s="27">
        <v>0</v>
      </c>
      <c r="AJ45" s="27">
        <v>0</v>
      </c>
      <c r="AK45" s="106">
        <v>0</v>
      </c>
      <c r="AL45" s="106">
        <v>0</v>
      </c>
      <c r="AM45" s="105">
        <v>0</v>
      </c>
      <c r="AN45" s="11">
        <v>0</v>
      </c>
      <c r="AO45" s="11">
        <v>0</v>
      </c>
      <c r="AP45" s="105">
        <v>0</v>
      </c>
      <c r="AQ45" s="11">
        <v>0</v>
      </c>
      <c r="AR45" s="11">
        <v>0</v>
      </c>
      <c r="AS45" s="11">
        <v>0</v>
      </c>
      <c r="AT45" s="123">
        <v>0</v>
      </c>
      <c r="AU45" s="11">
        <v>0</v>
      </c>
      <c r="AV45" s="11">
        <v>0</v>
      </c>
      <c r="AW45" s="11">
        <v>141800</v>
      </c>
      <c r="AX45" s="11">
        <v>141800</v>
      </c>
      <c r="AZ45" s="11">
        <v>0</v>
      </c>
      <c r="BA45">
        <v>0</v>
      </c>
      <c r="BB45" s="122"/>
    </row>
    <row r="46" spans="1:54" hidden="1" x14ac:dyDescent="0.25">
      <c r="A46">
        <v>4</v>
      </c>
      <c r="B46" t="str">
        <f t="shared" si="0"/>
        <v>CS-3450</v>
      </c>
      <c r="C46" s="2" t="s">
        <v>314</v>
      </c>
      <c r="D46" s="2" t="str">
        <f t="shared" si="4"/>
        <v>3</v>
      </c>
      <c r="E46" s="2" t="str">
        <f t="shared" si="5"/>
        <v>34</v>
      </c>
      <c r="F46" s="2" t="str">
        <f t="shared" si="6"/>
        <v>345</v>
      </c>
      <c r="G46" s="1" t="s">
        <v>69</v>
      </c>
      <c r="H46" s="27">
        <v>1008</v>
      </c>
      <c r="I46" s="27"/>
      <c r="J46" s="27">
        <v>1008</v>
      </c>
      <c r="K46" s="27">
        <v>1008</v>
      </c>
      <c r="L46" s="27">
        <v>1008</v>
      </c>
      <c r="M46" s="27"/>
      <c r="N46" s="27">
        <v>2405</v>
      </c>
      <c r="O46" s="27">
        <v>2405</v>
      </c>
      <c r="P46" s="27">
        <v>1029</v>
      </c>
      <c r="Q46" s="27"/>
      <c r="R46" s="27">
        <v>1029</v>
      </c>
      <c r="S46" s="27">
        <v>1029</v>
      </c>
      <c r="T46" s="27">
        <v>1049</v>
      </c>
      <c r="U46" s="27"/>
      <c r="V46" s="27">
        <v>1039</v>
      </c>
      <c r="W46" s="27">
        <v>1039</v>
      </c>
      <c r="X46" s="27">
        <v>1053</v>
      </c>
      <c r="Y46" s="27"/>
      <c r="Z46" s="27">
        <v>1053</v>
      </c>
      <c r="AA46" s="27">
        <v>1053</v>
      </c>
      <c r="AB46" s="27">
        <v>0</v>
      </c>
      <c r="AC46" s="27"/>
      <c r="AD46" s="27">
        <v>0</v>
      </c>
      <c r="AE46" s="27">
        <v>0</v>
      </c>
      <c r="AF46" s="27">
        <v>10</v>
      </c>
      <c r="AG46" s="106">
        <v>10</v>
      </c>
      <c r="AH46" s="27">
        <v>10</v>
      </c>
      <c r="AI46" s="27">
        <v>10</v>
      </c>
      <c r="AJ46" s="27">
        <v>6</v>
      </c>
      <c r="AK46" s="106">
        <v>6</v>
      </c>
      <c r="AL46" s="106">
        <v>6</v>
      </c>
      <c r="AM46" s="105">
        <v>6</v>
      </c>
      <c r="AN46" s="11">
        <v>2</v>
      </c>
      <c r="AO46" s="11">
        <v>0</v>
      </c>
      <c r="AP46" s="105">
        <v>0</v>
      </c>
      <c r="AQ46" s="11">
        <v>0</v>
      </c>
      <c r="AR46" s="11">
        <v>0</v>
      </c>
      <c r="AS46" s="11">
        <v>2</v>
      </c>
      <c r="AT46" s="123">
        <v>2</v>
      </c>
      <c r="AU46" s="11">
        <v>2</v>
      </c>
      <c r="AV46" s="11">
        <v>0</v>
      </c>
      <c r="AW46" s="11">
        <v>0</v>
      </c>
      <c r="AX46" s="11">
        <v>0</v>
      </c>
      <c r="AZ46" s="11">
        <v>2</v>
      </c>
      <c r="BA46">
        <v>0</v>
      </c>
      <c r="BB46" s="122"/>
    </row>
    <row r="47" spans="1:54" hidden="1" x14ac:dyDescent="0.25">
      <c r="A47">
        <v>4</v>
      </c>
      <c r="B47" t="str">
        <f t="shared" si="0"/>
        <v>CS-3510</v>
      </c>
      <c r="C47" s="2" t="s">
        <v>314</v>
      </c>
      <c r="D47" s="2" t="str">
        <f t="shared" si="4"/>
        <v>3</v>
      </c>
      <c r="E47" s="2" t="str">
        <f t="shared" si="5"/>
        <v>35</v>
      </c>
      <c r="F47" s="2" t="str">
        <f t="shared" si="6"/>
        <v>351</v>
      </c>
      <c r="G47" s="1" t="s">
        <v>71</v>
      </c>
      <c r="H47" s="27">
        <v>2975552</v>
      </c>
      <c r="I47" s="27"/>
      <c r="J47" s="27">
        <v>2891558</v>
      </c>
      <c r="K47" s="27">
        <v>2891558</v>
      </c>
      <c r="L47" s="27">
        <v>2975552</v>
      </c>
      <c r="M47" s="27"/>
      <c r="N47" s="27">
        <v>2973453</v>
      </c>
      <c r="O47" s="27">
        <v>2973453</v>
      </c>
      <c r="P47" s="27">
        <v>3201053</v>
      </c>
      <c r="Q47" s="27"/>
      <c r="R47" s="27">
        <v>3125374</v>
      </c>
      <c r="S47" s="27">
        <v>3125374</v>
      </c>
      <c r="T47" s="27">
        <v>3392183</v>
      </c>
      <c r="U47" s="27"/>
      <c r="V47" s="27">
        <v>3637901</v>
      </c>
      <c r="W47" s="27">
        <v>3637901</v>
      </c>
      <c r="X47" s="27">
        <v>3252280</v>
      </c>
      <c r="Y47" s="27"/>
      <c r="Z47" s="27">
        <v>3275576</v>
      </c>
      <c r="AA47" s="27">
        <v>3275576</v>
      </c>
      <c r="AB47" s="27">
        <v>3904710</v>
      </c>
      <c r="AC47" s="27"/>
      <c r="AD47" s="27">
        <v>4111354</v>
      </c>
      <c r="AE47" s="27">
        <v>4111354</v>
      </c>
      <c r="AF47" s="27">
        <v>4445088</v>
      </c>
      <c r="AG47" s="106">
        <v>4100921</v>
      </c>
      <c r="AH47" s="27">
        <v>4101588</v>
      </c>
      <c r="AI47" s="27">
        <v>4101588</v>
      </c>
      <c r="AJ47" s="27">
        <v>3701815</v>
      </c>
      <c r="AK47" s="106">
        <v>3219722</v>
      </c>
      <c r="AL47" s="106">
        <v>3219722</v>
      </c>
      <c r="AM47" s="105">
        <v>3219722</v>
      </c>
      <c r="AN47" s="11">
        <v>3896930</v>
      </c>
      <c r="AO47" s="11">
        <v>3628685</v>
      </c>
      <c r="AP47" s="105">
        <v>3628685</v>
      </c>
      <c r="AQ47" s="11">
        <v>3628685</v>
      </c>
      <c r="AR47" s="11">
        <v>0</v>
      </c>
      <c r="AS47" s="11">
        <v>4119394</v>
      </c>
      <c r="AT47" s="123">
        <v>4119394</v>
      </c>
      <c r="AU47" s="11">
        <v>4119394</v>
      </c>
      <c r="AV47" s="11">
        <v>0</v>
      </c>
      <c r="AW47" s="11">
        <v>4724751</v>
      </c>
      <c r="AX47" s="11">
        <v>4724751</v>
      </c>
      <c r="AZ47" s="11">
        <v>5151898</v>
      </c>
      <c r="BA47">
        <v>5170332</v>
      </c>
      <c r="BB47" s="122"/>
    </row>
    <row r="48" spans="1:54" hidden="1" x14ac:dyDescent="0.25">
      <c r="A48">
        <v>4</v>
      </c>
      <c r="B48" t="str">
        <f t="shared" si="0"/>
        <v>CS-3520</v>
      </c>
      <c r="C48" s="2" t="s">
        <v>314</v>
      </c>
      <c r="D48" s="2" t="str">
        <f t="shared" si="4"/>
        <v>3</v>
      </c>
      <c r="E48" s="2" t="str">
        <f t="shared" si="5"/>
        <v>35</v>
      </c>
      <c r="F48" s="2" t="str">
        <f t="shared" si="6"/>
        <v>352</v>
      </c>
      <c r="G48" s="1" t="s">
        <v>72</v>
      </c>
      <c r="H48" s="27">
        <v>9</v>
      </c>
      <c r="I48" s="27"/>
      <c r="J48" s="27">
        <v>8</v>
      </c>
      <c r="K48" s="27">
        <v>8</v>
      </c>
      <c r="L48" s="27">
        <v>9</v>
      </c>
      <c r="M48" s="27"/>
      <c r="N48" s="27">
        <v>8</v>
      </c>
      <c r="O48" s="27">
        <v>8</v>
      </c>
      <c r="P48" s="27">
        <v>378</v>
      </c>
      <c r="Q48" s="27"/>
      <c r="R48" s="27">
        <v>205</v>
      </c>
      <c r="S48" s="27">
        <v>205</v>
      </c>
      <c r="T48" s="27">
        <v>24327</v>
      </c>
      <c r="U48" s="27"/>
      <c r="V48" s="27">
        <v>129542</v>
      </c>
      <c r="W48" s="27">
        <v>129542</v>
      </c>
      <c r="X48" s="27">
        <v>89230</v>
      </c>
      <c r="Y48" s="27"/>
      <c r="Z48" s="27">
        <v>89162</v>
      </c>
      <c r="AA48" s="27">
        <v>89162</v>
      </c>
      <c r="AB48" s="27">
        <v>74168</v>
      </c>
      <c r="AC48" s="27"/>
      <c r="AD48" s="27">
        <v>444</v>
      </c>
      <c r="AE48" s="27">
        <v>444</v>
      </c>
      <c r="AF48" s="27">
        <v>68241</v>
      </c>
      <c r="AG48" s="106">
        <v>10</v>
      </c>
      <c r="AH48" s="27">
        <v>10</v>
      </c>
      <c r="AI48" s="27">
        <v>10</v>
      </c>
      <c r="AJ48" s="27">
        <v>66254</v>
      </c>
      <c r="AK48" s="106">
        <v>124</v>
      </c>
      <c r="AL48" s="106">
        <v>153</v>
      </c>
      <c r="AM48" s="105">
        <v>153</v>
      </c>
      <c r="AN48" s="11">
        <v>68296</v>
      </c>
      <c r="AO48" s="11">
        <v>4708.3999999999996</v>
      </c>
      <c r="AP48" s="105">
        <v>4734</v>
      </c>
      <c r="AQ48" s="11">
        <v>4734</v>
      </c>
      <c r="AR48" s="11">
        <v>0</v>
      </c>
      <c r="AS48" s="11">
        <v>43730</v>
      </c>
      <c r="AT48" s="123">
        <v>43776</v>
      </c>
      <c r="AU48" s="11">
        <v>53676</v>
      </c>
      <c r="AV48" s="11">
        <v>0</v>
      </c>
      <c r="AW48" s="11">
        <v>57790</v>
      </c>
      <c r="AX48" s="11">
        <v>57680</v>
      </c>
      <c r="AZ48" s="11">
        <v>58731</v>
      </c>
      <c r="BA48">
        <v>78119</v>
      </c>
      <c r="BB48" s="122"/>
    </row>
    <row r="49" spans="1:54" hidden="1" x14ac:dyDescent="0.25">
      <c r="A49">
        <v>4</v>
      </c>
      <c r="B49" t="str">
        <f t="shared" si="0"/>
        <v>CS-3530</v>
      </c>
      <c r="C49" s="2" t="s">
        <v>314</v>
      </c>
      <c r="D49" s="2" t="str">
        <f t="shared" si="4"/>
        <v>3</v>
      </c>
      <c r="E49" s="2" t="str">
        <f t="shared" si="5"/>
        <v>35</v>
      </c>
      <c r="F49" s="2" t="str">
        <f t="shared" si="6"/>
        <v>353</v>
      </c>
      <c r="G49" s="1" t="s">
        <v>73</v>
      </c>
      <c r="H49" s="27">
        <v>725</v>
      </c>
      <c r="I49" s="27"/>
      <c r="J49" s="27">
        <v>799</v>
      </c>
      <c r="K49" s="27">
        <v>799</v>
      </c>
      <c r="L49" s="27">
        <v>725</v>
      </c>
      <c r="M49" s="27"/>
      <c r="N49" s="27">
        <v>929</v>
      </c>
      <c r="O49" s="27">
        <v>929</v>
      </c>
      <c r="P49" s="27">
        <v>1070</v>
      </c>
      <c r="Q49" s="27"/>
      <c r="R49" s="27">
        <v>988</v>
      </c>
      <c r="S49" s="27">
        <v>972</v>
      </c>
      <c r="T49" s="27">
        <v>1072</v>
      </c>
      <c r="U49" s="27"/>
      <c r="V49" s="27">
        <v>783</v>
      </c>
      <c r="W49" s="27">
        <v>783</v>
      </c>
      <c r="X49" s="27">
        <v>1092</v>
      </c>
      <c r="Y49" s="27"/>
      <c r="Z49" s="27">
        <v>526</v>
      </c>
      <c r="AA49" s="27">
        <v>526</v>
      </c>
      <c r="AB49" s="27">
        <v>571</v>
      </c>
      <c r="AC49" s="27"/>
      <c r="AD49" s="27">
        <v>933</v>
      </c>
      <c r="AE49" s="27">
        <v>933</v>
      </c>
      <c r="AF49" s="27">
        <v>439</v>
      </c>
      <c r="AG49" s="106">
        <v>343</v>
      </c>
      <c r="AH49" s="27">
        <v>403</v>
      </c>
      <c r="AI49" s="27">
        <v>403</v>
      </c>
      <c r="AJ49" s="27">
        <v>1533</v>
      </c>
      <c r="AK49" s="106">
        <v>982</v>
      </c>
      <c r="AL49" s="106">
        <v>982</v>
      </c>
      <c r="AM49" s="105">
        <v>982</v>
      </c>
      <c r="AN49" s="11">
        <v>1460</v>
      </c>
      <c r="AO49" s="11">
        <v>1531.3</v>
      </c>
      <c r="AP49" s="105">
        <v>1526</v>
      </c>
      <c r="AQ49" s="11">
        <v>1526</v>
      </c>
      <c r="AR49" s="11">
        <v>0</v>
      </c>
      <c r="AS49" s="11">
        <v>940</v>
      </c>
      <c r="AT49" s="123">
        <v>940</v>
      </c>
      <c r="AU49" s="11">
        <v>940</v>
      </c>
      <c r="AV49" s="11">
        <v>0</v>
      </c>
      <c r="AW49" s="11">
        <v>770</v>
      </c>
      <c r="AX49" s="11">
        <v>771</v>
      </c>
      <c r="AZ49" s="11">
        <v>1993</v>
      </c>
      <c r="BA49">
        <v>1325</v>
      </c>
      <c r="BB49" s="122"/>
    </row>
    <row r="50" spans="1:54" hidden="1" x14ac:dyDescent="0.25">
      <c r="A50">
        <v>4</v>
      </c>
      <c r="B50" t="str">
        <f t="shared" si="0"/>
        <v>CS-3540</v>
      </c>
      <c r="C50" s="2" t="s">
        <v>314</v>
      </c>
      <c r="D50" s="2" t="str">
        <f t="shared" si="4"/>
        <v>3</v>
      </c>
      <c r="E50" s="2" t="str">
        <f t="shared" si="5"/>
        <v>35</v>
      </c>
      <c r="F50" s="2" t="str">
        <f t="shared" si="6"/>
        <v>354</v>
      </c>
      <c r="G50" s="1" t="s">
        <v>74</v>
      </c>
      <c r="H50" s="27">
        <v>620708</v>
      </c>
      <c r="I50" s="27"/>
      <c r="J50" s="27">
        <v>614924</v>
      </c>
      <c r="K50" s="27">
        <v>615034</v>
      </c>
      <c r="L50" s="27">
        <v>620708</v>
      </c>
      <c r="M50" s="27"/>
      <c r="N50" s="27">
        <v>653085</v>
      </c>
      <c r="O50" s="27">
        <v>653072</v>
      </c>
      <c r="P50" s="27">
        <v>653791</v>
      </c>
      <c r="Q50" s="27"/>
      <c r="R50" s="27">
        <v>586027</v>
      </c>
      <c r="S50" s="27">
        <v>586027</v>
      </c>
      <c r="T50" s="27">
        <v>640913</v>
      </c>
      <c r="U50" s="27"/>
      <c r="V50" s="27">
        <v>606811</v>
      </c>
      <c r="W50" s="27">
        <v>606811</v>
      </c>
      <c r="X50" s="27">
        <v>639887</v>
      </c>
      <c r="Y50" s="27"/>
      <c r="Z50" s="27">
        <v>667137</v>
      </c>
      <c r="AA50" s="27">
        <v>667137</v>
      </c>
      <c r="AB50" s="27">
        <v>622835</v>
      </c>
      <c r="AC50" s="27"/>
      <c r="AD50" s="27">
        <v>640999</v>
      </c>
      <c r="AE50" s="27">
        <v>640999</v>
      </c>
      <c r="AF50" s="27">
        <v>701076</v>
      </c>
      <c r="AG50" s="106">
        <v>672490</v>
      </c>
      <c r="AH50" s="27">
        <v>671259</v>
      </c>
      <c r="AI50" s="27">
        <v>671259</v>
      </c>
      <c r="AJ50" s="27">
        <v>687684</v>
      </c>
      <c r="AK50" s="106">
        <v>618510</v>
      </c>
      <c r="AL50" s="106">
        <v>617844</v>
      </c>
      <c r="AM50" s="105">
        <v>617844</v>
      </c>
      <c r="AN50" s="11">
        <v>671800</v>
      </c>
      <c r="AO50" s="11">
        <v>617667.30000000005</v>
      </c>
      <c r="AP50" s="105">
        <v>619192</v>
      </c>
      <c r="AQ50" s="11">
        <v>619192</v>
      </c>
      <c r="AR50" s="11">
        <v>0</v>
      </c>
      <c r="AS50" s="11">
        <v>648370</v>
      </c>
      <c r="AT50" s="123">
        <v>648822</v>
      </c>
      <c r="AU50" s="11">
        <v>648822</v>
      </c>
      <c r="AV50" s="11">
        <v>0</v>
      </c>
      <c r="AW50" s="11">
        <v>719986</v>
      </c>
      <c r="AX50" s="11">
        <v>719458</v>
      </c>
      <c r="AZ50" s="11">
        <v>730056</v>
      </c>
      <c r="BA50">
        <v>722970</v>
      </c>
      <c r="BB50" s="122"/>
    </row>
    <row r="51" spans="1:54" hidden="1" x14ac:dyDescent="0.25">
      <c r="A51">
        <v>4</v>
      </c>
      <c r="B51" t="str">
        <f t="shared" si="0"/>
        <v>CS-3550</v>
      </c>
      <c r="C51" s="2" t="s">
        <v>314</v>
      </c>
      <c r="D51" s="2" t="str">
        <f t="shared" si="4"/>
        <v>3</v>
      </c>
      <c r="E51" s="2" t="str">
        <f t="shared" si="5"/>
        <v>35</v>
      </c>
      <c r="F51" s="2" t="str">
        <f t="shared" si="6"/>
        <v>355</v>
      </c>
      <c r="G51" s="1" t="s">
        <v>75</v>
      </c>
      <c r="H51" s="27">
        <v>7469</v>
      </c>
      <c r="I51" s="27"/>
      <c r="J51" s="27">
        <v>4946</v>
      </c>
      <c r="K51" s="27">
        <v>4946</v>
      </c>
      <c r="L51" s="27">
        <v>7469</v>
      </c>
      <c r="M51" s="27"/>
      <c r="N51" s="27">
        <v>1516</v>
      </c>
      <c r="O51" s="27">
        <v>1516</v>
      </c>
      <c r="P51" s="27">
        <v>1724</v>
      </c>
      <c r="Q51" s="27"/>
      <c r="R51" s="27">
        <v>834</v>
      </c>
      <c r="S51" s="27">
        <v>834</v>
      </c>
      <c r="T51" s="27">
        <v>1575</v>
      </c>
      <c r="U51" s="27"/>
      <c r="V51" s="27">
        <v>1143</v>
      </c>
      <c r="W51" s="27">
        <v>1143</v>
      </c>
      <c r="X51" s="27">
        <v>1567</v>
      </c>
      <c r="Y51" s="27"/>
      <c r="Z51" s="27">
        <v>880</v>
      </c>
      <c r="AA51" s="27">
        <v>880</v>
      </c>
      <c r="AB51" s="27">
        <v>1272</v>
      </c>
      <c r="AC51" s="27"/>
      <c r="AD51" s="27">
        <v>22439</v>
      </c>
      <c r="AE51" s="27">
        <v>22439</v>
      </c>
      <c r="AF51" s="27">
        <v>1262</v>
      </c>
      <c r="AG51" s="106">
        <v>24465</v>
      </c>
      <c r="AH51" s="27">
        <v>23183</v>
      </c>
      <c r="AI51" s="27">
        <v>23183</v>
      </c>
      <c r="AJ51" s="27">
        <v>20696</v>
      </c>
      <c r="AK51" s="106">
        <v>24612</v>
      </c>
      <c r="AL51" s="106">
        <v>23640</v>
      </c>
      <c r="AM51" s="105">
        <v>57640</v>
      </c>
      <c r="AN51" s="11">
        <v>22692</v>
      </c>
      <c r="AO51" s="11">
        <v>57058.7</v>
      </c>
      <c r="AP51" s="105">
        <v>54976</v>
      </c>
      <c r="AQ51" s="11">
        <v>54976</v>
      </c>
      <c r="AR51" s="11">
        <v>0</v>
      </c>
      <c r="AS51" s="11">
        <v>82389</v>
      </c>
      <c r="AT51" s="123">
        <v>83553</v>
      </c>
      <c r="AU51" s="11">
        <v>83553</v>
      </c>
      <c r="AV51" s="11">
        <v>0</v>
      </c>
      <c r="AW51" s="11">
        <v>100641</v>
      </c>
      <c r="AX51" s="11">
        <v>100641</v>
      </c>
      <c r="AZ51" s="11">
        <v>110728</v>
      </c>
      <c r="BA51">
        <v>208851</v>
      </c>
      <c r="BB51" s="122"/>
    </row>
    <row r="52" spans="1:54" hidden="1" x14ac:dyDescent="0.25">
      <c r="A52">
        <v>4</v>
      </c>
      <c r="B52" t="str">
        <f t="shared" si="0"/>
        <v>CS-3560</v>
      </c>
      <c r="C52" s="2" t="s">
        <v>314</v>
      </c>
      <c r="D52" s="2" t="str">
        <f t="shared" si="4"/>
        <v>3</v>
      </c>
      <c r="E52" s="2" t="str">
        <f t="shared" si="5"/>
        <v>35</v>
      </c>
      <c r="F52" s="2" t="str">
        <f t="shared" si="6"/>
        <v>356</v>
      </c>
      <c r="G52" s="1" t="s">
        <v>76</v>
      </c>
      <c r="H52" s="27">
        <v>324972</v>
      </c>
      <c r="I52" s="27"/>
      <c r="J52" s="27">
        <v>285160</v>
      </c>
      <c r="K52" s="27">
        <v>285160</v>
      </c>
      <c r="L52" s="27">
        <v>324972</v>
      </c>
      <c r="M52" s="27"/>
      <c r="N52" s="27">
        <v>316337</v>
      </c>
      <c r="O52" s="27">
        <v>316592</v>
      </c>
      <c r="P52" s="27">
        <v>339193</v>
      </c>
      <c r="Q52" s="27"/>
      <c r="R52" s="27">
        <v>224045</v>
      </c>
      <c r="S52" s="27">
        <v>223615</v>
      </c>
      <c r="T52" s="27">
        <v>336202</v>
      </c>
      <c r="U52" s="27"/>
      <c r="V52" s="27">
        <v>273068</v>
      </c>
      <c r="W52" s="27">
        <v>273068</v>
      </c>
      <c r="X52" s="27">
        <v>355547</v>
      </c>
      <c r="Y52" s="27"/>
      <c r="Z52" s="27">
        <v>282342</v>
      </c>
      <c r="AA52" s="27">
        <v>282342</v>
      </c>
      <c r="AB52" s="27">
        <v>359535</v>
      </c>
      <c r="AC52" s="27"/>
      <c r="AD52" s="27">
        <v>293376.91800000001</v>
      </c>
      <c r="AE52" s="27">
        <v>293377</v>
      </c>
      <c r="AF52" s="27">
        <v>385136</v>
      </c>
      <c r="AG52" s="106">
        <v>410351</v>
      </c>
      <c r="AH52" s="27">
        <v>406308</v>
      </c>
      <c r="AI52" s="27">
        <v>406308</v>
      </c>
      <c r="AJ52" s="27">
        <v>373604</v>
      </c>
      <c r="AK52" s="106">
        <v>333430</v>
      </c>
      <c r="AL52" s="106">
        <v>334377</v>
      </c>
      <c r="AM52" s="105">
        <v>334377</v>
      </c>
      <c r="AN52" s="11">
        <v>353514</v>
      </c>
      <c r="AO52" s="11">
        <v>336887.1</v>
      </c>
      <c r="AP52" s="105">
        <v>335672</v>
      </c>
      <c r="AQ52" s="11">
        <v>335672</v>
      </c>
      <c r="AR52" s="11">
        <v>0</v>
      </c>
      <c r="AS52" s="11">
        <v>339901</v>
      </c>
      <c r="AT52" s="123">
        <v>341418</v>
      </c>
      <c r="AU52" s="11">
        <v>341418</v>
      </c>
      <c r="AV52" s="11">
        <v>0</v>
      </c>
      <c r="AW52" s="11">
        <v>376270</v>
      </c>
      <c r="AX52" s="11">
        <v>376270</v>
      </c>
      <c r="AZ52" s="11">
        <v>371560</v>
      </c>
      <c r="BA52">
        <v>387452</v>
      </c>
      <c r="BB52" s="122"/>
    </row>
    <row r="53" spans="1:54" hidden="1" x14ac:dyDescent="0.25">
      <c r="A53">
        <v>4</v>
      </c>
      <c r="B53" t="str">
        <f t="shared" si="0"/>
        <v>CS-4110</v>
      </c>
      <c r="C53" s="2" t="s">
        <v>314</v>
      </c>
      <c r="D53" s="2" t="str">
        <f t="shared" si="4"/>
        <v>4</v>
      </c>
      <c r="E53" s="2" t="str">
        <f t="shared" si="5"/>
        <v>41</v>
      </c>
      <c r="F53" s="2" t="str">
        <f t="shared" si="6"/>
        <v>411</v>
      </c>
      <c r="G53" s="1" t="s">
        <v>79</v>
      </c>
      <c r="H53" s="27">
        <v>0</v>
      </c>
      <c r="I53" s="27"/>
      <c r="J53" s="27">
        <v>0</v>
      </c>
      <c r="K53" s="27">
        <v>0</v>
      </c>
      <c r="L53" s="27">
        <v>0</v>
      </c>
      <c r="M53" s="27"/>
      <c r="N53" s="27">
        <v>0</v>
      </c>
      <c r="O53" s="27">
        <v>0</v>
      </c>
      <c r="P53" s="27">
        <v>0</v>
      </c>
      <c r="Q53" s="27"/>
      <c r="R53" s="27">
        <v>0</v>
      </c>
      <c r="S53" s="27">
        <v>0</v>
      </c>
      <c r="T53" s="27">
        <v>0</v>
      </c>
      <c r="U53" s="27"/>
      <c r="V53" s="27">
        <v>0</v>
      </c>
      <c r="W53" s="27">
        <v>0</v>
      </c>
      <c r="X53" s="27">
        <v>0</v>
      </c>
      <c r="Y53" s="27"/>
      <c r="Z53" s="27">
        <v>0</v>
      </c>
      <c r="AA53" s="27">
        <v>0</v>
      </c>
      <c r="AB53" s="27">
        <v>0</v>
      </c>
      <c r="AC53" s="27"/>
      <c r="AD53" s="27">
        <v>0</v>
      </c>
      <c r="AE53" s="27">
        <v>0</v>
      </c>
      <c r="AF53" s="27">
        <v>0</v>
      </c>
      <c r="AG53" s="106">
        <v>0</v>
      </c>
      <c r="AH53" s="27">
        <v>0</v>
      </c>
      <c r="AI53" s="27">
        <v>0</v>
      </c>
      <c r="AJ53" s="27">
        <v>0</v>
      </c>
      <c r="AK53" s="106">
        <v>0</v>
      </c>
      <c r="AL53" s="106">
        <v>0</v>
      </c>
      <c r="AM53" s="105">
        <v>0</v>
      </c>
      <c r="AN53" s="11">
        <v>0</v>
      </c>
      <c r="AO53" s="11">
        <v>0</v>
      </c>
      <c r="AP53" s="105">
        <v>0</v>
      </c>
      <c r="AQ53" s="11">
        <v>0</v>
      </c>
      <c r="AR53" s="11">
        <v>0</v>
      </c>
      <c r="AS53" s="11">
        <v>0</v>
      </c>
      <c r="AT53" s="123">
        <v>0</v>
      </c>
      <c r="AU53" s="11">
        <v>0</v>
      </c>
      <c r="AV53" s="11">
        <v>0</v>
      </c>
      <c r="AW53" s="11">
        <v>0</v>
      </c>
      <c r="AX53" s="11">
        <v>0</v>
      </c>
      <c r="AZ53" s="11">
        <v>0</v>
      </c>
      <c r="BA53">
        <v>0</v>
      </c>
      <c r="BB53" s="122"/>
    </row>
    <row r="54" spans="1:54" hidden="1" x14ac:dyDescent="0.25">
      <c r="A54">
        <v>4</v>
      </c>
      <c r="B54" t="str">
        <f t="shared" si="0"/>
        <v>CS-4120</v>
      </c>
      <c r="C54" s="2" t="s">
        <v>314</v>
      </c>
      <c r="D54" s="2" t="str">
        <f t="shared" si="4"/>
        <v>4</v>
      </c>
      <c r="E54" s="2" t="str">
        <f t="shared" si="5"/>
        <v>41</v>
      </c>
      <c r="F54" s="2" t="str">
        <f t="shared" si="6"/>
        <v>412</v>
      </c>
      <c r="G54" s="1" t="s">
        <v>80</v>
      </c>
      <c r="H54" s="27">
        <v>0</v>
      </c>
      <c r="I54" s="27"/>
      <c r="J54" s="27">
        <v>0</v>
      </c>
      <c r="K54" s="27">
        <v>0</v>
      </c>
      <c r="L54" s="27">
        <v>0</v>
      </c>
      <c r="M54" s="27"/>
      <c r="N54" s="27">
        <v>0</v>
      </c>
      <c r="O54" s="27">
        <v>0</v>
      </c>
      <c r="P54" s="27">
        <v>0</v>
      </c>
      <c r="Q54" s="27"/>
      <c r="R54" s="27">
        <v>0</v>
      </c>
      <c r="S54" s="27">
        <v>0</v>
      </c>
      <c r="T54" s="27">
        <v>0</v>
      </c>
      <c r="U54" s="27"/>
      <c r="V54" s="27">
        <v>0</v>
      </c>
      <c r="W54" s="27">
        <v>0</v>
      </c>
      <c r="X54" s="27">
        <v>0</v>
      </c>
      <c r="Y54" s="27"/>
      <c r="Z54" s="27">
        <v>0</v>
      </c>
      <c r="AA54" s="27">
        <v>0</v>
      </c>
      <c r="AB54" s="27">
        <v>0</v>
      </c>
      <c r="AC54" s="27"/>
      <c r="AD54" s="27">
        <v>0</v>
      </c>
      <c r="AE54" s="27">
        <v>0</v>
      </c>
      <c r="AF54" s="27">
        <v>0</v>
      </c>
      <c r="AG54" s="106">
        <v>0</v>
      </c>
      <c r="AH54" s="27">
        <v>0</v>
      </c>
      <c r="AI54" s="27">
        <v>0</v>
      </c>
      <c r="AJ54" s="27">
        <v>0</v>
      </c>
      <c r="AK54" s="106">
        <v>0</v>
      </c>
      <c r="AL54" s="106">
        <v>0</v>
      </c>
      <c r="AM54" s="105">
        <v>0</v>
      </c>
      <c r="AN54" s="11">
        <v>0</v>
      </c>
      <c r="AO54" s="11">
        <v>0</v>
      </c>
      <c r="AP54" s="105">
        <v>0</v>
      </c>
      <c r="AQ54" s="11">
        <v>0</v>
      </c>
      <c r="AR54" s="11">
        <v>0</v>
      </c>
      <c r="AS54" s="11">
        <v>0</v>
      </c>
      <c r="AT54" s="123">
        <v>0</v>
      </c>
      <c r="AU54" s="11">
        <v>0</v>
      </c>
      <c r="AV54" s="11">
        <v>0</v>
      </c>
      <c r="AW54" s="11">
        <v>0</v>
      </c>
      <c r="AX54" s="11">
        <v>0</v>
      </c>
      <c r="AZ54" s="11">
        <v>0</v>
      </c>
      <c r="BA54">
        <v>0</v>
      </c>
      <c r="BB54" s="122"/>
    </row>
    <row r="55" spans="1:54" hidden="1" x14ac:dyDescent="0.25">
      <c r="A55">
        <v>4</v>
      </c>
      <c r="B55" t="str">
        <f t="shared" si="0"/>
        <v>CS-4130</v>
      </c>
      <c r="C55" s="2" t="s">
        <v>314</v>
      </c>
      <c r="D55" s="2" t="str">
        <f t="shared" si="4"/>
        <v>4</v>
      </c>
      <c r="E55" s="2" t="str">
        <f t="shared" si="5"/>
        <v>41</v>
      </c>
      <c r="F55" s="2" t="str">
        <f t="shared" si="6"/>
        <v>413</v>
      </c>
      <c r="G55" s="1" t="s">
        <v>81</v>
      </c>
      <c r="H55" s="27">
        <v>0</v>
      </c>
      <c r="I55" s="27"/>
      <c r="J55" s="27">
        <v>0</v>
      </c>
      <c r="K55" s="27">
        <v>0</v>
      </c>
      <c r="L55" s="27">
        <v>0</v>
      </c>
      <c r="M55" s="27"/>
      <c r="N55" s="27">
        <v>0</v>
      </c>
      <c r="O55" s="27">
        <v>0</v>
      </c>
      <c r="P55" s="27">
        <v>0</v>
      </c>
      <c r="Q55" s="27"/>
      <c r="R55" s="27">
        <v>0</v>
      </c>
      <c r="S55" s="27">
        <v>0</v>
      </c>
      <c r="T55" s="27">
        <v>0</v>
      </c>
      <c r="U55" s="27"/>
      <c r="V55" s="27">
        <v>0</v>
      </c>
      <c r="W55" s="27">
        <v>0</v>
      </c>
      <c r="X55" s="27">
        <v>0</v>
      </c>
      <c r="Y55" s="27"/>
      <c r="Z55" s="27">
        <v>0</v>
      </c>
      <c r="AA55" s="27">
        <v>0</v>
      </c>
      <c r="AB55" s="27">
        <v>0</v>
      </c>
      <c r="AC55" s="27"/>
      <c r="AD55" s="27">
        <v>0</v>
      </c>
      <c r="AE55" s="27">
        <v>0</v>
      </c>
      <c r="AF55" s="27">
        <v>0</v>
      </c>
      <c r="AG55" s="106">
        <v>0</v>
      </c>
      <c r="AH55" s="27">
        <v>0</v>
      </c>
      <c r="AI55" s="27">
        <v>0</v>
      </c>
      <c r="AJ55" s="27">
        <v>0</v>
      </c>
      <c r="AK55" s="106">
        <v>0</v>
      </c>
      <c r="AL55" s="106">
        <v>0</v>
      </c>
      <c r="AM55" s="105">
        <v>0</v>
      </c>
      <c r="AN55" s="11">
        <v>0</v>
      </c>
      <c r="AO55" s="11">
        <v>0</v>
      </c>
      <c r="AP55" s="105">
        <v>0</v>
      </c>
      <c r="AQ55" s="11">
        <v>0</v>
      </c>
      <c r="AR55" s="11">
        <v>0</v>
      </c>
      <c r="AS55" s="11">
        <v>0</v>
      </c>
      <c r="AT55" s="123">
        <v>0</v>
      </c>
      <c r="AU55" s="11">
        <v>0</v>
      </c>
      <c r="AV55" s="11">
        <v>0</v>
      </c>
      <c r="AW55" s="11">
        <v>0</v>
      </c>
      <c r="AX55" s="11">
        <v>0</v>
      </c>
      <c r="AZ55" s="11">
        <v>0</v>
      </c>
      <c r="BA55">
        <v>0</v>
      </c>
      <c r="BB55" s="122"/>
    </row>
    <row r="56" spans="1:54" hidden="1" x14ac:dyDescent="0.25">
      <c r="A56">
        <v>4</v>
      </c>
      <c r="B56" t="str">
        <f t="shared" si="0"/>
        <v>CS-4140</v>
      </c>
      <c r="C56" s="2" t="s">
        <v>314</v>
      </c>
      <c r="D56" s="2" t="str">
        <f t="shared" si="4"/>
        <v>4</v>
      </c>
      <c r="E56" s="2" t="str">
        <f t="shared" si="5"/>
        <v>41</v>
      </c>
      <c r="F56" s="2" t="str">
        <f t="shared" si="6"/>
        <v>414</v>
      </c>
      <c r="G56" s="1" t="s">
        <v>82</v>
      </c>
      <c r="H56" s="27">
        <v>0</v>
      </c>
      <c r="I56" s="27"/>
      <c r="J56" s="27">
        <v>0</v>
      </c>
      <c r="K56" s="27">
        <v>0</v>
      </c>
      <c r="L56" s="27">
        <v>0</v>
      </c>
      <c r="M56" s="27"/>
      <c r="N56" s="27">
        <v>0</v>
      </c>
      <c r="O56" s="27">
        <v>0</v>
      </c>
      <c r="P56" s="27">
        <v>0</v>
      </c>
      <c r="Q56" s="27"/>
      <c r="R56" s="27">
        <v>0</v>
      </c>
      <c r="S56" s="27">
        <v>0</v>
      </c>
      <c r="T56" s="27">
        <v>0</v>
      </c>
      <c r="U56" s="27"/>
      <c r="V56" s="27">
        <v>0</v>
      </c>
      <c r="W56" s="27">
        <v>0</v>
      </c>
      <c r="X56" s="27">
        <v>0</v>
      </c>
      <c r="Y56" s="27"/>
      <c r="Z56" s="27">
        <v>0</v>
      </c>
      <c r="AA56" s="27">
        <v>0</v>
      </c>
      <c r="AB56" s="27">
        <v>0</v>
      </c>
      <c r="AC56" s="27"/>
      <c r="AD56" s="27">
        <v>0</v>
      </c>
      <c r="AE56" s="27">
        <v>0</v>
      </c>
      <c r="AF56" s="27">
        <v>0</v>
      </c>
      <c r="AG56" s="106">
        <v>0</v>
      </c>
      <c r="AH56" s="27">
        <v>0</v>
      </c>
      <c r="AI56" s="27">
        <v>0</v>
      </c>
      <c r="AJ56" s="27">
        <v>0</v>
      </c>
      <c r="AK56" s="106">
        <v>0</v>
      </c>
      <c r="AL56" s="106">
        <v>0</v>
      </c>
      <c r="AM56" s="105">
        <v>0</v>
      </c>
      <c r="AN56" s="11">
        <v>0</v>
      </c>
      <c r="AO56" s="11">
        <v>0</v>
      </c>
      <c r="AP56" s="105">
        <v>0</v>
      </c>
      <c r="AQ56" s="11">
        <v>0</v>
      </c>
      <c r="AR56" s="11">
        <v>0</v>
      </c>
      <c r="AS56" s="11">
        <v>0</v>
      </c>
      <c r="AT56" s="123">
        <v>0</v>
      </c>
      <c r="AU56" s="11">
        <v>0</v>
      </c>
      <c r="AV56" s="11">
        <v>0</v>
      </c>
      <c r="AW56" s="11">
        <v>0</v>
      </c>
      <c r="AX56" s="11">
        <v>0</v>
      </c>
      <c r="AZ56" s="11">
        <v>0</v>
      </c>
      <c r="BA56">
        <v>0</v>
      </c>
      <c r="BB56" s="122"/>
    </row>
    <row r="57" spans="1:54" hidden="1" x14ac:dyDescent="0.25">
      <c r="A57">
        <v>4</v>
      </c>
      <c r="B57" t="str">
        <f t="shared" si="0"/>
        <v>CS-4150</v>
      </c>
      <c r="C57" s="2" t="s">
        <v>314</v>
      </c>
      <c r="D57" s="2" t="str">
        <f t="shared" si="4"/>
        <v>4</v>
      </c>
      <c r="E57" s="2" t="str">
        <f t="shared" si="5"/>
        <v>41</v>
      </c>
      <c r="F57" s="2" t="str">
        <f t="shared" si="6"/>
        <v>415</v>
      </c>
      <c r="G57" s="1" t="s">
        <v>83</v>
      </c>
      <c r="H57" s="27">
        <v>0</v>
      </c>
      <c r="I57" s="27"/>
      <c r="J57" s="27">
        <v>0</v>
      </c>
      <c r="K57" s="27">
        <v>0</v>
      </c>
      <c r="L57" s="27">
        <v>0</v>
      </c>
      <c r="M57" s="27"/>
      <c r="N57" s="27">
        <v>0</v>
      </c>
      <c r="O57" s="27">
        <v>0</v>
      </c>
      <c r="P57" s="27">
        <v>0</v>
      </c>
      <c r="Q57" s="27"/>
      <c r="R57" s="27">
        <v>0</v>
      </c>
      <c r="S57" s="27">
        <v>0</v>
      </c>
      <c r="T57" s="27">
        <v>0</v>
      </c>
      <c r="U57" s="27"/>
      <c r="V57" s="27">
        <v>0</v>
      </c>
      <c r="W57" s="27">
        <v>0</v>
      </c>
      <c r="X57" s="27">
        <v>0</v>
      </c>
      <c r="Y57" s="27"/>
      <c r="Z57" s="27">
        <v>0</v>
      </c>
      <c r="AA57" s="27">
        <v>0</v>
      </c>
      <c r="AB57" s="27">
        <v>0</v>
      </c>
      <c r="AC57" s="27"/>
      <c r="AD57" s="27">
        <v>0</v>
      </c>
      <c r="AE57" s="27">
        <v>0</v>
      </c>
      <c r="AF57" s="27">
        <v>0</v>
      </c>
      <c r="AG57" s="106">
        <v>0</v>
      </c>
      <c r="AH57" s="27">
        <v>0</v>
      </c>
      <c r="AI57" s="27">
        <v>0</v>
      </c>
      <c r="AJ57" s="27">
        <v>0</v>
      </c>
      <c r="AK57" s="106">
        <v>0</v>
      </c>
      <c r="AL57" s="106">
        <v>0</v>
      </c>
      <c r="AM57" s="105">
        <v>0</v>
      </c>
      <c r="AN57" s="11">
        <v>0</v>
      </c>
      <c r="AO57" s="11">
        <v>0</v>
      </c>
      <c r="AP57" s="105">
        <v>0</v>
      </c>
      <c r="AQ57" s="11">
        <v>0</v>
      </c>
      <c r="AR57" s="11">
        <v>0</v>
      </c>
      <c r="AS57" s="11">
        <v>0</v>
      </c>
      <c r="AT57" s="123">
        <v>0</v>
      </c>
      <c r="AU57" s="11">
        <v>0</v>
      </c>
      <c r="AV57" s="11">
        <v>0</v>
      </c>
      <c r="AW57" s="11">
        <v>0</v>
      </c>
      <c r="AX57" s="11">
        <v>0</v>
      </c>
      <c r="AZ57" s="11">
        <v>0</v>
      </c>
      <c r="BA57">
        <v>0</v>
      </c>
      <c r="BB57" s="122"/>
    </row>
    <row r="58" spans="1:54" hidden="1" x14ac:dyDescent="0.25">
      <c r="A58">
        <v>4</v>
      </c>
      <c r="B58" t="str">
        <f t="shared" si="0"/>
        <v>CS-4160</v>
      </c>
      <c r="C58" s="2" t="s">
        <v>314</v>
      </c>
      <c r="D58" s="2" t="str">
        <f t="shared" si="4"/>
        <v>4</v>
      </c>
      <c r="E58" s="2" t="str">
        <f t="shared" si="5"/>
        <v>41</v>
      </c>
      <c r="F58" s="2" t="str">
        <f t="shared" si="6"/>
        <v>416</v>
      </c>
      <c r="G58" s="1" t="s">
        <v>84</v>
      </c>
      <c r="H58" s="27">
        <v>0</v>
      </c>
      <c r="I58" s="27"/>
      <c r="J58" s="27">
        <v>0</v>
      </c>
      <c r="K58" s="27">
        <v>0</v>
      </c>
      <c r="L58" s="27">
        <v>0</v>
      </c>
      <c r="M58" s="27"/>
      <c r="N58" s="27">
        <v>0</v>
      </c>
      <c r="O58" s="27">
        <v>0</v>
      </c>
      <c r="P58" s="27">
        <v>0</v>
      </c>
      <c r="Q58" s="27"/>
      <c r="R58" s="27">
        <v>0</v>
      </c>
      <c r="S58" s="27">
        <v>0</v>
      </c>
      <c r="T58" s="27">
        <v>0</v>
      </c>
      <c r="U58" s="27"/>
      <c r="V58" s="27">
        <v>0</v>
      </c>
      <c r="W58" s="27">
        <v>0</v>
      </c>
      <c r="X58" s="27">
        <v>0</v>
      </c>
      <c r="Y58" s="27"/>
      <c r="Z58" s="27">
        <v>0</v>
      </c>
      <c r="AA58" s="27">
        <v>0</v>
      </c>
      <c r="AB58" s="27">
        <v>0</v>
      </c>
      <c r="AC58" s="27"/>
      <c r="AD58" s="27">
        <v>0</v>
      </c>
      <c r="AE58" s="27">
        <v>0</v>
      </c>
      <c r="AF58" s="27">
        <v>0</v>
      </c>
      <c r="AG58" s="106">
        <v>0</v>
      </c>
      <c r="AH58" s="27">
        <v>0</v>
      </c>
      <c r="AI58" s="27">
        <v>0</v>
      </c>
      <c r="AJ58" s="27">
        <v>0</v>
      </c>
      <c r="AK58" s="106">
        <v>0</v>
      </c>
      <c r="AL58" s="106">
        <v>0</v>
      </c>
      <c r="AM58" s="105">
        <v>0</v>
      </c>
      <c r="AN58" s="11">
        <v>0</v>
      </c>
      <c r="AO58" s="11">
        <v>0</v>
      </c>
      <c r="AP58" s="105">
        <v>0</v>
      </c>
      <c r="AQ58" s="11">
        <v>0</v>
      </c>
      <c r="AR58" s="11">
        <v>0</v>
      </c>
      <c r="AS58" s="11">
        <v>0</v>
      </c>
      <c r="AT58" s="123">
        <v>0</v>
      </c>
      <c r="AU58" s="11">
        <v>0</v>
      </c>
      <c r="AV58" s="11">
        <v>0</v>
      </c>
      <c r="AW58" s="11">
        <v>0</v>
      </c>
      <c r="AX58" s="11">
        <v>0</v>
      </c>
      <c r="AZ58" s="11">
        <v>0</v>
      </c>
      <c r="BA58">
        <v>0</v>
      </c>
      <c r="BB58" s="122"/>
    </row>
    <row r="59" spans="1:54" hidden="1" x14ac:dyDescent="0.25">
      <c r="A59">
        <v>4</v>
      </c>
      <c r="B59" t="str">
        <f t="shared" si="0"/>
        <v>CS-4170</v>
      </c>
      <c r="C59" s="2" t="s">
        <v>314</v>
      </c>
      <c r="D59" s="2" t="str">
        <f t="shared" si="4"/>
        <v>4</v>
      </c>
      <c r="E59" s="2" t="str">
        <f t="shared" si="5"/>
        <v>41</v>
      </c>
      <c r="F59" s="2" t="str">
        <f t="shared" si="6"/>
        <v>417</v>
      </c>
      <c r="G59" s="1" t="s">
        <v>86</v>
      </c>
      <c r="H59" s="27">
        <v>0</v>
      </c>
      <c r="I59" s="27"/>
      <c r="J59" s="27">
        <v>0</v>
      </c>
      <c r="K59" s="27">
        <v>0</v>
      </c>
      <c r="L59" s="27">
        <v>0</v>
      </c>
      <c r="M59" s="27"/>
      <c r="N59" s="27">
        <v>0</v>
      </c>
      <c r="O59" s="27">
        <v>0</v>
      </c>
      <c r="P59" s="27">
        <v>0</v>
      </c>
      <c r="Q59" s="27"/>
      <c r="R59" s="27">
        <v>0</v>
      </c>
      <c r="S59" s="27">
        <v>0</v>
      </c>
      <c r="T59" s="27">
        <v>0</v>
      </c>
      <c r="U59" s="27"/>
      <c r="V59" s="27">
        <v>0</v>
      </c>
      <c r="W59" s="27">
        <v>0</v>
      </c>
      <c r="X59" s="27">
        <v>0</v>
      </c>
      <c r="Y59" s="27"/>
      <c r="Z59" s="27">
        <v>0</v>
      </c>
      <c r="AA59" s="27">
        <v>0</v>
      </c>
      <c r="AB59" s="27">
        <v>0</v>
      </c>
      <c r="AC59" s="27"/>
      <c r="AD59" s="27">
        <v>0</v>
      </c>
      <c r="AE59" s="27">
        <v>0</v>
      </c>
      <c r="AF59" s="27">
        <v>0</v>
      </c>
      <c r="AG59" s="106">
        <v>0</v>
      </c>
      <c r="AH59" s="27">
        <v>0</v>
      </c>
      <c r="AI59" s="27">
        <v>0</v>
      </c>
      <c r="AJ59" s="27">
        <v>0</v>
      </c>
      <c r="AK59" s="106">
        <v>0</v>
      </c>
      <c r="AL59" s="106">
        <v>0</v>
      </c>
      <c r="AM59" s="105">
        <v>0</v>
      </c>
      <c r="AN59" s="11">
        <v>0</v>
      </c>
      <c r="AO59" s="11">
        <v>0</v>
      </c>
      <c r="AP59" s="105">
        <v>0</v>
      </c>
      <c r="AQ59" s="11">
        <v>0</v>
      </c>
      <c r="AR59" s="11">
        <v>0</v>
      </c>
      <c r="AS59" s="11">
        <v>0</v>
      </c>
      <c r="AT59" s="123">
        <v>0</v>
      </c>
      <c r="AU59" s="11">
        <v>0</v>
      </c>
      <c r="AV59" s="11">
        <v>0</v>
      </c>
      <c r="AW59" s="11">
        <v>0</v>
      </c>
      <c r="AX59" s="11">
        <v>0</v>
      </c>
      <c r="AZ59" s="11">
        <v>0</v>
      </c>
      <c r="BA59">
        <v>0</v>
      </c>
      <c r="BB59" s="122"/>
    </row>
    <row r="60" spans="1:54" hidden="1" x14ac:dyDescent="0.25">
      <c r="A60">
        <v>4</v>
      </c>
      <c r="B60" t="str">
        <f t="shared" si="0"/>
        <v>CS-4210</v>
      </c>
      <c r="C60" s="2" t="s">
        <v>314</v>
      </c>
      <c r="D60" s="2" t="str">
        <f t="shared" si="4"/>
        <v>4</v>
      </c>
      <c r="E60" s="2" t="str">
        <f t="shared" si="5"/>
        <v>42</v>
      </c>
      <c r="F60" s="2" t="str">
        <f t="shared" si="6"/>
        <v>421</v>
      </c>
      <c r="G60" s="1" t="s">
        <v>89</v>
      </c>
      <c r="H60" s="27">
        <v>385705</v>
      </c>
      <c r="I60" s="27"/>
      <c r="J60" s="27">
        <v>390266</v>
      </c>
      <c r="K60" s="27">
        <v>390266</v>
      </c>
      <c r="L60" s="27">
        <v>385705</v>
      </c>
      <c r="M60" s="27"/>
      <c r="N60" s="27">
        <v>350247</v>
      </c>
      <c r="O60" s="27">
        <v>350247</v>
      </c>
      <c r="P60" s="27">
        <v>387723</v>
      </c>
      <c r="Q60" s="27"/>
      <c r="R60" s="27">
        <v>333807</v>
      </c>
      <c r="S60" s="27">
        <v>333807</v>
      </c>
      <c r="T60" s="27">
        <v>338842</v>
      </c>
      <c r="U60" s="27"/>
      <c r="V60" s="27">
        <v>327918</v>
      </c>
      <c r="W60" s="27">
        <v>327918</v>
      </c>
      <c r="X60" s="27">
        <v>328791</v>
      </c>
      <c r="Y60" s="27"/>
      <c r="Z60" s="27">
        <v>326150</v>
      </c>
      <c r="AA60" s="27">
        <v>326150</v>
      </c>
      <c r="AB60" s="27">
        <v>324622</v>
      </c>
      <c r="AC60" s="27"/>
      <c r="AD60" s="27">
        <v>329025</v>
      </c>
      <c r="AE60" s="27">
        <v>329025</v>
      </c>
      <c r="AF60" s="27">
        <v>320992</v>
      </c>
      <c r="AG60" s="106">
        <v>11064019</v>
      </c>
      <c r="AH60" s="27">
        <v>11063633</v>
      </c>
      <c r="AI60" s="27">
        <v>11063633</v>
      </c>
      <c r="AJ60" s="27">
        <v>11438853</v>
      </c>
      <c r="AK60" s="106">
        <v>11555254</v>
      </c>
      <c r="AL60" s="106">
        <v>11555254</v>
      </c>
      <c r="AM60" s="105">
        <v>11555254</v>
      </c>
      <c r="AN60" s="11">
        <v>11820199</v>
      </c>
      <c r="AO60" s="11">
        <v>11852568</v>
      </c>
      <c r="AP60" s="105">
        <v>11877822</v>
      </c>
      <c r="AQ60" s="11">
        <v>11877822</v>
      </c>
      <c r="AR60" s="11">
        <v>0</v>
      </c>
      <c r="AS60" s="11">
        <v>12156524</v>
      </c>
      <c r="AT60" s="123">
        <v>12156524</v>
      </c>
      <c r="AU60" s="11">
        <v>12156524</v>
      </c>
      <c r="AV60" s="11">
        <v>0</v>
      </c>
      <c r="AW60" s="11">
        <v>12593388</v>
      </c>
      <c r="AX60" s="11">
        <v>12593388</v>
      </c>
      <c r="AZ60" s="11">
        <v>12832342</v>
      </c>
      <c r="BA60">
        <v>12635495</v>
      </c>
      <c r="BB60" s="122"/>
    </row>
    <row r="61" spans="1:54" hidden="1" x14ac:dyDescent="0.25">
      <c r="A61">
        <v>4</v>
      </c>
      <c r="B61" t="str">
        <f t="shared" si="0"/>
        <v>CS-4220</v>
      </c>
      <c r="C61" s="2" t="s">
        <v>314</v>
      </c>
      <c r="D61" s="2" t="str">
        <f t="shared" si="4"/>
        <v>4</v>
      </c>
      <c r="E61" s="2" t="str">
        <f t="shared" si="5"/>
        <v>42</v>
      </c>
      <c r="F61" s="2" t="str">
        <f t="shared" si="6"/>
        <v>422</v>
      </c>
      <c r="G61" s="1" t="s">
        <v>90</v>
      </c>
      <c r="H61" s="27">
        <v>7218</v>
      </c>
      <c r="I61" s="27"/>
      <c r="J61" s="27">
        <v>6138</v>
      </c>
      <c r="K61" s="27">
        <v>7216</v>
      </c>
      <c r="L61" s="27">
        <v>7218</v>
      </c>
      <c r="M61" s="27"/>
      <c r="N61" s="27">
        <v>7071</v>
      </c>
      <c r="O61" s="27">
        <v>7071</v>
      </c>
      <c r="P61" s="27">
        <v>7562</v>
      </c>
      <c r="Q61" s="27"/>
      <c r="R61" s="27">
        <v>7363</v>
      </c>
      <c r="S61" s="27">
        <v>7363</v>
      </c>
      <c r="T61" s="27">
        <v>7680</v>
      </c>
      <c r="U61" s="27"/>
      <c r="V61" s="27">
        <v>16044</v>
      </c>
      <c r="W61" s="27">
        <v>16044</v>
      </c>
      <c r="X61" s="27">
        <v>10200</v>
      </c>
      <c r="Y61" s="27"/>
      <c r="Z61" s="27">
        <v>14512</v>
      </c>
      <c r="AA61" s="27">
        <v>14512</v>
      </c>
      <c r="AB61" s="27">
        <v>18533</v>
      </c>
      <c r="AC61" s="27"/>
      <c r="AD61" s="27">
        <v>11515</v>
      </c>
      <c r="AE61" s="27">
        <v>11755</v>
      </c>
      <c r="AF61" s="27">
        <v>9079</v>
      </c>
      <c r="AG61" s="106">
        <v>7604</v>
      </c>
      <c r="AH61" s="27">
        <v>7990</v>
      </c>
      <c r="AI61" s="27">
        <v>7990</v>
      </c>
      <c r="AJ61" s="27">
        <v>7722</v>
      </c>
      <c r="AK61" s="106">
        <v>14262</v>
      </c>
      <c r="AL61" s="106">
        <v>14280</v>
      </c>
      <c r="AM61" s="105">
        <v>25489</v>
      </c>
      <c r="AN61" s="11">
        <v>25826</v>
      </c>
      <c r="AO61" s="11">
        <v>25500.5</v>
      </c>
      <c r="AP61" s="105">
        <v>25452</v>
      </c>
      <c r="AQ61" s="11">
        <v>25452</v>
      </c>
      <c r="AR61" s="11">
        <v>0</v>
      </c>
      <c r="AS61" s="11">
        <v>22787</v>
      </c>
      <c r="AT61" s="123">
        <v>23000</v>
      </c>
      <c r="AU61" s="11">
        <v>23000</v>
      </c>
      <c r="AV61" s="11">
        <v>0</v>
      </c>
      <c r="AW61" s="11">
        <v>1591152</v>
      </c>
      <c r="AX61" s="11">
        <v>1591152</v>
      </c>
      <c r="AZ61" s="11">
        <v>15379</v>
      </c>
      <c r="BA61">
        <v>1759569</v>
      </c>
      <c r="BB61" s="122"/>
    </row>
    <row r="62" spans="1:54" hidden="1" x14ac:dyDescent="0.25">
      <c r="A62">
        <v>4</v>
      </c>
      <c r="B62" t="str">
        <f t="shared" si="0"/>
        <v>CS-4230</v>
      </c>
      <c r="C62" s="2" t="s">
        <v>314</v>
      </c>
      <c r="D62" s="2" t="str">
        <f t="shared" si="4"/>
        <v>4</v>
      </c>
      <c r="E62" s="2" t="str">
        <f t="shared" si="5"/>
        <v>42</v>
      </c>
      <c r="F62" s="2" t="str">
        <f t="shared" si="6"/>
        <v>423</v>
      </c>
      <c r="G62" s="1" t="s">
        <v>91</v>
      </c>
      <c r="H62" s="27">
        <v>5229</v>
      </c>
      <c r="I62" s="27"/>
      <c r="J62" s="27">
        <v>4971</v>
      </c>
      <c r="K62" s="27">
        <v>4971</v>
      </c>
      <c r="L62" s="27">
        <v>5229</v>
      </c>
      <c r="M62" s="27"/>
      <c r="N62" s="27">
        <v>4735</v>
      </c>
      <c r="O62" s="27">
        <v>4735</v>
      </c>
      <c r="P62" s="27">
        <v>4450</v>
      </c>
      <c r="Q62" s="27"/>
      <c r="R62" s="27">
        <v>4349</v>
      </c>
      <c r="S62" s="27">
        <v>4349</v>
      </c>
      <c r="T62" s="27">
        <v>3726</v>
      </c>
      <c r="U62" s="27"/>
      <c r="V62" s="27">
        <v>3726</v>
      </c>
      <c r="W62" s="27">
        <v>3726</v>
      </c>
      <c r="X62" s="27">
        <v>3285</v>
      </c>
      <c r="Y62" s="27"/>
      <c r="Z62" s="27">
        <v>3030</v>
      </c>
      <c r="AA62" s="27">
        <v>3030</v>
      </c>
      <c r="AB62" s="27">
        <v>2816</v>
      </c>
      <c r="AC62" s="27"/>
      <c r="AD62" s="27">
        <v>2663</v>
      </c>
      <c r="AE62" s="27">
        <v>2663</v>
      </c>
      <c r="AF62" s="27">
        <v>2319</v>
      </c>
      <c r="AG62" s="106">
        <v>2290</v>
      </c>
      <c r="AH62" s="27">
        <v>2290</v>
      </c>
      <c r="AI62" s="27">
        <v>2290</v>
      </c>
      <c r="AJ62" s="27">
        <v>548</v>
      </c>
      <c r="AK62" s="106">
        <v>514</v>
      </c>
      <c r="AL62" s="106">
        <v>514</v>
      </c>
      <c r="AM62" s="105">
        <v>514</v>
      </c>
      <c r="AN62" s="11">
        <v>516</v>
      </c>
      <c r="AO62" s="11">
        <v>498</v>
      </c>
      <c r="AP62" s="105">
        <v>498</v>
      </c>
      <c r="AQ62" s="11">
        <v>498</v>
      </c>
      <c r="AR62" s="11">
        <v>0</v>
      </c>
      <c r="AS62" s="11">
        <v>498</v>
      </c>
      <c r="AT62" s="123">
        <v>498</v>
      </c>
      <c r="AU62" s="11">
        <v>498</v>
      </c>
      <c r="AV62" s="11">
        <v>0</v>
      </c>
      <c r="AW62" s="11">
        <v>498</v>
      </c>
      <c r="AX62" s="11">
        <v>498</v>
      </c>
      <c r="AZ62" s="11">
        <v>0</v>
      </c>
      <c r="BA62">
        <v>0</v>
      </c>
      <c r="BB62" s="122"/>
    </row>
    <row r="63" spans="1:54" hidden="1" x14ac:dyDescent="0.25">
      <c r="A63">
        <v>4</v>
      </c>
      <c r="B63" t="str">
        <f t="shared" si="0"/>
        <v>CS-4240</v>
      </c>
      <c r="C63" s="2" t="s">
        <v>314</v>
      </c>
      <c r="D63" s="2" t="str">
        <f t="shared" si="4"/>
        <v>4</v>
      </c>
      <c r="E63" s="2" t="str">
        <f t="shared" si="5"/>
        <v>42</v>
      </c>
      <c r="F63" s="2" t="str">
        <f t="shared" si="6"/>
        <v>424</v>
      </c>
      <c r="G63" s="1" t="s">
        <v>93</v>
      </c>
      <c r="H63" s="27">
        <v>5376</v>
      </c>
      <c r="I63" s="27"/>
      <c r="J63" s="27">
        <v>5339</v>
      </c>
      <c r="K63" s="27">
        <v>3183</v>
      </c>
      <c r="L63" s="27">
        <v>5376</v>
      </c>
      <c r="M63" s="27"/>
      <c r="N63" s="27">
        <v>4559</v>
      </c>
      <c r="O63" s="27">
        <v>4559</v>
      </c>
      <c r="P63" s="27">
        <v>4299</v>
      </c>
      <c r="Q63" s="27"/>
      <c r="R63" s="27">
        <v>4320</v>
      </c>
      <c r="S63" s="27">
        <v>4320</v>
      </c>
      <c r="T63" s="27">
        <v>3399</v>
      </c>
      <c r="U63" s="27"/>
      <c r="V63" s="27">
        <v>3384</v>
      </c>
      <c r="W63" s="27">
        <v>3384</v>
      </c>
      <c r="X63" s="27">
        <v>2684</v>
      </c>
      <c r="Y63" s="27"/>
      <c r="Z63" s="27">
        <v>2087</v>
      </c>
      <c r="AA63" s="27">
        <v>2087</v>
      </c>
      <c r="AB63" s="27">
        <v>2187</v>
      </c>
      <c r="AC63" s="27"/>
      <c r="AD63" s="27">
        <v>7346</v>
      </c>
      <c r="AE63" s="27">
        <v>7346</v>
      </c>
      <c r="AF63" s="27">
        <v>2008</v>
      </c>
      <c r="AG63" s="106">
        <v>6896</v>
      </c>
      <c r="AH63" s="27">
        <v>6896</v>
      </c>
      <c r="AI63" s="27">
        <v>6896</v>
      </c>
      <c r="AJ63" s="27">
        <v>144955</v>
      </c>
      <c r="AK63" s="106">
        <v>141075</v>
      </c>
      <c r="AL63" s="106">
        <v>141075</v>
      </c>
      <c r="AM63" s="105">
        <v>141075</v>
      </c>
      <c r="AN63" s="11">
        <v>135312</v>
      </c>
      <c r="AO63" s="11">
        <v>128621</v>
      </c>
      <c r="AP63" s="105">
        <v>128621</v>
      </c>
      <c r="AQ63" s="11">
        <v>128621</v>
      </c>
      <c r="AR63" s="11">
        <v>0</v>
      </c>
      <c r="AS63" s="11">
        <v>125014</v>
      </c>
      <c r="AT63" s="123">
        <v>125014</v>
      </c>
      <c r="AU63" s="11">
        <v>125014</v>
      </c>
      <c r="AV63" s="11">
        <v>0</v>
      </c>
      <c r="AW63" s="11">
        <v>163186</v>
      </c>
      <c r="AX63" s="11">
        <v>163186</v>
      </c>
      <c r="AZ63" s="11">
        <v>136789</v>
      </c>
      <c r="BA63">
        <v>118788</v>
      </c>
      <c r="BB63" s="122"/>
    </row>
    <row r="64" spans="1:54" hidden="1" x14ac:dyDescent="0.25">
      <c r="A64">
        <v>4</v>
      </c>
      <c r="B64" t="str">
        <f t="shared" si="0"/>
        <v>CS-4250</v>
      </c>
      <c r="C64" s="2" t="s">
        <v>314</v>
      </c>
      <c r="D64" s="2" t="str">
        <f t="shared" si="4"/>
        <v>4</v>
      </c>
      <c r="E64" s="2" t="str">
        <f t="shared" si="5"/>
        <v>42</v>
      </c>
      <c r="F64" s="2" t="str">
        <f t="shared" si="6"/>
        <v>425</v>
      </c>
      <c r="G64" s="1" t="s">
        <v>94</v>
      </c>
      <c r="H64" s="27">
        <v>660</v>
      </c>
      <c r="I64" s="27"/>
      <c r="J64" s="27">
        <v>671</v>
      </c>
      <c r="K64" s="27">
        <v>671</v>
      </c>
      <c r="L64" s="27">
        <v>660</v>
      </c>
      <c r="M64" s="27"/>
      <c r="N64" s="27">
        <v>623</v>
      </c>
      <c r="O64" s="27">
        <v>623</v>
      </c>
      <c r="P64" s="27">
        <v>680</v>
      </c>
      <c r="Q64" s="27"/>
      <c r="R64" s="27">
        <v>573</v>
      </c>
      <c r="S64" s="27">
        <v>573</v>
      </c>
      <c r="T64" s="27">
        <v>640</v>
      </c>
      <c r="U64" s="27"/>
      <c r="V64" s="27">
        <v>588</v>
      </c>
      <c r="W64" s="27">
        <v>588</v>
      </c>
      <c r="X64" s="27">
        <v>610</v>
      </c>
      <c r="Y64" s="27"/>
      <c r="Z64" s="27">
        <v>980</v>
      </c>
      <c r="AA64" s="27">
        <v>980</v>
      </c>
      <c r="AB64" s="27">
        <v>0</v>
      </c>
      <c r="AC64" s="27"/>
      <c r="AD64" s="27">
        <v>0</v>
      </c>
      <c r="AE64" s="27">
        <v>0</v>
      </c>
      <c r="AF64" s="27">
        <v>0</v>
      </c>
      <c r="AG64" s="106">
        <v>0</v>
      </c>
      <c r="AH64" s="27">
        <v>0</v>
      </c>
      <c r="AI64" s="27">
        <v>0</v>
      </c>
      <c r="AJ64" s="27">
        <v>0</v>
      </c>
      <c r="AK64" s="106">
        <v>0</v>
      </c>
      <c r="AL64" s="106">
        <v>0</v>
      </c>
      <c r="AM64" s="105">
        <v>0</v>
      </c>
      <c r="AN64" s="11">
        <v>0</v>
      </c>
      <c r="AO64" s="11">
        <v>0</v>
      </c>
      <c r="AP64" s="105">
        <v>0</v>
      </c>
      <c r="AQ64" s="11">
        <v>0</v>
      </c>
      <c r="AR64" s="11">
        <v>0</v>
      </c>
      <c r="AS64" s="11">
        <v>0</v>
      </c>
      <c r="AT64" s="123">
        <v>0</v>
      </c>
      <c r="AU64" s="11">
        <v>0</v>
      </c>
      <c r="AV64" s="11">
        <v>0</v>
      </c>
      <c r="AW64" s="11">
        <v>0</v>
      </c>
      <c r="AX64" s="11">
        <v>0</v>
      </c>
      <c r="AZ64" s="11">
        <v>0</v>
      </c>
      <c r="BA64">
        <v>0</v>
      </c>
      <c r="BB64" s="122"/>
    </row>
    <row r="65" spans="1:54" hidden="1" x14ac:dyDescent="0.25">
      <c r="A65">
        <v>4</v>
      </c>
      <c r="B65" t="str">
        <f t="shared" si="0"/>
        <v>CS-4260</v>
      </c>
      <c r="C65" s="2" t="s">
        <v>314</v>
      </c>
      <c r="D65" s="2" t="str">
        <f t="shared" si="4"/>
        <v>4</v>
      </c>
      <c r="E65" s="2" t="str">
        <f t="shared" si="5"/>
        <v>42</v>
      </c>
      <c r="F65" s="2" t="str">
        <f t="shared" si="6"/>
        <v>426</v>
      </c>
      <c r="G65" s="1" t="s">
        <v>95</v>
      </c>
      <c r="H65" s="27">
        <v>7</v>
      </c>
      <c r="I65" s="27"/>
      <c r="J65" s="27">
        <v>9</v>
      </c>
      <c r="K65" s="27">
        <v>9</v>
      </c>
      <c r="L65" s="27">
        <v>7</v>
      </c>
      <c r="M65" s="27"/>
      <c r="N65" s="27">
        <v>3</v>
      </c>
      <c r="O65" s="27">
        <v>3</v>
      </c>
      <c r="P65" s="27">
        <v>6</v>
      </c>
      <c r="Q65" s="27"/>
      <c r="R65" s="27">
        <v>3</v>
      </c>
      <c r="S65" s="27">
        <v>3</v>
      </c>
      <c r="T65" s="27">
        <v>4</v>
      </c>
      <c r="U65" s="27"/>
      <c r="V65" s="27">
        <v>3</v>
      </c>
      <c r="W65" s="27">
        <v>3</v>
      </c>
      <c r="X65" s="27">
        <v>4</v>
      </c>
      <c r="Y65" s="27"/>
      <c r="Z65" s="27">
        <v>3</v>
      </c>
      <c r="AA65" s="27">
        <v>3</v>
      </c>
      <c r="AB65" s="27">
        <v>4</v>
      </c>
      <c r="AC65" s="27"/>
      <c r="AD65" s="27">
        <v>1</v>
      </c>
      <c r="AE65" s="27">
        <v>1</v>
      </c>
      <c r="AF65" s="27">
        <v>1</v>
      </c>
      <c r="AG65" s="106">
        <v>1</v>
      </c>
      <c r="AH65" s="27">
        <v>1</v>
      </c>
      <c r="AI65" s="27">
        <v>1</v>
      </c>
      <c r="AJ65" s="27">
        <v>10001</v>
      </c>
      <c r="AK65" s="106">
        <v>8076</v>
      </c>
      <c r="AL65" s="106">
        <v>8076</v>
      </c>
      <c r="AM65" s="105">
        <v>8076</v>
      </c>
      <c r="AN65" s="11">
        <v>10226</v>
      </c>
      <c r="AO65" s="11">
        <v>10086</v>
      </c>
      <c r="AP65" s="105">
        <v>10086</v>
      </c>
      <c r="AQ65" s="11">
        <v>10086</v>
      </c>
      <c r="AR65" s="11">
        <v>0</v>
      </c>
      <c r="AS65" s="11">
        <v>12886</v>
      </c>
      <c r="AT65" s="123">
        <v>12886</v>
      </c>
      <c r="AU65" s="11">
        <v>12886</v>
      </c>
      <c r="AV65" s="11">
        <v>0</v>
      </c>
      <c r="AW65" s="11">
        <v>13094</v>
      </c>
      <c r="AX65" s="11">
        <v>13094</v>
      </c>
      <c r="AZ65" s="11">
        <v>10989</v>
      </c>
      <c r="BA65">
        <v>16847</v>
      </c>
      <c r="BB65" s="122"/>
    </row>
    <row r="66" spans="1:54" hidden="1" x14ac:dyDescent="0.25">
      <c r="A66">
        <v>4</v>
      </c>
      <c r="B66" t="str">
        <f t="shared" si="0"/>
        <v>CS-4270</v>
      </c>
      <c r="C66" s="2" t="s">
        <v>314</v>
      </c>
      <c r="D66" s="2" t="str">
        <f t="shared" si="4"/>
        <v>4</v>
      </c>
      <c r="E66" s="2" t="str">
        <f t="shared" si="5"/>
        <v>42</v>
      </c>
      <c r="F66" s="2" t="str">
        <f t="shared" si="6"/>
        <v>427</v>
      </c>
      <c r="G66" s="1" t="s">
        <v>96</v>
      </c>
      <c r="H66" s="27">
        <v>0</v>
      </c>
      <c r="I66" s="27"/>
      <c r="J66" s="27">
        <v>0</v>
      </c>
      <c r="K66" s="27">
        <v>0</v>
      </c>
      <c r="L66" s="27">
        <v>0</v>
      </c>
      <c r="M66" s="27"/>
      <c r="N66" s="27">
        <v>0</v>
      </c>
      <c r="O66" s="27">
        <v>0</v>
      </c>
      <c r="P66" s="27">
        <v>0</v>
      </c>
      <c r="Q66" s="27"/>
      <c r="R66" s="27">
        <v>0</v>
      </c>
      <c r="S66" s="27">
        <v>0</v>
      </c>
      <c r="T66" s="27">
        <v>0</v>
      </c>
      <c r="U66" s="27"/>
      <c r="V66" s="27">
        <v>0</v>
      </c>
      <c r="W66" s="27">
        <v>0</v>
      </c>
      <c r="X66" s="27">
        <v>0</v>
      </c>
      <c r="Y66" s="27"/>
      <c r="Z66" s="27">
        <v>0</v>
      </c>
      <c r="AA66" s="27">
        <v>0</v>
      </c>
      <c r="AB66" s="27">
        <v>0</v>
      </c>
      <c r="AC66" s="27"/>
      <c r="AD66" s="27">
        <v>0</v>
      </c>
      <c r="AE66" s="27">
        <v>0</v>
      </c>
      <c r="AF66" s="27">
        <v>0</v>
      </c>
      <c r="AG66" s="106">
        <v>0</v>
      </c>
      <c r="AH66" s="27">
        <v>0</v>
      </c>
      <c r="AI66" s="27">
        <v>0</v>
      </c>
      <c r="AJ66" s="27">
        <v>0</v>
      </c>
      <c r="AK66" s="106">
        <v>0</v>
      </c>
      <c r="AL66" s="106">
        <v>0</v>
      </c>
      <c r="AM66" s="105">
        <v>0</v>
      </c>
      <c r="AN66" s="11">
        <v>0</v>
      </c>
      <c r="AO66" s="11">
        <v>0</v>
      </c>
      <c r="AP66" s="105">
        <v>0</v>
      </c>
      <c r="AQ66" s="11">
        <v>0</v>
      </c>
      <c r="AR66" s="11">
        <v>0</v>
      </c>
      <c r="AS66" s="11">
        <v>0</v>
      </c>
      <c r="AT66" s="123">
        <v>0</v>
      </c>
      <c r="AU66" s="11">
        <v>0</v>
      </c>
      <c r="AV66" s="11">
        <v>0</v>
      </c>
      <c r="AW66" s="11">
        <v>0</v>
      </c>
      <c r="AX66" s="11">
        <v>0</v>
      </c>
      <c r="AZ66" s="11">
        <v>0</v>
      </c>
      <c r="BA66">
        <v>0</v>
      </c>
      <c r="BB66" s="122"/>
    </row>
    <row r="67" spans="1:54" hidden="1" x14ac:dyDescent="0.25">
      <c r="A67">
        <v>4</v>
      </c>
      <c r="B67" t="str">
        <f t="shared" ref="B67:B130" si="7">C67&amp;"-"&amp;G67</f>
        <v>CS-4280</v>
      </c>
      <c r="C67" s="2" t="s">
        <v>314</v>
      </c>
      <c r="D67" s="2" t="str">
        <f t="shared" ref="D67:D87" si="8">LEFT($G67,1)</f>
        <v>4</v>
      </c>
      <c r="E67" s="2" t="str">
        <f t="shared" ref="E67:E87" si="9">LEFT($G67,2)</f>
        <v>42</v>
      </c>
      <c r="F67" s="2" t="str">
        <f t="shared" ref="F67:F87" si="10">LEFT($G67,3)</f>
        <v>428</v>
      </c>
      <c r="G67" s="1" t="s">
        <v>97</v>
      </c>
      <c r="H67" s="27">
        <v>9615618</v>
      </c>
      <c r="I67" s="27"/>
      <c r="J67" s="27">
        <v>9612610</v>
      </c>
      <c r="K67" s="27">
        <v>9612610</v>
      </c>
      <c r="L67" s="27">
        <v>9615618</v>
      </c>
      <c r="M67" s="27"/>
      <c r="N67" s="27">
        <v>8480136</v>
      </c>
      <c r="O67" s="27">
        <v>8480136</v>
      </c>
      <c r="P67" s="27">
        <v>11109462</v>
      </c>
      <c r="Q67" s="27"/>
      <c r="R67" s="27">
        <v>11552479</v>
      </c>
      <c r="S67" s="27">
        <v>11552479</v>
      </c>
      <c r="T67" s="27">
        <v>12580896</v>
      </c>
      <c r="U67" s="27"/>
      <c r="V67" s="27">
        <v>12953748</v>
      </c>
      <c r="W67" s="27">
        <v>12953748</v>
      </c>
      <c r="X67" s="27">
        <v>13934550</v>
      </c>
      <c r="Y67" s="27"/>
      <c r="Z67" s="27">
        <v>13861308</v>
      </c>
      <c r="AA67" s="27">
        <v>13861308</v>
      </c>
      <c r="AB67" s="27">
        <v>7798463</v>
      </c>
      <c r="AC67" s="27"/>
      <c r="AD67" s="27">
        <v>7695435</v>
      </c>
      <c r="AE67" s="27">
        <v>7695195</v>
      </c>
      <c r="AF67" s="27">
        <v>7845255</v>
      </c>
      <c r="AG67" s="106">
        <v>7859423</v>
      </c>
      <c r="AH67" s="27">
        <v>7859423</v>
      </c>
      <c r="AI67" s="27">
        <v>7859423</v>
      </c>
      <c r="AJ67" s="27">
        <v>4936220</v>
      </c>
      <c r="AK67" s="106">
        <v>5525080</v>
      </c>
      <c r="AL67" s="106">
        <v>5525080</v>
      </c>
      <c r="AM67" s="105">
        <v>5525080</v>
      </c>
      <c r="AN67" s="11">
        <v>4570140</v>
      </c>
      <c r="AO67" s="11">
        <v>4543477</v>
      </c>
      <c r="AP67" s="105">
        <v>4543477</v>
      </c>
      <c r="AQ67" s="11">
        <v>4543477</v>
      </c>
      <c r="AR67" s="11">
        <v>0</v>
      </c>
      <c r="AS67" s="11">
        <v>5541985</v>
      </c>
      <c r="AT67" s="123">
        <v>5541985</v>
      </c>
      <c r="AU67" s="11">
        <v>5541985</v>
      </c>
      <c r="AV67" s="11">
        <v>0</v>
      </c>
      <c r="AW67" s="11">
        <v>16612080</v>
      </c>
      <c r="AX67" s="11">
        <v>16612080</v>
      </c>
      <c r="AZ67" s="11">
        <v>10249778</v>
      </c>
      <c r="BA67">
        <v>10962326</v>
      </c>
      <c r="BB67" s="122"/>
    </row>
    <row r="68" spans="1:54" hidden="1" x14ac:dyDescent="0.25">
      <c r="A68">
        <v>4</v>
      </c>
      <c r="B68" t="str">
        <f t="shared" si="7"/>
        <v>CS-4290</v>
      </c>
      <c r="C68" s="2" t="s">
        <v>314</v>
      </c>
      <c r="D68" s="2" t="str">
        <f t="shared" si="8"/>
        <v>4</v>
      </c>
      <c r="E68" s="2" t="str">
        <f t="shared" si="9"/>
        <v>42</v>
      </c>
      <c r="F68" s="2" t="str">
        <f t="shared" si="10"/>
        <v>429</v>
      </c>
      <c r="G68" s="1" t="s">
        <v>98</v>
      </c>
      <c r="H68" s="27">
        <v>14001000</v>
      </c>
      <c r="I68" s="27"/>
      <c r="J68" s="27">
        <v>14339811</v>
      </c>
      <c r="K68" s="27">
        <v>14339811</v>
      </c>
      <c r="L68" s="27">
        <v>14001000</v>
      </c>
      <c r="M68" s="27"/>
      <c r="N68" s="27">
        <v>17096100</v>
      </c>
      <c r="O68" s="27">
        <v>17096100</v>
      </c>
      <c r="P68" s="27">
        <v>15637700</v>
      </c>
      <c r="Q68" s="27"/>
      <c r="R68" s="27">
        <v>15377416</v>
      </c>
      <c r="S68" s="27">
        <v>15385609</v>
      </c>
      <c r="T68" s="27">
        <v>15960700</v>
      </c>
      <c r="U68" s="27"/>
      <c r="V68" s="27">
        <v>15636525</v>
      </c>
      <c r="W68" s="27">
        <v>15636525</v>
      </c>
      <c r="X68" s="27">
        <v>17411000</v>
      </c>
      <c r="Y68" s="27"/>
      <c r="Z68" s="27">
        <v>16135961</v>
      </c>
      <c r="AA68" s="27">
        <v>16135961</v>
      </c>
      <c r="AB68" s="27">
        <v>8885700</v>
      </c>
      <c r="AC68" s="27"/>
      <c r="AD68" s="27">
        <v>9518856</v>
      </c>
      <c r="AE68" s="27">
        <v>9518856</v>
      </c>
      <c r="AF68" s="27">
        <v>10099800</v>
      </c>
      <c r="AG68" s="106">
        <v>10127631</v>
      </c>
      <c r="AH68" s="27">
        <v>10127631</v>
      </c>
      <c r="AI68" s="27">
        <v>10127631</v>
      </c>
      <c r="AJ68" s="27">
        <v>14318300</v>
      </c>
      <c r="AK68" s="106">
        <v>13893619</v>
      </c>
      <c r="AL68" s="106">
        <v>13893619</v>
      </c>
      <c r="AM68" s="105">
        <v>13893619</v>
      </c>
      <c r="AN68" s="11">
        <v>15298700</v>
      </c>
      <c r="AO68" s="11">
        <v>15055195</v>
      </c>
      <c r="AP68" s="105">
        <v>15055195</v>
      </c>
      <c r="AQ68" s="11">
        <v>15055195</v>
      </c>
      <c r="AR68" s="11">
        <v>0</v>
      </c>
      <c r="AS68" s="11">
        <v>16029080</v>
      </c>
      <c r="AT68" s="123">
        <v>16029080</v>
      </c>
      <c r="AU68" s="11">
        <v>16029080</v>
      </c>
      <c r="AV68" s="11">
        <v>0</v>
      </c>
      <c r="AW68" s="11">
        <v>17051708</v>
      </c>
      <c r="AX68" s="11">
        <v>17051708</v>
      </c>
      <c r="AZ68" s="11">
        <v>20437462</v>
      </c>
      <c r="BA68">
        <v>20197636</v>
      </c>
      <c r="BB68" s="122"/>
    </row>
    <row r="69" spans="1:54" hidden="1" x14ac:dyDescent="0.25">
      <c r="A69">
        <v>4</v>
      </c>
      <c r="B69" t="str">
        <f t="shared" si="7"/>
        <v>CS-4311</v>
      </c>
      <c r="C69" s="2" t="s">
        <v>314</v>
      </c>
      <c r="D69" s="2" t="str">
        <f t="shared" si="8"/>
        <v>4</v>
      </c>
      <c r="E69" s="2" t="str">
        <f t="shared" si="9"/>
        <v>43</v>
      </c>
      <c r="F69" s="2" t="str">
        <f t="shared" si="10"/>
        <v>431</v>
      </c>
      <c r="G69" s="1" t="s">
        <v>100</v>
      </c>
      <c r="H69" s="27">
        <v>0</v>
      </c>
      <c r="I69" s="27"/>
      <c r="J69" s="27">
        <v>0</v>
      </c>
      <c r="K69" s="27">
        <v>0</v>
      </c>
      <c r="L69" s="27">
        <v>0</v>
      </c>
      <c r="M69" s="27"/>
      <c r="N69" s="27">
        <v>0</v>
      </c>
      <c r="O69" s="27">
        <v>0</v>
      </c>
      <c r="P69" s="27">
        <v>0</v>
      </c>
      <c r="Q69" s="27"/>
      <c r="R69" s="27">
        <v>0</v>
      </c>
      <c r="S69" s="27">
        <v>0</v>
      </c>
      <c r="T69" s="27">
        <v>0</v>
      </c>
      <c r="U69" s="27"/>
      <c r="V69" s="27">
        <v>0</v>
      </c>
      <c r="W69" s="27">
        <v>0</v>
      </c>
      <c r="X69" s="27">
        <v>0</v>
      </c>
      <c r="Y69" s="27"/>
      <c r="Z69" s="27">
        <v>0</v>
      </c>
      <c r="AA69" s="27">
        <v>0</v>
      </c>
      <c r="AB69" s="27">
        <v>16</v>
      </c>
      <c r="AC69" s="27"/>
      <c r="AD69" s="27">
        <v>46</v>
      </c>
      <c r="AE69" s="27">
        <v>46</v>
      </c>
      <c r="AF69" s="27">
        <v>16</v>
      </c>
      <c r="AG69" s="106">
        <v>26</v>
      </c>
      <c r="AH69" s="27">
        <v>26</v>
      </c>
      <c r="AI69" s="27">
        <v>26</v>
      </c>
      <c r="AJ69" s="27">
        <v>16</v>
      </c>
      <c r="AK69" s="106">
        <v>15</v>
      </c>
      <c r="AL69" s="106">
        <v>15</v>
      </c>
      <c r="AM69" s="105">
        <v>15</v>
      </c>
      <c r="AN69" s="11">
        <v>0</v>
      </c>
      <c r="AO69" s="11">
        <v>11</v>
      </c>
      <c r="AP69" s="105">
        <v>11</v>
      </c>
      <c r="AQ69" s="11">
        <v>11</v>
      </c>
      <c r="AR69" s="11">
        <v>0</v>
      </c>
      <c r="AS69" s="11">
        <v>1359</v>
      </c>
      <c r="AT69" s="123">
        <v>1412</v>
      </c>
      <c r="AU69" s="11">
        <v>1412</v>
      </c>
      <c r="AV69" s="11">
        <v>0</v>
      </c>
      <c r="AW69" s="11">
        <v>0</v>
      </c>
      <c r="AX69" s="11">
        <v>0</v>
      </c>
      <c r="AZ69" s="11">
        <v>0</v>
      </c>
      <c r="BA69">
        <v>0</v>
      </c>
      <c r="BB69" s="122"/>
    </row>
    <row r="70" spans="1:54" hidden="1" x14ac:dyDescent="0.25">
      <c r="A70">
        <v>4</v>
      </c>
      <c r="B70" t="str">
        <f t="shared" si="7"/>
        <v>CS-4312</v>
      </c>
      <c r="C70" s="2" t="s">
        <v>314</v>
      </c>
      <c r="D70" s="2" t="str">
        <f t="shared" si="8"/>
        <v>4</v>
      </c>
      <c r="E70" s="2" t="str">
        <f t="shared" si="9"/>
        <v>43</v>
      </c>
      <c r="F70" s="2" t="str">
        <f t="shared" si="10"/>
        <v>431</v>
      </c>
      <c r="G70" s="1" t="s">
        <v>101</v>
      </c>
      <c r="H70" s="27">
        <v>4203</v>
      </c>
      <c r="I70" s="27"/>
      <c r="J70" s="27">
        <v>4178</v>
      </c>
      <c r="K70" s="27">
        <v>4178</v>
      </c>
      <c r="L70" s="27">
        <v>4203</v>
      </c>
      <c r="M70" s="27"/>
      <c r="N70" s="27">
        <v>9169</v>
      </c>
      <c r="O70" s="27">
        <v>9169</v>
      </c>
      <c r="P70" s="27">
        <v>20676</v>
      </c>
      <c r="Q70" s="27"/>
      <c r="R70" s="27">
        <v>18225</v>
      </c>
      <c r="S70" s="27">
        <v>18225</v>
      </c>
      <c r="T70" s="27">
        <v>20607</v>
      </c>
      <c r="U70" s="27"/>
      <c r="V70" s="27">
        <v>16035</v>
      </c>
      <c r="W70" s="27">
        <v>16035</v>
      </c>
      <c r="X70" s="27">
        <v>22342</v>
      </c>
      <c r="Y70" s="27"/>
      <c r="Z70" s="27">
        <v>25500</v>
      </c>
      <c r="AA70" s="27">
        <v>25500</v>
      </c>
      <c r="AB70" s="27">
        <v>24380</v>
      </c>
      <c r="AC70" s="27"/>
      <c r="AD70" s="27">
        <v>20682</v>
      </c>
      <c r="AE70" s="27">
        <v>20682</v>
      </c>
      <c r="AF70" s="27">
        <v>30439</v>
      </c>
      <c r="AG70" s="106">
        <v>16092</v>
      </c>
      <c r="AH70" s="27">
        <v>16366</v>
      </c>
      <c r="AI70" s="27">
        <v>16366</v>
      </c>
      <c r="AJ70" s="27">
        <v>29026</v>
      </c>
      <c r="AK70" s="106">
        <v>19654</v>
      </c>
      <c r="AL70" s="106">
        <v>19654</v>
      </c>
      <c r="AM70" s="105">
        <v>19654</v>
      </c>
      <c r="AN70" s="11">
        <v>27375</v>
      </c>
      <c r="AO70" s="11">
        <v>26465.5</v>
      </c>
      <c r="AP70" s="105">
        <v>26465</v>
      </c>
      <c r="AQ70" s="11">
        <v>26465</v>
      </c>
      <c r="AR70" s="11">
        <v>0</v>
      </c>
      <c r="AS70" s="11">
        <v>26636</v>
      </c>
      <c r="AT70" s="123">
        <v>26636</v>
      </c>
      <c r="AU70" s="11">
        <v>26636</v>
      </c>
      <c r="AV70" s="11">
        <v>0</v>
      </c>
      <c r="AW70" s="11">
        <v>24023</v>
      </c>
      <c r="AX70" s="11">
        <v>24023</v>
      </c>
      <c r="AZ70" s="11">
        <v>33438</v>
      </c>
      <c r="BA70">
        <v>24046</v>
      </c>
      <c r="BB70" s="122"/>
    </row>
    <row r="71" spans="1:54" hidden="1" x14ac:dyDescent="0.25">
      <c r="A71">
        <v>4</v>
      </c>
      <c r="B71" t="str">
        <f t="shared" si="7"/>
        <v>CS-4313</v>
      </c>
      <c r="C71" s="2" t="s">
        <v>314</v>
      </c>
      <c r="D71" s="2" t="str">
        <f t="shared" si="8"/>
        <v>4</v>
      </c>
      <c r="E71" s="2" t="str">
        <f t="shared" si="9"/>
        <v>43</v>
      </c>
      <c r="F71" s="2" t="str">
        <f t="shared" si="10"/>
        <v>431</v>
      </c>
      <c r="G71" s="1" t="s">
        <v>102</v>
      </c>
      <c r="H71" s="27">
        <v>508</v>
      </c>
      <c r="I71" s="27"/>
      <c r="J71" s="27">
        <v>49</v>
      </c>
      <c r="K71" s="27">
        <v>49</v>
      </c>
      <c r="L71" s="27">
        <v>508</v>
      </c>
      <c r="M71" s="27"/>
      <c r="N71" s="27">
        <v>147</v>
      </c>
      <c r="O71" s="27">
        <v>147</v>
      </c>
      <c r="P71" s="27">
        <v>240</v>
      </c>
      <c r="Q71" s="27"/>
      <c r="R71" s="27">
        <v>160</v>
      </c>
      <c r="S71" s="27">
        <v>160</v>
      </c>
      <c r="T71" s="27">
        <v>240</v>
      </c>
      <c r="U71" s="27"/>
      <c r="V71" s="27">
        <v>40</v>
      </c>
      <c r="W71" s="27">
        <v>40</v>
      </c>
      <c r="X71" s="27">
        <v>79</v>
      </c>
      <c r="Y71" s="27"/>
      <c r="Z71" s="27">
        <v>47</v>
      </c>
      <c r="AA71" s="27">
        <v>47</v>
      </c>
      <c r="AB71" s="27">
        <v>79</v>
      </c>
      <c r="AC71" s="27"/>
      <c r="AD71" s="27">
        <v>28</v>
      </c>
      <c r="AE71" s="27">
        <v>28</v>
      </c>
      <c r="AF71" s="27">
        <v>48</v>
      </c>
      <c r="AG71" s="106">
        <v>0</v>
      </c>
      <c r="AH71" s="27">
        <v>32</v>
      </c>
      <c r="AI71" s="27">
        <v>32</v>
      </c>
      <c r="AJ71" s="27">
        <v>40</v>
      </c>
      <c r="AK71" s="106">
        <v>30</v>
      </c>
      <c r="AL71" s="106">
        <v>30</v>
      </c>
      <c r="AM71" s="105">
        <v>30</v>
      </c>
      <c r="AN71" s="11">
        <v>40</v>
      </c>
      <c r="AO71" s="11">
        <v>28</v>
      </c>
      <c r="AP71" s="105">
        <v>28</v>
      </c>
      <c r="AQ71" s="11">
        <v>28</v>
      </c>
      <c r="AR71" s="11">
        <v>0</v>
      </c>
      <c r="AS71" s="11">
        <v>26</v>
      </c>
      <c r="AT71" s="123">
        <v>26</v>
      </c>
      <c r="AU71" s="11">
        <v>26</v>
      </c>
      <c r="AV71" s="11">
        <v>0</v>
      </c>
      <c r="AW71" s="11">
        <v>14</v>
      </c>
      <c r="AX71" s="11">
        <v>14</v>
      </c>
      <c r="AZ71" s="11">
        <v>8</v>
      </c>
      <c r="BA71">
        <v>0</v>
      </c>
      <c r="BB71" s="122"/>
    </row>
    <row r="72" spans="1:54" hidden="1" x14ac:dyDescent="0.25">
      <c r="A72">
        <v>4</v>
      </c>
      <c r="B72" t="str">
        <f t="shared" si="7"/>
        <v>CS-4314</v>
      </c>
      <c r="C72" s="2" t="s">
        <v>314</v>
      </c>
      <c r="D72" s="2" t="str">
        <f t="shared" si="8"/>
        <v>4</v>
      </c>
      <c r="E72" s="2" t="str">
        <f t="shared" si="9"/>
        <v>43</v>
      </c>
      <c r="F72" s="2" t="str">
        <f t="shared" si="10"/>
        <v>431</v>
      </c>
      <c r="G72" s="1" t="s">
        <v>103</v>
      </c>
      <c r="H72" s="27">
        <v>0</v>
      </c>
      <c r="I72" s="27"/>
      <c r="J72" s="27">
        <v>0</v>
      </c>
      <c r="K72" s="27">
        <v>0</v>
      </c>
      <c r="L72" s="27">
        <v>0</v>
      </c>
      <c r="M72" s="27"/>
      <c r="N72" s="27">
        <v>0</v>
      </c>
      <c r="O72" s="27">
        <v>0</v>
      </c>
      <c r="P72" s="27">
        <v>0</v>
      </c>
      <c r="Q72" s="27"/>
      <c r="R72" s="27">
        <v>0</v>
      </c>
      <c r="S72" s="27">
        <v>0</v>
      </c>
      <c r="T72" s="27">
        <v>0</v>
      </c>
      <c r="U72" s="27"/>
      <c r="V72" s="27">
        <v>0</v>
      </c>
      <c r="W72" s="27">
        <v>0</v>
      </c>
      <c r="X72" s="27">
        <v>0</v>
      </c>
      <c r="Y72" s="27"/>
      <c r="Z72" s="27">
        <v>0</v>
      </c>
      <c r="AA72" s="27">
        <v>0</v>
      </c>
      <c r="AB72" s="27">
        <v>0</v>
      </c>
      <c r="AC72" s="27"/>
      <c r="AD72" s="27">
        <v>0</v>
      </c>
      <c r="AE72" s="27">
        <v>0</v>
      </c>
      <c r="AF72" s="27">
        <v>0</v>
      </c>
      <c r="AG72" s="106">
        <v>0</v>
      </c>
      <c r="AH72" s="27">
        <v>0</v>
      </c>
      <c r="AI72" s="27">
        <v>0</v>
      </c>
      <c r="AJ72" s="27">
        <v>0</v>
      </c>
      <c r="AK72" s="106">
        <v>0</v>
      </c>
      <c r="AL72" s="106">
        <v>0</v>
      </c>
      <c r="AM72" s="105">
        <v>0</v>
      </c>
      <c r="AN72" s="11">
        <v>0</v>
      </c>
      <c r="AO72" s="11">
        <v>0</v>
      </c>
      <c r="AP72" s="105">
        <v>0</v>
      </c>
      <c r="AQ72" s="11">
        <v>0</v>
      </c>
      <c r="AR72" s="11">
        <v>0</v>
      </c>
      <c r="AS72" s="11">
        <v>0</v>
      </c>
      <c r="AT72" s="123">
        <v>0</v>
      </c>
      <c r="AU72" s="11">
        <v>0</v>
      </c>
      <c r="AV72" s="11">
        <v>0</v>
      </c>
      <c r="AW72" s="11">
        <v>0</v>
      </c>
      <c r="AX72" s="11">
        <v>0</v>
      </c>
      <c r="AZ72" s="11">
        <v>0</v>
      </c>
      <c r="BA72">
        <v>0</v>
      </c>
      <c r="BB72" s="122"/>
    </row>
    <row r="73" spans="1:54" hidden="1" x14ac:dyDescent="0.25">
      <c r="A73">
        <v>4</v>
      </c>
      <c r="B73" t="str">
        <f t="shared" si="7"/>
        <v>CS-4315</v>
      </c>
      <c r="C73" s="2" t="s">
        <v>314</v>
      </c>
      <c r="D73" s="2" t="str">
        <f t="shared" si="8"/>
        <v>4</v>
      </c>
      <c r="E73" s="2" t="str">
        <f t="shared" si="9"/>
        <v>43</v>
      </c>
      <c r="F73" s="2" t="str">
        <f t="shared" si="10"/>
        <v>431</v>
      </c>
      <c r="G73" s="1" t="s">
        <v>104</v>
      </c>
      <c r="H73" s="27">
        <v>109367</v>
      </c>
      <c r="I73" s="27"/>
      <c r="J73" s="27">
        <v>107855</v>
      </c>
      <c r="K73" s="27">
        <v>107855</v>
      </c>
      <c r="L73" s="27">
        <v>109367</v>
      </c>
      <c r="M73" s="27"/>
      <c r="N73" s="27">
        <v>171805</v>
      </c>
      <c r="O73" s="27">
        <v>171805</v>
      </c>
      <c r="P73" s="27">
        <v>122627</v>
      </c>
      <c r="Q73" s="27"/>
      <c r="R73" s="27">
        <v>121567</v>
      </c>
      <c r="S73" s="27">
        <v>121567</v>
      </c>
      <c r="T73" s="27">
        <v>128958</v>
      </c>
      <c r="U73" s="27"/>
      <c r="V73" s="27">
        <v>129458</v>
      </c>
      <c r="W73" s="27">
        <v>129458</v>
      </c>
      <c r="X73" s="27">
        <v>134220</v>
      </c>
      <c r="Y73" s="27"/>
      <c r="Z73" s="27">
        <v>132269</v>
      </c>
      <c r="AA73" s="27">
        <v>132269</v>
      </c>
      <c r="AB73" s="27">
        <v>136935</v>
      </c>
      <c r="AC73" s="27"/>
      <c r="AD73" s="27">
        <v>134766</v>
      </c>
      <c r="AE73" s="27">
        <v>134766</v>
      </c>
      <c r="AF73" s="27">
        <v>139260</v>
      </c>
      <c r="AG73" s="106">
        <v>0</v>
      </c>
      <c r="AH73" s="27">
        <v>0</v>
      </c>
      <c r="AI73" s="27">
        <v>0</v>
      </c>
      <c r="AJ73" s="27">
        <v>0</v>
      </c>
      <c r="AK73" s="106">
        <v>0</v>
      </c>
      <c r="AL73" s="106">
        <v>0</v>
      </c>
      <c r="AM73" s="105">
        <v>0</v>
      </c>
      <c r="AN73" s="11">
        <v>0</v>
      </c>
      <c r="AO73" s="11">
        <v>0</v>
      </c>
      <c r="AP73" s="105">
        <v>0</v>
      </c>
      <c r="AQ73" s="11">
        <v>0</v>
      </c>
      <c r="AR73" s="11">
        <v>0</v>
      </c>
      <c r="AS73" s="11">
        <v>0</v>
      </c>
      <c r="AT73" s="123">
        <v>0</v>
      </c>
      <c r="AU73" s="11">
        <v>0</v>
      </c>
      <c r="AV73" s="11">
        <v>0</v>
      </c>
      <c r="AW73" s="11">
        <v>0</v>
      </c>
      <c r="AX73" s="11">
        <v>0</v>
      </c>
      <c r="AZ73" s="11">
        <v>0</v>
      </c>
      <c r="BA73">
        <v>0</v>
      </c>
      <c r="BB73" s="122"/>
    </row>
    <row r="74" spans="1:54" hidden="1" x14ac:dyDescent="0.25">
      <c r="A74">
        <v>4</v>
      </c>
      <c r="B74" t="str">
        <f t="shared" si="7"/>
        <v>CS-4316</v>
      </c>
      <c r="C74" s="2" t="s">
        <v>314</v>
      </c>
      <c r="D74" s="2" t="str">
        <f t="shared" si="8"/>
        <v>4</v>
      </c>
      <c r="E74" s="2" t="str">
        <f t="shared" si="9"/>
        <v>43</v>
      </c>
      <c r="F74" s="2" t="str">
        <f t="shared" si="10"/>
        <v>431</v>
      </c>
      <c r="G74" s="1" t="s">
        <v>105</v>
      </c>
      <c r="H74" s="27">
        <v>0</v>
      </c>
      <c r="I74" s="27"/>
      <c r="J74" s="27">
        <v>0</v>
      </c>
      <c r="K74" s="27">
        <v>0</v>
      </c>
      <c r="L74" s="27">
        <v>0</v>
      </c>
      <c r="M74" s="27"/>
      <c r="N74" s="27">
        <v>0</v>
      </c>
      <c r="O74" s="27">
        <v>0</v>
      </c>
      <c r="P74" s="27">
        <v>0</v>
      </c>
      <c r="Q74" s="27"/>
      <c r="R74" s="27">
        <v>0</v>
      </c>
      <c r="S74" s="27">
        <v>0</v>
      </c>
      <c r="T74" s="27">
        <v>0</v>
      </c>
      <c r="U74" s="27"/>
      <c r="V74" s="27">
        <v>0</v>
      </c>
      <c r="W74" s="27">
        <v>0</v>
      </c>
      <c r="X74" s="27">
        <v>0</v>
      </c>
      <c r="Y74" s="27"/>
      <c r="Z74" s="27">
        <v>0</v>
      </c>
      <c r="AA74" s="27">
        <v>0</v>
      </c>
      <c r="AB74" s="27">
        <v>0</v>
      </c>
      <c r="AC74" s="27"/>
      <c r="AD74" s="27">
        <v>0</v>
      </c>
      <c r="AE74" s="27">
        <v>0</v>
      </c>
      <c r="AF74" s="27">
        <v>0</v>
      </c>
      <c r="AG74" s="106">
        <v>0</v>
      </c>
      <c r="AH74" s="27">
        <v>0</v>
      </c>
      <c r="AI74" s="27">
        <v>0</v>
      </c>
      <c r="AJ74" s="27">
        <v>0</v>
      </c>
      <c r="AK74" s="106">
        <v>0</v>
      </c>
      <c r="AL74" s="106">
        <v>0</v>
      </c>
      <c r="AM74" s="105">
        <v>0</v>
      </c>
      <c r="AN74" s="11">
        <v>0</v>
      </c>
      <c r="AO74" s="11">
        <v>0</v>
      </c>
      <c r="AP74" s="105">
        <v>0</v>
      </c>
      <c r="AQ74" s="11">
        <v>0</v>
      </c>
      <c r="AR74" s="11">
        <v>0</v>
      </c>
      <c r="AS74" s="11">
        <v>0</v>
      </c>
      <c r="AT74" s="123">
        <v>0</v>
      </c>
      <c r="AU74" s="11">
        <v>0</v>
      </c>
      <c r="AV74" s="11">
        <v>0</v>
      </c>
      <c r="AW74" s="11">
        <v>0</v>
      </c>
      <c r="AX74" s="11">
        <v>0</v>
      </c>
      <c r="AZ74" s="11">
        <v>0</v>
      </c>
      <c r="BA74">
        <v>0</v>
      </c>
      <c r="BB74" s="122"/>
    </row>
    <row r="75" spans="1:54" hidden="1" x14ac:dyDescent="0.25">
      <c r="A75">
        <v>4</v>
      </c>
      <c r="B75" t="str">
        <f t="shared" si="7"/>
        <v>CS-4321</v>
      </c>
      <c r="C75" s="2" t="s">
        <v>314</v>
      </c>
      <c r="D75" s="2" t="str">
        <f t="shared" si="8"/>
        <v>4</v>
      </c>
      <c r="E75" s="2" t="str">
        <f t="shared" si="9"/>
        <v>43</v>
      </c>
      <c r="F75" s="2" t="str">
        <f t="shared" si="10"/>
        <v>432</v>
      </c>
      <c r="G75" s="1" t="s">
        <v>106</v>
      </c>
      <c r="H75" s="27">
        <v>110768</v>
      </c>
      <c r="I75" s="27"/>
      <c r="J75" s="27">
        <v>112778</v>
      </c>
      <c r="K75" s="27">
        <v>112778</v>
      </c>
      <c r="L75" s="27">
        <v>110768</v>
      </c>
      <c r="M75" s="27"/>
      <c r="N75" s="27">
        <v>118150</v>
      </c>
      <c r="O75" s="27">
        <v>118150</v>
      </c>
      <c r="P75" s="27">
        <v>113536</v>
      </c>
      <c r="Q75" s="27"/>
      <c r="R75" s="27">
        <v>113477</v>
      </c>
      <c r="S75" s="27">
        <v>113477</v>
      </c>
      <c r="T75" s="27">
        <v>116441</v>
      </c>
      <c r="U75" s="27"/>
      <c r="V75" s="27">
        <v>116717</v>
      </c>
      <c r="W75" s="27">
        <v>116717</v>
      </c>
      <c r="X75" s="27">
        <v>123703</v>
      </c>
      <c r="Y75" s="27"/>
      <c r="Z75" s="27">
        <v>122426</v>
      </c>
      <c r="AA75" s="27">
        <v>122426</v>
      </c>
      <c r="AB75" s="27">
        <v>123670</v>
      </c>
      <c r="AC75" s="27"/>
      <c r="AD75" s="27">
        <v>122117</v>
      </c>
      <c r="AE75" s="27">
        <v>122117</v>
      </c>
      <c r="AF75" s="27">
        <v>124616</v>
      </c>
      <c r="AG75" s="106">
        <v>124441</v>
      </c>
      <c r="AH75" s="27">
        <v>124441</v>
      </c>
      <c r="AI75" s="27">
        <v>124441</v>
      </c>
      <c r="AJ75" s="27">
        <v>127111</v>
      </c>
      <c r="AK75" s="106">
        <v>128103</v>
      </c>
      <c r="AL75" s="106">
        <v>128103</v>
      </c>
      <c r="AM75" s="105">
        <v>128103</v>
      </c>
      <c r="AN75" s="11">
        <v>128437</v>
      </c>
      <c r="AO75" s="11">
        <v>128870</v>
      </c>
      <c r="AP75" s="105">
        <v>128870</v>
      </c>
      <c r="AQ75" s="11">
        <v>128870</v>
      </c>
      <c r="AR75" s="11">
        <v>0</v>
      </c>
      <c r="AS75" s="11">
        <v>132139</v>
      </c>
      <c r="AT75" s="123">
        <v>132139</v>
      </c>
      <c r="AU75" s="11">
        <v>132139</v>
      </c>
      <c r="AV75" s="11">
        <v>0</v>
      </c>
      <c r="AW75" s="11">
        <v>133726</v>
      </c>
      <c r="AX75" s="11">
        <v>133726</v>
      </c>
      <c r="AZ75" s="11">
        <v>133855</v>
      </c>
      <c r="BA75">
        <v>134999</v>
      </c>
      <c r="BB75" s="122"/>
    </row>
    <row r="76" spans="1:54" hidden="1" x14ac:dyDescent="0.25">
      <c r="A76">
        <v>4</v>
      </c>
      <c r="B76" t="str">
        <f t="shared" si="7"/>
        <v>CS-4322</v>
      </c>
      <c r="C76" s="2" t="s">
        <v>314</v>
      </c>
      <c r="D76" s="2" t="str">
        <f t="shared" si="8"/>
        <v>4</v>
      </c>
      <c r="E76" s="2" t="str">
        <f t="shared" si="9"/>
        <v>43</v>
      </c>
      <c r="F76" s="2" t="str">
        <f t="shared" si="10"/>
        <v>432</v>
      </c>
      <c r="G76" s="1" t="s">
        <v>107</v>
      </c>
      <c r="H76" s="27">
        <v>377683</v>
      </c>
      <c r="I76" s="27"/>
      <c r="J76" s="27">
        <v>376402</v>
      </c>
      <c r="K76" s="27">
        <v>376307</v>
      </c>
      <c r="L76" s="27">
        <v>377683</v>
      </c>
      <c r="M76" s="27"/>
      <c r="N76" s="27">
        <v>354216</v>
      </c>
      <c r="O76" s="27">
        <v>354216</v>
      </c>
      <c r="P76" s="27">
        <v>469121</v>
      </c>
      <c r="Q76" s="27"/>
      <c r="R76" s="27">
        <v>224412</v>
      </c>
      <c r="S76" s="27">
        <v>224412</v>
      </c>
      <c r="T76" s="27">
        <v>440944</v>
      </c>
      <c r="U76" s="27"/>
      <c r="V76" s="27">
        <v>474646</v>
      </c>
      <c r="W76" s="27">
        <v>474646</v>
      </c>
      <c r="X76" s="27">
        <v>493405</v>
      </c>
      <c r="Y76" s="27"/>
      <c r="Z76" s="27">
        <v>390984</v>
      </c>
      <c r="AA76" s="27">
        <v>390984</v>
      </c>
      <c r="AB76" s="27">
        <v>480687</v>
      </c>
      <c r="AC76" s="27"/>
      <c r="AD76" s="27">
        <v>402224</v>
      </c>
      <c r="AE76" s="27">
        <v>258979</v>
      </c>
      <c r="AF76" s="27">
        <v>442099</v>
      </c>
      <c r="AG76" s="106">
        <v>390286</v>
      </c>
      <c r="AH76" s="27">
        <v>261912</v>
      </c>
      <c r="AI76" s="27">
        <v>261912</v>
      </c>
      <c r="AJ76" s="27">
        <v>315118</v>
      </c>
      <c r="AK76" s="106">
        <v>238745</v>
      </c>
      <c r="AL76" s="106">
        <v>238706</v>
      </c>
      <c r="AM76" s="105">
        <v>238706</v>
      </c>
      <c r="AN76" s="11">
        <v>310503</v>
      </c>
      <c r="AO76" s="11">
        <v>240282.2</v>
      </c>
      <c r="AP76" s="105">
        <v>240282.2</v>
      </c>
      <c r="AQ76" s="11">
        <v>240282.2</v>
      </c>
      <c r="AR76" s="11">
        <v>0</v>
      </c>
      <c r="AS76" s="11">
        <v>193446</v>
      </c>
      <c r="AT76" s="123">
        <v>193750</v>
      </c>
      <c r="AU76" s="11">
        <v>193750</v>
      </c>
      <c r="AV76" s="11">
        <v>0</v>
      </c>
      <c r="AW76" s="11">
        <v>270234</v>
      </c>
      <c r="AX76" s="11">
        <v>270488</v>
      </c>
      <c r="AZ76" s="11">
        <v>258153</v>
      </c>
      <c r="BA76">
        <v>247000</v>
      </c>
      <c r="BB76" s="122"/>
    </row>
    <row r="77" spans="1:54" hidden="1" x14ac:dyDescent="0.25">
      <c r="A77">
        <v>4</v>
      </c>
      <c r="B77" t="str">
        <f t="shared" si="7"/>
        <v>CS-4323</v>
      </c>
      <c r="C77" s="2" t="s">
        <v>314</v>
      </c>
      <c r="D77" s="2" t="str">
        <f t="shared" si="8"/>
        <v>4</v>
      </c>
      <c r="E77" s="2" t="str">
        <f t="shared" si="9"/>
        <v>43</v>
      </c>
      <c r="F77" s="2" t="str">
        <f t="shared" si="10"/>
        <v>432</v>
      </c>
      <c r="G77" s="1" t="s">
        <v>108</v>
      </c>
      <c r="H77" s="27">
        <v>2031</v>
      </c>
      <c r="I77" s="27"/>
      <c r="J77" s="27">
        <v>198</v>
      </c>
      <c r="K77" s="27">
        <v>198</v>
      </c>
      <c r="L77" s="27">
        <v>2031</v>
      </c>
      <c r="M77" s="27"/>
      <c r="N77" s="27">
        <v>588</v>
      </c>
      <c r="O77" s="27">
        <v>588</v>
      </c>
      <c r="P77" s="27">
        <v>959</v>
      </c>
      <c r="Q77" s="27"/>
      <c r="R77" s="27">
        <v>638</v>
      </c>
      <c r="S77" s="27">
        <v>638</v>
      </c>
      <c r="T77" s="27">
        <v>959</v>
      </c>
      <c r="U77" s="27"/>
      <c r="V77" s="27">
        <v>160</v>
      </c>
      <c r="W77" s="27">
        <v>160</v>
      </c>
      <c r="X77" s="27">
        <v>317</v>
      </c>
      <c r="Y77" s="27"/>
      <c r="Z77" s="27">
        <v>186</v>
      </c>
      <c r="AA77" s="27">
        <v>186</v>
      </c>
      <c r="AB77" s="27">
        <v>317</v>
      </c>
      <c r="AC77" s="27"/>
      <c r="AD77" s="27">
        <v>113</v>
      </c>
      <c r="AE77" s="27">
        <v>113</v>
      </c>
      <c r="AF77" s="27">
        <v>190</v>
      </c>
      <c r="AG77" s="106">
        <v>0</v>
      </c>
      <c r="AH77" s="27">
        <v>127</v>
      </c>
      <c r="AI77" s="27">
        <v>127</v>
      </c>
      <c r="AJ77" s="27">
        <v>158</v>
      </c>
      <c r="AK77" s="106">
        <v>120</v>
      </c>
      <c r="AL77" s="106">
        <v>120</v>
      </c>
      <c r="AM77" s="105">
        <v>120</v>
      </c>
      <c r="AN77" s="11">
        <v>158</v>
      </c>
      <c r="AO77" s="11">
        <v>111</v>
      </c>
      <c r="AP77" s="105">
        <v>111</v>
      </c>
      <c r="AQ77" s="11">
        <v>111</v>
      </c>
      <c r="AR77" s="11">
        <v>0</v>
      </c>
      <c r="AS77" s="11">
        <v>105</v>
      </c>
      <c r="AT77" s="123">
        <v>105</v>
      </c>
      <c r="AU77" s="11">
        <v>105</v>
      </c>
      <c r="AV77" s="11">
        <v>0</v>
      </c>
      <c r="AW77" s="11">
        <v>55</v>
      </c>
      <c r="AX77" s="11">
        <v>55</v>
      </c>
      <c r="AZ77" s="11">
        <v>32</v>
      </c>
      <c r="BA77">
        <v>0</v>
      </c>
      <c r="BB77" s="122"/>
    </row>
    <row r="78" spans="1:54" hidden="1" x14ac:dyDescent="0.25">
      <c r="A78">
        <v>4</v>
      </c>
      <c r="B78" t="str">
        <f t="shared" si="7"/>
        <v>CS-4324</v>
      </c>
      <c r="C78" s="2" t="s">
        <v>314</v>
      </c>
      <c r="D78" s="2" t="str">
        <f t="shared" si="8"/>
        <v>4</v>
      </c>
      <c r="E78" s="2" t="str">
        <f t="shared" si="9"/>
        <v>43</v>
      </c>
      <c r="F78" s="2" t="str">
        <f t="shared" si="10"/>
        <v>432</v>
      </c>
      <c r="G78" s="1" t="s">
        <v>109</v>
      </c>
      <c r="H78" s="27">
        <v>0</v>
      </c>
      <c r="I78" s="27"/>
      <c r="J78" s="27">
        <v>0</v>
      </c>
      <c r="K78" s="27">
        <v>0</v>
      </c>
      <c r="L78" s="27">
        <v>0</v>
      </c>
      <c r="M78" s="27"/>
      <c r="N78" s="27">
        <v>0</v>
      </c>
      <c r="O78" s="27">
        <v>0</v>
      </c>
      <c r="P78" s="27">
        <v>0</v>
      </c>
      <c r="Q78" s="27"/>
      <c r="R78" s="27">
        <v>0</v>
      </c>
      <c r="S78" s="27">
        <v>0</v>
      </c>
      <c r="T78" s="27">
        <v>0</v>
      </c>
      <c r="U78" s="27"/>
      <c r="V78" s="27">
        <v>0</v>
      </c>
      <c r="W78" s="27">
        <v>0</v>
      </c>
      <c r="X78" s="27">
        <v>0</v>
      </c>
      <c r="Y78" s="27"/>
      <c r="Z78" s="27">
        <v>0</v>
      </c>
      <c r="AA78" s="27">
        <v>0</v>
      </c>
      <c r="AB78" s="27">
        <v>0</v>
      </c>
      <c r="AC78" s="27"/>
      <c r="AD78" s="27">
        <v>0</v>
      </c>
      <c r="AE78" s="27">
        <v>0</v>
      </c>
      <c r="AF78" s="27">
        <v>0</v>
      </c>
      <c r="AG78" s="106">
        <v>0</v>
      </c>
      <c r="AH78" s="27">
        <v>0</v>
      </c>
      <c r="AI78" s="27">
        <v>0</v>
      </c>
      <c r="AJ78" s="27">
        <v>0</v>
      </c>
      <c r="AK78" s="106">
        <v>0</v>
      </c>
      <c r="AL78" s="106">
        <v>0</v>
      </c>
      <c r="AM78" s="105">
        <v>0</v>
      </c>
      <c r="AN78" s="11">
        <v>0</v>
      </c>
      <c r="AO78" s="11">
        <v>0</v>
      </c>
      <c r="AP78" s="105">
        <v>0</v>
      </c>
      <c r="AQ78" s="11">
        <v>0</v>
      </c>
      <c r="AR78" s="11">
        <v>0</v>
      </c>
      <c r="AS78" s="11">
        <v>0</v>
      </c>
      <c r="AT78" s="123">
        <v>0</v>
      </c>
      <c r="AU78" s="11">
        <v>0</v>
      </c>
      <c r="AV78" s="11">
        <v>0</v>
      </c>
      <c r="AW78" s="11">
        <v>0</v>
      </c>
      <c r="AX78" s="11">
        <v>0</v>
      </c>
      <c r="AZ78" s="11">
        <v>0</v>
      </c>
      <c r="BA78">
        <v>0</v>
      </c>
      <c r="BB78" s="122"/>
    </row>
    <row r="79" spans="1:54" hidden="1" x14ac:dyDescent="0.25">
      <c r="A79">
        <v>4</v>
      </c>
      <c r="B79" t="str">
        <f t="shared" si="7"/>
        <v>CS-4325</v>
      </c>
      <c r="C79" s="2" t="s">
        <v>314</v>
      </c>
      <c r="D79" s="2" t="str">
        <f t="shared" si="8"/>
        <v>4</v>
      </c>
      <c r="E79" s="2" t="str">
        <f t="shared" si="9"/>
        <v>43</v>
      </c>
      <c r="F79" s="2" t="str">
        <f t="shared" si="10"/>
        <v>432</v>
      </c>
      <c r="G79" s="1" t="s">
        <v>110</v>
      </c>
      <c r="H79" s="27">
        <v>884848</v>
      </c>
      <c r="I79" s="27"/>
      <c r="J79" s="27">
        <v>872609</v>
      </c>
      <c r="K79" s="27">
        <v>872609</v>
      </c>
      <c r="L79" s="27">
        <v>884848</v>
      </c>
      <c r="M79" s="27"/>
      <c r="N79" s="27">
        <v>871966</v>
      </c>
      <c r="O79" s="27">
        <v>871966</v>
      </c>
      <c r="P79" s="27">
        <v>992166</v>
      </c>
      <c r="Q79" s="27"/>
      <c r="R79" s="27">
        <v>983591</v>
      </c>
      <c r="S79" s="27">
        <v>983591</v>
      </c>
      <c r="T79" s="27">
        <v>1043391</v>
      </c>
      <c r="U79" s="27"/>
      <c r="V79" s="27">
        <v>1047434</v>
      </c>
      <c r="W79" s="27">
        <v>1047434</v>
      </c>
      <c r="X79" s="27">
        <v>1085960</v>
      </c>
      <c r="Y79" s="27"/>
      <c r="Z79" s="27">
        <v>1070174</v>
      </c>
      <c r="AA79" s="27">
        <v>1070174</v>
      </c>
      <c r="AB79" s="27">
        <v>1107925</v>
      </c>
      <c r="AC79" s="27"/>
      <c r="AD79" s="27">
        <v>1090382</v>
      </c>
      <c r="AE79" s="27">
        <v>1090382</v>
      </c>
      <c r="AF79" s="27">
        <v>1126740</v>
      </c>
      <c r="AG79" s="106">
        <v>0</v>
      </c>
      <c r="AH79" s="27">
        <v>0</v>
      </c>
      <c r="AI79" s="27">
        <v>0</v>
      </c>
      <c r="AJ79" s="27">
        <v>0</v>
      </c>
      <c r="AK79" s="106">
        <v>0</v>
      </c>
      <c r="AL79" s="106">
        <v>0</v>
      </c>
      <c r="AM79" s="105">
        <v>0</v>
      </c>
      <c r="AN79" s="11">
        <v>0</v>
      </c>
      <c r="AO79" s="11">
        <v>0</v>
      </c>
      <c r="AP79" s="105">
        <v>0</v>
      </c>
      <c r="AQ79" s="11">
        <v>0</v>
      </c>
      <c r="AR79" s="11">
        <v>0</v>
      </c>
      <c r="AS79" s="11">
        <v>0</v>
      </c>
      <c r="AT79" s="123">
        <v>0</v>
      </c>
      <c r="AU79" s="11">
        <v>0</v>
      </c>
      <c r="AV79" s="11">
        <v>0</v>
      </c>
      <c r="AW79" s="11">
        <v>0</v>
      </c>
      <c r="AX79" s="11">
        <v>0</v>
      </c>
      <c r="AZ79" s="11">
        <v>0</v>
      </c>
      <c r="BA79">
        <v>0</v>
      </c>
      <c r="BB79" s="122"/>
    </row>
    <row r="80" spans="1:54" hidden="1" x14ac:dyDescent="0.25">
      <c r="A80">
        <v>4</v>
      </c>
      <c r="B80" t="str">
        <f t="shared" si="7"/>
        <v>CS-4326</v>
      </c>
      <c r="C80" s="2" t="s">
        <v>314</v>
      </c>
      <c r="D80" s="2" t="str">
        <f t="shared" si="8"/>
        <v>4</v>
      </c>
      <c r="E80" s="2" t="str">
        <f t="shared" si="9"/>
        <v>43</v>
      </c>
      <c r="F80" s="2" t="str">
        <f t="shared" si="10"/>
        <v>432</v>
      </c>
      <c r="G80" s="1" t="s">
        <v>111</v>
      </c>
      <c r="H80" s="27">
        <v>0</v>
      </c>
      <c r="I80" s="27"/>
      <c r="J80" s="27">
        <v>0</v>
      </c>
      <c r="K80" s="27">
        <v>0</v>
      </c>
      <c r="L80" s="27">
        <v>0</v>
      </c>
      <c r="M80" s="27"/>
      <c r="N80" s="27">
        <v>0</v>
      </c>
      <c r="O80" s="27">
        <v>0</v>
      </c>
      <c r="P80" s="27">
        <v>0</v>
      </c>
      <c r="Q80" s="27"/>
      <c r="R80" s="27">
        <v>0</v>
      </c>
      <c r="S80" s="27">
        <v>0</v>
      </c>
      <c r="T80" s="27">
        <v>0</v>
      </c>
      <c r="U80" s="27"/>
      <c r="V80" s="27">
        <v>0</v>
      </c>
      <c r="W80" s="27">
        <v>0</v>
      </c>
      <c r="X80" s="27">
        <v>0</v>
      </c>
      <c r="Y80" s="27"/>
      <c r="Z80" s="27">
        <v>0</v>
      </c>
      <c r="AA80" s="27">
        <v>0</v>
      </c>
      <c r="AB80" s="27">
        <v>0</v>
      </c>
      <c r="AC80" s="27"/>
      <c r="AD80" s="27">
        <v>0</v>
      </c>
      <c r="AE80" s="27">
        <v>0</v>
      </c>
      <c r="AF80" s="27">
        <v>0</v>
      </c>
      <c r="AG80" s="106">
        <v>0</v>
      </c>
      <c r="AH80" s="27">
        <v>0</v>
      </c>
      <c r="AI80" s="27">
        <v>0</v>
      </c>
      <c r="AJ80" s="27">
        <v>0</v>
      </c>
      <c r="AK80" s="106">
        <v>0</v>
      </c>
      <c r="AL80" s="106">
        <v>0</v>
      </c>
      <c r="AM80" s="105">
        <v>0</v>
      </c>
      <c r="AN80" s="11">
        <v>0</v>
      </c>
      <c r="AO80" s="11">
        <v>0</v>
      </c>
      <c r="AP80" s="105">
        <v>0</v>
      </c>
      <c r="AQ80" s="11">
        <v>0</v>
      </c>
      <c r="AR80" s="11">
        <v>0</v>
      </c>
      <c r="AS80" s="11">
        <v>0</v>
      </c>
      <c r="AT80" s="123">
        <v>0</v>
      </c>
      <c r="AU80" s="11">
        <v>0</v>
      </c>
      <c r="AV80" s="11">
        <v>0</v>
      </c>
      <c r="AW80" s="11">
        <v>0</v>
      </c>
      <c r="AX80" s="11">
        <v>0</v>
      </c>
      <c r="AZ80" s="11">
        <v>0</v>
      </c>
      <c r="BA80">
        <v>0</v>
      </c>
      <c r="BB80" s="122"/>
    </row>
    <row r="81" spans="1:54" hidden="1" x14ac:dyDescent="0.25">
      <c r="A81">
        <v>4</v>
      </c>
      <c r="B81" t="str">
        <f t="shared" si="7"/>
        <v>CS-4331</v>
      </c>
      <c r="C81" s="2" t="s">
        <v>314</v>
      </c>
      <c r="D81" s="2" t="str">
        <f t="shared" si="8"/>
        <v>4</v>
      </c>
      <c r="E81" s="2" t="str">
        <f t="shared" si="9"/>
        <v>43</v>
      </c>
      <c r="F81" s="2" t="str">
        <f t="shared" si="10"/>
        <v>433</v>
      </c>
      <c r="G81" s="1" t="s">
        <v>935</v>
      </c>
      <c r="H81" s="27">
        <v>0</v>
      </c>
      <c r="I81" s="27"/>
      <c r="J81" s="27">
        <v>0</v>
      </c>
      <c r="K81" s="27">
        <v>0</v>
      </c>
      <c r="L81" s="27">
        <v>0</v>
      </c>
      <c r="M81" s="27"/>
      <c r="N81" s="27">
        <v>0</v>
      </c>
      <c r="O81" s="27">
        <v>0</v>
      </c>
      <c r="P81" s="27">
        <v>0</v>
      </c>
      <c r="Q81" s="27"/>
      <c r="R81" s="27">
        <v>0</v>
      </c>
      <c r="S81" s="27">
        <v>0</v>
      </c>
      <c r="T81" s="27">
        <v>0</v>
      </c>
      <c r="U81" s="27"/>
      <c r="V81" s="27">
        <v>0</v>
      </c>
      <c r="W81" s="27">
        <v>0</v>
      </c>
      <c r="X81" s="27">
        <v>0</v>
      </c>
      <c r="Y81" s="27"/>
      <c r="Z81" s="27">
        <v>0</v>
      </c>
      <c r="AA81" s="27">
        <v>0</v>
      </c>
      <c r="AB81" s="27">
        <v>0</v>
      </c>
      <c r="AC81" s="27"/>
      <c r="AD81" s="27">
        <v>0</v>
      </c>
      <c r="AE81" s="27">
        <v>0</v>
      </c>
      <c r="AF81" s="27">
        <v>0</v>
      </c>
      <c r="AG81" s="106">
        <v>0</v>
      </c>
      <c r="AH81" s="27">
        <v>0</v>
      </c>
      <c r="AI81" s="27">
        <v>0</v>
      </c>
      <c r="AJ81" s="27">
        <v>0</v>
      </c>
      <c r="AK81" s="106">
        <v>0</v>
      </c>
      <c r="AL81" s="106">
        <v>0</v>
      </c>
      <c r="AM81" s="105">
        <v>0</v>
      </c>
      <c r="AN81" s="11">
        <v>0</v>
      </c>
      <c r="AO81" s="11">
        <v>0</v>
      </c>
      <c r="AP81" s="105">
        <v>0</v>
      </c>
      <c r="AQ81" s="11">
        <v>0</v>
      </c>
      <c r="AR81" s="11">
        <v>0</v>
      </c>
      <c r="AS81" s="11">
        <v>0</v>
      </c>
      <c r="AT81" s="123">
        <v>0</v>
      </c>
      <c r="AU81" s="11"/>
      <c r="AV81" s="11">
        <v>0</v>
      </c>
      <c r="AW81" s="11">
        <v>0</v>
      </c>
      <c r="AX81" s="11"/>
      <c r="AZ81" s="11"/>
      <c r="BB81" s="122"/>
    </row>
    <row r="82" spans="1:54" hidden="1" x14ac:dyDescent="0.25">
      <c r="A82">
        <v>4</v>
      </c>
      <c r="B82" t="str">
        <f t="shared" si="7"/>
        <v>CS-4332</v>
      </c>
      <c r="C82" s="2" t="s">
        <v>314</v>
      </c>
      <c r="D82" s="2" t="str">
        <f t="shared" si="8"/>
        <v>4</v>
      </c>
      <c r="E82" s="2" t="str">
        <f t="shared" si="9"/>
        <v>43</v>
      </c>
      <c r="F82" s="2" t="str">
        <f t="shared" si="10"/>
        <v>433</v>
      </c>
      <c r="G82" s="1" t="s">
        <v>936</v>
      </c>
      <c r="H82" s="27">
        <v>0</v>
      </c>
      <c r="I82" s="27"/>
      <c r="J82" s="27">
        <v>0</v>
      </c>
      <c r="K82" s="27">
        <v>0</v>
      </c>
      <c r="L82" s="27">
        <v>0</v>
      </c>
      <c r="M82" s="27"/>
      <c r="N82" s="27">
        <v>0</v>
      </c>
      <c r="O82" s="27">
        <v>0</v>
      </c>
      <c r="P82" s="27">
        <v>0</v>
      </c>
      <c r="Q82" s="27"/>
      <c r="R82" s="27">
        <v>0</v>
      </c>
      <c r="S82" s="27">
        <v>0</v>
      </c>
      <c r="T82" s="27">
        <v>0</v>
      </c>
      <c r="U82" s="27"/>
      <c r="V82" s="27">
        <v>0</v>
      </c>
      <c r="W82" s="27">
        <v>0</v>
      </c>
      <c r="X82" s="27">
        <v>0</v>
      </c>
      <c r="Y82" s="27"/>
      <c r="Z82" s="27">
        <v>0</v>
      </c>
      <c r="AA82" s="27">
        <v>0</v>
      </c>
      <c r="AB82" s="27">
        <v>0</v>
      </c>
      <c r="AC82" s="27"/>
      <c r="AD82" s="27">
        <v>0</v>
      </c>
      <c r="AE82" s="27">
        <v>0</v>
      </c>
      <c r="AF82" s="27">
        <v>0</v>
      </c>
      <c r="AG82" s="106">
        <v>0</v>
      </c>
      <c r="AH82" s="27">
        <v>0</v>
      </c>
      <c r="AI82" s="27">
        <v>0</v>
      </c>
      <c r="AJ82" s="27">
        <v>0</v>
      </c>
      <c r="AK82" s="106">
        <v>0</v>
      </c>
      <c r="AL82" s="106">
        <v>0</v>
      </c>
      <c r="AM82" s="105">
        <v>0</v>
      </c>
      <c r="AN82" s="11">
        <v>0</v>
      </c>
      <c r="AO82" s="11">
        <v>0</v>
      </c>
      <c r="AP82" s="105">
        <v>0</v>
      </c>
      <c r="AQ82" s="11">
        <v>0</v>
      </c>
      <c r="AR82" s="11">
        <v>0</v>
      </c>
      <c r="AS82" s="11">
        <v>0</v>
      </c>
      <c r="AT82" s="123">
        <v>0</v>
      </c>
      <c r="AU82" s="11"/>
      <c r="AV82" s="11">
        <v>0</v>
      </c>
      <c r="AW82" s="11">
        <v>0</v>
      </c>
      <c r="AX82" s="11"/>
      <c r="AZ82" s="11"/>
      <c r="BB82" s="122"/>
    </row>
    <row r="83" spans="1:54" hidden="1" x14ac:dyDescent="0.25">
      <c r="A83">
        <v>4</v>
      </c>
      <c r="B83" t="str">
        <f t="shared" si="7"/>
        <v>CS-4333</v>
      </c>
      <c r="C83" s="2" t="s">
        <v>314</v>
      </c>
      <c r="D83" s="2" t="str">
        <f t="shared" si="8"/>
        <v>4</v>
      </c>
      <c r="E83" s="2" t="str">
        <f t="shared" si="9"/>
        <v>43</v>
      </c>
      <c r="F83" s="2" t="str">
        <f t="shared" si="10"/>
        <v>433</v>
      </c>
      <c r="G83" s="1" t="s">
        <v>937</v>
      </c>
      <c r="H83" s="27">
        <v>0</v>
      </c>
      <c r="I83" s="27"/>
      <c r="J83" s="27">
        <v>0</v>
      </c>
      <c r="K83" s="27">
        <v>0</v>
      </c>
      <c r="L83" s="27">
        <v>0</v>
      </c>
      <c r="M83" s="27"/>
      <c r="N83" s="27">
        <v>0</v>
      </c>
      <c r="O83" s="27">
        <v>0</v>
      </c>
      <c r="P83" s="27">
        <v>0</v>
      </c>
      <c r="Q83" s="27"/>
      <c r="R83" s="27">
        <v>0</v>
      </c>
      <c r="S83" s="27">
        <v>0</v>
      </c>
      <c r="T83" s="27">
        <v>0</v>
      </c>
      <c r="U83" s="27"/>
      <c r="V83" s="27">
        <v>0</v>
      </c>
      <c r="W83" s="27">
        <v>0</v>
      </c>
      <c r="X83" s="27">
        <v>0</v>
      </c>
      <c r="Y83" s="27"/>
      <c r="Z83" s="27">
        <v>0</v>
      </c>
      <c r="AA83" s="27">
        <v>0</v>
      </c>
      <c r="AB83" s="27">
        <v>0</v>
      </c>
      <c r="AC83" s="27"/>
      <c r="AD83" s="27">
        <v>0</v>
      </c>
      <c r="AE83" s="27">
        <v>0</v>
      </c>
      <c r="AF83" s="27">
        <v>0</v>
      </c>
      <c r="AG83" s="106">
        <v>0</v>
      </c>
      <c r="AH83" s="27">
        <v>0</v>
      </c>
      <c r="AI83" s="27">
        <v>0</v>
      </c>
      <c r="AJ83" s="27">
        <v>0</v>
      </c>
      <c r="AK83" s="106">
        <v>0</v>
      </c>
      <c r="AL83" s="106">
        <v>0</v>
      </c>
      <c r="AM83" s="105">
        <v>0</v>
      </c>
      <c r="AN83" s="11">
        <v>0</v>
      </c>
      <c r="AO83" s="11">
        <v>0</v>
      </c>
      <c r="AP83" s="105">
        <v>0</v>
      </c>
      <c r="AQ83" s="11">
        <v>0</v>
      </c>
      <c r="AR83" s="11">
        <v>0</v>
      </c>
      <c r="AS83" s="11">
        <v>0</v>
      </c>
      <c r="AT83" s="123">
        <v>0</v>
      </c>
      <c r="AU83" s="11"/>
      <c r="AV83" s="11">
        <v>0</v>
      </c>
      <c r="AW83" s="11">
        <v>0</v>
      </c>
      <c r="AX83" s="11"/>
      <c r="AZ83" s="11"/>
      <c r="BB83" s="122"/>
    </row>
    <row r="84" spans="1:54" hidden="1" x14ac:dyDescent="0.25">
      <c r="A84">
        <v>4</v>
      </c>
      <c r="B84" t="str">
        <f t="shared" si="7"/>
        <v>CS-4334</v>
      </c>
      <c r="C84" s="2" t="s">
        <v>314</v>
      </c>
      <c r="D84" s="2" t="str">
        <f t="shared" si="8"/>
        <v>4</v>
      </c>
      <c r="E84" s="2" t="str">
        <f t="shared" si="9"/>
        <v>43</v>
      </c>
      <c r="F84" s="2" t="str">
        <f t="shared" si="10"/>
        <v>433</v>
      </c>
      <c r="G84" s="1" t="s">
        <v>938</v>
      </c>
      <c r="H84" s="27">
        <v>0</v>
      </c>
      <c r="I84" s="27"/>
      <c r="J84" s="27">
        <v>0</v>
      </c>
      <c r="K84" s="27">
        <v>0</v>
      </c>
      <c r="L84" s="27">
        <v>0</v>
      </c>
      <c r="M84" s="27"/>
      <c r="N84" s="27">
        <v>0</v>
      </c>
      <c r="O84" s="27">
        <v>0</v>
      </c>
      <c r="P84" s="27">
        <v>0</v>
      </c>
      <c r="Q84" s="27"/>
      <c r="R84" s="27">
        <v>0</v>
      </c>
      <c r="S84" s="27">
        <v>0</v>
      </c>
      <c r="T84" s="27">
        <v>0</v>
      </c>
      <c r="U84" s="27"/>
      <c r="V84" s="27">
        <v>0</v>
      </c>
      <c r="W84" s="27">
        <v>0</v>
      </c>
      <c r="X84" s="27">
        <v>0</v>
      </c>
      <c r="Y84" s="27"/>
      <c r="Z84" s="27">
        <v>0</v>
      </c>
      <c r="AA84" s="27">
        <v>0</v>
      </c>
      <c r="AB84" s="27">
        <v>0</v>
      </c>
      <c r="AC84" s="27"/>
      <c r="AD84" s="27">
        <v>0</v>
      </c>
      <c r="AE84" s="27">
        <v>0</v>
      </c>
      <c r="AF84" s="27">
        <v>0</v>
      </c>
      <c r="AG84" s="106">
        <v>0</v>
      </c>
      <c r="AH84" s="27">
        <v>0</v>
      </c>
      <c r="AI84" s="27">
        <v>0</v>
      </c>
      <c r="AJ84" s="27">
        <v>0</v>
      </c>
      <c r="AK84" s="106">
        <v>0</v>
      </c>
      <c r="AL84" s="106">
        <v>0</v>
      </c>
      <c r="AM84" s="105">
        <v>0</v>
      </c>
      <c r="AN84" s="11">
        <v>0</v>
      </c>
      <c r="AO84" s="11">
        <v>0</v>
      </c>
      <c r="AP84" s="105">
        <v>0</v>
      </c>
      <c r="AQ84" s="11">
        <v>0</v>
      </c>
      <c r="AR84" s="11">
        <v>0</v>
      </c>
      <c r="AS84" s="11">
        <v>0</v>
      </c>
      <c r="AT84" s="123">
        <v>0</v>
      </c>
      <c r="AU84" s="11"/>
      <c r="AV84" s="11">
        <v>0</v>
      </c>
      <c r="AW84" s="11">
        <v>0</v>
      </c>
      <c r="AX84" s="11"/>
      <c r="AZ84" s="11"/>
      <c r="BB84" s="122"/>
    </row>
    <row r="85" spans="1:54" hidden="1" x14ac:dyDescent="0.25">
      <c r="A85">
        <v>4</v>
      </c>
      <c r="B85" t="str">
        <f t="shared" si="7"/>
        <v>CS-4335</v>
      </c>
      <c r="C85" s="2" t="s">
        <v>314</v>
      </c>
      <c r="D85" s="2" t="str">
        <f t="shared" si="8"/>
        <v>4</v>
      </c>
      <c r="E85" s="2" t="str">
        <f t="shared" si="9"/>
        <v>43</v>
      </c>
      <c r="F85" s="2" t="str">
        <f t="shared" si="10"/>
        <v>433</v>
      </c>
      <c r="G85" s="1" t="s">
        <v>939</v>
      </c>
      <c r="H85" s="27">
        <v>0</v>
      </c>
      <c r="I85" s="27"/>
      <c r="J85" s="27">
        <v>0</v>
      </c>
      <c r="K85" s="27">
        <v>0</v>
      </c>
      <c r="L85" s="27">
        <v>0</v>
      </c>
      <c r="M85" s="27"/>
      <c r="N85" s="27">
        <v>0</v>
      </c>
      <c r="O85" s="27">
        <v>0</v>
      </c>
      <c r="P85" s="27">
        <v>0</v>
      </c>
      <c r="Q85" s="27"/>
      <c r="R85" s="27">
        <v>0</v>
      </c>
      <c r="S85" s="27">
        <v>0</v>
      </c>
      <c r="T85" s="27">
        <v>0</v>
      </c>
      <c r="U85" s="27"/>
      <c r="V85" s="27">
        <v>0</v>
      </c>
      <c r="W85" s="27">
        <v>0</v>
      </c>
      <c r="X85" s="27">
        <v>0</v>
      </c>
      <c r="Y85" s="27"/>
      <c r="Z85" s="27">
        <v>0</v>
      </c>
      <c r="AA85" s="27">
        <v>0</v>
      </c>
      <c r="AB85" s="27">
        <v>0</v>
      </c>
      <c r="AC85" s="27"/>
      <c r="AD85" s="27">
        <v>0</v>
      </c>
      <c r="AE85" s="27">
        <v>0</v>
      </c>
      <c r="AF85" s="27">
        <v>0</v>
      </c>
      <c r="AG85" s="106">
        <v>0</v>
      </c>
      <c r="AH85" s="27">
        <v>0</v>
      </c>
      <c r="AI85" s="27">
        <v>0</v>
      </c>
      <c r="AJ85" s="27">
        <v>0</v>
      </c>
      <c r="AK85" s="106">
        <v>0</v>
      </c>
      <c r="AL85" s="106">
        <v>0</v>
      </c>
      <c r="AM85" s="105">
        <v>0</v>
      </c>
      <c r="AN85" s="11">
        <v>0</v>
      </c>
      <c r="AO85" s="11">
        <v>0</v>
      </c>
      <c r="AP85" s="105">
        <v>0</v>
      </c>
      <c r="AQ85" s="11">
        <v>0</v>
      </c>
      <c r="AR85" s="11">
        <v>0</v>
      </c>
      <c r="AS85" s="11">
        <v>0</v>
      </c>
      <c r="AT85" s="123">
        <v>0</v>
      </c>
      <c r="AU85" s="11"/>
      <c r="AV85" s="11">
        <v>0</v>
      </c>
      <c r="AW85" s="11">
        <v>0</v>
      </c>
      <c r="AX85" s="11"/>
      <c r="AZ85" s="11"/>
      <c r="BB85" s="122"/>
    </row>
    <row r="86" spans="1:54" hidden="1" x14ac:dyDescent="0.25">
      <c r="A86">
        <v>4</v>
      </c>
      <c r="B86" t="str">
        <f t="shared" si="7"/>
        <v>CS-4336</v>
      </c>
      <c r="C86" s="2" t="s">
        <v>314</v>
      </c>
      <c r="D86" s="2" t="str">
        <f t="shared" si="8"/>
        <v>4</v>
      </c>
      <c r="E86" s="2" t="str">
        <f t="shared" si="9"/>
        <v>43</v>
      </c>
      <c r="F86" s="2" t="str">
        <f t="shared" si="10"/>
        <v>433</v>
      </c>
      <c r="G86" s="1" t="s">
        <v>940</v>
      </c>
      <c r="H86" s="27">
        <v>0</v>
      </c>
      <c r="I86" s="27"/>
      <c r="J86" s="27">
        <v>0</v>
      </c>
      <c r="K86" s="27">
        <v>0</v>
      </c>
      <c r="L86" s="27">
        <v>0</v>
      </c>
      <c r="M86" s="27"/>
      <c r="N86" s="27">
        <v>0</v>
      </c>
      <c r="O86" s="27">
        <v>0</v>
      </c>
      <c r="P86" s="27">
        <v>0</v>
      </c>
      <c r="Q86" s="27"/>
      <c r="R86" s="27">
        <v>0</v>
      </c>
      <c r="S86" s="27">
        <v>0</v>
      </c>
      <c r="T86" s="27">
        <v>0</v>
      </c>
      <c r="U86" s="27"/>
      <c r="V86" s="27">
        <v>0</v>
      </c>
      <c r="W86" s="27">
        <v>0</v>
      </c>
      <c r="X86" s="27">
        <v>0</v>
      </c>
      <c r="Y86" s="27"/>
      <c r="Z86" s="27">
        <v>0</v>
      </c>
      <c r="AA86" s="27">
        <v>0</v>
      </c>
      <c r="AB86" s="27">
        <v>0</v>
      </c>
      <c r="AC86" s="27"/>
      <c r="AD86" s="27">
        <v>0</v>
      </c>
      <c r="AE86" s="27">
        <v>0</v>
      </c>
      <c r="AF86" s="27">
        <v>0</v>
      </c>
      <c r="AG86" s="106">
        <v>0</v>
      </c>
      <c r="AH86" s="27">
        <v>0</v>
      </c>
      <c r="AI86" s="27">
        <v>0</v>
      </c>
      <c r="AJ86" s="27">
        <v>0</v>
      </c>
      <c r="AK86" s="106">
        <v>0</v>
      </c>
      <c r="AL86" s="106">
        <v>0</v>
      </c>
      <c r="AM86" s="105">
        <v>0</v>
      </c>
      <c r="AN86" s="11">
        <v>0</v>
      </c>
      <c r="AO86" s="11">
        <v>0</v>
      </c>
      <c r="AP86" s="105">
        <v>0</v>
      </c>
      <c r="AQ86" s="11">
        <v>0</v>
      </c>
      <c r="AR86" s="11">
        <v>0</v>
      </c>
      <c r="AS86" s="11">
        <v>0</v>
      </c>
      <c r="AT86" s="123">
        <v>0</v>
      </c>
      <c r="AU86" s="11"/>
      <c r="AV86" s="11">
        <v>0</v>
      </c>
      <c r="AW86" s="11">
        <v>0</v>
      </c>
      <c r="AX86" s="11"/>
      <c r="AZ86" s="11"/>
      <c r="BB86" s="122"/>
    </row>
    <row r="87" spans="1:54" hidden="1" x14ac:dyDescent="0.25">
      <c r="A87">
        <v>4</v>
      </c>
      <c r="B87" t="str">
        <f t="shared" si="7"/>
        <v>CS-4340</v>
      </c>
      <c r="C87" s="2" t="s">
        <v>314</v>
      </c>
      <c r="D87" s="2" t="str">
        <f t="shared" si="8"/>
        <v>4</v>
      </c>
      <c r="E87" s="2" t="str">
        <f t="shared" si="9"/>
        <v>43</v>
      </c>
      <c r="F87" s="2" t="str">
        <f t="shared" si="10"/>
        <v>434</v>
      </c>
      <c r="G87" s="1" t="s">
        <v>112</v>
      </c>
      <c r="H87" s="27">
        <v>0</v>
      </c>
      <c r="I87" s="27"/>
      <c r="J87" s="27">
        <v>0</v>
      </c>
      <c r="K87" s="27">
        <v>0</v>
      </c>
      <c r="L87" s="27">
        <v>0</v>
      </c>
      <c r="M87" s="27"/>
      <c r="N87" s="27">
        <v>0</v>
      </c>
      <c r="O87" s="27">
        <v>0</v>
      </c>
      <c r="P87" s="27">
        <v>0</v>
      </c>
      <c r="Q87" s="27"/>
      <c r="R87" s="27">
        <v>0</v>
      </c>
      <c r="S87" s="27">
        <v>0</v>
      </c>
      <c r="T87" s="27">
        <v>0</v>
      </c>
      <c r="U87" s="27"/>
      <c r="V87" s="27">
        <v>0</v>
      </c>
      <c r="W87" s="27">
        <v>0</v>
      </c>
      <c r="X87" s="27">
        <v>0</v>
      </c>
      <c r="Y87" s="27"/>
      <c r="Z87" s="27">
        <v>0</v>
      </c>
      <c r="AA87" s="27">
        <v>0</v>
      </c>
      <c r="AB87" s="27">
        <v>0</v>
      </c>
      <c r="AC87" s="27"/>
      <c r="AD87" s="27">
        <v>0</v>
      </c>
      <c r="AE87" s="27">
        <v>0</v>
      </c>
      <c r="AF87" s="27">
        <v>0</v>
      </c>
      <c r="AG87" s="106">
        <v>0</v>
      </c>
      <c r="AH87" s="27">
        <v>0</v>
      </c>
      <c r="AI87" s="27">
        <v>0</v>
      </c>
      <c r="AJ87" s="27">
        <v>0</v>
      </c>
      <c r="AK87" s="106">
        <v>0</v>
      </c>
      <c r="AL87" s="106">
        <v>0</v>
      </c>
      <c r="AM87" s="105">
        <v>0</v>
      </c>
      <c r="AN87" s="11">
        <v>0</v>
      </c>
      <c r="AO87" s="11">
        <v>0</v>
      </c>
      <c r="AP87" s="105">
        <v>0</v>
      </c>
      <c r="AQ87" s="11">
        <v>0</v>
      </c>
      <c r="AR87" s="11">
        <v>0</v>
      </c>
      <c r="AS87" s="11">
        <v>0</v>
      </c>
      <c r="AT87" s="123">
        <v>0</v>
      </c>
      <c r="AU87" s="11">
        <v>0</v>
      </c>
      <c r="AV87" s="11">
        <v>0</v>
      </c>
      <c r="AW87" s="11">
        <v>0</v>
      </c>
      <c r="AX87" s="11">
        <v>0</v>
      </c>
      <c r="AZ87" s="11">
        <v>0</v>
      </c>
      <c r="BA87">
        <v>0</v>
      </c>
      <c r="BB87" s="122"/>
    </row>
    <row r="88" spans="1:54" hidden="1" x14ac:dyDescent="0.25">
      <c r="A88">
        <v>4</v>
      </c>
      <c r="B88" t="str">
        <f t="shared" si="7"/>
        <v>CS-4351</v>
      </c>
      <c r="C88" s="2" t="s">
        <v>314</v>
      </c>
      <c r="D88" s="2" t="s">
        <v>2156</v>
      </c>
      <c r="E88" s="2" t="s">
        <v>2157</v>
      </c>
      <c r="F88" s="2" t="s">
        <v>2158</v>
      </c>
      <c r="G88" s="1" t="s">
        <v>113</v>
      </c>
      <c r="H88" s="27">
        <v>0</v>
      </c>
      <c r="I88" s="27"/>
      <c r="J88" s="27">
        <v>0</v>
      </c>
      <c r="K88" s="27">
        <v>0</v>
      </c>
      <c r="L88" s="27">
        <v>0</v>
      </c>
      <c r="M88" s="27"/>
      <c r="N88" s="27">
        <v>0</v>
      </c>
      <c r="O88" s="27">
        <v>0</v>
      </c>
      <c r="P88" s="27">
        <v>0</v>
      </c>
      <c r="Q88" s="27"/>
      <c r="R88" s="27">
        <v>0</v>
      </c>
      <c r="S88" s="27">
        <v>0</v>
      </c>
      <c r="T88" s="27">
        <v>0</v>
      </c>
      <c r="U88" s="27"/>
      <c r="V88" s="27">
        <v>0</v>
      </c>
      <c r="W88" s="27">
        <v>0</v>
      </c>
      <c r="X88" s="27">
        <v>0</v>
      </c>
      <c r="Y88" s="27"/>
      <c r="Z88" s="27">
        <v>0</v>
      </c>
      <c r="AA88" s="27">
        <v>0</v>
      </c>
      <c r="AB88" s="27">
        <v>728086</v>
      </c>
      <c r="AC88" s="27"/>
      <c r="AD88" s="27">
        <v>713460</v>
      </c>
      <c r="AE88" s="27">
        <v>856705</v>
      </c>
      <c r="AF88" s="27">
        <v>765766</v>
      </c>
      <c r="AG88" s="106">
        <v>748156</v>
      </c>
      <c r="AH88" s="27">
        <v>880567</v>
      </c>
      <c r="AI88" s="27">
        <v>880567</v>
      </c>
      <c r="AJ88" s="27">
        <v>902475</v>
      </c>
      <c r="AK88" s="106">
        <v>916812</v>
      </c>
      <c r="AL88" s="106">
        <v>916812</v>
      </c>
      <c r="AM88" s="105">
        <v>916812</v>
      </c>
      <c r="AN88" s="11">
        <v>955745</v>
      </c>
      <c r="AO88" s="11">
        <v>966653</v>
      </c>
      <c r="AP88" s="105">
        <v>966653</v>
      </c>
      <c r="AQ88" s="11">
        <v>966653</v>
      </c>
      <c r="AR88" s="11">
        <v>0</v>
      </c>
      <c r="AS88" s="11">
        <v>988234</v>
      </c>
      <c r="AT88" s="123">
        <v>988234</v>
      </c>
      <c r="AU88" s="11">
        <v>988234</v>
      </c>
      <c r="AV88" s="11">
        <v>0</v>
      </c>
      <c r="AW88" s="11">
        <v>1030573</v>
      </c>
      <c r="AX88" s="11">
        <v>1030573</v>
      </c>
      <c r="AZ88" s="11">
        <v>927299</v>
      </c>
      <c r="BA88">
        <v>957517</v>
      </c>
      <c r="BB88" s="122"/>
    </row>
    <row r="89" spans="1:54" hidden="1" x14ac:dyDescent="0.25">
      <c r="A89">
        <v>4</v>
      </c>
      <c r="B89" t="str">
        <f t="shared" si="7"/>
        <v>CS-4352</v>
      </c>
      <c r="C89" s="2" t="s">
        <v>314</v>
      </c>
      <c r="D89" s="2" t="s">
        <v>2156</v>
      </c>
      <c r="E89" s="2" t="s">
        <v>2157</v>
      </c>
      <c r="F89" s="2" t="s">
        <v>2158</v>
      </c>
      <c r="G89" s="1" t="s">
        <v>115</v>
      </c>
      <c r="H89" s="27">
        <v>0</v>
      </c>
      <c r="I89" s="27"/>
      <c r="J89" s="27">
        <v>0</v>
      </c>
      <c r="K89" s="27">
        <v>0</v>
      </c>
      <c r="L89" s="27">
        <v>0</v>
      </c>
      <c r="M89" s="27"/>
      <c r="N89" s="27">
        <v>0</v>
      </c>
      <c r="O89" s="27">
        <v>0</v>
      </c>
      <c r="P89" s="27">
        <v>0</v>
      </c>
      <c r="Q89" s="27"/>
      <c r="R89" s="27">
        <v>0</v>
      </c>
      <c r="S89" s="27">
        <v>0</v>
      </c>
      <c r="T89" s="27">
        <v>0</v>
      </c>
      <c r="U89" s="27"/>
      <c r="V89" s="27">
        <v>0</v>
      </c>
      <c r="W89" s="27">
        <v>0</v>
      </c>
      <c r="X89" s="27">
        <v>0</v>
      </c>
      <c r="Y89" s="27"/>
      <c r="Z89" s="27">
        <v>0</v>
      </c>
      <c r="AA89" s="27">
        <v>0</v>
      </c>
      <c r="AB89" s="27">
        <v>1129263</v>
      </c>
      <c r="AC89" s="27"/>
      <c r="AD89" s="27">
        <v>1078444</v>
      </c>
      <c r="AE89" s="27">
        <v>1078444</v>
      </c>
      <c r="AF89" s="27">
        <v>1130158</v>
      </c>
      <c r="AG89" s="106">
        <v>1232891</v>
      </c>
      <c r="AH89" s="27">
        <v>1227670</v>
      </c>
      <c r="AI89" s="27">
        <v>1227670</v>
      </c>
      <c r="AJ89" s="27">
        <v>1266884</v>
      </c>
      <c r="AK89" s="106">
        <v>1356708</v>
      </c>
      <c r="AL89" s="106">
        <v>1356072</v>
      </c>
      <c r="AM89" s="105">
        <v>1356072</v>
      </c>
      <c r="AN89" s="11">
        <v>1358625</v>
      </c>
      <c r="AO89" s="11">
        <v>1404106.9</v>
      </c>
      <c r="AP89" s="105">
        <v>1407893</v>
      </c>
      <c r="AQ89" s="11">
        <v>1407893</v>
      </c>
      <c r="AR89" s="11">
        <v>0</v>
      </c>
      <c r="AS89" s="11">
        <v>1456457</v>
      </c>
      <c r="AT89" s="123">
        <v>1458635</v>
      </c>
      <c r="AU89" s="11">
        <v>1458635</v>
      </c>
      <c r="AV89" s="11">
        <v>0</v>
      </c>
      <c r="AW89" s="11">
        <v>1729220</v>
      </c>
      <c r="AX89" s="11">
        <v>1728697</v>
      </c>
      <c r="AZ89" s="11">
        <v>1796868</v>
      </c>
      <c r="BA89">
        <v>1770950</v>
      </c>
      <c r="BB89" s="122"/>
    </row>
    <row r="90" spans="1:54" hidden="1" x14ac:dyDescent="0.25">
      <c r="A90">
        <v>4</v>
      </c>
      <c r="B90" t="str">
        <f t="shared" si="7"/>
        <v>CS-4353</v>
      </c>
      <c r="C90" s="2" t="s">
        <v>314</v>
      </c>
      <c r="D90" s="2" t="str">
        <f t="shared" ref="D90:D121" si="11">LEFT($G90,1)</f>
        <v>4</v>
      </c>
      <c r="E90" s="2" t="str">
        <f t="shared" ref="E90:E121" si="12">LEFT($G90,2)</f>
        <v>43</v>
      </c>
      <c r="F90" s="2" t="str">
        <f t="shared" ref="F90:F121" si="13">LEFT($G90,3)</f>
        <v>435</v>
      </c>
      <c r="G90" s="1" t="s">
        <v>117</v>
      </c>
      <c r="H90" s="27">
        <v>0</v>
      </c>
      <c r="I90" s="27"/>
      <c r="J90" s="27">
        <v>0</v>
      </c>
      <c r="K90" s="27">
        <v>0</v>
      </c>
      <c r="L90" s="27">
        <v>0</v>
      </c>
      <c r="M90" s="27"/>
      <c r="N90" s="27">
        <v>0</v>
      </c>
      <c r="O90" s="27">
        <v>0</v>
      </c>
      <c r="P90" s="27">
        <v>0</v>
      </c>
      <c r="Q90" s="27"/>
      <c r="R90" s="27">
        <v>0</v>
      </c>
      <c r="S90" s="27">
        <v>0</v>
      </c>
      <c r="T90" s="27">
        <v>0</v>
      </c>
      <c r="U90" s="27"/>
      <c r="V90" s="27">
        <v>0</v>
      </c>
      <c r="W90" s="27">
        <v>0</v>
      </c>
      <c r="X90" s="27">
        <v>0</v>
      </c>
      <c r="Y90" s="27"/>
      <c r="Z90" s="27">
        <v>0</v>
      </c>
      <c r="AA90" s="27">
        <v>0</v>
      </c>
      <c r="AB90" s="27">
        <v>0</v>
      </c>
      <c r="AC90" s="27"/>
      <c r="AD90" s="27">
        <v>0</v>
      </c>
      <c r="AE90" s="27">
        <v>0</v>
      </c>
      <c r="AF90" s="27">
        <v>0</v>
      </c>
      <c r="AG90" s="106">
        <v>0</v>
      </c>
      <c r="AH90" s="27">
        <v>0</v>
      </c>
      <c r="AI90" s="27">
        <v>0</v>
      </c>
      <c r="AJ90" s="27">
        <v>0</v>
      </c>
      <c r="AK90" s="106">
        <v>0</v>
      </c>
      <c r="AL90" s="106">
        <v>0</v>
      </c>
      <c r="AM90" s="105">
        <v>0</v>
      </c>
      <c r="AN90" s="11">
        <v>0</v>
      </c>
      <c r="AO90" s="11">
        <v>0</v>
      </c>
      <c r="AP90" s="105">
        <v>0</v>
      </c>
      <c r="AQ90" s="11">
        <v>0</v>
      </c>
      <c r="AR90" s="11">
        <v>0</v>
      </c>
      <c r="AS90" s="11">
        <v>0</v>
      </c>
      <c r="AT90" s="123">
        <v>0</v>
      </c>
      <c r="AU90" s="11">
        <v>0</v>
      </c>
      <c r="AV90" s="11">
        <v>0</v>
      </c>
      <c r="AW90" s="11">
        <v>0</v>
      </c>
      <c r="AX90" s="11">
        <v>0</v>
      </c>
      <c r="AZ90" s="11">
        <v>0</v>
      </c>
      <c r="BA90">
        <v>0</v>
      </c>
      <c r="BB90" s="122"/>
    </row>
    <row r="91" spans="1:54" hidden="1" x14ac:dyDescent="0.25">
      <c r="A91">
        <v>4</v>
      </c>
      <c r="B91" t="str">
        <f t="shared" si="7"/>
        <v>CS-4354</v>
      </c>
      <c r="C91" s="2" t="s">
        <v>314</v>
      </c>
      <c r="D91" s="2" t="str">
        <f t="shared" si="11"/>
        <v>4</v>
      </c>
      <c r="E91" s="2" t="str">
        <f t="shared" si="12"/>
        <v>43</v>
      </c>
      <c r="F91" s="2" t="str">
        <f t="shared" si="13"/>
        <v>435</v>
      </c>
      <c r="G91" s="1" t="s">
        <v>119</v>
      </c>
      <c r="H91" s="27">
        <v>0</v>
      </c>
      <c r="I91" s="27"/>
      <c r="J91" s="27">
        <v>0</v>
      </c>
      <c r="K91" s="27">
        <v>0</v>
      </c>
      <c r="L91" s="27">
        <v>0</v>
      </c>
      <c r="M91" s="27"/>
      <c r="N91" s="27">
        <v>0</v>
      </c>
      <c r="O91" s="27">
        <v>0</v>
      </c>
      <c r="P91" s="27">
        <v>0</v>
      </c>
      <c r="Q91" s="27"/>
      <c r="R91" s="27">
        <v>0</v>
      </c>
      <c r="S91" s="27">
        <v>0</v>
      </c>
      <c r="T91" s="27">
        <v>0</v>
      </c>
      <c r="U91" s="27"/>
      <c r="V91" s="27">
        <v>0</v>
      </c>
      <c r="W91" s="27">
        <v>0</v>
      </c>
      <c r="X91" s="27">
        <v>0</v>
      </c>
      <c r="Y91" s="27"/>
      <c r="Z91" s="27">
        <v>0</v>
      </c>
      <c r="AA91" s="27">
        <v>0</v>
      </c>
      <c r="AB91" s="27">
        <v>96724</v>
      </c>
      <c r="AC91" s="27"/>
      <c r="AD91" s="27">
        <v>91982</v>
      </c>
      <c r="AE91" s="27">
        <v>91982</v>
      </c>
      <c r="AF91" s="27">
        <v>136731</v>
      </c>
      <c r="AG91" s="106">
        <v>137137</v>
      </c>
      <c r="AH91" s="27">
        <v>137137</v>
      </c>
      <c r="AI91" s="27">
        <v>137137</v>
      </c>
      <c r="AJ91" s="27">
        <v>143991</v>
      </c>
      <c r="AK91" s="106">
        <v>143991</v>
      </c>
      <c r="AL91" s="106">
        <v>143991</v>
      </c>
      <c r="AM91" s="105">
        <v>143991</v>
      </c>
      <c r="AN91" s="11">
        <v>147478</v>
      </c>
      <c r="AO91" s="11">
        <v>147478</v>
      </c>
      <c r="AP91" s="105">
        <v>147478</v>
      </c>
      <c r="AQ91" s="11">
        <v>147478</v>
      </c>
      <c r="AR91" s="11">
        <v>0</v>
      </c>
      <c r="AS91" s="11">
        <v>196060</v>
      </c>
      <c r="AT91" s="123">
        <v>196060</v>
      </c>
      <c r="AU91" s="11">
        <v>196060</v>
      </c>
      <c r="AV91" s="11">
        <v>0</v>
      </c>
      <c r="AW91" s="11">
        <v>206369</v>
      </c>
      <c r="AX91" s="11">
        <v>206369</v>
      </c>
      <c r="AZ91" s="11">
        <v>201547</v>
      </c>
      <c r="BA91">
        <v>227395</v>
      </c>
      <c r="BB91" s="122"/>
    </row>
    <row r="92" spans="1:54" hidden="1" x14ac:dyDescent="0.25">
      <c r="A92">
        <v>4</v>
      </c>
      <c r="B92" t="str">
        <f t="shared" si="7"/>
        <v>CS-4359</v>
      </c>
      <c r="C92" s="2" t="s">
        <v>314</v>
      </c>
      <c r="D92" s="2" t="str">
        <f t="shared" si="11"/>
        <v>4</v>
      </c>
      <c r="E92" s="2" t="str">
        <f t="shared" si="12"/>
        <v>43</v>
      </c>
      <c r="F92" s="2" t="str">
        <f t="shared" si="13"/>
        <v>435</v>
      </c>
      <c r="G92" s="1" t="s">
        <v>121</v>
      </c>
      <c r="H92" s="27">
        <v>0</v>
      </c>
      <c r="I92" s="27"/>
      <c r="J92" s="27">
        <v>0</v>
      </c>
      <c r="K92" s="27">
        <v>0</v>
      </c>
      <c r="L92" s="27">
        <v>0</v>
      </c>
      <c r="M92" s="27"/>
      <c r="N92" s="27">
        <v>0</v>
      </c>
      <c r="O92" s="27">
        <v>0</v>
      </c>
      <c r="P92" s="27">
        <v>0</v>
      </c>
      <c r="Q92" s="27"/>
      <c r="R92" s="27">
        <v>0</v>
      </c>
      <c r="S92" s="27">
        <v>0</v>
      </c>
      <c r="T92" s="27">
        <v>0</v>
      </c>
      <c r="U92" s="27"/>
      <c r="V92" s="27">
        <v>0</v>
      </c>
      <c r="W92" s="27">
        <v>0</v>
      </c>
      <c r="X92" s="27">
        <v>0</v>
      </c>
      <c r="Y92" s="27"/>
      <c r="Z92" s="27">
        <v>0</v>
      </c>
      <c r="AA92" s="27">
        <v>0</v>
      </c>
      <c r="AB92" s="27">
        <v>4500</v>
      </c>
      <c r="AC92" s="27"/>
      <c r="AD92" s="27">
        <v>4071</v>
      </c>
      <c r="AE92" s="27">
        <v>4071</v>
      </c>
      <c r="AF92" s="27">
        <v>4659</v>
      </c>
      <c r="AG92" s="106">
        <v>0</v>
      </c>
      <c r="AH92" s="27">
        <v>0</v>
      </c>
      <c r="AI92" s="27">
        <v>0</v>
      </c>
      <c r="AJ92" s="27">
        <v>4659</v>
      </c>
      <c r="AK92" s="106">
        <v>0</v>
      </c>
      <c r="AL92" s="106">
        <v>0</v>
      </c>
      <c r="AM92" s="105">
        <v>0</v>
      </c>
      <c r="AN92" s="11">
        <v>4659</v>
      </c>
      <c r="AO92" s="11">
        <v>0</v>
      </c>
      <c r="AP92" s="105">
        <v>0</v>
      </c>
      <c r="AQ92" s="11">
        <v>0</v>
      </c>
      <c r="AR92" s="11">
        <v>0</v>
      </c>
      <c r="AS92" s="11">
        <v>0</v>
      </c>
      <c r="AT92" s="123">
        <v>0</v>
      </c>
      <c r="AU92" s="11">
        <v>0</v>
      </c>
      <c r="AV92" s="11">
        <v>0</v>
      </c>
      <c r="AW92" s="11">
        <v>0</v>
      </c>
      <c r="AX92" s="11">
        <v>0</v>
      </c>
      <c r="AZ92" s="11">
        <v>4659</v>
      </c>
      <c r="BA92">
        <v>0</v>
      </c>
      <c r="BB92" s="122"/>
    </row>
    <row r="93" spans="1:54" hidden="1" x14ac:dyDescent="0.25">
      <c r="A93">
        <v>4</v>
      </c>
      <c r="B93" t="str">
        <f t="shared" si="7"/>
        <v>CS-4410</v>
      </c>
      <c r="C93" s="2" t="s">
        <v>314</v>
      </c>
      <c r="D93" s="2" t="str">
        <f t="shared" si="11"/>
        <v>4</v>
      </c>
      <c r="E93" s="2" t="str">
        <f t="shared" si="12"/>
        <v>44</v>
      </c>
      <c r="F93" s="2" t="str">
        <f t="shared" si="13"/>
        <v>441</v>
      </c>
      <c r="G93" s="1" t="s">
        <v>124</v>
      </c>
      <c r="H93" s="27">
        <v>0</v>
      </c>
      <c r="I93" s="27"/>
      <c r="J93" s="27">
        <v>0</v>
      </c>
      <c r="K93" s="27">
        <v>0</v>
      </c>
      <c r="L93" s="27">
        <v>0</v>
      </c>
      <c r="M93" s="27"/>
      <c r="N93" s="27">
        <v>0</v>
      </c>
      <c r="O93" s="27">
        <v>0</v>
      </c>
      <c r="P93" s="27">
        <v>0</v>
      </c>
      <c r="Q93" s="27"/>
      <c r="R93" s="27">
        <v>0</v>
      </c>
      <c r="S93" s="27">
        <v>0</v>
      </c>
      <c r="T93" s="27">
        <v>0</v>
      </c>
      <c r="U93" s="27"/>
      <c r="V93" s="27">
        <v>0</v>
      </c>
      <c r="W93" s="27">
        <v>0</v>
      </c>
      <c r="X93" s="27">
        <v>0</v>
      </c>
      <c r="Y93" s="27"/>
      <c r="Z93" s="27">
        <v>0</v>
      </c>
      <c r="AA93" s="27">
        <v>0</v>
      </c>
      <c r="AB93" s="27">
        <v>0</v>
      </c>
      <c r="AC93" s="27"/>
      <c r="AD93" s="27">
        <v>0</v>
      </c>
      <c r="AE93" s="27">
        <v>0</v>
      </c>
      <c r="AF93" s="27">
        <v>0</v>
      </c>
      <c r="AG93" s="106">
        <v>0</v>
      </c>
      <c r="AH93" s="27">
        <v>0</v>
      </c>
      <c r="AI93" s="27">
        <v>0</v>
      </c>
      <c r="AJ93" s="27">
        <v>0</v>
      </c>
      <c r="AK93" s="106">
        <v>0</v>
      </c>
      <c r="AL93" s="106">
        <v>0</v>
      </c>
      <c r="AM93" s="105">
        <v>0</v>
      </c>
      <c r="AN93" s="11">
        <v>0</v>
      </c>
      <c r="AO93" s="11">
        <v>0</v>
      </c>
      <c r="AP93" s="105">
        <v>0</v>
      </c>
      <c r="AQ93" s="11">
        <v>0</v>
      </c>
      <c r="AR93" s="11">
        <v>0</v>
      </c>
      <c r="AS93" s="11">
        <v>0</v>
      </c>
      <c r="AT93" s="123">
        <v>0</v>
      </c>
      <c r="AU93" s="11">
        <v>0</v>
      </c>
      <c r="AV93" s="11">
        <v>0</v>
      </c>
      <c r="AW93" s="11">
        <v>0</v>
      </c>
      <c r="AX93" s="11">
        <v>0</v>
      </c>
      <c r="AZ93" s="11">
        <v>0</v>
      </c>
      <c r="BA93">
        <v>0</v>
      </c>
      <c r="BB93" s="122"/>
    </row>
    <row r="94" spans="1:54" hidden="1" x14ac:dyDescent="0.25">
      <c r="A94">
        <v>4</v>
      </c>
      <c r="B94" t="str">
        <f t="shared" si="7"/>
        <v>CS-4420</v>
      </c>
      <c r="C94" s="2" t="s">
        <v>314</v>
      </c>
      <c r="D94" s="2" t="str">
        <f t="shared" si="11"/>
        <v>4</v>
      </c>
      <c r="E94" s="2" t="str">
        <f t="shared" si="12"/>
        <v>44</v>
      </c>
      <c r="F94" s="2" t="str">
        <f t="shared" si="13"/>
        <v>442</v>
      </c>
      <c r="G94" s="1" t="s">
        <v>125</v>
      </c>
      <c r="H94" s="27">
        <v>2361943</v>
      </c>
      <c r="I94" s="27"/>
      <c r="J94" s="27">
        <v>2350269</v>
      </c>
      <c r="K94" s="27">
        <v>2350269</v>
      </c>
      <c r="L94" s="27">
        <v>2361943</v>
      </c>
      <c r="M94" s="27"/>
      <c r="N94" s="27">
        <v>2525174</v>
      </c>
      <c r="O94" s="27">
        <v>2525174</v>
      </c>
      <c r="P94" s="27">
        <v>2694739</v>
      </c>
      <c r="Q94" s="27"/>
      <c r="R94" s="27">
        <v>2686786</v>
      </c>
      <c r="S94" s="27">
        <v>2686786</v>
      </c>
      <c r="T94" s="27">
        <v>2862160</v>
      </c>
      <c r="U94" s="27"/>
      <c r="V94" s="27">
        <v>2881390</v>
      </c>
      <c r="W94" s="27">
        <v>2881390</v>
      </c>
      <c r="X94" s="27">
        <v>3003020</v>
      </c>
      <c r="Y94" s="27"/>
      <c r="Z94" s="27">
        <v>3006521</v>
      </c>
      <c r="AA94" s="27">
        <v>3006521</v>
      </c>
      <c r="AB94" s="27">
        <v>3146395</v>
      </c>
      <c r="AC94" s="27"/>
      <c r="AD94" s="27">
        <v>3147742</v>
      </c>
      <c r="AE94" s="27">
        <v>3147742</v>
      </c>
      <c r="AF94" s="27">
        <v>3275220</v>
      </c>
      <c r="AG94" s="106">
        <v>0</v>
      </c>
      <c r="AH94" s="27">
        <v>0</v>
      </c>
      <c r="AI94" s="27">
        <v>0</v>
      </c>
      <c r="AJ94" s="27">
        <v>0</v>
      </c>
      <c r="AK94" s="106">
        <v>0</v>
      </c>
      <c r="AL94" s="106">
        <v>0</v>
      </c>
      <c r="AM94" s="105">
        <v>0</v>
      </c>
      <c r="AN94" s="11">
        <v>0</v>
      </c>
      <c r="AO94" s="11">
        <v>0</v>
      </c>
      <c r="AP94" s="105">
        <v>0</v>
      </c>
      <c r="AQ94" s="11">
        <v>0</v>
      </c>
      <c r="AR94" s="11">
        <v>0</v>
      </c>
      <c r="AS94" s="11">
        <v>0</v>
      </c>
      <c r="AT94" s="123">
        <v>0</v>
      </c>
      <c r="AU94" s="11">
        <v>0</v>
      </c>
      <c r="AV94" s="11">
        <v>0</v>
      </c>
      <c r="AW94" s="11">
        <v>0</v>
      </c>
      <c r="AX94" s="11">
        <v>0</v>
      </c>
      <c r="AZ94" s="11">
        <v>0</v>
      </c>
      <c r="BA94">
        <v>0</v>
      </c>
      <c r="BB94" s="122"/>
    </row>
    <row r="95" spans="1:54" hidden="1" x14ac:dyDescent="0.25">
      <c r="A95">
        <v>4</v>
      </c>
      <c r="B95" t="str">
        <f t="shared" si="7"/>
        <v>CS-4430</v>
      </c>
      <c r="C95" s="2" t="s">
        <v>314</v>
      </c>
      <c r="D95" s="2" t="str">
        <f t="shared" si="11"/>
        <v>4</v>
      </c>
      <c r="E95" s="2" t="str">
        <f t="shared" si="12"/>
        <v>44</v>
      </c>
      <c r="F95" s="2" t="str">
        <f t="shared" si="13"/>
        <v>443</v>
      </c>
      <c r="G95" s="1" t="s">
        <v>126</v>
      </c>
      <c r="H95" s="27">
        <v>26694</v>
      </c>
      <c r="I95" s="27"/>
      <c r="J95" s="27">
        <v>26692</v>
      </c>
      <c r="K95" s="27">
        <v>26692</v>
      </c>
      <c r="L95" s="27">
        <v>26694</v>
      </c>
      <c r="M95" s="27"/>
      <c r="N95" s="27">
        <v>26991</v>
      </c>
      <c r="O95" s="27">
        <v>26991</v>
      </c>
      <c r="P95" s="27">
        <v>27684</v>
      </c>
      <c r="Q95" s="27"/>
      <c r="R95" s="27">
        <v>30959</v>
      </c>
      <c r="S95" s="27">
        <v>30959</v>
      </c>
      <c r="T95" s="27">
        <v>31716</v>
      </c>
      <c r="U95" s="27"/>
      <c r="V95" s="27">
        <v>31628</v>
      </c>
      <c r="W95" s="27">
        <v>31628</v>
      </c>
      <c r="X95" s="27">
        <v>31713</v>
      </c>
      <c r="Y95" s="27"/>
      <c r="Z95" s="27">
        <v>31195</v>
      </c>
      <c r="AA95" s="27">
        <v>31195</v>
      </c>
      <c r="AB95" s="27">
        <v>31486</v>
      </c>
      <c r="AC95" s="27"/>
      <c r="AD95" s="27">
        <v>106</v>
      </c>
      <c r="AE95" s="27">
        <v>106</v>
      </c>
      <c r="AF95" s="27">
        <v>31484</v>
      </c>
      <c r="AG95" s="106">
        <v>5</v>
      </c>
      <c r="AH95" s="27">
        <v>5</v>
      </c>
      <c r="AI95" s="27">
        <v>5</v>
      </c>
      <c r="AJ95" s="27">
        <v>175</v>
      </c>
      <c r="AK95" s="106">
        <v>10</v>
      </c>
      <c r="AL95" s="106">
        <v>10</v>
      </c>
      <c r="AM95" s="105">
        <v>10</v>
      </c>
      <c r="AN95" s="11">
        <v>172</v>
      </c>
      <c r="AO95" s="11">
        <v>5</v>
      </c>
      <c r="AP95" s="105">
        <v>5</v>
      </c>
      <c r="AQ95" s="11">
        <v>5</v>
      </c>
      <c r="AR95" s="11">
        <v>0</v>
      </c>
      <c r="AS95" s="11">
        <v>5</v>
      </c>
      <c r="AT95" s="123">
        <v>5</v>
      </c>
      <c r="AU95" s="11">
        <v>5</v>
      </c>
      <c r="AV95" s="11">
        <v>0</v>
      </c>
      <c r="AW95" s="11">
        <v>0</v>
      </c>
      <c r="AX95" s="11">
        <v>0</v>
      </c>
      <c r="AZ95" s="11">
        <v>5</v>
      </c>
      <c r="BA95">
        <v>18</v>
      </c>
      <c r="BB95" s="122"/>
    </row>
    <row r="96" spans="1:54" hidden="1" x14ac:dyDescent="0.25">
      <c r="A96">
        <v>4</v>
      </c>
      <c r="B96" t="str">
        <f t="shared" si="7"/>
        <v>CS-4440</v>
      </c>
      <c r="C96" s="2" t="s">
        <v>314</v>
      </c>
      <c r="D96" s="2" t="str">
        <f t="shared" si="11"/>
        <v>4</v>
      </c>
      <c r="E96" s="2" t="str">
        <f t="shared" si="12"/>
        <v>44</v>
      </c>
      <c r="F96" s="2" t="str">
        <f t="shared" si="13"/>
        <v>444</v>
      </c>
      <c r="G96" s="1" t="s">
        <v>127</v>
      </c>
      <c r="H96" s="27">
        <v>10282</v>
      </c>
      <c r="I96" s="27"/>
      <c r="J96" s="27">
        <v>1152</v>
      </c>
      <c r="K96" s="27">
        <v>1152</v>
      </c>
      <c r="L96" s="27">
        <v>10282</v>
      </c>
      <c r="M96" s="27"/>
      <c r="N96" s="27">
        <v>2979</v>
      </c>
      <c r="O96" s="27">
        <v>2979</v>
      </c>
      <c r="P96" s="27">
        <v>4856</v>
      </c>
      <c r="Q96" s="27"/>
      <c r="R96" s="27">
        <v>3230</v>
      </c>
      <c r="S96" s="27">
        <v>3230</v>
      </c>
      <c r="T96" s="27">
        <v>4856</v>
      </c>
      <c r="U96" s="27"/>
      <c r="V96" s="27">
        <v>811</v>
      </c>
      <c r="W96" s="27">
        <v>811</v>
      </c>
      <c r="X96" s="27">
        <v>1604</v>
      </c>
      <c r="Y96" s="27"/>
      <c r="Z96" s="27">
        <v>944</v>
      </c>
      <c r="AA96" s="27">
        <v>944</v>
      </c>
      <c r="AB96" s="27">
        <v>1604</v>
      </c>
      <c r="AC96" s="27"/>
      <c r="AD96" s="27">
        <v>573</v>
      </c>
      <c r="AE96" s="27">
        <v>573</v>
      </c>
      <c r="AF96" s="27">
        <v>962</v>
      </c>
      <c r="AG96" s="106">
        <v>605</v>
      </c>
      <c r="AH96" s="27">
        <v>642</v>
      </c>
      <c r="AI96" s="27">
        <v>642</v>
      </c>
      <c r="AJ96" s="27">
        <v>802</v>
      </c>
      <c r="AK96" s="106">
        <v>609</v>
      </c>
      <c r="AL96" s="106">
        <v>609</v>
      </c>
      <c r="AM96" s="105">
        <v>609</v>
      </c>
      <c r="AN96" s="11">
        <v>802</v>
      </c>
      <c r="AO96" s="11">
        <v>562</v>
      </c>
      <c r="AP96" s="105">
        <v>562</v>
      </c>
      <c r="AQ96" s="11">
        <v>562</v>
      </c>
      <c r="AR96" s="11">
        <v>0</v>
      </c>
      <c r="AS96" s="11">
        <v>532</v>
      </c>
      <c r="AT96" s="123">
        <v>532</v>
      </c>
      <c r="AU96" s="11">
        <v>532</v>
      </c>
      <c r="AV96" s="11">
        <v>0</v>
      </c>
      <c r="AW96" s="11">
        <v>279</v>
      </c>
      <c r="AX96" s="11">
        <v>279</v>
      </c>
      <c r="AZ96" s="11">
        <v>160</v>
      </c>
      <c r="BA96">
        <v>0</v>
      </c>
      <c r="BB96" s="122"/>
    </row>
    <row r="97" spans="1:54" hidden="1" x14ac:dyDescent="0.25">
      <c r="A97">
        <v>4</v>
      </c>
      <c r="B97" t="str">
        <f t="shared" si="7"/>
        <v>CS-4500</v>
      </c>
      <c r="C97" s="2" t="s">
        <v>314</v>
      </c>
      <c r="D97" s="2" t="str">
        <f t="shared" si="11"/>
        <v>4</v>
      </c>
      <c r="E97" s="2" t="str">
        <f t="shared" si="12"/>
        <v>45</v>
      </c>
      <c r="F97" s="2" t="str">
        <f t="shared" si="13"/>
        <v>450</v>
      </c>
      <c r="G97" s="1" t="s">
        <v>930</v>
      </c>
      <c r="H97" s="27">
        <v>0</v>
      </c>
      <c r="I97" s="27"/>
      <c r="J97" s="27">
        <v>0</v>
      </c>
      <c r="K97" s="27">
        <v>0</v>
      </c>
      <c r="L97" s="27">
        <v>0</v>
      </c>
      <c r="M97" s="27"/>
      <c r="N97" s="27">
        <v>0</v>
      </c>
      <c r="O97" s="27">
        <v>0</v>
      </c>
      <c r="P97" s="27">
        <v>0</v>
      </c>
      <c r="Q97" s="27"/>
      <c r="R97" s="27">
        <v>0</v>
      </c>
      <c r="S97" s="27">
        <v>0</v>
      </c>
      <c r="T97" s="27">
        <v>0</v>
      </c>
      <c r="U97" s="27"/>
      <c r="V97" s="27">
        <v>0</v>
      </c>
      <c r="W97" s="27">
        <v>0</v>
      </c>
      <c r="X97" s="27">
        <v>0</v>
      </c>
      <c r="Y97" s="27"/>
      <c r="Z97" s="27">
        <v>0</v>
      </c>
      <c r="AA97" s="27">
        <v>0</v>
      </c>
      <c r="AB97" s="27">
        <v>35913</v>
      </c>
      <c r="AC97" s="27"/>
      <c r="AD97" s="27">
        <v>0</v>
      </c>
      <c r="AE97" s="27">
        <v>0</v>
      </c>
      <c r="AF97" s="27">
        <v>0</v>
      </c>
      <c r="AG97" s="106">
        <v>0</v>
      </c>
      <c r="AH97" s="27">
        <v>0</v>
      </c>
      <c r="AI97" s="27">
        <v>0</v>
      </c>
      <c r="AJ97" s="27">
        <v>0</v>
      </c>
      <c r="AK97" s="106">
        <v>0</v>
      </c>
      <c r="AL97" s="106">
        <v>0</v>
      </c>
      <c r="AM97" s="105">
        <v>0</v>
      </c>
      <c r="AN97" s="11">
        <v>0</v>
      </c>
      <c r="AO97" s="11">
        <v>0</v>
      </c>
      <c r="AP97" s="105">
        <v>0</v>
      </c>
      <c r="AQ97" s="11">
        <v>0</v>
      </c>
      <c r="AR97" s="11">
        <v>0</v>
      </c>
      <c r="AS97" s="11">
        <v>0</v>
      </c>
      <c r="AT97" s="123">
        <v>0</v>
      </c>
      <c r="AU97" s="11"/>
      <c r="AV97" s="11">
        <v>0</v>
      </c>
      <c r="AW97" s="11">
        <v>0</v>
      </c>
      <c r="AX97" s="11"/>
      <c r="AZ97" s="11"/>
      <c r="BB97" s="122"/>
    </row>
    <row r="98" spans="1:54" hidden="1" x14ac:dyDescent="0.25">
      <c r="A98">
        <v>4</v>
      </c>
      <c r="B98" t="str">
        <f t="shared" si="7"/>
        <v>CS-4510</v>
      </c>
      <c r="C98" s="2" t="s">
        <v>314</v>
      </c>
      <c r="D98" s="2" t="str">
        <f t="shared" si="11"/>
        <v>4</v>
      </c>
      <c r="E98" s="2" t="str">
        <f t="shared" si="12"/>
        <v>45</v>
      </c>
      <c r="F98" s="2" t="str">
        <f t="shared" si="13"/>
        <v>451</v>
      </c>
      <c r="G98" s="1" t="s">
        <v>941</v>
      </c>
      <c r="H98" s="27">
        <v>65781</v>
      </c>
      <c r="I98" s="27"/>
      <c r="J98" s="27">
        <v>66051</v>
      </c>
      <c r="K98" s="27">
        <v>66051</v>
      </c>
      <c r="L98" s="27">
        <v>65781</v>
      </c>
      <c r="M98" s="27"/>
      <c r="N98" s="27">
        <v>70909</v>
      </c>
      <c r="O98" s="27">
        <v>70909</v>
      </c>
      <c r="P98" s="27">
        <v>83559</v>
      </c>
      <c r="Q98" s="27"/>
      <c r="R98" s="27">
        <v>83239</v>
      </c>
      <c r="S98" s="27">
        <v>73239</v>
      </c>
      <c r="T98" s="27">
        <v>94659</v>
      </c>
      <c r="U98" s="27"/>
      <c r="V98" s="27">
        <v>93697</v>
      </c>
      <c r="W98" s="27">
        <v>93697</v>
      </c>
      <c r="X98" s="27">
        <v>103625</v>
      </c>
      <c r="Y98" s="27"/>
      <c r="Z98" s="27">
        <v>102906</v>
      </c>
      <c r="AA98" s="27">
        <v>102906</v>
      </c>
      <c r="AB98" s="27">
        <v>0</v>
      </c>
      <c r="AC98" s="27"/>
      <c r="AD98" s="27">
        <v>0</v>
      </c>
      <c r="AE98" s="27">
        <v>0</v>
      </c>
      <c r="AF98" s="27">
        <v>0</v>
      </c>
      <c r="AG98" s="106">
        <v>0</v>
      </c>
      <c r="AH98" s="27">
        <v>0</v>
      </c>
      <c r="AI98" s="27">
        <v>0</v>
      </c>
      <c r="AJ98" s="27">
        <v>0</v>
      </c>
      <c r="AK98" s="106">
        <v>0</v>
      </c>
      <c r="AL98" s="106">
        <v>0</v>
      </c>
      <c r="AM98" s="105">
        <v>0</v>
      </c>
      <c r="AN98" s="11">
        <v>0</v>
      </c>
      <c r="AO98" s="11">
        <v>0</v>
      </c>
      <c r="AP98" s="105">
        <v>0</v>
      </c>
      <c r="AQ98" s="11">
        <v>0</v>
      </c>
      <c r="AR98" s="11">
        <v>0</v>
      </c>
      <c r="AS98" s="11">
        <v>0</v>
      </c>
      <c r="AT98" s="123">
        <v>0</v>
      </c>
      <c r="AU98" s="11"/>
      <c r="AV98" s="11">
        <v>0</v>
      </c>
      <c r="AW98" s="11">
        <v>0</v>
      </c>
      <c r="AX98" s="11"/>
      <c r="AZ98" s="11"/>
      <c r="BB98" s="122"/>
    </row>
    <row r="99" spans="1:54" hidden="1" x14ac:dyDescent="0.25">
      <c r="A99">
        <v>4</v>
      </c>
      <c r="B99" t="str">
        <f t="shared" si="7"/>
        <v>CS-4511</v>
      </c>
      <c r="C99" s="2" t="s">
        <v>314</v>
      </c>
      <c r="D99" s="2" t="str">
        <f t="shared" si="11"/>
        <v>4</v>
      </c>
      <c r="E99" s="2" t="str">
        <f t="shared" si="12"/>
        <v>45</v>
      </c>
      <c r="F99" s="2" t="str">
        <f t="shared" si="13"/>
        <v>451</v>
      </c>
      <c r="G99" s="1" t="s">
        <v>129</v>
      </c>
      <c r="H99" s="27">
        <v>0</v>
      </c>
      <c r="I99" s="27"/>
      <c r="J99" s="27">
        <v>0</v>
      </c>
      <c r="K99" s="27">
        <v>0</v>
      </c>
      <c r="L99" s="27">
        <v>0</v>
      </c>
      <c r="M99" s="27"/>
      <c r="N99" s="27">
        <v>0</v>
      </c>
      <c r="O99" s="27">
        <v>0</v>
      </c>
      <c r="P99" s="27">
        <v>0</v>
      </c>
      <c r="Q99" s="27"/>
      <c r="R99" s="27">
        <v>0</v>
      </c>
      <c r="S99" s="27">
        <v>0</v>
      </c>
      <c r="T99" s="27">
        <v>0</v>
      </c>
      <c r="U99" s="27"/>
      <c r="V99" s="27">
        <v>0</v>
      </c>
      <c r="W99" s="27">
        <v>0</v>
      </c>
      <c r="X99" s="27">
        <v>0</v>
      </c>
      <c r="Y99" s="27"/>
      <c r="Z99" s="27">
        <v>0</v>
      </c>
      <c r="AA99" s="27">
        <v>0</v>
      </c>
      <c r="AB99" s="27">
        <v>62373</v>
      </c>
      <c r="AC99" s="27"/>
      <c r="AD99" s="27">
        <v>61101</v>
      </c>
      <c r="AE99" s="27">
        <v>61101</v>
      </c>
      <c r="AF99" s="27">
        <v>95933</v>
      </c>
      <c r="AG99" s="106">
        <v>63901</v>
      </c>
      <c r="AH99" s="27">
        <v>63901</v>
      </c>
      <c r="AI99" s="27">
        <v>63901</v>
      </c>
      <c r="AJ99" s="27">
        <v>66203</v>
      </c>
      <c r="AK99" s="106">
        <v>66325</v>
      </c>
      <c r="AL99" s="106">
        <v>66325</v>
      </c>
      <c r="AM99" s="105">
        <v>66325</v>
      </c>
      <c r="AN99" s="11">
        <v>68317</v>
      </c>
      <c r="AO99" s="11">
        <v>68743</v>
      </c>
      <c r="AP99" s="105">
        <v>68743</v>
      </c>
      <c r="AQ99" s="11">
        <v>68743</v>
      </c>
      <c r="AR99" s="11">
        <v>0</v>
      </c>
      <c r="AS99" s="11">
        <v>70422</v>
      </c>
      <c r="AT99" s="123">
        <v>70422</v>
      </c>
      <c r="AU99" s="11">
        <v>70422</v>
      </c>
      <c r="AV99" s="11">
        <v>0</v>
      </c>
      <c r="AW99" s="11">
        <v>63377</v>
      </c>
      <c r="AX99" s="11">
        <v>63377</v>
      </c>
      <c r="AZ99" s="11">
        <v>73192</v>
      </c>
      <c r="BA99">
        <v>73140</v>
      </c>
      <c r="BB99" s="122"/>
    </row>
    <row r="100" spans="1:54" hidden="1" x14ac:dyDescent="0.25">
      <c r="A100">
        <v>4</v>
      </c>
      <c r="B100" t="str">
        <f t="shared" si="7"/>
        <v>CS-4512</v>
      </c>
      <c r="C100" s="2" t="s">
        <v>314</v>
      </c>
      <c r="D100" s="2" t="str">
        <f t="shared" si="11"/>
        <v>4</v>
      </c>
      <c r="E100" s="2" t="str">
        <f t="shared" si="12"/>
        <v>45</v>
      </c>
      <c r="F100" s="2" t="str">
        <f t="shared" si="13"/>
        <v>451</v>
      </c>
      <c r="G100" s="1" t="s">
        <v>131</v>
      </c>
      <c r="H100" s="27">
        <v>0</v>
      </c>
      <c r="I100" s="27"/>
      <c r="J100" s="27">
        <v>0</v>
      </c>
      <c r="K100" s="27">
        <v>0</v>
      </c>
      <c r="L100" s="27">
        <v>0</v>
      </c>
      <c r="M100" s="27"/>
      <c r="N100" s="27">
        <v>0</v>
      </c>
      <c r="O100" s="27">
        <v>0</v>
      </c>
      <c r="P100" s="27">
        <v>0</v>
      </c>
      <c r="Q100" s="27"/>
      <c r="R100" s="27">
        <v>0</v>
      </c>
      <c r="S100" s="27">
        <v>0</v>
      </c>
      <c r="T100" s="27">
        <v>0</v>
      </c>
      <c r="U100" s="27"/>
      <c r="V100" s="27">
        <v>0</v>
      </c>
      <c r="W100" s="27">
        <v>0</v>
      </c>
      <c r="X100" s="27">
        <v>0</v>
      </c>
      <c r="Y100" s="27"/>
      <c r="Z100" s="27">
        <v>0</v>
      </c>
      <c r="AA100" s="27">
        <v>0</v>
      </c>
      <c r="AB100" s="27">
        <v>15629</v>
      </c>
      <c r="AC100" s="27"/>
      <c r="AD100" s="27">
        <v>15307</v>
      </c>
      <c r="AE100" s="27">
        <v>15307</v>
      </c>
      <c r="AF100" s="27">
        <v>15895</v>
      </c>
      <c r="AG100" s="106">
        <v>16008</v>
      </c>
      <c r="AH100" s="27">
        <v>16008</v>
      </c>
      <c r="AI100" s="27">
        <v>16008</v>
      </c>
      <c r="AJ100" s="27">
        <v>16582</v>
      </c>
      <c r="AK100" s="106">
        <v>16622</v>
      </c>
      <c r="AL100" s="106">
        <v>16622</v>
      </c>
      <c r="AM100" s="105">
        <v>16622</v>
      </c>
      <c r="AN100" s="11">
        <v>17115</v>
      </c>
      <c r="AO100" s="11">
        <v>17226</v>
      </c>
      <c r="AP100" s="105">
        <v>17226</v>
      </c>
      <c r="AQ100" s="11">
        <v>17226</v>
      </c>
      <c r="AR100" s="11">
        <v>0</v>
      </c>
      <c r="AS100" s="11">
        <v>17656</v>
      </c>
      <c r="AT100" s="123">
        <v>17656</v>
      </c>
      <c r="AU100" s="11">
        <v>17656</v>
      </c>
      <c r="AV100" s="11">
        <v>0</v>
      </c>
      <c r="AW100" s="11">
        <v>15899</v>
      </c>
      <c r="AX100" s="11">
        <v>15899</v>
      </c>
      <c r="AZ100" s="11">
        <v>18365</v>
      </c>
      <c r="BA100">
        <v>18365</v>
      </c>
      <c r="BB100" s="122"/>
    </row>
    <row r="101" spans="1:54" hidden="1" x14ac:dyDescent="0.25">
      <c r="A101">
        <v>4</v>
      </c>
      <c r="B101" t="str">
        <f t="shared" si="7"/>
        <v>CS-4513</v>
      </c>
      <c r="C101" s="2" t="s">
        <v>314</v>
      </c>
      <c r="D101" s="2" t="str">
        <f t="shared" si="11"/>
        <v>4</v>
      </c>
      <c r="E101" s="2" t="str">
        <f t="shared" si="12"/>
        <v>45</v>
      </c>
      <c r="F101" s="2" t="str">
        <f t="shared" si="13"/>
        <v>451</v>
      </c>
      <c r="G101" s="1" t="s">
        <v>133</v>
      </c>
      <c r="H101" s="27">
        <v>0</v>
      </c>
      <c r="I101" s="27"/>
      <c r="J101" s="27">
        <v>0</v>
      </c>
      <c r="K101" s="27">
        <v>0</v>
      </c>
      <c r="L101" s="27">
        <v>0</v>
      </c>
      <c r="M101" s="27"/>
      <c r="N101" s="27">
        <v>0</v>
      </c>
      <c r="O101" s="27">
        <v>0</v>
      </c>
      <c r="P101" s="27">
        <v>0</v>
      </c>
      <c r="Q101" s="27"/>
      <c r="R101" s="27">
        <v>0</v>
      </c>
      <c r="S101" s="27">
        <v>0</v>
      </c>
      <c r="T101" s="27">
        <v>0</v>
      </c>
      <c r="U101" s="27"/>
      <c r="V101" s="27">
        <v>0</v>
      </c>
      <c r="W101" s="27">
        <v>0</v>
      </c>
      <c r="X101" s="27">
        <v>0</v>
      </c>
      <c r="Y101" s="27"/>
      <c r="Z101" s="27">
        <v>0</v>
      </c>
      <c r="AA101" s="27">
        <v>0</v>
      </c>
      <c r="AB101" s="27">
        <v>1117387</v>
      </c>
      <c r="AC101" s="27"/>
      <c r="AD101" s="27">
        <v>1121427</v>
      </c>
      <c r="AE101" s="27">
        <v>1121427</v>
      </c>
      <c r="AF101" s="27">
        <v>1197033</v>
      </c>
      <c r="AG101" s="106">
        <v>1203590</v>
      </c>
      <c r="AH101" s="27">
        <v>1203590</v>
      </c>
      <c r="AI101" s="27">
        <v>1203590</v>
      </c>
      <c r="AJ101" s="27">
        <v>1271035</v>
      </c>
      <c r="AK101" s="106">
        <v>1257476</v>
      </c>
      <c r="AL101" s="106">
        <v>1257476</v>
      </c>
      <c r="AM101" s="105">
        <v>1259515</v>
      </c>
      <c r="AN101" s="11">
        <v>1267041</v>
      </c>
      <c r="AO101" s="11">
        <v>1272522</v>
      </c>
      <c r="AP101" s="105">
        <v>1272522</v>
      </c>
      <c r="AQ101" s="11">
        <v>1274795</v>
      </c>
      <c r="AR101" s="11">
        <v>0</v>
      </c>
      <c r="AS101" s="11">
        <v>1301469</v>
      </c>
      <c r="AT101" s="123">
        <v>1301469</v>
      </c>
      <c r="AU101" s="11">
        <v>1301469</v>
      </c>
      <c r="AV101" s="11">
        <v>0</v>
      </c>
      <c r="AW101" s="11">
        <v>1264492</v>
      </c>
      <c r="AX101" s="11">
        <v>1264492</v>
      </c>
      <c r="AZ101" s="11">
        <v>1343153</v>
      </c>
      <c r="BA101">
        <v>1371485</v>
      </c>
      <c r="BB101" s="122"/>
    </row>
    <row r="102" spans="1:54" hidden="1" x14ac:dyDescent="0.25">
      <c r="A102">
        <v>4</v>
      </c>
      <c r="B102" t="str">
        <f t="shared" si="7"/>
        <v>CS-4521</v>
      </c>
      <c r="C102" s="2" t="s">
        <v>314</v>
      </c>
      <c r="D102" s="2" t="str">
        <f t="shared" si="11"/>
        <v>4</v>
      </c>
      <c r="E102" s="2" t="str">
        <f t="shared" si="12"/>
        <v>45</v>
      </c>
      <c r="F102" s="2" t="str">
        <f t="shared" si="13"/>
        <v>452</v>
      </c>
      <c r="G102" s="1" t="s">
        <v>942</v>
      </c>
      <c r="H102" s="27">
        <v>229725</v>
      </c>
      <c r="I102" s="27"/>
      <c r="J102" s="27">
        <v>230683</v>
      </c>
      <c r="K102" s="27">
        <v>230683</v>
      </c>
      <c r="L102" s="27">
        <v>229725</v>
      </c>
      <c r="M102" s="27"/>
      <c r="N102" s="27">
        <v>247714</v>
      </c>
      <c r="O102" s="27">
        <v>247714</v>
      </c>
      <c r="P102" s="27">
        <v>250801</v>
      </c>
      <c r="Q102" s="27"/>
      <c r="R102" s="27">
        <v>254849</v>
      </c>
      <c r="S102" s="27">
        <v>254849</v>
      </c>
      <c r="T102" s="27">
        <v>258954</v>
      </c>
      <c r="U102" s="27"/>
      <c r="V102" s="27">
        <v>255660</v>
      </c>
      <c r="W102" s="27">
        <v>255660</v>
      </c>
      <c r="X102" s="27">
        <v>259747</v>
      </c>
      <c r="Y102" s="27"/>
      <c r="Z102" s="27">
        <v>257744</v>
      </c>
      <c r="AA102" s="27">
        <v>257744</v>
      </c>
      <c r="AB102" s="27">
        <v>0</v>
      </c>
      <c r="AC102" s="27"/>
      <c r="AD102" s="27">
        <v>0</v>
      </c>
      <c r="AE102" s="27">
        <v>0</v>
      </c>
      <c r="AF102" s="27">
        <v>0</v>
      </c>
      <c r="AG102" s="106">
        <v>0</v>
      </c>
      <c r="AH102" s="27">
        <v>0</v>
      </c>
      <c r="AI102" s="27">
        <v>0</v>
      </c>
      <c r="AJ102" s="27">
        <v>0</v>
      </c>
      <c r="AK102" s="106">
        <v>0</v>
      </c>
      <c r="AL102" s="106">
        <v>0</v>
      </c>
      <c r="AM102" s="105">
        <v>0</v>
      </c>
      <c r="AN102" s="11">
        <v>0</v>
      </c>
      <c r="AO102" s="11">
        <v>0</v>
      </c>
      <c r="AP102" s="105">
        <v>0</v>
      </c>
      <c r="AQ102" s="11">
        <v>0</v>
      </c>
      <c r="AR102" s="11">
        <v>0</v>
      </c>
      <c r="AS102" s="11">
        <v>0</v>
      </c>
      <c r="AT102" s="123">
        <v>0</v>
      </c>
      <c r="AU102" s="11"/>
      <c r="AV102" s="11">
        <v>0</v>
      </c>
      <c r="AW102" s="11">
        <v>0</v>
      </c>
      <c r="AX102" s="11"/>
      <c r="AZ102" s="11"/>
      <c r="BB102" s="122"/>
    </row>
    <row r="103" spans="1:54" hidden="1" x14ac:dyDescent="0.25">
      <c r="A103">
        <v>4</v>
      </c>
      <c r="B103" t="str">
        <f t="shared" si="7"/>
        <v>CS-4522</v>
      </c>
      <c r="C103" s="2" t="s">
        <v>314</v>
      </c>
      <c r="D103" s="2" t="str">
        <f t="shared" si="11"/>
        <v>4</v>
      </c>
      <c r="E103" s="2" t="str">
        <f t="shared" si="12"/>
        <v>45</v>
      </c>
      <c r="F103" s="2" t="str">
        <f t="shared" si="13"/>
        <v>452</v>
      </c>
      <c r="G103" s="1" t="s">
        <v>943</v>
      </c>
      <c r="H103" s="27">
        <v>19184301</v>
      </c>
      <c r="I103" s="27"/>
      <c r="J103" s="27">
        <v>19417789</v>
      </c>
      <c r="K103" s="27">
        <v>19417789</v>
      </c>
      <c r="L103" s="27">
        <v>19184301</v>
      </c>
      <c r="M103" s="27"/>
      <c r="N103" s="27">
        <v>21293500</v>
      </c>
      <c r="O103" s="27">
        <v>21293500</v>
      </c>
      <c r="P103" s="27">
        <v>22369155</v>
      </c>
      <c r="Q103" s="27"/>
      <c r="R103" s="27">
        <v>22058689</v>
      </c>
      <c r="S103" s="27">
        <v>22058689</v>
      </c>
      <c r="T103" s="27">
        <v>22527330</v>
      </c>
      <c r="U103" s="27"/>
      <c r="V103" s="27">
        <v>22190072</v>
      </c>
      <c r="W103" s="27">
        <v>22190072</v>
      </c>
      <c r="X103" s="27">
        <v>22783245</v>
      </c>
      <c r="Y103" s="27"/>
      <c r="Z103" s="27">
        <v>22635203</v>
      </c>
      <c r="AA103" s="27">
        <v>22635203</v>
      </c>
      <c r="AB103" s="27">
        <v>0</v>
      </c>
      <c r="AC103" s="27"/>
      <c r="AD103" s="27">
        <v>0</v>
      </c>
      <c r="AE103" s="27">
        <v>0</v>
      </c>
      <c r="AF103" s="27">
        <v>0</v>
      </c>
      <c r="AG103" s="106">
        <v>0</v>
      </c>
      <c r="AH103" s="27">
        <v>0</v>
      </c>
      <c r="AI103" s="27">
        <v>0</v>
      </c>
      <c r="AJ103" s="27">
        <v>0</v>
      </c>
      <c r="AK103" s="106">
        <v>0</v>
      </c>
      <c r="AL103" s="106">
        <v>0</v>
      </c>
      <c r="AM103" s="105">
        <v>0</v>
      </c>
      <c r="AN103" s="11">
        <v>0</v>
      </c>
      <c r="AO103" s="11">
        <v>0</v>
      </c>
      <c r="AP103" s="105">
        <v>0</v>
      </c>
      <c r="AQ103" s="11">
        <v>0</v>
      </c>
      <c r="AR103" s="11">
        <v>0</v>
      </c>
      <c r="AS103" s="11">
        <v>0</v>
      </c>
      <c r="AT103" s="123">
        <v>0</v>
      </c>
      <c r="AU103" s="11"/>
      <c r="AV103" s="11">
        <v>0</v>
      </c>
      <c r="AW103" s="11">
        <v>0</v>
      </c>
      <c r="AX103" s="11"/>
      <c r="AZ103" s="11"/>
      <c r="BB103" s="122"/>
    </row>
    <row r="104" spans="1:54" hidden="1" x14ac:dyDescent="0.25">
      <c r="A104">
        <v>4</v>
      </c>
      <c r="B104" t="str">
        <f t="shared" si="7"/>
        <v>CS-4523</v>
      </c>
      <c r="C104" s="2" t="s">
        <v>314</v>
      </c>
      <c r="D104" s="2" t="str">
        <f t="shared" si="11"/>
        <v>4</v>
      </c>
      <c r="E104" s="2" t="str">
        <f t="shared" si="12"/>
        <v>45</v>
      </c>
      <c r="F104" s="2" t="str">
        <f t="shared" si="13"/>
        <v>452</v>
      </c>
      <c r="G104" s="1" t="s">
        <v>944</v>
      </c>
      <c r="H104" s="27">
        <v>169378</v>
      </c>
      <c r="I104" s="27"/>
      <c r="J104" s="27">
        <v>164556</v>
      </c>
      <c r="K104" s="27">
        <v>164556</v>
      </c>
      <c r="L104" s="27">
        <v>169378</v>
      </c>
      <c r="M104" s="27"/>
      <c r="N104" s="27">
        <v>171244</v>
      </c>
      <c r="O104" s="27">
        <v>171244</v>
      </c>
      <c r="P104" s="27">
        <v>175860</v>
      </c>
      <c r="Q104" s="27"/>
      <c r="R104" s="27">
        <v>171795</v>
      </c>
      <c r="S104" s="27">
        <v>171795</v>
      </c>
      <c r="T104" s="27">
        <v>172907</v>
      </c>
      <c r="U104" s="27"/>
      <c r="V104" s="27">
        <v>163638</v>
      </c>
      <c r="W104" s="27">
        <v>163638</v>
      </c>
      <c r="X104" s="27">
        <v>183980</v>
      </c>
      <c r="Y104" s="27"/>
      <c r="Z104" s="27">
        <v>176242</v>
      </c>
      <c r="AA104" s="27">
        <v>176242</v>
      </c>
      <c r="AB104" s="27">
        <v>0</v>
      </c>
      <c r="AC104" s="27"/>
      <c r="AD104" s="27">
        <v>0</v>
      </c>
      <c r="AE104" s="27">
        <v>0</v>
      </c>
      <c r="AF104" s="27">
        <v>0</v>
      </c>
      <c r="AG104" s="106">
        <v>0</v>
      </c>
      <c r="AH104" s="27">
        <v>0</v>
      </c>
      <c r="AI104" s="27">
        <v>0</v>
      </c>
      <c r="AJ104" s="27">
        <v>0</v>
      </c>
      <c r="AK104" s="106">
        <v>0</v>
      </c>
      <c r="AL104" s="106">
        <v>0</v>
      </c>
      <c r="AM104" s="105">
        <v>0</v>
      </c>
      <c r="AN104" s="11">
        <v>0</v>
      </c>
      <c r="AO104" s="11">
        <v>0</v>
      </c>
      <c r="AP104" s="105">
        <v>0</v>
      </c>
      <c r="AQ104" s="11">
        <v>0</v>
      </c>
      <c r="AR104" s="11">
        <v>0</v>
      </c>
      <c r="AS104" s="11">
        <v>0</v>
      </c>
      <c r="AT104" s="123">
        <v>0</v>
      </c>
      <c r="AU104" s="11"/>
      <c r="AV104" s="11">
        <v>0</v>
      </c>
      <c r="AW104" s="11">
        <v>0</v>
      </c>
      <c r="AX104" s="11"/>
      <c r="AZ104" s="11"/>
      <c r="BB104" s="122"/>
    </row>
    <row r="105" spans="1:54" hidden="1" x14ac:dyDescent="0.25">
      <c r="A105">
        <v>4</v>
      </c>
      <c r="B105" t="str">
        <f t="shared" si="7"/>
        <v>CS-4524</v>
      </c>
      <c r="C105" s="2" t="s">
        <v>314</v>
      </c>
      <c r="D105" s="2" t="str">
        <f t="shared" si="11"/>
        <v>4</v>
      </c>
      <c r="E105" s="2" t="str">
        <f t="shared" si="12"/>
        <v>45</v>
      </c>
      <c r="F105" s="2" t="str">
        <f t="shared" si="13"/>
        <v>452</v>
      </c>
      <c r="G105" s="1" t="s">
        <v>135</v>
      </c>
      <c r="H105" s="27">
        <v>0</v>
      </c>
      <c r="I105" s="27"/>
      <c r="J105" s="27">
        <v>0</v>
      </c>
      <c r="K105" s="27">
        <v>0</v>
      </c>
      <c r="L105" s="27">
        <v>0</v>
      </c>
      <c r="M105" s="27"/>
      <c r="N105" s="27">
        <v>0</v>
      </c>
      <c r="O105" s="27">
        <v>0</v>
      </c>
      <c r="P105" s="27">
        <v>0</v>
      </c>
      <c r="Q105" s="27"/>
      <c r="R105" s="27">
        <v>0</v>
      </c>
      <c r="S105" s="27">
        <v>0</v>
      </c>
      <c r="T105" s="27">
        <v>0</v>
      </c>
      <c r="U105" s="27"/>
      <c r="V105" s="27">
        <v>0</v>
      </c>
      <c r="W105" s="27">
        <v>0</v>
      </c>
      <c r="X105" s="27">
        <v>0</v>
      </c>
      <c r="Y105" s="27"/>
      <c r="Z105" s="27">
        <v>0</v>
      </c>
      <c r="AA105" s="27">
        <v>0</v>
      </c>
      <c r="AB105" s="27">
        <v>12914813</v>
      </c>
      <c r="AC105" s="27"/>
      <c r="AD105" s="27">
        <v>12518412</v>
      </c>
      <c r="AE105" s="27">
        <v>12518412</v>
      </c>
      <c r="AF105" s="27">
        <v>12971023</v>
      </c>
      <c r="AG105" s="106">
        <v>13137437</v>
      </c>
      <c r="AH105" s="27">
        <v>13137369</v>
      </c>
      <c r="AI105" s="27">
        <v>13137369</v>
      </c>
      <c r="AJ105" s="27">
        <v>13488378</v>
      </c>
      <c r="AK105" s="106">
        <v>13501322</v>
      </c>
      <c r="AL105" s="106">
        <v>13501322</v>
      </c>
      <c r="AM105" s="105">
        <v>13500733</v>
      </c>
      <c r="AN105" s="11">
        <v>13769391</v>
      </c>
      <c r="AO105" s="11">
        <v>13845368.9</v>
      </c>
      <c r="AP105" s="105">
        <v>13845368.9</v>
      </c>
      <c r="AQ105" s="11">
        <v>13845368.9</v>
      </c>
      <c r="AR105" s="11">
        <v>0</v>
      </c>
      <c r="AS105" s="11">
        <v>14092899</v>
      </c>
      <c r="AT105" s="123">
        <v>14092899</v>
      </c>
      <c r="AU105" s="11">
        <v>14092899</v>
      </c>
      <c r="AV105" s="11">
        <v>0</v>
      </c>
      <c r="AW105" s="11">
        <v>13089640</v>
      </c>
      <c r="AX105" s="11">
        <v>13089640</v>
      </c>
      <c r="AZ105" s="11">
        <v>14506469</v>
      </c>
      <c r="BA105">
        <v>14425988</v>
      </c>
      <c r="BB105" s="122"/>
    </row>
    <row r="106" spans="1:54" hidden="1" x14ac:dyDescent="0.25">
      <c r="A106">
        <v>4</v>
      </c>
      <c r="B106" t="str">
        <f t="shared" si="7"/>
        <v>CS-4525</v>
      </c>
      <c r="C106" s="2" t="s">
        <v>314</v>
      </c>
      <c r="D106" s="2" t="str">
        <f t="shared" si="11"/>
        <v>4</v>
      </c>
      <c r="E106" s="2" t="str">
        <f t="shared" si="12"/>
        <v>45</v>
      </c>
      <c r="F106" s="2" t="str">
        <f t="shared" si="13"/>
        <v>452</v>
      </c>
      <c r="G106" s="1" t="s">
        <v>136</v>
      </c>
      <c r="H106" s="27">
        <v>0</v>
      </c>
      <c r="I106" s="27"/>
      <c r="J106" s="27">
        <v>0</v>
      </c>
      <c r="K106" s="27">
        <v>0</v>
      </c>
      <c r="L106" s="27">
        <v>0</v>
      </c>
      <c r="M106" s="27"/>
      <c r="N106" s="27">
        <v>0</v>
      </c>
      <c r="O106" s="27">
        <v>0</v>
      </c>
      <c r="P106" s="27">
        <v>0</v>
      </c>
      <c r="Q106" s="27"/>
      <c r="R106" s="27">
        <v>0</v>
      </c>
      <c r="S106" s="27">
        <v>0</v>
      </c>
      <c r="T106" s="27">
        <v>0</v>
      </c>
      <c r="U106" s="27"/>
      <c r="V106" s="27">
        <v>0</v>
      </c>
      <c r="W106" s="27">
        <v>0</v>
      </c>
      <c r="X106" s="27">
        <v>0</v>
      </c>
      <c r="Y106" s="27"/>
      <c r="Z106" s="27">
        <v>0</v>
      </c>
      <c r="AA106" s="27">
        <v>0</v>
      </c>
      <c r="AB106" s="27">
        <v>28908991</v>
      </c>
      <c r="AC106" s="27"/>
      <c r="AD106" s="27">
        <v>28393900</v>
      </c>
      <c r="AE106" s="27">
        <v>28393900</v>
      </c>
      <c r="AF106" s="27">
        <v>28713995</v>
      </c>
      <c r="AG106" s="106">
        <v>29000210</v>
      </c>
      <c r="AH106" s="27">
        <v>29199566</v>
      </c>
      <c r="AI106" s="27">
        <v>29199566</v>
      </c>
      <c r="AJ106" s="27">
        <v>29996010</v>
      </c>
      <c r="AK106" s="106">
        <v>30051073</v>
      </c>
      <c r="AL106" s="106">
        <v>30051088</v>
      </c>
      <c r="AM106" s="105">
        <v>30085794</v>
      </c>
      <c r="AN106" s="11">
        <v>30617771</v>
      </c>
      <c r="AO106" s="11">
        <v>30832630.199999999</v>
      </c>
      <c r="AP106" s="105">
        <v>30832630.199999999</v>
      </c>
      <c r="AQ106" s="11">
        <v>30871682.199999999</v>
      </c>
      <c r="AR106" s="11">
        <v>0</v>
      </c>
      <c r="AS106" s="11">
        <v>31927994</v>
      </c>
      <c r="AT106" s="123">
        <v>31927994</v>
      </c>
      <c r="AU106" s="11">
        <v>31927994</v>
      </c>
      <c r="AV106" s="11">
        <v>0</v>
      </c>
      <c r="AW106" s="11">
        <v>30334380</v>
      </c>
      <c r="AX106" s="11">
        <v>30334380</v>
      </c>
      <c r="AZ106" s="11">
        <v>33113536</v>
      </c>
      <c r="BA106">
        <v>33330850</v>
      </c>
      <c r="BB106" s="122"/>
    </row>
    <row r="107" spans="1:54" hidden="1" x14ac:dyDescent="0.25">
      <c r="A107">
        <v>4</v>
      </c>
      <c r="B107" t="str">
        <f t="shared" si="7"/>
        <v>CS-4526</v>
      </c>
      <c r="C107" s="2" t="s">
        <v>314</v>
      </c>
      <c r="D107" s="2" t="str">
        <f t="shared" si="11"/>
        <v>4</v>
      </c>
      <c r="E107" s="2" t="str">
        <f t="shared" si="12"/>
        <v>45</v>
      </c>
      <c r="F107" s="2" t="str">
        <f t="shared" si="13"/>
        <v>452</v>
      </c>
      <c r="G107" s="1" t="s">
        <v>137</v>
      </c>
      <c r="H107" s="27">
        <v>0</v>
      </c>
      <c r="I107" s="27"/>
      <c r="J107" s="27">
        <v>0</v>
      </c>
      <c r="K107" s="27">
        <v>0</v>
      </c>
      <c r="L107" s="27">
        <v>0</v>
      </c>
      <c r="M107" s="27"/>
      <c r="N107" s="27">
        <v>0</v>
      </c>
      <c r="O107" s="27">
        <v>0</v>
      </c>
      <c r="P107" s="27">
        <v>0</v>
      </c>
      <c r="Q107" s="27"/>
      <c r="R107" s="27">
        <v>0</v>
      </c>
      <c r="S107" s="27">
        <v>0</v>
      </c>
      <c r="T107" s="27">
        <v>0</v>
      </c>
      <c r="U107" s="27"/>
      <c r="V107" s="27">
        <v>0</v>
      </c>
      <c r="W107" s="27">
        <v>0</v>
      </c>
      <c r="X107" s="27">
        <v>0</v>
      </c>
      <c r="Y107" s="27"/>
      <c r="Z107" s="27">
        <v>0</v>
      </c>
      <c r="AA107" s="27">
        <v>0</v>
      </c>
      <c r="AB107" s="27">
        <v>220644</v>
      </c>
      <c r="AC107" s="27"/>
      <c r="AD107" s="27">
        <v>231701</v>
      </c>
      <c r="AE107" s="27">
        <v>231701</v>
      </c>
      <c r="AF107" s="27">
        <v>232580</v>
      </c>
      <c r="AG107" s="106">
        <v>234676</v>
      </c>
      <c r="AH107" s="27">
        <v>234676</v>
      </c>
      <c r="AI107" s="27">
        <v>234676</v>
      </c>
      <c r="AJ107" s="27">
        <v>241770</v>
      </c>
      <c r="AK107" s="106">
        <v>242470</v>
      </c>
      <c r="AL107" s="106">
        <v>242470</v>
      </c>
      <c r="AM107" s="105">
        <v>242470</v>
      </c>
      <c r="AN107" s="11">
        <v>248027</v>
      </c>
      <c r="AO107" s="11">
        <v>250104.5</v>
      </c>
      <c r="AP107" s="105">
        <v>250104.5</v>
      </c>
      <c r="AQ107" s="11">
        <v>250104.5</v>
      </c>
      <c r="AR107" s="11">
        <v>0</v>
      </c>
      <c r="AS107" s="11">
        <v>256000</v>
      </c>
      <c r="AT107" s="123">
        <v>256000</v>
      </c>
      <c r="AU107" s="11">
        <v>256000</v>
      </c>
      <c r="AV107" s="11">
        <v>0</v>
      </c>
      <c r="AW107" s="11">
        <v>238309</v>
      </c>
      <c r="AX107" s="11">
        <v>238309</v>
      </c>
      <c r="AZ107" s="11">
        <v>268274</v>
      </c>
      <c r="BA107">
        <v>268767</v>
      </c>
      <c r="BB107" s="122"/>
    </row>
    <row r="108" spans="1:54" hidden="1" x14ac:dyDescent="0.25">
      <c r="A108">
        <v>4</v>
      </c>
      <c r="B108" t="str">
        <f t="shared" si="7"/>
        <v>CS-4530</v>
      </c>
      <c r="C108" s="2" t="s">
        <v>314</v>
      </c>
      <c r="D108" s="2" t="str">
        <f t="shared" si="11"/>
        <v>4</v>
      </c>
      <c r="E108" s="2" t="str">
        <f t="shared" si="12"/>
        <v>45</v>
      </c>
      <c r="F108" s="2" t="str">
        <f t="shared" si="13"/>
        <v>453</v>
      </c>
      <c r="G108" s="1" t="s">
        <v>138</v>
      </c>
      <c r="H108" s="27">
        <v>0</v>
      </c>
      <c r="I108" s="27"/>
      <c r="J108" s="27">
        <v>0</v>
      </c>
      <c r="K108" s="27">
        <v>0</v>
      </c>
      <c r="L108" s="27">
        <v>0</v>
      </c>
      <c r="M108" s="27"/>
      <c r="N108" s="27">
        <v>0</v>
      </c>
      <c r="O108" s="27">
        <v>0</v>
      </c>
      <c r="P108" s="27">
        <v>0</v>
      </c>
      <c r="Q108" s="27"/>
      <c r="R108" s="27">
        <v>0</v>
      </c>
      <c r="S108" s="27">
        <v>0</v>
      </c>
      <c r="T108" s="27">
        <v>0</v>
      </c>
      <c r="U108" s="27"/>
      <c r="V108" s="27">
        <v>0</v>
      </c>
      <c r="W108" s="27">
        <v>0</v>
      </c>
      <c r="X108" s="27">
        <v>0</v>
      </c>
      <c r="Y108" s="27"/>
      <c r="Z108" s="27">
        <v>0</v>
      </c>
      <c r="AA108" s="27">
        <v>0</v>
      </c>
      <c r="AB108" s="27">
        <v>0</v>
      </c>
      <c r="AC108" s="27"/>
      <c r="AD108" s="27">
        <v>0</v>
      </c>
      <c r="AE108" s="27">
        <v>0</v>
      </c>
      <c r="AF108" s="27">
        <v>0</v>
      </c>
      <c r="AG108" s="106">
        <v>0</v>
      </c>
      <c r="AH108" s="27">
        <v>0</v>
      </c>
      <c r="AI108" s="27">
        <v>0</v>
      </c>
      <c r="AJ108" s="27">
        <v>11510</v>
      </c>
      <c r="AK108" s="106">
        <v>0</v>
      </c>
      <c r="AL108" s="106">
        <v>0</v>
      </c>
      <c r="AM108" s="105">
        <v>0</v>
      </c>
      <c r="AN108" s="11">
        <v>6802</v>
      </c>
      <c r="AO108" s="11">
        <v>0</v>
      </c>
      <c r="AP108" s="105">
        <v>0</v>
      </c>
      <c r="AQ108" s="11">
        <v>0</v>
      </c>
      <c r="AR108" s="11">
        <v>0</v>
      </c>
      <c r="AS108" s="11">
        <v>0</v>
      </c>
      <c r="AT108" s="123">
        <v>0</v>
      </c>
      <c r="AU108" s="11"/>
      <c r="AV108" s="11">
        <v>0</v>
      </c>
      <c r="AW108" s="11">
        <v>0</v>
      </c>
      <c r="AX108" s="11"/>
      <c r="AZ108" s="11">
        <v>30325</v>
      </c>
      <c r="BB108" s="122"/>
    </row>
    <row r="109" spans="1:54" hidden="1" x14ac:dyDescent="0.25">
      <c r="A109">
        <v>4</v>
      </c>
      <c r="B109" t="str">
        <f t="shared" si="7"/>
        <v>CS-4531</v>
      </c>
      <c r="C109" s="2" t="s">
        <v>314</v>
      </c>
      <c r="D109" s="2" t="str">
        <f t="shared" si="11"/>
        <v>4</v>
      </c>
      <c r="E109" s="2" t="str">
        <f t="shared" si="12"/>
        <v>45</v>
      </c>
      <c r="F109" s="2" t="str">
        <f t="shared" si="13"/>
        <v>453</v>
      </c>
      <c r="G109" s="1" t="s">
        <v>945</v>
      </c>
      <c r="H109" s="27">
        <v>508790</v>
      </c>
      <c r="I109" s="27"/>
      <c r="J109" s="27">
        <v>512788</v>
      </c>
      <c r="K109" s="27">
        <v>512788</v>
      </c>
      <c r="L109" s="27">
        <v>508790</v>
      </c>
      <c r="M109" s="27"/>
      <c r="N109" s="27">
        <v>513520</v>
      </c>
      <c r="O109" s="27">
        <v>513520</v>
      </c>
      <c r="P109" s="27">
        <v>615745</v>
      </c>
      <c r="Q109" s="27"/>
      <c r="R109" s="27">
        <v>620571</v>
      </c>
      <c r="S109" s="27">
        <v>620571</v>
      </c>
      <c r="T109" s="27">
        <v>647854</v>
      </c>
      <c r="U109" s="27"/>
      <c r="V109" s="27">
        <v>664794</v>
      </c>
      <c r="W109" s="27">
        <v>664794</v>
      </c>
      <c r="X109" s="27">
        <v>696422</v>
      </c>
      <c r="Y109" s="27"/>
      <c r="Z109" s="27">
        <v>733116</v>
      </c>
      <c r="AA109" s="27">
        <v>733116</v>
      </c>
      <c r="AB109" s="27">
        <v>0</v>
      </c>
      <c r="AC109" s="27"/>
      <c r="AD109" s="27">
        <v>0</v>
      </c>
      <c r="AE109" s="27">
        <v>0</v>
      </c>
      <c r="AF109" s="27">
        <v>0</v>
      </c>
      <c r="AG109" s="106">
        <v>0</v>
      </c>
      <c r="AH109" s="27">
        <v>0</v>
      </c>
      <c r="AI109" s="27">
        <v>0</v>
      </c>
      <c r="AJ109" s="27">
        <v>0</v>
      </c>
      <c r="AK109" s="106">
        <v>0</v>
      </c>
      <c r="AL109" s="106">
        <v>0</v>
      </c>
      <c r="AM109" s="105">
        <v>0</v>
      </c>
      <c r="AN109" s="11">
        <v>0</v>
      </c>
      <c r="AO109" s="11">
        <v>0</v>
      </c>
      <c r="AP109" s="105">
        <v>0</v>
      </c>
      <c r="AQ109" s="11">
        <v>0</v>
      </c>
      <c r="AR109" s="11">
        <v>0</v>
      </c>
      <c r="AS109" s="11">
        <v>0</v>
      </c>
      <c r="AT109" s="123">
        <v>0</v>
      </c>
      <c r="AU109" s="11"/>
      <c r="AV109" s="11">
        <v>0</v>
      </c>
      <c r="AW109" s="11">
        <v>0</v>
      </c>
      <c r="AX109" s="11"/>
      <c r="AZ109" s="11"/>
      <c r="BB109" s="122"/>
    </row>
    <row r="110" spans="1:54" hidden="1" x14ac:dyDescent="0.25">
      <c r="A110">
        <v>4</v>
      </c>
      <c r="B110" t="str">
        <f t="shared" si="7"/>
        <v>CS-4532</v>
      </c>
      <c r="C110" s="2" t="s">
        <v>314</v>
      </c>
      <c r="D110" s="2" t="str">
        <f t="shared" si="11"/>
        <v>4</v>
      </c>
      <c r="E110" s="2" t="str">
        <f t="shared" si="12"/>
        <v>45</v>
      </c>
      <c r="F110" s="2" t="str">
        <f t="shared" si="13"/>
        <v>453</v>
      </c>
      <c r="G110" s="1" t="s">
        <v>946</v>
      </c>
      <c r="H110" s="27">
        <v>9647352</v>
      </c>
      <c r="I110" s="27"/>
      <c r="J110" s="27">
        <v>9765892</v>
      </c>
      <c r="K110" s="27">
        <v>9765892</v>
      </c>
      <c r="L110" s="27">
        <v>9647352</v>
      </c>
      <c r="M110" s="27"/>
      <c r="N110" s="27">
        <v>10584060</v>
      </c>
      <c r="O110" s="27">
        <v>10584060</v>
      </c>
      <c r="P110" s="27">
        <v>11137916</v>
      </c>
      <c r="Q110" s="27"/>
      <c r="R110" s="27">
        <v>10958686</v>
      </c>
      <c r="S110" s="27">
        <v>10958686</v>
      </c>
      <c r="T110" s="27">
        <v>11242541</v>
      </c>
      <c r="U110" s="27"/>
      <c r="V110" s="27">
        <v>11064321</v>
      </c>
      <c r="W110" s="27">
        <v>11064321</v>
      </c>
      <c r="X110" s="27">
        <v>11281592</v>
      </c>
      <c r="Y110" s="27"/>
      <c r="Z110" s="27">
        <v>11284188</v>
      </c>
      <c r="AA110" s="27">
        <v>11284188</v>
      </c>
      <c r="AB110" s="27">
        <v>0</v>
      </c>
      <c r="AC110" s="27"/>
      <c r="AD110" s="27">
        <v>0</v>
      </c>
      <c r="AE110" s="27">
        <v>0</v>
      </c>
      <c r="AF110" s="27">
        <v>0</v>
      </c>
      <c r="AG110" s="106">
        <v>0</v>
      </c>
      <c r="AH110" s="27">
        <v>0</v>
      </c>
      <c r="AI110" s="27">
        <v>0</v>
      </c>
      <c r="AJ110" s="27">
        <v>0</v>
      </c>
      <c r="AK110" s="106">
        <v>0</v>
      </c>
      <c r="AL110" s="106">
        <v>0</v>
      </c>
      <c r="AM110" s="105">
        <v>0</v>
      </c>
      <c r="AN110" s="11">
        <v>0</v>
      </c>
      <c r="AO110" s="11">
        <v>0</v>
      </c>
      <c r="AP110" s="105">
        <v>0</v>
      </c>
      <c r="AQ110" s="11">
        <v>0</v>
      </c>
      <c r="AR110" s="11">
        <v>0</v>
      </c>
      <c r="AS110" s="11">
        <v>0</v>
      </c>
      <c r="AT110" s="123">
        <v>0</v>
      </c>
      <c r="AU110" s="11"/>
      <c r="AV110" s="11">
        <v>0</v>
      </c>
      <c r="AW110" s="11">
        <v>0</v>
      </c>
      <c r="AX110" s="11"/>
      <c r="AZ110" s="11"/>
      <c r="BB110" s="122"/>
    </row>
    <row r="111" spans="1:54" hidden="1" x14ac:dyDescent="0.25">
      <c r="A111">
        <v>4</v>
      </c>
      <c r="B111" t="str">
        <f t="shared" si="7"/>
        <v>CS-4533</v>
      </c>
      <c r="C111" s="2" t="s">
        <v>314</v>
      </c>
      <c r="D111" s="2" t="str">
        <f t="shared" si="11"/>
        <v>4</v>
      </c>
      <c r="E111" s="2" t="str">
        <f t="shared" si="12"/>
        <v>45</v>
      </c>
      <c r="F111" s="2" t="str">
        <f t="shared" si="13"/>
        <v>453</v>
      </c>
      <c r="G111" s="1" t="s">
        <v>947</v>
      </c>
      <c r="H111" s="27">
        <v>4221</v>
      </c>
      <c r="I111" s="27"/>
      <c r="J111" s="27">
        <v>3280</v>
      </c>
      <c r="K111" s="27">
        <v>3280</v>
      </c>
      <c r="L111" s="27">
        <v>4221</v>
      </c>
      <c r="M111" s="27"/>
      <c r="N111" s="27">
        <v>18684</v>
      </c>
      <c r="O111" s="27">
        <v>18684</v>
      </c>
      <c r="P111" s="27">
        <v>19176</v>
      </c>
      <c r="Q111" s="27"/>
      <c r="R111" s="27">
        <v>19780</v>
      </c>
      <c r="S111" s="27">
        <v>19780</v>
      </c>
      <c r="T111" s="27">
        <v>20456</v>
      </c>
      <c r="U111" s="27"/>
      <c r="V111" s="27">
        <v>19342</v>
      </c>
      <c r="W111" s="27">
        <v>19342</v>
      </c>
      <c r="X111" s="27">
        <v>26051</v>
      </c>
      <c r="Y111" s="27"/>
      <c r="Z111" s="27">
        <v>25675</v>
      </c>
      <c r="AA111" s="27">
        <v>25675</v>
      </c>
      <c r="AB111" s="27">
        <v>0</v>
      </c>
      <c r="AC111" s="27"/>
      <c r="AD111" s="27">
        <v>0</v>
      </c>
      <c r="AE111" s="27">
        <v>0</v>
      </c>
      <c r="AF111" s="27">
        <v>0</v>
      </c>
      <c r="AG111" s="106">
        <v>0</v>
      </c>
      <c r="AH111" s="27">
        <v>0</v>
      </c>
      <c r="AI111" s="27">
        <v>0</v>
      </c>
      <c r="AJ111" s="27">
        <v>0</v>
      </c>
      <c r="AK111" s="106">
        <v>0</v>
      </c>
      <c r="AL111" s="106">
        <v>0</v>
      </c>
      <c r="AM111" s="105">
        <v>0</v>
      </c>
      <c r="AN111" s="11">
        <v>0</v>
      </c>
      <c r="AO111" s="11">
        <v>0</v>
      </c>
      <c r="AP111" s="105">
        <v>0</v>
      </c>
      <c r="AQ111" s="11">
        <v>0</v>
      </c>
      <c r="AR111" s="11">
        <v>0</v>
      </c>
      <c r="AS111" s="11">
        <v>0</v>
      </c>
      <c r="AT111" s="123">
        <v>0</v>
      </c>
      <c r="AU111" s="11"/>
      <c r="AV111" s="11">
        <v>0</v>
      </c>
      <c r="AW111" s="11">
        <v>0</v>
      </c>
      <c r="AX111" s="11"/>
      <c r="AZ111" s="11"/>
      <c r="BB111" s="122"/>
    </row>
    <row r="112" spans="1:54" hidden="1" x14ac:dyDescent="0.25">
      <c r="A112">
        <v>4</v>
      </c>
      <c r="B112" t="str">
        <f t="shared" si="7"/>
        <v>CS-4534</v>
      </c>
      <c r="C112" s="2" t="s">
        <v>314</v>
      </c>
      <c r="D112" s="2" t="str">
        <f t="shared" si="11"/>
        <v>4</v>
      </c>
      <c r="E112" s="2" t="str">
        <f t="shared" si="12"/>
        <v>45</v>
      </c>
      <c r="F112" s="2" t="str">
        <f t="shared" si="13"/>
        <v>453</v>
      </c>
      <c r="G112" s="1" t="s">
        <v>140</v>
      </c>
      <c r="H112" s="27">
        <v>0</v>
      </c>
      <c r="I112" s="27"/>
      <c r="J112" s="27">
        <v>0</v>
      </c>
      <c r="K112" s="27">
        <v>0</v>
      </c>
      <c r="L112" s="27">
        <v>0</v>
      </c>
      <c r="M112" s="27"/>
      <c r="N112" s="27">
        <v>0</v>
      </c>
      <c r="O112" s="27">
        <v>0</v>
      </c>
      <c r="P112" s="27">
        <v>0</v>
      </c>
      <c r="Q112" s="27"/>
      <c r="R112" s="27">
        <v>0</v>
      </c>
      <c r="S112" s="27">
        <v>0</v>
      </c>
      <c r="T112" s="27">
        <v>0</v>
      </c>
      <c r="U112" s="27"/>
      <c r="V112" s="27">
        <v>0</v>
      </c>
      <c r="W112" s="27">
        <v>0</v>
      </c>
      <c r="X112" s="27">
        <v>0</v>
      </c>
      <c r="Y112" s="27"/>
      <c r="Z112" s="27">
        <v>0</v>
      </c>
      <c r="AA112" s="27">
        <v>0</v>
      </c>
      <c r="AB112" s="27">
        <v>5357468</v>
      </c>
      <c r="AC112" s="27"/>
      <c r="AD112" s="27">
        <v>5177729</v>
      </c>
      <c r="AE112" s="27">
        <v>5177729</v>
      </c>
      <c r="AF112" s="27">
        <v>5112404</v>
      </c>
      <c r="AG112" s="106">
        <v>5225112</v>
      </c>
      <c r="AH112" s="27">
        <v>5289499</v>
      </c>
      <c r="AI112" s="27">
        <v>5289499</v>
      </c>
      <c r="AJ112" s="27">
        <v>5167681</v>
      </c>
      <c r="AK112" s="106">
        <v>5176183</v>
      </c>
      <c r="AL112" s="106">
        <v>5176183</v>
      </c>
      <c r="AM112" s="105">
        <v>5176164</v>
      </c>
      <c r="AN112" s="11">
        <v>5188136</v>
      </c>
      <c r="AO112" s="11">
        <v>5234814</v>
      </c>
      <c r="AP112" s="105">
        <v>5234814</v>
      </c>
      <c r="AQ112" s="11">
        <v>5234814</v>
      </c>
      <c r="AR112" s="11">
        <v>0</v>
      </c>
      <c r="AS112" s="11">
        <v>5390222</v>
      </c>
      <c r="AT112" s="123">
        <v>5390222</v>
      </c>
      <c r="AU112" s="11">
        <v>5390222</v>
      </c>
      <c r="AV112" s="11">
        <v>0</v>
      </c>
      <c r="AW112" s="11">
        <v>5097815</v>
      </c>
      <c r="AX112" s="11">
        <v>5097815</v>
      </c>
      <c r="AZ112" s="11">
        <v>7466219</v>
      </c>
      <c r="BA112">
        <v>5564767</v>
      </c>
      <c r="BB112" s="122"/>
    </row>
    <row r="113" spans="1:54" hidden="1" x14ac:dyDescent="0.25">
      <c r="A113">
        <v>4</v>
      </c>
      <c r="B113" t="str">
        <f t="shared" si="7"/>
        <v>CS-4535</v>
      </c>
      <c r="C113" s="2" t="s">
        <v>314</v>
      </c>
      <c r="D113" s="2" t="str">
        <f t="shared" si="11"/>
        <v>4</v>
      </c>
      <c r="E113" s="2" t="str">
        <f t="shared" si="12"/>
        <v>45</v>
      </c>
      <c r="F113" s="2" t="str">
        <f t="shared" si="13"/>
        <v>453</v>
      </c>
      <c r="G113" s="1" t="s">
        <v>141</v>
      </c>
      <c r="H113" s="27">
        <v>0</v>
      </c>
      <c r="I113" s="27"/>
      <c r="J113" s="27">
        <v>0</v>
      </c>
      <c r="K113" s="27">
        <v>0</v>
      </c>
      <c r="L113" s="27">
        <v>0</v>
      </c>
      <c r="M113" s="27"/>
      <c r="N113" s="27">
        <v>0</v>
      </c>
      <c r="O113" s="27">
        <v>0</v>
      </c>
      <c r="P113" s="27">
        <v>0</v>
      </c>
      <c r="Q113" s="27"/>
      <c r="R113" s="27">
        <v>0</v>
      </c>
      <c r="S113" s="27">
        <v>0</v>
      </c>
      <c r="T113" s="27">
        <v>0</v>
      </c>
      <c r="U113" s="27"/>
      <c r="V113" s="27">
        <v>0</v>
      </c>
      <c r="W113" s="27">
        <v>0</v>
      </c>
      <c r="X113" s="27">
        <v>0</v>
      </c>
      <c r="Y113" s="27"/>
      <c r="Z113" s="27">
        <v>0</v>
      </c>
      <c r="AA113" s="27">
        <v>0</v>
      </c>
      <c r="AB113" s="27">
        <v>2175582</v>
      </c>
      <c r="AC113" s="27"/>
      <c r="AD113" s="27">
        <v>2227749</v>
      </c>
      <c r="AE113" s="27">
        <v>2227749</v>
      </c>
      <c r="AF113" s="27">
        <v>2122807</v>
      </c>
      <c r="AG113" s="106">
        <v>2169558</v>
      </c>
      <c r="AH113" s="27">
        <v>2176333</v>
      </c>
      <c r="AI113" s="27">
        <v>2176333</v>
      </c>
      <c r="AJ113" s="27">
        <v>2161424</v>
      </c>
      <c r="AK113" s="106">
        <v>2226500</v>
      </c>
      <c r="AL113" s="106">
        <v>2226500</v>
      </c>
      <c r="AM113" s="105">
        <v>2226496</v>
      </c>
      <c r="AN113" s="11">
        <v>2170397</v>
      </c>
      <c r="AO113" s="11">
        <v>2236951</v>
      </c>
      <c r="AP113" s="105">
        <v>2236951</v>
      </c>
      <c r="AQ113" s="11">
        <v>2236951</v>
      </c>
      <c r="AR113" s="11">
        <v>0</v>
      </c>
      <c r="AS113" s="11">
        <v>2350859</v>
      </c>
      <c r="AT113" s="123">
        <v>2350859</v>
      </c>
      <c r="AU113" s="11">
        <v>2350859</v>
      </c>
      <c r="AV113" s="11">
        <v>0</v>
      </c>
      <c r="AW113" s="11">
        <v>2265148</v>
      </c>
      <c r="AX113" s="11">
        <v>2265148</v>
      </c>
      <c r="AZ113" s="11">
        <v>3511294</v>
      </c>
      <c r="BA113">
        <v>2416354</v>
      </c>
      <c r="BB113" s="122"/>
    </row>
    <row r="114" spans="1:54" hidden="1" x14ac:dyDescent="0.25">
      <c r="A114">
        <v>4</v>
      </c>
      <c r="B114" t="str">
        <f t="shared" si="7"/>
        <v>CS-4540</v>
      </c>
      <c r="C114" s="2" t="s">
        <v>314</v>
      </c>
      <c r="D114" s="2" t="str">
        <f t="shared" si="11"/>
        <v>4</v>
      </c>
      <c r="E114" s="2" t="str">
        <f t="shared" si="12"/>
        <v>45</v>
      </c>
      <c r="F114" s="2" t="str">
        <f t="shared" si="13"/>
        <v>454</v>
      </c>
      <c r="G114" s="1" t="s">
        <v>142</v>
      </c>
      <c r="H114" s="27">
        <v>0</v>
      </c>
      <c r="I114" s="27"/>
      <c r="J114" s="27">
        <v>0</v>
      </c>
      <c r="K114" s="27">
        <v>0</v>
      </c>
      <c r="L114" s="27">
        <v>0</v>
      </c>
      <c r="M114" s="27"/>
      <c r="N114" s="27">
        <v>0</v>
      </c>
      <c r="O114" s="27">
        <v>0</v>
      </c>
      <c r="P114" s="27">
        <v>0</v>
      </c>
      <c r="Q114" s="27"/>
      <c r="R114" s="27">
        <v>0</v>
      </c>
      <c r="S114" s="27">
        <v>0</v>
      </c>
      <c r="T114" s="27">
        <v>0</v>
      </c>
      <c r="U114" s="27"/>
      <c r="V114" s="27">
        <v>0</v>
      </c>
      <c r="W114" s="27">
        <v>0</v>
      </c>
      <c r="X114" s="27">
        <v>0</v>
      </c>
      <c r="Y114" s="27"/>
      <c r="Z114" s="27">
        <v>0</v>
      </c>
      <c r="AA114" s="27">
        <v>0</v>
      </c>
      <c r="AB114" s="27">
        <v>0</v>
      </c>
      <c r="AC114" s="27"/>
      <c r="AD114" s="27">
        <v>0</v>
      </c>
      <c r="AE114" s="27">
        <v>0</v>
      </c>
      <c r="AF114" s="27">
        <v>0</v>
      </c>
      <c r="AG114" s="106">
        <v>0</v>
      </c>
      <c r="AH114" s="27">
        <v>0</v>
      </c>
      <c r="AI114" s="27">
        <v>0</v>
      </c>
      <c r="AJ114" s="27">
        <v>0</v>
      </c>
      <c r="AK114" s="106">
        <v>0</v>
      </c>
      <c r="AL114" s="106">
        <v>0</v>
      </c>
      <c r="AM114" s="105">
        <v>0</v>
      </c>
      <c r="AN114" s="11">
        <v>0</v>
      </c>
      <c r="AO114" s="11">
        <v>0</v>
      </c>
      <c r="AP114" s="105">
        <v>0</v>
      </c>
      <c r="AQ114" s="11">
        <v>0</v>
      </c>
      <c r="AR114" s="11">
        <v>0</v>
      </c>
      <c r="AS114" s="11">
        <v>0</v>
      </c>
      <c r="AT114" s="123">
        <v>0</v>
      </c>
      <c r="AU114" s="11">
        <v>0</v>
      </c>
      <c r="AV114" s="11">
        <v>0</v>
      </c>
      <c r="AW114" s="11">
        <v>0</v>
      </c>
      <c r="AX114" s="11">
        <v>0</v>
      </c>
      <c r="AZ114" s="11">
        <v>0</v>
      </c>
      <c r="BA114">
        <v>0</v>
      </c>
      <c r="BB114" s="122"/>
    </row>
    <row r="115" spans="1:54" hidden="1" x14ac:dyDescent="0.25">
      <c r="A115">
        <v>4</v>
      </c>
      <c r="B115" t="str">
        <f t="shared" si="7"/>
        <v>CS-4550</v>
      </c>
      <c r="C115" s="2" t="s">
        <v>314</v>
      </c>
      <c r="D115" s="2" t="str">
        <f t="shared" si="11"/>
        <v>4</v>
      </c>
      <c r="E115" s="2" t="str">
        <f t="shared" si="12"/>
        <v>45</v>
      </c>
      <c r="F115" s="2" t="str">
        <f t="shared" si="13"/>
        <v>455</v>
      </c>
      <c r="G115" s="1" t="s">
        <v>143</v>
      </c>
      <c r="H115" s="27">
        <v>0</v>
      </c>
      <c r="I115" s="27"/>
      <c r="J115" s="27">
        <v>0</v>
      </c>
      <c r="K115" s="27">
        <v>0</v>
      </c>
      <c r="L115" s="27">
        <v>0</v>
      </c>
      <c r="M115" s="27"/>
      <c r="N115" s="27">
        <v>0</v>
      </c>
      <c r="O115" s="27">
        <v>0</v>
      </c>
      <c r="P115" s="27">
        <v>0</v>
      </c>
      <c r="Q115" s="27"/>
      <c r="R115" s="27">
        <v>0</v>
      </c>
      <c r="S115" s="27">
        <v>0</v>
      </c>
      <c r="T115" s="27">
        <v>0</v>
      </c>
      <c r="U115" s="27"/>
      <c r="V115" s="27">
        <v>0</v>
      </c>
      <c r="W115" s="27">
        <v>0</v>
      </c>
      <c r="X115" s="27">
        <v>0</v>
      </c>
      <c r="Y115" s="27"/>
      <c r="Z115" s="27">
        <v>0</v>
      </c>
      <c r="AA115" s="27">
        <v>0</v>
      </c>
      <c r="AB115" s="27">
        <v>0</v>
      </c>
      <c r="AC115" s="27"/>
      <c r="AD115" s="27">
        <v>0</v>
      </c>
      <c r="AE115" s="27">
        <v>0</v>
      </c>
      <c r="AF115" s="27">
        <v>3763</v>
      </c>
      <c r="AG115" s="106">
        <v>3763</v>
      </c>
      <c r="AH115" s="27">
        <v>3763</v>
      </c>
      <c r="AI115" s="27">
        <v>3763</v>
      </c>
      <c r="AJ115" s="27">
        <v>3763</v>
      </c>
      <c r="AK115" s="106">
        <v>3673</v>
      </c>
      <c r="AL115" s="106">
        <v>3673</v>
      </c>
      <c r="AM115" s="105">
        <v>3673</v>
      </c>
      <c r="AN115" s="11">
        <v>3763</v>
      </c>
      <c r="AO115" s="11">
        <v>3763</v>
      </c>
      <c r="AP115" s="105">
        <v>3763</v>
      </c>
      <c r="AQ115" s="11">
        <v>3763</v>
      </c>
      <c r="AR115" s="11">
        <v>0</v>
      </c>
      <c r="AS115" s="11">
        <v>3801</v>
      </c>
      <c r="AT115" s="123">
        <v>3801</v>
      </c>
      <c r="AU115" s="11">
        <v>3801</v>
      </c>
      <c r="AV115" s="11">
        <v>0</v>
      </c>
      <c r="AW115" s="11">
        <v>3815</v>
      </c>
      <c r="AX115" s="11">
        <v>3815</v>
      </c>
      <c r="AZ115" s="11">
        <v>3815</v>
      </c>
      <c r="BA115">
        <v>3815</v>
      </c>
      <c r="BB115" s="122"/>
    </row>
    <row r="116" spans="1:54" hidden="1" x14ac:dyDescent="0.25">
      <c r="A116">
        <v>4</v>
      </c>
      <c r="B116" t="str">
        <f t="shared" si="7"/>
        <v>CS-5111</v>
      </c>
      <c r="C116" s="2" t="s">
        <v>314</v>
      </c>
      <c r="D116" s="2" t="str">
        <f t="shared" si="11"/>
        <v>5</v>
      </c>
      <c r="E116" s="2" t="str">
        <f t="shared" si="12"/>
        <v>51</v>
      </c>
      <c r="F116" s="2" t="str">
        <f t="shared" si="13"/>
        <v>511</v>
      </c>
      <c r="G116" s="1" t="s">
        <v>147</v>
      </c>
      <c r="H116" s="27">
        <v>1715161</v>
      </c>
      <c r="I116" s="27"/>
      <c r="J116" s="27">
        <v>1449971</v>
      </c>
      <c r="K116" s="27">
        <v>1449971</v>
      </c>
      <c r="L116" s="27">
        <v>1715161</v>
      </c>
      <c r="M116" s="27"/>
      <c r="N116" s="27">
        <v>1820679</v>
      </c>
      <c r="O116" s="27">
        <v>1820679</v>
      </c>
      <c r="P116" s="27">
        <v>1612905</v>
      </c>
      <c r="Q116" s="27"/>
      <c r="R116" s="27">
        <v>1445507</v>
      </c>
      <c r="S116" s="27">
        <v>1445507</v>
      </c>
      <c r="T116" s="27">
        <v>1635146</v>
      </c>
      <c r="U116" s="27"/>
      <c r="V116" s="27">
        <v>1496227</v>
      </c>
      <c r="W116" s="27">
        <v>1496227</v>
      </c>
      <c r="X116" s="27">
        <v>1767565</v>
      </c>
      <c r="Y116" s="27"/>
      <c r="Z116" s="27">
        <v>1742742</v>
      </c>
      <c r="AA116" s="27">
        <v>1742742</v>
      </c>
      <c r="AB116" s="27">
        <v>1624587</v>
      </c>
      <c r="AC116" s="27"/>
      <c r="AD116" s="27">
        <v>1632782</v>
      </c>
      <c r="AE116" s="27">
        <v>1632782</v>
      </c>
      <c r="AF116" s="27">
        <v>1559297</v>
      </c>
      <c r="AG116" s="106">
        <v>1557855</v>
      </c>
      <c r="AH116" s="27">
        <v>1557855</v>
      </c>
      <c r="AI116" s="27">
        <v>1557855</v>
      </c>
      <c r="AJ116" s="27">
        <v>1431576</v>
      </c>
      <c r="AK116" s="106">
        <v>1588577</v>
      </c>
      <c r="AL116" s="106">
        <v>1588577</v>
      </c>
      <c r="AM116" s="105">
        <v>1588577</v>
      </c>
      <c r="AN116" s="11">
        <v>1491188</v>
      </c>
      <c r="AO116" s="11">
        <v>1490472.1</v>
      </c>
      <c r="AP116" s="105">
        <v>1490472.1</v>
      </c>
      <c r="AQ116" s="11">
        <v>624215</v>
      </c>
      <c r="AR116" s="11">
        <v>0</v>
      </c>
      <c r="AS116" s="11">
        <v>649518</v>
      </c>
      <c r="AT116" s="123">
        <v>649518</v>
      </c>
      <c r="AU116" s="11">
        <v>649518</v>
      </c>
      <c r="AV116" s="11">
        <v>0</v>
      </c>
      <c r="AW116" s="11">
        <v>662408</v>
      </c>
      <c r="AX116" s="11">
        <v>662408</v>
      </c>
      <c r="AZ116" s="11">
        <v>653974</v>
      </c>
      <c r="BA116">
        <v>689519</v>
      </c>
      <c r="BB116" s="122"/>
    </row>
    <row r="117" spans="1:54" hidden="1" x14ac:dyDescent="0.25">
      <c r="A117">
        <v>4</v>
      </c>
      <c r="B117" t="str">
        <f t="shared" si="7"/>
        <v>CS-5112</v>
      </c>
      <c r="C117" s="2" t="s">
        <v>314</v>
      </c>
      <c r="D117" s="2" t="str">
        <f t="shared" si="11"/>
        <v>5</v>
      </c>
      <c r="E117" s="2" t="str">
        <f t="shared" si="12"/>
        <v>51</v>
      </c>
      <c r="F117" s="2" t="str">
        <f t="shared" si="13"/>
        <v>511</v>
      </c>
      <c r="G117" s="1" t="s">
        <v>148</v>
      </c>
      <c r="H117" s="27">
        <v>-100</v>
      </c>
      <c r="I117" s="27"/>
      <c r="J117" s="27">
        <v>-2431</v>
      </c>
      <c r="K117" s="27">
        <v>-2435</v>
      </c>
      <c r="L117" s="27">
        <v>-100</v>
      </c>
      <c r="M117" s="27"/>
      <c r="N117" s="27">
        <v>-1556</v>
      </c>
      <c r="O117" s="27">
        <v>-1870</v>
      </c>
      <c r="P117" s="27">
        <v>-50</v>
      </c>
      <c r="Q117" s="27"/>
      <c r="R117" s="27">
        <v>-9594</v>
      </c>
      <c r="S117" s="27">
        <v>-9594</v>
      </c>
      <c r="T117" s="27">
        <v>-50</v>
      </c>
      <c r="U117" s="27"/>
      <c r="V117" s="27">
        <v>-8</v>
      </c>
      <c r="W117" s="27">
        <v>-8</v>
      </c>
      <c r="X117" s="27">
        <v>-20</v>
      </c>
      <c r="Y117" s="27"/>
      <c r="Z117" s="27">
        <v>-37</v>
      </c>
      <c r="AA117" s="27">
        <v>-37</v>
      </c>
      <c r="AB117" s="27">
        <v>-10</v>
      </c>
      <c r="AC117" s="27"/>
      <c r="AD117" s="27">
        <v>-438</v>
      </c>
      <c r="AE117" s="27">
        <v>-438</v>
      </c>
      <c r="AF117" s="27">
        <v>-10</v>
      </c>
      <c r="AG117" s="106">
        <v>-4</v>
      </c>
      <c r="AH117" s="27">
        <v>320</v>
      </c>
      <c r="AI117" s="27">
        <v>320</v>
      </c>
      <c r="AJ117" s="27">
        <v>-5</v>
      </c>
      <c r="AK117" s="106">
        <v>-5</v>
      </c>
      <c r="AL117" s="106">
        <v>-5</v>
      </c>
      <c r="AM117" s="105">
        <v>-5</v>
      </c>
      <c r="AN117" s="11">
        <v>0</v>
      </c>
      <c r="AO117" s="11">
        <v>-5</v>
      </c>
      <c r="AP117" s="105">
        <v>-5</v>
      </c>
      <c r="AQ117" s="11">
        <v>-5</v>
      </c>
      <c r="AR117" s="11">
        <v>0</v>
      </c>
      <c r="AS117" s="11">
        <v>-1</v>
      </c>
      <c r="AT117" s="123">
        <v>-1</v>
      </c>
      <c r="AU117" s="11">
        <v>-1</v>
      </c>
      <c r="AV117" s="11">
        <v>0</v>
      </c>
      <c r="AW117" s="11">
        <v>0</v>
      </c>
      <c r="AX117" s="11">
        <v>0</v>
      </c>
      <c r="AZ117" s="11">
        <v>0</v>
      </c>
      <c r="BA117">
        <v>124596</v>
      </c>
      <c r="BB117" s="122"/>
    </row>
    <row r="118" spans="1:54" hidden="1" x14ac:dyDescent="0.25">
      <c r="A118">
        <v>4</v>
      </c>
      <c r="B118" t="str">
        <f t="shared" si="7"/>
        <v>CS-5121</v>
      </c>
      <c r="C118" s="2" t="s">
        <v>314</v>
      </c>
      <c r="D118" s="2" t="str">
        <f t="shared" si="11"/>
        <v>5</v>
      </c>
      <c r="E118" s="2" t="str">
        <f t="shared" si="12"/>
        <v>51</v>
      </c>
      <c r="F118" s="2" t="str">
        <f t="shared" si="13"/>
        <v>512</v>
      </c>
      <c r="G118" s="1" t="s">
        <v>149</v>
      </c>
      <c r="H118" s="27">
        <v>0</v>
      </c>
      <c r="I118" s="27"/>
      <c r="J118" s="27">
        <v>6</v>
      </c>
      <c r="K118" s="27">
        <v>6</v>
      </c>
      <c r="L118" s="27">
        <v>0</v>
      </c>
      <c r="M118" s="27"/>
      <c r="N118" s="27">
        <v>0</v>
      </c>
      <c r="O118" s="27">
        <v>0</v>
      </c>
      <c r="P118" s="27">
        <v>0</v>
      </c>
      <c r="Q118" s="27"/>
      <c r="R118" s="27">
        <v>0</v>
      </c>
      <c r="S118" s="27">
        <v>0</v>
      </c>
      <c r="T118" s="27">
        <v>0</v>
      </c>
      <c r="U118" s="27"/>
      <c r="V118" s="27">
        <v>0</v>
      </c>
      <c r="W118" s="27">
        <v>0</v>
      </c>
      <c r="X118" s="27">
        <v>0</v>
      </c>
      <c r="Y118" s="27"/>
      <c r="Z118" s="27">
        <v>0</v>
      </c>
      <c r="AA118" s="27">
        <v>0</v>
      </c>
      <c r="AB118" s="27">
        <v>0</v>
      </c>
      <c r="AC118" s="27"/>
      <c r="AD118" s="27">
        <v>0</v>
      </c>
      <c r="AE118" s="27">
        <v>0</v>
      </c>
      <c r="AF118" s="27">
        <v>0</v>
      </c>
      <c r="AG118" s="106">
        <v>0</v>
      </c>
      <c r="AH118" s="27">
        <v>0</v>
      </c>
      <c r="AI118" s="27">
        <v>0</v>
      </c>
      <c r="AJ118" s="27">
        <v>0</v>
      </c>
      <c r="AK118" s="106">
        <v>0</v>
      </c>
      <c r="AL118" s="106">
        <v>0</v>
      </c>
      <c r="AM118" s="105">
        <v>0</v>
      </c>
      <c r="AN118" s="11">
        <v>0</v>
      </c>
      <c r="AO118" s="11">
        <v>0</v>
      </c>
      <c r="AP118" s="105">
        <v>0</v>
      </c>
      <c r="AQ118" s="11">
        <v>0</v>
      </c>
      <c r="AR118" s="11">
        <v>0</v>
      </c>
      <c r="AS118" s="11">
        <v>0</v>
      </c>
      <c r="AT118" s="123">
        <v>0</v>
      </c>
      <c r="AU118" s="11">
        <v>0</v>
      </c>
      <c r="AV118" s="11">
        <v>0</v>
      </c>
      <c r="AW118" s="11">
        <v>0</v>
      </c>
      <c r="AX118" s="11">
        <v>0</v>
      </c>
      <c r="AZ118" s="11">
        <v>0</v>
      </c>
      <c r="BA118">
        <v>129</v>
      </c>
      <c r="BB118" s="122"/>
    </row>
    <row r="119" spans="1:54" hidden="1" x14ac:dyDescent="0.25">
      <c r="A119">
        <v>4</v>
      </c>
      <c r="B119" t="str">
        <f t="shared" si="7"/>
        <v>CS-5122</v>
      </c>
      <c r="C119" s="2" t="s">
        <v>314</v>
      </c>
      <c r="D119" s="2" t="str">
        <f t="shared" si="11"/>
        <v>5</v>
      </c>
      <c r="E119" s="2" t="str">
        <f t="shared" si="12"/>
        <v>51</v>
      </c>
      <c r="F119" s="2" t="str">
        <f t="shared" si="13"/>
        <v>512</v>
      </c>
      <c r="G119" s="1" t="s">
        <v>150</v>
      </c>
      <c r="H119" s="27">
        <v>2776</v>
      </c>
      <c r="I119" s="27"/>
      <c r="J119" s="27">
        <v>5943</v>
      </c>
      <c r="K119" s="27">
        <v>5943</v>
      </c>
      <c r="L119" s="27">
        <v>2776</v>
      </c>
      <c r="M119" s="27"/>
      <c r="N119" s="27">
        <v>2529</v>
      </c>
      <c r="O119" s="27">
        <v>2529</v>
      </c>
      <c r="P119" s="27">
        <v>1621</v>
      </c>
      <c r="Q119" s="27"/>
      <c r="R119" s="27">
        <v>2855</v>
      </c>
      <c r="S119" s="27">
        <v>4067</v>
      </c>
      <c r="T119" s="27">
        <v>150</v>
      </c>
      <c r="U119" s="27"/>
      <c r="V119" s="27">
        <v>18049</v>
      </c>
      <c r="W119" s="27">
        <v>18049</v>
      </c>
      <c r="X119" s="27">
        <v>22686</v>
      </c>
      <c r="Y119" s="27"/>
      <c r="Z119" s="27">
        <v>22239</v>
      </c>
      <c r="AA119" s="27">
        <v>22239</v>
      </c>
      <c r="AB119" s="27">
        <v>24993</v>
      </c>
      <c r="AC119" s="27"/>
      <c r="AD119" s="27">
        <v>10497</v>
      </c>
      <c r="AE119" s="27">
        <v>10497</v>
      </c>
      <c r="AF119" s="27">
        <v>21118</v>
      </c>
      <c r="AG119" s="106">
        <v>9245</v>
      </c>
      <c r="AH119" s="27">
        <v>9245</v>
      </c>
      <c r="AI119" s="27">
        <v>9245</v>
      </c>
      <c r="AJ119" s="27">
        <v>87274</v>
      </c>
      <c r="AK119" s="106">
        <v>63880</v>
      </c>
      <c r="AL119" s="106">
        <v>64575</v>
      </c>
      <c r="AM119" s="105">
        <v>64575</v>
      </c>
      <c r="AN119" s="11">
        <v>45506</v>
      </c>
      <c r="AO119" s="11">
        <v>48433.4</v>
      </c>
      <c r="AP119" s="105">
        <v>52491</v>
      </c>
      <c r="AQ119" s="11">
        <v>52491</v>
      </c>
      <c r="AR119" s="11">
        <v>0</v>
      </c>
      <c r="AS119" s="11">
        <v>21244</v>
      </c>
      <c r="AT119" s="123">
        <v>21130</v>
      </c>
      <c r="AU119" s="11">
        <v>21130</v>
      </c>
      <c r="AV119" s="11">
        <v>0</v>
      </c>
      <c r="AW119" s="11">
        <v>8063</v>
      </c>
      <c r="AX119" s="11">
        <v>7830</v>
      </c>
      <c r="AZ119" s="11">
        <v>44923</v>
      </c>
      <c r="BA119">
        <v>9650</v>
      </c>
      <c r="BB119" s="122"/>
    </row>
    <row r="120" spans="1:54" hidden="1" x14ac:dyDescent="0.25">
      <c r="A120">
        <v>4</v>
      </c>
      <c r="B120" t="str">
        <f t="shared" si="7"/>
        <v>CS-5130</v>
      </c>
      <c r="C120" s="2" t="s">
        <v>314</v>
      </c>
      <c r="D120" s="2" t="str">
        <f t="shared" si="11"/>
        <v>5</v>
      </c>
      <c r="E120" s="2" t="str">
        <f t="shared" si="12"/>
        <v>51</v>
      </c>
      <c r="F120" s="2" t="str">
        <f t="shared" si="13"/>
        <v>513</v>
      </c>
      <c r="G120" s="1" t="s">
        <v>151</v>
      </c>
      <c r="H120" s="27">
        <v>0</v>
      </c>
      <c r="I120" s="27"/>
      <c r="J120" s="27">
        <v>114000</v>
      </c>
      <c r="K120" s="27">
        <v>114000</v>
      </c>
      <c r="L120" s="27">
        <v>0</v>
      </c>
      <c r="M120" s="27"/>
      <c r="N120" s="27">
        <v>518</v>
      </c>
      <c r="O120" s="27">
        <v>518</v>
      </c>
      <c r="P120" s="27">
        <v>2823</v>
      </c>
      <c r="Q120" s="27"/>
      <c r="R120" s="27">
        <v>2847</v>
      </c>
      <c r="S120" s="27">
        <v>2847</v>
      </c>
      <c r="T120" s="27">
        <v>10000</v>
      </c>
      <c r="U120" s="27"/>
      <c r="V120" s="27">
        <v>9830</v>
      </c>
      <c r="W120" s="27">
        <v>9830</v>
      </c>
      <c r="X120" s="27">
        <v>18749</v>
      </c>
      <c r="Y120" s="27"/>
      <c r="Z120" s="27">
        <v>17778</v>
      </c>
      <c r="AA120" s="27">
        <v>17778</v>
      </c>
      <c r="AB120" s="27">
        <v>14000</v>
      </c>
      <c r="AC120" s="27"/>
      <c r="AD120" s="27">
        <v>5435</v>
      </c>
      <c r="AE120" s="27">
        <v>5435</v>
      </c>
      <c r="AF120" s="27">
        <v>17500</v>
      </c>
      <c r="AG120" s="106">
        <v>7874</v>
      </c>
      <c r="AH120" s="27">
        <v>7874</v>
      </c>
      <c r="AI120" s="27">
        <v>7874</v>
      </c>
      <c r="AJ120" s="27">
        <v>9685</v>
      </c>
      <c r="AK120" s="106">
        <v>12213</v>
      </c>
      <c r="AL120" s="106">
        <v>12213</v>
      </c>
      <c r="AM120" s="105">
        <v>12213</v>
      </c>
      <c r="AN120" s="11">
        <v>5000</v>
      </c>
      <c r="AO120" s="11">
        <v>6073</v>
      </c>
      <c r="AP120" s="105">
        <v>6073</v>
      </c>
      <c r="AQ120" s="11">
        <v>6073</v>
      </c>
      <c r="AR120" s="11">
        <v>0</v>
      </c>
      <c r="AS120" s="11">
        <v>2099</v>
      </c>
      <c r="AT120" s="123">
        <v>2099</v>
      </c>
      <c r="AU120" s="11">
        <v>2099</v>
      </c>
      <c r="AV120" s="11">
        <v>0</v>
      </c>
      <c r="AW120" s="11">
        <v>2638</v>
      </c>
      <c r="AX120" s="11">
        <v>2638</v>
      </c>
      <c r="AZ120" s="11">
        <v>6600</v>
      </c>
      <c r="BA120">
        <v>4522</v>
      </c>
      <c r="BB120" s="122"/>
    </row>
    <row r="121" spans="1:54" hidden="1" x14ac:dyDescent="0.25">
      <c r="A121">
        <v>4</v>
      </c>
      <c r="B121" t="str">
        <f t="shared" si="7"/>
        <v>CS-5140</v>
      </c>
      <c r="C121" s="2" t="s">
        <v>314</v>
      </c>
      <c r="D121" s="2" t="str">
        <f t="shared" si="11"/>
        <v>5</v>
      </c>
      <c r="E121" s="2" t="str">
        <f t="shared" si="12"/>
        <v>51</v>
      </c>
      <c r="F121" s="2" t="str">
        <f t="shared" si="13"/>
        <v>514</v>
      </c>
      <c r="G121" s="1" t="s">
        <v>152</v>
      </c>
      <c r="H121" s="27">
        <v>19385</v>
      </c>
      <c r="I121" s="27"/>
      <c r="J121" s="27">
        <v>26125</v>
      </c>
      <c r="K121" s="27">
        <v>26125</v>
      </c>
      <c r="L121" s="27">
        <v>19385</v>
      </c>
      <c r="M121" s="27"/>
      <c r="N121" s="27">
        <v>27973</v>
      </c>
      <c r="O121" s="27">
        <v>27973</v>
      </c>
      <c r="P121" s="27">
        <v>11066</v>
      </c>
      <c r="Q121" s="27"/>
      <c r="R121" s="27">
        <v>6102</v>
      </c>
      <c r="S121" s="27">
        <v>6102</v>
      </c>
      <c r="T121" s="27">
        <v>0</v>
      </c>
      <c r="U121" s="27"/>
      <c r="V121" s="27">
        <v>0</v>
      </c>
      <c r="W121" s="27">
        <v>0</v>
      </c>
      <c r="X121" s="27">
        <v>0</v>
      </c>
      <c r="Y121" s="27"/>
      <c r="Z121" s="27">
        <v>0</v>
      </c>
      <c r="AA121" s="27">
        <v>0</v>
      </c>
      <c r="AB121" s="27">
        <v>0</v>
      </c>
      <c r="AC121" s="27"/>
      <c r="AD121" s="27">
        <v>0</v>
      </c>
      <c r="AE121" s="27">
        <v>0</v>
      </c>
      <c r="AF121" s="27">
        <v>0</v>
      </c>
      <c r="AG121" s="106">
        <v>0</v>
      </c>
      <c r="AH121" s="27">
        <v>0</v>
      </c>
      <c r="AI121" s="27">
        <v>0</v>
      </c>
      <c r="AJ121" s="27">
        <v>0</v>
      </c>
      <c r="AK121" s="106">
        <v>0</v>
      </c>
      <c r="AL121" s="106">
        <v>0</v>
      </c>
      <c r="AM121" s="105">
        <v>0</v>
      </c>
      <c r="AN121" s="11">
        <v>0</v>
      </c>
      <c r="AO121" s="11">
        <v>0</v>
      </c>
      <c r="AP121" s="105">
        <v>0</v>
      </c>
      <c r="AQ121" s="11">
        <v>0</v>
      </c>
      <c r="AR121" s="11">
        <v>0</v>
      </c>
      <c r="AS121" s="11">
        <v>0</v>
      </c>
      <c r="AT121" s="123">
        <v>0</v>
      </c>
      <c r="AU121" s="11">
        <v>0</v>
      </c>
      <c r="AV121" s="11">
        <v>0</v>
      </c>
      <c r="AW121" s="11">
        <v>0</v>
      </c>
      <c r="AX121" s="11">
        <v>0</v>
      </c>
      <c r="AZ121" s="11">
        <v>0</v>
      </c>
      <c r="BA121">
        <v>0</v>
      </c>
      <c r="BB121" s="122"/>
    </row>
    <row r="122" spans="1:54" hidden="1" x14ac:dyDescent="0.25">
      <c r="A122">
        <v>4</v>
      </c>
      <c r="B122" t="str">
        <f t="shared" si="7"/>
        <v>CS-5210</v>
      </c>
      <c r="C122" s="2" t="s">
        <v>314</v>
      </c>
      <c r="D122" s="2" t="str">
        <f t="shared" ref="D122:D153" si="14">LEFT($G122,1)</f>
        <v>5</v>
      </c>
      <c r="E122" s="2" t="str">
        <f t="shared" ref="E122:E153" si="15">LEFT($G122,2)</f>
        <v>52</v>
      </c>
      <c r="F122" s="2" t="str">
        <f t="shared" ref="F122:F153" si="16">LEFT($G122,3)</f>
        <v>521</v>
      </c>
      <c r="G122" s="1" t="s">
        <v>154</v>
      </c>
      <c r="H122" s="27">
        <v>493</v>
      </c>
      <c r="I122" s="27"/>
      <c r="J122" s="27">
        <v>188</v>
      </c>
      <c r="K122" s="27">
        <v>188</v>
      </c>
      <c r="L122" s="27">
        <v>493</v>
      </c>
      <c r="M122" s="27"/>
      <c r="N122" s="27">
        <v>51</v>
      </c>
      <c r="O122" s="27">
        <v>51</v>
      </c>
      <c r="P122" s="27">
        <v>331</v>
      </c>
      <c r="Q122" s="27"/>
      <c r="R122" s="27">
        <v>273</v>
      </c>
      <c r="S122" s="27">
        <v>273</v>
      </c>
      <c r="T122" s="27">
        <v>47</v>
      </c>
      <c r="U122" s="27"/>
      <c r="V122" s="27">
        <v>164</v>
      </c>
      <c r="W122" s="27">
        <v>164</v>
      </c>
      <c r="X122" s="27">
        <v>368</v>
      </c>
      <c r="Y122" s="27"/>
      <c r="Z122" s="27">
        <v>270</v>
      </c>
      <c r="AA122" s="27">
        <v>270</v>
      </c>
      <c r="AB122" s="27">
        <v>409</v>
      </c>
      <c r="AC122" s="27"/>
      <c r="AD122" s="27">
        <v>3164</v>
      </c>
      <c r="AE122" s="27">
        <v>3164</v>
      </c>
      <c r="AF122" s="27">
        <v>230</v>
      </c>
      <c r="AG122" s="106">
        <v>1215</v>
      </c>
      <c r="AH122" s="27">
        <v>1215</v>
      </c>
      <c r="AI122" s="27">
        <v>1215</v>
      </c>
      <c r="AJ122" s="27">
        <v>520</v>
      </c>
      <c r="AK122" s="106">
        <v>173</v>
      </c>
      <c r="AL122" s="106">
        <v>173</v>
      </c>
      <c r="AM122" s="105">
        <v>173</v>
      </c>
      <c r="AN122" s="11">
        <v>205</v>
      </c>
      <c r="AO122" s="11">
        <v>279</v>
      </c>
      <c r="AP122" s="105">
        <v>279</v>
      </c>
      <c r="AQ122" s="11">
        <v>279</v>
      </c>
      <c r="AR122" s="11">
        <v>0</v>
      </c>
      <c r="AS122" s="11">
        <v>87</v>
      </c>
      <c r="AT122" s="123">
        <v>87</v>
      </c>
      <c r="AU122" s="11">
        <v>87</v>
      </c>
      <c r="AV122" s="11">
        <v>0</v>
      </c>
      <c r="AW122" s="11">
        <v>145</v>
      </c>
      <c r="AX122" s="11">
        <v>145</v>
      </c>
      <c r="AZ122" s="11">
        <v>0</v>
      </c>
      <c r="BA122">
        <v>72</v>
      </c>
      <c r="BB122" s="122"/>
    </row>
    <row r="123" spans="1:54" hidden="1" x14ac:dyDescent="0.25">
      <c r="A123">
        <v>4</v>
      </c>
      <c r="B123" t="str">
        <f t="shared" si="7"/>
        <v>CS-5220</v>
      </c>
      <c r="C123" s="2" t="s">
        <v>314</v>
      </c>
      <c r="D123" s="2" t="str">
        <f t="shared" si="14"/>
        <v>5</v>
      </c>
      <c r="E123" s="2" t="str">
        <f t="shared" si="15"/>
        <v>52</v>
      </c>
      <c r="F123" s="2" t="str">
        <f t="shared" si="16"/>
        <v>522</v>
      </c>
      <c r="G123" s="1" t="s">
        <v>155</v>
      </c>
      <c r="H123" s="27">
        <v>0</v>
      </c>
      <c r="I123" s="27"/>
      <c r="J123" s="27">
        <v>0</v>
      </c>
      <c r="K123" s="27">
        <v>0</v>
      </c>
      <c r="L123" s="27">
        <v>0</v>
      </c>
      <c r="M123" s="27"/>
      <c r="N123" s="27">
        <v>313</v>
      </c>
      <c r="O123" s="27">
        <v>313</v>
      </c>
      <c r="P123" s="27">
        <v>994</v>
      </c>
      <c r="Q123" s="27"/>
      <c r="R123" s="27">
        <v>1005</v>
      </c>
      <c r="S123" s="27">
        <v>1005</v>
      </c>
      <c r="T123" s="27">
        <v>892</v>
      </c>
      <c r="U123" s="27"/>
      <c r="V123" s="27">
        <v>500</v>
      </c>
      <c r="W123" s="27">
        <v>500</v>
      </c>
      <c r="X123" s="27">
        <v>1467</v>
      </c>
      <c r="Y123" s="27"/>
      <c r="Z123" s="27">
        <v>738</v>
      </c>
      <c r="AA123" s="27">
        <v>738</v>
      </c>
      <c r="AB123" s="27">
        <v>960</v>
      </c>
      <c r="AC123" s="27"/>
      <c r="AD123" s="27">
        <v>1869</v>
      </c>
      <c r="AE123" s="27">
        <v>1869</v>
      </c>
      <c r="AF123" s="27">
        <v>3631</v>
      </c>
      <c r="AG123" s="106">
        <v>934</v>
      </c>
      <c r="AH123" s="27">
        <v>934</v>
      </c>
      <c r="AI123" s="27">
        <v>934</v>
      </c>
      <c r="AJ123" s="27">
        <v>2437</v>
      </c>
      <c r="AK123" s="106">
        <v>408</v>
      </c>
      <c r="AL123" s="106">
        <v>408</v>
      </c>
      <c r="AM123" s="105">
        <v>408</v>
      </c>
      <c r="AN123" s="11">
        <v>250</v>
      </c>
      <c r="AO123" s="11">
        <v>310</v>
      </c>
      <c r="AP123" s="105">
        <v>310</v>
      </c>
      <c r="AQ123" s="11">
        <v>310</v>
      </c>
      <c r="AR123" s="11">
        <v>0</v>
      </c>
      <c r="AS123" s="11">
        <v>30</v>
      </c>
      <c r="AT123" s="123">
        <v>30</v>
      </c>
      <c r="AU123" s="11">
        <v>30</v>
      </c>
      <c r="AV123" s="11">
        <v>0</v>
      </c>
      <c r="AW123" s="11">
        <v>32</v>
      </c>
      <c r="AX123" s="11">
        <v>32</v>
      </c>
      <c r="AZ123" s="11">
        <v>3235</v>
      </c>
      <c r="BA123">
        <v>96</v>
      </c>
      <c r="BB123" s="122"/>
    </row>
    <row r="124" spans="1:54" hidden="1" x14ac:dyDescent="0.25">
      <c r="A124">
        <v>4</v>
      </c>
      <c r="B124" t="str">
        <f t="shared" si="7"/>
        <v>CS-5310</v>
      </c>
      <c r="C124" s="2" t="s">
        <v>314</v>
      </c>
      <c r="D124" s="2" t="str">
        <f t="shared" si="14"/>
        <v>5</v>
      </c>
      <c r="E124" s="2" t="str">
        <f t="shared" si="15"/>
        <v>53</v>
      </c>
      <c r="F124" s="2" t="str">
        <f t="shared" si="16"/>
        <v>531</v>
      </c>
      <c r="G124" s="1" t="s">
        <v>158</v>
      </c>
      <c r="H124" s="27">
        <v>0</v>
      </c>
      <c r="I124" s="27"/>
      <c r="J124" s="27">
        <v>0</v>
      </c>
      <c r="K124" s="27">
        <v>0</v>
      </c>
      <c r="L124" s="27">
        <v>0</v>
      </c>
      <c r="M124" s="27"/>
      <c r="N124" s="27">
        <v>0</v>
      </c>
      <c r="O124" s="27">
        <v>0</v>
      </c>
      <c r="P124" s="27">
        <v>0</v>
      </c>
      <c r="Q124" s="27"/>
      <c r="R124" s="27">
        <v>0</v>
      </c>
      <c r="S124" s="27">
        <v>0</v>
      </c>
      <c r="T124" s="27">
        <v>0</v>
      </c>
      <c r="U124" s="27"/>
      <c r="V124" s="27">
        <v>0</v>
      </c>
      <c r="W124" s="27">
        <v>0</v>
      </c>
      <c r="X124" s="27">
        <v>0</v>
      </c>
      <c r="Y124" s="27"/>
      <c r="Z124" s="27">
        <v>0</v>
      </c>
      <c r="AA124" s="27">
        <v>0</v>
      </c>
      <c r="AB124" s="27">
        <v>0</v>
      </c>
      <c r="AC124" s="27"/>
      <c r="AD124" s="27">
        <v>0</v>
      </c>
      <c r="AE124" s="27">
        <v>0</v>
      </c>
      <c r="AF124" s="27">
        <v>0</v>
      </c>
      <c r="AG124" s="106">
        <v>0</v>
      </c>
      <c r="AH124" s="27">
        <v>0</v>
      </c>
      <c r="AI124" s="27">
        <v>0</v>
      </c>
      <c r="AJ124" s="27">
        <v>0</v>
      </c>
      <c r="AK124" s="106">
        <v>0</v>
      </c>
      <c r="AL124" s="106">
        <v>0</v>
      </c>
      <c r="AM124" s="105">
        <v>0</v>
      </c>
      <c r="AN124" s="11">
        <v>0</v>
      </c>
      <c r="AO124" s="11">
        <v>0</v>
      </c>
      <c r="AP124" s="105">
        <v>0</v>
      </c>
      <c r="AQ124" s="11">
        <v>0</v>
      </c>
      <c r="AR124" s="11">
        <v>0</v>
      </c>
      <c r="AS124" s="11">
        <v>0</v>
      </c>
      <c r="AT124" s="123">
        <v>0</v>
      </c>
      <c r="AU124" s="11">
        <v>0</v>
      </c>
      <c r="AV124" s="11">
        <v>0</v>
      </c>
      <c r="AW124" s="11">
        <v>0</v>
      </c>
      <c r="AX124" s="11">
        <v>0</v>
      </c>
      <c r="AZ124" s="11">
        <v>0</v>
      </c>
      <c r="BA124">
        <v>0</v>
      </c>
      <c r="BB124" s="122"/>
    </row>
    <row r="125" spans="1:54" hidden="1" x14ac:dyDescent="0.25">
      <c r="A125">
        <v>4</v>
      </c>
      <c r="B125" t="str">
        <f t="shared" si="7"/>
        <v>CS-5320</v>
      </c>
      <c r="C125" s="2" t="s">
        <v>314</v>
      </c>
      <c r="D125" s="2" t="str">
        <f t="shared" si="14"/>
        <v>5</v>
      </c>
      <c r="E125" s="2" t="str">
        <f t="shared" si="15"/>
        <v>53</v>
      </c>
      <c r="F125" s="2" t="str">
        <f t="shared" si="16"/>
        <v>532</v>
      </c>
      <c r="G125" s="1" t="s">
        <v>159</v>
      </c>
      <c r="H125" s="27">
        <v>18001</v>
      </c>
      <c r="I125" s="27"/>
      <c r="J125" s="27">
        <v>23981</v>
      </c>
      <c r="K125" s="27">
        <v>23974</v>
      </c>
      <c r="L125" s="27">
        <v>18001</v>
      </c>
      <c r="M125" s="27"/>
      <c r="N125" s="27">
        <v>29576</v>
      </c>
      <c r="O125" s="27">
        <v>29577</v>
      </c>
      <c r="P125" s="27">
        <v>40055</v>
      </c>
      <c r="Q125" s="27"/>
      <c r="R125" s="27">
        <v>49255</v>
      </c>
      <c r="S125" s="27">
        <v>49255</v>
      </c>
      <c r="T125" s="27">
        <v>35846</v>
      </c>
      <c r="U125" s="27"/>
      <c r="V125" s="27">
        <v>39285</v>
      </c>
      <c r="W125" s="27">
        <v>39285</v>
      </c>
      <c r="X125" s="27">
        <v>40840</v>
      </c>
      <c r="Y125" s="27"/>
      <c r="Z125" s="27">
        <v>26384</v>
      </c>
      <c r="AA125" s="27">
        <v>26384</v>
      </c>
      <c r="AB125" s="27">
        <v>30092</v>
      </c>
      <c r="AC125" s="27"/>
      <c r="AD125" s="27">
        <v>27183</v>
      </c>
      <c r="AE125" s="27">
        <v>27183</v>
      </c>
      <c r="AF125" s="27">
        <v>43584</v>
      </c>
      <c r="AG125" s="106">
        <v>92760</v>
      </c>
      <c r="AH125" s="27">
        <v>92760</v>
      </c>
      <c r="AI125" s="27">
        <v>92760</v>
      </c>
      <c r="AJ125" s="27">
        <v>38140</v>
      </c>
      <c r="AK125" s="106">
        <v>34178</v>
      </c>
      <c r="AL125" s="106">
        <v>34178</v>
      </c>
      <c r="AM125" s="105">
        <v>34178</v>
      </c>
      <c r="AN125" s="11">
        <v>52317</v>
      </c>
      <c r="AO125" s="11">
        <v>27365</v>
      </c>
      <c r="AP125" s="105">
        <v>27365</v>
      </c>
      <c r="AQ125" s="11">
        <v>27365</v>
      </c>
      <c r="AR125" s="11">
        <v>0</v>
      </c>
      <c r="AS125" s="11">
        <v>29839</v>
      </c>
      <c r="AT125" s="123">
        <v>29839</v>
      </c>
      <c r="AU125" s="11">
        <v>29839</v>
      </c>
      <c r="AV125" s="11">
        <v>0</v>
      </c>
      <c r="AW125" s="11">
        <v>-10221</v>
      </c>
      <c r="AX125" s="11">
        <v>-10221</v>
      </c>
      <c r="AZ125" s="11">
        <v>38229</v>
      </c>
      <c r="BA125">
        <v>32174</v>
      </c>
      <c r="BB125" s="122"/>
    </row>
    <row r="126" spans="1:54" hidden="1" x14ac:dyDescent="0.25">
      <c r="A126">
        <v>4</v>
      </c>
      <c r="B126" t="str">
        <f t="shared" si="7"/>
        <v>CS-5411</v>
      </c>
      <c r="C126" s="2" t="s">
        <v>314</v>
      </c>
      <c r="D126" s="2" t="str">
        <f t="shared" si="14"/>
        <v>5</v>
      </c>
      <c r="E126" s="2" t="str">
        <f t="shared" si="15"/>
        <v>54</v>
      </c>
      <c r="F126" s="2" t="str">
        <f t="shared" si="16"/>
        <v>541</v>
      </c>
      <c r="G126" s="1" t="s">
        <v>162</v>
      </c>
      <c r="H126" s="27">
        <v>0</v>
      </c>
      <c r="I126" s="27"/>
      <c r="J126" s="27">
        <v>0</v>
      </c>
      <c r="K126" s="27">
        <v>0</v>
      </c>
      <c r="L126" s="27">
        <v>0</v>
      </c>
      <c r="M126" s="27"/>
      <c r="N126" s="27">
        <v>0</v>
      </c>
      <c r="O126" s="27">
        <v>0</v>
      </c>
      <c r="P126" s="27">
        <v>1084</v>
      </c>
      <c r="Q126" s="27"/>
      <c r="R126" s="27">
        <v>800</v>
      </c>
      <c r="S126" s="27">
        <v>800</v>
      </c>
      <c r="T126" s="27">
        <v>1070</v>
      </c>
      <c r="U126" s="27"/>
      <c r="V126" s="27">
        <v>693</v>
      </c>
      <c r="W126" s="27">
        <v>693</v>
      </c>
      <c r="X126" s="27">
        <v>1000</v>
      </c>
      <c r="Y126" s="27"/>
      <c r="Z126" s="27">
        <v>600</v>
      </c>
      <c r="AA126" s="27">
        <v>600</v>
      </c>
      <c r="AB126" s="27">
        <v>960</v>
      </c>
      <c r="AC126" s="27"/>
      <c r="AD126" s="27">
        <v>960</v>
      </c>
      <c r="AE126" s="27">
        <v>960</v>
      </c>
      <c r="AF126" s="27">
        <v>960</v>
      </c>
      <c r="AG126" s="106">
        <v>960</v>
      </c>
      <c r="AH126" s="27">
        <v>960</v>
      </c>
      <c r="AI126" s="27">
        <v>960</v>
      </c>
      <c r="AJ126" s="27">
        <v>900</v>
      </c>
      <c r="AK126" s="106">
        <v>500</v>
      </c>
      <c r="AL126" s="106">
        <v>500</v>
      </c>
      <c r="AM126" s="105">
        <v>500</v>
      </c>
      <c r="AN126" s="11">
        <v>900</v>
      </c>
      <c r="AO126" s="11">
        <v>950</v>
      </c>
      <c r="AP126" s="105">
        <v>950</v>
      </c>
      <c r="AQ126" s="11">
        <v>950</v>
      </c>
      <c r="AR126" s="11">
        <v>0</v>
      </c>
      <c r="AS126" s="11">
        <v>650</v>
      </c>
      <c r="AT126" s="123">
        <v>650</v>
      </c>
      <c r="AU126" s="11">
        <v>650</v>
      </c>
      <c r="AV126" s="11">
        <v>0</v>
      </c>
      <c r="AW126" s="11">
        <v>715</v>
      </c>
      <c r="AX126" s="11">
        <v>715</v>
      </c>
      <c r="AZ126" s="11">
        <v>900</v>
      </c>
      <c r="BA126">
        <v>900</v>
      </c>
      <c r="BB126" s="122"/>
    </row>
    <row r="127" spans="1:54" hidden="1" x14ac:dyDescent="0.25">
      <c r="A127">
        <v>4</v>
      </c>
      <c r="B127" t="str">
        <f t="shared" si="7"/>
        <v>CS-5412</v>
      </c>
      <c r="C127" s="2" t="s">
        <v>314</v>
      </c>
      <c r="D127" s="2" t="str">
        <f t="shared" si="14"/>
        <v>5</v>
      </c>
      <c r="E127" s="2" t="str">
        <f t="shared" si="15"/>
        <v>54</v>
      </c>
      <c r="F127" s="2" t="str">
        <f t="shared" si="16"/>
        <v>541</v>
      </c>
      <c r="G127" s="1" t="s">
        <v>163</v>
      </c>
      <c r="H127" s="27">
        <v>9408</v>
      </c>
      <c r="I127" s="27"/>
      <c r="J127" s="27">
        <v>9408</v>
      </c>
      <c r="K127" s="27">
        <v>9408</v>
      </c>
      <c r="L127" s="27">
        <v>9408</v>
      </c>
      <c r="M127" s="27"/>
      <c r="N127" s="27">
        <v>7847</v>
      </c>
      <c r="O127" s="27">
        <v>7847</v>
      </c>
      <c r="P127" s="27">
        <v>10976</v>
      </c>
      <c r="Q127" s="27"/>
      <c r="R127" s="27">
        <v>10982</v>
      </c>
      <c r="S127" s="27">
        <v>10982</v>
      </c>
      <c r="T127" s="27">
        <v>10976</v>
      </c>
      <c r="U127" s="27"/>
      <c r="V127" s="27">
        <v>9805</v>
      </c>
      <c r="W127" s="27">
        <v>9805</v>
      </c>
      <c r="X127" s="27">
        <v>5708</v>
      </c>
      <c r="Y127" s="27"/>
      <c r="Z127" s="27">
        <v>4147</v>
      </c>
      <c r="AA127" s="27">
        <v>4147</v>
      </c>
      <c r="AB127" s="27">
        <v>7060</v>
      </c>
      <c r="AC127" s="27"/>
      <c r="AD127" s="27">
        <v>7060</v>
      </c>
      <c r="AE127" s="27">
        <v>7060</v>
      </c>
      <c r="AF127" s="27">
        <v>5295</v>
      </c>
      <c r="AG127" s="106">
        <v>3530</v>
      </c>
      <c r="AH127" s="27">
        <v>3530</v>
      </c>
      <c r="AI127" s="27">
        <v>3530</v>
      </c>
      <c r="AJ127" s="27">
        <v>7060</v>
      </c>
      <c r="AK127" s="106">
        <v>7066</v>
      </c>
      <c r="AL127" s="106">
        <v>7066</v>
      </c>
      <c r="AM127" s="105">
        <v>7066</v>
      </c>
      <c r="AN127" s="11">
        <v>8825</v>
      </c>
      <c r="AO127" s="11">
        <v>8825</v>
      </c>
      <c r="AP127" s="105">
        <v>8825</v>
      </c>
      <c r="AQ127" s="11">
        <v>8825</v>
      </c>
      <c r="AR127" s="11">
        <v>0</v>
      </c>
      <c r="AS127" s="11">
        <v>10590</v>
      </c>
      <c r="AT127" s="123">
        <v>10590</v>
      </c>
      <c r="AU127" s="11">
        <v>10590</v>
      </c>
      <c r="AV127" s="11">
        <v>0</v>
      </c>
      <c r="AW127" s="11">
        <v>10590</v>
      </c>
      <c r="AX127" s="11">
        <v>10590</v>
      </c>
      <c r="AZ127" s="11">
        <v>9945</v>
      </c>
      <c r="BA127">
        <v>9997</v>
      </c>
      <c r="BB127" s="122"/>
    </row>
    <row r="128" spans="1:54" hidden="1" x14ac:dyDescent="0.25">
      <c r="A128">
        <v>4</v>
      </c>
      <c r="B128" t="str">
        <f t="shared" si="7"/>
        <v>CS-5421</v>
      </c>
      <c r="C128" s="2" t="s">
        <v>314</v>
      </c>
      <c r="D128" s="2" t="str">
        <f t="shared" si="14"/>
        <v>5</v>
      </c>
      <c r="E128" s="2" t="str">
        <f t="shared" si="15"/>
        <v>54</v>
      </c>
      <c r="F128" s="2" t="str">
        <f t="shared" si="16"/>
        <v>542</v>
      </c>
      <c r="G128" s="1" t="s">
        <v>164</v>
      </c>
      <c r="H128" s="27">
        <v>0</v>
      </c>
      <c r="I128" s="27"/>
      <c r="J128" s="27">
        <v>0</v>
      </c>
      <c r="K128" s="27">
        <v>0</v>
      </c>
      <c r="L128" s="27">
        <v>0</v>
      </c>
      <c r="M128" s="27"/>
      <c r="N128" s="27">
        <v>0</v>
      </c>
      <c r="O128" s="27">
        <v>0</v>
      </c>
      <c r="P128" s="27">
        <v>0</v>
      </c>
      <c r="Q128" s="27"/>
      <c r="R128" s="27">
        <v>0</v>
      </c>
      <c r="S128" s="27">
        <v>0</v>
      </c>
      <c r="T128" s="27">
        <v>0</v>
      </c>
      <c r="U128" s="27"/>
      <c r="V128" s="27">
        <v>0</v>
      </c>
      <c r="W128" s="27">
        <v>0</v>
      </c>
      <c r="X128" s="27">
        <v>0</v>
      </c>
      <c r="Y128" s="27"/>
      <c r="Z128" s="27">
        <v>0</v>
      </c>
      <c r="AA128" s="27">
        <v>0</v>
      </c>
      <c r="AB128" s="27">
        <v>0</v>
      </c>
      <c r="AC128" s="27"/>
      <c r="AD128" s="27">
        <v>32</v>
      </c>
      <c r="AE128" s="27">
        <v>32</v>
      </c>
      <c r="AF128" s="27">
        <v>0</v>
      </c>
      <c r="AG128" s="106">
        <v>0</v>
      </c>
      <c r="AH128" s="27">
        <v>0</v>
      </c>
      <c r="AI128" s="27">
        <v>0</v>
      </c>
      <c r="AJ128" s="27">
        <v>0</v>
      </c>
      <c r="AK128" s="106">
        <v>0</v>
      </c>
      <c r="AL128" s="106">
        <v>0</v>
      </c>
      <c r="AM128" s="105">
        <v>0</v>
      </c>
      <c r="AN128" s="11">
        <v>0</v>
      </c>
      <c r="AO128" s="11">
        <v>0</v>
      </c>
      <c r="AP128" s="105">
        <v>0</v>
      </c>
      <c r="AQ128" s="11">
        <v>0</v>
      </c>
      <c r="AR128" s="11">
        <v>0</v>
      </c>
      <c r="AS128" s="11">
        <v>0</v>
      </c>
      <c r="AT128" s="123">
        <v>0</v>
      </c>
      <c r="AU128" s="11">
        <v>0</v>
      </c>
      <c r="AV128" s="11">
        <v>0</v>
      </c>
      <c r="AW128" s="11">
        <v>0</v>
      </c>
      <c r="AX128" s="11">
        <v>0</v>
      </c>
      <c r="AZ128" s="11">
        <v>0</v>
      </c>
      <c r="BA128">
        <v>0</v>
      </c>
      <c r="BB128" s="122"/>
    </row>
    <row r="129" spans="1:54" hidden="1" x14ac:dyDescent="0.25">
      <c r="A129">
        <v>4</v>
      </c>
      <c r="B129" t="str">
        <f t="shared" si="7"/>
        <v>CS-5422</v>
      </c>
      <c r="C129" s="2" t="s">
        <v>314</v>
      </c>
      <c r="D129" s="2" t="str">
        <f t="shared" si="14"/>
        <v>5</v>
      </c>
      <c r="E129" s="2" t="str">
        <f t="shared" si="15"/>
        <v>54</v>
      </c>
      <c r="F129" s="2" t="str">
        <f t="shared" si="16"/>
        <v>542</v>
      </c>
      <c r="G129" s="1" t="s">
        <v>165</v>
      </c>
      <c r="H129" s="27">
        <v>0</v>
      </c>
      <c r="I129" s="27"/>
      <c r="J129" s="27">
        <v>0</v>
      </c>
      <c r="K129" s="27">
        <v>0</v>
      </c>
      <c r="L129" s="27">
        <v>0</v>
      </c>
      <c r="M129" s="27"/>
      <c r="N129" s="27">
        <v>0</v>
      </c>
      <c r="O129" s="27">
        <v>0</v>
      </c>
      <c r="P129" s="27">
        <v>0</v>
      </c>
      <c r="Q129" s="27"/>
      <c r="R129" s="27">
        <v>25943</v>
      </c>
      <c r="S129" s="27">
        <v>25943</v>
      </c>
      <c r="T129" s="27">
        <v>0</v>
      </c>
      <c r="U129" s="27"/>
      <c r="V129" s="27">
        <v>9834</v>
      </c>
      <c r="W129" s="27">
        <v>9834</v>
      </c>
      <c r="X129" s="27">
        <v>0</v>
      </c>
      <c r="Y129" s="27"/>
      <c r="Z129" s="27">
        <v>0</v>
      </c>
      <c r="AA129" s="27">
        <v>0</v>
      </c>
      <c r="AB129" s="27">
        <v>0</v>
      </c>
      <c r="AC129" s="27"/>
      <c r="AD129" s="27">
        <v>0</v>
      </c>
      <c r="AE129" s="27">
        <v>0</v>
      </c>
      <c r="AF129" s="27">
        <v>0</v>
      </c>
      <c r="AG129" s="106">
        <v>0</v>
      </c>
      <c r="AH129" s="27">
        <v>0</v>
      </c>
      <c r="AI129" s="27">
        <v>0</v>
      </c>
      <c r="AJ129" s="27">
        <v>0</v>
      </c>
      <c r="AK129" s="106">
        <v>0</v>
      </c>
      <c r="AL129" s="106">
        <v>0</v>
      </c>
      <c r="AM129" s="105">
        <v>0</v>
      </c>
      <c r="AN129" s="11">
        <v>0</v>
      </c>
      <c r="AO129" s="11">
        <v>0</v>
      </c>
      <c r="AP129" s="105">
        <v>0</v>
      </c>
      <c r="AQ129" s="11">
        <v>0</v>
      </c>
      <c r="AR129" s="11">
        <v>0</v>
      </c>
      <c r="AS129" s="11">
        <v>0</v>
      </c>
      <c r="AT129" s="123">
        <v>0</v>
      </c>
      <c r="AU129" s="11">
        <v>0</v>
      </c>
      <c r="AV129" s="11">
        <v>0</v>
      </c>
      <c r="AW129" s="11">
        <v>0</v>
      </c>
      <c r="AX129" s="11">
        <v>0</v>
      </c>
      <c r="AZ129" s="11">
        <v>0</v>
      </c>
      <c r="BA129">
        <v>0</v>
      </c>
      <c r="BB129" s="122"/>
    </row>
    <row r="130" spans="1:54" hidden="1" x14ac:dyDescent="0.25">
      <c r="A130">
        <v>4</v>
      </c>
      <c r="B130" t="str">
        <f t="shared" si="7"/>
        <v>CS-5431</v>
      </c>
      <c r="C130" s="2" t="s">
        <v>314</v>
      </c>
      <c r="D130" s="2" t="str">
        <f t="shared" si="14"/>
        <v>5</v>
      </c>
      <c r="E130" s="2" t="str">
        <f t="shared" si="15"/>
        <v>54</v>
      </c>
      <c r="F130" s="2" t="str">
        <f t="shared" si="16"/>
        <v>543</v>
      </c>
      <c r="G130" s="1" t="s">
        <v>167</v>
      </c>
      <c r="H130" s="27">
        <v>0</v>
      </c>
      <c r="I130" s="27"/>
      <c r="J130" s="27">
        <v>0</v>
      </c>
      <c r="K130" s="27">
        <v>0</v>
      </c>
      <c r="L130" s="27">
        <v>0</v>
      </c>
      <c r="M130" s="27"/>
      <c r="N130" s="27">
        <v>0</v>
      </c>
      <c r="O130" s="27">
        <v>0</v>
      </c>
      <c r="P130" s="27">
        <v>0</v>
      </c>
      <c r="Q130" s="27"/>
      <c r="R130" s="27">
        <v>0</v>
      </c>
      <c r="S130" s="27">
        <v>0</v>
      </c>
      <c r="T130" s="27">
        <v>0</v>
      </c>
      <c r="U130" s="27"/>
      <c r="V130" s="27">
        <v>0</v>
      </c>
      <c r="W130" s="27">
        <v>0</v>
      </c>
      <c r="X130" s="27">
        <v>0</v>
      </c>
      <c r="Y130" s="27"/>
      <c r="Z130" s="27">
        <v>0</v>
      </c>
      <c r="AA130" s="27">
        <v>0</v>
      </c>
      <c r="AB130" s="27">
        <v>0</v>
      </c>
      <c r="AC130" s="27"/>
      <c r="AD130" s="27">
        <v>0</v>
      </c>
      <c r="AE130" s="27">
        <v>0</v>
      </c>
      <c r="AF130" s="27">
        <v>0</v>
      </c>
      <c r="AG130" s="106">
        <v>0</v>
      </c>
      <c r="AH130" s="27">
        <v>0</v>
      </c>
      <c r="AI130" s="27">
        <v>0</v>
      </c>
      <c r="AJ130" s="27">
        <v>0</v>
      </c>
      <c r="AK130" s="106">
        <v>0</v>
      </c>
      <c r="AL130" s="106">
        <v>0</v>
      </c>
      <c r="AM130" s="105">
        <v>0</v>
      </c>
      <c r="AN130" s="11">
        <v>0</v>
      </c>
      <c r="AO130" s="11">
        <v>0</v>
      </c>
      <c r="AP130" s="105">
        <v>0</v>
      </c>
      <c r="AQ130" s="11">
        <v>0</v>
      </c>
      <c r="AR130" s="11">
        <v>0</v>
      </c>
      <c r="AS130" s="11">
        <v>0</v>
      </c>
      <c r="AT130" s="123">
        <v>0</v>
      </c>
      <c r="AU130" s="11">
        <v>0</v>
      </c>
      <c r="AV130" s="11">
        <v>0</v>
      </c>
      <c r="AW130" s="11">
        <v>0</v>
      </c>
      <c r="AX130" s="11">
        <v>0</v>
      </c>
      <c r="AZ130" s="11">
        <v>0</v>
      </c>
      <c r="BA130">
        <v>0</v>
      </c>
      <c r="BB130" s="122"/>
    </row>
    <row r="131" spans="1:54" hidden="1" x14ac:dyDescent="0.25">
      <c r="A131">
        <v>4</v>
      </c>
      <c r="B131" t="str">
        <f t="shared" ref="B131:B194" si="17">C131&amp;"-"&amp;G131</f>
        <v>CS-5432</v>
      </c>
      <c r="C131" s="2" t="s">
        <v>314</v>
      </c>
      <c r="D131" s="2" t="str">
        <f t="shared" si="14"/>
        <v>5</v>
      </c>
      <c r="E131" s="2" t="str">
        <f t="shared" si="15"/>
        <v>54</v>
      </c>
      <c r="F131" s="2" t="str">
        <f t="shared" si="16"/>
        <v>543</v>
      </c>
      <c r="G131" s="1" t="s">
        <v>168</v>
      </c>
      <c r="H131" s="27">
        <v>0</v>
      </c>
      <c r="I131" s="27"/>
      <c r="J131" s="27">
        <v>0</v>
      </c>
      <c r="K131" s="27">
        <v>0</v>
      </c>
      <c r="L131" s="27">
        <v>0</v>
      </c>
      <c r="M131" s="27"/>
      <c r="N131" s="27">
        <v>0</v>
      </c>
      <c r="O131" s="27">
        <v>0</v>
      </c>
      <c r="P131" s="27">
        <v>0</v>
      </c>
      <c r="Q131" s="27"/>
      <c r="R131" s="27">
        <v>0</v>
      </c>
      <c r="S131" s="27">
        <v>0</v>
      </c>
      <c r="T131" s="27">
        <v>0</v>
      </c>
      <c r="U131" s="27"/>
      <c r="V131" s="27">
        <v>0</v>
      </c>
      <c r="W131" s="27">
        <v>0</v>
      </c>
      <c r="X131" s="27">
        <v>0</v>
      </c>
      <c r="Y131" s="27"/>
      <c r="Z131" s="27">
        <v>0</v>
      </c>
      <c r="AA131" s="27">
        <v>0</v>
      </c>
      <c r="AB131" s="27">
        <v>0</v>
      </c>
      <c r="AC131" s="27"/>
      <c r="AD131" s="27">
        <v>0</v>
      </c>
      <c r="AE131" s="27">
        <v>0</v>
      </c>
      <c r="AF131" s="27">
        <v>0</v>
      </c>
      <c r="AG131" s="106">
        <v>0</v>
      </c>
      <c r="AH131" s="27">
        <v>0</v>
      </c>
      <c r="AI131" s="27">
        <v>0</v>
      </c>
      <c r="AJ131" s="27">
        <v>0</v>
      </c>
      <c r="AK131" s="106">
        <v>0</v>
      </c>
      <c r="AL131" s="106">
        <v>0</v>
      </c>
      <c r="AM131" s="105">
        <v>0</v>
      </c>
      <c r="AN131" s="11">
        <v>0</v>
      </c>
      <c r="AO131" s="11">
        <v>0</v>
      </c>
      <c r="AP131" s="105">
        <v>0</v>
      </c>
      <c r="AQ131" s="11">
        <v>0</v>
      </c>
      <c r="AR131" s="11">
        <v>0</v>
      </c>
      <c r="AS131" s="11">
        <v>0</v>
      </c>
      <c r="AT131" s="123">
        <v>3000</v>
      </c>
      <c r="AU131" s="11">
        <v>3000</v>
      </c>
      <c r="AV131" s="11">
        <v>0</v>
      </c>
      <c r="AW131" s="11">
        <v>0</v>
      </c>
      <c r="AX131" s="11">
        <v>0</v>
      </c>
      <c r="AZ131" s="11">
        <v>0</v>
      </c>
      <c r="BA131">
        <v>0</v>
      </c>
      <c r="BB131" s="122"/>
    </row>
    <row r="132" spans="1:54" hidden="1" x14ac:dyDescent="0.25">
      <c r="A132">
        <v>4</v>
      </c>
      <c r="B132" t="str">
        <f t="shared" si="17"/>
        <v>CS-5441</v>
      </c>
      <c r="C132" s="2" t="s">
        <v>314</v>
      </c>
      <c r="D132" s="2" t="str">
        <f t="shared" si="14"/>
        <v>5</v>
      </c>
      <c r="E132" s="2" t="str">
        <f t="shared" si="15"/>
        <v>54</v>
      </c>
      <c r="F132" s="2" t="str">
        <f t="shared" si="16"/>
        <v>544</v>
      </c>
      <c r="G132" s="1" t="s">
        <v>169</v>
      </c>
      <c r="H132" s="27">
        <v>11320</v>
      </c>
      <c r="I132" s="27"/>
      <c r="J132" s="27">
        <v>15989</v>
      </c>
      <c r="K132" s="27">
        <v>15989</v>
      </c>
      <c r="L132" s="27">
        <v>11320</v>
      </c>
      <c r="M132" s="27"/>
      <c r="N132" s="27">
        <v>27187</v>
      </c>
      <c r="O132" s="27">
        <v>27187</v>
      </c>
      <c r="P132" s="27">
        <v>29189</v>
      </c>
      <c r="Q132" s="27"/>
      <c r="R132" s="27">
        <v>40342</v>
      </c>
      <c r="S132" s="27">
        <v>40342</v>
      </c>
      <c r="T132" s="27">
        <v>44533</v>
      </c>
      <c r="U132" s="27"/>
      <c r="V132" s="27">
        <v>37450</v>
      </c>
      <c r="W132" s="27">
        <v>37450</v>
      </c>
      <c r="X132" s="27">
        <v>30504</v>
      </c>
      <c r="Y132" s="27"/>
      <c r="Z132" s="27">
        <v>22645</v>
      </c>
      <c r="AA132" s="27">
        <v>22645</v>
      </c>
      <c r="AB132" s="27">
        <v>21928</v>
      </c>
      <c r="AC132" s="27"/>
      <c r="AD132" s="27">
        <v>23646</v>
      </c>
      <c r="AE132" s="27">
        <v>23646</v>
      </c>
      <c r="AF132" s="27">
        <v>22519</v>
      </c>
      <c r="AG132" s="106">
        <v>23195</v>
      </c>
      <c r="AH132" s="27">
        <v>23195</v>
      </c>
      <c r="AI132" s="27">
        <v>23195</v>
      </c>
      <c r="AJ132" s="27">
        <v>18554</v>
      </c>
      <c r="AK132" s="106">
        <v>25594</v>
      </c>
      <c r="AL132" s="106">
        <v>25594</v>
      </c>
      <c r="AM132" s="105">
        <v>25594</v>
      </c>
      <c r="AN132" s="11">
        <v>31640</v>
      </c>
      <c r="AO132" s="11">
        <v>29454</v>
      </c>
      <c r="AP132" s="105">
        <v>29454</v>
      </c>
      <c r="AQ132" s="11">
        <v>29454</v>
      </c>
      <c r="AR132" s="11">
        <v>0</v>
      </c>
      <c r="AS132" s="11">
        <v>31975</v>
      </c>
      <c r="AT132" s="123">
        <v>31975</v>
      </c>
      <c r="AU132" s="11">
        <v>31975</v>
      </c>
      <c r="AV132" s="11">
        <v>0</v>
      </c>
      <c r="AW132" s="11">
        <v>34026</v>
      </c>
      <c r="AX132" s="11">
        <v>34026</v>
      </c>
      <c r="AZ132" s="11">
        <v>30376</v>
      </c>
      <c r="BA132">
        <v>31371</v>
      </c>
      <c r="BB132" s="122"/>
    </row>
    <row r="133" spans="1:54" hidden="1" x14ac:dyDescent="0.25">
      <c r="A133">
        <v>4</v>
      </c>
      <c r="B133" t="str">
        <f t="shared" si="17"/>
        <v>CS-5442</v>
      </c>
      <c r="C133" s="2" t="s">
        <v>314</v>
      </c>
      <c r="D133" s="2" t="str">
        <f t="shared" si="14"/>
        <v>5</v>
      </c>
      <c r="E133" s="2" t="str">
        <f t="shared" si="15"/>
        <v>54</v>
      </c>
      <c r="F133" s="2" t="str">
        <f t="shared" si="16"/>
        <v>544</v>
      </c>
      <c r="G133" s="1" t="s">
        <v>170</v>
      </c>
      <c r="H133" s="27">
        <v>150443</v>
      </c>
      <c r="I133" s="27"/>
      <c r="J133" s="27">
        <v>149723</v>
      </c>
      <c r="K133" s="27">
        <v>149723</v>
      </c>
      <c r="L133" s="27">
        <v>150443</v>
      </c>
      <c r="M133" s="27"/>
      <c r="N133" s="27">
        <v>206350</v>
      </c>
      <c r="O133" s="27">
        <v>206350</v>
      </c>
      <c r="P133" s="27">
        <v>179620</v>
      </c>
      <c r="Q133" s="27"/>
      <c r="R133" s="27">
        <v>148953</v>
      </c>
      <c r="S133" s="27">
        <v>148953</v>
      </c>
      <c r="T133" s="27">
        <v>188326</v>
      </c>
      <c r="U133" s="27"/>
      <c r="V133" s="27">
        <v>187545</v>
      </c>
      <c r="W133" s="27">
        <v>187545</v>
      </c>
      <c r="X133" s="27">
        <v>200135</v>
      </c>
      <c r="Y133" s="27"/>
      <c r="Z133" s="27">
        <v>204227</v>
      </c>
      <c r="AA133" s="27">
        <v>204227</v>
      </c>
      <c r="AB133" s="27">
        <v>72823</v>
      </c>
      <c r="AC133" s="27"/>
      <c r="AD133" s="27">
        <v>93125</v>
      </c>
      <c r="AE133" s="27">
        <v>93125</v>
      </c>
      <c r="AF133" s="27">
        <v>66059</v>
      </c>
      <c r="AG133" s="106">
        <v>62460</v>
      </c>
      <c r="AH133" s="27">
        <v>62460</v>
      </c>
      <c r="AI133" s="27">
        <v>62460</v>
      </c>
      <c r="AJ133" s="27">
        <v>69951</v>
      </c>
      <c r="AK133" s="106">
        <v>69536</v>
      </c>
      <c r="AL133" s="106">
        <v>69536</v>
      </c>
      <c r="AM133" s="105">
        <v>69536</v>
      </c>
      <c r="AN133" s="11">
        <v>90155</v>
      </c>
      <c r="AO133" s="11">
        <v>90055</v>
      </c>
      <c r="AP133" s="105">
        <v>90055</v>
      </c>
      <c r="AQ133" s="11">
        <v>90055</v>
      </c>
      <c r="AR133" s="11">
        <v>0</v>
      </c>
      <c r="AS133" s="11">
        <v>107471</v>
      </c>
      <c r="AT133" s="123">
        <v>107471</v>
      </c>
      <c r="AU133" s="11">
        <v>107471</v>
      </c>
      <c r="AV133" s="11">
        <v>0</v>
      </c>
      <c r="AW133" s="11">
        <v>173088</v>
      </c>
      <c r="AX133" s="11">
        <v>173088</v>
      </c>
      <c r="AZ133" s="11">
        <v>124643</v>
      </c>
      <c r="BA133">
        <v>131023</v>
      </c>
      <c r="BB133" s="122"/>
    </row>
    <row r="134" spans="1:54" hidden="1" x14ac:dyDescent="0.25">
      <c r="A134">
        <v>4</v>
      </c>
      <c r="B134" t="str">
        <f t="shared" si="17"/>
        <v>CS-5451</v>
      </c>
      <c r="C134" s="2" t="s">
        <v>314</v>
      </c>
      <c r="D134" s="2" t="str">
        <f t="shared" si="14"/>
        <v>5</v>
      </c>
      <c r="E134" s="2" t="str">
        <f t="shared" si="15"/>
        <v>54</v>
      </c>
      <c r="F134" s="2" t="str">
        <f t="shared" si="16"/>
        <v>545</v>
      </c>
      <c r="G134" s="1" t="s">
        <v>171</v>
      </c>
      <c r="H134" s="27">
        <v>61</v>
      </c>
      <c r="I134" s="27"/>
      <c r="J134" s="27">
        <v>0</v>
      </c>
      <c r="K134" s="27">
        <v>0</v>
      </c>
      <c r="L134" s="27">
        <v>61</v>
      </c>
      <c r="M134" s="27"/>
      <c r="N134" s="27">
        <v>249</v>
      </c>
      <c r="O134" s="27">
        <v>249</v>
      </c>
      <c r="P134" s="27">
        <v>1103</v>
      </c>
      <c r="Q134" s="27"/>
      <c r="R134" s="27">
        <v>1002</v>
      </c>
      <c r="S134" s="27">
        <v>1002</v>
      </c>
      <c r="T134" s="27">
        <v>101</v>
      </c>
      <c r="U134" s="27"/>
      <c r="V134" s="27">
        <v>0</v>
      </c>
      <c r="W134" s="27">
        <v>0</v>
      </c>
      <c r="X134" s="27">
        <v>0</v>
      </c>
      <c r="Y134" s="27"/>
      <c r="Z134" s="27">
        <v>0</v>
      </c>
      <c r="AA134" s="27">
        <v>0</v>
      </c>
      <c r="AB134" s="27">
        <v>0</v>
      </c>
      <c r="AC134" s="27"/>
      <c r="AD134" s="27">
        <v>99176</v>
      </c>
      <c r="AE134" s="27">
        <v>99176</v>
      </c>
      <c r="AF134" s="27">
        <v>0</v>
      </c>
      <c r="AG134" s="106">
        <v>102164</v>
      </c>
      <c r="AH134" s="27">
        <v>98636</v>
      </c>
      <c r="AI134" s="27">
        <v>98636</v>
      </c>
      <c r="AJ134" s="27">
        <v>90219</v>
      </c>
      <c r="AK134" s="106">
        <v>100099</v>
      </c>
      <c r="AL134" s="106">
        <v>92119</v>
      </c>
      <c r="AM134" s="105">
        <v>151119</v>
      </c>
      <c r="AN134" s="11">
        <v>85023</v>
      </c>
      <c r="AO134" s="11">
        <v>97158.5</v>
      </c>
      <c r="AP134" s="105">
        <v>142943</v>
      </c>
      <c r="AQ134" s="11">
        <v>142943</v>
      </c>
      <c r="AR134" s="11">
        <v>0</v>
      </c>
      <c r="AS134" s="11">
        <v>119232</v>
      </c>
      <c r="AT134" s="123">
        <v>105421</v>
      </c>
      <c r="AU134" s="11">
        <v>105421</v>
      </c>
      <c r="AV134" s="11">
        <v>0</v>
      </c>
      <c r="AW134" s="11">
        <v>111671</v>
      </c>
      <c r="AX134" s="11">
        <v>111671</v>
      </c>
      <c r="AZ134" s="11">
        <v>146254</v>
      </c>
      <c r="BA134">
        <v>136254</v>
      </c>
      <c r="BB134" s="122"/>
    </row>
    <row r="135" spans="1:54" hidden="1" x14ac:dyDescent="0.25">
      <c r="A135">
        <v>4</v>
      </c>
      <c r="B135" t="str">
        <f t="shared" si="17"/>
        <v>CS-5452</v>
      </c>
      <c r="C135" s="2" t="s">
        <v>314</v>
      </c>
      <c r="D135" s="2" t="str">
        <f t="shared" si="14"/>
        <v>5</v>
      </c>
      <c r="E135" s="2" t="str">
        <f t="shared" si="15"/>
        <v>54</v>
      </c>
      <c r="F135" s="2" t="str">
        <f t="shared" si="16"/>
        <v>545</v>
      </c>
      <c r="G135" s="1" t="s">
        <v>172</v>
      </c>
      <c r="H135" s="27">
        <v>341000</v>
      </c>
      <c r="I135" s="27"/>
      <c r="J135" s="27">
        <v>328462</v>
      </c>
      <c r="K135" s="27">
        <v>328462</v>
      </c>
      <c r="L135" s="27">
        <v>341000</v>
      </c>
      <c r="M135" s="27"/>
      <c r="N135" s="27">
        <v>299352</v>
      </c>
      <c r="O135" s="27">
        <v>301352</v>
      </c>
      <c r="P135" s="27">
        <v>334161</v>
      </c>
      <c r="Q135" s="27"/>
      <c r="R135" s="27">
        <v>237021</v>
      </c>
      <c r="S135" s="27">
        <v>237021</v>
      </c>
      <c r="T135" s="27">
        <v>309586</v>
      </c>
      <c r="U135" s="27"/>
      <c r="V135" s="27">
        <v>229452</v>
      </c>
      <c r="W135" s="27">
        <v>229452</v>
      </c>
      <c r="X135" s="27">
        <v>288000</v>
      </c>
      <c r="Y135" s="27"/>
      <c r="Z135" s="27">
        <v>236052</v>
      </c>
      <c r="AA135" s="27">
        <v>236052</v>
      </c>
      <c r="AB135" s="27">
        <v>261700</v>
      </c>
      <c r="AC135" s="27"/>
      <c r="AD135" s="27">
        <v>9738</v>
      </c>
      <c r="AE135" s="27">
        <v>9738</v>
      </c>
      <c r="AF135" s="27">
        <v>256000</v>
      </c>
      <c r="AG135" s="106">
        <v>15095</v>
      </c>
      <c r="AH135" s="27">
        <v>15095</v>
      </c>
      <c r="AI135" s="27">
        <v>15095</v>
      </c>
      <c r="AJ135" s="27">
        <v>36740</v>
      </c>
      <c r="AK135" s="106">
        <v>14300</v>
      </c>
      <c r="AL135" s="106">
        <v>14300</v>
      </c>
      <c r="AM135" s="105">
        <v>14300</v>
      </c>
      <c r="AN135" s="11">
        <v>40524</v>
      </c>
      <c r="AO135" s="11">
        <v>43814.400000000001</v>
      </c>
      <c r="AP135" s="105">
        <v>10248</v>
      </c>
      <c r="AQ135" s="11">
        <v>10248</v>
      </c>
      <c r="AR135" s="11">
        <v>0</v>
      </c>
      <c r="AS135" s="11">
        <v>29209</v>
      </c>
      <c r="AT135" s="123">
        <v>29209</v>
      </c>
      <c r="AU135" s="11">
        <v>29209</v>
      </c>
      <c r="AV135" s="11">
        <v>0</v>
      </c>
      <c r="AW135" s="11">
        <v>300</v>
      </c>
      <c r="AX135" s="11">
        <v>300</v>
      </c>
      <c r="AZ135" s="11">
        <v>10500</v>
      </c>
      <c r="BA135">
        <v>6106</v>
      </c>
      <c r="BB135" s="122"/>
    </row>
    <row r="136" spans="1:54" hidden="1" x14ac:dyDescent="0.25">
      <c r="A136">
        <v>4</v>
      </c>
      <c r="B136" t="str">
        <f t="shared" si="17"/>
        <v>CS-5461</v>
      </c>
      <c r="C136" s="2" t="s">
        <v>314</v>
      </c>
      <c r="D136" s="2" t="str">
        <f t="shared" si="14"/>
        <v>5</v>
      </c>
      <c r="E136" s="2" t="str">
        <f t="shared" si="15"/>
        <v>54</v>
      </c>
      <c r="F136" s="2" t="str">
        <f t="shared" si="16"/>
        <v>546</v>
      </c>
      <c r="G136" s="1" t="s">
        <v>173</v>
      </c>
      <c r="H136" s="27">
        <v>0</v>
      </c>
      <c r="I136" s="27"/>
      <c r="J136" s="27">
        <v>0</v>
      </c>
      <c r="K136" s="27">
        <v>0</v>
      </c>
      <c r="L136" s="27">
        <v>0</v>
      </c>
      <c r="M136" s="27"/>
      <c r="N136" s="27">
        <v>0</v>
      </c>
      <c r="O136" s="27">
        <v>0</v>
      </c>
      <c r="P136" s="27">
        <v>0</v>
      </c>
      <c r="Q136" s="27"/>
      <c r="R136" s="27">
        <v>0</v>
      </c>
      <c r="S136" s="27">
        <v>0</v>
      </c>
      <c r="T136" s="27">
        <v>0</v>
      </c>
      <c r="U136" s="27"/>
      <c r="V136" s="27">
        <v>0</v>
      </c>
      <c r="W136" s="27">
        <v>0</v>
      </c>
      <c r="X136" s="27">
        <v>0</v>
      </c>
      <c r="Y136" s="27"/>
      <c r="Z136" s="27">
        <v>0</v>
      </c>
      <c r="AA136" s="27">
        <v>0</v>
      </c>
      <c r="AB136" s="27">
        <v>0</v>
      </c>
      <c r="AC136" s="27"/>
      <c r="AD136" s="27">
        <v>0</v>
      </c>
      <c r="AE136" s="27">
        <v>0</v>
      </c>
      <c r="AF136" s="27">
        <v>0</v>
      </c>
      <c r="AG136" s="106">
        <v>0</v>
      </c>
      <c r="AH136" s="27">
        <v>0</v>
      </c>
      <c r="AI136" s="27">
        <v>0</v>
      </c>
      <c r="AJ136" s="27">
        <v>0</v>
      </c>
      <c r="AK136" s="106">
        <v>0</v>
      </c>
      <c r="AL136" s="106">
        <v>0</v>
      </c>
      <c r="AM136" s="105">
        <v>0</v>
      </c>
      <c r="AN136" s="11">
        <v>0</v>
      </c>
      <c r="AO136" s="11">
        <v>0</v>
      </c>
      <c r="AP136" s="105">
        <v>0</v>
      </c>
      <c r="AQ136" s="11">
        <v>0</v>
      </c>
      <c r="AR136" s="11">
        <v>0</v>
      </c>
      <c r="AS136" s="11">
        <v>0</v>
      </c>
      <c r="AT136" s="123">
        <v>0</v>
      </c>
      <c r="AU136" s="11">
        <v>0</v>
      </c>
      <c r="AV136" s="11">
        <v>0</v>
      </c>
      <c r="AW136" s="11">
        <v>0</v>
      </c>
      <c r="AX136" s="11">
        <v>0</v>
      </c>
      <c r="AZ136" s="11">
        <v>0</v>
      </c>
      <c r="BA136">
        <v>0</v>
      </c>
      <c r="BB136" s="122"/>
    </row>
    <row r="137" spans="1:54" hidden="1" x14ac:dyDescent="0.25">
      <c r="A137">
        <v>4</v>
      </c>
      <c r="B137" t="str">
        <f t="shared" si="17"/>
        <v>CS-5462</v>
      </c>
      <c r="C137" s="2" t="s">
        <v>314</v>
      </c>
      <c r="D137" s="2" t="str">
        <f t="shared" si="14"/>
        <v>5</v>
      </c>
      <c r="E137" s="2" t="str">
        <f t="shared" si="15"/>
        <v>54</v>
      </c>
      <c r="F137" s="2" t="str">
        <f t="shared" si="16"/>
        <v>546</v>
      </c>
      <c r="G137" s="1" t="s">
        <v>174</v>
      </c>
      <c r="H137" s="27">
        <v>0</v>
      </c>
      <c r="I137" s="27"/>
      <c r="J137" s="27">
        <v>0</v>
      </c>
      <c r="K137" s="27">
        <v>0</v>
      </c>
      <c r="L137" s="27">
        <v>0</v>
      </c>
      <c r="M137" s="27"/>
      <c r="N137" s="27">
        <v>0</v>
      </c>
      <c r="O137" s="27">
        <v>0</v>
      </c>
      <c r="P137" s="27">
        <v>0</v>
      </c>
      <c r="Q137" s="27"/>
      <c r="R137" s="27">
        <v>0</v>
      </c>
      <c r="S137" s="27">
        <v>0</v>
      </c>
      <c r="T137" s="27">
        <v>0</v>
      </c>
      <c r="U137" s="27"/>
      <c r="V137" s="27">
        <v>0</v>
      </c>
      <c r="W137" s="27">
        <v>0</v>
      </c>
      <c r="X137" s="27">
        <v>0</v>
      </c>
      <c r="Y137" s="27"/>
      <c r="Z137" s="27">
        <v>0</v>
      </c>
      <c r="AA137" s="27">
        <v>0</v>
      </c>
      <c r="AB137" s="27">
        <v>0</v>
      </c>
      <c r="AC137" s="27"/>
      <c r="AD137" s="27">
        <v>0</v>
      </c>
      <c r="AE137" s="27">
        <v>0</v>
      </c>
      <c r="AF137" s="27">
        <v>0</v>
      </c>
      <c r="AG137" s="106">
        <v>0</v>
      </c>
      <c r="AH137" s="27">
        <v>0</v>
      </c>
      <c r="AI137" s="27">
        <v>0</v>
      </c>
      <c r="AJ137" s="27">
        <v>0</v>
      </c>
      <c r="AK137" s="106">
        <v>87</v>
      </c>
      <c r="AL137" s="106">
        <v>87</v>
      </c>
      <c r="AM137" s="105">
        <v>87</v>
      </c>
      <c r="AN137" s="11">
        <v>50</v>
      </c>
      <c r="AO137" s="11">
        <v>1.1000000000000001</v>
      </c>
      <c r="AP137" s="105">
        <v>1.1000000000000001</v>
      </c>
      <c r="AQ137" s="11">
        <v>1.1000000000000001</v>
      </c>
      <c r="AR137" s="11">
        <v>0</v>
      </c>
      <c r="AS137" s="11">
        <v>71</v>
      </c>
      <c r="AT137" s="123">
        <v>229</v>
      </c>
      <c r="AU137" s="11">
        <v>229</v>
      </c>
      <c r="AV137" s="11">
        <v>0</v>
      </c>
      <c r="AW137" s="11">
        <v>15200</v>
      </c>
      <c r="AX137" s="11">
        <v>15200</v>
      </c>
      <c r="AZ137" s="11">
        <v>42871</v>
      </c>
      <c r="BA137">
        <v>7285</v>
      </c>
      <c r="BB137" s="122"/>
    </row>
    <row r="138" spans="1:54" hidden="1" x14ac:dyDescent="0.25">
      <c r="A138">
        <v>4</v>
      </c>
      <c r="B138" t="str">
        <f t="shared" si="17"/>
        <v>CS-6111</v>
      </c>
      <c r="C138" s="2" t="s">
        <v>314</v>
      </c>
      <c r="D138" s="2" t="str">
        <f t="shared" si="14"/>
        <v>6</v>
      </c>
      <c r="E138" s="2" t="str">
        <f t="shared" si="15"/>
        <v>61</v>
      </c>
      <c r="F138" s="2" t="str">
        <f t="shared" si="16"/>
        <v>611</v>
      </c>
      <c r="G138" s="1" t="s">
        <v>177</v>
      </c>
      <c r="H138" s="27">
        <v>0</v>
      </c>
      <c r="I138" s="27"/>
      <c r="J138" s="27">
        <v>0</v>
      </c>
      <c r="K138" s="27">
        <v>0</v>
      </c>
      <c r="L138" s="27">
        <v>0</v>
      </c>
      <c r="M138" s="27"/>
      <c r="N138" s="27">
        <v>0</v>
      </c>
      <c r="O138" s="27">
        <v>0</v>
      </c>
      <c r="P138" s="27">
        <v>0</v>
      </c>
      <c r="Q138" s="27"/>
      <c r="R138" s="27">
        <v>0</v>
      </c>
      <c r="S138" s="27">
        <v>0</v>
      </c>
      <c r="T138" s="27">
        <v>0</v>
      </c>
      <c r="U138" s="27"/>
      <c r="V138" s="27">
        <v>0</v>
      </c>
      <c r="W138" s="27">
        <v>0</v>
      </c>
      <c r="X138" s="27">
        <v>0</v>
      </c>
      <c r="Y138" s="27"/>
      <c r="Z138" s="27">
        <v>0</v>
      </c>
      <c r="AA138" s="27">
        <v>0</v>
      </c>
      <c r="AB138" s="27">
        <v>0</v>
      </c>
      <c r="AC138" s="27"/>
      <c r="AD138" s="27">
        <v>0</v>
      </c>
      <c r="AE138" s="27">
        <v>0</v>
      </c>
      <c r="AF138" s="27">
        <v>0</v>
      </c>
      <c r="AG138" s="106">
        <v>0</v>
      </c>
      <c r="AH138" s="27">
        <v>0</v>
      </c>
      <c r="AI138" s="27">
        <v>0</v>
      </c>
      <c r="AJ138" s="27">
        <v>0</v>
      </c>
      <c r="AK138" s="106">
        <v>0</v>
      </c>
      <c r="AL138" s="106">
        <v>0</v>
      </c>
      <c r="AM138" s="105">
        <v>0</v>
      </c>
      <c r="AN138" s="11">
        <v>0</v>
      </c>
      <c r="AO138" s="11">
        <v>0</v>
      </c>
      <c r="AP138" s="105">
        <v>0</v>
      </c>
      <c r="AQ138" s="11">
        <v>0</v>
      </c>
      <c r="AR138" s="11">
        <v>0</v>
      </c>
      <c r="AS138" s="11">
        <v>0</v>
      </c>
      <c r="AT138" s="123">
        <v>0</v>
      </c>
      <c r="AU138" s="11">
        <v>0</v>
      </c>
      <c r="AV138" s="11">
        <v>0</v>
      </c>
      <c r="AW138" s="11">
        <v>0</v>
      </c>
      <c r="AX138" s="11">
        <v>0</v>
      </c>
      <c r="AZ138" s="11">
        <v>0</v>
      </c>
      <c r="BA138">
        <v>0</v>
      </c>
      <c r="BB138" s="122"/>
    </row>
    <row r="139" spans="1:54" hidden="1" x14ac:dyDescent="0.25">
      <c r="A139">
        <v>4</v>
      </c>
      <c r="B139" t="str">
        <f t="shared" si="17"/>
        <v>CS-6112</v>
      </c>
      <c r="C139" s="2" t="s">
        <v>314</v>
      </c>
      <c r="D139" s="2" t="str">
        <f t="shared" si="14"/>
        <v>6</v>
      </c>
      <c r="E139" s="2" t="str">
        <f t="shared" si="15"/>
        <v>61</v>
      </c>
      <c r="F139" s="2" t="str">
        <f t="shared" si="16"/>
        <v>611</v>
      </c>
      <c r="G139" s="1" t="s">
        <v>178</v>
      </c>
      <c r="H139" s="27">
        <v>0</v>
      </c>
      <c r="I139" s="27"/>
      <c r="J139" s="27">
        <v>0</v>
      </c>
      <c r="K139" s="27">
        <v>0</v>
      </c>
      <c r="L139" s="27">
        <v>0</v>
      </c>
      <c r="M139" s="27"/>
      <c r="N139" s="27">
        <v>0</v>
      </c>
      <c r="O139" s="27">
        <v>0</v>
      </c>
      <c r="P139" s="27">
        <v>0</v>
      </c>
      <c r="Q139" s="27"/>
      <c r="R139" s="27">
        <v>0</v>
      </c>
      <c r="S139" s="27">
        <v>0</v>
      </c>
      <c r="T139" s="27">
        <v>0</v>
      </c>
      <c r="U139" s="27"/>
      <c r="V139" s="27">
        <v>0</v>
      </c>
      <c r="W139" s="27">
        <v>0</v>
      </c>
      <c r="X139" s="27">
        <v>0</v>
      </c>
      <c r="Y139" s="27"/>
      <c r="Z139" s="27">
        <v>0</v>
      </c>
      <c r="AA139" s="27">
        <v>0</v>
      </c>
      <c r="AB139" s="27">
        <v>0</v>
      </c>
      <c r="AC139" s="27"/>
      <c r="AD139" s="27">
        <v>0</v>
      </c>
      <c r="AE139" s="27">
        <v>0</v>
      </c>
      <c r="AF139" s="27">
        <v>0</v>
      </c>
      <c r="AG139" s="106">
        <v>0</v>
      </c>
      <c r="AH139" s="27">
        <v>0</v>
      </c>
      <c r="AI139" s="27">
        <v>0</v>
      </c>
      <c r="AJ139" s="27">
        <v>0</v>
      </c>
      <c r="AK139" s="106">
        <v>0</v>
      </c>
      <c r="AL139" s="106">
        <v>0</v>
      </c>
      <c r="AM139" s="105">
        <v>0</v>
      </c>
      <c r="AN139" s="11">
        <v>0</v>
      </c>
      <c r="AO139" s="11">
        <v>0</v>
      </c>
      <c r="AP139" s="105">
        <v>0</v>
      </c>
      <c r="AQ139" s="11">
        <v>0</v>
      </c>
      <c r="AR139" s="11">
        <v>0</v>
      </c>
      <c r="AS139" s="11">
        <v>0</v>
      </c>
      <c r="AT139" s="123">
        <v>0</v>
      </c>
      <c r="AU139" s="11">
        <v>0</v>
      </c>
      <c r="AV139" s="11">
        <v>0</v>
      </c>
      <c r="AW139" s="11">
        <v>0</v>
      </c>
      <c r="AX139" s="11">
        <v>0</v>
      </c>
      <c r="AZ139" s="11">
        <v>0</v>
      </c>
      <c r="BA139">
        <v>0</v>
      </c>
      <c r="BB139" s="122"/>
    </row>
    <row r="140" spans="1:54" hidden="1" x14ac:dyDescent="0.25">
      <c r="A140">
        <v>4</v>
      </c>
      <c r="B140" t="str">
        <f t="shared" si="17"/>
        <v>CS-6121</v>
      </c>
      <c r="C140" s="2" t="s">
        <v>314</v>
      </c>
      <c r="D140" s="2" t="str">
        <f t="shared" si="14"/>
        <v>6</v>
      </c>
      <c r="E140" s="2" t="str">
        <f t="shared" si="15"/>
        <v>61</v>
      </c>
      <c r="F140" s="2" t="str">
        <f t="shared" si="16"/>
        <v>612</v>
      </c>
      <c r="G140" s="1" t="s">
        <v>179</v>
      </c>
      <c r="H140" s="27">
        <v>0</v>
      </c>
      <c r="I140" s="27"/>
      <c r="J140" s="27">
        <v>0</v>
      </c>
      <c r="K140" s="27">
        <v>0</v>
      </c>
      <c r="L140" s="27">
        <v>0</v>
      </c>
      <c r="M140" s="27"/>
      <c r="N140" s="27">
        <v>0</v>
      </c>
      <c r="O140" s="27">
        <v>0</v>
      </c>
      <c r="P140" s="27">
        <v>0</v>
      </c>
      <c r="Q140" s="27"/>
      <c r="R140" s="27">
        <v>0</v>
      </c>
      <c r="S140" s="27">
        <v>0</v>
      </c>
      <c r="T140" s="27">
        <v>0</v>
      </c>
      <c r="U140" s="27"/>
      <c r="V140" s="27">
        <v>0</v>
      </c>
      <c r="W140" s="27">
        <v>0</v>
      </c>
      <c r="X140" s="27">
        <v>0</v>
      </c>
      <c r="Y140" s="27"/>
      <c r="Z140" s="27">
        <v>0</v>
      </c>
      <c r="AA140" s="27">
        <v>0</v>
      </c>
      <c r="AB140" s="27">
        <v>0</v>
      </c>
      <c r="AC140" s="27"/>
      <c r="AD140" s="27">
        <v>0</v>
      </c>
      <c r="AE140" s="27">
        <v>0</v>
      </c>
      <c r="AF140" s="27">
        <v>0</v>
      </c>
      <c r="AG140" s="106">
        <v>0</v>
      </c>
      <c r="AH140" s="27">
        <v>0</v>
      </c>
      <c r="AI140" s="27">
        <v>0</v>
      </c>
      <c r="AJ140" s="27">
        <v>0</v>
      </c>
      <c r="AK140" s="106">
        <v>0</v>
      </c>
      <c r="AL140" s="106">
        <v>0</v>
      </c>
      <c r="AM140" s="105">
        <v>0</v>
      </c>
      <c r="AN140" s="11">
        <v>0</v>
      </c>
      <c r="AO140" s="11">
        <v>0</v>
      </c>
      <c r="AP140" s="105">
        <v>0</v>
      </c>
      <c r="AQ140" s="11">
        <v>0</v>
      </c>
      <c r="AR140" s="11">
        <v>0</v>
      </c>
      <c r="AS140" s="11">
        <v>0</v>
      </c>
      <c r="AT140" s="123">
        <v>0</v>
      </c>
      <c r="AU140" s="11">
        <v>0</v>
      </c>
      <c r="AV140" s="11">
        <v>0</v>
      </c>
      <c r="AW140" s="11">
        <v>0</v>
      </c>
      <c r="AX140" s="11">
        <v>0</v>
      </c>
      <c r="AZ140" s="11">
        <v>0</v>
      </c>
      <c r="BA140">
        <v>0</v>
      </c>
      <c r="BB140" s="122"/>
    </row>
    <row r="141" spans="1:54" hidden="1" x14ac:dyDescent="0.25">
      <c r="A141">
        <v>4</v>
      </c>
      <c r="B141" t="str">
        <f t="shared" si="17"/>
        <v>CS-6122</v>
      </c>
      <c r="C141" s="2" t="s">
        <v>314</v>
      </c>
      <c r="D141" s="2" t="str">
        <f t="shared" si="14"/>
        <v>6</v>
      </c>
      <c r="E141" s="2" t="str">
        <f t="shared" si="15"/>
        <v>61</v>
      </c>
      <c r="F141" s="2" t="str">
        <f t="shared" si="16"/>
        <v>612</v>
      </c>
      <c r="G141" s="1" t="s">
        <v>180</v>
      </c>
      <c r="H141" s="27">
        <v>0</v>
      </c>
      <c r="I141" s="27"/>
      <c r="J141" s="27">
        <v>0</v>
      </c>
      <c r="K141" s="27">
        <v>0</v>
      </c>
      <c r="L141" s="27">
        <v>0</v>
      </c>
      <c r="M141" s="27"/>
      <c r="N141" s="27">
        <v>0</v>
      </c>
      <c r="O141" s="27">
        <v>0</v>
      </c>
      <c r="P141" s="27">
        <v>0</v>
      </c>
      <c r="Q141" s="27"/>
      <c r="R141" s="27">
        <v>0</v>
      </c>
      <c r="S141" s="27">
        <v>0</v>
      </c>
      <c r="T141" s="27">
        <v>0</v>
      </c>
      <c r="U141" s="27"/>
      <c r="V141" s="27">
        <v>0</v>
      </c>
      <c r="W141" s="27">
        <v>0</v>
      </c>
      <c r="X141" s="27">
        <v>0</v>
      </c>
      <c r="Y141" s="27"/>
      <c r="Z141" s="27">
        <v>0</v>
      </c>
      <c r="AA141" s="27">
        <v>0</v>
      </c>
      <c r="AB141" s="27">
        <v>0</v>
      </c>
      <c r="AC141" s="27"/>
      <c r="AD141" s="27">
        <v>0</v>
      </c>
      <c r="AE141" s="27">
        <v>0</v>
      </c>
      <c r="AF141" s="27">
        <v>0</v>
      </c>
      <c r="AG141" s="106">
        <v>0</v>
      </c>
      <c r="AH141" s="27">
        <v>0</v>
      </c>
      <c r="AI141" s="27">
        <v>0</v>
      </c>
      <c r="AJ141" s="27">
        <v>0</v>
      </c>
      <c r="AK141" s="106">
        <v>0</v>
      </c>
      <c r="AL141" s="106">
        <v>0</v>
      </c>
      <c r="AM141" s="105">
        <v>0</v>
      </c>
      <c r="AN141" s="11">
        <v>0</v>
      </c>
      <c r="AO141" s="11">
        <v>0</v>
      </c>
      <c r="AP141" s="105">
        <v>0</v>
      </c>
      <c r="AQ141" s="11">
        <v>0</v>
      </c>
      <c r="AR141" s="11">
        <v>0</v>
      </c>
      <c r="AS141" s="11">
        <v>0</v>
      </c>
      <c r="AT141" s="123">
        <v>0</v>
      </c>
      <c r="AU141" s="11">
        <v>0</v>
      </c>
      <c r="AV141" s="11">
        <v>0</v>
      </c>
      <c r="AW141" s="11">
        <v>0</v>
      </c>
      <c r="AX141" s="11">
        <v>0</v>
      </c>
      <c r="AZ141" s="11">
        <v>0</v>
      </c>
      <c r="BA141">
        <v>0</v>
      </c>
      <c r="BB141" s="122"/>
    </row>
    <row r="142" spans="1:54" hidden="1" x14ac:dyDescent="0.25">
      <c r="A142">
        <v>4</v>
      </c>
      <c r="B142" t="str">
        <f t="shared" si="17"/>
        <v>CS-6131</v>
      </c>
      <c r="C142" s="2" t="s">
        <v>314</v>
      </c>
      <c r="D142" s="2" t="str">
        <f t="shared" si="14"/>
        <v>6</v>
      </c>
      <c r="E142" s="2" t="str">
        <f t="shared" si="15"/>
        <v>61</v>
      </c>
      <c r="F142" s="2" t="str">
        <f t="shared" si="16"/>
        <v>613</v>
      </c>
      <c r="G142" s="1" t="s">
        <v>181</v>
      </c>
      <c r="H142" s="27">
        <v>0</v>
      </c>
      <c r="I142" s="27"/>
      <c r="J142" s="27">
        <v>0</v>
      </c>
      <c r="K142" s="27">
        <v>0</v>
      </c>
      <c r="L142" s="27">
        <v>0</v>
      </c>
      <c r="M142" s="27"/>
      <c r="N142" s="27">
        <v>0</v>
      </c>
      <c r="O142" s="27">
        <v>0</v>
      </c>
      <c r="P142" s="27">
        <v>0</v>
      </c>
      <c r="Q142" s="27"/>
      <c r="R142" s="27">
        <v>0</v>
      </c>
      <c r="S142" s="27">
        <v>0</v>
      </c>
      <c r="T142" s="27">
        <v>0</v>
      </c>
      <c r="U142" s="27"/>
      <c r="V142" s="27">
        <v>0</v>
      </c>
      <c r="W142" s="27">
        <v>0</v>
      </c>
      <c r="X142" s="27">
        <v>0</v>
      </c>
      <c r="Y142" s="27"/>
      <c r="Z142" s="27">
        <v>0</v>
      </c>
      <c r="AA142" s="27">
        <v>0</v>
      </c>
      <c r="AB142" s="27">
        <v>0</v>
      </c>
      <c r="AC142" s="27"/>
      <c r="AD142" s="27">
        <v>0</v>
      </c>
      <c r="AE142" s="27">
        <v>0</v>
      </c>
      <c r="AF142" s="27">
        <v>0</v>
      </c>
      <c r="AG142" s="106">
        <v>0</v>
      </c>
      <c r="AH142" s="27">
        <v>0</v>
      </c>
      <c r="AI142" s="27">
        <v>0</v>
      </c>
      <c r="AJ142" s="27">
        <v>0</v>
      </c>
      <c r="AK142" s="106">
        <v>0</v>
      </c>
      <c r="AL142" s="106">
        <v>0</v>
      </c>
      <c r="AM142" s="105">
        <v>0</v>
      </c>
      <c r="AN142" s="11">
        <v>0</v>
      </c>
      <c r="AO142" s="11">
        <v>0</v>
      </c>
      <c r="AP142" s="105">
        <v>0</v>
      </c>
      <c r="AQ142" s="11">
        <v>0</v>
      </c>
      <c r="AR142" s="11">
        <v>0</v>
      </c>
      <c r="AS142" s="11">
        <v>0</v>
      </c>
      <c r="AT142" s="123">
        <v>0</v>
      </c>
      <c r="AU142" s="11">
        <v>0</v>
      </c>
      <c r="AV142" s="11">
        <v>0</v>
      </c>
      <c r="AW142" s="11">
        <v>0</v>
      </c>
      <c r="AX142" s="11">
        <v>0</v>
      </c>
      <c r="AZ142" s="11">
        <v>0</v>
      </c>
      <c r="BA142">
        <v>0</v>
      </c>
      <c r="BB142" s="122"/>
    </row>
    <row r="143" spans="1:54" hidden="1" x14ac:dyDescent="0.25">
      <c r="A143">
        <v>4</v>
      </c>
      <c r="B143" t="str">
        <f t="shared" si="17"/>
        <v>CS-6132</v>
      </c>
      <c r="C143" s="2" t="s">
        <v>314</v>
      </c>
      <c r="D143" s="2" t="str">
        <f t="shared" si="14"/>
        <v>6</v>
      </c>
      <c r="E143" s="2" t="str">
        <f t="shared" si="15"/>
        <v>61</v>
      </c>
      <c r="F143" s="2" t="str">
        <f t="shared" si="16"/>
        <v>613</v>
      </c>
      <c r="G143" s="1" t="s">
        <v>182</v>
      </c>
      <c r="H143" s="27">
        <v>0</v>
      </c>
      <c r="I143" s="27"/>
      <c r="J143" s="27">
        <v>0</v>
      </c>
      <c r="K143" s="27">
        <v>0</v>
      </c>
      <c r="L143" s="27">
        <v>0</v>
      </c>
      <c r="M143" s="27"/>
      <c r="N143" s="27">
        <v>0</v>
      </c>
      <c r="O143" s="27">
        <v>0</v>
      </c>
      <c r="P143" s="27">
        <v>0</v>
      </c>
      <c r="Q143" s="27"/>
      <c r="R143" s="27">
        <v>0</v>
      </c>
      <c r="S143" s="27">
        <v>0</v>
      </c>
      <c r="T143" s="27">
        <v>0</v>
      </c>
      <c r="U143" s="27"/>
      <c r="V143" s="27">
        <v>0</v>
      </c>
      <c r="W143" s="27">
        <v>0</v>
      </c>
      <c r="X143" s="27">
        <v>0</v>
      </c>
      <c r="Y143" s="27"/>
      <c r="Z143" s="27">
        <v>0</v>
      </c>
      <c r="AA143" s="27">
        <v>0</v>
      </c>
      <c r="AB143" s="27">
        <v>0</v>
      </c>
      <c r="AC143" s="27"/>
      <c r="AD143" s="27">
        <v>0</v>
      </c>
      <c r="AE143" s="27">
        <v>0</v>
      </c>
      <c r="AF143" s="27">
        <v>0</v>
      </c>
      <c r="AG143" s="106">
        <v>0</v>
      </c>
      <c r="AH143" s="27">
        <v>0</v>
      </c>
      <c r="AI143" s="27">
        <v>0</v>
      </c>
      <c r="AJ143" s="27">
        <v>0</v>
      </c>
      <c r="AK143" s="106">
        <v>0</v>
      </c>
      <c r="AL143" s="106">
        <v>0</v>
      </c>
      <c r="AM143" s="105">
        <v>0</v>
      </c>
      <c r="AN143" s="11">
        <v>0</v>
      </c>
      <c r="AO143" s="11">
        <v>0</v>
      </c>
      <c r="AP143" s="105">
        <v>0</v>
      </c>
      <c r="AQ143" s="11">
        <v>0</v>
      </c>
      <c r="AR143" s="11">
        <v>0</v>
      </c>
      <c r="AS143" s="11">
        <v>0</v>
      </c>
      <c r="AT143" s="123">
        <v>0</v>
      </c>
      <c r="AU143" s="11">
        <v>0</v>
      </c>
      <c r="AV143" s="11">
        <v>0</v>
      </c>
      <c r="AW143" s="11">
        <v>0</v>
      </c>
      <c r="AX143" s="11">
        <v>0</v>
      </c>
      <c r="AZ143" s="11">
        <v>0</v>
      </c>
      <c r="BA143">
        <v>0</v>
      </c>
      <c r="BB143" s="122"/>
    </row>
    <row r="144" spans="1:54" hidden="1" x14ac:dyDescent="0.25">
      <c r="A144">
        <v>4</v>
      </c>
      <c r="B144" t="str">
        <f t="shared" si="17"/>
        <v>CS-6141</v>
      </c>
      <c r="C144" s="2" t="s">
        <v>314</v>
      </c>
      <c r="D144" s="2" t="str">
        <f t="shared" si="14"/>
        <v>6</v>
      </c>
      <c r="E144" s="2" t="str">
        <f t="shared" si="15"/>
        <v>61</v>
      </c>
      <c r="F144" s="2" t="str">
        <f t="shared" si="16"/>
        <v>614</v>
      </c>
      <c r="G144" s="1" t="s">
        <v>183</v>
      </c>
      <c r="H144" s="27">
        <v>0</v>
      </c>
      <c r="I144" s="27"/>
      <c r="J144" s="27">
        <v>0</v>
      </c>
      <c r="K144" s="27">
        <v>0</v>
      </c>
      <c r="L144" s="27">
        <v>0</v>
      </c>
      <c r="M144" s="27"/>
      <c r="N144" s="27">
        <v>0</v>
      </c>
      <c r="O144" s="27">
        <v>0</v>
      </c>
      <c r="P144" s="27">
        <v>0</v>
      </c>
      <c r="Q144" s="27"/>
      <c r="R144" s="27">
        <v>0</v>
      </c>
      <c r="S144" s="27">
        <v>0</v>
      </c>
      <c r="T144" s="27">
        <v>0</v>
      </c>
      <c r="U144" s="27"/>
      <c r="V144" s="27">
        <v>0</v>
      </c>
      <c r="W144" s="27">
        <v>0</v>
      </c>
      <c r="X144" s="27">
        <v>0</v>
      </c>
      <c r="Y144" s="27"/>
      <c r="Z144" s="27">
        <v>0</v>
      </c>
      <c r="AA144" s="27">
        <v>0</v>
      </c>
      <c r="AB144" s="27">
        <v>0</v>
      </c>
      <c r="AC144" s="27"/>
      <c r="AD144" s="27">
        <v>0</v>
      </c>
      <c r="AE144" s="27">
        <v>0</v>
      </c>
      <c r="AF144" s="27">
        <v>0</v>
      </c>
      <c r="AG144" s="106">
        <v>0</v>
      </c>
      <c r="AH144" s="27">
        <v>0</v>
      </c>
      <c r="AI144" s="27">
        <v>0</v>
      </c>
      <c r="AJ144" s="27">
        <v>0</v>
      </c>
      <c r="AK144" s="106">
        <v>0</v>
      </c>
      <c r="AL144" s="106">
        <v>0</v>
      </c>
      <c r="AM144" s="105">
        <v>0</v>
      </c>
      <c r="AN144" s="11">
        <v>0</v>
      </c>
      <c r="AO144" s="11">
        <v>0</v>
      </c>
      <c r="AP144" s="105">
        <v>0</v>
      </c>
      <c r="AQ144" s="11">
        <v>0</v>
      </c>
      <c r="AR144" s="11">
        <v>0</v>
      </c>
      <c r="AS144" s="11">
        <v>0</v>
      </c>
      <c r="AT144" s="123">
        <v>0</v>
      </c>
      <c r="AU144" s="11">
        <v>0</v>
      </c>
      <c r="AV144" s="11">
        <v>0</v>
      </c>
      <c r="AW144" s="11">
        <v>0</v>
      </c>
      <c r="AX144" s="11">
        <v>0</v>
      </c>
      <c r="AZ144" s="11">
        <v>0</v>
      </c>
      <c r="BA144">
        <v>0</v>
      </c>
      <c r="BB144" s="122"/>
    </row>
    <row r="145" spans="1:54" hidden="1" x14ac:dyDescent="0.25">
      <c r="A145">
        <v>4</v>
      </c>
      <c r="B145" t="str">
        <f t="shared" si="17"/>
        <v>CS-6142</v>
      </c>
      <c r="C145" s="2" t="s">
        <v>314</v>
      </c>
      <c r="D145" s="2" t="str">
        <f t="shared" si="14"/>
        <v>6</v>
      </c>
      <c r="E145" s="2" t="str">
        <f t="shared" si="15"/>
        <v>61</v>
      </c>
      <c r="F145" s="2" t="str">
        <f t="shared" si="16"/>
        <v>614</v>
      </c>
      <c r="G145" s="1" t="s">
        <v>184</v>
      </c>
      <c r="H145" s="27">
        <v>0</v>
      </c>
      <c r="I145" s="27"/>
      <c r="J145" s="27">
        <v>0</v>
      </c>
      <c r="K145" s="27">
        <v>0</v>
      </c>
      <c r="L145" s="27">
        <v>0</v>
      </c>
      <c r="M145" s="27"/>
      <c r="N145" s="27">
        <v>0</v>
      </c>
      <c r="O145" s="27">
        <v>0</v>
      </c>
      <c r="P145" s="27">
        <v>0</v>
      </c>
      <c r="Q145" s="27"/>
      <c r="R145" s="27">
        <v>0</v>
      </c>
      <c r="S145" s="27">
        <v>0</v>
      </c>
      <c r="T145" s="27">
        <v>0</v>
      </c>
      <c r="U145" s="27"/>
      <c r="V145" s="27">
        <v>0</v>
      </c>
      <c r="W145" s="27">
        <v>0</v>
      </c>
      <c r="X145" s="27">
        <v>0</v>
      </c>
      <c r="Y145" s="27"/>
      <c r="Z145" s="27">
        <v>0</v>
      </c>
      <c r="AA145" s="27">
        <v>0</v>
      </c>
      <c r="AB145" s="27">
        <v>0</v>
      </c>
      <c r="AC145" s="27"/>
      <c r="AD145" s="27">
        <v>0</v>
      </c>
      <c r="AE145" s="27">
        <v>0</v>
      </c>
      <c r="AF145" s="27">
        <v>0</v>
      </c>
      <c r="AG145" s="106">
        <v>0</v>
      </c>
      <c r="AH145" s="27">
        <v>0</v>
      </c>
      <c r="AI145" s="27">
        <v>0</v>
      </c>
      <c r="AJ145" s="27">
        <v>0</v>
      </c>
      <c r="AK145" s="106">
        <v>0</v>
      </c>
      <c r="AL145" s="106">
        <v>0</v>
      </c>
      <c r="AM145" s="105">
        <v>0</v>
      </c>
      <c r="AN145" s="11">
        <v>0</v>
      </c>
      <c r="AO145" s="11">
        <v>0</v>
      </c>
      <c r="AP145" s="105">
        <v>0</v>
      </c>
      <c r="AQ145" s="11">
        <v>0</v>
      </c>
      <c r="AR145" s="11">
        <v>0</v>
      </c>
      <c r="AS145" s="11">
        <v>0</v>
      </c>
      <c r="AT145" s="123">
        <v>0</v>
      </c>
      <c r="AU145" s="11">
        <v>0</v>
      </c>
      <c r="AV145" s="11">
        <v>0</v>
      </c>
      <c r="AW145" s="11">
        <v>0</v>
      </c>
      <c r="AX145" s="11">
        <v>0</v>
      </c>
      <c r="AZ145" s="11">
        <v>0</v>
      </c>
      <c r="BA145">
        <v>0</v>
      </c>
      <c r="BB145" s="122"/>
    </row>
    <row r="146" spans="1:54" hidden="1" x14ac:dyDescent="0.25">
      <c r="A146">
        <v>4</v>
      </c>
      <c r="B146" t="str">
        <f t="shared" si="17"/>
        <v>CS-6151</v>
      </c>
      <c r="C146" s="2" t="s">
        <v>314</v>
      </c>
      <c r="D146" s="2" t="str">
        <f t="shared" si="14"/>
        <v>6</v>
      </c>
      <c r="E146" s="2" t="str">
        <f t="shared" si="15"/>
        <v>61</v>
      </c>
      <c r="F146" s="2" t="str">
        <f t="shared" si="16"/>
        <v>615</v>
      </c>
      <c r="G146" s="1" t="s">
        <v>185</v>
      </c>
      <c r="H146" s="27">
        <v>0</v>
      </c>
      <c r="I146" s="27"/>
      <c r="J146" s="27">
        <v>0</v>
      </c>
      <c r="K146" s="27">
        <v>0</v>
      </c>
      <c r="L146" s="27">
        <v>0</v>
      </c>
      <c r="M146" s="27"/>
      <c r="N146" s="27">
        <v>0</v>
      </c>
      <c r="O146" s="27">
        <v>0</v>
      </c>
      <c r="P146" s="27">
        <v>0</v>
      </c>
      <c r="Q146" s="27"/>
      <c r="R146" s="27">
        <v>0</v>
      </c>
      <c r="S146" s="27">
        <v>0</v>
      </c>
      <c r="T146" s="27">
        <v>0</v>
      </c>
      <c r="U146" s="27"/>
      <c r="V146" s="27">
        <v>0</v>
      </c>
      <c r="W146" s="27">
        <v>0</v>
      </c>
      <c r="X146" s="27">
        <v>0</v>
      </c>
      <c r="Y146" s="27"/>
      <c r="Z146" s="27">
        <v>0</v>
      </c>
      <c r="AA146" s="27">
        <v>0</v>
      </c>
      <c r="AB146" s="27">
        <v>0</v>
      </c>
      <c r="AC146" s="27"/>
      <c r="AD146" s="27">
        <v>0</v>
      </c>
      <c r="AE146" s="27">
        <v>0</v>
      </c>
      <c r="AF146" s="27">
        <v>0</v>
      </c>
      <c r="AG146" s="106">
        <v>0</v>
      </c>
      <c r="AH146" s="27">
        <v>0</v>
      </c>
      <c r="AI146" s="27">
        <v>0</v>
      </c>
      <c r="AJ146" s="27">
        <v>0</v>
      </c>
      <c r="AK146" s="106">
        <v>0</v>
      </c>
      <c r="AL146" s="106">
        <v>0</v>
      </c>
      <c r="AM146" s="105">
        <v>0</v>
      </c>
      <c r="AN146" s="11">
        <v>0</v>
      </c>
      <c r="AO146" s="11">
        <v>0</v>
      </c>
      <c r="AP146" s="105">
        <v>0</v>
      </c>
      <c r="AQ146" s="11">
        <v>0</v>
      </c>
      <c r="AR146" s="11">
        <v>0</v>
      </c>
      <c r="AS146" s="11">
        <v>0</v>
      </c>
      <c r="AT146" s="123">
        <v>0</v>
      </c>
      <c r="AU146" s="11">
        <v>0</v>
      </c>
      <c r="AV146" s="11">
        <v>0</v>
      </c>
      <c r="AW146" s="11">
        <v>0</v>
      </c>
      <c r="AX146" s="11">
        <v>0</v>
      </c>
      <c r="AZ146" s="11">
        <v>0</v>
      </c>
      <c r="BA146">
        <v>0</v>
      </c>
      <c r="BB146" s="122"/>
    </row>
    <row r="147" spans="1:54" hidden="1" x14ac:dyDescent="0.25">
      <c r="A147">
        <v>4</v>
      </c>
      <c r="B147" t="str">
        <f t="shared" si="17"/>
        <v>CS-6152</v>
      </c>
      <c r="C147" s="2" t="s">
        <v>314</v>
      </c>
      <c r="D147" s="2" t="str">
        <f t="shared" si="14"/>
        <v>6</v>
      </c>
      <c r="E147" s="2" t="str">
        <f t="shared" si="15"/>
        <v>61</v>
      </c>
      <c r="F147" s="2" t="str">
        <f t="shared" si="16"/>
        <v>615</v>
      </c>
      <c r="G147" s="1" t="s">
        <v>186</v>
      </c>
      <c r="H147" s="27">
        <v>0</v>
      </c>
      <c r="I147" s="27"/>
      <c r="J147" s="27">
        <v>0</v>
      </c>
      <c r="K147" s="27">
        <v>0</v>
      </c>
      <c r="L147" s="27">
        <v>0</v>
      </c>
      <c r="M147" s="27"/>
      <c r="N147" s="27">
        <v>0</v>
      </c>
      <c r="O147" s="27">
        <v>0</v>
      </c>
      <c r="P147" s="27">
        <v>0</v>
      </c>
      <c r="Q147" s="27"/>
      <c r="R147" s="27">
        <v>0</v>
      </c>
      <c r="S147" s="27">
        <v>0</v>
      </c>
      <c r="T147" s="27">
        <v>0</v>
      </c>
      <c r="U147" s="27"/>
      <c r="V147" s="27">
        <v>0</v>
      </c>
      <c r="W147" s="27">
        <v>0</v>
      </c>
      <c r="X147" s="27">
        <v>0</v>
      </c>
      <c r="Y147" s="27"/>
      <c r="Z147" s="27">
        <v>0</v>
      </c>
      <c r="AA147" s="27">
        <v>0</v>
      </c>
      <c r="AB147" s="27">
        <v>0</v>
      </c>
      <c r="AC147" s="27"/>
      <c r="AD147" s="27">
        <v>0</v>
      </c>
      <c r="AE147" s="27">
        <v>0</v>
      </c>
      <c r="AF147" s="27">
        <v>0</v>
      </c>
      <c r="AG147" s="106">
        <v>0</v>
      </c>
      <c r="AH147" s="27">
        <v>0</v>
      </c>
      <c r="AI147" s="27">
        <v>0</v>
      </c>
      <c r="AJ147" s="27">
        <v>0</v>
      </c>
      <c r="AK147" s="106">
        <v>0</v>
      </c>
      <c r="AL147" s="106">
        <v>0</v>
      </c>
      <c r="AM147" s="105">
        <v>0</v>
      </c>
      <c r="AN147" s="11">
        <v>0</v>
      </c>
      <c r="AO147" s="11">
        <v>0</v>
      </c>
      <c r="AP147" s="105">
        <v>0</v>
      </c>
      <c r="AQ147" s="11">
        <v>0</v>
      </c>
      <c r="AR147" s="11">
        <v>0</v>
      </c>
      <c r="AS147" s="11">
        <v>0</v>
      </c>
      <c r="AT147" s="123">
        <v>0</v>
      </c>
      <c r="AU147" s="11">
        <v>0</v>
      </c>
      <c r="AV147" s="11">
        <v>0</v>
      </c>
      <c r="AW147" s="11">
        <v>0</v>
      </c>
      <c r="AX147" s="11">
        <v>0</v>
      </c>
      <c r="AZ147" s="11">
        <v>0</v>
      </c>
      <c r="BA147">
        <v>0</v>
      </c>
      <c r="BB147" s="122"/>
    </row>
    <row r="148" spans="1:54" hidden="1" x14ac:dyDescent="0.25">
      <c r="A148">
        <v>4</v>
      </c>
      <c r="B148" t="str">
        <f t="shared" si="17"/>
        <v>CS-6161</v>
      </c>
      <c r="C148" s="2" t="s">
        <v>314</v>
      </c>
      <c r="D148" s="2" t="str">
        <f t="shared" si="14"/>
        <v>6</v>
      </c>
      <c r="E148" s="2" t="str">
        <f t="shared" si="15"/>
        <v>61</v>
      </c>
      <c r="F148" s="2" t="str">
        <f t="shared" si="16"/>
        <v>616</v>
      </c>
      <c r="G148" s="1" t="s">
        <v>187</v>
      </c>
      <c r="H148" s="27">
        <v>0</v>
      </c>
      <c r="I148" s="27"/>
      <c r="J148" s="27">
        <v>0</v>
      </c>
      <c r="K148" s="27">
        <v>0</v>
      </c>
      <c r="L148" s="27">
        <v>0</v>
      </c>
      <c r="M148" s="27"/>
      <c r="N148" s="27">
        <v>0</v>
      </c>
      <c r="O148" s="27">
        <v>0</v>
      </c>
      <c r="P148" s="27">
        <v>0</v>
      </c>
      <c r="Q148" s="27"/>
      <c r="R148" s="27">
        <v>0</v>
      </c>
      <c r="S148" s="27">
        <v>0</v>
      </c>
      <c r="T148" s="27">
        <v>0</v>
      </c>
      <c r="U148" s="27"/>
      <c r="V148" s="27">
        <v>0</v>
      </c>
      <c r="W148" s="27">
        <v>0</v>
      </c>
      <c r="X148" s="27">
        <v>0</v>
      </c>
      <c r="Y148" s="27"/>
      <c r="Z148" s="27">
        <v>0</v>
      </c>
      <c r="AA148" s="27">
        <v>0</v>
      </c>
      <c r="AB148" s="27">
        <v>0</v>
      </c>
      <c r="AC148" s="27"/>
      <c r="AD148" s="27">
        <v>0</v>
      </c>
      <c r="AE148" s="27">
        <v>0</v>
      </c>
      <c r="AF148" s="27">
        <v>0</v>
      </c>
      <c r="AG148" s="106">
        <v>0</v>
      </c>
      <c r="AH148" s="27">
        <v>0</v>
      </c>
      <c r="AI148" s="27">
        <v>0</v>
      </c>
      <c r="AJ148" s="27">
        <v>0</v>
      </c>
      <c r="AK148" s="106">
        <v>0</v>
      </c>
      <c r="AL148" s="106">
        <v>0</v>
      </c>
      <c r="AM148" s="105">
        <v>0</v>
      </c>
      <c r="AN148" s="11">
        <v>0</v>
      </c>
      <c r="AO148" s="11">
        <v>0</v>
      </c>
      <c r="AP148" s="105">
        <v>0</v>
      </c>
      <c r="AQ148" s="11">
        <v>0</v>
      </c>
      <c r="AR148" s="11">
        <v>0</v>
      </c>
      <c r="AS148" s="11">
        <v>0</v>
      </c>
      <c r="AT148" s="123">
        <v>0</v>
      </c>
      <c r="AU148" s="11">
        <v>0</v>
      </c>
      <c r="AV148" s="11">
        <v>0</v>
      </c>
      <c r="AW148" s="11">
        <v>0</v>
      </c>
      <c r="AX148" s="11">
        <v>0</v>
      </c>
      <c r="AZ148" s="11">
        <v>0</v>
      </c>
      <c r="BA148">
        <v>0</v>
      </c>
      <c r="BB148" s="122"/>
    </row>
    <row r="149" spans="1:54" hidden="1" x14ac:dyDescent="0.25">
      <c r="A149">
        <v>4</v>
      </c>
      <c r="B149" t="str">
        <f t="shared" si="17"/>
        <v>CS-6162</v>
      </c>
      <c r="C149" s="2" t="s">
        <v>314</v>
      </c>
      <c r="D149" s="2" t="str">
        <f t="shared" si="14"/>
        <v>6</v>
      </c>
      <c r="E149" s="2" t="str">
        <f t="shared" si="15"/>
        <v>61</v>
      </c>
      <c r="F149" s="2" t="str">
        <f t="shared" si="16"/>
        <v>616</v>
      </c>
      <c r="G149" s="1" t="s">
        <v>188</v>
      </c>
      <c r="H149" s="27">
        <v>0</v>
      </c>
      <c r="I149" s="27"/>
      <c r="J149" s="27">
        <v>0</v>
      </c>
      <c r="K149" s="27">
        <v>0</v>
      </c>
      <c r="L149" s="27">
        <v>0</v>
      </c>
      <c r="M149" s="27"/>
      <c r="N149" s="27">
        <v>0</v>
      </c>
      <c r="O149" s="27">
        <v>0</v>
      </c>
      <c r="P149" s="27">
        <v>0</v>
      </c>
      <c r="Q149" s="27"/>
      <c r="R149" s="27">
        <v>0</v>
      </c>
      <c r="S149" s="27">
        <v>0</v>
      </c>
      <c r="T149" s="27">
        <v>0</v>
      </c>
      <c r="U149" s="27"/>
      <c r="V149" s="27">
        <v>0</v>
      </c>
      <c r="W149" s="27">
        <v>0</v>
      </c>
      <c r="X149" s="27">
        <v>0</v>
      </c>
      <c r="Y149" s="27"/>
      <c r="Z149" s="27">
        <v>0</v>
      </c>
      <c r="AA149" s="27">
        <v>0</v>
      </c>
      <c r="AB149" s="27">
        <v>0</v>
      </c>
      <c r="AC149" s="27"/>
      <c r="AD149" s="27">
        <v>0</v>
      </c>
      <c r="AE149" s="27">
        <v>0</v>
      </c>
      <c r="AF149" s="27">
        <v>0</v>
      </c>
      <c r="AG149" s="106">
        <v>0</v>
      </c>
      <c r="AH149" s="27">
        <v>0</v>
      </c>
      <c r="AI149" s="27">
        <v>0</v>
      </c>
      <c r="AJ149" s="27">
        <v>0</v>
      </c>
      <c r="AK149" s="106">
        <v>0</v>
      </c>
      <c r="AL149" s="106">
        <v>0</v>
      </c>
      <c r="AM149" s="105">
        <v>0</v>
      </c>
      <c r="AN149" s="11">
        <v>0</v>
      </c>
      <c r="AO149" s="11">
        <v>0</v>
      </c>
      <c r="AP149" s="105">
        <v>0</v>
      </c>
      <c r="AQ149" s="11">
        <v>0</v>
      </c>
      <c r="AR149" s="11">
        <v>0</v>
      </c>
      <c r="AS149" s="11">
        <v>0</v>
      </c>
      <c r="AT149" s="123">
        <v>0</v>
      </c>
      <c r="AU149" s="11">
        <v>0</v>
      </c>
      <c r="AV149" s="11">
        <v>0</v>
      </c>
      <c r="AW149" s="11">
        <v>0</v>
      </c>
      <c r="AX149" s="11">
        <v>0</v>
      </c>
      <c r="AZ149" s="11">
        <v>0</v>
      </c>
      <c r="BA149">
        <v>0</v>
      </c>
      <c r="BB149" s="122"/>
    </row>
    <row r="150" spans="1:54" hidden="1" x14ac:dyDescent="0.25">
      <c r="A150">
        <v>4</v>
      </c>
      <c r="B150" t="str">
        <f t="shared" si="17"/>
        <v>CS-6171</v>
      </c>
      <c r="C150" s="2" t="s">
        <v>314</v>
      </c>
      <c r="D150" s="2" t="str">
        <f t="shared" si="14"/>
        <v>6</v>
      </c>
      <c r="E150" s="2" t="str">
        <f t="shared" si="15"/>
        <v>61</v>
      </c>
      <c r="F150" s="2" t="str">
        <f t="shared" si="16"/>
        <v>617</v>
      </c>
      <c r="G150" s="1" t="s">
        <v>189</v>
      </c>
      <c r="H150" s="27">
        <v>0</v>
      </c>
      <c r="I150" s="27"/>
      <c r="J150" s="27">
        <v>0</v>
      </c>
      <c r="K150" s="27">
        <v>0</v>
      </c>
      <c r="L150" s="27">
        <v>0</v>
      </c>
      <c r="M150" s="27"/>
      <c r="N150" s="27">
        <v>0</v>
      </c>
      <c r="O150" s="27">
        <v>0</v>
      </c>
      <c r="P150" s="27">
        <v>0</v>
      </c>
      <c r="Q150" s="27"/>
      <c r="R150" s="27">
        <v>0</v>
      </c>
      <c r="S150" s="27">
        <v>0</v>
      </c>
      <c r="T150" s="27">
        <v>0</v>
      </c>
      <c r="U150" s="27"/>
      <c r="V150" s="27">
        <v>0</v>
      </c>
      <c r="W150" s="27">
        <v>0</v>
      </c>
      <c r="X150" s="27">
        <v>0</v>
      </c>
      <c r="Y150" s="27"/>
      <c r="Z150" s="27">
        <v>0</v>
      </c>
      <c r="AA150" s="27">
        <v>0</v>
      </c>
      <c r="AB150" s="27">
        <v>0</v>
      </c>
      <c r="AC150" s="27"/>
      <c r="AD150" s="27">
        <v>0</v>
      </c>
      <c r="AE150" s="27">
        <v>0</v>
      </c>
      <c r="AF150" s="27">
        <v>0</v>
      </c>
      <c r="AG150" s="106">
        <v>0</v>
      </c>
      <c r="AH150" s="27">
        <v>0</v>
      </c>
      <c r="AI150" s="27">
        <v>0</v>
      </c>
      <c r="AJ150" s="27">
        <v>0</v>
      </c>
      <c r="AK150" s="106">
        <v>0</v>
      </c>
      <c r="AL150" s="106">
        <v>0</v>
      </c>
      <c r="AM150" s="105">
        <v>0</v>
      </c>
      <c r="AN150" s="11">
        <v>0</v>
      </c>
      <c r="AO150" s="11">
        <v>0</v>
      </c>
      <c r="AP150" s="105">
        <v>0</v>
      </c>
      <c r="AQ150" s="11">
        <v>0</v>
      </c>
      <c r="AR150" s="11">
        <v>0</v>
      </c>
      <c r="AS150" s="11">
        <v>0</v>
      </c>
      <c r="AT150" s="123">
        <v>0</v>
      </c>
      <c r="AU150" s="11">
        <v>0</v>
      </c>
      <c r="AV150" s="11">
        <v>0</v>
      </c>
      <c r="AW150" s="11">
        <v>0</v>
      </c>
      <c r="AX150" s="11">
        <v>0</v>
      </c>
      <c r="AZ150" s="11">
        <v>0</v>
      </c>
      <c r="BA150">
        <v>0</v>
      </c>
      <c r="BB150" s="122"/>
    </row>
    <row r="151" spans="1:54" hidden="1" x14ac:dyDescent="0.25">
      <c r="A151">
        <v>4</v>
      </c>
      <c r="B151" t="str">
        <f t="shared" si="17"/>
        <v>CS-6172</v>
      </c>
      <c r="C151" s="2" t="s">
        <v>314</v>
      </c>
      <c r="D151" s="2" t="str">
        <f t="shared" si="14"/>
        <v>6</v>
      </c>
      <c r="E151" s="2" t="str">
        <f t="shared" si="15"/>
        <v>61</v>
      </c>
      <c r="F151" s="2" t="str">
        <f t="shared" si="16"/>
        <v>617</v>
      </c>
      <c r="G151" s="1" t="s">
        <v>190</v>
      </c>
      <c r="H151" s="27">
        <v>0</v>
      </c>
      <c r="I151" s="27"/>
      <c r="J151" s="27">
        <v>0</v>
      </c>
      <c r="K151" s="27">
        <v>0</v>
      </c>
      <c r="L151" s="27">
        <v>0</v>
      </c>
      <c r="M151" s="27"/>
      <c r="N151" s="27">
        <v>0</v>
      </c>
      <c r="O151" s="27">
        <v>0</v>
      </c>
      <c r="P151" s="27">
        <v>0</v>
      </c>
      <c r="Q151" s="27"/>
      <c r="R151" s="27">
        <v>0</v>
      </c>
      <c r="S151" s="27">
        <v>0</v>
      </c>
      <c r="T151" s="27">
        <v>0</v>
      </c>
      <c r="U151" s="27"/>
      <c r="V151" s="27">
        <v>0</v>
      </c>
      <c r="W151" s="27">
        <v>0</v>
      </c>
      <c r="X151" s="27">
        <v>0</v>
      </c>
      <c r="Y151" s="27"/>
      <c r="Z151" s="27">
        <v>0</v>
      </c>
      <c r="AA151" s="27">
        <v>0</v>
      </c>
      <c r="AB151" s="27">
        <v>0</v>
      </c>
      <c r="AC151" s="27"/>
      <c r="AD151" s="27">
        <v>0</v>
      </c>
      <c r="AE151" s="27">
        <v>0</v>
      </c>
      <c r="AF151" s="27">
        <v>0</v>
      </c>
      <c r="AG151" s="106">
        <v>0</v>
      </c>
      <c r="AH151" s="27">
        <v>0</v>
      </c>
      <c r="AI151" s="27">
        <v>0</v>
      </c>
      <c r="AJ151" s="27">
        <v>0</v>
      </c>
      <c r="AK151" s="106">
        <v>0</v>
      </c>
      <c r="AL151" s="106">
        <v>0</v>
      </c>
      <c r="AM151" s="105">
        <v>0</v>
      </c>
      <c r="AN151" s="11">
        <v>0</v>
      </c>
      <c r="AO151" s="11">
        <v>0</v>
      </c>
      <c r="AP151" s="105">
        <v>0</v>
      </c>
      <c r="AQ151" s="11">
        <v>0</v>
      </c>
      <c r="AR151" s="11">
        <v>0</v>
      </c>
      <c r="AS151" s="11">
        <v>0</v>
      </c>
      <c r="AT151" s="123">
        <v>0</v>
      </c>
      <c r="AU151" s="11">
        <v>0</v>
      </c>
      <c r="AV151" s="11">
        <v>0</v>
      </c>
      <c r="AW151" s="11">
        <v>0</v>
      </c>
      <c r="AX151" s="11">
        <v>0</v>
      </c>
      <c r="AZ151" s="11">
        <v>0</v>
      </c>
      <c r="BA151">
        <v>0</v>
      </c>
      <c r="BB151" s="122"/>
    </row>
    <row r="152" spans="1:54" hidden="1" x14ac:dyDescent="0.25">
      <c r="A152">
        <v>4</v>
      </c>
      <c r="B152" t="str">
        <f t="shared" si="17"/>
        <v>CS-6210</v>
      </c>
      <c r="C152" s="2" t="s">
        <v>314</v>
      </c>
      <c r="D152" s="2" t="str">
        <f t="shared" si="14"/>
        <v>6</v>
      </c>
      <c r="E152" s="2" t="str">
        <f t="shared" si="15"/>
        <v>62</v>
      </c>
      <c r="F152" s="2" t="str">
        <f t="shared" si="16"/>
        <v>621</v>
      </c>
      <c r="G152" s="1" t="s">
        <v>192</v>
      </c>
      <c r="H152" s="27">
        <v>0</v>
      </c>
      <c r="I152" s="27"/>
      <c r="J152" s="27">
        <v>0</v>
      </c>
      <c r="K152" s="27">
        <v>0</v>
      </c>
      <c r="L152" s="27">
        <v>0</v>
      </c>
      <c r="M152" s="27"/>
      <c r="N152" s="27">
        <v>0</v>
      </c>
      <c r="O152" s="27">
        <v>0</v>
      </c>
      <c r="P152" s="27">
        <v>0</v>
      </c>
      <c r="Q152" s="27"/>
      <c r="R152" s="27">
        <v>0</v>
      </c>
      <c r="S152" s="27">
        <v>0</v>
      </c>
      <c r="T152" s="27">
        <v>0</v>
      </c>
      <c r="U152" s="27"/>
      <c r="V152" s="27">
        <v>0</v>
      </c>
      <c r="W152" s="27">
        <v>0</v>
      </c>
      <c r="X152" s="27">
        <v>0</v>
      </c>
      <c r="Y152" s="27"/>
      <c r="Z152" s="27">
        <v>0</v>
      </c>
      <c r="AA152" s="27">
        <v>0</v>
      </c>
      <c r="AB152" s="27">
        <v>0</v>
      </c>
      <c r="AC152" s="27"/>
      <c r="AD152" s="27">
        <v>0</v>
      </c>
      <c r="AE152" s="27">
        <v>0</v>
      </c>
      <c r="AF152" s="27">
        <v>0</v>
      </c>
      <c r="AG152" s="106">
        <v>0</v>
      </c>
      <c r="AH152" s="27">
        <v>0</v>
      </c>
      <c r="AI152" s="27">
        <v>0</v>
      </c>
      <c r="AJ152" s="27">
        <v>0</v>
      </c>
      <c r="AK152" s="106">
        <v>0</v>
      </c>
      <c r="AL152" s="106">
        <v>0</v>
      </c>
      <c r="AM152" s="105">
        <v>0</v>
      </c>
      <c r="AN152" s="11">
        <v>0</v>
      </c>
      <c r="AO152" s="11">
        <v>0</v>
      </c>
      <c r="AP152" s="105">
        <v>0</v>
      </c>
      <c r="AQ152" s="11">
        <v>0</v>
      </c>
      <c r="AR152" s="11">
        <v>0</v>
      </c>
      <c r="AS152" s="11">
        <v>0</v>
      </c>
      <c r="AT152" s="123">
        <v>0</v>
      </c>
      <c r="AU152" s="11">
        <v>0</v>
      </c>
      <c r="AV152" s="11">
        <v>0</v>
      </c>
      <c r="AW152" s="11">
        <v>0</v>
      </c>
      <c r="AX152" s="11">
        <v>0</v>
      </c>
      <c r="AZ152" s="11">
        <v>0</v>
      </c>
      <c r="BA152">
        <v>0</v>
      </c>
      <c r="BB152" s="122"/>
    </row>
    <row r="153" spans="1:54" hidden="1" x14ac:dyDescent="0.25">
      <c r="A153">
        <v>4</v>
      </c>
      <c r="B153" t="str">
        <f t="shared" si="17"/>
        <v>CS-6220</v>
      </c>
      <c r="C153" s="2" t="s">
        <v>314</v>
      </c>
      <c r="D153" s="2" t="str">
        <f t="shared" si="14"/>
        <v>6</v>
      </c>
      <c r="E153" s="2" t="str">
        <f t="shared" si="15"/>
        <v>62</v>
      </c>
      <c r="F153" s="2" t="str">
        <f t="shared" si="16"/>
        <v>622</v>
      </c>
      <c r="G153" s="1" t="s">
        <v>193</v>
      </c>
      <c r="H153" s="27">
        <v>0</v>
      </c>
      <c r="I153" s="27"/>
      <c r="J153" s="27">
        <v>0</v>
      </c>
      <c r="K153" s="27">
        <v>0</v>
      </c>
      <c r="L153" s="27">
        <v>0</v>
      </c>
      <c r="M153" s="27"/>
      <c r="N153" s="27">
        <v>0</v>
      </c>
      <c r="O153" s="27">
        <v>0</v>
      </c>
      <c r="P153" s="27">
        <v>0</v>
      </c>
      <c r="Q153" s="27"/>
      <c r="R153" s="27">
        <v>0</v>
      </c>
      <c r="S153" s="27">
        <v>0</v>
      </c>
      <c r="T153" s="27">
        <v>0</v>
      </c>
      <c r="U153" s="27"/>
      <c r="V153" s="27">
        <v>0</v>
      </c>
      <c r="W153" s="27">
        <v>0</v>
      </c>
      <c r="X153" s="27">
        <v>0</v>
      </c>
      <c r="Y153" s="27"/>
      <c r="Z153" s="27">
        <v>0</v>
      </c>
      <c r="AA153" s="27">
        <v>0</v>
      </c>
      <c r="AB153" s="27">
        <v>0</v>
      </c>
      <c r="AC153" s="27"/>
      <c r="AD153" s="27">
        <v>0</v>
      </c>
      <c r="AE153" s="27">
        <v>0</v>
      </c>
      <c r="AF153" s="27">
        <v>0</v>
      </c>
      <c r="AG153" s="106">
        <v>0</v>
      </c>
      <c r="AH153" s="27">
        <v>0</v>
      </c>
      <c r="AI153" s="27">
        <v>0</v>
      </c>
      <c r="AJ153" s="27">
        <v>0</v>
      </c>
      <c r="AK153" s="106">
        <v>0</v>
      </c>
      <c r="AL153" s="106">
        <v>0</v>
      </c>
      <c r="AM153" s="105">
        <v>0</v>
      </c>
      <c r="AN153" s="11">
        <v>0</v>
      </c>
      <c r="AO153" s="11">
        <v>0</v>
      </c>
      <c r="AP153" s="105">
        <v>0</v>
      </c>
      <c r="AQ153" s="11">
        <v>0</v>
      </c>
      <c r="AR153" s="11">
        <v>0</v>
      </c>
      <c r="AS153" s="11">
        <v>0</v>
      </c>
      <c r="AT153" s="123">
        <v>0</v>
      </c>
      <c r="AU153" s="11">
        <v>0</v>
      </c>
      <c r="AV153" s="11">
        <v>0</v>
      </c>
      <c r="AW153" s="11">
        <v>0</v>
      </c>
      <c r="AX153" s="11">
        <v>0</v>
      </c>
      <c r="AZ153" s="11">
        <v>0</v>
      </c>
      <c r="BA153">
        <v>0</v>
      </c>
      <c r="BB153" s="122"/>
    </row>
    <row r="154" spans="1:54" hidden="1" x14ac:dyDescent="0.25">
      <c r="A154">
        <v>4</v>
      </c>
      <c r="B154" t="str">
        <f t="shared" si="17"/>
        <v>CS-6300</v>
      </c>
      <c r="C154" s="2" t="s">
        <v>314</v>
      </c>
      <c r="D154" s="2" t="str">
        <f t="shared" ref="D154:D162" si="18">LEFT($G154,1)</f>
        <v>6</v>
      </c>
      <c r="E154" s="2" t="str">
        <f t="shared" ref="E154:E162" si="19">LEFT($G154,2)</f>
        <v>63</v>
      </c>
      <c r="F154" s="2" t="str">
        <f t="shared" ref="F154:F162" si="20">LEFT($G154,3)</f>
        <v>630</v>
      </c>
      <c r="G154" s="1" t="s">
        <v>931</v>
      </c>
      <c r="H154" s="27">
        <v>0</v>
      </c>
      <c r="I154" s="27"/>
      <c r="J154" s="27">
        <v>0</v>
      </c>
      <c r="K154" s="27">
        <v>0</v>
      </c>
      <c r="L154" s="27">
        <v>0</v>
      </c>
      <c r="M154" s="27"/>
      <c r="N154" s="27">
        <v>0</v>
      </c>
      <c r="O154" s="27">
        <v>0</v>
      </c>
      <c r="P154" s="27">
        <v>0</v>
      </c>
      <c r="Q154" s="27"/>
      <c r="R154" s="27">
        <v>0</v>
      </c>
      <c r="S154" s="27">
        <v>0</v>
      </c>
      <c r="T154" s="27">
        <v>0</v>
      </c>
      <c r="U154" s="27"/>
      <c r="V154" s="27">
        <v>0</v>
      </c>
      <c r="W154" s="27">
        <v>0</v>
      </c>
      <c r="X154" s="27">
        <v>0</v>
      </c>
      <c r="Y154" s="27"/>
      <c r="Z154" s="27">
        <v>0</v>
      </c>
      <c r="AA154" s="27">
        <v>0</v>
      </c>
      <c r="AB154" s="27">
        <v>35098</v>
      </c>
      <c r="AC154" s="27"/>
      <c r="AD154" s="27">
        <v>15425</v>
      </c>
      <c r="AE154" s="27">
        <v>0</v>
      </c>
      <c r="AF154" s="27">
        <v>0</v>
      </c>
      <c r="AG154" s="106">
        <v>0</v>
      </c>
      <c r="AH154" s="27">
        <v>0</v>
      </c>
      <c r="AI154" s="27">
        <v>0</v>
      </c>
      <c r="AJ154" s="27">
        <v>0</v>
      </c>
      <c r="AK154" s="106">
        <v>0</v>
      </c>
      <c r="AL154" s="106">
        <v>0</v>
      </c>
      <c r="AM154" s="105">
        <v>0</v>
      </c>
      <c r="AN154" s="11">
        <v>0</v>
      </c>
      <c r="AO154" s="11">
        <v>0</v>
      </c>
      <c r="AP154" s="105">
        <v>0</v>
      </c>
      <c r="AQ154" s="11">
        <v>0</v>
      </c>
      <c r="AR154" s="11">
        <v>0</v>
      </c>
      <c r="AS154" s="11">
        <v>0</v>
      </c>
      <c r="AT154" s="123">
        <v>0</v>
      </c>
      <c r="AU154" s="11"/>
      <c r="AV154" s="11">
        <v>0</v>
      </c>
      <c r="AW154" s="11">
        <v>0</v>
      </c>
      <c r="AX154" s="11"/>
      <c r="AZ154" s="11"/>
      <c r="BB154" s="122"/>
    </row>
    <row r="155" spans="1:54" hidden="1" x14ac:dyDescent="0.25">
      <c r="A155">
        <v>4</v>
      </c>
      <c r="B155" t="str">
        <f t="shared" si="17"/>
        <v>CS-6311</v>
      </c>
      <c r="C155" s="2" t="s">
        <v>314</v>
      </c>
      <c r="D155" s="2" t="str">
        <f t="shared" si="18"/>
        <v>6</v>
      </c>
      <c r="E155" s="2" t="str">
        <f t="shared" si="19"/>
        <v>63</v>
      </c>
      <c r="F155" s="2" t="str">
        <f t="shared" si="20"/>
        <v>631</v>
      </c>
      <c r="G155" s="1" t="s">
        <v>195</v>
      </c>
      <c r="H155" s="27">
        <v>0</v>
      </c>
      <c r="I155" s="27"/>
      <c r="J155" s="27">
        <v>0</v>
      </c>
      <c r="K155" s="27">
        <v>0</v>
      </c>
      <c r="L155" s="27">
        <v>0</v>
      </c>
      <c r="M155" s="27"/>
      <c r="N155" s="27">
        <v>0</v>
      </c>
      <c r="O155" s="27">
        <v>0</v>
      </c>
      <c r="P155" s="27">
        <v>0</v>
      </c>
      <c r="Q155" s="27"/>
      <c r="R155" s="27">
        <v>0</v>
      </c>
      <c r="S155" s="27">
        <v>0</v>
      </c>
      <c r="T155" s="27">
        <v>0</v>
      </c>
      <c r="U155" s="27"/>
      <c r="V155" s="27">
        <v>0</v>
      </c>
      <c r="W155" s="27">
        <v>0</v>
      </c>
      <c r="X155" s="27">
        <v>0</v>
      </c>
      <c r="Y155" s="27"/>
      <c r="Z155" s="27">
        <v>0</v>
      </c>
      <c r="AA155" s="27">
        <v>0</v>
      </c>
      <c r="AB155" s="27">
        <v>0</v>
      </c>
      <c r="AC155" s="27"/>
      <c r="AD155" s="27">
        <v>0</v>
      </c>
      <c r="AE155" s="27">
        <v>15425</v>
      </c>
      <c r="AF155" s="27">
        <v>0</v>
      </c>
      <c r="AG155" s="106">
        <v>0</v>
      </c>
      <c r="AH155" s="27">
        <v>0</v>
      </c>
      <c r="AI155" s="27">
        <v>0</v>
      </c>
      <c r="AJ155" s="27">
        <v>0</v>
      </c>
      <c r="AK155" s="106">
        <v>0</v>
      </c>
      <c r="AL155" s="106">
        <v>0</v>
      </c>
      <c r="AM155" s="105">
        <v>0</v>
      </c>
      <c r="AN155" s="11">
        <v>0</v>
      </c>
      <c r="AO155" s="11">
        <v>0</v>
      </c>
      <c r="AP155" s="105">
        <v>0</v>
      </c>
      <c r="AQ155" s="11">
        <v>0</v>
      </c>
      <c r="AR155" s="11">
        <v>0</v>
      </c>
      <c r="AS155" s="11">
        <v>0</v>
      </c>
      <c r="AT155" s="123">
        <v>0</v>
      </c>
      <c r="AU155" s="11">
        <v>0</v>
      </c>
      <c r="AV155" s="11">
        <v>0</v>
      </c>
      <c r="AW155" s="11">
        <v>0</v>
      </c>
      <c r="AX155" s="11">
        <v>0</v>
      </c>
      <c r="AZ155" s="11">
        <v>0</v>
      </c>
      <c r="BA155">
        <v>0</v>
      </c>
      <c r="BB155" s="122"/>
    </row>
    <row r="156" spans="1:54" hidden="1" x14ac:dyDescent="0.25">
      <c r="A156">
        <v>4</v>
      </c>
      <c r="B156" t="str">
        <f t="shared" si="17"/>
        <v>CS-6312</v>
      </c>
      <c r="C156" s="2" t="s">
        <v>314</v>
      </c>
      <c r="D156" s="2" t="str">
        <f t="shared" si="18"/>
        <v>6</v>
      </c>
      <c r="E156" s="2" t="str">
        <f t="shared" si="19"/>
        <v>63</v>
      </c>
      <c r="F156" s="2" t="str">
        <f t="shared" si="20"/>
        <v>631</v>
      </c>
      <c r="G156" s="1" t="s">
        <v>196</v>
      </c>
      <c r="H156" s="27">
        <v>117</v>
      </c>
      <c r="I156" s="27"/>
      <c r="J156" s="27">
        <v>0</v>
      </c>
      <c r="K156" s="27">
        <v>0</v>
      </c>
      <c r="L156" s="27">
        <v>117</v>
      </c>
      <c r="M156" s="27"/>
      <c r="N156" s="27">
        <v>0</v>
      </c>
      <c r="O156" s="27">
        <v>0</v>
      </c>
      <c r="P156" s="27">
        <v>119</v>
      </c>
      <c r="Q156" s="27"/>
      <c r="R156" s="27">
        <v>0</v>
      </c>
      <c r="S156" s="27">
        <v>0</v>
      </c>
      <c r="T156" s="27">
        <v>121</v>
      </c>
      <c r="U156" s="27"/>
      <c r="V156" s="27">
        <v>0</v>
      </c>
      <c r="W156" s="27">
        <v>0</v>
      </c>
      <c r="X156" s="27">
        <v>122</v>
      </c>
      <c r="Y156" s="27"/>
      <c r="Z156" s="27">
        <v>0</v>
      </c>
      <c r="AA156" s="27">
        <v>0</v>
      </c>
      <c r="AB156" s="27">
        <v>124</v>
      </c>
      <c r="AC156" s="27"/>
      <c r="AD156" s="27">
        <v>8532</v>
      </c>
      <c r="AE156" s="27">
        <v>0</v>
      </c>
      <c r="AF156" s="27">
        <v>125</v>
      </c>
      <c r="AG156" s="106">
        <v>0</v>
      </c>
      <c r="AH156" s="27">
        <v>0</v>
      </c>
      <c r="AI156" s="27">
        <v>0</v>
      </c>
      <c r="AJ156" s="27">
        <v>0</v>
      </c>
      <c r="AK156" s="106">
        <v>0</v>
      </c>
      <c r="AL156" s="106">
        <v>0</v>
      </c>
      <c r="AM156" s="105">
        <v>0</v>
      </c>
      <c r="AN156" s="11">
        <v>0</v>
      </c>
      <c r="AO156" s="11">
        <v>0</v>
      </c>
      <c r="AP156" s="105">
        <v>0</v>
      </c>
      <c r="AQ156" s="11">
        <v>0</v>
      </c>
      <c r="AR156" s="11">
        <v>0</v>
      </c>
      <c r="AS156" s="11">
        <v>0</v>
      </c>
      <c r="AT156" s="123">
        <v>0</v>
      </c>
      <c r="AU156" s="11">
        <v>0</v>
      </c>
      <c r="AV156" s="11">
        <v>0</v>
      </c>
      <c r="AW156" s="11">
        <v>0</v>
      </c>
      <c r="AX156" s="11">
        <v>0</v>
      </c>
      <c r="AZ156" s="11">
        <v>0</v>
      </c>
      <c r="BA156">
        <v>0</v>
      </c>
      <c r="BB156" s="122"/>
    </row>
    <row r="157" spans="1:54" hidden="1" x14ac:dyDescent="0.25">
      <c r="A157">
        <v>4</v>
      </c>
      <c r="B157" t="str">
        <f t="shared" si="17"/>
        <v>CS-6321</v>
      </c>
      <c r="C157" s="2" t="s">
        <v>314</v>
      </c>
      <c r="D157" s="2" t="str">
        <f t="shared" si="18"/>
        <v>6</v>
      </c>
      <c r="E157" s="2" t="str">
        <f t="shared" si="19"/>
        <v>63</v>
      </c>
      <c r="F157" s="2" t="str">
        <f t="shared" si="20"/>
        <v>632</v>
      </c>
      <c r="G157" s="1" t="s">
        <v>197</v>
      </c>
      <c r="H157" s="27">
        <v>23210</v>
      </c>
      <c r="I157" s="27"/>
      <c r="J157" s="27">
        <v>23649</v>
      </c>
      <c r="K157" s="27">
        <v>23649</v>
      </c>
      <c r="L157" s="27">
        <v>23210</v>
      </c>
      <c r="M157" s="27"/>
      <c r="N157" s="27">
        <v>15515</v>
      </c>
      <c r="O157" s="27">
        <v>15514</v>
      </c>
      <c r="P157" s="27">
        <v>22499</v>
      </c>
      <c r="Q157" s="27"/>
      <c r="R157" s="27">
        <v>16342</v>
      </c>
      <c r="S157" s="27">
        <v>16342</v>
      </c>
      <c r="T157" s="27">
        <v>19847</v>
      </c>
      <c r="U157" s="27"/>
      <c r="V157" s="27">
        <v>24147</v>
      </c>
      <c r="W157" s="27">
        <v>24147</v>
      </c>
      <c r="X157" s="27">
        <v>12308</v>
      </c>
      <c r="Y157" s="27"/>
      <c r="Z157" s="27">
        <v>16252</v>
      </c>
      <c r="AA157" s="27">
        <v>16252</v>
      </c>
      <c r="AB157" s="27">
        <v>12479</v>
      </c>
      <c r="AC157" s="27"/>
      <c r="AD157" s="27">
        <v>0</v>
      </c>
      <c r="AE157" s="27">
        <v>8532</v>
      </c>
      <c r="AF157" s="27">
        <v>38574</v>
      </c>
      <c r="AG157" s="106">
        <v>20938</v>
      </c>
      <c r="AH157" s="27">
        <v>20938</v>
      </c>
      <c r="AI157" s="27">
        <v>20938</v>
      </c>
      <c r="AJ157" s="27">
        <v>22854</v>
      </c>
      <c r="AK157" s="106">
        <v>13684</v>
      </c>
      <c r="AL157" s="106">
        <v>13684</v>
      </c>
      <c r="AM157" s="105">
        <v>13684</v>
      </c>
      <c r="AN157" s="11">
        <v>35080</v>
      </c>
      <c r="AO157" s="11">
        <v>25496</v>
      </c>
      <c r="AP157" s="105">
        <v>25496</v>
      </c>
      <c r="AQ157" s="11">
        <v>25496</v>
      </c>
      <c r="AR157" s="11">
        <v>0</v>
      </c>
      <c r="AS157" s="11">
        <v>27408</v>
      </c>
      <c r="AT157" s="123">
        <v>27408</v>
      </c>
      <c r="AU157" s="11">
        <v>27408</v>
      </c>
      <c r="AV157" s="11">
        <v>0</v>
      </c>
      <c r="AW157" s="11">
        <v>19258</v>
      </c>
      <c r="AX157" s="11">
        <v>19258</v>
      </c>
      <c r="AZ157" s="11">
        <v>36261</v>
      </c>
      <c r="BA157">
        <v>17364</v>
      </c>
      <c r="BB157" s="122"/>
    </row>
    <row r="158" spans="1:54" hidden="1" x14ac:dyDescent="0.25">
      <c r="A158">
        <v>4</v>
      </c>
      <c r="B158" t="str">
        <f t="shared" si="17"/>
        <v>CS-6322</v>
      </c>
      <c r="C158" s="2" t="s">
        <v>314</v>
      </c>
      <c r="D158" s="2" t="str">
        <f t="shared" si="18"/>
        <v>6</v>
      </c>
      <c r="E158" s="2" t="str">
        <f t="shared" si="19"/>
        <v>63</v>
      </c>
      <c r="F158" s="2" t="str">
        <f t="shared" si="20"/>
        <v>632</v>
      </c>
      <c r="G158" s="1" t="s">
        <v>198</v>
      </c>
      <c r="H158" s="27">
        <v>0</v>
      </c>
      <c r="I158" s="27"/>
      <c r="J158" s="27">
        <v>0</v>
      </c>
      <c r="K158" s="27">
        <v>0</v>
      </c>
      <c r="L158" s="27">
        <v>0</v>
      </c>
      <c r="M158" s="27"/>
      <c r="N158" s="27">
        <v>0</v>
      </c>
      <c r="O158" s="27">
        <v>0</v>
      </c>
      <c r="P158" s="27">
        <v>0</v>
      </c>
      <c r="Q158" s="27"/>
      <c r="R158" s="27">
        <v>0</v>
      </c>
      <c r="S158" s="27">
        <v>0</v>
      </c>
      <c r="T158" s="27">
        <v>0</v>
      </c>
      <c r="U158" s="27"/>
      <c r="V158" s="27">
        <v>0</v>
      </c>
      <c r="W158" s="27">
        <v>0</v>
      </c>
      <c r="X158" s="27">
        <v>0</v>
      </c>
      <c r="Y158" s="27"/>
      <c r="Z158" s="27">
        <v>0</v>
      </c>
      <c r="AA158" s="27">
        <v>0</v>
      </c>
      <c r="AB158" s="27">
        <v>0</v>
      </c>
      <c r="AC158" s="27"/>
      <c r="AD158" s="27">
        <v>0</v>
      </c>
      <c r="AE158" s="27">
        <v>0</v>
      </c>
      <c r="AF158" s="27">
        <v>0</v>
      </c>
      <c r="AG158" s="106">
        <v>0</v>
      </c>
      <c r="AH158" s="27">
        <v>0</v>
      </c>
      <c r="AI158" s="27">
        <v>0</v>
      </c>
      <c r="AJ158" s="27">
        <v>0</v>
      </c>
      <c r="AK158" s="106">
        <v>0</v>
      </c>
      <c r="AL158" s="106">
        <v>0</v>
      </c>
      <c r="AM158" s="105">
        <v>0</v>
      </c>
      <c r="AN158" s="11">
        <v>0</v>
      </c>
      <c r="AO158" s="11">
        <v>0</v>
      </c>
      <c r="AP158" s="105">
        <v>0</v>
      </c>
      <c r="AQ158" s="11">
        <v>0</v>
      </c>
      <c r="AR158" s="11">
        <v>0</v>
      </c>
      <c r="AS158" s="11">
        <v>0</v>
      </c>
      <c r="AT158" s="123">
        <v>0</v>
      </c>
      <c r="AU158" s="11">
        <v>0</v>
      </c>
      <c r="AV158" s="11">
        <v>0</v>
      </c>
      <c r="AW158" s="11">
        <v>0</v>
      </c>
      <c r="AX158" s="11">
        <v>0</v>
      </c>
      <c r="AZ158" s="11">
        <v>0</v>
      </c>
      <c r="BA158">
        <v>0</v>
      </c>
      <c r="BB158" s="122"/>
    </row>
    <row r="159" spans="1:54" hidden="1" x14ac:dyDescent="0.25">
      <c r="A159">
        <v>4</v>
      </c>
      <c r="B159" t="str">
        <f t="shared" si="17"/>
        <v>CS-6331</v>
      </c>
      <c r="C159" s="2" t="s">
        <v>314</v>
      </c>
      <c r="D159" s="2" t="str">
        <f t="shared" si="18"/>
        <v>6</v>
      </c>
      <c r="E159" s="2" t="str">
        <f t="shared" si="19"/>
        <v>63</v>
      </c>
      <c r="F159" s="2" t="str">
        <f t="shared" si="20"/>
        <v>633</v>
      </c>
      <c r="G159" s="1" t="s">
        <v>948</v>
      </c>
      <c r="H159" s="27">
        <v>1494</v>
      </c>
      <c r="I159" s="27"/>
      <c r="J159" s="27">
        <v>1006</v>
      </c>
      <c r="K159" s="27">
        <v>1006</v>
      </c>
      <c r="L159" s="27">
        <v>1494</v>
      </c>
      <c r="M159" s="27"/>
      <c r="N159" s="27">
        <v>8339</v>
      </c>
      <c r="O159" s="27">
        <v>8339</v>
      </c>
      <c r="P159" s="27">
        <v>26336</v>
      </c>
      <c r="Q159" s="27"/>
      <c r="R159" s="27">
        <v>16469</v>
      </c>
      <c r="S159" s="27">
        <v>16469</v>
      </c>
      <c r="T159" s="27">
        <v>29153</v>
      </c>
      <c r="U159" s="27"/>
      <c r="V159" s="27">
        <v>15934</v>
      </c>
      <c r="W159" s="27">
        <v>15934</v>
      </c>
      <c r="X159" s="27">
        <v>31789</v>
      </c>
      <c r="Y159" s="27"/>
      <c r="Z159" s="27">
        <v>16398</v>
      </c>
      <c r="AA159" s="27">
        <v>16398</v>
      </c>
      <c r="AB159" s="27">
        <v>0</v>
      </c>
      <c r="AC159" s="27"/>
      <c r="AD159" s="27">
        <v>0</v>
      </c>
      <c r="AE159" s="27">
        <v>0</v>
      </c>
      <c r="AF159" s="27">
        <v>0</v>
      </c>
      <c r="AG159" s="106">
        <v>0</v>
      </c>
      <c r="AH159" s="27">
        <v>0</v>
      </c>
      <c r="AI159" s="27">
        <v>0</v>
      </c>
      <c r="AJ159" s="27">
        <v>0</v>
      </c>
      <c r="AK159" s="106">
        <v>0</v>
      </c>
      <c r="AL159" s="106">
        <v>0</v>
      </c>
      <c r="AM159" s="105">
        <v>0</v>
      </c>
      <c r="AN159" s="11">
        <v>0</v>
      </c>
      <c r="AO159" s="11">
        <v>0</v>
      </c>
      <c r="AP159" s="105">
        <v>0</v>
      </c>
      <c r="AQ159" s="11">
        <v>0</v>
      </c>
      <c r="AR159" s="11">
        <v>0</v>
      </c>
      <c r="AS159" s="11">
        <v>0</v>
      </c>
      <c r="AT159" s="123">
        <v>0</v>
      </c>
      <c r="AU159" s="11"/>
      <c r="AV159" s="11">
        <v>0</v>
      </c>
      <c r="AW159" s="11">
        <v>0</v>
      </c>
      <c r="AX159" s="11"/>
      <c r="AZ159" s="11"/>
      <c r="BB159" s="122"/>
    </row>
    <row r="160" spans="1:54" hidden="1" x14ac:dyDescent="0.25">
      <c r="A160">
        <v>4</v>
      </c>
      <c r="B160" t="str">
        <f t="shared" si="17"/>
        <v>CS-6332</v>
      </c>
      <c r="C160" s="2" t="s">
        <v>314</v>
      </c>
      <c r="D160" s="2" t="str">
        <f t="shared" si="18"/>
        <v>6</v>
      </c>
      <c r="E160" s="2" t="str">
        <f t="shared" si="19"/>
        <v>63</v>
      </c>
      <c r="F160" s="2" t="str">
        <f t="shared" si="20"/>
        <v>633</v>
      </c>
      <c r="G160" s="1" t="s">
        <v>950</v>
      </c>
      <c r="H160" s="27">
        <v>0</v>
      </c>
      <c r="I160" s="27"/>
      <c r="J160" s="27">
        <v>0</v>
      </c>
      <c r="K160" s="27">
        <v>0</v>
      </c>
      <c r="L160" s="27">
        <v>0</v>
      </c>
      <c r="M160" s="27"/>
      <c r="N160" s="27">
        <v>0</v>
      </c>
      <c r="O160" s="27">
        <v>0</v>
      </c>
      <c r="P160" s="27">
        <v>0</v>
      </c>
      <c r="Q160" s="27"/>
      <c r="R160" s="27">
        <v>0</v>
      </c>
      <c r="S160" s="27">
        <v>0</v>
      </c>
      <c r="T160" s="27">
        <v>0</v>
      </c>
      <c r="U160" s="27"/>
      <c r="V160" s="27">
        <v>0</v>
      </c>
      <c r="W160" s="27">
        <v>0</v>
      </c>
      <c r="X160" s="27">
        <v>0</v>
      </c>
      <c r="Y160" s="27"/>
      <c r="Z160" s="27">
        <v>0</v>
      </c>
      <c r="AA160" s="27">
        <v>0</v>
      </c>
      <c r="AB160" s="27">
        <v>0</v>
      </c>
      <c r="AC160" s="27"/>
      <c r="AD160" s="27">
        <v>0</v>
      </c>
      <c r="AE160" s="27">
        <v>0</v>
      </c>
      <c r="AF160" s="27">
        <v>0</v>
      </c>
      <c r="AG160" s="106">
        <v>0</v>
      </c>
      <c r="AH160" s="27">
        <v>0</v>
      </c>
      <c r="AI160" s="27">
        <v>0</v>
      </c>
      <c r="AJ160" s="27">
        <v>0</v>
      </c>
      <c r="AK160" s="106">
        <v>0</v>
      </c>
      <c r="AL160" s="106">
        <v>0</v>
      </c>
      <c r="AM160" s="105">
        <v>0</v>
      </c>
      <c r="AN160" s="11">
        <v>0</v>
      </c>
      <c r="AO160" s="11">
        <v>0</v>
      </c>
      <c r="AP160" s="105">
        <v>0</v>
      </c>
      <c r="AQ160" s="11">
        <v>0</v>
      </c>
      <c r="AR160" s="11">
        <v>0</v>
      </c>
      <c r="AS160" s="11">
        <v>0</v>
      </c>
      <c r="AT160" s="123">
        <v>0</v>
      </c>
      <c r="AU160" s="11"/>
      <c r="AV160" s="11">
        <v>0</v>
      </c>
      <c r="AW160" s="11">
        <v>0</v>
      </c>
      <c r="AX160" s="11"/>
      <c r="AZ160" s="11"/>
      <c r="BB160" s="122"/>
    </row>
    <row r="161" spans="1:54" hidden="1" x14ac:dyDescent="0.25">
      <c r="A161">
        <v>4</v>
      </c>
      <c r="B161" t="str">
        <f t="shared" si="17"/>
        <v>CS-6341</v>
      </c>
      <c r="C161" s="2" t="s">
        <v>314</v>
      </c>
      <c r="D161" s="2" t="str">
        <f t="shared" si="18"/>
        <v>6</v>
      </c>
      <c r="E161" s="2" t="str">
        <f t="shared" si="19"/>
        <v>63</v>
      </c>
      <c r="F161" s="2" t="str">
        <f t="shared" si="20"/>
        <v>634</v>
      </c>
      <c r="G161" s="1" t="s">
        <v>199</v>
      </c>
      <c r="H161" s="27">
        <v>0</v>
      </c>
      <c r="I161" s="27"/>
      <c r="J161" s="27">
        <v>0</v>
      </c>
      <c r="K161" s="27">
        <v>0</v>
      </c>
      <c r="L161" s="27">
        <v>0</v>
      </c>
      <c r="M161" s="27"/>
      <c r="N161" s="27">
        <v>0</v>
      </c>
      <c r="O161" s="27">
        <v>0</v>
      </c>
      <c r="P161" s="27">
        <v>0</v>
      </c>
      <c r="Q161" s="27"/>
      <c r="R161" s="27">
        <v>0</v>
      </c>
      <c r="S161" s="27">
        <v>0</v>
      </c>
      <c r="T161" s="27">
        <v>0</v>
      </c>
      <c r="U161" s="27"/>
      <c r="V161" s="27">
        <v>0</v>
      </c>
      <c r="W161" s="27">
        <v>0</v>
      </c>
      <c r="X161" s="27">
        <v>0</v>
      </c>
      <c r="Y161" s="27"/>
      <c r="Z161" s="27">
        <v>0</v>
      </c>
      <c r="AA161" s="27">
        <v>0</v>
      </c>
      <c r="AB161" s="27">
        <v>0</v>
      </c>
      <c r="AC161" s="27"/>
      <c r="AD161" s="27">
        <v>0</v>
      </c>
      <c r="AE161" s="27">
        <v>0</v>
      </c>
      <c r="AF161" s="27">
        <v>0</v>
      </c>
      <c r="AG161" s="106">
        <v>0</v>
      </c>
      <c r="AH161" s="27">
        <v>0</v>
      </c>
      <c r="AI161" s="27">
        <v>0</v>
      </c>
      <c r="AJ161" s="27">
        <v>0</v>
      </c>
      <c r="AK161" s="106">
        <v>0</v>
      </c>
      <c r="AL161" s="106">
        <v>0</v>
      </c>
      <c r="AM161" s="105">
        <v>0</v>
      </c>
      <c r="AN161" s="11">
        <v>0</v>
      </c>
      <c r="AO161" s="11">
        <v>0</v>
      </c>
      <c r="AP161" s="105">
        <v>0</v>
      </c>
      <c r="AQ161" s="11">
        <v>0</v>
      </c>
      <c r="AR161" s="11">
        <v>0</v>
      </c>
      <c r="AS161" s="11">
        <v>0</v>
      </c>
      <c r="AT161" s="123">
        <v>0</v>
      </c>
      <c r="AU161" s="11">
        <v>0</v>
      </c>
      <c r="AV161" s="11">
        <v>0</v>
      </c>
      <c r="AW161" s="11">
        <v>0</v>
      </c>
      <c r="AX161" s="11">
        <v>0</v>
      </c>
      <c r="AZ161" s="11">
        <v>0</v>
      </c>
      <c r="BA161">
        <v>0</v>
      </c>
      <c r="BB161" s="122"/>
    </row>
    <row r="162" spans="1:54" hidden="1" x14ac:dyDescent="0.25">
      <c r="A162">
        <v>4</v>
      </c>
      <c r="B162" t="str">
        <f t="shared" si="17"/>
        <v>CS-6342</v>
      </c>
      <c r="C162" s="2" t="s">
        <v>314</v>
      </c>
      <c r="D162" s="2" t="str">
        <f t="shared" si="18"/>
        <v>6</v>
      </c>
      <c r="E162" s="2" t="str">
        <f t="shared" si="19"/>
        <v>63</v>
      </c>
      <c r="F162" s="2" t="str">
        <f t="shared" si="20"/>
        <v>634</v>
      </c>
      <c r="G162" s="1" t="s">
        <v>200</v>
      </c>
      <c r="H162" s="27">
        <v>0</v>
      </c>
      <c r="I162" s="27"/>
      <c r="J162" s="27">
        <v>0</v>
      </c>
      <c r="K162" s="27">
        <v>0</v>
      </c>
      <c r="L162" s="27">
        <v>0</v>
      </c>
      <c r="M162" s="27"/>
      <c r="N162" s="27">
        <v>0</v>
      </c>
      <c r="O162" s="27">
        <v>0</v>
      </c>
      <c r="P162" s="27">
        <v>0</v>
      </c>
      <c r="Q162" s="27"/>
      <c r="R162" s="27">
        <v>0</v>
      </c>
      <c r="S162" s="27">
        <v>0</v>
      </c>
      <c r="T162" s="27">
        <v>0</v>
      </c>
      <c r="U162" s="27"/>
      <c r="V162" s="27">
        <v>0</v>
      </c>
      <c r="W162" s="27">
        <v>0</v>
      </c>
      <c r="X162" s="27">
        <v>0</v>
      </c>
      <c r="Y162" s="27"/>
      <c r="Z162" s="27">
        <v>0</v>
      </c>
      <c r="AA162" s="27">
        <v>0</v>
      </c>
      <c r="AB162" s="27">
        <v>0</v>
      </c>
      <c r="AC162" s="27"/>
      <c r="AD162" s="27">
        <v>0</v>
      </c>
      <c r="AE162" s="27">
        <v>0</v>
      </c>
      <c r="AF162" s="27">
        <v>0</v>
      </c>
      <c r="AG162" s="106">
        <v>0</v>
      </c>
      <c r="AH162" s="27">
        <v>0</v>
      </c>
      <c r="AI162" s="27">
        <v>0</v>
      </c>
      <c r="AJ162" s="27">
        <v>0</v>
      </c>
      <c r="AK162" s="106">
        <v>0</v>
      </c>
      <c r="AL162" s="106">
        <v>0</v>
      </c>
      <c r="AM162" s="105">
        <v>0</v>
      </c>
      <c r="AN162" s="11">
        <v>0</v>
      </c>
      <c r="AO162" s="11">
        <v>0</v>
      </c>
      <c r="AP162" s="105">
        <v>0</v>
      </c>
      <c r="AQ162" s="11">
        <v>0</v>
      </c>
      <c r="AR162" s="11">
        <v>0</v>
      </c>
      <c r="AS162" s="11">
        <v>0</v>
      </c>
      <c r="AT162" s="123">
        <v>0</v>
      </c>
      <c r="AU162" s="11">
        <v>0</v>
      </c>
      <c r="AV162" s="11">
        <v>0</v>
      </c>
      <c r="AW162" s="11">
        <v>0</v>
      </c>
      <c r="AX162" s="11">
        <v>0</v>
      </c>
      <c r="AZ162" s="11">
        <v>0</v>
      </c>
      <c r="BA162">
        <v>0</v>
      </c>
      <c r="BB162" s="122"/>
    </row>
    <row r="163" spans="1:54" hidden="1" x14ac:dyDescent="0.25">
      <c r="A163">
        <v>4</v>
      </c>
      <c r="B163" t="str">
        <f t="shared" si="17"/>
        <v>CS-6351</v>
      </c>
      <c r="C163" s="2" t="s">
        <v>314</v>
      </c>
      <c r="D163" s="2" t="s">
        <v>2159</v>
      </c>
      <c r="E163" s="2" t="s">
        <v>2160</v>
      </c>
      <c r="F163" s="2" t="s">
        <v>2161</v>
      </c>
      <c r="G163" s="1" t="s">
        <v>201</v>
      </c>
      <c r="H163" s="27">
        <v>0</v>
      </c>
      <c r="I163" s="27"/>
      <c r="J163" s="27">
        <v>0</v>
      </c>
      <c r="K163" s="27">
        <v>0</v>
      </c>
      <c r="L163" s="27">
        <v>0</v>
      </c>
      <c r="M163" s="27"/>
      <c r="N163" s="27">
        <v>0</v>
      </c>
      <c r="O163" s="27">
        <v>0</v>
      </c>
      <c r="P163" s="27">
        <v>0</v>
      </c>
      <c r="Q163" s="27"/>
      <c r="R163" s="27">
        <v>0</v>
      </c>
      <c r="S163" s="27">
        <v>0</v>
      </c>
      <c r="T163" s="27">
        <v>0</v>
      </c>
      <c r="U163" s="27"/>
      <c r="V163" s="27">
        <v>0</v>
      </c>
      <c r="W163" s="27">
        <v>0</v>
      </c>
      <c r="X163" s="27">
        <v>0</v>
      </c>
      <c r="Y163" s="27"/>
      <c r="Z163" s="27">
        <v>0</v>
      </c>
      <c r="AA163" s="27">
        <v>0</v>
      </c>
      <c r="AB163" s="27">
        <v>0</v>
      </c>
      <c r="AC163" s="27"/>
      <c r="AD163" s="27">
        <v>0</v>
      </c>
      <c r="AE163" s="27">
        <v>0</v>
      </c>
      <c r="AF163" s="27">
        <v>0</v>
      </c>
      <c r="AG163" s="106">
        <v>183</v>
      </c>
      <c r="AH163" s="27">
        <v>183</v>
      </c>
      <c r="AI163" s="27">
        <v>183</v>
      </c>
      <c r="AJ163" s="27">
        <v>0</v>
      </c>
      <c r="AK163" s="106">
        <v>0</v>
      </c>
      <c r="AL163" s="106">
        <v>0</v>
      </c>
      <c r="AM163" s="105">
        <v>0</v>
      </c>
      <c r="AN163" s="11">
        <v>0</v>
      </c>
      <c r="AO163" s="11">
        <v>0</v>
      </c>
      <c r="AP163" s="105">
        <v>0</v>
      </c>
      <c r="AQ163" s="11">
        <v>0</v>
      </c>
      <c r="AR163" s="11">
        <v>0</v>
      </c>
      <c r="AS163" s="11">
        <v>0</v>
      </c>
      <c r="AT163" s="123">
        <v>0</v>
      </c>
      <c r="AU163" s="11">
        <v>0</v>
      </c>
      <c r="AV163" s="11">
        <v>0</v>
      </c>
      <c r="AW163" s="11">
        <v>0</v>
      </c>
      <c r="AX163" s="11">
        <v>0</v>
      </c>
      <c r="AZ163" s="11">
        <v>0</v>
      </c>
      <c r="BA163">
        <v>0</v>
      </c>
      <c r="BB163" s="122"/>
    </row>
    <row r="164" spans="1:54" hidden="1" x14ac:dyDescent="0.25">
      <c r="A164">
        <v>4</v>
      </c>
      <c r="B164" t="str">
        <f t="shared" si="17"/>
        <v>CS-6352</v>
      </c>
      <c r="C164" s="2" t="s">
        <v>314</v>
      </c>
      <c r="D164" s="2" t="s">
        <v>2159</v>
      </c>
      <c r="E164" s="2" t="s">
        <v>2160</v>
      </c>
      <c r="F164" s="2" t="s">
        <v>2161</v>
      </c>
      <c r="G164" s="1" t="s">
        <v>202</v>
      </c>
      <c r="H164" s="27">
        <v>0</v>
      </c>
      <c r="I164" s="27"/>
      <c r="J164" s="27">
        <v>0</v>
      </c>
      <c r="K164" s="27">
        <v>0</v>
      </c>
      <c r="L164" s="27">
        <v>0</v>
      </c>
      <c r="M164" s="27"/>
      <c r="N164" s="27">
        <v>0</v>
      </c>
      <c r="O164" s="27">
        <v>0</v>
      </c>
      <c r="P164" s="27">
        <v>0</v>
      </c>
      <c r="Q164" s="27"/>
      <c r="R164" s="27">
        <v>0</v>
      </c>
      <c r="S164" s="27">
        <v>0</v>
      </c>
      <c r="T164" s="27">
        <v>0</v>
      </c>
      <c r="U164" s="27"/>
      <c r="V164" s="27">
        <v>0</v>
      </c>
      <c r="W164" s="27">
        <v>0</v>
      </c>
      <c r="X164" s="27">
        <v>0</v>
      </c>
      <c r="Y164" s="27"/>
      <c r="Z164" s="27">
        <v>0</v>
      </c>
      <c r="AA164" s="27">
        <v>0</v>
      </c>
      <c r="AB164" s="27">
        <v>0</v>
      </c>
      <c r="AC164" s="27"/>
      <c r="AD164" s="27">
        <v>0</v>
      </c>
      <c r="AE164" s="27">
        <v>0</v>
      </c>
      <c r="AF164" s="27">
        <v>0</v>
      </c>
      <c r="AG164" s="106">
        <v>0</v>
      </c>
      <c r="AH164" s="27">
        <v>0</v>
      </c>
      <c r="AI164" s="27">
        <v>0</v>
      </c>
      <c r="AJ164" s="27">
        <v>0</v>
      </c>
      <c r="AK164" s="106">
        <v>0</v>
      </c>
      <c r="AL164" s="106">
        <v>0</v>
      </c>
      <c r="AM164" s="105">
        <v>0</v>
      </c>
      <c r="AN164" s="11">
        <v>0</v>
      </c>
      <c r="AO164" s="11">
        <v>0</v>
      </c>
      <c r="AP164" s="105">
        <v>0</v>
      </c>
      <c r="AQ164" s="11">
        <v>0</v>
      </c>
      <c r="AR164" s="11">
        <v>0</v>
      </c>
      <c r="AS164" s="11">
        <v>0</v>
      </c>
      <c r="AT164" s="123">
        <v>0</v>
      </c>
      <c r="AU164" s="11">
        <v>0</v>
      </c>
      <c r="AV164" s="11">
        <v>0</v>
      </c>
      <c r="AW164" s="11">
        <v>0</v>
      </c>
      <c r="AX164" s="11">
        <v>0</v>
      </c>
      <c r="AZ164" s="11">
        <v>0</v>
      </c>
      <c r="BA164">
        <v>0</v>
      </c>
      <c r="BB164" s="122"/>
    </row>
    <row r="165" spans="1:54" hidden="1" x14ac:dyDescent="0.25">
      <c r="A165">
        <v>4</v>
      </c>
      <c r="B165" t="str">
        <f t="shared" si="17"/>
        <v>CS-6353</v>
      </c>
      <c r="C165" s="2" t="s">
        <v>314</v>
      </c>
      <c r="D165" s="2" t="str">
        <f t="shared" ref="D165:D198" si="21">LEFT($G165,1)</f>
        <v>6</v>
      </c>
      <c r="E165" s="2" t="str">
        <f t="shared" ref="E165:E198" si="22">LEFT($G165,2)</f>
        <v>63</v>
      </c>
      <c r="F165" s="2" t="str">
        <f t="shared" ref="F165:F198" si="23">LEFT($G165,3)</f>
        <v>635</v>
      </c>
      <c r="G165" s="1" t="s">
        <v>203</v>
      </c>
      <c r="H165" s="27">
        <v>0</v>
      </c>
      <c r="I165" s="27"/>
      <c r="J165" s="27">
        <v>0</v>
      </c>
      <c r="K165" s="27">
        <v>0</v>
      </c>
      <c r="L165" s="27">
        <v>0</v>
      </c>
      <c r="M165" s="27"/>
      <c r="N165" s="27">
        <v>0</v>
      </c>
      <c r="O165" s="27">
        <v>0</v>
      </c>
      <c r="P165" s="27">
        <v>0</v>
      </c>
      <c r="Q165" s="27"/>
      <c r="R165" s="27">
        <v>0</v>
      </c>
      <c r="S165" s="27">
        <v>0</v>
      </c>
      <c r="T165" s="27">
        <v>0</v>
      </c>
      <c r="U165" s="27"/>
      <c r="V165" s="27">
        <v>0</v>
      </c>
      <c r="W165" s="27">
        <v>0</v>
      </c>
      <c r="X165" s="27">
        <v>0</v>
      </c>
      <c r="Y165" s="27"/>
      <c r="Z165" s="27">
        <v>0</v>
      </c>
      <c r="AA165" s="27">
        <v>0</v>
      </c>
      <c r="AB165" s="27">
        <v>0</v>
      </c>
      <c r="AC165" s="27"/>
      <c r="AD165" s="27">
        <v>11839</v>
      </c>
      <c r="AE165" s="27">
        <v>0</v>
      </c>
      <c r="AF165" s="27">
        <v>0</v>
      </c>
      <c r="AG165" s="106">
        <v>0</v>
      </c>
      <c r="AH165" s="27">
        <v>0</v>
      </c>
      <c r="AI165" s="27">
        <v>0</v>
      </c>
      <c r="AJ165" s="27">
        <v>0</v>
      </c>
      <c r="AK165" s="106">
        <v>0</v>
      </c>
      <c r="AL165" s="106">
        <v>0</v>
      </c>
      <c r="AM165" s="105">
        <v>0</v>
      </c>
      <c r="AN165" s="11">
        <v>0</v>
      </c>
      <c r="AO165" s="11">
        <v>0</v>
      </c>
      <c r="AP165" s="105">
        <v>0</v>
      </c>
      <c r="AQ165" s="11">
        <v>0</v>
      </c>
      <c r="AR165" s="11">
        <v>0</v>
      </c>
      <c r="AS165" s="11">
        <v>0</v>
      </c>
      <c r="AT165" s="123">
        <v>0</v>
      </c>
      <c r="AU165" s="11">
        <v>0</v>
      </c>
      <c r="AV165" s="11">
        <v>0</v>
      </c>
      <c r="AW165" s="11">
        <v>0</v>
      </c>
      <c r="AX165" s="11">
        <v>0</v>
      </c>
      <c r="AZ165" s="11">
        <v>0</v>
      </c>
      <c r="BA165">
        <v>0</v>
      </c>
      <c r="BB165" s="122"/>
    </row>
    <row r="166" spans="1:54" hidden="1" x14ac:dyDescent="0.25">
      <c r="A166">
        <v>4</v>
      </c>
      <c r="B166" t="str">
        <f t="shared" si="17"/>
        <v>CS-6354</v>
      </c>
      <c r="C166" s="2" t="s">
        <v>314</v>
      </c>
      <c r="D166" s="2" t="str">
        <f t="shared" si="21"/>
        <v>6</v>
      </c>
      <c r="E166" s="2" t="str">
        <f t="shared" si="22"/>
        <v>63</v>
      </c>
      <c r="F166" s="2" t="str">
        <f t="shared" si="23"/>
        <v>635</v>
      </c>
      <c r="G166" s="1" t="s">
        <v>204</v>
      </c>
      <c r="H166" s="27">
        <v>0</v>
      </c>
      <c r="I166" s="27"/>
      <c r="J166" s="27">
        <v>0</v>
      </c>
      <c r="K166" s="27">
        <v>0</v>
      </c>
      <c r="L166" s="27">
        <v>0</v>
      </c>
      <c r="M166" s="27"/>
      <c r="N166" s="27">
        <v>0</v>
      </c>
      <c r="O166" s="27">
        <v>0</v>
      </c>
      <c r="P166" s="27">
        <v>0</v>
      </c>
      <c r="Q166" s="27"/>
      <c r="R166" s="27">
        <v>0</v>
      </c>
      <c r="S166" s="27">
        <v>0</v>
      </c>
      <c r="T166" s="27">
        <v>0</v>
      </c>
      <c r="U166" s="27"/>
      <c r="V166" s="27">
        <v>0</v>
      </c>
      <c r="W166" s="27">
        <v>0</v>
      </c>
      <c r="X166" s="27">
        <v>0</v>
      </c>
      <c r="Y166" s="27"/>
      <c r="Z166" s="27">
        <v>0</v>
      </c>
      <c r="AA166" s="27">
        <v>0</v>
      </c>
      <c r="AB166" s="27">
        <v>-1329</v>
      </c>
      <c r="AC166" s="27"/>
      <c r="AD166" s="27">
        <v>0</v>
      </c>
      <c r="AE166" s="27">
        <v>11839</v>
      </c>
      <c r="AF166" s="27">
        <v>0</v>
      </c>
      <c r="AG166" s="106">
        <v>886</v>
      </c>
      <c r="AH166" s="27">
        <v>886</v>
      </c>
      <c r="AI166" s="27">
        <v>886</v>
      </c>
      <c r="AJ166" s="27">
        <v>0</v>
      </c>
      <c r="AK166" s="106">
        <v>-2083</v>
      </c>
      <c r="AL166" s="106">
        <v>-2083</v>
      </c>
      <c r="AM166" s="105">
        <v>-2083</v>
      </c>
      <c r="AN166" s="11">
        <v>0</v>
      </c>
      <c r="AO166" s="11">
        <v>375</v>
      </c>
      <c r="AP166" s="105">
        <v>375</v>
      </c>
      <c r="AQ166" s="11">
        <v>375</v>
      </c>
      <c r="AR166" s="11">
        <v>0</v>
      </c>
      <c r="AS166" s="11">
        <v>238</v>
      </c>
      <c r="AT166" s="123">
        <v>238</v>
      </c>
      <c r="AU166" s="11">
        <v>238</v>
      </c>
      <c r="AV166" s="11">
        <v>0</v>
      </c>
      <c r="AW166" s="11">
        <v>2378</v>
      </c>
      <c r="AX166" s="11">
        <v>2378</v>
      </c>
      <c r="AZ166" s="11">
        <v>0</v>
      </c>
      <c r="BA166">
        <v>1383</v>
      </c>
      <c r="BB166" s="122"/>
    </row>
    <row r="167" spans="1:54" hidden="1" x14ac:dyDescent="0.25">
      <c r="A167">
        <v>4</v>
      </c>
      <c r="B167" t="str">
        <f t="shared" si="17"/>
        <v>CS-6359</v>
      </c>
      <c r="C167" s="2" t="s">
        <v>314</v>
      </c>
      <c r="D167" s="2" t="str">
        <f t="shared" si="21"/>
        <v>6</v>
      </c>
      <c r="E167" s="2" t="str">
        <f t="shared" si="22"/>
        <v>63</v>
      </c>
      <c r="F167" s="2" t="str">
        <f t="shared" si="23"/>
        <v>635</v>
      </c>
      <c r="G167" s="1" t="s">
        <v>205</v>
      </c>
      <c r="H167" s="27">
        <v>0</v>
      </c>
      <c r="I167" s="27"/>
      <c r="J167" s="27">
        <v>0</v>
      </c>
      <c r="K167" s="27">
        <v>0</v>
      </c>
      <c r="L167" s="27">
        <v>0</v>
      </c>
      <c r="M167" s="27"/>
      <c r="N167" s="27">
        <v>0</v>
      </c>
      <c r="O167" s="27">
        <v>0</v>
      </c>
      <c r="P167" s="27">
        <v>0</v>
      </c>
      <c r="Q167" s="27"/>
      <c r="R167" s="27">
        <v>0</v>
      </c>
      <c r="S167" s="27">
        <v>0</v>
      </c>
      <c r="T167" s="27">
        <v>0</v>
      </c>
      <c r="U167" s="27"/>
      <c r="V167" s="27">
        <v>0</v>
      </c>
      <c r="W167" s="27">
        <v>0</v>
      </c>
      <c r="X167" s="27">
        <v>0</v>
      </c>
      <c r="Y167" s="27"/>
      <c r="Z167" s="27">
        <v>0</v>
      </c>
      <c r="AA167" s="27">
        <v>0</v>
      </c>
      <c r="AB167" s="27">
        <v>0</v>
      </c>
      <c r="AC167" s="27"/>
      <c r="AD167" s="27">
        <v>0</v>
      </c>
      <c r="AE167" s="27">
        <v>0</v>
      </c>
      <c r="AF167" s="27">
        <v>0</v>
      </c>
      <c r="AG167" s="106">
        <v>0</v>
      </c>
      <c r="AH167" s="27">
        <v>0</v>
      </c>
      <c r="AI167" s="27">
        <v>0</v>
      </c>
      <c r="AJ167" s="27">
        <v>0</v>
      </c>
      <c r="AK167" s="106">
        <v>0</v>
      </c>
      <c r="AL167" s="106">
        <v>0</v>
      </c>
      <c r="AM167" s="105">
        <v>0</v>
      </c>
      <c r="AN167" s="11">
        <v>0</v>
      </c>
      <c r="AO167" s="11">
        <v>0</v>
      </c>
      <c r="AP167" s="105">
        <v>0</v>
      </c>
      <c r="AQ167" s="11">
        <v>0</v>
      </c>
      <c r="AR167" s="11">
        <v>0</v>
      </c>
      <c r="AS167" s="11">
        <v>0</v>
      </c>
      <c r="AT167" s="123">
        <v>0</v>
      </c>
      <c r="AU167" s="11">
        <v>0</v>
      </c>
      <c r="AV167" s="11">
        <v>0</v>
      </c>
      <c r="AW167" s="11">
        <v>0</v>
      </c>
      <c r="AX167" s="11">
        <v>0</v>
      </c>
      <c r="AZ167" s="11">
        <v>0</v>
      </c>
      <c r="BA167">
        <v>0</v>
      </c>
      <c r="BB167" s="122"/>
    </row>
    <row r="168" spans="1:54" hidden="1" x14ac:dyDescent="0.25">
      <c r="A168">
        <v>4</v>
      </c>
      <c r="B168" t="str">
        <f t="shared" si="17"/>
        <v>CS-6410</v>
      </c>
      <c r="C168" s="2" t="s">
        <v>314</v>
      </c>
      <c r="D168" s="2" t="str">
        <f t="shared" si="21"/>
        <v>6</v>
      </c>
      <c r="E168" s="2" t="str">
        <f t="shared" si="22"/>
        <v>64</v>
      </c>
      <c r="F168" s="2" t="str">
        <f t="shared" si="23"/>
        <v>641</v>
      </c>
      <c r="G168" s="1" t="s">
        <v>207</v>
      </c>
      <c r="H168" s="27">
        <v>0</v>
      </c>
      <c r="I168" s="27"/>
      <c r="J168" s="27">
        <v>0</v>
      </c>
      <c r="K168" s="27">
        <v>0</v>
      </c>
      <c r="L168" s="27">
        <v>0</v>
      </c>
      <c r="M168" s="27"/>
      <c r="N168" s="27">
        <v>0</v>
      </c>
      <c r="O168" s="27">
        <v>0</v>
      </c>
      <c r="P168" s="27">
        <v>0</v>
      </c>
      <c r="Q168" s="27"/>
      <c r="R168" s="27">
        <v>0</v>
      </c>
      <c r="S168" s="27">
        <v>0</v>
      </c>
      <c r="T168" s="27">
        <v>0</v>
      </c>
      <c r="U168" s="27"/>
      <c r="V168" s="27">
        <v>0</v>
      </c>
      <c r="W168" s="27">
        <v>0</v>
      </c>
      <c r="X168" s="27">
        <v>0</v>
      </c>
      <c r="Y168" s="27"/>
      <c r="Z168" s="27">
        <v>0</v>
      </c>
      <c r="AA168" s="27">
        <v>0</v>
      </c>
      <c r="AB168" s="27">
        <v>0</v>
      </c>
      <c r="AC168" s="27"/>
      <c r="AD168" s="27">
        <v>0</v>
      </c>
      <c r="AE168" s="27">
        <v>0</v>
      </c>
      <c r="AF168" s="27">
        <v>0</v>
      </c>
      <c r="AG168" s="106">
        <v>0</v>
      </c>
      <c r="AH168" s="27">
        <v>0</v>
      </c>
      <c r="AI168" s="27">
        <v>0</v>
      </c>
      <c r="AJ168" s="27">
        <v>0</v>
      </c>
      <c r="AK168" s="106">
        <v>0</v>
      </c>
      <c r="AL168" s="106">
        <v>0</v>
      </c>
      <c r="AM168" s="105">
        <v>0</v>
      </c>
      <c r="AN168" s="11">
        <v>0</v>
      </c>
      <c r="AO168" s="11">
        <v>0</v>
      </c>
      <c r="AP168" s="105">
        <v>0</v>
      </c>
      <c r="AQ168" s="11">
        <v>0</v>
      </c>
      <c r="AR168" s="11">
        <v>0</v>
      </c>
      <c r="AS168" s="11">
        <v>0</v>
      </c>
      <c r="AT168" s="123">
        <v>0</v>
      </c>
      <c r="AU168" s="11">
        <v>0</v>
      </c>
      <c r="AV168" s="11">
        <v>0</v>
      </c>
      <c r="AW168" s="11">
        <v>0</v>
      </c>
      <c r="AX168" s="11">
        <v>0</v>
      </c>
      <c r="AZ168" s="11">
        <v>0</v>
      </c>
      <c r="BA168">
        <v>0</v>
      </c>
      <c r="BB168" s="122"/>
    </row>
    <row r="169" spans="1:54" hidden="1" x14ac:dyDescent="0.25">
      <c r="A169">
        <v>4</v>
      </c>
      <c r="B169" t="str">
        <f t="shared" si="17"/>
        <v>CS-6420</v>
      </c>
      <c r="C169" s="2" t="s">
        <v>314</v>
      </c>
      <c r="D169" s="2" t="str">
        <f t="shared" si="21"/>
        <v>6</v>
      </c>
      <c r="E169" s="2" t="str">
        <f t="shared" si="22"/>
        <v>64</v>
      </c>
      <c r="F169" s="2" t="str">
        <f t="shared" si="23"/>
        <v>642</v>
      </c>
      <c r="G169" s="1" t="s">
        <v>208</v>
      </c>
      <c r="H169" s="27">
        <v>0</v>
      </c>
      <c r="I169" s="27"/>
      <c r="J169" s="27">
        <v>0</v>
      </c>
      <c r="K169" s="27">
        <v>0</v>
      </c>
      <c r="L169" s="27">
        <v>0</v>
      </c>
      <c r="M169" s="27"/>
      <c r="N169" s="27">
        <v>0</v>
      </c>
      <c r="O169" s="27">
        <v>0</v>
      </c>
      <c r="P169" s="27">
        <v>0</v>
      </c>
      <c r="Q169" s="27"/>
      <c r="R169" s="27">
        <v>0</v>
      </c>
      <c r="S169" s="27">
        <v>0</v>
      </c>
      <c r="T169" s="27">
        <v>0</v>
      </c>
      <c r="U169" s="27"/>
      <c r="V169" s="27">
        <v>0</v>
      </c>
      <c r="W169" s="27">
        <v>0</v>
      </c>
      <c r="X169" s="27">
        <v>0</v>
      </c>
      <c r="Y169" s="27"/>
      <c r="Z169" s="27">
        <v>0</v>
      </c>
      <c r="AA169" s="27">
        <v>0</v>
      </c>
      <c r="AB169" s="27">
        <v>0</v>
      </c>
      <c r="AC169" s="27"/>
      <c r="AD169" s="27">
        <v>0</v>
      </c>
      <c r="AE169" s="27">
        <v>0</v>
      </c>
      <c r="AF169" s="27">
        <v>0</v>
      </c>
      <c r="AG169" s="106">
        <v>0</v>
      </c>
      <c r="AH169" s="27">
        <v>0</v>
      </c>
      <c r="AI169" s="27">
        <v>0</v>
      </c>
      <c r="AJ169" s="27">
        <v>0</v>
      </c>
      <c r="AK169" s="106">
        <v>0</v>
      </c>
      <c r="AL169" s="106">
        <v>0</v>
      </c>
      <c r="AM169" s="105">
        <v>0</v>
      </c>
      <c r="AN169" s="11">
        <v>-310</v>
      </c>
      <c r="AO169" s="11">
        <v>-797</v>
      </c>
      <c r="AP169" s="105">
        <v>-797</v>
      </c>
      <c r="AQ169" s="11">
        <v>-797</v>
      </c>
      <c r="AR169" s="11">
        <v>0</v>
      </c>
      <c r="AS169" s="11">
        <v>-887</v>
      </c>
      <c r="AT169" s="123">
        <v>-887</v>
      </c>
      <c r="AU169" s="11">
        <v>-887</v>
      </c>
      <c r="AV169" s="11">
        <v>0</v>
      </c>
      <c r="AW169" s="11">
        <v>-4697</v>
      </c>
      <c r="AX169" s="11">
        <v>-4697</v>
      </c>
      <c r="AZ169" s="11">
        <v>-334</v>
      </c>
      <c r="BA169">
        <v>-633</v>
      </c>
      <c r="BB169" s="122"/>
    </row>
    <row r="170" spans="1:54" hidden="1" x14ac:dyDescent="0.25">
      <c r="A170">
        <v>4</v>
      </c>
      <c r="B170" t="str">
        <f t="shared" si="17"/>
        <v>CS-6510</v>
      </c>
      <c r="C170" s="2" t="s">
        <v>314</v>
      </c>
      <c r="D170" s="2" t="str">
        <f t="shared" si="21"/>
        <v>6</v>
      </c>
      <c r="E170" s="2" t="str">
        <f t="shared" si="22"/>
        <v>65</v>
      </c>
      <c r="F170" s="2" t="str">
        <f t="shared" si="23"/>
        <v>651</v>
      </c>
      <c r="G170" s="1" t="s">
        <v>952</v>
      </c>
      <c r="H170" s="27">
        <v>0</v>
      </c>
      <c r="I170" s="27"/>
      <c r="J170" s="27">
        <v>0</v>
      </c>
      <c r="K170" s="27">
        <v>0</v>
      </c>
      <c r="L170" s="27">
        <v>0</v>
      </c>
      <c r="M170" s="27"/>
      <c r="N170" s="27">
        <v>0</v>
      </c>
      <c r="O170" s="27">
        <v>0</v>
      </c>
      <c r="P170" s="27">
        <v>0</v>
      </c>
      <c r="Q170" s="27"/>
      <c r="R170" s="27">
        <v>0</v>
      </c>
      <c r="S170" s="27">
        <v>0</v>
      </c>
      <c r="T170" s="27">
        <v>0</v>
      </c>
      <c r="U170" s="27"/>
      <c r="V170" s="27">
        <v>0</v>
      </c>
      <c r="W170" s="27">
        <v>0</v>
      </c>
      <c r="X170" s="27">
        <v>0</v>
      </c>
      <c r="Y170" s="27"/>
      <c r="Z170" s="27">
        <v>0</v>
      </c>
      <c r="AA170" s="27">
        <v>0</v>
      </c>
      <c r="AB170" s="27">
        <v>0</v>
      </c>
      <c r="AC170" s="27"/>
      <c r="AD170" s="27">
        <v>0</v>
      </c>
      <c r="AE170" s="27">
        <v>0</v>
      </c>
      <c r="AF170" s="27">
        <v>0</v>
      </c>
      <c r="AG170" s="106">
        <v>0</v>
      </c>
      <c r="AH170" s="27">
        <v>0</v>
      </c>
      <c r="AI170" s="27">
        <v>0</v>
      </c>
      <c r="AJ170" s="27">
        <v>0</v>
      </c>
      <c r="AK170" s="106">
        <v>0</v>
      </c>
      <c r="AL170" s="106">
        <v>0</v>
      </c>
      <c r="AM170" s="105">
        <v>0</v>
      </c>
      <c r="AN170" s="11">
        <v>0</v>
      </c>
      <c r="AO170" s="11">
        <v>0</v>
      </c>
      <c r="AP170" s="105">
        <v>0</v>
      </c>
      <c r="AQ170" s="11">
        <v>0</v>
      </c>
      <c r="AR170" s="11">
        <v>0</v>
      </c>
      <c r="AS170" s="11">
        <v>0</v>
      </c>
      <c r="AT170" s="123">
        <v>0</v>
      </c>
      <c r="AU170" s="11"/>
      <c r="AV170" s="11">
        <v>0</v>
      </c>
      <c r="AW170" s="11">
        <v>0</v>
      </c>
      <c r="AX170" s="11"/>
      <c r="AZ170" s="11"/>
      <c r="BB170" s="122"/>
    </row>
    <row r="171" spans="1:54" hidden="1" x14ac:dyDescent="0.25">
      <c r="A171">
        <v>4</v>
      </c>
      <c r="B171" t="str">
        <f t="shared" si="17"/>
        <v>CS-6511</v>
      </c>
      <c r="C171" s="2" t="s">
        <v>314</v>
      </c>
      <c r="D171" s="2" t="str">
        <f t="shared" si="21"/>
        <v>6</v>
      </c>
      <c r="E171" s="2" t="str">
        <f t="shared" si="22"/>
        <v>65</v>
      </c>
      <c r="F171" s="2" t="str">
        <f t="shared" si="23"/>
        <v>651</v>
      </c>
      <c r="G171" s="1" t="s">
        <v>210</v>
      </c>
      <c r="H171" s="27">
        <v>0</v>
      </c>
      <c r="I171" s="27"/>
      <c r="J171" s="27">
        <v>0</v>
      </c>
      <c r="K171" s="27">
        <v>0</v>
      </c>
      <c r="L171" s="27">
        <v>0</v>
      </c>
      <c r="M171" s="27"/>
      <c r="N171" s="27">
        <v>0</v>
      </c>
      <c r="O171" s="27">
        <v>0</v>
      </c>
      <c r="P171" s="27">
        <v>0</v>
      </c>
      <c r="Q171" s="27"/>
      <c r="R171" s="27">
        <v>0</v>
      </c>
      <c r="S171" s="27">
        <v>0</v>
      </c>
      <c r="T171" s="27">
        <v>0</v>
      </c>
      <c r="U171" s="27"/>
      <c r="V171" s="27">
        <v>0</v>
      </c>
      <c r="W171" s="27">
        <v>0</v>
      </c>
      <c r="X171" s="27">
        <v>0</v>
      </c>
      <c r="Y171" s="27"/>
      <c r="Z171" s="27">
        <v>0</v>
      </c>
      <c r="AA171" s="27">
        <v>0</v>
      </c>
      <c r="AB171" s="27">
        <v>0</v>
      </c>
      <c r="AC171" s="27"/>
      <c r="AD171" s="27">
        <v>0</v>
      </c>
      <c r="AE171" s="27">
        <v>0</v>
      </c>
      <c r="AF171" s="27">
        <v>0</v>
      </c>
      <c r="AG171" s="106">
        <v>0</v>
      </c>
      <c r="AH171" s="27">
        <v>0</v>
      </c>
      <c r="AI171" s="27">
        <v>0</v>
      </c>
      <c r="AJ171" s="27">
        <v>0</v>
      </c>
      <c r="AK171" s="106">
        <v>0</v>
      </c>
      <c r="AL171" s="106">
        <v>0</v>
      </c>
      <c r="AM171" s="105">
        <v>0</v>
      </c>
      <c r="AN171" s="11">
        <v>0</v>
      </c>
      <c r="AO171" s="11">
        <v>0</v>
      </c>
      <c r="AP171" s="105">
        <v>0</v>
      </c>
      <c r="AQ171" s="11">
        <v>0</v>
      </c>
      <c r="AR171" s="11">
        <v>0</v>
      </c>
      <c r="AS171" s="11">
        <v>0</v>
      </c>
      <c r="AT171" s="123">
        <v>0</v>
      </c>
      <c r="AU171" s="11">
        <v>0</v>
      </c>
      <c r="AV171" s="11">
        <v>0</v>
      </c>
      <c r="AW171" s="11">
        <v>0</v>
      </c>
      <c r="AX171" s="11">
        <v>0</v>
      </c>
      <c r="AZ171" s="11">
        <v>0</v>
      </c>
      <c r="BA171">
        <v>0</v>
      </c>
      <c r="BB171" s="122"/>
    </row>
    <row r="172" spans="1:54" hidden="1" x14ac:dyDescent="0.25">
      <c r="A172">
        <v>4</v>
      </c>
      <c r="B172" t="str">
        <f t="shared" si="17"/>
        <v>CS-6512</v>
      </c>
      <c r="C172" s="2" t="s">
        <v>314</v>
      </c>
      <c r="D172" s="2" t="str">
        <f t="shared" si="21"/>
        <v>6</v>
      </c>
      <c r="E172" s="2" t="str">
        <f t="shared" si="22"/>
        <v>65</v>
      </c>
      <c r="F172" s="2" t="str">
        <f t="shared" si="23"/>
        <v>651</v>
      </c>
      <c r="G172" s="1" t="s">
        <v>211</v>
      </c>
      <c r="H172" s="27">
        <v>0</v>
      </c>
      <c r="I172" s="27"/>
      <c r="J172" s="27">
        <v>0</v>
      </c>
      <c r="K172" s="27">
        <v>0</v>
      </c>
      <c r="L172" s="27">
        <v>0</v>
      </c>
      <c r="M172" s="27"/>
      <c r="N172" s="27">
        <v>0</v>
      </c>
      <c r="O172" s="27">
        <v>0</v>
      </c>
      <c r="P172" s="27">
        <v>0</v>
      </c>
      <c r="Q172" s="27"/>
      <c r="R172" s="27">
        <v>0</v>
      </c>
      <c r="S172" s="27">
        <v>0</v>
      </c>
      <c r="T172" s="27">
        <v>0</v>
      </c>
      <c r="U172" s="27"/>
      <c r="V172" s="27">
        <v>0</v>
      </c>
      <c r="W172" s="27">
        <v>0</v>
      </c>
      <c r="X172" s="27">
        <v>0</v>
      </c>
      <c r="Y172" s="27"/>
      <c r="Z172" s="27">
        <v>0</v>
      </c>
      <c r="AA172" s="27">
        <v>0</v>
      </c>
      <c r="AB172" s="27">
        <v>0</v>
      </c>
      <c r="AC172" s="27"/>
      <c r="AD172" s="27">
        <v>0</v>
      </c>
      <c r="AE172" s="27">
        <v>0</v>
      </c>
      <c r="AF172" s="27">
        <v>0</v>
      </c>
      <c r="AG172" s="106">
        <v>0</v>
      </c>
      <c r="AH172" s="27">
        <v>0</v>
      </c>
      <c r="AI172" s="27">
        <v>0</v>
      </c>
      <c r="AJ172" s="27">
        <v>0</v>
      </c>
      <c r="AK172" s="106">
        <v>0</v>
      </c>
      <c r="AL172" s="106">
        <v>0</v>
      </c>
      <c r="AM172" s="105">
        <v>0</v>
      </c>
      <c r="AN172" s="11">
        <v>0</v>
      </c>
      <c r="AO172" s="11">
        <v>0</v>
      </c>
      <c r="AP172" s="105">
        <v>0</v>
      </c>
      <c r="AQ172" s="11">
        <v>0</v>
      </c>
      <c r="AR172" s="11">
        <v>0</v>
      </c>
      <c r="AS172" s="11">
        <v>0</v>
      </c>
      <c r="AT172" s="123">
        <v>0</v>
      </c>
      <c r="AU172" s="11">
        <v>0</v>
      </c>
      <c r="AV172" s="11">
        <v>0</v>
      </c>
      <c r="AW172" s="11">
        <v>0</v>
      </c>
      <c r="AX172" s="11">
        <v>0</v>
      </c>
      <c r="AZ172" s="11">
        <v>0</v>
      </c>
      <c r="BA172">
        <v>0</v>
      </c>
      <c r="BB172" s="122"/>
    </row>
    <row r="173" spans="1:54" hidden="1" x14ac:dyDescent="0.25">
      <c r="A173">
        <v>4</v>
      </c>
      <c r="B173" t="str">
        <f t="shared" si="17"/>
        <v>CS-6513</v>
      </c>
      <c r="C173" s="2" t="s">
        <v>314</v>
      </c>
      <c r="D173" s="2" t="str">
        <f t="shared" si="21"/>
        <v>6</v>
      </c>
      <c r="E173" s="2" t="str">
        <f t="shared" si="22"/>
        <v>65</v>
      </c>
      <c r="F173" s="2" t="str">
        <f t="shared" si="23"/>
        <v>651</v>
      </c>
      <c r="G173" s="1" t="s">
        <v>212</v>
      </c>
      <c r="H173" s="27">
        <v>0</v>
      </c>
      <c r="I173" s="27"/>
      <c r="J173" s="27">
        <v>0</v>
      </c>
      <c r="K173" s="27">
        <v>0</v>
      </c>
      <c r="L173" s="27">
        <v>0</v>
      </c>
      <c r="M173" s="27"/>
      <c r="N173" s="27">
        <v>0</v>
      </c>
      <c r="O173" s="27">
        <v>0</v>
      </c>
      <c r="P173" s="27">
        <v>0</v>
      </c>
      <c r="Q173" s="27"/>
      <c r="R173" s="27">
        <v>0</v>
      </c>
      <c r="S173" s="27">
        <v>0</v>
      </c>
      <c r="T173" s="27">
        <v>0</v>
      </c>
      <c r="U173" s="27"/>
      <c r="V173" s="27">
        <v>0</v>
      </c>
      <c r="W173" s="27">
        <v>0</v>
      </c>
      <c r="X173" s="27">
        <v>0</v>
      </c>
      <c r="Y173" s="27"/>
      <c r="Z173" s="27">
        <v>0</v>
      </c>
      <c r="AA173" s="27">
        <v>0</v>
      </c>
      <c r="AB173" s="27">
        <v>0</v>
      </c>
      <c r="AC173" s="27"/>
      <c r="AD173" s="27">
        <v>0</v>
      </c>
      <c r="AE173" s="27">
        <v>0</v>
      </c>
      <c r="AF173" s="27">
        <v>0</v>
      </c>
      <c r="AG173" s="106">
        <v>0</v>
      </c>
      <c r="AH173" s="27">
        <v>0</v>
      </c>
      <c r="AI173" s="27">
        <v>0</v>
      </c>
      <c r="AJ173" s="27">
        <v>0</v>
      </c>
      <c r="AK173" s="106">
        <v>0</v>
      </c>
      <c r="AL173" s="106">
        <v>0</v>
      </c>
      <c r="AM173" s="105">
        <v>0</v>
      </c>
      <c r="AN173" s="11">
        <v>0</v>
      </c>
      <c r="AO173" s="11">
        <v>0</v>
      </c>
      <c r="AP173" s="105">
        <v>0</v>
      </c>
      <c r="AQ173" s="11">
        <v>0</v>
      </c>
      <c r="AR173" s="11">
        <v>0</v>
      </c>
      <c r="AS173" s="11">
        <v>0</v>
      </c>
      <c r="AT173" s="123">
        <v>0</v>
      </c>
      <c r="AU173" s="11">
        <v>0</v>
      </c>
      <c r="AV173" s="11">
        <v>0</v>
      </c>
      <c r="AW173" s="11">
        <v>0</v>
      </c>
      <c r="AX173" s="11">
        <v>0</v>
      </c>
      <c r="AZ173" s="11">
        <v>0</v>
      </c>
      <c r="BA173">
        <v>0</v>
      </c>
      <c r="BB173" s="122"/>
    </row>
    <row r="174" spans="1:54" hidden="1" x14ac:dyDescent="0.25">
      <c r="A174">
        <v>4</v>
      </c>
      <c r="B174" t="str">
        <f t="shared" si="17"/>
        <v>CS-6521</v>
      </c>
      <c r="C174" s="2" t="s">
        <v>314</v>
      </c>
      <c r="D174" s="2" t="str">
        <f t="shared" si="21"/>
        <v>6</v>
      </c>
      <c r="E174" s="2" t="str">
        <f t="shared" si="22"/>
        <v>65</v>
      </c>
      <c r="F174" s="2" t="str">
        <f t="shared" si="23"/>
        <v>652</v>
      </c>
      <c r="G174" s="1" t="s">
        <v>953</v>
      </c>
      <c r="H174" s="27">
        <v>0</v>
      </c>
      <c r="I174" s="27"/>
      <c r="J174" s="27">
        <v>0</v>
      </c>
      <c r="K174" s="27">
        <v>0</v>
      </c>
      <c r="L174" s="27">
        <v>0</v>
      </c>
      <c r="M174" s="27"/>
      <c r="N174" s="27">
        <v>0</v>
      </c>
      <c r="O174" s="27">
        <v>0</v>
      </c>
      <c r="P174" s="27">
        <v>0</v>
      </c>
      <c r="Q174" s="27"/>
      <c r="R174" s="27">
        <v>0</v>
      </c>
      <c r="S174" s="27">
        <v>0</v>
      </c>
      <c r="T174" s="27">
        <v>0</v>
      </c>
      <c r="U174" s="27"/>
      <c r="V174" s="27">
        <v>0</v>
      </c>
      <c r="W174" s="27">
        <v>0</v>
      </c>
      <c r="X174" s="27">
        <v>0</v>
      </c>
      <c r="Y174" s="27"/>
      <c r="Z174" s="27">
        <v>0</v>
      </c>
      <c r="AA174" s="27">
        <v>0</v>
      </c>
      <c r="AB174" s="27">
        <v>0</v>
      </c>
      <c r="AC174" s="27"/>
      <c r="AD174" s="27">
        <v>0</v>
      </c>
      <c r="AE174" s="27">
        <v>0</v>
      </c>
      <c r="AF174" s="27">
        <v>0</v>
      </c>
      <c r="AG174" s="106">
        <v>0</v>
      </c>
      <c r="AH174" s="27">
        <v>0</v>
      </c>
      <c r="AI174" s="27">
        <v>0</v>
      </c>
      <c r="AJ174" s="27">
        <v>0</v>
      </c>
      <c r="AK174" s="106">
        <v>0</v>
      </c>
      <c r="AL174" s="106">
        <v>0</v>
      </c>
      <c r="AM174" s="105">
        <v>0</v>
      </c>
      <c r="AN174" s="11">
        <v>0</v>
      </c>
      <c r="AO174" s="11">
        <v>0</v>
      </c>
      <c r="AP174" s="105">
        <v>0</v>
      </c>
      <c r="AQ174" s="11">
        <v>0</v>
      </c>
      <c r="AR174" s="11">
        <v>0</v>
      </c>
      <c r="AS174" s="11">
        <v>0</v>
      </c>
      <c r="AT174" s="123">
        <v>0</v>
      </c>
      <c r="AU174" s="11"/>
      <c r="AV174" s="11">
        <v>0</v>
      </c>
      <c r="AW174" s="11">
        <v>0</v>
      </c>
      <c r="AX174" s="11"/>
      <c r="AZ174" s="11"/>
      <c r="BB174" s="122"/>
    </row>
    <row r="175" spans="1:54" hidden="1" x14ac:dyDescent="0.25">
      <c r="A175">
        <v>4</v>
      </c>
      <c r="B175" t="str">
        <f t="shared" si="17"/>
        <v>CS-6522</v>
      </c>
      <c r="C175" s="2" t="s">
        <v>314</v>
      </c>
      <c r="D175" s="2" t="str">
        <f t="shared" si="21"/>
        <v>6</v>
      </c>
      <c r="E175" s="2" t="str">
        <f t="shared" si="22"/>
        <v>65</v>
      </c>
      <c r="F175" s="2" t="str">
        <f t="shared" si="23"/>
        <v>652</v>
      </c>
      <c r="G175" s="1" t="s">
        <v>954</v>
      </c>
      <c r="H175" s="27">
        <v>0</v>
      </c>
      <c r="I175" s="27"/>
      <c r="J175" s="27">
        <v>0</v>
      </c>
      <c r="K175" s="27">
        <v>0</v>
      </c>
      <c r="L175" s="27">
        <v>0</v>
      </c>
      <c r="M175" s="27"/>
      <c r="N175" s="27">
        <v>0</v>
      </c>
      <c r="O175" s="27">
        <v>0</v>
      </c>
      <c r="P175" s="27">
        <v>0</v>
      </c>
      <c r="Q175" s="27"/>
      <c r="R175" s="27">
        <v>0</v>
      </c>
      <c r="S175" s="27">
        <v>0</v>
      </c>
      <c r="T175" s="27">
        <v>0</v>
      </c>
      <c r="U175" s="27"/>
      <c r="V175" s="27">
        <v>0</v>
      </c>
      <c r="W175" s="27">
        <v>0</v>
      </c>
      <c r="X175" s="27">
        <v>0</v>
      </c>
      <c r="Y175" s="27"/>
      <c r="Z175" s="27">
        <v>0</v>
      </c>
      <c r="AA175" s="27">
        <v>0</v>
      </c>
      <c r="AB175" s="27">
        <v>0</v>
      </c>
      <c r="AC175" s="27"/>
      <c r="AD175" s="27">
        <v>0</v>
      </c>
      <c r="AE175" s="27">
        <v>0</v>
      </c>
      <c r="AF175" s="27">
        <v>0</v>
      </c>
      <c r="AG175" s="106">
        <v>0</v>
      </c>
      <c r="AH175" s="27">
        <v>0</v>
      </c>
      <c r="AI175" s="27">
        <v>0</v>
      </c>
      <c r="AJ175" s="27">
        <v>0</v>
      </c>
      <c r="AK175" s="106">
        <v>0</v>
      </c>
      <c r="AL175" s="106">
        <v>0</v>
      </c>
      <c r="AM175" s="105">
        <v>0</v>
      </c>
      <c r="AN175" s="11">
        <v>0</v>
      </c>
      <c r="AO175" s="11">
        <v>0</v>
      </c>
      <c r="AP175" s="105">
        <v>0</v>
      </c>
      <c r="AQ175" s="11">
        <v>0</v>
      </c>
      <c r="AR175" s="11">
        <v>0</v>
      </c>
      <c r="AS175" s="11">
        <v>0</v>
      </c>
      <c r="AT175" s="123">
        <v>0</v>
      </c>
      <c r="AU175" s="11"/>
      <c r="AV175" s="11">
        <v>0</v>
      </c>
      <c r="AW175" s="11">
        <v>0</v>
      </c>
      <c r="AX175" s="11"/>
      <c r="AZ175" s="11"/>
      <c r="BB175" s="122"/>
    </row>
    <row r="176" spans="1:54" hidden="1" x14ac:dyDescent="0.25">
      <c r="A176">
        <v>4</v>
      </c>
      <c r="B176" t="str">
        <f t="shared" si="17"/>
        <v>CS-6523</v>
      </c>
      <c r="C176" s="2" t="s">
        <v>314</v>
      </c>
      <c r="D176" s="2" t="str">
        <f t="shared" si="21"/>
        <v>6</v>
      </c>
      <c r="E176" s="2" t="str">
        <f t="shared" si="22"/>
        <v>65</v>
      </c>
      <c r="F176" s="2" t="str">
        <f t="shared" si="23"/>
        <v>652</v>
      </c>
      <c r="G176" s="1" t="s">
        <v>955</v>
      </c>
      <c r="H176" s="27">
        <v>0</v>
      </c>
      <c r="I176" s="27"/>
      <c r="J176" s="27">
        <v>0</v>
      </c>
      <c r="K176" s="27">
        <v>0</v>
      </c>
      <c r="L176" s="27">
        <v>0</v>
      </c>
      <c r="M176" s="27"/>
      <c r="N176" s="27">
        <v>0</v>
      </c>
      <c r="O176" s="27">
        <v>0</v>
      </c>
      <c r="P176" s="27">
        <v>0</v>
      </c>
      <c r="Q176" s="27"/>
      <c r="R176" s="27">
        <v>0</v>
      </c>
      <c r="S176" s="27">
        <v>0</v>
      </c>
      <c r="T176" s="27">
        <v>0</v>
      </c>
      <c r="U176" s="27"/>
      <c r="V176" s="27">
        <v>0</v>
      </c>
      <c r="W176" s="27">
        <v>0</v>
      </c>
      <c r="X176" s="27">
        <v>0</v>
      </c>
      <c r="Y176" s="27"/>
      <c r="Z176" s="27">
        <v>0</v>
      </c>
      <c r="AA176" s="27">
        <v>0</v>
      </c>
      <c r="AB176" s="27">
        <v>0</v>
      </c>
      <c r="AC176" s="27"/>
      <c r="AD176" s="27">
        <v>0</v>
      </c>
      <c r="AE176" s="27">
        <v>0</v>
      </c>
      <c r="AF176" s="27">
        <v>0</v>
      </c>
      <c r="AG176" s="106">
        <v>0</v>
      </c>
      <c r="AH176" s="27">
        <v>0</v>
      </c>
      <c r="AI176" s="27">
        <v>0</v>
      </c>
      <c r="AJ176" s="27">
        <v>0</v>
      </c>
      <c r="AK176" s="106">
        <v>0</v>
      </c>
      <c r="AL176" s="106">
        <v>0</v>
      </c>
      <c r="AM176" s="105">
        <v>0</v>
      </c>
      <c r="AN176" s="11">
        <v>0</v>
      </c>
      <c r="AO176" s="11">
        <v>0</v>
      </c>
      <c r="AP176" s="105">
        <v>0</v>
      </c>
      <c r="AQ176" s="11">
        <v>0</v>
      </c>
      <c r="AR176" s="11">
        <v>0</v>
      </c>
      <c r="AS176" s="11">
        <v>0</v>
      </c>
      <c r="AT176" s="123">
        <v>0</v>
      </c>
      <c r="AU176" s="11"/>
      <c r="AV176" s="11">
        <v>0</v>
      </c>
      <c r="AW176" s="11">
        <v>0</v>
      </c>
      <c r="AX176" s="11"/>
      <c r="AZ176" s="11"/>
      <c r="BB176" s="122"/>
    </row>
    <row r="177" spans="1:54" hidden="1" x14ac:dyDescent="0.25">
      <c r="A177">
        <v>4</v>
      </c>
      <c r="B177" t="str">
        <f t="shared" si="17"/>
        <v>CS-6524</v>
      </c>
      <c r="C177" s="2" t="s">
        <v>314</v>
      </c>
      <c r="D177" s="2" t="str">
        <f t="shared" si="21"/>
        <v>6</v>
      </c>
      <c r="E177" s="2" t="str">
        <f t="shared" si="22"/>
        <v>65</v>
      </c>
      <c r="F177" s="2" t="str">
        <f t="shared" si="23"/>
        <v>652</v>
      </c>
      <c r="G177" s="1" t="s">
        <v>213</v>
      </c>
      <c r="H177" s="27">
        <v>0</v>
      </c>
      <c r="I177" s="27"/>
      <c r="J177" s="27">
        <v>0</v>
      </c>
      <c r="K177" s="27">
        <v>0</v>
      </c>
      <c r="L177" s="27">
        <v>0</v>
      </c>
      <c r="M177" s="27"/>
      <c r="N177" s="27">
        <v>0</v>
      </c>
      <c r="O177" s="27">
        <v>0</v>
      </c>
      <c r="P177" s="27">
        <v>0</v>
      </c>
      <c r="Q177" s="27"/>
      <c r="R177" s="27">
        <v>0</v>
      </c>
      <c r="S177" s="27">
        <v>0</v>
      </c>
      <c r="T177" s="27">
        <v>0</v>
      </c>
      <c r="U177" s="27"/>
      <c r="V177" s="27">
        <v>0</v>
      </c>
      <c r="W177" s="27">
        <v>0</v>
      </c>
      <c r="X177" s="27">
        <v>0</v>
      </c>
      <c r="Y177" s="27"/>
      <c r="Z177" s="27">
        <v>0</v>
      </c>
      <c r="AA177" s="27">
        <v>0</v>
      </c>
      <c r="AB177" s="27">
        <v>0</v>
      </c>
      <c r="AC177" s="27"/>
      <c r="AD177" s="27">
        <v>0</v>
      </c>
      <c r="AE177" s="27">
        <v>0</v>
      </c>
      <c r="AF177" s="27">
        <v>0</v>
      </c>
      <c r="AG177" s="106">
        <v>0</v>
      </c>
      <c r="AH177" s="27">
        <v>0</v>
      </c>
      <c r="AI177" s="27">
        <v>0</v>
      </c>
      <c r="AJ177" s="27">
        <v>0</v>
      </c>
      <c r="AK177" s="106">
        <v>0</v>
      </c>
      <c r="AL177" s="106">
        <v>0</v>
      </c>
      <c r="AM177" s="105">
        <v>0</v>
      </c>
      <c r="AN177" s="11">
        <v>0</v>
      </c>
      <c r="AO177" s="11">
        <v>0</v>
      </c>
      <c r="AP177" s="105">
        <v>0</v>
      </c>
      <c r="AQ177" s="11">
        <v>0</v>
      </c>
      <c r="AR177" s="11">
        <v>0</v>
      </c>
      <c r="AS177" s="11">
        <v>0</v>
      </c>
      <c r="AT177" s="123">
        <v>0</v>
      </c>
      <c r="AU177" s="11">
        <v>0</v>
      </c>
      <c r="AV177" s="11">
        <v>0</v>
      </c>
      <c r="AW177" s="11">
        <v>0</v>
      </c>
      <c r="AX177" s="11">
        <v>0</v>
      </c>
      <c r="AZ177" s="11">
        <v>0</v>
      </c>
      <c r="BA177">
        <v>0</v>
      </c>
      <c r="BB177" s="122"/>
    </row>
    <row r="178" spans="1:54" hidden="1" x14ac:dyDescent="0.25">
      <c r="A178">
        <v>4</v>
      </c>
      <c r="B178" t="str">
        <f t="shared" si="17"/>
        <v>CS-6525</v>
      </c>
      <c r="C178" s="2" t="s">
        <v>314</v>
      </c>
      <c r="D178" s="2" t="str">
        <f t="shared" si="21"/>
        <v>6</v>
      </c>
      <c r="E178" s="2" t="str">
        <f t="shared" si="22"/>
        <v>65</v>
      </c>
      <c r="F178" s="2" t="str">
        <f t="shared" si="23"/>
        <v>652</v>
      </c>
      <c r="G178" s="1" t="s">
        <v>214</v>
      </c>
      <c r="H178" s="27">
        <v>0</v>
      </c>
      <c r="I178" s="27"/>
      <c r="J178" s="27">
        <v>0</v>
      </c>
      <c r="K178" s="27">
        <v>0</v>
      </c>
      <c r="L178" s="27">
        <v>0</v>
      </c>
      <c r="M178" s="27"/>
      <c r="N178" s="27">
        <v>0</v>
      </c>
      <c r="O178" s="27">
        <v>0</v>
      </c>
      <c r="P178" s="27">
        <v>0</v>
      </c>
      <c r="Q178" s="27"/>
      <c r="R178" s="27">
        <v>0</v>
      </c>
      <c r="S178" s="27">
        <v>0</v>
      </c>
      <c r="T178" s="27">
        <v>0</v>
      </c>
      <c r="U178" s="27"/>
      <c r="V178" s="27">
        <v>0</v>
      </c>
      <c r="W178" s="27">
        <v>0</v>
      </c>
      <c r="X178" s="27">
        <v>0</v>
      </c>
      <c r="Y178" s="27"/>
      <c r="Z178" s="27">
        <v>0</v>
      </c>
      <c r="AA178" s="27">
        <v>0</v>
      </c>
      <c r="AB178" s="27">
        <v>0</v>
      </c>
      <c r="AC178" s="27"/>
      <c r="AD178" s="27">
        <v>0</v>
      </c>
      <c r="AE178" s="27">
        <v>0</v>
      </c>
      <c r="AF178" s="27">
        <v>0</v>
      </c>
      <c r="AG178" s="106">
        <v>0</v>
      </c>
      <c r="AH178" s="27">
        <v>0</v>
      </c>
      <c r="AI178" s="27">
        <v>0</v>
      </c>
      <c r="AJ178" s="27">
        <v>0</v>
      </c>
      <c r="AK178" s="106">
        <v>0</v>
      </c>
      <c r="AL178" s="106">
        <v>0</v>
      </c>
      <c r="AM178" s="105">
        <v>0</v>
      </c>
      <c r="AN178" s="11">
        <v>0</v>
      </c>
      <c r="AO178" s="11">
        <v>0</v>
      </c>
      <c r="AP178" s="105">
        <v>0</v>
      </c>
      <c r="AQ178" s="11">
        <v>0</v>
      </c>
      <c r="AR178" s="11">
        <v>0</v>
      </c>
      <c r="AS178" s="11">
        <v>0</v>
      </c>
      <c r="AT178" s="123">
        <v>0</v>
      </c>
      <c r="AU178" s="11">
        <v>0</v>
      </c>
      <c r="AV178" s="11">
        <v>0</v>
      </c>
      <c r="AW178" s="11">
        <v>0</v>
      </c>
      <c r="AX178" s="11">
        <v>0</v>
      </c>
      <c r="AZ178" s="11">
        <v>0</v>
      </c>
      <c r="BA178">
        <v>0</v>
      </c>
      <c r="BB178" s="122"/>
    </row>
    <row r="179" spans="1:54" hidden="1" x14ac:dyDescent="0.25">
      <c r="A179">
        <v>4</v>
      </c>
      <c r="B179" t="str">
        <f t="shared" si="17"/>
        <v>CS-6526</v>
      </c>
      <c r="C179" s="2" t="s">
        <v>314</v>
      </c>
      <c r="D179" s="2" t="str">
        <f t="shared" si="21"/>
        <v>6</v>
      </c>
      <c r="E179" s="2" t="str">
        <f t="shared" si="22"/>
        <v>65</v>
      </c>
      <c r="F179" s="2" t="str">
        <f t="shared" si="23"/>
        <v>652</v>
      </c>
      <c r="G179" s="1" t="s">
        <v>215</v>
      </c>
      <c r="H179" s="27">
        <v>0</v>
      </c>
      <c r="I179" s="27"/>
      <c r="J179" s="27">
        <v>0</v>
      </c>
      <c r="K179" s="27">
        <v>0</v>
      </c>
      <c r="L179" s="27">
        <v>0</v>
      </c>
      <c r="M179" s="27"/>
      <c r="N179" s="27">
        <v>0</v>
      </c>
      <c r="O179" s="27">
        <v>0</v>
      </c>
      <c r="P179" s="27">
        <v>0</v>
      </c>
      <c r="Q179" s="27"/>
      <c r="R179" s="27">
        <v>0</v>
      </c>
      <c r="S179" s="27">
        <v>0</v>
      </c>
      <c r="T179" s="27">
        <v>0</v>
      </c>
      <c r="U179" s="27"/>
      <c r="V179" s="27">
        <v>0</v>
      </c>
      <c r="W179" s="27">
        <v>0</v>
      </c>
      <c r="X179" s="27">
        <v>0</v>
      </c>
      <c r="Y179" s="27"/>
      <c r="Z179" s="27">
        <v>0</v>
      </c>
      <c r="AA179" s="27">
        <v>0</v>
      </c>
      <c r="AB179" s="27">
        <v>0</v>
      </c>
      <c r="AC179" s="27"/>
      <c r="AD179" s="27">
        <v>0</v>
      </c>
      <c r="AE179" s="27">
        <v>0</v>
      </c>
      <c r="AF179" s="27">
        <v>0</v>
      </c>
      <c r="AG179" s="106">
        <v>0</v>
      </c>
      <c r="AH179" s="27">
        <v>0</v>
      </c>
      <c r="AI179" s="27">
        <v>0</v>
      </c>
      <c r="AJ179" s="27">
        <v>0</v>
      </c>
      <c r="AK179" s="106">
        <v>0</v>
      </c>
      <c r="AL179" s="106">
        <v>0</v>
      </c>
      <c r="AM179" s="105">
        <v>0</v>
      </c>
      <c r="AN179" s="11">
        <v>0</v>
      </c>
      <c r="AO179" s="11">
        <v>0</v>
      </c>
      <c r="AP179" s="105">
        <v>0</v>
      </c>
      <c r="AQ179" s="11">
        <v>0</v>
      </c>
      <c r="AR179" s="11">
        <v>0</v>
      </c>
      <c r="AS179" s="11">
        <v>0</v>
      </c>
      <c r="AT179" s="123">
        <v>0</v>
      </c>
      <c r="AU179" s="11">
        <v>0</v>
      </c>
      <c r="AV179" s="11">
        <v>0</v>
      </c>
      <c r="AW179" s="11">
        <v>0</v>
      </c>
      <c r="AX179" s="11">
        <v>0</v>
      </c>
      <c r="AZ179" s="11">
        <v>0</v>
      </c>
      <c r="BA179">
        <v>0</v>
      </c>
      <c r="BB179" s="122"/>
    </row>
    <row r="180" spans="1:54" hidden="1" x14ac:dyDescent="0.25">
      <c r="A180">
        <v>4</v>
      </c>
      <c r="B180" t="str">
        <f t="shared" si="17"/>
        <v>CS-6531</v>
      </c>
      <c r="C180" s="2" t="s">
        <v>314</v>
      </c>
      <c r="D180" s="2" t="str">
        <f t="shared" si="21"/>
        <v>6</v>
      </c>
      <c r="E180" s="2" t="str">
        <f t="shared" si="22"/>
        <v>65</v>
      </c>
      <c r="F180" s="2" t="str">
        <f t="shared" si="23"/>
        <v>653</v>
      </c>
      <c r="G180" s="1" t="s">
        <v>957</v>
      </c>
      <c r="H180" s="27">
        <v>0</v>
      </c>
      <c r="I180" s="27"/>
      <c r="J180" s="27">
        <v>0</v>
      </c>
      <c r="K180" s="27">
        <v>0</v>
      </c>
      <c r="L180" s="27">
        <v>0</v>
      </c>
      <c r="M180" s="27"/>
      <c r="N180" s="27">
        <v>0</v>
      </c>
      <c r="O180" s="27">
        <v>0</v>
      </c>
      <c r="P180" s="27">
        <v>0</v>
      </c>
      <c r="Q180" s="27"/>
      <c r="R180" s="27">
        <v>0</v>
      </c>
      <c r="S180" s="27">
        <v>0</v>
      </c>
      <c r="T180" s="27">
        <v>0</v>
      </c>
      <c r="U180" s="27"/>
      <c r="V180" s="27">
        <v>0</v>
      </c>
      <c r="W180" s="27">
        <v>0</v>
      </c>
      <c r="X180" s="27">
        <v>0</v>
      </c>
      <c r="Y180" s="27"/>
      <c r="Z180" s="27">
        <v>0</v>
      </c>
      <c r="AA180" s="27">
        <v>0</v>
      </c>
      <c r="AB180" s="27">
        <v>0</v>
      </c>
      <c r="AC180" s="27"/>
      <c r="AD180" s="27">
        <v>0</v>
      </c>
      <c r="AE180" s="27">
        <v>0</v>
      </c>
      <c r="AF180" s="27">
        <v>0</v>
      </c>
      <c r="AG180" s="106">
        <v>0</v>
      </c>
      <c r="AH180" s="27">
        <v>0</v>
      </c>
      <c r="AI180" s="27">
        <v>0</v>
      </c>
      <c r="AJ180" s="27">
        <v>0</v>
      </c>
      <c r="AK180" s="106">
        <v>0</v>
      </c>
      <c r="AL180" s="106">
        <v>0</v>
      </c>
      <c r="AM180" s="105">
        <v>0</v>
      </c>
      <c r="AN180" s="11">
        <v>0</v>
      </c>
      <c r="AO180" s="11">
        <v>0</v>
      </c>
      <c r="AP180" s="105">
        <v>0</v>
      </c>
      <c r="AQ180" s="11">
        <v>0</v>
      </c>
      <c r="AR180" s="11">
        <v>0</v>
      </c>
      <c r="AS180" s="11">
        <v>0</v>
      </c>
      <c r="AT180" s="123">
        <v>0</v>
      </c>
      <c r="AU180" s="11"/>
      <c r="AV180" s="11">
        <v>0</v>
      </c>
      <c r="AW180" s="11">
        <v>0</v>
      </c>
      <c r="AX180" s="11"/>
      <c r="AZ180" s="11"/>
      <c r="BB180" s="122"/>
    </row>
    <row r="181" spans="1:54" hidden="1" x14ac:dyDescent="0.25">
      <c r="A181">
        <v>4</v>
      </c>
      <c r="B181" t="str">
        <f t="shared" si="17"/>
        <v>CS-6532</v>
      </c>
      <c r="C181" s="2" t="s">
        <v>314</v>
      </c>
      <c r="D181" s="2" t="str">
        <f t="shared" si="21"/>
        <v>6</v>
      </c>
      <c r="E181" s="2" t="str">
        <f t="shared" si="22"/>
        <v>65</v>
      </c>
      <c r="F181" s="2" t="str">
        <f t="shared" si="23"/>
        <v>653</v>
      </c>
      <c r="G181" s="1" t="s">
        <v>958</v>
      </c>
      <c r="H181" s="27">
        <v>0</v>
      </c>
      <c r="I181" s="27"/>
      <c r="J181" s="27">
        <v>0</v>
      </c>
      <c r="K181" s="27">
        <v>0</v>
      </c>
      <c r="L181" s="27">
        <v>0</v>
      </c>
      <c r="M181" s="27"/>
      <c r="N181" s="27">
        <v>0</v>
      </c>
      <c r="O181" s="27">
        <v>0</v>
      </c>
      <c r="P181" s="27">
        <v>0</v>
      </c>
      <c r="Q181" s="27"/>
      <c r="R181" s="27">
        <v>0</v>
      </c>
      <c r="S181" s="27">
        <v>0</v>
      </c>
      <c r="T181" s="27">
        <v>0</v>
      </c>
      <c r="U181" s="27"/>
      <c r="V181" s="27">
        <v>0</v>
      </c>
      <c r="W181" s="27">
        <v>0</v>
      </c>
      <c r="X181" s="27">
        <v>0</v>
      </c>
      <c r="Y181" s="27"/>
      <c r="Z181" s="27">
        <v>0</v>
      </c>
      <c r="AA181" s="27">
        <v>0</v>
      </c>
      <c r="AB181" s="27">
        <v>0</v>
      </c>
      <c r="AC181" s="27"/>
      <c r="AD181" s="27">
        <v>0</v>
      </c>
      <c r="AE181" s="27">
        <v>0</v>
      </c>
      <c r="AF181" s="27">
        <v>0</v>
      </c>
      <c r="AG181" s="106">
        <v>0</v>
      </c>
      <c r="AH181" s="27">
        <v>0</v>
      </c>
      <c r="AI181" s="27">
        <v>0</v>
      </c>
      <c r="AJ181" s="27">
        <v>0</v>
      </c>
      <c r="AK181" s="106">
        <v>0</v>
      </c>
      <c r="AL181" s="106">
        <v>0</v>
      </c>
      <c r="AM181" s="105">
        <v>0</v>
      </c>
      <c r="AN181" s="11">
        <v>0</v>
      </c>
      <c r="AO181" s="11">
        <v>0</v>
      </c>
      <c r="AP181" s="105">
        <v>0</v>
      </c>
      <c r="AQ181" s="11">
        <v>0</v>
      </c>
      <c r="AR181" s="11">
        <v>0</v>
      </c>
      <c r="AS181" s="11">
        <v>0</v>
      </c>
      <c r="AT181" s="123">
        <v>0</v>
      </c>
      <c r="AU181" s="11"/>
      <c r="AV181" s="11">
        <v>0</v>
      </c>
      <c r="AW181" s="11">
        <v>0</v>
      </c>
      <c r="AX181" s="11"/>
      <c r="AZ181" s="11"/>
      <c r="BB181" s="122"/>
    </row>
    <row r="182" spans="1:54" hidden="1" x14ac:dyDescent="0.25">
      <c r="A182">
        <v>4</v>
      </c>
      <c r="B182" t="str">
        <f t="shared" si="17"/>
        <v>CS-6533</v>
      </c>
      <c r="C182" s="2" t="s">
        <v>314</v>
      </c>
      <c r="D182" s="2" t="str">
        <f t="shared" si="21"/>
        <v>6</v>
      </c>
      <c r="E182" s="2" t="str">
        <f t="shared" si="22"/>
        <v>65</v>
      </c>
      <c r="F182" s="2" t="str">
        <f t="shared" si="23"/>
        <v>653</v>
      </c>
      <c r="G182" s="1" t="s">
        <v>959</v>
      </c>
      <c r="H182" s="27">
        <v>119244</v>
      </c>
      <c r="I182" s="27"/>
      <c r="J182" s="27">
        <v>127951</v>
      </c>
      <c r="K182" s="27">
        <v>127951</v>
      </c>
      <c r="L182" s="27">
        <v>119244</v>
      </c>
      <c r="M182" s="27"/>
      <c r="N182" s="27">
        <v>117704</v>
      </c>
      <c r="O182" s="27">
        <v>117704</v>
      </c>
      <c r="P182" s="27">
        <v>82816</v>
      </c>
      <c r="Q182" s="27"/>
      <c r="R182" s="27">
        <v>85544</v>
      </c>
      <c r="S182" s="27">
        <v>85544</v>
      </c>
      <c r="T182" s="27">
        <v>74818</v>
      </c>
      <c r="U182" s="27"/>
      <c r="V182" s="27">
        <v>56820</v>
      </c>
      <c r="W182" s="27">
        <v>56820</v>
      </c>
      <c r="X182" s="27">
        <v>46746</v>
      </c>
      <c r="Y182" s="27"/>
      <c r="Z182" s="27">
        <v>43634</v>
      </c>
      <c r="AA182" s="27">
        <v>43634</v>
      </c>
      <c r="AB182" s="27">
        <v>0</v>
      </c>
      <c r="AC182" s="27"/>
      <c r="AD182" s="27">
        <v>0</v>
      </c>
      <c r="AE182" s="27">
        <v>0</v>
      </c>
      <c r="AF182" s="27">
        <v>0</v>
      </c>
      <c r="AG182" s="106">
        <v>0</v>
      </c>
      <c r="AH182" s="27">
        <v>0</v>
      </c>
      <c r="AI182" s="27">
        <v>0</v>
      </c>
      <c r="AJ182" s="27">
        <v>0</v>
      </c>
      <c r="AK182" s="106">
        <v>0</v>
      </c>
      <c r="AL182" s="106">
        <v>0</v>
      </c>
      <c r="AM182" s="105">
        <v>0</v>
      </c>
      <c r="AN182" s="11">
        <v>0</v>
      </c>
      <c r="AO182" s="11">
        <v>0</v>
      </c>
      <c r="AP182" s="105">
        <v>0</v>
      </c>
      <c r="AQ182" s="11">
        <v>0</v>
      </c>
      <c r="AR182" s="11">
        <v>0</v>
      </c>
      <c r="AS182" s="11">
        <v>0</v>
      </c>
      <c r="AT182" s="123">
        <v>0</v>
      </c>
      <c r="AU182" s="11"/>
      <c r="AV182" s="11">
        <v>0</v>
      </c>
      <c r="AW182" s="11">
        <v>0</v>
      </c>
      <c r="AX182" s="11"/>
      <c r="AZ182" s="11"/>
      <c r="BB182" s="122"/>
    </row>
    <row r="183" spans="1:54" hidden="1" x14ac:dyDescent="0.25">
      <c r="A183">
        <v>4</v>
      </c>
      <c r="B183" t="str">
        <f t="shared" si="17"/>
        <v>CS-6534</v>
      </c>
      <c r="C183" s="2" t="s">
        <v>314</v>
      </c>
      <c r="D183" s="2" t="str">
        <f t="shared" si="21"/>
        <v>6</v>
      </c>
      <c r="E183" s="2" t="str">
        <f t="shared" si="22"/>
        <v>65</v>
      </c>
      <c r="F183" s="2" t="str">
        <f t="shared" si="23"/>
        <v>653</v>
      </c>
      <c r="G183" s="1" t="s">
        <v>216</v>
      </c>
      <c r="H183" s="27">
        <v>0</v>
      </c>
      <c r="I183" s="27"/>
      <c r="J183" s="27">
        <v>0</v>
      </c>
      <c r="K183" s="27">
        <v>0</v>
      </c>
      <c r="L183" s="27">
        <v>0</v>
      </c>
      <c r="M183" s="27"/>
      <c r="N183" s="27">
        <v>0</v>
      </c>
      <c r="O183" s="27">
        <v>0</v>
      </c>
      <c r="P183" s="27">
        <v>0</v>
      </c>
      <c r="Q183" s="27"/>
      <c r="R183" s="27">
        <v>0</v>
      </c>
      <c r="S183" s="27">
        <v>0</v>
      </c>
      <c r="T183" s="27">
        <v>0</v>
      </c>
      <c r="U183" s="27"/>
      <c r="V183" s="27">
        <v>0</v>
      </c>
      <c r="W183" s="27">
        <v>0</v>
      </c>
      <c r="X183" s="27">
        <v>0</v>
      </c>
      <c r="Y183" s="27"/>
      <c r="Z183" s="27">
        <v>0</v>
      </c>
      <c r="AA183" s="27">
        <v>0</v>
      </c>
      <c r="AB183" s="27">
        <v>0</v>
      </c>
      <c r="AC183" s="27"/>
      <c r="AD183" s="27">
        <v>0</v>
      </c>
      <c r="AE183" s="27">
        <v>0</v>
      </c>
      <c r="AF183" s="27">
        <v>0</v>
      </c>
      <c r="AG183" s="106">
        <v>0</v>
      </c>
      <c r="AH183" s="27">
        <v>0</v>
      </c>
      <c r="AI183" s="27">
        <v>0</v>
      </c>
      <c r="AJ183" s="27">
        <v>0</v>
      </c>
      <c r="AK183" s="106">
        <v>0</v>
      </c>
      <c r="AL183" s="106">
        <v>0</v>
      </c>
      <c r="AM183" s="105">
        <v>0</v>
      </c>
      <c r="AN183" s="11">
        <v>0</v>
      </c>
      <c r="AO183" s="11">
        <v>0</v>
      </c>
      <c r="AP183" s="105">
        <v>0</v>
      </c>
      <c r="AQ183" s="11">
        <v>0</v>
      </c>
      <c r="AR183" s="11">
        <v>0</v>
      </c>
      <c r="AS183" s="11">
        <v>0</v>
      </c>
      <c r="AT183" s="123">
        <v>0</v>
      </c>
      <c r="AU183" s="11">
        <v>0</v>
      </c>
      <c r="AV183" s="11">
        <v>0</v>
      </c>
      <c r="AW183" s="11">
        <v>0</v>
      </c>
      <c r="AX183" s="11">
        <v>0</v>
      </c>
      <c r="AZ183" s="11">
        <v>0</v>
      </c>
      <c r="BA183">
        <v>0</v>
      </c>
      <c r="BB183" s="122"/>
    </row>
    <row r="184" spans="1:54" hidden="1" x14ac:dyDescent="0.25">
      <c r="A184">
        <v>4</v>
      </c>
      <c r="B184" t="str">
        <f t="shared" si="17"/>
        <v>CS-6535</v>
      </c>
      <c r="C184" s="2" t="s">
        <v>314</v>
      </c>
      <c r="D184" s="2" t="str">
        <f t="shared" si="21"/>
        <v>6</v>
      </c>
      <c r="E184" s="2" t="str">
        <f t="shared" si="22"/>
        <v>65</v>
      </c>
      <c r="F184" s="2" t="str">
        <f t="shared" si="23"/>
        <v>653</v>
      </c>
      <c r="G184" s="1" t="s">
        <v>217</v>
      </c>
      <c r="H184" s="27">
        <v>0</v>
      </c>
      <c r="I184" s="27"/>
      <c r="J184" s="27">
        <v>0</v>
      </c>
      <c r="K184" s="27">
        <v>0</v>
      </c>
      <c r="L184" s="27">
        <v>0</v>
      </c>
      <c r="M184" s="27"/>
      <c r="N184" s="27">
        <v>0</v>
      </c>
      <c r="O184" s="27">
        <v>0</v>
      </c>
      <c r="P184" s="27">
        <v>0</v>
      </c>
      <c r="Q184" s="27"/>
      <c r="R184" s="27">
        <v>0</v>
      </c>
      <c r="S184" s="27">
        <v>0</v>
      </c>
      <c r="T184" s="27">
        <v>0</v>
      </c>
      <c r="U184" s="27"/>
      <c r="V184" s="27">
        <v>0</v>
      </c>
      <c r="W184" s="27">
        <v>0</v>
      </c>
      <c r="X184" s="27">
        <v>0</v>
      </c>
      <c r="Y184" s="27"/>
      <c r="Z184" s="27">
        <v>0</v>
      </c>
      <c r="AA184" s="27">
        <v>0</v>
      </c>
      <c r="AB184" s="27">
        <v>42541</v>
      </c>
      <c r="AC184" s="27"/>
      <c r="AD184" s="27">
        <v>31959</v>
      </c>
      <c r="AE184" s="27">
        <v>31959</v>
      </c>
      <c r="AF184" s="27">
        <v>45572</v>
      </c>
      <c r="AG184" s="106">
        <v>79394</v>
      </c>
      <c r="AH184" s="27">
        <v>79394</v>
      </c>
      <c r="AI184" s="27">
        <v>79394</v>
      </c>
      <c r="AJ184" s="27">
        <v>73891</v>
      </c>
      <c r="AK184" s="106">
        <v>57132</v>
      </c>
      <c r="AL184" s="106">
        <v>57132</v>
      </c>
      <c r="AM184" s="105">
        <v>57132</v>
      </c>
      <c r="AN184" s="11">
        <v>97290</v>
      </c>
      <c r="AO184" s="11">
        <v>107170</v>
      </c>
      <c r="AP184" s="105">
        <v>107170</v>
      </c>
      <c r="AQ184" s="11">
        <v>107170</v>
      </c>
      <c r="AR184" s="11">
        <v>0</v>
      </c>
      <c r="AS184" s="11">
        <v>69592</v>
      </c>
      <c r="AT184" s="123">
        <v>69592</v>
      </c>
      <c r="AU184" s="11">
        <v>69592</v>
      </c>
      <c r="AV184" s="11">
        <v>0</v>
      </c>
      <c r="AW184" s="11">
        <v>59472</v>
      </c>
      <c r="AX184" s="11">
        <v>59472</v>
      </c>
      <c r="AZ184" s="11">
        <v>43361</v>
      </c>
      <c r="BA184">
        <v>61043</v>
      </c>
      <c r="BB184" s="122"/>
    </row>
    <row r="185" spans="1:54" hidden="1" x14ac:dyDescent="0.25">
      <c r="A185">
        <v>4</v>
      </c>
      <c r="B185" t="str">
        <f t="shared" si="17"/>
        <v>CS-6540</v>
      </c>
      <c r="C185" s="2" t="s">
        <v>314</v>
      </c>
      <c r="D185" s="2" t="str">
        <f t="shared" si="21"/>
        <v>6</v>
      </c>
      <c r="E185" s="2" t="str">
        <f t="shared" si="22"/>
        <v>65</v>
      </c>
      <c r="F185" s="2" t="str">
        <f t="shared" si="23"/>
        <v>654</v>
      </c>
      <c r="G185" s="1" t="s">
        <v>218</v>
      </c>
      <c r="H185" s="27">
        <v>0</v>
      </c>
      <c r="I185" s="27"/>
      <c r="J185" s="27">
        <v>0</v>
      </c>
      <c r="K185" s="27">
        <v>0</v>
      </c>
      <c r="L185" s="27">
        <v>0</v>
      </c>
      <c r="M185" s="27"/>
      <c r="N185" s="27">
        <v>0</v>
      </c>
      <c r="O185" s="27">
        <v>0</v>
      </c>
      <c r="P185" s="27">
        <v>0</v>
      </c>
      <c r="Q185" s="27"/>
      <c r="R185" s="27">
        <v>0</v>
      </c>
      <c r="S185" s="27">
        <v>0</v>
      </c>
      <c r="T185" s="27">
        <v>0</v>
      </c>
      <c r="U185" s="27"/>
      <c r="V185" s="27">
        <v>0</v>
      </c>
      <c r="W185" s="27">
        <v>0</v>
      </c>
      <c r="X185" s="27">
        <v>0</v>
      </c>
      <c r="Y185" s="27"/>
      <c r="Z185" s="27">
        <v>0</v>
      </c>
      <c r="AA185" s="27">
        <v>0</v>
      </c>
      <c r="AB185" s="27">
        <v>16</v>
      </c>
      <c r="AC185" s="27"/>
      <c r="AD185" s="27">
        <v>0</v>
      </c>
      <c r="AE185" s="27">
        <v>0</v>
      </c>
      <c r="AF185" s="27">
        <v>16</v>
      </c>
      <c r="AG185" s="106">
        <v>0</v>
      </c>
      <c r="AH185" s="27">
        <v>0</v>
      </c>
      <c r="AI185" s="27">
        <v>0</v>
      </c>
      <c r="AJ185" s="27">
        <v>16</v>
      </c>
      <c r="AK185" s="106">
        <v>0</v>
      </c>
      <c r="AL185" s="106">
        <v>0</v>
      </c>
      <c r="AM185" s="105">
        <v>0</v>
      </c>
      <c r="AN185" s="11">
        <v>16</v>
      </c>
      <c r="AO185" s="11">
        <v>0</v>
      </c>
      <c r="AP185" s="105">
        <v>0</v>
      </c>
      <c r="AQ185" s="11">
        <v>0</v>
      </c>
      <c r="AR185" s="11">
        <v>0</v>
      </c>
      <c r="AS185" s="11">
        <v>0</v>
      </c>
      <c r="AT185" s="123">
        <v>0</v>
      </c>
      <c r="AU185" s="11">
        <v>0</v>
      </c>
      <c r="AV185" s="11">
        <v>0</v>
      </c>
      <c r="AW185" s="11">
        <v>0</v>
      </c>
      <c r="AX185" s="11">
        <v>0</v>
      </c>
      <c r="AZ185" s="11">
        <v>0</v>
      </c>
      <c r="BA185">
        <v>0</v>
      </c>
      <c r="BB185" s="122"/>
    </row>
    <row r="186" spans="1:54" hidden="1" x14ac:dyDescent="0.25">
      <c r="A186">
        <v>4</v>
      </c>
      <c r="B186" t="str">
        <f t="shared" si="17"/>
        <v>CS-6550</v>
      </c>
      <c r="C186" s="2" t="s">
        <v>314</v>
      </c>
      <c r="D186" s="2" t="str">
        <f t="shared" si="21"/>
        <v>6</v>
      </c>
      <c r="E186" s="2" t="str">
        <f t="shared" si="22"/>
        <v>65</v>
      </c>
      <c r="F186" s="2" t="str">
        <f t="shared" si="23"/>
        <v>655</v>
      </c>
      <c r="G186" s="1" t="s">
        <v>219</v>
      </c>
      <c r="H186" s="27">
        <v>0</v>
      </c>
      <c r="I186" s="27"/>
      <c r="J186" s="27">
        <v>0</v>
      </c>
      <c r="K186" s="27">
        <v>0</v>
      </c>
      <c r="L186" s="27">
        <v>0</v>
      </c>
      <c r="M186" s="27"/>
      <c r="N186" s="27">
        <v>0</v>
      </c>
      <c r="O186" s="27">
        <v>0</v>
      </c>
      <c r="P186" s="27">
        <v>0</v>
      </c>
      <c r="Q186" s="27"/>
      <c r="R186" s="27">
        <v>0</v>
      </c>
      <c r="S186" s="27">
        <v>0</v>
      </c>
      <c r="T186" s="27">
        <v>0</v>
      </c>
      <c r="U186" s="27"/>
      <c r="V186" s="27">
        <v>0</v>
      </c>
      <c r="W186" s="27">
        <v>0</v>
      </c>
      <c r="X186" s="27">
        <v>0</v>
      </c>
      <c r="Y186" s="27"/>
      <c r="Z186" s="27">
        <v>0</v>
      </c>
      <c r="AA186" s="27">
        <v>0</v>
      </c>
      <c r="AB186" s="27">
        <v>0</v>
      </c>
      <c r="AC186" s="27"/>
      <c r="AD186" s="27">
        <v>0</v>
      </c>
      <c r="AE186" s="27">
        <v>0</v>
      </c>
      <c r="AF186" s="27">
        <v>0</v>
      </c>
      <c r="AG186" s="106">
        <v>0</v>
      </c>
      <c r="AH186" s="27">
        <v>0</v>
      </c>
      <c r="AI186" s="27">
        <v>0</v>
      </c>
      <c r="AJ186" s="27">
        <v>0</v>
      </c>
      <c r="AK186" s="106">
        <v>500</v>
      </c>
      <c r="AL186" s="106">
        <v>0</v>
      </c>
      <c r="AM186" s="105">
        <v>0</v>
      </c>
      <c r="AN186" s="11">
        <v>0</v>
      </c>
      <c r="AO186" s="11">
        <v>0</v>
      </c>
      <c r="AP186" s="105">
        <v>0</v>
      </c>
      <c r="AQ186" s="11">
        <v>0</v>
      </c>
      <c r="AR186" s="11">
        <v>0</v>
      </c>
      <c r="AS186" s="11">
        <v>0</v>
      </c>
      <c r="AT186" s="123">
        <v>4000</v>
      </c>
      <c r="AU186" s="11">
        <v>4000</v>
      </c>
      <c r="AV186" s="11">
        <v>0</v>
      </c>
      <c r="AW186" s="11">
        <v>0</v>
      </c>
      <c r="AX186" s="11">
        <v>0</v>
      </c>
      <c r="AZ186" s="11">
        <v>0</v>
      </c>
      <c r="BA186">
        <v>0</v>
      </c>
      <c r="BB186" s="122"/>
    </row>
    <row r="187" spans="1:54" hidden="1" x14ac:dyDescent="0.25">
      <c r="A187">
        <v>4</v>
      </c>
      <c r="B187" t="str">
        <f t="shared" si="17"/>
        <v>CS-7111</v>
      </c>
      <c r="C187" s="2" t="s">
        <v>314</v>
      </c>
      <c r="D187" s="2" t="str">
        <f t="shared" si="21"/>
        <v>7</v>
      </c>
      <c r="E187" s="2" t="str">
        <f t="shared" si="22"/>
        <v>71</v>
      </c>
      <c r="F187" s="2" t="str">
        <f t="shared" si="23"/>
        <v>711</v>
      </c>
      <c r="G187" s="1" t="s">
        <v>222</v>
      </c>
      <c r="H187" s="27">
        <v>0</v>
      </c>
      <c r="I187" s="27"/>
      <c r="J187" s="27">
        <v>0</v>
      </c>
      <c r="K187" s="27">
        <v>0</v>
      </c>
      <c r="L187" s="27">
        <v>0</v>
      </c>
      <c r="M187" s="27"/>
      <c r="N187" s="27">
        <v>0</v>
      </c>
      <c r="O187" s="27">
        <v>0</v>
      </c>
      <c r="P187" s="27">
        <v>0</v>
      </c>
      <c r="Q187" s="27"/>
      <c r="R187" s="27">
        <v>0</v>
      </c>
      <c r="S187" s="27">
        <v>0</v>
      </c>
      <c r="T187" s="27">
        <v>0</v>
      </c>
      <c r="U187" s="27"/>
      <c r="V187" s="27">
        <v>0</v>
      </c>
      <c r="W187" s="27">
        <v>0</v>
      </c>
      <c r="X187" s="27">
        <v>0</v>
      </c>
      <c r="Y187" s="27"/>
      <c r="Z187" s="27">
        <v>0</v>
      </c>
      <c r="AA187" s="27">
        <v>0</v>
      </c>
      <c r="AB187" s="27">
        <v>0</v>
      </c>
      <c r="AC187" s="27"/>
      <c r="AD187" s="27">
        <v>0</v>
      </c>
      <c r="AE187" s="27">
        <v>0</v>
      </c>
      <c r="AF187" s="27">
        <v>0</v>
      </c>
      <c r="AG187" s="106">
        <v>0</v>
      </c>
      <c r="AH187" s="27">
        <v>105</v>
      </c>
      <c r="AI187" s="27">
        <v>105</v>
      </c>
      <c r="AJ187" s="27">
        <v>3500</v>
      </c>
      <c r="AK187" s="106">
        <v>1000</v>
      </c>
      <c r="AL187" s="106">
        <v>300</v>
      </c>
      <c r="AM187" s="105">
        <v>300</v>
      </c>
      <c r="AN187" s="11">
        <v>18971</v>
      </c>
      <c r="AO187" s="11">
        <v>12010</v>
      </c>
      <c r="AP187" s="105">
        <v>14385</v>
      </c>
      <c r="AQ187" s="11">
        <v>14385</v>
      </c>
      <c r="AR187" s="11">
        <v>0</v>
      </c>
      <c r="AS187" s="11">
        <v>2021</v>
      </c>
      <c r="AT187" s="123">
        <v>1953</v>
      </c>
      <c r="AU187" s="11">
        <v>1953</v>
      </c>
      <c r="AV187" s="11">
        <v>0</v>
      </c>
      <c r="AW187" s="11">
        <v>28021</v>
      </c>
      <c r="AX187" s="11">
        <v>16417</v>
      </c>
      <c r="AZ187" s="11">
        <v>125</v>
      </c>
      <c r="BA187">
        <v>0</v>
      </c>
      <c r="BB187" s="122"/>
    </row>
    <row r="188" spans="1:54" hidden="1" x14ac:dyDescent="0.25">
      <c r="A188">
        <v>4</v>
      </c>
      <c r="B188" t="str">
        <f t="shared" si="17"/>
        <v>CS-7112</v>
      </c>
      <c r="C188" s="2" t="s">
        <v>314</v>
      </c>
      <c r="D188" s="2" t="str">
        <f t="shared" si="21"/>
        <v>7</v>
      </c>
      <c r="E188" s="2" t="str">
        <f t="shared" si="22"/>
        <v>71</v>
      </c>
      <c r="F188" s="2" t="str">
        <f t="shared" si="23"/>
        <v>711</v>
      </c>
      <c r="G188" s="1" t="s">
        <v>223</v>
      </c>
      <c r="H188" s="27">
        <v>18293</v>
      </c>
      <c r="I188" s="27"/>
      <c r="J188" s="27">
        <v>2249</v>
      </c>
      <c r="K188" s="27">
        <v>2249</v>
      </c>
      <c r="L188" s="27">
        <v>18293</v>
      </c>
      <c r="M188" s="27"/>
      <c r="N188" s="27">
        <v>39099</v>
      </c>
      <c r="O188" s="27">
        <v>39099</v>
      </c>
      <c r="P188" s="27">
        <v>15084</v>
      </c>
      <c r="Q188" s="27"/>
      <c r="R188" s="27">
        <v>28270</v>
      </c>
      <c r="S188" s="27">
        <v>28270</v>
      </c>
      <c r="T188" s="27">
        <v>17306</v>
      </c>
      <c r="U188" s="27"/>
      <c r="V188" s="27">
        <v>16928</v>
      </c>
      <c r="W188" s="27">
        <v>16928</v>
      </c>
      <c r="X188" s="27">
        <v>12915</v>
      </c>
      <c r="Y188" s="27"/>
      <c r="Z188" s="27">
        <v>218</v>
      </c>
      <c r="AA188" s="27">
        <v>218</v>
      </c>
      <c r="AB188" s="27">
        <v>12979</v>
      </c>
      <c r="AC188" s="27"/>
      <c r="AD188" s="27">
        <v>221</v>
      </c>
      <c r="AE188" s="27">
        <v>221</v>
      </c>
      <c r="AF188" s="27">
        <v>11321</v>
      </c>
      <c r="AG188" s="106">
        <v>3150</v>
      </c>
      <c r="AH188" s="27">
        <v>2417</v>
      </c>
      <c r="AI188" s="27">
        <v>2417</v>
      </c>
      <c r="AJ188" s="27">
        <v>571</v>
      </c>
      <c r="AK188" s="106">
        <v>2960</v>
      </c>
      <c r="AL188" s="106">
        <v>7051</v>
      </c>
      <c r="AM188" s="105">
        <v>7051</v>
      </c>
      <c r="AN188" s="11">
        <v>3678</v>
      </c>
      <c r="AO188" s="11">
        <v>8431.7000000000007</v>
      </c>
      <c r="AP188" s="105">
        <v>9041</v>
      </c>
      <c r="AQ188" s="11">
        <v>9041</v>
      </c>
      <c r="AR188" s="11">
        <v>0</v>
      </c>
      <c r="AS188" s="11">
        <v>2470</v>
      </c>
      <c r="AT188" s="123">
        <v>2633</v>
      </c>
      <c r="AU188" s="11">
        <v>2633</v>
      </c>
      <c r="AV188" s="11">
        <v>0</v>
      </c>
      <c r="AW188" s="11">
        <v>3104</v>
      </c>
      <c r="AX188" s="11">
        <v>14248</v>
      </c>
      <c r="AZ188" s="11">
        <v>2610</v>
      </c>
      <c r="BA188">
        <v>8484</v>
      </c>
      <c r="BB188" s="122"/>
    </row>
    <row r="189" spans="1:54" hidden="1" x14ac:dyDescent="0.25">
      <c r="A189">
        <v>4</v>
      </c>
      <c r="B189" t="str">
        <f t="shared" si="17"/>
        <v>CS-7121</v>
      </c>
      <c r="C189" s="2" t="s">
        <v>314</v>
      </c>
      <c r="D189" s="2" t="str">
        <f t="shared" si="21"/>
        <v>7</v>
      </c>
      <c r="E189" s="2" t="str">
        <f t="shared" si="22"/>
        <v>71</v>
      </c>
      <c r="F189" s="2" t="str">
        <f t="shared" si="23"/>
        <v>712</v>
      </c>
      <c r="G189" s="1" t="s">
        <v>224</v>
      </c>
      <c r="H189" s="27">
        <v>0</v>
      </c>
      <c r="I189" s="27"/>
      <c r="J189" s="27">
        <v>0</v>
      </c>
      <c r="K189" s="27">
        <v>0</v>
      </c>
      <c r="L189" s="27">
        <v>0</v>
      </c>
      <c r="M189" s="27"/>
      <c r="N189" s="27">
        <v>0</v>
      </c>
      <c r="O189" s="27">
        <v>0</v>
      </c>
      <c r="P189" s="27">
        <v>0</v>
      </c>
      <c r="Q189" s="27"/>
      <c r="R189" s="27">
        <v>0</v>
      </c>
      <c r="S189" s="27">
        <v>0</v>
      </c>
      <c r="T189" s="27">
        <v>0</v>
      </c>
      <c r="U189" s="27"/>
      <c r="V189" s="27">
        <v>0</v>
      </c>
      <c r="W189" s="27">
        <v>0</v>
      </c>
      <c r="X189" s="27">
        <v>0</v>
      </c>
      <c r="Y189" s="27"/>
      <c r="Z189" s="27">
        <v>0</v>
      </c>
      <c r="AA189" s="27">
        <v>0</v>
      </c>
      <c r="AB189" s="27">
        <v>0</v>
      </c>
      <c r="AC189" s="27"/>
      <c r="AD189" s="27">
        <v>0</v>
      </c>
      <c r="AE189" s="27">
        <v>0</v>
      </c>
      <c r="AF189" s="27">
        <v>0</v>
      </c>
      <c r="AG189" s="106">
        <v>0</v>
      </c>
      <c r="AH189" s="27">
        <v>0</v>
      </c>
      <c r="AI189" s="27">
        <v>0</v>
      </c>
      <c r="AJ189" s="27">
        <v>0</v>
      </c>
      <c r="AK189" s="106">
        <v>0</v>
      </c>
      <c r="AL189" s="106">
        <v>0</v>
      </c>
      <c r="AM189" s="105">
        <v>0</v>
      </c>
      <c r="AN189" s="11">
        <v>0</v>
      </c>
      <c r="AO189" s="11">
        <v>0</v>
      </c>
      <c r="AP189" s="105">
        <v>0</v>
      </c>
      <c r="AQ189" s="11">
        <v>0</v>
      </c>
      <c r="AR189" s="11">
        <v>0</v>
      </c>
      <c r="AS189" s="11">
        <v>0</v>
      </c>
      <c r="AT189" s="123">
        <v>0</v>
      </c>
      <c r="AU189" s="11">
        <v>0</v>
      </c>
      <c r="AV189" s="11">
        <v>0</v>
      </c>
      <c r="AW189" s="11">
        <v>0</v>
      </c>
      <c r="AX189" s="11">
        <v>0</v>
      </c>
      <c r="AZ189" s="11">
        <v>0</v>
      </c>
      <c r="BA189">
        <v>0</v>
      </c>
      <c r="BB189" s="122"/>
    </row>
    <row r="190" spans="1:54" hidden="1" x14ac:dyDescent="0.25">
      <c r="A190">
        <v>4</v>
      </c>
      <c r="B190" t="str">
        <f t="shared" si="17"/>
        <v>CS-7122</v>
      </c>
      <c r="C190" s="2" t="s">
        <v>314</v>
      </c>
      <c r="D190" s="2" t="str">
        <f t="shared" si="21"/>
        <v>7</v>
      </c>
      <c r="E190" s="2" t="str">
        <f t="shared" si="22"/>
        <v>71</v>
      </c>
      <c r="F190" s="2" t="str">
        <f t="shared" si="23"/>
        <v>712</v>
      </c>
      <c r="G190" s="1" t="s">
        <v>225</v>
      </c>
      <c r="H190" s="27">
        <v>0</v>
      </c>
      <c r="I190" s="27"/>
      <c r="J190" s="27">
        <v>0</v>
      </c>
      <c r="K190" s="27">
        <v>0</v>
      </c>
      <c r="L190" s="27">
        <v>0</v>
      </c>
      <c r="M190" s="27"/>
      <c r="N190" s="27">
        <v>0</v>
      </c>
      <c r="O190" s="27">
        <v>0</v>
      </c>
      <c r="P190" s="27">
        <v>0</v>
      </c>
      <c r="Q190" s="27"/>
      <c r="R190" s="27">
        <v>0</v>
      </c>
      <c r="S190" s="27">
        <v>0</v>
      </c>
      <c r="T190" s="27">
        <v>0</v>
      </c>
      <c r="U190" s="27"/>
      <c r="V190" s="27">
        <v>0</v>
      </c>
      <c r="W190" s="27">
        <v>0</v>
      </c>
      <c r="X190" s="27">
        <v>0</v>
      </c>
      <c r="Y190" s="27"/>
      <c r="Z190" s="27">
        <v>0</v>
      </c>
      <c r="AA190" s="27">
        <v>0</v>
      </c>
      <c r="AB190" s="27">
        <v>0</v>
      </c>
      <c r="AC190" s="27"/>
      <c r="AD190" s="27">
        <v>0</v>
      </c>
      <c r="AE190" s="27">
        <v>0</v>
      </c>
      <c r="AF190" s="27">
        <v>0</v>
      </c>
      <c r="AG190" s="106">
        <v>0</v>
      </c>
      <c r="AH190" s="27">
        <v>0</v>
      </c>
      <c r="AI190" s="27">
        <v>0</v>
      </c>
      <c r="AJ190" s="27">
        <v>0</v>
      </c>
      <c r="AK190" s="106">
        <v>0</v>
      </c>
      <c r="AL190" s="106">
        <v>0</v>
      </c>
      <c r="AM190" s="105">
        <v>0</v>
      </c>
      <c r="AN190" s="11">
        <v>0</v>
      </c>
      <c r="AO190" s="11">
        <v>0</v>
      </c>
      <c r="AP190" s="105">
        <v>0</v>
      </c>
      <c r="AQ190" s="11">
        <v>0</v>
      </c>
      <c r="AR190" s="11">
        <v>0</v>
      </c>
      <c r="AS190" s="11">
        <v>0</v>
      </c>
      <c r="AT190" s="123">
        <v>0</v>
      </c>
      <c r="AU190" s="11">
        <v>0</v>
      </c>
      <c r="AV190" s="11">
        <v>0</v>
      </c>
      <c r="AW190" s="11">
        <v>0</v>
      </c>
      <c r="AX190" s="11">
        <v>0</v>
      </c>
      <c r="AZ190" s="11">
        <v>0</v>
      </c>
      <c r="BA190">
        <v>0</v>
      </c>
      <c r="BB190" s="122"/>
    </row>
    <row r="191" spans="1:54" hidden="1" x14ac:dyDescent="0.25">
      <c r="A191">
        <v>4</v>
      </c>
      <c r="B191" t="str">
        <f t="shared" si="17"/>
        <v>CS-7131</v>
      </c>
      <c r="C191" s="2" t="s">
        <v>314</v>
      </c>
      <c r="D191" s="2" t="str">
        <f t="shared" si="21"/>
        <v>7</v>
      </c>
      <c r="E191" s="2" t="str">
        <f t="shared" si="22"/>
        <v>71</v>
      </c>
      <c r="F191" s="2" t="str">
        <f t="shared" si="23"/>
        <v>713</v>
      </c>
      <c r="G191" s="1" t="s">
        <v>226</v>
      </c>
      <c r="H191" s="27">
        <v>0</v>
      </c>
      <c r="I191" s="27"/>
      <c r="J191" s="27">
        <v>0</v>
      </c>
      <c r="K191" s="27">
        <v>0</v>
      </c>
      <c r="L191" s="27">
        <v>0</v>
      </c>
      <c r="M191" s="27"/>
      <c r="N191" s="27">
        <v>0</v>
      </c>
      <c r="O191" s="27">
        <v>0</v>
      </c>
      <c r="P191" s="27">
        <v>0</v>
      </c>
      <c r="Q191" s="27"/>
      <c r="R191" s="27">
        <v>0</v>
      </c>
      <c r="S191" s="27">
        <v>0</v>
      </c>
      <c r="T191" s="27">
        <v>0</v>
      </c>
      <c r="U191" s="27"/>
      <c r="V191" s="27">
        <v>0</v>
      </c>
      <c r="W191" s="27">
        <v>0</v>
      </c>
      <c r="X191" s="27">
        <v>0</v>
      </c>
      <c r="Y191" s="27"/>
      <c r="Z191" s="27">
        <v>0</v>
      </c>
      <c r="AA191" s="27">
        <v>0</v>
      </c>
      <c r="AB191" s="27">
        <v>0</v>
      </c>
      <c r="AC191" s="27"/>
      <c r="AD191" s="27">
        <v>0</v>
      </c>
      <c r="AE191" s="27">
        <v>0</v>
      </c>
      <c r="AF191" s="27">
        <v>0</v>
      </c>
      <c r="AG191" s="106">
        <v>0</v>
      </c>
      <c r="AH191" s="27">
        <v>248</v>
      </c>
      <c r="AI191" s="27">
        <v>248</v>
      </c>
      <c r="AJ191" s="27">
        <v>0</v>
      </c>
      <c r="AK191" s="106">
        <v>1100</v>
      </c>
      <c r="AL191" s="106">
        <v>1100</v>
      </c>
      <c r="AM191" s="105">
        <v>1100</v>
      </c>
      <c r="AN191" s="11">
        <v>0</v>
      </c>
      <c r="AO191" s="11">
        <v>200</v>
      </c>
      <c r="AP191" s="105">
        <v>172</v>
      </c>
      <c r="AQ191" s="11">
        <v>172</v>
      </c>
      <c r="AR191" s="11">
        <v>0</v>
      </c>
      <c r="AS191" s="11">
        <v>1250</v>
      </c>
      <c r="AT191" s="123">
        <v>27</v>
      </c>
      <c r="AU191" s="11">
        <v>27</v>
      </c>
      <c r="AV191" s="11">
        <v>0</v>
      </c>
      <c r="AW191" s="11">
        <v>5374</v>
      </c>
      <c r="AX191" s="11">
        <v>1112</v>
      </c>
      <c r="AZ191" s="11">
        <v>125</v>
      </c>
      <c r="BA191">
        <v>0</v>
      </c>
      <c r="BB191" s="122"/>
    </row>
    <row r="192" spans="1:54" hidden="1" x14ac:dyDescent="0.25">
      <c r="A192">
        <v>4</v>
      </c>
      <c r="B192" t="str">
        <f t="shared" si="17"/>
        <v>CS-7132</v>
      </c>
      <c r="C192" s="2" t="s">
        <v>314</v>
      </c>
      <c r="D192" s="2" t="str">
        <f t="shared" si="21"/>
        <v>7</v>
      </c>
      <c r="E192" s="2" t="str">
        <f t="shared" si="22"/>
        <v>71</v>
      </c>
      <c r="F192" s="2" t="str">
        <f t="shared" si="23"/>
        <v>713</v>
      </c>
      <c r="G192" s="1" t="s">
        <v>227</v>
      </c>
      <c r="H192" s="27">
        <v>2852</v>
      </c>
      <c r="I192" s="27"/>
      <c r="J192" s="27">
        <v>4247</v>
      </c>
      <c r="K192" s="27">
        <v>4247</v>
      </c>
      <c r="L192" s="27">
        <v>2852</v>
      </c>
      <c r="M192" s="27"/>
      <c r="N192" s="27">
        <v>3149</v>
      </c>
      <c r="O192" s="27">
        <v>3153</v>
      </c>
      <c r="P192" s="27">
        <v>4654</v>
      </c>
      <c r="Q192" s="27"/>
      <c r="R192" s="27">
        <v>3802</v>
      </c>
      <c r="S192" s="27">
        <v>3802</v>
      </c>
      <c r="T192" s="27">
        <v>4448</v>
      </c>
      <c r="U192" s="27"/>
      <c r="V192" s="27">
        <v>7758</v>
      </c>
      <c r="W192" s="27">
        <v>7758</v>
      </c>
      <c r="X192" s="27">
        <v>57</v>
      </c>
      <c r="Y192" s="27"/>
      <c r="Z192" s="27">
        <v>7126</v>
      </c>
      <c r="AA192" s="27">
        <v>7126</v>
      </c>
      <c r="AB192" s="27">
        <v>60</v>
      </c>
      <c r="AC192" s="27"/>
      <c r="AD192" s="27">
        <v>5313</v>
      </c>
      <c r="AE192" s="27">
        <v>5313</v>
      </c>
      <c r="AF192" s="27">
        <v>5060</v>
      </c>
      <c r="AG192" s="106">
        <v>18306</v>
      </c>
      <c r="AH192" s="27">
        <v>25337</v>
      </c>
      <c r="AI192" s="27">
        <v>25337</v>
      </c>
      <c r="AJ192" s="27">
        <v>14779</v>
      </c>
      <c r="AK192" s="106">
        <v>8119</v>
      </c>
      <c r="AL192" s="106">
        <v>8977</v>
      </c>
      <c r="AM192" s="105">
        <v>6459</v>
      </c>
      <c r="AN192" s="11">
        <v>4061</v>
      </c>
      <c r="AO192" s="11">
        <v>796</v>
      </c>
      <c r="AP192" s="105">
        <v>731</v>
      </c>
      <c r="AQ192" s="11">
        <v>731</v>
      </c>
      <c r="AR192" s="11">
        <v>0</v>
      </c>
      <c r="AS192" s="11">
        <v>6277</v>
      </c>
      <c r="AT192" s="123">
        <v>5733</v>
      </c>
      <c r="AU192" s="11">
        <v>5733</v>
      </c>
      <c r="AV192" s="11">
        <v>0</v>
      </c>
      <c r="AW192" s="11">
        <v>186</v>
      </c>
      <c r="AX192" s="11">
        <v>4926</v>
      </c>
      <c r="AZ192" s="11">
        <v>6186</v>
      </c>
      <c r="BA192">
        <v>327337</v>
      </c>
      <c r="BB192" s="122"/>
    </row>
    <row r="193" spans="1:54" hidden="1" x14ac:dyDescent="0.25">
      <c r="A193">
        <v>4</v>
      </c>
      <c r="B193" t="str">
        <f t="shared" si="17"/>
        <v>CS-7200</v>
      </c>
      <c r="C193" s="2" t="s">
        <v>314</v>
      </c>
      <c r="D193" s="2" t="str">
        <f t="shared" si="21"/>
        <v>7</v>
      </c>
      <c r="E193" s="2" t="str">
        <f t="shared" si="22"/>
        <v>72</v>
      </c>
      <c r="F193" s="2" t="str">
        <f t="shared" si="23"/>
        <v>720</v>
      </c>
      <c r="G193" s="1" t="s">
        <v>229</v>
      </c>
      <c r="H193" s="27">
        <v>282010</v>
      </c>
      <c r="I193" s="27"/>
      <c r="J193" s="27">
        <v>202481</v>
      </c>
      <c r="K193" s="27">
        <v>202481</v>
      </c>
      <c r="L193" s="27">
        <v>282010</v>
      </c>
      <c r="M193" s="27"/>
      <c r="N193" s="27">
        <v>215365</v>
      </c>
      <c r="O193" s="27">
        <v>215019</v>
      </c>
      <c r="P193" s="27">
        <v>281712</v>
      </c>
      <c r="Q193" s="27"/>
      <c r="R193" s="27">
        <v>234372</v>
      </c>
      <c r="S193" s="27">
        <v>236544</v>
      </c>
      <c r="T193" s="27">
        <v>268431</v>
      </c>
      <c r="U193" s="27"/>
      <c r="V193" s="27">
        <v>248951</v>
      </c>
      <c r="W193" s="27">
        <v>248951</v>
      </c>
      <c r="X193" s="27">
        <v>233858</v>
      </c>
      <c r="Y193" s="27"/>
      <c r="Z193" s="27">
        <v>212111</v>
      </c>
      <c r="AA193" s="27">
        <v>212111</v>
      </c>
      <c r="AB193" s="27">
        <v>194879</v>
      </c>
      <c r="AC193" s="27"/>
      <c r="AD193" s="27">
        <v>163131</v>
      </c>
      <c r="AE193" s="27">
        <v>163131</v>
      </c>
      <c r="AF193" s="27">
        <v>169289</v>
      </c>
      <c r="AG193" s="106">
        <v>177124</v>
      </c>
      <c r="AH193" s="27">
        <v>180257</v>
      </c>
      <c r="AI193" s="27">
        <v>180257</v>
      </c>
      <c r="AJ193" s="27">
        <v>189487</v>
      </c>
      <c r="AK193" s="106">
        <v>165280</v>
      </c>
      <c r="AL193" s="106">
        <v>166322</v>
      </c>
      <c r="AM193" s="105">
        <v>166322</v>
      </c>
      <c r="AN193" s="11">
        <v>251076</v>
      </c>
      <c r="AO193" s="11">
        <v>205315.4</v>
      </c>
      <c r="AP193" s="105">
        <v>202488</v>
      </c>
      <c r="AQ193" s="11">
        <v>202488</v>
      </c>
      <c r="AR193" s="11">
        <v>0</v>
      </c>
      <c r="AS193" s="11">
        <v>193578</v>
      </c>
      <c r="AT193" s="123">
        <v>181086</v>
      </c>
      <c r="AU193" s="11">
        <v>181398</v>
      </c>
      <c r="AV193" s="11">
        <v>0</v>
      </c>
      <c r="AW193" s="11">
        <v>135866</v>
      </c>
      <c r="AX193" s="11">
        <v>141823</v>
      </c>
      <c r="AZ193" s="11">
        <v>315025</v>
      </c>
      <c r="BA193">
        <v>212296</v>
      </c>
      <c r="BB193" s="122"/>
    </row>
    <row r="194" spans="1:54" hidden="1" x14ac:dyDescent="0.25">
      <c r="A194">
        <v>4</v>
      </c>
      <c r="B194" t="str">
        <f t="shared" si="17"/>
        <v>CS-7290</v>
      </c>
      <c r="C194" s="2" t="s">
        <v>314</v>
      </c>
      <c r="D194" s="2" t="str">
        <f t="shared" si="21"/>
        <v>7</v>
      </c>
      <c r="E194" s="2" t="str">
        <f t="shared" si="22"/>
        <v>72</v>
      </c>
      <c r="F194" s="2" t="str">
        <f t="shared" si="23"/>
        <v>729</v>
      </c>
      <c r="G194" s="1" t="s">
        <v>916</v>
      </c>
      <c r="H194" s="27">
        <v>0</v>
      </c>
      <c r="I194" s="27"/>
      <c r="J194" s="27">
        <v>0</v>
      </c>
      <c r="K194" s="27">
        <v>0</v>
      </c>
      <c r="L194" s="27">
        <v>0</v>
      </c>
      <c r="M194" s="27"/>
      <c r="N194" s="27">
        <v>0</v>
      </c>
      <c r="O194" s="27">
        <v>0</v>
      </c>
      <c r="P194" s="27">
        <v>0</v>
      </c>
      <c r="Q194" s="27"/>
      <c r="R194" s="27">
        <v>0</v>
      </c>
      <c r="S194" s="27">
        <v>0</v>
      </c>
      <c r="T194" s="27">
        <v>0</v>
      </c>
      <c r="U194" s="27"/>
      <c r="V194" s="27">
        <v>0</v>
      </c>
      <c r="W194" s="27">
        <v>0</v>
      </c>
      <c r="X194" s="27">
        <v>0</v>
      </c>
      <c r="Y194" s="27"/>
      <c r="Z194" s="27">
        <v>0</v>
      </c>
      <c r="AA194" s="27">
        <v>0</v>
      </c>
      <c r="AB194" s="27">
        <v>0</v>
      </c>
      <c r="AC194" s="27"/>
      <c r="AD194" s="27">
        <v>0</v>
      </c>
      <c r="AE194" s="27">
        <v>0</v>
      </c>
      <c r="AF194" s="27">
        <v>0</v>
      </c>
      <c r="AG194" s="106">
        <v>0</v>
      </c>
      <c r="AH194" s="27">
        <v>0</v>
      </c>
      <c r="AI194" s="27">
        <v>0</v>
      </c>
      <c r="AJ194" s="27">
        <v>0</v>
      </c>
      <c r="AK194" s="106">
        <v>0</v>
      </c>
      <c r="AL194" s="106">
        <v>0</v>
      </c>
      <c r="AM194" s="105">
        <v>2518</v>
      </c>
      <c r="AN194" s="11">
        <v>0</v>
      </c>
      <c r="AO194" s="11">
        <v>5700</v>
      </c>
      <c r="AP194" s="105">
        <v>5700</v>
      </c>
      <c r="AQ194" s="11">
        <v>5700</v>
      </c>
      <c r="AR194" s="11">
        <v>0</v>
      </c>
      <c r="AS194" s="11">
        <v>39883</v>
      </c>
      <c r="AT194" s="123">
        <v>39883</v>
      </c>
      <c r="AU194" s="11">
        <v>39883</v>
      </c>
      <c r="AV194" s="11">
        <v>0</v>
      </c>
      <c r="AW194" s="11">
        <v>60081</v>
      </c>
      <c r="AX194" s="11">
        <v>60081</v>
      </c>
      <c r="AZ194" s="11">
        <v>0</v>
      </c>
      <c r="BA194">
        <v>535</v>
      </c>
      <c r="BB194" s="122"/>
    </row>
    <row r="195" spans="1:54" hidden="1" x14ac:dyDescent="0.25">
      <c r="A195">
        <v>4</v>
      </c>
      <c r="B195" t="str">
        <f t="shared" ref="B195:B258" si="24">C195&amp;"-"&amp;G195</f>
        <v>CS-7310</v>
      </c>
      <c r="C195" s="2" t="s">
        <v>314</v>
      </c>
      <c r="D195" s="2" t="str">
        <f t="shared" si="21"/>
        <v>7</v>
      </c>
      <c r="E195" s="2" t="str">
        <f t="shared" si="22"/>
        <v>73</v>
      </c>
      <c r="F195" s="2" t="str">
        <f t="shared" si="23"/>
        <v>731</v>
      </c>
      <c r="G195" s="1" t="s">
        <v>232</v>
      </c>
      <c r="H195" s="27">
        <v>0</v>
      </c>
      <c r="I195" s="27"/>
      <c r="J195" s="27">
        <v>0</v>
      </c>
      <c r="K195" s="27">
        <v>0</v>
      </c>
      <c r="L195" s="27">
        <v>0</v>
      </c>
      <c r="M195" s="27"/>
      <c r="N195" s="27">
        <v>0</v>
      </c>
      <c r="O195" s="27">
        <v>0</v>
      </c>
      <c r="P195" s="27">
        <v>0</v>
      </c>
      <c r="Q195" s="27"/>
      <c r="R195" s="27">
        <v>0</v>
      </c>
      <c r="S195" s="27">
        <v>0</v>
      </c>
      <c r="T195" s="27">
        <v>0</v>
      </c>
      <c r="U195" s="27"/>
      <c r="V195" s="27">
        <v>0</v>
      </c>
      <c r="W195" s="27">
        <v>275</v>
      </c>
      <c r="X195" s="27">
        <v>0</v>
      </c>
      <c r="Y195" s="27"/>
      <c r="Z195" s="27">
        <v>2291</v>
      </c>
      <c r="AA195" s="27">
        <v>2291</v>
      </c>
      <c r="AB195" s="27">
        <v>7000</v>
      </c>
      <c r="AC195" s="27"/>
      <c r="AD195" s="27">
        <v>5939</v>
      </c>
      <c r="AE195" s="27">
        <v>5939</v>
      </c>
      <c r="AF195" s="27">
        <v>4800</v>
      </c>
      <c r="AG195" s="106">
        <v>5228</v>
      </c>
      <c r="AH195" s="27">
        <v>5228</v>
      </c>
      <c r="AI195" s="27">
        <v>5228</v>
      </c>
      <c r="AJ195" s="27">
        <v>3070</v>
      </c>
      <c r="AK195" s="106">
        <v>0</v>
      </c>
      <c r="AL195" s="106">
        <v>0</v>
      </c>
      <c r="AM195" s="105">
        <v>0</v>
      </c>
      <c r="AN195" s="11">
        <v>0</v>
      </c>
      <c r="AO195" s="11">
        <v>0</v>
      </c>
      <c r="AP195" s="105">
        <v>0</v>
      </c>
      <c r="AQ195" s="11">
        <v>0</v>
      </c>
      <c r="AR195" s="11">
        <v>0</v>
      </c>
      <c r="AS195" s="11">
        <v>0</v>
      </c>
      <c r="AT195" s="123">
        <v>0</v>
      </c>
      <c r="AU195" s="11">
        <v>0</v>
      </c>
      <c r="AV195" s="11">
        <v>0</v>
      </c>
      <c r="AW195" s="11">
        <v>0</v>
      </c>
      <c r="AX195" s="11">
        <v>0</v>
      </c>
      <c r="AZ195" s="11">
        <v>0</v>
      </c>
      <c r="BA195">
        <v>0</v>
      </c>
      <c r="BB195" s="122"/>
    </row>
    <row r="196" spans="1:54" hidden="1" x14ac:dyDescent="0.25">
      <c r="A196">
        <v>4</v>
      </c>
      <c r="B196" t="str">
        <f t="shared" si="24"/>
        <v>CS-7320</v>
      </c>
      <c r="C196" s="2" t="s">
        <v>314</v>
      </c>
      <c r="D196" s="2" t="str">
        <f t="shared" si="21"/>
        <v>7</v>
      </c>
      <c r="E196" s="2" t="str">
        <f t="shared" si="22"/>
        <v>73</v>
      </c>
      <c r="F196" s="2" t="str">
        <f t="shared" si="23"/>
        <v>732</v>
      </c>
      <c r="G196" s="1" t="s">
        <v>233</v>
      </c>
      <c r="H196" s="27">
        <v>201</v>
      </c>
      <c r="I196" s="27"/>
      <c r="J196" s="27">
        <v>0</v>
      </c>
      <c r="K196" s="27">
        <v>0</v>
      </c>
      <c r="L196" s="27">
        <v>201</v>
      </c>
      <c r="M196" s="27"/>
      <c r="N196" s="27">
        <v>0</v>
      </c>
      <c r="O196" s="27">
        <v>0</v>
      </c>
      <c r="P196" s="27">
        <v>197</v>
      </c>
      <c r="Q196" s="27"/>
      <c r="R196" s="27">
        <v>0</v>
      </c>
      <c r="S196" s="27">
        <v>0</v>
      </c>
      <c r="T196" s="27">
        <v>2</v>
      </c>
      <c r="U196" s="27"/>
      <c r="V196" s="27">
        <v>0</v>
      </c>
      <c r="W196" s="27">
        <v>0</v>
      </c>
      <c r="X196" s="27">
        <v>2</v>
      </c>
      <c r="Y196" s="27"/>
      <c r="Z196" s="27">
        <v>0</v>
      </c>
      <c r="AA196" s="27">
        <v>0</v>
      </c>
      <c r="AB196" s="27">
        <v>2</v>
      </c>
      <c r="AC196" s="27"/>
      <c r="AD196" s="27">
        <v>0</v>
      </c>
      <c r="AE196" s="27">
        <v>0</v>
      </c>
      <c r="AF196" s="27">
        <v>2</v>
      </c>
      <c r="AG196" s="106">
        <v>0</v>
      </c>
      <c r="AH196" s="27">
        <v>0</v>
      </c>
      <c r="AI196" s="27">
        <v>0</v>
      </c>
      <c r="AJ196" s="27">
        <v>2</v>
      </c>
      <c r="AK196" s="106">
        <v>0</v>
      </c>
      <c r="AL196" s="106">
        <v>0</v>
      </c>
      <c r="AM196" s="105">
        <v>0</v>
      </c>
      <c r="AN196" s="11">
        <v>2</v>
      </c>
      <c r="AO196" s="11">
        <v>0</v>
      </c>
      <c r="AP196" s="105">
        <v>0</v>
      </c>
      <c r="AQ196" s="11">
        <v>0</v>
      </c>
      <c r="AR196" s="11">
        <v>0</v>
      </c>
      <c r="AS196" s="11">
        <v>0</v>
      </c>
      <c r="AT196" s="123">
        <v>0</v>
      </c>
      <c r="AU196" s="11">
        <v>0</v>
      </c>
      <c r="AV196" s="11">
        <v>0</v>
      </c>
      <c r="AW196" s="11">
        <v>0</v>
      </c>
      <c r="AX196" s="11">
        <v>0</v>
      </c>
      <c r="AZ196" s="11">
        <v>2</v>
      </c>
      <c r="BA196">
        <v>0</v>
      </c>
      <c r="BB196" s="122"/>
    </row>
    <row r="197" spans="1:54" hidden="1" x14ac:dyDescent="0.25">
      <c r="A197">
        <v>4</v>
      </c>
      <c r="B197" t="str">
        <f t="shared" si="24"/>
        <v>CS-7330</v>
      </c>
      <c r="C197" s="2" t="s">
        <v>314</v>
      </c>
      <c r="D197" s="2" t="str">
        <f t="shared" si="21"/>
        <v>7</v>
      </c>
      <c r="E197" s="2" t="str">
        <f t="shared" si="22"/>
        <v>73</v>
      </c>
      <c r="F197" s="2" t="str">
        <f t="shared" si="23"/>
        <v>733</v>
      </c>
      <c r="G197" s="1" t="s">
        <v>234</v>
      </c>
      <c r="H197" s="27">
        <v>0</v>
      </c>
      <c r="I197" s="27"/>
      <c r="J197" s="27">
        <v>0</v>
      </c>
      <c r="K197" s="27">
        <v>0</v>
      </c>
      <c r="L197" s="27">
        <v>0</v>
      </c>
      <c r="M197" s="27"/>
      <c r="N197" s="27">
        <v>0</v>
      </c>
      <c r="O197" s="27">
        <v>0</v>
      </c>
      <c r="P197" s="27">
        <v>0</v>
      </c>
      <c r="Q197" s="27"/>
      <c r="R197" s="27">
        <v>0</v>
      </c>
      <c r="S197" s="27">
        <v>0</v>
      </c>
      <c r="T197" s="27">
        <v>0</v>
      </c>
      <c r="U197" s="27"/>
      <c r="V197" s="27">
        <v>0</v>
      </c>
      <c r="W197" s="27">
        <v>0</v>
      </c>
      <c r="X197" s="27">
        <v>0</v>
      </c>
      <c r="Y197" s="27"/>
      <c r="Z197" s="27">
        <v>0</v>
      </c>
      <c r="AA197" s="27">
        <v>0</v>
      </c>
      <c r="AB197" s="27">
        <v>0</v>
      </c>
      <c r="AC197" s="27"/>
      <c r="AD197" s="27">
        <v>0</v>
      </c>
      <c r="AE197" s="27">
        <v>0</v>
      </c>
      <c r="AF197" s="27">
        <v>0</v>
      </c>
      <c r="AG197" s="106">
        <v>0</v>
      </c>
      <c r="AH197" s="27">
        <v>0</v>
      </c>
      <c r="AI197" s="27">
        <v>0</v>
      </c>
      <c r="AJ197" s="27">
        <v>0</v>
      </c>
      <c r="AK197" s="106">
        <v>0</v>
      </c>
      <c r="AL197" s="106">
        <v>0</v>
      </c>
      <c r="AM197" s="105">
        <v>0</v>
      </c>
      <c r="AN197" s="11">
        <v>0</v>
      </c>
      <c r="AO197" s="11">
        <v>0</v>
      </c>
      <c r="AP197" s="105">
        <v>0</v>
      </c>
      <c r="AQ197" s="11">
        <v>0</v>
      </c>
      <c r="AR197" s="11">
        <v>0</v>
      </c>
      <c r="AS197" s="11">
        <v>0</v>
      </c>
      <c r="AT197" s="123">
        <v>0</v>
      </c>
      <c r="AU197" s="11">
        <v>0</v>
      </c>
      <c r="AV197" s="11">
        <v>0</v>
      </c>
      <c r="AW197" s="11">
        <v>0</v>
      </c>
      <c r="AX197" s="11">
        <v>0</v>
      </c>
      <c r="AZ197" s="11">
        <v>0</v>
      </c>
      <c r="BA197">
        <v>0</v>
      </c>
      <c r="BB197" s="122"/>
    </row>
    <row r="198" spans="1:54" hidden="1" x14ac:dyDescent="0.25">
      <c r="A198">
        <v>4</v>
      </c>
      <c r="B198" t="str">
        <f t="shared" si="24"/>
        <v>CS-7340</v>
      </c>
      <c r="C198" s="2" t="s">
        <v>314</v>
      </c>
      <c r="D198" s="2" t="str">
        <f t="shared" si="21"/>
        <v>7</v>
      </c>
      <c r="E198" s="2" t="str">
        <f t="shared" si="22"/>
        <v>73</v>
      </c>
      <c r="F198" s="2" t="str">
        <f t="shared" si="23"/>
        <v>734</v>
      </c>
      <c r="G198" s="1" t="s">
        <v>235</v>
      </c>
      <c r="H198" s="27">
        <v>4695</v>
      </c>
      <c r="I198" s="27"/>
      <c r="J198" s="27">
        <v>5229</v>
      </c>
      <c r="K198" s="27">
        <v>5229</v>
      </c>
      <c r="L198" s="27">
        <v>4695</v>
      </c>
      <c r="M198" s="27"/>
      <c r="N198" s="27">
        <v>5159</v>
      </c>
      <c r="O198" s="27">
        <v>5154</v>
      </c>
      <c r="P198" s="27">
        <v>1212</v>
      </c>
      <c r="Q198" s="27"/>
      <c r="R198" s="27">
        <v>58</v>
      </c>
      <c r="S198" s="27">
        <v>0</v>
      </c>
      <c r="T198" s="27">
        <v>155</v>
      </c>
      <c r="U198" s="27"/>
      <c r="V198" s="27">
        <v>0</v>
      </c>
      <c r="W198" s="27">
        <v>0</v>
      </c>
      <c r="X198" s="27">
        <v>0</v>
      </c>
      <c r="Y198" s="27"/>
      <c r="Z198" s="27">
        <v>200</v>
      </c>
      <c r="AA198" s="27">
        <v>34</v>
      </c>
      <c r="AB198" s="27">
        <v>111</v>
      </c>
      <c r="AC198" s="27"/>
      <c r="AD198" s="27">
        <v>354</v>
      </c>
      <c r="AE198" s="27">
        <v>0</v>
      </c>
      <c r="AF198" s="27">
        <v>0</v>
      </c>
      <c r="AG198" s="106">
        <v>0</v>
      </c>
      <c r="AH198" s="27">
        <v>0</v>
      </c>
      <c r="AI198" s="27">
        <v>0</v>
      </c>
      <c r="AJ198" s="27">
        <v>0</v>
      </c>
      <c r="AK198" s="106">
        <v>9791</v>
      </c>
      <c r="AL198" s="106">
        <v>9896</v>
      </c>
      <c r="AM198" s="105">
        <v>9896</v>
      </c>
      <c r="AN198" s="11">
        <v>0</v>
      </c>
      <c r="AO198" s="11">
        <v>14076.8</v>
      </c>
      <c r="AP198" s="105">
        <v>14004</v>
      </c>
      <c r="AQ198" s="11">
        <v>606798</v>
      </c>
      <c r="AR198" s="11">
        <v>0</v>
      </c>
      <c r="AS198" s="11">
        <v>585194</v>
      </c>
      <c r="AT198" s="123">
        <v>584935</v>
      </c>
      <c r="AU198" s="11">
        <v>584935</v>
      </c>
      <c r="AV198" s="11">
        <v>0</v>
      </c>
      <c r="AW198" s="11">
        <v>686527</v>
      </c>
      <c r="AX198" s="11">
        <v>677263</v>
      </c>
      <c r="AZ198" s="11">
        <v>548246</v>
      </c>
      <c r="BA198">
        <v>814910</v>
      </c>
      <c r="BB198" s="122"/>
    </row>
    <row r="199" spans="1:54" hidden="1" x14ac:dyDescent="0.25">
      <c r="A199">
        <v>4</v>
      </c>
      <c r="B199" t="str">
        <f t="shared" si="24"/>
        <v>CS-7390</v>
      </c>
      <c r="C199" s="2" t="s">
        <v>314</v>
      </c>
      <c r="D199" s="2" t="s">
        <v>2163</v>
      </c>
      <c r="E199" s="2" t="s">
        <v>2164</v>
      </c>
      <c r="F199" s="2" t="s">
        <v>2165</v>
      </c>
      <c r="G199" s="1" t="s">
        <v>2152</v>
      </c>
      <c r="H199" s="27">
        <v>0</v>
      </c>
      <c r="I199" s="27"/>
      <c r="J199" s="27">
        <v>0</v>
      </c>
      <c r="K199" s="27">
        <v>0</v>
      </c>
      <c r="L199" s="27">
        <v>0</v>
      </c>
      <c r="M199" s="27"/>
      <c r="N199" s="27">
        <v>0</v>
      </c>
      <c r="O199" s="27">
        <v>0</v>
      </c>
      <c r="P199" s="27">
        <v>0</v>
      </c>
      <c r="Q199" s="27"/>
      <c r="R199" s="27">
        <v>0</v>
      </c>
      <c r="S199" s="27">
        <v>0</v>
      </c>
      <c r="T199" s="27">
        <v>0</v>
      </c>
      <c r="U199" s="27"/>
      <c r="V199" s="27">
        <v>0</v>
      </c>
      <c r="W199" s="27">
        <v>0</v>
      </c>
      <c r="X199" s="27">
        <v>0</v>
      </c>
      <c r="Y199" s="27"/>
      <c r="Z199" s="27">
        <v>0</v>
      </c>
      <c r="AA199" s="27">
        <v>0</v>
      </c>
      <c r="AB199" s="27">
        <v>0</v>
      </c>
      <c r="AC199" s="27"/>
      <c r="AD199" s="27">
        <v>0</v>
      </c>
      <c r="AE199" s="27">
        <v>0</v>
      </c>
      <c r="AF199" s="27">
        <v>0</v>
      </c>
      <c r="AG199" s="106">
        <v>0</v>
      </c>
      <c r="AH199" s="27">
        <v>0</v>
      </c>
      <c r="AI199" s="27">
        <v>0</v>
      </c>
      <c r="AJ199" s="27">
        <v>0</v>
      </c>
      <c r="AK199" s="106">
        <v>0</v>
      </c>
      <c r="AL199" s="106">
        <v>0</v>
      </c>
      <c r="AM199" s="105">
        <v>0</v>
      </c>
      <c r="AN199" s="11">
        <v>0</v>
      </c>
      <c r="AO199" s="11">
        <v>0</v>
      </c>
      <c r="AP199" s="105">
        <v>0</v>
      </c>
      <c r="AQ199" s="11">
        <v>334438</v>
      </c>
      <c r="AR199" s="11">
        <v>0</v>
      </c>
      <c r="AS199" s="11">
        <v>336726</v>
      </c>
      <c r="AT199" s="123">
        <v>336726</v>
      </c>
      <c r="AU199" s="11">
        <v>336726</v>
      </c>
      <c r="AV199" s="11">
        <v>0</v>
      </c>
      <c r="AW199" s="11">
        <v>347764</v>
      </c>
      <c r="AX199" s="11">
        <v>347764</v>
      </c>
      <c r="AZ199" s="11">
        <v>0</v>
      </c>
      <c r="BA199">
        <v>335602</v>
      </c>
      <c r="BB199" s="122"/>
    </row>
    <row r="200" spans="1:54" hidden="1" x14ac:dyDescent="0.25">
      <c r="A200">
        <v>4</v>
      </c>
      <c r="B200" t="str">
        <f t="shared" si="24"/>
        <v>CS-7410</v>
      </c>
      <c r="C200" s="2" t="s">
        <v>314</v>
      </c>
      <c r="D200" s="2" t="str">
        <f t="shared" ref="D200:D231" si="25">LEFT($G200,1)</f>
        <v>7</v>
      </c>
      <c r="E200" s="2" t="str">
        <f t="shared" ref="E200:E231" si="26">LEFT($G200,2)</f>
        <v>74</v>
      </c>
      <c r="F200" s="2" t="str">
        <f t="shared" ref="F200:F231" si="27">LEFT($G200,3)</f>
        <v>741</v>
      </c>
      <c r="G200" s="1" t="s">
        <v>237</v>
      </c>
      <c r="H200" s="27">
        <v>20264</v>
      </c>
      <c r="I200" s="27"/>
      <c r="J200" s="27">
        <v>21015</v>
      </c>
      <c r="K200" s="27">
        <v>21015</v>
      </c>
      <c r="L200" s="27">
        <v>20264</v>
      </c>
      <c r="M200" s="27"/>
      <c r="N200" s="27">
        <v>18998</v>
      </c>
      <c r="O200" s="27">
        <v>19147</v>
      </c>
      <c r="P200" s="27">
        <v>217263</v>
      </c>
      <c r="Q200" s="27"/>
      <c r="R200" s="27">
        <v>69670</v>
      </c>
      <c r="S200" s="27">
        <v>69522</v>
      </c>
      <c r="T200" s="27">
        <v>252233</v>
      </c>
      <c r="U200" s="27"/>
      <c r="V200" s="27">
        <v>153306</v>
      </c>
      <c r="W200" s="27">
        <v>153306</v>
      </c>
      <c r="X200" s="27">
        <v>163223</v>
      </c>
      <c r="Y200" s="27"/>
      <c r="Z200" s="27">
        <v>167450</v>
      </c>
      <c r="AA200" s="27">
        <v>167450</v>
      </c>
      <c r="AB200" s="27">
        <v>30246</v>
      </c>
      <c r="AC200" s="27"/>
      <c r="AD200" s="27">
        <v>101956</v>
      </c>
      <c r="AE200" s="27">
        <v>101956</v>
      </c>
      <c r="AF200" s="27">
        <v>-49963</v>
      </c>
      <c r="AG200" s="106">
        <v>15324</v>
      </c>
      <c r="AH200" s="27">
        <v>15882</v>
      </c>
      <c r="AI200" s="27">
        <v>15882</v>
      </c>
      <c r="AJ200" s="27">
        <v>38495</v>
      </c>
      <c r="AK200" s="106">
        <v>33764</v>
      </c>
      <c r="AL200" s="106">
        <v>33640</v>
      </c>
      <c r="AM200" s="105">
        <v>33640</v>
      </c>
      <c r="AN200" s="11">
        <v>97799</v>
      </c>
      <c r="AO200" s="11">
        <v>57644.399999999994</v>
      </c>
      <c r="AP200" s="105">
        <v>57422</v>
      </c>
      <c r="AQ200" s="11">
        <v>57422</v>
      </c>
      <c r="AR200" s="11">
        <v>0</v>
      </c>
      <c r="AS200" s="11">
        <v>206260</v>
      </c>
      <c r="AT200" s="123">
        <v>193518</v>
      </c>
      <c r="AU200" s="11">
        <v>193492</v>
      </c>
      <c r="AV200" s="11">
        <v>0</v>
      </c>
      <c r="AW200" s="11">
        <v>440350</v>
      </c>
      <c r="AX200" s="11">
        <v>440208</v>
      </c>
      <c r="AZ200" s="11">
        <v>697089</v>
      </c>
      <c r="BA200">
        <v>607018</v>
      </c>
      <c r="BB200" s="122"/>
    </row>
    <row r="201" spans="1:54" hidden="1" x14ac:dyDescent="0.25">
      <c r="A201">
        <v>4</v>
      </c>
      <c r="B201" t="str">
        <f t="shared" si="24"/>
        <v>CS-7421</v>
      </c>
      <c r="C201" s="2" t="s">
        <v>314</v>
      </c>
      <c r="D201" s="2" t="str">
        <f t="shared" si="25"/>
        <v>7</v>
      </c>
      <c r="E201" s="2" t="str">
        <f t="shared" si="26"/>
        <v>74</v>
      </c>
      <c r="F201" s="2" t="str">
        <f t="shared" si="27"/>
        <v>742</v>
      </c>
      <c r="G201" s="1" t="s">
        <v>961</v>
      </c>
      <c r="H201" s="27">
        <v>0</v>
      </c>
      <c r="I201" s="27"/>
      <c r="J201" s="27">
        <v>0</v>
      </c>
      <c r="K201" s="27">
        <v>0</v>
      </c>
      <c r="L201" s="27">
        <v>0</v>
      </c>
      <c r="M201" s="27"/>
      <c r="N201" s="27">
        <v>0</v>
      </c>
      <c r="O201" s="27">
        <v>0</v>
      </c>
      <c r="P201" s="27">
        <v>0</v>
      </c>
      <c r="Q201" s="27"/>
      <c r="R201" s="27">
        <v>0</v>
      </c>
      <c r="S201" s="27">
        <v>0</v>
      </c>
      <c r="T201" s="27">
        <v>0</v>
      </c>
      <c r="U201" s="27"/>
      <c r="V201" s="27">
        <v>0</v>
      </c>
      <c r="W201" s="27">
        <v>0</v>
      </c>
      <c r="X201" s="27">
        <v>0</v>
      </c>
      <c r="Y201" s="27"/>
      <c r="Z201" s="27">
        <v>0</v>
      </c>
      <c r="AA201" s="27">
        <v>0</v>
      </c>
      <c r="AB201" s="27">
        <v>0</v>
      </c>
      <c r="AC201" s="27"/>
      <c r="AD201" s="27">
        <v>0</v>
      </c>
      <c r="AE201" s="27">
        <v>0</v>
      </c>
      <c r="AF201" s="27">
        <v>0</v>
      </c>
      <c r="AG201" s="106">
        <v>0</v>
      </c>
      <c r="AH201" s="27">
        <v>0</v>
      </c>
      <c r="AI201" s="27">
        <v>0</v>
      </c>
      <c r="AJ201" s="27">
        <v>0</v>
      </c>
      <c r="AK201" s="106">
        <v>0</v>
      </c>
      <c r="AL201" s="106">
        <v>0</v>
      </c>
      <c r="AM201" s="105">
        <v>0</v>
      </c>
      <c r="AN201" s="11">
        <v>0</v>
      </c>
      <c r="AO201" s="11">
        <v>0</v>
      </c>
      <c r="AP201" s="105">
        <v>0</v>
      </c>
      <c r="AQ201" s="11">
        <v>0</v>
      </c>
      <c r="AR201" s="11">
        <v>0</v>
      </c>
      <c r="AS201" s="11">
        <v>0</v>
      </c>
      <c r="AT201" s="123">
        <v>0</v>
      </c>
      <c r="AU201" s="11"/>
      <c r="AV201" s="11">
        <v>0</v>
      </c>
      <c r="AW201" s="11">
        <v>0</v>
      </c>
      <c r="AX201" s="11"/>
      <c r="AZ201" s="11"/>
      <c r="BB201" s="122"/>
    </row>
    <row r="202" spans="1:54" hidden="1" x14ac:dyDescent="0.25">
      <c r="A202">
        <v>4</v>
      </c>
      <c r="B202" t="str">
        <f t="shared" si="24"/>
        <v>CS-7422</v>
      </c>
      <c r="C202" s="2" t="s">
        <v>314</v>
      </c>
      <c r="D202" s="2" t="str">
        <f t="shared" si="25"/>
        <v>7</v>
      </c>
      <c r="E202" s="2" t="str">
        <f t="shared" si="26"/>
        <v>74</v>
      </c>
      <c r="F202" s="2" t="str">
        <f t="shared" si="27"/>
        <v>742</v>
      </c>
      <c r="G202" s="1" t="s">
        <v>239</v>
      </c>
      <c r="H202" s="27">
        <v>259671</v>
      </c>
      <c r="I202" s="27"/>
      <c r="J202" s="27">
        <v>222765</v>
      </c>
      <c r="K202" s="27">
        <v>221023</v>
      </c>
      <c r="L202" s="27">
        <v>259671</v>
      </c>
      <c r="M202" s="27"/>
      <c r="N202" s="27">
        <v>155723</v>
      </c>
      <c r="O202" s="27">
        <v>154600</v>
      </c>
      <c r="P202" s="27">
        <v>233030</v>
      </c>
      <c r="Q202" s="27"/>
      <c r="R202" s="27">
        <v>171312</v>
      </c>
      <c r="S202" s="27">
        <v>167841</v>
      </c>
      <c r="T202" s="27">
        <v>222913</v>
      </c>
      <c r="U202" s="27"/>
      <c r="V202" s="27">
        <v>134856</v>
      </c>
      <c r="W202" s="27">
        <v>135367</v>
      </c>
      <c r="X202" s="27">
        <v>223477</v>
      </c>
      <c r="Y202" s="27"/>
      <c r="Z202" s="27">
        <v>111369</v>
      </c>
      <c r="AA202" s="27">
        <v>112570</v>
      </c>
      <c r="AB202" s="27">
        <v>176877</v>
      </c>
      <c r="AC202" s="27"/>
      <c r="AD202" s="27">
        <v>160142.99900000001</v>
      </c>
      <c r="AE202" s="27">
        <v>160142</v>
      </c>
      <c r="AF202" s="27">
        <v>178667</v>
      </c>
      <c r="AG202" s="106">
        <v>255087</v>
      </c>
      <c r="AH202" s="27">
        <v>224241</v>
      </c>
      <c r="AI202" s="27">
        <v>224241</v>
      </c>
      <c r="AJ202" s="27">
        <v>258364</v>
      </c>
      <c r="AK202" s="106">
        <v>244683</v>
      </c>
      <c r="AL202" s="106">
        <v>238866</v>
      </c>
      <c r="AM202" s="105">
        <v>216907</v>
      </c>
      <c r="AN202" s="11">
        <v>278207</v>
      </c>
      <c r="AO202" s="11">
        <v>241492.7</v>
      </c>
      <c r="AP202" s="105">
        <v>237583</v>
      </c>
      <c r="AQ202" s="11">
        <v>237602</v>
      </c>
      <c r="AR202" s="11">
        <v>0</v>
      </c>
      <c r="AS202" s="11">
        <v>256026</v>
      </c>
      <c r="AT202" s="123">
        <v>251137</v>
      </c>
      <c r="AU202" s="11">
        <v>251016</v>
      </c>
      <c r="AV202" s="11">
        <v>0</v>
      </c>
      <c r="AW202" s="11">
        <v>277992</v>
      </c>
      <c r="AX202" s="11">
        <v>267757</v>
      </c>
      <c r="AZ202" s="11">
        <v>351971</v>
      </c>
      <c r="BA202">
        <v>341263</v>
      </c>
      <c r="BB202" s="122"/>
    </row>
    <row r="203" spans="1:54" hidden="1" x14ac:dyDescent="0.25">
      <c r="A203">
        <v>4</v>
      </c>
      <c r="B203" t="str">
        <f t="shared" si="24"/>
        <v>CS-7430</v>
      </c>
      <c r="C203" s="2" t="s">
        <v>314</v>
      </c>
      <c r="D203" s="2" t="str">
        <f t="shared" si="25"/>
        <v>7</v>
      </c>
      <c r="E203" s="2" t="str">
        <f t="shared" si="26"/>
        <v>74</v>
      </c>
      <c r="F203" s="2" t="str">
        <f t="shared" si="27"/>
        <v>743</v>
      </c>
      <c r="G203" s="1" t="s">
        <v>241</v>
      </c>
      <c r="H203" s="27">
        <v>0</v>
      </c>
      <c r="I203" s="27"/>
      <c r="J203" s="27">
        <v>0</v>
      </c>
      <c r="K203" s="27">
        <v>0</v>
      </c>
      <c r="L203" s="27">
        <v>0</v>
      </c>
      <c r="M203" s="27"/>
      <c r="N203" s="27">
        <v>0</v>
      </c>
      <c r="O203" s="27">
        <v>0</v>
      </c>
      <c r="P203" s="27">
        <v>0</v>
      </c>
      <c r="Q203" s="27"/>
      <c r="R203" s="27">
        <v>0</v>
      </c>
      <c r="S203" s="27">
        <v>0</v>
      </c>
      <c r="T203" s="27">
        <v>0</v>
      </c>
      <c r="U203" s="27"/>
      <c r="V203" s="27">
        <v>0</v>
      </c>
      <c r="W203" s="27">
        <v>0</v>
      </c>
      <c r="X203" s="27">
        <v>0</v>
      </c>
      <c r="Y203" s="27"/>
      <c r="Z203" s="27">
        <v>0</v>
      </c>
      <c r="AA203" s="27">
        <v>0</v>
      </c>
      <c r="AB203" s="27">
        <v>0</v>
      </c>
      <c r="AC203" s="27"/>
      <c r="AD203" s="27">
        <v>0</v>
      </c>
      <c r="AE203" s="27">
        <v>0</v>
      </c>
      <c r="AF203" s="27">
        <v>0</v>
      </c>
      <c r="AG203" s="106">
        <v>33</v>
      </c>
      <c r="AH203" s="27">
        <v>33</v>
      </c>
      <c r="AI203" s="27">
        <v>33</v>
      </c>
      <c r="AJ203" s="27">
        <v>402</v>
      </c>
      <c r="AK203" s="106">
        <v>22</v>
      </c>
      <c r="AL203" s="106">
        <v>22</v>
      </c>
      <c r="AM203" s="105">
        <v>22</v>
      </c>
      <c r="AN203" s="11">
        <v>821</v>
      </c>
      <c r="AO203" s="11">
        <v>0</v>
      </c>
      <c r="AP203" s="105">
        <v>0</v>
      </c>
      <c r="AQ203" s="11">
        <v>0</v>
      </c>
      <c r="AR203" s="11">
        <v>0</v>
      </c>
      <c r="AS203" s="11">
        <v>0</v>
      </c>
      <c r="AT203" s="123">
        <v>0</v>
      </c>
      <c r="AU203" s="11">
        <v>0</v>
      </c>
      <c r="AV203" s="11">
        <v>0</v>
      </c>
      <c r="AW203" s="11">
        <v>0</v>
      </c>
      <c r="AX203" s="11">
        <v>0</v>
      </c>
      <c r="AZ203" s="11">
        <v>0</v>
      </c>
      <c r="BA203">
        <v>0</v>
      </c>
      <c r="BB203" s="122"/>
    </row>
    <row r="204" spans="1:54" hidden="1" x14ac:dyDescent="0.25">
      <c r="A204">
        <v>4</v>
      </c>
      <c r="B204" t="str">
        <f t="shared" si="24"/>
        <v>CS-7440</v>
      </c>
      <c r="C204" s="2" t="s">
        <v>314</v>
      </c>
      <c r="D204" s="2" t="str">
        <f t="shared" si="25"/>
        <v>7</v>
      </c>
      <c r="E204" s="2" t="str">
        <f t="shared" si="26"/>
        <v>74</v>
      </c>
      <c r="F204" s="2" t="str">
        <f t="shared" si="27"/>
        <v>744</v>
      </c>
      <c r="G204" s="1" t="s">
        <v>242</v>
      </c>
      <c r="H204" s="27">
        <v>1104</v>
      </c>
      <c r="I204" s="27"/>
      <c r="J204" s="27">
        <v>1108</v>
      </c>
      <c r="K204" s="27">
        <v>1108</v>
      </c>
      <c r="L204" s="27">
        <v>1104</v>
      </c>
      <c r="M204" s="27"/>
      <c r="N204" s="27">
        <v>1174</v>
      </c>
      <c r="O204" s="27">
        <v>1174</v>
      </c>
      <c r="P204" s="27">
        <v>1174</v>
      </c>
      <c r="Q204" s="27"/>
      <c r="R204" s="27">
        <v>1073</v>
      </c>
      <c r="S204" s="27">
        <v>1073</v>
      </c>
      <c r="T204" s="27">
        <v>1031</v>
      </c>
      <c r="U204" s="27"/>
      <c r="V204" s="27">
        <v>39569</v>
      </c>
      <c r="W204" s="27">
        <v>39557</v>
      </c>
      <c r="X204" s="27">
        <v>4142</v>
      </c>
      <c r="Y204" s="27"/>
      <c r="Z204" s="27">
        <v>3893</v>
      </c>
      <c r="AA204" s="27">
        <v>3893</v>
      </c>
      <c r="AB204" s="27">
        <v>4598</v>
      </c>
      <c r="AC204" s="27"/>
      <c r="AD204" s="27">
        <v>1050</v>
      </c>
      <c r="AE204" s="27">
        <v>1050</v>
      </c>
      <c r="AF204" s="27">
        <v>3328</v>
      </c>
      <c r="AG204" s="106">
        <v>0</v>
      </c>
      <c r="AH204" s="27">
        <v>4888</v>
      </c>
      <c r="AI204" s="27">
        <v>4888</v>
      </c>
      <c r="AJ204" s="27">
        <v>1507</v>
      </c>
      <c r="AK204" s="106">
        <v>1106</v>
      </c>
      <c r="AL204" s="106">
        <v>1300</v>
      </c>
      <c r="AM204" s="105">
        <v>1300</v>
      </c>
      <c r="AN204" s="11">
        <v>17875</v>
      </c>
      <c r="AO204" s="11">
        <v>2209.6</v>
      </c>
      <c r="AP204" s="105">
        <v>1871</v>
      </c>
      <c r="AQ204" s="11">
        <v>1871</v>
      </c>
      <c r="AR204" s="11">
        <v>0</v>
      </c>
      <c r="AS204" s="11">
        <v>2429</v>
      </c>
      <c r="AT204" s="123">
        <v>3160</v>
      </c>
      <c r="AU204" s="11">
        <v>3169</v>
      </c>
      <c r="AV204" s="11">
        <v>0</v>
      </c>
      <c r="AW204" s="11">
        <v>2734</v>
      </c>
      <c r="AX204" s="11">
        <v>1286</v>
      </c>
      <c r="AZ204" s="11">
        <v>3565</v>
      </c>
      <c r="BA204">
        <v>1062</v>
      </c>
      <c r="BB204" s="122"/>
    </row>
    <row r="205" spans="1:54" hidden="1" x14ac:dyDescent="0.25">
      <c r="A205">
        <v>4</v>
      </c>
      <c r="B205" t="str">
        <f t="shared" si="24"/>
        <v>CS-7450</v>
      </c>
      <c r="C205" s="2" t="s">
        <v>314</v>
      </c>
      <c r="D205" s="2" t="str">
        <f t="shared" si="25"/>
        <v>7</v>
      </c>
      <c r="E205" s="2" t="str">
        <f t="shared" si="26"/>
        <v>74</v>
      </c>
      <c r="F205" s="2" t="str">
        <f t="shared" si="27"/>
        <v>745</v>
      </c>
      <c r="G205" s="1" t="s">
        <v>244</v>
      </c>
      <c r="H205" s="27">
        <v>0</v>
      </c>
      <c r="I205" s="27"/>
      <c r="J205" s="27">
        <v>0</v>
      </c>
      <c r="K205" s="27">
        <v>0</v>
      </c>
      <c r="L205" s="27">
        <v>0</v>
      </c>
      <c r="M205" s="27"/>
      <c r="N205" s="27">
        <v>191</v>
      </c>
      <c r="O205" s="27">
        <v>191</v>
      </c>
      <c r="P205" s="27">
        <v>278</v>
      </c>
      <c r="Q205" s="27"/>
      <c r="R205" s="27">
        <v>138</v>
      </c>
      <c r="S205" s="27">
        <v>138</v>
      </c>
      <c r="T205" s="27">
        <v>250</v>
      </c>
      <c r="U205" s="27"/>
      <c r="V205" s="27">
        <v>188</v>
      </c>
      <c r="W205" s="27">
        <v>188</v>
      </c>
      <c r="X205" s="27">
        <v>2479</v>
      </c>
      <c r="Y205" s="27"/>
      <c r="Z205" s="27">
        <v>2323</v>
      </c>
      <c r="AA205" s="27">
        <v>2323</v>
      </c>
      <c r="AB205" s="27">
        <v>2428</v>
      </c>
      <c r="AC205" s="27"/>
      <c r="AD205" s="27">
        <v>2101</v>
      </c>
      <c r="AE205" s="27">
        <v>2101</v>
      </c>
      <c r="AF205" s="27">
        <v>1898</v>
      </c>
      <c r="AG205" s="106">
        <v>236</v>
      </c>
      <c r="AH205" s="27">
        <v>310</v>
      </c>
      <c r="AI205" s="27">
        <v>310</v>
      </c>
      <c r="AJ205" s="27">
        <v>2393</v>
      </c>
      <c r="AK205" s="106">
        <v>2057</v>
      </c>
      <c r="AL205" s="106">
        <v>2179</v>
      </c>
      <c r="AM205" s="105">
        <v>2179</v>
      </c>
      <c r="AN205" s="11">
        <v>2161</v>
      </c>
      <c r="AO205" s="11">
        <v>2027.2</v>
      </c>
      <c r="AP205" s="105">
        <v>2006</v>
      </c>
      <c r="AQ205" s="11">
        <v>1990</v>
      </c>
      <c r="AR205" s="11">
        <v>0</v>
      </c>
      <c r="AS205" s="11">
        <v>1748</v>
      </c>
      <c r="AT205" s="123">
        <v>1774</v>
      </c>
      <c r="AU205" s="11">
        <v>1774</v>
      </c>
      <c r="AV205" s="11">
        <v>0</v>
      </c>
      <c r="AW205" s="11">
        <v>1810</v>
      </c>
      <c r="AX205" s="11">
        <v>1641</v>
      </c>
      <c r="AZ205" s="11">
        <v>1956</v>
      </c>
      <c r="BA205">
        <v>1855</v>
      </c>
      <c r="BB205" s="122"/>
    </row>
    <row r="206" spans="1:54" hidden="1" x14ac:dyDescent="0.25">
      <c r="A206">
        <v>4</v>
      </c>
      <c r="B206" t="str">
        <f t="shared" si="24"/>
        <v>CS-7460</v>
      </c>
      <c r="C206" s="2" t="s">
        <v>314</v>
      </c>
      <c r="D206" s="2" t="str">
        <f t="shared" si="25"/>
        <v>7</v>
      </c>
      <c r="E206" s="2" t="str">
        <f t="shared" si="26"/>
        <v>74</v>
      </c>
      <c r="F206" s="2" t="str">
        <f t="shared" si="27"/>
        <v>746</v>
      </c>
      <c r="G206" s="1" t="s">
        <v>246</v>
      </c>
      <c r="H206" s="27">
        <v>0</v>
      </c>
      <c r="I206" s="27"/>
      <c r="J206" s="27">
        <v>0</v>
      </c>
      <c r="K206" s="27">
        <v>0</v>
      </c>
      <c r="L206" s="27">
        <v>0</v>
      </c>
      <c r="M206" s="27"/>
      <c r="N206" s="27">
        <v>0</v>
      </c>
      <c r="O206" s="27">
        <v>0</v>
      </c>
      <c r="P206" s="27">
        <v>196</v>
      </c>
      <c r="Q206" s="27"/>
      <c r="R206" s="27">
        <v>84</v>
      </c>
      <c r="S206" s="27">
        <v>84</v>
      </c>
      <c r="T206" s="27">
        <v>101</v>
      </c>
      <c r="U206" s="27"/>
      <c r="V206" s="27">
        <v>67</v>
      </c>
      <c r="W206" s="27">
        <v>67</v>
      </c>
      <c r="X206" s="27">
        <v>97</v>
      </c>
      <c r="Y206" s="27"/>
      <c r="Z206" s="27">
        <v>59</v>
      </c>
      <c r="AA206" s="27">
        <v>59</v>
      </c>
      <c r="AB206" s="27">
        <v>75</v>
      </c>
      <c r="AC206" s="27"/>
      <c r="AD206" s="27">
        <v>63</v>
      </c>
      <c r="AE206" s="27">
        <v>63</v>
      </c>
      <c r="AF206" s="27">
        <v>73</v>
      </c>
      <c r="AG206" s="106">
        <v>58</v>
      </c>
      <c r="AH206" s="27">
        <v>58</v>
      </c>
      <c r="AI206" s="27">
        <v>58</v>
      </c>
      <c r="AJ206" s="27">
        <v>68</v>
      </c>
      <c r="AK206" s="106">
        <v>58</v>
      </c>
      <c r="AL206" s="106">
        <v>58</v>
      </c>
      <c r="AM206" s="105">
        <v>58</v>
      </c>
      <c r="AN206" s="11">
        <v>78</v>
      </c>
      <c r="AO206" s="11">
        <v>50</v>
      </c>
      <c r="AP206" s="105">
        <v>50</v>
      </c>
      <c r="AQ206" s="11">
        <v>50</v>
      </c>
      <c r="AR206" s="11">
        <v>0</v>
      </c>
      <c r="AS206" s="11">
        <v>117</v>
      </c>
      <c r="AT206" s="123">
        <v>117</v>
      </c>
      <c r="AU206" s="11">
        <v>117</v>
      </c>
      <c r="AV206" s="11">
        <v>0</v>
      </c>
      <c r="AW206" s="11">
        <v>95</v>
      </c>
      <c r="AX206" s="11">
        <v>95</v>
      </c>
      <c r="AZ206" s="11">
        <v>105</v>
      </c>
      <c r="BA206">
        <v>108</v>
      </c>
      <c r="BB206" s="122"/>
    </row>
    <row r="207" spans="1:54" hidden="1" x14ac:dyDescent="0.25">
      <c r="A207">
        <v>4</v>
      </c>
      <c r="B207" t="str">
        <f t="shared" si="24"/>
        <v>CS-7470</v>
      </c>
      <c r="C207" s="2" t="s">
        <v>314</v>
      </c>
      <c r="D207" s="2" t="str">
        <f t="shared" si="25"/>
        <v>7</v>
      </c>
      <c r="E207" s="2" t="str">
        <f t="shared" si="26"/>
        <v>74</v>
      </c>
      <c r="F207" s="2" t="str">
        <f t="shared" si="27"/>
        <v>747</v>
      </c>
      <c r="G207" s="1" t="s">
        <v>247</v>
      </c>
      <c r="H207" s="27">
        <v>0</v>
      </c>
      <c r="I207" s="27"/>
      <c r="J207" s="27">
        <v>0</v>
      </c>
      <c r="K207" s="27">
        <v>0</v>
      </c>
      <c r="L207" s="27">
        <v>0</v>
      </c>
      <c r="M207" s="27"/>
      <c r="N207" s="27">
        <v>0</v>
      </c>
      <c r="O207" s="27">
        <v>0</v>
      </c>
      <c r="P207" s="27">
        <v>0</v>
      </c>
      <c r="Q207" s="27"/>
      <c r="R207" s="27">
        <v>0</v>
      </c>
      <c r="S207" s="27">
        <v>0</v>
      </c>
      <c r="T207" s="27">
        <v>0</v>
      </c>
      <c r="U207" s="27"/>
      <c r="V207" s="27">
        <v>0</v>
      </c>
      <c r="W207" s="27">
        <v>0</v>
      </c>
      <c r="X207" s="27">
        <v>0</v>
      </c>
      <c r="Y207" s="27"/>
      <c r="Z207" s="27">
        <v>0</v>
      </c>
      <c r="AA207" s="27">
        <v>0</v>
      </c>
      <c r="AB207" s="27">
        <v>32877</v>
      </c>
      <c r="AC207" s="27"/>
      <c r="AD207" s="27">
        <v>56641</v>
      </c>
      <c r="AE207" s="27">
        <v>56641</v>
      </c>
      <c r="AF207" s="27">
        <v>13078</v>
      </c>
      <c r="AG207" s="106">
        <v>27438</v>
      </c>
      <c r="AH207" s="27">
        <v>27438</v>
      </c>
      <c r="AI207" s="27">
        <v>27438</v>
      </c>
      <c r="AJ207" s="27">
        <v>5650</v>
      </c>
      <c r="AK207" s="106">
        <v>34252</v>
      </c>
      <c r="AL207" s="106">
        <v>34252</v>
      </c>
      <c r="AM207" s="105">
        <v>34252</v>
      </c>
      <c r="AN207" s="11">
        <v>-8481</v>
      </c>
      <c r="AO207" s="11">
        <v>21728</v>
      </c>
      <c r="AP207" s="105">
        <v>21728</v>
      </c>
      <c r="AQ207" s="11">
        <v>21728</v>
      </c>
      <c r="AR207" s="11">
        <v>0</v>
      </c>
      <c r="AS207" s="11">
        <v>16238</v>
      </c>
      <c r="AT207" s="123">
        <v>16238</v>
      </c>
      <c r="AU207" s="11">
        <v>16238</v>
      </c>
      <c r="AV207" s="11">
        <v>0</v>
      </c>
      <c r="AW207" s="11">
        <v>8677</v>
      </c>
      <c r="AX207" s="11">
        <v>8677</v>
      </c>
      <c r="AZ207" s="11">
        <v>19775</v>
      </c>
      <c r="BA207">
        <v>6983</v>
      </c>
      <c r="BB207" s="122"/>
    </row>
    <row r="208" spans="1:54" hidden="1" x14ac:dyDescent="0.25">
      <c r="A208">
        <v>4</v>
      </c>
      <c r="B208" t="str">
        <f t="shared" si="24"/>
        <v>CS-7480</v>
      </c>
      <c r="C208" s="2" t="s">
        <v>314</v>
      </c>
      <c r="D208" s="2" t="str">
        <f t="shared" si="25"/>
        <v>7</v>
      </c>
      <c r="E208" s="2" t="str">
        <f t="shared" si="26"/>
        <v>74</v>
      </c>
      <c r="F208" s="2" t="str">
        <f t="shared" si="27"/>
        <v>748</v>
      </c>
      <c r="G208" s="1" t="s">
        <v>249</v>
      </c>
      <c r="H208" s="27">
        <v>0</v>
      </c>
      <c r="I208" s="27"/>
      <c r="J208" s="27">
        <v>0</v>
      </c>
      <c r="K208" s="27">
        <v>0</v>
      </c>
      <c r="L208" s="27">
        <v>0</v>
      </c>
      <c r="M208" s="27"/>
      <c r="N208" s="27">
        <v>0</v>
      </c>
      <c r="O208" s="27">
        <v>0</v>
      </c>
      <c r="P208" s="27">
        <v>0</v>
      </c>
      <c r="Q208" s="27"/>
      <c r="R208" s="27">
        <v>0</v>
      </c>
      <c r="S208" s="27">
        <v>0</v>
      </c>
      <c r="T208" s="27">
        <v>0</v>
      </c>
      <c r="U208" s="27"/>
      <c r="V208" s="27">
        <v>0</v>
      </c>
      <c r="W208" s="27">
        <v>0</v>
      </c>
      <c r="X208" s="27">
        <v>0</v>
      </c>
      <c r="Y208" s="27"/>
      <c r="Z208" s="27">
        <v>0</v>
      </c>
      <c r="AA208" s="27">
        <v>0</v>
      </c>
      <c r="AB208" s="27">
        <v>14</v>
      </c>
      <c r="AC208" s="27"/>
      <c r="AD208" s="27">
        <v>5</v>
      </c>
      <c r="AE208" s="27">
        <v>5</v>
      </c>
      <c r="AF208" s="27">
        <v>15</v>
      </c>
      <c r="AG208" s="106">
        <v>0</v>
      </c>
      <c r="AH208" s="27">
        <v>39</v>
      </c>
      <c r="AI208" s="27">
        <v>39</v>
      </c>
      <c r="AJ208" s="27">
        <v>620</v>
      </c>
      <c r="AK208" s="106">
        <v>26</v>
      </c>
      <c r="AL208" s="106">
        <v>20</v>
      </c>
      <c r="AM208" s="105">
        <v>20</v>
      </c>
      <c r="AN208" s="11">
        <v>550</v>
      </c>
      <c r="AO208" s="11">
        <v>500.1</v>
      </c>
      <c r="AP208" s="105">
        <v>322</v>
      </c>
      <c r="AQ208" s="11">
        <v>322</v>
      </c>
      <c r="AR208" s="11">
        <v>0</v>
      </c>
      <c r="AS208" s="11">
        <v>2126</v>
      </c>
      <c r="AT208" s="123">
        <v>842</v>
      </c>
      <c r="AU208" s="11">
        <v>842</v>
      </c>
      <c r="AV208" s="11">
        <v>0</v>
      </c>
      <c r="AW208" s="11">
        <v>806</v>
      </c>
      <c r="AX208" s="11">
        <v>814</v>
      </c>
      <c r="AZ208" s="11">
        <v>300</v>
      </c>
      <c r="BA208">
        <v>300</v>
      </c>
      <c r="BB208" s="122"/>
    </row>
    <row r="209" spans="1:54" hidden="1" x14ac:dyDescent="0.25">
      <c r="A209">
        <v>4</v>
      </c>
      <c r="B209" t="str">
        <f t="shared" si="24"/>
        <v>CS-7490</v>
      </c>
      <c r="C209" s="2" t="s">
        <v>314</v>
      </c>
      <c r="D209" s="2" t="str">
        <f t="shared" si="25"/>
        <v>7</v>
      </c>
      <c r="E209" s="2" t="str">
        <f t="shared" si="26"/>
        <v>74</v>
      </c>
      <c r="F209" s="2" t="str">
        <f t="shared" si="27"/>
        <v>749</v>
      </c>
      <c r="G209" s="1" t="s">
        <v>251</v>
      </c>
      <c r="H209" s="27">
        <v>0</v>
      </c>
      <c r="I209" s="27"/>
      <c r="J209" s="27">
        <v>0</v>
      </c>
      <c r="K209" s="27">
        <v>0</v>
      </c>
      <c r="L209" s="27">
        <v>0</v>
      </c>
      <c r="M209" s="27"/>
      <c r="N209" s="27">
        <v>0</v>
      </c>
      <c r="O209" s="27">
        <v>0</v>
      </c>
      <c r="P209" s="27">
        <v>0</v>
      </c>
      <c r="Q209" s="27"/>
      <c r="R209" s="27">
        <v>0</v>
      </c>
      <c r="S209" s="27">
        <v>0</v>
      </c>
      <c r="T209" s="27">
        <v>0</v>
      </c>
      <c r="U209" s="27"/>
      <c r="V209" s="27">
        <v>0</v>
      </c>
      <c r="W209" s="27">
        <v>0</v>
      </c>
      <c r="X209" s="27">
        <v>0</v>
      </c>
      <c r="Y209" s="27"/>
      <c r="Z209" s="27">
        <v>0</v>
      </c>
      <c r="AA209" s="27">
        <v>0</v>
      </c>
      <c r="AB209" s="27">
        <v>0</v>
      </c>
      <c r="AC209" s="27"/>
      <c r="AD209" s="27">
        <v>0</v>
      </c>
      <c r="AE209" s="27">
        <v>0</v>
      </c>
      <c r="AF209" s="27">
        <v>0</v>
      </c>
      <c r="AG209" s="106">
        <v>0</v>
      </c>
      <c r="AH209" s="27">
        <v>0</v>
      </c>
      <c r="AI209" s="27">
        <v>0</v>
      </c>
      <c r="AJ209" s="27">
        <v>0</v>
      </c>
      <c r="AK209" s="106">
        <v>0</v>
      </c>
      <c r="AL209" s="106">
        <v>0</v>
      </c>
      <c r="AM209" s="105">
        <v>22329</v>
      </c>
      <c r="AN209" s="11">
        <v>0</v>
      </c>
      <c r="AO209" s="11">
        <v>16349</v>
      </c>
      <c r="AP209" s="105">
        <v>16349</v>
      </c>
      <c r="AQ209" s="11">
        <v>16349</v>
      </c>
      <c r="AR209" s="11">
        <v>0</v>
      </c>
      <c r="AS209" s="11">
        <v>3312</v>
      </c>
      <c r="AT209" s="123">
        <v>3312</v>
      </c>
      <c r="AU209" s="11">
        <v>3312</v>
      </c>
      <c r="AV209" s="11">
        <v>0</v>
      </c>
      <c r="AW209" s="11">
        <v>1437</v>
      </c>
      <c r="AX209" s="11">
        <v>1437</v>
      </c>
      <c r="AZ209" s="11">
        <v>0</v>
      </c>
      <c r="BA209">
        <v>51661</v>
      </c>
      <c r="BB209" s="122"/>
    </row>
    <row r="210" spans="1:54" hidden="1" x14ac:dyDescent="0.25">
      <c r="A210">
        <v>4</v>
      </c>
      <c r="B210" t="str">
        <f t="shared" si="24"/>
        <v>CS-7500</v>
      </c>
      <c r="C210" s="2" t="s">
        <v>314</v>
      </c>
      <c r="D210" s="2" t="str">
        <f t="shared" si="25"/>
        <v>7</v>
      </c>
      <c r="E210" s="2" t="str">
        <f t="shared" si="26"/>
        <v>75</v>
      </c>
      <c r="F210" s="2" t="str">
        <f t="shared" si="27"/>
        <v>750</v>
      </c>
      <c r="G210" s="1" t="s">
        <v>254</v>
      </c>
      <c r="H210" s="27">
        <v>0</v>
      </c>
      <c r="I210" s="27"/>
      <c r="J210" s="27">
        <v>0</v>
      </c>
      <c r="K210" s="27">
        <v>0</v>
      </c>
      <c r="L210" s="27">
        <v>0</v>
      </c>
      <c r="M210" s="27"/>
      <c r="N210" s="27">
        <v>0</v>
      </c>
      <c r="O210" s="27">
        <v>0</v>
      </c>
      <c r="P210" s="27">
        <v>0</v>
      </c>
      <c r="Q210" s="27"/>
      <c r="R210" s="27">
        <v>0</v>
      </c>
      <c r="S210" s="27">
        <v>0</v>
      </c>
      <c r="T210" s="27">
        <v>0</v>
      </c>
      <c r="U210" s="27"/>
      <c r="V210" s="27">
        <v>0</v>
      </c>
      <c r="W210" s="27">
        <v>0</v>
      </c>
      <c r="X210" s="27">
        <v>0</v>
      </c>
      <c r="Y210" s="27"/>
      <c r="Z210" s="27">
        <v>0</v>
      </c>
      <c r="AA210" s="27">
        <v>0</v>
      </c>
      <c r="AB210" s="27">
        <v>0</v>
      </c>
      <c r="AC210" s="27"/>
      <c r="AD210" s="27">
        <v>29172</v>
      </c>
      <c r="AE210" s="27">
        <v>29172</v>
      </c>
      <c r="AF210" s="27">
        <v>48289</v>
      </c>
      <c r="AG210" s="106">
        <v>72564</v>
      </c>
      <c r="AH210" s="27">
        <v>72564</v>
      </c>
      <c r="AI210" s="27">
        <v>72564</v>
      </c>
      <c r="AJ210" s="27">
        <v>0</v>
      </c>
      <c r="AK210" s="106">
        <v>0</v>
      </c>
      <c r="AL210" s="106">
        <v>0</v>
      </c>
      <c r="AM210" s="105">
        <v>0</v>
      </c>
      <c r="AN210" s="11">
        <v>0</v>
      </c>
      <c r="AO210" s="11">
        <v>0</v>
      </c>
      <c r="AP210" s="105">
        <v>0</v>
      </c>
      <c r="AQ210" s="11">
        <v>0</v>
      </c>
      <c r="AR210" s="11">
        <v>0</v>
      </c>
      <c r="AS210" s="11">
        <v>-1442</v>
      </c>
      <c r="AT210" s="123">
        <v>-1442</v>
      </c>
      <c r="AU210" s="11">
        <v>-1442</v>
      </c>
      <c r="AV210" s="11">
        <v>0</v>
      </c>
      <c r="AW210" s="11">
        <v>2058</v>
      </c>
      <c r="AX210" s="11">
        <v>2367</v>
      </c>
      <c r="AZ210" s="11">
        <v>0</v>
      </c>
      <c r="BA210">
        <v>0</v>
      </c>
      <c r="BB210" s="122"/>
    </row>
    <row r="211" spans="1:54" hidden="1" x14ac:dyDescent="0.25">
      <c r="A211">
        <v>4</v>
      </c>
      <c r="B211" t="str">
        <f t="shared" si="24"/>
        <v>CS-8111</v>
      </c>
      <c r="C211" s="2" t="s">
        <v>314</v>
      </c>
      <c r="D211" s="2" t="str">
        <f t="shared" si="25"/>
        <v>8</v>
      </c>
      <c r="E211" s="2" t="str">
        <f t="shared" si="26"/>
        <v>81</v>
      </c>
      <c r="F211" s="2" t="str">
        <f t="shared" si="27"/>
        <v>811</v>
      </c>
      <c r="G211" s="1" t="s">
        <v>257</v>
      </c>
      <c r="H211" s="27">
        <v>10318</v>
      </c>
      <c r="I211" s="27"/>
      <c r="J211" s="27">
        <v>5203</v>
      </c>
      <c r="K211" s="27">
        <v>5203</v>
      </c>
      <c r="L211" s="27">
        <v>10318</v>
      </c>
      <c r="M211" s="27"/>
      <c r="N211" s="27">
        <v>53</v>
      </c>
      <c r="O211" s="27">
        <v>53</v>
      </c>
      <c r="P211" s="27">
        <v>318</v>
      </c>
      <c r="Q211" s="27"/>
      <c r="R211" s="27">
        <v>62</v>
      </c>
      <c r="S211" s="27">
        <v>62</v>
      </c>
      <c r="T211" s="27">
        <v>318</v>
      </c>
      <c r="U211" s="27"/>
      <c r="V211" s="27">
        <v>170</v>
      </c>
      <c r="W211" s="27">
        <v>170</v>
      </c>
      <c r="X211" s="27">
        <v>318</v>
      </c>
      <c r="Y211" s="27"/>
      <c r="Z211" s="27">
        <v>10002</v>
      </c>
      <c r="AA211" s="27">
        <v>10002</v>
      </c>
      <c r="AB211" s="27">
        <v>318</v>
      </c>
      <c r="AC211" s="27"/>
      <c r="AD211" s="27">
        <v>-10268</v>
      </c>
      <c r="AE211" s="27">
        <v>-10268</v>
      </c>
      <c r="AF211" s="27">
        <v>318</v>
      </c>
      <c r="AG211" s="106">
        <v>0</v>
      </c>
      <c r="AH211" s="27">
        <v>60</v>
      </c>
      <c r="AI211" s="27">
        <v>60</v>
      </c>
      <c r="AJ211" s="27">
        <v>318</v>
      </c>
      <c r="AK211" s="106">
        <v>0</v>
      </c>
      <c r="AL211" s="106">
        <v>0</v>
      </c>
      <c r="AM211" s="105">
        <v>0</v>
      </c>
      <c r="AN211" s="11">
        <v>318</v>
      </c>
      <c r="AO211" s="11">
        <v>0</v>
      </c>
      <c r="AP211" s="105">
        <v>0</v>
      </c>
      <c r="AQ211" s="11">
        <v>0</v>
      </c>
      <c r="AR211" s="11">
        <v>0</v>
      </c>
      <c r="AS211" s="11">
        <v>0</v>
      </c>
      <c r="AT211" s="123">
        <v>0</v>
      </c>
      <c r="AU211" s="11">
        <v>0</v>
      </c>
      <c r="AV211" s="11">
        <v>0</v>
      </c>
      <c r="AW211" s="11">
        <v>0</v>
      </c>
      <c r="AX211" s="11">
        <v>0</v>
      </c>
      <c r="AZ211" s="11">
        <v>318</v>
      </c>
      <c r="BA211">
        <v>110000</v>
      </c>
      <c r="BB211" s="122"/>
    </row>
    <row r="212" spans="1:54" hidden="1" x14ac:dyDescent="0.25">
      <c r="A212">
        <v>4</v>
      </c>
      <c r="B212" t="str">
        <f t="shared" si="24"/>
        <v>CS-8112</v>
      </c>
      <c r="C212" s="2" t="s">
        <v>314</v>
      </c>
      <c r="D212" s="2" t="str">
        <f t="shared" si="25"/>
        <v>8</v>
      </c>
      <c r="E212" s="2" t="str">
        <f t="shared" si="26"/>
        <v>81</v>
      </c>
      <c r="F212" s="2" t="str">
        <f t="shared" si="27"/>
        <v>811</v>
      </c>
      <c r="G212" s="1" t="s">
        <v>258</v>
      </c>
      <c r="H212" s="27">
        <v>27776</v>
      </c>
      <c r="I212" s="27"/>
      <c r="J212" s="27">
        <v>17712</v>
      </c>
      <c r="K212" s="27">
        <v>17712</v>
      </c>
      <c r="L212" s="27">
        <v>27776</v>
      </c>
      <c r="M212" s="27"/>
      <c r="N212" s="27">
        <v>25279</v>
      </c>
      <c r="O212" s="27">
        <v>25279</v>
      </c>
      <c r="P212" s="27">
        <v>29842</v>
      </c>
      <c r="Q212" s="27"/>
      <c r="R212" s="27">
        <v>2424</v>
      </c>
      <c r="S212" s="27">
        <v>1212</v>
      </c>
      <c r="T212" s="27">
        <v>20586</v>
      </c>
      <c r="U212" s="27"/>
      <c r="V212" s="27">
        <v>18800</v>
      </c>
      <c r="W212" s="27">
        <v>18800</v>
      </c>
      <c r="X212" s="27">
        <v>0</v>
      </c>
      <c r="Y212" s="27"/>
      <c r="Z212" s="27">
        <v>0</v>
      </c>
      <c r="AA212" s="27">
        <v>0</v>
      </c>
      <c r="AB212" s="27">
        <v>0</v>
      </c>
      <c r="AC212" s="27"/>
      <c r="AD212" s="27">
        <v>4421</v>
      </c>
      <c r="AE212" s="27">
        <v>4421</v>
      </c>
      <c r="AF212" s="27">
        <v>0</v>
      </c>
      <c r="AG212" s="106">
        <v>18880</v>
      </c>
      <c r="AH212" s="27">
        <v>13581</v>
      </c>
      <c r="AI212" s="27">
        <v>13581</v>
      </c>
      <c r="AJ212" s="27">
        <v>327</v>
      </c>
      <c r="AK212" s="106">
        <v>4000</v>
      </c>
      <c r="AL212" s="106">
        <v>4000</v>
      </c>
      <c r="AM212" s="105">
        <v>42179</v>
      </c>
      <c r="AN212" s="11">
        <v>0</v>
      </c>
      <c r="AO212" s="11">
        <v>0</v>
      </c>
      <c r="AP212" s="105">
        <v>26736</v>
      </c>
      <c r="AQ212" s="11">
        <v>26736</v>
      </c>
      <c r="AR212" s="11">
        <v>0</v>
      </c>
      <c r="AS212" s="11">
        <v>30211</v>
      </c>
      <c r="AT212" s="123">
        <v>30211</v>
      </c>
      <c r="AU212" s="11">
        <v>30211</v>
      </c>
      <c r="AV212" s="11">
        <v>0</v>
      </c>
      <c r="AW212" s="11">
        <v>422835</v>
      </c>
      <c r="AX212" s="11">
        <v>423582</v>
      </c>
      <c r="AZ212" s="11">
        <v>6000</v>
      </c>
      <c r="BA212">
        <v>76799</v>
      </c>
      <c r="BB212" s="122"/>
    </row>
    <row r="213" spans="1:54" hidden="1" x14ac:dyDescent="0.25">
      <c r="A213">
        <v>4</v>
      </c>
      <c r="B213" t="str">
        <f t="shared" si="24"/>
        <v>CS-8121</v>
      </c>
      <c r="C213" s="2" t="s">
        <v>314</v>
      </c>
      <c r="D213" s="2" t="str">
        <f t="shared" si="25"/>
        <v>8</v>
      </c>
      <c r="E213" s="2" t="str">
        <f t="shared" si="26"/>
        <v>81</v>
      </c>
      <c r="F213" s="2" t="str">
        <f t="shared" si="27"/>
        <v>812</v>
      </c>
      <c r="G213" s="1" t="s">
        <v>259</v>
      </c>
      <c r="H213" s="27">
        <v>0</v>
      </c>
      <c r="I213" s="27"/>
      <c r="J213" s="27">
        <v>0</v>
      </c>
      <c r="K213" s="27">
        <v>0</v>
      </c>
      <c r="L213" s="27">
        <v>0</v>
      </c>
      <c r="M213" s="27"/>
      <c r="N213" s="27">
        <v>0</v>
      </c>
      <c r="O213" s="27">
        <v>0</v>
      </c>
      <c r="P213" s="27">
        <v>0</v>
      </c>
      <c r="Q213" s="27"/>
      <c r="R213" s="27">
        <v>0</v>
      </c>
      <c r="S213" s="27">
        <v>0</v>
      </c>
      <c r="T213" s="27">
        <v>0</v>
      </c>
      <c r="U213" s="27"/>
      <c r="V213" s="27">
        <v>0</v>
      </c>
      <c r="W213" s="27">
        <v>0</v>
      </c>
      <c r="X213" s="27">
        <v>0</v>
      </c>
      <c r="Y213" s="27"/>
      <c r="Z213" s="27">
        <v>0</v>
      </c>
      <c r="AA213" s="27">
        <v>0</v>
      </c>
      <c r="AB213" s="27">
        <v>0</v>
      </c>
      <c r="AC213" s="27"/>
      <c r="AD213" s="27">
        <v>0</v>
      </c>
      <c r="AE213" s="27">
        <v>0</v>
      </c>
      <c r="AF213" s="27">
        <v>0</v>
      </c>
      <c r="AG213" s="106">
        <v>0</v>
      </c>
      <c r="AH213" s="27">
        <v>0</v>
      </c>
      <c r="AI213" s="27">
        <v>0</v>
      </c>
      <c r="AJ213" s="27">
        <v>0</v>
      </c>
      <c r="AK213" s="106">
        <v>0</v>
      </c>
      <c r="AL213" s="106">
        <v>0</v>
      </c>
      <c r="AM213" s="105">
        <v>0</v>
      </c>
      <c r="AN213" s="11">
        <v>0</v>
      </c>
      <c r="AO213" s="11">
        <v>0</v>
      </c>
      <c r="AP213" s="105">
        <v>0</v>
      </c>
      <c r="AQ213" s="11">
        <v>0</v>
      </c>
      <c r="AR213" s="11">
        <v>0</v>
      </c>
      <c r="AS213" s="11">
        <v>0</v>
      </c>
      <c r="AT213" s="123">
        <v>0</v>
      </c>
      <c r="AU213" s="11">
        <v>0</v>
      </c>
      <c r="AV213" s="11">
        <v>0</v>
      </c>
      <c r="AW213" s="11">
        <v>0</v>
      </c>
      <c r="AX213" s="11">
        <v>0</v>
      </c>
      <c r="AZ213" s="11">
        <v>0</v>
      </c>
      <c r="BA213">
        <v>0</v>
      </c>
      <c r="BB213" s="122"/>
    </row>
    <row r="214" spans="1:54" hidden="1" x14ac:dyDescent="0.25">
      <c r="A214">
        <v>4</v>
      </c>
      <c r="B214" t="str">
        <f t="shared" si="24"/>
        <v>CS-8122</v>
      </c>
      <c r="C214" s="2" t="s">
        <v>314</v>
      </c>
      <c r="D214" s="2" t="str">
        <f t="shared" si="25"/>
        <v>8</v>
      </c>
      <c r="E214" s="2" t="str">
        <f t="shared" si="26"/>
        <v>81</v>
      </c>
      <c r="F214" s="2" t="str">
        <f t="shared" si="27"/>
        <v>812</v>
      </c>
      <c r="G214" s="1" t="s">
        <v>260</v>
      </c>
      <c r="H214" s="27">
        <v>0</v>
      </c>
      <c r="I214" s="27"/>
      <c r="J214" s="27">
        <v>0</v>
      </c>
      <c r="K214" s="27">
        <v>0</v>
      </c>
      <c r="L214" s="27">
        <v>0</v>
      </c>
      <c r="M214" s="27"/>
      <c r="N214" s="27">
        <v>81600</v>
      </c>
      <c r="O214" s="27">
        <v>81600</v>
      </c>
      <c r="P214" s="27">
        <v>0</v>
      </c>
      <c r="Q214" s="27"/>
      <c r="R214" s="27">
        <v>0</v>
      </c>
      <c r="S214" s="27">
        <v>0</v>
      </c>
      <c r="T214" s="27">
        <v>0</v>
      </c>
      <c r="U214" s="27"/>
      <c r="V214" s="27">
        <v>0</v>
      </c>
      <c r="W214" s="27">
        <v>0</v>
      </c>
      <c r="X214" s="27">
        <v>0</v>
      </c>
      <c r="Y214" s="27"/>
      <c r="Z214" s="27">
        <v>0</v>
      </c>
      <c r="AA214" s="27">
        <v>0</v>
      </c>
      <c r="AB214" s="27">
        <v>0</v>
      </c>
      <c r="AC214" s="27"/>
      <c r="AD214" s="27">
        <v>0</v>
      </c>
      <c r="AE214" s="27">
        <v>0</v>
      </c>
      <c r="AF214" s="27">
        <v>0</v>
      </c>
      <c r="AG214" s="106">
        <v>0</v>
      </c>
      <c r="AH214" s="27">
        <v>0</v>
      </c>
      <c r="AI214" s="27">
        <v>0</v>
      </c>
      <c r="AJ214" s="27">
        <v>0</v>
      </c>
      <c r="AK214" s="106">
        <v>0</v>
      </c>
      <c r="AL214" s="106">
        <v>0</v>
      </c>
      <c r="AM214" s="105">
        <v>0</v>
      </c>
      <c r="AN214" s="11">
        <v>0</v>
      </c>
      <c r="AO214" s="11">
        <v>0</v>
      </c>
      <c r="AP214" s="105">
        <v>0</v>
      </c>
      <c r="AQ214" s="11">
        <v>0</v>
      </c>
      <c r="AR214" s="11">
        <v>0</v>
      </c>
      <c r="AS214" s="11">
        <v>0</v>
      </c>
      <c r="AT214" s="123">
        <v>0</v>
      </c>
      <c r="AU214" s="11">
        <v>0</v>
      </c>
      <c r="AV214" s="11">
        <v>0</v>
      </c>
      <c r="AW214" s="11">
        <v>0</v>
      </c>
      <c r="AX214" s="11">
        <v>0</v>
      </c>
      <c r="AZ214" s="11">
        <v>0</v>
      </c>
      <c r="BA214">
        <v>0</v>
      </c>
      <c r="BB214" s="122"/>
    </row>
    <row r="215" spans="1:54" hidden="1" x14ac:dyDescent="0.25">
      <c r="A215">
        <v>4</v>
      </c>
      <c r="B215" t="str">
        <f t="shared" si="24"/>
        <v>CS-8131</v>
      </c>
      <c r="C215" s="2" t="s">
        <v>314</v>
      </c>
      <c r="D215" s="2" t="str">
        <f t="shared" si="25"/>
        <v>8</v>
      </c>
      <c r="E215" s="2" t="str">
        <f t="shared" si="26"/>
        <v>81</v>
      </c>
      <c r="F215" s="2" t="str">
        <f t="shared" si="27"/>
        <v>813</v>
      </c>
      <c r="G215" s="1" t="s">
        <v>261</v>
      </c>
      <c r="H215" s="27">
        <v>0</v>
      </c>
      <c r="I215" s="27"/>
      <c r="J215" s="27">
        <v>0</v>
      </c>
      <c r="K215" s="27">
        <v>0</v>
      </c>
      <c r="L215" s="27">
        <v>0</v>
      </c>
      <c r="M215" s="27"/>
      <c r="N215" s="27">
        <v>0</v>
      </c>
      <c r="O215" s="27">
        <v>0</v>
      </c>
      <c r="P215" s="27">
        <v>0</v>
      </c>
      <c r="Q215" s="27"/>
      <c r="R215" s="27">
        <v>0</v>
      </c>
      <c r="S215" s="27">
        <v>0</v>
      </c>
      <c r="T215" s="27">
        <v>0</v>
      </c>
      <c r="U215" s="27"/>
      <c r="V215" s="27">
        <v>0</v>
      </c>
      <c r="W215" s="27">
        <v>0</v>
      </c>
      <c r="X215" s="27">
        <v>0</v>
      </c>
      <c r="Y215" s="27"/>
      <c r="Z215" s="27">
        <v>0</v>
      </c>
      <c r="AA215" s="27">
        <v>0</v>
      </c>
      <c r="AB215" s="27">
        <v>0</v>
      </c>
      <c r="AC215" s="27"/>
      <c r="AD215" s="27">
        <v>0</v>
      </c>
      <c r="AE215" s="27">
        <v>0</v>
      </c>
      <c r="AF215" s="27">
        <v>0</v>
      </c>
      <c r="AG215" s="106">
        <v>0</v>
      </c>
      <c r="AH215" s="27">
        <v>0</v>
      </c>
      <c r="AI215" s="27">
        <v>0</v>
      </c>
      <c r="AJ215" s="27">
        <v>0</v>
      </c>
      <c r="AK215" s="106">
        <v>0</v>
      </c>
      <c r="AL215" s="106">
        <v>0</v>
      </c>
      <c r="AM215" s="105">
        <v>0</v>
      </c>
      <c r="AN215" s="11">
        <v>0</v>
      </c>
      <c r="AO215" s="11">
        <v>0</v>
      </c>
      <c r="AP215" s="105">
        <v>0</v>
      </c>
      <c r="AQ215" s="11">
        <v>0</v>
      </c>
      <c r="AR215" s="11">
        <v>0</v>
      </c>
      <c r="AS215" s="11">
        <v>0</v>
      </c>
      <c r="AT215" s="123">
        <v>0</v>
      </c>
      <c r="AU215" s="11">
        <v>0</v>
      </c>
      <c r="AV215" s="11">
        <v>0</v>
      </c>
      <c r="AW215" s="11">
        <v>0</v>
      </c>
      <c r="AX215" s="11">
        <v>0</v>
      </c>
      <c r="AZ215" s="11">
        <v>0</v>
      </c>
      <c r="BA215">
        <v>0</v>
      </c>
      <c r="BB215" s="122"/>
    </row>
    <row r="216" spans="1:54" hidden="1" x14ac:dyDescent="0.25">
      <c r="A216">
        <v>4</v>
      </c>
      <c r="B216" t="str">
        <f t="shared" si="24"/>
        <v>CS-8132</v>
      </c>
      <c r="C216" s="2" t="s">
        <v>314</v>
      </c>
      <c r="D216" s="2" t="str">
        <f t="shared" si="25"/>
        <v>8</v>
      </c>
      <c r="E216" s="2" t="str">
        <f t="shared" si="26"/>
        <v>81</v>
      </c>
      <c r="F216" s="2" t="str">
        <f t="shared" si="27"/>
        <v>813</v>
      </c>
      <c r="G216" s="1" t="s">
        <v>262</v>
      </c>
      <c r="H216" s="27">
        <v>0</v>
      </c>
      <c r="I216" s="27"/>
      <c r="J216" s="27">
        <v>0</v>
      </c>
      <c r="K216" s="27">
        <v>0</v>
      </c>
      <c r="L216" s="27">
        <v>0</v>
      </c>
      <c r="M216" s="27"/>
      <c r="N216" s="27">
        <v>0</v>
      </c>
      <c r="O216" s="27">
        <v>0</v>
      </c>
      <c r="P216" s="27">
        <v>0</v>
      </c>
      <c r="Q216" s="27"/>
      <c r="R216" s="27">
        <v>0</v>
      </c>
      <c r="S216" s="27">
        <v>0</v>
      </c>
      <c r="T216" s="27">
        <v>0</v>
      </c>
      <c r="U216" s="27"/>
      <c r="V216" s="27">
        <v>0</v>
      </c>
      <c r="W216" s="27">
        <v>0</v>
      </c>
      <c r="X216" s="27">
        <v>0</v>
      </c>
      <c r="Y216" s="27"/>
      <c r="Z216" s="27">
        <v>0</v>
      </c>
      <c r="AA216" s="27">
        <v>0</v>
      </c>
      <c r="AB216" s="27">
        <v>0</v>
      </c>
      <c r="AC216" s="27"/>
      <c r="AD216" s="27">
        <v>0</v>
      </c>
      <c r="AE216" s="27">
        <v>0</v>
      </c>
      <c r="AF216" s="27">
        <v>0</v>
      </c>
      <c r="AG216" s="106">
        <v>0</v>
      </c>
      <c r="AH216" s="27">
        <v>0</v>
      </c>
      <c r="AI216" s="27">
        <v>0</v>
      </c>
      <c r="AJ216" s="27">
        <v>0</v>
      </c>
      <c r="AK216" s="106">
        <v>0</v>
      </c>
      <c r="AL216" s="106">
        <v>0</v>
      </c>
      <c r="AM216" s="105">
        <v>0</v>
      </c>
      <c r="AN216" s="11">
        <v>0</v>
      </c>
      <c r="AO216" s="11">
        <v>0</v>
      </c>
      <c r="AP216" s="105">
        <v>0</v>
      </c>
      <c r="AQ216" s="11">
        <v>0</v>
      </c>
      <c r="AR216" s="11">
        <v>0</v>
      </c>
      <c r="AS216" s="11">
        <v>0</v>
      </c>
      <c r="AT216" s="123">
        <v>0</v>
      </c>
      <c r="AU216" s="11">
        <v>0</v>
      </c>
      <c r="AV216" s="11">
        <v>0</v>
      </c>
      <c r="AW216" s="11">
        <v>0</v>
      </c>
      <c r="AX216" s="11">
        <v>0</v>
      </c>
      <c r="AZ216" s="11">
        <v>0</v>
      </c>
      <c r="BA216">
        <v>0</v>
      </c>
      <c r="BB216" s="122"/>
    </row>
    <row r="217" spans="1:54" hidden="1" x14ac:dyDescent="0.25">
      <c r="A217">
        <v>4</v>
      </c>
      <c r="B217" t="str">
        <f t="shared" si="24"/>
        <v>CS-8141</v>
      </c>
      <c r="C217" s="2" t="s">
        <v>314</v>
      </c>
      <c r="D217" s="2" t="str">
        <f t="shared" si="25"/>
        <v>8</v>
      </c>
      <c r="E217" s="2" t="str">
        <f t="shared" si="26"/>
        <v>81</v>
      </c>
      <c r="F217" s="2" t="str">
        <f t="shared" si="27"/>
        <v>814</v>
      </c>
      <c r="G217" s="1" t="s">
        <v>263</v>
      </c>
      <c r="H217" s="27">
        <v>0</v>
      </c>
      <c r="I217" s="27"/>
      <c r="J217" s="27">
        <v>0</v>
      </c>
      <c r="K217" s="27">
        <v>0</v>
      </c>
      <c r="L217" s="27">
        <v>0</v>
      </c>
      <c r="M217" s="27"/>
      <c r="N217" s="27">
        <v>52000</v>
      </c>
      <c r="O217" s="27">
        <v>52000</v>
      </c>
      <c r="P217" s="27">
        <v>0</v>
      </c>
      <c r="Q217" s="27"/>
      <c r="R217" s="27">
        <v>0</v>
      </c>
      <c r="S217" s="27">
        <v>0</v>
      </c>
      <c r="T217" s="27">
        <v>0</v>
      </c>
      <c r="U217" s="27"/>
      <c r="V217" s="27">
        <v>4988</v>
      </c>
      <c r="W217" s="27">
        <v>4988</v>
      </c>
      <c r="X217" s="27">
        <v>0</v>
      </c>
      <c r="Y217" s="27"/>
      <c r="Z217" s="27">
        <v>0</v>
      </c>
      <c r="AA217" s="27">
        <v>0</v>
      </c>
      <c r="AB217" s="27">
        <v>0</v>
      </c>
      <c r="AC217" s="27"/>
      <c r="AD217" s="27">
        <v>28007</v>
      </c>
      <c r="AE217" s="27">
        <v>28007</v>
      </c>
      <c r="AF217" s="27">
        <v>0</v>
      </c>
      <c r="AG217" s="106">
        <v>73679</v>
      </c>
      <c r="AH217" s="27">
        <v>73678</v>
      </c>
      <c r="AI217" s="27">
        <v>73678</v>
      </c>
      <c r="AJ217" s="27">
        <v>0</v>
      </c>
      <c r="AK217" s="106">
        <v>0</v>
      </c>
      <c r="AL217" s="106">
        <v>0</v>
      </c>
      <c r="AM217" s="105">
        <v>0</v>
      </c>
      <c r="AN217" s="11">
        <v>0</v>
      </c>
      <c r="AO217" s="11">
        <v>0</v>
      </c>
      <c r="AP217" s="105">
        <v>1269</v>
      </c>
      <c r="AQ217" s="11">
        <v>1269</v>
      </c>
      <c r="AR217" s="11">
        <v>0</v>
      </c>
      <c r="AS217" s="11">
        <v>225</v>
      </c>
      <c r="AT217" s="123">
        <v>225</v>
      </c>
      <c r="AU217" s="11">
        <v>225</v>
      </c>
      <c r="AV217" s="11">
        <v>0</v>
      </c>
      <c r="AW217" s="11">
        <v>0</v>
      </c>
      <c r="AX217" s="11">
        <v>0</v>
      </c>
      <c r="AZ217" s="11">
        <v>0</v>
      </c>
      <c r="BA217">
        <v>4000</v>
      </c>
      <c r="BB217" s="122"/>
    </row>
    <row r="218" spans="1:54" hidden="1" x14ac:dyDescent="0.25">
      <c r="A218">
        <v>4</v>
      </c>
      <c r="B218" t="str">
        <f t="shared" si="24"/>
        <v>CS-8142</v>
      </c>
      <c r="C218" s="2" t="s">
        <v>314</v>
      </c>
      <c r="D218" s="2" t="str">
        <f t="shared" si="25"/>
        <v>8</v>
      </c>
      <c r="E218" s="2" t="str">
        <f t="shared" si="26"/>
        <v>81</v>
      </c>
      <c r="F218" s="2" t="str">
        <f t="shared" si="27"/>
        <v>814</v>
      </c>
      <c r="G218" s="1" t="s">
        <v>264</v>
      </c>
      <c r="H218" s="27">
        <v>27704</v>
      </c>
      <c r="I218" s="27"/>
      <c r="J218" s="27">
        <v>17712</v>
      </c>
      <c r="K218" s="27">
        <v>17712</v>
      </c>
      <c r="L218" s="27">
        <v>27704</v>
      </c>
      <c r="M218" s="27"/>
      <c r="N218" s="27">
        <v>25279</v>
      </c>
      <c r="O218" s="27">
        <v>25279</v>
      </c>
      <c r="P218" s="27">
        <v>0</v>
      </c>
      <c r="Q218" s="27"/>
      <c r="R218" s="27">
        <v>0</v>
      </c>
      <c r="S218" s="27">
        <v>0</v>
      </c>
      <c r="T218" s="27">
        <v>0</v>
      </c>
      <c r="U218" s="27"/>
      <c r="V218" s="27">
        <v>0</v>
      </c>
      <c r="W218" s="27">
        <v>0</v>
      </c>
      <c r="X218" s="27">
        <v>0</v>
      </c>
      <c r="Y218" s="27"/>
      <c r="Z218" s="27">
        <v>0</v>
      </c>
      <c r="AA218" s="27">
        <v>0</v>
      </c>
      <c r="AB218" s="27">
        <v>0</v>
      </c>
      <c r="AC218" s="27"/>
      <c r="AD218" s="27">
        <v>0</v>
      </c>
      <c r="AE218" s="27">
        <v>0</v>
      </c>
      <c r="AF218" s="27">
        <v>0</v>
      </c>
      <c r="AG218" s="106">
        <v>0</v>
      </c>
      <c r="AH218" s="27">
        <v>0</v>
      </c>
      <c r="AI218" s="27">
        <v>0</v>
      </c>
      <c r="AJ218" s="27">
        <v>0</v>
      </c>
      <c r="AK218" s="106">
        <v>0</v>
      </c>
      <c r="AL218" s="106">
        <v>0</v>
      </c>
      <c r="AM218" s="105">
        <v>68884</v>
      </c>
      <c r="AN218" s="11">
        <v>0</v>
      </c>
      <c r="AO218" s="11">
        <v>0</v>
      </c>
      <c r="AP218" s="105">
        <v>160721</v>
      </c>
      <c r="AQ218" s="11">
        <v>161259</v>
      </c>
      <c r="AR218" s="11">
        <v>0</v>
      </c>
      <c r="AS218" s="11">
        <v>170252</v>
      </c>
      <c r="AT218" s="123">
        <v>170252</v>
      </c>
      <c r="AU218" s="11">
        <v>170252</v>
      </c>
      <c r="AV218" s="11">
        <v>0</v>
      </c>
      <c r="AW218" s="11">
        <v>173265</v>
      </c>
      <c r="AX218" s="11">
        <v>173265</v>
      </c>
      <c r="AZ218" s="11">
        <v>0</v>
      </c>
      <c r="BA218">
        <v>215774</v>
      </c>
      <c r="BB218" s="122"/>
    </row>
    <row r="219" spans="1:54" hidden="1" x14ac:dyDescent="0.25">
      <c r="A219">
        <v>4</v>
      </c>
      <c r="B219" t="str">
        <f t="shared" si="24"/>
        <v>CS-8151</v>
      </c>
      <c r="C219" s="2" t="s">
        <v>314</v>
      </c>
      <c r="D219" s="2" t="str">
        <f t="shared" si="25"/>
        <v>8</v>
      </c>
      <c r="E219" s="2" t="str">
        <f t="shared" si="26"/>
        <v>81</v>
      </c>
      <c r="F219" s="2" t="str">
        <f t="shared" si="27"/>
        <v>815</v>
      </c>
      <c r="G219" s="1" t="s">
        <v>265</v>
      </c>
      <c r="H219" s="27">
        <v>121500</v>
      </c>
      <c r="I219" s="27"/>
      <c r="J219" s="27">
        <v>0</v>
      </c>
      <c r="K219" s="27">
        <v>0</v>
      </c>
      <c r="L219" s="27">
        <v>121500</v>
      </c>
      <c r="M219" s="27"/>
      <c r="N219" s="27">
        <v>4122789</v>
      </c>
      <c r="O219" s="27">
        <v>4122789</v>
      </c>
      <c r="P219" s="27">
        <v>100000</v>
      </c>
      <c r="Q219" s="27"/>
      <c r="R219" s="27">
        <v>2921535</v>
      </c>
      <c r="S219" s="27">
        <v>2921535</v>
      </c>
      <c r="T219" s="27">
        <v>56300</v>
      </c>
      <c r="U219" s="27"/>
      <c r="V219" s="27">
        <v>26195</v>
      </c>
      <c r="W219" s="27">
        <v>26195</v>
      </c>
      <c r="X219" s="27">
        <v>56200</v>
      </c>
      <c r="Y219" s="27"/>
      <c r="Z219" s="27">
        <v>3795</v>
      </c>
      <c r="AA219" s="27">
        <v>3795</v>
      </c>
      <c r="AB219" s="27">
        <v>4800</v>
      </c>
      <c r="AC219" s="27"/>
      <c r="AD219" s="27">
        <v>4092</v>
      </c>
      <c r="AE219" s="27">
        <v>4092</v>
      </c>
      <c r="AF219" s="27">
        <v>3500</v>
      </c>
      <c r="AG219" s="106">
        <v>3336</v>
      </c>
      <c r="AH219" s="27">
        <v>3336</v>
      </c>
      <c r="AI219" s="27">
        <v>3336</v>
      </c>
      <c r="AJ219" s="27">
        <v>3200</v>
      </c>
      <c r="AK219" s="106">
        <v>3312</v>
      </c>
      <c r="AL219" s="106">
        <v>3312</v>
      </c>
      <c r="AM219" s="105">
        <v>3312</v>
      </c>
      <c r="AN219" s="11">
        <v>3200</v>
      </c>
      <c r="AO219" s="11">
        <v>2958</v>
      </c>
      <c r="AP219" s="105">
        <v>2958</v>
      </c>
      <c r="AQ219" s="11">
        <v>2958</v>
      </c>
      <c r="AR219" s="11">
        <v>0</v>
      </c>
      <c r="AS219" s="11">
        <v>2508</v>
      </c>
      <c r="AT219" s="123">
        <v>2508</v>
      </c>
      <c r="AU219" s="11">
        <v>2508</v>
      </c>
      <c r="AV219" s="11">
        <v>0</v>
      </c>
      <c r="AW219" s="11">
        <v>1591</v>
      </c>
      <c r="AX219" s="11">
        <v>1591</v>
      </c>
      <c r="AZ219" s="11">
        <v>503000</v>
      </c>
      <c r="BA219">
        <v>502105</v>
      </c>
      <c r="BB219" s="122"/>
    </row>
    <row r="220" spans="1:54" hidden="1" x14ac:dyDescent="0.25">
      <c r="A220">
        <v>4</v>
      </c>
      <c r="B220" t="str">
        <f t="shared" si="24"/>
        <v>CS-8152</v>
      </c>
      <c r="C220" s="2" t="s">
        <v>314</v>
      </c>
      <c r="D220" s="2" t="str">
        <f t="shared" si="25"/>
        <v>8</v>
      </c>
      <c r="E220" s="2" t="str">
        <f t="shared" si="26"/>
        <v>81</v>
      </c>
      <c r="F220" s="2" t="str">
        <f t="shared" si="27"/>
        <v>815</v>
      </c>
      <c r="G220" s="1" t="s">
        <v>266</v>
      </c>
      <c r="H220" s="27">
        <v>0</v>
      </c>
      <c r="I220" s="27"/>
      <c r="J220" s="27">
        <v>641</v>
      </c>
      <c r="K220" s="27">
        <v>641</v>
      </c>
      <c r="L220" s="27">
        <v>0</v>
      </c>
      <c r="M220" s="27"/>
      <c r="N220" s="27">
        <v>0</v>
      </c>
      <c r="O220" s="27">
        <v>0</v>
      </c>
      <c r="P220" s="27">
        <v>0</v>
      </c>
      <c r="Q220" s="27"/>
      <c r="R220" s="27">
        <v>0</v>
      </c>
      <c r="S220" s="27">
        <v>0</v>
      </c>
      <c r="T220" s="27">
        <v>0</v>
      </c>
      <c r="U220" s="27"/>
      <c r="V220" s="27">
        <v>0</v>
      </c>
      <c r="W220" s="27">
        <v>0</v>
      </c>
      <c r="X220" s="27">
        <v>0</v>
      </c>
      <c r="Y220" s="27"/>
      <c r="Z220" s="27">
        <v>0</v>
      </c>
      <c r="AA220" s="27">
        <v>0</v>
      </c>
      <c r="AB220" s="27">
        <v>0</v>
      </c>
      <c r="AC220" s="27"/>
      <c r="AD220" s="27">
        <v>0</v>
      </c>
      <c r="AE220" s="27">
        <v>0</v>
      </c>
      <c r="AF220" s="27">
        <v>0</v>
      </c>
      <c r="AG220" s="106">
        <v>0</v>
      </c>
      <c r="AH220" s="27">
        <v>0</v>
      </c>
      <c r="AI220" s="27">
        <v>0</v>
      </c>
      <c r="AJ220" s="27">
        <v>0</v>
      </c>
      <c r="AK220" s="106">
        <v>0</v>
      </c>
      <c r="AL220" s="106">
        <v>0</v>
      </c>
      <c r="AM220" s="105">
        <v>0</v>
      </c>
      <c r="AN220" s="11">
        <v>0</v>
      </c>
      <c r="AO220" s="11">
        <v>0</v>
      </c>
      <c r="AP220" s="105">
        <v>0</v>
      </c>
      <c r="AQ220" s="11">
        <v>0</v>
      </c>
      <c r="AR220" s="11">
        <v>0</v>
      </c>
      <c r="AS220" s="11">
        <v>0</v>
      </c>
      <c r="AT220" s="123">
        <v>0</v>
      </c>
      <c r="AU220" s="11">
        <v>0</v>
      </c>
      <c r="AV220" s="11">
        <v>0</v>
      </c>
      <c r="AW220" s="11">
        <v>0</v>
      </c>
      <c r="AX220" s="11">
        <v>0</v>
      </c>
      <c r="AZ220" s="11">
        <v>0</v>
      </c>
      <c r="BA220">
        <v>0</v>
      </c>
      <c r="BB220" s="122"/>
    </row>
    <row r="221" spans="1:54" hidden="1" x14ac:dyDescent="0.25">
      <c r="A221">
        <v>4</v>
      </c>
      <c r="B221" t="str">
        <f t="shared" si="24"/>
        <v>CS-8161</v>
      </c>
      <c r="C221" s="2" t="s">
        <v>314</v>
      </c>
      <c r="D221" s="2" t="str">
        <f t="shared" si="25"/>
        <v>8</v>
      </c>
      <c r="E221" s="2" t="str">
        <f t="shared" si="26"/>
        <v>81</v>
      </c>
      <c r="F221" s="2" t="str">
        <f t="shared" si="27"/>
        <v>816</v>
      </c>
      <c r="G221" s="1" t="s">
        <v>267</v>
      </c>
      <c r="H221" s="27">
        <v>0</v>
      </c>
      <c r="I221" s="27"/>
      <c r="J221" s="27">
        <v>0</v>
      </c>
      <c r="K221" s="27">
        <v>0</v>
      </c>
      <c r="L221" s="27">
        <v>0</v>
      </c>
      <c r="M221" s="27"/>
      <c r="N221" s="27">
        <v>0</v>
      </c>
      <c r="O221" s="27">
        <v>0</v>
      </c>
      <c r="P221" s="27">
        <v>0</v>
      </c>
      <c r="Q221" s="27"/>
      <c r="R221" s="27">
        <v>0</v>
      </c>
      <c r="S221" s="27">
        <v>0</v>
      </c>
      <c r="T221" s="27">
        <v>0</v>
      </c>
      <c r="U221" s="27"/>
      <c r="V221" s="27">
        <v>0</v>
      </c>
      <c r="W221" s="27">
        <v>0</v>
      </c>
      <c r="X221" s="27">
        <v>0</v>
      </c>
      <c r="Y221" s="27"/>
      <c r="Z221" s="27">
        <v>0</v>
      </c>
      <c r="AA221" s="27">
        <v>0</v>
      </c>
      <c r="AB221" s="27">
        <v>0</v>
      </c>
      <c r="AC221" s="27"/>
      <c r="AD221" s="27">
        <v>0</v>
      </c>
      <c r="AE221" s="27">
        <v>0</v>
      </c>
      <c r="AF221" s="27">
        <v>0</v>
      </c>
      <c r="AG221" s="106">
        <v>0</v>
      </c>
      <c r="AH221" s="27">
        <v>0</v>
      </c>
      <c r="AI221" s="27">
        <v>0</v>
      </c>
      <c r="AJ221" s="27">
        <v>0</v>
      </c>
      <c r="AK221" s="106">
        <v>0</v>
      </c>
      <c r="AL221" s="106">
        <v>0</v>
      </c>
      <c r="AM221" s="105">
        <v>0</v>
      </c>
      <c r="AN221" s="11">
        <v>0</v>
      </c>
      <c r="AO221" s="11">
        <v>0</v>
      </c>
      <c r="AP221" s="105">
        <v>0</v>
      </c>
      <c r="AQ221" s="11">
        <v>0</v>
      </c>
      <c r="AR221" s="11">
        <v>0</v>
      </c>
      <c r="AS221" s="11">
        <v>0</v>
      </c>
      <c r="AT221" s="123">
        <v>0</v>
      </c>
      <c r="AU221" s="11">
        <v>0</v>
      </c>
      <c r="AV221" s="11">
        <v>0</v>
      </c>
      <c r="AW221" s="11">
        <v>0</v>
      </c>
      <c r="AX221" s="11">
        <v>0</v>
      </c>
      <c r="AZ221" s="11">
        <v>0</v>
      </c>
      <c r="BA221">
        <v>0</v>
      </c>
      <c r="BB221" s="122"/>
    </row>
    <row r="222" spans="1:54" hidden="1" x14ac:dyDescent="0.25">
      <c r="A222">
        <v>4</v>
      </c>
      <c r="B222" t="str">
        <f t="shared" si="24"/>
        <v>CS-8162</v>
      </c>
      <c r="C222" s="2" t="s">
        <v>314</v>
      </c>
      <c r="D222" s="2" t="str">
        <f t="shared" si="25"/>
        <v>8</v>
      </c>
      <c r="E222" s="2" t="str">
        <f t="shared" si="26"/>
        <v>81</v>
      </c>
      <c r="F222" s="2" t="str">
        <f t="shared" si="27"/>
        <v>816</v>
      </c>
      <c r="G222" s="1" t="s">
        <v>268</v>
      </c>
      <c r="H222" s="27">
        <v>0</v>
      </c>
      <c r="I222" s="27"/>
      <c r="J222" s="27">
        <v>0</v>
      </c>
      <c r="K222" s="27">
        <v>0</v>
      </c>
      <c r="L222" s="27">
        <v>0</v>
      </c>
      <c r="M222" s="27"/>
      <c r="N222" s="27">
        <v>0</v>
      </c>
      <c r="O222" s="27">
        <v>0</v>
      </c>
      <c r="P222" s="27">
        <v>0</v>
      </c>
      <c r="Q222" s="27"/>
      <c r="R222" s="27">
        <v>0</v>
      </c>
      <c r="S222" s="27">
        <v>0</v>
      </c>
      <c r="T222" s="27">
        <v>0</v>
      </c>
      <c r="U222" s="27"/>
      <c r="V222" s="27">
        <v>0</v>
      </c>
      <c r="W222" s="27">
        <v>0</v>
      </c>
      <c r="X222" s="27">
        <v>0</v>
      </c>
      <c r="Y222" s="27"/>
      <c r="Z222" s="27">
        <v>0</v>
      </c>
      <c r="AA222" s="27">
        <v>0</v>
      </c>
      <c r="AB222" s="27">
        <v>0</v>
      </c>
      <c r="AC222" s="27"/>
      <c r="AD222" s="27">
        <v>0</v>
      </c>
      <c r="AE222" s="27">
        <v>0</v>
      </c>
      <c r="AF222" s="27">
        <v>0</v>
      </c>
      <c r="AG222" s="106">
        <v>0</v>
      </c>
      <c r="AH222" s="27">
        <v>0</v>
      </c>
      <c r="AI222" s="27">
        <v>0</v>
      </c>
      <c r="AJ222" s="27">
        <v>0</v>
      </c>
      <c r="AK222" s="106">
        <v>0</v>
      </c>
      <c r="AL222" s="106">
        <v>0</v>
      </c>
      <c r="AM222" s="105">
        <v>0</v>
      </c>
      <c r="AN222" s="11">
        <v>0</v>
      </c>
      <c r="AO222" s="11">
        <v>0</v>
      </c>
      <c r="AP222" s="105">
        <v>0</v>
      </c>
      <c r="AQ222" s="11">
        <v>0</v>
      </c>
      <c r="AR222" s="11">
        <v>0</v>
      </c>
      <c r="AS222" s="11">
        <v>0</v>
      </c>
      <c r="AT222" s="123">
        <v>0</v>
      </c>
      <c r="AU222" s="11">
        <v>0</v>
      </c>
      <c r="AV222" s="11">
        <v>0</v>
      </c>
      <c r="AW222" s="11">
        <v>0</v>
      </c>
      <c r="AX222" s="11">
        <v>0</v>
      </c>
      <c r="AZ222" s="11">
        <v>0</v>
      </c>
      <c r="BA222">
        <v>0</v>
      </c>
      <c r="BB222" s="122"/>
    </row>
    <row r="223" spans="1:54" hidden="1" x14ac:dyDescent="0.25">
      <c r="A223">
        <v>4</v>
      </c>
      <c r="B223" t="str">
        <f t="shared" si="24"/>
        <v>CS-8170</v>
      </c>
      <c r="C223" s="2" t="s">
        <v>314</v>
      </c>
      <c r="D223" s="2" t="str">
        <f t="shared" si="25"/>
        <v>8</v>
      </c>
      <c r="E223" s="2" t="str">
        <f t="shared" si="26"/>
        <v>81</v>
      </c>
      <c r="F223" s="2" t="str">
        <f t="shared" si="27"/>
        <v>817</v>
      </c>
      <c r="G223" s="1" t="s">
        <v>269</v>
      </c>
      <c r="H223" s="27">
        <v>204327</v>
      </c>
      <c r="I223" s="27"/>
      <c r="J223" s="27">
        <v>43493</v>
      </c>
      <c r="K223" s="27">
        <v>43493</v>
      </c>
      <c r="L223" s="27">
        <v>204327</v>
      </c>
      <c r="M223" s="27"/>
      <c r="N223" s="27">
        <v>12069450</v>
      </c>
      <c r="O223" s="27">
        <v>12069997</v>
      </c>
      <c r="P223" s="27">
        <v>7673099</v>
      </c>
      <c r="Q223" s="27"/>
      <c r="R223" s="27">
        <v>11700395</v>
      </c>
      <c r="S223" s="27">
        <v>11700395</v>
      </c>
      <c r="T223" s="27">
        <v>6831861</v>
      </c>
      <c r="U223" s="27"/>
      <c r="V223" s="27">
        <v>10837535</v>
      </c>
      <c r="W223" s="27">
        <v>10837535</v>
      </c>
      <c r="X223" s="27">
        <v>6792644</v>
      </c>
      <c r="Y223" s="27"/>
      <c r="Z223" s="27">
        <v>7135064</v>
      </c>
      <c r="AA223" s="27">
        <v>7135064</v>
      </c>
      <c r="AB223" s="27">
        <v>7419120</v>
      </c>
      <c r="AC223" s="27"/>
      <c r="AD223" s="27">
        <v>9716407.2510000002</v>
      </c>
      <c r="AE223" s="27">
        <v>9553437.2510000002</v>
      </c>
      <c r="AF223" s="27">
        <v>8522553</v>
      </c>
      <c r="AG223" s="106">
        <v>9519476</v>
      </c>
      <c r="AH223" s="27">
        <v>9539300</v>
      </c>
      <c r="AI223" s="27">
        <v>9539300</v>
      </c>
      <c r="AJ223" s="27">
        <v>8115846</v>
      </c>
      <c r="AK223" s="106">
        <v>8586859</v>
      </c>
      <c r="AL223" s="106">
        <v>8586859</v>
      </c>
      <c r="AM223" s="105">
        <v>8586859</v>
      </c>
      <c r="AN223" s="11">
        <v>6191036</v>
      </c>
      <c r="AO223" s="11">
        <v>6591530</v>
      </c>
      <c r="AP223" s="105">
        <v>6591530</v>
      </c>
      <c r="AQ223" s="11">
        <v>6591530</v>
      </c>
      <c r="AR223" s="11">
        <v>0</v>
      </c>
      <c r="AS223" s="11">
        <v>6509690</v>
      </c>
      <c r="AT223" s="123">
        <v>6517156</v>
      </c>
      <c r="AU223" s="11">
        <v>6517156</v>
      </c>
      <c r="AV223" s="11">
        <v>0</v>
      </c>
      <c r="AW223" s="11">
        <v>1969013</v>
      </c>
      <c r="AX223" s="11">
        <v>1969013</v>
      </c>
      <c r="AZ223" s="11">
        <v>6720012</v>
      </c>
      <c r="BA223">
        <v>3221867</v>
      </c>
      <c r="BB223" s="122"/>
    </row>
    <row r="224" spans="1:54" hidden="1" x14ac:dyDescent="0.25">
      <c r="A224">
        <v>4</v>
      </c>
      <c r="B224" t="str">
        <f t="shared" si="24"/>
        <v>CS-8180</v>
      </c>
      <c r="C224" s="2" t="s">
        <v>314</v>
      </c>
      <c r="D224" s="2" t="str">
        <f t="shared" si="25"/>
        <v>8</v>
      </c>
      <c r="E224" s="2" t="str">
        <f t="shared" si="26"/>
        <v>81</v>
      </c>
      <c r="F224" s="2" t="str">
        <f t="shared" si="27"/>
        <v>818</v>
      </c>
      <c r="G224" s="1" t="s">
        <v>3535</v>
      </c>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106"/>
      <c r="AH224" s="27"/>
      <c r="AI224" s="27"/>
      <c r="AJ224" s="27"/>
      <c r="AK224" s="106"/>
      <c r="AL224" s="106"/>
      <c r="AM224" s="105"/>
      <c r="AN224" s="11"/>
      <c r="AO224" s="11"/>
      <c r="AP224" s="105"/>
      <c r="AQ224" s="11"/>
      <c r="AR224" s="11"/>
      <c r="AS224" s="11"/>
      <c r="AT224" s="123"/>
      <c r="AU224" s="11">
        <v>0</v>
      </c>
      <c r="AV224" s="11">
        <v>0</v>
      </c>
      <c r="AW224" s="11">
        <v>0</v>
      </c>
      <c r="AX224" s="11">
        <v>0</v>
      </c>
      <c r="AZ224" s="11">
        <v>0</v>
      </c>
      <c r="BA224">
        <v>0</v>
      </c>
      <c r="BB224" s="122"/>
    </row>
    <row r="225" spans="1:54" hidden="1" x14ac:dyDescent="0.25">
      <c r="A225">
        <v>4</v>
      </c>
      <c r="B225" t="str">
        <f t="shared" si="24"/>
        <v>CS-8200</v>
      </c>
      <c r="C225" s="2" t="s">
        <v>314</v>
      </c>
      <c r="D225" s="2" t="str">
        <f t="shared" si="25"/>
        <v>8</v>
      </c>
      <c r="E225" s="2" t="str">
        <f t="shared" si="26"/>
        <v>82</v>
      </c>
      <c r="F225" s="2" t="str">
        <f t="shared" si="27"/>
        <v>820</v>
      </c>
      <c r="G225" s="1" t="s">
        <v>270</v>
      </c>
      <c r="H225" s="27">
        <v>0</v>
      </c>
      <c r="I225" s="27"/>
      <c r="J225" s="27">
        <v>0</v>
      </c>
      <c r="K225" s="27">
        <v>0</v>
      </c>
      <c r="L225" s="27">
        <v>0</v>
      </c>
      <c r="M225" s="27"/>
      <c r="N225" s="27">
        <v>0</v>
      </c>
      <c r="O225" s="27">
        <v>0</v>
      </c>
      <c r="P225" s="27">
        <v>0</v>
      </c>
      <c r="Q225" s="27"/>
      <c r="R225" s="27">
        <v>0</v>
      </c>
      <c r="S225" s="27">
        <v>0</v>
      </c>
      <c r="T225" s="27">
        <v>0</v>
      </c>
      <c r="U225" s="27"/>
      <c r="V225" s="27">
        <v>0</v>
      </c>
      <c r="W225" s="27">
        <v>0</v>
      </c>
      <c r="X225" s="27">
        <v>0</v>
      </c>
      <c r="Y225" s="27"/>
      <c r="Z225" s="27">
        <v>0</v>
      </c>
      <c r="AA225" s="27">
        <v>0</v>
      </c>
      <c r="AB225" s="27">
        <v>0</v>
      </c>
      <c r="AC225" s="27"/>
      <c r="AD225" s="27">
        <v>0</v>
      </c>
      <c r="AE225" s="27">
        <v>0</v>
      </c>
      <c r="AF225" s="27">
        <v>0</v>
      </c>
      <c r="AG225" s="106">
        <v>0</v>
      </c>
      <c r="AH225" s="27">
        <v>0</v>
      </c>
      <c r="AI225" s="27">
        <v>0</v>
      </c>
      <c r="AJ225" s="27">
        <v>0</v>
      </c>
      <c r="AK225" s="106">
        <v>0</v>
      </c>
      <c r="AL225" s="106">
        <v>0</v>
      </c>
      <c r="AM225" s="105">
        <v>0</v>
      </c>
      <c r="AN225" s="11">
        <v>0</v>
      </c>
      <c r="AO225" s="11">
        <v>0</v>
      </c>
      <c r="AP225" s="105">
        <v>0</v>
      </c>
      <c r="AQ225" s="11">
        <v>0</v>
      </c>
      <c r="AR225" s="11">
        <v>0</v>
      </c>
      <c r="AS225" s="11">
        <v>0</v>
      </c>
      <c r="AT225" s="123">
        <v>0</v>
      </c>
      <c r="AU225" s="11">
        <v>0</v>
      </c>
      <c r="AV225" s="11">
        <v>0</v>
      </c>
      <c r="AW225" s="11">
        <v>0</v>
      </c>
      <c r="AX225" s="11">
        <v>0</v>
      </c>
      <c r="AZ225" s="11">
        <v>0</v>
      </c>
      <c r="BA225">
        <v>0</v>
      </c>
      <c r="BB225" s="122"/>
    </row>
    <row r="226" spans="1:54" hidden="1" x14ac:dyDescent="0.25">
      <c r="A226">
        <v>4</v>
      </c>
      <c r="B226" t="str">
        <f t="shared" si="24"/>
        <v>CS-8210</v>
      </c>
      <c r="C226" s="2" t="s">
        <v>314</v>
      </c>
      <c r="D226" s="2" t="str">
        <f t="shared" si="25"/>
        <v>8</v>
      </c>
      <c r="E226" s="2" t="str">
        <f t="shared" si="26"/>
        <v>82</v>
      </c>
      <c r="F226" s="2" t="str">
        <f t="shared" si="27"/>
        <v>821</v>
      </c>
      <c r="G226" s="1" t="s">
        <v>3536</v>
      </c>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106"/>
      <c r="AH226" s="27"/>
      <c r="AI226" s="27"/>
      <c r="AJ226" s="27"/>
      <c r="AK226" s="106"/>
      <c r="AL226" s="106"/>
      <c r="AM226" s="105"/>
      <c r="AN226" s="11"/>
      <c r="AO226" s="11"/>
      <c r="AP226" s="105"/>
      <c r="AQ226" s="11"/>
      <c r="AR226" s="11"/>
      <c r="AS226" s="11"/>
      <c r="AT226" s="123"/>
      <c r="AU226" s="11">
        <v>0</v>
      </c>
      <c r="AV226" s="11">
        <v>0</v>
      </c>
      <c r="AW226" s="11">
        <v>0</v>
      </c>
      <c r="AX226" s="11">
        <v>0</v>
      </c>
      <c r="AZ226" s="11">
        <v>0</v>
      </c>
      <c r="BA226">
        <v>0</v>
      </c>
      <c r="BB226" s="122"/>
    </row>
    <row r="227" spans="1:54" hidden="1" x14ac:dyDescent="0.25">
      <c r="A227">
        <v>4</v>
      </c>
      <c r="B227" t="str">
        <f t="shared" si="24"/>
        <v>CS-8300</v>
      </c>
      <c r="C227" s="2" t="s">
        <v>314</v>
      </c>
      <c r="D227" s="2" t="str">
        <f t="shared" si="25"/>
        <v>8</v>
      </c>
      <c r="E227" s="2" t="str">
        <f t="shared" si="26"/>
        <v>83</v>
      </c>
      <c r="F227" s="2" t="str">
        <f t="shared" si="27"/>
        <v>830</v>
      </c>
      <c r="G227" s="1" t="s">
        <v>271</v>
      </c>
      <c r="H227" s="27">
        <v>19118</v>
      </c>
      <c r="I227" s="27"/>
      <c r="J227" s="27">
        <v>695</v>
      </c>
      <c r="K227" s="27">
        <v>695</v>
      </c>
      <c r="L227" s="27">
        <v>19118</v>
      </c>
      <c r="M227" s="27"/>
      <c r="N227" s="27">
        <v>475</v>
      </c>
      <c r="O227" s="27">
        <v>481</v>
      </c>
      <c r="P227" s="27">
        <v>858</v>
      </c>
      <c r="Q227" s="27"/>
      <c r="R227" s="27">
        <v>382</v>
      </c>
      <c r="S227" s="27">
        <v>382</v>
      </c>
      <c r="T227" s="27">
        <v>787</v>
      </c>
      <c r="U227" s="27"/>
      <c r="V227" s="27">
        <v>308</v>
      </c>
      <c r="W227" s="27">
        <v>308</v>
      </c>
      <c r="X227" s="27">
        <v>578</v>
      </c>
      <c r="Y227" s="27"/>
      <c r="Z227" s="27">
        <v>292</v>
      </c>
      <c r="AA227" s="27">
        <v>292</v>
      </c>
      <c r="AB227" s="27">
        <v>519</v>
      </c>
      <c r="AC227" s="27"/>
      <c r="AD227" s="27">
        <v>353</v>
      </c>
      <c r="AE227" s="27">
        <v>353</v>
      </c>
      <c r="AF227" s="27">
        <v>487</v>
      </c>
      <c r="AG227" s="106">
        <v>314</v>
      </c>
      <c r="AH227" s="27">
        <v>291</v>
      </c>
      <c r="AI227" s="27">
        <v>291</v>
      </c>
      <c r="AJ227" s="27">
        <v>483</v>
      </c>
      <c r="AK227" s="106">
        <v>155</v>
      </c>
      <c r="AL227" s="106">
        <v>155</v>
      </c>
      <c r="AM227" s="105">
        <v>155</v>
      </c>
      <c r="AN227" s="11">
        <v>408</v>
      </c>
      <c r="AO227" s="11">
        <v>159</v>
      </c>
      <c r="AP227" s="105">
        <v>159</v>
      </c>
      <c r="AQ227" s="11">
        <v>159</v>
      </c>
      <c r="AR227" s="11">
        <v>0</v>
      </c>
      <c r="AS227" s="11">
        <v>164</v>
      </c>
      <c r="AT227" s="123">
        <v>159</v>
      </c>
      <c r="AU227" s="11">
        <v>159</v>
      </c>
      <c r="AV227" s="11">
        <v>0</v>
      </c>
      <c r="AW227" s="11">
        <v>182</v>
      </c>
      <c r="AX227" s="11">
        <v>172</v>
      </c>
      <c r="AZ227" s="11">
        <v>423</v>
      </c>
      <c r="BA227">
        <v>130</v>
      </c>
      <c r="BB227" s="122"/>
    </row>
    <row r="228" spans="1:54" hidden="1" x14ac:dyDescent="0.25">
      <c r="A228">
        <v>4</v>
      </c>
      <c r="B228" t="str">
        <f t="shared" si="24"/>
        <v>CS-8310</v>
      </c>
      <c r="C228" s="2" t="s">
        <v>314</v>
      </c>
      <c r="D228" s="2" t="str">
        <f t="shared" si="25"/>
        <v>8</v>
      </c>
      <c r="E228" s="2" t="str">
        <f t="shared" si="26"/>
        <v>83</v>
      </c>
      <c r="F228" s="2" t="str">
        <f t="shared" si="27"/>
        <v>831</v>
      </c>
      <c r="G228" s="1" t="s">
        <v>3537</v>
      </c>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106"/>
      <c r="AH228" s="27"/>
      <c r="AI228" s="27"/>
      <c r="AJ228" s="27"/>
      <c r="AK228" s="106"/>
      <c r="AL228" s="106"/>
      <c r="AM228" s="105"/>
      <c r="AN228" s="11"/>
      <c r="AO228" s="11"/>
      <c r="AP228" s="105"/>
      <c r="AQ228" s="11"/>
      <c r="AR228" s="11"/>
      <c r="AS228" s="11"/>
      <c r="AT228" s="123"/>
      <c r="AU228" s="11">
        <v>0</v>
      </c>
      <c r="AV228" s="11">
        <v>0</v>
      </c>
      <c r="AW228" s="11">
        <v>0</v>
      </c>
      <c r="AX228" s="11">
        <v>0</v>
      </c>
      <c r="AZ228" s="11">
        <v>0</v>
      </c>
      <c r="BA228">
        <v>0</v>
      </c>
      <c r="BB228" s="122"/>
    </row>
    <row r="229" spans="1:54" hidden="1" x14ac:dyDescent="0.25">
      <c r="A229">
        <v>4</v>
      </c>
      <c r="B229" t="str">
        <f t="shared" si="24"/>
        <v>CS-8411</v>
      </c>
      <c r="C229" s="2" t="s">
        <v>314</v>
      </c>
      <c r="D229" s="2" t="str">
        <f t="shared" si="25"/>
        <v>8</v>
      </c>
      <c r="E229" s="2" t="str">
        <f t="shared" si="26"/>
        <v>84</v>
      </c>
      <c r="F229" s="2" t="str">
        <f t="shared" si="27"/>
        <v>841</v>
      </c>
      <c r="G229" s="1" t="s">
        <v>273</v>
      </c>
      <c r="H229" s="27">
        <v>62176</v>
      </c>
      <c r="I229" s="27"/>
      <c r="J229" s="27">
        <v>11302</v>
      </c>
      <c r="K229" s="27">
        <v>11302</v>
      </c>
      <c r="L229" s="27">
        <v>62176</v>
      </c>
      <c r="M229" s="27"/>
      <c r="N229" s="27">
        <v>12836</v>
      </c>
      <c r="O229" s="27">
        <v>12836</v>
      </c>
      <c r="P229" s="27">
        <v>107210</v>
      </c>
      <c r="Q229" s="27"/>
      <c r="R229" s="27">
        <v>19416</v>
      </c>
      <c r="S229" s="27">
        <v>19416</v>
      </c>
      <c r="T229" s="27">
        <v>121654</v>
      </c>
      <c r="U229" s="27"/>
      <c r="V229" s="27">
        <v>43959</v>
      </c>
      <c r="W229" s="27">
        <v>43959</v>
      </c>
      <c r="X229" s="27">
        <v>136558</v>
      </c>
      <c r="Y229" s="27"/>
      <c r="Z229" s="27">
        <v>86224</v>
      </c>
      <c r="AA229" s="27">
        <v>86224</v>
      </c>
      <c r="AB229" s="27">
        <v>80000</v>
      </c>
      <c r="AC229" s="27"/>
      <c r="AD229" s="27">
        <v>93324</v>
      </c>
      <c r="AE229" s="27">
        <v>93324</v>
      </c>
      <c r="AF229" s="27">
        <v>15000</v>
      </c>
      <c r="AG229" s="106">
        <v>33190</v>
      </c>
      <c r="AH229" s="27">
        <v>32095</v>
      </c>
      <c r="AI229" s="27">
        <v>32095</v>
      </c>
      <c r="AJ229" s="27">
        <v>1325000</v>
      </c>
      <c r="AK229" s="106">
        <v>48000</v>
      </c>
      <c r="AL229" s="106">
        <v>37283</v>
      </c>
      <c r="AM229" s="105">
        <v>37283</v>
      </c>
      <c r="AN229" s="11">
        <v>1109880</v>
      </c>
      <c r="AO229" s="11">
        <v>750</v>
      </c>
      <c r="AP229" s="105">
        <v>707</v>
      </c>
      <c r="AQ229" s="11">
        <v>169</v>
      </c>
      <c r="AR229" s="11">
        <v>0</v>
      </c>
      <c r="AS229" s="11">
        <v>3810</v>
      </c>
      <c r="AT229" s="123">
        <v>5574</v>
      </c>
      <c r="AU229" s="11">
        <v>5574</v>
      </c>
      <c r="AV229" s="11">
        <v>0</v>
      </c>
      <c r="AW229" s="11">
        <v>43</v>
      </c>
      <c r="AX229" s="11">
        <v>43</v>
      </c>
      <c r="AZ229" s="11">
        <v>251260</v>
      </c>
      <c r="BA229">
        <v>0</v>
      </c>
      <c r="BB229" s="122"/>
    </row>
    <row r="230" spans="1:54" hidden="1" x14ac:dyDescent="0.25">
      <c r="A230">
        <v>4</v>
      </c>
      <c r="B230" t="str">
        <f t="shared" si="24"/>
        <v>CS-8412</v>
      </c>
      <c r="C230" s="2" t="s">
        <v>314</v>
      </c>
      <c r="D230" s="2" t="str">
        <f t="shared" si="25"/>
        <v>8</v>
      </c>
      <c r="E230" s="2" t="str">
        <f t="shared" si="26"/>
        <v>84</v>
      </c>
      <c r="F230" s="2" t="str">
        <f t="shared" si="27"/>
        <v>841</v>
      </c>
      <c r="G230" s="1" t="s">
        <v>274</v>
      </c>
      <c r="H230" s="27">
        <v>0</v>
      </c>
      <c r="I230" s="27"/>
      <c r="J230" s="27">
        <v>758754</v>
      </c>
      <c r="K230" s="27">
        <v>758754</v>
      </c>
      <c r="L230" s="27">
        <v>0</v>
      </c>
      <c r="M230" s="27"/>
      <c r="N230" s="27">
        <v>1183703</v>
      </c>
      <c r="O230" s="27">
        <v>1183703</v>
      </c>
      <c r="P230" s="27">
        <v>0</v>
      </c>
      <c r="Q230" s="27"/>
      <c r="R230" s="27">
        <v>2779</v>
      </c>
      <c r="S230" s="27">
        <v>2779</v>
      </c>
      <c r="T230" s="27">
        <v>0</v>
      </c>
      <c r="U230" s="27"/>
      <c r="V230" s="27">
        <v>97</v>
      </c>
      <c r="W230" s="27">
        <v>97</v>
      </c>
      <c r="X230" s="27">
        <v>0</v>
      </c>
      <c r="Y230" s="27"/>
      <c r="Z230" s="27">
        <v>0</v>
      </c>
      <c r="AA230" s="27">
        <v>0</v>
      </c>
      <c r="AB230" s="27">
        <v>0</v>
      </c>
      <c r="AC230" s="27"/>
      <c r="AD230" s="27">
        <v>0</v>
      </c>
      <c r="AE230" s="27">
        <v>0</v>
      </c>
      <c r="AF230" s="27">
        <v>0</v>
      </c>
      <c r="AG230" s="106">
        <v>45</v>
      </c>
      <c r="AH230" s="27">
        <v>45</v>
      </c>
      <c r="AI230" s="27">
        <v>45</v>
      </c>
      <c r="AJ230" s="27">
        <v>0</v>
      </c>
      <c r="AK230" s="106">
        <v>0</v>
      </c>
      <c r="AL230" s="106">
        <v>0</v>
      </c>
      <c r="AM230" s="105">
        <v>0</v>
      </c>
      <c r="AN230" s="11">
        <v>0</v>
      </c>
      <c r="AO230" s="11">
        <v>21</v>
      </c>
      <c r="AP230" s="105">
        <v>21</v>
      </c>
      <c r="AQ230" s="11">
        <v>21</v>
      </c>
      <c r="AR230" s="11">
        <v>0</v>
      </c>
      <c r="AS230" s="11">
        <v>245</v>
      </c>
      <c r="AT230" s="123">
        <v>245</v>
      </c>
      <c r="AU230" s="11">
        <v>245</v>
      </c>
      <c r="AV230" s="11">
        <v>0</v>
      </c>
      <c r="AW230" s="11">
        <v>92</v>
      </c>
      <c r="AX230" s="11">
        <v>92</v>
      </c>
      <c r="AZ230" s="11">
        <v>0</v>
      </c>
      <c r="BA230">
        <v>182</v>
      </c>
      <c r="BB230" s="122"/>
    </row>
    <row r="231" spans="1:54" hidden="1" x14ac:dyDescent="0.25">
      <c r="A231">
        <v>4</v>
      </c>
      <c r="B231" t="str">
        <f t="shared" si="24"/>
        <v>CS-8413</v>
      </c>
      <c r="C231" s="2" t="s">
        <v>314</v>
      </c>
      <c r="D231" s="2" t="str">
        <f t="shared" si="25"/>
        <v>8</v>
      </c>
      <c r="E231" s="2" t="str">
        <f t="shared" si="26"/>
        <v>84</v>
      </c>
      <c r="F231" s="2" t="str">
        <f t="shared" si="27"/>
        <v>841</v>
      </c>
      <c r="G231" s="1" t="s">
        <v>275</v>
      </c>
      <c r="H231" s="27">
        <v>0</v>
      </c>
      <c r="I231" s="27"/>
      <c r="J231" s="27">
        <v>0</v>
      </c>
      <c r="K231" s="27">
        <v>0</v>
      </c>
      <c r="L231" s="27">
        <v>0</v>
      </c>
      <c r="M231" s="27"/>
      <c r="N231" s="27">
        <v>0</v>
      </c>
      <c r="O231" s="27">
        <v>0</v>
      </c>
      <c r="P231" s="27">
        <v>0</v>
      </c>
      <c r="Q231" s="27"/>
      <c r="R231" s="27">
        <v>0</v>
      </c>
      <c r="S231" s="27">
        <v>0</v>
      </c>
      <c r="T231" s="27">
        <v>0</v>
      </c>
      <c r="U231" s="27"/>
      <c r="V231" s="27">
        <v>0</v>
      </c>
      <c r="W231" s="27">
        <v>0</v>
      </c>
      <c r="X231" s="27">
        <v>0</v>
      </c>
      <c r="Y231" s="27"/>
      <c r="Z231" s="27">
        <v>0</v>
      </c>
      <c r="AA231" s="27">
        <v>0</v>
      </c>
      <c r="AB231" s="27">
        <v>0</v>
      </c>
      <c r="AC231" s="27"/>
      <c r="AD231" s="27">
        <v>3797.0020000000004</v>
      </c>
      <c r="AE231" s="27">
        <v>3797.0020000000004</v>
      </c>
      <c r="AF231" s="27">
        <v>40133</v>
      </c>
      <c r="AG231" s="106">
        <v>40133</v>
      </c>
      <c r="AH231" s="27">
        <v>32953</v>
      </c>
      <c r="AI231" s="27">
        <v>32953</v>
      </c>
      <c r="AJ231" s="27">
        <v>50925</v>
      </c>
      <c r="AK231" s="106">
        <v>56138</v>
      </c>
      <c r="AL231" s="106">
        <v>51460</v>
      </c>
      <c r="AM231" s="105">
        <v>51460</v>
      </c>
      <c r="AN231" s="11">
        <v>0</v>
      </c>
      <c r="AO231" s="11">
        <v>33559.1</v>
      </c>
      <c r="AP231" s="105">
        <v>39407</v>
      </c>
      <c r="AQ231" s="11">
        <v>39407</v>
      </c>
      <c r="AR231" s="11">
        <v>0</v>
      </c>
      <c r="AS231" s="11">
        <v>39598</v>
      </c>
      <c r="AT231" s="123">
        <v>39598</v>
      </c>
      <c r="AU231" s="11">
        <v>39598</v>
      </c>
      <c r="AV231" s="11">
        <v>0</v>
      </c>
      <c r="AW231" s="11">
        <v>21736</v>
      </c>
      <c r="AX231" s="11">
        <v>21736</v>
      </c>
      <c r="AZ231" s="11">
        <v>30052</v>
      </c>
      <c r="BA231">
        <v>4061</v>
      </c>
      <c r="BB231" s="122"/>
    </row>
    <row r="232" spans="1:54" hidden="1" x14ac:dyDescent="0.25">
      <c r="A232">
        <v>4</v>
      </c>
      <c r="B232" t="str">
        <f t="shared" si="24"/>
        <v>CS-8414</v>
      </c>
      <c r="C232" s="2" t="s">
        <v>314</v>
      </c>
      <c r="D232" s="2" t="str">
        <f t="shared" ref="D232:D263" si="28">LEFT($G232,1)</f>
        <v>8</v>
      </c>
      <c r="E232" s="2" t="str">
        <f t="shared" ref="E232:E263" si="29">LEFT($G232,2)</f>
        <v>84</v>
      </c>
      <c r="F232" s="2" t="str">
        <f t="shared" ref="F232:F263" si="30">LEFT($G232,3)</f>
        <v>841</v>
      </c>
      <c r="G232" s="1" t="s">
        <v>276</v>
      </c>
      <c r="H232" s="27">
        <v>0</v>
      </c>
      <c r="I232" s="27"/>
      <c r="J232" s="27">
        <v>0</v>
      </c>
      <c r="K232" s="27">
        <v>0</v>
      </c>
      <c r="L232" s="27">
        <v>0</v>
      </c>
      <c r="M232" s="27"/>
      <c r="N232" s="27">
        <v>0</v>
      </c>
      <c r="O232" s="27">
        <v>0</v>
      </c>
      <c r="P232" s="27">
        <v>0</v>
      </c>
      <c r="Q232" s="27"/>
      <c r="R232" s="27">
        <v>0</v>
      </c>
      <c r="S232" s="27">
        <v>0</v>
      </c>
      <c r="T232" s="27">
        <v>0</v>
      </c>
      <c r="U232" s="27"/>
      <c r="V232" s="27">
        <v>0</v>
      </c>
      <c r="W232" s="27">
        <v>0</v>
      </c>
      <c r="X232" s="27">
        <v>0</v>
      </c>
      <c r="Y232" s="27"/>
      <c r="Z232" s="27">
        <v>0</v>
      </c>
      <c r="AA232" s="27">
        <v>0</v>
      </c>
      <c r="AB232" s="27">
        <v>0</v>
      </c>
      <c r="AC232" s="27"/>
      <c r="AD232" s="27">
        <v>0</v>
      </c>
      <c r="AE232" s="27">
        <v>0</v>
      </c>
      <c r="AF232" s="27">
        <v>0</v>
      </c>
      <c r="AG232" s="106">
        <v>0</v>
      </c>
      <c r="AH232" s="27">
        <v>0</v>
      </c>
      <c r="AI232" s="27">
        <v>0</v>
      </c>
      <c r="AJ232" s="27">
        <v>0</v>
      </c>
      <c r="AK232" s="106">
        <v>0</v>
      </c>
      <c r="AL232" s="106">
        <v>0</v>
      </c>
      <c r="AM232" s="105">
        <v>0</v>
      </c>
      <c r="AN232" s="11">
        <v>80000</v>
      </c>
      <c r="AO232" s="11">
        <v>80000</v>
      </c>
      <c r="AP232" s="105">
        <v>80000</v>
      </c>
      <c r="AQ232" s="11">
        <v>80000</v>
      </c>
      <c r="AR232" s="11">
        <v>0</v>
      </c>
      <c r="AS232" s="11">
        <v>80550</v>
      </c>
      <c r="AT232" s="123">
        <v>80550</v>
      </c>
      <c r="AU232" s="11">
        <v>80550</v>
      </c>
      <c r="AV232" s="11">
        <v>0</v>
      </c>
      <c r="AW232" s="11">
        <v>80540</v>
      </c>
      <c r="AX232" s="11">
        <v>80540</v>
      </c>
      <c r="AZ232" s="11">
        <v>0</v>
      </c>
      <c r="BA232">
        <v>82510</v>
      </c>
      <c r="BB232" s="122"/>
    </row>
    <row r="233" spans="1:54" hidden="1" x14ac:dyDescent="0.25">
      <c r="A233">
        <v>4</v>
      </c>
      <c r="B233" t="str">
        <f t="shared" si="24"/>
        <v>CS-8415</v>
      </c>
      <c r="C233" s="2" t="s">
        <v>314</v>
      </c>
      <c r="D233" s="2" t="str">
        <f t="shared" si="28"/>
        <v>8</v>
      </c>
      <c r="E233" s="2" t="str">
        <f t="shared" si="29"/>
        <v>84</v>
      </c>
      <c r="F233" s="2" t="str">
        <f t="shared" si="30"/>
        <v>841</v>
      </c>
      <c r="G233" s="1" t="s">
        <v>277</v>
      </c>
      <c r="H233" s="27">
        <v>50444</v>
      </c>
      <c r="I233" s="27"/>
      <c r="J233" s="27">
        <v>32898</v>
      </c>
      <c r="K233" s="27">
        <v>32898</v>
      </c>
      <c r="L233" s="27">
        <v>50444</v>
      </c>
      <c r="M233" s="27"/>
      <c r="N233" s="27">
        <v>4200</v>
      </c>
      <c r="O233" s="27">
        <v>4200</v>
      </c>
      <c r="P233" s="27">
        <v>20000</v>
      </c>
      <c r="Q233" s="27"/>
      <c r="R233" s="27">
        <v>2346</v>
      </c>
      <c r="S233" s="27">
        <v>2346</v>
      </c>
      <c r="T233" s="27">
        <v>26000</v>
      </c>
      <c r="U233" s="27"/>
      <c r="V233" s="27">
        <v>13056</v>
      </c>
      <c r="W233" s="27">
        <v>13056</v>
      </c>
      <c r="X233" s="27">
        <v>16000</v>
      </c>
      <c r="Y233" s="27"/>
      <c r="Z233" s="27">
        <v>3602</v>
      </c>
      <c r="AA233" s="27">
        <v>3602</v>
      </c>
      <c r="AB233" s="27">
        <v>30000</v>
      </c>
      <c r="AC233" s="27"/>
      <c r="AD233" s="27">
        <v>19919</v>
      </c>
      <c r="AE233" s="27">
        <v>19919</v>
      </c>
      <c r="AF233" s="27">
        <v>30000</v>
      </c>
      <c r="AG233" s="106">
        <v>15163</v>
      </c>
      <c r="AH233" s="27">
        <v>15163</v>
      </c>
      <c r="AI233" s="27">
        <v>15163</v>
      </c>
      <c r="AJ233" s="27">
        <v>30000</v>
      </c>
      <c r="AK233" s="106">
        <v>18407</v>
      </c>
      <c r="AL233" s="106">
        <v>18407</v>
      </c>
      <c r="AM233" s="105">
        <v>18407</v>
      </c>
      <c r="AN233" s="11">
        <v>20000</v>
      </c>
      <c r="AO233" s="11">
        <v>20000</v>
      </c>
      <c r="AP233" s="105">
        <v>20000</v>
      </c>
      <c r="AQ233" s="11">
        <v>20000</v>
      </c>
      <c r="AR233" s="11">
        <v>0</v>
      </c>
      <c r="AS233" s="11">
        <v>17495</v>
      </c>
      <c r="AT233" s="123">
        <v>17495</v>
      </c>
      <c r="AU233" s="11">
        <v>17495</v>
      </c>
      <c r="AV233" s="11">
        <v>0</v>
      </c>
      <c r="AW233" s="11">
        <v>11275</v>
      </c>
      <c r="AX233" s="11">
        <v>11275</v>
      </c>
      <c r="AZ233" s="11">
        <v>25000</v>
      </c>
      <c r="BA233">
        <v>10004</v>
      </c>
      <c r="BB233" s="122"/>
    </row>
    <row r="234" spans="1:54" hidden="1" x14ac:dyDescent="0.25">
      <c r="A234">
        <v>4</v>
      </c>
      <c r="B234" t="str">
        <f t="shared" si="24"/>
        <v>CS-8416</v>
      </c>
      <c r="C234" s="2" t="s">
        <v>314</v>
      </c>
      <c r="D234" s="2" t="str">
        <f t="shared" si="28"/>
        <v>8</v>
      </c>
      <c r="E234" s="2" t="str">
        <f t="shared" si="29"/>
        <v>84</v>
      </c>
      <c r="F234" s="2" t="str">
        <f t="shared" si="30"/>
        <v>841</v>
      </c>
      <c r="G234" s="1" t="s">
        <v>278</v>
      </c>
      <c r="H234" s="27">
        <v>0</v>
      </c>
      <c r="I234" s="27"/>
      <c r="J234" s="27">
        <v>0</v>
      </c>
      <c r="K234" s="27">
        <v>0</v>
      </c>
      <c r="L234" s="27">
        <v>0</v>
      </c>
      <c r="M234" s="27"/>
      <c r="N234" s="27">
        <v>0</v>
      </c>
      <c r="O234" s="27">
        <v>0</v>
      </c>
      <c r="P234" s="27">
        <v>0</v>
      </c>
      <c r="Q234" s="27"/>
      <c r="R234" s="27">
        <v>0</v>
      </c>
      <c r="S234" s="27">
        <v>0</v>
      </c>
      <c r="T234" s="27">
        <v>0</v>
      </c>
      <c r="U234" s="27"/>
      <c r="V234" s="27">
        <v>0</v>
      </c>
      <c r="W234" s="27">
        <v>0</v>
      </c>
      <c r="X234" s="27">
        <v>0</v>
      </c>
      <c r="Y234" s="27"/>
      <c r="Z234" s="27">
        <v>0</v>
      </c>
      <c r="AA234" s="27">
        <v>0</v>
      </c>
      <c r="AB234" s="27">
        <v>0</v>
      </c>
      <c r="AC234" s="27"/>
      <c r="AD234" s="27">
        <v>53528.217000000004</v>
      </c>
      <c r="AE234" s="27">
        <v>53528.217000000004</v>
      </c>
      <c r="AF234" s="27">
        <v>40133</v>
      </c>
      <c r="AG234" s="106">
        <v>40133</v>
      </c>
      <c r="AH234" s="27">
        <v>45529</v>
      </c>
      <c r="AI234" s="27">
        <v>45529</v>
      </c>
      <c r="AJ234" s="27">
        <v>50925</v>
      </c>
      <c r="AK234" s="106">
        <v>45931</v>
      </c>
      <c r="AL234" s="106">
        <v>48145</v>
      </c>
      <c r="AM234" s="105">
        <v>48145</v>
      </c>
      <c r="AN234" s="11">
        <v>-9914</v>
      </c>
      <c r="AO234" s="11">
        <v>33559.1</v>
      </c>
      <c r="AP234" s="105">
        <v>39407</v>
      </c>
      <c r="AQ234" s="11">
        <v>39407</v>
      </c>
      <c r="AR234" s="11">
        <v>0</v>
      </c>
      <c r="AS234" s="11">
        <v>88509</v>
      </c>
      <c r="AT234" s="123">
        <v>95934</v>
      </c>
      <c r="AU234" s="11">
        <v>95934</v>
      </c>
      <c r="AV234" s="11">
        <v>0</v>
      </c>
      <c r="AW234" s="11">
        <v>52659</v>
      </c>
      <c r="AX234" s="11">
        <v>52659</v>
      </c>
      <c r="AZ234" s="11">
        <v>72806</v>
      </c>
      <c r="BA234">
        <v>64024</v>
      </c>
      <c r="BB234" s="122"/>
    </row>
    <row r="235" spans="1:54" hidden="1" x14ac:dyDescent="0.25">
      <c r="A235">
        <v>4</v>
      </c>
      <c r="B235" t="str">
        <f t="shared" si="24"/>
        <v>CS-8417</v>
      </c>
      <c r="C235" s="2" t="s">
        <v>314</v>
      </c>
      <c r="D235" s="2" t="str">
        <f t="shared" si="28"/>
        <v>8</v>
      </c>
      <c r="E235" s="2" t="str">
        <f t="shared" si="29"/>
        <v>84</v>
      </c>
      <c r="F235" s="2" t="str">
        <f t="shared" si="30"/>
        <v>841</v>
      </c>
      <c r="G235" s="1" t="s">
        <v>1431</v>
      </c>
      <c r="H235" s="27">
        <v>0</v>
      </c>
      <c r="I235" s="27"/>
      <c r="J235" s="27">
        <v>0</v>
      </c>
      <c r="K235" s="27">
        <v>0</v>
      </c>
      <c r="L235" s="27">
        <v>0</v>
      </c>
      <c r="M235" s="27"/>
      <c r="N235" s="27">
        <v>0</v>
      </c>
      <c r="O235" s="27">
        <v>0</v>
      </c>
      <c r="P235" s="27">
        <v>0</v>
      </c>
      <c r="Q235" s="27"/>
      <c r="R235" s="27">
        <v>0</v>
      </c>
      <c r="S235" s="27">
        <v>0</v>
      </c>
      <c r="T235" s="27">
        <v>0</v>
      </c>
      <c r="U235" s="27"/>
      <c r="V235" s="27">
        <v>0</v>
      </c>
      <c r="W235" s="27">
        <v>0</v>
      </c>
      <c r="X235" s="27">
        <v>0</v>
      </c>
      <c r="Y235" s="27"/>
      <c r="Z235" s="27">
        <v>0</v>
      </c>
      <c r="AA235" s="27">
        <v>0</v>
      </c>
      <c r="AB235" s="27">
        <v>0</v>
      </c>
      <c r="AC235" s="27"/>
      <c r="AD235" s="27">
        <v>0</v>
      </c>
      <c r="AE235" s="27">
        <v>0</v>
      </c>
      <c r="AF235" s="27">
        <v>0</v>
      </c>
      <c r="AG235" s="106">
        <v>0</v>
      </c>
      <c r="AH235" s="27">
        <v>0</v>
      </c>
      <c r="AI235" s="27">
        <v>0</v>
      </c>
      <c r="AJ235" s="27">
        <v>0</v>
      </c>
      <c r="AK235" s="106">
        <v>0</v>
      </c>
      <c r="AL235" s="106">
        <v>0</v>
      </c>
      <c r="AM235" s="105">
        <v>0</v>
      </c>
      <c r="AN235" s="11">
        <v>0</v>
      </c>
      <c r="AO235" s="11">
        <v>0</v>
      </c>
      <c r="AP235" s="105">
        <v>0</v>
      </c>
      <c r="AQ235" s="11">
        <v>0</v>
      </c>
      <c r="AR235" s="11">
        <v>0</v>
      </c>
      <c r="AS235" s="11">
        <v>0</v>
      </c>
      <c r="AT235" s="123">
        <v>1068</v>
      </c>
      <c r="AU235" s="11">
        <v>1068</v>
      </c>
      <c r="AV235" s="11">
        <v>0</v>
      </c>
      <c r="AW235" s="11">
        <v>0</v>
      </c>
      <c r="AX235" s="11">
        <v>-923</v>
      </c>
      <c r="AZ235" s="11">
        <v>151</v>
      </c>
      <c r="BA235">
        <v>0</v>
      </c>
      <c r="BB235" s="122"/>
    </row>
    <row r="236" spans="1:54" hidden="1" x14ac:dyDescent="0.25">
      <c r="A236">
        <v>4</v>
      </c>
      <c r="B236" t="str">
        <f t="shared" si="24"/>
        <v>CS-8421</v>
      </c>
      <c r="C236" s="2" t="s">
        <v>314</v>
      </c>
      <c r="D236" s="2" t="str">
        <f t="shared" si="28"/>
        <v>8</v>
      </c>
      <c r="E236" s="2" t="str">
        <f t="shared" si="29"/>
        <v>84</v>
      </c>
      <c r="F236" s="2" t="str">
        <f t="shared" si="30"/>
        <v>842</v>
      </c>
      <c r="G236" s="1" t="s">
        <v>279</v>
      </c>
      <c r="H236" s="27">
        <v>0</v>
      </c>
      <c r="I236" s="27"/>
      <c r="J236" s="27">
        <v>0</v>
      </c>
      <c r="K236" s="27">
        <v>0</v>
      </c>
      <c r="L236" s="27">
        <v>0</v>
      </c>
      <c r="M236" s="27"/>
      <c r="N236" s="27">
        <v>0</v>
      </c>
      <c r="O236" s="27">
        <v>0</v>
      </c>
      <c r="P236" s="27">
        <v>0</v>
      </c>
      <c r="Q236" s="27"/>
      <c r="R236" s="27">
        <v>0</v>
      </c>
      <c r="S236" s="27">
        <v>0</v>
      </c>
      <c r="T236" s="27">
        <v>448300</v>
      </c>
      <c r="U236" s="27"/>
      <c r="V236" s="27">
        <v>448222</v>
      </c>
      <c r="W236" s="27">
        <v>448222</v>
      </c>
      <c r="X236" s="27">
        <v>0</v>
      </c>
      <c r="Y236" s="27"/>
      <c r="Z236" s="27">
        <v>0</v>
      </c>
      <c r="AA236" s="27">
        <v>0</v>
      </c>
      <c r="AB236" s="27">
        <v>0</v>
      </c>
      <c r="AC236" s="27"/>
      <c r="AD236" s="27">
        <v>0</v>
      </c>
      <c r="AE236" s="27">
        <v>0</v>
      </c>
      <c r="AF236" s="27">
        <v>0</v>
      </c>
      <c r="AG236" s="106">
        <v>0</v>
      </c>
      <c r="AH236" s="27">
        <v>0</v>
      </c>
      <c r="AI236" s="27">
        <v>0</v>
      </c>
      <c r="AJ236" s="27">
        <v>0</v>
      </c>
      <c r="AK236" s="106">
        <v>0</v>
      </c>
      <c r="AL236" s="106">
        <v>0</v>
      </c>
      <c r="AM236" s="105">
        <v>0</v>
      </c>
      <c r="AN236" s="11">
        <v>0</v>
      </c>
      <c r="AO236" s="11">
        <v>0</v>
      </c>
      <c r="AP236" s="105">
        <v>0</v>
      </c>
      <c r="AQ236" s="11">
        <v>0</v>
      </c>
      <c r="AR236" s="11">
        <v>0</v>
      </c>
      <c r="AS236" s="11">
        <v>0</v>
      </c>
      <c r="AT236" s="123">
        <v>0</v>
      </c>
      <c r="AU236" s="11">
        <v>0</v>
      </c>
      <c r="AV236" s="11">
        <v>0</v>
      </c>
      <c r="AW236" s="11">
        <v>0</v>
      </c>
      <c r="AX236" s="11">
        <v>0</v>
      </c>
      <c r="AZ236" s="11">
        <v>0</v>
      </c>
      <c r="BA236">
        <v>0</v>
      </c>
      <c r="BB236" s="122"/>
    </row>
    <row r="237" spans="1:54" hidden="1" x14ac:dyDescent="0.25">
      <c r="A237">
        <v>4</v>
      </c>
      <c r="B237" t="str">
        <f t="shared" si="24"/>
        <v>CS-8422</v>
      </c>
      <c r="C237" s="2" t="s">
        <v>314</v>
      </c>
      <c r="D237" s="2" t="str">
        <f t="shared" si="28"/>
        <v>8</v>
      </c>
      <c r="E237" s="2" t="str">
        <f t="shared" si="29"/>
        <v>84</v>
      </c>
      <c r="F237" s="2" t="str">
        <f t="shared" si="30"/>
        <v>842</v>
      </c>
      <c r="G237" s="1" t="s">
        <v>280</v>
      </c>
      <c r="H237" s="27">
        <v>0</v>
      </c>
      <c r="I237" s="27"/>
      <c r="J237" s="27">
        <v>0</v>
      </c>
      <c r="K237" s="27">
        <v>0</v>
      </c>
      <c r="L237" s="27">
        <v>0</v>
      </c>
      <c r="M237" s="27"/>
      <c r="N237" s="27">
        <v>348</v>
      </c>
      <c r="O237" s="27">
        <v>348</v>
      </c>
      <c r="P237" s="27">
        <v>0</v>
      </c>
      <c r="Q237" s="27"/>
      <c r="R237" s="27">
        <v>1112672</v>
      </c>
      <c r="S237" s="27">
        <v>1112672</v>
      </c>
      <c r="T237" s="27">
        <v>1112672</v>
      </c>
      <c r="U237" s="27"/>
      <c r="V237" s="27">
        <v>1112672</v>
      </c>
      <c r="W237" s="27">
        <v>1112672</v>
      </c>
      <c r="X237" s="27">
        <v>556336</v>
      </c>
      <c r="Y237" s="27"/>
      <c r="Z237" s="27">
        <v>556336</v>
      </c>
      <c r="AA237" s="27">
        <v>556336</v>
      </c>
      <c r="AB237" s="27">
        <v>0</v>
      </c>
      <c r="AC237" s="27"/>
      <c r="AD237" s="27">
        <v>0</v>
      </c>
      <c r="AE237" s="27">
        <v>0</v>
      </c>
      <c r="AF237" s="27">
        <v>0</v>
      </c>
      <c r="AG237" s="106">
        <v>0</v>
      </c>
      <c r="AH237" s="27">
        <v>0</v>
      </c>
      <c r="AI237" s="27">
        <v>0</v>
      </c>
      <c r="AJ237" s="27">
        <v>0</v>
      </c>
      <c r="AK237" s="106">
        <v>0</v>
      </c>
      <c r="AL237" s="106">
        <v>0</v>
      </c>
      <c r="AM237" s="105">
        <v>0</v>
      </c>
      <c r="AN237" s="11">
        <v>0</v>
      </c>
      <c r="AO237" s="11">
        <v>0</v>
      </c>
      <c r="AP237" s="105">
        <v>0</v>
      </c>
      <c r="AQ237" s="11">
        <v>0</v>
      </c>
      <c r="AR237" s="11">
        <v>0</v>
      </c>
      <c r="AS237" s="11">
        <v>4881</v>
      </c>
      <c r="AT237" s="123">
        <v>1881</v>
      </c>
      <c r="AU237" s="11">
        <v>1881</v>
      </c>
      <c r="AV237" s="11">
        <v>0</v>
      </c>
      <c r="AW237" s="11">
        <v>1565</v>
      </c>
      <c r="AX237" s="11">
        <v>1565</v>
      </c>
      <c r="AZ237" s="11">
        <v>1955</v>
      </c>
      <c r="BA237">
        <v>1887</v>
      </c>
      <c r="BB237" s="122"/>
    </row>
    <row r="238" spans="1:54" hidden="1" x14ac:dyDescent="0.25">
      <c r="A238">
        <v>4</v>
      </c>
      <c r="B238" t="str">
        <f t="shared" si="24"/>
        <v>CS-8423</v>
      </c>
      <c r="C238" s="2" t="s">
        <v>314</v>
      </c>
      <c r="D238" s="2" t="str">
        <f t="shared" si="28"/>
        <v>8</v>
      </c>
      <c r="E238" s="2" t="str">
        <f t="shared" si="29"/>
        <v>84</v>
      </c>
      <c r="F238" s="2" t="str">
        <f t="shared" si="30"/>
        <v>842</v>
      </c>
      <c r="G238" s="1" t="s">
        <v>281</v>
      </c>
      <c r="H238" s="27">
        <v>864</v>
      </c>
      <c r="I238" s="27"/>
      <c r="J238" s="27">
        <v>864</v>
      </c>
      <c r="K238" s="27">
        <v>864</v>
      </c>
      <c r="L238" s="27">
        <v>864</v>
      </c>
      <c r="M238" s="27"/>
      <c r="N238" s="27">
        <v>864</v>
      </c>
      <c r="O238" s="27">
        <v>864</v>
      </c>
      <c r="P238" s="27">
        <v>1859363</v>
      </c>
      <c r="Q238" s="27"/>
      <c r="R238" s="27">
        <v>12114</v>
      </c>
      <c r="S238" s="27">
        <v>12114</v>
      </c>
      <c r="T238" s="27">
        <v>1859925</v>
      </c>
      <c r="U238" s="27"/>
      <c r="V238" s="27">
        <v>12013</v>
      </c>
      <c r="W238" s="27">
        <v>12013</v>
      </c>
      <c r="X238" s="27">
        <v>1859925</v>
      </c>
      <c r="Y238" s="27"/>
      <c r="Z238" s="27">
        <v>12221</v>
      </c>
      <c r="AA238" s="27">
        <v>12221</v>
      </c>
      <c r="AB238" s="27">
        <v>1859925</v>
      </c>
      <c r="AC238" s="27"/>
      <c r="AD238" s="27">
        <v>12221</v>
      </c>
      <c r="AE238" s="27">
        <v>12221</v>
      </c>
      <c r="AF238" s="27">
        <v>1858736</v>
      </c>
      <c r="AG238" s="106">
        <v>1708975</v>
      </c>
      <c r="AH238" s="27">
        <v>1708975</v>
      </c>
      <c r="AI238" s="27">
        <v>1708975</v>
      </c>
      <c r="AJ238" s="27">
        <v>4434</v>
      </c>
      <c r="AK238" s="106">
        <v>4189</v>
      </c>
      <c r="AL238" s="106">
        <v>4189</v>
      </c>
      <c r="AM238" s="105">
        <v>4189</v>
      </c>
      <c r="AN238" s="11">
        <v>12834</v>
      </c>
      <c r="AO238" s="11">
        <v>2434</v>
      </c>
      <c r="AP238" s="105">
        <v>2434</v>
      </c>
      <c r="AQ238" s="11">
        <v>2434</v>
      </c>
      <c r="AR238" s="11">
        <v>0</v>
      </c>
      <c r="AS238" s="11">
        <v>12515</v>
      </c>
      <c r="AT238" s="123">
        <v>12515</v>
      </c>
      <c r="AU238" s="11">
        <v>12515</v>
      </c>
      <c r="AV238" s="11">
        <v>0</v>
      </c>
      <c r="AW238" s="11">
        <v>27207</v>
      </c>
      <c r="AX238" s="11">
        <v>27207</v>
      </c>
      <c r="AZ238" s="11">
        <v>34574</v>
      </c>
      <c r="BA238">
        <v>66509</v>
      </c>
      <c r="BB238" s="122"/>
    </row>
    <row r="239" spans="1:54" hidden="1" x14ac:dyDescent="0.25">
      <c r="A239">
        <v>4</v>
      </c>
      <c r="B239" t="str">
        <f t="shared" si="24"/>
        <v>CS-8424</v>
      </c>
      <c r="C239" s="2" t="s">
        <v>314</v>
      </c>
      <c r="D239" s="2" t="str">
        <f t="shared" si="28"/>
        <v>8</v>
      </c>
      <c r="E239" s="2" t="str">
        <f t="shared" si="29"/>
        <v>84</v>
      </c>
      <c r="F239" s="2" t="str">
        <f t="shared" si="30"/>
        <v>842</v>
      </c>
      <c r="G239" s="1" t="s">
        <v>282</v>
      </c>
      <c r="H239" s="27">
        <v>0</v>
      </c>
      <c r="I239" s="27"/>
      <c r="J239" s="27">
        <v>0</v>
      </c>
      <c r="K239" s="27">
        <v>0</v>
      </c>
      <c r="L239" s="27">
        <v>0</v>
      </c>
      <c r="M239" s="27"/>
      <c r="N239" s="27">
        <v>0</v>
      </c>
      <c r="O239" s="27">
        <v>0</v>
      </c>
      <c r="P239" s="27">
        <v>0</v>
      </c>
      <c r="Q239" s="27"/>
      <c r="R239" s="27">
        <v>0</v>
      </c>
      <c r="S239" s="27">
        <v>0</v>
      </c>
      <c r="T239" s="27">
        <v>0</v>
      </c>
      <c r="U239" s="27"/>
      <c r="V239" s="27">
        <v>0</v>
      </c>
      <c r="W239" s="27">
        <v>0</v>
      </c>
      <c r="X239" s="27">
        <v>0</v>
      </c>
      <c r="Y239" s="27"/>
      <c r="Z239" s="27">
        <v>0</v>
      </c>
      <c r="AA239" s="27">
        <v>0</v>
      </c>
      <c r="AB239" s="27">
        <v>0</v>
      </c>
      <c r="AC239" s="27"/>
      <c r="AD239" s="27">
        <v>21276.053</v>
      </c>
      <c r="AE239" s="27">
        <v>21276.053</v>
      </c>
      <c r="AF239" s="27">
        <v>32234</v>
      </c>
      <c r="AG239" s="106">
        <v>32234</v>
      </c>
      <c r="AH239" s="27">
        <v>22517</v>
      </c>
      <c r="AI239" s="27">
        <v>22517</v>
      </c>
      <c r="AJ239" s="27">
        <v>43650</v>
      </c>
      <c r="AK239" s="106">
        <v>43744</v>
      </c>
      <c r="AL239" s="106">
        <v>15175</v>
      </c>
      <c r="AM239" s="105">
        <v>15175</v>
      </c>
      <c r="AN239" s="11">
        <v>0</v>
      </c>
      <c r="AO239" s="11">
        <v>28764.9</v>
      </c>
      <c r="AP239" s="105">
        <v>31436</v>
      </c>
      <c r="AQ239" s="11">
        <v>31436</v>
      </c>
      <c r="AR239" s="11">
        <v>0</v>
      </c>
      <c r="AS239" s="11">
        <v>38104</v>
      </c>
      <c r="AT239" s="123">
        <v>44736</v>
      </c>
      <c r="AU239" s="11">
        <v>44736</v>
      </c>
      <c r="AV239" s="11">
        <v>0</v>
      </c>
      <c r="AW239" s="11">
        <v>37219</v>
      </c>
      <c r="AX239" s="11">
        <v>37219</v>
      </c>
      <c r="AZ239" s="11">
        <v>46504</v>
      </c>
      <c r="BA239">
        <v>50372</v>
      </c>
      <c r="BB239" s="122"/>
    </row>
    <row r="240" spans="1:54" hidden="1" x14ac:dyDescent="0.25">
      <c r="A240">
        <v>4</v>
      </c>
      <c r="B240" t="str">
        <f t="shared" si="24"/>
        <v>CS-8430</v>
      </c>
      <c r="C240" s="2" t="s">
        <v>314</v>
      </c>
      <c r="D240" s="2" t="str">
        <f t="shared" si="28"/>
        <v>8</v>
      </c>
      <c r="E240" s="2" t="str">
        <f t="shared" si="29"/>
        <v>84</v>
      </c>
      <c r="F240" s="2" t="str">
        <f t="shared" si="30"/>
        <v>843</v>
      </c>
      <c r="G240" s="1" t="s">
        <v>3538</v>
      </c>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106"/>
      <c r="AH240" s="27"/>
      <c r="AI240" s="27"/>
      <c r="AJ240" s="27"/>
      <c r="AK240" s="106"/>
      <c r="AL240" s="106"/>
      <c r="AM240" s="105"/>
      <c r="AN240" s="11"/>
      <c r="AO240" s="11"/>
      <c r="AP240" s="105"/>
      <c r="AQ240" s="11"/>
      <c r="AR240" s="11"/>
      <c r="AS240" s="11"/>
      <c r="AT240" s="123"/>
      <c r="AU240" s="11">
        <v>0</v>
      </c>
      <c r="AV240" s="11">
        <v>0</v>
      </c>
      <c r="AW240" s="11">
        <v>0</v>
      </c>
      <c r="AX240" s="11">
        <v>0</v>
      </c>
      <c r="AZ240" s="11">
        <v>0</v>
      </c>
      <c r="BA240">
        <v>0</v>
      </c>
      <c r="BB240" s="122"/>
    </row>
    <row r="241" spans="1:54" hidden="1" x14ac:dyDescent="0.25">
      <c r="A241">
        <v>4</v>
      </c>
      <c r="B241" t="str">
        <f t="shared" si="24"/>
        <v>CS-8511</v>
      </c>
      <c r="C241" s="2" t="s">
        <v>314</v>
      </c>
      <c r="D241" s="2" t="str">
        <f t="shared" si="28"/>
        <v>8</v>
      </c>
      <c r="E241" s="2" t="str">
        <f t="shared" si="29"/>
        <v>85</v>
      </c>
      <c r="F241" s="2" t="str">
        <f t="shared" si="30"/>
        <v>851</v>
      </c>
      <c r="G241" s="1" t="s">
        <v>284</v>
      </c>
      <c r="H241" s="27">
        <v>0</v>
      </c>
      <c r="I241" s="27"/>
      <c r="J241" s="27">
        <v>0</v>
      </c>
      <c r="K241" s="27">
        <v>0</v>
      </c>
      <c r="L241" s="27">
        <v>0</v>
      </c>
      <c r="M241" s="27"/>
      <c r="N241" s="27">
        <v>0</v>
      </c>
      <c r="O241" s="27">
        <v>0</v>
      </c>
      <c r="P241" s="27">
        <v>0</v>
      </c>
      <c r="Q241" s="27"/>
      <c r="R241" s="27">
        <v>0</v>
      </c>
      <c r="S241" s="27">
        <v>0</v>
      </c>
      <c r="T241" s="27">
        <v>0</v>
      </c>
      <c r="U241" s="27"/>
      <c r="V241" s="27">
        <v>0</v>
      </c>
      <c r="W241" s="27">
        <v>0</v>
      </c>
      <c r="X241" s="27">
        <v>0</v>
      </c>
      <c r="Y241" s="27"/>
      <c r="Z241" s="27">
        <v>0</v>
      </c>
      <c r="AA241" s="27">
        <v>0</v>
      </c>
      <c r="AB241" s="27">
        <v>0</v>
      </c>
      <c r="AC241" s="27"/>
      <c r="AD241" s="27">
        <v>0</v>
      </c>
      <c r="AE241" s="27">
        <v>0</v>
      </c>
      <c r="AF241" s="27">
        <v>0</v>
      </c>
      <c r="AG241" s="106">
        <v>0</v>
      </c>
      <c r="AH241" s="27">
        <v>0</v>
      </c>
      <c r="AI241" s="27">
        <v>0</v>
      </c>
      <c r="AJ241" s="27">
        <v>0</v>
      </c>
      <c r="AK241" s="106">
        <v>0</v>
      </c>
      <c r="AL241" s="106">
        <v>0</v>
      </c>
      <c r="AM241" s="105">
        <v>0</v>
      </c>
      <c r="AN241" s="11">
        <v>0</v>
      </c>
      <c r="AO241" s="11">
        <v>0</v>
      </c>
      <c r="AP241" s="105">
        <v>0</v>
      </c>
      <c r="AQ241" s="11">
        <v>0</v>
      </c>
      <c r="AR241" s="11">
        <v>0</v>
      </c>
      <c r="AS241" s="11">
        <v>0</v>
      </c>
      <c r="AT241" s="123">
        <v>0</v>
      </c>
      <c r="AU241" s="11">
        <v>0</v>
      </c>
      <c r="AV241" s="11">
        <v>0</v>
      </c>
      <c r="AW241" s="11">
        <v>0</v>
      </c>
      <c r="AX241" s="11">
        <v>0</v>
      </c>
      <c r="AZ241" s="11">
        <v>0</v>
      </c>
      <c r="BA241">
        <v>0</v>
      </c>
      <c r="BB241" s="122"/>
    </row>
    <row r="242" spans="1:54" hidden="1" x14ac:dyDescent="0.25">
      <c r="A242">
        <v>4</v>
      </c>
      <c r="B242" t="str">
        <f t="shared" si="24"/>
        <v>CS-8512</v>
      </c>
      <c r="C242" s="2" t="s">
        <v>314</v>
      </c>
      <c r="D242" s="2" t="str">
        <f t="shared" si="28"/>
        <v>8</v>
      </c>
      <c r="E242" s="2" t="str">
        <f t="shared" si="29"/>
        <v>85</v>
      </c>
      <c r="F242" s="2" t="str">
        <f t="shared" si="30"/>
        <v>851</v>
      </c>
      <c r="G242" s="1" t="s">
        <v>285</v>
      </c>
      <c r="H242" s="27">
        <v>0</v>
      </c>
      <c r="I242" s="27"/>
      <c r="J242" s="27">
        <v>0</v>
      </c>
      <c r="K242" s="27">
        <v>0</v>
      </c>
      <c r="L242" s="27">
        <v>0</v>
      </c>
      <c r="M242" s="27"/>
      <c r="N242" s="27">
        <v>0</v>
      </c>
      <c r="O242" s="27">
        <v>0</v>
      </c>
      <c r="P242" s="27">
        <v>0</v>
      </c>
      <c r="Q242" s="27"/>
      <c r="R242" s="27">
        <v>0</v>
      </c>
      <c r="S242" s="27">
        <v>0</v>
      </c>
      <c r="T242" s="27">
        <v>0</v>
      </c>
      <c r="U242" s="27"/>
      <c r="V242" s="27">
        <v>0</v>
      </c>
      <c r="W242" s="27">
        <v>0</v>
      </c>
      <c r="X242" s="27">
        <v>0</v>
      </c>
      <c r="Y242" s="27"/>
      <c r="Z242" s="27">
        <v>0</v>
      </c>
      <c r="AA242" s="27">
        <v>0</v>
      </c>
      <c r="AB242" s="27">
        <v>0</v>
      </c>
      <c r="AC242" s="27"/>
      <c r="AD242" s="27">
        <v>0</v>
      </c>
      <c r="AE242" s="27">
        <v>0</v>
      </c>
      <c r="AF242" s="27">
        <v>0</v>
      </c>
      <c r="AG242" s="106">
        <v>0</v>
      </c>
      <c r="AH242" s="27">
        <v>0</v>
      </c>
      <c r="AI242" s="27">
        <v>0</v>
      </c>
      <c r="AJ242" s="27">
        <v>0</v>
      </c>
      <c r="AK242" s="106">
        <v>0</v>
      </c>
      <c r="AL242" s="106">
        <v>0</v>
      </c>
      <c r="AM242" s="105">
        <v>0</v>
      </c>
      <c r="AN242" s="11">
        <v>0</v>
      </c>
      <c r="AO242" s="11">
        <v>0</v>
      </c>
      <c r="AP242" s="105">
        <v>0</v>
      </c>
      <c r="AQ242" s="11">
        <v>0</v>
      </c>
      <c r="AR242" s="11">
        <v>0</v>
      </c>
      <c r="AS242" s="11">
        <v>0</v>
      </c>
      <c r="AT242" s="123">
        <v>0</v>
      </c>
      <c r="AU242" s="11">
        <v>0</v>
      </c>
      <c r="AV242" s="11">
        <v>0</v>
      </c>
      <c r="AW242" s="11">
        <v>0</v>
      </c>
      <c r="AX242" s="11">
        <v>0</v>
      </c>
      <c r="AZ242" s="11">
        <v>0</v>
      </c>
      <c r="BA242">
        <v>0</v>
      </c>
      <c r="BB242" s="122"/>
    </row>
    <row r="243" spans="1:54" hidden="1" x14ac:dyDescent="0.25">
      <c r="A243">
        <v>4</v>
      </c>
      <c r="B243" t="str">
        <f t="shared" si="24"/>
        <v>CS-8513</v>
      </c>
      <c r="C243" s="2" t="s">
        <v>314</v>
      </c>
      <c r="D243" s="2" t="str">
        <f t="shared" si="28"/>
        <v>8</v>
      </c>
      <c r="E243" s="2" t="str">
        <f t="shared" si="29"/>
        <v>85</v>
      </c>
      <c r="F243" s="2" t="str">
        <f t="shared" si="30"/>
        <v>851</v>
      </c>
      <c r="G243" s="1" t="s">
        <v>286</v>
      </c>
      <c r="H243" s="27">
        <v>0</v>
      </c>
      <c r="I243" s="27"/>
      <c r="J243" s="27">
        <v>0</v>
      </c>
      <c r="K243" s="27">
        <v>0</v>
      </c>
      <c r="L243" s="27">
        <v>0</v>
      </c>
      <c r="M243" s="27"/>
      <c r="N243" s="27">
        <v>0</v>
      </c>
      <c r="O243" s="27">
        <v>0</v>
      </c>
      <c r="P243" s="27">
        <v>0</v>
      </c>
      <c r="Q243" s="27"/>
      <c r="R243" s="27">
        <v>0</v>
      </c>
      <c r="S243" s="27">
        <v>0</v>
      </c>
      <c r="T243" s="27">
        <v>0</v>
      </c>
      <c r="U243" s="27"/>
      <c r="V243" s="27">
        <v>0</v>
      </c>
      <c r="W243" s="27">
        <v>0</v>
      </c>
      <c r="X243" s="27">
        <v>0</v>
      </c>
      <c r="Y243" s="27"/>
      <c r="Z243" s="27">
        <v>0</v>
      </c>
      <c r="AA243" s="27">
        <v>0</v>
      </c>
      <c r="AB243" s="27">
        <v>0</v>
      </c>
      <c r="AC243" s="27"/>
      <c r="AD243" s="27">
        <v>0</v>
      </c>
      <c r="AE243" s="27">
        <v>0</v>
      </c>
      <c r="AF243" s="27">
        <v>0</v>
      </c>
      <c r="AG243" s="106">
        <v>0</v>
      </c>
      <c r="AH243" s="27">
        <v>0</v>
      </c>
      <c r="AI243" s="27">
        <v>0</v>
      </c>
      <c r="AJ243" s="27">
        <v>0</v>
      </c>
      <c r="AK243" s="106">
        <v>0</v>
      </c>
      <c r="AL243" s="106">
        <v>0</v>
      </c>
      <c r="AM243" s="105">
        <v>0</v>
      </c>
      <c r="AN243" s="11">
        <v>0</v>
      </c>
      <c r="AO243" s="11">
        <v>0</v>
      </c>
      <c r="AP243" s="105">
        <v>0</v>
      </c>
      <c r="AQ243" s="11">
        <v>0</v>
      </c>
      <c r="AR243" s="11">
        <v>0</v>
      </c>
      <c r="AS243" s="11">
        <v>0</v>
      </c>
      <c r="AT243" s="123">
        <v>0</v>
      </c>
      <c r="AU243" s="11">
        <v>0</v>
      </c>
      <c r="AV243" s="11">
        <v>0</v>
      </c>
      <c r="AW243" s="11">
        <v>0</v>
      </c>
      <c r="AX243" s="11">
        <v>0</v>
      </c>
      <c r="AZ243" s="11">
        <v>0</v>
      </c>
      <c r="BA243">
        <v>0</v>
      </c>
      <c r="BB243" s="122"/>
    </row>
    <row r="244" spans="1:54" hidden="1" x14ac:dyDescent="0.25">
      <c r="A244">
        <v>4</v>
      </c>
      <c r="B244" t="str">
        <f t="shared" si="24"/>
        <v>CS-8514</v>
      </c>
      <c r="C244" s="2" t="s">
        <v>314</v>
      </c>
      <c r="D244" s="2" t="str">
        <f t="shared" si="28"/>
        <v>8</v>
      </c>
      <c r="E244" s="2" t="str">
        <f t="shared" si="29"/>
        <v>85</v>
      </c>
      <c r="F244" s="2" t="str">
        <f t="shared" si="30"/>
        <v>851</v>
      </c>
      <c r="G244" s="1" t="s">
        <v>287</v>
      </c>
      <c r="H244" s="27">
        <v>0</v>
      </c>
      <c r="I244" s="27"/>
      <c r="J244" s="27">
        <v>0</v>
      </c>
      <c r="K244" s="27">
        <v>0</v>
      </c>
      <c r="L244" s="27">
        <v>0</v>
      </c>
      <c r="M244" s="27"/>
      <c r="N244" s="27">
        <v>0</v>
      </c>
      <c r="O244" s="27">
        <v>0</v>
      </c>
      <c r="P244" s="27">
        <v>0</v>
      </c>
      <c r="Q244" s="27"/>
      <c r="R244" s="27">
        <v>0</v>
      </c>
      <c r="S244" s="27">
        <v>0</v>
      </c>
      <c r="T244" s="27">
        <v>0</v>
      </c>
      <c r="U244" s="27"/>
      <c r="V244" s="27">
        <v>0</v>
      </c>
      <c r="W244" s="27">
        <v>0</v>
      </c>
      <c r="X244" s="27">
        <v>0</v>
      </c>
      <c r="Y244" s="27"/>
      <c r="Z244" s="27">
        <v>0</v>
      </c>
      <c r="AA244" s="27">
        <v>0</v>
      </c>
      <c r="AB244" s="27">
        <v>0</v>
      </c>
      <c r="AC244" s="27"/>
      <c r="AD244" s="27">
        <v>0</v>
      </c>
      <c r="AE244" s="27">
        <v>0</v>
      </c>
      <c r="AF244" s="27">
        <v>0</v>
      </c>
      <c r="AG244" s="106">
        <v>0</v>
      </c>
      <c r="AH244" s="27">
        <v>0</v>
      </c>
      <c r="AI244" s="27">
        <v>0</v>
      </c>
      <c r="AJ244" s="27">
        <v>0</v>
      </c>
      <c r="AK244" s="106">
        <v>0</v>
      </c>
      <c r="AL244" s="106">
        <v>0</v>
      </c>
      <c r="AM244" s="105">
        <v>0</v>
      </c>
      <c r="AN244" s="11">
        <v>0</v>
      </c>
      <c r="AO244" s="11">
        <v>0</v>
      </c>
      <c r="AP244" s="105">
        <v>0</v>
      </c>
      <c r="AQ244" s="11">
        <v>0</v>
      </c>
      <c r="AR244" s="11">
        <v>0</v>
      </c>
      <c r="AS244" s="11">
        <v>0</v>
      </c>
      <c r="AT244" s="123">
        <v>0</v>
      </c>
      <c r="AU244" s="11">
        <v>0</v>
      </c>
      <c r="AV244" s="11">
        <v>0</v>
      </c>
      <c r="AW244" s="11">
        <v>0</v>
      </c>
      <c r="AX244" s="11">
        <v>0</v>
      </c>
      <c r="AZ244" s="11">
        <v>0</v>
      </c>
      <c r="BA244">
        <v>0</v>
      </c>
      <c r="BB244" s="122"/>
    </row>
    <row r="245" spans="1:54" hidden="1" x14ac:dyDescent="0.25">
      <c r="A245">
        <v>4</v>
      </c>
      <c r="B245" t="str">
        <f t="shared" si="24"/>
        <v>CS-8515</v>
      </c>
      <c r="C245" s="2" t="s">
        <v>314</v>
      </c>
      <c r="D245" s="2" t="str">
        <f t="shared" si="28"/>
        <v>8</v>
      </c>
      <c r="E245" s="2" t="str">
        <f t="shared" si="29"/>
        <v>85</v>
      </c>
      <c r="F245" s="2" t="str">
        <f t="shared" si="30"/>
        <v>851</v>
      </c>
      <c r="G245" s="1" t="s">
        <v>288</v>
      </c>
      <c r="H245" s="27">
        <v>0</v>
      </c>
      <c r="I245" s="27"/>
      <c r="J245" s="27">
        <v>0</v>
      </c>
      <c r="K245" s="27">
        <v>0</v>
      </c>
      <c r="L245" s="27">
        <v>0</v>
      </c>
      <c r="M245" s="27"/>
      <c r="N245" s="27">
        <v>0</v>
      </c>
      <c r="O245" s="27">
        <v>0</v>
      </c>
      <c r="P245" s="27">
        <v>0</v>
      </c>
      <c r="Q245" s="27"/>
      <c r="R245" s="27">
        <v>0</v>
      </c>
      <c r="S245" s="27">
        <v>0</v>
      </c>
      <c r="T245" s="27">
        <v>0</v>
      </c>
      <c r="U245" s="27"/>
      <c r="V245" s="27">
        <v>0</v>
      </c>
      <c r="W245" s="27">
        <v>0</v>
      </c>
      <c r="X245" s="27">
        <v>0</v>
      </c>
      <c r="Y245" s="27"/>
      <c r="Z245" s="27">
        <v>0</v>
      </c>
      <c r="AA245" s="27">
        <v>0</v>
      </c>
      <c r="AB245" s="27">
        <v>0</v>
      </c>
      <c r="AC245" s="27"/>
      <c r="AD245" s="27">
        <v>0</v>
      </c>
      <c r="AE245" s="27">
        <v>0</v>
      </c>
      <c r="AF245" s="27">
        <v>0</v>
      </c>
      <c r="AG245" s="106">
        <v>0</v>
      </c>
      <c r="AH245" s="27">
        <v>0</v>
      </c>
      <c r="AI245" s="27">
        <v>0</v>
      </c>
      <c r="AJ245" s="27">
        <v>0</v>
      </c>
      <c r="AK245" s="106">
        <v>0</v>
      </c>
      <c r="AL245" s="106">
        <v>0</v>
      </c>
      <c r="AM245" s="105">
        <v>0</v>
      </c>
      <c r="AN245" s="11">
        <v>0</v>
      </c>
      <c r="AO245" s="11">
        <v>0</v>
      </c>
      <c r="AP245" s="105">
        <v>0</v>
      </c>
      <c r="AQ245" s="11">
        <v>0</v>
      </c>
      <c r="AR245" s="11">
        <v>0</v>
      </c>
      <c r="AS245" s="11">
        <v>0</v>
      </c>
      <c r="AT245" s="123">
        <v>0</v>
      </c>
      <c r="AU245" s="11">
        <v>0</v>
      </c>
      <c r="AV245" s="11">
        <v>0</v>
      </c>
      <c r="AW245" s="11">
        <v>0</v>
      </c>
      <c r="AX245" s="11">
        <v>0</v>
      </c>
      <c r="AZ245" s="11">
        <v>0</v>
      </c>
      <c r="BA245">
        <v>0</v>
      </c>
      <c r="BB245" s="122"/>
    </row>
    <row r="246" spans="1:54" hidden="1" x14ac:dyDescent="0.25">
      <c r="A246">
        <v>4</v>
      </c>
      <c r="B246" t="str">
        <f t="shared" si="24"/>
        <v>CS-8516</v>
      </c>
      <c r="C246" s="2" t="s">
        <v>314</v>
      </c>
      <c r="D246" s="2" t="str">
        <f t="shared" si="28"/>
        <v>8</v>
      </c>
      <c r="E246" s="2" t="str">
        <f t="shared" si="29"/>
        <v>85</v>
      </c>
      <c r="F246" s="2" t="str">
        <f t="shared" si="30"/>
        <v>851</v>
      </c>
      <c r="G246" s="1" t="s">
        <v>289</v>
      </c>
      <c r="H246" s="27">
        <v>0</v>
      </c>
      <c r="I246" s="27"/>
      <c r="J246" s="27">
        <v>0</v>
      </c>
      <c r="K246" s="27">
        <v>0</v>
      </c>
      <c r="L246" s="27">
        <v>0</v>
      </c>
      <c r="M246" s="27"/>
      <c r="N246" s="27">
        <v>0</v>
      </c>
      <c r="O246" s="27">
        <v>0</v>
      </c>
      <c r="P246" s="27">
        <v>0</v>
      </c>
      <c r="Q246" s="27"/>
      <c r="R246" s="27">
        <v>0</v>
      </c>
      <c r="S246" s="27">
        <v>0</v>
      </c>
      <c r="T246" s="27">
        <v>0</v>
      </c>
      <c r="U246" s="27"/>
      <c r="V246" s="27">
        <v>0</v>
      </c>
      <c r="W246" s="27">
        <v>0</v>
      </c>
      <c r="X246" s="27">
        <v>0</v>
      </c>
      <c r="Y246" s="27"/>
      <c r="Z246" s="27">
        <v>0</v>
      </c>
      <c r="AA246" s="27">
        <v>0</v>
      </c>
      <c r="AB246" s="27">
        <v>0</v>
      </c>
      <c r="AC246" s="27"/>
      <c r="AD246" s="27">
        <v>0</v>
      </c>
      <c r="AE246" s="27">
        <v>0</v>
      </c>
      <c r="AF246" s="27">
        <v>0</v>
      </c>
      <c r="AG246" s="106">
        <v>0</v>
      </c>
      <c r="AH246" s="27">
        <v>0</v>
      </c>
      <c r="AI246" s="27">
        <v>0</v>
      </c>
      <c r="AJ246" s="27">
        <v>0</v>
      </c>
      <c r="AK246" s="106">
        <v>0</v>
      </c>
      <c r="AL246" s="106">
        <v>0</v>
      </c>
      <c r="AM246" s="105">
        <v>0</v>
      </c>
      <c r="AN246" s="11">
        <v>0</v>
      </c>
      <c r="AO246" s="11">
        <v>0</v>
      </c>
      <c r="AP246" s="105">
        <v>0</v>
      </c>
      <c r="AQ246" s="11">
        <v>0</v>
      </c>
      <c r="AR246" s="11">
        <v>0</v>
      </c>
      <c r="AS246" s="11">
        <v>0</v>
      </c>
      <c r="AT246" s="123">
        <v>0</v>
      </c>
      <c r="AU246" s="11">
        <v>0</v>
      </c>
      <c r="AV246" s="11">
        <v>0</v>
      </c>
      <c r="AW246" s="11">
        <v>0</v>
      </c>
      <c r="AX246" s="11">
        <v>0</v>
      </c>
      <c r="AZ246" s="11">
        <v>0</v>
      </c>
      <c r="BA246">
        <v>0</v>
      </c>
      <c r="BB246" s="122"/>
    </row>
    <row r="247" spans="1:54" hidden="1" x14ac:dyDescent="0.25">
      <c r="A247">
        <v>4</v>
      </c>
      <c r="B247" t="str">
        <f t="shared" si="24"/>
        <v>CS-8517</v>
      </c>
      <c r="C247" s="2" t="s">
        <v>314</v>
      </c>
      <c r="D247" s="2" t="str">
        <f t="shared" si="28"/>
        <v>8</v>
      </c>
      <c r="E247" s="2" t="str">
        <f t="shared" si="29"/>
        <v>85</v>
      </c>
      <c r="F247" s="2" t="str">
        <f t="shared" si="30"/>
        <v>851</v>
      </c>
      <c r="G247" s="1" t="s">
        <v>290</v>
      </c>
      <c r="H247" s="27">
        <v>0</v>
      </c>
      <c r="I247" s="27"/>
      <c r="J247" s="27">
        <v>0</v>
      </c>
      <c r="K247" s="27">
        <v>0</v>
      </c>
      <c r="L247" s="27">
        <v>0</v>
      </c>
      <c r="M247" s="27"/>
      <c r="N247" s="27">
        <v>0</v>
      </c>
      <c r="O247" s="27">
        <v>0</v>
      </c>
      <c r="P247" s="27">
        <v>0</v>
      </c>
      <c r="Q247" s="27"/>
      <c r="R247" s="27">
        <v>0</v>
      </c>
      <c r="S247" s="27">
        <v>0</v>
      </c>
      <c r="T247" s="27">
        <v>0</v>
      </c>
      <c r="U247" s="27"/>
      <c r="V247" s="27">
        <v>0</v>
      </c>
      <c r="W247" s="27">
        <v>0</v>
      </c>
      <c r="X247" s="27">
        <v>0</v>
      </c>
      <c r="Y247" s="27"/>
      <c r="Z247" s="27">
        <v>0</v>
      </c>
      <c r="AA247" s="27">
        <v>0</v>
      </c>
      <c r="AB247" s="27">
        <v>0</v>
      </c>
      <c r="AC247" s="27"/>
      <c r="AD247" s="27">
        <v>0</v>
      </c>
      <c r="AE247" s="27">
        <v>0</v>
      </c>
      <c r="AF247" s="27">
        <v>0</v>
      </c>
      <c r="AG247" s="106">
        <v>0</v>
      </c>
      <c r="AH247" s="27">
        <v>0</v>
      </c>
      <c r="AI247" s="27">
        <v>0</v>
      </c>
      <c r="AJ247" s="27">
        <v>0</v>
      </c>
      <c r="AK247" s="106">
        <v>0</v>
      </c>
      <c r="AL247" s="106">
        <v>0</v>
      </c>
      <c r="AM247" s="105">
        <v>0</v>
      </c>
      <c r="AN247" s="11">
        <v>0</v>
      </c>
      <c r="AO247" s="11">
        <v>0</v>
      </c>
      <c r="AP247" s="105">
        <v>0</v>
      </c>
      <c r="AQ247" s="11">
        <v>0</v>
      </c>
      <c r="AR247" s="11">
        <v>0</v>
      </c>
      <c r="AS247" s="11">
        <v>0</v>
      </c>
      <c r="AT247" s="123">
        <v>0</v>
      </c>
      <c r="AU247" s="11">
        <v>0</v>
      </c>
      <c r="AV247" s="11">
        <v>0</v>
      </c>
      <c r="AW247" s="11">
        <v>0</v>
      </c>
      <c r="AX247" s="11">
        <v>0</v>
      </c>
      <c r="AZ247" s="11">
        <v>0</v>
      </c>
      <c r="BA247">
        <v>0</v>
      </c>
      <c r="BB247" s="122"/>
    </row>
    <row r="248" spans="1:54" hidden="1" x14ac:dyDescent="0.25">
      <c r="A248">
        <v>4</v>
      </c>
      <c r="B248" t="str">
        <f t="shared" si="24"/>
        <v>CS-8520</v>
      </c>
      <c r="C248" s="2" t="s">
        <v>314</v>
      </c>
      <c r="D248" s="2" t="str">
        <f t="shared" si="28"/>
        <v>8</v>
      </c>
      <c r="E248" s="2" t="str">
        <f t="shared" si="29"/>
        <v>85</v>
      </c>
      <c r="F248" s="2" t="str">
        <f t="shared" si="30"/>
        <v>852</v>
      </c>
      <c r="G248" s="1" t="s">
        <v>291</v>
      </c>
      <c r="H248" s="27">
        <v>1712800</v>
      </c>
      <c r="I248" s="27"/>
      <c r="J248" s="27">
        <v>856400</v>
      </c>
      <c r="K248" s="27">
        <v>856400</v>
      </c>
      <c r="L248" s="27">
        <v>1712800</v>
      </c>
      <c r="M248" s="27"/>
      <c r="N248" s="27">
        <v>386258</v>
      </c>
      <c r="O248" s="27">
        <v>386258</v>
      </c>
      <c r="P248" s="27">
        <v>0</v>
      </c>
      <c r="Q248" s="27"/>
      <c r="R248" s="27">
        <v>0</v>
      </c>
      <c r="S248" s="27">
        <v>0</v>
      </c>
      <c r="T248" s="27">
        <v>0</v>
      </c>
      <c r="U248" s="27"/>
      <c r="V248" s="27">
        <v>0</v>
      </c>
      <c r="W248" s="27">
        <v>0</v>
      </c>
      <c r="X248" s="27">
        <v>0</v>
      </c>
      <c r="Y248" s="27"/>
      <c r="Z248" s="27">
        <v>0</v>
      </c>
      <c r="AA248" s="27">
        <v>0</v>
      </c>
      <c r="AB248" s="27">
        <v>0</v>
      </c>
      <c r="AC248" s="27"/>
      <c r="AD248" s="27">
        <v>0</v>
      </c>
      <c r="AE248" s="27">
        <v>0</v>
      </c>
      <c r="AF248" s="27">
        <v>0</v>
      </c>
      <c r="AG248" s="106">
        <v>0</v>
      </c>
      <c r="AH248" s="27">
        <v>0</v>
      </c>
      <c r="AI248" s="27">
        <v>0</v>
      </c>
      <c r="AJ248" s="27">
        <v>0</v>
      </c>
      <c r="AK248" s="106">
        <v>0</v>
      </c>
      <c r="AL248" s="106">
        <v>0</v>
      </c>
      <c r="AM248" s="105">
        <v>0</v>
      </c>
      <c r="AN248" s="11">
        <v>0</v>
      </c>
      <c r="AO248" s="11">
        <v>0</v>
      </c>
      <c r="AP248" s="105">
        <v>0</v>
      </c>
      <c r="AQ248" s="11">
        <v>0</v>
      </c>
      <c r="AR248" s="11">
        <v>0</v>
      </c>
      <c r="AS248" s="11">
        <v>0</v>
      </c>
      <c r="AT248" s="123">
        <v>0</v>
      </c>
      <c r="AU248" s="11">
        <v>0</v>
      </c>
      <c r="AV248" s="11">
        <v>0</v>
      </c>
      <c r="AW248" s="11">
        <v>0</v>
      </c>
      <c r="AX248" s="11">
        <v>0</v>
      </c>
      <c r="AZ248" s="11">
        <v>0</v>
      </c>
      <c r="BA248">
        <v>0</v>
      </c>
      <c r="BB248" s="122"/>
    </row>
    <row r="249" spans="1:54" hidden="1" x14ac:dyDescent="0.25">
      <c r="A249">
        <v>4</v>
      </c>
      <c r="B249" t="str">
        <f t="shared" si="24"/>
        <v>CS-8531</v>
      </c>
      <c r="C249" s="2" t="s">
        <v>314</v>
      </c>
      <c r="D249" s="2" t="str">
        <f t="shared" si="28"/>
        <v>8</v>
      </c>
      <c r="E249" s="2" t="str">
        <f t="shared" si="29"/>
        <v>85</v>
      </c>
      <c r="F249" s="2" t="str">
        <f t="shared" si="30"/>
        <v>853</v>
      </c>
      <c r="G249" s="1" t="s">
        <v>292</v>
      </c>
      <c r="H249" s="27">
        <v>0</v>
      </c>
      <c r="I249" s="27"/>
      <c r="J249" s="27">
        <v>0</v>
      </c>
      <c r="K249" s="27">
        <v>0</v>
      </c>
      <c r="L249" s="27">
        <v>0</v>
      </c>
      <c r="M249" s="27"/>
      <c r="N249" s="27">
        <v>0</v>
      </c>
      <c r="O249" s="27">
        <v>0</v>
      </c>
      <c r="P249" s="27">
        <v>0</v>
      </c>
      <c r="Q249" s="27"/>
      <c r="R249" s="27">
        <v>0</v>
      </c>
      <c r="S249" s="27">
        <v>0</v>
      </c>
      <c r="T249" s="27">
        <v>0</v>
      </c>
      <c r="U249" s="27"/>
      <c r="V249" s="27">
        <v>0</v>
      </c>
      <c r="W249" s="27">
        <v>0</v>
      </c>
      <c r="X249" s="27">
        <v>0</v>
      </c>
      <c r="Y249" s="27"/>
      <c r="Z249" s="27">
        <v>0</v>
      </c>
      <c r="AA249" s="27">
        <v>0</v>
      </c>
      <c r="AB249" s="27">
        <v>0</v>
      </c>
      <c r="AC249" s="27"/>
      <c r="AD249" s="27">
        <v>0</v>
      </c>
      <c r="AE249" s="27">
        <v>0</v>
      </c>
      <c r="AF249" s="27">
        <v>0</v>
      </c>
      <c r="AG249" s="106">
        <v>0</v>
      </c>
      <c r="AH249" s="27">
        <v>0</v>
      </c>
      <c r="AI249" s="27">
        <v>0</v>
      </c>
      <c r="AJ249" s="27">
        <v>0</v>
      </c>
      <c r="AK249" s="106">
        <v>0</v>
      </c>
      <c r="AL249" s="106">
        <v>0</v>
      </c>
      <c r="AM249" s="105">
        <v>0</v>
      </c>
      <c r="AN249" s="11">
        <v>0</v>
      </c>
      <c r="AO249" s="11">
        <v>0</v>
      </c>
      <c r="AP249" s="105">
        <v>0</v>
      </c>
      <c r="AQ249" s="11">
        <v>0</v>
      </c>
      <c r="AR249" s="11">
        <v>0</v>
      </c>
      <c r="AS249" s="11">
        <v>0</v>
      </c>
      <c r="AT249" s="123">
        <v>0</v>
      </c>
      <c r="AU249" s="11">
        <v>0</v>
      </c>
      <c r="AV249" s="11">
        <v>0</v>
      </c>
      <c r="AW249" s="11">
        <v>0</v>
      </c>
      <c r="AX249" s="11">
        <v>0</v>
      </c>
      <c r="AZ249" s="11">
        <v>0</v>
      </c>
      <c r="BA249">
        <v>0</v>
      </c>
      <c r="BB249" s="122"/>
    </row>
    <row r="250" spans="1:54" hidden="1" x14ac:dyDescent="0.25">
      <c r="A250">
        <v>4</v>
      </c>
      <c r="B250" t="str">
        <f t="shared" si="24"/>
        <v>CS-8532</v>
      </c>
      <c r="C250" s="2" t="s">
        <v>314</v>
      </c>
      <c r="D250" s="2" t="str">
        <f t="shared" si="28"/>
        <v>8</v>
      </c>
      <c r="E250" s="2" t="str">
        <f t="shared" si="29"/>
        <v>85</v>
      </c>
      <c r="F250" s="2" t="str">
        <f t="shared" si="30"/>
        <v>853</v>
      </c>
      <c r="G250" s="1" t="s">
        <v>293</v>
      </c>
      <c r="H250" s="27">
        <v>0</v>
      </c>
      <c r="I250" s="27"/>
      <c r="J250" s="27">
        <v>0</v>
      </c>
      <c r="K250" s="27">
        <v>0</v>
      </c>
      <c r="L250" s="27">
        <v>0</v>
      </c>
      <c r="M250" s="27"/>
      <c r="N250" s="27">
        <v>0</v>
      </c>
      <c r="O250" s="27">
        <v>0</v>
      </c>
      <c r="P250" s="27">
        <v>0</v>
      </c>
      <c r="Q250" s="27"/>
      <c r="R250" s="27">
        <v>0</v>
      </c>
      <c r="S250" s="27">
        <v>0</v>
      </c>
      <c r="T250" s="27">
        <v>0</v>
      </c>
      <c r="U250" s="27"/>
      <c r="V250" s="27">
        <v>0</v>
      </c>
      <c r="W250" s="27">
        <v>0</v>
      </c>
      <c r="X250" s="27">
        <v>0</v>
      </c>
      <c r="Y250" s="27"/>
      <c r="Z250" s="27">
        <v>0</v>
      </c>
      <c r="AA250" s="27">
        <v>0</v>
      </c>
      <c r="AB250" s="27">
        <v>0</v>
      </c>
      <c r="AC250" s="27"/>
      <c r="AD250" s="27">
        <v>0</v>
      </c>
      <c r="AE250" s="27">
        <v>0</v>
      </c>
      <c r="AF250" s="27">
        <v>0</v>
      </c>
      <c r="AG250" s="106">
        <v>0</v>
      </c>
      <c r="AH250" s="27">
        <v>0</v>
      </c>
      <c r="AI250" s="27">
        <v>0</v>
      </c>
      <c r="AJ250" s="27">
        <v>0</v>
      </c>
      <c r="AK250" s="106">
        <v>0</v>
      </c>
      <c r="AL250" s="106">
        <v>0</v>
      </c>
      <c r="AM250" s="105">
        <v>0</v>
      </c>
      <c r="AN250" s="11">
        <v>0</v>
      </c>
      <c r="AO250" s="11">
        <v>0</v>
      </c>
      <c r="AP250" s="105">
        <v>0</v>
      </c>
      <c r="AQ250" s="11">
        <v>0</v>
      </c>
      <c r="AR250" s="11">
        <v>0</v>
      </c>
      <c r="AS250" s="11">
        <v>0</v>
      </c>
      <c r="AT250" s="123">
        <v>0</v>
      </c>
      <c r="AU250" s="11">
        <v>0</v>
      </c>
      <c r="AV250" s="11">
        <v>0</v>
      </c>
      <c r="AW250" s="11">
        <v>0</v>
      </c>
      <c r="AX250" s="11">
        <v>0</v>
      </c>
      <c r="AZ250" s="11">
        <v>0</v>
      </c>
      <c r="BA250">
        <v>0</v>
      </c>
      <c r="BB250" s="122"/>
    </row>
    <row r="251" spans="1:54" hidden="1" x14ac:dyDescent="0.25">
      <c r="A251">
        <v>4</v>
      </c>
      <c r="B251" t="str">
        <f t="shared" si="24"/>
        <v>CS-8533</v>
      </c>
      <c r="C251" s="2" t="s">
        <v>314</v>
      </c>
      <c r="D251" s="2" t="str">
        <f t="shared" si="28"/>
        <v>8</v>
      </c>
      <c r="E251" s="2" t="str">
        <f t="shared" si="29"/>
        <v>85</v>
      </c>
      <c r="F251" s="2" t="str">
        <f t="shared" si="30"/>
        <v>853</v>
      </c>
      <c r="G251" s="1" t="s">
        <v>962</v>
      </c>
      <c r="H251" s="27">
        <v>0</v>
      </c>
      <c r="I251" s="27"/>
      <c r="J251" s="27">
        <v>0</v>
      </c>
      <c r="K251" s="27">
        <v>0</v>
      </c>
      <c r="L251" s="27">
        <v>0</v>
      </c>
      <c r="M251" s="27"/>
      <c r="N251" s="27">
        <v>0</v>
      </c>
      <c r="O251" s="27">
        <v>0</v>
      </c>
      <c r="P251" s="27">
        <v>0</v>
      </c>
      <c r="Q251" s="27"/>
      <c r="R251" s="27">
        <v>0</v>
      </c>
      <c r="S251" s="27">
        <v>0</v>
      </c>
      <c r="T251" s="27">
        <v>0</v>
      </c>
      <c r="U251" s="27"/>
      <c r="V251" s="27">
        <v>0</v>
      </c>
      <c r="W251" s="27">
        <v>0</v>
      </c>
      <c r="X251" s="27">
        <v>0</v>
      </c>
      <c r="Y251" s="27"/>
      <c r="Z251" s="27">
        <v>0</v>
      </c>
      <c r="AA251" s="27">
        <v>0</v>
      </c>
      <c r="AB251" s="27">
        <v>0</v>
      </c>
      <c r="AC251" s="27"/>
      <c r="AD251" s="27">
        <v>0</v>
      </c>
      <c r="AE251" s="27">
        <v>0</v>
      </c>
      <c r="AF251" s="27">
        <v>0</v>
      </c>
      <c r="AG251" s="106">
        <v>0</v>
      </c>
      <c r="AH251" s="27">
        <v>0</v>
      </c>
      <c r="AI251" s="27">
        <v>0</v>
      </c>
      <c r="AJ251" s="27">
        <v>0</v>
      </c>
      <c r="AK251" s="106">
        <v>0</v>
      </c>
      <c r="AL251" s="106">
        <v>0</v>
      </c>
      <c r="AM251" s="105">
        <v>0</v>
      </c>
      <c r="AN251" s="11">
        <v>0</v>
      </c>
      <c r="AO251" s="11">
        <v>0</v>
      </c>
      <c r="AP251" s="105">
        <v>0</v>
      </c>
      <c r="AQ251" s="11">
        <v>0</v>
      </c>
      <c r="AR251" s="11">
        <v>0</v>
      </c>
      <c r="AS251" s="11">
        <v>0</v>
      </c>
      <c r="AT251" s="123">
        <v>0</v>
      </c>
      <c r="AU251" s="11"/>
      <c r="AV251" s="11">
        <v>0</v>
      </c>
      <c r="AW251" s="11">
        <v>0</v>
      </c>
      <c r="AX251" s="11"/>
      <c r="AZ251" s="11"/>
      <c r="BB251" s="122"/>
    </row>
    <row r="252" spans="1:54" hidden="1" x14ac:dyDescent="0.25">
      <c r="A252">
        <v>4</v>
      </c>
      <c r="B252" t="str">
        <f t="shared" si="24"/>
        <v>CS-8534</v>
      </c>
      <c r="C252" s="2" t="s">
        <v>314</v>
      </c>
      <c r="D252" s="2" t="str">
        <f t="shared" si="28"/>
        <v>8</v>
      </c>
      <c r="E252" s="2" t="str">
        <f t="shared" si="29"/>
        <v>85</v>
      </c>
      <c r="F252" s="2" t="str">
        <f t="shared" si="30"/>
        <v>853</v>
      </c>
      <c r="G252" s="1" t="s">
        <v>294</v>
      </c>
      <c r="H252" s="27">
        <v>0</v>
      </c>
      <c r="I252" s="27"/>
      <c r="J252" s="27">
        <v>0</v>
      </c>
      <c r="K252" s="27">
        <v>0</v>
      </c>
      <c r="L252" s="27">
        <v>0</v>
      </c>
      <c r="M252" s="27"/>
      <c r="N252" s="27">
        <v>0</v>
      </c>
      <c r="O252" s="27">
        <v>0</v>
      </c>
      <c r="P252" s="27">
        <v>0</v>
      </c>
      <c r="Q252" s="27"/>
      <c r="R252" s="27">
        <v>0</v>
      </c>
      <c r="S252" s="27">
        <v>0</v>
      </c>
      <c r="T252" s="27">
        <v>0</v>
      </c>
      <c r="U252" s="27"/>
      <c r="V252" s="27">
        <v>0</v>
      </c>
      <c r="W252" s="27">
        <v>0</v>
      </c>
      <c r="X252" s="27">
        <v>0</v>
      </c>
      <c r="Y252" s="27"/>
      <c r="Z252" s="27">
        <v>0</v>
      </c>
      <c r="AA252" s="27">
        <v>0</v>
      </c>
      <c r="AB252" s="27">
        <v>0</v>
      </c>
      <c r="AC252" s="27"/>
      <c r="AD252" s="27">
        <v>0</v>
      </c>
      <c r="AE252" s="27">
        <v>0</v>
      </c>
      <c r="AF252" s="27">
        <v>0</v>
      </c>
      <c r="AG252" s="106">
        <v>0</v>
      </c>
      <c r="AH252" s="27">
        <v>0</v>
      </c>
      <c r="AI252" s="27">
        <v>0</v>
      </c>
      <c r="AJ252" s="27">
        <v>0</v>
      </c>
      <c r="AK252" s="106">
        <v>0</v>
      </c>
      <c r="AL252" s="106">
        <v>0</v>
      </c>
      <c r="AM252" s="105">
        <v>0</v>
      </c>
      <c r="AN252" s="11">
        <v>0</v>
      </c>
      <c r="AO252" s="11">
        <v>0</v>
      </c>
      <c r="AP252" s="105">
        <v>0</v>
      </c>
      <c r="AQ252" s="11">
        <v>0</v>
      </c>
      <c r="AR252" s="11">
        <v>0</v>
      </c>
      <c r="AS252" s="11">
        <v>0</v>
      </c>
      <c r="AT252" s="123">
        <v>0</v>
      </c>
      <c r="AU252" s="11">
        <v>0</v>
      </c>
      <c r="AV252" s="11">
        <v>0</v>
      </c>
      <c r="AW252" s="11">
        <v>0</v>
      </c>
      <c r="AX252" s="11">
        <v>0</v>
      </c>
      <c r="AZ252" s="11">
        <v>0</v>
      </c>
      <c r="BA252">
        <v>0</v>
      </c>
      <c r="BB252" s="122"/>
    </row>
    <row r="253" spans="1:54" hidden="1" x14ac:dyDescent="0.25">
      <c r="A253">
        <v>4</v>
      </c>
      <c r="B253" t="str">
        <f t="shared" si="24"/>
        <v>CS-8535</v>
      </c>
      <c r="C253" s="2" t="s">
        <v>314</v>
      </c>
      <c r="D253" s="2" t="str">
        <f t="shared" si="28"/>
        <v>8</v>
      </c>
      <c r="E253" s="2" t="str">
        <f t="shared" si="29"/>
        <v>85</v>
      </c>
      <c r="F253" s="2" t="str">
        <f t="shared" si="30"/>
        <v>853</v>
      </c>
      <c r="G253" s="1" t="s">
        <v>296</v>
      </c>
      <c r="H253" s="27">
        <v>0</v>
      </c>
      <c r="I253" s="27"/>
      <c r="J253" s="27">
        <v>0</v>
      </c>
      <c r="K253" s="27">
        <v>0</v>
      </c>
      <c r="L253" s="27">
        <v>0</v>
      </c>
      <c r="M253" s="27"/>
      <c r="N253" s="27">
        <v>0</v>
      </c>
      <c r="O253" s="27">
        <v>0</v>
      </c>
      <c r="P253" s="27">
        <v>0</v>
      </c>
      <c r="Q253" s="27"/>
      <c r="R253" s="27">
        <v>0</v>
      </c>
      <c r="S253" s="27">
        <v>0</v>
      </c>
      <c r="T253" s="27">
        <v>0</v>
      </c>
      <c r="U253" s="27"/>
      <c r="V253" s="27">
        <v>0</v>
      </c>
      <c r="W253" s="27">
        <v>0</v>
      </c>
      <c r="X253" s="27">
        <v>0</v>
      </c>
      <c r="Y253" s="27"/>
      <c r="Z253" s="27">
        <v>0</v>
      </c>
      <c r="AA253" s="27">
        <v>0</v>
      </c>
      <c r="AB253" s="27">
        <v>0</v>
      </c>
      <c r="AC253" s="27"/>
      <c r="AD253" s="27">
        <v>0</v>
      </c>
      <c r="AE253" s="27">
        <v>0</v>
      </c>
      <c r="AF253" s="27">
        <v>0</v>
      </c>
      <c r="AG253" s="106">
        <v>0</v>
      </c>
      <c r="AH253" s="27">
        <v>0</v>
      </c>
      <c r="AI253" s="27">
        <v>0</v>
      </c>
      <c r="AJ253" s="27">
        <v>0</v>
      </c>
      <c r="AK253" s="106">
        <v>0</v>
      </c>
      <c r="AL253" s="106">
        <v>0</v>
      </c>
      <c r="AM253" s="105">
        <v>0</v>
      </c>
      <c r="AN253" s="11">
        <v>0</v>
      </c>
      <c r="AO253" s="11">
        <v>0</v>
      </c>
      <c r="AP253" s="105">
        <v>0</v>
      </c>
      <c r="AQ253" s="11">
        <v>0</v>
      </c>
      <c r="AR253" s="11">
        <v>0</v>
      </c>
      <c r="AS253" s="11">
        <v>0</v>
      </c>
      <c r="AT253" s="123">
        <v>0</v>
      </c>
      <c r="AU253" s="11">
        <v>0</v>
      </c>
      <c r="AV253" s="11">
        <v>0</v>
      </c>
      <c r="AW253" s="11">
        <v>0</v>
      </c>
      <c r="AX253" s="11">
        <v>0</v>
      </c>
      <c r="AZ253" s="11">
        <v>0</v>
      </c>
      <c r="BA253">
        <v>0</v>
      </c>
      <c r="BB253" s="122"/>
    </row>
    <row r="254" spans="1:54" hidden="1" x14ac:dyDescent="0.25">
      <c r="A254">
        <v>4</v>
      </c>
      <c r="B254" t="str">
        <f t="shared" si="24"/>
        <v>CS-8540</v>
      </c>
      <c r="C254" s="2" t="s">
        <v>314</v>
      </c>
      <c r="D254" s="2" t="str">
        <f t="shared" si="28"/>
        <v>8</v>
      </c>
      <c r="E254" s="2" t="str">
        <f t="shared" si="29"/>
        <v>85</v>
      </c>
      <c r="F254" s="2" t="str">
        <f t="shared" si="30"/>
        <v>854</v>
      </c>
      <c r="G254" s="1" t="s">
        <v>297</v>
      </c>
      <c r="H254" s="27">
        <v>0</v>
      </c>
      <c r="I254" s="27"/>
      <c r="J254" s="27">
        <v>0</v>
      </c>
      <c r="K254" s="27">
        <v>0</v>
      </c>
      <c r="L254" s="27">
        <v>0</v>
      </c>
      <c r="M254" s="27"/>
      <c r="N254" s="27">
        <v>0</v>
      </c>
      <c r="O254" s="27">
        <v>0</v>
      </c>
      <c r="P254" s="27">
        <v>0</v>
      </c>
      <c r="Q254" s="27"/>
      <c r="R254" s="27">
        <v>0</v>
      </c>
      <c r="S254" s="27">
        <v>0</v>
      </c>
      <c r="T254" s="27">
        <v>0</v>
      </c>
      <c r="U254" s="27"/>
      <c r="V254" s="27">
        <v>0</v>
      </c>
      <c r="W254" s="27">
        <v>0</v>
      </c>
      <c r="X254" s="27">
        <v>0</v>
      </c>
      <c r="Y254" s="27"/>
      <c r="Z254" s="27">
        <v>0</v>
      </c>
      <c r="AA254" s="27">
        <v>0</v>
      </c>
      <c r="AB254" s="27">
        <v>0</v>
      </c>
      <c r="AC254" s="27"/>
      <c r="AD254" s="27">
        <v>0</v>
      </c>
      <c r="AE254" s="27">
        <v>0</v>
      </c>
      <c r="AF254" s="27">
        <v>0</v>
      </c>
      <c r="AG254" s="106">
        <v>0</v>
      </c>
      <c r="AH254" s="27">
        <v>0</v>
      </c>
      <c r="AI254" s="27">
        <v>0</v>
      </c>
      <c r="AJ254" s="27">
        <v>0</v>
      </c>
      <c r="AK254" s="106">
        <v>0</v>
      </c>
      <c r="AL254" s="106">
        <v>0</v>
      </c>
      <c r="AM254" s="105">
        <v>0</v>
      </c>
      <c r="AN254" s="11">
        <v>0</v>
      </c>
      <c r="AO254" s="11">
        <v>0</v>
      </c>
      <c r="AP254" s="105">
        <v>0</v>
      </c>
      <c r="AQ254" s="11">
        <v>0</v>
      </c>
      <c r="AR254" s="11">
        <v>0</v>
      </c>
      <c r="AS254" s="11">
        <v>0</v>
      </c>
      <c r="AT254" s="123">
        <v>0</v>
      </c>
      <c r="AU254" s="11">
        <v>0</v>
      </c>
      <c r="AV254" s="11">
        <v>0</v>
      </c>
      <c r="AW254" s="11">
        <v>0</v>
      </c>
      <c r="AX254" s="11">
        <v>0</v>
      </c>
      <c r="AZ254" s="11">
        <v>0</v>
      </c>
      <c r="BA254">
        <v>0</v>
      </c>
      <c r="BB254" s="122"/>
    </row>
    <row r="255" spans="1:54" hidden="1" x14ac:dyDescent="0.25">
      <c r="A255">
        <v>4</v>
      </c>
      <c r="B255" t="str">
        <f t="shared" si="24"/>
        <v>CS-8550</v>
      </c>
      <c r="C255" s="2" t="s">
        <v>314</v>
      </c>
      <c r="D255" s="2" t="str">
        <f t="shared" si="28"/>
        <v>8</v>
      </c>
      <c r="E255" s="2" t="str">
        <f t="shared" si="29"/>
        <v>85</v>
      </c>
      <c r="F255" s="2" t="str">
        <f t="shared" si="30"/>
        <v>855</v>
      </c>
      <c r="G255" s="1" t="s">
        <v>298</v>
      </c>
      <c r="H255" s="27">
        <v>0</v>
      </c>
      <c r="I255" s="27"/>
      <c r="J255" s="27">
        <v>0</v>
      </c>
      <c r="K255" s="27">
        <v>0</v>
      </c>
      <c r="L255" s="27">
        <v>0</v>
      </c>
      <c r="M255" s="27"/>
      <c r="N255" s="27">
        <v>0</v>
      </c>
      <c r="O255" s="27">
        <v>0</v>
      </c>
      <c r="P255" s="27">
        <v>0</v>
      </c>
      <c r="Q255" s="27"/>
      <c r="R255" s="27">
        <v>0</v>
      </c>
      <c r="S255" s="27">
        <v>0</v>
      </c>
      <c r="T255" s="27">
        <v>0</v>
      </c>
      <c r="U255" s="27"/>
      <c r="V255" s="27">
        <v>0</v>
      </c>
      <c r="W255" s="27">
        <v>0</v>
      </c>
      <c r="X255" s="27">
        <v>0</v>
      </c>
      <c r="Y255" s="27"/>
      <c r="Z255" s="27">
        <v>0</v>
      </c>
      <c r="AA255" s="27">
        <v>0</v>
      </c>
      <c r="AB255" s="27">
        <v>0</v>
      </c>
      <c r="AC255" s="27"/>
      <c r="AD255" s="27">
        <v>0</v>
      </c>
      <c r="AE255" s="27">
        <v>0</v>
      </c>
      <c r="AF255" s="27">
        <v>0</v>
      </c>
      <c r="AG255" s="106">
        <v>0</v>
      </c>
      <c r="AH255" s="27">
        <v>0</v>
      </c>
      <c r="AI255" s="27">
        <v>0</v>
      </c>
      <c r="AJ255" s="27">
        <v>0</v>
      </c>
      <c r="AK255" s="106">
        <v>0</v>
      </c>
      <c r="AL255" s="106">
        <v>0</v>
      </c>
      <c r="AM255" s="105">
        <v>0</v>
      </c>
      <c r="AN255" s="11">
        <v>0</v>
      </c>
      <c r="AO255" s="11">
        <v>0</v>
      </c>
      <c r="AP255" s="105">
        <v>0</v>
      </c>
      <c r="AQ255" s="11">
        <v>0</v>
      </c>
      <c r="AR255" s="11">
        <v>0</v>
      </c>
      <c r="AS255" s="11">
        <v>0</v>
      </c>
      <c r="AT255" s="123">
        <v>0</v>
      </c>
      <c r="AU255" s="11">
        <v>0</v>
      </c>
      <c r="AV255" s="11">
        <v>0</v>
      </c>
      <c r="AW255" s="11">
        <v>0</v>
      </c>
      <c r="AX255" s="11">
        <v>0</v>
      </c>
      <c r="AZ255" s="11">
        <v>0</v>
      </c>
      <c r="BA255">
        <v>0</v>
      </c>
      <c r="BB255" s="122"/>
    </row>
    <row r="256" spans="1:54" hidden="1" x14ac:dyDescent="0.25">
      <c r="A256">
        <v>4</v>
      </c>
      <c r="B256" t="str">
        <f t="shared" si="24"/>
        <v>CS-8561</v>
      </c>
      <c r="C256" s="2" t="s">
        <v>314</v>
      </c>
      <c r="D256" s="2" t="str">
        <f t="shared" si="28"/>
        <v>8</v>
      </c>
      <c r="E256" s="2" t="str">
        <f t="shared" si="29"/>
        <v>85</v>
      </c>
      <c r="F256" s="2" t="str">
        <f t="shared" si="30"/>
        <v>856</v>
      </c>
      <c r="G256" s="1" t="s">
        <v>299</v>
      </c>
      <c r="H256" s="27">
        <v>0</v>
      </c>
      <c r="I256" s="27"/>
      <c r="J256" s="27">
        <v>0</v>
      </c>
      <c r="K256" s="27">
        <v>0</v>
      </c>
      <c r="L256" s="27">
        <v>0</v>
      </c>
      <c r="M256" s="27"/>
      <c r="N256" s="27">
        <v>0</v>
      </c>
      <c r="O256" s="27">
        <v>0</v>
      </c>
      <c r="P256" s="27">
        <v>0</v>
      </c>
      <c r="Q256" s="27"/>
      <c r="R256" s="27">
        <v>0</v>
      </c>
      <c r="S256" s="27">
        <v>0</v>
      </c>
      <c r="T256" s="27">
        <v>0</v>
      </c>
      <c r="U256" s="27"/>
      <c r="V256" s="27">
        <v>0</v>
      </c>
      <c r="W256" s="27">
        <v>0</v>
      </c>
      <c r="X256" s="27">
        <v>0</v>
      </c>
      <c r="Y256" s="27"/>
      <c r="Z256" s="27">
        <v>0</v>
      </c>
      <c r="AA256" s="27">
        <v>0</v>
      </c>
      <c r="AB256" s="27">
        <v>40000</v>
      </c>
      <c r="AC256" s="27"/>
      <c r="AD256" s="27">
        <v>0</v>
      </c>
      <c r="AE256" s="27">
        <v>0</v>
      </c>
      <c r="AF256" s="27">
        <v>0</v>
      </c>
      <c r="AG256" s="106">
        <v>0</v>
      </c>
      <c r="AH256" s="27">
        <v>0</v>
      </c>
      <c r="AI256" s="27">
        <v>0</v>
      </c>
      <c r="AJ256" s="27">
        <v>0</v>
      </c>
      <c r="AK256" s="106">
        <v>0</v>
      </c>
      <c r="AL256" s="106">
        <v>0</v>
      </c>
      <c r="AM256" s="105">
        <v>0</v>
      </c>
      <c r="AN256" s="11">
        <v>0</v>
      </c>
      <c r="AO256" s="11">
        <v>0</v>
      </c>
      <c r="AP256" s="105">
        <v>0</v>
      </c>
      <c r="AQ256" s="11">
        <v>0</v>
      </c>
      <c r="AR256" s="11">
        <v>0</v>
      </c>
      <c r="AS256" s="11">
        <v>0</v>
      </c>
      <c r="AT256" s="123">
        <v>0</v>
      </c>
      <c r="AU256" s="11">
        <v>0</v>
      </c>
      <c r="AV256" s="11">
        <v>0</v>
      </c>
      <c r="AW256" s="11">
        <v>0</v>
      </c>
      <c r="AX256" s="11">
        <v>0</v>
      </c>
      <c r="AZ256" s="11">
        <v>0</v>
      </c>
      <c r="BA256">
        <v>0</v>
      </c>
      <c r="BB256" s="122"/>
    </row>
    <row r="257" spans="1:54" hidden="1" x14ac:dyDescent="0.25">
      <c r="A257">
        <v>4</v>
      </c>
      <c r="B257" t="str">
        <f t="shared" si="24"/>
        <v>CS-8562</v>
      </c>
      <c r="C257" s="2" t="s">
        <v>314</v>
      </c>
      <c r="D257" s="2" t="str">
        <f t="shared" si="28"/>
        <v>8</v>
      </c>
      <c r="E257" s="2" t="str">
        <f t="shared" si="29"/>
        <v>85</v>
      </c>
      <c r="F257" s="2" t="str">
        <f t="shared" si="30"/>
        <v>856</v>
      </c>
      <c r="G257" s="1" t="s">
        <v>300</v>
      </c>
      <c r="H257" s="27">
        <v>0</v>
      </c>
      <c r="I257" s="27"/>
      <c r="J257" s="27">
        <v>0</v>
      </c>
      <c r="K257" s="27">
        <v>0</v>
      </c>
      <c r="L257" s="27">
        <v>0</v>
      </c>
      <c r="M257" s="27"/>
      <c r="N257" s="27">
        <v>0</v>
      </c>
      <c r="O257" s="27">
        <v>0</v>
      </c>
      <c r="P257" s="27">
        <v>0</v>
      </c>
      <c r="Q257" s="27"/>
      <c r="R257" s="27">
        <v>0</v>
      </c>
      <c r="S257" s="27">
        <v>0</v>
      </c>
      <c r="T257" s="27">
        <v>0</v>
      </c>
      <c r="U257" s="27"/>
      <c r="V257" s="27">
        <v>0</v>
      </c>
      <c r="W257" s="27">
        <v>0</v>
      </c>
      <c r="X257" s="27">
        <v>0</v>
      </c>
      <c r="Y257" s="27"/>
      <c r="Z257" s="27">
        <v>0</v>
      </c>
      <c r="AA257" s="27">
        <v>0</v>
      </c>
      <c r="AB257" s="27">
        <v>0</v>
      </c>
      <c r="AC257" s="27"/>
      <c r="AD257" s="27">
        <v>0</v>
      </c>
      <c r="AE257" s="27">
        <v>0</v>
      </c>
      <c r="AF257" s="27">
        <v>0</v>
      </c>
      <c r="AG257" s="106">
        <v>0</v>
      </c>
      <c r="AH257" s="27">
        <v>0</v>
      </c>
      <c r="AI257" s="27">
        <v>0</v>
      </c>
      <c r="AJ257" s="27">
        <v>0</v>
      </c>
      <c r="AK257" s="106">
        <v>0</v>
      </c>
      <c r="AL257" s="106">
        <v>0</v>
      </c>
      <c r="AM257" s="105">
        <v>0</v>
      </c>
      <c r="AN257" s="11">
        <v>0</v>
      </c>
      <c r="AO257" s="11">
        <v>0</v>
      </c>
      <c r="AP257" s="105">
        <v>0</v>
      </c>
      <c r="AQ257" s="11">
        <v>0</v>
      </c>
      <c r="AR257" s="11">
        <v>0</v>
      </c>
      <c r="AS257" s="11">
        <v>0</v>
      </c>
      <c r="AT257" s="123">
        <v>0</v>
      </c>
      <c r="AU257" s="11">
        <v>0</v>
      </c>
      <c r="AV257" s="11">
        <v>0</v>
      </c>
      <c r="AW257" s="11">
        <v>0</v>
      </c>
      <c r="AX257" s="11">
        <v>0</v>
      </c>
      <c r="AZ257" s="11">
        <v>0</v>
      </c>
      <c r="BA257">
        <v>0</v>
      </c>
      <c r="BB257" s="122"/>
    </row>
    <row r="258" spans="1:54" hidden="1" x14ac:dyDescent="0.25">
      <c r="A258">
        <v>4</v>
      </c>
      <c r="B258" t="str">
        <f t="shared" si="24"/>
        <v>CS-8563</v>
      </c>
      <c r="C258" s="2" t="s">
        <v>314</v>
      </c>
      <c r="D258" s="2" t="str">
        <f t="shared" si="28"/>
        <v>8</v>
      </c>
      <c r="E258" s="2" t="str">
        <f t="shared" si="29"/>
        <v>85</v>
      </c>
      <c r="F258" s="2" t="str">
        <f t="shared" si="30"/>
        <v>856</v>
      </c>
      <c r="G258" s="1" t="s">
        <v>301</v>
      </c>
      <c r="H258" s="27">
        <v>0</v>
      </c>
      <c r="I258" s="27"/>
      <c r="J258" s="27">
        <v>0</v>
      </c>
      <c r="K258" s="27">
        <v>0</v>
      </c>
      <c r="L258" s="27">
        <v>0</v>
      </c>
      <c r="M258" s="27"/>
      <c r="N258" s="27">
        <v>0</v>
      </c>
      <c r="O258" s="27">
        <v>0</v>
      </c>
      <c r="P258" s="27">
        <v>0</v>
      </c>
      <c r="Q258" s="27"/>
      <c r="R258" s="27">
        <v>0</v>
      </c>
      <c r="S258" s="27">
        <v>0</v>
      </c>
      <c r="T258" s="27">
        <v>0</v>
      </c>
      <c r="U258" s="27"/>
      <c r="V258" s="27">
        <v>0</v>
      </c>
      <c r="W258" s="27">
        <v>0</v>
      </c>
      <c r="X258" s="27">
        <v>0</v>
      </c>
      <c r="Y258" s="27"/>
      <c r="Z258" s="27">
        <v>0</v>
      </c>
      <c r="AA258" s="27">
        <v>0</v>
      </c>
      <c r="AB258" s="27">
        <v>0</v>
      </c>
      <c r="AC258" s="27"/>
      <c r="AD258" s="27">
        <v>0</v>
      </c>
      <c r="AE258" s="27">
        <v>0</v>
      </c>
      <c r="AF258" s="27">
        <v>0</v>
      </c>
      <c r="AG258" s="106">
        <v>0</v>
      </c>
      <c r="AH258" s="27">
        <v>0</v>
      </c>
      <c r="AI258" s="27">
        <v>0</v>
      </c>
      <c r="AJ258" s="27">
        <v>0</v>
      </c>
      <c r="AK258" s="106">
        <v>0</v>
      </c>
      <c r="AL258" s="106">
        <v>0</v>
      </c>
      <c r="AM258" s="105">
        <v>0</v>
      </c>
      <c r="AN258" s="11">
        <v>0</v>
      </c>
      <c r="AO258" s="11">
        <v>0</v>
      </c>
      <c r="AP258" s="105">
        <v>0</v>
      </c>
      <c r="AQ258" s="11">
        <v>0</v>
      </c>
      <c r="AR258" s="11">
        <v>0</v>
      </c>
      <c r="AS258" s="11">
        <v>0</v>
      </c>
      <c r="AT258" s="123">
        <v>0</v>
      </c>
      <c r="AU258" s="11">
        <v>0</v>
      </c>
      <c r="AV258" s="11">
        <v>0</v>
      </c>
      <c r="AW258" s="11">
        <v>0</v>
      </c>
      <c r="AX258" s="11">
        <v>0</v>
      </c>
      <c r="AZ258" s="11">
        <v>0</v>
      </c>
      <c r="BA258">
        <v>0</v>
      </c>
      <c r="BB258" s="122"/>
    </row>
    <row r="259" spans="1:54" hidden="1" x14ac:dyDescent="0.25">
      <c r="A259">
        <v>4</v>
      </c>
      <c r="B259" t="str">
        <f t="shared" ref="B259:B322" si="31">C259&amp;"-"&amp;G259</f>
        <v>CS-8564</v>
      </c>
      <c r="C259" s="2" t="s">
        <v>314</v>
      </c>
      <c r="D259" s="2" t="str">
        <f t="shared" si="28"/>
        <v>8</v>
      </c>
      <c r="E259" s="2" t="str">
        <f t="shared" si="29"/>
        <v>85</v>
      </c>
      <c r="F259" s="2" t="str">
        <f t="shared" si="30"/>
        <v>856</v>
      </c>
      <c r="G259" s="1" t="s">
        <v>302</v>
      </c>
      <c r="H259" s="27">
        <v>0</v>
      </c>
      <c r="I259" s="27"/>
      <c r="J259" s="27">
        <v>0</v>
      </c>
      <c r="K259" s="27">
        <v>0</v>
      </c>
      <c r="L259" s="27">
        <v>0</v>
      </c>
      <c r="M259" s="27"/>
      <c r="N259" s="27">
        <v>0</v>
      </c>
      <c r="O259" s="27">
        <v>0</v>
      </c>
      <c r="P259" s="27">
        <v>0</v>
      </c>
      <c r="Q259" s="27"/>
      <c r="R259" s="27">
        <v>0</v>
      </c>
      <c r="S259" s="27">
        <v>0</v>
      </c>
      <c r="T259" s="27">
        <v>0</v>
      </c>
      <c r="U259" s="27"/>
      <c r="V259" s="27">
        <v>0</v>
      </c>
      <c r="W259" s="27">
        <v>0</v>
      </c>
      <c r="X259" s="27">
        <v>0</v>
      </c>
      <c r="Y259" s="27"/>
      <c r="Z259" s="27">
        <v>0</v>
      </c>
      <c r="AA259" s="27">
        <v>0</v>
      </c>
      <c r="AB259" s="27">
        <v>0</v>
      </c>
      <c r="AC259" s="27"/>
      <c r="AD259" s="27">
        <v>0</v>
      </c>
      <c r="AE259" s="27">
        <v>0</v>
      </c>
      <c r="AF259" s="27">
        <v>0</v>
      </c>
      <c r="AG259" s="106">
        <v>0</v>
      </c>
      <c r="AH259" s="27">
        <v>0</v>
      </c>
      <c r="AI259" s="27">
        <v>0</v>
      </c>
      <c r="AJ259" s="27">
        <v>0</v>
      </c>
      <c r="AK259" s="106">
        <v>0</v>
      </c>
      <c r="AL259" s="106">
        <v>0</v>
      </c>
      <c r="AM259" s="105">
        <v>0</v>
      </c>
      <c r="AN259" s="11">
        <v>0</v>
      </c>
      <c r="AO259" s="11">
        <v>0</v>
      </c>
      <c r="AP259" s="105">
        <v>0</v>
      </c>
      <c r="AQ259" s="11">
        <v>0</v>
      </c>
      <c r="AR259" s="11">
        <v>0</v>
      </c>
      <c r="AS259" s="11">
        <v>0</v>
      </c>
      <c r="AT259" s="123">
        <v>0</v>
      </c>
      <c r="AU259" s="11">
        <v>0</v>
      </c>
      <c r="AV259" s="11">
        <v>0</v>
      </c>
      <c r="AW259" s="11">
        <v>0</v>
      </c>
      <c r="AX259" s="11">
        <v>0</v>
      </c>
      <c r="AZ259" s="11">
        <v>0</v>
      </c>
      <c r="BA259">
        <v>0</v>
      </c>
      <c r="BB259" s="122"/>
    </row>
    <row r="260" spans="1:54" hidden="1" x14ac:dyDescent="0.25">
      <c r="A260">
        <v>4</v>
      </c>
      <c r="B260" t="str">
        <f t="shared" si="31"/>
        <v>CS-8565</v>
      </c>
      <c r="C260" s="2" t="s">
        <v>314</v>
      </c>
      <c r="D260" s="2" t="str">
        <f t="shared" si="28"/>
        <v>8</v>
      </c>
      <c r="E260" s="2" t="str">
        <f t="shared" si="29"/>
        <v>85</v>
      </c>
      <c r="F260" s="2" t="str">
        <f t="shared" si="30"/>
        <v>856</v>
      </c>
      <c r="G260" s="1" t="s">
        <v>303</v>
      </c>
      <c r="H260" s="27">
        <v>0</v>
      </c>
      <c r="I260" s="27"/>
      <c r="J260" s="27">
        <v>0</v>
      </c>
      <c r="K260" s="27">
        <v>0</v>
      </c>
      <c r="L260" s="27">
        <v>0</v>
      </c>
      <c r="M260" s="27"/>
      <c r="N260" s="27">
        <v>0</v>
      </c>
      <c r="O260" s="27">
        <v>0</v>
      </c>
      <c r="P260" s="27">
        <v>0</v>
      </c>
      <c r="Q260" s="27"/>
      <c r="R260" s="27">
        <v>0</v>
      </c>
      <c r="S260" s="27">
        <v>0</v>
      </c>
      <c r="T260" s="27">
        <v>0</v>
      </c>
      <c r="U260" s="27"/>
      <c r="V260" s="27">
        <v>0</v>
      </c>
      <c r="W260" s="27">
        <v>0</v>
      </c>
      <c r="X260" s="27">
        <v>0</v>
      </c>
      <c r="Y260" s="27"/>
      <c r="Z260" s="27">
        <v>0</v>
      </c>
      <c r="AA260" s="27">
        <v>0</v>
      </c>
      <c r="AB260" s="27">
        <v>0</v>
      </c>
      <c r="AC260" s="27"/>
      <c r="AD260" s="27">
        <v>0</v>
      </c>
      <c r="AE260" s="27">
        <v>500</v>
      </c>
      <c r="AF260" s="27">
        <v>0</v>
      </c>
      <c r="AG260" s="106">
        <v>0</v>
      </c>
      <c r="AH260" s="27">
        <v>750</v>
      </c>
      <c r="AI260" s="27">
        <v>750</v>
      </c>
      <c r="AJ260" s="27">
        <v>0</v>
      </c>
      <c r="AK260" s="106">
        <v>0</v>
      </c>
      <c r="AL260" s="106">
        <v>0</v>
      </c>
      <c r="AM260" s="105">
        <v>0</v>
      </c>
      <c r="AN260" s="11">
        <v>0</v>
      </c>
      <c r="AO260" s="11">
        <v>0</v>
      </c>
      <c r="AP260" s="105">
        <v>0</v>
      </c>
      <c r="AQ260" s="11">
        <v>0</v>
      </c>
      <c r="AR260" s="11">
        <v>0</v>
      </c>
      <c r="AS260" s="11">
        <v>0</v>
      </c>
      <c r="AT260" s="123">
        <v>0</v>
      </c>
      <c r="AU260" s="11">
        <v>0</v>
      </c>
      <c r="AV260" s="11">
        <v>0</v>
      </c>
      <c r="AW260" s="11">
        <v>0</v>
      </c>
      <c r="AX260" s="11">
        <v>0</v>
      </c>
      <c r="AZ260" s="11">
        <v>0</v>
      </c>
      <c r="BA260">
        <v>0</v>
      </c>
      <c r="BB260" s="122"/>
    </row>
    <row r="261" spans="1:54" hidden="1" x14ac:dyDescent="0.25">
      <c r="A261">
        <v>4</v>
      </c>
      <c r="B261" t="str">
        <f t="shared" si="31"/>
        <v>CS-8571</v>
      </c>
      <c r="C261" s="2" t="s">
        <v>314</v>
      </c>
      <c r="D261" s="2" t="str">
        <f t="shared" si="28"/>
        <v>8</v>
      </c>
      <c r="E261" s="2" t="str">
        <f t="shared" si="29"/>
        <v>85</v>
      </c>
      <c r="F261" s="2" t="str">
        <f t="shared" si="30"/>
        <v>857</v>
      </c>
      <c r="G261" s="1" t="s">
        <v>3539</v>
      </c>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106"/>
      <c r="AH261" s="27"/>
      <c r="AI261" s="27"/>
      <c r="AJ261" s="27"/>
      <c r="AK261" s="106"/>
      <c r="AL261" s="106"/>
      <c r="AM261" s="105"/>
      <c r="AN261" s="11"/>
      <c r="AO261" s="11"/>
      <c r="AP261" s="105"/>
      <c r="AQ261" s="11"/>
      <c r="AR261" s="11"/>
      <c r="AS261" s="11"/>
      <c r="AT261" s="123"/>
      <c r="AU261" s="11">
        <v>0</v>
      </c>
      <c r="AV261" s="11">
        <v>0</v>
      </c>
      <c r="AW261" s="11">
        <v>0</v>
      </c>
      <c r="AX261" s="11">
        <v>0</v>
      </c>
      <c r="AZ261" s="11">
        <v>0</v>
      </c>
      <c r="BA261">
        <v>0</v>
      </c>
      <c r="BB261" s="122"/>
    </row>
    <row r="262" spans="1:54" hidden="1" x14ac:dyDescent="0.25">
      <c r="A262">
        <v>4</v>
      </c>
      <c r="B262" t="str">
        <f t="shared" si="31"/>
        <v>CS-8572</v>
      </c>
      <c r="C262" s="2" t="s">
        <v>314</v>
      </c>
      <c r="D262" s="2" t="str">
        <f t="shared" si="28"/>
        <v>8</v>
      </c>
      <c r="E262" s="2" t="str">
        <f t="shared" si="29"/>
        <v>85</v>
      </c>
      <c r="F262" s="2" t="str">
        <f t="shared" si="30"/>
        <v>857</v>
      </c>
      <c r="G262" s="1" t="s">
        <v>3540</v>
      </c>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106"/>
      <c r="AH262" s="27"/>
      <c r="AI262" s="27"/>
      <c r="AJ262" s="27"/>
      <c r="AK262" s="106"/>
      <c r="AL262" s="106"/>
      <c r="AM262" s="105"/>
      <c r="AN262" s="11"/>
      <c r="AO262" s="11"/>
      <c r="AP262" s="105"/>
      <c r="AQ262" s="11"/>
      <c r="AR262" s="11"/>
      <c r="AS262" s="11"/>
      <c r="AT262" s="123"/>
      <c r="AU262" s="11">
        <v>0</v>
      </c>
      <c r="AV262" s="11">
        <v>0</v>
      </c>
      <c r="AW262" s="11">
        <v>0</v>
      </c>
      <c r="AX262" s="11">
        <v>0</v>
      </c>
      <c r="AZ262" s="11">
        <v>0</v>
      </c>
      <c r="BA262">
        <v>0</v>
      </c>
      <c r="BB262" s="122"/>
    </row>
    <row r="263" spans="1:54" hidden="1" x14ac:dyDescent="0.25">
      <c r="A263">
        <v>4</v>
      </c>
      <c r="B263" t="str">
        <f t="shared" si="31"/>
        <v>CS-8573</v>
      </c>
      <c r="C263" s="2" t="s">
        <v>314</v>
      </c>
      <c r="D263" s="2" t="str">
        <f t="shared" si="28"/>
        <v>8</v>
      </c>
      <c r="E263" s="2" t="str">
        <f t="shared" si="29"/>
        <v>85</v>
      </c>
      <c r="F263" s="2" t="str">
        <f t="shared" si="30"/>
        <v>857</v>
      </c>
      <c r="G263" s="1" t="s">
        <v>3541</v>
      </c>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106"/>
      <c r="AH263" s="27"/>
      <c r="AI263" s="27"/>
      <c r="AJ263" s="27"/>
      <c r="AK263" s="106"/>
      <c r="AL263" s="106"/>
      <c r="AM263" s="105"/>
      <c r="AN263" s="11"/>
      <c r="AO263" s="11"/>
      <c r="AP263" s="105"/>
      <c r="AQ263" s="11"/>
      <c r="AR263" s="11"/>
      <c r="AS263" s="11"/>
      <c r="AT263" s="123"/>
      <c r="AU263" s="11">
        <v>0</v>
      </c>
      <c r="AV263" s="11">
        <v>0</v>
      </c>
      <c r="AW263" s="11">
        <v>0</v>
      </c>
      <c r="AX263" s="11">
        <v>0</v>
      </c>
      <c r="AZ263" s="11">
        <v>0</v>
      </c>
      <c r="BA263">
        <v>0</v>
      </c>
      <c r="BB263" s="122"/>
    </row>
    <row r="264" spans="1:54" hidden="1" x14ac:dyDescent="0.25">
      <c r="A264">
        <v>4</v>
      </c>
      <c r="B264" t="str">
        <f t="shared" si="31"/>
        <v>CS-8574</v>
      </c>
      <c r="C264" s="2" t="s">
        <v>314</v>
      </c>
      <c r="D264" s="2" t="str">
        <f t="shared" ref="D264:D295" si="32">LEFT($G264,1)</f>
        <v>8</v>
      </c>
      <c r="E264" s="2" t="str">
        <f t="shared" ref="E264:E295" si="33">LEFT($G264,2)</f>
        <v>85</v>
      </c>
      <c r="F264" s="2" t="str">
        <f t="shared" ref="F264:F295" si="34">LEFT($G264,3)</f>
        <v>857</v>
      </c>
      <c r="G264" s="1" t="s">
        <v>3542</v>
      </c>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106"/>
      <c r="AH264" s="27"/>
      <c r="AI264" s="27"/>
      <c r="AJ264" s="27"/>
      <c r="AK264" s="106"/>
      <c r="AL264" s="106"/>
      <c r="AM264" s="105"/>
      <c r="AN264" s="11"/>
      <c r="AO264" s="11"/>
      <c r="AP264" s="105"/>
      <c r="AQ264" s="11"/>
      <c r="AR264" s="11"/>
      <c r="AS264" s="11"/>
      <c r="AT264" s="123"/>
      <c r="AU264" s="11">
        <v>0</v>
      </c>
      <c r="AV264" s="11">
        <v>0</v>
      </c>
      <c r="AW264" s="11">
        <v>0</v>
      </c>
      <c r="AX264" s="11">
        <v>0</v>
      </c>
      <c r="AZ264" s="11">
        <v>0</v>
      </c>
      <c r="BA264">
        <v>0</v>
      </c>
      <c r="BB264" s="122"/>
    </row>
    <row r="265" spans="1:54" hidden="1" x14ac:dyDescent="0.25">
      <c r="A265">
        <v>4</v>
      </c>
      <c r="B265" t="str">
        <f t="shared" si="31"/>
        <v>CS-8575</v>
      </c>
      <c r="C265" s="2" t="s">
        <v>314</v>
      </c>
      <c r="D265" s="2" t="str">
        <f t="shared" si="32"/>
        <v>8</v>
      </c>
      <c r="E265" s="2" t="str">
        <f t="shared" si="33"/>
        <v>85</v>
      </c>
      <c r="F265" s="2" t="str">
        <f t="shared" si="34"/>
        <v>857</v>
      </c>
      <c r="G265" s="1" t="s">
        <v>3543</v>
      </c>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106"/>
      <c r="AH265" s="27"/>
      <c r="AI265" s="27"/>
      <c r="AJ265" s="27"/>
      <c r="AK265" s="106"/>
      <c r="AL265" s="106"/>
      <c r="AM265" s="105"/>
      <c r="AN265" s="11"/>
      <c r="AO265" s="11"/>
      <c r="AP265" s="105"/>
      <c r="AQ265" s="11"/>
      <c r="AR265" s="11"/>
      <c r="AS265" s="11"/>
      <c r="AT265" s="123"/>
      <c r="AU265" s="11">
        <v>0</v>
      </c>
      <c r="AV265" s="11">
        <v>0</v>
      </c>
      <c r="AW265" s="11">
        <v>0</v>
      </c>
      <c r="AX265" s="11">
        <v>0</v>
      </c>
      <c r="AZ265" s="11">
        <v>0</v>
      </c>
      <c r="BA265">
        <v>0</v>
      </c>
      <c r="BB265" s="122"/>
    </row>
    <row r="266" spans="1:54" hidden="1" x14ac:dyDescent="0.25">
      <c r="A266">
        <v>4</v>
      </c>
      <c r="B266" t="str">
        <f t="shared" si="31"/>
        <v>CS-9110</v>
      </c>
      <c r="C266" s="2" t="s">
        <v>314</v>
      </c>
      <c r="D266" s="2" t="str">
        <f t="shared" si="32"/>
        <v>9</v>
      </c>
      <c r="E266" s="2" t="str">
        <f t="shared" si="33"/>
        <v>91</v>
      </c>
      <c r="F266" s="2" t="str">
        <f t="shared" si="34"/>
        <v>911</v>
      </c>
      <c r="G266" s="1" t="s">
        <v>306</v>
      </c>
      <c r="H266" s="27">
        <v>31603662</v>
      </c>
      <c r="I266" s="27"/>
      <c r="J266" s="27">
        <v>28848195</v>
      </c>
      <c r="K266" s="27">
        <v>28848195</v>
      </c>
      <c r="L266" s="27">
        <v>31603662</v>
      </c>
      <c r="M266" s="27"/>
      <c r="N266" s="27">
        <v>30727037</v>
      </c>
      <c r="O266" s="27">
        <v>30727037</v>
      </c>
      <c r="P266" s="27">
        <v>34296501</v>
      </c>
      <c r="Q266" s="27"/>
      <c r="R266" s="27">
        <v>34031247</v>
      </c>
      <c r="S266" s="27">
        <v>34031247</v>
      </c>
      <c r="T266" s="27">
        <v>33053311</v>
      </c>
      <c r="U266" s="27"/>
      <c r="V266" s="27">
        <v>34295116</v>
      </c>
      <c r="W266" s="27">
        <v>34295276</v>
      </c>
      <c r="X266" s="27">
        <v>30424155</v>
      </c>
      <c r="Y266" s="27"/>
      <c r="Z266" s="27">
        <v>29716590</v>
      </c>
      <c r="AA266" s="27">
        <v>29716590</v>
      </c>
      <c r="AB266" s="27">
        <v>33486774</v>
      </c>
      <c r="AC266" s="27"/>
      <c r="AD266" s="27">
        <v>33308693</v>
      </c>
      <c r="AE266" s="27">
        <v>33308693</v>
      </c>
      <c r="AF266" s="27">
        <v>30013724</v>
      </c>
      <c r="AG266" s="106">
        <v>29630443</v>
      </c>
      <c r="AH266" s="27">
        <v>29626539</v>
      </c>
      <c r="AI266" s="27">
        <v>29626539</v>
      </c>
      <c r="AJ266" s="27">
        <v>35905135</v>
      </c>
      <c r="AK266" s="106">
        <v>33812609</v>
      </c>
      <c r="AL266" s="106">
        <v>33809059</v>
      </c>
      <c r="AM266" s="105">
        <v>33809575</v>
      </c>
      <c r="AN266" s="11">
        <v>30593395</v>
      </c>
      <c r="AO266" s="11">
        <v>29970838.199999999</v>
      </c>
      <c r="AP266" s="105">
        <v>29970838.199999999</v>
      </c>
      <c r="AQ266" s="11">
        <v>29970838.199999999</v>
      </c>
      <c r="AR266" s="11">
        <v>0</v>
      </c>
      <c r="AS266" s="11">
        <v>27962588</v>
      </c>
      <c r="AT266" s="123">
        <v>27962595</v>
      </c>
      <c r="AU266" s="11">
        <v>27962595</v>
      </c>
      <c r="AV266" s="11">
        <v>0</v>
      </c>
      <c r="AW266" s="11">
        <v>21117781</v>
      </c>
      <c r="AX266" s="11">
        <v>21117704</v>
      </c>
      <c r="AZ266" s="11">
        <v>18087697</v>
      </c>
      <c r="BA266">
        <v>17360799</v>
      </c>
      <c r="BB266" s="122"/>
    </row>
    <row r="267" spans="1:54" hidden="1" x14ac:dyDescent="0.25">
      <c r="A267">
        <v>4</v>
      </c>
      <c r="B267" t="str">
        <f t="shared" si="31"/>
        <v>CS-9120</v>
      </c>
      <c r="C267" s="2" t="s">
        <v>314</v>
      </c>
      <c r="D267" s="2" t="str">
        <f t="shared" si="32"/>
        <v>9</v>
      </c>
      <c r="E267" s="2" t="str">
        <f t="shared" si="33"/>
        <v>91</v>
      </c>
      <c r="F267" s="2" t="str">
        <f t="shared" si="34"/>
        <v>912</v>
      </c>
      <c r="G267" s="1" t="s">
        <v>307</v>
      </c>
      <c r="H267" s="27">
        <v>559640</v>
      </c>
      <c r="I267" s="27"/>
      <c r="J267" s="27">
        <v>610650</v>
      </c>
      <c r="K267" s="27">
        <v>610650</v>
      </c>
      <c r="L267" s="27">
        <v>559640</v>
      </c>
      <c r="M267" s="27"/>
      <c r="N267" s="27">
        <v>1095</v>
      </c>
      <c r="O267" s="27">
        <v>0</v>
      </c>
      <c r="P267" s="27">
        <v>0</v>
      </c>
      <c r="Q267" s="27"/>
      <c r="R267" s="27">
        <v>0</v>
      </c>
      <c r="S267" s="27">
        <v>0</v>
      </c>
      <c r="T267" s="27">
        <v>0</v>
      </c>
      <c r="U267" s="27"/>
      <c r="V267" s="27">
        <v>0</v>
      </c>
      <c r="W267" s="27">
        <v>0</v>
      </c>
      <c r="X267" s="27">
        <v>0</v>
      </c>
      <c r="Y267" s="27"/>
      <c r="Z267" s="27">
        <v>0</v>
      </c>
      <c r="AA267" s="27">
        <v>0</v>
      </c>
      <c r="AB267" s="27">
        <v>0</v>
      </c>
      <c r="AC267" s="27"/>
      <c r="AD267" s="27">
        <v>0</v>
      </c>
      <c r="AE267" s="27">
        <v>0</v>
      </c>
      <c r="AF267" s="27">
        <v>0</v>
      </c>
      <c r="AG267" s="106">
        <v>0</v>
      </c>
      <c r="AH267" s="27">
        <v>0</v>
      </c>
      <c r="AI267" s="27">
        <v>0</v>
      </c>
      <c r="AJ267" s="27">
        <v>0</v>
      </c>
      <c r="AK267" s="106">
        <v>0</v>
      </c>
      <c r="AL267" s="106">
        <v>0</v>
      </c>
      <c r="AM267" s="105">
        <v>0</v>
      </c>
      <c r="AN267" s="11">
        <v>0</v>
      </c>
      <c r="AO267" s="11">
        <v>0</v>
      </c>
      <c r="AP267" s="105">
        <v>0</v>
      </c>
      <c r="AQ267" s="11">
        <v>0</v>
      </c>
      <c r="AR267" s="11">
        <v>0</v>
      </c>
      <c r="AS267" s="11">
        <v>0</v>
      </c>
      <c r="AT267" s="123">
        <v>0</v>
      </c>
      <c r="AU267" s="11">
        <v>0</v>
      </c>
      <c r="AV267" s="11">
        <v>0</v>
      </c>
      <c r="AW267" s="11">
        <v>0</v>
      </c>
      <c r="AX267" s="11">
        <v>0</v>
      </c>
      <c r="AZ267" s="11">
        <v>0</v>
      </c>
      <c r="BA267">
        <v>0</v>
      </c>
      <c r="BB267" s="122"/>
    </row>
    <row r="268" spans="1:54" hidden="1" x14ac:dyDescent="0.25">
      <c r="A268">
        <v>4</v>
      </c>
      <c r="B268" t="str">
        <f t="shared" si="31"/>
        <v>CS-9130</v>
      </c>
      <c r="C268" s="2" t="s">
        <v>314</v>
      </c>
      <c r="D268" s="2" t="str">
        <f t="shared" si="32"/>
        <v>9</v>
      </c>
      <c r="E268" s="2" t="str">
        <f t="shared" si="33"/>
        <v>91</v>
      </c>
      <c r="F268" s="2" t="str">
        <f t="shared" si="34"/>
        <v>913</v>
      </c>
      <c r="G268" s="1" t="s">
        <v>308</v>
      </c>
      <c r="H268" s="27">
        <v>0</v>
      </c>
      <c r="I268" s="27"/>
      <c r="J268" s="27">
        <v>0</v>
      </c>
      <c r="K268" s="27">
        <v>0</v>
      </c>
      <c r="L268" s="27">
        <v>0</v>
      </c>
      <c r="M268" s="27"/>
      <c r="N268" s="27">
        <v>0</v>
      </c>
      <c r="O268" s="27">
        <v>0</v>
      </c>
      <c r="P268" s="27">
        <v>0</v>
      </c>
      <c r="Q268" s="27"/>
      <c r="R268" s="27">
        <v>0</v>
      </c>
      <c r="S268" s="27">
        <v>0</v>
      </c>
      <c r="T268" s="27">
        <v>0</v>
      </c>
      <c r="U268" s="27"/>
      <c r="V268" s="27">
        <v>0</v>
      </c>
      <c r="W268" s="27">
        <v>0</v>
      </c>
      <c r="X268" s="27">
        <v>0</v>
      </c>
      <c r="Y268" s="27"/>
      <c r="Z268" s="27">
        <v>0</v>
      </c>
      <c r="AA268" s="27">
        <v>0</v>
      </c>
      <c r="AB268" s="27">
        <v>0</v>
      </c>
      <c r="AC268" s="27"/>
      <c r="AD268" s="27">
        <v>0</v>
      </c>
      <c r="AE268" s="27">
        <v>0</v>
      </c>
      <c r="AF268" s="27">
        <v>0</v>
      </c>
      <c r="AG268" s="106">
        <v>0</v>
      </c>
      <c r="AH268" s="27">
        <v>0</v>
      </c>
      <c r="AI268" s="27">
        <v>0</v>
      </c>
      <c r="AJ268" s="27">
        <v>0</v>
      </c>
      <c r="AK268" s="106">
        <v>0</v>
      </c>
      <c r="AL268" s="106">
        <v>0</v>
      </c>
      <c r="AM268" s="105">
        <v>0</v>
      </c>
      <c r="AN268" s="11">
        <v>0</v>
      </c>
      <c r="AO268" s="11">
        <v>0</v>
      </c>
      <c r="AP268" s="105">
        <v>0</v>
      </c>
      <c r="AQ268" s="11">
        <v>0</v>
      </c>
      <c r="AR268" s="11">
        <v>0</v>
      </c>
      <c r="AS268" s="11">
        <v>0</v>
      </c>
      <c r="AT268" s="123">
        <v>0</v>
      </c>
      <c r="AU268" s="11">
        <v>0</v>
      </c>
      <c r="AV268" s="11">
        <v>0</v>
      </c>
      <c r="AW268" s="11">
        <v>100</v>
      </c>
      <c r="AX268" s="11">
        <v>100</v>
      </c>
      <c r="AZ268" s="11">
        <v>145</v>
      </c>
      <c r="BA268">
        <v>0</v>
      </c>
      <c r="BB268" s="122"/>
    </row>
    <row r="269" spans="1:54" hidden="1" x14ac:dyDescent="0.25">
      <c r="A269">
        <v>4</v>
      </c>
      <c r="B269" t="str">
        <f t="shared" si="31"/>
        <v>CS-9131</v>
      </c>
      <c r="C269" s="2" t="s">
        <v>314</v>
      </c>
      <c r="D269" s="2" t="str">
        <f t="shared" si="32"/>
        <v>9</v>
      </c>
      <c r="E269" s="2" t="str">
        <f t="shared" si="33"/>
        <v>91</v>
      </c>
      <c r="F269" s="2" t="str">
        <f t="shared" si="34"/>
        <v>913</v>
      </c>
      <c r="G269" s="1" t="s">
        <v>3555</v>
      </c>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106"/>
      <c r="AH269" s="27"/>
      <c r="AI269" s="27"/>
      <c r="AJ269" s="27"/>
      <c r="AK269" s="106"/>
      <c r="AL269" s="106"/>
      <c r="AM269" s="105"/>
      <c r="AN269" s="11"/>
      <c r="AO269" s="11"/>
      <c r="AP269" s="105"/>
      <c r="AQ269" s="11"/>
      <c r="AR269" s="11"/>
      <c r="AS269" s="11"/>
      <c r="AT269" s="123"/>
      <c r="AU269" s="11">
        <v>0</v>
      </c>
      <c r="AV269" s="11">
        <v>0</v>
      </c>
      <c r="AW269" s="11">
        <v>0</v>
      </c>
      <c r="AX269" s="11">
        <v>0</v>
      </c>
      <c r="AZ269" s="11">
        <v>0</v>
      </c>
      <c r="BA269">
        <v>0</v>
      </c>
      <c r="BB269" s="122"/>
    </row>
    <row r="270" spans="1:54" hidden="1" x14ac:dyDescent="0.25">
      <c r="A270">
        <v>4</v>
      </c>
      <c r="B270" t="str">
        <f t="shared" si="31"/>
        <v>CS-9132</v>
      </c>
      <c r="C270" s="2" t="s">
        <v>314</v>
      </c>
      <c r="D270" s="2" t="str">
        <f t="shared" si="32"/>
        <v>9</v>
      </c>
      <c r="E270" s="2" t="str">
        <f t="shared" si="33"/>
        <v>91</v>
      </c>
      <c r="F270" s="2" t="str">
        <f t="shared" si="34"/>
        <v>913</v>
      </c>
      <c r="G270" s="1" t="s">
        <v>3556</v>
      </c>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106"/>
      <c r="AH270" s="27"/>
      <c r="AI270" s="27"/>
      <c r="AJ270" s="27"/>
      <c r="AK270" s="106"/>
      <c r="AL270" s="106"/>
      <c r="AM270" s="105"/>
      <c r="AN270" s="11"/>
      <c r="AO270" s="11"/>
      <c r="AP270" s="105"/>
      <c r="AQ270" s="11"/>
      <c r="AR270" s="11"/>
      <c r="AS270" s="11"/>
      <c r="AT270" s="123"/>
      <c r="AU270" s="11">
        <v>0</v>
      </c>
      <c r="AV270" s="11">
        <v>0</v>
      </c>
      <c r="AW270" s="11">
        <v>0</v>
      </c>
      <c r="AX270" s="11">
        <v>0</v>
      </c>
      <c r="AZ270" s="11">
        <v>0</v>
      </c>
      <c r="BA270">
        <v>0</v>
      </c>
      <c r="BB270" s="122"/>
    </row>
    <row r="271" spans="1:54" hidden="1" x14ac:dyDescent="0.25">
      <c r="A271">
        <v>4</v>
      </c>
      <c r="B271" t="str">
        <f t="shared" si="31"/>
        <v>CS-9133</v>
      </c>
      <c r="C271" s="2" t="s">
        <v>314</v>
      </c>
      <c r="D271" s="2" t="str">
        <f t="shared" si="32"/>
        <v>9</v>
      </c>
      <c r="E271" s="2" t="str">
        <f t="shared" si="33"/>
        <v>91</v>
      </c>
      <c r="F271" s="2" t="str">
        <f t="shared" si="34"/>
        <v>913</v>
      </c>
      <c r="G271" s="1" t="s">
        <v>3557</v>
      </c>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106"/>
      <c r="AH271" s="27"/>
      <c r="AI271" s="27"/>
      <c r="AJ271" s="27"/>
      <c r="AK271" s="106"/>
      <c r="AL271" s="106"/>
      <c r="AM271" s="105"/>
      <c r="AN271" s="11"/>
      <c r="AO271" s="11"/>
      <c r="AP271" s="105"/>
      <c r="AQ271" s="11"/>
      <c r="AR271" s="11"/>
      <c r="AS271" s="11"/>
      <c r="AT271" s="123"/>
      <c r="AU271" s="11">
        <v>0</v>
      </c>
      <c r="AV271" s="11">
        <v>0</v>
      </c>
      <c r="AW271" s="11">
        <v>0</v>
      </c>
      <c r="AX271" s="11">
        <v>0</v>
      </c>
      <c r="AZ271" s="11">
        <v>0</v>
      </c>
      <c r="BA271">
        <v>0</v>
      </c>
      <c r="BB271" s="122"/>
    </row>
    <row r="272" spans="1:54" hidden="1" x14ac:dyDescent="0.25">
      <c r="A272">
        <v>4</v>
      </c>
      <c r="B272" t="str">
        <f t="shared" si="31"/>
        <v>CS-9134</v>
      </c>
      <c r="C272" s="2" t="s">
        <v>314</v>
      </c>
      <c r="D272" s="2" t="str">
        <f t="shared" si="32"/>
        <v>9</v>
      </c>
      <c r="E272" s="2" t="str">
        <f t="shared" si="33"/>
        <v>91</v>
      </c>
      <c r="F272" s="2" t="str">
        <f t="shared" si="34"/>
        <v>913</v>
      </c>
      <c r="G272" s="1" t="s">
        <v>3558</v>
      </c>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106"/>
      <c r="AH272" s="27"/>
      <c r="AI272" s="27"/>
      <c r="AJ272" s="27"/>
      <c r="AK272" s="106"/>
      <c r="AL272" s="106"/>
      <c r="AM272" s="105"/>
      <c r="AN272" s="11"/>
      <c r="AO272" s="11"/>
      <c r="AP272" s="105"/>
      <c r="AQ272" s="11"/>
      <c r="AR272" s="11"/>
      <c r="AS272" s="11"/>
      <c r="AT272" s="123"/>
      <c r="AU272" s="11">
        <v>0</v>
      </c>
      <c r="AV272" s="11">
        <v>0</v>
      </c>
      <c r="AW272" s="11">
        <v>0</v>
      </c>
      <c r="AX272" s="11">
        <v>0</v>
      </c>
      <c r="AZ272" s="11">
        <v>0</v>
      </c>
      <c r="BA272">
        <v>0</v>
      </c>
      <c r="BB272" s="122"/>
    </row>
    <row r="273" spans="1:54" hidden="1" x14ac:dyDescent="0.25">
      <c r="A273">
        <v>4</v>
      </c>
      <c r="B273" t="str">
        <f t="shared" si="31"/>
        <v>CS-9135</v>
      </c>
      <c r="C273" s="2" t="s">
        <v>314</v>
      </c>
      <c r="D273" s="2" t="str">
        <f t="shared" si="32"/>
        <v>9</v>
      </c>
      <c r="E273" s="2" t="str">
        <f t="shared" si="33"/>
        <v>91</v>
      </c>
      <c r="F273" s="2" t="str">
        <f t="shared" si="34"/>
        <v>913</v>
      </c>
      <c r="G273" s="1" t="s">
        <v>3559</v>
      </c>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106"/>
      <c r="AH273" s="27"/>
      <c r="AI273" s="27"/>
      <c r="AJ273" s="27"/>
      <c r="AK273" s="106"/>
      <c r="AL273" s="106"/>
      <c r="AM273" s="105"/>
      <c r="AN273" s="11"/>
      <c r="AO273" s="11"/>
      <c r="AP273" s="105"/>
      <c r="AQ273" s="11"/>
      <c r="AR273" s="11"/>
      <c r="AS273" s="11"/>
      <c r="AT273" s="123"/>
      <c r="AU273" s="11">
        <v>0</v>
      </c>
      <c r="AV273" s="11">
        <v>0</v>
      </c>
      <c r="AW273" s="11">
        <v>0</v>
      </c>
      <c r="AX273" s="11">
        <v>0</v>
      </c>
      <c r="AZ273" s="11">
        <v>0</v>
      </c>
      <c r="BA273">
        <v>0</v>
      </c>
      <c r="BB273" s="122"/>
    </row>
    <row r="274" spans="1:54" hidden="1" x14ac:dyDescent="0.25">
      <c r="A274">
        <v>4</v>
      </c>
      <c r="B274" t="str">
        <f t="shared" si="31"/>
        <v>CS-9140</v>
      </c>
      <c r="C274" s="2" t="s">
        <v>314</v>
      </c>
      <c r="D274" s="2" t="str">
        <f t="shared" si="32"/>
        <v>9</v>
      </c>
      <c r="E274" s="2" t="str">
        <f t="shared" si="33"/>
        <v>91</v>
      </c>
      <c r="F274" s="2" t="str">
        <f t="shared" si="34"/>
        <v>914</v>
      </c>
      <c r="G274" s="1" t="s">
        <v>3566</v>
      </c>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106"/>
      <c r="AH274" s="27"/>
      <c r="AI274" s="27"/>
      <c r="AJ274" s="27"/>
      <c r="AK274" s="106"/>
      <c r="AL274" s="106"/>
      <c r="AM274" s="105"/>
      <c r="AN274" s="11"/>
      <c r="AO274" s="11"/>
      <c r="AP274" s="105"/>
      <c r="AQ274" s="11"/>
      <c r="AR274" s="11"/>
      <c r="AS274" s="11"/>
      <c r="AT274" s="123"/>
      <c r="AU274" s="11">
        <v>0</v>
      </c>
      <c r="AV274" s="11">
        <v>0</v>
      </c>
      <c r="AW274" s="11">
        <v>0</v>
      </c>
      <c r="AX274" s="11">
        <v>0</v>
      </c>
      <c r="AZ274" s="11">
        <v>0</v>
      </c>
      <c r="BA274">
        <v>0</v>
      </c>
      <c r="BB274" s="122"/>
    </row>
    <row r="275" spans="1:54" hidden="1" x14ac:dyDescent="0.25">
      <c r="A275">
        <v>4</v>
      </c>
      <c r="B275" t="str">
        <f t="shared" si="31"/>
        <v>CS-9170</v>
      </c>
      <c r="C275" s="2" t="s">
        <v>314</v>
      </c>
      <c r="D275" s="2" t="str">
        <f t="shared" si="32"/>
        <v>9</v>
      </c>
      <c r="E275" s="2" t="str">
        <f t="shared" si="33"/>
        <v>91</v>
      </c>
      <c r="F275" s="2" t="str">
        <f t="shared" si="34"/>
        <v>917</v>
      </c>
      <c r="G275" s="1" t="s">
        <v>309</v>
      </c>
      <c r="H275" s="27">
        <v>28832</v>
      </c>
      <c r="I275" s="27"/>
      <c r="J275" s="27">
        <v>20000</v>
      </c>
      <c r="K275" s="27">
        <v>20000</v>
      </c>
      <c r="L275" s="27">
        <v>28832</v>
      </c>
      <c r="M275" s="27"/>
      <c r="N275" s="27">
        <v>23288</v>
      </c>
      <c r="O275" s="27">
        <v>23288</v>
      </c>
      <c r="P275" s="27">
        <v>17109</v>
      </c>
      <c r="Q275" s="27"/>
      <c r="R275" s="27">
        <v>17106</v>
      </c>
      <c r="S275" s="27">
        <v>17106</v>
      </c>
      <c r="T275" s="27">
        <v>19124</v>
      </c>
      <c r="U275" s="27"/>
      <c r="V275" s="27">
        <v>18137</v>
      </c>
      <c r="W275" s="27">
        <v>18137</v>
      </c>
      <c r="X275" s="27">
        <v>23022</v>
      </c>
      <c r="Y275" s="27"/>
      <c r="Z275" s="27">
        <v>19350</v>
      </c>
      <c r="AA275" s="27">
        <v>19350</v>
      </c>
      <c r="AB275" s="27">
        <v>18956</v>
      </c>
      <c r="AC275" s="27"/>
      <c r="AD275" s="27">
        <v>18933</v>
      </c>
      <c r="AE275" s="27">
        <v>18933</v>
      </c>
      <c r="AF275" s="27">
        <v>19284</v>
      </c>
      <c r="AG275" s="106">
        <v>0</v>
      </c>
      <c r="AH275" s="27">
        <v>3883</v>
      </c>
      <c r="AI275" s="27">
        <v>3883</v>
      </c>
      <c r="AJ275" s="27">
        <v>4507</v>
      </c>
      <c r="AK275" s="106">
        <v>5020</v>
      </c>
      <c r="AL275" s="106">
        <v>3281</v>
      </c>
      <c r="AM275" s="105">
        <v>3281</v>
      </c>
      <c r="AN275" s="11">
        <v>3294</v>
      </c>
      <c r="AO275" s="11">
        <v>7699.3</v>
      </c>
      <c r="AP275" s="105">
        <v>7737</v>
      </c>
      <c r="AQ275" s="11">
        <v>7737</v>
      </c>
      <c r="AR275" s="11">
        <v>0</v>
      </c>
      <c r="AS275" s="11">
        <v>3483</v>
      </c>
      <c r="AT275" s="123">
        <v>3437</v>
      </c>
      <c r="AU275" s="11">
        <v>3437</v>
      </c>
      <c r="AV275" s="11">
        <v>0</v>
      </c>
      <c r="AW275" s="11">
        <v>3893</v>
      </c>
      <c r="AX275" s="11">
        <v>3582</v>
      </c>
      <c r="AZ275" s="11">
        <v>3996</v>
      </c>
      <c r="BA275">
        <v>3994</v>
      </c>
      <c r="BB275" s="122"/>
    </row>
    <row r="276" spans="1:54" hidden="1" x14ac:dyDescent="0.25">
      <c r="A276">
        <v>4</v>
      </c>
      <c r="B276" t="str">
        <f t="shared" si="31"/>
        <v>CS-9200</v>
      </c>
      <c r="C276" s="2" t="s">
        <v>314</v>
      </c>
      <c r="D276" s="2" t="str">
        <f t="shared" si="32"/>
        <v>9</v>
      </c>
      <c r="E276" s="2" t="str">
        <f t="shared" si="33"/>
        <v>92</v>
      </c>
      <c r="F276" s="2" t="str">
        <f t="shared" si="34"/>
        <v>920</v>
      </c>
      <c r="G276" s="1" t="s">
        <v>2390</v>
      </c>
      <c r="H276" s="27">
        <v>0</v>
      </c>
      <c r="I276" s="27"/>
      <c r="J276" s="27">
        <v>0</v>
      </c>
      <c r="K276" s="27">
        <v>0</v>
      </c>
      <c r="L276" s="27">
        <v>0</v>
      </c>
      <c r="M276" s="27"/>
      <c r="N276" s="27">
        <v>0</v>
      </c>
      <c r="O276" s="27">
        <v>0</v>
      </c>
      <c r="P276" s="27">
        <v>0</v>
      </c>
      <c r="Q276" s="27"/>
      <c r="R276" s="27">
        <v>0</v>
      </c>
      <c r="S276" s="27">
        <v>0</v>
      </c>
      <c r="T276" s="27">
        <v>0</v>
      </c>
      <c r="U276" s="27"/>
      <c r="V276" s="27">
        <v>0</v>
      </c>
      <c r="W276" s="27">
        <v>0</v>
      </c>
      <c r="X276" s="27">
        <v>0</v>
      </c>
      <c r="Y276" s="27"/>
      <c r="Z276" s="27">
        <v>0</v>
      </c>
      <c r="AA276" s="27">
        <v>0</v>
      </c>
      <c r="AB276" s="27">
        <v>0</v>
      </c>
      <c r="AC276" s="27"/>
      <c r="AD276" s="27">
        <v>13493</v>
      </c>
      <c r="AE276" s="27">
        <v>13493</v>
      </c>
      <c r="AF276" s="27">
        <v>0</v>
      </c>
      <c r="AG276" s="106">
        <v>5763</v>
      </c>
      <c r="AH276" s="27">
        <v>5764</v>
      </c>
      <c r="AI276" s="27">
        <v>5764</v>
      </c>
      <c r="AJ276" s="27">
        <v>5000</v>
      </c>
      <c r="AK276" s="106">
        <v>14084</v>
      </c>
      <c r="AL276" s="106">
        <v>14084</v>
      </c>
      <c r="AM276" s="105">
        <v>14084</v>
      </c>
      <c r="AN276" s="11">
        <v>10000</v>
      </c>
      <c r="AO276" s="11">
        <v>6345.5</v>
      </c>
      <c r="AP276" s="105">
        <v>13349</v>
      </c>
      <c r="AQ276" s="11">
        <v>13349</v>
      </c>
      <c r="AR276" s="11">
        <v>0</v>
      </c>
      <c r="AS276" s="11">
        <v>9171</v>
      </c>
      <c r="AT276" s="123">
        <v>9171</v>
      </c>
      <c r="AU276" s="11">
        <v>9171</v>
      </c>
      <c r="AV276" s="11">
        <v>0</v>
      </c>
      <c r="AW276" s="11">
        <v>18488</v>
      </c>
      <c r="AX276" s="11">
        <v>18488</v>
      </c>
      <c r="AZ276" s="11">
        <v>20000</v>
      </c>
      <c r="BA276">
        <v>692</v>
      </c>
      <c r="BB276" s="122"/>
    </row>
    <row r="277" spans="1:54" hidden="1" x14ac:dyDescent="0.25">
      <c r="A277">
        <v>4</v>
      </c>
      <c r="B277" t="str">
        <f t="shared" si="31"/>
        <v>CS-9300</v>
      </c>
      <c r="C277" s="2" t="s">
        <v>314</v>
      </c>
      <c r="D277" s="2" t="str">
        <f t="shared" si="32"/>
        <v>9</v>
      </c>
      <c r="E277" s="2" t="str">
        <f t="shared" si="33"/>
        <v>93</v>
      </c>
      <c r="F277" s="2" t="str">
        <f t="shared" si="34"/>
        <v>930</v>
      </c>
      <c r="G277" s="1" t="s">
        <v>312</v>
      </c>
      <c r="H277" s="27">
        <v>0</v>
      </c>
      <c r="I277" s="27"/>
      <c r="J277" s="27">
        <v>0</v>
      </c>
      <c r="K277" s="27">
        <v>0</v>
      </c>
      <c r="L277" s="27">
        <v>0</v>
      </c>
      <c r="M277" s="27"/>
      <c r="N277" s="27">
        <v>0</v>
      </c>
      <c r="O277" s="27">
        <v>0</v>
      </c>
      <c r="P277" s="27">
        <v>0</v>
      </c>
      <c r="Q277" s="27"/>
      <c r="R277" s="27">
        <v>0</v>
      </c>
      <c r="S277" s="27">
        <v>0</v>
      </c>
      <c r="T277" s="27">
        <v>0</v>
      </c>
      <c r="U277" s="27"/>
      <c r="V277" s="27">
        <v>0</v>
      </c>
      <c r="W277" s="27">
        <v>0</v>
      </c>
      <c r="X277" s="27">
        <v>0</v>
      </c>
      <c r="Y277" s="27"/>
      <c r="Z277" s="27">
        <v>0</v>
      </c>
      <c r="AA277" s="27">
        <v>0</v>
      </c>
      <c r="AB277" s="27">
        <v>0</v>
      </c>
      <c r="AC277" s="27"/>
      <c r="AD277" s="27">
        <v>0</v>
      </c>
      <c r="AE277" s="27">
        <v>0</v>
      </c>
      <c r="AF277" s="27">
        <v>0</v>
      </c>
      <c r="AG277" s="106">
        <v>0</v>
      </c>
      <c r="AH277" s="27">
        <v>0</v>
      </c>
      <c r="AI277" s="27">
        <v>0</v>
      </c>
      <c r="AJ277" s="27">
        <v>0</v>
      </c>
      <c r="AK277" s="106">
        <v>0</v>
      </c>
      <c r="AL277" s="106">
        <v>0</v>
      </c>
      <c r="AM277" s="105">
        <v>0</v>
      </c>
      <c r="AN277" s="11">
        <v>0</v>
      </c>
      <c r="AO277" s="11">
        <v>0</v>
      </c>
      <c r="AP277" s="105">
        <v>0</v>
      </c>
      <c r="AQ277" s="11">
        <v>0</v>
      </c>
      <c r="AR277" s="11">
        <v>0</v>
      </c>
      <c r="AS277" s="11">
        <v>0</v>
      </c>
      <c r="AT277" s="123">
        <v>0</v>
      </c>
      <c r="AU277" s="11">
        <v>0</v>
      </c>
      <c r="AV277" s="11">
        <v>0</v>
      </c>
      <c r="AW277" s="11">
        <v>0</v>
      </c>
      <c r="AX277" s="11">
        <v>0</v>
      </c>
      <c r="AZ277" s="11">
        <v>0</v>
      </c>
      <c r="BA277">
        <v>0</v>
      </c>
      <c r="BB277" s="122"/>
    </row>
    <row r="278" spans="1:54" hidden="1" x14ac:dyDescent="0.25">
      <c r="A278">
        <v>4</v>
      </c>
      <c r="B278" t="str">
        <f t="shared" si="31"/>
        <v>CS-9400</v>
      </c>
      <c r="C278" s="2" t="s">
        <v>314</v>
      </c>
      <c r="D278" s="2" t="str">
        <f t="shared" si="32"/>
        <v>9</v>
      </c>
      <c r="E278" s="2" t="str">
        <f t="shared" si="33"/>
        <v>94</v>
      </c>
      <c r="F278" s="2" t="str">
        <f t="shared" si="34"/>
        <v>940</v>
      </c>
      <c r="G278" s="1" t="s">
        <v>3545</v>
      </c>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106"/>
      <c r="AH278" s="27"/>
      <c r="AI278" s="27"/>
      <c r="AJ278" s="27"/>
      <c r="AK278" s="106"/>
      <c r="AL278" s="106"/>
      <c r="AM278" s="105"/>
      <c r="AN278" s="11"/>
      <c r="AO278" s="11"/>
      <c r="AP278" s="105"/>
      <c r="AQ278" s="11"/>
      <c r="AR278" s="11"/>
      <c r="AS278" s="11"/>
      <c r="AT278" s="123"/>
      <c r="AU278" s="11">
        <v>0</v>
      </c>
      <c r="AV278" s="11">
        <v>0</v>
      </c>
      <c r="AW278" s="11">
        <v>0</v>
      </c>
      <c r="AX278" s="11">
        <v>0</v>
      </c>
      <c r="AZ278" s="11">
        <v>0</v>
      </c>
      <c r="BA278">
        <v>0</v>
      </c>
      <c r="BB278" s="122"/>
    </row>
    <row r="279" spans="1:54" hidden="1" x14ac:dyDescent="0.25">
      <c r="A279">
        <v>4</v>
      </c>
      <c r="B279" t="str">
        <f t="shared" si="31"/>
        <v>CS-4351 (old)</v>
      </c>
      <c r="C279" s="2" t="s">
        <v>314</v>
      </c>
      <c r="D279" s="2" t="str">
        <f t="shared" si="32"/>
        <v>4</v>
      </c>
      <c r="E279" s="2" t="str">
        <f t="shared" si="33"/>
        <v>43</v>
      </c>
      <c r="F279" s="2" t="str">
        <f t="shared" si="34"/>
        <v>435</v>
      </c>
      <c r="G279" s="1" t="s">
        <v>3453</v>
      </c>
      <c r="H279" s="27">
        <v>653992</v>
      </c>
      <c r="I279" s="27"/>
      <c r="J279" s="27">
        <v>651392</v>
      </c>
      <c r="K279" s="27">
        <v>651392</v>
      </c>
      <c r="L279" s="27">
        <v>653992</v>
      </c>
      <c r="M279" s="27"/>
      <c r="N279" s="27">
        <v>689465</v>
      </c>
      <c r="O279" s="27">
        <v>689465</v>
      </c>
      <c r="P279" s="27">
        <v>704020</v>
      </c>
      <c r="Q279" s="27"/>
      <c r="R279" s="27">
        <v>727828</v>
      </c>
      <c r="S279" s="27">
        <v>727828</v>
      </c>
      <c r="T279" s="27">
        <v>726300</v>
      </c>
      <c r="U279" s="27"/>
      <c r="V279" s="27">
        <v>740975</v>
      </c>
      <c r="W279" s="27">
        <v>740975</v>
      </c>
      <c r="X279" s="27">
        <v>736750</v>
      </c>
      <c r="Y279" s="27"/>
      <c r="Z279" s="27">
        <v>755235</v>
      </c>
      <c r="AA279" s="27">
        <v>755235</v>
      </c>
      <c r="AB279" s="27">
        <v>0</v>
      </c>
      <c r="AC279" s="27"/>
      <c r="AD279" s="27">
        <v>0</v>
      </c>
      <c r="AE279" s="27">
        <v>0</v>
      </c>
      <c r="AF279" s="27">
        <v>0</v>
      </c>
      <c r="AG279" s="106">
        <v>0</v>
      </c>
      <c r="AH279" s="27">
        <v>0</v>
      </c>
      <c r="AI279" s="27">
        <v>0</v>
      </c>
      <c r="AJ279" s="27">
        <v>0</v>
      </c>
      <c r="AK279" s="106">
        <v>0</v>
      </c>
      <c r="AL279" s="106">
        <v>0</v>
      </c>
      <c r="AM279" s="105">
        <v>0</v>
      </c>
      <c r="AN279" s="11">
        <v>0</v>
      </c>
      <c r="AO279" s="11">
        <v>0</v>
      </c>
      <c r="AP279" s="105">
        <v>0</v>
      </c>
      <c r="AQ279" s="11">
        <v>0</v>
      </c>
      <c r="AR279" s="11">
        <v>0</v>
      </c>
      <c r="AS279" s="11">
        <v>0</v>
      </c>
      <c r="AT279" s="123">
        <v>0</v>
      </c>
      <c r="AU279" s="11"/>
      <c r="AV279" s="11">
        <v>0</v>
      </c>
      <c r="AW279" s="11">
        <v>0</v>
      </c>
      <c r="AX279" s="11"/>
      <c r="AZ279" s="11"/>
      <c r="BB279" s="122"/>
    </row>
    <row r="280" spans="1:54" hidden="1" x14ac:dyDescent="0.25">
      <c r="A280">
        <v>4</v>
      </c>
      <c r="B280" t="str">
        <f t="shared" si="31"/>
        <v>CS-4352 (old)</v>
      </c>
      <c r="C280" s="2" t="s">
        <v>314</v>
      </c>
      <c r="D280" s="2" t="str">
        <f t="shared" si="32"/>
        <v>4</v>
      </c>
      <c r="E280" s="2" t="str">
        <f t="shared" si="33"/>
        <v>43</v>
      </c>
      <c r="F280" s="2" t="str">
        <f t="shared" si="34"/>
        <v>435</v>
      </c>
      <c r="G280" s="1" t="s">
        <v>3454</v>
      </c>
      <c r="H280" s="27">
        <v>1122770</v>
      </c>
      <c r="I280" s="27"/>
      <c r="J280" s="27">
        <v>1108494</v>
      </c>
      <c r="K280" s="27">
        <v>1107920</v>
      </c>
      <c r="L280" s="27">
        <v>1122770</v>
      </c>
      <c r="M280" s="27"/>
      <c r="N280" s="27">
        <v>1221489</v>
      </c>
      <c r="O280" s="27">
        <v>1218675</v>
      </c>
      <c r="P280" s="27">
        <v>1342121</v>
      </c>
      <c r="Q280" s="27"/>
      <c r="R280" s="27">
        <v>1284025</v>
      </c>
      <c r="S280" s="27">
        <v>1284065</v>
      </c>
      <c r="T280" s="27">
        <v>1474782</v>
      </c>
      <c r="U280" s="27"/>
      <c r="V280" s="27">
        <v>1275524</v>
      </c>
      <c r="W280" s="27">
        <v>1275524</v>
      </c>
      <c r="X280" s="27">
        <v>1354049</v>
      </c>
      <c r="Y280" s="27"/>
      <c r="Z280" s="27">
        <v>1245386</v>
      </c>
      <c r="AA280" s="27">
        <v>1245386</v>
      </c>
      <c r="AB280" s="27">
        <v>0</v>
      </c>
      <c r="AC280" s="27"/>
      <c r="AD280" s="27">
        <v>0</v>
      </c>
      <c r="AE280" s="27">
        <v>0</v>
      </c>
      <c r="AF280" s="27">
        <v>0</v>
      </c>
      <c r="AG280" s="106">
        <v>0</v>
      </c>
      <c r="AH280" s="27">
        <v>0</v>
      </c>
      <c r="AI280" s="27">
        <v>0</v>
      </c>
      <c r="AJ280" s="27">
        <v>0</v>
      </c>
      <c r="AK280" s="106">
        <v>0</v>
      </c>
      <c r="AL280" s="106">
        <v>0</v>
      </c>
      <c r="AM280" s="105">
        <v>0</v>
      </c>
      <c r="AN280" s="11">
        <v>0</v>
      </c>
      <c r="AO280" s="11">
        <v>0</v>
      </c>
      <c r="AP280" s="105">
        <v>0</v>
      </c>
      <c r="AQ280" s="11">
        <v>0</v>
      </c>
      <c r="AR280" s="11">
        <v>0</v>
      </c>
      <c r="AS280" s="11">
        <v>0</v>
      </c>
      <c r="AT280" s="123">
        <v>0</v>
      </c>
      <c r="AU280" s="11"/>
      <c r="AV280" s="11">
        <v>0</v>
      </c>
      <c r="AW280" s="11">
        <v>0</v>
      </c>
      <c r="AX280" s="11"/>
      <c r="AZ280" s="11"/>
      <c r="BB280" s="122"/>
    </row>
    <row r="281" spans="1:54" hidden="1" x14ac:dyDescent="0.25">
      <c r="A281">
        <v>4</v>
      </c>
      <c r="B281" t="str">
        <f t="shared" si="31"/>
        <v>CS-6351 (old)</v>
      </c>
      <c r="C281" s="2" t="s">
        <v>314</v>
      </c>
      <c r="D281" s="2" t="str">
        <f t="shared" si="32"/>
        <v>6</v>
      </c>
      <c r="E281" s="2" t="str">
        <f t="shared" si="33"/>
        <v>63</v>
      </c>
      <c r="F281" s="2" t="str">
        <f t="shared" si="34"/>
        <v>635</v>
      </c>
      <c r="G281" s="1" t="s">
        <v>3455</v>
      </c>
      <c r="H281" s="27">
        <v>510</v>
      </c>
      <c r="I281" s="27"/>
      <c r="J281" s="27">
        <v>6264</v>
      </c>
      <c r="K281" s="27">
        <v>6264</v>
      </c>
      <c r="L281" s="27">
        <v>510</v>
      </c>
      <c r="M281" s="27"/>
      <c r="N281" s="27">
        <v>432</v>
      </c>
      <c r="O281" s="27">
        <v>432</v>
      </c>
      <c r="P281" s="27">
        <v>0</v>
      </c>
      <c r="Q281" s="27"/>
      <c r="R281" s="27">
        <v>0</v>
      </c>
      <c r="S281" s="27">
        <v>0</v>
      </c>
      <c r="T281" s="27">
        <v>0</v>
      </c>
      <c r="U281" s="27"/>
      <c r="V281" s="27">
        <v>0</v>
      </c>
      <c r="W281" s="27">
        <v>0</v>
      </c>
      <c r="X281" s="27">
        <v>0</v>
      </c>
      <c r="Y281" s="27"/>
      <c r="Z281" s="27">
        <v>0</v>
      </c>
      <c r="AA281" s="27">
        <v>0</v>
      </c>
      <c r="AB281" s="27">
        <v>0</v>
      </c>
      <c r="AC281" s="27"/>
      <c r="AD281" s="27">
        <v>0</v>
      </c>
      <c r="AE281" s="27">
        <v>0</v>
      </c>
      <c r="AF281" s="27">
        <v>0</v>
      </c>
      <c r="AG281" s="106">
        <v>0</v>
      </c>
      <c r="AH281" s="27">
        <v>0</v>
      </c>
      <c r="AI281" s="27">
        <v>0</v>
      </c>
      <c r="AJ281" s="27">
        <v>0</v>
      </c>
      <c r="AK281" s="106">
        <v>0</v>
      </c>
      <c r="AL281" s="106">
        <v>0</v>
      </c>
      <c r="AM281" s="105">
        <v>0</v>
      </c>
      <c r="AN281" s="11">
        <v>0</v>
      </c>
      <c r="AO281" s="11">
        <v>0</v>
      </c>
      <c r="AP281" s="105">
        <v>0</v>
      </c>
      <c r="AQ281" s="11">
        <v>0</v>
      </c>
      <c r="AR281" s="11">
        <v>0</v>
      </c>
      <c r="AS281" s="11">
        <v>0</v>
      </c>
      <c r="AT281" s="123">
        <v>0</v>
      </c>
      <c r="AU281" s="11"/>
      <c r="AV281" s="11">
        <v>0</v>
      </c>
      <c r="AW281" s="11">
        <v>0</v>
      </c>
      <c r="AX281" s="11"/>
      <c r="AZ281" s="11"/>
      <c r="BB281" s="122"/>
    </row>
    <row r="282" spans="1:54" hidden="1" x14ac:dyDescent="0.25">
      <c r="A282">
        <v>4</v>
      </c>
      <c r="B282" t="str">
        <f t="shared" si="31"/>
        <v>CS-6352 (old)</v>
      </c>
      <c r="C282" s="2" t="s">
        <v>314</v>
      </c>
      <c r="D282" s="2" t="str">
        <f t="shared" si="32"/>
        <v>6</v>
      </c>
      <c r="E282" s="2" t="str">
        <f t="shared" si="33"/>
        <v>63</v>
      </c>
      <c r="F282" s="2" t="str">
        <f t="shared" si="34"/>
        <v>635</v>
      </c>
      <c r="G282" s="1" t="s">
        <v>3456</v>
      </c>
      <c r="H282" s="27">
        <v>0</v>
      </c>
      <c r="I282" s="27"/>
      <c r="J282" s="27">
        <v>0</v>
      </c>
      <c r="K282" s="27">
        <v>0</v>
      </c>
      <c r="L282" s="27">
        <v>0</v>
      </c>
      <c r="M282" s="27"/>
      <c r="N282" s="27">
        <v>0</v>
      </c>
      <c r="O282" s="27">
        <v>0</v>
      </c>
      <c r="P282" s="27">
        <v>0</v>
      </c>
      <c r="Q282" s="27"/>
      <c r="R282" s="27">
        <v>0</v>
      </c>
      <c r="S282" s="27">
        <v>0</v>
      </c>
      <c r="T282" s="27">
        <v>0</v>
      </c>
      <c r="U282" s="27"/>
      <c r="V282" s="27">
        <v>0</v>
      </c>
      <c r="W282" s="27">
        <v>0</v>
      </c>
      <c r="X282" s="27">
        <v>0</v>
      </c>
      <c r="Y282" s="27"/>
      <c r="Z282" s="27">
        <v>0</v>
      </c>
      <c r="AA282" s="27">
        <v>0</v>
      </c>
      <c r="AB282" s="27">
        <v>0</v>
      </c>
      <c r="AC282" s="27"/>
      <c r="AD282" s="27">
        <v>0</v>
      </c>
      <c r="AE282" s="27">
        <v>0</v>
      </c>
      <c r="AF282" s="27">
        <v>0</v>
      </c>
      <c r="AG282" s="106">
        <v>0</v>
      </c>
      <c r="AH282" s="27">
        <v>0</v>
      </c>
      <c r="AI282" s="27">
        <v>0</v>
      </c>
      <c r="AJ282" s="27">
        <v>0</v>
      </c>
      <c r="AK282" s="106">
        <v>0</v>
      </c>
      <c r="AL282" s="106">
        <v>0</v>
      </c>
      <c r="AM282" s="105">
        <v>0</v>
      </c>
      <c r="AN282" s="11">
        <v>0</v>
      </c>
      <c r="AO282" s="11">
        <v>0</v>
      </c>
      <c r="AP282" s="105">
        <v>0</v>
      </c>
      <c r="AQ282" s="11">
        <v>0</v>
      </c>
      <c r="AR282" s="11">
        <v>0</v>
      </c>
      <c r="AS282" s="11">
        <v>0</v>
      </c>
      <c r="AT282" s="123">
        <v>0</v>
      </c>
      <c r="AU282" s="11"/>
      <c r="AV282" s="11">
        <v>0</v>
      </c>
      <c r="AW282" s="11">
        <v>0</v>
      </c>
      <c r="AX282" s="11"/>
      <c r="AZ282" s="11"/>
      <c r="BB282" s="122"/>
    </row>
    <row r="283" spans="1:54" hidden="1" x14ac:dyDescent="0.25">
      <c r="A283">
        <v>5</v>
      </c>
      <c r="B283" t="str">
        <f t="shared" si="31"/>
        <v>FlC-0100</v>
      </c>
      <c r="C283" s="2" t="s">
        <v>315</v>
      </c>
      <c r="D283" s="2" t="str">
        <f t="shared" si="32"/>
        <v>0</v>
      </c>
      <c r="E283" s="2" t="str">
        <f t="shared" si="33"/>
        <v>01</v>
      </c>
      <c r="F283" s="2" t="str">
        <f t="shared" si="34"/>
        <v>010</v>
      </c>
      <c r="G283" s="3" t="s">
        <v>10</v>
      </c>
      <c r="H283" s="27">
        <v>279683</v>
      </c>
      <c r="I283" s="27"/>
      <c r="J283" s="27">
        <v>114846.61829999999</v>
      </c>
      <c r="K283" s="27">
        <v>114846.6133</v>
      </c>
      <c r="L283" s="27">
        <v>321273</v>
      </c>
      <c r="M283" s="27"/>
      <c r="N283" s="27">
        <v>122089.11618</v>
      </c>
      <c r="O283" s="27">
        <v>122089.11618</v>
      </c>
      <c r="P283" s="27">
        <v>540083</v>
      </c>
      <c r="Q283" s="27"/>
      <c r="R283" s="27">
        <v>17876.334999999999</v>
      </c>
      <c r="S283" s="27">
        <v>17876.334999999999</v>
      </c>
      <c r="T283" s="27">
        <v>419842</v>
      </c>
      <c r="U283" s="27"/>
      <c r="V283" s="27">
        <v>2674.6860000000001</v>
      </c>
      <c r="W283" s="27">
        <v>2674.6860000000001</v>
      </c>
      <c r="X283" s="27">
        <v>466581</v>
      </c>
      <c r="Y283" s="27"/>
      <c r="Z283" s="27">
        <v>1468.9110000000001</v>
      </c>
      <c r="AA283" s="27">
        <v>1468.9110000000001</v>
      </c>
      <c r="AB283" s="27">
        <v>248479</v>
      </c>
      <c r="AC283" s="27"/>
      <c r="AD283" s="27">
        <v>1625.6959999999999</v>
      </c>
      <c r="AE283" s="27">
        <v>1625.6959999999999</v>
      </c>
      <c r="AF283" s="27">
        <v>405931</v>
      </c>
      <c r="AG283" s="106">
        <v>450.40300000000002</v>
      </c>
      <c r="AH283" s="27">
        <v>450.572</v>
      </c>
      <c r="AI283" s="27">
        <v>450.572</v>
      </c>
      <c r="AJ283" s="27">
        <v>439944</v>
      </c>
      <c r="AK283" s="106">
        <v>513.94145999999989</v>
      </c>
      <c r="AL283" s="106">
        <v>122.50105000000001</v>
      </c>
      <c r="AM283" s="105">
        <v>122.50105000000001</v>
      </c>
      <c r="AN283" s="11">
        <v>397003</v>
      </c>
      <c r="AO283" s="11">
        <v>11859</v>
      </c>
      <c r="AP283" s="105">
        <v>32889</v>
      </c>
      <c r="AQ283" s="11">
        <v>32889</v>
      </c>
      <c r="AR283" s="11">
        <v>732684</v>
      </c>
      <c r="AS283" s="11">
        <v>36130.400139999998</v>
      </c>
      <c r="AT283" s="11">
        <v>136338.21736000001</v>
      </c>
      <c r="AU283" s="11">
        <v>136338.21736000001</v>
      </c>
      <c r="AV283" s="11">
        <v>862577</v>
      </c>
      <c r="AW283" s="11">
        <v>53033</v>
      </c>
      <c r="AX283" s="11">
        <v>8718.4859375811902</v>
      </c>
      <c r="AZ283" s="11">
        <v>6663359</v>
      </c>
      <c r="BA283" s="11">
        <v>55818</v>
      </c>
      <c r="BB283" s="122"/>
    </row>
    <row r="284" spans="1:54" hidden="1" x14ac:dyDescent="0.25">
      <c r="A284">
        <v>5</v>
      </c>
      <c r="B284" t="str">
        <f t="shared" si="31"/>
        <v>FlC-0200</v>
      </c>
      <c r="C284" s="2" t="s">
        <v>315</v>
      </c>
      <c r="D284" s="2" t="str">
        <f t="shared" si="32"/>
        <v>0</v>
      </c>
      <c r="E284" s="2" t="str">
        <f t="shared" si="33"/>
        <v>02</v>
      </c>
      <c r="F284" s="2" t="str">
        <f t="shared" si="34"/>
        <v>020</v>
      </c>
      <c r="G284" s="3" t="s">
        <v>2101</v>
      </c>
      <c r="H284" s="27">
        <v>0</v>
      </c>
      <c r="I284" s="27"/>
      <c r="J284" s="27">
        <v>0</v>
      </c>
      <c r="K284" s="27">
        <v>0</v>
      </c>
      <c r="L284" s="27">
        <v>0</v>
      </c>
      <c r="M284" s="27"/>
      <c r="N284" s="27">
        <v>0</v>
      </c>
      <c r="O284" s="27">
        <v>0</v>
      </c>
      <c r="P284" s="27">
        <v>0</v>
      </c>
      <c r="Q284" s="27"/>
      <c r="R284" s="27">
        <v>0</v>
      </c>
      <c r="S284" s="27">
        <v>0</v>
      </c>
      <c r="T284" s="27">
        <v>0</v>
      </c>
      <c r="U284" s="27"/>
      <c r="V284" s="27">
        <v>0</v>
      </c>
      <c r="W284" s="27">
        <v>0</v>
      </c>
      <c r="X284" s="27">
        <v>0</v>
      </c>
      <c r="Y284" s="27"/>
      <c r="Z284" s="27">
        <v>0</v>
      </c>
      <c r="AA284" s="27">
        <v>0</v>
      </c>
      <c r="AB284" s="27">
        <v>0</v>
      </c>
      <c r="AC284" s="27"/>
      <c r="AD284" s="27">
        <v>0</v>
      </c>
      <c r="AE284" s="27">
        <v>0</v>
      </c>
      <c r="AF284" s="27">
        <v>0</v>
      </c>
      <c r="AG284" s="106">
        <v>0</v>
      </c>
      <c r="AH284" s="27">
        <v>0</v>
      </c>
      <c r="AI284" s="27">
        <v>0</v>
      </c>
      <c r="AJ284" s="27">
        <v>0</v>
      </c>
      <c r="AK284" s="106">
        <v>0</v>
      </c>
      <c r="AL284" s="106">
        <v>0</v>
      </c>
      <c r="AM284" s="105">
        <v>0</v>
      </c>
      <c r="AN284" s="11">
        <v>0</v>
      </c>
      <c r="AO284" s="11">
        <v>0</v>
      </c>
      <c r="AP284" s="105">
        <v>0</v>
      </c>
      <c r="AQ284" s="11">
        <v>0</v>
      </c>
      <c r="AR284" s="11">
        <v>0</v>
      </c>
      <c r="AS284" s="11">
        <v>0</v>
      </c>
      <c r="AT284" s="11">
        <v>0</v>
      </c>
      <c r="AU284" s="11"/>
      <c r="AV284" s="11">
        <v>0</v>
      </c>
      <c r="AW284" s="11">
        <v>0</v>
      </c>
      <c r="AX284" s="11"/>
      <c r="AZ284" s="11"/>
      <c r="BA284" s="11"/>
      <c r="BB284" s="122"/>
    </row>
    <row r="285" spans="1:54" hidden="1" x14ac:dyDescent="0.25">
      <c r="A285">
        <v>5</v>
      </c>
      <c r="B285" t="str">
        <f t="shared" si="31"/>
        <v>FlC-0400</v>
      </c>
      <c r="C285" s="2" t="s">
        <v>315</v>
      </c>
      <c r="D285" s="2" t="str">
        <f t="shared" si="32"/>
        <v>0</v>
      </c>
      <c r="E285" s="2" t="str">
        <f t="shared" si="33"/>
        <v>04</v>
      </c>
      <c r="F285" s="2" t="str">
        <f t="shared" si="34"/>
        <v>040</v>
      </c>
      <c r="G285" s="1" t="s">
        <v>12</v>
      </c>
      <c r="H285" s="27">
        <v>0</v>
      </c>
      <c r="I285" s="27"/>
      <c r="J285" s="27">
        <v>0</v>
      </c>
      <c r="K285" s="27">
        <v>0</v>
      </c>
      <c r="L285" s="27">
        <v>0</v>
      </c>
      <c r="M285" s="27"/>
      <c r="N285" s="27">
        <v>0</v>
      </c>
      <c r="O285" s="27">
        <v>0</v>
      </c>
      <c r="P285" s="27">
        <v>0</v>
      </c>
      <c r="Q285" s="27"/>
      <c r="R285" s="27">
        <v>0</v>
      </c>
      <c r="S285" s="27">
        <v>0</v>
      </c>
      <c r="T285" s="27">
        <v>0</v>
      </c>
      <c r="U285" s="27"/>
      <c r="V285" s="27">
        <v>0</v>
      </c>
      <c r="W285" s="27">
        <v>0</v>
      </c>
      <c r="X285" s="27">
        <v>0</v>
      </c>
      <c r="Y285" s="27"/>
      <c r="Z285" s="27">
        <v>0</v>
      </c>
      <c r="AA285" s="27">
        <v>0</v>
      </c>
      <c r="AB285" s="27">
        <v>0</v>
      </c>
      <c r="AC285" s="27"/>
      <c r="AD285" s="27">
        <v>0</v>
      </c>
      <c r="AE285" s="27">
        <v>0</v>
      </c>
      <c r="AF285" s="27">
        <v>0</v>
      </c>
      <c r="AG285" s="106">
        <v>0</v>
      </c>
      <c r="AH285" s="27">
        <v>0</v>
      </c>
      <c r="AI285" s="27">
        <v>0</v>
      </c>
      <c r="AJ285" s="27">
        <v>0</v>
      </c>
      <c r="AK285" s="106">
        <v>0</v>
      </c>
      <c r="AL285" s="106">
        <v>0</v>
      </c>
      <c r="AM285" s="105">
        <v>0</v>
      </c>
      <c r="AN285" s="11">
        <v>4</v>
      </c>
      <c r="AO285" s="11">
        <v>0</v>
      </c>
      <c r="AP285" s="105">
        <v>0</v>
      </c>
      <c r="AQ285" s="11">
        <v>0</v>
      </c>
      <c r="AR285" s="11">
        <v>20175</v>
      </c>
      <c r="AS285" s="11">
        <v>0</v>
      </c>
      <c r="AT285" s="11">
        <v>0</v>
      </c>
      <c r="AU285" s="11">
        <v>0</v>
      </c>
      <c r="AV285" s="11">
        <v>20651</v>
      </c>
      <c r="AW285" s="11">
        <v>0</v>
      </c>
      <c r="AX285" s="11">
        <v>0</v>
      </c>
      <c r="AZ285" s="11">
        <v>0</v>
      </c>
      <c r="BA285" s="11">
        <v>0</v>
      </c>
      <c r="BB285" s="122"/>
    </row>
    <row r="286" spans="1:54" hidden="1" x14ac:dyDescent="0.25">
      <c r="A286">
        <v>5</v>
      </c>
      <c r="B286" t="str">
        <f t="shared" si="31"/>
        <v>FlC-1111</v>
      </c>
      <c r="C286" s="2" t="s">
        <v>315</v>
      </c>
      <c r="D286" s="2" t="str">
        <f t="shared" si="32"/>
        <v>1</v>
      </c>
      <c r="E286" s="2" t="str">
        <f t="shared" si="33"/>
        <v>11</v>
      </c>
      <c r="F286" s="2" t="str">
        <f t="shared" si="34"/>
        <v>111</v>
      </c>
      <c r="G286" s="1" t="s">
        <v>16</v>
      </c>
      <c r="H286" s="27">
        <v>2745913</v>
      </c>
      <c r="I286" s="27"/>
      <c r="J286" s="27">
        <v>2598795.8228700003</v>
      </c>
      <c r="K286" s="27">
        <v>2598590.97572</v>
      </c>
      <c r="L286" s="27">
        <v>2992383</v>
      </c>
      <c r="M286" s="27"/>
      <c r="N286" s="27">
        <v>2734693.4362399997</v>
      </c>
      <c r="O286" s="27">
        <v>2734815.7452400001</v>
      </c>
      <c r="P286" s="27">
        <v>2997228</v>
      </c>
      <c r="Q286" s="27"/>
      <c r="R286" s="27">
        <v>1494991.9450000001</v>
      </c>
      <c r="S286" s="27">
        <v>1494991.9450000001</v>
      </c>
      <c r="T286" s="27">
        <v>3093686</v>
      </c>
      <c r="U286" s="27"/>
      <c r="V286" s="27">
        <v>1530729.3319999999</v>
      </c>
      <c r="W286" s="27">
        <v>1530652.8289999999</v>
      </c>
      <c r="X286" s="27">
        <v>3156366</v>
      </c>
      <c r="Y286" s="27"/>
      <c r="Z286" s="27">
        <v>1689962.3670000001</v>
      </c>
      <c r="AA286" s="27">
        <v>1689703.6370000001</v>
      </c>
      <c r="AB286" s="27">
        <v>3448927</v>
      </c>
      <c r="AC286" s="27"/>
      <c r="AD286" s="27">
        <v>1644580.9269999999</v>
      </c>
      <c r="AE286" s="27">
        <v>1644580.9269999999</v>
      </c>
      <c r="AF286" s="27">
        <v>4701326</v>
      </c>
      <c r="AG286" s="106">
        <v>1660444.0469999998</v>
      </c>
      <c r="AH286" s="27">
        <v>1675623.919</v>
      </c>
      <c r="AI286" s="27">
        <v>1674604.601</v>
      </c>
      <c r="AJ286" s="27">
        <v>3910982</v>
      </c>
      <c r="AK286" s="106">
        <v>3516370.5247499994</v>
      </c>
      <c r="AL286" s="106">
        <v>3312406.7604499999</v>
      </c>
      <c r="AM286" s="105">
        <v>3312406.7604499999</v>
      </c>
      <c r="AN286" s="11">
        <v>4038032</v>
      </c>
      <c r="AO286" s="11">
        <v>3689849.1043500006</v>
      </c>
      <c r="AP286" s="105">
        <v>3502167.415</v>
      </c>
      <c r="AQ286" s="11">
        <v>3502167.415</v>
      </c>
      <c r="AR286" s="11">
        <v>4340798</v>
      </c>
      <c r="AS286" s="11">
        <v>3880488.8119099997</v>
      </c>
      <c r="AT286" s="11">
        <v>3672527.6150500001</v>
      </c>
      <c r="AU286" s="11">
        <v>3672708.3244899996</v>
      </c>
      <c r="AV286" s="11">
        <v>4572433</v>
      </c>
      <c r="AW286" s="11">
        <v>3398760.2891599978</v>
      </c>
      <c r="AX286" s="11">
        <v>3841158.9253799976</v>
      </c>
      <c r="AZ286" s="11">
        <v>4718615</v>
      </c>
      <c r="BA286" s="11">
        <v>4320397.1830700031</v>
      </c>
      <c r="BB286" s="122"/>
    </row>
    <row r="287" spans="1:54" hidden="1" x14ac:dyDescent="0.25">
      <c r="A287">
        <v>5</v>
      </c>
      <c r="B287" t="str">
        <f t="shared" si="31"/>
        <v>FlC-1112</v>
      </c>
      <c r="C287" s="2" t="s">
        <v>315</v>
      </c>
      <c r="D287" s="2" t="str">
        <f t="shared" si="32"/>
        <v>1</v>
      </c>
      <c r="E287" s="2" t="str">
        <f t="shared" si="33"/>
        <v>11</v>
      </c>
      <c r="F287" s="2" t="str">
        <f t="shared" si="34"/>
        <v>111</v>
      </c>
      <c r="G287" s="1" t="s">
        <v>17</v>
      </c>
      <c r="H287" s="27">
        <v>131043</v>
      </c>
      <c r="I287" s="27"/>
      <c r="J287" s="27">
        <v>205924.94334999999</v>
      </c>
      <c r="K287" s="27">
        <v>205924.94335000002</v>
      </c>
      <c r="L287" s="27">
        <v>149121</v>
      </c>
      <c r="M287" s="27"/>
      <c r="N287" s="27">
        <v>211127.889</v>
      </c>
      <c r="O287" s="27">
        <v>211010.58299999998</v>
      </c>
      <c r="P287" s="27">
        <v>143376</v>
      </c>
      <c r="Q287" s="27"/>
      <c r="R287" s="27">
        <v>218162.99500000002</v>
      </c>
      <c r="S287" s="27">
        <v>218162.99500000002</v>
      </c>
      <c r="T287" s="27">
        <v>146244</v>
      </c>
      <c r="U287" s="27"/>
      <c r="V287" s="27">
        <v>235175.18600000002</v>
      </c>
      <c r="W287" s="27">
        <v>235175.18600000002</v>
      </c>
      <c r="X287" s="27">
        <v>159082</v>
      </c>
      <c r="Y287" s="27"/>
      <c r="Z287" s="27">
        <v>252897.03899999999</v>
      </c>
      <c r="AA287" s="27">
        <v>259952.05299999999</v>
      </c>
      <c r="AB287" s="27">
        <v>159765</v>
      </c>
      <c r="AC287" s="27"/>
      <c r="AD287" s="27">
        <v>370074.64899999998</v>
      </c>
      <c r="AE287" s="27">
        <v>370074.64899999998</v>
      </c>
      <c r="AF287" s="27">
        <v>174234</v>
      </c>
      <c r="AG287" s="106">
        <v>378750.87899999996</v>
      </c>
      <c r="AH287" s="27">
        <v>383811.33600000001</v>
      </c>
      <c r="AI287" s="27">
        <v>383191.55500000005</v>
      </c>
      <c r="AJ287" s="27">
        <v>297299</v>
      </c>
      <c r="AK287" s="106">
        <v>534648.73599000031</v>
      </c>
      <c r="AL287" s="106">
        <v>610520.73962999997</v>
      </c>
      <c r="AM287" s="105">
        <v>610520.73962999997</v>
      </c>
      <c r="AN287" s="11">
        <v>330884</v>
      </c>
      <c r="AO287" s="11">
        <v>516607.95079999999</v>
      </c>
      <c r="AP287" s="105">
        <v>598604.49199999997</v>
      </c>
      <c r="AQ287" s="11">
        <v>598604.49199999997</v>
      </c>
      <c r="AR287" s="11">
        <v>327153</v>
      </c>
      <c r="AS287" s="11">
        <v>566213.60007999954</v>
      </c>
      <c r="AT287" s="11">
        <v>635817.43305999972</v>
      </c>
      <c r="AU287" s="11">
        <v>635817.43305999972</v>
      </c>
      <c r="AV287" s="11">
        <v>343886</v>
      </c>
      <c r="AW287" s="11">
        <v>1228675.92756</v>
      </c>
      <c r="AX287" s="11">
        <v>640410.54352000006</v>
      </c>
      <c r="AZ287" s="11">
        <v>359018</v>
      </c>
      <c r="BA287" s="11">
        <v>579414.13563999697</v>
      </c>
      <c r="BB287" s="122"/>
    </row>
    <row r="288" spans="1:54" hidden="1" x14ac:dyDescent="0.25">
      <c r="A288">
        <v>5</v>
      </c>
      <c r="B288" t="str">
        <f t="shared" si="31"/>
        <v>FlC-1120</v>
      </c>
      <c r="C288" s="2" t="s">
        <v>315</v>
      </c>
      <c r="D288" s="2" t="str">
        <f t="shared" si="32"/>
        <v>1</v>
      </c>
      <c r="E288" s="2" t="str">
        <f t="shared" si="33"/>
        <v>11</v>
      </c>
      <c r="F288" s="2" t="str">
        <f t="shared" si="34"/>
        <v>112</v>
      </c>
      <c r="G288" s="1" t="s">
        <v>18</v>
      </c>
      <c r="H288" s="27">
        <v>275273</v>
      </c>
      <c r="I288" s="27"/>
      <c r="J288" s="27">
        <v>385258.65613000002</v>
      </c>
      <c r="K288" s="27">
        <v>385258.65613000002</v>
      </c>
      <c r="L288" s="27">
        <v>288876</v>
      </c>
      <c r="M288" s="27"/>
      <c r="N288" s="27">
        <v>395844.09399999998</v>
      </c>
      <c r="O288" s="27">
        <v>395807.55599999998</v>
      </c>
      <c r="P288" s="27">
        <v>287775</v>
      </c>
      <c r="Q288" s="27"/>
      <c r="R288" s="27">
        <v>405794.77799999999</v>
      </c>
      <c r="S288" s="27">
        <v>405794.77799999999</v>
      </c>
      <c r="T288" s="27">
        <v>284344</v>
      </c>
      <c r="U288" s="27"/>
      <c r="V288" s="27">
        <v>425606.40499999997</v>
      </c>
      <c r="W288" s="27">
        <v>425606.40499999997</v>
      </c>
      <c r="X288" s="27">
        <v>293381</v>
      </c>
      <c r="Y288" s="27"/>
      <c r="Z288" s="27">
        <v>455294.76500000001</v>
      </c>
      <c r="AA288" s="27">
        <v>455294.76500000001</v>
      </c>
      <c r="AB288" s="27">
        <v>346213</v>
      </c>
      <c r="AC288" s="27"/>
      <c r="AD288" s="27">
        <v>494561.73399999994</v>
      </c>
      <c r="AE288" s="27">
        <v>494561.73399999994</v>
      </c>
      <c r="AF288" s="27">
        <v>358501</v>
      </c>
      <c r="AG288" s="106">
        <v>499343.68500000006</v>
      </c>
      <c r="AH288" s="27">
        <v>502312.78500000003</v>
      </c>
      <c r="AI288" s="27">
        <v>501583.20700000005</v>
      </c>
      <c r="AJ288" s="27">
        <v>530579</v>
      </c>
      <c r="AK288" s="106">
        <v>728755.46678000013</v>
      </c>
      <c r="AL288" s="106">
        <v>846127.77555999998</v>
      </c>
      <c r="AM288" s="105">
        <v>846127.77555999998</v>
      </c>
      <c r="AN288" s="11">
        <v>552768</v>
      </c>
      <c r="AO288" s="11">
        <v>742916.31120999996</v>
      </c>
      <c r="AP288" s="105">
        <v>864878.20600000001</v>
      </c>
      <c r="AQ288" s="11">
        <v>864878.20600000001</v>
      </c>
      <c r="AR288" s="11">
        <v>581918</v>
      </c>
      <c r="AS288" s="11">
        <v>782622.34535000019</v>
      </c>
      <c r="AT288" s="11">
        <v>900825.09784000018</v>
      </c>
      <c r="AU288" s="11">
        <v>900825.09784000018</v>
      </c>
      <c r="AV288" s="11">
        <v>594739</v>
      </c>
      <c r="AW288" s="11">
        <v>795735.00450999895</v>
      </c>
      <c r="AX288" s="11">
        <v>952772.21375999891</v>
      </c>
      <c r="AZ288" s="11">
        <v>659777</v>
      </c>
      <c r="BA288" s="11">
        <v>834772.2299500003</v>
      </c>
      <c r="BB288" s="122"/>
    </row>
    <row r="289" spans="1:54" hidden="1" x14ac:dyDescent="0.25">
      <c r="A289">
        <v>5</v>
      </c>
      <c r="B289" t="str">
        <f t="shared" si="31"/>
        <v>FlC-1131</v>
      </c>
      <c r="C289" s="2" t="s">
        <v>315</v>
      </c>
      <c r="D289" s="2" t="str">
        <f t="shared" si="32"/>
        <v>1</v>
      </c>
      <c r="E289" s="2" t="str">
        <f t="shared" si="33"/>
        <v>11</v>
      </c>
      <c r="F289" s="2" t="str">
        <f t="shared" si="34"/>
        <v>113</v>
      </c>
      <c r="G289" s="1" t="s">
        <v>19</v>
      </c>
      <c r="H289" s="27">
        <v>80528</v>
      </c>
      <c r="I289" s="27"/>
      <c r="J289" s="27">
        <v>31030.794380000003</v>
      </c>
      <c r="K289" s="27">
        <v>30966.878380000002</v>
      </c>
      <c r="L289" s="27">
        <v>105633</v>
      </c>
      <c r="M289" s="27"/>
      <c r="N289" s="27">
        <v>31236.817860000003</v>
      </c>
      <c r="O289" s="27">
        <v>31236.817860000003</v>
      </c>
      <c r="P289" s="27">
        <v>88079</v>
      </c>
      <c r="Q289" s="27"/>
      <c r="R289" s="27">
        <v>30974.038999999997</v>
      </c>
      <c r="S289" s="27">
        <v>30974.038999999997</v>
      </c>
      <c r="T289" s="27">
        <v>89218</v>
      </c>
      <c r="U289" s="27"/>
      <c r="V289" s="27">
        <v>34169.248999999996</v>
      </c>
      <c r="W289" s="27">
        <v>34169.248999999996</v>
      </c>
      <c r="X289" s="27">
        <v>87751</v>
      </c>
      <c r="Y289" s="27"/>
      <c r="Z289" s="27">
        <v>36027.951000000001</v>
      </c>
      <c r="AA289" s="27">
        <v>36027.951000000001</v>
      </c>
      <c r="AB289" s="27">
        <v>101210</v>
      </c>
      <c r="AC289" s="27"/>
      <c r="AD289" s="27">
        <v>10186.25</v>
      </c>
      <c r="AE289" s="27">
        <v>10186.25</v>
      </c>
      <c r="AF289" s="27">
        <v>99982</v>
      </c>
      <c r="AG289" s="106">
        <v>11926.253000000001</v>
      </c>
      <c r="AH289" s="27">
        <v>10426.487000000001</v>
      </c>
      <c r="AI289" s="27">
        <v>10426.487000000001</v>
      </c>
      <c r="AJ289" s="27">
        <v>103600</v>
      </c>
      <c r="AK289" s="106">
        <v>10258.64999</v>
      </c>
      <c r="AL289" s="106">
        <v>9968.3892699999997</v>
      </c>
      <c r="AM289" s="105">
        <v>9968.3892699999997</v>
      </c>
      <c r="AN289" s="11">
        <v>126088</v>
      </c>
      <c r="AO289" s="11">
        <v>10298.75554</v>
      </c>
      <c r="AP289" s="105">
        <v>12991.465</v>
      </c>
      <c r="AQ289" s="11">
        <v>12991.465</v>
      </c>
      <c r="AR289" s="11">
        <v>127561</v>
      </c>
      <c r="AS289" s="11">
        <v>10151.465529999998</v>
      </c>
      <c r="AT289" s="11">
        <v>10281.431659999998</v>
      </c>
      <c r="AU289" s="11">
        <v>10281.431659999998</v>
      </c>
      <c r="AV289" s="11">
        <v>137023</v>
      </c>
      <c r="AW289" s="11">
        <v>7225.7649600000004</v>
      </c>
      <c r="AX289" s="11">
        <v>8690.2257900000004</v>
      </c>
      <c r="AZ289" s="11">
        <v>133748</v>
      </c>
      <c r="BA289" s="11">
        <v>7258.1765100000002</v>
      </c>
      <c r="BB289" s="122"/>
    </row>
    <row r="290" spans="1:54" hidden="1" x14ac:dyDescent="0.25">
      <c r="A290">
        <v>5</v>
      </c>
      <c r="B290" t="str">
        <f t="shared" si="31"/>
        <v>FlC-1132</v>
      </c>
      <c r="C290" s="2" t="s">
        <v>315</v>
      </c>
      <c r="D290" s="2" t="str">
        <f t="shared" si="32"/>
        <v>1</v>
      </c>
      <c r="E290" s="2" t="str">
        <f t="shared" si="33"/>
        <v>11</v>
      </c>
      <c r="F290" s="2" t="str">
        <f t="shared" si="34"/>
        <v>113</v>
      </c>
      <c r="G290" s="1" t="s">
        <v>20</v>
      </c>
      <c r="H290" s="27">
        <v>22670</v>
      </c>
      <c r="I290" s="27"/>
      <c r="J290" s="27">
        <v>22452.608629999999</v>
      </c>
      <c r="K290" s="27">
        <v>22452.608629999999</v>
      </c>
      <c r="L290" s="27">
        <v>34387</v>
      </c>
      <c r="M290" s="27"/>
      <c r="N290" s="27">
        <v>116.166</v>
      </c>
      <c r="O290" s="27">
        <v>116.166</v>
      </c>
      <c r="P290" s="27">
        <v>24059</v>
      </c>
      <c r="Q290" s="27"/>
      <c r="R290" s="27">
        <v>-1903.837</v>
      </c>
      <c r="S290" s="27">
        <v>-1903.837</v>
      </c>
      <c r="T290" s="27">
        <v>24295</v>
      </c>
      <c r="U290" s="27"/>
      <c r="V290" s="27">
        <v>23357.383000000002</v>
      </c>
      <c r="W290" s="27">
        <v>23357.383000000002</v>
      </c>
      <c r="X290" s="27">
        <v>24996</v>
      </c>
      <c r="Y290" s="27"/>
      <c r="Z290" s="27">
        <v>25464.972999999998</v>
      </c>
      <c r="AA290" s="27">
        <v>25464.972999999998</v>
      </c>
      <c r="AB290" s="27">
        <v>24986</v>
      </c>
      <c r="AC290" s="27"/>
      <c r="AD290" s="27">
        <v>27968.886999999999</v>
      </c>
      <c r="AE290" s="27">
        <v>27968.886999999999</v>
      </c>
      <c r="AF290" s="27">
        <v>24584</v>
      </c>
      <c r="AG290" s="106">
        <v>29220.678</v>
      </c>
      <c r="AH290" s="27">
        <v>29826.135999999999</v>
      </c>
      <c r="AI290" s="27">
        <v>29826.135999999999</v>
      </c>
      <c r="AJ290" s="27">
        <v>26698</v>
      </c>
      <c r="AK290" s="106">
        <v>30940.79592</v>
      </c>
      <c r="AL290" s="106">
        <v>31046.40078</v>
      </c>
      <c r="AM290" s="105">
        <v>31046.40078</v>
      </c>
      <c r="AN290" s="11">
        <v>27637</v>
      </c>
      <c r="AO290" s="11">
        <v>4938.7468500000004</v>
      </c>
      <c r="AP290" s="105">
        <v>5101.6320000000005</v>
      </c>
      <c r="AQ290" s="11">
        <v>5101.6320000000005</v>
      </c>
      <c r="AR290" s="11">
        <v>38315</v>
      </c>
      <c r="AS290" s="11">
        <v>10994.821779999998</v>
      </c>
      <c r="AT290" s="11">
        <v>10739.234350000001</v>
      </c>
      <c r="AU290" s="11">
        <v>10739.234350000001</v>
      </c>
      <c r="AV290" s="11">
        <v>30145</v>
      </c>
      <c r="AW290" s="11">
        <v>3057.1053299999999</v>
      </c>
      <c r="AX290" s="11">
        <v>3241.1053299999999</v>
      </c>
      <c r="AZ290" s="11">
        <v>25779</v>
      </c>
      <c r="BA290" s="11">
        <v>3470.9947699999998</v>
      </c>
      <c r="BB290" s="122"/>
    </row>
    <row r="291" spans="1:54" hidden="1" x14ac:dyDescent="0.25">
      <c r="A291">
        <v>5</v>
      </c>
      <c r="B291" t="str">
        <f t="shared" si="31"/>
        <v>FlC-1133</v>
      </c>
      <c r="C291" s="2" t="s">
        <v>315</v>
      </c>
      <c r="D291" s="2" t="str">
        <f t="shared" si="32"/>
        <v>1</v>
      </c>
      <c r="E291" s="2" t="str">
        <f t="shared" si="33"/>
        <v>11</v>
      </c>
      <c r="F291" s="2" t="str">
        <f t="shared" si="34"/>
        <v>113</v>
      </c>
      <c r="G291" s="1" t="s">
        <v>21</v>
      </c>
      <c r="H291" s="27">
        <v>15333</v>
      </c>
      <c r="I291" s="27"/>
      <c r="J291" s="27">
        <v>50552.8825</v>
      </c>
      <c r="K291" s="27">
        <v>50552.8825</v>
      </c>
      <c r="L291" s="27">
        <v>16829</v>
      </c>
      <c r="M291" s="27"/>
      <c r="N291" s="27">
        <v>52924.413</v>
      </c>
      <c r="O291" s="27">
        <v>52924.413</v>
      </c>
      <c r="P291" s="27">
        <v>18874</v>
      </c>
      <c r="Q291" s="27"/>
      <c r="R291" s="27">
        <v>58368.542000000001</v>
      </c>
      <c r="S291" s="27">
        <v>58368.542000000001</v>
      </c>
      <c r="T291" s="27">
        <v>75739</v>
      </c>
      <c r="U291" s="27"/>
      <c r="V291" s="27">
        <v>111474.17</v>
      </c>
      <c r="W291" s="27">
        <v>111474.17</v>
      </c>
      <c r="X291" s="27">
        <v>78599</v>
      </c>
      <c r="Y291" s="27"/>
      <c r="Z291" s="27">
        <v>111962.28599999999</v>
      </c>
      <c r="AA291" s="27">
        <v>111962.28599999999</v>
      </c>
      <c r="AB291" s="27">
        <v>15868</v>
      </c>
      <c r="AC291" s="27"/>
      <c r="AD291" s="27">
        <v>120045.136</v>
      </c>
      <c r="AE291" s="27">
        <v>120045.136</v>
      </c>
      <c r="AF291" s="27">
        <v>16170</v>
      </c>
      <c r="AG291" s="106">
        <v>120927.936</v>
      </c>
      <c r="AH291" s="27">
        <v>116717.935</v>
      </c>
      <c r="AI291" s="27">
        <v>116717.935</v>
      </c>
      <c r="AJ291" s="27">
        <v>15220</v>
      </c>
      <c r="AK291" s="106">
        <v>167661.12831999999</v>
      </c>
      <c r="AL291" s="106">
        <v>169309.78526999999</v>
      </c>
      <c r="AM291" s="105">
        <v>169309.78526999999</v>
      </c>
      <c r="AN291" s="11">
        <v>9577</v>
      </c>
      <c r="AO291" s="11">
        <v>144878.84148</v>
      </c>
      <c r="AP291" s="105">
        <v>122609.13200000001</v>
      </c>
      <c r="AQ291" s="11">
        <v>122609.13200000001</v>
      </c>
      <c r="AR291" s="11">
        <v>10746</v>
      </c>
      <c r="AS291" s="11">
        <v>130161.51947999999</v>
      </c>
      <c r="AT291" s="11">
        <v>130272.49447999999</v>
      </c>
      <c r="AU291" s="11">
        <v>130272.49447999999</v>
      </c>
      <c r="AV291" s="11">
        <v>50</v>
      </c>
      <c r="AW291" s="11">
        <v>121756.25379</v>
      </c>
      <c r="AX291" s="11">
        <v>120332.25379000002</v>
      </c>
      <c r="AZ291" s="11">
        <v>40</v>
      </c>
      <c r="BA291" s="11">
        <v>118251.34194999999</v>
      </c>
      <c r="BB291" s="122"/>
    </row>
    <row r="292" spans="1:54" hidden="1" x14ac:dyDescent="0.25">
      <c r="A292">
        <v>5</v>
      </c>
      <c r="B292" t="str">
        <f t="shared" si="31"/>
        <v>FlC-1140</v>
      </c>
      <c r="C292" s="2" t="s">
        <v>315</v>
      </c>
      <c r="D292" s="2" t="str">
        <f t="shared" si="32"/>
        <v>1</v>
      </c>
      <c r="E292" s="2" t="str">
        <f t="shared" si="33"/>
        <v>11</v>
      </c>
      <c r="F292" s="2" t="str">
        <f t="shared" si="34"/>
        <v>114</v>
      </c>
      <c r="G292" s="1" t="s">
        <v>22</v>
      </c>
      <c r="H292" s="27">
        <v>16480</v>
      </c>
      <c r="I292" s="27"/>
      <c r="J292" s="27">
        <v>37408.624649999998</v>
      </c>
      <c r="K292" s="27">
        <v>37408.624650000005</v>
      </c>
      <c r="L292" s="27">
        <v>15970</v>
      </c>
      <c r="M292" s="27"/>
      <c r="N292" s="27">
        <v>37018.591999999997</v>
      </c>
      <c r="O292" s="27">
        <v>36986.487999999998</v>
      </c>
      <c r="P292" s="27">
        <v>18075</v>
      </c>
      <c r="Q292" s="27"/>
      <c r="R292" s="27">
        <v>38165.505000000005</v>
      </c>
      <c r="S292" s="27">
        <v>38165.505000000005</v>
      </c>
      <c r="T292" s="27">
        <v>17359</v>
      </c>
      <c r="U292" s="27"/>
      <c r="V292" s="27">
        <v>43761.463000000003</v>
      </c>
      <c r="W292" s="27">
        <v>43761.463000000003</v>
      </c>
      <c r="X292" s="27">
        <v>20494</v>
      </c>
      <c r="Y292" s="27"/>
      <c r="Z292" s="27">
        <v>43849.675000000003</v>
      </c>
      <c r="AA292" s="27">
        <v>43849.675000000003</v>
      </c>
      <c r="AB292" s="27">
        <v>19129</v>
      </c>
      <c r="AC292" s="27"/>
      <c r="AD292" s="27">
        <v>46290.093000000001</v>
      </c>
      <c r="AE292" s="27">
        <v>46290.093000000001</v>
      </c>
      <c r="AF292" s="27">
        <v>21248</v>
      </c>
      <c r="AG292" s="106">
        <v>45961.786</v>
      </c>
      <c r="AH292" s="27">
        <v>46054.650999999998</v>
      </c>
      <c r="AI292" s="27">
        <v>46004.915000000001</v>
      </c>
      <c r="AJ292" s="27">
        <v>19591</v>
      </c>
      <c r="AK292" s="106">
        <v>47775.445950000023</v>
      </c>
      <c r="AL292" s="106">
        <v>49505.280480000001</v>
      </c>
      <c r="AM292" s="105">
        <v>49505.280480000001</v>
      </c>
      <c r="AN292" s="11">
        <v>18007</v>
      </c>
      <c r="AO292" s="11">
        <v>47874.805609999996</v>
      </c>
      <c r="AP292" s="105">
        <v>49056.206000000006</v>
      </c>
      <c r="AQ292" s="11">
        <v>49056.206000000006</v>
      </c>
      <c r="AR292" s="11">
        <v>18825</v>
      </c>
      <c r="AS292" s="11">
        <v>47694.565170001209</v>
      </c>
      <c r="AT292" s="11">
        <v>50365.322920001221</v>
      </c>
      <c r="AU292" s="11">
        <v>50365.322920001221</v>
      </c>
      <c r="AV292" s="11">
        <v>16404</v>
      </c>
      <c r="AW292" s="11">
        <v>49199.127970000998</v>
      </c>
      <c r="AX292" s="11">
        <v>51328.592550000991</v>
      </c>
      <c r="AZ292" s="11">
        <v>17351</v>
      </c>
      <c r="BA292" s="11">
        <v>45867.116420001279</v>
      </c>
      <c r="BB292" s="122"/>
    </row>
    <row r="293" spans="1:54" hidden="1" x14ac:dyDescent="0.25">
      <c r="A293">
        <v>5</v>
      </c>
      <c r="B293" t="str">
        <f t="shared" si="31"/>
        <v>FlC-1211</v>
      </c>
      <c r="C293" s="2" t="s">
        <v>315</v>
      </c>
      <c r="D293" s="2" t="str">
        <f t="shared" si="32"/>
        <v>1</v>
      </c>
      <c r="E293" s="2" t="str">
        <f t="shared" si="33"/>
        <v>12</v>
      </c>
      <c r="F293" s="2" t="str">
        <f t="shared" si="34"/>
        <v>121</v>
      </c>
      <c r="G293" s="1" t="s">
        <v>24</v>
      </c>
      <c r="H293" s="27">
        <v>1799840</v>
      </c>
      <c r="I293" s="27"/>
      <c r="J293" s="27">
        <v>1719825.7447470003</v>
      </c>
      <c r="K293" s="27">
        <v>1725588.6253800001</v>
      </c>
      <c r="L293" s="27">
        <v>1783361</v>
      </c>
      <c r="M293" s="27"/>
      <c r="N293" s="27">
        <v>1785755.81119</v>
      </c>
      <c r="O293" s="27">
        <v>1785680.44019</v>
      </c>
      <c r="P293" s="27">
        <v>1937163</v>
      </c>
      <c r="Q293" s="27"/>
      <c r="R293" s="27">
        <v>1822814.8529999999</v>
      </c>
      <c r="S293" s="27">
        <v>1822814.8529999999</v>
      </c>
      <c r="T293" s="27">
        <v>2018440</v>
      </c>
      <c r="U293" s="27"/>
      <c r="V293" s="27">
        <v>1692566.6310000001</v>
      </c>
      <c r="W293" s="27">
        <v>1692566.6310000001</v>
      </c>
      <c r="X293" s="27">
        <v>2048011</v>
      </c>
      <c r="Y293" s="27"/>
      <c r="Z293" s="27">
        <v>1792849.5759999999</v>
      </c>
      <c r="AA293" s="27">
        <v>1793605.04</v>
      </c>
      <c r="AB293" s="27">
        <v>2134879</v>
      </c>
      <c r="AC293" s="27"/>
      <c r="AD293" s="27">
        <v>1845465.233</v>
      </c>
      <c r="AE293" s="27">
        <v>1845465.233</v>
      </c>
      <c r="AF293" s="27">
        <v>2537930</v>
      </c>
      <c r="AG293" s="106">
        <v>1930892.5279999999</v>
      </c>
      <c r="AH293" s="27">
        <v>1912039.01881</v>
      </c>
      <c r="AI293" s="27">
        <v>1916322.9300000002</v>
      </c>
      <c r="AJ293" s="27">
        <v>2584948</v>
      </c>
      <c r="AK293" s="106">
        <v>2862466.2494999995</v>
      </c>
      <c r="AL293" s="106">
        <v>2823597.8566100001</v>
      </c>
      <c r="AM293" s="105">
        <v>2823597.8566100001</v>
      </c>
      <c r="AN293" s="11">
        <v>3164723</v>
      </c>
      <c r="AO293" s="11">
        <v>3181999.3038200038</v>
      </c>
      <c r="AP293" s="105">
        <v>3170678.3130000001</v>
      </c>
      <c r="AQ293" s="11">
        <v>3170678.3130000001</v>
      </c>
      <c r="AR293" s="11">
        <v>3303175</v>
      </c>
      <c r="AS293" s="11">
        <v>3219999.0489240168</v>
      </c>
      <c r="AT293" s="11">
        <v>3288304.3058599513</v>
      </c>
      <c r="AU293" s="11">
        <v>3289169.8786199512</v>
      </c>
      <c r="AV293" s="11">
        <v>3449794</v>
      </c>
      <c r="AW293" s="11">
        <v>3362467.3167599929</v>
      </c>
      <c r="AX293" s="11">
        <v>3277370.9518599915</v>
      </c>
      <c r="AZ293" s="11">
        <v>3872006</v>
      </c>
      <c r="BA293" s="11">
        <v>3760204.6211999999</v>
      </c>
      <c r="BB293" s="122"/>
    </row>
    <row r="294" spans="1:54" hidden="1" x14ac:dyDescent="0.25">
      <c r="A294">
        <v>5</v>
      </c>
      <c r="B294" t="str">
        <f t="shared" si="31"/>
        <v>FlC-1212</v>
      </c>
      <c r="C294" s="2" t="s">
        <v>315</v>
      </c>
      <c r="D294" s="2" t="str">
        <f t="shared" si="32"/>
        <v>1</v>
      </c>
      <c r="E294" s="2" t="str">
        <f t="shared" si="33"/>
        <v>12</v>
      </c>
      <c r="F294" s="2" t="str">
        <f t="shared" si="34"/>
        <v>121</v>
      </c>
      <c r="G294" s="1" t="s">
        <v>25</v>
      </c>
      <c r="H294" s="27">
        <v>99951</v>
      </c>
      <c r="I294" s="27"/>
      <c r="J294" s="27">
        <v>100688.28223</v>
      </c>
      <c r="K294" s="27">
        <v>100704.28200000001</v>
      </c>
      <c r="L294" s="27">
        <v>100177</v>
      </c>
      <c r="M294" s="27"/>
      <c r="N294" s="27">
        <v>112700.959</v>
      </c>
      <c r="O294" s="27">
        <v>112700.959</v>
      </c>
      <c r="P294" s="27">
        <v>108262</v>
      </c>
      <c r="Q294" s="27"/>
      <c r="R294" s="27">
        <v>69130.664999999994</v>
      </c>
      <c r="S294" s="27">
        <v>69130.664999999994</v>
      </c>
      <c r="T294" s="27">
        <v>108213</v>
      </c>
      <c r="U294" s="27"/>
      <c r="V294" s="27">
        <v>92868.448999999993</v>
      </c>
      <c r="W294" s="27">
        <v>93090.149000000005</v>
      </c>
      <c r="X294" s="27">
        <v>112294</v>
      </c>
      <c r="Y294" s="27"/>
      <c r="Z294" s="27">
        <v>104914.004</v>
      </c>
      <c r="AA294" s="27">
        <v>104914.004</v>
      </c>
      <c r="AB294" s="27">
        <v>117410</v>
      </c>
      <c r="AC294" s="27"/>
      <c r="AD294" s="27">
        <v>98841.906000000003</v>
      </c>
      <c r="AE294" s="27">
        <v>98841.906000000003</v>
      </c>
      <c r="AF294" s="27">
        <v>113032</v>
      </c>
      <c r="AG294" s="106">
        <v>99170.747000000003</v>
      </c>
      <c r="AH294" s="27">
        <v>99190.434999999998</v>
      </c>
      <c r="AI294" s="27">
        <v>99190.434999999998</v>
      </c>
      <c r="AJ294" s="27">
        <v>126199</v>
      </c>
      <c r="AK294" s="106">
        <v>132570.82553000003</v>
      </c>
      <c r="AL294" s="106">
        <v>130616.65052</v>
      </c>
      <c r="AM294" s="105">
        <v>130616.65052</v>
      </c>
      <c r="AN294" s="11">
        <v>136940</v>
      </c>
      <c r="AO294" s="11">
        <v>136204.19123000011</v>
      </c>
      <c r="AP294" s="105">
        <v>139194.96600000001</v>
      </c>
      <c r="AQ294" s="11">
        <v>139194.96600000001</v>
      </c>
      <c r="AR294" s="11">
        <v>140258</v>
      </c>
      <c r="AS294" s="11">
        <v>145823.17554999996</v>
      </c>
      <c r="AT294" s="11">
        <v>147290.72020999994</v>
      </c>
      <c r="AU294" s="11">
        <v>147290.72020999994</v>
      </c>
      <c r="AV294" s="11">
        <v>148586</v>
      </c>
      <c r="AW294" s="11">
        <v>148482.60320000001</v>
      </c>
      <c r="AX294" s="11">
        <v>149088.80520000003</v>
      </c>
      <c r="AZ294" s="11">
        <v>154946</v>
      </c>
      <c r="BA294" s="11">
        <v>150451.17790000007</v>
      </c>
      <c r="BB294" s="122"/>
    </row>
    <row r="295" spans="1:54" hidden="1" x14ac:dyDescent="0.25">
      <c r="A295">
        <v>5</v>
      </c>
      <c r="B295" t="str">
        <f t="shared" si="31"/>
        <v>FlC-1221</v>
      </c>
      <c r="C295" s="2" t="s">
        <v>315</v>
      </c>
      <c r="D295" s="2" t="str">
        <f t="shared" si="32"/>
        <v>1</v>
      </c>
      <c r="E295" s="2" t="str">
        <f t="shared" si="33"/>
        <v>12</v>
      </c>
      <c r="F295" s="2" t="str">
        <f t="shared" si="34"/>
        <v>122</v>
      </c>
      <c r="G295" s="1" t="s">
        <v>26</v>
      </c>
      <c r="H295" s="27">
        <v>7777</v>
      </c>
      <c r="I295" s="27"/>
      <c r="J295" s="27">
        <v>2558.97804</v>
      </c>
      <c r="K295" s="27">
        <v>2558.9790399999997</v>
      </c>
      <c r="L295" s="27">
        <v>4010</v>
      </c>
      <c r="M295" s="27"/>
      <c r="N295" s="27">
        <v>2561.6530000000002</v>
      </c>
      <c r="O295" s="27">
        <v>2561.6530000000002</v>
      </c>
      <c r="P295" s="27">
        <v>3509</v>
      </c>
      <c r="Q295" s="27"/>
      <c r="R295" s="27">
        <v>6873.8940000000002</v>
      </c>
      <c r="S295" s="27">
        <v>6873.8940000000002</v>
      </c>
      <c r="T295" s="27">
        <v>2541</v>
      </c>
      <c r="U295" s="27"/>
      <c r="V295" s="27">
        <v>9897.5388999999996</v>
      </c>
      <c r="W295" s="27">
        <v>9898.402</v>
      </c>
      <c r="X295" s="27">
        <v>4222</v>
      </c>
      <c r="Y295" s="27"/>
      <c r="Z295" s="27">
        <v>25461.545000000002</v>
      </c>
      <c r="AA295" s="27">
        <v>25461.545000000002</v>
      </c>
      <c r="AB295" s="27">
        <v>16832</v>
      </c>
      <c r="AC295" s="27"/>
      <c r="AD295" s="27">
        <v>184395.38500000001</v>
      </c>
      <c r="AE295" s="27">
        <v>184407.22500000001</v>
      </c>
      <c r="AF295" s="27">
        <v>24522</v>
      </c>
      <c r="AG295" s="106">
        <v>199007.31099999999</v>
      </c>
      <c r="AH295" s="27">
        <v>208512.15179999999</v>
      </c>
      <c r="AI295" s="27">
        <v>208551.46679999999</v>
      </c>
      <c r="AJ295" s="27">
        <v>202163</v>
      </c>
      <c r="AK295" s="106">
        <v>234179.09232000005</v>
      </c>
      <c r="AL295" s="106">
        <v>235124.93625999999</v>
      </c>
      <c r="AM295" s="105">
        <v>235124.93625999999</v>
      </c>
      <c r="AN295" s="11">
        <v>69288</v>
      </c>
      <c r="AO295" s="11">
        <v>154812.33656000011</v>
      </c>
      <c r="AP295" s="105">
        <v>252369.51799999998</v>
      </c>
      <c r="AQ295" s="11">
        <v>242496.97999999998</v>
      </c>
      <c r="AR295" s="11">
        <v>63965</v>
      </c>
      <c r="AS295" s="11">
        <v>252314.65143000003</v>
      </c>
      <c r="AT295" s="11">
        <v>162179.16282999999</v>
      </c>
      <c r="AU295" s="11">
        <v>162179.16282999999</v>
      </c>
      <c r="AV295" s="11">
        <v>70614</v>
      </c>
      <c r="AW295" s="11">
        <v>159249.29321</v>
      </c>
      <c r="AX295" s="11">
        <v>172839.83444000006</v>
      </c>
      <c r="AZ295" s="11">
        <v>72589</v>
      </c>
      <c r="BA295" s="11">
        <v>246328.29821000012</v>
      </c>
      <c r="BB295" s="122"/>
    </row>
    <row r="296" spans="1:54" hidden="1" x14ac:dyDescent="0.25">
      <c r="A296">
        <v>5</v>
      </c>
      <c r="B296" t="str">
        <f t="shared" si="31"/>
        <v>FlC-1222</v>
      </c>
      <c r="C296" s="2" t="s">
        <v>315</v>
      </c>
      <c r="D296" s="2" t="str">
        <f t="shared" ref="D296:D327" si="35">LEFT($G296,1)</f>
        <v>1</v>
      </c>
      <c r="E296" s="2" t="str">
        <f t="shared" ref="E296:E327" si="36">LEFT($G296,2)</f>
        <v>12</v>
      </c>
      <c r="F296" s="2" t="str">
        <f t="shared" ref="F296:F327" si="37">LEFT($G296,3)</f>
        <v>122</v>
      </c>
      <c r="G296" s="1" t="s">
        <v>27</v>
      </c>
      <c r="H296" s="27">
        <v>1168</v>
      </c>
      <c r="I296" s="27"/>
      <c r="J296" s="27">
        <v>1358.3717200000001</v>
      </c>
      <c r="K296" s="27">
        <v>1358.3717200000001</v>
      </c>
      <c r="L296" s="27">
        <v>1283</v>
      </c>
      <c r="M296" s="27"/>
      <c r="N296" s="27">
        <v>1187.7370000000001</v>
      </c>
      <c r="O296" s="27">
        <v>1187.7370000000001</v>
      </c>
      <c r="P296" s="27">
        <v>1206</v>
      </c>
      <c r="Q296" s="27"/>
      <c r="R296" s="27">
        <v>963.77300000000002</v>
      </c>
      <c r="S296" s="27">
        <v>963.77300000000002</v>
      </c>
      <c r="T296" s="27">
        <v>974</v>
      </c>
      <c r="U296" s="27"/>
      <c r="V296" s="27">
        <v>891.82899999999995</v>
      </c>
      <c r="W296" s="27">
        <v>891.82899999999995</v>
      </c>
      <c r="X296" s="27">
        <v>2406</v>
      </c>
      <c r="Y296" s="27"/>
      <c r="Z296" s="27">
        <v>2698.6380000000004</v>
      </c>
      <c r="AA296" s="27">
        <v>2698.6380000000004</v>
      </c>
      <c r="AB296" s="27">
        <v>3153</v>
      </c>
      <c r="AC296" s="27"/>
      <c r="AD296" s="27">
        <v>1414.1509999999998</v>
      </c>
      <c r="AE296" s="27">
        <v>1414.1509999999998</v>
      </c>
      <c r="AF296" s="27">
        <v>2973</v>
      </c>
      <c r="AG296" s="106">
        <v>8016.201</v>
      </c>
      <c r="AH296" s="27">
        <v>8049.0439999999999</v>
      </c>
      <c r="AI296" s="27">
        <v>8049.0439999999999</v>
      </c>
      <c r="AJ296" s="27">
        <v>9827</v>
      </c>
      <c r="AK296" s="106">
        <v>7899.4836400000022</v>
      </c>
      <c r="AL296" s="106">
        <v>7899.1687400000001</v>
      </c>
      <c r="AM296" s="105">
        <v>7899.1687400000001</v>
      </c>
      <c r="AN296" s="11">
        <v>3427</v>
      </c>
      <c r="AO296" s="11">
        <v>8137.13465</v>
      </c>
      <c r="AP296" s="105">
        <v>8175.1270000000004</v>
      </c>
      <c r="AQ296" s="11">
        <v>8175.1270000000004</v>
      </c>
      <c r="AR296" s="11">
        <v>3377</v>
      </c>
      <c r="AS296" s="11">
        <v>4033.9962699999996</v>
      </c>
      <c r="AT296" s="11">
        <v>3551.6796599999993</v>
      </c>
      <c r="AU296" s="11">
        <v>3551.6796599999993</v>
      </c>
      <c r="AV296" s="11">
        <v>1757</v>
      </c>
      <c r="AW296" s="11">
        <v>3621.11618</v>
      </c>
      <c r="AX296" s="11">
        <v>3602.1161800000004</v>
      </c>
      <c r="AZ296" s="11">
        <v>2279</v>
      </c>
      <c r="BA296" s="11">
        <v>4628.1745000000001</v>
      </c>
      <c r="BB296" s="122"/>
    </row>
    <row r="297" spans="1:54" hidden="1" x14ac:dyDescent="0.25">
      <c r="A297">
        <v>5</v>
      </c>
      <c r="B297" t="str">
        <f t="shared" si="31"/>
        <v>FlC-1250</v>
      </c>
      <c r="C297" s="2" t="s">
        <v>315</v>
      </c>
      <c r="D297" s="2" t="str">
        <f t="shared" si="35"/>
        <v>1</v>
      </c>
      <c r="E297" s="2" t="str">
        <f t="shared" si="36"/>
        <v>12</v>
      </c>
      <c r="F297" s="2" t="str">
        <f t="shared" si="37"/>
        <v>125</v>
      </c>
      <c r="G297" s="1" t="s">
        <v>28</v>
      </c>
      <c r="H297" s="27">
        <v>127680</v>
      </c>
      <c r="I297" s="27"/>
      <c r="J297" s="27">
        <v>143623.59622000001</v>
      </c>
      <c r="K297" s="27">
        <v>143623.59622000004</v>
      </c>
      <c r="L297" s="27">
        <v>131202</v>
      </c>
      <c r="M297" s="27"/>
      <c r="N297" s="27">
        <v>153672.807</v>
      </c>
      <c r="O297" s="27">
        <v>153672.807</v>
      </c>
      <c r="P297" s="27">
        <v>138147</v>
      </c>
      <c r="Q297" s="27"/>
      <c r="R297" s="27">
        <v>173749.91800000001</v>
      </c>
      <c r="S297" s="27">
        <v>173749.91800000001</v>
      </c>
      <c r="T297" s="27">
        <v>148602</v>
      </c>
      <c r="U297" s="27"/>
      <c r="V297" s="27">
        <v>72362.243999999992</v>
      </c>
      <c r="W297" s="27">
        <v>72362.243999999992</v>
      </c>
      <c r="X297" s="27">
        <v>144529</v>
      </c>
      <c r="Y297" s="27"/>
      <c r="Z297" s="27">
        <v>60987.705000000002</v>
      </c>
      <c r="AA297" s="27">
        <v>60987.705000000002</v>
      </c>
      <c r="AB297" s="27">
        <v>42489</v>
      </c>
      <c r="AC297" s="27"/>
      <c r="AD297" s="27">
        <v>62220.922999999995</v>
      </c>
      <c r="AE297" s="27">
        <v>62220.922999999995</v>
      </c>
      <c r="AF297" s="27">
        <v>51414</v>
      </c>
      <c r="AG297" s="106">
        <v>66641.027999999991</v>
      </c>
      <c r="AH297" s="27">
        <v>68476.929579999996</v>
      </c>
      <c r="AI297" s="27">
        <v>68476.929579999996</v>
      </c>
      <c r="AJ297" s="27">
        <v>73482</v>
      </c>
      <c r="AK297" s="106">
        <v>48796.410169999996</v>
      </c>
      <c r="AL297" s="106">
        <v>50055.601179999998</v>
      </c>
      <c r="AM297" s="105">
        <v>50055.601179999998</v>
      </c>
      <c r="AN297" s="11">
        <v>47327</v>
      </c>
      <c r="AO297" s="11">
        <v>44355.873999999996</v>
      </c>
      <c r="AP297" s="105">
        <v>45912.114999999998</v>
      </c>
      <c r="AQ297" s="11">
        <v>45912.114999999998</v>
      </c>
      <c r="AR297" s="11">
        <v>44663</v>
      </c>
      <c r="AS297" s="11">
        <v>59814.417020000001</v>
      </c>
      <c r="AT297" s="11">
        <v>63863.27824</v>
      </c>
      <c r="AU297" s="11">
        <v>63871.720739999997</v>
      </c>
      <c r="AV297" s="11">
        <v>48999</v>
      </c>
      <c r="AW297" s="11">
        <v>71301.644220000002</v>
      </c>
      <c r="AX297" s="11">
        <v>66866.335019999999</v>
      </c>
      <c r="AZ297" s="11">
        <v>57585</v>
      </c>
      <c r="BA297" s="11">
        <v>79775.438040000008</v>
      </c>
      <c r="BB297" s="122"/>
    </row>
    <row r="298" spans="1:54" hidden="1" x14ac:dyDescent="0.25">
      <c r="A298">
        <v>5</v>
      </c>
      <c r="B298" t="str">
        <f t="shared" si="31"/>
        <v>FlC-1300</v>
      </c>
      <c r="C298" s="2" t="s">
        <v>315</v>
      </c>
      <c r="D298" s="2" t="str">
        <f t="shared" si="35"/>
        <v>1</v>
      </c>
      <c r="E298" s="2" t="str">
        <f t="shared" si="36"/>
        <v>13</v>
      </c>
      <c r="F298" s="2" t="str">
        <f t="shared" si="37"/>
        <v>130</v>
      </c>
      <c r="G298" s="1" t="s">
        <v>934</v>
      </c>
      <c r="H298" s="27">
        <v>0</v>
      </c>
      <c r="I298" s="27"/>
      <c r="J298" s="27">
        <v>0</v>
      </c>
      <c r="K298" s="27">
        <v>0</v>
      </c>
      <c r="L298" s="27">
        <v>0</v>
      </c>
      <c r="M298" s="27"/>
      <c r="N298" s="27">
        <v>0</v>
      </c>
      <c r="O298" s="27">
        <v>0</v>
      </c>
      <c r="P298" s="27">
        <v>0</v>
      </c>
      <c r="Q298" s="27"/>
      <c r="R298" s="27">
        <v>0</v>
      </c>
      <c r="S298" s="27">
        <v>0</v>
      </c>
      <c r="T298" s="27">
        <v>0</v>
      </c>
      <c r="U298" s="27"/>
      <c r="V298" s="27">
        <v>0</v>
      </c>
      <c r="W298" s="27">
        <v>0</v>
      </c>
      <c r="X298" s="27">
        <v>0</v>
      </c>
      <c r="Y298" s="27"/>
      <c r="Z298" s="27">
        <v>0</v>
      </c>
      <c r="AA298" s="27">
        <v>0</v>
      </c>
      <c r="AB298" s="27">
        <v>0</v>
      </c>
      <c r="AC298" s="27"/>
      <c r="AD298" s="27">
        <v>0</v>
      </c>
      <c r="AE298" s="27">
        <v>0</v>
      </c>
      <c r="AF298" s="27">
        <v>0</v>
      </c>
      <c r="AG298" s="106">
        <v>0</v>
      </c>
      <c r="AH298" s="27">
        <v>0</v>
      </c>
      <c r="AI298" s="27">
        <v>0</v>
      </c>
      <c r="AJ298" s="27">
        <v>0</v>
      </c>
      <c r="AK298" s="106">
        <v>0</v>
      </c>
      <c r="AL298" s="106">
        <v>0</v>
      </c>
      <c r="AM298" s="105">
        <v>0</v>
      </c>
      <c r="AN298" s="11">
        <v>0</v>
      </c>
      <c r="AO298" s="11">
        <v>0</v>
      </c>
      <c r="AP298" s="105">
        <v>0</v>
      </c>
      <c r="AQ298" s="11">
        <v>0</v>
      </c>
      <c r="AR298" s="11">
        <v>0</v>
      </c>
      <c r="AS298" s="11">
        <v>0</v>
      </c>
      <c r="AT298" s="11">
        <v>0</v>
      </c>
      <c r="AU298" s="11"/>
      <c r="AV298" s="11">
        <v>0</v>
      </c>
      <c r="AW298" s="11">
        <v>0</v>
      </c>
      <c r="AX298" s="11"/>
      <c r="AZ298" s="11"/>
      <c r="BA298" s="11"/>
      <c r="BB298" s="122"/>
    </row>
    <row r="299" spans="1:54" hidden="1" x14ac:dyDescent="0.25">
      <c r="A299">
        <v>5</v>
      </c>
      <c r="B299" t="str">
        <f t="shared" si="31"/>
        <v>FlC-1410</v>
      </c>
      <c r="C299" s="2" t="s">
        <v>315</v>
      </c>
      <c r="D299" s="2" t="str">
        <f t="shared" si="35"/>
        <v>1</v>
      </c>
      <c r="E299" s="2" t="str">
        <f t="shared" si="36"/>
        <v>14</v>
      </c>
      <c r="F299" s="2" t="str">
        <f t="shared" si="37"/>
        <v>141</v>
      </c>
      <c r="G299" s="1" t="s">
        <v>30</v>
      </c>
      <c r="H299" s="27">
        <v>410758</v>
      </c>
      <c r="I299" s="27"/>
      <c r="J299" s="27">
        <v>341463.33299999998</v>
      </c>
      <c r="K299" s="27">
        <v>341463.33299999998</v>
      </c>
      <c r="L299" s="27">
        <v>427917</v>
      </c>
      <c r="M299" s="27"/>
      <c r="N299" s="27">
        <v>413806.60599999997</v>
      </c>
      <c r="O299" s="27">
        <v>413806.60599999997</v>
      </c>
      <c r="P299" s="27">
        <v>456963</v>
      </c>
      <c r="Q299" s="27"/>
      <c r="R299" s="27">
        <v>420455.158</v>
      </c>
      <c r="S299" s="27">
        <v>420455.158</v>
      </c>
      <c r="T299" s="27">
        <v>451845</v>
      </c>
      <c r="U299" s="27"/>
      <c r="V299" s="27">
        <v>531428.65599999996</v>
      </c>
      <c r="W299" s="27">
        <v>531428.65599999996</v>
      </c>
      <c r="X299" s="27">
        <v>469308</v>
      </c>
      <c r="Y299" s="27"/>
      <c r="Z299" s="27">
        <v>560936.22699999996</v>
      </c>
      <c r="AA299" s="27">
        <v>560936.22699999996</v>
      </c>
      <c r="AB299" s="27">
        <v>434289</v>
      </c>
      <c r="AC299" s="27"/>
      <c r="AD299" s="27">
        <v>518672.30599999998</v>
      </c>
      <c r="AE299" s="27">
        <v>518672.30599999998</v>
      </c>
      <c r="AF299" s="27">
        <v>451270</v>
      </c>
      <c r="AG299" s="106">
        <v>442407.88399999996</v>
      </c>
      <c r="AH299" s="27">
        <v>457586.11300000001</v>
      </c>
      <c r="AI299" s="27">
        <v>457586.11300000001</v>
      </c>
      <c r="AJ299" s="27">
        <v>468160</v>
      </c>
      <c r="AK299" s="106">
        <v>443640.92501000006</v>
      </c>
      <c r="AL299" s="106">
        <v>442941.57600999996</v>
      </c>
      <c r="AM299" s="105">
        <v>442941.57600999996</v>
      </c>
      <c r="AN299" s="11">
        <v>453763</v>
      </c>
      <c r="AO299" s="11">
        <v>428222.01256000093</v>
      </c>
      <c r="AP299" s="105">
        <v>432054.97890999995</v>
      </c>
      <c r="AQ299" s="11">
        <v>432054.97890999995</v>
      </c>
      <c r="AR299" s="11">
        <v>447069</v>
      </c>
      <c r="AS299" s="11">
        <v>410857.20784000098</v>
      </c>
      <c r="AT299" s="11">
        <v>434663.693441001</v>
      </c>
      <c r="AU299" s="11">
        <v>434663.693441001</v>
      </c>
      <c r="AV299" s="11">
        <v>439164</v>
      </c>
      <c r="AW299" s="11">
        <v>415115.97487999999</v>
      </c>
      <c r="AX299" s="11">
        <v>418541.34057000006</v>
      </c>
      <c r="AZ299" s="11">
        <v>427501</v>
      </c>
      <c r="BA299" s="11">
        <v>414236.1495299997</v>
      </c>
      <c r="BB299" s="122"/>
    </row>
    <row r="300" spans="1:54" hidden="1" x14ac:dyDescent="0.25">
      <c r="A300">
        <v>5</v>
      </c>
      <c r="B300" t="str">
        <f t="shared" si="31"/>
        <v>FlC-1420</v>
      </c>
      <c r="C300" s="2" t="s">
        <v>315</v>
      </c>
      <c r="D300" s="2" t="str">
        <f t="shared" si="35"/>
        <v>1</v>
      </c>
      <c r="E300" s="2" t="str">
        <f t="shared" si="36"/>
        <v>14</v>
      </c>
      <c r="F300" s="2" t="str">
        <f t="shared" si="37"/>
        <v>142</v>
      </c>
      <c r="G300" s="1" t="s">
        <v>31</v>
      </c>
      <c r="H300" s="27">
        <v>0</v>
      </c>
      <c r="I300" s="27"/>
      <c r="J300" s="27">
        <v>0</v>
      </c>
      <c r="K300" s="27">
        <v>0</v>
      </c>
      <c r="L300" s="27">
        <v>0</v>
      </c>
      <c r="M300" s="27"/>
      <c r="N300" s="27">
        <v>0</v>
      </c>
      <c r="O300" s="27">
        <v>0</v>
      </c>
      <c r="P300" s="27">
        <v>0</v>
      </c>
      <c r="Q300" s="27"/>
      <c r="R300" s="27">
        <v>29.794</v>
      </c>
      <c r="S300" s="27">
        <v>29.794</v>
      </c>
      <c r="T300" s="27">
        <v>0</v>
      </c>
      <c r="U300" s="27"/>
      <c r="V300" s="27">
        <v>101.21199999999999</v>
      </c>
      <c r="W300" s="27">
        <v>101.21199999999999</v>
      </c>
      <c r="X300" s="27">
        <v>0</v>
      </c>
      <c r="Y300" s="27"/>
      <c r="Z300" s="27">
        <v>30.745000000000001</v>
      </c>
      <c r="AA300" s="27">
        <v>30.745000000000001</v>
      </c>
      <c r="AB300" s="27">
        <v>0</v>
      </c>
      <c r="AC300" s="27"/>
      <c r="AD300" s="27">
        <v>30.815000000000001</v>
      </c>
      <c r="AE300" s="27">
        <v>30.815000000000001</v>
      </c>
      <c r="AF300" s="27">
        <v>0</v>
      </c>
      <c r="AG300" s="106">
        <v>32.598999999999997</v>
      </c>
      <c r="AH300" s="27">
        <v>32.598999999999997</v>
      </c>
      <c r="AI300" s="27">
        <v>32.598999999999997</v>
      </c>
      <c r="AJ300" s="27">
        <v>0</v>
      </c>
      <c r="AK300" s="106">
        <v>9454.8404200000004</v>
      </c>
      <c r="AL300" s="106">
        <v>9454.8404200000004</v>
      </c>
      <c r="AM300" s="105">
        <v>9454.8404200000004</v>
      </c>
      <c r="AN300" s="11">
        <v>0</v>
      </c>
      <c r="AO300" s="11">
        <v>9214.3080499999996</v>
      </c>
      <c r="AP300" s="105">
        <v>9214.3080000000009</v>
      </c>
      <c r="AQ300" s="11">
        <v>9214.3080000000009</v>
      </c>
      <c r="AR300" s="11">
        <v>0</v>
      </c>
      <c r="AS300" s="11">
        <v>9602.0171000000009</v>
      </c>
      <c r="AT300" s="11">
        <v>9602.0171000000028</v>
      </c>
      <c r="AU300" s="11">
        <v>9602.0171000000028</v>
      </c>
      <c r="AV300" s="11">
        <v>0</v>
      </c>
      <c r="AW300" s="11">
        <v>9996.0921300000009</v>
      </c>
      <c r="AX300" s="11">
        <v>9996.152180000001</v>
      </c>
      <c r="AZ300" s="11">
        <v>0</v>
      </c>
      <c r="BA300" s="11">
        <v>8654.9938099999999</v>
      </c>
      <c r="BB300" s="122"/>
    </row>
    <row r="301" spans="1:54" hidden="1" x14ac:dyDescent="0.25">
      <c r="A301">
        <v>5</v>
      </c>
      <c r="B301" t="str">
        <f t="shared" si="31"/>
        <v>FlC-2110</v>
      </c>
      <c r="C301" s="2" t="s">
        <v>315</v>
      </c>
      <c r="D301" s="2" t="str">
        <f t="shared" si="35"/>
        <v>2</v>
      </c>
      <c r="E301" s="2" t="str">
        <f t="shared" si="36"/>
        <v>21</v>
      </c>
      <c r="F301" s="2" t="str">
        <f t="shared" si="37"/>
        <v>211</v>
      </c>
      <c r="G301" s="1" t="s">
        <v>34</v>
      </c>
      <c r="H301" s="27">
        <v>182269</v>
      </c>
      <c r="I301" s="27"/>
      <c r="J301" s="27">
        <v>178027.69604000001</v>
      </c>
      <c r="K301" s="27">
        <v>178027.69604000001</v>
      </c>
      <c r="L301" s="27">
        <v>246156</v>
      </c>
      <c r="M301" s="27"/>
      <c r="N301" s="27">
        <v>186537.08199999999</v>
      </c>
      <c r="O301" s="27">
        <v>186537.08199999999</v>
      </c>
      <c r="P301" s="27">
        <v>242221</v>
      </c>
      <c r="Q301" s="27"/>
      <c r="R301" s="27">
        <v>207854.307</v>
      </c>
      <c r="S301" s="27">
        <v>207854.307</v>
      </c>
      <c r="T301" s="27">
        <v>178049</v>
      </c>
      <c r="U301" s="27"/>
      <c r="V301" s="27">
        <v>166974.54599999997</v>
      </c>
      <c r="W301" s="27">
        <v>166974.54599999997</v>
      </c>
      <c r="X301" s="27">
        <v>124317</v>
      </c>
      <c r="Y301" s="27"/>
      <c r="Z301" s="27">
        <v>131071.10800000001</v>
      </c>
      <c r="AA301" s="27">
        <v>131071.10800000001</v>
      </c>
      <c r="AB301" s="27">
        <v>334853</v>
      </c>
      <c r="AC301" s="27"/>
      <c r="AD301" s="27">
        <v>116203.075</v>
      </c>
      <c r="AE301" s="27">
        <v>116203.075</v>
      </c>
      <c r="AF301" s="27">
        <v>315492</v>
      </c>
      <c r="AG301" s="106">
        <v>336398.41899999999</v>
      </c>
      <c r="AH301" s="27">
        <v>327818.217</v>
      </c>
      <c r="AI301" s="27">
        <v>327818.217</v>
      </c>
      <c r="AJ301" s="27">
        <v>312656</v>
      </c>
      <c r="AK301" s="106">
        <v>321291.20077</v>
      </c>
      <c r="AL301" s="106">
        <v>321353.79703000002</v>
      </c>
      <c r="AM301" s="105">
        <v>321353.79703000002</v>
      </c>
      <c r="AN301" s="11">
        <v>327958</v>
      </c>
      <c r="AO301" s="11">
        <v>307012.62487</v>
      </c>
      <c r="AP301" s="105">
        <v>306929.14199999999</v>
      </c>
      <c r="AQ301" s="11">
        <v>306929.14199999999</v>
      </c>
      <c r="AR301" s="11">
        <v>343164</v>
      </c>
      <c r="AS301" s="11">
        <v>131005.05877</v>
      </c>
      <c r="AT301" s="11">
        <v>130900.50210000001</v>
      </c>
      <c r="AU301" s="11">
        <v>130900.50210000001</v>
      </c>
      <c r="AV301" s="11">
        <v>176902</v>
      </c>
      <c r="AW301" s="11">
        <v>150357.94302999999</v>
      </c>
      <c r="AX301" s="11">
        <v>149989.45702999999</v>
      </c>
      <c r="AZ301" s="11">
        <v>203801</v>
      </c>
      <c r="BA301" s="11">
        <v>173888.30322999996</v>
      </c>
      <c r="BB301" s="122"/>
    </row>
    <row r="302" spans="1:54" hidden="1" x14ac:dyDescent="0.25">
      <c r="A302">
        <v>5</v>
      </c>
      <c r="B302" t="str">
        <f t="shared" si="31"/>
        <v>FlC-2120</v>
      </c>
      <c r="C302" s="2" t="s">
        <v>315</v>
      </c>
      <c r="D302" s="2" t="str">
        <f t="shared" si="35"/>
        <v>2</v>
      </c>
      <c r="E302" s="2" t="str">
        <f t="shared" si="36"/>
        <v>21</v>
      </c>
      <c r="F302" s="2" t="str">
        <f t="shared" si="37"/>
        <v>212</v>
      </c>
      <c r="G302" s="1" t="s">
        <v>36</v>
      </c>
      <c r="H302" s="27">
        <v>0</v>
      </c>
      <c r="I302" s="27"/>
      <c r="J302" s="27">
        <v>0</v>
      </c>
      <c r="K302" s="27">
        <v>0</v>
      </c>
      <c r="L302" s="27">
        <v>120</v>
      </c>
      <c r="M302" s="27"/>
      <c r="N302" s="27">
        <v>136.077</v>
      </c>
      <c r="O302" s="27">
        <v>136.077</v>
      </c>
      <c r="P302" s="27">
        <v>119</v>
      </c>
      <c r="Q302" s="27"/>
      <c r="R302" s="27">
        <v>255.655</v>
      </c>
      <c r="S302" s="27">
        <v>255.655</v>
      </c>
      <c r="T302" s="27">
        <v>119</v>
      </c>
      <c r="U302" s="27"/>
      <c r="V302" s="27">
        <v>142.149</v>
      </c>
      <c r="W302" s="27">
        <v>142.149</v>
      </c>
      <c r="X302" s="27">
        <v>135</v>
      </c>
      <c r="Y302" s="27"/>
      <c r="Z302" s="27">
        <v>100.133</v>
      </c>
      <c r="AA302" s="27">
        <v>100.133</v>
      </c>
      <c r="AB302" s="27">
        <v>140</v>
      </c>
      <c r="AC302" s="27"/>
      <c r="AD302" s="27">
        <v>137.971</v>
      </c>
      <c r="AE302" s="27">
        <v>137.971</v>
      </c>
      <c r="AF302" s="27">
        <v>140</v>
      </c>
      <c r="AG302" s="106">
        <v>139.6</v>
      </c>
      <c r="AH302" s="27">
        <v>144.535</v>
      </c>
      <c r="AI302" s="27">
        <v>144.535</v>
      </c>
      <c r="AJ302" s="27">
        <v>140</v>
      </c>
      <c r="AK302" s="106">
        <v>119.6</v>
      </c>
      <c r="AL302" s="106">
        <v>154.94964999999999</v>
      </c>
      <c r="AM302" s="105">
        <v>154.94964999999999</v>
      </c>
      <c r="AN302" s="11">
        <v>140</v>
      </c>
      <c r="AO302" s="11">
        <v>159.10601</v>
      </c>
      <c r="AP302" s="105">
        <v>166.29599999999999</v>
      </c>
      <c r="AQ302" s="11">
        <v>166.29599999999999</v>
      </c>
      <c r="AR302" s="11">
        <v>139</v>
      </c>
      <c r="AS302" s="11">
        <v>524.58262999999999</v>
      </c>
      <c r="AT302" s="11">
        <v>0</v>
      </c>
      <c r="AU302" s="11">
        <v>0</v>
      </c>
      <c r="AV302" s="11">
        <v>140</v>
      </c>
      <c r="AW302" s="11">
        <v>0</v>
      </c>
      <c r="AX302" s="11">
        <v>0</v>
      </c>
      <c r="AZ302" s="11">
        <v>0</v>
      </c>
      <c r="BA302" s="11">
        <v>0</v>
      </c>
      <c r="BB302" s="122"/>
    </row>
    <row r="303" spans="1:54" hidden="1" x14ac:dyDescent="0.25">
      <c r="A303">
        <v>5</v>
      </c>
      <c r="B303" t="str">
        <f t="shared" si="31"/>
        <v>FlC-2130</v>
      </c>
      <c r="C303" s="2" t="s">
        <v>315</v>
      </c>
      <c r="D303" s="2" t="str">
        <f t="shared" si="35"/>
        <v>2</v>
      </c>
      <c r="E303" s="2" t="str">
        <f t="shared" si="36"/>
        <v>21</v>
      </c>
      <c r="F303" s="2" t="str">
        <f t="shared" si="37"/>
        <v>213</v>
      </c>
      <c r="G303" s="1" t="s">
        <v>38</v>
      </c>
      <c r="H303" s="27">
        <v>13</v>
      </c>
      <c r="I303" s="27"/>
      <c r="J303" s="27">
        <v>0</v>
      </c>
      <c r="K303" s="27">
        <v>0</v>
      </c>
      <c r="L303" s="27">
        <v>0</v>
      </c>
      <c r="M303" s="27"/>
      <c r="N303" s="27">
        <v>0</v>
      </c>
      <c r="O303" s="27">
        <v>0</v>
      </c>
      <c r="P303" s="27">
        <v>0</v>
      </c>
      <c r="Q303" s="27"/>
      <c r="R303" s="27">
        <v>0</v>
      </c>
      <c r="S303" s="27">
        <v>0</v>
      </c>
      <c r="T303" s="27">
        <v>0</v>
      </c>
      <c r="U303" s="27"/>
      <c r="V303" s="27">
        <v>3.492</v>
      </c>
      <c r="W303" s="27">
        <v>3.492</v>
      </c>
      <c r="X303" s="27">
        <v>0</v>
      </c>
      <c r="Y303" s="27"/>
      <c r="Z303" s="27">
        <v>32792.517</v>
      </c>
      <c r="AA303" s="27">
        <v>32792.517</v>
      </c>
      <c r="AB303" s="27">
        <v>23689</v>
      </c>
      <c r="AC303" s="27"/>
      <c r="AD303" s="27">
        <v>43165.332999999999</v>
      </c>
      <c r="AE303" s="27">
        <v>43165.332999999999</v>
      </c>
      <c r="AF303" s="27">
        <v>24479</v>
      </c>
      <c r="AG303" s="106">
        <v>28655.00633</v>
      </c>
      <c r="AH303" s="27">
        <v>28673.568999999996</v>
      </c>
      <c r="AI303" s="27">
        <v>28673.568999999996</v>
      </c>
      <c r="AJ303" s="27">
        <v>27470</v>
      </c>
      <c r="AK303" s="106">
        <v>73506.744990000007</v>
      </c>
      <c r="AL303" s="106">
        <v>74986.086990000011</v>
      </c>
      <c r="AM303" s="105">
        <v>74986.086990000011</v>
      </c>
      <c r="AN303" s="11">
        <v>42705</v>
      </c>
      <c r="AO303" s="11">
        <v>72012.036609999996</v>
      </c>
      <c r="AP303" s="105">
        <v>62624.288000000008</v>
      </c>
      <c r="AQ303" s="11">
        <v>73724.5</v>
      </c>
      <c r="AR303" s="11">
        <v>49615</v>
      </c>
      <c r="AS303" s="11">
        <v>64134.718420000005</v>
      </c>
      <c r="AT303" s="11">
        <v>64746.604500000001</v>
      </c>
      <c r="AU303" s="11">
        <v>64746.604500000001</v>
      </c>
      <c r="AV303" s="11">
        <v>33049</v>
      </c>
      <c r="AW303" s="11">
        <v>54886.836900000002</v>
      </c>
      <c r="AX303" s="11">
        <v>54977.731209999998</v>
      </c>
      <c r="AZ303" s="11">
        <v>28496</v>
      </c>
      <c r="BA303" s="11">
        <v>53600.751349999999</v>
      </c>
      <c r="BB303" s="122"/>
    </row>
    <row r="304" spans="1:54" hidden="1" x14ac:dyDescent="0.25">
      <c r="A304">
        <v>5</v>
      </c>
      <c r="B304" t="str">
        <f t="shared" si="31"/>
        <v>FlC-2140</v>
      </c>
      <c r="C304" s="2" t="s">
        <v>315</v>
      </c>
      <c r="D304" s="2" t="str">
        <f t="shared" si="35"/>
        <v>2</v>
      </c>
      <c r="E304" s="2" t="str">
        <f t="shared" si="36"/>
        <v>21</v>
      </c>
      <c r="F304" s="2" t="str">
        <f t="shared" si="37"/>
        <v>214</v>
      </c>
      <c r="G304" s="1" t="s">
        <v>39</v>
      </c>
      <c r="H304" s="27">
        <v>2246</v>
      </c>
      <c r="I304" s="27"/>
      <c r="J304" s="27">
        <v>2159.48065</v>
      </c>
      <c r="K304" s="27">
        <v>2159.48065</v>
      </c>
      <c r="L304" s="27">
        <v>2101</v>
      </c>
      <c r="M304" s="27"/>
      <c r="N304" s="27">
        <v>1217.287</v>
      </c>
      <c r="O304" s="27">
        <v>1217.287</v>
      </c>
      <c r="P304" s="27">
        <v>1576</v>
      </c>
      <c r="Q304" s="27"/>
      <c r="R304" s="27">
        <v>5453.299</v>
      </c>
      <c r="S304" s="27">
        <v>5453.299</v>
      </c>
      <c r="T304" s="27">
        <v>1476</v>
      </c>
      <c r="U304" s="27"/>
      <c r="V304" s="27">
        <v>7142.8310000000001</v>
      </c>
      <c r="W304" s="27">
        <v>7142.8310000000001</v>
      </c>
      <c r="X304" s="27">
        <v>3347</v>
      </c>
      <c r="Y304" s="27"/>
      <c r="Z304" s="27">
        <v>8959.3359999999993</v>
      </c>
      <c r="AA304" s="27">
        <v>8959.3359999999993</v>
      </c>
      <c r="AB304" s="27">
        <v>2930</v>
      </c>
      <c r="AC304" s="27"/>
      <c r="AD304" s="27">
        <v>6394.7790000000005</v>
      </c>
      <c r="AE304" s="27">
        <v>6394.7790000000005</v>
      </c>
      <c r="AF304" s="27">
        <v>111083</v>
      </c>
      <c r="AG304" s="106">
        <v>114008.526</v>
      </c>
      <c r="AH304" s="27">
        <v>114533.06</v>
      </c>
      <c r="AI304" s="27">
        <v>114533.06</v>
      </c>
      <c r="AJ304" s="27">
        <v>130578</v>
      </c>
      <c r="AK304" s="106">
        <v>133224.98468999998</v>
      </c>
      <c r="AL304" s="106">
        <v>135094.93751999998</v>
      </c>
      <c r="AM304" s="105">
        <v>135094.93751999998</v>
      </c>
      <c r="AN304" s="11">
        <v>119789</v>
      </c>
      <c r="AO304" s="11">
        <v>116509.89122</v>
      </c>
      <c r="AP304" s="105">
        <v>116141.14</v>
      </c>
      <c r="AQ304" s="11">
        <v>116141.14</v>
      </c>
      <c r="AR304" s="11">
        <v>113338</v>
      </c>
      <c r="AS304" s="11">
        <v>291915.02104999998</v>
      </c>
      <c r="AT304" s="11">
        <v>284851.18465999991</v>
      </c>
      <c r="AU304" s="11">
        <v>288715.65317999996</v>
      </c>
      <c r="AV304" s="11">
        <v>272637</v>
      </c>
      <c r="AW304" s="11">
        <v>274635.14467000001</v>
      </c>
      <c r="AX304" s="11">
        <v>274292.52841000003</v>
      </c>
      <c r="AZ304" s="11">
        <v>255839</v>
      </c>
      <c r="BA304" s="11">
        <v>256256.41566999999</v>
      </c>
      <c r="BB304" s="122"/>
    </row>
    <row r="305" spans="1:54" hidden="1" x14ac:dyDescent="0.25">
      <c r="A305">
        <v>5</v>
      </c>
      <c r="B305" t="str">
        <f t="shared" si="31"/>
        <v>FlC-2150</v>
      </c>
      <c r="C305" s="2" t="s">
        <v>315</v>
      </c>
      <c r="D305" s="2" t="str">
        <f t="shared" si="35"/>
        <v>2</v>
      </c>
      <c r="E305" s="2" t="str">
        <f t="shared" si="36"/>
        <v>21</v>
      </c>
      <c r="F305" s="2" t="str">
        <f t="shared" si="37"/>
        <v>215</v>
      </c>
      <c r="G305" s="1" t="s">
        <v>41</v>
      </c>
      <c r="H305" s="27">
        <v>1426</v>
      </c>
      <c r="I305" s="27"/>
      <c r="J305" s="27">
        <v>548.62</v>
      </c>
      <c r="K305" s="27">
        <v>548.62</v>
      </c>
      <c r="L305" s="27">
        <v>421</v>
      </c>
      <c r="M305" s="27"/>
      <c r="N305" s="27">
        <v>419.27499999999998</v>
      </c>
      <c r="O305" s="27">
        <v>419.27499999999998</v>
      </c>
      <c r="P305" s="27">
        <v>416</v>
      </c>
      <c r="Q305" s="27"/>
      <c r="R305" s="27">
        <v>275.52800000000002</v>
      </c>
      <c r="S305" s="27">
        <v>275.52800000000002</v>
      </c>
      <c r="T305" s="27">
        <v>401</v>
      </c>
      <c r="U305" s="27"/>
      <c r="V305" s="27">
        <v>216.001</v>
      </c>
      <c r="W305" s="27">
        <v>216.001</v>
      </c>
      <c r="X305" s="27">
        <v>396</v>
      </c>
      <c r="Y305" s="27"/>
      <c r="Z305" s="27">
        <v>3305.5839999999998</v>
      </c>
      <c r="AA305" s="27">
        <v>3305.5839999999998</v>
      </c>
      <c r="AB305" s="27">
        <v>3059</v>
      </c>
      <c r="AC305" s="27"/>
      <c r="AD305" s="27">
        <v>3088.7170000000001</v>
      </c>
      <c r="AE305" s="27">
        <v>3088.7170000000001</v>
      </c>
      <c r="AF305" s="27">
        <v>3054</v>
      </c>
      <c r="AG305" s="106">
        <v>2838.7150000000001</v>
      </c>
      <c r="AH305" s="27">
        <v>2838.7150000000001</v>
      </c>
      <c r="AI305" s="27">
        <v>2838.7150000000001</v>
      </c>
      <c r="AJ305" s="27">
        <v>3331</v>
      </c>
      <c r="AK305" s="106">
        <v>4766.4891499999994</v>
      </c>
      <c r="AL305" s="106">
        <v>4827.0864199999996</v>
      </c>
      <c r="AM305" s="105">
        <v>4827.0864199999996</v>
      </c>
      <c r="AN305" s="11">
        <v>2666</v>
      </c>
      <c r="AO305" s="11">
        <v>10134.635899999999</v>
      </c>
      <c r="AP305" s="105">
        <v>12519.325000000001</v>
      </c>
      <c r="AQ305" s="11">
        <v>11091.325000000001</v>
      </c>
      <c r="AR305" s="11">
        <v>9754</v>
      </c>
      <c r="AS305" s="11">
        <v>11902.83454</v>
      </c>
      <c r="AT305" s="11">
        <v>11904.62998</v>
      </c>
      <c r="AU305" s="11">
        <v>11904.62998</v>
      </c>
      <c r="AV305" s="11">
        <v>9462</v>
      </c>
      <c r="AW305" s="11">
        <v>12284.630720000001</v>
      </c>
      <c r="AX305" s="11">
        <v>10520.630719999999</v>
      </c>
      <c r="AZ305" s="11">
        <v>9206</v>
      </c>
      <c r="BA305" s="11">
        <v>10102.970310000001</v>
      </c>
      <c r="BB305" s="122"/>
    </row>
    <row r="306" spans="1:54" hidden="1" x14ac:dyDescent="0.25">
      <c r="A306">
        <v>5</v>
      </c>
      <c r="B306" t="str">
        <f t="shared" si="31"/>
        <v>FlC-2160</v>
      </c>
      <c r="C306" s="2" t="s">
        <v>315</v>
      </c>
      <c r="D306" s="2" t="str">
        <f t="shared" si="35"/>
        <v>2</v>
      </c>
      <c r="E306" s="2" t="str">
        <f t="shared" si="36"/>
        <v>21</v>
      </c>
      <c r="F306" s="2" t="str">
        <f t="shared" si="37"/>
        <v>216</v>
      </c>
      <c r="G306" s="1" t="s">
        <v>43</v>
      </c>
      <c r="H306" s="27">
        <v>0</v>
      </c>
      <c r="I306" s="27"/>
      <c r="J306" s="27">
        <v>0</v>
      </c>
      <c r="K306" s="27">
        <v>0</v>
      </c>
      <c r="L306" s="27">
        <v>0</v>
      </c>
      <c r="M306" s="27"/>
      <c r="N306" s="27">
        <v>0</v>
      </c>
      <c r="O306" s="27">
        <v>0</v>
      </c>
      <c r="P306" s="27">
        <v>0</v>
      </c>
      <c r="Q306" s="27"/>
      <c r="R306" s="27">
        <v>0</v>
      </c>
      <c r="S306" s="27">
        <v>0</v>
      </c>
      <c r="T306" s="27">
        <v>0</v>
      </c>
      <c r="U306" s="27"/>
      <c r="V306" s="27">
        <v>0</v>
      </c>
      <c r="W306" s="27">
        <v>0</v>
      </c>
      <c r="X306" s="27">
        <v>0</v>
      </c>
      <c r="Y306" s="27"/>
      <c r="Z306" s="27">
        <v>0</v>
      </c>
      <c r="AA306" s="27">
        <v>0</v>
      </c>
      <c r="AB306" s="27">
        <v>0</v>
      </c>
      <c r="AC306" s="27"/>
      <c r="AD306" s="27">
        <v>0</v>
      </c>
      <c r="AE306" s="27">
        <v>0</v>
      </c>
      <c r="AF306" s="27">
        <v>0</v>
      </c>
      <c r="AG306" s="106">
        <v>25.85</v>
      </c>
      <c r="AH306" s="27">
        <v>41.507000000000005</v>
      </c>
      <c r="AI306" s="27">
        <v>41.507000000000005</v>
      </c>
      <c r="AJ306" s="27">
        <v>120</v>
      </c>
      <c r="AK306" s="106">
        <v>836.2946199999999</v>
      </c>
      <c r="AL306" s="106">
        <v>785.90096000000005</v>
      </c>
      <c r="AM306" s="105">
        <v>785.90096000000005</v>
      </c>
      <c r="AN306" s="11">
        <v>0</v>
      </c>
      <c r="AO306" s="11">
        <v>5641.6433900000002</v>
      </c>
      <c r="AP306" s="105">
        <v>5631.8280000000004</v>
      </c>
      <c r="AQ306" s="11">
        <v>5631.8280000000004</v>
      </c>
      <c r="AR306" s="11">
        <v>730</v>
      </c>
      <c r="AS306" s="11">
        <v>7187.8187600000001</v>
      </c>
      <c r="AT306" s="11">
        <v>7212.4817899999998</v>
      </c>
      <c r="AU306" s="11">
        <v>7212.4817899999998</v>
      </c>
      <c r="AV306" s="11">
        <v>730</v>
      </c>
      <c r="AW306" s="11">
        <v>6603.7138999999997</v>
      </c>
      <c r="AX306" s="11">
        <v>6603.7783700000009</v>
      </c>
      <c r="AZ306" s="11">
        <v>832</v>
      </c>
      <c r="BA306" s="11">
        <v>5889.9068200000002</v>
      </c>
      <c r="BB306" s="122"/>
    </row>
    <row r="307" spans="1:54" hidden="1" x14ac:dyDescent="0.25">
      <c r="A307">
        <v>5</v>
      </c>
      <c r="B307" t="str">
        <f t="shared" si="31"/>
        <v>FlC-2200</v>
      </c>
      <c r="C307" s="2" t="s">
        <v>315</v>
      </c>
      <c r="D307" s="2" t="str">
        <f t="shared" si="35"/>
        <v>2</v>
      </c>
      <c r="E307" s="2" t="str">
        <f t="shared" si="36"/>
        <v>22</v>
      </c>
      <c r="F307" s="2" t="str">
        <f t="shared" si="37"/>
        <v>220</v>
      </c>
      <c r="G307" s="1" t="s">
        <v>2103</v>
      </c>
      <c r="H307" s="27">
        <v>0</v>
      </c>
      <c r="I307" s="27"/>
      <c r="J307" s="27">
        <v>0</v>
      </c>
      <c r="K307" s="27">
        <v>0</v>
      </c>
      <c r="L307" s="27">
        <v>0</v>
      </c>
      <c r="M307" s="27"/>
      <c r="N307" s="27">
        <v>0</v>
      </c>
      <c r="O307" s="27">
        <v>0</v>
      </c>
      <c r="P307" s="27">
        <v>0</v>
      </c>
      <c r="Q307" s="27"/>
      <c r="R307" s="27">
        <v>0</v>
      </c>
      <c r="S307" s="27">
        <v>0</v>
      </c>
      <c r="T307" s="27">
        <v>0</v>
      </c>
      <c r="U307" s="27"/>
      <c r="V307" s="27">
        <v>0</v>
      </c>
      <c r="W307" s="27">
        <v>0</v>
      </c>
      <c r="X307" s="27">
        <v>0</v>
      </c>
      <c r="Y307" s="27"/>
      <c r="Z307" s="27">
        <v>0</v>
      </c>
      <c r="AA307" s="27">
        <v>0</v>
      </c>
      <c r="AB307" s="27">
        <v>0</v>
      </c>
      <c r="AC307" s="27"/>
      <c r="AD307" s="27">
        <v>0</v>
      </c>
      <c r="AE307" s="27">
        <v>0</v>
      </c>
      <c r="AF307" s="27">
        <v>0</v>
      </c>
      <c r="AG307" s="106">
        <v>0</v>
      </c>
      <c r="AH307" s="27">
        <v>0</v>
      </c>
      <c r="AI307" s="27">
        <v>0</v>
      </c>
      <c r="AJ307" s="27">
        <v>0</v>
      </c>
      <c r="AK307" s="106">
        <v>0</v>
      </c>
      <c r="AL307" s="106">
        <v>0</v>
      </c>
      <c r="AM307" s="105">
        <v>0</v>
      </c>
      <c r="AN307" s="11">
        <v>0</v>
      </c>
      <c r="AO307" s="11">
        <v>0</v>
      </c>
      <c r="AP307" s="105">
        <v>0</v>
      </c>
      <c r="AQ307" s="11">
        <v>0</v>
      </c>
      <c r="AR307" s="11">
        <v>0</v>
      </c>
      <c r="AS307" s="11">
        <v>0</v>
      </c>
      <c r="AT307" s="11">
        <v>0</v>
      </c>
      <c r="AU307" s="11"/>
      <c r="AV307" s="11">
        <v>0</v>
      </c>
      <c r="AW307" s="11">
        <v>0</v>
      </c>
      <c r="AX307" s="11"/>
      <c r="AZ307" s="11"/>
      <c r="BA307" s="11"/>
      <c r="BB307" s="122"/>
    </row>
    <row r="308" spans="1:54" hidden="1" x14ac:dyDescent="0.25">
      <c r="A308">
        <v>5</v>
      </c>
      <c r="B308" t="str">
        <f t="shared" si="31"/>
        <v>FlC-2410</v>
      </c>
      <c r="C308" s="2" t="s">
        <v>315</v>
      </c>
      <c r="D308" s="2" t="str">
        <f t="shared" si="35"/>
        <v>2</v>
      </c>
      <c r="E308" s="2" t="str">
        <f t="shared" si="36"/>
        <v>24</v>
      </c>
      <c r="F308" s="2" t="str">
        <f t="shared" si="37"/>
        <v>241</v>
      </c>
      <c r="G308" s="1" t="s">
        <v>46</v>
      </c>
      <c r="H308" s="27">
        <v>61</v>
      </c>
      <c r="I308" s="27"/>
      <c r="J308" s="27">
        <v>63.202129999999997</v>
      </c>
      <c r="K308" s="27">
        <v>63.202129999999997</v>
      </c>
      <c r="L308" s="27">
        <v>71</v>
      </c>
      <c r="M308" s="27"/>
      <c r="N308" s="27">
        <v>73.915000000000006</v>
      </c>
      <c r="O308" s="27">
        <v>73.915000000000006</v>
      </c>
      <c r="P308" s="27">
        <v>70</v>
      </c>
      <c r="Q308" s="27"/>
      <c r="R308" s="27">
        <v>83.45</v>
      </c>
      <c r="S308" s="27">
        <v>83.45</v>
      </c>
      <c r="T308" s="27">
        <v>72</v>
      </c>
      <c r="U308" s="27"/>
      <c r="V308" s="27">
        <v>250.21600000000001</v>
      </c>
      <c r="W308" s="27">
        <v>250.21600000000001</v>
      </c>
      <c r="X308" s="27">
        <v>76</v>
      </c>
      <c r="Y308" s="27"/>
      <c r="Z308" s="27">
        <v>272.30700000000002</v>
      </c>
      <c r="AA308" s="27">
        <v>272.30700000000002</v>
      </c>
      <c r="AB308" s="27">
        <v>222</v>
      </c>
      <c r="AC308" s="27"/>
      <c r="AD308" s="27">
        <v>290.036</v>
      </c>
      <c r="AE308" s="27">
        <v>290.036</v>
      </c>
      <c r="AF308" s="27">
        <v>353</v>
      </c>
      <c r="AG308" s="106">
        <v>175.137</v>
      </c>
      <c r="AH308" s="27">
        <v>199.71299999999999</v>
      </c>
      <c r="AI308" s="27">
        <v>199.71299999999999</v>
      </c>
      <c r="AJ308" s="27">
        <v>331</v>
      </c>
      <c r="AK308" s="106">
        <v>1245.66336</v>
      </c>
      <c r="AL308" s="106">
        <v>1247.8600300000003</v>
      </c>
      <c r="AM308" s="105">
        <v>1247.8600300000003</v>
      </c>
      <c r="AN308" s="11">
        <v>831</v>
      </c>
      <c r="AO308" s="11">
        <v>1063.6938700000001</v>
      </c>
      <c r="AP308" s="105">
        <v>1049.6610000000001</v>
      </c>
      <c r="AQ308" s="11">
        <v>1049.6610000000001</v>
      </c>
      <c r="AR308" s="11">
        <v>948</v>
      </c>
      <c r="AS308" s="11">
        <v>1436.3525</v>
      </c>
      <c r="AT308" s="11">
        <v>1488.0700400000001</v>
      </c>
      <c r="AU308" s="11">
        <v>1488.0700400000001</v>
      </c>
      <c r="AV308" s="11">
        <v>1222</v>
      </c>
      <c r="AW308" s="11">
        <v>1447.5822499999999</v>
      </c>
      <c r="AX308" s="11">
        <v>1467.0841099999998</v>
      </c>
      <c r="AZ308" s="11">
        <v>618</v>
      </c>
      <c r="BA308" s="11">
        <v>1761.40753</v>
      </c>
      <c r="BB308" s="122"/>
    </row>
    <row r="309" spans="1:54" hidden="1" x14ac:dyDescent="0.25">
      <c r="A309">
        <v>5</v>
      </c>
      <c r="B309" t="str">
        <f t="shared" si="31"/>
        <v>FlC-2420</v>
      </c>
      <c r="C309" s="2" t="s">
        <v>315</v>
      </c>
      <c r="D309" s="2" t="str">
        <f t="shared" si="35"/>
        <v>2</v>
      </c>
      <c r="E309" s="2" t="str">
        <f t="shared" si="36"/>
        <v>24</v>
      </c>
      <c r="F309" s="2" t="str">
        <f t="shared" si="37"/>
        <v>242</v>
      </c>
      <c r="G309" s="1" t="s">
        <v>47</v>
      </c>
      <c r="H309" s="27">
        <v>4</v>
      </c>
      <c r="I309" s="27"/>
      <c r="J309" s="27">
        <v>3.0120100000000001</v>
      </c>
      <c r="K309" s="27">
        <v>3.0120100000000001</v>
      </c>
      <c r="L309" s="27">
        <v>4</v>
      </c>
      <c r="M309" s="27"/>
      <c r="N309" s="27">
        <v>3.411</v>
      </c>
      <c r="O309" s="27">
        <v>3.411</v>
      </c>
      <c r="P309" s="27">
        <v>4</v>
      </c>
      <c r="Q309" s="27"/>
      <c r="R309" s="27">
        <v>4.0460000000000003</v>
      </c>
      <c r="S309" s="27">
        <v>4.0460000000000003</v>
      </c>
      <c r="T309" s="27">
        <v>5</v>
      </c>
      <c r="U309" s="27"/>
      <c r="V309" s="27">
        <v>97.185000000000002</v>
      </c>
      <c r="W309" s="27">
        <v>97.185000000000002</v>
      </c>
      <c r="X309" s="27">
        <v>5</v>
      </c>
      <c r="Y309" s="27"/>
      <c r="Z309" s="27">
        <v>88.722000000000008</v>
      </c>
      <c r="AA309" s="27">
        <v>88.722000000000008</v>
      </c>
      <c r="AB309" s="27">
        <v>5</v>
      </c>
      <c r="AC309" s="27"/>
      <c r="AD309" s="27">
        <v>6040.4120000000003</v>
      </c>
      <c r="AE309" s="27">
        <v>6040.4120000000003</v>
      </c>
      <c r="AF309" s="27">
        <v>5</v>
      </c>
      <c r="AG309" s="106">
        <v>362.08100000000002</v>
      </c>
      <c r="AH309" s="27">
        <v>361.72700000000003</v>
      </c>
      <c r="AI309" s="27">
        <v>361.72700000000003</v>
      </c>
      <c r="AJ309" s="27">
        <v>5</v>
      </c>
      <c r="AK309" s="106">
        <v>270.33736999999996</v>
      </c>
      <c r="AL309" s="106">
        <v>270.33866</v>
      </c>
      <c r="AM309" s="105">
        <v>270.33866</v>
      </c>
      <c r="AN309" s="11">
        <v>20</v>
      </c>
      <c r="AO309" s="11">
        <v>203.39816999999999</v>
      </c>
      <c r="AP309" s="105">
        <v>249.95099999999999</v>
      </c>
      <c r="AQ309" s="11">
        <v>249.95099999999999</v>
      </c>
      <c r="AR309" s="11">
        <v>21</v>
      </c>
      <c r="AS309" s="11">
        <v>280.06329999999997</v>
      </c>
      <c r="AT309" s="11">
        <v>310.03613999999999</v>
      </c>
      <c r="AU309" s="11">
        <v>310.03613999999999</v>
      </c>
      <c r="AV309" s="11">
        <v>141</v>
      </c>
      <c r="AW309" s="11">
        <v>232.98480000000001</v>
      </c>
      <c r="AX309" s="11">
        <v>266.91381999999999</v>
      </c>
      <c r="AZ309" s="11">
        <v>134</v>
      </c>
      <c r="BA309" s="11">
        <v>307.65859999999998</v>
      </c>
      <c r="BB309" s="122"/>
    </row>
    <row r="310" spans="1:54" hidden="1" x14ac:dyDescent="0.25">
      <c r="A310">
        <v>5</v>
      </c>
      <c r="B310" t="str">
        <f t="shared" si="31"/>
        <v>FlC-2500</v>
      </c>
      <c r="C310" s="2" t="s">
        <v>315</v>
      </c>
      <c r="D310" s="2" t="str">
        <f t="shared" si="35"/>
        <v>2</v>
      </c>
      <c r="E310" s="2" t="str">
        <f t="shared" si="36"/>
        <v>25</v>
      </c>
      <c r="F310" s="2" t="str">
        <f t="shared" si="37"/>
        <v>250</v>
      </c>
      <c r="G310" s="1" t="s">
        <v>49</v>
      </c>
      <c r="H310" s="27">
        <v>0</v>
      </c>
      <c r="I310" s="27"/>
      <c r="J310" s="27">
        <v>0</v>
      </c>
      <c r="K310" s="27">
        <v>0</v>
      </c>
      <c r="L310" s="27">
        <v>0</v>
      </c>
      <c r="M310" s="27"/>
      <c r="N310" s="27">
        <v>0</v>
      </c>
      <c r="O310" s="27">
        <v>0</v>
      </c>
      <c r="P310" s="27">
        <v>0</v>
      </c>
      <c r="Q310" s="27"/>
      <c r="R310" s="27">
        <v>0</v>
      </c>
      <c r="S310" s="27">
        <v>0</v>
      </c>
      <c r="T310" s="27">
        <v>0</v>
      </c>
      <c r="U310" s="27"/>
      <c r="V310" s="27">
        <v>0</v>
      </c>
      <c r="W310" s="27">
        <v>0</v>
      </c>
      <c r="X310" s="27">
        <v>0</v>
      </c>
      <c r="Y310" s="27"/>
      <c r="Z310" s="27">
        <v>0</v>
      </c>
      <c r="AA310" s="27">
        <v>0</v>
      </c>
      <c r="AB310" s="27">
        <v>0</v>
      </c>
      <c r="AC310" s="27"/>
      <c r="AD310" s="27">
        <v>0</v>
      </c>
      <c r="AE310" s="27">
        <v>0</v>
      </c>
      <c r="AF310" s="27">
        <v>29274</v>
      </c>
      <c r="AG310" s="106">
        <v>45584.716</v>
      </c>
      <c r="AH310" s="27">
        <v>45773.644999999997</v>
      </c>
      <c r="AI310" s="27">
        <v>45773.644999999997</v>
      </c>
      <c r="AJ310" s="27">
        <v>59376</v>
      </c>
      <c r="AK310" s="106">
        <v>13950.715</v>
      </c>
      <c r="AL310" s="106">
        <v>14350.714529999999</v>
      </c>
      <c r="AM310" s="105">
        <v>14350.714529999999</v>
      </c>
      <c r="AN310" s="11">
        <v>31813</v>
      </c>
      <c r="AO310" s="11">
        <v>31642.433209999999</v>
      </c>
      <c r="AP310" s="105">
        <v>31691.944579999999</v>
      </c>
      <c r="AQ310" s="11">
        <v>31691.944579999999</v>
      </c>
      <c r="AR310" s="11">
        <v>29980</v>
      </c>
      <c r="AS310" s="11">
        <v>43203.86406</v>
      </c>
      <c r="AT310" s="11">
        <v>33231.67656</v>
      </c>
      <c r="AU310" s="11">
        <v>33231.67656</v>
      </c>
      <c r="AV310" s="11">
        <v>30194</v>
      </c>
      <c r="AW310" s="11">
        <v>28250</v>
      </c>
      <c r="AX310" s="11">
        <v>28250</v>
      </c>
      <c r="AZ310" s="11">
        <v>30140</v>
      </c>
      <c r="BA310" s="11">
        <v>34983</v>
      </c>
      <c r="BB310" s="122"/>
    </row>
    <row r="311" spans="1:54" hidden="1" x14ac:dyDescent="0.25">
      <c r="A311">
        <v>5</v>
      </c>
      <c r="B311" t="str">
        <f t="shared" si="31"/>
        <v>FlC-3111</v>
      </c>
      <c r="C311" s="2" t="s">
        <v>315</v>
      </c>
      <c r="D311" s="2" t="str">
        <f t="shared" si="35"/>
        <v>3</v>
      </c>
      <c r="E311" s="2" t="str">
        <f t="shared" si="36"/>
        <v>31</v>
      </c>
      <c r="F311" s="2" t="str">
        <f t="shared" si="37"/>
        <v>311</v>
      </c>
      <c r="G311" s="1" t="s">
        <v>52</v>
      </c>
      <c r="H311" s="27">
        <v>24444</v>
      </c>
      <c r="I311" s="27"/>
      <c r="J311" s="27">
        <v>17683.295999999998</v>
      </c>
      <c r="K311" s="27">
        <v>17683.295999999998</v>
      </c>
      <c r="L311" s="27">
        <v>29470</v>
      </c>
      <c r="M311" s="27"/>
      <c r="N311" s="27">
        <v>23050.433000000001</v>
      </c>
      <c r="O311" s="27">
        <v>23050.433000000001</v>
      </c>
      <c r="P311" s="27">
        <v>56613</v>
      </c>
      <c r="Q311" s="27"/>
      <c r="R311" s="27">
        <v>52827.96</v>
      </c>
      <c r="S311" s="27">
        <v>52827.96</v>
      </c>
      <c r="T311" s="27">
        <v>66529</v>
      </c>
      <c r="U311" s="27"/>
      <c r="V311" s="27">
        <v>54003.137000000002</v>
      </c>
      <c r="W311" s="27">
        <v>54003.137000000002</v>
      </c>
      <c r="X311" s="27">
        <v>65015</v>
      </c>
      <c r="Y311" s="27"/>
      <c r="Z311" s="27">
        <v>57061.041999999994</v>
      </c>
      <c r="AA311" s="27">
        <v>57061.041999999994</v>
      </c>
      <c r="AB311" s="27">
        <v>61622</v>
      </c>
      <c r="AC311" s="27"/>
      <c r="AD311" s="27">
        <v>60111.099000000002</v>
      </c>
      <c r="AE311" s="27">
        <v>60111.099000000002</v>
      </c>
      <c r="AF311" s="27">
        <v>5333</v>
      </c>
      <c r="AG311" s="106">
        <v>3948.4870000000001</v>
      </c>
      <c r="AH311" s="27">
        <v>62729.445</v>
      </c>
      <c r="AI311" s="27">
        <v>62729.445</v>
      </c>
      <c r="AJ311" s="27">
        <v>6716</v>
      </c>
      <c r="AK311" s="106">
        <v>79943.603199999998</v>
      </c>
      <c r="AL311" s="106">
        <v>92054.472020000001</v>
      </c>
      <c r="AM311" s="105">
        <v>92054.472020000001</v>
      </c>
      <c r="AN311" s="11">
        <v>65539</v>
      </c>
      <c r="AO311" s="11">
        <v>94275.957349999997</v>
      </c>
      <c r="AP311" s="105">
        <v>94275.956999999995</v>
      </c>
      <c r="AQ311" s="11">
        <v>94275.956999999995</v>
      </c>
      <c r="AR311" s="11">
        <v>109719</v>
      </c>
      <c r="AS311" s="11">
        <v>104450.50158</v>
      </c>
      <c r="AT311" s="11">
        <v>104450.50158</v>
      </c>
      <c r="AU311" s="11">
        <v>104450.50158</v>
      </c>
      <c r="AV311" s="11">
        <v>136653</v>
      </c>
      <c r="AW311" s="11">
        <v>147898.30828</v>
      </c>
      <c r="AX311" s="11">
        <v>148236.30828</v>
      </c>
      <c r="AZ311" s="11">
        <v>148587</v>
      </c>
      <c r="BA311" s="11">
        <v>155379.1943</v>
      </c>
      <c r="BB311" s="122"/>
    </row>
    <row r="312" spans="1:54" hidden="1" x14ac:dyDescent="0.25">
      <c r="A312">
        <v>5</v>
      </c>
      <c r="B312" t="str">
        <f t="shared" si="31"/>
        <v>FlC-3112</v>
      </c>
      <c r="C312" s="2" t="s">
        <v>315</v>
      </c>
      <c r="D312" s="2" t="str">
        <f t="shared" si="35"/>
        <v>3</v>
      </c>
      <c r="E312" s="2" t="str">
        <f t="shared" si="36"/>
        <v>31</v>
      </c>
      <c r="F312" s="2" t="str">
        <f t="shared" si="37"/>
        <v>311</v>
      </c>
      <c r="G312" s="1" t="s">
        <v>53</v>
      </c>
      <c r="H312" s="27">
        <v>30930</v>
      </c>
      <c r="I312" s="27"/>
      <c r="J312" s="27">
        <v>36390.192999999999</v>
      </c>
      <c r="K312" s="27">
        <v>36390.192999999999</v>
      </c>
      <c r="L312" s="27">
        <v>30292</v>
      </c>
      <c r="M312" s="27"/>
      <c r="N312" s="27">
        <v>36774.616000000002</v>
      </c>
      <c r="O312" s="27">
        <v>36774.616000000002</v>
      </c>
      <c r="P312" s="27">
        <v>30000</v>
      </c>
      <c r="Q312" s="27"/>
      <c r="R312" s="27">
        <v>46602.722999999998</v>
      </c>
      <c r="S312" s="27">
        <v>46602.722999999998</v>
      </c>
      <c r="T312" s="27">
        <v>35500</v>
      </c>
      <c r="U312" s="27"/>
      <c r="V312" s="27">
        <v>50727.578000000001</v>
      </c>
      <c r="W312" s="27">
        <v>50727.578000000001</v>
      </c>
      <c r="X312" s="27">
        <v>29000</v>
      </c>
      <c r="Y312" s="27"/>
      <c r="Z312" s="27">
        <v>41687.889000000003</v>
      </c>
      <c r="AA312" s="27">
        <v>41687.889000000003</v>
      </c>
      <c r="AB312" s="27">
        <v>46246</v>
      </c>
      <c r="AC312" s="27"/>
      <c r="AD312" s="27">
        <v>80256.141000000003</v>
      </c>
      <c r="AE312" s="27">
        <v>80256.141000000003</v>
      </c>
      <c r="AF312" s="27">
        <v>39801</v>
      </c>
      <c r="AG312" s="106">
        <v>37302.796999999999</v>
      </c>
      <c r="AH312" s="27">
        <v>37302.797999999995</v>
      </c>
      <c r="AI312" s="27">
        <v>37302.797999999995</v>
      </c>
      <c r="AJ312" s="27">
        <v>28636</v>
      </c>
      <c r="AK312" s="106">
        <v>30165</v>
      </c>
      <c r="AL312" s="106">
        <v>30164.971000000001</v>
      </c>
      <c r="AM312" s="105">
        <v>30164.971000000001</v>
      </c>
      <c r="AN312" s="11">
        <v>27888</v>
      </c>
      <c r="AO312" s="11">
        <v>20913</v>
      </c>
      <c r="AP312" s="105">
        <v>20913.198</v>
      </c>
      <c r="AQ312" s="11">
        <v>20913.198</v>
      </c>
      <c r="AR312" s="11">
        <v>21287</v>
      </c>
      <c r="AS312" s="11">
        <v>15950</v>
      </c>
      <c r="AT312" s="11">
        <v>15950.21889</v>
      </c>
      <c r="AU312" s="11">
        <v>15950.21889</v>
      </c>
      <c r="AV312" s="11">
        <v>157400</v>
      </c>
      <c r="AW312" s="11">
        <v>93209</v>
      </c>
      <c r="AX312" s="11">
        <v>93208</v>
      </c>
      <c r="AZ312" s="11">
        <v>147455</v>
      </c>
      <c r="BA312" s="11">
        <v>139756.60688000001</v>
      </c>
      <c r="BB312" s="122"/>
    </row>
    <row r="313" spans="1:54" hidden="1" x14ac:dyDescent="0.25">
      <c r="A313">
        <v>5</v>
      </c>
      <c r="B313" t="str">
        <f t="shared" si="31"/>
        <v>FlC-3121</v>
      </c>
      <c r="C313" s="2" t="s">
        <v>315</v>
      </c>
      <c r="D313" s="2" t="str">
        <f t="shared" si="35"/>
        <v>3</v>
      </c>
      <c r="E313" s="2" t="str">
        <f t="shared" si="36"/>
        <v>31</v>
      </c>
      <c r="F313" s="2" t="str">
        <f t="shared" si="37"/>
        <v>312</v>
      </c>
      <c r="G313" s="1" t="s">
        <v>54</v>
      </c>
      <c r="H313" s="27">
        <v>9383</v>
      </c>
      <c r="I313" s="27"/>
      <c r="J313" s="27">
        <v>8737.0755800000006</v>
      </c>
      <c r="K313" s="27">
        <v>8737.0755800000006</v>
      </c>
      <c r="L313" s="27">
        <v>8937</v>
      </c>
      <c r="M313" s="27"/>
      <c r="N313" s="27">
        <v>9191.4829999999984</v>
      </c>
      <c r="O313" s="27">
        <v>9191.4829999999984</v>
      </c>
      <c r="P313" s="27">
        <v>9152</v>
      </c>
      <c r="Q313" s="27"/>
      <c r="R313" s="27">
        <v>3028.2309999999998</v>
      </c>
      <c r="S313" s="27">
        <v>3028.2309999999998</v>
      </c>
      <c r="T313" s="27">
        <v>9307</v>
      </c>
      <c r="U313" s="27"/>
      <c r="V313" s="27">
        <v>1483.7650000000001</v>
      </c>
      <c r="W313" s="27">
        <v>1483.7650000000001</v>
      </c>
      <c r="X313" s="27">
        <v>9331</v>
      </c>
      <c r="Y313" s="27"/>
      <c r="Z313" s="27">
        <v>88198.106</v>
      </c>
      <c r="AA313" s="27">
        <v>88198.106</v>
      </c>
      <c r="AB313" s="27">
        <v>9293</v>
      </c>
      <c r="AC313" s="27"/>
      <c r="AD313" s="27">
        <v>125530.394</v>
      </c>
      <c r="AE313" s="27">
        <v>125530.394</v>
      </c>
      <c r="AF313" s="27">
        <v>8176</v>
      </c>
      <c r="AG313" s="106">
        <v>146043</v>
      </c>
      <c r="AH313" s="27">
        <v>146043</v>
      </c>
      <c r="AI313" s="27">
        <v>146043</v>
      </c>
      <c r="AJ313" s="27">
        <v>147233</v>
      </c>
      <c r="AK313" s="106">
        <v>152527.88554000002</v>
      </c>
      <c r="AL313" s="106">
        <v>152527.88554000002</v>
      </c>
      <c r="AM313" s="105">
        <v>152527.88554000002</v>
      </c>
      <c r="AN313" s="11">
        <v>8150</v>
      </c>
      <c r="AO313" s="11">
        <v>116412.29428999999</v>
      </c>
      <c r="AP313" s="105">
        <v>116412.29399999999</v>
      </c>
      <c r="AQ313" s="11">
        <v>116412.29399999999</v>
      </c>
      <c r="AR313" s="11">
        <v>8150</v>
      </c>
      <c r="AS313" s="11">
        <v>131860.84700000001</v>
      </c>
      <c r="AT313" s="11">
        <v>131860.84700000001</v>
      </c>
      <c r="AU313" s="11">
        <v>131860.84700000001</v>
      </c>
      <c r="AV313" s="11">
        <v>7661</v>
      </c>
      <c r="AW313" s="11">
        <v>157991.8376</v>
      </c>
      <c r="AX313" s="11">
        <v>157991.83759999997</v>
      </c>
      <c r="AZ313" s="11">
        <v>7661</v>
      </c>
      <c r="BA313" s="11">
        <v>90</v>
      </c>
      <c r="BB313" s="122"/>
    </row>
    <row r="314" spans="1:54" hidden="1" x14ac:dyDescent="0.25">
      <c r="A314">
        <v>5</v>
      </c>
      <c r="B314" t="str">
        <f t="shared" si="31"/>
        <v>FlC-3122</v>
      </c>
      <c r="C314" s="2" t="s">
        <v>315</v>
      </c>
      <c r="D314" s="2" t="str">
        <f t="shared" si="35"/>
        <v>3</v>
      </c>
      <c r="E314" s="2" t="str">
        <f t="shared" si="36"/>
        <v>31</v>
      </c>
      <c r="F314" s="2" t="str">
        <f t="shared" si="37"/>
        <v>312</v>
      </c>
      <c r="G314" s="1" t="s">
        <v>55</v>
      </c>
      <c r="H314" s="27">
        <v>130931</v>
      </c>
      <c r="I314" s="27"/>
      <c r="J314" s="27">
        <v>141921.27000000002</v>
      </c>
      <c r="K314" s="27">
        <v>141921.27000000002</v>
      </c>
      <c r="L314" s="27">
        <v>132519</v>
      </c>
      <c r="M314" s="27"/>
      <c r="N314" s="27">
        <v>129322.37</v>
      </c>
      <c r="O314" s="27">
        <v>129322.37</v>
      </c>
      <c r="P314" s="27">
        <v>136303</v>
      </c>
      <c r="Q314" s="27"/>
      <c r="R314" s="27">
        <v>128196.58899999999</v>
      </c>
      <c r="S314" s="27">
        <v>128196.58899999999</v>
      </c>
      <c r="T314" s="27">
        <v>105691</v>
      </c>
      <c r="U314" s="27"/>
      <c r="V314" s="27">
        <v>126310.679</v>
      </c>
      <c r="W314" s="27">
        <v>126310.679</v>
      </c>
      <c r="X314" s="27">
        <v>88326</v>
      </c>
      <c r="Y314" s="27"/>
      <c r="Z314" s="27">
        <v>95408.362999999998</v>
      </c>
      <c r="AA314" s="27">
        <v>95408.362999999998</v>
      </c>
      <c r="AB314" s="27">
        <v>79239</v>
      </c>
      <c r="AC314" s="27"/>
      <c r="AD314" s="27">
        <v>100898.98999999999</v>
      </c>
      <c r="AE314" s="27">
        <v>100898.98999999999</v>
      </c>
      <c r="AF314" s="27">
        <v>80621</v>
      </c>
      <c r="AG314" s="106">
        <v>114136.49599999998</v>
      </c>
      <c r="AH314" s="27">
        <v>114412.89600000001</v>
      </c>
      <c r="AI314" s="27">
        <v>114412.89600000001</v>
      </c>
      <c r="AJ314" s="27">
        <v>111907</v>
      </c>
      <c r="AK314" s="106">
        <v>117340.16097999999</v>
      </c>
      <c r="AL314" s="106">
        <v>95159.216939999998</v>
      </c>
      <c r="AM314" s="105">
        <v>95159.216939999998</v>
      </c>
      <c r="AN314" s="11">
        <v>67841</v>
      </c>
      <c r="AO314" s="11">
        <v>69958.709300000002</v>
      </c>
      <c r="AP314" s="105">
        <v>70516.853000000003</v>
      </c>
      <c r="AQ314" s="11">
        <v>70516.853000000003</v>
      </c>
      <c r="AR314" s="11">
        <v>65436</v>
      </c>
      <c r="AS314" s="11">
        <v>103631.08469999998</v>
      </c>
      <c r="AT314" s="11">
        <v>103434.30534999998</v>
      </c>
      <c r="AU314" s="11">
        <v>103434.30534999998</v>
      </c>
      <c r="AV314" s="11">
        <v>69569</v>
      </c>
      <c r="AW314" s="11">
        <v>127153.60391299914</v>
      </c>
      <c r="AX314" s="11">
        <v>128544.10784299928</v>
      </c>
      <c r="AZ314" s="11">
        <v>62886</v>
      </c>
      <c r="BA314" s="11">
        <v>296297.08621000027</v>
      </c>
      <c r="BB314" s="122"/>
    </row>
    <row r="315" spans="1:54" hidden="1" x14ac:dyDescent="0.25">
      <c r="A315">
        <v>5</v>
      </c>
      <c r="B315" t="str">
        <f t="shared" si="31"/>
        <v>FlC-3131</v>
      </c>
      <c r="C315" s="2" t="s">
        <v>315</v>
      </c>
      <c r="D315" s="2" t="str">
        <f t="shared" si="35"/>
        <v>3</v>
      </c>
      <c r="E315" s="2" t="str">
        <f t="shared" si="36"/>
        <v>31</v>
      </c>
      <c r="F315" s="2" t="str">
        <f t="shared" si="37"/>
        <v>313</v>
      </c>
      <c r="G315" s="1" t="s">
        <v>56</v>
      </c>
      <c r="H315" s="27">
        <v>1036</v>
      </c>
      <c r="I315" s="27"/>
      <c r="J315" s="27">
        <v>805.34699999999998</v>
      </c>
      <c r="K315" s="27">
        <v>805.34699999999998</v>
      </c>
      <c r="L315" s="27">
        <v>636</v>
      </c>
      <c r="M315" s="27"/>
      <c r="N315" s="27">
        <v>758.11099999999999</v>
      </c>
      <c r="O315" s="27">
        <v>758.11099999999999</v>
      </c>
      <c r="P315" s="27">
        <v>850</v>
      </c>
      <c r="Q315" s="27"/>
      <c r="R315" s="27">
        <v>6926.116</v>
      </c>
      <c r="S315" s="27">
        <v>6926.116</v>
      </c>
      <c r="T315" s="27">
        <v>850</v>
      </c>
      <c r="U315" s="27"/>
      <c r="V315" s="27">
        <v>8673.371000000001</v>
      </c>
      <c r="W315" s="27">
        <v>8673.371000000001</v>
      </c>
      <c r="X315" s="27">
        <v>850</v>
      </c>
      <c r="Y315" s="27"/>
      <c r="Z315" s="27">
        <v>8571.8670000000002</v>
      </c>
      <c r="AA315" s="27">
        <v>8571.8670000000002</v>
      </c>
      <c r="AB315" s="27">
        <v>850</v>
      </c>
      <c r="AC315" s="27"/>
      <c r="AD315" s="27">
        <v>2345.4349999999999</v>
      </c>
      <c r="AE315" s="27">
        <v>2345.4349999999999</v>
      </c>
      <c r="AF315" s="27">
        <v>850</v>
      </c>
      <c r="AG315" s="106">
        <v>853.5</v>
      </c>
      <c r="AH315" s="27">
        <v>449.28199999999998</v>
      </c>
      <c r="AI315" s="27">
        <v>449.28199999999998</v>
      </c>
      <c r="AJ315" s="27">
        <v>850</v>
      </c>
      <c r="AK315" s="106">
        <v>851.5</v>
      </c>
      <c r="AL315" s="106">
        <v>392.75524999999999</v>
      </c>
      <c r="AM315" s="105">
        <v>392.75524999999999</v>
      </c>
      <c r="AN315" s="11">
        <v>850</v>
      </c>
      <c r="AO315" s="11">
        <v>850</v>
      </c>
      <c r="AP315" s="105">
        <v>480.85899999999998</v>
      </c>
      <c r="AQ315" s="11">
        <v>480.85899999999998</v>
      </c>
      <c r="AR315" s="11">
        <v>850</v>
      </c>
      <c r="AS315" s="11">
        <v>100799.9</v>
      </c>
      <c r="AT315" s="11">
        <v>100687.34775</v>
      </c>
      <c r="AU315" s="11">
        <v>100687.34775</v>
      </c>
      <c r="AV315" s="11">
        <v>124801</v>
      </c>
      <c r="AW315" s="11">
        <v>120215.098</v>
      </c>
      <c r="AX315" s="11">
        <v>120228.098</v>
      </c>
      <c r="AZ315" s="11">
        <v>133954</v>
      </c>
      <c r="BA315" s="11">
        <v>92591.302680000008</v>
      </c>
      <c r="BB315" s="122"/>
    </row>
    <row r="316" spans="1:54" hidden="1" x14ac:dyDescent="0.25">
      <c r="A316">
        <v>5</v>
      </c>
      <c r="B316" t="str">
        <f t="shared" si="31"/>
        <v>FlC-3132</v>
      </c>
      <c r="C316" s="2" t="s">
        <v>315</v>
      </c>
      <c r="D316" s="2" t="str">
        <f t="shared" si="35"/>
        <v>3</v>
      </c>
      <c r="E316" s="2" t="str">
        <f t="shared" si="36"/>
        <v>31</v>
      </c>
      <c r="F316" s="2" t="str">
        <f t="shared" si="37"/>
        <v>313</v>
      </c>
      <c r="G316" s="1" t="s">
        <v>57</v>
      </c>
      <c r="H316" s="27">
        <v>54525</v>
      </c>
      <c r="I316" s="27"/>
      <c r="J316" s="27">
        <v>59212.575789999995</v>
      </c>
      <c r="K316" s="27">
        <v>59212.575789999995</v>
      </c>
      <c r="L316" s="27">
        <v>55320</v>
      </c>
      <c r="M316" s="27"/>
      <c r="N316" s="27">
        <v>58327.105000000003</v>
      </c>
      <c r="O316" s="27">
        <v>58327.105000000003</v>
      </c>
      <c r="P316" s="27">
        <v>117523</v>
      </c>
      <c r="Q316" s="27"/>
      <c r="R316" s="27">
        <v>114350.022</v>
      </c>
      <c r="S316" s="27">
        <v>114350.022</v>
      </c>
      <c r="T316" s="27">
        <v>132371</v>
      </c>
      <c r="U316" s="27"/>
      <c r="V316" s="27">
        <v>161015.595</v>
      </c>
      <c r="W316" s="27">
        <v>161015.595</v>
      </c>
      <c r="X316" s="27">
        <v>178523</v>
      </c>
      <c r="Y316" s="27"/>
      <c r="Z316" s="27">
        <v>203604.28700000001</v>
      </c>
      <c r="AA316" s="27">
        <v>203604.28700000001</v>
      </c>
      <c r="AB316" s="27">
        <v>1244756</v>
      </c>
      <c r="AC316" s="27"/>
      <c r="AD316" s="27">
        <v>1299917.8020000001</v>
      </c>
      <c r="AE316" s="27">
        <v>1300822.686</v>
      </c>
      <c r="AF316" s="27">
        <v>1776639</v>
      </c>
      <c r="AG316" s="106">
        <v>1558867.5299999998</v>
      </c>
      <c r="AH316" s="27">
        <v>1557265.6950000001</v>
      </c>
      <c r="AI316" s="27">
        <v>1557265.6950000001</v>
      </c>
      <c r="AJ316" s="27">
        <v>2011529</v>
      </c>
      <c r="AK316" s="106">
        <v>1851186.8643800013</v>
      </c>
      <c r="AL316" s="106">
        <v>1849344.3685300001</v>
      </c>
      <c r="AM316" s="105">
        <v>1849344.3685300001</v>
      </c>
      <c r="AN316" s="11">
        <v>1652824</v>
      </c>
      <c r="AO316" s="11">
        <v>1552802.9273983752</v>
      </c>
      <c r="AP316" s="105">
        <v>1554836.102</v>
      </c>
      <c r="AQ316" s="11">
        <v>1554836.102</v>
      </c>
      <c r="AR316" s="11">
        <v>1683450</v>
      </c>
      <c r="AS316" s="11">
        <v>1834206.4756200004</v>
      </c>
      <c r="AT316" s="11">
        <v>1831103.5022500006</v>
      </c>
      <c r="AU316" s="11">
        <v>1831103.5022500006</v>
      </c>
      <c r="AV316" s="11">
        <v>1716094</v>
      </c>
      <c r="AW316" s="11">
        <v>2042961.5523823299</v>
      </c>
      <c r="AX316" s="11">
        <v>2152941.2663823301</v>
      </c>
      <c r="AZ316" s="11">
        <v>1735714</v>
      </c>
      <c r="BA316" s="11">
        <v>2382926.1853000005</v>
      </c>
      <c r="BB316" s="122"/>
    </row>
    <row r="317" spans="1:54" hidden="1" x14ac:dyDescent="0.25">
      <c r="A317">
        <v>5</v>
      </c>
      <c r="B317" t="str">
        <f t="shared" si="31"/>
        <v>FlC-3140</v>
      </c>
      <c r="C317" s="2" t="s">
        <v>315</v>
      </c>
      <c r="D317" s="2" t="str">
        <f t="shared" si="35"/>
        <v>3</v>
      </c>
      <c r="E317" s="2" t="str">
        <f t="shared" si="36"/>
        <v>31</v>
      </c>
      <c r="F317" s="2" t="str">
        <f t="shared" si="37"/>
        <v>314</v>
      </c>
      <c r="G317" s="1" t="s">
        <v>59</v>
      </c>
      <c r="H317" s="27">
        <v>0</v>
      </c>
      <c r="I317" s="27"/>
      <c r="J317" s="27">
        <v>0</v>
      </c>
      <c r="K317" s="27">
        <v>0</v>
      </c>
      <c r="L317" s="27">
        <v>0</v>
      </c>
      <c r="M317" s="27"/>
      <c r="N317" s="27">
        <v>0</v>
      </c>
      <c r="O317" s="27">
        <v>0</v>
      </c>
      <c r="P317" s="27">
        <v>0</v>
      </c>
      <c r="Q317" s="27"/>
      <c r="R317" s="27">
        <v>0</v>
      </c>
      <c r="S317" s="27">
        <v>0</v>
      </c>
      <c r="T317" s="27">
        <v>0</v>
      </c>
      <c r="U317" s="27"/>
      <c r="V317" s="27">
        <v>0</v>
      </c>
      <c r="W317" s="27">
        <v>0</v>
      </c>
      <c r="X317" s="27">
        <v>0</v>
      </c>
      <c r="Y317" s="27"/>
      <c r="Z317" s="27">
        <v>0</v>
      </c>
      <c r="AA317" s="27">
        <v>0</v>
      </c>
      <c r="AB317" s="27">
        <v>0</v>
      </c>
      <c r="AC317" s="27"/>
      <c r="AD317" s="27">
        <v>585054.18099999998</v>
      </c>
      <c r="AE317" s="27">
        <v>584720.83400000003</v>
      </c>
      <c r="AF317" s="27">
        <v>666659</v>
      </c>
      <c r="AG317" s="106">
        <v>553841.44999999995</v>
      </c>
      <c r="AH317" s="27">
        <v>550286.62</v>
      </c>
      <c r="AI317" s="27">
        <v>550286.62</v>
      </c>
      <c r="AJ317" s="27">
        <v>643960</v>
      </c>
      <c r="AK317" s="106">
        <v>605122.37136000057</v>
      </c>
      <c r="AL317" s="106">
        <v>626460.94328000105</v>
      </c>
      <c r="AM317" s="105">
        <v>626460.94328000105</v>
      </c>
      <c r="AN317" s="11">
        <v>640715</v>
      </c>
      <c r="AO317" s="11">
        <v>623111.79558000003</v>
      </c>
      <c r="AP317" s="105">
        <v>639420.12894999993</v>
      </c>
      <c r="AQ317" s="11">
        <v>643424.11294999986</v>
      </c>
      <c r="AR317" s="11">
        <v>625661</v>
      </c>
      <c r="AS317" s="11">
        <v>710704.87663000007</v>
      </c>
      <c r="AT317" s="11">
        <v>713179.99939000001</v>
      </c>
      <c r="AU317" s="11">
        <v>713179.99939000001</v>
      </c>
      <c r="AV317" s="11">
        <v>563156</v>
      </c>
      <c r="AW317" s="11">
        <v>606915.15658224025</v>
      </c>
      <c r="AX317" s="11">
        <v>606915.15658224025</v>
      </c>
      <c r="AZ317" s="11">
        <v>496805</v>
      </c>
      <c r="BA317" s="11">
        <v>565897.67783799174</v>
      </c>
      <c r="BB317" s="122"/>
    </row>
    <row r="318" spans="1:54" hidden="1" x14ac:dyDescent="0.25">
      <c r="A318">
        <v>5</v>
      </c>
      <c r="B318" t="str">
        <f t="shared" si="31"/>
        <v>FlC-3200</v>
      </c>
      <c r="C318" s="2" t="s">
        <v>315</v>
      </c>
      <c r="D318" s="2" t="str">
        <f t="shared" si="35"/>
        <v>3</v>
      </c>
      <c r="E318" s="2" t="str">
        <f t="shared" si="36"/>
        <v>32</v>
      </c>
      <c r="F318" s="2" t="str">
        <f t="shared" si="37"/>
        <v>320</v>
      </c>
      <c r="G318" s="1" t="s">
        <v>60</v>
      </c>
      <c r="H318" s="27">
        <v>263550</v>
      </c>
      <c r="I318" s="27"/>
      <c r="J318" s="27">
        <v>310356.59079000005</v>
      </c>
      <c r="K318" s="27">
        <v>310356.59078999999</v>
      </c>
      <c r="L318" s="27">
        <v>285531</v>
      </c>
      <c r="M318" s="27"/>
      <c r="N318" s="27">
        <v>338034.14400000003</v>
      </c>
      <c r="O318" s="27">
        <v>338034.14400000003</v>
      </c>
      <c r="P318" s="27">
        <v>400841</v>
      </c>
      <c r="Q318" s="27"/>
      <c r="R318" s="27">
        <v>330858.56599999999</v>
      </c>
      <c r="S318" s="27">
        <v>330858.56599999999</v>
      </c>
      <c r="T318" s="27">
        <v>367167</v>
      </c>
      <c r="U318" s="27"/>
      <c r="V318" s="27">
        <v>355591.25300000003</v>
      </c>
      <c r="W318" s="27">
        <v>355591.25300000003</v>
      </c>
      <c r="X318" s="27">
        <v>356255</v>
      </c>
      <c r="Y318" s="27"/>
      <c r="Z318" s="27">
        <v>415652.24300000002</v>
      </c>
      <c r="AA318" s="27">
        <v>415652.24300000002</v>
      </c>
      <c r="AB318" s="27">
        <v>1076127</v>
      </c>
      <c r="AC318" s="27"/>
      <c r="AD318" s="27">
        <v>461909.91000000003</v>
      </c>
      <c r="AE318" s="27">
        <v>461909.91000000003</v>
      </c>
      <c r="AF318" s="27">
        <v>394383</v>
      </c>
      <c r="AG318" s="106">
        <v>434433.23499999999</v>
      </c>
      <c r="AH318" s="27">
        <v>434163.46499999997</v>
      </c>
      <c r="AI318" s="27">
        <v>434163.46499999997</v>
      </c>
      <c r="AJ318" s="27">
        <v>400589</v>
      </c>
      <c r="AK318" s="106">
        <v>422780.14870000002</v>
      </c>
      <c r="AL318" s="106">
        <v>423274.38643000001</v>
      </c>
      <c r="AM318" s="105">
        <v>423274.38643000001</v>
      </c>
      <c r="AN318" s="11">
        <v>446469</v>
      </c>
      <c r="AO318" s="11">
        <v>474351.79920000001</v>
      </c>
      <c r="AP318" s="105">
        <v>474285.89899999998</v>
      </c>
      <c r="AQ318" s="11">
        <v>474285.89899999998</v>
      </c>
      <c r="AR318" s="11">
        <v>515567</v>
      </c>
      <c r="AS318" s="11">
        <v>471472.52064999985</v>
      </c>
      <c r="AT318" s="11">
        <v>471019.04743000004</v>
      </c>
      <c r="AU318" s="11">
        <v>471019.04743000004</v>
      </c>
      <c r="AV318" s="11">
        <v>508654</v>
      </c>
      <c r="AW318" s="11">
        <v>2388822.7826200002</v>
      </c>
      <c r="AX318" s="11">
        <v>2277827.1120199999</v>
      </c>
      <c r="AZ318" s="11">
        <v>555327</v>
      </c>
      <c r="BA318" s="11">
        <v>1101645.3676100001</v>
      </c>
      <c r="BB318" s="122"/>
    </row>
    <row r="319" spans="1:54" hidden="1" x14ac:dyDescent="0.25">
      <c r="A319">
        <v>5</v>
      </c>
      <c r="B319" t="str">
        <f t="shared" si="31"/>
        <v>FlC-3300</v>
      </c>
      <c r="C319" s="2" t="s">
        <v>315</v>
      </c>
      <c r="D319" s="2" t="str">
        <f t="shared" si="35"/>
        <v>3</v>
      </c>
      <c r="E319" s="2" t="str">
        <f t="shared" si="36"/>
        <v>33</v>
      </c>
      <c r="F319" s="2" t="str">
        <f t="shared" si="37"/>
        <v>330</v>
      </c>
      <c r="G319" s="1" t="s">
        <v>61</v>
      </c>
      <c r="H319" s="27">
        <v>1582723</v>
      </c>
      <c r="I319" s="27"/>
      <c r="J319" s="27">
        <v>1577916.5987999998</v>
      </c>
      <c r="K319" s="27">
        <v>1577916.5987999998</v>
      </c>
      <c r="L319" s="27">
        <v>1569694</v>
      </c>
      <c r="M319" s="27"/>
      <c r="N319" s="27">
        <v>1681047.486</v>
      </c>
      <c r="O319" s="27">
        <v>1681047.486</v>
      </c>
      <c r="P319" s="27">
        <v>1613049</v>
      </c>
      <c r="Q319" s="27"/>
      <c r="R319" s="27">
        <v>1617778.2609999999</v>
      </c>
      <c r="S319" s="27">
        <v>1617778.2609999999</v>
      </c>
      <c r="T319" s="27">
        <v>1644856</v>
      </c>
      <c r="U319" s="27"/>
      <c r="V319" s="27">
        <v>2266426.193</v>
      </c>
      <c r="W319" s="27">
        <v>2266426.193</v>
      </c>
      <c r="X319" s="27">
        <v>2547029</v>
      </c>
      <c r="Y319" s="27"/>
      <c r="Z319" s="27">
        <v>2292745.693</v>
      </c>
      <c r="AA319" s="27">
        <v>2292745.693</v>
      </c>
      <c r="AB319" s="27">
        <v>5129099</v>
      </c>
      <c r="AC319" s="27"/>
      <c r="AD319" s="27">
        <v>2347846.6830000002</v>
      </c>
      <c r="AE319" s="27">
        <v>2347846.6830000002</v>
      </c>
      <c r="AF319" s="27">
        <v>2549154</v>
      </c>
      <c r="AG319" s="106">
        <v>2313169.3540000003</v>
      </c>
      <c r="AH319" s="27">
        <v>2313326.3319999999</v>
      </c>
      <c r="AI319" s="27">
        <v>2313326.3319999999</v>
      </c>
      <c r="AJ319" s="27">
        <v>2581567</v>
      </c>
      <c r="AK319" s="106">
        <v>2423251.1807999979</v>
      </c>
      <c r="AL319" s="106">
        <v>2422872.2066299999</v>
      </c>
      <c r="AM319" s="105">
        <v>2422872.2066299999</v>
      </c>
      <c r="AN319" s="11">
        <v>2717030</v>
      </c>
      <c r="AO319" s="11">
        <v>2606599.5623900001</v>
      </c>
      <c r="AP319" s="105">
        <v>2603225.8539999998</v>
      </c>
      <c r="AQ319" s="11">
        <v>2603225.8539999998</v>
      </c>
      <c r="AR319" s="11">
        <v>2900704</v>
      </c>
      <c r="AS319" s="11">
        <v>2403473.1753299972</v>
      </c>
      <c r="AT319" s="11">
        <v>2407329.8262699973</v>
      </c>
      <c r="AU319" s="11">
        <v>2407329.8262699973</v>
      </c>
      <c r="AV319" s="11">
        <v>3264754</v>
      </c>
      <c r="AW319" s="11">
        <v>2337631.6415444808</v>
      </c>
      <c r="AX319" s="11">
        <v>2332092.06145448</v>
      </c>
      <c r="AZ319" s="11">
        <v>3016323</v>
      </c>
      <c r="BA319" s="11">
        <v>2559160.250750002</v>
      </c>
      <c r="BB319" s="122"/>
    </row>
    <row r="320" spans="1:54" hidden="1" x14ac:dyDescent="0.25">
      <c r="A320">
        <v>5</v>
      </c>
      <c r="B320" t="str">
        <f t="shared" si="31"/>
        <v>FlC-3410</v>
      </c>
      <c r="C320" s="2" t="s">
        <v>315</v>
      </c>
      <c r="D320" s="2" t="str">
        <f t="shared" si="35"/>
        <v>3</v>
      </c>
      <c r="E320" s="2" t="str">
        <f t="shared" si="36"/>
        <v>34</v>
      </c>
      <c r="F320" s="2" t="str">
        <f t="shared" si="37"/>
        <v>341</v>
      </c>
      <c r="G320" s="1" t="s">
        <v>63</v>
      </c>
      <c r="H320" s="27">
        <v>11</v>
      </c>
      <c r="I320" s="27"/>
      <c r="J320" s="27">
        <v>100.12523</v>
      </c>
      <c r="K320" s="27">
        <v>100.12523</v>
      </c>
      <c r="L320" s="27">
        <v>11</v>
      </c>
      <c r="M320" s="27"/>
      <c r="N320" s="27">
        <v>11.34</v>
      </c>
      <c r="O320" s="27">
        <v>11.34</v>
      </c>
      <c r="P320" s="27">
        <v>11</v>
      </c>
      <c r="Q320" s="27"/>
      <c r="R320" s="27">
        <v>6.452</v>
      </c>
      <c r="S320" s="27">
        <v>6.452</v>
      </c>
      <c r="T320" s="27">
        <v>0</v>
      </c>
      <c r="U320" s="27"/>
      <c r="V320" s="27">
        <v>0</v>
      </c>
      <c r="W320" s="27">
        <v>0</v>
      </c>
      <c r="X320" s="27">
        <v>0</v>
      </c>
      <c r="Y320" s="27"/>
      <c r="Z320" s="27">
        <v>0</v>
      </c>
      <c r="AA320" s="27">
        <v>0</v>
      </c>
      <c r="AB320" s="27">
        <v>0</v>
      </c>
      <c r="AC320" s="27"/>
      <c r="AD320" s="27">
        <v>0</v>
      </c>
      <c r="AE320" s="27">
        <v>0</v>
      </c>
      <c r="AF320" s="27">
        <v>250</v>
      </c>
      <c r="AG320" s="106">
        <v>0</v>
      </c>
      <c r="AH320" s="27">
        <v>0</v>
      </c>
      <c r="AI320" s="27">
        <v>0</v>
      </c>
      <c r="AJ320" s="27">
        <v>250</v>
      </c>
      <c r="AK320" s="106">
        <v>0</v>
      </c>
      <c r="AL320" s="106">
        <v>0</v>
      </c>
      <c r="AM320" s="105">
        <v>0</v>
      </c>
      <c r="AN320" s="11">
        <v>0</v>
      </c>
      <c r="AO320" s="11">
        <v>20555.773949999999</v>
      </c>
      <c r="AP320" s="105">
        <v>0</v>
      </c>
      <c r="AQ320" s="11">
        <v>0</v>
      </c>
      <c r="AR320" s="11">
        <v>0</v>
      </c>
      <c r="AS320" s="11">
        <v>12.461</v>
      </c>
      <c r="AT320" s="11">
        <v>0</v>
      </c>
      <c r="AU320" s="11">
        <v>0</v>
      </c>
      <c r="AV320" s="11">
        <v>0</v>
      </c>
      <c r="AW320" s="11">
        <v>0</v>
      </c>
      <c r="AX320" s="11">
        <v>0</v>
      </c>
      <c r="AZ320" s="11">
        <v>0</v>
      </c>
      <c r="BA320" s="11">
        <v>0</v>
      </c>
      <c r="BB320" s="122"/>
    </row>
    <row r="321" spans="1:54" hidden="1" x14ac:dyDescent="0.25">
      <c r="A321">
        <v>5</v>
      </c>
      <c r="B321" t="str">
        <f t="shared" si="31"/>
        <v>FlC-3420</v>
      </c>
      <c r="C321" s="2" t="s">
        <v>315</v>
      </c>
      <c r="D321" s="2" t="str">
        <f t="shared" si="35"/>
        <v>3</v>
      </c>
      <c r="E321" s="2" t="str">
        <f t="shared" si="36"/>
        <v>34</v>
      </c>
      <c r="F321" s="2" t="str">
        <f t="shared" si="37"/>
        <v>342</v>
      </c>
      <c r="G321" s="1" t="s">
        <v>64</v>
      </c>
      <c r="H321" s="27">
        <v>0</v>
      </c>
      <c r="I321" s="27"/>
      <c r="J321" s="27">
        <v>0</v>
      </c>
      <c r="K321" s="27">
        <v>0</v>
      </c>
      <c r="L321" s="27">
        <v>0</v>
      </c>
      <c r="M321" s="27"/>
      <c r="N321" s="27">
        <v>0</v>
      </c>
      <c r="O321" s="27">
        <v>0</v>
      </c>
      <c r="P321" s="27">
        <v>0</v>
      </c>
      <c r="Q321" s="27"/>
      <c r="R321" s="27">
        <v>0</v>
      </c>
      <c r="S321" s="27">
        <v>0</v>
      </c>
      <c r="T321" s="27">
        <v>0</v>
      </c>
      <c r="U321" s="27"/>
      <c r="V321" s="27">
        <v>0</v>
      </c>
      <c r="W321" s="27">
        <v>0</v>
      </c>
      <c r="X321" s="27">
        <v>0</v>
      </c>
      <c r="Y321" s="27"/>
      <c r="Z321" s="27">
        <v>0</v>
      </c>
      <c r="AA321" s="27">
        <v>0</v>
      </c>
      <c r="AB321" s="27">
        <v>0</v>
      </c>
      <c r="AC321" s="27"/>
      <c r="AD321" s="27">
        <v>0</v>
      </c>
      <c r="AE321" s="27">
        <v>0</v>
      </c>
      <c r="AF321" s="27">
        <v>0</v>
      </c>
      <c r="AG321" s="106">
        <v>0</v>
      </c>
      <c r="AH321" s="27">
        <v>0</v>
      </c>
      <c r="AI321" s="27">
        <v>0</v>
      </c>
      <c r="AJ321" s="27">
        <v>0</v>
      </c>
      <c r="AK321" s="106">
        <v>0</v>
      </c>
      <c r="AL321" s="106">
        <v>0</v>
      </c>
      <c r="AM321" s="105">
        <v>0</v>
      </c>
      <c r="AN321" s="11">
        <v>0</v>
      </c>
      <c r="AO321" s="11">
        <v>0</v>
      </c>
      <c r="AP321" s="105">
        <v>0</v>
      </c>
      <c r="AQ321" s="11">
        <v>0</v>
      </c>
      <c r="AR321" s="11">
        <v>0</v>
      </c>
      <c r="AS321" s="11">
        <v>0</v>
      </c>
      <c r="AT321" s="11">
        <v>0</v>
      </c>
      <c r="AU321" s="11">
        <v>0</v>
      </c>
      <c r="AV321" s="11">
        <v>0</v>
      </c>
      <c r="AW321" s="11">
        <v>0</v>
      </c>
      <c r="AX321" s="11">
        <v>0</v>
      </c>
      <c r="AZ321" s="11">
        <v>0</v>
      </c>
      <c r="BA321" s="11">
        <v>0</v>
      </c>
      <c r="BB321" s="122"/>
    </row>
    <row r="322" spans="1:54" hidden="1" x14ac:dyDescent="0.25">
      <c r="A322">
        <v>5</v>
      </c>
      <c r="B322" t="str">
        <f t="shared" si="31"/>
        <v>FlC-3431</v>
      </c>
      <c r="C322" s="2" t="s">
        <v>315</v>
      </c>
      <c r="D322" s="2" t="str">
        <f t="shared" si="35"/>
        <v>3</v>
      </c>
      <c r="E322" s="2" t="str">
        <f t="shared" si="36"/>
        <v>34</v>
      </c>
      <c r="F322" s="2" t="str">
        <f t="shared" si="37"/>
        <v>343</v>
      </c>
      <c r="G322" s="1" t="s">
        <v>65</v>
      </c>
      <c r="H322" s="27">
        <v>431811</v>
      </c>
      <c r="I322" s="27"/>
      <c r="J322" s="27">
        <v>402519.99407999997</v>
      </c>
      <c r="K322" s="27">
        <v>402519.99407999997</v>
      </c>
      <c r="L322" s="27">
        <v>444585</v>
      </c>
      <c r="M322" s="27"/>
      <c r="N322" s="27">
        <v>438389.07799999998</v>
      </c>
      <c r="O322" s="27">
        <v>438389.07799999998</v>
      </c>
      <c r="P322" s="27">
        <v>472524</v>
      </c>
      <c r="Q322" s="27"/>
      <c r="R322" s="27">
        <v>441928.717</v>
      </c>
      <c r="S322" s="27">
        <v>441928.717</v>
      </c>
      <c r="T322" s="27">
        <v>520960</v>
      </c>
      <c r="U322" s="27"/>
      <c r="V322" s="27">
        <v>411987.67700000003</v>
      </c>
      <c r="W322" s="27">
        <v>411987.67700000003</v>
      </c>
      <c r="X322" s="27">
        <v>461579</v>
      </c>
      <c r="Y322" s="27"/>
      <c r="Z322" s="27">
        <v>437578.38699999999</v>
      </c>
      <c r="AA322" s="27">
        <v>437578.38699999999</v>
      </c>
      <c r="AB322" s="27">
        <v>4215464</v>
      </c>
      <c r="AC322" s="27"/>
      <c r="AD322" s="27">
        <v>4320781.4060000004</v>
      </c>
      <c r="AE322" s="27">
        <v>4320809.2070000004</v>
      </c>
      <c r="AF322" s="27">
        <v>4242621</v>
      </c>
      <c r="AG322" s="106">
        <v>4015621.0429999996</v>
      </c>
      <c r="AH322" s="27">
        <v>4012760.7029999997</v>
      </c>
      <c r="AI322" s="27">
        <v>4014031.8669999996</v>
      </c>
      <c r="AJ322" s="27">
        <v>4316369</v>
      </c>
      <c r="AK322" s="106">
        <v>4864191.6513</v>
      </c>
      <c r="AL322" s="106">
        <v>4870757.2195100002</v>
      </c>
      <c r="AM322" s="105">
        <v>4870757.2195100002</v>
      </c>
      <c r="AN322" s="11">
        <v>5140517</v>
      </c>
      <c r="AO322" s="11">
        <v>5072501.3827800006</v>
      </c>
      <c r="AP322" s="105">
        <v>4991380.1443400001</v>
      </c>
      <c r="AQ322" s="11">
        <v>4991380.1443400001</v>
      </c>
      <c r="AR322" s="11">
        <v>7314153</v>
      </c>
      <c r="AS322" s="11">
        <v>7625977.9623499997</v>
      </c>
      <c r="AT322" s="11">
        <v>5671653.6449299995</v>
      </c>
      <c r="AU322" s="11">
        <v>5671653.6449299995</v>
      </c>
      <c r="AV322" s="11">
        <v>5501966</v>
      </c>
      <c r="AW322" s="11">
        <v>5634810.2607619371</v>
      </c>
      <c r="AX322" s="11">
        <v>5576257.3953919373</v>
      </c>
      <c r="AZ322" s="11">
        <v>5638168</v>
      </c>
      <c r="BA322" s="11">
        <v>6236571.56195</v>
      </c>
      <c r="BB322" s="122"/>
    </row>
    <row r="323" spans="1:54" hidden="1" x14ac:dyDescent="0.25">
      <c r="A323">
        <v>5</v>
      </c>
      <c r="B323" t="str">
        <f t="shared" ref="B323:B386" si="38">C323&amp;"-"&amp;G323</f>
        <v>FlC-3432</v>
      </c>
      <c r="C323" s="2" t="s">
        <v>315</v>
      </c>
      <c r="D323" s="2" t="str">
        <f t="shared" si="35"/>
        <v>3</v>
      </c>
      <c r="E323" s="2" t="str">
        <f t="shared" si="36"/>
        <v>34</v>
      </c>
      <c r="F323" s="2" t="str">
        <f t="shared" si="37"/>
        <v>343</v>
      </c>
      <c r="G323" s="1" t="s">
        <v>66</v>
      </c>
      <c r="H323" s="27">
        <v>2170601</v>
      </c>
      <c r="I323" s="27"/>
      <c r="J323" s="27">
        <v>2146860.4972999999</v>
      </c>
      <c r="K323" s="27">
        <v>2146860.4972999999</v>
      </c>
      <c r="L323" s="27">
        <v>2203398</v>
      </c>
      <c r="M323" s="27"/>
      <c r="N323" s="27">
        <v>2263377.2179999999</v>
      </c>
      <c r="O323" s="27">
        <v>2263377.2179999999</v>
      </c>
      <c r="P323" s="27">
        <v>2412518</v>
      </c>
      <c r="Q323" s="27"/>
      <c r="R323" s="27">
        <v>2485866.4980000001</v>
      </c>
      <c r="S323" s="27">
        <v>2485866.4980000001</v>
      </c>
      <c r="T323" s="27">
        <v>2505807</v>
      </c>
      <c r="U323" s="27"/>
      <c r="V323" s="27">
        <v>1810036.78</v>
      </c>
      <c r="W323" s="27">
        <v>1810036.78</v>
      </c>
      <c r="X323" s="27">
        <v>1864654</v>
      </c>
      <c r="Y323" s="27"/>
      <c r="Z323" s="27">
        <v>1867182.6570000001</v>
      </c>
      <c r="AA323" s="27">
        <v>1867182.6570000001</v>
      </c>
      <c r="AB323" s="27">
        <v>2314494</v>
      </c>
      <c r="AC323" s="27"/>
      <c r="AD323" s="27">
        <v>4106673.202</v>
      </c>
      <c r="AE323" s="27">
        <v>4113560.6359999999</v>
      </c>
      <c r="AF323" s="27">
        <v>4350592</v>
      </c>
      <c r="AG323" s="106">
        <v>4334726.7390000001</v>
      </c>
      <c r="AH323" s="27">
        <v>4193224.767</v>
      </c>
      <c r="AI323" s="27">
        <v>4193136.6320000002</v>
      </c>
      <c r="AJ323" s="27">
        <v>4603889</v>
      </c>
      <c r="AK323" s="106">
        <v>4569217.960760003</v>
      </c>
      <c r="AL323" s="106">
        <v>4443152.8386199996</v>
      </c>
      <c r="AM323" s="105">
        <v>4443152.8386199996</v>
      </c>
      <c r="AN323" s="11">
        <v>4795564</v>
      </c>
      <c r="AO323" s="11">
        <v>4800710.1963900002</v>
      </c>
      <c r="AP323" s="105">
        <v>4658574.0810000002</v>
      </c>
      <c r="AQ323" s="11">
        <v>4658574.0810000002</v>
      </c>
      <c r="AR323" s="11">
        <v>3117024</v>
      </c>
      <c r="AS323" s="11">
        <v>2667205.8821799997</v>
      </c>
      <c r="AT323" s="11">
        <v>4420395.4390150001</v>
      </c>
      <c r="AU323" s="11">
        <v>4420395.4390150001</v>
      </c>
      <c r="AV323" s="11">
        <v>5085422</v>
      </c>
      <c r="AW323" s="11">
        <v>4796467.8306400003</v>
      </c>
      <c r="AX323" s="11">
        <v>4715667.8306400003</v>
      </c>
      <c r="AZ323" s="11">
        <v>5202819</v>
      </c>
      <c r="BA323" s="11">
        <v>4999329.5164999999</v>
      </c>
      <c r="BB323" s="122"/>
    </row>
    <row r="324" spans="1:54" hidden="1" x14ac:dyDescent="0.25">
      <c r="A324">
        <v>5</v>
      </c>
      <c r="B324" t="str">
        <f t="shared" si="38"/>
        <v>FlC-3441</v>
      </c>
      <c r="C324" s="2" t="s">
        <v>315</v>
      </c>
      <c r="D324" s="2" t="str">
        <f t="shared" si="35"/>
        <v>3</v>
      </c>
      <c r="E324" s="2" t="str">
        <f t="shared" si="36"/>
        <v>34</v>
      </c>
      <c r="F324" s="2" t="str">
        <f t="shared" si="37"/>
        <v>344</v>
      </c>
      <c r="G324" s="1" t="s">
        <v>67</v>
      </c>
      <c r="H324" s="27">
        <v>81093</v>
      </c>
      <c r="I324" s="27"/>
      <c r="J324" s="27">
        <v>86112.748070000001</v>
      </c>
      <c r="K324" s="27">
        <v>86112.748070000001</v>
      </c>
      <c r="L324" s="27">
        <v>94613</v>
      </c>
      <c r="M324" s="27"/>
      <c r="N324" s="27">
        <v>93691.36</v>
      </c>
      <c r="O324" s="27">
        <v>93691.36</v>
      </c>
      <c r="P324" s="27">
        <v>90930</v>
      </c>
      <c r="Q324" s="27"/>
      <c r="R324" s="27">
        <v>95306.238000000012</v>
      </c>
      <c r="S324" s="27">
        <v>95306.238000000012</v>
      </c>
      <c r="T324" s="27">
        <v>94406</v>
      </c>
      <c r="U324" s="27"/>
      <c r="V324" s="27">
        <v>92807.207999999999</v>
      </c>
      <c r="W324" s="27">
        <v>92807.207999999999</v>
      </c>
      <c r="X324" s="27">
        <v>94403</v>
      </c>
      <c r="Y324" s="27"/>
      <c r="Z324" s="27">
        <v>95461.986999999994</v>
      </c>
      <c r="AA324" s="27">
        <v>95461.986999999994</v>
      </c>
      <c r="AB324" s="27">
        <v>1976291</v>
      </c>
      <c r="AC324" s="27"/>
      <c r="AD324" s="27">
        <v>1952981.1850000001</v>
      </c>
      <c r="AE324" s="27">
        <v>1952981.1850000001</v>
      </c>
      <c r="AF324" s="27">
        <v>2019411</v>
      </c>
      <c r="AG324" s="106">
        <v>1916117.797</v>
      </c>
      <c r="AH324" s="27">
        <v>1907163.98</v>
      </c>
      <c r="AI324" s="27">
        <v>1907163.98</v>
      </c>
      <c r="AJ324" s="27">
        <v>1889562</v>
      </c>
      <c r="AK324" s="106">
        <v>1889792.5601599999</v>
      </c>
      <c r="AL324" s="106">
        <v>1889328.00921</v>
      </c>
      <c r="AM324" s="105">
        <v>1889328.00921</v>
      </c>
      <c r="AN324" s="11">
        <v>1822403</v>
      </c>
      <c r="AO324" s="11">
        <v>1885835.2198900001</v>
      </c>
      <c r="AP324" s="105">
        <v>1888431.41</v>
      </c>
      <c r="AQ324" s="11">
        <v>1888431.41</v>
      </c>
      <c r="AR324" s="11">
        <v>1791044</v>
      </c>
      <c r="AS324" s="11">
        <v>1794196.4989900007</v>
      </c>
      <c r="AT324" s="11">
        <v>1802170.8929500007</v>
      </c>
      <c r="AU324" s="11">
        <v>1802170.8929500007</v>
      </c>
      <c r="AV324" s="11">
        <v>1823742</v>
      </c>
      <c r="AW324" s="11">
        <v>1927236.8682101597</v>
      </c>
      <c r="AX324" s="11">
        <v>1929110.0103301597</v>
      </c>
      <c r="AZ324" s="11">
        <v>1555965</v>
      </c>
      <c r="BA324" s="11">
        <v>1544574.4010408744</v>
      </c>
      <c r="BB324" s="122"/>
    </row>
    <row r="325" spans="1:54" hidden="1" x14ac:dyDescent="0.25">
      <c r="A325">
        <v>5</v>
      </c>
      <c r="B325" t="str">
        <f t="shared" si="38"/>
        <v>FlC-3442</v>
      </c>
      <c r="C325" s="2" t="s">
        <v>315</v>
      </c>
      <c r="D325" s="2" t="str">
        <f t="shared" si="35"/>
        <v>3</v>
      </c>
      <c r="E325" s="2" t="str">
        <f t="shared" si="36"/>
        <v>34</v>
      </c>
      <c r="F325" s="2" t="str">
        <f t="shared" si="37"/>
        <v>344</v>
      </c>
      <c r="G325" s="1" t="s">
        <v>68</v>
      </c>
      <c r="H325" s="27">
        <v>843</v>
      </c>
      <c r="I325" s="27"/>
      <c r="J325" s="27">
        <v>65.149000000000001</v>
      </c>
      <c r="K325" s="27">
        <v>65.149000000000001</v>
      </c>
      <c r="L325" s="27">
        <v>352</v>
      </c>
      <c r="M325" s="27"/>
      <c r="N325" s="27">
        <v>407.06</v>
      </c>
      <c r="O325" s="27">
        <v>407.06</v>
      </c>
      <c r="P325" s="27">
        <v>352</v>
      </c>
      <c r="Q325" s="27"/>
      <c r="R325" s="27">
        <v>414.55399999999997</v>
      </c>
      <c r="S325" s="27">
        <v>414.55399999999997</v>
      </c>
      <c r="T325" s="27">
        <v>352</v>
      </c>
      <c r="U325" s="27"/>
      <c r="V325" s="27">
        <v>0.72299999999999998</v>
      </c>
      <c r="W325" s="27">
        <v>0.72299999999999998</v>
      </c>
      <c r="X325" s="27">
        <v>352</v>
      </c>
      <c r="Y325" s="27"/>
      <c r="Z325" s="27">
        <v>0</v>
      </c>
      <c r="AA325" s="27">
        <v>0</v>
      </c>
      <c r="AB325" s="27">
        <v>352</v>
      </c>
      <c r="AC325" s="27"/>
      <c r="AD325" s="27">
        <v>0</v>
      </c>
      <c r="AE325" s="27">
        <v>0</v>
      </c>
      <c r="AF325" s="27">
        <v>352</v>
      </c>
      <c r="AG325" s="106">
        <v>0</v>
      </c>
      <c r="AH325" s="27">
        <v>0</v>
      </c>
      <c r="AI325" s="27">
        <v>0</v>
      </c>
      <c r="AJ325" s="27">
        <v>352</v>
      </c>
      <c r="AK325" s="106">
        <v>1256.2567900000001</v>
      </c>
      <c r="AL325" s="106">
        <v>1256.2567899999999</v>
      </c>
      <c r="AM325" s="105">
        <v>1256.2567899999999</v>
      </c>
      <c r="AN325" s="11">
        <v>2483</v>
      </c>
      <c r="AO325" s="11">
        <v>2829.3018099999999</v>
      </c>
      <c r="AP325" s="105">
        <v>2829.3020000000001</v>
      </c>
      <c r="AQ325" s="11">
        <v>2829.3020000000001</v>
      </c>
      <c r="AR325" s="11">
        <v>3098</v>
      </c>
      <c r="AS325" s="11">
        <v>7612.6176100000012</v>
      </c>
      <c r="AT325" s="11">
        <v>2844.6172400000005</v>
      </c>
      <c r="AU325" s="11">
        <v>2844.6172400000005</v>
      </c>
      <c r="AV325" s="11">
        <v>3142</v>
      </c>
      <c r="AW325" s="11">
        <v>2587.8868199999997</v>
      </c>
      <c r="AX325" s="11">
        <v>2587.8868200000002</v>
      </c>
      <c r="AZ325" s="11">
        <v>3142</v>
      </c>
      <c r="BA325" s="11">
        <v>3065.8011799999995</v>
      </c>
      <c r="BB325" s="122"/>
    </row>
    <row r="326" spans="1:54" hidden="1" x14ac:dyDescent="0.25">
      <c r="A326">
        <v>5</v>
      </c>
      <c r="B326" t="str">
        <f t="shared" si="38"/>
        <v>FlC-3450</v>
      </c>
      <c r="C326" s="2" t="s">
        <v>315</v>
      </c>
      <c r="D326" s="2" t="str">
        <f t="shared" si="35"/>
        <v>3</v>
      </c>
      <c r="E326" s="2" t="str">
        <f t="shared" si="36"/>
        <v>34</v>
      </c>
      <c r="F326" s="2" t="str">
        <f t="shared" si="37"/>
        <v>345</v>
      </c>
      <c r="G326" s="1" t="s">
        <v>69</v>
      </c>
      <c r="H326" s="27">
        <v>4994</v>
      </c>
      <c r="I326" s="27"/>
      <c r="J326" s="27">
        <v>20371.805999999997</v>
      </c>
      <c r="K326" s="27">
        <v>20371.805999999997</v>
      </c>
      <c r="L326" s="27">
        <v>14265</v>
      </c>
      <c r="M326" s="27"/>
      <c r="N326" s="27">
        <v>24235.245999999999</v>
      </c>
      <c r="O326" s="27">
        <v>24235.245999999999</v>
      </c>
      <c r="P326" s="27">
        <v>32618</v>
      </c>
      <c r="Q326" s="27"/>
      <c r="R326" s="27">
        <v>24518.659</v>
      </c>
      <c r="S326" s="27">
        <v>24518.659</v>
      </c>
      <c r="T326" s="27">
        <v>16941</v>
      </c>
      <c r="U326" s="27"/>
      <c r="V326" s="27">
        <v>26978.772000000001</v>
      </c>
      <c r="W326" s="27">
        <v>26978.772000000001</v>
      </c>
      <c r="X326" s="27">
        <v>5500</v>
      </c>
      <c r="Y326" s="27"/>
      <c r="Z326" s="27">
        <v>29564.892</v>
      </c>
      <c r="AA326" s="27">
        <v>29564.892</v>
      </c>
      <c r="AB326" s="27">
        <v>5206</v>
      </c>
      <c r="AC326" s="27"/>
      <c r="AD326" s="27">
        <v>29145.621000000003</v>
      </c>
      <c r="AE326" s="27">
        <v>29145.621000000003</v>
      </c>
      <c r="AF326" s="27">
        <v>15890</v>
      </c>
      <c r="AG326" s="106">
        <v>37951.798999999999</v>
      </c>
      <c r="AH326" s="27">
        <v>37951.798999999999</v>
      </c>
      <c r="AI326" s="27">
        <v>37951.798999999999</v>
      </c>
      <c r="AJ326" s="27">
        <v>16790</v>
      </c>
      <c r="AK326" s="106">
        <v>74073.576809999999</v>
      </c>
      <c r="AL326" s="106">
        <v>74073.577210000003</v>
      </c>
      <c r="AM326" s="105">
        <v>74073.577210000003</v>
      </c>
      <c r="AN326" s="11">
        <v>126792</v>
      </c>
      <c r="AO326" s="11">
        <v>154890.88139999998</v>
      </c>
      <c r="AP326" s="105">
        <v>154890.88199999998</v>
      </c>
      <c r="AQ326" s="11">
        <v>154890.88199999998</v>
      </c>
      <c r="AR326" s="11">
        <v>23072</v>
      </c>
      <c r="AS326" s="11">
        <v>155435.80179</v>
      </c>
      <c r="AT326" s="11">
        <v>155435.80179</v>
      </c>
      <c r="AU326" s="11">
        <v>155435.80179</v>
      </c>
      <c r="AV326" s="11">
        <v>57368</v>
      </c>
      <c r="AW326" s="11">
        <v>111887.31199</v>
      </c>
      <c r="AX326" s="11">
        <v>111887.40768999999</v>
      </c>
      <c r="AZ326" s="11">
        <v>16084</v>
      </c>
      <c r="BA326" s="11">
        <v>70761.446589999978</v>
      </c>
      <c r="BB326" s="122"/>
    </row>
    <row r="327" spans="1:54" hidden="1" x14ac:dyDescent="0.25">
      <c r="A327">
        <v>5</v>
      </c>
      <c r="B327" t="str">
        <f t="shared" si="38"/>
        <v>FlC-3510</v>
      </c>
      <c r="C327" s="2" t="s">
        <v>315</v>
      </c>
      <c r="D327" s="2" t="str">
        <f t="shared" si="35"/>
        <v>3</v>
      </c>
      <c r="E327" s="2" t="str">
        <f t="shared" si="36"/>
        <v>35</v>
      </c>
      <c r="F327" s="2" t="str">
        <f t="shared" si="37"/>
        <v>351</v>
      </c>
      <c r="G327" s="1" t="s">
        <v>71</v>
      </c>
      <c r="H327" s="27">
        <v>385</v>
      </c>
      <c r="I327" s="27"/>
      <c r="J327" s="27">
        <v>2370.6627800000001</v>
      </c>
      <c r="K327" s="27">
        <v>2370.6627800000001</v>
      </c>
      <c r="L327" s="27">
        <v>339</v>
      </c>
      <c r="M327" s="27"/>
      <c r="N327" s="27">
        <v>2291.8669999999997</v>
      </c>
      <c r="O327" s="27">
        <v>2291.8669999999997</v>
      </c>
      <c r="P327" s="27">
        <v>233</v>
      </c>
      <c r="Q327" s="27"/>
      <c r="R327" s="27">
        <v>1152.309</v>
      </c>
      <c r="S327" s="27">
        <v>1152.309</v>
      </c>
      <c r="T327" s="27">
        <v>165</v>
      </c>
      <c r="U327" s="27"/>
      <c r="V327" s="27">
        <v>3537.3530000000001</v>
      </c>
      <c r="W327" s="27">
        <v>3537.3530000000001</v>
      </c>
      <c r="X327" s="27">
        <v>3509</v>
      </c>
      <c r="Y327" s="27"/>
      <c r="Z327" s="27">
        <v>4242.25</v>
      </c>
      <c r="AA327" s="27">
        <v>4242.25</v>
      </c>
      <c r="AB327" s="27">
        <v>2987</v>
      </c>
      <c r="AC327" s="27"/>
      <c r="AD327" s="27">
        <v>3249.1849999999999</v>
      </c>
      <c r="AE327" s="27">
        <v>3249.1849999999999</v>
      </c>
      <c r="AF327" s="27">
        <v>139</v>
      </c>
      <c r="AG327" s="106">
        <v>2453.5889999999999</v>
      </c>
      <c r="AH327" s="27">
        <v>4012.5320000000002</v>
      </c>
      <c r="AI327" s="27">
        <v>4012.5320000000002</v>
      </c>
      <c r="AJ327" s="27">
        <v>239</v>
      </c>
      <c r="AK327" s="106">
        <v>5244.4396100000004</v>
      </c>
      <c r="AL327" s="106">
        <v>5036.2188599999999</v>
      </c>
      <c r="AM327" s="105">
        <v>5036.2188599999999</v>
      </c>
      <c r="AN327" s="11">
        <v>133</v>
      </c>
      <c r="AO327" s="11">
        <v>1453.7872499999999</v>
      </c>
      <c r="AP327" s="105">
        <v>1380.3420000000001</v>
      </c>
      <c r="AQ327" s="11">
        <v>1380.3420000000001</v>
      </c>
      <c r="AR327" s="11">
        <v>152</v>
      </c>
      <c r="AS327" s="11">
        <v>224.88421</v>
      </c>
      <c r="AT327" s="11">
        <v>179.12953999999996</v>
      </c>
      <c r="AU327" s="11">
        <v>179.12953999999996</v>
      </c>
      <c r="AV327" s="11">
        <v>100</v>
      </c>
      <c r="AW327" s="11">
        <v>723.57497000000001</v>
      </c>
      <c r="AX327" s="11">
        <v>728.57497000000001</v>
      </c>
      <c r="AZ327" s="11">
        <v>140</v>
      </c>
      <c r="BA327" s="11">
        <v>438.13125000000002</v>
      </c>
      <c r="BB327" s="122"/>
    </row>
    <row r="328" spans="1:54" hidden="1" x14ac:dyDescent="0.25">
      <c r="A328">
        <v>5</v>
      </c>
      <c r="B328" t="str">
        <f t="shared" si="38"/>
        <v>FlC-3520</v>
      </c>
      <c r="C328" s="2" t="s">
        <v>315</v>
      </c>
      <c r="D328" s="2" t="str">
        <f t="shared" ref="D328:D359" si="39">LEFT($G328,1)</f>
        <v>3</v>
      </c>
      <c r="E328" s="2" t="str">
        <f t="shared" ref="E328:E359" si="40">LEFT($G328,2)</f>
        <v>35</v>
      </c>
      <c r="F328" s="2" t="str">
        <f t="shared" ref="F328:F359" si="41">LEFT($G328,3)</f>
        <v>352</v>
      </c>
      <c r="G328" s="1" t="s">
        <v>72</v>
      </c>
      <c r="H328" s="27">
        <v>230</v>
      </c>
      <c r="I328" s="27"/>
      <c r="J328" s="27">
        <v>353.63</v>
      </c>
      <c r="K328" s="27">
        <v>353.63</v>
      </c>
      <c r="L328" s="27">
        <v>46</v>
      </c>
      <c r="M328" s="27"/>
      <c r="N328" s="27">
        <v>233.24900000000002</v>
      </c>
      <c r="O328" s="27">
        <v>233.24900000000002</v>
      </c>
      <c r="P328" s="27">
        <v>618</v>
      </c>
      <c r="Q328" s="27"/>
      <c r="R328" s="27">
        <v>1121.5810000000001</v>
      </c>
      <c r="S328" s="27">
        <v>1121.5810000000001</v>
      </c>
      <c r="T328" s="27">
        <v>1880</v>
      </c>
      <c r="U328" s="27"/>
      <c r="V328" s="27">
        <v>1591.65</v>
      </c>
      <c r="W328" s="27">
        <v>1591.65</v>
      </c>
      <c r="X328" s="27">
        <v>657</v>
      </c>
      <c r="Y328" s="27"/>
      <c r="Z328" s="27">
        <v>2660.9369999999999</v>
      </c>
      <c r="AA328" s="27">
        <v>2660.9369999999999</v>
      </c>
      <c r="AB328" s="27">
        <v>157</v>
      </c>
      <c r="AC328" s="27"/>
      <c r="AD328" s="27">
        <v>990.95499999999993</v>
      </c>
      <c r="AE328" s="27">
        <v>990.95499999999993</v>
      </c>
      <c r="AF328" s="27">
        <v>875</v>
      </c>
      <c r="AG328" s="106">
        <v>1179.652</v>
      </c>
      <c r="AH328" s="27">
        <v>1376.1659999999999</v>
      </c>
      <c r="AI328" s="27">
        <v>1376.1659999999999</v>
      </c>
      <c r="AJ328" s="27">
        <v>687</v>
      </c>
      <c r="AK328" s="106">
        <v>1268.588</v>
      </c>
      <c r="AL328" s="106">
        <v>1458.09238</v>
      </c>
      <c r="AM328" s="105">
        <v>1458.09238</v>
      </c>
      <c r="AN328" s="11">
        <v>687</v>
      </c>
      <c r="AO328" s="11">
        <v>1231.5461700000001</v>
      </c>
      <c r="AP328" s="105">
        <v>1353.954</v>
      </c>
      <c r="AQ328" s="11">
        <v>1353.954</v>
      </c>
      <c r="AR328" s="11">
        <v>1080</v>
      </c>
      <c r="AS328" s="11">
        <v>1327.7331800000002</v>
      </c>
      <c r="AT328" s="11">
        <v>1407.2355400000001</v>
      </c>
      <c r="AU328" s="11">
        <v>1407.2355400000001</v>
      </c>
      <c r="AV328" s="11">
        <v>736</v>
      </c>
      <c r="AW328" s="11">
        <v>23864.12729</v>
      </c>
      <c r="AX328" s="11">
        <v>24500.12729</v>
      </c>
      <c r="AZ328" s="11">
        <v>779</v>
      </c>
      <c r="BA328" s="11">
        <v>4517.9358199999997</v>
      </c>
      <c r="BB328" s="122"/>
    </row>
    <row r="329" spans="1:54" hidden="1" x14ac:dyDescent="0.25">
      <c r="A329">
        <v>5</v>
      </c>
      <c r="B329" t="str">
        <f t="shared" si="38"/>
        <v>FlC-3530</v>
      </c>
      <c r="C329" s="2" t="s">
        <v>315</v>
      </c>
      <c r="D329" s="2" t="str">
        <f t="shared" si="39"/>
        <v>3</v>
      </c>
      <c r="E329" s="2" t="str">
        <f t="shared" si="40"/>
        <v>35</v>
      </c>
      <c r="F329" s="2" t="str">
        <f t="shared" si="41"/>
        <v>353</v>
      </c>
      <c r="G329" s="1" t="s">
        <v>73</v>
      </c>
      <c r="H329" s="27">
        <v>1978</v>
      </c>
      <c r="I329" s="27"/>
      <c r="J329" s="27">
        <v>3374.4809999999998</v>
      </c>
      <c r="K329" s="27">
        <v>3374.4809999999998</v>
      </c>
      <c r="L329" s="27">
        <v>2503</v>
      </c>
      <c r="M329" s="27"/>
      <c r="N329" s="27">
        <v>2445.34</v>
      </c>
      <c r="O329" s="27">
        <v>2445.34</v>
      </c>
      <c r="P329" s="27">
        <v>2713</v>
      </c>
      <c r="Q329" s="27"/>
      <c r="R329" s="27">
        <v>4694.4459999999999</v>
      </c>
      <c r="S329" s="27">
        <v>4694.4459999999999</v>
      </c>
      <c r="T329" s="27">
        <v>3177</v>
      </c>
      <c r="U329" s="27"/>
      <c r="V329" s="27">
        <v>3656.79</v>
      </c>
      <c r="W329" s="27">
        <v>3656.79</v>
      </c>
      <c r="X329" s="27">
        <v>3301</v>
      </c>
      <c r="Y329" s="27"/>
      <c r="Z329" s="27">
        <v>4839.7650000000003</v>
      </c>
      <c r="AA329" s="27">
        <v>4839.7650000000003</v>
      </c>
      <c r="AB329" s="27">
        <v>3135</v>
      </c>
      <c r="AC329" s="27"/>
      <c r="AD329" s="27">
        <v>5282.0709999999999</v>
      </c>
      <c r="AE329" s="27">
        <v>5282.0709999999999</v>
      </c>
      <c r="AF329" s="27">
        <v>2329</v>
      </c>
      <c r="AG329" s="106">
        <v>5977.2170000000006</v>
      </c>
      <c r="AH329" s="27">
        <v>6039.6770000000006</v>
      </c>
      <c r="AI329" s="27">
        <v>6039.6770000000006</v>
      </c>
      <c r="AJ329" s="27">
        <v>2418</v>
      </c>
      <c r="AK329" s="106">
        <v>8635.5269800000005</v>
      </c>
      <c r="AL329" s="106">
        <v>8826.3488099999995</v>
      </c>
      <c r="AM329" s="105">
        <v>8826.3488099999995</v>
      </c>
      <c r="AN329" s="11">
        <v>1650</v>
      </c>
      <c r="AO329" s="11">
        <v>4910.4587000000001</v>
      </c>
      <c r="AP329" s="105">
        <v>7295.5930000000008</v>
      </c>
      <c r="AQ329" s="11">
        <v>7295.5930000000008</v>
      </c>
      <c r="AR329" s="11">
        <v>1636</v>
      </c>
      <c r="AS329" s="11">
        <v>6900.4585800000004</v>
      </c>
      <c r="AT329" s="11">
        <v>7222.2268399999994</v>
      </c>
      <c r="AU329" s="11">
        <v>7222.2268399999994</v>
      </c>
      <c r="AV329" s="11">
        <v>-327</v>
      </c>
      <c r="AW329" s="11">
        <v>6652.4246539935357</v>
      </c>
      <c r="AX329" s="11">
        <v>6664.4246539935357</v>
      </c>
      <c r="AZ329" s="11">
        <v>1569</v>
      </c>
      <c r="BA329" s="11">
        <v>10841.897629999999</v>
      </c>
      <c r="BB329" s="122"/>
    </row>
    <row r="330" spans="1:54" hidden="1" x14ac:dyDescent="0.25">
      <c r="A330">
        <v>5</v>
      </c>
      <c r="B330" t="str">
        <f t="shared" si="38"/>
        <v>FlC-3540</v>
      </c>
      <c r="C330" s="2" t="s">
        <v>315</v>
      </c>
      <c r="D330" s="2" t="str">
        <f t="shared" si="39"/>
        <v>3</v>
      </c>
      <c r="E330" s="2" t="str">
        <f t="shared" si="40"/>
        <v>35</v>
      </c>
      <c r="F330" s="2" t="str">
        <f t="shared" si="41"/>
        <v>354</v>
      </c>
      <c r="G330" s="1" t="s">
        <v>74</v>
      </c>
      <c r="H330" s="27">
        <v>15810</v>
      </c>
      <c r="I330" s="27"/>
      <c r="J330" s="27">
        <v>11434.588</v>
      </c>
      <c r="K330" s="27">
        <v>11434.588</v>
      </c>
      <c r="L330" s="27">
        <v>12111</v>
      </c>
      <c r="M330" s="27"/>
      <c r="N330" s="27">
        <v>10207.253000000001</v>
      </c>
      <c r="O330" s="27">
        <v>10207.253000000001</v>
      </c>
      <c r="P330" s="27">
        <v>12721</v>
      </c>
      <c r="Q330" s="27"/>
      <c r="R330" s="27">
        <v>13260.775</v>
      </c>
      <c r="S330" s="27">
        <v>13260.775</v>
      </c>
      <c r="T330" s="27">
        <v>13822</v>
      </c>
      <c r="U330" s="27"/>
      <c r="V330" s="27">
        <v>11759.705</v>
      </c>
      <c r="W330" s="27">
        <v>11759.705</v>
      </c>
      <c r="X330" s="27">
        <v>5465</v>
      </c>
      <c r="Y330" s="27"/>
      <c r="Z330" s="27">
        <v>16014.844999999999</v>
      </c>
      <c r="AA330" s="27">
        <v>16014.844999999999</v>
      </c>
      <c r="AB330" s="27">
        <v>5141</v>
      </c>
      <c r="AC330" s="27"/>
      <c r="AD330" s="27">
        <v>12578.722</v>
      </c>
      <c r="AE330" s="27">
        <v>12578.722</v>
      </c>
      <c r="AF330" s="27">
        <v>5214</v>
      </c>
      <c r="AG330" s="106">
        <v>13782.679</v>
      </c>
      <c r="AH330" s="27">
        <v>13782.679</v>
      </c>
      <c r="AI330" s="27">
        <v>13782.679</v>
      </c>
      <c r="AJ330" s="27">
        <v>26570</v>
      </c>
      <c r="AK330" s="106">
        <v>30243.985339999999</v>
      </c>
      <c r="AL330" s="106">
        <v>27659.313340000001</v>
      </c>
      <c r="AM330" s="105">
        <v>27659.313340000001</v>
      </c>
      <c r="AN330" s="11">
        <v>24913</v>
      </c>
      <c r="AO330" s="11">
        <v>37616.205629999997</v>
      </c>
      <c r="AP330" s="105">
        <v>23123.205999999998</v>
      </c>
      <c r="AQ330" s="11">
        <v>23123.205999999998</v>
      </c>
      <c r="AR330" s="11">
        <v>23503</v>
      </c>
      <c r="AS330" s="11">
        <v>19835.671560000006</v>
      </c>
      <c r="AT330" s="11">
        <v>20325.500260000004</v>
      </c>
      <c r="AU330" s="11">
        <v>20325.500260000004</v>
      </c>
      <c r="AV330" s="11">
        <v>10061</v>
      </c>
      <c r="AW330" s="11">
        <v>19170.043044214261</v>
      </c>
      <c r="AX330" s="11">
        <v>18500.043044214261</v>
      </c>
      <c r="AZ330" s="11">
        <v>9925</v>
      </c>
      <c r="BA330" s="11">
        <v>18088.856289999989</v>
      </c>
      <c r="BB330" s="122"/>
    </row>
    <row r="331" spans="1:54" hidden="1" x14ac:dyDescent="0.25">
      <c r="A331">
        <v>5</v>
      </c>
      <c r="B331" t="str">
        <f t="shared" si="38"/>
        <v>FlC-3550</v>
      </c>
      <c r="C331" s="2" t="s">
        <v>315</v>
      </c>
      <c r="D331" s="2" t="str">
        <f t="shared" si="39"/>
        <v>3</v>
      </c>
      <c r="E331" s="2" t="str">
        <f t="shared" si="40"/>
        <v>35</v>
      </c>
      <c r="F331" s="2" t="str">
        <f t="shared" si="41"/>
        <v>355</v>
      </c>
      <c r="G331" s="1" t="s">
        <v>75</v>
      </c>
      <c r="H331" s="27">
        <v>20972</v>
      </c>
      <c r="I331" s="27"/>
      <c r="J331" s="27">
        <v>17445.464</v>
      </c>
      <c r="K331" s="27">
        <v>17445.464</v>
      </c>
      <c r="L331" s="27">
        <v>24318</v>
      </c>
      <c r="M331" s="27"/>
      <c r="N331" s="27">
        <v>24722.846000000001</v>
      </c>
      <c r="O331" s="27">
        <v>24722.846000000001</v>
      </c>
      <c r="P331" s="27">
        <v>28461</v>
      </c>
      <c r="Q331" s="27"/>
      <c r="R331" s="27">
        <v>20474.655999999999</v>
      </c>
      <c r="S331" s="27">
        <v>20474.655999999999</v>
      </c>
      <c r="T331" s="27">
        <v>25365</v>
      </c>
      <c r="U331" s="27"/>
      <c r="V331" s="27">
        <v>17882.931</v>
      </c>
      <c r="W331" s="27">
        <v>17882.931</v>
      </c>
      <c r="X331" s="27">
        <v>23227</v>
      </c>
      <c r="Y331" s="27"/>
      <c r="Z331" s="27">
        <v>12526.021000000001</v>
      </c>
      <c r="AA331" s="27">
        <v>12526.021000000001</v>
      </c>
      <c r="AB331" s="27">
        <v>19665</v>
      </c>
      <c r="AC331" s="27"/>
      <c r="AD331" s="27">
        <v>10931.841999999999</v>
      </c>
      <c r="AE331" s="27">
        <v>10931.841999999999</v>
      </c>
      <c r="AF331" s="27">
        <v>18930</v>
      </c>
      <c r="AG331" s="106">
        <v>9932.07</v>
      </c>
      <c r="AH331" s="27">
        <v>9932.07</v>
      </c>
      <c r="AI331" s="27">
        <v>9932.07</v>
      </c>
      <c r="AJ331" s="27">
        <v>18788</v>
      </c>
      <c r="AK331" s="106">
        <v>13850.197679999999</v>
      </c>
      <c r="AL331" s="106">
        <v>13850.197680000001</v>
      </c>
      <c r="AM331" s="105">
        <v>13850.197680000001</v>
      </c>
      <c r="AN331" s="11">
        <v>18638</v>
      </c>
      <c r="AO331" s="11">
        <v>8931.5105800000001</v>
      </c>
      <c r="AP331" s="105">
        <v>8931.5110000000004</v>
      </c>
      <c r="AQ331" s="11">
        <v>8931.5110000000004</v>
      </c>
      <c r="AR331" s="11">
        <v>18648</v>
      </c>
      <c r="AS331" s="11">
        <v>6052.5861500000001</v>
      </c>
      <c r="AT331" s="11">
        <v>6052.5861500000001</v>
      </c>
      <c r="AU331" s="11">
        <v>6052.5861500000001</v>
      </c>
      <c r="AV331" s="11">
        <v>18090</v>
      </c>
      <c r="AW331" s="11">
        <v>9587.3985499999999</v>
      </c>
      <c r="AX331" s="11">
        <v>9764.3985499999999</v>
      </c>
      <c r="AZ331" s="11">
        <v>18039</v>
      </c>
      <c r="BA331" s="11">
        <v>11097.415569999996</v>
      </c>
      <c r="BB331" s="122"/>
    </row>
    <row r="332" spans="1:54" hidden="1" x14ac:dyDescent="0.25">
      <c r="A332">
        <v>5</v>
      </c>
      <c r="B332" t="str">
        <f t="shared" si="38"/>
        <v>FlC-3560</v>
      </c>
      <c r="C332" s="2" t="s">
        <v>315</v>
      </c>
      <c r="D332" s="2" t="str">
        <f t="shared" si="39"/>
        <v>3</v>
      </c>
      <c r="E332" s="2" t="str">
        <f t="shared" si="40"/>
        <v>35</v>
      </c>
      <c r="F332" s="2" t="str">
        <f t="shared" si="41"/>
        <v>356</v>
      </c>
      <c r="G332" s="1" t="s">
        <v>76</v>
      </c>
      <c r="H332" s="27">
        <v>821</v>
      </c>
      <c r="I332" s="27"/>
      <c r="J332" s="27">
        <v>975.95100000000002</v>
      </c>
      <c r="K332" s="27">
        <v>975.95100000000002</v>
      </c>
      <c r="L332" s="27">
        <v>614</v>
      </c>
      <c r="M332" s="27"/>
      <c r="N332" s="27">
        <v>1015.87</v>
      </c>
      <c r="O332" s="27">
        <v>1015.87</v>
      </c>
      <c r="P332" s="27">
        <v>1238</v>
      </c>
      <c r="Q332" s="27"/>
      <c r="R332" s="27">
        <v>1417.2850000000001</v>
      </c>
      <c r="S332" s="27">
        <v>1417.2850000000001</v>
      </c>
      <c r="T332" s="27">
        <v>1233</v>
      </c>
      <c r="U332" s="27"/>
      <c r="V332" s="27">
        <v>4932.8590000000004</v>
      </c>
      <c r="W332" s="27">
        <v>4932.8590000000004</v>
      </c>
      <c r="X332" s="27">
        <v>1159</v>
      </c>
      <c r="Y332" s="27"/>
      <c r="Z332" s="27">
        <v>2786.7660000000001</v>
      </c>
      <c r="AA332" s="27">
        <v>2786.7660000000001</v>
      </c>
      <c r="AB332" s="27">
        <v>1119</v>
      </c>
      <c r="AC332" s="27"/>
      <c r="AD332" s="27">
        <v>4314.4319999999998</v>
      </c>
      <c r="AE332" s="27">
        <v>4314.4319999999998</v>
      </c>
      <c r="AF332" s="27">
        <v>1115</v>
      </c>
      <c r="AG332" s="106">
        <v>3102.4360000000001</v>
      </c>
      <c r="AH332" s="27">
        <v>3167.7000000000003</v>
      </c>
      <c r="AI332" s="27">
        <v>3167.7000000000003</v>
      </c>
      <c r="AJ332" s="27">
        <v>6675</v>
      </c>
      <c r="AK332" s="106">
        <v>8302.2384300000012</v>
      </c>
      <c r="AL332" s="106">
        <v>4781.16255</v>
      </c>
      <c r="AM332" s="105">
        <v>4781.16255</v>
      </c>
      <c r="AN332" s="11">
        <v>8111</v>
      </c>
      <c r="AO332" s="11">
        <v>6824.04547</v>
      </c>
      <c r="AP332" s="105">
        <v>2403.0459999999998</v>
      </c>
      <c r="AQ332" s="11">
        <v>2403.0459999999998</v>
      </c>
      <c r="AR332" s="11">
        <v>7976</v>
      </c>
      <c r="AS332" s="11">
        <v>3430.0820599999997</v>
      </c>
      <c r="AT332" s="11">
        <v>3392.36769</v>
      </c>
      <c r="AU332" s="11">
        <v>3392.36769</v>
      </c>
      <c r="AV332" s="11">
        <v>5400</v>
      </c>
      <c r="AW332" s="11">
        <v>4426.6041073360966</v>
      </c>
      <c r="AX332" s="11">
        <v>4573.6041073360957</v>
      </c>
      <c r="AZ332" s="11">
        <v>1430</v>
      </c>
      <c r="BA332" s="11">
        <v>4385.2334900000005</v>
      </c>
      <c r="BB332" s="122"/>
    </row>
    <row r="333" spans="1:54" hidden="1" x14ac:dyDescent="0.25">
      <c r="A333">
        <v>5</v>
      </c>
      <c r="B333" t="str">
        <f t="shared" si="38"/>
        <v>FlC-4110</v>
      </c>
      <c r="C333" s="2" t="s">
        <v>315</v>
      </c>
      <c r="D333" s="2" t="str">
        <f t="shared" si="39"/>
        <v>4</v>
      </c>
      <c r="E333" s="2" t="str">
        <f t="shared" si="40"/>
        <v>41</v>
      </c>
      <c r="F333" s="2" t="str">
        <f t="shared" si="41"/>
        <v>411</v>
      </c>
      <c r="G333" s="1" t="s">
        <v>79</v>
      </c>
      <c r="H333" s="27">
        <v>60</v>
      </c>
      <c r="I333" s="27"/>
      <c r="J333" s="27">
        <v>0</v>
      </c>
      <c r="K333" s="27">
        <v>0</v>
      </c>
      <c r="L333" s="27">
        <v>60</v>
      </c>
      <c r="M333" s="27"/>
      <c r="N333" s="27">
        <v>56.212000000000003</v>
      </c>
      <c r="O333" s="27">
        <v>56.212000000000003</v>
      </c>
      <c r="P333" s="27">
        <v>60</v>
      </c>
      <c r="Q333" s="27"/>
      <c r="R333" s="27">
        <v>56.607999999999997</v>
      </c>
      <c r="S333" s="27">
        <v>56.607999999999997</v>
      </c>
      <c r="T333" s="27">
        <v>0</v>
      </c>
      <c r="U333" s="27"/>
      <c r="V333" s="27">
        <v>0</v>
      </c>
      <c r="W333" s="27">
        <v>0</v>
      </c>
      <c r="X333" s="27">
        <v>0</v>
      </c>
      <c r="Y333" s="27"/>
      <c r="Z333" s="27">
        <v>0</v>
      </c>
      <c r="AA333" s="27">
        <v>0</v>
      </c>
      <c r="AB333" s="27">
        <v>0</v>
      </c>
      <c r="AC333" s="27"/>
      <c r="AD333" s="27">
        <v>0</v>
      </c>
      <c r="AE333" s="27">
        <v>0</v>
      </c>
      <c r="AF333" s="27">
        <v>821</v>
      </c>
      <c r="AG333" s="106">
        <v>0</v>
      </c>
      <c r="AH333" s="27">
        <v>0</v>
      </c>
      <c r="AI333" s="27">
        <v>0</v>
      </c>
      <c r="AJ333" s="27">
        <v>0</v>
      </c>
      <c r="AK333" s="106">
        <v>0</v>
      </c>
      <c r="AL333" s="106">
        <v>0</v>
      </c>
      <c r="AM333" s="105">
        <v>0</v>
      </c>
      <c r="AN333" s="11">
        <v>54</v>
      </c>
      <c r="AO333" s="11">
        <v>0</v>
      </c>
      <c r="AP333" s="105">
        <v>0</v>
      </c>
      <c r="AQ333" s="11">
        <v>0</v>
      </c>
      <c r="AR333" s="11">
        <v>0</v>
      </c>
      <c r="AS333" s="11">
        <v>0</v>
      </c>
      <c r="AT333" s="11">
        <v>0</v>
      </c>
      <c r="AU333" s="11">
        <v>0</v>
      </c>
      <c r="AV333" s="11">
        <v>0</v>
      </c>
      <c r="AW333" s="11">
        <v>0</v>
      </c>
      <c r="AX333" s="11">
        <v>0</v>
      </c>
      <c r="AZ333" s="11">
        <v>0</v>
      </c>
      <c r="BA333" s="11">
        <v>0</v>
      </c>
      <c r="BB333" s="122"/>
    </row>
    <row r="334" spans="1:54" hidden="1" x14ac:dyDescent="0.25">
      <c r="A334">
        <v>5</v>
      </c>
      <c r="B334" t="str">
        <f t="shared" si="38"/>
        <v>FlC-4120</v>
      </c>
      <c r="C334" s="2" t="s">
        <v>315</v>
      </c>
      <c r="D334" s="2" t="str">
        <f t="shared" si="39"/>
        <v>4</v>
      </c>
      <c r="E334" s="2" t="str">
        <f t="shared" si="40"/>
        <v>41</v>
      </c>
      <c r="F334" s="2" t="str">
        <f t="shared" si="41"/>
        <v>412</v>
      </c>
      <c r="G334" s="1" t="s">
        <v>80</v>
      </c>
      <c r="H334" s="27">
        <v>0</v>
      </c>
      <c r="I334" s="27"/>
      <c r="J334" s="27">
        <v>0</v>
      </c>
      <c r="K334" s="27">
        <v>0</v>
      </c>
      <c r="L334" s="27">
        <v>0</v>
      </c>
      <c r="M334" s="27"/>
      <c r="N334" s="27">
        <v>0</v>
      </c>
      <c r="O334" s="27">
        <v>0</v>
      </c>
      <c r="P334" s="27">
        <v>0</v>
      </c>
      <c r="Q334" s="27"/>
      <c r="R334" s="27">
        <v>0</v>
      </c>
      <c r="S334" s="27">
        <v>0</v>
      </c>
      <c r="T334" s="27">
        <v>0</v>
      </c>
      <c r="U334" s="27"/>
      <c r="V334" s="27">
        <v>0</v>
      </c>
      <c r="W334" s="27">
        <v>0</v>
      </c>
      <c r="X334" s="27">
        <v>0</v>
      </c>
      <c r="Y334" s="27"/>
      <c r="Z334" s="27">
        <v>0</v>
      </c>
      <c r="AA334" s="27">
        <v>0</v>
      </c>
      <c r="AB334" s="27">
        <v>0</v>
      </c>
      <c r="AC334" s="27"/>
      <c r="AD334" s="27">
        <v>0</v>
      </c>
      <c r="AE334" s="27">
        <v>0</v>
      </c>
      <c r="AF334" s="27">
        <v>0</v>
      </c>
      <c r="AG334" s="106">
        <v>0</v>
      </c>
      <c r="AH334" s="27">
        <v>0</v>
      </c>
      <c r="AI334" s="27">
        <v>0</v>
      </c>
      <c r="AJ334" s="27">
        <v>0</v>
      </c>
      <c r="AK334" s="106">
        <v>0</v>
      </c>
      <c r="AL334" s="106">
        <v>0</v>
      </c>
      <c r="AM334" s="105">
        <v>0</v>
      </c>
      <c r="AN334" s="11">
        <v>0</v>
      </c>
      <c r="AO334" s="11">
        <v>0</v>
      </c>
      <c r="AP334" s="105">
        <v>0</v>
      </c>
      <c r="AQ334" s="11">
        <v>0</v>
      </c>
      <c r="AR334" s="11">
        <v>0</v>
      </c>
      <c r="AS334" s="11">
        <v>0</v>
      </c>
      <c r="AT334" s="11">
        <v>0</v>
      </c>
      <c r="AU334" s="11">
        <v>0</v>
      </c>
      <c r="AV334" s="11">
        <v>0</v>
      </c>
      <c r="AW334" s="11">
        <v>0</v>
      </c>
      <c r="AX334" s="11">
        <v>0</v>
      </c>
      <c r="AZ334" s="11">
        <v>0</v>
      </c>
      <c r="BA334" s="11">
        <v>0</v>
      </c>
      <c r="BB334" s="122"/>
    </row>
    <row r="335" spans="1:54" hidden="1" x14ac:dyDescent="0.25">
      <c r="A335">
        <v>5</v>
      </c>
      <c r="B335" t="str">
        <f t="shared" si="38"/>
        <v>FlC-4130</v>
      </c>
      <c r="C335" s="2" t="s">
        <v>315</v>
      </c>
      <c r="D335" s="2" t="str">
        <f t="shared" si="39"/>
        <v>4</v>
      </c>
      <c r="E335" s="2" t="str">
        <f t="shared" si="40"/>
        <v>41</v>
      </c>
      <c r="F335" s="2" t="str">
        <f t="shared" si="41"/>
        <v>413</v>
      </c>
      <c r="G335" s="1" t="s">
        <v>81</v>
      </c>
      <c r="H335" s="27">
        <v>350</v>
      </c>
      <c r="I335" s="27"/>
      <c r="J335" s="27">
        <v>0</v>
      </c>
      <c r="K335" s="27">
        <v>0</v>
      </c>
      <c r="L335" s="27">
        <v>0</v>
      </c>
      <c r="M335" s="27"/>
      <c r="N335" s="27">
        <v>0</v>
      </c>
      <c r="O335" s="27">
        <v>0</v>
      </c>
      <c r="P335" s="27">
        <v>0</v>
      </c>
      <c r="Q335" s="27"/>
      <c r="R335" s="27">
        <v>0</v>
      </c>
      <c r="S335" s="27">
        <v>0</v>
      </c>
      <c r="T335" s="27">
        <v>0</v>
      </c>
      <c r="U335" s="27"/>
      <c r="V335" s="27">
        <v>0</v>
      </c>
      <c r="W335" s="27">
        <v>0</v>
      </c>
      <c r="X335" s="27">
        <v>0</v>
      </c>
      <c r="Y335" s="27"/>
      <c r="Z335" s="27">
        <v>0</v>
      </c>
      <c r="AA335" s="27">
        <v>0</v>
      </c>
      <c r="AB335" s="27">
        <v>0</v>
      </c>
      <c r="AC335" s="27"/>
      <c r="AD335" s="27">
        <v>0</v>
      </c>
      <c r="AE335" s="27">
        <v>0</v>
      </c>
      <c r="AF335" s="27">
        <v>0</v>
      </c>
      <c r="AG335" s="106">
        <v>0</v>
      </c>
      <c r="AH335" s="27">
        <v>0</v>
      </c>
      <c r="AI335" s="27">
        <v>0</v>
      </c>
      <c r="AJ335" s="27">
        <v>0</v>
      </c>
      <c r="AK335" s="106">
        <v>0</v>
      </c>
      <c r="AL335" s="106">
        <v>0</v>
      </c>
      <c r="AM335" s="105">
        <v>0</v>
      </c>
      <c r="AN335" s="11">
        <v>0</v>
      </c>
      <c r="AO335" s="11">
        <v>0</v>
      </c>
      <c r="AP335" s="105">
        <v>0</v>
      </c>
      <c r="AQ335" s="11">
        <v>0</v>
      </c>
      <c r="AR335" s="11">
        <v>0</v>
      </c>
      <c r="AS335" s="11">
        <v>0</v>
      </c>
      <c r="AT335" s="11">
        <v>0</v>
      </c>
      <c r="AU335" s="11">
        <v>0</v>
      </c>
      <c r="AV335" s="11">
        <v>0</v>
      </c>
      <c r="AW335" s="11">
        <v>0</v>
      </c>
      <c r="AX335" s="11">
        <v>0</v>
      </c>
      <c r="AZ335" s="11">
        <v>0</v>
      </c>
      <c r="BA335" s="11">
        <v>0</v>
      </c>
      <c r="BB335" s="122"/>
    </row>
    <row r="336" spans="1:54" hidden="1" x14ac:dyDescent="0.25">
      <c r="A336">
        <v>5</v>
      </c>
      <c r="B336" t="str">
        <f t="shared" si="38"/>
        <v>FlC-4140</v>
      </c>
      <c r="C336" s="2" t="s">
        <v>315</v>
      </c>
      <c r="D336" s="2" t="str">
        <f t="shared" si="39"/>
        <v>4</v>
      </c>
      <c r="E336" s="2" t="str">
        <f t="shared" si="40"/>
        <v>41</v>
      </c>
      <c r="F336" s="2" t="str">
        <f t="shared" si="41"/>
        <v>414</v>
      </c>
      <c r="G336" s="1" t="s">
        <v>82</v>
      </c>
      <c r="H336" s="27">
        <v>3676</v>
      </c>
      <c r="I336" s="27"/>
      <c r="J336" s="27">
        <v>0</v>
      </c>
      <c r="K336" s="27">
        <v>0</v>
      </c>
      <c r="L336" s="27">
        <v>0</v>
      </c>
      <c r="M336" s="27"/>
      <c r="N336" s="27">
        <v>1366.1959999999999</v>
      </c>
      <c r="O336" s="27">
        <v>1366.1959999999999</v>
      </c>
      <c r="P336" s="27">
        <v>1628</v>
      </c>
      <c r="Q336" s="27"/>
      <c r="R336" s="27">
        <v>0</v>
      </c>
      <c r="S336" s="27">
        <v>0</v>
      </c>
      <c r="T336" s="27">
        <v>1400</v>
      </c>
      <c r="U336" s="27"/>
      <c r="V336" s="27">
        <v>0</v>
      </c>
      <c r="W336" s="27">
        <v>0</v>
      </c>
      <c r="X336" s="27">
        <v>1506</v>
      </c>
      <c r="Y336" s="27"/>
      <c r="Z336" s="27">
        <v>0</v>
      </c>
      <c r="AA336" s="27">
        <v>0</v>
      </c>
      <c r="AB336" s="27">
        <v>21243</v>
      </c>
      <c r="AC336" s="27"/>
      <c r="AD336" s="27">
        <v>0</v>
      </c>
      <c r="AE336" s="27">
        <v>0</v>
      </c>
      <c r="AF336" s="27">
        <v>87</v>
      </c>
      <c r="AG336" s="106">
        <v>0</v>
      </c>
      <c r="AH336" s="27">
        <v>0</v>
      </c>
      <c r="AI336" s="27">
        <v>0</v>
      </c>
      <c r="AJ336" s="27">
        <v>137</v>
      </c>
      <c r="AK336" s="106">
        <v>0</v>
      </c>
      <c r="AL336" s="106">
        <v>0</v>
      </c>
      <c r="AM336" s="105">
        <v>0</v>
      </c>
      <c r="AN336" s="11">
        <v>0</v>
      </c>
      <c r="AO336" s="11">
        <v>0</v>
      </c>
      <c r="AP336" s="105">
        <v>0</v>
      </c>
      <c r="AQ336" s="11">
        <v>0</v>
      </c>
      <c r="AR336" s="11">
        <v>0</v>
      </c>
      <c r="AS336" s="11">
        <v>0</v>
      </c>
      <c r="AT336" s="11">
        <v>0</v>
      </c>
      <c r="AU336" s="11">
        <v>0</v>
      </c>
      <c r="AV336" s="11">
        <v>11</v>
      </c>
      <c r="AW336" s="11">
        <v>1721</v>
      </c>
      <c r="AX336" s="11">
        <v>1721</v>
      </c>
      <c r="AZ336" s="11">
        <v>44</v>
      </c>
      <c r="BA336" s="11">
        <v>1725</v>
      </c>
      <c r="BB336" s="122"/>
    </row>
    <row r="337" spans="1:54" hidden="1" x14ac:dyDescent="0.25">
      <c r="A337">
        <v>5</v>
      </c>
      <c r="B337" t="str">
        <f t="shared" si="38"/>
        <v>FlC-4150</v>
      </c>
      <c r="C337" s="2" t="s">
        <v>315</v>
      </c>
      <c r="D337" s="2" t="str">
        <f t="shared" si="39"/>
        <v>4</v>
      </c>
      <c r="E337" s="2" t="str">
        <f t="shared" si="40"/>
        <v>41</v>
      </c>
      <c r="F337" s="2" t="str">
        <f t="shared" si="41"/>
        <v>415</v>
      </c>
      <c r="G337" s="1" t="s">
        <v>83</v>
      </c>
      <c r="H337" s="27">
        <v>6133</v>
      </c>
      <c r="I337" s="27"/>
      <c r="J337" s="27">
        <v>27300.278309999998</v>
      </c>
      <c r="K337" s="27">
        <v>27300.278309999998</v>
      </c>
      <c r="L337" s="27">
        <v>3312</v>
      </c>
      <c r="M337" s="27"/>
      <c r="N337" s="27">
        <v>22044.475999999999</v>
      </c>
      <c r="O337" s="27">
        <v>22044.475999999999</v>
      </c>
      <c r="P337" s="27">
        <v>2712</v>
      </c>
      <c r="Q337" s="27"/>
      <c r="R337" s="27">
        <v>2293437.4140000003</v>
      </c>
      <c r="S337" s="27">
        <v>2293437.4140000003</v>
      </c>
      <c r="T337" s="27">
        <v>0</v>
      </c>
      <c r="U337" s="27"/>
      <c r="V337" s="27">
        <v>2579357.5469999998</v>
      </c>
      <c r="W337" s="27">
        <v>2579357.5469999998</v>
      </c>
      <c r="X337" s="27">
        <v>0</v>
      </c>
      <c r="Y337" s="27"/>
      <c r="Z337" s="27">
        <v>2754403.3190000001</v>
      </c>
      <c r="AA337" s="27">
        <v>2754403.3190000001</v>
      </c>
      <c r="AB337" s="27">
        <v>0</v>
      </c>
      <c r="AC337" s="27"/>
      <c r="AD337" s="27">
        <v>2748007.6720000003</v>
      </c>
      <c r="AE337" s="27">
        <v>2748007.6720000003</v>
      </c>
      <c r="AF337" s="27">
        <v>0</v>
      </c>
      <c r="AG337" s="106">
        <v>2928478.5860000001</v>
      </c>
      <c r="AH337" s="27">
        <v>2896146.926</v>
      </c>
      <c r="AI337" s="27">
        <v>2896146.926</v>
      </c>
      <c r="AJ337" s="27">
        <v>66297</v>
      </c>
      <c r="AK337" s="106">
        <v>0</v>
      </c>
      <c r="AL337" s="106">
        <v>0</v>
      </c>
      <c r="AM337" s="105">
        <v>0</v>
      </c>
      <c r="AN337" s="11">
        <v>0</v>
      </c>
      <c r="AO337" s="11">
        <v>0</v>
      </c>
      <c r="AP337" s="105">
        <v>0</v>
      </c>
      <c r="AQ337" s="11">
        <v>0</v>
      </c>
      <c r="AR337" s="11">
        <v>0</v>
      </c>
      <c r="AS337" s="11">
        <v>0</v>
      </c>
      <c r="AT337" s="11">
        <v>0</v>
      </c>
      <c r="AU337" s="11">
        <v>0</v>
      </c>
      <c r="AV337" s="11">
        <v>0</v>
      </c>
      <c r="AW337" s="11">
        <v>0</v>
      </c>
      <c r="AX337" s="11">
        <v>0</v>
      </c>
      <c r="AZ337" s="11">
        <v>0</v>
      </c>
      <c r="BA337" s="11">
        <v>0</v>
      </c>
      <c r="BB337" s="122"/>
    </row>
    <row r="338" spans="1:54" hidden="1" x14ac:dyDescent="0.25">
      <c r="A338">
        <v>5</v>
      </c>
      <c r="B338" t="str">
        <f t="shared" si="38"/>
        <v>FlC-4160</v>
      </c>
      <c r="C338" s="2" t="s">
        <v>315</v>
      </c>
      <c r="D338" s="2" t="str">
        <f t="shared" si="39"/>
        <v>4</v>
      </c>
      <c r="E338" s="2" t="str">
        <f t="shared" si="40"/>
        <v>41</v>
      </c>
      <c r="F338" s="2" t="str">
        <f t="shared" si="41"/>
        <v>416</v>
      </c>
      <c r="G338" s="1" t="s">
        <v>84</v>
      </c>
      <c r="H338" s="27">
        <v>1995</v>
      </c>
      <c r="I338" s="27"/>
      <c r="J338" s="27">
        <v>1929.3</v>
      </c>
      <c r="K338" s="27">
        <v>1929.3</v>
      </c>
      <c r="L338" s="27">
        <v>2031</v>
      </c>
      <c r="M338" s="27"/>
      <c r="N338" s="27">
        <v>2061.6</v>
      </c>
      <c r="O338" s="27">
        <v>2061.6</v>
      </c>
      <c r="P338" s="27">
        <v>0</v>
      </c>
      <c r="Q338" s="27"/>
      <c r="R338" s="27">
        <v>0</v>
      </c>
      <c r="S338" s="27">
        <v>0</v>
      </c>
      <c r="T338" s="27">
        <v>0</v>
      </c>
      <c r="U338" s="27"/>
      <c r="V338" s="27">
        <v>0</v>
      </c>
      <c r="W338" s="27">
        <v>0</v>
      </c>
      <c r="X338" s="27">
        <v>265</v>
      </c>
      <c r="Y338" s="27"/>
      <c r="Z338" s="27">
        <v>0</v>
      </c>
      <c r="AA338" s="27">
        <v>0</v>
      </c>
      <c r="AB338" s="27">
        <v>8439</v>
      </c>
      <c r="AC338" s="27"/>
      <c r="AD338" s="27">
        <v>0</v>
      </c>
      <c r="AE338" s="27">
        <v>0</v>
      </c>
      <c r="AF338" s="27">
        <v>2670</v>
      </c>
      <c r="AG338" s="106">
        <v>34597.65</v>
      </c>
      <c r="AH338" s="27">
        <v>34597.65</v>
      </c>
      <c r="AI338" s="27">
        <v>34597.65</v>
      </c>
      <c r="AJ338" s="27">
        <v>44</v>
      </c>
      <c r="AK338" s="106">
        <v>0</v>
      </c>
      <c r="AL338" s="106">
        <v>0</v>
      </c>
      <c r="AM338" s="105">
        <v>0</v>
      </c>
      <c r="AN338" s="11">
        <v>911</v>
      </c>
      <c r="AO338" s="11">
        <v>0</v>
      </c>
      <c r="AP338" s="105">
        <v>0</v>
      </c>
      <c r="AQ338" s="11">
        <v>0</v>
      </c>
      <c r="AR338" s="11">
        <v>326</v>
      </c>
      <c r="AS338" s="11">
        <v>0</v>
      </c>
      <c r="AT338" s="11">
        <v>0</v>
      </c>
      <c r="AU338" s="11">
        <v>0</v>
      </c>
      <c r="AV338" s="11">
        <v>0</v>
      </c>
      <c r="AW338" s="11">
        <v>9851</v>
      </c>
      <c r="AX338" s="11">
        <v>9851</v>
      </c>
      <c r="AZ338" s="11">
        <v>0</v>
      </c>
      <c r="BA338" s="11">
        <v>9954</v>
      </c>
      <c r="BB338" s="122"/>
    </row>
    <row r="339" spans="1:54" hidden="1" x14ac:dyDescent="0.25">
      <c r="A339">
        <v>5</v>
      </c>
      <c r="B339" t="str">
        <f t="shared" si="38"/>
        <v>FlC-4170</v>
      </c>
      <c r="C339" s="2" t="s">
        <v>315</v>
      </c>
      <c r="D339" s="2" t="str">
        <f t="shared" si="39"/>
        <v>4</v>
      </c>
      <c r="E339" s="2" t="str">
        <f t="shared" si="40"/>
        <v>41</v>
      </c>
      <c r="F339" s="2" t="str">
        <f t="shared" si="41"/>
        <v>417</v>
      </c>
      <c r="G339" s="1" t="s">
        <v>86</v>
      </c>
      <c r="H339" s="27">
        <v>315703</v>
      </c>
      <c r="I339" s="27"/>
      <c r="J339" s="27">
        <v>330175.72899999999</v>
      </c>
      <c r="K339" s="27">
        <v>330135.70600000001</v>
      </c>
      <c r="L339" s="27">
        <v>344484</v>
      </c>
      <c r="M339" s="27"/>
      <c r="N339" s="27">
        <v>342274.212</v>
      </c>
      <c r="O339" s="27">
        <v>342274.212</v>
      </c>
      <c r="P339" s="27">
        <v>299048</v>
      </c>
      <c r="Q339" s="27"/>
      <c r="R339" s="27">
        <v>33708.557000000001</v>
      </c>
      <c r="S339" s="27">
        <v>33708.557000000001</v>
      </c>
      <c r="T339" s="27">
        <v>227251</v>
      </c>
      <c r="U339" s="27"/>
      <c r="V339" s="27">
        <v>16709.839</v>
      </c>
      <c r="W339" s="27">
        <v>16709.839</v>
      </c>
      <c r="X339" s="27">
        <v>229925</v>
      </c>
      <c r="Y339" s="27"/>
      <c r="Z339" s="27">
        <v>16593.837</v>
      </c>
      <c r="AA339" s="27">
        <v>16593.837</v>
      </c>
      <c r="AB339" s="27">
        <v>198</v>
      </c>
      <c r="AC339" s="27"/>
      <c r="AD339" s="27">
        <v>104.401</v>
      </c>
      <c r="AE339" s="27">
        <v>104.401</v>
      </c>
      <c r="AF339" s="27">
        <v>0</v>
      </c>
      <c r="AG339" s="106">
        <v>0</v>
      </c>
      <c r="AH339" s="27">
        <v>0</v>
      </c>
      <c r="AI339" s="27">
        <v>0</v>
      </c>
      <c r="AJ339" s="27">
        <v>89</v>
      </c>
      <c r="AK339" s="106">
        <v>0</v>
      </c>
      <c r="AL339" s="106">
        <v>0</v>
      </c>
      <c r="AM339" s="105">
        <v>0</v>
      </c>
      <c r="AN339" s="11">
        <v>0</v>
      </c>
      <c r="AO339" s="11">
        <v>0</v>
      </c>
      <c r="AP339" s="105">
        <v>0</v>
      </c>
      <c r="AQ339" s="11">
        <v>0</v>
      </c>
      <c r="AR339" s="11">
        <v>0</v>
      </c>
      <c r="AS339" s="11">
        <v>0</v>
      </c>
      <c r="AT339" s="11">
        <v>0</v>
      </c>
      <c r="AU339" s="11">
        <v>0</v>
      </c>
      <c r="AV339" s="11">
        <v>1299</v>
      </c>
      <c r="AW339" s="11">
        <v>2179</v>
      </c>
      <c r="AX339" s="11">
        <v>2179</v>
      </c>
      <c r="AZ339" s="11">
        <v>1</v>
      </c>
      <c r="BA339" s="11">
        <v>3049.4084200000002</v>
      </c>
      <c r="BB339" s="122"/>
    </row>
    <row r="340" spans="1:54" hidden="1" x14ac:dyDescent="0.25">
      <c r="A340">
        <v>5</v>
      </c>
      <c r="B340" t="str">
        <f t="shared" si="38"/>
        <v>FlC-4210</v>
      </c>
      <c r="C340" s="2" t="s">
        <v>315</v>
      </c>
      <c r="D340" s="2" t="str">
        <f t="shared" si="39"/>
        <v>4</v>
      </c>
      <c r="E340" s="2" t="str">
        <f t="shared" si="40"/>
        <v>42</v>
      </c>
      <c r="F340" s="2" t="str">
        <f t="shared" si="41"/>
        <v>421</v>
      </c>
      <c r="G340" s="1" t="s">
        <v>89</v>
      </c>
      <c r="H340" s="27">
        <v>0</v>
      </c>
      <c r="I340" s="27"/>
      <c r="J340" s="27">
        <v>0</v>
      </c>
      <c r="K340" s="27">
        <v>0</v>
      </c>
      <c r="L340" s="27">
        <v>0</v>
      </c>
      <c r="M340" s="27"/>
      <c r="N340" s="27">
        <v>7153</v>
      </c>
      <c r="O340" s="27">
        <v>7153</v>
      </c>
      <c r="P340" s="27">
        <v>2177</v>
      </c>
      <c r="Q340" s="27"/>
      <c r="R340" s="27">
        <v>3185</v>
      </c>
      <c r="S340" s="27">
        <v>3185</v>
      </c>
      <c r="T340" s="27">
        <v>6080</v>
      </c>
      <c r="U340" s="27"/>
      <c r="V340" s="27">
        <v>7202</v>
      </c>
      <c r="W340" s="27">
        <v>7202</v>
      </c>
      <c r="X340" s="27">
        <v>7202</v>
      </c>
      <c r="Y340" s="27"/>
      <c r="Z340" s="27">
        <v>7242</v>
      </c>
      <c r="AA340" s="27">
        <v>7242</v>
      </c>
      <c r="AB340" s="27">
        <v>6202</v>
      </c>
      <c r="AC340" s="27"/>
      <c r="AD340" s="27">
        <v>6202</v>
      </c>
      <c r="AE340" s="27">
        <v>6202</v>
      </c>
      <c r="AF340" s="27">
        <v>6202</v>
      </c>
      <c r="AG340" s="106">
        <v>6264.02</v>
      </c>
      <c r="AH340" s="27">
        <v>6264.02</v>
      </c>
      <c r="AI340" s="27">
        <v>6264.02</v>
      </c>
      <c r="AJ340" s="27">
        <v>6326</v>
      </c>
      <c r="AK340" s="106">
        <v>26152.951359999999</v>
      </c>
      <c r="AL340" s="106">
        <v>25942.951359999999</v>
      </c>
      <c r="AM340" s="105">
        <v>25942.951359999999</v>
      </c>
      <c r="AN340" s="11">
        <v>6453</v>
      </c>
      <c r="AO340" s="11">
        <v>0</v>
      </c>
      <c r="AP340" s="105">
        <v>0</v>
      </c>
      <c r="AQ340" s="11">
        <v>0</v>
      </c>
      <c r="AR340" s="11">
        <v>2537</v>
      </c>
      <c r="AS340" s="11">
        <v>6556.5671400000001</v>
      </c>
      <c r="AT340" s="11">
        <v>6556.5671400000001</v>
      </c>
      <c r="AU340" s="11">
        <v>6556.5671400000001</v>
      </c>
      <c r="AV340" s="11">
        <v>2537</v>
      </c>
      <c r="AW340" s="11">
        <v>5467.0785100000003</v>
      </c>
      <c r="AX340" s="11">
        <v>5467.0785099999994</v>
      </c>
      <c r="AZ340" s="11">
        <v>9687</v>
      </c>
      <c r="BA340" s="11">
        <v>0</v>
      </c>
      <c r="BB340" s="122"/>
    </row>
    <row r="341" spans="1:54" hidden="1" x14ac:dyDescent="0.25">
      <c r="A341">
        <v>5</v>
      </c>
      <c r="B341" t="str">
        <f t="shared" si="38"/>
        <v>FlC-4220</v>
      </c>
      <c r="C341" s="2" t="s">
        <v>315</v>
      </c>
      <c r="D341" s="2" t="str">
        <f t="shared" si="39"/>
        <v>4</v>
      </c>
      <c r="E341" s="2" t="str">
        <f t="shared" si="40"/>
        <v>42</v>
      </c>
      <c r="F341" s="2" t="str">
        <f t="shared" si="41"/>
        <v>422</v>
      </c>
      <c r="G341" s="1" t="s">
        <v>90</v>
      </c>
      <c r="H341" s="27">
        <v>0</v>
      </c>
      <c r="I341" s="27"/>
      <c r="J341" s="27">
        <v>0</v>
      </c>
      <c r="K341" s="27">
        <v>0</v>
      </c>
      <c r="L341" s="27">
        <v>0</v>
      </c>
      <c r="M341" s="27"/>
      <c r="N341" s="27">
        <v>0</v>
      </c>
      <c r="O341" s="27">
        <v>0</v>
      </c>
      <c r="P341" s="27">
        <v>224500</v>
      </c>
      <c r="Q341" s="27"/>
      <c r="R341" s="27">
        <v>0</v>
      </c>
      <c r="S341" s="27">
        <v>0</v>
      </c>
      <c r="T341" s="27">
        <v>0</v>
      </c>
      <c r="U341" s="27"/>
      <c r="V341" s="27">
        <v>0</v>
      </c>
      <c r="W341" s="27">
        <v>0</v>
      </c>
      <c r="X341" s="27">
        <v>0</v>
      </c>
      <c r="Y341" s="27"/>
      <c r="Z341" s="27">
        <v>0</v>
      </c>
      <c r="AA341" s="27">
        <v>0</v>
      </c>
      <c r="AB341" s="27">
        <v>0</v>
      </c>
      <c r="AC341" s="27"/>
      <c r="AD341" s="27">
        <v>0</v>
      </c>
      <c r="AE341" s="27">
        <v>0</v>
      </c>
      <c r="AF341" s="27">
        <v>0</v>
      </c>
      <c r="AG341" s="106">
        <v>0</v>
      </c>
      <c r="AH341" s="27">
        <v>0</v>
      </c>
      <c r="AI341" s="27">
        <v>0</v>
      </c>
      <c r="AJ341" s="27">
        <v>0</v>
      </c>
      <c r="AK341" s="106">
        <v>0</v>
      </c>
      <c r="AL341" s="106">
        <v>0</v>
      </c>
      <c r="AM341" s="105">
        <v>0</v>
      </c>
      <c r="AN341" s="11">
        <v>0</v>
      </c>
      <c r="AO341" s="11">
        <v>0</v>
      </c>
      <c r="AP341" s="105">
        <v>0</v>
      </c>
      <c r="AQ341" s="11">
        <v>0</v>
      </c>
      <c r="AR341" s="11">
        <v>0</v>
      </c>
      <c r="AS341" s="11">
        <v>0</v>
      </c>
      <c r="AT341" s="11">
        <v>0</v>
      </c>
      <c r="AU341" s="11">
        <v>0</v>
      </c>
      <c r="AV341" s="11">
        <v>0</v>
      </c>
      <c r="AW341" s="11">
        <v>0</v>
      </c>
      <c r="AX341" s="11">
        <v>0</v>
      </c>
      <c r="AZ341" s="11">
        <v>0</v>
      </c>
      <c r="BA341" s="11">
        <v>0</v>
      </c>
      <c r="BB341" s="122"/>
    </row>
    <row r="342" spans="1:54" hidden="1" x14ac:dyDescent="0.25">
      <c r="A342">
        <v>5</v>
      </c>
      <c r="B342" t="str">
        <f t="shared" si="38"/>
        <v>FlC-4230</v>
      </c>
      <c r="C342" s="2" t="s">
        <v>315</v>
      </c>
      <c r="D342" s="2" t="str">
        <f t="shared" si="39"/>
        <v>4</v>
      </c>
      <c r="E342" s="2" t="str">
        <f t="shared" si="40"/>
        <v>42</v>
      </c>
      <c r="F342" s="2" t="str">
        <f t="shared" si="41"/>
        <v>423</v>
      </c>
      <c r="G342" s="1" t="s">
        <v>91</v>
      </c>
      <c r="H342" s="27">
        <v>0</v>
      </c>
      <c r="I342" s="27"/>
      <c r="J342" s="27">
        <v>0</v>
      </c>
      <c r="K342" s="27">
        <v>0</v>
      </c>
      <c r="L342" s="27">
        <v>0</v>
      </c>
      <c r="M342" s="27"/>
      <c r="N342" s="27">
        <v>0</v>
      </c>
      <c r="O342" s="27">
        <v>0</v>
      </c>
      <c r="P342" s="27">
        <v>0</v>
      </c>
      <c r="Q342" s="27"/>
      <c r="R342" s="27">
        <v>0</v>
      </c>
      <c r="S342" s="27">
        <v>0</v>
      </c>
      <c r="T342" s="27">
        <v>0</v>
      </c>
      <c r="U342" s="27"/>
      <c r="V342" s="27">
        <v>0</v>
      </c>
      <c r="W342" s="27">
        <v>0</v>
      </c>
      <c r="X342" s="27">
        <v>0</v>
      </c>
      <c r="Y342" s="27"/>
      <c r="Z342" s="27">
        <v>0</v>
      </c>
      <c r="AA342" s="27">
        <v>0</v>
      </c>
      <c r="AB342" s="27">
        <v>0</v>
      </c>
      <c r="AC342" s="27"/>
      <c r="AD342" s="27">
        <v>0</v>
      </c>
      <c r="AE342" s="27">
        <v>0</v>
      </c>
      <c r="AF342" s="27">
        <v>0</v>
      </c>
      <c r="AG342" s="106">
        <v>0</v>
      </c>
      <c r="AH342" s="27">
        <v>0</v>
      </c>
      <c r="AI342" s="27">
        <v>0</v>
      </c>
      <c r="AJ342" s="27">
        <v>0</v>
      </c>
      <c r="AK342" s="106">
        <v>0</v>
      </c>
      <c r="AL342" s="106">
        <v>0</v>
      </c>
      <c r="AM342" s="105">
        <v>0</v>
      </c>
      <c r="AN342" s="11">
        <v>0</v>
      </c>
      <c r="AO342" s="11">
        <v>0</v>
      </c>
      <c r="AP342" s="105">
        <v>0</v>
      </c>
      <c r="AQ342" s="11">
        <v>0</v>
      </c>
      <c r="AR342" s="11">
        <v>0</v>
      </c>
      <c r="AS342" s="11">
        <v>0</v>
      </c>
      <c r="AT342" s="11">
        <v>0</v>
      </c>
      <c r="AU342" s="11">
        <v>0</v>
      </c>
      <c r="AV342" s="11">
        <v>0</v>
      </c>
      <c r="AW342" s="11">
        <v>0</v>
      </c>
      <c r="AX342" s="11">
        <v>0</v>
      </c>
      <c r="AZ342" s="11">
        <v>0</v>
      </c>
      <c r="BA342" s="11">
        <v>0</v>
      </c>
      <c r="BB342" s="122"/>
    </row>
    <row r="343" spans="1:54" hidden="1" x14ac:dyDescent="0.25">
      <c r="A343">
        <v>5</v>
      </c>
      <c r="B343" t="str">
        <f t="shared" si="38"/>
        <v>FlC-4240</v>
      </c>
      <c r="C343" s="2" t="s">
        <v>315</v>
      </c>
      <c r="D343" s="2" t="str">
        <f t="shared" si="39"/>
        <v>4</v>
      </c>
      <c r="E343" s="2" t="str">
        <f t="shared" si="40"/>
        <v>42</v>
      </c>
      <c r="F343" s="2" t="str">
        <f t="shared" si="41"/>
        <v>424</v>
      </c>
      <c r="G343" s="1" t="s">
        <v>93</v>
      </c>
      <c r="H343" s="27">
        <v>0</v>
      </c>
      <c r="I343" s="27"/>
      <c r="J343" s="27">
        <v>0</v>
      </c>
      <c r="K343" s="27">
        <v>0</v>
      </c>
      <c r="L343" s="27">
        <v>0</v>
      </c>
      <c r="M343" s="27"/>
      <c r="N343" s="27">
        <v>0</v>
      </c>
      <c r="O343" s="27">
        <v>0</v>
      </c>
      <c r="P343" s="27">
        <v>0</v>
      </c>
      <c r="Q343" s="27"/>
      <c r="R343" s="27">
        <v>0</v>
      </c>
      <c r="S343" s="27">
        <v>0</v>
      </c>
      <c r="T343" s="27">
        <v>0</v>
      </c>
      <c r="U343" s="27"/>
      <c r="V343" s="27">
        <v>0</v>
      </c>
      <c r="W343" s="27">
        <v>0</v>
      </c>
      <c r="X343" s="27">
        <v>0</v>
      </c>
      <c r="Y343" s="27"/>
      <c r="Z343" s="27">
        <v>0</v>
      </c>
      <c r="AA343" s="27">
        <v>0</v>
      </c>
      <c r="AB343" s="27">
        <v>0</v>
      </c>
      <c r="AC343" s="27"/>
      <c r="AD343" s="27">
        <v>0</v>
      </c>
      <c r="AE343" s="27">
        <v>0</v>
      </c>
      <c r="AF343" s="27">
        <v>0</v>
      </c>
      <c r="AG343" s="106">
        <v>0</v>
      </c>
      <c r="AH343" s="27">
        <v>0</v>
      </c>
      <c r="AI343" s="27">
        <v>0</v>
      </c>
      <c r="AJ343" s="27">
        <v>0</v>
      </c>
      <c r="AK343" s="106">
        <v>0</v>
      </c>
      <c r="AL343" s="106">
        <v>0</v>
      </c>
      <c r="AM343" s="105">
        <v>0</v>
      </c>
      <c r="AN343" s="11">
        <v>0</v>
      </c>
      <c r="AO343" s="11">
        <v>0</v>
      </c>
      <c r="AP343" s="105">
        <v>0</v>
      </c>
      <c r="AQ343" s="11">
        <v>0</v>
      </c>
      <c r="AR343" s="11">
        <v>0</v>
      </c>
      <c r="AS343" s="11">
        <v>0</v>
      </c>
      <c r="AT343" s="11">
        <v>0</v>
      </c>
      <c r="AU343" s="11">
        <v>0</v>
      </c>
      <c r="AV343" s="11">
        <v>0</v>
      </c>
      <c r="AW343" s="11">
        <v>0</v>
      </c>
      <c r="AX343" s="11">
        <v>0</v>
      </c>
      <c r="AZ343" s="11">
        <v>0</v>
      </c>
      <c r="BA343" s="11">
        <v>0</v>
      </c>
      <c r="BB343" s="122"/>
    </row>
    <row r="344" spans="1:54" hidden="1" x14ac:dyDescent="0.25">
      <c r="A344">
        <v>5</v>
      </c>
      <c r="B344" t="str">
        <f t="shared" si="38"/>
        <v>FlC-4250</v>
      </c>
      <c r="C344" s="2" t="s">
        <v>315</v>
      </c>
      <c r="D344" s="2" t="str">
        <f t="shared" si="39"/>
        <v>4</v>
      </c>
      <c r="E344" s="2" t="str">
        <f t="shared" si="40"/>
        <v>42</v>
      </c>
      <c r="F344" s="2" t="str">
        <f t="shared" si="41"/>
        <v>425</v>
      </c>
      <c r="G344" s="1" t="s">
        <v>94</v>
      </c>
      <c r="H344" s="27">
        <v>0</v>
      </c>
      <c r="I344" s="27"/>
      <c r="J344" s="27">
        <v>0</v>
      </c>
      <c r="K344" s="27">
        <v>0</v>
      </c>
      <c r="L344" s="27">
        <v>0</v>
      </c>
      <c r="M344" s="27"/>
      <c r="N344" s="27">
        <v>0</v>
      </c>
      <c r="O344" s="27">
        <v>0</v>
      </c>
      <c r="P344" s="27">
        <v>0</v>
      </c>
      <c r="Q344" s="27"/>
      <c r="R344" s="27">
        <v>0</v>
      </c>
      <c r="S344" s="27">
        <v>0</v>
      </c>
      <c r="T344" s="27">
        <v>0</v>
      </c>
      <c r="U344" s="27"/>
      <c r="V344" s="27">
        <v>0</v>
      </c>
      <c r="W344" s="27">
        <v>0</v>
      </c>
      <c r="X344" s="27">
        <v>0</v>
      </c>
      <c r="Y344" s="27"/>
      <c r="Z344" s="27">
        <v>0</v>
      </c>
      <c r="AA344" s="27">
        <v>0</v>
      </c>
      <c r="AB344" s="27">
        <v>0</v>
      </c>
      <c r="AC344" s="27"/>
      <c r="AD344" s="27">
        <v>0</v>
      </c>
      <c r="AE344" s="27">
        <v>0</v>
      </c>
      <c r="AF344" s="27">
        <v>0</v>
      </c>
      <c r="AG344" s="106">
        <v>0</v>
      </c>
      <c r="AH344" s="27">
        <v>0</v>
      </c>
      <c r="AI344" s="27">
        <v>0</v>
      </c>
      <c r="AJ344" s="27">
        <v>0</v>
      </c>
      <c r="AK344" s="106">
        <v>0</v>
      </c>
      <c r="AL344" s="106">
        <v>0</v>
      </c>
      <c r="AM344" s="105">
        <v>0</v>
      </c>
      <c r="AN344" s="11">
        <v>0</v>
      </c>
      <c r="AO344" s="11">
        <v>0</v>
      </c>
      <c r="AP344" s="105">
        <v>0</v>
      </c>
      <c r="AQ344" s="11">
        <v>0</v>
      </c>
      <c r="AR344" s="11">
        <v>0</v>
      </c>
      <c r="AS344" s="11">
        <v>0</v>
      </c>
      <c r="AT344" s="11">
        <v>0</v>
      </c>
      <c r="AU344" s="11">
        <v>0</v>
      </c>
      <c r="AV344" s="11">
        <v>0</v>
      </c>
      <c r="AW344" s="11">
        <v>0</v>
      </c>
      <c r="AX344" s="11">
        <v>0</v>
      </c>
      <c r="AZ344" s="11">
        <v>0</v>
      </c>
      <c r="BA344" s="11">
        <v>0</v>
      </c>
      <c r="BB344" s="122"/>
    </row>
    <row r="345" spans="1:54" hidden="1" x14ac:dyDescent="0.25">
      <c r="A345">
        <v>5</v>
      </c>
      <c r="B345" t="str">
        <f t="shared" si="38"/>
        <v>FlC-4260</v>
      </c>
      <c r="C345" s="2" t="s">
        <v>315</v>
      </c>
      <c r="D345" s="2" t="str">
        <f t="shared" si="39"/>
        <v>4</v>
      </c>
      <c r="E345" s="2" t="str">
        <f t="shared" si="40"/>
        <v>42</v>
      </c>
      <c r="F345" s="2" t="str">
        <f t="shared" si="41"/>
        <v>426</v>
      </c>
      <c r="G345" s="1" t="s">
        <v>95</v>
      </c>
      <c r="H345" s="27">
        <v>0</v>
      </c>
      <c r="I345" s="27"/>
      <c r="J345" s="27">
        <v>0</v>
      </c>
      <c r="K345" s="27">
        <v>0</v>
      </c>
      <c r="L345" s="27">
        <v>0</v>
      </c>
      <c r="M345" s="27"/>
      <c r="N345" s="27">
        <v>0</v>
      </c>
      <c r="O345" s="27">
        <v>0</v>
      </c>
      <c r="P345" s="27">
        <v>0</v>
      </c>
      <c r="Q345" s="27"/>
      <c r="R345" s="27">
        <v>0</v>
      </c>
      <c r="S345" s="27">
        <v>0</v>
      </c>
      <c r="T345" s="27">
        <v>0</v>
      </c>
      <c r="U345" s="27"/>
      <c r="V345" s="27">
        <v>0</v>
      </c>
      <c r="W345" s="27">
        <v>0</v>
      </c>
      <c r="X345" s="27">
        <v>0</v>
      </c>
      <c r="Y345" s="27"/>
      <c r="Z345" s="27">
        <v>0</v>
      </c>
      <c r="AA345" s="27">
        <v>0</v>
      </c>
      <c r="AB345" s="27">
        <v>0</v>
      </c>
      <c r="AC345" s="27"/>
      <c r="AD345" s="27">
        <v>0</v>
      </c>
      <c r="AE345" s="27">
        <v>0</v>
      </c>
      <c r="AF345" s="27">
        <v>0</v>
      </c>
      <c r="AG345" s="106">
        <v>0</v>
      </c>
      <c r="AH345" s="27">
        <v>0</v>
      </c>
      <c r="AI345" s="27">
        <v>0</v>
      </c>
      <c r="AJ345" s="27">
        <v>0</v>
      </c>
      <c r="AK345" s="106">
        <v>0</v>
      </c>
      <c r="AL345" s="106">
        <v>0</v>
      </c>
      <c r="AM345" s="105">
        <v>0</v>
      </c>
      <c r="AN345" s="11">
        <v>0</v>
      </c>
      <c r="AO345" s="11">
        <v>0</v>
      </c>
      <c r="AP345" s="105">
        <v>0</v>
      </c>
      <c r="AQ345" s="11">
        <v>0</v>
      </c>
      <c r="AR345" s="11">
        <v>0</v>
      </c>
      <c r="AS345" s="11">
        <v>0</v>
      </c>
      <c r="AT345" s="11">
        <v>0</v>
      </c>
      <c r="AU345" s="11">
        <v>0</v>
      </c>
      <c r="AV345" s="11">
        <v>0</v>
      </c>
      <c r="AW345" s="11">
        <v>0</v>
      </c>
      <c r="AX345" s="11">
        <v>0</v>
      </c>
      <c r="AZ345" s="11">
        <v>0</v>
      </c>
      <c r="BA345" s="11">
        <v>0</v>
      </c>
      <c r="BB345" s="122"/>
    </row>
    <row r="346" spans="1:54" hidden="1" x14ac:dyDescent="0.25">
      <c r="A346">
        <v>5</v>
      </c>
      <c r="B346" t="str">
        <f t="shared" si="38"/>
        <v>FlC-4270</v>
      </c>
      <c r="C346" s="2" t="s">
        <v>315</v>
      </c>
      <c r="D346" s="2" t="str">
        <f t="shared" si="39"/>
        <v>4</v>
      </c>
      <c r="E346" s="2" t="str">
        <f t="shared" si="40"/>
        <v>42</v>
      </c>
      <c r="F346" s="2" t="str">
        <f t="shared" si="41"/>
        <v>427</v>
      </c>
      <c r="G346" s="1" t="s">
        <v>96</v>
      </c>
      <c r="H346" s="27">
        <v>0</v>
      </c>
      <c r="I346" s="27"/>
      <c r="J346" s="27">
        <v>0</v>
      </c>
      <c r="K346" s="27">
        <v>0</v>
      </c>
      <c r="L346" s="27">
        <v>0</v>
      </c>
      <c r="M346" s="27"/>
      <c r="N346" s="27">
        <v>0</v>
      </c>
      <c r="O346" s="27">
        <v>0</v>
      </c>
      <c r="P346" s="27">
        <v>0</v>
      </c>
      <c r="Q346" s="27"/>
      <c r="R346" s="27">
        <v>0</v>
      </c>
      <c r="S346" s="27">
        <v>0</v>
      </c>
      <c r="T346" s="27">
        <v>0</v>
      </c>
      <c r="U346" s="27"/>
      <c r="V346" s="27">
        <v>0</v>
      </c>
      <c r="W346" s="27">
        <v>0</v>
      </c>
      <c r="X346" s="27">
        <v>0</v>
      </c>
      <c r="Y346" s="27"/>
      <c r="Z346" s="27">
        <v>0</v>
      </c>
      <c r="AA346" s="27">
        <v>0</v>
      </c>
      <c r="AB346" s="27">
        <v>0</v>
      </c>
      <c r="AC346" s="27"/>
      <c r="AD346" s="27">
        <v>0</v>
      </c>
      <c r="AE346" s="27">
        <v>0</v>
      </c>
      <c r="AF346" s="27">
        <v>0</v>
      </c>
      <c r="AG346" s="106">
        <v>0</v>
      </c>
      <c r="AH346" s="27">
        <v>0</v>
      </c>
      <c r="AI346" s="27">
        <v>0</v>
      </c>
      <c r="AJ346" s="27">
        <v>0</v>
      </c>
      <c r="AK346" s="106">
        <v>0</v>
      </c>
      <c r="AL346" s="106">
        <v>0</v>
      </c>
      <c r="AM346" s="105">
        <v>0</v>
      </c>
      <c r="AN346" s="11">
        <v>0</v>
      </c>
      <c r="AO346" s="11">
        <v>0</v>
      </c>
      <c r="AP346" s="105">
        <v>0</v>
      </c>
      <c r="AQ346" s="11">
        <v>0</v>
      </c>
      <c r="AR346" s="11">
        <v>0</v>
      </c>
      <c r="AS346" s="11">
        <v>0</v>
      </c>
      <c r="AT346" s="11">
        <v>0</v>
      </c>
      <c r="AU346" s="11">
        <v>0</v>
      </c>
      <c r="AV346" s="11">
        <v>0</v>
      </c>
      <c r="AW346" s="11">
        <v>0</v>
      </c>
      <c r="AX346" s="11">
        <v>0</v>
      </c>
      <c r="AZ346" s="11">
        <v>0</v>
      </c>
      <c r="BA346" s="11">
        <v>0</v>
      </c>
      <c r="BB346" s="122"/>
    </row>
    <row r="347" spans="1:54" hidden="1" x14ac:dyDescent="0.25">
      <c r="A347">
        <v>5</v>
      </c>
      <c r="B347" t="str">
        <f t="shared" si="38"/>
        <v>FlC-4280</v>
      </c>
      <c r="C347" s="2" t="s">
        <v>315</v>
      </c>
      <c r="D347" s="2" t="str">
        <f t="shared" si="39"/>
        <v>4</v>
      </c>
      <c r="E347" s="2" t="str">
        <f t="shared" si="40"/>
        <v>42</v>
      </c>
      <c r="F347" s="2" t="str">
        <f t="shared" si="41"/>
        <v>428</v>
      </c>
      <c r="G347" s="1" t="s">
        <v>97</v>
      </c>
      <c r="H347" s="27">
        <v>0</v>
      </c>
      <c r="I347" s="27"/>
      <c r="J347" s="27">
        <v>0</v>
      </c>
      <c r="K347" s="27">
        <v>0</v>
      </c>
      <c r="L347" s="27">
        <v>0</v>
      </c>
      <c r="M347" s="27"/>
      <c r="N347" s="27">
        <v>0</v>
      </c>
      <c r="O347" s="27">
        <v>0</v>
      </c>
      <c r="P347" s="27">
        <v>0</v>
      </c>
      <c r="Q347" s="27"/>
      <c r="R347" s="27">
        <v>0</v>
      </c>
      <c r="S347" s="27">
        <v>0</v>
      </c>
      <c r="T347" s="27">
        <v>0</v>
      </c>
      <c r="U347" s="27"/>
      <c r="V347" s="27">
        <v>0</v>
      </c>
      <c r="W347" s="27">
        <v>0</v>
      </c>
      <c r="X347" s="27">
        <v>0</v>
      </c>
      <c r="Y347" s="27"/>
      <c r="Z347" s="27">
        <v>0</v>
      </c>
      <c r="AA347" s="27">
        <v>0</v>
      </c>
      <c r="AB347" s="27">
        <v>0</v>
      </c>
      <c r="AC347" s="27"/>
      <c r="AD347" s="27">
        <v>0</v>
      </c>
      <c r="AE347" s="27">
        <v>0</v>
      </c>
      <c r="AF347" s="27">
        <v>0</v>
      </c>
      <c r="AG347" s="106">
        <v>0</v>
      </c>
      <c r="AH347" s="27">
        <v>0</v>
      </c>
      <c r="AI347" s="27">
        <v>0</v>
      </c>
      <c r="AJ347" s="27">
        <v>0</v>
      </c>
      <c r="AK347" s="106">
        <v>0</v>
      </c>
      <c r="AL347" s="106">
        <v>0</v>
      </c>
      <c r="AM347" s="105">
        <v>0</v>
      </c>
      <c r="AN347" s="11">
        <v>0</v>
      </c>
      <c r="AO347" s="11">
        <v>0</v>
      </c>
      <c r="AP347" s="105">
        <v>0</v>
      </c>
      <c r="AQ347" s="11">
        <v>0</v>
      </c>
      <c r="AR347" s="11">
        <v>0</v>
      </c>
      <c r="AS347" s="11">
        <v>0</v>
      </c>
      <c r="AT347" s="11">
        <v>0</v>
      </c>
      <c r="AU347" s="11">
        <v>0</v>
      </c>
      <c r="AV347" s="11">
        <v>0</v>
      </c>
      <c r="AW347" s="11">
        <v>0</v>
      </c>
      <c r="AX347" s="11">
        <v>0</v>
      </c>
      <c r="AZ347" s="11">
        <v>0</v>
      </c>
      <c r="BA347" s="11">
        <v>0</v>
      </c>
      <c r="BB347" s="122"/>
    </row>
    <row r="348" spans="1:54" hidden="1" x14ac:dyDescent="0.25">
      <c r="A348">
        <v>5</v>
      </c>
      <c r="B348" t="str">
        <f t="shared" si="38"/>
        <v>FlC-4290</v>
      </c>
      <c r="C348" s="2" t="s">
        <v>315</v>
      </c>
      <c r="D348" s="2" t="str">
        <f t="shared" si="39"/>
        <v>4</v>
      </c>
      <c r="E348" s="2" t="str">
        <f t="shared" si="40"/>
        <v>42</v>
      </c>
      <c r="F348" s="2" t="str">
        <f t="shared" si="41"/>
        <v>429</v>
      </c>
      <c r="G348" s="1" t="s">
        <v>98</v>
      </c>
      <c r="H348" s="27">
        <v>1</v>
      </c>
      <c r="I348" s="27"/>
      <c r="J348" s="27">
        <v>0</v>
      </c>
      <c r="K348" s="27">
        <v>0</v>
      </c>
      <c r="L348" s="27">
        <v>1</v>
      </c>
      <c r="M348" s="27"/>
      <c r="N348" s="27">
        <v>0</v>
      </c>
      <c r="O348" s="27">
        <v>0</v>
      </c>
      <c r="P348" s="27">
        <v>1</v>
      </c>
      <c r="Q348" s="27"/>
      <c r="R348" s="27">
        <v>205190.34599999999</v>
      </c>
      <c r="S348" s="27">
        <v>205190.34599999999</v>
      </c>
      <c r="T348" s="27">
        <v>215815</v>
      </c>
      <c r="U348" s="27"/>
      <c r="V348" s="27">
        <v>214158.304</v>
      </c>
      <c r="W348" s="27">
        <v>214158.304</v>
      </c>
      <c r="X348" s="27">
        <v>216322</v>
      </c>
      <c r="Y348" s="27"/>
      <c r="Z348" s="27">
        <v>233992.356</v>
      </c>
      <c r="AA348" s="27">
        <v>233992.356</v>
      </c>
      <c r="AB348" s="27">
        <v>128327</v>
      </c>
      <c r="AC348" s="27"/>
      <c r="AD348" s="27">
        <v>139148.845</v>
      </c>
      <c r="AE348" s="27">
        <v>139148.845</v>
      </c>
      <c r="AF348" s="27">
        <v>497463</v>
      </c>
      <c r="AG348" s="106">
        <v>517358.85800000001</v>
      </c>
      <c r="AH348" s="27">
        <v>517508.85800000001</v>
      </c>
      <c r="AI348" s="27">
        <v>517508.85800000001</v>
      </c>
      <c r="AJ348" s="27">
        <v>558362</v>
      </c>
      <c r="AK348" s="106">
        <v>36749.208160000024</v>
      </c>
      <c r="AL348" s="106">
        <v>36950.091160000098</v>
      </c>
      <c r="AM348" s="105">
        <v>36950.091160000098</v>
      </c>
      <c r="AN348" s="11">
        <v>18916</v>
      </c>
      <c r="AO348" s="11">
        <v>37358.959910000005</v>
      </c>
      <c r="AP348" s="105">
        <v>37126.084999999999</v>
      </c>
      <c r="AQ348" s="11">
        <v>37126.084999999999</v>
      </c>
      <c r="AR348" s="11">
        <v>38197</v>
      </c>
      <c r="AS348" s="11">
        <v>61504.396659999991</v>
      </c>
      <c r="AT348" s="11">
        <v>68760.482339999988</v>
      </c>
      <c r="AU348" s="11">
        <v>68760.482339999988</v>
      </c>
      <c r="AV348" s="11">
        <v>39858</v>
      </c>
      <c r="AW348" s="11">
        <v>62289.5374637473</v>
      </c>
      <c r="AX348" s="11">
        <v>63389.5374637473</v>
      </c>
      <c r="AZ348" s="11">
        <v>35192</v>
      </c>
      <c r="BA348" s="11">
        <v>76997.908420000007</v>
      </c>
      <c r="BB348" s="122"/>
    </row>
    <row r="349" spans="1:54" hidden="1" x14ac:dyDescent="0.25">
      <c r="A349">
        <v>5</v>
      </c>
      <c r="B349" t="str">
        <f t="shared" si="38"/>
        <v>FlC-4311</v>
      </c>
      <c r="C349" s="2" t="s">
        <v>315</v>
      </c>
      <c r="D349" s="2" t="str">
        <f t="shared" si="39"/>
        <v>4</v>
      </c>
      <c r="E349" s="2" t="str">
        <f t="shared" si="40"/>
        <v>43</v>
      </c>
      <c r="F349" s="2" t="str">
        <f t="shared" si="41"/>
        <v>431</v>
      </c>
      <c r="G349" s="1" t="s">
        <v>100</v>
      </c>
      <c r="H349" s="27">
        <v>87145</v>
      </c>
      <c r="I349" s="27"/>
      <c r="J349" s="27">
        <v>1034742.754</v>
      </c>
      <c r="K349" s="27">
        <v>1034742.754</v>
      </c>
      <c r="L349" s="27">
        <v>90208</v>
      </c>
      <c r="M349" s="27"/>
      <c r="N349" s="27">
        <v>2480.85</v>
      </c>
      <c r="O349" s="27">
        <v>2480.85</v>
      </c>
      <c r="P349" s="27">
        <v>93415</v>
      </c>
      <c r="Q349" s="27"/>
      <c r="R349" s="27">
        <v>1670.6210000000001</v>
      </c>
      <c r="S349" s="27">
        <v>1670.6210000000001</v>
      </c>
      <c r="T349" s="27">
        <v>93357</v>
      </c>
      <c r="U349" s="27"/>
      <c r="V349" s="27">
        <v>93944.846000000005</v>
      </c>
      <c r="W349" s="27">
        <v>93944.846000000005</v>
      </c>
      <c r="X349" s="27">
        <v>37953</v>
      </c>
      <c r="Y349" s="27"/>
      <c r="Z349" s="27">
        <v>39429.822</v>
      </c>
      <c r="AA349" s="27">
        <v>39429.822</v>
      </c>
      <c r="AB349" s="27">
        <v>5197</v>
      </c>
      <c r="AC349" s="27"/>
      <c r="AD349" s="27">
        <v>6777.7039999999997</v>
      </c>
      <c r="AE349" s="27">
        <v>6777.7039999999997</v>
      </c>
      <c r="AF349" s="27">
        <v>1462</v>
      </c>
      <c r="AG349" s="106">
        <v>100490.004</v>
      </c>
      <c r="AH349" s="27">
        <v>100589.867</v>
      </c>
      <c r="AI349" s="27">
        <v>100589.867</v>
      </c>
      <c r="AJ349" s="27">
        <v>1577</v>
      </c>
      <c r="AK349" s="106">
        <v>105006.52781</v>
      </c>
      <c r="AL349" s="106">
        <v>103099.55823</v>
      </c>
      <c r="AM349" s="105">
        <v>103099.55823</v>
      </c>
      <c r="AN349" s="11">
        <v>4420</v>
      </c>
      <c r="AO349" s="11">
        <v>19830.063589999998</v>
      </c>
      <c r="AP349" s="105">
        <v>19830.062999999998</v>
      </c>
      <c r="AQ349" s="11">
        <v>19830.062999999998</v>
      </c>
      <c r="AR349" s="11">
        <v>1980</v>
      </c>
      <c r="AS349" s="11">
        <v>32508.657439999992</v>
      </c>
      <c r="AT349" s="11">
        <v>32655.600469999994</v>
      </c>
      <c r="AU349" s="11">
        <v>32655.600469999994</v>
      </c>
      <c r="AV349" s="11">
        <v>3004</v>
      </c>
      <c r="AW349" s="11">
        <v>8049.1855452395903</v>
      </c>
      <c r="AX349" s="11">
        <v>8048.7564252395896</v>
      </c>
      <c r="AZ349" s="11">
        <v>3607</v>
      </c>
      <c r="BA349" s="11">
        <v>8434.1663399999998</v>
      </c>
      <c r="BB349" s="122"/>
    </row>
    <row r="350" spans="1:54" hidden="1" x14ac:dyDescent="0.25">
      <c r="A350">
        <v>5</v>
      </c>
      <c r="B350" t="str">
        <f t="shared" si="38"/>
        <v>FlC-4312</v>
      </c>
      <c r="C350" s="2" t="s">
        <v>315</v>
      </c>
      <c r="D350" s="2" t="str">
        <f t="shared" si="39"/>
        <v>4</v>
      </c>
      <c r="E350" s="2" t="str">
        <f t="shared" si="40"/>
        <v>43</v>
      </c>
      <c r="F350" s="2" t="str">
        <f t="shared" si="41"/>
        <v>431</v>
      </c>
      <c r="G350" s="1" t="s">
        <v>101</v>
      </c>
      <c r="H350" s="27">
        <v>9429</v>
      </c>
      <c r="I350" s="27"/>
      <c r="J350" s="27">
        <v>6659.7162399999997</v>
      </c>
      <c r="K350" s="27">
        <v>6659.7162399999997</v>
      </c>
      <c r="L350" s="27">
        <v>9099</v>
      </c>
      <c r="M350" s="27"/>
      <c r="N350" s="27">
        <v>6900.1090000000004</v>
      </c>
      <c r="O350" s="27">
        <v>6900.1090000000004</v>
      </c>
      <c r="P350" s="27">
        <v>10279</v>
      </c>
      <c r="Q350" s="27"/>
      <c r="R350" s="27">
        <v>10700.254000000001</v>
      </c>
      <c r="S350" s="27">
        <v>10700.254000000001</v>
      </c>
      <c r="T350" s="27">
        <v>10241</v>
      </c>
      <c r="U350" s="27"/>
      <c r="V350" s="27">
        <v>11088.601000000001</v>
      </c>
      <c r="W350" s="27">
        <v>11088.601000000001</v>
      </c>
      <c r="X350" s="27">
        <v>5927</v>
      </c>
      <c r="Y350" s="27"/>
      <c r="Z350" s="27">
        <v>6729.4850000000006</v>
      </c>
      <c r="AA350" s="27">
        <v>6729.4850000000006</v>
      </c>
      <c r="AB350" s="27">
        <v>152075</v>
      </c>
      <c r="AC350" s="27"/>
      <c r="AD350" s="27">
        <v>6284.8959999999997</v>
      </c>
      <c r="AE350" s="27">
        <v>6284.8959999999997</v>
      </c>
      <c r="AF350" s="27">
        <v>4798</v>
      </c>
      <c r="AG350" s="106">
        <v>16597.391999999996</v>
      </c>
      <c r="AH350" s="27">
        <v>16692.127</v>
      </c>
      <c r="AI350" s="27">
        <v>16692.127</v>
      </c>
      <c r="AJ350" s="27">
        <v>3656</v>
      </c>
      <c r="AK350" s="106">
        <v>10633.987600000002</v>
      </c>
      <c r="AL350" s="106">
        <v>11264.971600000001</v>
      </c>
      <c r="AM350" s="105">
        <v>11264.971600000001</v>
      </c>
      <c r="AN350" s="11">
        <v>20993</v>
      </c>
      <c r="AO350" s="11">
        <v>22309.85295</v>
      </c>
      <c r="AP350" s="105">
        <v>59765.968999999997</v>
      </c>
      <c r="AQ350" s="11">
        <v>59765.968999999997</v>
      </c>
      <c r="AR350" s="11">
        <v>18580</v>
      </c>
      <c r="AS350" s="11">
        <v>21002.850620000001</v>
      </c>
      <c r="AT350" s="11">
        <v>21031.771499999999</v>
      </c>
      <c r="AU350" s="11">
        <v>21031.771499999999</v>
      </c>
      <c r="AV350" s="11">
        <v>17687</v>
      </c>
      <c r="AW350" s="11">
        <v>24665.608524780448</v>
      </c>
      <c r="AX350" s="11">
        <v>24755.294524780449</v>
      </c>
      <c r="AZ350" s="11">
        <v>17076</v>
      </c>
      <c r="BA350" s="11">
        <v>24987.033469999998</v>
      </c>
      <c r="BB350" s="122"/>
    </row>
    <row r="351" spans="1:54" hidden="1" x14ac:dyDescent="0.25">
      <c r="A351">
        <v>5</v>
      </c>
      <c r="B351" t="str">
        <f t="shared" si="38"/>
        <v>FlC-4313</v>
      </c>
      <c r="C351" s="2" t="s">
        <v>315</v>
      </c>
      <c r="D351" s="2" t="str">
        <f t="shared" si="39"/>
        <v>4</v>
      </c>
      <c r="E351" s="2" t="str">
        <f t="shared" si="40"/>
        <v>43</v>
      </c>
      <c r="F351" s="2" t="str">
        <f t="shared" si="41"/>
        <v>431</v>
      </c>
      <c r="G351" s="1" t="s">
        <v>102</v>
      </c>
      <c r="H351" s="27">
        <v>0</v>
      </c>
      <c r="I351" s="27"/>
      <c r="J351" s="27">
        <v>0</v>
      </c>
      <c r="K351" s="27">
        <v>0</v>
      </c>
      <c r="L351" s="27">
        <v>0</v>
      </c>
      <c r="M351" s="27"/>
      <c r="N351" s="27">
        <v>0</v>
      </c>
      <c r="O351" s="27">
        <v>0</v>
      </c>
      <c r="P351" s="27">
        <v>0</v>
      </c>
      <c r="Q351" s="27"/>
      <c r="R351" s="27">
        <v>0</v>
      </c>
      <c r="S351" s="27">
        <v>0</v>
      </c>
      <c r="T351" s="27">
        <v>0</v>
      </c>
      <c r="U351" s="27"/>
      <c r="V351" s="27">
        <v>0</v>
      </c>
      <c r="W351" s="27">
        <v>0</v>
      </c>
      <c r="X351" s="27">
        <v>0</v>
      </c>
      <c r="Y351" s="27"/>
      <c r="Z351" s="27">
        <v>0</v>
      </c>
      <c r="AA351" s="27">
        <v>0</v>
      </c>
      <c r="AB351" s="27">
        <v>0</v>
      </c>
      <c r="AC351" s="27"/>
      <c r="AD351" s="27">
        <v>0</v>
      </c>
      <c r="AE351" s="27">
        <v>0</v>
      </c>
      <c r="AF351" s="27">
        <v>0</v>
      </c>
      <c r="AG351" s="106">
        <v>0</v>
      </c>
      <c r="AH351" s="27">
        <v>0</v>
      </c>
      <c r="AI351" s="27">
        <v>0</v>
      </c>
      <c r="AJ351" s="27">
        <v>0</v>
      </c>
      <c r="AK351" s="106">
        <v>0</v>
      </c>
      <c r="AL351" s="106">
        <v>0</v>
      </c>
      <c r="AM351" s="105">
        <v>0</v>
      </c>
      <c r="AN351" s="11">
        <v>0</v>
      </c>
      <c r="AO351" s="11">
        <v>0</v>
      </c>
      <c r="AP351" s="105">
        <v>0</v>
      </c>
      <c r="AQ351" s="11">
        <v>0</v>
      </c>
      <c r="AR351" s="11">
        <v>0</v>
      </c>
      <c r="AS351" s="11">
        <v>0</v>
      </c>
      <c r="AT351" s="11">
        <v>0</v>
      </c>
      <c r="AU351" s="11">
        <v>0</v>
      </c>
      <c r="AV351" s="11">
        <v>0</v>
      </c>
      <c r="AW351" s="11">
        <v>0</v>
      </c>
      <c r="AX351" s="11">
        <v>0</v>
      </c>
      <c r="AZ351" s="11">
        <v>0</v>
      </c>
      <c r="BA351" s="11">
        <v>0</v>
      </c>
      <c r="BB351" s="122"/>
    </row>
    <row r="352" spans="1:54" hidden="1" x14ac:dyDescent="0.25">
      <c r="A352">
        <v>5</v>
      </c>
      <c r="B352" t="str">
        <f t="shared" si="38"/>
        <v>FlC-4314</v>
      </c>
      <c r="C352" s="2" t="s">
        <v>315</v>
      </c>
      <c r="D352" s="2" t="str">
        <f t="shared" si="39"/>
        <v>4</v>
      </c>
      <c r="E352" s="2" t="str">
        <f t="shared" si="40"/>
        <v>43</v>
      </c>
      <c r="F352" s="2" t="str">
        <f t="shared" si="41"/>
        <v>431</v>
      </c>
      <c r="G352" s="1" t="s">
        <v>103</v>
      </c>
      <c r="H352" s="27">
        <v>0</v>
      </c>
      <c r="I352" s="27"/>
      <c r="J352" s="27">
        <v>0</v>
      </c>
      <c r="K352" s="27">
        <v>0</v>
      </c>
      <c r="L352" s="27">
        <v>0</v>
      </c>
      <c r="M352" s="27"/>
      <c r="N352" s="27">
        <v>15.071</v>
      </c>
      <c r="O352" s="27">
        <v>15.071</v>
      </c>
      <c r="P352" s="27">
        <v>0</v>
      </c>
      <c r="Q352" s="27"/>
      <c r="R352" s="27">
        <v>0</v>
      </c>
      <c r="S352" s="27">
        <v>0</v>
      </c>
      <c r="T352" s="27">
        <v>0</v>
      </c>
      <c r="U352" s="27"/>
      <c r="V352" s="27">
        <v>25358.151999999998</v>
      </c>
      <c r="W352" s="27">
        <v>25358.151999999998</v>
      </c>
      <c r="X352" s="27">
        <v>0</v>
      </c>
      <c r="Y352" s="27"/>
      <c r="Z352" s="27">
        <v>0</v>
      </c>
      <c r="AA352" s="27">
        <v>0</v>
      </c>
      <c r="AB352" s="27">
        <v>567445</v>
      </c>
      <c r="AC352" s="27"/>
      <c r="AD352" s="27">
        <v>181834.897</v>
      </c>
      <c r="AE352" s="27">
        <v>181834.897</v>
      </c>
      <c r="AF352" s="27">
        <v>0</v>
      </c>
      <c r="AG352" s="106">
        <v>181598.742</v>
      </c>
      <c r="AH352" s="27">
        <v>181598.742</v>
      </c>
      <c r="AI352" s="27">
        <v>181598.742</v>
      </c>
      <c r="AJ352" s="27">
        <v>0</v>
      </c>
      <c r="AK352" s="106">
        <v>185147.54674000008</v>
      </c>
      <c r="AL352" s="106">
        <v>185147.54673999999</v>
      </c>
      <c r="AM352" s="105">
        <v>185147.54673999999</v>
      </c>
      <c r="AN352" s="11">
        <v>0</v>
      </c>
      <c r="AO352" s="11">
        <v>195080.12027000001</v>
      </c>
      <c r="AP352" s="105">
        <v>169773.467</v>
      </c>
      <c r="AQ352" s="11">
        <v>169773.467</v>
      </c>
      <c r="AR352" s="11">
        <v>0</v>
      </c>
      <c r="AS352" s="11">
        <v>207804.37316999992</v>
      </c>
      <c r="AT352" s="11">
        <v>207793.87361999994</v>
      </c>
      <c r="AU352" s="11">
        <v>207793.87361999994</v>
      </c>
      <c r="AV352" s="11">
        <v>0</v>
      </c>
      <c r="AW352" s="11">
        <v>202776.85219999999</v>
      </c>
      <c r="AX352" s="11">
        <v>202776.85220000002</v>
      </c>
      <c r="AZ352" s="11">
        <v>0</v>
      </c>
      <c r="BA352" s="11">
        <v>214641.96812000001</v>
      </c>
      <c r="BB352" s="122"/>
    </row>
    <row r="353" spans="1:54" hidden="1" x14ac:dyDescent="0.25">
      <c r="A353">
        <v>5</v>
      </c>
      <c r="B353" t="str">
        <f t="shared" si="38"/>
        <v>FlC-4315</v>
      </c>
      <c r="C353" s="2" t="s">
        <v>315</v>
      </c>
      <c r="D353" s="2" t="str">
        <f t="shared" si="39"/>
        <v>4</v>
      </c>
      <c r="E353" s="2" t="str">
        <f t="shared" si="40"/>
        <v>43</v>
      </c>
      <c r="F353" s="2" t="str">
        <f t="shared" si="41"/>
        <v>431</v>
      </c>
      <c r="G353" s="1" t="s">
        <v>104</v>
      </c>
      <c r="H353" s="27">
        <v>0</v>
      </c>
      <c r="I353" s="27"/>
      <c r="J353" s="27">
        <v>0</v>
      </c>
      <c r="K353" s="27">
        <v>0</v>
      </c>
      <c r="L353" s="27">
        <v>0</v>
      </c>
      <c r="M353" s="27"/>
      <c r="N353" s="27">
        <v>0</v>
      </c>
      <c r="O353" s="27">
        <v>0</v>
      </c>
      <c r="P353" s="27">
        <v>0</v>
      </c>
      <c r="Q353" s="27"/>
      <c r="R353" s="27">
        <v>0</v>
      </c>
      <c r="S353" s="27">
        <v>0</v>
      </c>
      <c r="T353" s="27">
        <v>0</v>
      </c>
      <c r="U353" s="27"/>
      <c r="V353" s="27">
        <v>0</v>
      </c>
      <c r="W353" s="27">
        <v>0</v>
      </c>
      <c r="X353" s="27">
        <v>0</v>
      </c>
      <c r="Y353" s="27"/>
      <c r="Z353" s="27">
        <v>0</v>
      </c>
      <c r="AA353" s="27">
        <v>0</v>
      </c>
      <c r="AB353" s="27">
        <v>0</v>
      </c>
      <c r="AC353" s="27"/>
      <c r="AD353" s="27">
        <v>0</v>
      </c>
      <c r="AE353" s="27">
        <v>0</v>
      </c>
      <c r="AF353" s="27">
        <v>0</v>
      </c>
      <c r="AG353" s="106">
        <v>0</v>
      </c>
      <c r="AH353" s="27">
        <v>0</v>
      </c>
      <c r="AI353" s="27">
        <v>0</v>
      </c>
      <c r="AJ353" s="27">
        <v>0</v>
      </c>
      <c r="AK353" s="106">
        <v>0</v>
      </c>
      <c r="AL353" s="106">
        <v>0</v>
      </c>
      <c r="AM353" s="105">
        <v>0</v>
      </c>
      <c r="AN353" s="11">
        <v>0</v>
      </c>
      <c r="AO353" s="11">
        <v>0</v>
      </c>
      <c r="AP353" s="105">
        <v>0</v>
      </c>
      <c r="AQ353" s="11">
        <v>0</v>
      </c>
      <c r="AR353" s="11">
        <v>0</v>
      </c>
      <c r="AS353" s="11">
        <v>0</v>
      </c>
      <c r="AT353" s="11">
        <v>0</v>
      </c>
      <c r="AU353" s="11">
        <v>0</v>
      </c>
      <c r="AV353" s="11">
        <v>0</v>
      </c>
      <c r="AW353" s="11">
        <v>0</v>
      </c>
      <c r="AX353" s="11">
        <v>0</v>
      </c>
      <c r="AZ353" s="11">
        <v>0</v>
      </c>
      <c r="BA353" s="11">
        <v>0</v>
      </c>
      <c r="BB353" s="122"/>
    </row>
    <row r="354" spans="1:54" hidden="1" x14ac:dyDescent="0.25">
      <c r="A354">
        <v>5</v>
      </c>
      <c r="B354" t="str">
        <f t="shared" si="38"/>
        <v>FlC-4316</v>
      </c>
      <c r="C354" s="2" t="s">
        <v>315</v>
      </c>
      <c r="D354" s="2" t="str">
        <f t="shared" si="39"/>
        <v>4</v>
      </c>
      <c r="E354" s="2" t="str">
        <f t="shared" si="40"/>
        <v>43</v>
      </c>
      <c r="F354" s="2" t="str">
        <f t="shared" si="41"/>
        <v>431</v>
      </c>
      <c r="G354" s="1" t="s">
        <v>105</v>
      </c>
      <c r="H354" s="27">
        <v>45</v>
      </c>
      <c r="I354" s="27"/>
      <c r="J354" s="27">
        <v>44.404000000000003</v>
      </c>
      <c r="K354" s="27">
        <v>44.404000000000003</v>
      </c>
      <c r="L354" s="27">
        <v>45</v>
      </c>
      <c r="M354" s="27"/>
      <c r="N354" s="27">
        <v>49.238999999999997</v>
      </c>
      <c r="O354" s="27">
        <v>49.238999999999997</v>
      </c>
      <c r="P354" s="27">
        <v>52</v>
      </c>
      <c r="Q354" s="27"/>
      <c r="R354" s="27">
        <v>6839.8739999999998</v>
      </c>
      <c r="S354" s="27">
        <v>6839.8739999999998</v>
      </c>
      <c r="T354" s="27">
        <v>52</v>
      </c>
      <c r="U354" s="27"/>
      <c r="V354" s="27">
        <v>8571.9439999999995</v>
      </c>
      <c r="W354" s="27">
        <v>8571.9439999999995</v>
      </c>
      <c r="X354" s="27">
        <v>0</v>
      </c>
      <c r="Y354" s="27"/>
      <c r="Z354" s="27">
        <v>2805.0129999999999</v>
      </c>
      <c r="AA354" s="27">
        <v>2805.0129999999999</v>
      </c>
      <c r="AB354" s="27">
        <v>77336</v>
      </c>
      <c r="AC354" s="27"/>
      <c r="AD354" s="27">
        <v>1831.029</v>
      </c>
      <c r="AE354" s="27">
        <v>1831.029</v>
      </c>
      <c r="AF354" s="27">
        <v>1458</v>
      </c>
      <c r="AG354" s="106">
        <v>18825.009999999998</v>
      </c>
      <c r="AH354" s="27">
        <v>18825.082999999999</v>
      </c>
      <c r="AI354" s="27">
        <v>18825.082999999999</v>
      </c>
      <c r="AJ354" s="27">
        <v>0</v>
      </c>
      <c r="AK354" s="106">
        <v>19108.509909999993</v>
      </c>
      <c r="AL354" s="106">
        <v>19108.509910000001</v>
      </c>
      <c r="AM354" s="105">
        <v>19108.509910000001</v>
      </c>
      <c r="AN354" s="11">
        <v>0</v>
      </c>
      <c r="AO354" s="11">
        <v>21020.05531</v>
      </c>
      <c r="AP354" s="105">
        <v>21020.056</v>
      </c>
      <c r="AQ354" s="11">
        <v>21020.056</v>
      </c>
      <c r="AR354" s="11">
        <v>0</v>
      </c>
      <c r="AS354" s="11">
        <v>33729.53931</v>
      </c>
      <c r="AT354" s="11">
        <v>33740.038860000001</v>
      </c>
      <c r="AU354" s="11">
        <v>33740.038860000001</v>
      </c>
      <c r="AV354" s="11">
        <v>0</v>
      </c>
      <c r="AW354" s="11">
        <v>27467.360899200459</v>
      </c>
      <c r="AX354" s="11">
        <v>27467.360899200445</v>
      </c>
      <c r="AZ354" s="11">
        <v>0</v>
      </c>
      <c r="BA354" s="11">
        <v>21307.330170000012</v>
      </c>
      <c r="BB354" s="122"/>
    </row>
    <row r="355" spans="1:54" hidden="1" x14ac:dyDescent="0.25">
      <c r="A355">
        <v>5</v>
      </c>
      <c r="B355" t="str">
        <f t="shared" si="38"/>
        <v>FlC-4321</v>
      </c>
      <c r="C355" s="2" t="s">
        <v>315</v>
      </c>
      <c r="D355" s="2" t="str">
        <f t="shared" si="39"/>
        <v>4</v>
      </c>
      <c r="E355" s="2" t="str">
        <f t="shared" si="40"/>
        <v>43</v>
      </c>
      <c r="F355" s="2" t="str">
        <f t="shared" si="41"/>
        <v>432</v>
      </c>
      <c r="G355" s="1" t="s">
        <v>106</v>
      </c>
      <c r="H355" s="27">
        <v>2084081</v>
      </c>
      <c r="I355" s="27"/>
      <c r="J355" s="27">
        <v>1218271.1753199999</v>
      </c>
      <c r="K355" s="27">
        <v>1218271.1753199999</v>
      </c>
      <c r="L355" s="27">
        <v>2157200</v>
      </c>
      <c r="M355" s="27"/>
      <c r="N355" s="27">
        <v>2437078.94</v>
      </c>
      <c r="O355" s="27">
        <v>2437078.94</v>
      </c>
      <c r="P355" s="27">
        <v>2232820</v>
      </c>
      <c r="Q355" s="27"/>
      <c r="R355" s="27">
        <v>2440517.0699999998</v>
      </c>
      <c r="S355" s="27">
        <v>2440517.0699999998</v>
      </c>
      <c r="T355" s="27">
        <v>2310622</v>
      </c>
      <c r="U355" s="27"/>
      <c r="V355" s="27">
        <v>2395244.1209999998</v>
      </c>
      <c r="W355" s="27">
        <v>2395244.1209999998</v>
      </c>
      <c r="X355" s="27">
        <v>2391069</v>
      </c>
      <c r="Y355" s="27"/>
      <c r="Z355" s="27">
        <v>2478936.8400000003</v>
      </c>
      <c r="AA355" s="27">
        <v>2478936.8400000003</v>
      </c>
      <c r="AB355" s="27">
        <v>2475149</v>
      </c>
      <c r="AC355" s="27"/>
      <c r="AD355" s="27">
        <v>2589747.0380000002</v>
      </c>
      <c r="AE355" s="27">
        <v>2589747.0380000002</v>
      </c>
      <c r="AF355" s="27">
        <v>2705043</v>
      </c>
      <c r="AG355" s="106">
        <v>2677961.9389999998</v>
      </c>
      <c r="AH355" s="27">
        <v>2677962.7220000001</v>
      </c>
      <c r="AI355" s="27">
        <v>2677962.7220000001</v>
      </c>
      <c r="AJ355" s="27">
        <v>2689842</v>
      </c>
      <c r="AK355" s="106">
        <v>1811748.4313399999</v>
      </c>
      <c r="AL355" s="106">
        <v>1823872.1271799998</v>
      </c>
      <c r="AM355" s="105">
        <v>1823872.1271799998</v>
      </c>
      <c r="AN355" s="11">
        <v>2789693</v>
      </c>
      <c r="AO355" s="11">
        <v>406439.77850999997</v>
      </c>
      <c r="AP355" s="105">
        <v>406441.00199999998</v>
      </c>
      <c r="AQ355" s="11">
        <v>406441.00199999998</v>
      </c>
      <c r="AR355" s="11">
        <v>2865557</v>
      </c>
      <c r="AS355" s="11">
        <v>414759.10911999992</v>
      </c>
      <c r="AT355" s="11">
        <v>414759.10918999993</v>
      </c>
      <c r="AU355" s="11">
        <v>414759.10918999993</v>
      </c>
      <c r="AV355" s="11">
        <v>3114226</v>
      </c>
      <c r="AW355" s="11">
        <v>975532.40351002547</v>
      </c>
      <c r="AX355" s="11">
        <v>975529.45625002554</v>
      </c>
      <c r="AZ355" s="11">
        <v>3156938</v>
      </c>
      <c r="BA355" s="11">
        <v>1010348.8261499996</v>
      </c>
      <c r="BB355" s="122"/>
    </row>
    <row r="356" spans="1:54" hidden="1" x14ac:dyDescent="0.25">
      <c r="A356">
        <v>5</v>
      </c>
      <c r="B356" t="str">
        <f t="shared" si="38"/>
        <v>FlC-4322</v>
      </c>
      <c r="C356" s="2" t="s">
        <v>315</v>
      </c>
      <c r="D356" s="2" t="str">
        <f t="shared" si="39"/>
        <v>4</v>
      </c>
      <c r="E356" s="2" t="str">
        <f t="shared" si="40"/>
        <v>43</v>
      </c>
      <c r="F356" s="2" t="str">
        <f t="shared" si="41"/>
        <v>432</v>
      </c>
      <c r="G356" s="1" t="s">
        <v>107</v>
      </c>
      <c r="H356" s="27">
        <v>307603</v>
      </c>
      <c r="I356" s="27"/>
      <c r="J356" s="27">
        <v>219534.03526999999</v>
      </c>
      <c r="K356" s="27">
        <v>219534.03526999999</v>
      </c>
      <c r="L356" s="27">
        <v>264453</v>
      </c>
      <c r="M356" s="27"/>
      <c r="N356" s="27">
        <v>73630.934999999998</v>
      </c>
      <c r="O356" s="27">
        <v>73630.934999999998</v>
      </c>
      <c r="P356" s="27">
        <v>277749</v>
      </c>
      <c r="Q356" s="27"/>
      <c r="R356" s="27">
        <v>159607.83799999999</v>
      </c>
      <c r="S356" s="27">
        <v>159607.83799999999</v>
      </c>
      <c r="T356" s="27">
        <v>277929</v>
      </c>
      <c r="U356" s="27"/>
      <c r="V356" s="27">
        <v>176387.82400000002</v>
      </c>
      <c r="W356" s="27">
        <v>176387.82400000002</v>
      </c>
      <c r="X356" s="27">
        <v>268499</v>
      </c>
      <c r="Y356" s="27"/>
      <c r="Z356" s="27">
        <v>178805.046</v>
      </c>
      <c r="AA356" s="27">
        <v>178805.046</v>
      </c>
      <c r="AB356" s="27">
        <v>561548</v>
      </c>
      <c r="AC356" s="27"/>
      <c r="AD356" s="27">
        <v>504541.96099999995</v>
      </c>
      <c r="AE356" s="27">
        <v>504541.96099999995</v>
      </c>
      <c r="AF356" s="27">
        <v>498348</v>
      </c>
      <c r="AG356" s="106">
        <v>335832.32699999999</v>
      </c>
      <c r="AH356" s="27">
        <v>491219.29200000002</v>
      </c>
      <c r="AI356" s="27">
        <v>491219.29200000002</v>
      </c>
      <c r="AJ356" s="27">
        <v>602646</v>
      </c>
      <c r="AK356" s="106">
        <v>1223581.6652399995</v>
      </c>
      <c r="AL356" s="106">
        <v>1362200.3668199999</v>
      </c>
      <c r="AM356" s="105">
        <v>1362200.3668199999</v>
      </c>
      <c r="AN356" s="11">
        <v>637515</v>
      </c>
      <c r="AO356" s="11">
        <v>2771959.2546999999</v>
      </c>
      <c r="AP356" s="105">
        <v>2877298.358</v>
      </c>
      <c r="AQ356" s="11">
        <v>2877298.358</v>
      </c>
      <c r="AR356" s="11">
        <v>642828</v>
      </c>
      <c r="AS356" s="11">
        <v>2799854.8092400003</v>
      </c>
      <c r="AT356" s="11">
        <v>2976727.3847800009</v>
      </c>
      <c r="AU356" s="11">
        <v>2976727.3847800009</v>
      </c>
      <c r="AV356" s="11">
        <v>788748</v>
      </c>
      <c r="AW356" s="11">
        <v>2592735.0221380298</v>
      </c>
      <c r="AX356" s="11">
        <v>2752892.25479803</v>
      </c>
      <c r="AZ356" s="11">
        <v>818186</v>
      </c>
      <c r="BA356" s="11">
        <v>2782813.5764799998</v>
      </c>
      <c r="BB356" s="122"/>
    </row>
    <row r="357" spans="1:54" hidden="1" x14ac:dyDescent="0.25">
      <c r="A357">
        <v>5</v>
      </c>
      <c r="B357" t="str">
        <f t="shared" si="38"/>
        <v>FlC-4323</v>
      </c>
      <c r="C357" s="2" t="s">
        <v>315</v>
      </c>
      <c r="D357" s="2" t="str">
        <f t="shared" si="39"/>
        <v>4</v>
      </c>
      <c r="E357" s="2" t="str">
        <f t="shared" si="40"/>
        <v>43</v>
      </c>
      <c r="F357" s="2" t="str">
        <f t="shared" si="41"/>
        <v>432</v>
      </c>
      <c r="G357" s="1" t="s">
        <v>108</v>
      </c>
      <c r="H357" s="27">
        <v>0</v>
      </c>
      <c r="I357" s="27"/>
      <c r="J357" s="27">
        <v>0</v>
      </c>
      <c r="K357" s="27">
        <v>0</v>
      </c>
      <c r="L357" s="27">
        <v>0</v>
      </c>
      <c r="M357" s="27"/>
      <c r="N357" s="27">
        <v>0</v>
      </c>
      <c r="O357" s="27">
        <v>0</v>
      </c>
      <c r="P357" s="27">
        <v>0</v>
      </c>
      <c r="Q357" s="27"/>
      <c r="R357" s="27">
        <v>0</v>
      </c>
      <c r="S357" s="27">
        <v>0</v>
      </c>
      <c r="T357" s="27">
        <v>0</v>
      </c>
      <c r="U357" s="27"/>
      <c r="V357" s="27">
        <v>0</v>
      </c>
      <c r="W357" s="27">
        <v>0</v>
      </c>
      <c r="X357" s="27">
        <v>0</v>
      </c>
      <c r="Y357" s="27"/>
      <c r="Z357" s="27">
        <v>0</v>
      </c>
      <c r="AA357" s="27">
        <v>0</v>
      </c>
      <c r="AB357" s="27">
        <v>0</v>
      </c>
      <c r="AC357" s="27"/>
      <c r="AD357" s="27">
        <v>0</v>
      </c>
      <c r="AE357" s="27">
        <v>0</v>
      </c>
      <c r="AF357" s="27">
        <v>0</v>
      </c>
      <c r="AG357" s="106">
        <v>0</v>
      </c>
      <c r="AH357" s="27">
        <v>0</v>
      </c>
      <c r="AI357" s="27">
        <v>0</v>
      </c>
      <c r="AJ357" s="27">
        <v>0</v>
      </c>
      <c r="AK357" s="106">
        <v>0</v>
      </c>
      <c r="AL357" s="106">
        <v>0</v>
      </c>
      <c r="AM357" s="105">
        <v>0</v>
      </c>
      <c r="AN357" s="11">
        <v>0</v>
      </c>
      <c r="AO357" s="11">
        <v>0</v>
      </c>
      <c r="AP357" s="105">
        <v>0</v>
      </c>
      <c r="AQ357" s="11">
        <v>0</v>
      </c>
      <c r="AR357" s="11">
        <v>0</v>
      </c>
      <c r="AS357" s="11">
        <v>0</v>
      </c>
      <c r="AT357" s="11">
        <v>0</v>
      </c>
      <c r="AU357" s="11">
        <v>0</v>
      </c>
      <c r="AV357" s="11">
        <v>38</v>
      </c>
      <c r="AW357" s="11">
        <v>21</v>
      </c>
      <c r="AX357" s="11">
        <v>21</v>
      </c>
      <c r="AZ357" s="11">
        <v>36</v>
      </c>
      <c r="BA357" s="11">
        <v>35</v>
      </c>
      <c r="BB357" s="122"/>
    </row>
    <row r="358" spans="1:54" hidden="1" x14ac:dyDescent="0.25">
      <c r="A358">
        <v>5</v>
      </c>
      <c r="B358" t="str">
        <f t="shared" si="38"/>
        <v>FlC-4324</v>
      </c>
      <c r="C358" s="2" t="s">
        <v>315</v>
      </c>
      <c r="D358" s="2" t="str">
        <f t="shared" si="39"/>
        <v>4</v>
      </c>
      <c r="E358" s="2" t="str">
        <f t="shared" si="40"/>
        <v>43</v>
      </c>
      <c r="F358" s="2" t="str">
        <f t="shared" si="41"/>
        <v>432</v>
      </c>
      <c r="G358" s="1" t="s">
        <v>109</v>
      </c>
      <c r="H358" s="27">
        <v>175638</v>
      </c>
      <c r="I358" s="27"/>
      <c r="J358" s="27">
        <v>167957.69508999999</v>
      </c>
      <c r="K358" s="27">
        <v>167957.69508999999</v>
      </c>
      <c r="L358" s="27">
        <v>181512</v>
      </c>
      <c r="M358" s="27"/>
      <c r="N358" s="27">
        <v>178436</v>
      </c>
      <c r="O358" s="27">
        <v>178436</v>
      </c>
      <c r="P358" s="27">
        <v>194666</v>
      </c>
      <c r="Q358" s="27"/>
      <c r="R358" s="27">
        <v>182915.01500000001</v>
      </c>
      <c r="S358" s="27">
        <v>182915.01500000001</v>
      </c>
      <c r="T358" s="27">
        <v>199667</v>
      </c>
      <c r="U358" s="27"/>
      <c r="V358" s="27">
        <v>186203.402</v>
      </c>
      <c r="W358" s="27">
        <v>186203.402</v>
      </c>
      <c r="X358" s="27">
        <v>202011</v>
      </c>
      <c r="Y358" s="27"/>
      <c r="Z358" s="27">
        <v>190976.16899999999</v>
      </c>
      <c r="AA358" s="27">
        <v>190976.16899999999</v>
      </c>
      <c r="AB358" s="27">
        <v>770243</v>
      </c>
      <c r="AC358" s="27"/>
      <c r="AD358" s="27">
        <v>1133637.5209999999</v>
      </c>
      <c r="AE358" s="27">
        <v>1133637.5209999999</v>
      </c>
      <c r="AF358" s="27">
        <v>1333708</v>
      </c>
      <c r="AG358" s="106">
        <v>1148506.243</v>
      </c>
      <c r="AH358" s="27">
        <v>1148506.243</v>
      </c>
      <c r="AI358" s="27">
        <v>1148506.243</v>
      </c>
      <c r="AJ358" s="27">
        <v>1380067</v>
      </c>
      <c r="AK358" s="106">
        <v>1183908.8450799996</v>
      </c>
      <c r="AL358" s="106">
        <v>1183908.8450800001</v>
      </c>
      <c r="AM358" s="105">
        <v>1183908.8450800001</v>
      </c>
      <c r="AN358" s="11">
        <v>1404896</v>
      </c>
      <c r="AO358" s="11">
        <v>1238598.5761899999</v>
      </c>
      <c r="AP358" s="105">
        <v>1263853.889</v>
      </c>
      <c r="AQ358" s="11">
        <v>1263853.889</v>
      </c>
      <c r="AR358" s="11">
        <v>1467013</v>
      </c>
      <c r="AS358" s="11">
        <v>1291313.7144000004</v>
      </c>
      <c r="AT358" s="11">
        <v>1270590.9207200005</v>
      </c>
      <c r="AU358" s="11">
        <v>1270590.9207200005</v>
      </c>
      <c r="AV358" s="11">
        <v>1504101</v>
      </c>
      <c r="AW358" s="11">
        <v>1316187.14215</v>
      </c>
      <c r="AX358" s="11">
        <v>1316187.1421499988</v>
      </c>
      <c r="AZ358" s="11">
        <v>1566289</v>
      </c>
      <c r="BA358" s="11">
        <v>1338932.7804700003</v>
      </c>
      <c r="BB358" s="122"/>
    </row>
    <row r="359" spans="1:54" hidden="1" x14ac:dyDescent="0.25">
      <c r="A359">
        <v>5</v>
      </c>
      <c r="B359" t="str">
        <f t="shared" si="38"/>
        <v>FlC-4325</v>
      </c>
      <c r="C359" s="2" t="s">
        <v>315</v>
      </c>
      <c r="D359" s="2" t="str">
        <f t="shared" si="39"/>
        <v>4</v>
      </c>
      <c r="E359" s="2" t="str">
        <f t="shared" si="40"/>
        <v>43</v>
      </c>
      <c r="F359" s="2" t="str">
        <f t="shared" si="41"/>
        <v>432</v>
      </c>
      <c r="G359" s="1" t="s">
        <v>110</v>
      </c>
      <c r="H359" s="27">
        <v>0</v>
      </c>
      <c r="I359" s="27"/>
      <c r="J359" s="27">
        <v>0</v>
      </c>
      <c r="K359" s="27">
        <v>0</v>
      </c>
      <c r="L359" s="27">
        <v>0</v>
      </c>
      <c r="M359" s="27"/>
      <c r="N359" s="27">
        <v>0</v>
      </c>
      <c r="O359" s="27">
        <v>0</v>
      </c>
      <c r="P359" s="27">
        <v>0</v>
      </c>
      <c r="Q359" s="27"/>
      <c r="R359" s="27">
        <v>0</v>
      </c>
      <c r="S359" s="27">
        <v>0</v>
      </c>
      <c r="T359" s="27">
        <v>0</v>
      </c>
      <c r="U359" s="27"/>
      <c r="V359" s="27">
        <v>0</v>
      </c>
      <c r="W359" s="27">
        <v>0</v>
      </c>
      <c r="X359" s="27">
        <v>0</v>
      </c>
      <c r="Y359" s="27"/>
      <c r="Z359" s="27">
        <v>0</v>
      </c>
      <c r="AA359" s="27">
        <v>0</v>
      </c>
      <c r="AB359" s="27">
        <v>0</v>
      </c>
      <c r="AC359" s="27"/>
      <c r="AD359" s="27">
        <v>0</v>
      </c>
      <c r="AE359" s="27">
        <v>0</v>
      </c>
      <c r="AF359" s="27">
        <v>0</v>
      </c>
      <c r="AG359" s="106">
        <v>0</v>
      </c>
      <c r="AH359" s="27">
        <v>0</v>
      </c>
      <c r="AI359" s="27">
        <v>0</v>
      </c>
      <c r="AJ359" s="27">
        <v>0</v>
      </c>
      <c r="AK359" s="106">
        <v>0</v>
      </c>
      <c r="AL359" s="106">
        <v>0</v>
      </c>
      <c r="AM359" s="105">
        <v>0</v>
      </c>
      <c r="AN359" s="11">
        <v>0</v>
      </c>
      <c r="AO359" s="11">
        <v>0</v>
      </c>
      <c r="AP359" s="105">
        <v>0</v>
      </c>
      <c r="AQ359" s="11">
        <v>0</v>
      </c>
      <c r="AR359" s="11">
        <v>0</v>
      </c>
      <c r="AS359" s="11">
        <v>0</v>
      </c>
      <c r="AT359" s="11">
        <v>0</v>
      </c>
      <c r="AU359" s="11">
        <v>0</v>
      </c>
      <c r="AV359" s="11">
        <v>0</v>
      </c>
      <c r="AW359" s="11">
        <v>0</v>
      </c>
      <c r="AX359" s="11">
        <v>0</v>
      </c>
      <c r="AZ359" s="11">
        <v>0</v>
      </c>
      <c r="BA359" s="11">
        <v>0</v>
      </c>
      <c r="BB359" s="122"/>
    </row>
    <row r="360" spans="1:54" hidden="1" x14ac:dyDescent="0.25">
      <c r="A360">
        <v>5</v>
      </c>
      <c r="B360" t="str">
        <f t="shared" si="38"/>
        <v>FlC-4326</v>
      </c>
      <c r="C360" s="2" t="s">
        <v>315</v>
      </c>
      <c r="D360" s="2" t="str">
        <f t="shared" ref="D360:D367" si="42">LEFT($G360,1)</f>
        <v>4</v>
      </c>
      <c r="E360" s="2" t="str">
        <f t="shared" ref="E360:E367" si="43">LEFT($G360,2)</f>
        <v>43</v>
      </c>
      <c r="F360" s="2" t="str">
        <f t="shared" ref="F360:F367" si="44">LEFT($G360,3)</f>
        <v>432</v>
      </c>
      <c r="G360" s="1" t="s">
        <v>111</v>
      </c>
      <c r="H360" s="27">
        <v>1467</v>
      </c>
      <c r="I360" s="27"/>
      <c r="J360" s="27">
        <v>2877.087</v>
      </c>
      <c r="K360" s="27">
        <v>2877.087</v>
      </c>
      <c r="L360" s="27">
        <v>2901</v>
      </c>
      <c r="M360" s="27"/>
      <c r="N360" s="27">
        <v>2989.6669999999999</v>
      </c>
      <c r="O360" s="27">
        <v>2989.6669999999999</v>
      </c>
      <c r="P360" s="27">
        <v>3051</v>
      </c>
      <c r="Q360" s="27"/>
      <c r="R360" s="27">
        <v>58386.440999999999</v>
      </c>
      <c r="S360" s="27">
        <v>58386.440999999999</v>
      </c>
      <c r="T360" s="27">
        <v>3010</v>
      </c>
      <c r="U360" s="27"/>
      <c r="V360" s="27">
        <v>5311.3379999999997</v>
      </c>
      <c r="W360" s="27">
        <v>5311.3379999999997</v>
      </c>
      <c r="X360" s="27">
        <v>3523</v>
      </c>
      <c r="Y360" s="27"/>
      <c r="Z360" s="27">
        <v>11599.304</v>
      </c>
      <c r="AA360" s="27">
        <v>11599.304</v>
      </c>
      <c r="AB360" s="27">
        <v>80414</v>
      </c>
      <c r="AC360" s="27"/>
      <c r="AD360" s="27">
        <v>165837.36300000001</v>
      </c>
      <c r="AE360" s="27">
        <v>165837.36300000001</v>
      </c>
      <c r="AF360" s="27">
        <v>165623</v>
      </c>
      <c r="AG360" s="106">
        <v>149829.10999999999</v>
      </c>
      <c r="AH360" s="27">
        <v>149829.21299999999</v>
      </c>
      <c r="AI360" s="27">
        <v>149829.21299999999</v>
      </c>
      <c r="AJ360" s="27">
        <v>160015</v>
      </c>
      <c r="AK360" s="106">
        <v>150652.26917999994</v>
      </c>
      <c r="AL360" s="106">
        <v>150693.43218</v>
      </c>
      <c r="AM360" s="105">
        <v>150693.43218</v>
      </c>
      <c r="AN360" s="11">
        <v>165860</v>
      </c>
      <c r="AO360" s="11">
        <v>165975.69839999999</v>
      </c>
      <c r="AP360" s="105">
        <v>165985.864</v>
      </c>
      <c r="AQ360" s="11">
        <v>165985.864</v>
      </c>
      <c r="AR360" s="11">
        <v>169796</v>
      </c>
      <c r="AS360" s="11">
        <v>176032.41839999994</v>
      </c>
      <c r="AT360" s="11">
        <v>164407.53366999995</v>
      </c>
      <c r="AU360" s="11">
        <v>164407.53366999995</v>
      </c>
      <c r="AV360" s="11">
        <v>184582</v>
      </c>
      <c r="AW360" s="11">
        <v>195599.56893127091</v>
      </c>
      <c r="AX360" s="11">
        <v>195599.5689312708</v>
      </c>
      <c r="AZ360" s="11">
        <v>183861</v>
      </c>
      <c r="BA360" s="11">
        <v>209588.86705999993</v>
      </c>
      <c r="BB360" s="122"/>
    </row>
    <row r="361" spans="1:54" hidden="1" x14ac:dyDescent="0.25">
      <c r="A361">
        <v>5</v>
      </c>
      <c r="B361" t="str">
        <f t="shared" si="38"/>
        <v>FlC-4331</v>
      </c>
      <c r="C361" s="2" t="s">
        <v>315</v>
      </c>
      <c r="D361" s="2" t="str">
        <f t="shared" si="42"/>
        <v>4</v>
      </c>
      <c r="E361" s="2" t="str">
        <f t="shared" si="43"/>
        <v>43</v>
      </c>
      <c r="F361" s="2" t="str">
        <f t="shared" si="44"/>
        <v>433</v>
      </c>
      <c r="G361" s="1" t="s">
        <v>935</v>
      </c>
      <c r="H361" s="27">
        <v>412</v>
      </c>
      <c r="I361" s="27"/>
      <c r="J361" s="27">
        <v>407.94</v>
      </c>
      <c r="K361" s="27">
        <v>407.94</v>
      </c>
      <c r="L361" s="27">
        <v>600</v>
      </c>
      <c r="M361" s="27"/>
      <c r="N361" s="27">
        <v>489.59899999999999</v>
      </c>
      <c r="O361" s="27">
        <v>489.59899999999999</v>
      </c>
      <c r="P361" s="27">
        <v>1076</v>
      </c>
      <c r="Q361" s="27"/>
      <c r="R361" s="27">
        <v>416.14400000000001</v>
      </c>
      <c r="S361" s="27">
        <v>416.14400000000001</v>
      </c>
      <c r="T361" s="27">
        <v>2202</v>
      </c>
      <c r="U361" s="27"/>
      <c r="V361" s="27">
        <v>542.30099999999993</v>
      </c>
      <c r="W361" s="27">
        <v>542.30099999999993</v>
      </c>
      <c r="X361" s="27">
        <v>3150</v>
      </c>
      <c r="Y361" s="27"/>
      <c r="Z361" s="27">
        <v>299.87299999999999</v>
      </c>
      <c r="AA361" s="27">
        <v>299.87299999999999</v>
      </c>
      <c r="AB361" s="27">
        <v>0</v>
      </c>
      <c r="AC361" s="27"/>
      <c r="AD361" s="27">
        <v>0</v>
      </c>
      <c r="AE361" s="27">
        <v>0</v>
      </c>
      <c r="AF361" s="27">
        <v>0</v>
      </c>
      <c r="AG361" s="106">
        <v>0</v>
      </c>
      <c r="AH361" s="27">
        <v>0</v>
      </c>
      <c r="AI361" s="27">
        <v>0</v>
      </c>
      <c r="AJ361" s="27">
        <v>0</v>
      </c>
      <c r="AK361" s="106">
        <v>0</v>
      </c>
      <c r="AL361" s="106">
        <v>0</v>
      </c>
      <c r="AM361" s="105">
        <v>0</v>
      </c>
      <c r="AN361" s="11">
        <v>0</v>
      </c>
      <c r="AO361" s="11">
        <v>0</v>
      </c>
      <c r="AP361" s="105">
        <v>0</v>
      </c>
      <c r="AQ361" s="11">
        <v>0</v>
      </c>
      <c r="AR361" s="11">
        <v>0</v>
      </c>
      <c r="AS361" s="11">
        <v>0</v>
      </c>
      <c r="AT361" s="11">
        <v>0</v>
      </c>
      <c r="AU361" s="11"/>
      <c r="AV361" s="11">
        <v>0</v>
      </c>
      <c r="AW361" s="11">
        <v>0</v>
      </c>
      <c r="AX361" s="11"/>
      <c r="AZ361" s="11"/>
      <c r="BA361" s="11"/>
      <c r="BB361" s="122"/>
    </row>
    <row r="362" spans="1:54" hidden="1" x14ac:dyDescent="0.25">
      <c r="A362">
        <v>5</v>
      </c>
      <c r="B362" t="str">
        <f t="shared" si="38"/>
        <v>FlC-4332</v>
      </c>
      <c r="C362" s="2" t="s">
        <v>315</v>
      </c>
      <c r="D362" s="2" t="str">
        <f t="shared" si="42"/>
        <v>4</v>
      </c>
      <c r="E362" s="2" t="str">
        <f t="shared" si="43"/>
        <v>43</v>
      </c>
      <c r="F362" s="2" t="str">
        <f t="shared" si="44"/>
        <v>433</v>
      </c>
      <c r="G362" s="1" t="s">
        <v>936</v>
      </c>
      <c r="H362" s="27">
        <v>261922</v>
      </c>
      <c r="I362" s="27"/>
      <c r="J362" s="27">
        <v>216260.44</v>
      </c>
      <c r="K362" s="27">
        <v>216260.44</v>
      </c>
      <c r="L362" s="27">
        <v>275202</v>
      </c>
      <c r="M362" s="27"/>
      <c r="N362" s="27">
        <v>234941.66200000001</v>
      </c>
      <c r="O362" s="27">
        <v>234941.66200000001</v>
      </c>
      <c r="P362" s="27">
        <v>288654</v>
      </c>
      <c r="Q362" s="27"/>
      <c r="R362" s="27">
        <v>236436.82500000001</v>
      </c>
      <c r="S362" s="27">
        <v>236436.82500000001</v>
      </c>
      <c r="T362" s="27">
        <v>301313</v>
      </c>
      <c r="U362" s="27"/>
      <c r="V362" s="27">
        <v>245190.14600000001</v>
      </c>
      <c r="W362" s="27">
        <v>245190.14600000001</v>
      </c>
      <c r="X362" s="27">
        <v>306795</v>
      </c>
      <c r="Y362" s="27"/>
      <c r="Z362" s="27">
        <v>260785.59899999999</v>
      </c>
      <c r="AA362" s="27">
        <v>260785.59899999999</v>
      </c>
      <c r="AB362" s="27">
        <v>0</v>
      </c>
      <c r="AC362" s="27"/>
      <c r="AD362" s="27">
        <v>0</v>
      </c>
      <c r="AE362" s="27">
        <v>0</v>
      </c>
      <c r="AF362" s="27">
        <v>0</v>
      </c>
      <c r="AG362" s="106">
        <v>0</v>
      </c>
      <c r="AH362" s="27">
        <v>0</v>
      </c>
      <c r="AI362" s="27">
        <v>0</v>
      </c>
      <c r="AJ362" s="27">
        <v>0</v>
      </c>
      <c r="AK362" s="106">
        <v>0</v>
      </c>
      <c r="AL362" s="106">
        <v>0</v>
      </c>
      <c r="AM362" s="105">
        <v>0</v>
      </c>
      <c r="AN362" s="11">
        <v>0</v>
      </c>
      <c r="AO362" s="11">
        <v>0</v>
      </c>
      <c r="AP362" s="105">
        <v>0</v>
      </c>
      <c r="AQ362" s="11">
        <v>0</v>
      </c>
      <c r="AR362" s="11">
        <v>0</v>
      </c>
      <c r="AS362" s="11">
        <v>0</v>
      </c>
      <c r="AT362" s="11">
        <v>0</v>
      </c>
      <c r="AU362" s="11"/>
      <c r="AV362" s="11">
        <v>0</v>
      </c>
      <c r="AW362" s="11">
        <v>0</v>
      </c>
      <c r="AX362" s="11"/>
      <c r="AZ362" s="11"/>
      <c r="BA362" s="11"/>
      <c r="BB362" s="122"/>
    </row>
    <row r="363" spans="1:54" hidden="1" x14ac:dyDescent="0.25">
      <c r="A363">
        <v>5</v>
      </c>
      <c r="B363" t="str">
        <f t="shared" si="38"/>
        <v>FlC-4333</v>
      </c>
      <c r="C363" s="2" t="s">
        <v>315</v>
      </c>
      <c r="D363" s="2" t="str">
        <f t="shared" si="42"/>
        <v>4</v>
      </c>
      <c r="E363" s="2" t="str">
        <f t="shared" si="43"/>
        <v>43</v>
      </c>
      <c r="F363" s="2" t="str">
        <f t="shared" si="44"/>
        <v>433</v>
      </c>
      <c r="G363" s="1" t="s">
        <v>937</v>
      </c>
      <c r="H363" s="27">
        <v>0</v>
      </c>
      <c r="I363" s="27"/>
      <c r="J363" s="27">
        <v>381.28300000000002</v>
      </c>
      <c r="K363" s="27">
        <v>381.28300000000002</v>
      </c>
      <c r="L363" s="27">
        <v>0</v>
      </c>
      <c r="M363" s="27"/>
      <c r="N363" s="27">
        <v>0</v>
      </c>
      <c r="O363" s="27">
        <v>0</v>
      </c>
      <c r="P363" s="27">
        <v>0</v>
      </c>
      <c r="Q363" s="27"/>
      <c r="R363" s="27">
        <v>0</v>
      </c>
      <c r="S363" s="27">
        <v>0</v>
      </c>
      <c r="T363" s="27">
        <v>0</v>
      </c>
      <c r="U363" s="27"/>
      <c r="V363" s="27">
        <v>0</v>
      </c>
      <c r="W363" s="27">
        <v>0</v>
      </c>
      <c r="X363" s="27">
        <v>0</v>
      </c>
      <c r="Y363" s="27"/>
      <c r="Z363" s="27">
        <v>0</v>
      </c>
      <c r="AA363" s="27">
        <v>0</v>
      </c>
      <c r="AB363" s="27">
        <v>0</v>
      </c>
      <c r="AC363" s="27"/>
      <c r="AD363" s="27">
        <v>0</v>
      </c>
      <c r="AE363" s="27">
        <v>0</v>
      </c>
      <c r="AF363" s="27">
        <v>0</v>
      </c>
      <c r="AG363" s="106">
        <v>0</v>
      </c>
      <c r="AH363" s="27">
        <v>0</v>
      </c>
      <c r="AI363" s="27">
        <v>0</v>
      </c>
      <c r="AJ363" s="27">
        <v>0</v>
      </c>
      <c r="AK363" s="106">
        <v>0</v>
      </c>
      <c r="AL363" s="106">
        <v>0</v>
      </c>
      <c r="AM363" s="105">
        <v>0</v>
      </c>
      <c r="AN363" s="11">
        <v>0</v>
      </c>
      <c r="AO363" s="11">
        <v>0</v>
      </c>
      <c r="AP363" s="105">
        <v>0</v>
      </c>
      <c r="AQ363" s="11">
        <v>0</v>
      </c>
      <c r="AR363" s="11">
        <v>0</v>
      </c>
      <c r="AS363" s="11">
        <v>0</v>
      </c>
      <c r="AT363" s="11">
        <v>0</v>
      </c>
      <c r="AU363" s="11"/>
      <c r="AV363" s="11">
        <v>0</v>
      </c>
      <c r="AW363" s="11">
        <v>0</v>
      </c>
      <c r="AX363" s="11"/>
      <c r="AZ363" s="11"/>
      <c r="BA363" s="11"/>
      <c r="BB363" s="122"/>
    </row>
    <row r="364" spans="1:54" hidden="1" x14ac:dyDescent="0.25">
      <c r="A364">
        <v>5</v>
      </c>
      <c r="B364" t="str">
        <f t="shared" si="38"/>
        <v>FlC-4334</v>
      </c>
      <c r="C364" s="2" t="s">
        <v>315</v>
      </c>
      <c r="D364" s="2" t="str">
        <f t="shared" si="42"/>
        <v>4</v>
      </c>
      <c r="E364" s="2" t="str">
        <f t="shared" si="43"/>
        <v>43</v>
      </c>
      <c r="F364" s="2" t="str">
        <f t="shared" si="44"/>
        <v>433</v>
      </c>
      <c r="G364" s="1" t="s">
        <v>938</v>
      </c>
      <c r="H364" s="27">
        <v>957846</v>
      </c>
      <c r="I364" s="27"/>
      <c r="J364" s="27">
        <v>990675.52789000003</v>
      </c>
      <c r="K364" s="27">
        <v>990675.52789000003</v>
      </c>
      <c r="L364" s="27">
        <v>971674</v>
      </c>
      <c r="M364" s="27"/>
      <c r="N364" s="27">
        <v>1034400.7169999999</v>
      </c>
      <c r="O364" s="27">
        <v>1034400.7169999999</v>
      </c>
      <c r="P364" s="27">
        <v>1040640</v>
      </c>
      <c r="Q364" s="27"/>
      <c r="R364" s="27">
        <v>1079748.6410000001</v>
      </c>
      <c r="S364" s="27">
        <v>1079748.6410000001</v>
      </c>
      <c r="T364" s="27">
        <v>1089752</v>
      </c>
      <c r="U364" s="27"/>
      <c r="V364" s="27">
        <v>1113729.388</v>
      </c>
      <c r="W364" s="27">
        <v>1113729.388</v>
      </c>
      <c r="X364" s="27">
        <v>1117744</v>
      </c>
      <c r="Y364" s="27"/>
      <c r="Z364" s="27">
        <v>1128021.629</v>
      </c>
      <c r="AA364" s="27">
        <v>1128021.629</v>
      </c>
      <c r="AB364" s="27">
        <v>0</v>
      </c>
      <c r="AC364" s="27"/>
      <c r="AD364" s="27">
        <v>0</v>
      </c>
      <c r="AE364" s="27">
        <v>0</v>
      </c>
      <c r="AF364" s="27">
        <v>0</v>
      </c>
      <c r="AG364" s="106">
        <v>0</v>
      </c>
      <c r="AH364" s="27">
        <v>0</v>
      </c>
      <c r="AI364" s="27">
        <v>0</v>
      </c>
      <c r="AJ364" s="27">
        <v>0</v>
      </c>
      <c r="AK364" s="106">
        <v>0</v>
      </c>
      <c r="AL364" s="106">
        <v>0</v>
      </c>
      <c r="AM364" s="105">
        <v>0</v>
      </c>
      <c r="AN364" s="11">
        <v>0</v>
      </c>
      <c r="AO364" s="11">
        <v>0</v>
      </c>
      <c r="AP364" s="105">
        <v>0</v>
      </c>
      <c r="AQ364" s="11">
        <v>0</v>
      </c>
      <c r="AR364" s="11">
        <v>0</v>
      </c>
      <c r="AS364" s="11">
        <v>0</v>
      </c>
      <c r="AT364" s="11">
        <v>0</v>
      </c>
      <c r="AU364" s="11"/>
      <c r="AV364" s="11">
        <v>0</v>
      </c>
      <c r="AW364" s="11">
        <v>0</v>
      </c>
      <c r="AX364" s="11"/>
      <c r="AZ364" s="11"/>
      <c r="BA364" s="11"/>
      <c r="BB364" s="122"/>
    </row>
    <row r="365" spans="1:54" hidden="1" x14ac:dyDescent="0.25">
      <c r="A365">
        <v>5</v>
      </c>
      <c r="B365" t="str">
        <f t="shared" si="38"/>
        <v>FlC-4335</v>
      </c>
      <c r="C365" s="2" t="s">
        <v>315</v>
      </c>
      <c r="D365" s="2" t="str">
        <f t="shared" si="42"/>
        <v>4</v>
      </c>
      <c r="E365" s="2" t="str">
        <f t="shared" si="43"/>
        <v>43</v>
      </c>
      <c r="F365" s="2" t="str">
        <f t="shared" si="44"/>
        <v>433</v>
      </c>
      <c r="G365" s="1" t="s">
        <v>939</v>
      </c>
      <c r="H365" s="27">
        <v>0</v>
      </c>
      <c r="I365" s="27"/>
      <c r="J365" s="27">
        <v>0</v>
      </c>
      <c r="K365" s="27">
        <v>0</v>
      </c>
      <c r="L365" s="27">
        <v>0</v>
      </c>
      <c r="M365" s="27"/>
      <c r="N365" s="27">
        <v>0</v>
      </c>
      <c r="O365" s="27">
        <v>0</v>
      </c>
      <c r="P365" s="27">
        <v>0</v>
      </c>
      <c r="Q365" s="27"/>
      <c r="R365" s="27">
        <v>0</v>
      </c>
      <c r="S365" s="27">
        <v>0</v>
      </c>
      <c r="T365" s="27">
        <v>0</v>
      </c>
      <c r="U365" s="27"/>
      <c r="V365" s="27">
        <v>0</v>
      </c>
      <c r="W365" s="27">
        <v>0</v>
      </c>
      <c r="X365" s="27">
        <v>0</v>
      </c>
      <c r="Y365" s="27"/>
      <c r="Z365" s="27">
        <v>0</v>
      </c>
      <c r="AA365" s="27">
        <v>0</v>
      </c>
      <c r="AB365" s="27">
        <v>0</v>
      </c>
      <c r="AC365" s="27"/>
      <c r="AD365" s="27">
        <v>0</v>
      </c>
      <c r="AE365" s="27">
        <v>0</v>
      </c>
      <c r="AF365" s="27">
        <v>0</v>
      </c>
      <c r="AG365" s="106">
        <v>0</v>
      </c>
      <c r="AH365" s="27">
        <v>0</v>
      </c>
      <c r="AI365" s="27">
        <v>0</v>
      </c>
      <c r="AJ365" s="27">
        <v>0</v>
      </c>
      <c r="AK365" s="106">
        <v>0</v>
      </c>
      <c r="AL365" s="106">
        <v>0</v>
      </c>
      <c r="AM365" s="105">
        <v>0</v>
      </c>
      <c r="AN365" s="11">
        <v>0</v>
      </c>
      <c r="AO365" s="11">
        <v>0</v>
      </c>
      <c r="AP365" s="105">
        <v>0</v>
      </c>
      <c r="AQ365" s="11">
        <v>0</v>
      </c>
      <c r="AR365" s="11">
        <v>0</v>
      </c>
      <c r="AS365" s="11">
        <v>0</v>
      </c>
      <c r="AT365" s="11">
        <v>0</v>
      </c>
      <c r="AU365" s="11"/>
      <c r="AV365" s="11">
        <v>0</v>
      </c>
      <c r="AW365" s="11">
        <v>0</v>
      </c>
      <c r="AX365" s="11"/>
      <c r="AZ365" s="11"/>
      <c r="BA365" s="11"/>
      <c r="BB365" s="122"/>
    </row>
    <row r="366" spans="1:54" hidden="1" x14ac:dyDescent="0.25">
      <c r="A366">
        <v>5</v>
      </c>
      <c r="B366" t="str">
        <f t="shared" si="38"/>
        <v>FlC-4336</v>
      </c>
      <c r="C366" s="2" t="s">
        <v>315</v>
      </c>
      <c r="D366" s="2" t="str">
        <f t="shared" si="42"/>
        <v>4</v>
      </c>
      <c r="E366" s="2" t="str">
        <f t="shared" si="43"/>
        <v>43</v>
      </c>
      <c r="F366" s="2" t="str">
        <f t="shared" si="44"/>
        <v>433</v>
      </c>
      <c r="G366" s="1" t="s">
        <v>940</v>
      </c>
      <c r="H366" s="27">
        <v>147508</v>
      </c>
      <c r="I366" s="27"/>
      <c r="J366" s="27">
        <v>145588.73300000001</v>
      </c>
      <c r="K366" s="27">
        <v>145588.73300000001</v>
      </c>
      <c r="L366" s="27">
        <v>146361</v>
      </c>
      <c r="M366" s="27"/>
      <c r="N366" s="27">
        <v>146580.595</v>
      </c>
      <c r="O366" s="27">
        <v>146580.595</v>
      </c>
      <c r="P366" s="27">
        <v>152523</v>
      </c>
      <c r="Q366" s="27"/>
      <c r="R366" s="27">
        <v>97881.812999999995</v>
      </c>
      <c r="S366" s="27">
        <v>97881.812999999995</v>
      </c>
      <c r="T366" s="27">
        <v>154017</v>
      </c>
      <c r="U366" s="27"/>
      <c r="V366" s="27">
        <v>156397.524</v>
      </c>
      <c r="W366" s="27">
        <v>156397.524</v>
      </c>
      <c r="X366" s="27">
        <v>158119</v>
      </c>
      <c r="Y366" s="27"/>
      <c r="Z366" s="27">
        <v>158770.15400000001</v>
      </c>
      <c r="AA366" s="27">
        <v>158770.15400000001</v>
      </c>
      <c r="AB366" s="27">
        <v>0</v>
      </c>
      <c r="AC366" s="27"/>
      <c r="AD366" s="27">
        <v>0</v>
      </c>
      <c r="AE366" s="27">
        <v>0</v>
      </c>
      <c r="AF366" s="27">
        <v>0</v>
      </c>
      <c r="AG366" s="106">
        <v>0</v>
      </c>
      <c r="AH366" s="27">
        <v>0</v>
      </c>
      <c r="AI366" s="27">
        <v>0</v>
      </c>
      <c r="AJ366" s="27">
        <v>0</v>
      </c>
      <c r="AK366" s="106">
        <v>0</v>
      </c>
      <c r="AL366" s="106">
        <v>0</v>
      </c>
      <c r="AM366" s="105">
        <v>0</v>
      </c>
      <c r="AN366" s="11">
        <v>0</v>
      </c>
      <c r="AO366" s="11">
        <v>0</v>
      </c>
      <c r="AP366" s="105">
        <v>0</v>
      </c>
      <c r="AQ366" s="11">
        <v>0</v>
      </c>
      <c r="AR366" s="11">
        <v>0</v>
      </c>
      <c r="AS366" s="11">
        <v>0</v>
      </c>
      <c r="AT366" s="11">
        <v>0</v>
      </c>
      <c r="AU366" s="11"/>
      <c r="AV366" s="11">
        <v>0</v>
      </c>
      <c r="AW366" s="11">
        <v>0</v>
      </c>
      <c r="AX366" s="11"/>
      <c r="AZ366" s="11"/>
      <c r="BA366" s="11"/>
      <c r="BB366" s="122"/>
    </row>
    <row r="367" spans="1:54" hidden="1" x14ac:dyDescent="0.25">
      <c r="A367">
        <v>5</v>
      </c>
      <c r="B367" t="str">
        <f t="shared" si="38"/>
        <v>FlC-4340</v>
      </c>
      <c r="C367" s="2" t="s">
        <v>315</v>
      </c>
      <c r="D367" s="2" t="str">
        <f t="shared" si="42"/>
        <v>4</v>
      </c>
      <c r="E367" s="2" t="str">
        <f t="shared" si="43"/>
        <v>43</v>
      </c>
      <c r="F367" s="2" t="str">
        <f t="shared" si="44"/>
        <v>434</v>
      </c>
      <c r="G367" s="1" t="s">
        <v>112</v>
      </c>
      <c r="H367" s="27">
        <v>48615</v>
      </c>
      <c r="I367" s="27"/>
      <c r="J367" s="27">
        <v>55508.68</v>
      </c>
      <c r="K367" s="27">
        <v>55508.68</v>
      </c>
      <c r="L367" s="27">
        <v>55830</v>
      </c>
      <c r="M367" s="27"/>
      <c r="N367" s="27">
        <v>57878.665999999997</v>
      </c>
      <c r="O367" s="27">
        <v>57878.665999999997</v>
      </c>
      <c r="P367" s="27">
        <v>94860</v>
      </c>
      <c r="Q367" s="27"/>
      <c r="R367" s="27">
        <v>71375.512000000002</v>
      </c>
      <c r="S367" s="27">
        <v>71375.512000000002</v>
      </c>
      <c r="T367" s="27">
        <v>94614</v>
      </c>
      <c r="U367" s="27"/>
      <c r="V367" s="27">
        <v>79193.625999999989</v>
      </c>
      <c r="W367" s="27">
        <v>79193.625999999989</v>
      </c>
      <c r="X367" s="27">
        <v>79815</v>
      </c>
      <c r="Y367" s="27"/>
      <c r="Z367" s="27">
        <v>63925.689999999995</v>
      </c>
      <c r="AA367" s="27">
        <v>63925.689999999995</v>
      </c>
      <c r="AB367" s="27">
        <v>2574</v>
      </c>
      <c r="AC367" s="27"/>
      <c r="AD367" s="27">
        <v>9473.009</v>
      </c>
      <c r="AE367" s="27">
        <v>9473.009</v>
      </c>
      <c r="AF367" s="27">
        <v>13254</v>
      </c>
      <c r="AG367" s="106">
        <v>40376.080000000002</v>
      </c>
      <c r="AH367" s="27">
        <v>40376.264999999999</v>
      </c>
      <c r="AI367" s="27">
        <v>40376.264999999999</v>
      </c>
      <c r="AJ367" s="27">
        <v>4278</v>
      </c>
      <c r="AK367" s="106">
        <v>10401.83512</v>
      </c>
      <c r="AL367" s="106">
        <v>9817.415939999999</v>
      </c>
      <c r="AM367" s="105">
        <v>9817.415939999999</v>
      </c>
      <c r="AN367" s="11">
        <v>13262</v>
      </c>
      <c r="AO367" s="11">
        <v>13079.84881</v>
      </c>
      <c r="AP367" s="105">
        <v>13086.075000000001</v>
      </c>
      <c r="AQ367" s="11">
        <v>13086.075000000001</v>
      </c>
      <c r="AR367" s="11">
        <v>22386</v>
      </c>
      <c r="AS367" s="11">
        <v>15354.275190000002</v>
      </c>
      <c r="AT367" s="11">
        <v>15359.641500000002</v>
      </c>
      <c r="AU367" s="11">
        <v>15359.641500000002</v>
      </c>
      <c r="AV367" s="11">
        <v>16433</v>
      </c>
      <c r="AW367" s="11">
        <v>18072.527270532257</v>
      </c>
      <c r="AX367" s="11">
        <v>18072.102820532276</v>
      </c>
      <c r="AZ367" s="11">
        <v>16040</v>
      </c>
      <c r="BA367" s="11">
        <v>54096.359860000019</v>
      </c>
      <c r="BB367" s="122"/>
    </row>
    <row r="368" spans="1:54" hidden="1" x14ac:dyDescent="0.25">
      <c r="A368">
        <v>5</v>
      </c>
      <c r="B368" t="str">
        <f t="shared" si="38"/>
        <v>FlC-4351</v>
      </c>
      <c r="C368" s="2" t="s">
        <v>315</v>
      </c>
      <c r="D368" s="2" t="s">
        <v>2156</v>
      </c>
      <c r="E368" s="2" t="s">
        <v>2157</v>
      </c>
      <c r="F368" s="2" t="s">
        <v>2158</v>
      </c>
      <c r="G368" s="1" t="s">
        <v>113</v>
      </c>
      <c r="H368" s="27">
        <v>0</v>
      </c>
      <c r="I368" s="27"/>
      <c r="J368" s="27">
        <v>0</v>
      </c>
      <c r="K368" s="27">
        <v>0</v>
      </c>
      <c r="L368" s="27">
        <v>0</v>
      </c>
      <c r="M368" s="27"/>
      <c r="N368" s="27">
        <v>0</v>
      </c>
      <c r="O368" s="27">
        <v>0</v>
      </c>
      <c r="P368" s="27">
        <v>0</v>
      </c>
      <c r="Q368" s="27"/>
      <c r="R368" s="27">
        <v>0</v>
      </c>
      <c r="S368" s="27">
        <v>0</v>
      </c>
      <c r="T368" s="27">
        <v>0</v>
      </c>
      <c r="U368" s="27"/>
      <c r="V368" s="27">
        <v>0</v>
      </c>
      <c r="W368" s="27">
        <v>0</v>
      </c>
      <c r="X368" s="27">
        <v>0</v>
      </c>
      <c r="Y368" s="27"/>
      <c r="Z368" s="27">
        <v>0</v>
      </c>
      <c r="AA368" s="27">
        <v>0</v>
      </c>
      <c r="AB368" s="27">
        <v>0</v>
      </c>
      <c r="AC368" s="27"/>
      <c r="AD368" s="27">
        <v>5.25</v>
      </c>
      <c r="AE368" s="27">
        <v>5.25</v>
      </c>
      <c r="AF368" s="27">
        <v>141684</v>
      </c>
      <c r="AG368" s="106">
        <v>88360.249000000011</v>
      </c>
      <c r="AH368" s="27">
        <v>-0.24899999999615829</v>
      </c>
      <c r="AI368" s="27">
        <v>-0.24899999999615829</v>
      </c>
      <c r="AJ368" s="27">
        <v>0</v>
      </c>
      <c r="AK368" s="106">
        <v>3625.9265599999994</v>
      </c>
      <c r="AL368" s="106">
        <v>3625.9265599999999</v>
      </c>
      <c r="AM368" s="105">
        <v>3625.9265599999999</v>
      </c>
      <c r="AN368" s="11">
        <v>138672</v>
      </c>
      <c r="AO368" s="11">
        <v>3172.2532000000001</v>
      </c>
      <c r="AP368" s="105">
        <v>3172.2530000000002</v>
      </c>
      <c r="AQ368" s="11">
        <v>3172.2530000000002</v>
      </c>
      <c r="AR368" s="11">
        <v>133729</v>
      </c>
      <c r="AS368" s="11">
        <v>3323.7030800000002</v>
      </c>
      <c r="AT368" s="11">
        <v>3323.7030800000002</v>
      </c>
      <c r="AU368" s="11">
        <v>3323.7030800000002</v>
      </c>
      <c r="AV368" s="11">
        <v>0</v>
      </c>
      <c r="AW368" s="11">
        <v>4944.61427</v>
      </c>
      <c r="AX368" s="11">
        <v>4944.61427</v>
      </c>
      <c r="AZ368" s="11">
        <v>0</v>
      </c>
      <c r="BA368" s="11">
        <v>3172.2532000000001</v>
      </c>
      <c r="BB368" s="122"/>
    </row>
    <row r="369" spans="1:54" hidden="1" x14ac:dyDescent="0.25">
      <c r="A369">
        <v>5</v>
      </c>
      <c r="B369" t="str">
        <f t="shared" si="38"/>
        <v>FlC-4352</v>
      </c>
      <c r="C369" s="2" t="s">
        <v>315</v>
      </c>
      <c r="D369" s="2" t="s">
        <v>2156</v>
      </c>
      <c r="E369" s="2" t="s">
        <v>2157</v>
      </c>
      <c r="F369" s="2" t="s">
        <v>2158</v>
      </c>
      <c r="G369" s="1" t="s">
        <v>115</v>
      </c>
      <c r="H369" s="27">
        <v>0</v>
      </c>
      <c r="I369" s="27"/>
      <c r="J369" s="27">
        <v>0</v>
      </c>
      <c r="K369" s="27">
        <v>0</v>
      </c>
      <c r="L369" s="27">
        <v>0</v>
      </c>
      <c r="M369" s="27"/>
      <c r="N369" s="27">
        <v>0</v>
      </c>
      <c r="O369" s="27">
        <v>0</v>
      </c>
      <c r="P369" s="27">
        <v>0</v>
      </c>
      <c r="Q369" s="27"/>
      <c r="R369" s="27">
        <v>0</v>
      </c>
      <c r="S369" s="27">
        <v>0</v>
      </c>
      <c r="T369" s="27">
        <v>0</v>
      </c>
      <c r="U369" s="27"/>
      <c r="V369" s="27">
        <v>0</v>
      </c>
      <c r="W369" s="27">
        <v>0</v>
      </c>
      <c r="X369" s="27">
        <v>0</v>
      </c>
      <c r="Y369" s="27"/>
      <c r="Z369" s="27">
        <v>0</v>
      </c>
      <c r="AA369" s="27">
        <v>0</v>
      </c>
      <c r="AB369" s="27">
        <v>0</v>
      </c>
      <c r="AC369" s="27"/>
      <c r="AD369" s="27">
        <v>93765.769</v>
      </c>
      <c r="AE369" s="27">
        <v>93765.769</v>
      </c>
      <c r="AF369" s="27">
        <v>269</v>
      </c>
      <c r="AG369" s="106">
        <v>189992.81599999999</v>
      </c>
      <c r="AH369" s="27">
        <v>278249.18700000003</v>
      </c>
      <c r="AI369" s="27">
        <v>278249.18700000003</v>
      </c>
      <c r="AJ369" s="27">
        <v>95043</v>
      </c>
      <c r="AK369" s="106">
        <v>360436.54275000002</v>
      </c>
      <c r="AL369" s="106">
        <v>357034.11562</v>
      </c>
      <c r="AM369" s="105">
        <v>357034.11562</v>
      </c>
      <c r="AN369" s="11">
        <v>121811</v>
      </c>
      <c r="AO369" s="11">
        <v>436200.92261999997</v>
      </c>
      <c r="AP369" s="105">
        <v>435684.55300000001</v>
      </c>
      <c r="AQ369" s="11">
        <v>435684.55300000001</v>
      </c>
      <c r="AR369" s="11">
        <v>127197</v>
      </c>
      <c r="AS369" s="11">
        <v>445649.78555999993</v>
      </c>
      <c r="AT369" s="11">
        <v>445921.14261999994</v>
      </c>
      <c r="AU369" s="11">
        <v>445921.14261999994</v>
      </c>
      <c r="AV369" s="11">
        <v>127580</v>
      </c>
      <c r="AW369" s="11">
        <v>648508.83108140132</v>
      </c>
      <c r="AX369" s="11">
        <v>643655.05968140124</v>
      </c>
      <c r="AZ369" s="11">
        <v>129614</v>
      </c>
      <c r="BA369" s="11">
        <v>558293.83153999993</v>
      </c>
      <c r="BB369" s="122"/>
    </row>
    <row r="370" spans="1:54" hidden="1" x14ac:dyDescent="0.25">
      <c r="A370">
        <v>5</v>
      </c>
      <c r="B370" t="str">
        <f t="shared" si="38"/>
        <v>FlC-4353</v>
      </c>
      <c r="C370" s="2" t="s">
        <v>315</v>
      </c>
      <c r="D370" s="2" t="str">
        <f t="shared" ref="D370:D401" si="45">LEFT($G370,1)</f>
        <v>4</v>
      </c>
      <c r="E370" s="2" t="str">
        <f t="shared" ref="E370:E401" si="46">LEFT($G370,2)</f>
        <v>43</v>
      </c>
      <c r="F370" s="2" t="str">
        <f t="shared" ref="F370:F401" si="47">LEFT($G370,3)</f>
        <v>435</v>
      </c>
      <c r="G370" s="1" t="s">
        <v>117</v>
      </c>
      <c r="H370" s="27">
        <v>0</v>
      </c>
      <c r="I370" s="27"/>
      <c r="J370" s="27">
        <v>0</v>
      </c>
      <c r="K370" s="27">
        <v>0</v>
      </c>
      <c r="L370" s="27">
        <v>0</v>
      </c>
      <c r="M370" s="27"/>
      <c r="N370" s="27">
        <v>0</v>
      </c>
      <c r="O370" s="27">
        <v>0</v>
      </c>
      <c r="P370" s="27">
        <v>0</v>
      </c>
      <c r="Q370" s="27"/>
      <c r="R370" s="27">
        <v>0</v>
      </c>
      <c r="S370" s="27">
        <v>0</v>
      </c>
      <c r="T370" s="27">
        <v>0</v>
      </c>
      <c r="U370" s="27"/>
      <c r="V370" s="27">
        <v>0</v>
      </c>
      <c r="W370" s="27">
        <v>0</v>
      </c>
      <c r="X370" s="27">
        <v>0</v>
      </c>
      <c r="Y370" s="27"/>
      <c r="Z370" s="27">
        <v>0</v>
      </c>
      <c r="AA370" s="27">
        <v>0</v>
      </c>
      <c r="AB370" s="27">
        <v>0</v>
      </c>
      <c r="AC370" s="27"/>
      <c r="AD370" s="27">
        <v>0</v>
      </c>
      <c r="AE370" s="27">
        <v>0</v>
      </c>
      <c r="AF370" s="27">
        <v>0</v>
      </c>
      <c r="AG370" s="106">
        <v>561.41499999999996</v>
      </c>
      <c r="AH370" s="27">
        <v>556.91700000000003</v>
      </c>
      <c r="AI370" s="27">
        <v>556.91700000000003</v>
      </c>
      <c r="AJ370" s="27">
        <v>0</v>
      </c>
      <c r="AK370" s="106">
        <v>10462.384959999999</v>
      </c>
      <c r="AL370" s="106">
        <v>9700.5698300000004</v>
      </c>
      <c r="AM370" s="105">
        <v>9700.5698300000004</v>
      </c>
      <c r="AN370" s="11">
        <v>200</v>
      </c>
      <c r="AO370" s="11">
        <v>13567.40171</v>
      </c>
      <c r="AP370" s="105">
        <v>13567.402</v>
      </c>
      <c r="AQ370" s="11">
        <v>13567.402</v>
      </c>
      <c r="AR370" s="11">
        <v>51</v>
      </c>
      <c r="AS370" s="11">
        <v>12997.718080000004</v>
      </c>
      <c r="AT370" s="11">
        <v>12997.718080000004</v>
      </c>
      <c r="AU370" s="11">
        <v>12997.718080000004</v>
      </c>
      <c r="AV370" s="11">
        <v>749</v>
      </c>
      <c r="AW370" s="11">
        <v>13592.853820816315</v>
      </c>
      <c r="AX370" s="11">
        <v>13592.736960816315</v>
      </c>
      <c r="AZ370" s="11">
        <v>236</v>
      </c>
      <c r="BA370" s="11">
        <v>18343.489890000004</v>
      </c>
      <c r="BB370" s="122"/>
    </row>
    <row r="371" spans="1:54" hidden="1" x14ac:dyDescent="0.25">
      <c r="A371">
        <v>5</v>
      </c>
      <c r="B371" t="str">
        <f t="shared" si="38"/>
        <v>FlC-4354</v>
      </c>
      <c r="C371" s="2" t="s">
        <v>315</v>
      </c>
      <c r="D371" s="2" t="str">
        <f t="shared" si="45"/>
        <v>4</v>
      </c>
      <c r="E371" s="2" t="str">
        <f t="shared" si="46"/>
        <v>43</v>
      </c>
      <c r="F371" s="2" t="str">
        <f t="shared" si="47"/>
        <v>435</v>
      </c>
      <c r="G371" s="1" t="s">
        <v>119</v>
      </c>
      <c r="H371" s="27">
        <v>0</v>
      </c>
      <c r="I371" s="27"/>
      <c r="J371" s="27">
        <v>0</v>
      </c>
      <c r="K371" s="27">
        <v>0</v>
      </c>
      <c r="L371" s="27">
        <v>0</v>
      </c>
      <c r="M371" s="27"/>
      <c r="N371" s="27">
        <v>0</v>
      </c>
      <c r="O371" s="27">
        <v>0</v>
      </c>
      <c r="P371" s="27">
        <v>0</v>
      </c>
      <c r="Q371" s="27"/>
      <c r="R371" s="27">
        <v>0</v>
      </c>
      <c r="S371" s="27">
        <v>0</v>
      </c>
      <c r="T371" s="27">
        <v>0</v>
      </c>
      <c r="U371" s="27"/>
      <c r="V371" s="27">
        <v>0</v>
      </c>
      <c r="W371" s="27">
        <v>0</v>
      </c>
      <c r="X371" s="27">
        <v>0</v>
      </c>
      <c r="Y371" s="27"/>
      <c r="Z371" s="27">
        <v>0</v>
      </c>
      <c r="AA371" s="27">
        <v>0</v>
      </c>
      <c r="AB371" s="27">
        <v>0</v>
      </c>
      <c r="AC371" s="27"/>
      <c r="AD371" s="27">
        <v>0</v>
      </c>
      <c r="AE371" s="27">
        <v>0</v>
      </c>
      <c r="AF371" s="27">
        <v>0</v>
      </c>
      <c r="AG371" s="106">
        <v>0</v>
      </c>
      <c r="AH371" s="27">
        <v>0</v>
      </c>
      <c r="AI371" s="27">
        <v>0</v>
      </c>
      <c r="AJ371" s="27">
        <v>0</v>
      </c>
      <c r="AK371" s="106">
        <v>59.5</v>
      </c>
      <c r="AL371" s="106">
        <v>59.5</v>
      </c>
      <c r="AM371" s="105">
        <v>59.5</v>
      </c>
      <c r="AN371" s="11">
        <v>0</v>
      </c>
      <c r="AO371" s="11">
        <v>25.5</v>
      </c>
      <c r="AP371" s="105">
        <v>25.5</v>
      </c>
      <c r="AQ371" s="11">
        <v>25.5</v>
      </c>
      <c r="AR371" s="11">
        <v>0</v>
      </c>
      <c r="AS371" s="11">
        <v>0</v>
      </c>
      <c r="AT371" s="11">
        <v>0</v>
      </c>
      <c r="AU371" s="11">
        <v>0</v>
      </c>
      <c r="AV371" s="11">
        <v>0</v>
      </c>
      <c r="AW371" s="11">
        <v>1328.4425000000001</v>
      </c>
      <c r="AX371" s="11">
        <v>1328.4425000000001</v>
      </c>
      <c r="AZ371" s="11">
        <v>0</v>
      </c>
      <c r="BA371" s="11">
        <v>3610.9950800000001</v>
      </c>
      <c r="BB371" s="122"/>
    </row>
    <row r="372" spans="1:54" hidden="1" x14ac:dyDescent="0.25">
      <c r="A372">
        <v>5</v>
      </c>
      <c r="B372" t="str">
        <f t="shared" si="38"/>
        <v>FlC-4359</v>
      </c>
      <c r="C372" s="2" t="s">
        <v>315</v>
      </c>
      <c r="D372" s="2" t="str">
        <f t="shared" si="45"/>
        <v>4</v>
      </c>
      <c r="E372" s="2" t="str">
        <f t="shared" si="46"/>
        <v>43</v>
      </c>
      <c r="F372" s="2" t="str">
        <f t="shared" si="47"/>
        <v>435</v>
      </c>
      <c r="G372" s="1" t="s">
        <v>121</v>
      </c>
      <c r="H372" s="27">
        <v>0</v>
      </c>
      <c r="I372" s="27"/>
      <c r="J372" s="27">
        <v>0</v>
      </c>
      <c r="K372" s="27">
        <v>0</v>
      </c>
      <c r="L372" s="27">
        <v>0</v>
      </c>
      <c r="M372" s="27"/>
      <c r="N372" s="27">
        <v>0</v>
      </c>
      <c r="O372" s="27">
        <v>0</v>
      </c>
      <c r="P372" s="27">
        <v>0</v>
      </c>
      <c r="Q372" s="27"/>
      <c r="R372" s="27">
        <v>0</v>
      </c>
      <c r="S372" s="27">
        <v>0</v>
      </c>
      <c r="T372" s="27">
        <v>0</v>
      </c>
      <c r="U372" s="27"/>
      <c r="V372" s="27">
        <v>0</v>
      </c>
      <c r="W372" s="27">
        <v>0</v>
      </c>
      <c r="X372" s="27">
        <v>0</v>
      </c>
      <c r="Y372" s="27"/>
      <c r="Z372" s="27">
        <v>0</v>
      </c>
      <c r="AA372" s="27">
        <v>0</v>
      </c>
      <c r="AB372" s="27">
        <v>140653</v>
      </c>
      <c r="AC372" s="27"/>
      <c r="AD372" s="27">
        <v>109110.12299999999</v>
      </c>
      <c r="AE372" s="27">
        <v>109110.12299999999</v>
      </c>
      <c r="AF372" s="27">
        <v>1778</v>
      </c>
      <c r="AG372" s="106">
        <v>9348.1080000000002</v>
      </c>
      <c r="AH372" s="27">
        <v>9348.1080000000002</v>
      </c>
      <c r="AI372" s="27">
        <v>9348.1080000000002</v>
      </c>
      <c r="AJ372" s="27">
        <v>1885</v>
      </c>
      <c r="AK372" s="106">
        <v>14862.046279999995</v>
      </c>
      <c r="AL372" s="106">
        <v>14864.04623</v>
      </c>
      <c r="AM372" s="105">
        <v>14864.04623</v>
      </c>
      <c r="AN372" s="11">
        <v>3605</v>
      </c>
      <c r="AO372" s="11">
        <v>16895.09734</v>
      </c>
      <c r="AP372" s="105">
        <v>16895.098000000002</v>
      </c>
      <c r="AQ372" s="11">
        <v>16895.098000000002</v>
      </c>
      <c r="AR372" s="11">
        <v>3660</v>
      </c>
      <c r="AS372" s="11">
        <v>26293.150389999995</v>
      </c>
      <c r="AT372" s="11">
        <v>26293.150389999995</v>
      </c>
      <c r="AU372" s="11">
        <v>26293.150389999995</v>
      </c>
      <c r="AV372" s="11">
        <v>5703</v>
      </c>
      <c r="AW372" s="11">
        <v>67744.80782415063</v>
      </c>
      <c r="AX372" s="11">
        <v>67744.817074150618</v>
      </c>
      <c r="AZ372" s="11">
        <v>5895</v>
      </c>
      <c r="BA372" s="11">
        <v>60776.093980000012</v>
      </c>
      <c r="BB372" s="122"/>
    </row>
    <row r="373" spans="1:54" hidden="1" x14ac:dyDescent="0.25">
      <c r="A373">
        <v>5</v>
      </c>
      <c r="B373" t="str">
        <f t="shared" si="38"/>
        <v>FlC-4410</v>
      </c>
      <c r="C373" s="2" t="s">
        <v>315</v>
      </c>
      <c r="D373" s="2" t="str">
        <f t="shared" si="45"/>
        <v>4</v>
      </c>
      <c r="E373" s="2" t="str">
        <f t="shared" si="46"/>
        <v>44</v>
      </c>
      <c r="F373" s="2" t="str">
        <f t="shared" si="47"/>
        <v>441</v>
      </c>
      <c r="G373" s="1" t="s">
        <v>124</v>
      </c>
      <c r="H373" s="27">
        <v>4180360</v>
      </c>
      <c r="I373" s="27"/>
      <c r="J373" s="27">
        <v>4809186.9638499999</v>
      </c>
      <c r="K373" s="27">
        <v>4809186.9638499999</v>
      </c>
      <c r="L373" s="27">
        <v>4209086</v>
      </c>
      <c r="M373" s="27"/>
      <c r="N373" s="27">
        <v>5005339.2589999996</v>
      </c>
      <c r="O373" s="27">
        <v>5005339.2589999996</v>
      </c>
      <c r="P373" s="27">
        <v>4537762</v>
      </c>
      <c r="Q373" s="27"/>
      <c r="R373" s="27">
        <v>5158665.7429999998</v>
      </c>
      <c r="S373" s="27">
        <v>5158665.7429999998</v>
      </c>
      <c r="T373" s="27">
        <v>4670188</v>
      </c>
      <c r="U373" s="27"/>
      <c r="V373" s="27">
        <v>4952901.108</v>
      </c>
      <c r="W373" s="27">
        <v>4952901.108</v>
      </c>
      <c r="X373" s="27">
        <v>4722312</v>
      </c>
      <c r="Y373" s="27"/>
      <c r="Z373" s="27">
        <v>4975226.2709999997</v>
      </c>
      <c r="AA373" s="27">
        <v>4975226.2709999997</v>
      </c>
      <c r="AB373" s="27">
        <v>4776693</v>
      </c>
      <c r="AC373" s="27"/>
      <c r="AD373" s="27">
        <v>5006903.1550000003</v>
      </c>
      <c r="AE373" s="27">
        <v>5006903.1550000003</v>
      </c>
      <c r="AF373" s="27">
        <v>4841280</v>
      </c>
      <c r="AG373" s="106">
        <v>5124102.6670000004</v>
      </c>
      <c r="AH373" s="27">
        <v>5124102.5670000007</v>
      </c>
      <c r="AI373" s="27">
        <v>5124102.5670000007</v>
      </c>
      <c r="AJ373" s="27">
        <v>6327931</v>
      </c>
      <c r="AK373" s="106">
        <v>6373321.7462500045</v>
      </c>
      <c r="AL373" s="106">
        <v>6373321.7462499999</v>
      </c>
      <c r="AM373" s="105">
        <v>6373321.7462499999</v>
      </c>
      <c r="AN373" s="11">
        <v>6479125</v>
      </c>
      <c r="AO373" s="11">
        <v>6527171.5097399903</v>
      </c>
      <c r="AP373" s="105">
        <v>6527168.659</v>
      </c>
      <c r="AQ373" s="11">
        <v>6527168.659</v>
      </c>
      <c r="AR373" s="11">
        <v>6744453</v>
      </c>
      <c r="AS373" s="11">
        <v>6763803.2734199883</v>
      </c>
      <c r="AT373" s="11">
        <v>6763803.2734199883</v>
      </c>
      <c r="AU373" s="11">
        <v>6763803.2734199883</v>
      </c>
      <c r="AV373" s="11">
        <v>6811279</v>
      </c>
      <c r="AW373" s="11">
        <v>7039975.1950000003</v>
      </c>
      <c r="AX373" s="11">
        <v>7039975.1950000031</v>
      </c>
      <c r="AZ373" s="11">
        <v>7202008</v>
      </c>
      <c r="BA373" s="11">
        <v>7300234.7931999927</v>
      </c>
      <c r="BB373" s="122"/>
    </row>
    <row r="374" spans="1:54" hidden="1" x14ac:dyDescent="0.25">
      <c r="A374">
        <v>5</v>
      </c>
      <c r="B374" t="str">
        <f t="shared" si="38"/>
        <v>FlC-4420</v>
      </c>
      <c r="C374" s="2" t="s">
        <v>315</v>
      </c>
      <c r="D374" s="2" t="str">
        <f t="shared" si="45"/>
        <v>4</v>
      </c>
      <c r="E374" s="2" t="str">
        <f t="shared" si="46"/>
        <v>44</v>
      </c>
      <c r="F374" s="2" t="str">
        <f t="shared" si="47"/>
        <v>442</v>
      </c>
      <c r="G374" s="1" t="s">
        <v>125</v>
      </c>
      <c r="H374" s="27">
        <v>0</v>
      </c>
      <c r="I374" s="27"/>
      <c r="J374" s="27">
        <v>0</v>
      </c>
      <c r="K374" s="27">
        <v>0</v>
      </c>
      <c r="L374" s="27">
        <v>0</v>
      </c>
      <c r="M374" s="27"/>
      <c r="N374" s="27">
        <v>0</v>
      </c>
      <c r="O374" s="27">
        <v>0</v>
      </c>
      <c r="P374" s="27">
        <v>0</v>
      </c>
      <c r="Q374" s="27"/>
      <c r="R374" s="27">
        <v>0</v>
      </c>
      <c r="S374" s="27">
        <v>0</v>
      </c>
      <c r="T374" s="27">
        <v>0</v>
      </c>
      <c r="U374" s="27"/>
      <c r="V374" s="27">
        <v>0</v>
      </c>
      <c r="W374" s="27">
        <v>0</v>
      </c>
      <c r="X374" s="27">
        <v>0</v>
      </c>
      <c r="Y374" s="27"/>
      <c r="Z374" s="27">
        <v>0</v>
      </c>
      <c r="AA374" s="27">
        <v>0</v>
      </c>
      <c r="AB374" s="27">
        <v>0</v>
      </c>
      <c r="AC374" s="27"/>
      <c r="AD374" s="27">
        <v>0</v>
      </c>
      <c r="AE374" s="27">
        <v>0</v>
      </c>
      <c r="AF374" s="27">
        <v>0</v>
      </c>
      <c r="AG374" s="106">
        <v>0</v>
      </c>
      <c r="AH374" s="27">
        <v>0</v>
      </c>
      <c r="AI374" s="27">
        <v>0</v>
      </c>
      <c r="AJ374" s="27">
        <v>0</v>
      </c>
      <c r="AK374" s="106">
        <v>0</v>
      </c>
      <c r="AL374" s="106">
        <v>0</v>
      </c>
      <c r="AM374" s="105">
        <v>0</v>
      </c>
      <c r="AN374" s="11">
        <v>0</v>
      </c>
      <c r="AO374" s="11">
        <v>17.328279999999999</v>
      </c>
      <c r="AP374" s="105">
        <v>17.327999999999999</v>
      </c>
      <c r="AQ374" s="11">
        <v>17.327999999999999</v>
      </c>
      <c r="AR374" s="11">
        <v>0</v>
      </c>
      <c r="AS374" s="11">
        <v>32.140299999999996</v>
      </c>
      <c r="AT374" s="11">
        <v>32.140299999999996</v>
      </c>
      <c r="AU374" s="11">
        <v>32.140299999999996</v>
      </c>
      <c r="AV374" s="11">
        <v>0</v>
      </c>
      <c r="AW374" s="11">
        <v>57.582889999999999</v>
      </c>
      <c r="AX374" s="11">
        <v>57.582889999999999</v>
      </c>
      <c r="AZ374" s="11">
        <v>0</v>
      </c>
      <c r="BA374" s="11">
        <v>79.141209999999987</v>
      </c>
      <c r="BB374" s="122"/>
    </row>
    <row r="375" spans="1:54" hidden="1" x14ac:dyDescent="0.25">
      <c r="A375">
        <v>5</v>
      </c>
      <c r="B375" t="str">
        <f t="shared" si="38"/>
        <v>FlC-4430</v>
      </c>
      <c r="C375" s="2" t="s">
        <v>315</v>
      </c>
      <c r="D375" s="2" t="str">
        <f t="shared" si="45"/>
        <v>4</v>
      </c>
      <c r="E375" s="2" t="str">
        <f t="shared" si="46"/>
        <v>44</v>
      </c>
      <c r="F375" s="2" t="str">
        <f t="shared" si="47"/>
        <v>443</v>
      </c>
      <c r="G375" s="1" t="s">
        <v>126</v>
      </c>
      <c r="H375" s="27">
        <v>2223936</v>
      </c>
      <c r="I375" s="27"/>
      <c r="J375" s="27">
        <v>1647921.0718999999</v>
      </c>
      <c r="K375" s="27">
        <v>1647921.0718999999</v>
      </c>
      <c r="L375" s="27">
        <v>2249047</v>
      </c>
      <c r="M375" s="27"/>
      <c r="N375" s="27">
        <v>1673052.9980000001</v>
      </c>
      <c r="O375" s="27">
        <v>1673052.9980000001</v>
      </c>
      <c r="P375" s="27">
        <v>2242167</v>
      </c>
      <c r="Q375" s="27"/>
      <c r="R375" s="27">
        <v>1270883.7040000001</v>
      </c>
      <c r="S375" s="27">
        <v>1270883.7040000001</v>
      </c>
      <c r="T375" s="27">
        <v>2312594</v>
      </c>
      <c r="U375" s="27"/>
      <c r="V375" s="27">
        <v>1362861.754</v>
      </c>
      <c r="W375" s="27">
        <v>1362861.754</v>
      </c>
      <c r="X375" s="27">
        <v>2355865</v>
      </c>
      <c r="Y375" s="27"/>
      <c r="Z375" s="27">
        <v>1323694.2790000001</v>
      </c>
      <c r="AA375" s="27">
        <v>1323694.2790000001</v>
      </c>
      <c r="AB375" s="27">
        <v>2429236</v>
      </c>
      <c r="AC375" s="27"/>
      <c r="AD375" s="27">
        <v>1355987.726</v>
      </c>
      <c r="AE375" s="27">
        <v>1355987.726</v>
      </c>
      <c r="AF375" s="27">
        <v>893451</v>
      </c>
      <c r="AG375" s="106">
        <v>1268442.686</v>
      </c>
      <c r="AH375" s="27">
        <v>1269069.628</v>
      </c>
      <c r="AI375" s="27">
        <v>1269069.628</v>
      </c>
      <c r="AJ375" s="27">
        <v>1002925</v>
      </c>
      <c r="AK375" s="106">
        <v>987933.58743000019</v>
      </c>
      <c r="AL375" s="106">
        <v>988040.06753999996</v>
      </c>
      <c r="AM375" s="105">
        <v>988040.06753999996</v>
      </c>
      <c r="AN375" s="11">
        <v>1039759</v>
      </c>
      <c r="AO375" s="11">
        <v>1031548.8175</v>
      </c>
      <c r="AP375" s="105">
        <v>1031603.009</v>
      </c>
      <c r="AQ375" s="11">
        <v>1031603.009</v>
      </c>
      <c r="AR375" s="11">
        <v>1059506</v>
      </c>
      <c r="AS375" s="11">
        <v>1061238.0769899997</v>
      </c>
      <c r="AT375" s="11">
        <v>1079785.4209899998</v>
      </c>
      <c r="AU375" s="11">
        <v>1079785.4209899998</v>
      </c>
      <c r="AV375" s="11">
        <v>1498741</v>
      </c>
      <c r="AW375" s="11">
        <v>1218325.0690273689</v>
      </c>
      <c r="AX375" s="11">
        <v>1218325.0690273684</v>
      </c>
      <c r="AZ375" s="11">
        <v>1144453</v>
      </c>
      <c r="BA375" s="11">
        <v>1220207.159650001</v>
      </c>
      <c r="BB375" s="122"/>
    </row>
    <row r="376" spans="1:54" hidden="1" x14ac:dyDescent="0.25">
      <c r="A376">
        <v>5</v>
      </c>
      <c r="B376" t="str">
        <f t="shared" si="38"/>
        <v>FlC-4440</v>
      </c>
      <c r="C376" s="2" t="s">
        <v>315</v>
      </c>
      <c r="D376" s="2" t="str">
        <f t="shared" si="45"/>
        <v>4</v>
      </c>
      <c r="E376" s="2" t="str">
        <f t="shared" si="46"/>
        <v>44</v>
      </c>
      <c r="F376" s="2" t="str">
        <f t="shared" si="47"/>
        <v>444</v>
      </c>
      <c r="G376" s="1" t="s">
        <v>127</v>
      </c>
      <c r="H376" s="27">
        <v>602</v>
      </c>
      <c r="I376" s="27"/>
      <c r="J376" s="27">
        <v>114.17100000000001</v>
      </c>
      <c r="K376" s="27">
        <v>114.17100000000001</v>
      </c>
      <c r="L376" s="27">
        <v>218</v>
      </c>
      <c r="M376" s="27"/>
      <c r="N376" s="27">
        <v>118.05800000000001</v>
      </c>
      <c r="O376" s="27">
        <v>118.05800000000001</v>
      </c>
      <c r="P376" s="27">
        <v>92</v>
      </c>
      <c r="Q376" s="27"/>
      <c r="R376" s="27">
        <v>114.783</v>
      </c>
      <c r="S376" s="27">
        <v>114.783</v>
      </c>
      <c r="T376" s="27">
        <v>124</v>
      </c>
      <c r="U376" s="27"/>
      <c r="V376" s="27">
        <v>12.581</v>
      </c>
      <c r="W376" s="27">
        <v>12.581</v>
      </c>
      <c r="X376" s="27">
        <v>93</v>
      </c>
      <c r="Y376" s="27"/>
      <c r="Z376" s="27">
        <v>89.176000000000002</v>
      </c>
      <c r="AA376" s="27">
        <v>89.176000000000002</v>
      </c>
      <c r="AB376" s="27">
        <v>0</v>
      </c>
      <c r="AC376" s="27"/>
      <c r="AD376" s="27">
        <v>1.125</v>
      </c>
      <c r="AE376" s="27">
        <v>1.125</v>
      </c>
      <c r="AF376" s="27">
        <v>0</v>
      </c>
      <c r="AG376" s="106">
        <v>0</v>
      </c>
      <c r="AH376" s="27">
        <v>0</v>
      </c>
      <c r="AI376" s="27">
        <v>0</v>
      </c>
      <c r="AJ376" s="27">
        <v>0</v>
      </c>
      <c r="AK376" s="106">
        <v>0</v>
      </c>
      <c r="AL376" s="106">
        <v>0</v>
      </c>
      <c r="AM376" s="105">
        <v>0</v>
      </c>
      <c r="AN376" s="11">
        <v>0</v>
      </c>
      <c r="AO376" s="11">
        <v>0</v>
      </c>
      <c r="AP376" s="105">
        <v>0</v>
      </c>
      <c r="AQ376" s="11">
        <v>0</v>
      </c>
      <c r="AR376" s="11">
        <v>0</v>
      </c>
      <c r="AS376" s="11">
        <v>0</v>
      </c>
      <c r="AT376" s="11">
        <v>0</v>
      </c>
      <c r="AU376" s="11">
        <v>0</v>
      </c>
      <c r="AV376" s="11">
        <v>0</v>
      </c>
      <c r="AW376" s="11">
        <v>0</v>
      </c>
      <c r="AX376" s="11">
        <v>0</v>
      </c>
      <c r="AZ376" s="11">
        <v>0</v>
      </c>
      <c r="BA376" s="11">
        <v>0</v>
      </c>
      <c r="BB376" s="122"/>
    </row>
    <row r="377" spans="1:54" hidden="1" x14ac:dyDescent="0.25">
      <c r="A377">
        <v>5</v>
      </c>
      <c r="B377" t="str">
        <f t="shared" si="38"/>
        <v>FlC-4500</v>
      </c>
      <c r="C377" s="2" t="s">
        <v>315</v>
      </c>
      <c r="D377" s="2" t="str">
        <f t="shared" si="45"/>
        <v>4</v>
      </c>
      <c r="E377" s="2" t="str">
        <f t="shared" si="46"/>
        <v>45</v>
      </c>
      <c r="F377" s="2" t="str">
        <f t="shared" si="47"/>
        <v>450</v>
      </c>
      <c r="G377" s="1" t="s">
        <v>930</v>
      </c>
      <c r="H377" s="27">
        <v>0</v>
      </c>
      <c r="I377" s="27"/>
      <c r="J377" s="27">
        <v>0</v>
      </c>
      <c r="K377" s="27">
        <v>0</v>
      </c>
      <c r="L377" s="27">
        <v>0</v>
      </c>
      <c r="M377" s="27"/>
      <c r="N377" s="27">
        <v>0</v>
      </c>
      <c r="O377" s="27">
        <v>0</v>
      </c>
      <c r="P377" s="27">
        <v>0</v>
      </c>
      <c r="Q377" s="27"/>
      <c r="R377" s="27">
        <v>0</v>
      </c>
      <c r="S377" s="27">
        <v>0</v>
      </c>
      <c r="T377" s="27">
        <v>0</v>
      </c>
      <c r="U377" s="27"/>
      <c r="V377" s="27">
        <v>0</v>
      </c>
      <c r="W377" s="27">
        <v>0</v>
      </c>
      <c r="X377" s="27">
        <v>0</v>
      </c>
      <c r="Y377" s="27"/>
      <c r="Z377" s="27">
        <v>0</v>
      </c>
      <c r="AA377" s="27">
        <v>0</v>
      </c>
      <c r="AB377" s="27">
        <v>0</v>
      </c>
      <c r="AC377" s="27"/>
      <c r="AD377" s="27">
        <v>0</v>
      </c>
      <c r="AE377" s="27">
        <v>0</v>
      </c>
      <c r="AF377" s="27">
        <v>0</v>
      </c>
      <c r="AG377" s="106">
        <v>0</v>
      </c>
      <c r="AH377" s="27">
        <v>0</v>
      </c>
      <c r="AI377" s="27">
        <v>0</v>
      </c>
      <c r="AJ377" s="27">
        <v>0</v>
      </c>
      <c r="AK377" s="106">
        <v>0</v>
      </c>
      <c r="AL377" s="106">
        <v>0</v>
      </c>
      <c r="AM377" s="105">
        <v>0</v>
      </c>
      <c r="AN377" s="11">
        <v>0</v>
      </c>
      <c r="AO377" s="11">
        <v>0</v>
      </c>
      <c r="AP377" s="105">
        <v>0</v>
      </c>
      <c r="AQ377" s="11">
        <v>0</v>
      </c>
      <c r="AR377" s="11">
        <v>0</v>
      </c>
      <c r="AS377" s="11">
        <v>0</v>
      </c>
      <c r="AT377" s="11">
        <v>0</v>
      </c>
      <c r="AU377" s="11"/>
      <c r="AV377" s="11">
        <v>0</v>
      </c>
      <c r="AW377" s="11">
        <v>0</v>
      </c>
      <c r="AX377" s="11"/>
      <c r="AZ377" s="11"/>
      <c r="BA377" s="11"/>
      <c r="BB377" s="122"/>
    </row>
    <row r="378" spans="1:54" hidden="1" x14ac:dyDescent="0.25">
      <c r="A378">
        <v>5</v>
      </c>
      <c r="B378" t="str">
        <f t="shared" si="38"/>
        <v>FlC-4510</v>
      </c>
      <c r="C378" s="2" t="s">
        <v>315</v>
      </c>
      <c r="D378" s="2" t="str">
        <f t="shared" si="45"/>
        <v>4</v>
      </c>
      <c r="E378" s="2" t="str">
        <f t="shared" si="46"/>
        <v>45</v>
      </c>
      <c r="F378" s="2" t="str">
        <f t="shared" si="47"/>
        <v>451</v>
      </c>
      <c r="G378" s="1" t="s">
        <v>941</v>
      </c>
      <c r="H378" s="27">
        <v>24672</v>
      </c>
      <c r="I378" s="27"/>
      <c r="J378" s="27">
        <v>25809.8</v>
      </c>
      <c r="K378" s="27">
        <v>25809.8</v>
      </c>
      <c r="L378" s="27">
        <v>24214</v>
      </c>
      <c r="M378" s="27"/>
      <c r="N378" s="27">
        <v>24341</v>
      </c>
      <c r="O378" s="27">
        <v>24341</v>
      </c>
      <c r="P378" s="27">
        <v>25698</v>
      </c>
      <c r="Q378" s="27"/>
      <c r="R378" s="27">
        <v>28643.169000000002</v>
      </c>
      <c r="S378" s="27">
        <v>28643.169000000002</v>
      </c>
      <c r="T378" s="27">
        <v>116800</v>
      </c>
      <c r="U378" s="27"/>
      <c r="V378" s="27">
        <v>10762.267</v>
      </c>
      <c r="W378" s="27">
        <v>10762.267</v>
      </c>
      <c r="X378" s="27">
        <v>117839</v>
      </c>
      <c r="Y378" s="27"/>
      <c r="Z378" s="27">
        <v>31174.277999999998</v>
      </c>
      <c r="AA378" s="27">
        <v>31174.277999999998</v>
      </c>
      <c r="AB378" s="27">
        <v>0</v>
      </c>
      <c r="AC378" s="27"/>
      <c r="AD378" s="27">
        <v>0</v>
      </c>
      <c r="AE378" s="27">
        <v>0</v>
      </c>
      <c r="AF378" s="27">
        <v>0</v>
      </c>
      <c r="AG378" s="106">
        <v>0</v>
      </c>
      <c r="AH378" s="27">
        <v>0</v>
      </c>
      <c r="AI378" s="27">
        <v>0</v>
      </c>
      <c r="AJ378" s="27">
        <v>0</v>
      </c>
      <c r="AK378" s="106">
        <v>0</v>
      </c>
      <c r="AL378" s="106">
        <v>0</v>
      </c>
      <c r="AM378" s="105">
        <v>0</v>
      </c>
      <c r="AN378" s="11">
        <v>0</v>
      </c>
      <c r="AO378" s="11">
        <v>0</v>
      </c>
      <c r="AP378" s="105">
        <v>0</v>
      </c>
      <c r="AQ378" s="11">
        <v>0</v>
      </c>
      <c r="AR378" s="11">
        <v>0</v>
      </c>
      <c r="AS378" s="11">
        <v>0</v>
      </c>
      <c r="AT378" s="11">
        <v>0</v>
      </c>
      <c r="AU378" s="11"/>
      <c r="AV378" s="11">
        <v>0</v>
      </c>
      <c r="AW378" s="11">
        <v>0</v>
      </c>
      <c r="AX378" s="11"/>
      <c r="AZ378" s="11"/>
      <c r="BA378" s="11"/>
      <c r="BB378" s="122"/>
    </row>
    <row r="379" spans="1:54" hidden="1" x14ac:dyDescent="0.25">
      <c r="A379">
        <v>5</v>
      </c>
      <c r="B379" t="str">
        <f t="shared" si="38"/>
        <v>FlC-4511</v>
      </c>
      <c r="C379" s="2" t="s">
        <v>315</v>
      </c>
      <c r="D379" s="2" t="str">
        <f t="shared" si="45"/>
        <v>4</v>
      </c>
      <c r="E379" s="2" t="str">
        <f t="shared" si="46"/>
        <v>45</v>
      </c>
      <c r="F379" s="2" t="str">
        <f t="shared" si="47"/>
        <v>451</v>
      </c>
      <c r="G379" s="1" t="s">
        <v>129</v>
      </c>
      <c r="H379" s="27">
        <v>0</v>
      </c>
      <c r="I379" s="27"/>
      <c r="J379" s="27">
        <v>0</v>
      </c>
      <c r="K379" s="27">
        <v>0</v>
      </c>
      <c r="L379" s="27">
        <v>0</v>
      </c>
      <c r="M379" s="27"/>
      <c r="N379" s="27">
        <v>0</v>
      </c>
      <c r="O379" s="27">
        <v>0</v>
      </c>
      <c r="P379" s="27">
        <v>0</v>
      </c>
      <c r="Q379" s="27"/>
      <c r="R379" s="27">
        <v>0</v>
      </c>
      <c r="S379" s="27">
        <v>0</v>
      </c>
      <c r="T379" s="27">
        <v>0</v>
      </c>
      <c r="U379" s="27"/>
      <c r="V379" s="27">
        <v>0</v>
      </c>
      <c r="W379" s="27">
        <v>0</v>
      </c>
      <c r="X379" s="27">
        <v>0</v>
      </c>
      <c r="Y379" s="27"/>
      <c r="Z379" s="27">
        <v>0</v>
      </c>
      <c r="AA379" s="27">
        <v>0</v>
      </c>
      <c r="AB379" s="27">
        <v>0</v>
      </c>
      <c r="AC379" s="27"/>
      <c r="AD379" s="27">
        <v>0</v>
      </c>
      <c r="AE379" s="27">
        <v>0</v>
      </c>
      <c r="AF379" s="27">
        <v>0</v>
      </c>
      <c r="AG379" s="106">
        <v>0</v>
      </c>
      <c r="AH379" s="27">
        <v>0</v>
      </c>
      <c r="AI379" s="27">
        <v>0</v>
      </c>
      <c r="AJ379" s="27">
        <v>0</v>
      </c>
      <c r="AK379" s="106">
        <v>5</v>
      </c>
      <c r="AL379" s="106">
        <v>5</v>
      </c>
      <c r="AM379" s="105">
        <v>5</v>
      </c>
      <c r="AN379" s="11">
        <v>0</v>
      </c>
      <c r="AO379" s="11">
        <v>5</v>
      </c>
      <c r="AP379" s="105">
        <v>5</v>
      </c>
      <c r="AQ379" s="11">
        <v>5</v>
      </c>
      <c r="AR379" s="11">
        <v>0</v>
      </c>
      <c r="AS379" s="11">
        <v>5</v>
      </c>
      <c r="AT379" s="11">
        <v>5</v>
      </c>
      <c r="AU379" s="11">
        <v>5</v>
      </c>
      <c r="AV379" s="11">
        <v>0</v>
      </c>
      <c r="AW379" s="11">
        <v>0</v>
      </c>
      <c r="AX379" s="11">
        <v>0</v>
      </c>
      <c r="AZ379" s="11">
        <v>0</v>
      </c>
      <c r="BA379" s="11">
        <v>7</v>
      </c>
      <c r="BB379" s="122"/>
    </row>
    <row r="380" spans="1:54" hidden="1" x14ac:dyDescent="0.25">
      <c r="A380">
        <v>5</v>
      </c>
      <c r="B380" t="str">
        <f t="shared" si="38"/>
        <v>FlC-4512</v>
      </c>
      <c r="C380" s="2" t="s">
        <v>315</v>
      </c>
      <c r="D380" s="2" t="str">
        <f t="shared" si="45"/>
        <v>4</v>
      </c>
      <c r="E380" s="2" t="str">
        <f t="shared" si="46"/>
        <v>45</v>
      </c>
      <c r="F380" s="2" t="str">
        <f t="shared" si="47"/>
        <v>451</v>
      </c>
      <c r="G380" s="1" t="s">
        <v>131</v>
      </c>
      <c r="H380" s="27">
        <v>0</v>
      </c>
      <c r="I380" s="27"/>
      <c r="J380" s="27">
        <v>0</v>
      </c>
      <c r="K380" s="27">
        <v>0</v>
      </c>
      <c r="L380" s="27">
        <v>0</v>
      </c>
      <c r="M380" s="27"/>
      <c r="N380" s="27">
        <v>0</v>
      </c>
      <c r="O380" s="27">
        <v>0</v>
      </c>
      <c r="P380" s="27">
        <v>0</v>
      </c>
      <c r="Q380" s="27"/>
      <c r="R380" s="27">
        <v>0</v>
      </c>
      <c r="S380" s="27">
        <v>0</v>
      </c>
      <c r="T380" s="27">
        <v>0</v>
      </c>
      <c r="U380" s="27"/>
      <c r="V380" s="27">
        <v>0</v>
      </c>
      <c r="W380" s="27">
        <v>0</v>
      </c>
      <c r="X380" s="27">
        <v>0</v>
      </c>
      <c r="Y380" s="27"/>
      <c r="Z380" s="27">
        <v>0</v>
      </c>
      <c r="AA380" s="27">
        <v>0</v>
      </c>
      <c r="AB380" s="27">
        <v>26228</v>
      </c>
      <c r="AC380" s="27"/>
      <c r="AD380" s="27">
        <v>45786.023999999998</v>
      </c>
      <c r="AE380" s="27">
        <v>45786.023999999998</v>
      </c>
      <c r="AF380" s="27">
        <v>26606</v>
      </c>
      <c r="AG380" s="106">
        <v>50222.752000000008</v>
      </c>
      <c r="AH380" s="27">
        <v>50222.752000000008</v>
      </c>
      <c r="AI380" s="27">
        <v>50222.752000000008</v>
      </c>
      <c r="AJ380" s="27">
        <v>27449</v>
      </c>
      <c r="AK380" s="106">
        <v>65597.904500000004</v>
      </c>
      <c r="AL380" s="106">
        <v>65716.347899999993</v>
      </c>
      <c r="AM380" s="105">
        <v>65716.347899999993</v>
      </c>
      <c r="AN380" s="11">
        <v>27791</v>
      </c>
      <c r="AO380" s="11">
        <v>68519.314830000003</v>
      </c>
      <c r="AP380" s="105">
        <v>68519.314999999988</v>
      </c>
      <c r="AQ380" s="11">
        <v>68519.314999999988</v>
      </c>
      <c r="AR380" s="11">
        <v>28549</v>
      </c>
      <c r="AS380" s="11">
        <v>51900.457600000002</v>
      </c>
      <c r="AT380" s="11">
        <v>51900.45781</v>
      </c>
      <c r="AU380" s="11">
        <v>51900.45781</v>
      </c>
      <c r="AV380" s="11">
        <v>28463</v>
      </c>
      <c r="AW380" s="11">
        <v>76560.00929874662</v>
      </c>
      <c r="AX380" s="11">
        <v>57847.196248746615</v>
      </c>
      <c r="AZ380" s="11">
        <v>28800</v>
      </c>
      <c r="BA380" s="11">
        <v>75770.910550000059</v>
      </c>
      <c r="BB380" s="122"/>
    </row>
    <row r="381" spans="1:54" hidden="1" x14ac:dyDescent="0.25">
      <c r="A381">
        <v>5</v>
      </c>
      <c r="B381" t="str">
        <f t="shared" si="38"/>
        <v>FlC-4513</v>
      </c>
      <c r="C381" s="2" t="s">
        <v>315</v>
      </c>
      <c r="D381" s="2" t="str">
        <f t="shared" si="45"/>
        <v>4</v>
      </c>
      <c r="E381" s="2" t="str">
        <f t="shared" si="46"/>
        <v>45</v>
      </c>
      <c r="F381" s="2" t="str">
        <f t="shared" si="47"/>
        <v>451</v>
      </c>
      <c r="G381" s="1" t="s">
        <v>133</v>
      </c>
      <c r="H381" s="27">
        <v>0</v>
      </c>
      <c r="I381" s="27"/>
      <c r="J381" s="27">
        <v>0</v>
      </c>
      <c r="K381" s="27">
        <v>0</v>
      </c>
      <c r="L381" s="27">
        <v>0</v>
      </c>
      <c r="M381" s="27"/>
      <c r="N381" s="27">
        <v>0</v>
      </c>
      <c r="O381" s="27">
        <v>0</v>
      </c>
      <c r="P381" s="27">
        <v>0</v>
      </c>
      <c r="Q381" s="27"/>
      <c r="R381" s="27">
        <v>0</v>
      </c>
      <c r="S381" s="27">
        <v>0</v>
      </c>
      <c r="T381" s="27">
        <v>0</v>
      </c>
      <c r="U381" s="27"/>
      <c r="V381" s="27">
        <v>0</v>
      </c>
      <c r="W381" s="27">
        <v>0</v>
      </c>
      <c r="X381" s="27">
        <v>0</v>
      </c>
      <c r="Y381" s="27"/>
      <c r="Z381" s="27">
        <v>0</v>
      </c>
      <c r="AA381" s="27">
        <v>0</v>
      </c>
      <c r="AB381" s="27">
        <v>0</v>
      </c>
      <c r="AC381" s="27"/>
      <c r="AD381" s="27">
        <v>0</v>
      </c>
      <c r="AE381" s="27">
        <v>0</v>
      </c>
      <c r="AF381" s="27">
        <v>0</v>
      </c>
      <c r="AG381" s="106">
        <v>0</v>
      </c>
      <c r="AH381" s="27">
        <v>0</v>
      </c>
      <c r="AI381" s="27">
        <v>0</v>
      </c>
      <c r="AJ381" s="27">
        <v>0</v>
      </c>
      <c r="AK381" s="106">
        <v>0</v>
      </c>
      <c r="AL381" s="106">
        <v>0</v>
      </c>
      <c r="AM381" s="105">
        <v>0</v>
      </c>
      <c r="AN381" s="11">
        <v>0</v>
      </c>
      <c r="AO381" s="11">
        <v>0</v>
      </c>
      <c r="AP381" s="105">
        <v>0</v>
      </c>
      <c r="AQ381" s="11">
        <v>0</v>
      </c>
      <c r="AR381" s="11">
        <v>0</v>
      </c>
      <c r="AS381" s="11">
        <v>18000.031490000012</v>
      </c>
      <c r="AT381" s="11">
        <v>0</v>
      </c>
      <c r="AU381" s="11">
        <v>0</v>
      </c>
      <c r="AV381" s="11">
        <v>0</v>
      </c>
      <c r="AW381" s="11">
        <v>0</v>
      </c>
      <c r="AX381" s="11">
        <v>18712.813050000015</v>
      </c>
      <c r="AZ381" s="11">
        <v>0</v>
      </c>
      <c r="BA381" s="11">
        <v>0</v>
      </c>
      <c r="BB381" s="122"/>
    </row>
    <row r="382" spans="1:54" hidden="1" x14ac:dyDescent="0.25">
      <c r="A382">
        <v>5</v>
      </c>
      <c r="B382" t="str">
        <f t="shared" si="38"/>
        <v>FlC-4521</v>
      </c>
      <c r="C382" s="2" t="s">
        <v>315</v>
      </c>
      <c r="D382" s="2" t="str">
        <f t="shared" si="45"/>
        <v>4</v>
      </c>
      <c r="E382" s="2" t="str">
        <f t="shared" si="46"/>
        <v>45</v>
      </c>
      <c r="F382" s="2" t="str">
        <f t="shared" si="47"/>
        <v>452</v>
      </c>
      <c r="G382" s="1" t="s">
        <v>942</v>
      </c>
      <c r="H382" s="27">
        <v>0</v>
      </c>
      <c r="I382" s="27"/>
      <c r="J382" s="27">
        <v>0</v>
      </c>
      <c r="K382" s="27">
        <v>0</v>
      </c>
      <c r="L382" s="27">
        <v>0</v>
      </c>
      <c r="M382" s="27"/>
      <c r="N382" s="27">
        <v>0</v>
      </c>
      <c r="O382" s="27">
        <v>0</v>
      </c>
      <c r="P382" s="27">
        <v>0</v>
      </c>
      <c r="Q382" s="27"/>
      <c r="R382" s="27">
        <v>0</v>
      </c>
      <c r="S382" s="27">
        <v>0</v>
      </c>
      <c r="T382" s="27">
        <v>0</v>
      </c>
      <c r="U382" s="27"/>
      <c r="V382" s="27">
        <v>19878.698</v>
      </c>
      <c r="W382" s="27">
        <v>19878.698</v>
      </c>
      <c r="X382" s="27">
        <v>0</v>
      </c>
      <c r="Y382" s="27"/>
      <c r="Z382" s="27">
        <v>8.298</v>
      </c>
      <c r="AA382" s="27">
        <v>8.298</v>
      </c>
      <c r="AB382" s="27">
        <v>0</v>
      </c>
      <c r="AC382" s="27"/>
      <c r="AD382" s="27">
        <v>0</v>
      </c>
      <c r="AE382" s="27">
        <v>0</v>
      </c>
      <c r="AF382" s="27">
        <v>0</v>
      </c>
      <c r="AG382" s="106">
        <v>0</v>
      </c>
      <c r="AH382" s="27">
        <v>0</v>
      </c>
      <c r="AI382" s="27">
        <v>0</v>
      </c>
      <c r="AJ382" s="27">
        <v>0</v>
      </c>
      <c r="AK382" s="106">
        <v>0</v>
      </c>
      <c r="AL382" s="106">
        <v>0</v>
      </c>
      <c r="AM382" s="105">
        <v>0</v>
      </c>
      <c r="AN382" s="11">
        <v>0</v>
      </c>
      <c r="AO382" s="11">
        <v>0</v>
      </c>
      <c r="AP382" s="105">
        <v>0</v>
      </c>
      <c r="AQ382" s="11">
        <v>0</v>
      </c>
      <c r="AR382" s="11">
        <v>0</v>
      </c>
      <c r="AS382" s="11">
        <v>0</v>
      </c>
      <c r="AT382" s="11">
        <v>0</v>
      </c>
      <c r="AU382" s="11"/>
      <c r="AV382" s="11">
        <v>0</v>
      </c>
      <c r="AW382" s="11">
        <v>0</v>
      </c>
      <c r="AX382" s="11"/>
      <c r="AZ382" s="11"/>
      <c r="BA382" s="11"/>
      <c r="BB382" s="122"/>
    </row>
    <row r="383" spans="1:54" hidden="1" x14ac:dyDescent="0.25">
      <c r="A383">
        <v>5</v>
      </c>
      <c r="B383" t="str">
        <f t="shared" si="38"/>
        <v>FlC-4522</v>
      </c>
      <c r="C383" s="2" t="s">
        <v>315</v>
      </c>
      <c r="D383" s="2" t="str">
        <f t="shared" si="45"/>
        <v>4</v>
      </c>
      <c r="E383" s="2" t="str">
        <f t="shared" si="46"/>
        <v>45</v>
      </c>
      <c r="F383" s="2" t="str">
        <f t="shared" si="47"/>
        <v>452</v>
      </c>
      <c r="G383" s="1" t="s">
        <v>943</v>
      </c>
      <c r="H383" s="27">
        <v>0</v>
      </c>
      <c r="I383" s="27"/>
      <c r="J383" s="27">
        <v>0</v>
      </c>
      <c r="K383" s="27">
        <v>0</v>
      </c>
      <c r="L383" s="27">
        <v>0</v>
      </c>
      <c r="M383" s="27"/>
      <c r="N383" s="27">
        <v>0</v>
      </c>
      <c r="O383" s="27">
        <v>0</v>
      </c>
      <c r="P383" s="27">
        <v>0</v>
      </c>
      <c r="Q383" s="27"/>
      <c r="R383" s="27">
        <v>555.85299999999995</v>
      </c>
      <c r="S383" s="27">
        <v>555.85299999999995</v>
      </c>
      <c r="T383" s="27">
        <v>0</v>
      </c>
      <c r="U383" s="27"/>
      <c r="V383" s="27">
        <v>72.004000000000005</v>
      </c>
      <c r="W383" s="27">
        <v>72.004000000000005</v>
      </c>
      <c r="X383" s="27">
        <v>0</v>
      </c>
      <c r="Y383" s="27"/>
      <c r="Z383" s="27">
        <v>72.355999999999995</v>
      </c>
      <c r="AA383" s="27">
        <v>72.355999999999995</v>
      </c>
      <c r="AB383" s="27">
        <v>0</v>
      </c>
      <c r="AC383" s="27"/>
      <c r="AD383" s="27">
        <v>0</v>
      </c>
      <c r="AE383" s="27">
        <v>0</v>
      </c>
      <c r="AF383" s="27">
        <v>0</v>
      </c>
      <c r="AG383" s="106">
        <v>0</v>
      </c>
      <c r="AH383" s="27">
        <v>0</v>
      </c>
      <c r="AI383" s="27">
        <v>0</v>
      </c>
      <c r="AJ383" s="27">
        <v>0</v>
      </c>
      <c r="AK383" s="106">
        <v>0</v>
      </c>
      <c r="AL383" s="106">
        <v>0</v>
      </c>
      <c r="AM383" s="105">
        <v>0</v>
      </c>
      <c r="AN383" s="11">
        <v>0</v>
      </c>
      <c r="AO383" s="11">
        <v>0</v>
      </c>
      <c r="AP383" s="105">
        <v>0</v>
      </c>
      <c r="AQ383" s="11">
        <v>0</v>
      </c>
      <c r="AR383" s="11">
        <v>0</v>
      </c>
      <c r="AS383" s="11">
        <v>0</v>
      </c>
      <c r="AT383" s="11">
        <v>0</v>
      </c>
      <c r="AU383" s="11"/>
      <c r="AV383" s="11">
        <v>0</v>
      </c>
      <c r="AW383" s="11">
        <v>0</v>
      </c>
      <c r="AX383" s="11"/>
      <c r="AZ383" s="11"/>
      <c r="BA383" s="11"/>
      <c r="BB383" s="122"/>
    </row>
    <row r="384" spans="1:54" hidden="1" x14ac:dyDescent="0.25">
      <c r="A384">
        <v>5</v>
      </c>
      <c r="B384" t="str">
        <f t="shared" si="38"/>
        <v>FlC-4523</v>
      </c>
      <c r="C384" s="2" t="s">
        <v>315</v>
      </c>
      <c r="D384" s="2" t="str">
        <f t="shared" si="45"/>
        <v>4</v>
      </c>
      <c r="E384" s="2" t="str">
        <f t="shared" si="46"/>
        <v>45</v>
      </c>
      <c r="F384" s="2" t="str">
        <f t="shared" si="47"/>
        <v>452</v>
      </c>
      <c r="G384" s="1" t="s">
        <v>944</v>
      </c>
      <c r="H384" s="27">
        <v>0</v>
      </c>
      <c r="I384" s="27"/>
      <c r="J384" s="27">
        <v>0</v>
      </c>
      <c r="K384" s="27">
        <v>0</v>
      </c>
      <c r="L384" s="27">
        <v>0</v>
      </c>
      <c r="M384" s="27"/>
      <c r="N384" s="27">
        <v>0</v>
      </c>
      <c r="O384" s="27">
        <v>0</v>
      </c>
      <c r="P384" s="27">
        <v>0</v>
      </c>
      <c r="Q384" s="27"/>
      <c r="R384" s="27">
        <v>88216</v>
      </c>
      <c r="S384" s="27">
        <v>88216</v>
      </c>
      <c r="T384" s="27">
        <v>0</v>
      </c>
      <c r="U384" s="27"/>
      <c r="V384" s="27">
        <v>0</v>
      </c>
      <c r="W384" s="27">
        <v>0</v>
      </c>
      <c r="X384" s="27">
        <v>0</v>
      </c>
      <c r="Y384" s="27"/>
      <c r="Z384" s="27">
        <v>0.64700000000000002</v>
      </c>
      <c r="AA384" s="27">
        <v>0.64700000000000002</v>
      </c>
      <c r="AB384" s="27">
        <v>0</v>
      </c>
      <c r="AC384" s="27"/>
      <c r="AD384" s="27">
        <v>0</v>
      </c>
      <c r="AE384" s="27">
        <v>0</v>
      </c>
      <c r="AF384" s="27">
        <v>0</v>
      </c>
      <c r="AG384" s="106">
        <v>0</v>
      </c>
      <c r="AH384" s="27">
        <v>0</v>
      </c>
      <c r="AI384" s="27">
        <v>0</v>
      </c>
      <c r="AJ384" s="27">
        <v>0</v>
      </c>
      <c r="AK384" s="106">
        <v>0</v>
      </c>
      <c r="AL384" s="106">
        <v>0</v>
      </c>
      <c r="AM384" s="105">
        <v>0</v>
      </c>
      <c r="AN384" s="11">
        <v>0</v>
      </c>
      <c r="AO384" s="11">
        <v>0</v>
      </c>
      <c r="AP384" s="105">
        <v>0</v>
      </c>
      <c r="AQ384" s="11">
        <v>0</v>
      </c>
      <c r="AR384" s="11">
        <v>0</v>
      </c>
      <c r="AS384" s="11">
        <v>0</v>
      </c>
      <c r="AT384" s="11">
        <v>0</v>
      </c>
      <c r="AU384" s="11"/>
      <c r="AV384" s="11">
        <v>0</v>
      </c>
      <c r="AW384" s="11">
        <v>0</v>
      </c>
      <c r="AX384" s="11"/>
      <c r="AZ384" s="11"/>
      <c r="BA384" s="11"/>
      <c r="BB384" s="122"/>
    </row>
    <row r="385" spans="1:54" hidden="1" x14ac:dyDescent="0.25">
      <c r="A385">
        <v>5</v>
      </c>
      <c r="B385" t="str">
        <f t="shared" si="38"/>
        <v>FlC-4524</v>
      </c>
      <c r="C385" s="2" t="s">
        <v>315</v>
      </c>
      <c r="D385" s="2" t="str">
        <f t="shared" si="45"/>
        <v>4</v>
      </c>
      <c r="E385" s="2" t="str">
        <f t="shared" si="46"/>
        <v>45</v>
      </c>
      <c r="F385" s="2" t="str">
        <f t="shared" si="47"/>
        <v>452</v>
      </c>
      <c r="G385" s="1" t="s">
        <v>135</v>
      </c>
      <c r="H385" s="27">
        <v>0</v>
      </c>
      <c r="I385" s="27"/>
      <c r="J385" s="27">
        <v>0</v>
      </c>
      <c r="K385" s="27">
        <v>0</v>
      </c>
      <c r="L385" s="27">
        <v>0</v>
      </c>
      <c r="M385" s="27"/>
      <c r="N385" s="27">
        <v>0</v>
      </c>
      <c r="O385" s="27">
        <v>0</v>
      </c>
      <c r="P385" s="27">
        <v>0</v>
      </c>
      <c r="Q385" s="27"/>
      <c r="R385" s="27">
        <v>0</v>
      </c>
      <c r="S385" s="27">
        <v>0</v>
      </c>
      <c r="T385" s="27">
        <v>0</v>
      </c>
      <c r="U385" s="27"/>
      <c r="V385" s="27">
        <v>0</v>
      </c>
      <c r="W385" s="27">
        <v>0</v>
      </c>
      <c r="X385" s="27">
        <v>0</v>
      </c>
      <c r="Y385" s="27"/>
      <c r="Z385" s="27">
        <v>0</v>
      </c>
      <c r="AA385" s="27">
        <v>0</v>
      </c>
      <c r="AB385" s="27">
        <v>0</v>
      </c>
      <c r="AC385" s="27"/>
      <c r="AD385" s="27">
        <v>0</v>
      </c>
      <c r="AE385" s="27">
        <v>0</v>
      </c>
      <c r="AF385" s="27">
        <v>0</v>
      </c>
      <c r="AG385" s="106">
        <v>0</v>
      </c>
      <c r="AH385" s="27">
        <v>0</v>
      </c>
      <c r="AI385" s="27">
        <v>0</v>
      </c>
      <c r="AJ385" s="27">
        <v>0</v>
      </c>
      <c r="AK385" s="106">
        <v>0</v>
      </c>
      <c r="AL385" s="106">
        <v>264.95602000000002</v>
      </c>
      <c r="AM385" s="105">
        <v>264.95602000000002</v>
      </c>
      <c r="AN385" s="11">
        <v>0</v>
      </c>
      <c r="AO385" s="11">
        <v>748.60329999999999</v>
      </c>
      <c r="AP385" s="105">
        <v>748.60299999999995</v>
      </c>
      <c r="AQ385" s="11">
        <v>748.60299999999995</v>
      </c>
      <c r="AR385" s="11">
        <v>0</v>
      </c>
      <c r="AS385" s="11">
        <v>496.09</v>
      </c>
      <c r="AT385" s="11">
        <v>496.09</v>
      </c>
      <c r="AU385" s="11">
        <v>496.09</v>
      </c>
      <c r="AV385" s="11">
        <v>738</v>
      </c>
      <c r="AW385" s="11">
        <v>128.5</v>
      </c>
      <c r="AX385" s="11">
        <v>128.5</v>
      </c>
      <c r="AZ385" s="11">
        <v>59</v>
      </c>
      <c r="BA385" s="11">
        <v>145</v>
      </c>
      <c r="BB385" s="122"/>
    </row>
    <row r="386" spans="1:54" hidden="1" x14ac:dyDescent="0.25">
      <c r="A386">
        <v>5</v>
      </c>
      <c r="B386" t="str">
        <f t="shared" si="38"/>
        <v>FlC-4525</v>
      </c>
      <c r="C386" s="2" t="s">
        <v>315</v>
      </c>
      <c r="D386" s="2" t="str">
        <f t="shared" si="45"/>
        <v>4</v>
      </c>
      <c r="E386" s="2" t="str">
        <f t="shared" si="46"/>
        <v>45</v>
      </c>
      <c r="F386" s="2" t="str">
        <f t="shared" si="47"/>
        <v>452</v>
      </c>
      <c r="G386" s="1" t="s">
        <v>136</v>
      </c>
      <c r="H386" s="27">
        <v>0</v>
      </c>
      <c r="I386" s="27"/>
      <c r="J386" s="27">
        <v>0</v>
      </c>
      <c r="K386" s="27">
        <v>0</v>
      </c>
      <c r="L386" s="27">
        <v>0</v>
      </c>
      <c r="M386" s="27"/>
      <c r="N386" s="27">
        <v>0</v>
      </c>
      <c r="O386" s="27">
        <v>0</v>
      </c>
      <c r="P386" s="27">
        <v>0</v>
      </c>
      <c r="Q386" s="27"/>
      <c r="R386" s="27">
        <v>0</v>
      </c>
      <c r="S386" s="27">
        <v>0</v>
      </c>
      <c r="T386" s="27">
        <v>0</v>
      </c>
      <c r="U386" s="27"/>
      <c r="V386" s="27">
        <v>0</v>
      </c>
      <c r="W386" s="27">
        <v>0</v>
      </c>
      <c r="X386" s="27">
        <v>0</v>
      </c>
      <c r="Y386" s="27"/>
      <c r="Z386" s="27">
        <v>0</v>
      </c>
      <c r="AA386" s="27">
        <v>0</v>
      </c>
      <c r="AB386" s="27">
        <v>93177</v>
      </c>
      <c r="AC386" s="27"/>
      <c r="AD386" s="27">
        <v>297.96199999999999</v>
      </c>
      <c r="AE386" s="27">
        <v>297.96199999999999</v>
      </c>
      <c r="AF386" s="27">
        <v>93295</v>
      </c>
      <c r="AG386" s="106">
        <v>0</v>
      </c>
      <c r="AH386" s="27">
        <v>0</v>
      </c>
      <c r="AI386" s="27">
        <v>0</v>
      </c>
      <c r="AJ386" s="27">
        <v>25</v>
      </c>
      <c r="AK386" s="106">
        <v>142.52914999999999</v>
      </c>
      <c r="AL386" s="106">
        <v>157.44114999999999</v>
      </c>
      <c r="AM386" s="105">
        <v>157.44114999999999</v>
      </c>
      <c r="AN386" s="11">
        <v>0</v>
      </c>
      <c r="AO386" s="11">
        <v>841.23699999999997</v>
      </c>
      <c r="AP386" s="105">
        <v>0</v>
      </c>
      <c r="AQ386" s="11">
        <v>0</v>
      </c>
      <c r="AR386" s="11">
        <v>20</v>
      </c>
      <c r="AS386" s="11">
        <v>201.87392000000003</v>
      </c>
      <c r="AT386" s="11">
        <v>201.87392000000003</v>
      </c>
      <c r="AU386" s="11">
        <v>201.87392000000003</v>
      </c>
      <c r="AV386" s="11">
        <v>0</v>
      </c>
      <c r="AW386" s="11">
        <v>0</v>
      </c>
      <c r="AX386" s="11">
        <v>79.5625</v>
      </c>
      <c r="AZ386" s="11">
        <v>0</v>
      </c>
      <c r="BA386" s="11">
        <v>0</v>
      </c>
      <c r="BB386" s="122"/>
    </row>
    <row r="387" spans="1:54" hidden="1" x14ac:dyDescent="0.25">
      <c r="A387">
        <v>5</v>
      </c>
      <c r="B387" t="str">
        <f t="shared" ref="B387:B450" si="48">C387&amp;"-"&amp;G387</f>
        <v>FlC-4526</v>
      </c>
      <c r="C387" s="2" t="s">
        <v>315</v>
      </c>
      <c r="D387" s="2" t="str">
        <f t="shared" si="45"/>
        <v>4</v>
      </c>
      <c r="E387" s="2" t="str">
        <f t="shared" si="46"/>
        <v>45</v>
      </c>
      <c r="F387" s="2" t="str">
        <f t="shared" si="47"/>
        <v>452</v>
      </c>
      <c r="G387" s="1" t="s">
        <v>137</v>
      </c>
      <c r="H387" s="27">
        <v>0</v>
      </c>
      <c r="I387" s="27"/>
      <c r="J387" s="27">
        <v>0</v>
      </c>
      <c r="K387" s="27">
        <v>0</v>
      </c>
      <c r="L387" s="27">
        <v>0</v>
      </c>
      <c r="M387" s="27"/>
      <c r="N387" s="27">
        <v>0</v>
      </c>
      <c r="O387" s="27">
        <v>0</v>
      </c>
      <c r="P387" s="27">
        <v>0</v>
      </c>
      <c r="Q387" s="27"/>
      <c r="R387" s="27">
        <v>0</v>
      </c>
      <c r="S387" s="27">
        <v>0</v>
      </c>
      <c r="T387" s="27">
        <v>0</v>
      </c>
      <c r="U387" s="27"/>
      <c r="V387" s="27">
        <v>0</v>
      </c>
      <c r="W387" s="27">
        <v>0</v>
      </c>
      <c r="X387" s="27">
        <v>0</v>
      </c>
      <c r="Y387" s="27"/>
      <c r="Z387" s="27">
        <v>0</v>
      </c>
      <c r="AA387" s="27">
        <v>0</v>
      </c>
      <c r="AB387" s="27">
        <v>0</v>
      </c>
      <c r="AC387" s="27"/>
      <c r="AD387" s="27">
        <v>0</v>
      </c>
      <c r="AE387" s="27">
        <v>0</v>
      </c>
      <c r="AF387" s="27">
        <v>0</v>
      </c>
      <c r="AG387" s="106">
        <v>0</v>
      </c>
      <c r="AH387" s="27">
        <v>0</v>
      </c>
      <c r="AI387" s="27">
        <v>0</v>
      </c>
      <c r="AJ387" s="27">
        <v>0</v>
      </c>
      <c r="AK387" s="106">
        <v>0</v>
      </c>
      <c r="AL387" s="106">
        <v>0</v>
      </c>
      <c r="AM387" s="105">
        <v>0</v>
      </c>
      <c r="AN387" s="11">
        <v>0</v>
      </c>
      <c r="AO387" s="11">
        <v>0</v>
      </c>
      <c r="AP387" s="105">
        <v>0</v>
      </c>
      <c r="AQ387" s="11">
        <v>0</v>
      </c>
      <c r="AR387" s="11">
        <v>0</v>
      </c>
      <c r="AS387" s="11">
        <v>0</v>
      </c>
      <c r="AT387" s="11">
        <v>0</v>
      </c>
      <c r="AU387" s="11">
        <v>0</v>
      </c>
      <c r="AV387" s="11">
        <v>0</v>
      </c>
      <c r="AW387" s="11">
        <v>0</v>
      </c>
      <c r="AX387" s="11">
        <v>0</v>
      </c>
      <c r="AZ387" s="11">
        <v>0</v>
      </c>
      <c r="BA387" s="11">
        <v>0</v>
      </c>
      <c r="BB387" s="122"/>
    </row>
    <row r="388" spans="1:54" hidden="1" x14ac:dyDescent="0.25">
      <c r="A388">
        <v>5</v>
      </c>
      <c r="B388" t="str">
        <f t="shared" si="48"/>
        <v>FlC-4530</v>
      </c>
      <c r="C388" s="2" t="s">
        <v>315</v>
      </c>
      <c r="D388" s="2" t="str">
        <f t="shared" si="45"/>
        <v>4</v>
      </c>
      <c r="E388" s="2" t="str">
        <f t="shared" si="46"/>
        <v>45</v>
      </c>
      <c r="F388" s="2" t="str">
        <f t="shared" si="47"/>
        <v>453</v>
      </c>
      <c r="G388" s="1" t="s">
        <v>138</v>
      </c>
      <c r="H388" s="27">
        <v>0</v>
      </c>
      <c r="I388" s="27"/>
      <c r="J388" s="27">
        <v>0</v>
      </c>
      <c r="K388" s="27">
        <v>0</v>
      </c>
      <c r="L388" s="27">
        <v>0</v>
      </c>
      <c r="M388" s="27"/>
      <c r="N388" s="27">
        <v>0</v>
      </c>
      <c r="O388" s="27">
        <v>0</v>
      </c>
      <c r="P388" s="27">
        <v>0</v>
      </c>
      <c r="Q388" s="27"/>
      <c r="R388" s="27">
        <v>0</v>
      </c>
      <c r="S388" s="27">
        <v>0</v>
      </c>
      <c r="T388" s="27">
        <v>0</v>
      </c>
      <c r="U388" s="27"/>
      <c r="V388" s="27">
        <v>0</v>
      </c>
      <c r="W388" s="27">
        <v>0</v>
      </c>
      <c r="X388" s="27">
        <v>0</v>
      </c>
      <c r="Y388" s="27"/>
      <c r="Z388" s="27">
        <v>0</v>
      </c>
      <c r="AA388" s="27">
        <v>0</v>
      </c>
      <c r="AB388" s="27">
        <v>0</v>
      </c>
      <c r="AC388" s="27"/>
      <c r="AD388" s="27">
        <v>0</v>
      </c>
      <c r="AE388" s="27">
        <v>0</v>
      </c>
      <c r="AF388" s="27">
        <v>0</v>
      </c>
      <c r="AG388" s="106">
        <v>0</v>
      </c>
      <c r="AH388" s="27">
        <v>0</v>
      </c>
      <c r="AI388" s="27">
        <v>0</v>
      </c>
      <c r="AJ388" s="27">
        <v>0</v>
      </c>
      <c r="AK388" s="106">
        <v>0</v>
      </c>
      <c r="AL388" s="106">
        <v>0</v>
      </c>
      <c r="AM388" s="105">
        <v>0</v>
      </c>
      <c r="AN388" s="11">
        <v>0</v>
      </c>
      <c r="AO388" s="11">
        <v>0</v>
      </c>
      <c r="AP388" s="105">
        <v>0</v>
      </c>
      <c r="AQ388" s="11">
        <v>0</v>
      </c>
      <c r="AR388" s="11">
        <v>0</v>
      </c>
      <c r="AS388" s="11">
        <v>0</v>
      </c>
      <c r="AT388" s="11">
        <v>0</v>
      </c>
      <c r="AU388" s="11"/>
      <c r="AV388" s="11">
        <v>0</v>
      </c>
      <c r="AW388" s="11">
        <v>0</v>
      </c>
      <c r="AX388" s="11"/>
      <c r="AZ388" s="11"/>
      <c r="BA388" s="11"/>
      <c r="BB388" s="122"/>
    </row>
    <row r="389" spans="1:54" hidden="1" x14ac:dyDescent="0.25">
      <c r="A389">
        <v>5</v>
      </c>
      <c r="B389" t="str">
        <f t="shared" si="48"/>
        <v>FlC-4531</v>
      </c>
      <c r="C389" s="2" t="s">
        <v>315</v>
      </c>
      <c r="D389" s="2" t="str">
        <f t="shared" si="45"/>
        <v>4</v>
      </c>
      <c r="E389" s="2" t="str">
        <f t="shared" si="46"/>
        <v>45</v>
      </c>
      <c r="F389" s="2" t="str">
        <f t="shared" si="47"/>
        <v>453</v>
      </c>
      <c r="G389" s="1" t="s">
        <v>945</v>
      </c>
      <c r="H389" s="27">
        <v>0</v>
      </c>
      <c r="I389" s="27"/>
      <c r="J389" s="27">
        <v>0</v>
      </c>
      <c r="K389" s="27">
        <v>0</v>
      </c>
      <c r="L389" s="27">
        <v>0</v>
      </c>
      <c r="M389" s="27"/>
      <c r="N389" s="27">
        <v>0</v>
      </c>
      <c r="O389" s="27">
        <v>0</v>
      </c>
      <c r="P389" s="27">
        <v>0</v>
      </c>
      <c r="Q389" s="27"/>
      <c r="R389" s="27">
        <v>0</v>
      </c>
      <c r="S389" s="27">
        <v>0</v>
      </c>
      <c r="T389" s="27">
        <v>0</v>
      </c>
      <c r="U389" s="27"/>
      <c r="V389" s="27">
        <v>25</v>
      </c>
      <c r="W389" s="27">
        <v>25</v>
      </c>
      <c r="X389" s="27">
        <v>0</v>
      </c>
      <c r="Y389" s="27"/>
      <c r="Z389" s="27">
        <v>0</v>
      </c>
      <c r="AA389" s="27">
        <v>0</v>
      </c>
      <c r="AB389" s="27">
        <v>0</v>
      </c>
      <c r="AC389" s="27"/>
      <c r="AD389" s="27">
        <v>0</v>
      </c>
      <c r="AE389" s="27">
        <v>0</v>
      </c>
      <c r="AF389" s="27">
        <v>0</v>
      </c>
      <c r="AG389" s="106">
        <v>0</v>
      </c>
      <c r="AH389" s="27">
        <v>0</v>
      </c>
      <c r="AI389" s="27">
        <v>0</v>
      </c>
      <c r="AJ389" s="27">
        <v>0</v>
      </c>
      <c r="AK389" s="106">
        <v>0</v>
      </c>
      <c r="AL389" s="106">
        <v>0</v>
      </c>
      <c r="AM389" s="105">
        <v>0</v>
      </c>
      <c r="AN389" s="11">
        <v>0</v>
      </c>
      <c r="AO389" s="11">
        <v>0</v>
      </c>
      <c r="AP389" s="105">
        <v>0</v>
      </c>
      <c r="AQ389" s="11">
        <v>0</v>
      </c>
      <c r="AR389" s="11">
        <v>0</v>
      </c>
      <c r="AS389" s="11">
        <v>0</v>
      </c>
      <c r="AT389" s="11">
        <v>0</v>
      </c>
      <c r="AU389" s="11"/>
      <c r="AV389" s="11">
        <v>0</v>
      </c>
      <c r="AW389" s="11">
        <v>0</v>
      </c>
      <c r="AX389" s="11"/>
      <c r="AZ389" s="11"/>
      <c r="BA389" s="11"/>
      <c r="BB389" s="122"/>
    </row>
    <row r="390" spans="1:54" hidden="1" x14ac:dyDescent="0.25">
      <c r="A390">
        <v>5</v>
      </c>
      <c r="B390" t="str">
        <f t="shared" si="48"/>
        <v>FlC-4532</v>
      </c>
      <c r="C390" s="2" t="s">
        <v>315</v>
      </c>
      <c r="D390" s="2" t="str">
        <f t="shared" si="45"/>
        <v>4</v>
      </c>
      <c r="E390" s="2" t="str">
        <f t="shared" si="46"/>
        <v>45</v>
      </c>
      <c r="F390" s="2" t="str">
        <f t="shared" si="47"/>
        <v>453</v>
      </c>
      <c r="G390" s="1" t="s">
        <v>946</v>
      </c>
      <c r="H390" s="27">
        <v>0</v>
      </c>
      <c r="I390" s="27"/>
      <c r="J390" s="27">
        <v>0</v>
      </c>
      <c r="K390" s="27">
        <v>0</v>
      </c>
      <c r="L390" s="27">
        <v>0</v>
      </c>
      <c r="M390" s="27"/>
      <c r="N390" s="27">
        <v>0</v>
      </c>
      <c r="O390" s="27">
        <v>0</v>
      </c>
      <c r="P390" s="27">
        <v>0</v>
      </c>
      <c r="Q390" s="27"/>
      <c r="R390" s="27">
        <v>0</v>
      </c>
      <c r="S390" s="27">
        <v>0</v>
      </c>
      <c r="T390" s="27">
        <v>0</v>
      </c>
      <c r="U390" s="27"/>
      <c r="V390" s="27">
        <v>0</v>
      </c>
      <c r="W390" s="27">
        <v>0</v>
      </c>
      <c r="X390" s="27">
        <v>0</v>
      </c>
      <c r="Y390" s="27"/>
      <c r="Z390" s="27">
        <v>0.123</v>
      </c>
      <c r="AA390" s="27">
        <v>0.123</v>
      </c>
      <c r="AB390" s="27">
        <v>0</v>
      </c>
      <c r="AC390" s="27"/>
      <c r="AD390" s="27">
        <v>0</v>
      </c>
      <c r="AE390" s="27">
        <v>0</v>
      </c>
      <c r="AF390" s="27">
        <v>0</v>
      </c>
      <c r="AG390" s="106">
        <v>0</v>
      </c>
      <c r="AH390" s="27">
        <v>0</v>
      </c>
      <c r="AI390" s="27">
        <v>0</v>
      </c>
      <c r="AJ390" s="27">
        <v>0</v>
      </c>
      <c r="AK390" s="106">
        <v>0</v>
      </c>
      <c r="AL390" s="106">
        <v>0</v>
      </c>
      <c r="AM390" s="105">
        <v>0</v>
      </c>
      <c r="AN390" s="11">
        <v>0</v>
      </c>
      <c r="AO390" s="11">
        <v>0</v>
      </c>
      <c r="AP390" s="105">
        <v>0</v>
      </c>
      <c r="AQ390" s="11">
        <v>0</v>
      </c>
      <c r="AR390" s="11">
        <v>0</v>
      </c>
      <c r="AS390" s="11">
        <v>0</v>
      </c>
      <c r="AT390" s="11">
        <v>0</v>
      </c>
      <c r="AU390" s="11"/>
      <c r="AV390" s="11">
        <v>0</v>
      </c>
      <c r="AW390" s="11">
        <v>0</v>
      </c>
      <c r="AX390" s="11"/>
      <c r="AZ390" s="11"/>
      <c r="BA390" s="11"/>
      <c r="BB390" s="122"/>
    </row>
    <row r="391" spans="1:54" hidden="1" x14ac:dyDescent="0.25">
      <c r="A391">
        <v>5</v>
      </c>
      <c r="B391" t="str">
        <f t="shared" si="48"/>
        <v>FlC-4533</v>
      </c>
      <c r="C391" s="2" t="s">
        <v>315</v>
      </c>
      <c r="D391" s="2" t="str">
        <f t="shared" si="45"/>
        <v>4</v>
      </c>
      <c r="E391" s="2" t="str">
        <f t="shared" si="46"/>
        <v>45</v>
      </c>
      <c r="F391" s="2" t="str">
        <f t="shared" si="47"/>
        <v>453</v>
      </c>
      <c r="G391" s="1" t="s">
        <v>947</v>
      </c>
      <c r="H391" s="27">
        <v>71</v>
      </c>
      <c r="I391" s="27"/>
      <c r="J391" s="27">
        <v>196.48599999999999</v>
      </c>
      <c r="K391" s="27">
        <v>196.48599999999999</v>
      </c>
      <c r="L391" s="27">
        <v>53</v>
      </c>
      <c r="M391" s="27"/>
      <c r="N391" s="27">
        <v>55.73</v>
      </c>
      <c r="O391" s="27">
        <v>55.73</v>
      </c>
      <c r="P391" s="27">
        <v>0</v>
      </c>
      <c r="Q391" s="27"/>
      <c r="R391" s="27">
        <v>102.559</v>
      </c>
      <c r="S391" s="27">
        <v>102.559</v>
      </c>
      <c r="T391" s="27">
        <v>56382</v>
      </c>
      <c r="U391" s="27"/>
      <c r="V391" s="27">
        <v>11938.606000000002</v>
      </c>
      <c r="W391" s="27">
        <v>11938.606000000002</v>
      </c>
      <c r="X391" s="27">
        <v>49</v>
      </c>
      <c r="Y391" s="27"/>
      <c r="Z391" s="27">
        <v>697.30600000000004</v>
      </c>
      <c r="AA391" s="27">
        <v>697.30600000000004</v>
      </c>
      <c r="AB391" s="27">
        <v>0</v>
      </c>
      <c r="AC391" s="27"/>
      <c r="AD391" s="27">
        <v>0</v>
      </c>
      <c r="AE391" s="27">
        <v>0</v>
      </c>
      <c r="AF391" s="27">
        <v>0</v>
      </c>
      <c r="AG391" s="106">
        <v>0</v>
      </c>
      <c r="AH391" s="27">
        <v>0</v>
      </c>
      <c r="AI391" s="27">
        <v>0</v>
      </c>
      <c r="AJ391" s="27">
        <v>0</v>
      </c>
      <c r="AK391" s="106">
        <v>0</v>
      </c>
      <c r="AL391" s="106">
        <v>0</v>
      </c>
      <c r="AM391" s="105">
        <v>0</v>
      </c>
      <c r="AN391" s="11">
        <v>0</v>
      </c>
      <c r="AO391" s="11">
        <v>0</v>
      </c>
      <c r="AP391" s="105">
        <v>0</v>
      </c>
      <c r="AQ391" s="11">
        <v>0</v>
      </c>
      <c r="AR391" s="11">
        <v>0</v>
      </c>
      <c r="AS391" s="11">
        <v>0</v>
      </c>
      <c r="AT391" s="11">
        <v>0</v>
      </c>
      <c r="AU391" s="11"/>
      <c r="AV391" s="11">
        <v>0</v>
      </c>
      <c r="AW391" s="11">
        <v>0</v>
      </c>
      <c r="AX391" s="11"/>
      <c r="AZ391" s="11"/>
      <c r="BA391" s="11"/>
      <c r="BB391" s="122"/>
    </row>
    <row r="392" spans="1:54" hidden="1" x14ac:dyDescent="0.25">
      <c r="A392">
        <v>5</v>
      </c>
      <c r="B392" t="str">
        <f t="shared" si="48"/>
        <v>FlC-4534</v>
      </c>
      <c r="C392" s="2" t="s">
        <v>315</v>
      </c>
      <c r="D392" s="2" t="str">
        <f t="shared" si="45"/>
        <v>4</v>
      </c>
      <c r="E392" s="2" t="str">
        <f t="shared" si="46"/>
        <v>45</v>
      </c>
      <c r="F392" s="2" t="str">
        <f t="shared" si="47"/>
        <v>453</v>
      </c>
      <c r="G392" s="1" t="s">
        <v>140</v>
      </c>
      <c r="H392" s="27">
        <v>0</v>
      </c>
      <c r="I392" s="27"/>
      <c r="J392" s="27">
        <v>0</v>
      </c>
      <c r="K392" s="27">
        <v>0</v>
      </c>
      <c r="L392" s="27">
        <v>0</v>
      </c>
      <c r="M392" s="27"/>
      <c r="N392" s="27">
        <v>0</v>
      </c>
      <c r="O392" s="27">
        <v>0</v>
      </c>
      <c r="P392" s="27">
        <v>0</v>
      </c>
      <c r="Q392" s="27"/>
      <c r="R392" s="27">
        <v>0</v>
      </c>
      <c r="S392" s="27">
        <v>0</v>
      </c>
      <c r="T392" s="27">
        <v>0</v>
      </c>
      <c r="U392" s="27"/>
      <c r="V392" s="27">
        <v>0</v>
      </c>
      <c r="W392" s="27">
        <v>0</v>
      </c>
      <c r="X392" s="27">
        <v>0</v>
      </c>
      <c r="Y392" s="27"/>
      <c r="Z392" s="27">
        <v>0</v>
      </c>
      <c r="AA392" s="27">
        <v>0</v>
      </c>
      <c r="AB392" s="27">
        <v>80</v>
      </c>
      <c r="AC392" s="27"/>
      <c r="AD392" s="27">
        <v>252.88200000000001</v>
      </c>
      <c r="AE392" s="27">
        <v>252.88200000000001</v>
      </c>
      <c r="AF392" s="27">
        <v>84</v>
      </c>
      <c r="AG392" s="106">
        <v>137.72800000000001</v>
      </c>
      <c r="AH392" s="27">
        <v>213.322</v>
      </c>
      <c r="AI392" s="27">
        <v>213.322</v>
      </c>
      <c r="AJ392" s="27">
        <v>118</v>
      </c>
      <c r="AK392" s="106">
        <v>107.036</v>
      </c>
      <c r="AL392" s="106">
        <v>143.82400000000001</v>
      </c>
      <c r="AM392" s="105">
        <v>143.82400000000001</v>
      </c>
      <c r="AN392" s="11">
        <v>146</v>
      </c>
      <c r="AO392" s="11">
        <v>108.907</v>
      </c>
      <c r="AP392" s="105">
        <v>972.87</v>
      </c>
      <c r="AQ392" s="11">
        <v>972.87</v>
      </c>
      <c r="AR392" s="11">
        <v>73</v>
      </c>
      <c r="AS392" s="11">
        <v>9.259129999999999</v>
      </c>
      <c r="AT392" s="11">
        <v>42.524300000000004</v>
      </c>
      <c r="AU392" s="11">
        <v>42.524300000000004</v>
      </c>
      <c r="AV392" s="11">
        <v>30</v>
      </c>
      <c r="AW392" s="11">
        <v>30</v>
      </c>
      <c r="AX392" s="11">
        <v>30</v>
      </c>
      <c r="AZ392" s="11">
        <v>29</v>
      </c>
      <c r="BA392" s="11">
        <v>97</v>
      </c>
      <c r="BB392" s="122"/>
    </row>
    <row r="393" spans="1:54" hidden="1" x14ac:dyDescent="0.25">
      <c r="A393">
        <v>5</v>
      </c>
      <c r="B393" t="str">
        <f t="shared" si="48"/>
        <v>FlC-4535</v>
      </c>
      <c r="C393" s="2" t="s">
        <v>315</v>
      </c>
      <c r="D393" s="2" t="str">
        <f t="shared" si="45"/>
        <v>4</v>
      </c>
      <c r="E393" s="2" t="str">
        <f t="shared" si="46"/>
        <v>45</v>
      </c>
      <c r="F393" s="2" t="str">
        <f t="shared" si="47"/>
        <v>453</v>
      </c>
      <c r="G393" s="1" t="s">
        <v>141</v>
      </c>
      <c r="H393" s="27">
        <v>0</v>
      </c>
      <c r="I393" s="27"/>
      <c r="J393" s="27">
        <v>0</v>
      </c>
      <c r="K393" s="27">
        <v>0</v>
      </c>
      <c r="L393" s="27">
        <v>0</v>
      </c>
      <c r="M393" s="27"/>
      <c r="N393" s="27">
        <v>0</v>
      </c>
      <c r="O393" s="27">
        <v>0</v>
      </c>
      <c r="P393" s="27">
        <v>0</v>
      </c>
      <c r="Q393" s="27"/>
      <c r="R393" s="27">
        <v>0</v>
      </c>
      <c r="S393" s="27">
        <v>0</v>
      </c>
      <c r="T393" s="27">
        <v>0</v>
      </c>
      <c r="U393" s="27"/>
      <c r="V393" s="27">
        <v>0</v>
      </c>
      <c r="W393" s="27">
        <v>0</v>
      </c>
      <c r="X393" s="27">
        <v>0</v>
      </c>
      <c r="Y393" s="27"/>
      <c r="Z393" s="27">
        <v>0</v>
      </c>
      <c r="AA393" s="27">
        <v>0</v>
      </c>
      <c r="AB393" s="27">
        <v>0</v>
      </c>
      <c r="AC393" s="27"/>
      <c r="AD393" s="27">
        <v>3847.1080000000002</v>
      </c>
      <c r="AE393" s="27">
        <v>3847.1080000000002</v>
      </c>
      <c r="AF393" s="27">
        <v>0</v>
      </c>
      <c r="AG393" s="106">
        <v>0</v>
      </c>
      <c r="AH393" s="27">
        <v>0</v>
      </c>
      <c r="AI393" s="27">
        <v>0</v>
      </c>
      <c r="AJ393" s="27">
        <v>0</v>
      </c>
      <c r="AK393" s="106">
        <v>45.003999999999998</v>
      </c>
      <c r="AL393" s="106">
        <v>45.003999999999998</v>
      </c>
      <c r="AM393" s="105">
        <v>45.003999999999998</v>
      </c>
      <c r="AN393" s="11">
        <v>0</v>
      </c>
      <c r="AO393" s="11">
        <v>1.4</v>
      </c>
      <c r="AP393" s="105">
        <v>1.4</v>
      </c>
      <c r="AQ393" s="11">
        <v>1.4</v>
      </c>
      <c r="AR393" s="11">
        <v>0</v>
      </c>
      <c r="AS393" s="11">
        <v>800.46199999999999</v>
      </c>
      <c r="AT393" s="11">
        <v>800.46199999999999</v>
      </c>
      <c r="AU393" s="11">
        <v>800.46199999999999</v>
      </c>
      <c r="AV393" s="11">
        <v>0</v>
      </c>
      <c r="AW393" s="11">
        <v>129.5625</v>
      </c>
      <c r="AX393" s="11">
        <v>50</v>
      </c>
      <c r="AZ393" s="11">
        <v>0</v>
      </c>
      <c r="BA393" s="11">
        <v>0</v>
      </c>
      <c r="BB393" s="122"/>
    </row>
    <row r="394" spans="1:54" hidden="1" x14ac:dyDescent="0.25">
      <c r="A394">
        <v>5</v>
      </c>
      <c r="B394" t="str">
        <f t="shared" si="48"/>
        <v>FlC-4540</v>
      </c>
      <c r="C394" s="2" t="s">
        <v>315</v>
      </c>
      <c r="D394" s="2" t="str">
        <f t="shared" si="45"/>
        <v>4</v>
      </c>
      <c r="E394" s="2" t="str">
        <f t="shared" si="46"/>
        <v>45</v>
      </c>
      <c r="F394" s="2" t="str">
        <f t="shared" si="47"/>
        <v>454</v>
      </c>
      <c r="G394" s="1" t="s">
        <v>142</v>
      </c>
      <c r="H394" s="27">
        <v>100022</v>
      </c>
      <c r="I394" s="27"/>
      <c r="J394" s="27">
        <v>113687.88705</v>
      </c>
      <c r="K394" s="27">
        <v>113687.88705</v>
      </c>
      <c r="L394" s="27">
        <v>20323</v>
      </c>
      <c r="M394" s="27"/>
      <c r="N394" s="27">
        <v>131459.636</v>
      </c>
      <c r="O394" s="27">
        <v>131459.636</v>
      </c>
      <c r="P394" s="27">
        <v>70391</v>
      </c>
      <c r="Q394" s="27"/>
      <c r="R394" s="27">
        <v>7417.2139999999999</v>
      </c>
      <c r="S394" s="27">
        <v>7417.2139999999999</v>
      </c>
      <c r="T394" s="27">
        <v>17098</v>
      </c>
      <c r="U394" s="27"/>
      <c r="V394" s="27">
        <v>77997.809000000008</v>
      </c>
      <c r="W394" s="27">
        <v>77997.809000000008</v>
      </c>
      <c r="X394" s="27">
        <v>17777</v>
      </c>
      <c r="Y394" s="27"/>
      <c r="Z394" s="27">
        <v>17996.432000000001</v>
      </c>
      <c r="AA394" s="27">
        <v>17996.432000000001</v>
      </c>
      <c r="AB394" s="27">
        <v>17611</v>
      </c>
      <c r="AC394" s="27"/>
      <c r="AD394" s="27">
        <v>10502.805</v>
      </c>
      <c r="AE394" s="27">
        <v>10502.805</v>
      </c>
      <c r="AF394" s="27">
        <v>17781</v>
      </c>
      <c r="AG394" s="106">
        <v>15800.161</v>
      </c>
      <c r="AH394" s="27">
        <v>13706.541000000001</v>
      </c>
      <c r="AI394" s="27">
        <v>13706.541000000001</v>
      </c>
      <c r="AJ394" s="27">
        <v>10674</v>
      </c>
      <c r="AK394" s="106">
        <v>12478.915669999998</v>
      </c>
      <c r="AL394" s="106">
        <v>12008.12062</v>
      </c>
      <c r="AM394" s="105">
        <v>12008.12062</v>
      </c>
      <c r="AN394" s="11">
        <v>11081</v>
      </c>
      <c r="AO394" s="11">
        <v>9364.9323700000004</v>
      </c>
      <c r="AP394" s="105">
        <v>9941.7340000000004</v>
      </c>
      <c r="AQ394" s="11">
        <v>9941.7340000000004</v>
      </c>
      <c r="AR394" s="11">
        <v>9459</v>
      </c>
      <c r="AS394" s="11">
        <v>22534.37055</v>
      </c>
      <c r="AT394" s="11">
        <v>22830.637600000002</v>
      </c>
      <c r="AU394" s="11">
        <v>22830.637600000002</v>
      </c>
      <c r="AV394" s="11">
        <v>9182</v>
      </c>
      <c r="AW394" s="11">
        <v>7552.66158</v>
      </c>
      <c r="AX394" s="11">
        <v>7786.661579999999</v>
      </c>
      <c r="AZ394" s="11">
        <v>11655</v>
      </c>
      <c r="BA394" s="11">
        <v>9170.3869600000035</v>
      </c>
      <c r="BB394" s="122"/>
    </row>
    <row r="395" spans="1:54" hidden="1" x14ac:dyDescent="0.25">
      <c r="A395">
        <v>5</v>
      </c>
      <c r="B395" t="str">
        <f t="shared" si="48"/>
        <v>FlC-4550</v>
      </c>
      <c r="C395" s="2" t="s">
        <v>315</v>
      </c>
      <c r="D395" s="2" t="str">
        <f t="shared" si="45"/>
        <v>4</v>
      </c>
      <c r="E395" s="2" t="str">
        <f t="shared" si="46"/>
        <v>45</v>
      </c>
      <c r="F395" s="2" t="str">
        <f t="shared" si="47"/>
        <v>455</v>
      </c>
      <c r="G395" s="1" t="s">
        <v>143</v>
      </c>
      <c r="H395" s="27">
        <v>0</v>
      </c>
      <c r="I395" s="27"/>
      <c r="J395" s="27">
        <v>0</v>
      </c>
      <c r="K395" s="27">
        <v>0</v>
      </c>
      <c r="L395" s="27">
        <v>0</v>
      </c>
      <c r="M395" s="27"/>
      <c r="N395" s="27">
        <v>0</v>
      </c>
      <c r="O395" s="27">
        <v>0</v>
      </c>
      <c r="P395" s="27">
        <v>0</v>
      </c>
      <c r="Q395" s="27"/>
      <c r="R395" s="27">
        <v>0</v>
      </c>
      <c r="S395" s="27">
        <v>0</v>
      </c>
      <c r="T395" s="27">
        <v>0</v>
      </c>
      <c r="U395" s="27"/>
      <c r="V395" s="27">
        <v>0</v>
      </c>
      <c r="W395" s="27">
        <v>0</v>
      </c>
      <c r="X395" s="27">
        <v>0</v>
      </c>
      <c r="Y395" s="27"/>
      <c r="Z395" s="27">
        <v>0</v>
      </c>
      <c r="AA395" s="27">
        <v>0</v>
      </c>
      <c r="AB395" s="27">
        <v>1085</v>
      </c>
      <c r="AC395" s="27"/>
      <c r="AD395" s="27">
        <v>1070</v>
      </c>
      <c r="AE395" s="27">
        <v>1070</v>
      </c>
      <c r="AF395" s="27">
        <v>174449</v>
      </c>
      <c r="AG395" s="106">
        <v>38990.048999999999</v>
      </c>
      <c r="AH395" s="27">
        <v>38990.048999999999</v>
      </c>
      <c r="AI395" s="27">
        <v>38990.048999999999</v>
      </c>
      <c r="AJ395" s="27">
        <v>42782</v>
      </c>
      <c r="AK395" s="106">
        <v>78901.516810000001</v>
      </c>
      <c r="AL395" s="106">
        <v>78901.516810000001</v>
      </c>
      <c r="AM395" s="105">
        <v>78901.516810000001</v>
      </c>
      <c r="AN395" s="11">
        <v>43431</v>
      </c>
      <c r="AO395" s="11">
        <v>79614.227669999993</v>
      </c>
      <c r="AP395" s="105">
        <v>79614.228000000003</v>
      </c>
      <c r="AQ395" s="11">
        <v>79614.228000000003</v>
      </c>
      <c r="AR395" s="11">
        <v>86379</v>
      </c>
      <c r="AS395" s="11">
        <v>80252.330319999994</v>
      </c>
      <c r="AT395" s="11">
        <v>80252.330319999994</v>
      </c>
      <c r="AU395" s="11">
        <v>80252.330319999994</v>
      </c>
      <c r="AV395" s="11">
        <v>89925</v>
      </c>
      <c r="AW395" s="11">
        <v>79789.852110000007</v>
      </c>
      <c r="AX395" s="11">
        <v>79789.852109999993</v>
      </c>
      <c r="AZ395" s="11">
        <v>99682</v>
      </c>
      <c r="BA395" s="11">
        <v>76942.076509999984</v>
      </c>
      <c r="BB395" s="122"/>
    </row>
    <row r="396" spans="1:54" hidden="1" x14ac:dyDescent="0.25">
      <c r="A396">
        <v>5</v>
      </c>
      <c r="B396" t="str">
        <f t="shared" si="48"/>
        <v>FlC-5111</v>
      </c>
      <c r="C396" s="2" t="s">
        <v>315</v>
      </c>
      <c r="D396" s="2" t="str">
        <f t="shared" si="45"/>
        <v>5</v>
      </c>
      <c r="E396" s="2" t="str">
        <f t="shared" si="46"/>
        <v>51</v>
      </c>
      <c r="F396" s="2" t="str">
        <f t="shared" si="47"/>
        <v>511</v>
      </c>
      <c r="G396" s="1" t="s">
        <v>147</v>
      </c>
      <c r="H396" s="27">
        <v>268041</v>
      </c>
      <c r="I396" s="27"/>
      <c r="J396" s="27">
        <v>136913.22999999998</v>
      </c>
      <c r="K396" s="27">
        <v>136913.22999999998</v>
      </c>
      <c r="L396" s="27">
        <v>231250</v>
      </c>
      <c r="M396" s="27"/>
      <c r="N396" s="27">
        <v>227157.50399999999</v>
      </c>
      <c r="O396" s="27">
        <v>227157.50399999999</v>
      </c>
      <c r="P396" s="27">
        <v>290932</v>
      </c>
      <c r="Q396" s="27"/>
      <c r="R396" s="27">
        <v>267921.56200000003</v>
      </c>
      <c r="S396" s="27">
        <v>267921.56200000003</v>
      </c>
      <c r="T396" s="27">
        <v>292641</v>
      </c>
      <c r="U396" s="27"/>
      <c r="V396" s="27">
        <v>265528.01500000001</v>
      </c>
      <c r="W396" s="27">
        <v>265528.01500000001</v>
      </c>
      <c r="X396" s="27">
        <v>271238</v>
      </c>
      <c r="Y396" s="27"/>
      <c r="Z396" s="27">
        <v>366945.516</v>
      </c>
      <c r="AA396" s="27">
        <v>366945.516</v>
      </c>
      <c r="AB396" s="27">
        <v>58361</v>
      </c>
      <c r="AC396" s="27"/>
      <c r="AD396" s="27">
        <v>321702.39500000002</v>
      </c>
      <c r="AE396" s="27">
        <v>321702.39500000002</v>
      </c>
      <c r="AF396" s="27">
        <v>89944</v>
      </c>
      <c r="AG396" s="106">
        <v>77071.307000000001</v>
      </c>
      <c r="AH396" s="27">
        <v>72699.792230000006</v>
      </c>
      <c r="AI396" s="27">
        <v>72699.792230000006</v>
      </c>
      <c r="AJ396" s="27">
        <v>139306</v>
      </c>
      <c r="AK396" s="106">
        <v>145345.76850000001</v>
      </c>
      <c r="AL396" s="106">
        <v>146409.56938</v>
      </c>
      <c r="AM396" s="105">
        <v>146409.56938</v>
      </c>
      <c r="AN396" s="11">
        <v>108257</v>
      </c>
      <c r="AO396" s="11">
        <v>153931.08674</v>
      </c>
      <c r="AP396" s="105">
        <v>154029.76873000001</v>
      </c>
      <c r="AQ396" s="11">
        <v>154029.76873000001</v>
      </c>
      <c r="AR396" s="11">
        <v>151617</v>
      </c>
      <c r="AS396" s="11">
        <v>216849.22289</v>
      </c>
      <c r="AT396" s="11">
        <v>304445.12716000003</v>
      </c>
      <c r="AU396" s="11">
        <v>304445.12716000003</v>
      </c>
      <c r="AV396" s="11">
        <v>196160</v>
      </c>
      <c r="AW396" s="11">
        <v>359683.96283999999</v>
      </c>
      <c r="AX396" s="11">
        <v>359701.11121</v>
      </c>
      <c r="AZ396" s="11">
        <v>332958</v>
      </c>
      <c r="BA396" s="11">
        <v>309733.30676000001</v>
      </c>
      <c r="BB396" s="122"/>
    </row>
    <row r="397" spans="1:54" hidden="1" x14ac:dyDescent="0.25">
      <c r="A397">
        <v>5</v>
      </c>
      <c r="B397" t="str">
        <f t="shared" si="48"/>
        <v>FlC-5112</v>
      </c>
      <c r="C397" s="2" t="s">
        <v>315</v>
      </c>
      <c r="D397" s="2" t="str">
        <f t="shared" si="45"/>
        <v>5</v>
      </c>
      <c r="E397" s="2" t="str">
        <f t="shared" si="46"/>
        <v>51</v>
      </c>
      <c r="F397" s="2" t="str">
        <f t="shared" si="47"/>
        <v>511</v>
      </c>
      <c r="G397" s="1" t="s">
        <v>148</v>
      </c>
      <c r="H397" s="27">
        <v>191888</v>
      </c>
      <c r="I397" s="27"/>
      <c r="J397" s="27">
        <v>287141.11164999998</v>
      </c>
      <c r="K397" s="27">
        <v>287141.11164999998</v>
      </c>
      <c r="L397" s="27">
        <v>315473</v>
      </c>
      <c r="M397" s="27"/>
      <c r="N397" s="27">
        <v>227818.81199999998</v>
      </c>
      <c r="O397" s="27">
        <v>227818.81199999998</v>
      </c>
      <c r="P397" s="27">
        <v>296567</v>
      </c>
      <c r="Q397" s="27"/>
      <c r="R397" s="27">
        <v>241501.696</v>
      </c>
      <c r="S397" s="27">
        <v>241501.696</v>
      </c>
      <c r="T397" s="27">
        <v>245715</v>
      </c>
      <c r="U397" s="27"/>
      <c r="V397" s="27">
        <v>199539.913</v>
      </c>
      <c r="W397" s="27">
        <v>199539.913</v>
      </c>
      <c r="X397" s="27">
        <v>179358</v>
      </c>
      <c r="Y397" s="27"/>
      <c r="Z397" s="27">
        <v>249872.897</v>
      </c>
      <c r="AA397" s="27">
        <v>249872.897</v>
      </c>
      <c r="AB397" s="27">
        <v>178489</v>
      </c>
      <c r="AC397" s="27"/>
      <c r="AD397" s="27">
        <v>206637.60100000002</v>
      </c>
      <c r="AE397" s="27">
        <v>206637.60100000002</v>
      </c>
      <c r="AF397" s="27">
        <v>116072</v>
      </c>
      <c r="AG397" s="106">
        <v>197703.49600000001</v>
      </c>
      <c r="AH397" s="27">
        <v>197740.13800000001</v>
      </c>
      <c r="AI397" s="27">
        <v>197740.13800000001</v>
      </c>
      <c r="AJ397" s="27">
        <v>193836</v>
      </c>
      <c r="AK397" s="106">
        <v>209275.61809</v>
      </c>
      <c r="AL397" s="106">
        <v>213733.56223000001</v>
      </c>
      <c r="AM397" s="105">
        <v>213733.56223000001</v>
      </c>
      <c r="AN397" s="11">
        <v>212673</v>
      </c>
      <c r="AO397" s="11">
        <v>191425.98621999999</v>
      </c>
      <c r="AP397" s="105">
        <v>197855.43</v>
      </c>
      <c r="AQ397" s="11">
        <v>197855.43</v>
      </c>
      <c r="AR397" s="11">
        <v>187385</v>
      </c>
      <c r="AS397" s="11">
        <v>192810.29324</v>
      </c>
      <c r="AT397" s="11">
        <v>186573.1073</v>
      </c>
      <c r="AU397" s="11">
        <v>186573.1073</v>
      </c>
      <c r="AV397" s="11">
        <v>280244</v>
      </c>
      <c r="AW397" s="11">
        <v>344167.31917999999</v>
      </c>
      <c r="AX397" s="11">
        <v>322502.10265999998</v>
      </c>
      <c r="AZ397" s="11">
        <v>373007</v>
      </c>
      <c r="BA397" s="11">
        <v>368508.42505000002</v>
      </c>
      <c r="BB397" s="122"/>
    </row>
    <row r="398" spans="1:54" hidden="1" x14ac:dyDescent="0.25">
      <c r="A398">
        <v>5</v>
      </c>
      <c r="B398" t="str">
        <f t="shared" si="48"/>
        <v>FlC-5121</v>
      </c>
      <c r="C398" s="2" t="s">
        <v>315</v>
      </c>
      <c r="D398" s="2" t="str">
        <f t="shared" si="45"/>
        <v>5</v>
      </c>
      <c r="E398" s="2" t="str">
        <f t="shared" si="46"/>
        <v>51</v>
      </c>
      <c r="F398" s="2" t="str">
        <f t="shared" si="47"/>
        <v>512</v>
      </c>
      <c r="G398" s="1" t="s">
        <v>149</v>
      </c>
      <c r="H398" s="27">
        <v>17753</v>
      </c>
      <c r="I398" s="27"/>
      <c r="J398" s="27">
        <v>18492.633000000002</v>
      </c>
      <c r="K398" s="27">
        <v>18492.633000000002</v>
      </c>
      <c r="L398" s="27">
        <v>20630</v>
      </c>
      <c r="M398" s="27"/>
      <c r="N398" s="27">
        <v>24528.304</v>
      </c>
      <c r="O398" s="27">
        <v>24528.304</v>
      </c>
      <c r="P398" s="27">
        <v>14209</v>
      </c>
      <c r="Q398" s="27"/>
      <c r="R398" s="27">
        <v>5564.44</v>
      </c>
      <c r="S398" s="27">
        <v>5564.44</v>
      </c>
      <c r="T398" s="27">
        <v>14577</v>
      </c>
      <c r="U398" s="27"/>
      <c r="V398" s="27">
        <v>4959.3140000000003</v>
      </c>
      <c r="W398" s="27">
        <v>4959.3140000000003</v>
      </c>
      <c r="X398" s="27">
        <v>10754</v>
      </c>
      <c r="Y398" s="27"/>
      <c r="Z398" s="27">
        <v>13579.201999999999</v>
      </c>
      <c r="AA398" s="27">
        <v>13579.201999999999</v>
      </c>
      <c r="AB398" s="27">
        <v>3975</v>
      </c>
      <c r="AC398" s="27"/>
      <c r="AD398" s="27">
        <v>4169.848</v>
      </c>
      <c r="AE398" s="27">
        <v>4169.848</v>
      </c>
      <c r="AF398" s="27">
        <v>4016</v>
      </c>
      <c r="AG398" s="106">
        <v>10889.146999999999</v>
      </c>
      <c r="AH398" s="27">
        <v>10889.146999999999</v>
      </c>
      <c r="AI398" s="27">
        <v>10889.146999999999</v>
      </c>
      <c r="AJ398" s="27">
        <v>4318</v>
      </c>
      <c r="AK398" s="106">
        <v>8695.5185400000009</v>
      </c>
      <c r="AL398" s="106">
        <v>16417.069</v>
      </c>
      <c r="AM398" s="105">
        <v>16417.069</v>
      </c>
      <c r="AN398" s="11">
        <v>8183</v>
      </c>
      <c r="AO398" s="11">
        <v>28996.960889999998</v>
      </c>
      <c r="AP398" s="105">
        <v>28996.961000000003</v>
      </c>
      <c r="AQ398" s="11">
        <v>28996.961000000003</v>
      </c>
      <c r="AR398" s="11">
        <v>17240</v>
      </c>
      <c r="AS398" s="11">
        <v>26523.375649999998</v>
      </c>
      <c r="AT398" s="11">
        <v>26523.37701</v>
      </c>
      <c r="AU398" s="11">
        <v>26523.37701</v>
      </c>
      <c r="AV398" s="11">
        <v>18419</v>
      </c>
      <c r="AW398" s="11">
        <v>16781.6554</v>
      </c>
      <c r="AX398" s="11">
        <v>16781.039479999999</v>
      </c>
      <c r="AZ398" s="11">
        <v>23252</v>
      </c>
      <c r="BA398" s="11">
        <v>24164.31537</v>
      </c>
      <c r="BB398" s="122"/>
    </row>
    <row r="399" spans="1:54" hidden="1" x14ac:dyDescent="0.25">
      <c r="A399">
        <v>5</v>
      </c>
      <c r="B399" t="str">
        <f t="shared" si="48"/>
        <v>FlC-5122</v>
      </c>
      <c r="C399" s="2" t="s">
        <v>315</v>
      </c>
      <c r="D399" s="2" t="str">
        <f t="shared" si="45"/>
        <v>5</v>
      </c>
      <c r="E399" s="2" t="str">
        <f t="shared" si="46"/>
        <v>51</v>
      </c>
      <c r="F399" s="2" t="str">
        <f t="shared" si="47"/>
        <v>512</v>
      </c>
      <c r="G399" s="1" t="s">
        <v>150</v>
      </c>
      <c r="H399" s="27">
        <v>41274</v>
      </c>
      <c r="I399" s="27"/>
      <c r="J399" s="27">
        <v>38177.622799999997</v>
      </c>
      <c r="K399" s="27">
        <v>38177.622799999997</v>
      </c>
      <c r="L399" s="27">
        <v>40116</v>
      </c>
      <c r="M399" s="27"/>
      <c r="N399" s="27">
        <v>40592.046000000002</v>
      </c>
      <c r="O399" s="27">
        <v>40592.046000000002</v>
      </c>
      <c r="P399" s="27">
        <v>39843</v>
      </c>
      <c r="Q399" s="27"/>
      <c r="R399" s="27">
        <v>49568.455000000009</v>
      </c>
      <c r="S399" s="27">
        <v>49568.455000000009</v>
      </c>
      <c r="T399" s="27">
        <v>7386</v>
      </c>
      <c r="U399" s="27"/>
      <c r="V399" s="27">
        <v>76130.513999999996</v>
      </c>
      <c r="W399" s="27">
        <v>76130.513999999996</v>
      </c>
      <c r="X399" s="27">
        <v>78344</v>
      </c>
      <c r="Y399" s="27"/>
      <c r="Z399" s="27">
        <v>63320.534</v>
      </c>
      <c r="AA399" s="27">
        <v>63320.534</v>
      </c>
      <c r="AB399" s="27">
        <v>69511</v>
      </c>
      <c r="AC399" s="27"/>
      <c r="AD399" s="27">
        <v>80466.766000000003</v>
      </c>
      <c r="AE399" s="27">
        <v>80466.766000000003</v>
      </c>
      <c r="AF399" s="27">
        <v>51435</v>
      </c>
      <c r="AG399" s="106">
        <v>44654.589</v>
      </c>
      <c r="AH399" s="27">
        <v>45585.104999999996</v>
      </c>
      <c r="AI399" s="27">
        <v>45585.104999999996</v>
      </c>
      <c r="AJ399" s="27">
        <v>40255</v>
      </c>
      <c r="AK399" s="106">
        <v>98916.785709999996</v>
      </c>
      <c r="AL399" s="106">
        <v>99277.76529000001</v>
      </c>
      <c r="AM399" s="105">
        <v>99277.76529000001</v>
      </c>
      <c r="AN399" s="11">
        <v>35574</v>
      </c>
      <c r="AO399" s="11">
        <v>27129.560310000001</v>
      </c>
      <c r="AP399" s="105">
        <v>27154.447490000002</v>
      </c>
      <c r="AQ399" s="11">
        <v>27154.447490000002</v>
      </c>
      <c r="AR399" s="11">
        <v>34064</v>
      </c>
      <c r="AS399" s="11">
        <v>104285.99527000001</v>
      </c>
      <c r="AT399" s="11">
        <v>104298.04661000002</v>
      </c>
      <c r="AU399" s="11">
        <v>104298.04661000002</v>
      </c>
      <c r="AV399" s="11">
        <v>31470</v>
      </c>
      <c r="AW399" s="11">
        <v>172385.99337000001</v>
      </c>
      <c r="AX399" s="11">
        <v>176617.55233000001</v>
      </c>
      <c r="AZ399" s="11">
        <v>53244</v>
      </c>
      <c r="BA399" s="11">
        <v>41681.708460000002</v>
      </c>
      <c r="BB399" s="122"/>
    </row>
    <row r="400" spans="1:54" hidden="1" x14ac:dyDescent="0.25">
      <c r="A400">
        <v>5</v>
      </c>
      <c r="B400" t="str">
        <f t="shared" si="48"/>
        <v>FlC-5130</v>
      </c>
      <c r="C400" s="2" t="s">
        <v>315</v>
      </c>
      <c r="D400" s="2" t="str">
        <f t="shared" si="45"/>
        <v>5</v>
      </c>
      <c r="E400" s="2" t="str">
        <f t="shared" si="46"/>
        <v>51</v>
      </c>
      <c r="F400" s="2" t="str">
        <f t="shared" si="47"/>
        <v>513</v>
      </c>
      <c r="G400" s="1" t="s">
        <v>151</v>
      </c>
      <c r="H400" s="27">
        <v>7800</v>
      </c>
      <c r="I400" s="27"/>
      <c r="J400" s="27">
        <v>29783.028999999999</v>
      </c>
      <c r="K400" s="27">
        <v>29783.028999999999</v>
      </c>
      <c r="L400" s="27">
        <v>16362</v>
      </c>
      <c r="M400" s="27"/>
      <c r="N400" s="27">
        <v>288876.82699999999</v>
      </c>
      <c r="O400" s="27">
        <v>274927.19300000003</v>
      </c>
      <c r="P400" s="27">
        <v>27578</v>
      </c>
      <c r="Q400" s="27"/>
      <c r="R400" s="27">
        <v>25471.916999999998</v>
      </c>
      <c r="S400" s="27">
        <v>25471.916999999998</v>
      </c>
      <c r="T400" s="27">
        <v>26055</v>
      </c>
      <c r="U400" s="27"/>
      <c r="V400" s="27">
        <v>46635.102999999996</v>
      </c>
      <c r="W400" s="27">
        <v>46635.102999999996</v>
      </c>
      <c r="X400" s="27">
        <v>1624</v>
      </c>
      <c r="Y400" s="27"/>
      <c r="Z400" s="27">
        <v>21814.289000000001</v>
      </c>
      <c r="AA400" s="27">
        <v>21814.289000000001</v>
      </c>
      <c r="AB400" s="27">
        <v>1773</v>
      </c>
      <c r="AC400" s="27"/>
      <c r="AD400" s="27">
        <v>19083.518</v>
      </c>
      <c r="AE400" s="27">
        <v>19083.518</v>
      </c>
      <c r="AF400" s="27">
        <v>1223</v>
      </c>
      <c r="AG400" s="106">
        <v>34740.724000000002</v>
      </c>
      <c r="AH400" s="27">
        <v>25906.284</v>
      </c>
      <c r="AI400" s="27">
        <v>25906.284</v>
      </c>
      <c r="AJ400" s="27">
        <v>500</v>
      </c>
      <c r="AK400" s="106">
        <v>21175.481639999998</v>
      </c>
      <c r="AL400" s="106">
        <v>20949.673490000001</v>
      </c>
      <c r="AM400" s="105">
        <v>20949.673490000001</v>
      </c>
      <c r="AN400" s="11">
        <v>2500</v>
      </c>
      <c r="AO400" s="11">
        <v>25312.463519999998</v>
      </c>
      <c r="AP400" s="105">
        <v>25764.880492799999</v>
      </c>
      <c r="AQ400" s="11">
        <v>25764.880492799999</v>
      </c>
      <c r="AR400" s="11">
        <v>1000</v>
      </c>
      <c r="AS400" s="11">
        <v>45756.280101893106</v>
      </c>
      <c r="AT400" s="11">
        <v>46616.2247418931</v>
      </c>
      <c r="AU400" s="11">
        <v>46616.2247418931</v>
      </c>
      <c r="AV400" s="11">
        <v>1000</v>
      </c>
      <c r="AW400" s="11">
        <v>21738.123650000001</v>
      </c>
      <c r="AX400" s="11">
        <v>21884.532650000001</v>
      </c>
      <c r="AZ400" s="11">
        <v>8000</v>
      </c>
      <c r="BA400" s="11">
        <v>24613.121052727281</v>
      </c>
      <c r="BB400" s="122"/>
    </row>
    <row r="401" spans="1:54" hidden="1" x14ac:dyDescent="0.25">
      <c r="A401">
        <v>5</v>
      </c>
      <c r="B401" t="str">
        <f t="shared" si="48"/>
        <v>FlC-5140</v>
      </c>
      <c r="C401" s="2" t="s">
        <v>315</v>
      </c>
      <c r="D401" s="2" t="str">
        <f t="shared" si="45"/>
        <v>5</v>
      </c>
      <c r="E401" s="2" t="str">
        <f t="shared" si="46"/>
        <v>51</v>
      </c>
      <c r="F401" s="2" t="str">
        <f t="shared" si="47"/>
        <v>514</v>
      </c>
      <c r="G401" s="1" t="s">
        <v>152</v>
      </c>
      <c r="H401" s="27">
        <v>0</v>
      </c>
      <c r="I401" s="27"/>
      <c r="J401" s="27">
        <v>0</v>
      </c>
      <c r="K401" s="27">
        <v>0</v>
      </c>
      <c r="L401" s="27">
        <v>0</v>
      </c>
      <c r="M401" s="27"/>
      <c r="N401" s="27">
        <v>0</v>
      </c>
      <c r="O401" s="27">
        <v>0</v>
      </c>
      <c r="P401" s="27">
        <v>0</v>
      </c>
      <c r="Q401" s="27"/>
      <c r="R401" s="27">
        <v>33.268999999999998</v>
      </c>
      <c r="S401" s="27">
        <v>33.268999999999998</v>
      </c>
      <c r="T401" s="27">
        <v>0</v>
      </c>
      <c r="U401" s="27"/>
      <c r="V401" s="27">
        <v>311.44099999999997</v>
      </c>
      <c r="W401" s="27">
        <v>311.44099999999997</v>
      </c>
      <c r="X401" s="27">
        <v>0</v>
      </c>
      <c r="Y401" s="27"/>
      <c r="Z401" s="27">
        <v>306.36399999999998</v>
      </c>
      <c r="AA401" s="27">
        <v>306.36399999999998</v>
      </c>
      <c r="AB401" s="27">
        <v>0</v>
      </c>
      <c r="AC401" s="27"/>
      <c r="AD401" s="27">
        <v>170.19200000000001</v>
      </c>
      <c r="AE401" s="27">
        <v>170.19200000000001</v>
      </c>
      <c r="AF401" s="27">
        <v>0</v>
      </c>
      <c r="AG401" s="106">
        <v>150.85599999999999</v>
      </c>
      <c r="AH401" s="27">
        <v>151.23699999999999</v>
      </c>
      <c r="AI401" s="27">
        <v>151.23699999999999</v>
      </c>
      <c r="AJ401" s="27">
        <v>0</v>
      </c>
      <c r="AK401" s="106">
        <v>351.32628</v>
      </c>
      <c r="AL401" s="106">
        <v>351.32628</v>
      </c>
      <c r="AM401" s="105">
        <v>351.32628</v>
      </c>
      <c r="AN401" s="11">
        <v>0</v>
      </c>
      <c r="AO401" s="11">
        <v>400.54106000000002</v>
      </c>
      <c r="AP401" s="105">
        <v>400.53999999999996</v>
      </c>
      <c r="AQ401" s="11">
        <v>400.53999999999996</v>
      </c>
      <c r="AR401" s="11">
        <v>0</v>
      </c>
      <c r="AS401" s="11">
        <v>211.57835999999998</v>
      </c>
      <c r="AT401" s="11">
        <v>211.57835999999998</v>
      </c>
      <c r="AU401" s="11">
        <v>211.57835999999998</v>
      </c>
      <c r="AV401" s="11">
        <v>0</v>
      </c>
      <c r="AW401" s="11">
        <v>246.34861000000001</v>
      </c>
      <c r="AX401" s="11">
        <v>246.34861000000001</v>
      </c>
      <c r="AZ401" s="11">
        <v>0</v>
      </c>
      <c r="BA401" s="11">
        <v>317.89434000000006</v>
      </c>
      <c r="BB401" s="122"/>
    </row>
    <row r="402" spans="1:54" hidden="1" x14ac:dyDescent="0.25">
      <c r="A402">
        <v>5</v>
      </c>
      <c r="B402" t="str">
        <f t="shared" si="48"/>
        <v>FlC-5210</v>
      </c>
      <c r="C402" s="2" t="s">
        <v>315</v>
      </c>
      <c r="D402" s="2" t="str">
        <f t="shared" ref="D402:D433" si="49">LEFT($G402,1)</f>
        <v>5</v>
      </c>
      <c r="E402" s="2" t="str">
        <f t="shared" ref="E402:E433" si="50">LEFT($G402,2)</f>
        <v>52</v>
      </c>
      <c r="F402" s="2" t="str">
        <f t="shared" ref="F402:F433" si="51">LEFT($G402,3)</f>
        <v>521</v>
      </c>
      <c r="G402" s="1" t="s">
        <v>154</v>
      </c>
      <c r="H402" s="27">
        <v>102344</v>
      </c>
      <c r="I402" s="27"/>
      <c r="J402" s="27">
        <v>128956.64211</v>
      </c>
      <c r="K402" s="27">
        <v>128956.64211</v>
      </c>
      <c r="L402" s="27">
        <v>191444</v>
      </c>
      <c r="M402" s="27"/>
      <c r="N402" s="27">
        <v>61440.156999999999</v>
      </c>
      <c r="O402" s="27">
        <v>61440.156999999999</v>
      </c>
      <c r="P402" s="27">
        <v>221864</v>
      </c>
      <c r="Q402" s="27"/>
      <c r="R402" s="27">
        <v>132106.14199999999</v>
      </c>
      <c r="S402" s="27">
        <v>132106.14199999999</v>
      </c>
      <c r="T402" s="27">
        <v>233513</v>
      </c>
      <c r="U402" s="27"/>
      <c r="V402" s="27">
        <v>201374.22899999999</v>
      </c>
      <c r="W402" s="27">
        <v>201374.22899999999</v>
      </c>
      <c r="X402" s="27">
        <v>241267</v>
      </c>
      <c r="Y402" s="27"/>
      <c r="Z402" s="27">
        <v>203771.75899999999</v>
      </c>
      <c r="AA402" s="27">
        <v>203771.75899999999</v>
      </c>
      <c r="AB402" s="27">
        <v>252194</v>
      </c>
      <c r="AC402" s="27"/>
      <c r="AD402" s="27">
        <v>337398.50599999999</v>
      </c>
      <c r="AE402" s="27">
        <v>337398.50599999999</v>
      </c>
      <c r="AF402" s="27">
        <v>576610</v>
      </c>
      <c r="AG402" s="106">
        <v>402393.826</v>
      </c>
      <c r="AH402" s="27">
        <v>393161.06699999998</v>
      </c>
      <c r="AI402" s="27">
        <v>393161.06699999998</v>
      </c>
      <c r="AJ402" s="27">
        <v>604691</v>
      </c>
      <c r="AK402" s="106">
        <v>379323.63999999996</v>
      </c>
      <c r="AL402" s="106">
        <v>374185.12900000002</v>
      </c>
      <c r="AM402" s="105">
        <v>374185.12900000002</v>
      </c>
      <c r="AN402" s="11">
        <v>659892</v>
      </c>
      <c r="AO402" s="11">
        <v>340659.91685000004</v>
      </c>
      <c r="AP402" s="105">
        <v>340659.91643000004</v>
      </c>
      <c r="AQ402" s="11">
        <v>340659.91643000004</v>
      </c>
      <c r="AR402" s="11">
        <v>804985</v>
      </c>
      <c r="AS402" s="11">
        <v>360269.86956999998</v>
      </c>
      <c r="AT402" s="11">
        <v>360269.86913999997</v>
      </c>
      <c r="AU402" s="11">
        <v>360269.86913999997</v>
      </c>
      <c r="AV402" s="11">
        <v>306037</v>
      </c>
      <c r="AW402" s="11">
        <v>244864.08882</v>
      </c>
      <c r="AX402" s="11">
        <v>240509.04595</v>
      </c>
      <c r="AZ402" s="11">
        <v>331213</v>
      </c>
      <c r="BA402" s="11">
        <v>182013.87331</v>
      </c>
      <c r="BB402" s="122"/>
    </row>
    <row r="403" spans="1:54" hidden="1" x14ac:dyDescent="0.25">
      <c r="A403">
        <v>5</v>
      </c>
      <c r="B403" t="str">
        <f t="shared" si="48"/>
        <v>FlC-5220</v>
      </c>
      <c r="C403" s="2" t="s">
        <v>315</v>
      </c>
      <c r="D403" s="2" t="str">
        <f t="shared" si="49"/>
        <v>5</v>
      </c>
      <c r="E403" s="2" t="str">
        <f t="shared" si="50"/>
        <v>52</v>
      </c>
      <c r="F403" s="2" t="str">
        <f t="shared" si="51"/>
        <v>522</v>
      </c>
      <c r="G403" s="1" t="s">
        <v>155</v>
      </c>
      <c r="H403" s="27">
        <v>1432</v>
      </c>
      <c r="I403" s="27"/>
      <c r="J403" s="27">
        <v>1109.7570000000001</v>
      </c>
      <c r="K403" s="27">
        <v>1109.7570000000001</v>
      </c>
      <c r="L403" s="27">
        <v>1432</v>
      </c>
      <c r="M403" s="27"/>
      <c r="N403" s="27">
        <v>1106.5519999999999</v>
      </c>
      <c r="O403" s="27">
        <v>1106.5519999999999</v>
      </c>
      <c r="P403" s="27">
        <v>2954</v>
      </c>
      <c r="Q403" s="27"/>
      <c r="R403" s="27">
        <v>2738.7020000000002</v>
      </c>
      <c r="S403" s="27">
        <v>2738.7020000000002</v>
      </c>
      <c r="T403" s="27">
        <v>1433</v>
      </c>
      <c r="U403" s="27"/>
      <c r="V403" s="27">
        <v>3005.0709999999999</v>
      </c>
      <c r="W403" s="27">
        <v>3005.0709999999999</v>
      </c>
      <c r="X403" s="27">
        <v>2133</v>
      </c>
      <c r="Y403" s="27"/>
      <c r="Z403" s="27">
        <v>5556.67</v>
      </c>
      <c r="AA403" s="27">
        <v>5556.67</v>
      </c>
      <c r="AB403" s="27">
        <v>1251</v>
      </c>
      <c r="AC403" s="27"/>
      <c r="AD403" s="27">
        <v>6602.2879999999996</v>
      </c>
      <c r="AE403" s="27">
        <v>6602.2879999999996</v>
      </c>
      <c r="AF403" s="27">
        <v>333</v>
      </c>
      <c r="AG403" s="106">
        <v>7381.665</v>
      </c>
      <c r="AH403" s="27">
        <v>7381.8649999999998</v>
      </c>
      <c r="AI403" s="27">
        <v>7381.8649999999998</v>
      </c>
      <c r="AJ403" s="27">
        <v>100</v>
      </c>
      <c r="AK403" s="106">
        <v>6534.9565900000016</v>
      </c>
      <c r="AL403" s="106">
        <v>7297.9077299999999</v>
      </c>
      <c r="AM403" s="105">
        <v>7297.9077299999999</v>
      </c>
      <c r="AN403" s="11">
        <v>8100</v>
      </c>
      <c r="AO403" s="11">
        <v>16917.74612</v>
      </c>
      <c r="AP403" s="105">
        <v>16722.705999999998</v>
      </c>
      <c r="AQ403" s="11">
        <v>16722.705999999998</v>
      </c>
      <c r="AR403" s="11">
        <v>7775</v>
      </c>
      <c r="AS403" s="11">
        <v>29696.814710000006</v>
      </c>
      <c r="AT403" s="11">
        <v>28652.897500000006</v>
      </c>
      <c r="AU403" s="11">
        <v>28652.897500000006</v>
      </c>
      <c r="AV403" s="11">
        <v>6750</v>
      </c>
      <c r="AW403" s="11">
        <v>16131.2817</v>
      </c>
      <c r="AX403" s="11">
        <v>16253.13351</v>
      </c>
      <c r="AZ403" s="11">
        <v>7459</v>
      </c>
      <c r="BA403" s="11">
        <v>17913.888370000001</v>
      </c>
      <c r="BB403" s="122"/>
    </row>
    <row r="404" spans="1:54" hidden="1" x14ac:dyDescent="0.25">
      <c r="A404">
        <v>5</v>
      </c>
      <c r="B404" t="str">
        <f t="shared" si="48"/>
        <v>FlC-5310</v>
      </c>
      <c r="C404" s="2" t="s">
        <v>315</v>
      </c>
      <c r="D404" s="2" t="str">
        <f t="shared" si="49"/>
        <v>5</v>
      </c>
      <c r="E404" s="2" t="str">
        <f t="shared" si="50"/>
        <v>53</v>
      </c>
      <c r="F404" s="2" t="str">
        <f t="shared" si="51"/>
        <v>531</v>
      </c>
      <c r="G404" s="1" t="s">
        <v>158</v>
      </c>
      <c r="H404" s="27">
        <v>147588</v>
      </c>
      <c r="I404" s="27"/>
      <c r="J404" s="27">
        <v>166374.54399999999</v>
      </c>
      <c r="K404" s="27">
        <v>166374.54399999999</v>
      </c>
      <c r="L404" s="27">
        <v>164345</v>
      </c>
      <c r="M404" s="27"/>
      <c r="N404" s="27">
        <v>266968.12699999998</v>
      </c>
      <c r="O404" s="27">
        <v>266968.12699999998</v>
      </c>
      <c r="P404" s="27">
        <v>124355</v>
      </c>
      <c r="Q404" s="27"/>
      <c r="R404" s="27">
        <v>142950.674</v>
      </c>
      <c r="S404" s="27">
        <v>142950.674</v>
      </c>
      <c r="T404" s="27">
        <v>119852</v>
      </c>
      <c r="U404" s="27"/>
      <c r="V404" s="27">
        <v>117546.31599999999</v>
      </c>
      <c r="W404" s="27">
        <v>117546.31599999999</v>
      </c>
      <c r="X404" s="27">
        <v>103368</v>
      </c>
      <c r="Y404" s="27"/>
      <c r="Z404" s="27">
        <v>103140.78499999999</v>
      </c>
      <c r="AA404" s="27">
        <v>103140.78499999999</v>
      </c>
      <c r="AB404" s="27">
        <v>34915</v>
      </c>
      <c r="AC404" s="27"/>
      <c r="AD404" s="27">
        <v>103943.462</v>
      </c>
      <c r="AE404" s="27">
        <v>103943.462</v>
      </c>
      <c r="AF404" s="27">
        <v>43238</v>
      </c>
      <c r="AG404" s="106">
        <v>55111.103000000003</v>
      </c>
      <c r="AH404" s="27">
        <v>55111.228999999999</v>
      </c>
      <c r="AI404" s="27">
        <v>55111.228999999999</v>
      </c>
      <c r="AJ404" s="27">
        <v>78479</v>
      </c>
      <c r="AK404" s="106">
        <v>87377.749610000013</v>
      </c>
      <c r="AL404" s="106">
        <v>87377.74944</v>
      </c>
      <c r="AM404" s="105">
        <v>87377.74944</v>
      </c>
      <c r="AN404" s="11">
        <v>99960</v>
      </c>
      <c r="AO404" s="11">
        <v>55951.543969999999</v>
      </c>
      <c r="AP404" s="105">
        <v>55951.544000000002</v>
      </c>
      <c r="AQ404" s="11">
        <v>55951.544000000002</v>
      </c>
      <c r="AR404" s="11">
        <v>112124</v>
      </c>
      <c r="AS404" s="11">
        <v>59478.691519999986</v>
      </c>
      <c r="AT404" s="11">
        <v>59478.691519999986</v>
      </c>
      <c r="AU404" s="11">
        <v>59478.691519999986</v>
      </c>
      <c r="AV404" s="11">
        <v>104140</v>
      </c>
      <c r="AW404" s="11">
        <v>77539.790720000005</v>
      </c>
      <c r="AX404" s="11">
        <v>77539.785700000008</v>
      </c>
      <c r="AZ404" s="11">
        <v>80184</v>
      </c>
      <c r="BA404" s="11">
        <v>198052.87009000004</v>
      </c>
      <c r="BB404" s="122"/>
    </row>
    <row r="405" spans="1:54" hidden="1" x14ac:dyDescent="0.25">
      <c r="A405">
        <v>5</v>
      </c>
      <c r="B405" t="str">
        <f t="shared" si="48"/>
        <v>FlC-5320</v>
      </c>
      <c r="C405" s="2" t="s">
        <v>315</v>
      </c>
      <c r="D405" s="2" t="str">
        <f t="shared" si="49"/>
        <v>5</v>
      </c>
      <c r="E405" s="2" t="str">
        <f t="shared" si="50"/>
        <v>53</v>
      </c>
      <c r="F405" s="2" t="str">
        <f t="shared" si="51"/>
        <v>532</v>
      </c>
      <c r="G405" s="1" t="s">
        <v>159</v>
      </c>
      <c r="H405" s="27">
        <v>17639</v>
      </c>
      <c r="I405" s="27"/>
      <c r="J405" s="27">
        <v>17496.911</v>
      </c>
      <c r="K405" s="27">
        <v>17496.911</v>
      </c>
      <c r="L405" s="27">
        <v>15017</v>
      </c>
      <c r="M405" s="27"/>
      <c r="N405" s="27">
        <v>16953.159</v>
      </c>
      <c r="O405" s="27">
        <v>16953.159</v>
      </c>
      <c r="P405" s="27">
        <v>19086</v>
      </c>
      <c r="Q405" s="27"/>
      <c r="R405" s="27">
        <v>11614.769</v>
      </c>
      <c r="S405" s="27">
        <v>11614.769</v>
      </c>
      <c r="T405" s="27">
        <v>20390</v>
      </c>
      <c r="U405" s="27"/>
      <c r="V405" s="27">
        <v>10000.999</v>
      </c>
      <c r="W405" s="27">
        <v>10000.999</v>
      </c>
      <c r="X405" s="27">
        <v>20245</v>
      </c>
      <c r="Y405" s="27"/>
      <c r="Z405" s="27">
        <v>9778.4589999999989</v>
      </c>
      <c r="AA405" s="27">
        <v>9778.4589999999989</v>
      </c>
      <c r="AB405" s="27">
        <v>18646</v>
      </c>
      <c r="AC405" s="27"/>
      <c r="AD405" s="27">
        <v>9437.0750000000007</v>
      </c>
      <c r="AE405" s="27">
        <v>9437.0750000000007</v>
      </c>
      <c r="AF405" s="27">
        <v>32079</v>
      </c>
      <c r="AG405" s="106">
        <v>8251.14</v>
      </c>
      <c r="AH405" s="27">
        <v>8250.7690000000002</v>
      </c>
      <c r="AI405" s="27">
        <v>8250.7690000000002</v>
      </c>
      <c r="AJ405" s="27">
        <v>31465</v>
      </c>
      <c r="AK405" s="106">
        <v>6981.7826200000009</v>
      </c>
      <c r="AL405" s="106">
        <v>6936.8296199999995</v>
      </c>
      <c r="AM405" s="105">
        <v>6936.8296199999995</v>
      </c>
      <c r="AN405" s="11">
        <v>36312</v>
      </c>
      <c r="AO405" s="11">
        <v>51255.22438</v>
      </c>
      <c r="AP405" s="105">
        <v>53947.707000000002</v>
      </c>
      <c r="AQ405" s="11">
        <v>53947.707000000002</v>
      </c>
      <c r="AR405" s="11">
        <v>45068</v>
      </c>
      <c r="AS405" s="11">
        <v>8452.3565800000015</v>
      </c>
      <c r="AT405" s="11">
        <v>14462.594620000002</v>
      </c>
      <c r="AU405" s="11">
        <v>14462.594620000002</v>
      </c>
      <c r="AV405" s="11">
        <v>57877</v>
      </c>
      <c r="AW405" s="11">
        <v>9277.7178700000004</v>
      </c>
      <c r="AX405" s="11">
        <v>16214.49575</v>
      </c>
      <c r="AZ405" s="11">
        <v>62157</v>
      </c>
      <c r="BA405" s="11">
        <v>4894.9541200000003</v>
      </c>
      <c r="BB405" s="122"/>
    </row>
    <row r="406" spans="1:54" hidden="1" x14ac:dyDescent="0.25">
      <c r="A406">
        <v>5</v>
      </c>
      <c r="B406" t="str">
        <f t="shared" si="48"/>
        <v>FlC-5411</v>
      </c>
      <c r="C406" s="2" t="s">
        <v>315</v>
      </c>
      <c r="D406" s="2" t="str">
        <f t="shared" si="49"/>
        <v>5</v>
      </c>
      <c r="E406" s="2" t="str">
        <f t="shared" si="50"/>
        <v>54</v>
      </c>
      <c r="F406" s="2" t="str">
        <f t="shared" si="51"/>
        <v>541</v>
      </c>
      <c r="G406" s="1" t="s">
        <v>162</v>
      </c>
      <c r="H406" s="27">
        <v>0</v>
      </c>
      <c r="I406" s="27"/>
      <c r="J406" s="27">
        <v>0</v>
      </c>
      <c r="K406" s="27">
        <v>0</v>
      </c>
      <c r="L406" s="27">
        <v>0</v>
      </c>
      <c r="M406" s="27"/>
      <c r="N406" s="27">
        <v>0</v>
      </c>
      <c r="O406" s="27">
        <v>0</v>
      </c>
      <c r="P406" s="27">
        <v>0</v>
      </c>
      <c r="Q406" s="27"/>
      <c r="R406" s="27">
        <v>0</v>
      </c>
      <c r="S406" s="27">
        <v>0</v>
      </c>
      <c r="T406" s="27">
        <v>0</v>
      </c>
      <c r="U406" s="27"/>
      <c r="V406" s="27">
        <v>0</v>
      </c>
      <c r="W406" s="27">
        <v>0</v>
      </c>
      <c r="X406" s="27">
        <v>0</v>
      </c>
      <c r="Y406" s="27"/>
      <c r="Z406" s="27">
        <v>180.37700000000001</v>
      </c>
      <c r="AA406" s="27">
        <v>180.37700000000001</v>
      </c>
      <c r="AB406" s="27">
        <v>0</v>
      </c>
      <c r="AC406" s="27"/>
      <c r="AD406" s="27">
        <v>32.899000000000001</v>
      </c>
      <c r="AE406" s="27">
        <v>32.899000000000001</v>
      </c>
      <c r="AF406" s="27">
        <v>0</v>
      </c>
      <c r="AG406" s="106">
        <v>22.815000000000001</v>
      </c>
      <c r="AH406" s="27">
        <v>22.815000000000001</v>
      </c>
      <c r="AI406" s="27">
        <v>22.815000000000001</v>
      </c>
      <c r="AJ406" s="27">
        <v>0</v>
      </c>
      <c r="AK406" s="106">
        <v>22.815450000000002</v>
      </c>
      <c r="AL406" s="106">
        <v>22.815449999999998</v>
      </c>
      <c r="AM406" s="105">
        <v>22.815449999999998</v>
      </c>
      <c r="AN406" s="11">
        <v>0</v>
      </c>
      <c r="AO406" s="11">
        <v>0</v>
      </c>
      <c r="AP406" s="105">
        <v>0</v>
      </c>
      <c r="AQ406" s="11">
        <v>0</v>
      </c>
      <c r="AR406" s="11">
        <v>0</v>
      </c>
      <c r="AS406" s="11">
        <v>0</v>
      </c>
      <c r="AT406" s="11">
        <v>0</v>
      </c>
      <c r="AU406" s="11">
        <v>0</v>
      </c>
      <c r="AV406" s="11">
        <v>0</v>
      </c>
      <c r="AW406" s="11">
        <v>51</v>
      </c>
      <c r="AX406" s="11">
        <v>48</v>
      </c>
      <c r="AZ406" s="11">
        <v>0</v>
      </c>
      <c r="BA406" s="11">
        <v>17</v>
      </c>
      <c r="BB406" s="122"/>
    </row>
    <row r="407" spans="1:54" hidden="1" x14ac:dyDescent="0.25">
      <c r="A407">
        <v>5</v>
      </c>
      <c r="B407" t="str">
        <f t="shared" si="48"/>
        <v>FlC-5412</v>
      </c>
      <c r="C407" s="2" t="s">
        <v>315</v>
      </c>
      <c r="D407" s="2" t="str">
        <f t="shared" si="49"/>
        <v>5</v>
      </c>
      <c r="E407" s="2" t="str">
        <f t="shared" si="50"/>
        <v>54</v>
      </c>
      <c r="F407" s="2" t="str">
        <f t="shared" si="51"/>
        <v>541</v>
      </c>
      <c r="G407" s="1" t="s">
        <v>163</v>
      </c>
      <c r="H407" s="27">
        <v>0</v>
      </c>
      <c r="I407" s="27"/>
      <c r="J407" s="27">
        <v>0</v>
      </c>
      <c r="K407" s="27">
        <v>0</v>
      </c>
      <c r="L407" s="27">
        <v>0</v>
      </c>
      <c r="M407" s="27"/>
      <c r="N407" s="27">
        <v>0</v>
      </c>
      <c r="O407" s="27">
        <v>0</v>
      </c>
      <c r="P407" s="27">
        <v>0</v>
      </c>
      <c r="Q407" s="27"/>
      <c r="R407" s="27">
        <v>0</v>
      </c>
      <c r="S407" s="27">
        <v>0</v>
      </c>
      <c r="T407" s="27">
        <v>0</v>
      </c>
      <c r="U407" s="27"/>
      <c r="V407" s="27">
        <v>0</v>
      </c>
      <c r="W407" s="27">
        <v>0</v>
      </c>
      <c r="X407" s="27">
        <v>0</v>
      </c>
      <c r="Y407" s="27"/>
      <c r="Z407" s="27">
        <v>0</v>
      </c>
      <c r="AA407" s="27">
        <v>0</v>
      </c>
      <c r="AB407" s="27">
        <v>0</v>
      </c>
      <c r="AC407" s="27"/>
      <c r="AD407" s="27">
        <v>3.5249999999999999</v>
      </c>
      <c r="AE407" s="27">
        <v>3.5249999999999999</v>
      </c>
      <c r="AF407" s="27">
        <v>0</v>
      </c>
      <c r="AG407" s="106">
        <v>0</v>
      </c>
      <c r="AH407" s="27">
        <v>0</v>
      </c>
      <c r="AI407" s="27">
        <v>0</v>
      </c>
      <c r="AJ407" s="27">
        <v>0</v>
      </c>
      <c r="AK407" s="106">
        <v>0</v>
      </c>
      <c r="AL407" s="106">
        <v>0</v>
      </c>
      <c r="AM407" s="105">
        <v>0</v>
      </c>
      <c r="AN407" s="11">
        <v>0</v>
      </c>
      <c r="AO407" s="11">
        <v>286.4128</v>
      </c>
      <c r="AP407" s="105">
        <v>286.41300000000001</v>
      </c>
      <c r="AQ407" s="11">
        <v>286.41300000000001</v>
      </c>
      <c r="AR407" s="11">
        <v>0</v>
      </c>
      <c r="AS407" s="11">
        <v>0</v>
      </c>
      <c r="AT407" s="11">
        <v>0</v>
      </c>
      <c r="AU407" s="11">
        <v>0</v>
      </c>
      <c r="AV407" s="11">
        <v>0</v>
      </c>
      <c r="AW407" s="11">
        <v>186.01066</v>
      </c>
      <c r="AX407" s="11">
        <v>186.01066</v>
      </c>
      <c r="AZ407" s="11">
        <v>0</v>
      </c>
      <c r="BA407" s="11">
        <v>0</v>
      </c>
      <c r="BB407" s="122"/>
    </row>
    <row r="408" spans="1:54" hidden="1" x14ac:dyDescent="0.25">
      <c r="A408">
        <v>5</v>
      </c>
      <c r="B408" t="str">
        <f t="shared" si="48"/>
        <v>FlC-5421</v>
      </c>
      <c r="C408" s="2" t="s">
        <v>315</v>
      </c>
      <c r="D408" s="2" t="str">
        <f t="shared" si="49"/>
        <v>5</v>
      </c>
      <c r="E408" s="2" t="str">
        <f t="shared" si="50"/>
        <v>54</v>
      </c>
      <c r="F408" s="2" t="str">
        <f t="shared" si="51"/>
        <v>542</v>
      </c>
      <c r="G408" s="1" t="s">
        <v>164</v>
      </c>
      <c r="H408" s="27">
        <v>5132</v>
      </c>
      <c r="I408" s="27"/>
      <c r="J408" s="27">
        <v>1836.703</v>
      </c>
      <c r="K408" s="27">
        <v>1836.703</v>
      </c>
      <c r="L408" s="27">
        <v>0</v>
      </c>
      <c r="M408" s="27"/>
      <c r="N408" s="27">
        <v>570.16300000000001</v>
      </c>
      <c r="O408" s="27">
        <v>570.16300000000001</v>
      </c>
      <c r="P408" s="27">
        <v>0</v>
      </c>
      <c r="Q408" s="27"/>
      <c r="R408" s="27">
        <v>1009.099</v>
      </c>
      <c r="S408" s="27">
        <v>1009.099</v>
      </c>
      <c r="T408" s="27">
        <v>5000</v>
      </c>
      <c r="U408" s="27"/>
      <c r="V408" s="27">
        <v>11414.767</v>
      </c>
      <c r="W408" s="27">
        <v>11414.767</v>
      </c>
      <c r="X408" s="27">
        <v>10000</v>
      </c>
      <c r="Y408" s="27"/>
      <c r="Z408" s="27">
        <v>124913.526</v>
      </c>
      <c r="AA408" s="27">
        <v>124913.526</v>
      </c>
      <c r="AB408" s="27">
        <v>4920</v>
      </c>
      <c r="AC408" s="27"/>
      <c r="AD408" s="27">
        <v>9551.0759999999991</v>
      </c>
      <c r="AE408" s="27">
        <v>9551.0759999999991</v>
      </c>
      <c r="AF408" s="27">
        <v>16700</v>
      </c>
      <c r="AG408" s="106">
        <v>4131</v>
      </c>
      <c r="AH408" s="27">
        <v>4131.1869999999999</v>
      </c>
      <c r="AI408" s="27">
        <v>4131.1869999999999</v>
      </c>
      <c r="AJ408" s="27">
        <v>77500</v>
      </c>
      <c r="AK408" s="106">
        <v>28769.878079999999</v>
      </c>
      <c r="AL408" s="106">
        <v>28769.878079999999</v>
      </c>
      <c r="AM408" s="105">
        <v>28769.878079999999</v>
      </c>
      <c r="AN408" s="11">
        <v>76900</v>
      </c>
      <c r="AO408" s="11">
        <v>100187.75976999999</v>
      </c>
      <c r="AP408" s="105">
        <v>104715.12069000001</v>
      </c>
      <c r="AQ408" s="11">
        <v>104715.12069000001</v>
      </c>
      <c r="AR408" s="11">
        <v>93469</v>
      </c>
      <c r="AS408" s="11">
        <v>116242.44815999999</v>
      </c>
      <c r="AT408" s="11">
        <v>116040.96915999999</v>
      </c>
      <c r="AU408" s="11">
        <v>116040.96915999999</v>
      </c>
      <c r="AV408" s="11">
        <v>91634</v>
      </c>
      <c r="AW408" s="11">
        <v>112371.14470999999</v>
      </c>
      <c r="AX408" s="11">
        <v>112371.14470999998</v>
      </c>
      <c r="AZ408" s="11">
        <v>22969</v>
      </c>
      <c r="BA408" s="11">
        <v>37785.483269999997</v>
      </c>
      <c r="BB408" s="122"/>
    </row>
    <row r="409" spans="1:54" hidden="1" x14ac:dyDescent="0.25">
      <c r="A409">
        <v>5</v>
      </c>
      <c r="B409" t="str">
        <f t="shared" si="48"/>
        <v>FlC-5422</v>
      </c>
      <c r="C409" s="2" t="s">
        <v>315</v>
      </c>
      <c r="D409" s="2" t="str">
        <f t="shared" si="49"/>
        <v>5</v>
      </c>
      <c r="E409" s="2" t="str">
        <f t="shared" si="50"/>
        <v>54</v>
      </c>
      <c r="F409" s="2" t="str">
        <f t="shared" si="51"/>
        <v>542</v>
      </c>
      <c r="G409" s="1" t="s">
        <v>165</v>
      </c>
      <c r="H409" s="27">
        <v>0</v>
      </c>
      <c r="I409" s="27"/>
      <c r="J409" s="27">
        <v>0</v>
      </c>
      <c r="K409" s="27">
        <v>0</v>
      </c>
      <c r="L409" s="27">
        <v>0</v>
      </c>
      <c r="M409" s="27"/>
      <c r="N409" s="27">
        <v>0</v>
      </c>
      <c r="O409" s="27">
        <v>0</v>
      </c>
      <c r="P409" s="27">
        <v>0</v>
      </c>
      <c r="Q409" s="27"/>
      <c r="R409" s="27">
        <v>0</v>
      </c>
      <c r="S409" s="27">
        <v>0</v>
      </c>
      <c r="T409" s="27">
        <v>0</v>
      </c>
      <c r="U409" s="27"/>
      <c r="V409" s="27">
        <v>0</v>
      </c>
      <c r="W409" s="27">
        <v>0</v>
      </c>
      <c r="X409" s="27">
        <v>0</v>
      </c>
      <c r="Y409" s="27"/>
      <c r="Z409" s="27">
        <v>0</v>
      </c>
      <c r="AA409" s="27">
        <v>0</v>
      </c>
      <c r="AB409" s="27">
        <v>0</v>
      </c>
      <c r="AC409" s="27"/>
      <c r="AD409" s="27">
        <v>0</v>
      </c>
      <c r="AE409" s="27">
        <v>0</v>
      </c>
      <c r="AF409" s="27">
        <v>0</v>
      </c>
      <c r="AG409" s="106">
        <v>0</v>
      </c>
      <c r="AH409" s="27">
        <v>0</v>
      </c>
      <c r="AI409" s="27">
        <v>0</v>
      </c>
      <c r="AJ409" s="27">
        <v>0</v>
      </c>
      <c r="AK409" s="106">
        <v>10.481</v>
      </c>
      <c r="AL409" s="106">
        <v>10.635999999999999</v>
      </c>
      <c r="AM409" s="105">
        <v>10.635999999999999</v>
      </c>
      <c r="AN409" s="11">
        <v>0</v>
      </c>
      <c r="AO409" s="11">
        <v>0</v>
      </c>
      <c r="AP409" s="105">
        <v>0</v>
      </c>
      <c r="AQ409" s="11">
        <v>0</v>
      </c>
      <c r="AR409" s="11">
        <v>0</v>
      </c>
      <c r="AS409" s="11">
        <v>421.15667999999999</v>
      </c>
      <c r="AT409" s="11">
        <v>421.15667999999999</v>
      </c>
      <c r="AU409" s="11">
        <v>421.15667999999999</v>
      </c>
      <c r="AV409" s="11">
        <v>0</v>
      </c>
      <c r="AW409" s="11">
        <v>0</v>
      </c>
      <c r="AX409" s="11">
        <v>0</v>
      </c>
      <c r="AZ409" s="11">
        <v>0</v>
      </c>
      <c r="BA409" s="11">
        <v>31.542999999999999</v>
      </c>
      <c r="BB409" s="122"/>
    </row>
    <row r="410" spans="1:54" hidden="1" x14ac:dyDescent="0.25">
      <c r="A410">
        <v>5</v>
      </c>
      <c r="B410" t="str">
        <f t="shared" si="48"/>
        <v>FlC-5431</v>
      </c>
      <c r="C410" s="2" t="s">
        <v>315</v>
      </c>
      <c r="D410" s="2" t="str">
        <f t="shared" si="49"/>
        <v>5</v>
      </c>
      <c r="E410" s="2" t="str">
        <f t="shared" si="50"/>
        <v>54</v>
      </c>
      <c r="F410" s="2" t="str">
        <f t="shared" si="51"/>
        <v>543</v>
      </c>
      <c r="G410" s="1" t="s">
        <v>167</v>
      </c>
      <c r="H410" s="27">
        <v>0</v>
      </c>
      <c r="I410" s="27"/>
      <c r="J410" s="27">
        <v>0</v>
      </c>
      <c r="K410" s="27">
        <v>0</v>
      </c>
      <c r="L410" s="27">
        <v>0</v>
      </c>
      <c r="M410" s="27"/>
      <c r="N410" s="27">
        <v>0</v>
      </c>
      <c r="O410" s="27">
        <v>0</v>
      </c>
      <c r="P410" s="27">
        <v>0</v>
      </c>
      <c r="Q410" s="27"/>
      <c r="R410" s="27">
        <v>0</v>
      </c>
      <c r="S410" s="27">
        <v>0</v>
      </c>
      <c r="T410" s="27">
        <v>0</v>
      </c>
      <c r="U410" s="27"/>
      <c r="V410" s="27">
        <v>0</v>
      </c>
      <c r="W410" s="27">
        <v>0</v>
      </c>
      <c r="X410" s="27">
        <v>0</v>
      </c>
      <c r="Y410" s="27"/>
      <c r="Z410" s="27">
        <v>0</v>
      </c>
      <c r="AA410" s="27">
        <v>0</v>
      </c>
      <c r="AB410" s="27">
        <v>0</v>
      </c>
      <c r="AC410" s="27"/>
      <c r="AD410" s="27">
        <v>0</v>
      </c>
      <c r="AE410" s="27">
        <v>0</v>
      </c>
      <c r="AF410" s="27">
        <v>0</v>
      </c>
      <c r="AG410" s="106">
        <v>0</v>
      </c>
      <c r="AH410" s="27">
        <v>0</v>
      </c>
      <c r="AI410" s="27">
        <v>0</v>
      </c>
      <c r="AJ410" s="27">
        <v>0</v>
      </c>
      <c r="AK410" s="106">
        <v>3311.694</v>
      </c>
      <c r="AL410" s="106">
        <v>3311.694</v>
      </c>
      <c r="AM410" s="105">
        <v>3311.694</v>
      </c>
      <c r="AN410" s="11">
        <v>0</v>
      </c>
      <c r="AO410" s="11">
        <v>43</v>
      </c>
      <c r="AP410" s="105">
        <v>43</v>
      </c>
      <c r="AQ410" s="11">
        <v>43</v>
      </c>
      <c r="AR410" s="11">
        <v>0</v>
      </c>
      <c r="AS410" s="11">
        <v>44</v>
      </c>
      <c r="AT410" s="11">
        <v>44</v>
      </c>
      <c r="AU410" s="11">
        <v>44</v>
      </c>
      <c r="AV410" s="11">
        <v>0</v>
      </c>
      <c r="AW410" s="11">
        <v>1724</v>
      </c>
      <c r="AX410" s="11">
        <v>1724</v>
      </c>
      <c r="AZ410" s="11">
        <v>0</v>
      </c>
      <c r="BA410" s="11">
        <v>122.02849999999999</v>
      </c>
      <c r="BB410" s="122"/>
    </row>
    <row r="411" spans="1:54" hidden="1" x14ac:dyDescent="0.25">
      <c r="A411">
        <v>5</v>
      </c>
      <c r="B411" t="str">
        <f t="shared" si="48"/>
        <v>FlC-5432</v>
      </c>
      <c r="C411" s="2" t="s">
        <v>315</v>
      </c>
      <c r="D411" s="2" t="str">
        <f t="shared" si="49"/>
        <v>5</v>
      </c>
      <c r="E411" s="2" t="str">
        <f t="shared" si="50"/>
        <v>54</v>
      </c>
      <c r="F411" s="2" t="str">
        <f t="shared" si="51"/>
        <v>543</v>
      </c>
      <c r="G411" s="1" t="s">
        <v>168</v>
      </c>
      <c r="H411" s="27">
        <v>0</v>
      </c>
      <c r="I411" s="27"/>
      <c r="J411" s="27">
        <v>0</v>
      </c>
      <c r="K411" s="27">
        <v>0</v>
      </c>
      <c r="L411" s="27">
        <v>0</v>
      </c>
      <c r="M411" s="27"/>
      <c r="N411" s="27">
        <v>0</v>
      </c>
      <c r="O411" s="27">
        <v>0</v>
      </c>
      <c r="P411" s="27">
        <v>0</v>
      </c>
      <c r="Q411" s="27"/>
      <c r="R411" s="27">
        <v>0</v>
      </c>
      <c r="S411" s="27">
        <v>0</v>
      </c>
      <c r="T411" s="27">
        <v>0</v>
      </c>
      <c r="U411" s="27"/>
      <c r="V411" s="27">
        <v>0</v>
      </c>
      <c r="W411" s="27">
        <v>0</v>
      </c>
      <c r="X411" s="27">
        <v>0</v>
      </c>
      <c r="Y411" s="27"/>
      <c r="Z411" s="27">
        <v>0</v>
      </c>
      <c r="AA411" s="27">
        <v>0</v>
      </c>
      <c r="AB411" s="27">
        <v>0</v>
      </c>
      <c r="AC411" s="27"/>
      <c r="AD411" s="27">
        <v>3.6550000000000002</v>
      </c>
      <c r="AE411" s="27">
        <v>3.6550000000000002</v>
      </c>
      <c r="AF411" s="27">
        <v>0</v>
      </c>
      <c r="AG411" s="106">
        <v>0</v>
      </c>
      <c r="AH411" s="27">
        <v>0</v>
      </c>
      <c r="AI411" s="27">
        <v>0</v>
      </c>
      <c r="AJ411" s="27">
        <v>0</v>
      </c>
      <c r="AK411" s="106">
        <v>0</v>
      </c>
      <c r="AL411" s="106">
        <v>0</v>
      </c>
      <c r="AM411" s="105">
        <v>0</v>
      </c>
      <c r="AN411" s="11">
        <v>0</v>
      </c>
      <c r="AO411" s="11">
        <v>3682.47534</v>
      </c>
      <c r="AP411" s="105">
        <v>3682.4759999999997</v>
      </c>
      <c r="AQ411" s="11">
        <v>3682.4759999999997</v>
      </c>
      <c r="AR411" s="11">
        <v>0</v>
      </c>
      <c r="AS411" s="11">
        <v>2317.2746899999997</v>
      </c>
      <c r="AT411" s="11">
        <v>2318.43869</v>
      </c>
      <c r="AU411" s="11">
        <v>2318.43869</v>
      </c>
      <c r="AV411" s="11">
        <v>0</v>
      </c>
      <c r="AW411" s="11">
        <v>3682.4702500000003</v>
      </c>
      <c r="AX411" s="11">
        <v>3682.4702500000003</v>
      </c>
      <c r="AZ411" s="11">
        <v>0</v>
      </c>
      <c r="BA411" s="11">
        <v>3401.6034799999998</v>
      </c>
      <c r="BB411" s="122"/>
    </row>
    <row r="412" spans="1:54" hidden="1" x14ac:dyDescent="0.25">
      <c r="A412">
        <v>5</v>
      </c>
      <c r="B412" t="str">
        <f t="shared" si="48"/>
        <v>FlC-5441</v>
      </c>
      <c r="C412" s="2" t="s">
        <v>315</v>
      </c>
      <c r="D412" s="2" t="str">
        <f t="shared" si="49"/>
        <v>5</v>
      </c>
      <c r="E412" s="2" t="str">
        <f t="shared" si="50"/>
        <v>54</v>
      </c>
      <c r="F412" s="2" t="str">
        <f t="shared" si="51"/>
        <v>544</v>
      </c>
      <c r="G412" s="1" t="s">
        <v>169</v>
      </c>
      <c r="H412" s="27">
        <v>0</v>
      </c>
      <c r="I412" s="27"/>
      <c r="J412" s="27">
        <v>0</v>
      </c>
      <c r="K412" s="27">
        <v>0</v>
      </c>
      <c r="L412" s="27">
        <v>0</v>
      </c>
      <c r="M412" s="27"/>
      <c r="N412" s="27">
        <v>0</v>
      </c>
      <c r="O412" s="27">
        <v>0</v>
      </c>
      <c r="P412" s="27">
        <v>0</v>
      </c>
      <c r="Q412" s="27"/>
      <c r="R412" s="27">
        <v>0</v>
      </c>
      <c r="S412" s="27">
        <v>0</v>
      </c>
      <c r="T412" s="27">
        <v>0</v>
      </c>
      <c r="U412" s="27"/>
      <c r="V412" s="27">
        <v>0</v>
      </c>
      <c r="W412" s="27">
        <v>0</v>
      </c>
      <c r="X412" s="27">
        <v>0</v>
      </c>
      <c r="Y412" s="27"/>
      <c r="Z412" s="27">
        <v>0</v>
      </c>
      <c r="AA412" s="27">
        <v>0</v>
      </c>
      <c r="AB412" s="27">
        <v>0</v>
      </c>
      <c r="AC412" s="27"/>
      <c r="AD412" s="27">
        <v>0</v>
      </c>
      <c r="AE412" s="27">
        <v>0</v>
      </c>
      <c r="AF412" s="27">
        <v>0</v>
      </c>
      <c r="AG412" s="106">
        <v>0</v>
      </c>
      <c r="AH412" s="27">
        <v>0</v>
      </c>
      <c r="AI412" s="27">
        <v>0</v>
      </c>
      <c r="AJ412" s="27">
        <v>0</v>
      </c>
      <c r="AK412" s="106">
        <v>0</v>
      </c>
      <c r="AL412" s="106">
        <v>0</v>
      </c>
      <c r="AM412" s="105">
        <v>0</v>
      </c>
      <c r="AN412" s="11">
        <v>0</v>
      </c>
      <c r="AO412" s="11">
        <v>0</v>
      </c>
      <c r="AP412" s="105">
        <v>0</v>
      </c>
      <c r="AQ412" s="11">
        <v>0</v>
      </c>
      <c r="AR412" s="11">
        <v>0</v>
      </c>
      <c r="AS412" s="11">
        <v>1946.3520000000001</v>
      </c>
      <c r="AT412" s="11">
        <v>1946.3520000000001</v>
      </c>
      <c r="AU412" s="11">
        <v>1946.3520000000001</v>
      </c>
      <c r="AV412" s="11">
        <v>0</v>
      </c>
      <c r="AW412" s="11">
        <v>2955.701</v>
      </c>
      <c r="AX412" s="11">
        <v>2955.701</v>
      </c>
      <c r="AZ412" s="11">
        <v>0</v>
      </c>
      <c r="BA412" s="11">
        <v>904.61689999999999</v>
      </c>
      <c r="BB412" s="122"/>
    </row>
    <row r="413" spans="1:54" hidden="1" x14ac:dyDescent="0.25">
      <c r="A413">
        <v>5</v>
      </c>
      <c r="B413" t="str">
        <f t="shared" si="48"/>
        <v>FlC-5442</v>
      </c>
      <c r="C413" s="2" t="s">
        <v>315</v>
      </c>
      <c r="D413" s="2" t="str">
        <f t="shared" si="49"/>
        <v>5</v>
      </c>
      <c r="E413" s="2" t="str">
        <f t="shared" si="50"/>
        <v>54</v>
      </c>
      <c r="F413" s="2" t="str">
        <f t="shared" si="51"/>
        <v>544</v>
      </c>
      <c r="G413" s="1" t="s">
        <v>170</v>
      </c>
      <c r="H413" s="27">
        <v>0</v>
      </c>
      <c r="I413" s="27"/>
      <c r="J413" s="27">
        <v>0</v>
      </c>
      <c r="K413" s="27">
        <v>0</v>
      </c>
      <c r="L413" s="27">
        <v>0</v>
      </c>
      <c r="M413" s="27"/>
      <c r="N413" s="27">
        <v>0</v>
      </c>
      <c r="O413" s="27">
        <v>0</v>
      </c>
      <c r="P413" s="27">
        <v>0</v>
      </c>
      <c r="Q413" s="27"/>
      <c r="R413" s="27">
        <v>0</v>
      </c>
      <c r="S413" s="27">
        <v>0</v>
      </c>
      <c r="T413" s="27">
        <v>0</v>
      </c>
      <c r="U413" s="27"/>
      <c r="V413" s="27">
        <v>0</v>
      </c>
      <c r="W413" s="27">
        <v>0</v>
      </c>
      <c r="X413" s="27">
        <v>0</v>
      </c>
      <c r="Y413" s="27"/>
      <c r="Z413" s="27">
        <v>0</v>
      </c>
      <c r="AA413" s="27">
        <v>0</v>
      </c>
      <c r="AB413" s="27">
        <v>0</v>
      </c>
      <c r="AC413" s="27"/>
      <c r="AD413" s="27">
        <v>0</v>
      </c>
      <c r="AE413" s="27">
        <v>0</v>
      </c>
      <c r="AF413" s="27">
        <v>0</v>
      </c>
      <c r="AG413" s="106">
        <v>15589.620999999999</v>
      </c>
      <c r="AH413" s="27">
        <v>15589.620999999999</v>
      </c>
      <c r="AI413" s="27">
        <v>15589.620999999999</v>
      </c>
      <c r="AJ413" s="27">
        <v>0</v>
      </c>
      <c r="AK413" s="106">
        <v>0</v>
      </c>
      <c r="AL413" s="106">
        <v>0</v>
      </c>
      <c r="AM413" s="105">
        <v>0</v>
      </c>
      <c r="AN413" s="11">
        <v>0</v>
      </c>
      <c r="AO413" s="11">
        <v>4.5699999999999998E-2</v>
      </c>
      <c r="AP413" s="105">
        <v>4.5999999999999999E-2</v>
      </c>
      <c r="AQ413" s="11">
        <v>4.5999999999999999E-2</v>
      </c>
      <c r="AR413" s="11">
        <v>0</v>
      </c>
      <c r="AS413" s="11">
        <v>0</v>
      </c>
      <c r="AT413" s="11">
        <v>0</v>
      </c>
      <c r="AU413" s="11">
        <v>0</v>
      </c>
      <c r="AV413" s="11">
        <v>0</v>
      </c>
      <c r="AW413" s="11">
        <v>12</v>
      </c>
      <c r="AX413" s="11">
        <v>12</v>
      </c>
      <c r="AZ413" s="11">
        <v>0</v>
      </c>
      <c r="BA413" s="11">
        <v>7.5439999999999996</v>
      </c>
      <c r="BB413" s="122"/>
    </row>
    <row r="414" spans="1:54" hidden="1" x14ac:dyDescent="0.25">
      <c r="A414">
        <v>5</v>
      </c>
      <c r="B414" t="str">
        <f t="shared" si="48"/>
        <v>FlC-5451</v>
      </c>
      <c r="C414" s="2" t="s">
        <v>315</v>
      </c>
      <c r="D414" s="2" t="str">
        <f t="shared" si="49"/>
        <v>5</v>
      </c>
      <c r="E414" s="2" t="str">
        <f t="shared" si="50"/>
        <v>54</v>
      </c>
      <c r="F414" s="2" t="str">
        <f t="shared" si="51"/>
        <v>545</v>
      </c>
      <c r="G414" s="1" t="s">
        <v>171</v>
      </c>
      <c r="H414" s="27">
        <v>0</v>
      </c>
      <c r="I414" s="27"/>
      <c r="J414" s="27">
        <v>0</v>
      </c>
      <c r="K414" s="27">
        <v>0</v>
      </c>
      <c r="L414" s="27">
        <v>0</v>
      </c>
      <c r="M414" s="27"/>
      <c r="N414" s="27">
        <v>0</v>
      </c>
      <c r="O414" s="27">
        <v>0</v>
      </c>
      <c r="P414" s="27">
        <v>0</v>
      </c>
      <c r="Q414" s="27"/>
      <c r="R414" s="27">
        <v>0</v>
      </c>
      <c r="S414" s="27">
        <v>0</v>
      </c>
      <c r="T414" s="27">
        <v>0</v>
      </c>
      <c r="U414" s="27"/>
      <c r="V414" s="27">
        <v>0</v>
      </c>
      <c r="W414" s="27">
        <v>0</v>
      </c>
      <c r="X414" s="27">
        <v>0</v>
      </c>
      <c r="Y414" s="27"/>
      <c r="Z414" s="27">
        <v>0</v>
      </c>
      <c r="AA414" s="27">
        <v>0</v>
      </c>
      <c r="AB414" s="27">
        <v>0</v>
      </c>
      <c r="AC414" s="27"/>
      <c r="AD414" s="27">
        <v>0</v>
      </c>
      <c r="AE414" s="27">
        <v>0</v>
      </c>
      <c r="AF414" s="27">
        <v>0</v>
      </c>
      <c r="AG414" s="106">
        <v>0</v>
      </c>
      <c r="AH414" s="27">
        <v>0</v>
      </c>
      <c r="AI414" s="27">
        <v>0</v>
      </c>
      <c r="AJ414" s="27">
        <v>0</v>
      </c>
      <c r="AK414" s="106">
        <v>0</v>
      </c>
      <c r="AL414" s="106">
        <v>0</v>
      </c>
      <c r="AM414" s="105">
        <v>0</v>
      </c>
      <c r="AN414" s="11">
        <v>0</v>
      </c>
      <c r="AO414" s="11">
        <v>0</v>
      </c>
      <c r="AP414" s="105">
        <v>0</v>
      </c>
      <c r="AQ414" s="11">
        <v>0</v>
      </c>
      <c r="AR414" s="11">
        <v>0</v>
      </c>
      <c r="AS414" s="11">
        <v>0</v>
      </c>
      <c r="AT414" s="11">
        <v>0</v>
      </c>
      <c r="AU414" s="11">
        <v>0</v>
      </c>
      <c r="AV414" s="11">
        <v>0</v>
      </c>
      <c r="AW414" s="11">
        <v>0</v>
      </c>
      <c r="AX414" s="11">
        <v>0</v>
      </c>
      <c r="AZ414" s="11">
        <v>0</v>
      </c>
      <c r="BA414" s="11">
        <v>0</v>
      </c>
      <c r="BB414" s="122"/>
    </row>
    <row r="415" spans="1:54" hidden="1" x14ac:dyDescent="0.25">
      <c r="A415">
        <v>5</v>
      </c>
      <c r="B415" t="str">
        <f t="shared" si="48"/>
        <v>FlC-5452</v>
      </c>
      <c r="C415" s="2" t="s">
        <v>315</v>
      </c>
      <c r="D415" s="2" t="str">
        <f t="shared" si="49"/>
        <v>5</v>
      </c>
      <c r="E415" s="2" t="str">
        <f t="shared" si="50"/>
        <v>54</v>
      </c>
      <c r="F415" s="2" t="str">
        <f t="shared" si="51"/>
        <v>545</v>
      </c>
      <c r="G415" s="1" t="s">
        <v>172</v>
      </c>
      <c r="H415" s="27">
        <v>0</v>
      </c>
      <c r="I415" s="27"/>
      <c r="J415" s="27">
        <v>0</v>
      </c>
      <c r="K415" s="27">
        <v>0</v>
      </c>
      <c r="L415" s="27">
        <v>0</v>
      </c>
      <c r="M415" s="27"/>
      <c r="N415" s="27">
        <v>0</v>
      </c>
      <c r="O415" s="27">
        <v>0</v>
      </c>
      <c r="P415" s="27">
        <v>0</v>
      </c>
      <c r="Q415" s="27"/>
      <c r="R415" s="27">
        <v>0</v>
      </c>
      <c r="S415" s="27">
        <v>0</v>
      </c>
      <c r="T415" s="27">
        <v>0</v>
      </c>
      <c r="U415" s="27"/>
      <c r="V415" s="27">
        <v>0</v>
      </c>
      <c r="W415" s="27">
        <v>0</v>
      </c>
      <c r="X415" s="27">
        <v>0</v>
      </c>
      <c r="Y415" s="27"/>
      <c r="Z415" s="27">
        <v>0</v>
      </c>
      <c r="AA415" s="27">
        <v>0</v>
      </c>
      <c r="AB415" s="27">
        <v>0</v>
      </c>
      <c r="AC415" s="27"/>
      <c r="AD415" s="27">
        <v>0</v>
      </c>
      <c r="AE415" s="27">
        <v>0</v>
      </c>
      <c r="AF415" s="27">
        <v>0</v>
      </c>
      <c r="AG415" s="106">
        <v>0</v>
      </c>
      <c r="AH415" s="27">
        <v>0</v>
      </c>
      <c r="AI415" s="27">
        <v>0</v>
      </c>
      <c r="AJ415" s="27">
        <v>0</v>
      </c>
      <c r="AK415" s="106">
        <v>0</v>
      </c>
      <c r="AL415" s="106">
        <v>0</v>
      </c>
      <c r="AM415" s="105">
        <v>0</v>
      </c>
      <c r="AN415" s="11">
        <v>0</v>
      </c>
      <c r="AO415" s="11">
        <v>0</v>
      </c>
      <c r="AP415" s="105">
        <v>0</v>
      </c>
      <c r="AQ415" s="11">
        <v>0</v>
      </c>
      <c r="AR415" s="11">
        <v>0</v>
      </c>
      <c r="AS415" s="11">
        <v>0</v>
      </c>
      <c r="AT415" s="11">
        <v>0</v>
      </c>
      <c r="AU415" s="11">
        <v>0</v>
      </c>
      <c r="AV415" s="11">
        <v>0</v>
      </c>
      <c r="AW415" s="11">
        <v>0</v>
      </c>
      <c r="AX415" s="11">
        <v>0</v>
      </c>
      <c r="AZ415" s="11">
        <v>0</v>
      </c>
      <c r="BA415" s="11">
        <v>0</v>
      </c>
      <c r="BB415" s="122"/>
    </row>
    <row r="416" spans="1:54" hidden="1" x14ac:dyDescent="0.25">
      <c r="A416">
        <v>5</v>
      </c>
      <c r="B416" t="str">
        <f t="shared" si="48"/>
        <v>FlC-5461</v>
      </c>
      <c r="C416" s="2" t="s">
        <v>315</v>
      </c>
      <c r="D416" s="2" t="str">
        <f t="shared" si="49"/>
        <v>5</v>
      </c>
      <c r="E416" s="2" t="str">
        <f t="shared" si="50"/>
        <v>54</v>
      </c>
      <c r="F416" s="2" t="str">
        <f t="shared" si="51"/>
        <v>546</v>
      </c>
      <c r="G416" s="1" t="s">
        <v>173</v>
      </c>
      <c r="H416" s="27">
        <v>0</v>
      </c>
      <c r="I416" s="27"/>
      <c r="J416" s="27">
        <v>0</v>
      </c>
      <c r="K416" s="27">
        <v>0</v>
      </c>
      <c r="L416" s="27">
        <v>0</v>
      </c>
      <c r="M416" s="27"/>
      <c r="N416" s="27">
        <v>0</v>
      </c>
      <c r="O416" s="27">
        <v>0</v>
      </c>
      <c r="P416" s="27">
        <v>0</v>
      </c>
      <c r="Q416" s="27"/>
      <c r="R416" s="27">
        <v>0</v>
      </c>
      <c r="S416" s="27">
        <v>0</v>
      </c>
      <c r="T416" s="27">
        <v>0</v>
      </c>
      <c r="U416" s="27"/>
      <c r="V416" s="27">
        <v>0</v>
      </c>
      <c r="W416" s="27">
        <v>0</v>
      </c>
      <c r="X416" s="27">
        <v>0</v>
      </c>
      <c r="Y416" s="27"/>
      <c r="Z416" s="27">
        <v>0</v>
      </c>
      <c r="AA416" s="27">
        <v>0</v>
      </c>
      <c r="AB416" s="27">
        <v>0</v>
      </c>
      <c r="AC416" s="27"/>
      <c r="AD416" s="27">
        <v>0</v>
      </c>
      <c r="AE416" s="27">
        <v>0</v>
      </c>
      <c r="AF416" s="27">
        <v>0</v>
      </c>
      <c r="AG416" s="106">
        <v>0</v>
      </c>
      <c r="AH416" s="27">
        <v>0</v>
      </c>
      <c r="AI416" s="27">
        <v>0</v>
      </c>
      <c r="AJ416" s="27">
        <v>0</v>
      </c>
      <c r="AK416" s="106">
        <v>0</v>
      </c>
      <c r="AL416" s="106">
        <v>0</v>
      </c>
      <c r="AM416" s="105">
        <v>0</v>
      </c>
      <c r="AN416" s="11">
        <v>0</v>
      </c>
      <c r="AO416" s="11">
        <v>1026.6414</v>
      </c>
      <c r="AP416" s="105">
        <v>1026.6410000000001</v>
      </c>
      <c r="AQ416" s="11">
        <v>1026.6410000000001</v>
      </c>
      <c r="AR416" s="11">
        <v>0</v>
      </c>
      <c r="AS416" s="11">
        <v>0</v>
      </c>
      <c r="AT416" s="11">
        <v>0</v>
      </c>
      <c r="AU416" s="11">
        <v>0</v>
      </c>
      <c r="AV416" s="11">
        <v>0</v>
      </c>
      <c r="AW416" s="11">
        <v>0</v>
      </c>
      <c r="AX416" s="11">
        <v>0</v>
      </c>
      <c r="AZ416" s="11">
        <v>0</v>
      </c>
      <c r="BA416" s="11">
        <v>0</v>
      </c>
      <c r="BB416" s="122"/>
    </row>
    <row r="417" spans="1:54" hidden="1" x14ac:dyDescent="0.25">
      <c r="A417">
        <v>5</v>
      </c>
      <c r="B417" t="str">
        <f t="shared" si="48"/>
        <v>FlC-5462</v>
      </c>
      <c r="C417" s="2" t="s">
        <v>315</v>
      </c>
      <c r="D417" s="2" t="str">
        <f t="shared" si="49"/>
        <v>5</v>
      </c>
      <c r="E417" s="2" t="str">
        <f t="shared" si="50"/>
        <v>54</v>
      </c>
      <c r="F417" s="2" t="str">
        <f t="shared" si="51"/>
        <v>546</v>
      </c>
      <c r="G417" s="1" t="s">
        <v>174</v>
      </c>
      <c r="H417" s="27">
        <v>0</v>
      </c>
      <c r="I417" s="27"/>
      <c r="J417" s="27">
        <v>0</v>
      </c>
      <c r="K417" s="27">
        <v>0</v>
      </c>
      <c r="L417" s="27">
        <v>0</v>
      </c>
      <c r="M417" s="27"/>
      <c r="N417" s="27">
        <v>0</v>
      </c>
      <c r="O417" s="27">
        <v>0</v>
      </c>
      <c r="P417" s="27">
        <v>0</v>
      </c>
      <c r="Q417" s="27"/>
      <c r="R417" s="27">
        <v>0</v>
      </c>
      <c r="S417" s="27">
        <v>0</v>
      </c>
      <c r="T417" s="27">
        <v>0</v>
      </c>
      <c r="U417" s="27"/>
      <c r="V417" s="27">
        <v>0</v>
      </c>
      <c r="W417" s="27">
        <v>0</v>
      </c>
      <c r="X417" s="27">
        <v>0</v>
      </c>
      <c r="Y417" s="27"/>
      <c r="Z417" s="27">
        <v>0</v>
      </c>
      <c r="AA417" s="27">
        <v>0</v>
      </c>
      <c r="AB417" s="27">
        <v>0</v>
      </c>
      <c r="AC417" s="27"/>
      <c r="AD417" s="27">
        <v>2.8279999999999998</v>
      </c>
      <c r="AE417" s="27">
        <v>2.8279999999999998</v>
      </c>
      <c r="AF417" s="27">
        <v>0</v>
      </c>
      <c r="AG417" s="106">
        <v>0</v>
      </c>
      <c r="AH417" s="27">
        <v>0</v>
      </c>
      <c r="AI417" s="27">
        <v>0</v>
      </c>
      <c r="AJ417" s="27">
        <v>0</v>
      </c>
      <c r="AK417" s="106">
        <v>0</v>
      </c>
      <c r="AL417" s="106">
        <v>0</v>
      </c>
      <c r="AM417" s="105">
        <v>0</v>
      </c>
      <c r="AN417" s="11">
        <v>0</v>
      </c>
      <c r="AO417" s="11">
        <v>0</v>
      </c>
      <c r="AP417" s="105">
        <v>0</v>
      </c>
      <c r="AQ417" s="11">
        <v>0</v>
      </c>
      <c r="AR417" s="11">
        <v>0</v>
      </c>
      <c r="AS417" s="11">
        <v>0</v>
      </c>
      <c r="AT417" s="11">
        <v>0.20014000000000001</v>
      </c>
      <c r="AU417" s="11">
        <v>0.20014000000000001</v>
      </c>
      <c r="AV417" s="11">
        <v>0</v>
      </c>
      <c r="AW417" s="11">
        <v>39.25</v>
      </c>
      <c r="AX417" s="11">
        <v>39.573</v>
      </c>
      <c r="AZ417" s="11">
        <v>0</v>
      </c>
      <c r="BA417" s="11">
        <v>102.91999</v>
      </c>
      <c r="BB417" s="122"/>
    </row>
    <row r="418" spans="1:54" hidden="1" x14ac:dyDescent="0.25">
      <c r="A418">
        <v>5</v>
      </c>
      <c r="B418" t="str">
        <f t="shared" si="48"/>
        <v>FlC-6111</v>
      </c>
      <c r="C418" s="2" t="s">
        <v>315</v>
      </c>
      <c r="D418" s="2" t="str">
        <f t="shared" si="49"/>
        <v>6</v>
      </c>
      <c r="E418" s="2" t="str">
        <f t="shared" si="50"/>
        <v>61</v>
      </c>
      <c r="F418" s="2" t="str">
        <f t="shared" si="51"/>
        <v>611</v>
      </c>
      <c r="G418" s="1" t="s">
        <v>177</v>
      </c>
      <c r="H418" s="27">
        <v>0</v>
      </c>
      <c r="I418" s="27"/>
      <c r="J418" s="27">
        <v>0</v>
      </c>
      <c r="K418" s="27">
        <v>0</v>
      </c>
      <c r="L418" s="27">
        <v>0</v>
      </c>
      <c r="M418" s="27"/>
      <c r="N418" s="27">
        <v>0</v>
      </c>
      <c r="O418" s="27">
        <v>0</v>
      </c>
      <c r="P418" s="27">
        <v>0</v>
      </c>
      <c r="Q418" s="27"/>
      <c r="R418" s="27">
        <v>0</v>
      </c>
      <c r="S418" s="27">
        <v>0</v>
      </c>
      <c r="T418" s="27">
        <v>0</v>
      </c>
      <c r="U418" s="27"/>
      <c r="V418" s="27">
        <v>0</v>
      </c>
      <c r="W418" s="27">
        <v>0</v>
      </c>
      <c r="X418" s="27">
        <v>0</v>
      </c>
      <c r="Y418" s="27"/>
      <c r="Z418" s="27">
        <v>0</v>
      </c>
      <c r="AA418" s="27">
        <v>0</v>
      </c>
      <c r="AB418" s="27">
        <v>0</v>
      </c>
      <c r="AC418" s="27"/>
      <c r="AD418" s="27">
        <v>0</v>
      </c>
      <c r="AE418" s="27">
        <v>0</v>
      </c>
      <c r="AF418" s="27">
        <v>0</v>
      </c>
      <c r="AG418" s="106">
        <v>0</v>
      </c>
      <c r="AH418" s="27">
        <v>0</v>
      </c>
      <c r="AI418" s="27">
        <v>0</v>
      </c>
      <c r="AJ418" s="27">
        <v>0</v>
      </c>
      <c r="AK418" s="106">
        <v>0</v>
      </c>
      <c r="AL418" s="106">
        <v>0</v>
      </c>
      <c r="AM418" s="105">
        <v>0</v>
      </c>
      <c r="AN418" s="11">
        <v>0</v>
      </c>
      <c r="AO418" s="11">
        <v>0</v>
      </c>
      <c r="AP418" s="105">
        <v>0</v>
      </c>
      <c r="AQ418" s="11">
        <v>0</v>
      </c>
      <c r="AR418" s="11">
        <v>0</v>
      </c>
      <c r="AS418" s="11">
        <v>0</v>
      </c>
      <c r="AT418" s="11">
        <v>0</v>
      </c>
      <c r="AU418" s="11">
        <v>0</v>
      </c>
      <c r="AV418" s="11">
        <v>0</v>
      </c>
      <c r="AW418" s="11">
        <v>0</v>
      </c>
      <c r="AX418" s="11">
        <v>0</v>
      </c>
      <c r="AZ418" s="11">
        <v>0</v>
      </c>
      <c r="BA418" s="11">
        <v>0</v>
      </c>
      <c r="BB418" s="122"/>
    </row>
    <row r="419" spans="1:54" hidden="1" x14ac:dyDescent="0.25">
      <c r="A419">
        <v>5</v>
      </c>
      <c r="B419" t="str">
        <f t="shared" si="48"/>
        <v>FlC-6112</v>
      </c>
      <c r="C419" s="2" t="s">
        <v>315</v>
      </c>
      <c r="D419" s="2" t="str">
        <f t="shared" si="49"/>
        <v>6</v>
      </c>
      <c r="E419" s="2" t="str">
        <f t="shared" si="50"/>
        <v>61</v>
      </c>
      <c r="F419" s="2" t="str">
        <f t="shared" si="51"/>
        <v>611</v>
      </c>
      <c r="G419" s="1" t="s">
        <v>178</v>
      </c>
      <c r="H419" s="27">
        <v>0</v>
      </c>
      <c r="I419" s="27"/>
      <c r="J419" s="27">
        <v>0</v>
      </c>
      <c r="K419" s="27">
        <v>0</v>
      </c>
      <c r="L419" s="27">
        <v>0</v>
      </c>
      <c r="M419" s="27"/>
      <c r="N419" s="27">
        <v>0</v>
      </c>
      <c r="O419" s="27">
        <v>0</v>
      </c>
      <c r="P419" s="27">
        <v>0</v>
      </c>
      <c r="Q419" s="27"/>
      <c r="R419" s="27">
        <v>0</v>
      </c>
      <c r="S419" s="27">
        <v>0</v>
      </c>
      <c r="T419" s="27">
        <v>0</v>
      </c>
      <c r="U419" s="27"/>
      <c r="V419" s="27">
        <v>0</v>
      </c>
      <c r="W419" s="27">
        <v>0</v>
      </c>
      <c r="X419" s="27">
        <v>0</v>
      </c>
      <c r="Y419" s="27"/>
      <c r="Z419" s="27">
        <v>0</v>
      </c>
      <c r="AA419" s="27">
        <v>0</v>
      </c>
      <c r="AB419" s="27">
        <v>0</v>
      </c>
      <c r="AC419" s="27"/>
      <c r="AD419" s="27">
        <v>0</v>
      </c>
      <c r="AE419" s="27">
        <v>0</v>
      </c>
      <c r="AF419" s="27">
        <v>0</v>
      </c>
      <c r="AG419" s="106">
        <v>0</v>
      </c>
      <c r="AH419" s="27">
        <v>0</v>
      </c>
      <c r="AI419" s="27">
        <v>0</v>
      </c>
      <c r="AJ419" s="27">
        <v>0</v>
      </c>
      <c r="AK419" s="106">
        <v>0</v>
      </c>
      <c r="AL419" s="106">
        <v>0</v>
      </c>
      <c r="AM419" s="105">
        <v>0</v>
      </c>
      <c r="AN419" s="11">
        <v>0</v>
      </c>
      <c r="AO419" s="11">
        <v>0</v>
      </c>
      <c r="AP419" s="105">
        <v>0</v>
      </c>
      <c r="AQ419" s="11">
        <v>0</v>
      </c>
      <c r="AR419" s="11">
        <v>0</v>
      </c>
      <c r="AS419" s="11">
        <v>0</v>
      </c>
      <c r="AT419" s="11">
        <v>0</v>
      </c>
      <c r="AU419" s="11">
        <v>0</v>
      </c>
      <c r="AV419" s="11">
        <v>0</v>
      </c>
      <c r="AW419" s="11">
        <v>0</v>
      </c>
      <c r="AX419" s="11">
        <v>0</v>
      </c>
      <c r="AZ419" s="11">
        <v>0</v>
      </c>
      <c r="BA419" s="11">
        <v>0</v>
      </c>
      <c r="BB419" s="122"/>
    </row>
    <row r="420" spans="1:54" hidden="1" x14ac:dyDescent="0.25">
      <c r="A420">
        <v>5</v>
      </c>
      <c r="B420" t="str">
        <f t="shared" si="48"/>
        <v>FlC-6121</v>
      </c>
      <c r="C420" s="2" t="s">
        <v>315</v>
      </c>
      <c r="D420" s="2" t="str">
        <f t="shared" si="49"/>
        <v>6</v>
      </c>
      <c r="E420" s="2" t="str">
        <f t="shared" si="50"/>
        <v>61</v>
      </c>
      <c r="F420" s="2" t="str">
        <f t="shared" si="51"/>
        <v>612</v>
      </c>
      <c r="G420" s="1" t="s">
        <v>179</v>
      </c>
      <c r="H420" s="27">
        <v>0</v>
      </c>
      <c r="I420" s="27"/>
      <c r="J420" s="27">
        <v>0</v>
      </c>
      <c r="K420" s="27">
        <v>0</v>
      </c>
      <c r="L420" s="27">
        <v>0</v>
      </c>
      <c r="M420" s="27"/>
      <c r="N420" s="27">
        <v>0</v>
      </c>
      <c r="O420" s="27">
        <v>0</v>
      </c>
      <c r="P420" s="27">
        <v>0</v>
      </c>
      <c r="Q420" s="27"/>
      <c r="R420" s="27">
        <v>0</v>
      </c>
      <c r="S420" s="27">
        <v>0</v>
      </c>
      <c r="T420" s="27">
        <v>0</v>
      </c>
      <c r="U420" s="27"/>
      <c r="V420" s="27">
        <v>0</v>
      </c>
      <c r="W420" s="27">
        <v>0</v>
      </c>
      <c r="X420" s="27">
        <v>0</v>
      </c>
      <c r="Y420" s="27"/>
      <c r="Z420" s="27">
        <v>0</v>
      </c>
      <c r="AA420" s="27">
        <v>0</v>
      </c>
      <c r="AB420" s="27">
        <v>0</v>
      </c>
      <c r="AC420" s="27"/>
      <c r="AD420" s="27">
        <v>0</v>
      </c>
      <c r="AE420" s="27">
        <v>0</v>
      </c>
      <c r="AF420" s="27">
        <v>0</v>
      </c>
      <c r="AG420" s="106">
        <v>0</v>
      </c>
      <c r="AH420" s="27">
        <v>0</v>
      </c>
      <c r="AI420" s="27">
        <v>0</v>
      </c>
      <c r="AJ420" s="27">
        <v>0</v>
      </c>
      <c r="AK420" s="106">
        <v>0</v>
      </c>
      <c r="AL420" s="106">
        <v>0</v>
      </c>
      <c r="AM420" s="105">
        <v>0</v>
      </c>
      <c r="AN420" s="11">
        <v>0</v>
      </c>
      <c r="AO420" s="11">
        <v>0</v>
      </c>
      <c r="AP420" s="105">
        <v>0</v>
      </c>
      <c r="AQ420" s="11">
        <v>0</v>
      </c>
      <c r="AR420" s="11">
        <v>0</v>
      </c>
      <c r="AS420" s="11">
        <v>0</v>
      </c>
      <c r="AT420" s="11">
        <v>0</v>
      </c>
      <c r="AU420" s="11">
        <v>0</v>
      </c>
      <c r="AV420" s="11">
        <v>0</v>
      </c>
      <c r="AW420" s="11">
        <v>0</v>
      </c>
      <c r="AX420" s="11">
        <v>0</v>
      </c>
      <c r="AZ420" s="11">
        <v>0</v>
      </c>
      <c r="BA420" s="11">
        <v>0</v>
      </c>
      <c r="BB420" s="122"/>
    </row>
    <row r="421" spans="1:54" hidden="1" x14ac:dyDescent="0.25">
      <c r="A421">
        <v>5</v>
      </c>
      <c r="B421" t="str">
        <f t="shared" si="48"/>
        <v>FlC-6122</v>
      </c>
      <c r="C421" s="2" t="s">
        <v>315</v>
      </c>
      <c r="D421" s="2" t="str">
        <f t="shared" si="49"/>
        <v>6</v>
      </c>
      <c r="E421" s="2" t="str">
        <f t="shared" si="50"/>
        <v>61</v>
      </c>
      <c r="F421" s="2" t="str">
        <f t="shared" si="51"/>
        <v>612</v>
      </c>
      <c r="G421" s="1" t="s">
        <v>180</v>
      </c>
      <c r="H421" s="27">
        <v>0</v>
      </c>
      <c r="I421" s="27"/>
      <c r="J421" s="27">
        <v>0</v>
      </c>
      <c r="K421" s="27">
        <v>0</v>
      </c>
      <c r="L421" s="27">
        <v>0</v>
      </c>
      <c r="M421" s="27"/>
      <c r="N421" s="27">
        <v>0</v>
      </c>
      <c r="O421" s="27">
        <v>0</v>
      </c>
      <c r="P421" s="27">
        <v>0</v>
      </c>
      <c r="Q421" s="27"/>
      <c r="R421" s="27">
        <v>0</v>
      </c>
      <c r="S421" s="27">
        <v>0</v>
      </c>
      <c r="T421" s="27">
        <v>0</v>
      </c>
      <c r="U421" s="27"/>
      <c r="V421" s="27">
        <v>0</v>
      </c>
      <c r="W421" s="27">
        <v>0</v>
      </c>
      <c r="X421" s="27">
        <v>0</v>
      </c>
      <c r="Y421" s="27"/>
      <c r="Z421" s="27">
        <v>0</v>
      </c>
      <c r="AA421" s="27">
        <v>0</v>
      </c>
      <c r="AB421" s="27">
        <v>0</v>
      </c>
      <c r="AC421" s="27"/>
      <c r="AD421" s="27">
        <v>0</v>
      </c>
      <c r="AE421" s="27">
        <v>0</v>
      </c>
      <c r="AF421" s="27">
        <v>0</v>
      </c>
      <c r="AG421" s="106">
        <v>0</v>
      </c>
      <c r="AH421" s="27">
        <v>0</v>
      </c>
      <c r="AI421" s="27">
        <v>0</v>
      </c>
      <c r="AJ421" s="27">
        <v>0</v>
      </c>
      <c r="AK421" s="106">
        <v>0</v>
      </c>
      <c r="AL421" s="106">
        <v>0</v>
      </c>
      <c r="AM421" s="105">
        <v>0</v>
      </c>
      <c r="AN421" s="11">
        <v>0</v>
      </c>
      <c r="AO421" s="11">
        <v>0</v>
      </c>
      <c r="AP421" s="105">
        <v>0</v>
      </c>
      <c r="AQ421" s="11">
        <v>0</v>
      </c>
      <c r="AR421" s="11">
        <v>0</v>
      </c>
      <c r="AS421" s="11">
        <v>0</v>
      </c>
      <c r="AT421" s="11">
        <v>0</v>
      </c>
      <c r="AU421" s="11">
        <v>0</v>
      </c>
      <c r="AV421" s="11">
        <v>0</v>
      </c>
      <c r="AW421" s="11">
        <v>0</v>
      </c>
      <c r="AX421" s="11">
        <v>0</v>
      </c>
      <c r="AZ421" s="11">
        <v>0</v>
      </c>
      <c r="BA421" s="11">
        <v>0</v>
      </c>
      <c r="BB421" s="122"/>
    </row>
    <row r="422" spans="1:54" hidden="1" x14ac:dyDescent="0.25">
      <c r="A422">
        <v>5</v>
      </c>
      <c r="B422" t="str">
        <f t="shared" si="48"/>
        <v>FlC-6131</v>
      </c>
      <c r="C422" s="2" t="s">
        <v>315</v>
      </c>
      <c r="D422" s="2" t="str">
        <f t="shared" si="49"/>
        <v>6</v>
      </c>
      <c r="E422" s="2" t="str">
        <f t="shared" si="50"/>
        <v>61</v>
      </c>
      <c r="F422" s="2" t="str">
        <f t="shared" si="51"/>
        <v>613</v>
      </c>
      <c r="G422" s="1" t="s">
        <v>181</v>
      </c>
      <c r="H422" s="27">
        <v>0</v>
      </c>
      <c r="I422" s="27"/>
      <c r="J422" s="27">
        <v>0</v>
      </c>
      <c r="K422" s="27">
        <v>0</v>
      </c>
      <c r="L422" s="27">
        <v>0</v>
      </c>
      <c r="M422" s="27"/>
      <c r="N422" s="27">
        <v>0</v>
      </c>
      <c r="O422" s="27">
        <v>0</v>
      </c>
      <c r="P422" s="27">
        <v>0</v>
      </c>
      <c r="Q422" s="27"/>
      <c r="R422" s="27">
        <v>0</v>
      </c>
      <c r="S422" s="27">
        <v>0</v>
      </c>
      <c r="T422" s="27">
        <v>1</v>
      </c>
      <c r="U422" s="27"/>
      <c r="V422" s="27">
        <v>0</v>
      </c>
      <c r="W422" s="27">
        <v>0</v>
      </c>
      <c r="X422" s="27">
        <v>0</v>
      </c>
      <c r="Y422" s="27"/>
      <c r="Z422" s="27">
        <v>0</v>
      </c>
      <c r="AA422" s="27">
        <v>0</v>
      </c>
      <c r="AB422" s="27">
        <v>0</v>
      </c>
      <c r="AC422" s="27"/>
      <c r="AD422" s="27">
        <v>0</v>
      </c>
      <c r="AE422" s="27">
        <v>0</v>
      </c>
      <c r="AF422" s="27">
        <v>0</v>
      </c>
      <c r="AG422" s="106">
        <v>0</v>
      </c>
      <c r="AH422" s="27">
        <v>0</v>
      </c>
      <c r="AI422" s="27">
        <v>0</v>
      </c>
      <c r="AJ422" s="27">
        <v>0</v>
      </c>
      <c r="AK422" s="106">
        <v>0</v>
      </c>
      <c r="AL422" s="106">
        <v>0</v>
      </c>
      <c r="AM422" s="105">
        <v>0</v>
      </c>
      <c r="AN422" s="11">
        <v>0</v>
      </c>
      <c r="AO422" s="11">
        <v>0</v>
      </c>
      <c r="AP422" s="105">
        <v>0</v>
      </c>
      <c r="AQ422" s="11">
        <v>0</v>
      </c>
      <c r="AR422" s="11">
        <v>0</v>
      </c>
      <c r="AS422" s="11">
        <v>0</v>
      </c>
      <c r="AT422" s="11">
        <v>0</v>
      </c>
      <c r="AU422" s="11">
        <v>0</v>
      </c>
      <c r="AV422" s="11">
        <v>0</v>
      </c>
      <c r="AW422" s="11">
        <v>0</v>
      </c>
      <c r="AX422" s="11">
        <v>0</v>
      </c>
      <c r="AZ422" s="11">
        <v>0</v>
      </c>
      <c r="BA422" s="11">
        <v>0</v>
      </c>
      <c r="BB422" s="122"/>
    </row>
    <row r="423" spans="1:54" hidden="1" x14ac:dyDescent="0.25">
      <c r="A423">
        <v>5</v>
      </c>
      <c r="B423" t="str">
        <f t="shared" si="48"/>
        <v>FlC-6132</v>
      </c>
      <c r="C423" s="2" t="s">
        <v>315</v>
      </c>
      <c r="D423" s="2" t="str">
        <f t="shared" si="49"/>
        <v>6</v>
      </c>
      <c r="E423" s="2" t="str">
        <f t="shared" si="50"/>
        <v>61</v>
      </c>
      <c r="F423" s="2" t="str">
        <f t="shared" si="51"/>
        <v>613</v>
      </c>
      <c r="G423" s="1" t="s">
        <v>182</v>
      </c>
      <c r="H423" s="27">
        <v>0</v>
      </c>
      <c r="I423" s="27"/>
      <c r="J423" s="27">
        <v>0</v>
      </c>
      <c r="K423" s="27">
        <v>0</v>
      </c>
      <c r="L423" s="27">
        <v>0</v>
      </c>
      <c r="M423" s="27"/>
      <c r="N423" s="27">
        <v>0</v>
      </c>
      <c r="O423" s="27">
        <v>0</v>
      </c>
      <c r="P423" s="27">
        <v>0</v>
      </c>
      <c r="Q423" s="27"/>
      <c r="R423" s="27">
        <v>0</v>
      </c>
      <c r="S423" s="27">
        <v>0</v>
      </c>
      <c r="T423" s="27">
        <v>0</v>
      </c>
      <c r="U423" s="27"/>
      <c r="V423" s="27">
        <v>0</v>
      </c>
      <c r="W423" s="27">
        <v>0</v>
      </c>
      <c r="X423" s="27">
        <v>0</v>
      </c>
      <c r="Y423" s="27"/>
      <c r="Z423" s="27">
        <v>0</v>
      </c>
      <c r="AA423" s="27">
        <v>0</v>
      </c>
      <c r="AB423" s="27">
        <v>0</v>
      </c>
      <c r="AC423" s="27"/>
      <c r="AD423" s="27">
        <v>0</v>
      </c>
      <c r="AE423" s="27">
        <v>0</v>
      </c>
      <c r="AF423" s="27">
        <v>0</v>
      </c>
      <c r="AG423" s="106">
        <v>0</v>
      </c>
      <c r="AH423" s="27">
        <v>0</v>
      </c>
      <c r="AI423" s="27">
        <v>0</v>
      </c>
      <c r="AJ423" s="27">
        <v>0</v>
      </c>
      <c r="AK423" s="106">
        <v>0</v>
      </c>
      <c r="AL423" s="106">
        <v>0</v>
      </c>
      <c r="AM423" s="105">
        <v>0</v>
      </c>
      <c r="AN423" s="11">
        <v>0</v>
      </c>
      <c r="AO423" s="11">
        <v>0</v>
      </c>
      <c r="AP423" s="105">
        <v>0</v>
      </c>
      <c r="AQ423" s="11">
        <v>0</v>
      </c>
      <c r="AR423" s="11">
        <v>0</v>
      </c>
      <c r="AS423" s="11">
        <v>0</v>
      </c>
      <c r="AT423" s="11">
        <v>0</v>
      </c>
      <c r="AU423" s="11">
        <v>0</v>
      </c>
      <c r="AV423" s="11">
        <v>0</v>
      </c>
      <c r="AW423" s="11">
        <v>0</v>
      </c>
      <c r="AX423" s="11">
        <v>0</v>
      </c>
      <c r="AZ423" s="11">
        <v>0</v>
      </c>
      <c r="BA423" s="11">
        <v>0</v>
      </c>
      <c r="BB423" s="122"/>
    </row>
    <row r="424" spans="1:54" hidden="1" x14ac:dyDescent="0.25">
      <c r="A424">
        <v>5</v>
      </c>
      <c r="B424" t="str">
        <f t="shared" si="48"/>
        <v>FlC-6141</v>
      </c>
      <c r="C424" s="2" t="s">
        <v>315</v>
      </c>
      <c r="D424" s="2" t="str">
        <f t="shared" si="49"/>
        <v>6</v>
      </c>
      <c r="E424" s="2" t="str">
        <f t="shared" si="50"/>
        <v>61</v>
      </c>
      <c r="F424" s="2" t="str">
        <f t="shared" si="51"/>
        <v>614</v>
      </c>
      <c r="G424" s="1" t="s">
        <v>183</v>
      </c>
      <c r="H424" s="27">
        <v>6650</v>
      </c>
      <c r="I424" s="27"/>
      <c r="J424" s="27">
        <v>0</v>
      </c>
      <c r="K424" s="27">
        <v>0</v>
      </c>
      <c r="L424" s="27">
        <v>2000</v>
      </c>
      <c r="M424" s="27"/>
      <c r="N424" s="27">
        <v>0</v>
      </c>
      <c r="O424" s="27">
        <v>0</v>
      </c>
      <c r="P424" s="27">
        <v>1186</v>
      </c>
      <c r="Q424" s="27"/>
      <c r="R424" s="27">
        <v>0</v>
      </c>
      <c r="S424" s="27">
        <v>0</v>
      </c>
      <c r="T424" s="27">
        <v>0</v>
      </c>
      <c r="U424" s="27"/>
      <c r="V424" s="27">
        <v>0</v>
      </c>
      <c r="W424" s="27">
        <v>0</v>
      </c>
      <c r="X424" s="27">
        <v>0</v>
      </c>
      <c r="Y424" s="27"/>
      <c r="Z424" s="27">
        <v>0</v>
      </c>
      <c r="AA424" s="27">
        <v>0</v>
      </c>
      <c r="AB424" s="27">
        <v>1459</v>
      </c>
      <c r="AC424" s="27"/>
      <c r="AD424" s="27">
        <v>0</v>
      </c>
      <c r="AE424" s="27">
        <v>0</v>
      </c>
      <c r="AF424" s="27">
        <v>0</v>
      </c>
      <c r="AG424" s="106">
        <v>0</v>
      </c>
      <c r="AH424" s="27">
        <v>0</v>
      </c>
      <c r="AI424" s="27">
        <v>0</v>
      </c>
      <c r="AJ424" s="27">
        <v>0</v>
      </c>
      <c r="AK424" s="106">
        <v>0</v>
      </c>
      <c r="AL424" s="106">
        <v>0</v>
      </c>
      <c r="AM424" s="105">
        <v>0</v>
      </c>
      <c r="AN424" s="11">
        <v>0</v>
      </c>
      <c r="AO424" s="11">
        <v>0</v>
      </c>
      <c r="AP424" s="105">
        <v>0</v>
      </c>
      <c r="AQ424" s="11">
        <v>0</v>
      </c>
      <c r="AR424" s="11">
        <v>0</v>
      </c>
      <c r="AS424" s="11">
        <v>0</v>
      </c>
      <c r="AT424" s="11">
        <v>0</v>
      </c>
      <c r="AU424" s="11">
        <v>0</v>
      </c>
      <c r="AV424" s="11">
        <v>0</v>
      </c>
      <c r="AW424" s="11">
        <v>0</v>
      </c>
      <c r="AX424" s="11">
        <v>0</v>
      </c>
      <c r="AZ424" s="11">
        <v>0</v>
      </c>
      <c r="BA424" s="11">
        <v>0</v>
      </c>
      <c r="BB424" s="122"/>
    </row>
    <row r="425" spans="1:54" hidden="1" x14ac:dyDescent="0.25">
      <c r="A425">
        <v>5</v>
      </c>
      <c r="B425" t="str">
        <f t="shared" si="48"/>
        <v>FlC-6142</v>
      </c>
      <c r="C425" s="2" t="s">
        <v>315</v>
      </c>
      <c r="D425" s="2" t="str">
        <f t="shared" si="49"/>
        <v>6</v>
      </c>
      <c r="E425" s="2" t="str">
        <f t="shared" si="50"/>
        <v>61</v>
      </c>
      <c r="F425" s="2" t="str">
        <f t="shared" si="51"/>
        <v>614</v>
      </c>
      <c r="G425" s="1" t="s">
        <v>184</v>
      </c>
      <c r="H425" s="27">
        <v>0</v>
      </c>
      <c r="I425" s="27"/>
      <c r="J425" s="27">
        <v>0</v>
      </c>
      <c r="K425" s="27">
        <v>0</v>
      </c>
      <c r="L425" s="27">
        <v>1000</v>
      </c>
      <c r="M425" s="27"/>
      <c r="N425" s="27">
        <v>0</v>
      </c>
      <c r="O425" s="27">
        <v>0</v>
      </c>
      <c r="P425" s="27">
        <v>1020</v>
      </c>
      <c r="Q425" s="27"/>
      <c r="R425" s="27">
        <v>0</v>
      </c>
      <c r="S425" s="27">
        <v>0</v>
      </c>
      <c r="T425" s="27">
        <v>0</v>
      </c>
      <c r="U425" s="27"/>
      <c r="V425" s="27">
        <v>0</v>
      </c>
      <c r="W425" s="27">
        <v>0</v>
      </c>
      <c r="X425" s="27">
        <v>0</v>
      </c>
      <c r="Y425" s="27"/>
      <c r="Z425" s="27">
        <v>0</v>
      </c>
      <c r="AA425" s="27">
        <v>0</v>
      </c>
      <c r="AB425" s="27">
        <v>0</v>
      </c>
      <c r="AC425" s="27"/>
      <c r="AD425" s="27">
        <v>0</v>
      </c>
      <c r="AE425" s="27">
        <v>0</v>
      </c>
      <c r="AF425" s="27">
        <v>0</v>
      </c>
      <c r="AG425" s="106">
        <v>0</v>
      </c>
      <c r="AH425" s="27">
        <v>0</v>
      </c>
      <c r="AI425" s="27">
        <v>0</v>
      </c>
      <c r="AJ425" s="27">
        <v>0</v>
      </c>
      <c r="AK425" s="106">
        <v>0</v>
      </c>
      <c r="AL425" s="106">
        <v>0</v>
      </c>
      <c r="AM425" s="105">
        <v>0</v>
      </c>
      <c r="AN425" s="11">
        <v>0</v>
      </c>
      <c r="AO425" s="11">
        <v>0</v>
      </c>
      <c r="AP425" s="105">
        <v>0</v>
      </c>
      <c r="AQ425" s="11">
        <v>0</v>
      </c>
      <c r="AR425" s="11">
        <v>0</v>
      </c>
      <c r="AS425" s="11">
        <v>0</v>
      </c>
      <c r="AT425" s="11">
        <v>0</v>
      </c>
      <c r="AU425" s="11">
        <v>0</v>
      </c>
      <c r="AV425" s="11">
        <v>0</v>
      </c>
      <c r="AW425" s="11">
        <v>0</v>
      </c>
      <c r="AX425" s="11">
        <v>0</v>
      </c>
      <c r="AZ425" s="11">
        <v>0</v>
      </c>
      <c r="BA425" s="11">
        <v>0</v>
      </c>
      <c r="BB425" s="122"/>
    </row>
    <row r="426" spans="1:54" hidden="1" x14ac:dyDescent="0.25">
      <c r="A426">
        <v>5</v>
      </c>
      <c r="B426" t="str">
        <f t="shared" si="48"/>
        <v>FlC-6151</v>
      </c>
      <c r="C426" s="2" t="s">
        <v>315</v>
      </c>
      <c r="D426" s="2" t="str">
        <f t="shared" si="49"/>
        <v>6</v>
      </c>
      <c r="E426" s="2" t="str">
        <f t="shared" si="50"/>
        <v>61</v>
      </c>
      <c r="F426" s="2" t="str">
        <f t="shared" si="51"/>
        <v>615</v>
      </c>
      <c r="G426" s="1" t="s">
        <v>185</v>
      </c>
      <c r="H426" s="27">
        <v>13577</v>
      </c>
      <c r="I426" s="27"/>
      <c r="J426" s="27">
        <v>20935.87715</v>
      </c>
      <c r="K426" s="27">
        <v>20935.87715</v>
      </c>
      <c r="L426" s="27">
        <v>15967</v>
      </c>
      <c r="M426" s="27"/>
      <c r="N426" s="27">
        <v>25173.989000000001</v>
      </c>
      <c r="O426" s="27">
        <v>25173.989000000001</v>
      </c>
      <c r="P426" s="27">
        <v>28608</v>
      </c>
      <c r="Q426" s="27"/>
      <c r="R426" s="27">
        <v>25456.446</v>
      </c>
      <c r="S426" s="27">
        <v>25456.446</v>
      </c>
      <c r="T426" s="27">
        <v>0</v>
      </c>
      <c r="U426" s="27"/>
      <c r="V426" s="27">
        <v>25004.646000000001</v>
      </c>
      <c r="W426" s="27">
        <v>25004.646000000001</v>
      </c>
      <c r="X426" s="27">
        <v>0</v>
      </c>
      <c r="Y426" s="27"/>
      <c r="Z426" s="27">
        <v>32747.129000000001</v>
      </c>
      <c r="AA426" s="27">
        <v>32747.129000000001</v>
      </c>
      <c r="AB426" s="27">
        <v>0</v>
      </c>
      <c r="AC426" s="27"/>
      <c r="AD426" s="27">
        <v>27172.762000000002</v>
      </c>
      <c r="AE426" s="27">
        <v>27172.762000000002</v>
      </c>
      <c r="AF426" s="27">
        <v>0</v>
      </c>
      <c r="AG426" s="106">
        <v>83173.918000000005</v>
      </c>
      <c r="AH426" s="27">
        <v>95880.938000000009</v>
      </c>
      <c r="AI426" s="27">
        <v>95880.938000000009</v>
      </c>
      <c r="AJ426" s="27">
        <v>16668</v>
      </c>
      <c r="AK426" s="106">
        <v>0</v>
      </c>
      <c r="AL426" s="106">
        <v>0</v>
      </c>
      <c r="AM426" s="105">
        <v>0</v>
      </c>
      <c r="AN426" s="11">
        <v>0</v>
      </c>
      <c r="AO426" s="11">
        <v>0</v>
      </c>
      <c r="AP426" s="105">
        <v>0</v>
      </c>
      <c r="AQ426" s="11">
        <v>0</v>
      </c>
      <c r="AR426" s="11">
        <v>0</v>
      </c>
      <c r="AS426" s="11">
        <v>0</v>
      </c>
      <c r="AT426" s="11">
        <v>0</v>
      </c>
      <c r="AU426" s="11">
        <v>0</v>
      </c>
      <c r="AV426" s="11">
        <v>156</v>
      </c>
      <c r="AW426" s="11">
        <v>0</v>
      </c>
      <c r="AX426" s="11">
        <v>0</v>
      </c>
      <c r="AZ426" s="11">
        <v>0</v>
      </c>
      <c r="BA426" s="11">
        <v>0</v>
      </c>
      <c r="BB426" s="122"/>
    </row>
    <row r="427" spans="1:54" hidden="1" x14ac:dyDescent="0.25">
      <c r="A427">
        <v>5</v>
      </c>
      <c r="B427" t="str">
        <f t="shared" si="48"/>
        <v>FlC-6152</v>
      </c>
      <c r="C427" s="2" t="s">
        <v>315</v>
      </c>
      <c r="D427" s="2" t="str">
        <f t="shared" si="49"/>
        <v>6</v>
      </c>
      <c r="E427" s="2" t="str">
        <f t="shared" si="50"/>
        <v>61</v>
      </c>
      <c r="F427" s="2" t="str">
        <f t="shared" si="51"/>
        <v>615</v>
      </c>
      <c r="G427" s="1" t="s">
        <v>186</v>
      </c>
      <c r="H427" s="27">
        <v>26921</v>
      </c>
      <c r="I427" s="27"/>
      <c r="J427" s="27">
        <v>26921</v>
      </c>
      <c r="K427" s="27">
        <v>26921</v>
      </c>
      <c r="L427" s="27">
        <v>26921</v>
      </c>
      <c r="M427" s="27"/>
      <c r="N427" s="27">
        <v>26921</v>
      </c>
      <c r="O427" s="27">
        <v>26921</v>
      </c>
      <c r="P427" s="27">
        <v>27589</v>
      </c>
      <c r="Q427" s="27"/>
      <c r="R427" s="27">
        <v>27589</v>
      </c>
      <c r="S427" s="27">
        <v>27589</v>
      </c>
      <c r="T427" s="27">
        <v>0</v>
      </c>
      <c r="U427" s="27"/>
      <c r="V427" s="27">
        <v>28357.767</v>
      </c>
      <c r="W427" s="27">
        <v>28357.767</v>
      </c>
      <c r="X427" s="27">
        <v>0</v>
      </c>
      <c r="Y427" s="27"/>
      <c r="Z427" s="27">
        <v>30980.976999999999</v>
      </c>
      <c r="AA427" s="27">
        <v>30980.976999999999</v>
      </c>
      <c r="AB427" s="27">
        <v>0</v>
      </c>
      <c r="AC427" s="27"/>
      <c r="AD427" s="27">
        <v>14544.31</v>
      </c>
      <c r="AE427" s="27">
        <v>14544.31</v>
      </c>
      <c r="AF427" s="27">
        <v>0</v>
      </c>
      <c r="AG427" s="106">
        <v>1535.4359999999999</v>
      </c>
      <c r="AH427" s="27">
        <v>1535.3789999999999</v>
      </c>
      <c r="AI427" s="27">
        <v>1535.3789999999999</v>
      </c>
      <c r="AJ427" s="27">
        <v>0</v>
      </c>
      <c r="AK427" s="106">
        <v>0</v>
      </c>
      <c r="AL427" s="106">
        <v>0</v>
      </c>
      <c r="AM427" s="105">
        <v>0</v>
      </c>
      <c r="AN427" s="11">
        <v>0</v>
      </c>
      <c r="AO427" s="11">
        <v>0</v>
      </c>
      <c r="AP427" s="105">
        <v>0</v>
      </c>
      <c r="AQ427" s="11">
        <v>0</v>
      </c>
      <c r="AR427" s="11">
        <v>0</v>
      </c>
      <c r="AS427" s="11">
        <v>0</v>
      </c>
      <c r="AT427" s="11">
        <v>0</v>
      </c>
      <c r="AU427" s="11">
        <v>0</v>
      </c>
      <c r="AV427" s="11">
        <v>0</v>
      </c>
      <c r="AW427" s="11">
        <v>0</v>
      </c>
      <c r="AX427" s="11">
        <v>0</v>
      </c>
      <c r="AZ427" s="11">
        <v>0</v>
      </c>
      <c r="BA427" s="11">
        <v>0</v>
      </c>
      <c r="BB427" s="122"/>
    </row>
    <row r="428" spans="1:54" hidden="1" x14ac:dyDescent="0.25">
      <c r="A428">
        <v>5</v>
      </c>
      <c r="B428" t="str">
        <f t="shared" si="48"/>
        <v>FlC-6161</v>
      </c>
      <c r="C428" s="2" t="s">
        <v>315</v>
      </c>
      <c r="D428" s="2" t="str">
        <f t="shared" si="49"/>
        <v>6</v>
      </c>
      <c r="E428" s="2" t="str">
        <f t="shared" si="50"/>
        <v>61</v>
      </c>
      <c r="F428" s="2" t="str">
        <f t="shared" si="51"/>
        <v>616</v>
      </c>
      <c r="G428" s="1" t="s">
        <v>187</v>
      </c>
      <c r="H428" s="27">
        <v>0</v>
      </c>
      <c r="I428" s="27"/>
      <c r="J428" s="27">
        <v>299.923</v>
      </c>
      <c r="K428" s="27">
        <v>299.923</v>
      </c>
      <c r="L428" s="27">
        <v>0</v>
      </c>
      <c r="M428" s="27"/>
      <c r="N428" s="27">
        <v>0</v>
      </c>
      <c r="O428" s="27">
        <v>0</v>
      </c>
      <c r="P428" s="27">
        <v>0</v>
      </c>
      <c r="Q428" s="27"/>
      <c r="R428" s="27">
        <v>0</v>
      </c>
      <c r="S428" s="27">
        <v>0</v>
      </c>
      <c r="T428" s="27">
        <v>0</v>
      </c>
      <c r="U428" s="27"/>
      <c r="V428" s="27">
        <v>0</v>
      </c>
      <c r="W428" s="27">
        <v>0</v>
      </c>
      <c r="X428" s="27">
        <v>0</v>
      </c>
      <c r="Y428" s="27"/>
      <c r="Z428" s="27">
        <v>0</v>
      </c>
      <c r="AA428" s="27">
        <v>0</v>
      </c>
      <c r="AB428" s="27">
        <v>0</v>
      </c>
      <c r="AC428" s="27"/>
      <c r="AD428" s="27">
        <v>0</v>
      </c>
      <c r="AE428" s="27">
        <v>0</v>
      </c>
      <c r="AF428" s="27">
        <v>0</v>
      </c>
      <c r="AG428" s="106">
        <v>0</v>
      </c>
      <c r="AH428" s="27">
        <v>0</v>
      </c>
      <c r="AI428" s="27">
        <v>0</v>
      </c>
      <c r="AJ428" s="27">
        <v>0</v>
      </c>
      <c r="AK428" s="106">
        <v>0</v>
      </c>
      <c r="AL428" s="106">
        <v>0</v>
      </c>
      <c r="AM428" s="105">
        <v>0</v>
      </c>
      <c r="AN428" s="11">
        <v>0</v>
      </c>
      <c r="AO428" s="11">
        <v>0</v>
      </c>
      <c r="AP428" s="105">
        <v>0</v>
      </c>
      <c r="AQ428" s="11">
        <v>0</v>
      </c>
      <c r="AR428" s="11">
        <v>0</v>
      </c>
      <c r="AS428" s="11">
        <v>0</v>
      </c>
      <c r="AT428" s="11">
        <v>0</v>
      </c>
      <c r="AU428" s="11">
        <v>0</v>
      </c>
      <c r="AV428" s="11">
        <v>0</v>
      </c>
      <c r="AW428" s="11">
        <v>0</v>
      </c>
      <c r="AX428" s="11">
        <v>0</v>
      </c>
      <c r="AZ428" s="11">
        <v>0</v>
      </c>
      <c r="BA428" s="11">
        <v>0</v>
      </c>
      <c r="BB428" s="122"/>
    </row>
    <row r="429" spans="1:54" hidden="1" x14ac:dyDescent="0.25">
      <c r="A429">
        <v>5</v>
      </c>
      <c r="B429" t="str">
        <f t="shared" si="48"/>
        <v>FlC-6162</v>
      </c>
      <c r="C429" s="2" t="s">
        <v>315</v>
      </c>
      <c r="D429" s="2" t="str">
        <f t="shared" si="49"/>
        <v>6</v>
      </c>
      <c r="E429" s="2" t="str">
        <f t="shared" si="50"/>
        <v>61</v>
      </c>
      <c r="F429" s="2" t="str">
        <f t="shared" si="51"/>
        <v>616</v>
      </c>
      <c r="G429" s="1" t="s">
        <v>188</v>
      </c>
      <c r="H429" s="27">
        <v>0</v>
      </c>
      <c r="I429" s="27"/>
      <c r="J429" s="27">
        <v>0</v>
      </c>
      <c r="K429" s="27">
        <v>0</v>
      </c>
      <c r="L429" s="27">
        <v>0</v>
      </c>
      <c r="M429" s="27"/>
      <c r="N429" s="27">
        <v>0</v>
      </c>
      <c r="O429" s="27">
        <v>0</v>
      </c>
      <c r="P429" s="27">
        <v>0</v>
      </c>
      <c r="Q429" s="27"/>
      <c r="R429" s="27">
        <v>0</v>
      </c>
      <c r="S429" s="27">
        <v>0</v>
      </c>
      <c r="T429" s="27">
        <v>0</v>
      </c>
      <c r="U429" s="27"/>
      <c r="V429" s="27">
        <v>0</v>
      </c>
      <c r="W429" s="27">
        <v>0</v>
      </c>
      <c r="X429" s="27">
        <v>0</v>
      </c>
      <c r="Y429" s="27"/>
      <c r="Z429" s="27">
        <v>0</v>
      </c>
      <c r="AA429" s="27">
        <v>0</v>
      </c>
      <c r="AB429" s="27">
        <v>0</v>
      </c>
      <c r="AC429" s="27"/>
      <c r="AD429" s="27">
        <v>0</v>
      </c>
      <c r="AE429" s="27">
        <v>0</v>
      </c>
      <c r="AF429" s="27">
        <v>0</v>
      </c>
      <c r="AG429" s="106">
        <v>0</v>
      </c>
      <c r="AH429" s="27">
        <v>0</v>
      </c>
      <c r="AI429" s="27">
        <v>0</v>
      </c>
      <c r="AJ429" s="27">
        <v>0</v>
      </c>
      <c r="AK429" s="106">
        <v>0</v>
      </c>
      <c r="AL429" s="106">
        <v>0</v>
      </c>
      <c r="AM429" s="105">
        <v>0</v>
      </c>
      <c r="AN429" s="11">
        <v>0</v>
      </c>
      <c r="AO429" s="11">
        <v>0</v>
      </c>
      <c r="AP429" s="105">
        <v>0</v>
      </c>
      <c r="AQ429" s="11">
        <v>0</v>
      </c>
      <c r="AR429" s="11">
        <v>0</v>
      </c>
      <c r="AS429" s="11">
        <v>0</v>
      </c>
      <c r="AT429" s="11">
        <v>0</v>
      </c>
      <c r="AU429" s="11">
        <v>0</v>
      </c>
      <c r="AV429" s="11">
        <v>0</v>
      </c>
      <c r="AW429" s="11">
        <v>0</v>
      </c>
      <c r="AX429" s="11">
        <v>0</v>
      </c>
      <c r="AZ429" s="11">
        <v>0</v>
      </c>
      <c r="BA429" s="11">
        <v>0</v>
      </c>
      <c r="BB429" s="122"/>
    </row>
    <row r="430" spans="1:54" hidden="1" x14ac:dyDescent="0.25">
      <c r="A430">
        <v>5</v>
      </c>
      <c r="B430" t="str">
        <f t="shared" si="48"/>
        <v>FlC-6171</v>
      </c>
      <c r="C430" s="2" t="s">
        <v>315</v>
      </c>
      <c r="D430" s="2" t="str">
        <f t="shared" si="49"/>
        <v>6</v>
      </c>
      <c r="E430" s="2" t="str">
        <f t="shared" si="50"/>
        <v>61</v>
      </c>
      <c r="F430" s="2" t="str">
        <f t="shared" si="51"/>
        <v>617</v>
      </c>
      <c r="G430" s="1" t="s">
        <v>189</v>
      </c>
      <c r="H430" s="27">
        <v>0</v>
      </c>
      <c r="I430" s="27"/>
      <c r="J430" s="27">
        <v>0</v>
      </c>
      <c r="K430" s="27">
        <v>0</v>
      </c>
      <c r="L430" s="27">
        <v>0</v>
      </c>
      <c r="M430" s="27"/>
      <c r="N430" s="27">
        <v>19.34</v>
      </c>
      <c r="O430" s="27">
        <v>19.34</v>
      </c>
      <c r="P430" s="27">
        <v>0</v>
      </c>
      <c r="Q430" s="27"/>
      <c r="R430" s="27">
        <v>0</v>
      </c>
      <c r="S430" s="27">
        <v>0</v>
      </c>
      <c r="T430" s="27">
        <v>0</v>
      </c>
      <c r="U430" s="27"/>
      <c r="V430" s="27">
        <v>0</v>
      </c>
      <c r="W430" s="27">
        <v>0</v>
      </c>
      <c r="X430" s="27">
        <v>0</v>
      </c>
      <c r="Y430" s="27"/>
      <c r="Z430" s="27">
        <v>0</v>
      </c>
      <c r="AA430" s="27">
        <v>0</v>
      </c>
      <c r="AB430" s="27">
        <v>0</v>
      </c>
      <c r="AC430" s="27"/>
      <c r="AD430" s="27">
        <v>0</v>
      </c>
      <c r="AE430" s="27">
        <v>0</v>
      </c>
      <c r="AF430" s="27">
        <v>0</v>
      </c>
      <c r="AG430" s="106">
        <v>0</v>
      </c>
      <c r="AH430" s="27">
        <v>0</v>
      </c>
      <c r="AI430" s="27">
        <v>0</v>
      </c>
      <c r="AJ430" s="27">
        <v>0</v>
      </c>
      <c r="AK430" s="106">
        <v>0</v>
      </c>
      <c r="AL430" s="106">
        <v>0</v>
      </c>
      <c r="AM430" s="105">
        <v>0</v>
      </c>
      <c r="AN430" s="11">
        <v>0</v>
      </c>
      <c r="AO430" s="11">
        <v>0</v>
      </c>
      <c r="AP430" s="105">
        <v>0</v>
      </c>
      <c r="AQ430" s="11">
        <v>0</v>
      </c>
      <c r="AR430" s="11">
        <v>0</v>
      </c>
      <c r="AS430" s="11">
        <v>0</v>
      </c>
      <c r="AT430" s="11">
        <v>0</v>
      </c>
      <c r="AU430" s="11">
        <v>0</v>
      </c>
      <c r="AV430" s="11">
        <v>0</v>
      </c>
      <c r="AW430" s="11">
        <v>0</v>
      </c>
      <c r="AX430" s="11">
        <v>0</v>
      </c>
      <c r="AZ430" s="11">
        <v>0</v>
      </c>
      <c r="BA430" s="11">
        <v>0</v>
      </c>
      <c r="BB430" s="122"/>
    </row>
    <row r="431" spans="1:54" hidden="1" x14ac:dyDescent="0.25">
      <c r="A431">
        <v>5</v>
      </c>
      <c r="B431" t="str">
        <f t="shared" si="48"/>
        <v>FlC-6172</v>
      </c>
      <c r="C431" s="2" t="s">
        <v>315</v>
      </c>
      <c r="D431" s="2" t="str">
        <f t="shared" si="49"/>
        <v>6</v>
      </c>
      <c r="E431" s="2" t="str">
        <f t="shared" si="50"/>
        <v>61</v>
      </c>
      <c r="F431" s="2" t="str">
        <f t="shared" si="51"/>
        <v>617</v>
      </c>
      <c r="G431" s="1" t="s">
        <v>190</v>
      </c>
      <c r="H431" s="27">
        <v>5420</v>
      </c>
      <c r="I431" s="27"/>
      <c r="J431" s="27">
        <v>0</v>
      </c>
      <c r="K431" s="27">
        <v>0</v>
      </c>
      <c r="L431" s="27">
        <v>10020</v>
      </c>
      <c r="M431" s="27"/>
      <c r="N431" s="27">
        <v>0</v>
      </c>
      <c r="O431" s="27">
        <v>0</v>
      </c>
      <c r="P431" s="27">
        <v>479</v>
      </c>
      <c r="Q431" s="27"/>
      <c r="R431" s="27">
        <v>0</v>
      </c>
      <c r="S431" s="27">
        <v>0</v>
      </c>
      <c r="T431" s="27">
        <v>412</v>
      </c>
      <c r="U431" s="27"/>
      <c r="V431" s="27">
        <v>0</v>
      </c>
      <c r="W431" s="27">
        <v>0</v>
      </c>
      <c r="X431" s="27">
        <v>18</v>
      </c>
      <c r="Y431" s="27"/>
      <c r="Z431" s="27">
        <v>0</v>
      </c>
      <c r="AA431" s="27">
        <v>0</v>
      </c>
      <c r="AB431" s="27">
        <v>0</v>
      </c>
      <c r="AC431" s="27"/>
      <c r="AD431" s="27">
        <v>0</v>
      </c>
      <c r="AE431" s="27">
        <v>0</v>
      </c>
      <c r="AF431" s="27">
        <v>0</v>
      </c>
      <c r="AG431" s="106">
        <v>0</v>
      </c>
      <c r="AH431" s="27">
        <v>0</v>
      </c>
      <c r="AI431" s="27">
        <v>0</v>
      </c>
      <c r="AJ431" s="27">
        <v>0</v>
      </c>
      <c r="AK431" s="106">
        <v>0</v>
      </c>
      <c r="AL431" s="106">
        <v>0</v>
      </c>
      <c r="AM431" s="105">
        <v>0</v>
      </c>
      <c r="AN431" s="11">
        <v>0</v>
      </c>
      <c r="AO431" s="11">
        <v>0</v>
      </c>
      <c r="AP431" s="105">
        <v>0</v>
      </c>
      <c r="AQ431" s="11">
        <v>0</v>
      </c>
      <c r="AR431" s="11">
        <v>0</v>
      </c>
      <c r="AS431" s="11">
        <v>0</v>
      </c>
      <c r="AT431" s="11">
        <v>0</v>
      </c>
      <c r="AU431" s="11">
        <v>0</v>
      </c>
      <c r="AV431" s="11">
        <v>0</v>
      </c>
      <c r="AW431" s="11">
        <v>0</v>
      </c>
      <c r="AX431" s="11">
        <v>0</v>
      </c>
      <c r="AZ431" s="11">
        <v>0</v>
      </c>
      <c r="BA431" s="11">
        <v>0</v>
      </c>
      <c r="BB431" s="122"/>
    </row>
    <row r="432" spans="1:54" hidden="1" x14ac:dyDescent="0.25">
      <c r="A432">
        <v>5</v>
      </c>
      <c r="B432" t="str">
        <f t="shared" si="48"/>
        <v>FlC-6210</v>
      </c>
      <c r="C432" s="2" t="s">
        <v>315</v>
      </c>
      <c r="D432" s="2" t="str">
        <f t="shared" si="49"/>
        <v>6</v>
      </c>
      <c r="E432" s="2" t="str">
        <f t="shared" si="50"/>
        <v>62</v>
      </c>
      <c r="F432" s="2" t="str">
        <f t="shared" si="51"/>
        <v>621</v>
      </c>
      <c r="G432" s="1" t="s">
        <v>192</v>
      </c>
      <c r="H432" s="27">
        <v>0</v>
      </c>
      <c r="I432" s="27"/>
      <c r="J432" s="27">
        <v>0</v>
      </c>
      <c r="K432" s="27">
        <v>0</v>
      </c>
      <c r="L432" s="27">
        <v>0</v>
      </c>
      <c r="M432" s="27"/>
      <c r="N432" s="27">
        <v>0</v>
      </c>
      <c r="O432" s="27">
        <v>0</v>
      </c>
      <c r="P432" s="27">
        <v>0</v>
      </c>
      <c r="Q432" s="27"/>
      <c r="R432" s="27">
        <v>0</v>
      </c>
      <c r="S432" s="27">
        <v>0</v>
      </c>
      <c r="T432" s="27">
        <v>0</v>
      </c>
      <c r="U432" s="27"/>
      <c r="V432" s="27">
        <v>0</v>
      </c>
      <c r="W432" s="27">
        <v>0</v>
      </c>
      <c r="X432" s="27">
        <v>0</v>
      </c>
      <c r="Y432" s="27"/>
      <c r="Z432" s="27">
        <v>0</v>
      </c>
      <c r="AA432" s="27">
        <v>0</v>
      </c>
      <c r="AB432" s="27">
        <v>0</v>
      </c>
      <c r="AC432" s="27"/>
      <c r="AD432" s="27">
        <v>0</v>
      </c>
      <c r="AE432" s="27">
        <v>0</v>
      </c>
      <c r="AF432" s="27">
        <v>0</v>
      </c>
      <c r="AG432" s="106">
        <v>0</v>
      </c>
      <c r="AH432" s="27">
        <v>0</v>
      </c>
      <c r="AI432" s="27">
        <v>0</v>
      </c>
      <c r="AJ432" s="27">
        <v>0</v>
      </c>
      <c r="AK432" s="106">
        <v>1750</v>
      </c>
      <c r="AL432" s="106">
        <v>1750</v>
      </c>
      <c r="AM432" s="105">
        <v>1750</v>
      </c>
      <c r="AN432" s="11">
        <v>1750</v>
      </c>
      <c r="AO432" s="11">
        <v>5249.9989999999998</v>
      </c>
      <c r="AP432" s="105">
        <v>5249.9989999999998</v>
      </c>
      <c r="AQ432" s="11">
        <v>5249.9989999999998</v>
      </c>
      <c r="AR432" s="11">
        <v>0</v>
      </c>
      <c r="AS432" s="11">
        <v>0</v>
      </c>
      <c r="AT432" s="11">
        <v>0</v>
      </c>
      <c r="AU432" s="11">
        <v>0</v>
      </c>
      <c r="AV432" s="11">
        <v>0</v>
      </c>
      <c r="AW432" s="11">
        <v>0</v>
      </c>
      <c r="AX432" s="11">
        <v>0</v>
      </c>
      <c r="AZ432" s="11">
        <v>0</v>
      </c>
      <c r="BA432" s="11">
        <v>2323</v>
      </c>
      <c r="BB432" s="122"/>
    </row>
    <row r="433" spans="1:54" hidden="1" x14ac:dyDescent="0.25">
      <c r="A433">
        <v>5</v>
      </c>
      <c r="B433" t="str">
        <f t="shared" si="48"/>
        <v>FlC-6220</v>
      </c>
      <c r="C433" s="2" t="s">
        <v>315</v>
      </c>
      <c r="D433" s="2" t="str">
        <f t="shared" si="49"/>
        <v>6</v>
      </c>
      <c r="E433" s="2" t="str">
        <f t="shared" si="50"/>
        <v>62</v>
      </c>
      <c r="F433" s="2" t="str">
        <f t="shared" si="51"/>
        <v>622</v>
      </c>
      <c r="G433" s="1" t="s">
        <v>193</v>
      </c>
      <c r="H433" s="27">
        <v>0</v>
      </c>
      <c r="I433" s="27"/>
      <c r="J433" s="27">
        <v>0</v>
      </c>
      <c r="K433" s="27">
        <v>0</v>
      </c>
      <c r="L433" s="27">
        <v>0</v>
      </c>
      <c r="M433" s="27"/>
      <c r="N433" s="27">
        <v>0</v>
      </c>
      <c r="O433" s="27">
        <v>0</v>
      </c>
      <c r="P433" s="27">
        <v>0</v>
      </c>
      <c r="Q433" s="27"/>
      <c r="R433" s="27">
        <v>0</v>
      </c>
      <c r="S433" s="27">
        <v>0</v>
      </c>
      <c r="T433" s="27">
        <v>0</v>
      </c>
      <c r="U433" s="27"/>
      <c r="V433" s="27">
        <v>0</v>
      </c>
      <c r="W433" s="27">
        <v>0</v>
      </c>
      <c r="X433" s="27">
        <v>0</v>
      </c>
      <c r="Y433" s="27"/>
      <c r="Z433" s="27">
        <v>0</v>
      </c>
      <c r="AA433" s="27">
        <v>0</v>
      </c>
      <c r="AB433" s="27">
        <v>0</v>
      </c>
      <c r="AC433" s="27"/>
      <c r="AD433" s="27">
        <v>0</v>
      </c>
      <c r="AE433" s="27">
        <v>0</v>
      </c>
      <c r="AF433" s="27">
        <v>0</v>
      </c>
      <c r="AG433" s="106">
        <v>0</v>
      </c>
      <c r="AH433" s="27">
        <v>0</v>
      </c>
      <c r="AI433" s="27">
        <v>0</v>
      </c>
      <c r="AJ433" s="27">
        <v>0</v>
      </c>
      <c r="AK433" s="106">
        <v>0</v>
      </c>
      <c r="AL433" s="106">
        <v>0</v>
      </c>
      <c r="AM433" s="105">
        <v>0</v>
      </c>
      <c r="AN433" s="11">
        <v>0</v>
      </c>
      <c r="AO433" s="11">
        <v>13.360860000000001</v>
      </c>
      <c r="AP433" s="105">
        <v>0.36086000000000001</v>
      </c>
      <c r="AQ433" s="11">
        <v>0.36086000000000001</v>
      </c>
      <c r="AR433" s="11">
        <v>0</v>
      </c>
      <c r="AS433" s="11">
        <v>0</v>
      </c>
      <c r="AT433" s="11">
        <v>0</v>
      </c>
      <c r="AU433" s="11">
        <v>0</v>
      </c>
      <c r="AV433" s="11">
        <v>0</v>
      </c>
      <c r="AW433" s="11">
        <v>0</v>
      </c>
      <c r="AX433" s="11">
        <v>0</v>
      </c>
      <c r="AZ433" s="11">
        <v>0</v>
      </c>
      <c r="BA433" s="11">
        <v>0</v>
      </c>
      <c r="BB433" s="122"/>
    </row>
    <row r="434" spans="1:54" hidden="1" x14ac:dyDescent="0.25">
      <c r="A434">
        <v>5</v>
      </c>
      <c r="B434" t="str">
        <f t="shared" si="48"/>
        <v>FlC-6300</v>
      </c>
      <c r="C434" s="2" t="s">
        <v>315</v>
      </c>
      <c r="D434" s="2" t="str">
        <f t="shared" ref="D434:D442" si="52">LEFT($G434,1)</f>
        <v>6</v>
      </c>
      <c r="E434" s="2" t="str">
        <f t="shared" ref="E434:E442" si="53">LEFT($G434,2)</f>
        <v>63</v>
      </c>
      <c r="F434" s="2" t="str">
        <f t="shared" ref="F434:F442" si="54">LEFT($G434,3)</f>
        <v>630</v>
      </c>
      <c r="G434" s="1" t="s">
        <v>931</v>
      </c>
      <c r="H434" s="27">
        <v>0</v>
      </c>
      <c r="I434" s="27"/>
      <c r="J434" s="27">
        <v>0</v>
      </c>
      <c r="K434" s="27">
        <v>0</v>
      </c>
      <c r="L434" s="27">
        <v>0</v>
      </c>
      <c r="M434" s="27"/>
      <c r="N434" s="27">
        <v>0</v>
      </c>
      <c r="O434" s="27">
        <v>0</v>
      </c>
      <c r="P434" s="27">
        <v>0</v>
      </c>
      <c r="Q434" s="27"/>
      <c r="R434" s="27">
        <v>0</v>
      </c>
      <c r="S434" s="27">
        <v>0</v>
      </c>
      <c r="T434" s="27">
        <v>0</v>
      </c>
      <c r="U434" s="27"/>
      <c r="V434" s="27">
        <v>0</v>
      </c>
      <c r="W434" s="27">
        <v>0</v>
      </c>
      <c r="X434" s="27">
        <v>0</v>
      </c>
      <c r="Y434" s="27"/>
      <c r="Z434" s="27">
        <v>0</v>
      </c>
      <c r="AA434" s="27">
        <v>0</v>
      </c>
      <c r="AB434" s="27">
        <v>0</v>
      </c>
      <c r="AC434" s="27"/>
      <c r="AD434" s="27">
        <v>0</v>
      </c>
      <c r="AE434" s="27">
        <v>0</v>
      </c>
      <c r="AF434" s="27">
        <v>0</v>
      </c>
      <c r="AG434" s="106">
        <v>0</v>
      </c>
      <c r="AH434" s="27">
        <v>0</v>
      </c>
      <c r="AI434" s="27">
        <v>0</v>
      </c>
      <c r="AJ434" s="27">
        <v>0</v>
      </c>
      <c r="AK434" s="106">
        <v>0</v>
      </c>
      <c r="AL434" s="106">
        <v>0</v>
      </c>
      <c r="AM434" s="105">
        <v>0</v>
      </c>
      <c r="AN434" s="11">
        <v>0</v>
      </c>
      <c r="AO434" s="11">
        <v>0</v>
      </c>
      <c r="AP434" s="105">
        <v>0</v>
      </c>
      <c r="AQ434" s="11">
        <v>0</v>
      </c>
      <c r="AR434" s="11">
        <v>0</v>
      </c>
      <c r="AS434" s="11">
        <v>0</v>
      </c>
      <c r="AT434" s="11">
        <v>0</v>
      </c>
      <c r="AU434" s="11"/>
      <c r="AV434" s="11">
        <v>0</v>
      </c>
      <c r="AW434" s="11">
        <v>0</v>
      </c>
      <c r="AX434" s="11"/>
      <c r="AZ434" s="11"/>
      <c r="BA434" s="11"/>
      <c r="BB434" s="122"/>
    </row>
    <row r="435" spans="1:54" hidden="1" x14ac:dyDescent="0.25">
      <c r="A435">
        <v>5</v>
      </c>
      <c r="B435" t="str">
        <f t="shared" si="48"/>
        <v>FlC-6311</v>
      </c>
      <c r="C435" s="2" t="s">
        <v>315</v>
      </c>
      <c r="D435" s="2" t="str">
        <f t="shared" si="52"/>
        <v>6</v>
      </c>
      <c r="E435" s="2" t="str">
        <f t="shared" si="53"/>
        <v>63</v>
      </c>
      <c r="F435" s="2" t="str">
        <f t="shared" si="54"/>
        <v>631</v>
      </c>
      <c r="G435" s="1" t="s">
        <v>195</v>
      </c>
      <c r="H435" s="27">
        <v>250</v>
      </c>
      <c r="I435" s="27"/>
      <c r="J435" s="27">
        <v>927.74320999999998</v>
      </c>
      <c r="K435" s="27">
        <v>927.74320999999998</v>
      </c>
      <c r="L435" s="27">
        <v>2038</v>
      </c>
      <c r="M435" s="27"/>
      <c r="N435" s="27">
        <v>1082.1769999999999</v>
      </c>
      <c r="O435" s="27">
        <v>1082.1769999999999</v>
      </c>
      <c r="P435" s="27">
        <v>2402</v>
      </c>
      <c r="Q435" s="27"/>
      <c r="R435" s="27">
        <v>2637.8289999999997</v>
      </c>
      <c r="S435" s="27">
        <v>2637.8289999999997</v>
      </c>
      <c r="T435" s="27">
        <v>2426</v>
      </c>
      <c r="U435" s="27"/>
      <c r="V435" s="27">
        <v>2513.0750000000003</v>
      </c>
      <c r="W435" s="27">
        <v>2513.0750000000003</v>
      </c>
      <c r="X435" s="27">
        <v>1143</v>
      </c>
      <c r="Y435" s="27"/>
      <c r="Z435" s="27">
        <v>7071.8630000000003</v>
      </c>
      <c r="AA435" s="27">
        <v>7071.8630000000003</v>
      </c>
      <c r="AB435" s="27">
        <v>16211</v>
      </c>
      <c r="AC435" s="27"/>
      <c r="AD435" s="27">
        <v>8119.3459999999995</v>
      </c>
      <c r="AE435" s="27">
        <v>8119.3459999999995</v>
      </c>
      <c r="AF435" s="27">
        <v>550</v>
      </c>
      <c r="AG435" s="106">
        <v>7913.9879999999994</v>
      </c>
      <c r="AH435" s="27">
        <v>7527.8339999999989</v>
      </c>
      <c r="AI435" s="27">
        <v>7527.8339999999989</v>
      </c>
      <c r="AJ435" s="27">
        <v>1004</v>
      </c>
      <c r="AK435" s="106">
        <v>10740.02015</v>
      </c>
      <c r="AL435" s="106">
        <v>10739.93015</v>
      </c>
      <c r="AM435" s="105">
        <v>10739.93015</v>
      </c>
      <c r="AN435" s="11">
        <v>881</v>
      </c>
      <c r="AO435" s="11">
        <v>13361.728660000001</v>
      </c>
      <c r="AP435" s="105">
        <v>13361.729000000001</v>
      </c>
      <c r="AQ435" s="11">
        <v>13361.729000000001</v>
      </c>
      <c r="AR435" s="11">
        <v>633</v>
      </c>
      <c r="AS435" s="11">
        <v>17573.654210000001</v>
      </c>
      <c r="AT435" s="11">
        <v>16166.652699999999</v>
      </c>
      <c r="AU435" s="11">
        <v>16166.652699999999</v>
      </c>
      <c r="AV435" s="11">
        <v>8178</v>
      </c>
      <c r="AW435" s="11">
        <v>17427.73142</v>
      </c>
      <c r="AX435" s="11">
        <v>17544.41372</v>
      </c>
      <c r="AZ435" s="11">
        <v>8461</v>
      </c>
      <c r="BA435" s="11">
        <v>19803.15753</v>
      </c>
      <c r="BB435" s="122"/>
    </row>
    <row r="436" spans="1:54" hidden="1" x14ac:dyDescent="0.25">
      <c r="A436">
        <v>5</v>
      </c>
      <c r="B436" t="str">
        <f t="shared" si="48"/>
        <v>FlC-6312</v>
      </c>
      <c r="C436" s="2" t="s">
        <v>315</v>
      </c>
      <c r="D436" s="2" t="str">
        <f t="shared" si="52"/>
        <v>6</v>
      </c>
      <c r="E436" s="2" t="str">
        <f t="shared" si="53"/>
        <v>63</v>
      </c>
      <c r="F436" s="2" t="str">
        <f t="shared" si="54"/>
        <v>631</v>
      </c>
      <c r="G436" s="1" t="s">
        <v>196</v>
      </c>
      <c r="H436" s="27">
        <v>0</v>
      </c>
      <c r="I436" s="27"/>
      <c r="J436" s="27">
        <v>0</v>
      </c>
      <c r="K436" s="27">
        <v>0</v>
      </c>
      <c r="L436" s="27">
        <v>0</v>
      </c>
      <c r="M436" s="27"/>
      <c r="N436" s="27">
        <v>0</v>
      </c>
      <c r="O436" s="27">
        <v>0</v>
      </c>
      <c r="P436" s="27">
        <v>0</v>
      </c>
      <c r="Q436" s="27"/>
      <c r="R436" s="27">
        <v>0</v>
      </c>
      <c r="S436" s="27">
        <v>0</v>
      </c>
      <c r="T436" s="27">
        <v>0</v>
      </c>
      <c r="U436" s="27"/>
      <c r="V436" s="27">
        <v>95.742999999999995</v>
      </c>
      <c r="W436" s="27">
        <v>95.742999999999995</v>
      </c>
      <c r="X436" s="27">
        <v>0</v>
      </c>
      <c r="Y436" s="27"/>
      <c r="Z436" s="27">
        <v>30.911000000000001</v>
      </c>
      <c r="AA436" s="27">
        <v>30.911000000000001</v>
      </c>
      <c r="AB436" s="27">
        <v>1814</v>
      </c>
      <c r="AC436" s="27"/>
      <c r="AD436" s="27">
        <v>182.40799999999999</v>
      </c>
      <c r="AE436" s="27">
        <v>182.40799999999999</v>
      </c>
      <c r="AF436" s="27">
        <v>0</v>
      </c>
      <c r="AG436" s="106">
        <v>64.028000000000006</v>
      </c>
      <c r="AH436" s="27">
        <v>450.07300000000004</v>
      </c>
      <c r="AI436" s="27">
        <v>450.07300000000004</v>
      </c>
      <c r="AJ436" s="27">
        <v>0</v>
      </c>
      <c r="AK436" s="106">
        <v>20.582999999999998</v>
      </c>
      <c r="AL436" s="106">
        <v>36.582999999999998</v>
      </c>
      <c r="AM436" s="105">
        <v>36.582999999999998</v>
      </c>
      <c r="AN436" s="11">
        <v>0</v>
      </c>
      <c r="AO436" s="11">
        <v>501.37133</v>
      </c>
      <c r="AP436" s="105">
        <v>263.89999999999998</v>
      </c>
      <c r="AQ436" s="11">
        <v>263.89999999999998</v>
      </c>
      <c r="AR436" s="11">
        <v>0</v>
      </c>
      <c r="AS436" s="11">
        <v>219.9522</v>
      </c>
      <c r="AT436" s="11">
        <v>218.84620000000001</v>
      </c>
      <c r="AU436" s="11">
        <v>218.84620000000001</v>
      </c>
      <c r="AV436" s="11">
        <v>0</v>
      </c>
      <c r="AW436" s="11">
        <v>178</v>
      </c>
      <c r="AX436" s="11">
        <v>186.23187000000001</v>
      </c>
      <c r="AZ436" s="11">
        <v>0</v>
      </c>
      <c r="BA436" s="11">
        <v>491.64885999999984</v>
      </c>
      <c r="BB436" s="122"/>
    </row>
    <row r="437" spans="1:54" hidden="1" x14ac:dyDescent="0.25">
      <c r="A437">
        <v>5</v>
      </c>
      <c r="B437" t="str">
        <f t="shared" si="48"/>
        <v>FlC-6321</v>
      </c>
      <c r="C437" s="2" t="s">
        <v>315</v>
      </c>
      <c r="D437" s="2" t="str">
        <f t="shared" si="52"/>
        <v>6</v>
      </c>
      <c r="E437" s="2" t="str">
        <f t="shared" si="53"/>
        <v>63</v>
      </c>
      <c r="F437" s="2" t="str">
        <f t="shared" si="54"/>
        <v>632</v>
      </c>
      <c r="G437" s="1" t="s">
        <v>197</v>
      </c>
      <c r="H437" s="27">
        <v>256054</v>
      </c>
      <c r="I437" s="27"/>
      <c r="J437" s="27">
        <v>152223.61012999999</v>
      </c>
      <c r="K437" s="27">
        <v>152223.61012999999</v>
      </c>
      <c r="L437" s="27">
        <v>157827</v>
      </c>
      <c r="M437" s="27"/>
      <c r="N437" s="27">
        <v>221797.67800000001</v>
      </c>
      <c r="O437" s="27">
        <v>221797.67800000001</v>
      </c>
      <c r="P437" s="27">
        <v>214355</v>
      </c>
      <c r="Q437" s="27"/>
      <c r="R437" s="27">
        <v>249759.397</v>
      </c>
      <c r="S437" s="27">
        <v>249759.397</v>
      </c>
      <c r="T437" s="27">
        <v>154477</v>
      </c>
      <c r="U437" s="27"/>
      <c r="V437" s="27">
        <v>174769.845</v>
      </c>
      <c r="W437" s="27">
        <v>174769.845</v>
      </c>
      <c r="X437" s="27">
        <v>184998</v>
      </c>
      <c r="Y437" s="27"/>
      <c r="Z437" s="27">
        <v>181252.28999999998</v>
      </c>
      <c r="AA437" s="27">
        <v>181252.28999999998</v>
      </c>
      <c r="AB437" s="27">
        <v>164389</v>
      </c>
      <c r="AC437" s="27"/>
      <c r="AD437" s="27">
        <v>258158.19899999999</v>
      </c>
      <c r="AE437" s="27">
        <v>258158.19899999999</v>
      </c>
      <c r="AF437" s="27">
        <v>313818</v>
      </c>
      <c r="AG437" s="106">
        <v>158617.33259999997</v>
      </c>
      <c r="AH437" s="27">
        <v>160911.04699999999</v>
      </c>
      <c r="AI437" s="27">
        <v>160911.04699999999</v>
      </c>
      <c r="AJ437" s="27">
        <v>378465</v>
      </c>
      <c r="AK437" s="106">
        <v>115691.1113</v>
      </c>
      <c r="AL437" s="106">
        <v>114200.14389000001</v>
      </c>
      <c r="AM437" s="105">
        <v>114200.14389000001</v>
      </c>
      <c r="AN437" s="11">
        <v>395395</v>
      </c>
      <c r="AO437" s="11">
        <v>127458.58989999999</v>
      </c>
      <c r="AP437" s="105">
        <v>123839.06081999998</v>
      </c>
      <c r="AQ437" s="11">
        <v>123839.06081999998</v>
      </c>
      <c r="AR437" s="11">
        <v>220272</v>
      </c>
      <c r="AS437" s="11">
        <v>102943.29294</v>
      </c>
      <c r="AT437" s="11">
        <v>115842.08042000001</v>
      </c>
      <c r="AU437" s="11">
        <v>115842.08042000001</v>
      </c>
      <c r="AV437" s="11">
        <v>169451</v>
      </c>
      <c r="AW437" s="11">
        <v>102139.61522000001</v>
      </c>
      <c r="AX437" s="11">
        <v>101260.61782999999</v>
      </c>
      <c r="AZ437" s="11">
        <v>171229</v>
      </c>
      <c r="BA437" s="11">
        <v>120088.97861000002</v>
      </c>
      <c r="BB437" s="122"/>
    </row>
    <row r="438" spans="1:54" hidden="1" x14ac:dyDescent="0.25">
      <c r="A438">
        <v>5</v>
      </c>
      <c r="B438" t="str">
        <f t="shared" si="48"/>
        <v>FlC-6322</v>
      </c>
      <c r="C438" s="2" t="s">
        <v>315</v>
      </c>
      <c r="D438" s="2" t="str">
        <f t="shared" si="52"/>
        <v>6</v>
      </c>
      <c r="E438" s="2" t="str">
        <f t="shared" si="53"/>
        <v>63</v>
      </c>
      <c r="F438" s="2" t="str">
        <f t="shared" si="54"/>
        <v>632</v>
      </c>
      <c r="G438" s="1" t="s">
        <v>198</v>
      </c>
      <c r="H438" s="27">
        <v>0</v>
      </c>
      <c r="I438" s="27"/>
      <c r="J438" s="27">
        <v>3855</v>
      </c>
      <c r="K438" s="27">
        <v>3855</v>
      </c>
      <c r="L438" s="27">
        <v>0</v>
      </c>
      <c r="M438" s="27"/>
      <c r="N438" s="27">
        <v>0</v>
      </c>
      <c r="O438" s="27">
        <v>0</v>
      </c>
      <c r="P438" s="27">
        <v>0</v>
      </c>
      <c r="Q438" s="27"/>
      <c r="R438" s="27">
        <v>0</v>
      </c>
      <c r="S438" s="27">
        <v>0</v>
      </c>
      <c r="T438" s="27">
        <v>0</v>
      </c>
      <c r="U438" s="27"/>
      <c r="V438" s="27">
        <v>234.482</v>
      </c>
      <c r="W438" s="27">
        <v>234.482</v>
      </c>
      <c r="X438" s="27">
        <v>0</v>
      </c>
      <c r="Y438" s="27"/>
      <c r="Z438" s="27">
        <v>540.02599999999995</v>
      </c>
      <c r="AA438" s="27">
        <v>540.02599999999995</v>
      </c>
      <c r="AB438" s="27">
        <v>9786</v>
      </c>
      <c r="AC438" s="27"/>
      <c r="AD438" s="27">
        <v>768.98399999999992</v>
      </c>
      <c r="AE438" s="27">
        <v>768.98399999999992</v>
      </c>
      <c r="AF438" s="27">
        <v>8354</v>
      </c>
      <c r="AG438" s="106">
        <v>1058.1559999999999</v>
      </c>
      <c r="AH438" s="27">
        <v>1068.05</v>
      </c>
      <c r="AI438" s="27">
        <v>1068.05</v>
      </c>
      <c r="AJ438" s="27">
        <v>11347</v>
      </c>
      <c r="AK438" s="106">
        <v>14270.44916</v>
      </c>
      <c r="AL438" s="106">
        <v>14369.669159999999</v>
      </c>
      <c r="AM438" s="105">
        <v>14369.669159999999</v>
      </c>
      <c r="AN438" s="11">
        <v>105622</v>
      </c>
      <c r="AO438" s="11">
        <v>99436.934529999999</v>
      </c>
      <c r="AP438" s="105">
        <v>103293.79500000001</v>
      </c>
      <c r="AQ438" s="11">
        <v>103293.79500000001</v>
      </c>
      <c r="AR438" s="11">
        <v>6385</v>
      </c>
      <c r="AS438" s="11">
        <v>9722.3947899999985</v>
      </c>
      <c r="AT438" s="11">
        <v>9482.1149499999992</v>
      </c>
      <c r="AU438" s="11">
        <v>9482.1149499999992</v>
      </c>
      <c r="AV438" s="11">
        <v>7929</v>
      </c>
      <c r="AW438" s="11">
        <v>29234.681700000001</v>
      </c>
      <c r="AX438" s="11">
        <v>29234.971669999999</v>
      </c>
      <c r="AZ438" s="11">
        <v>7132</v>
      </c>
      <c r="BA438" s="11">
        <v>32263.922660000007</v>
      </c>
      <c r="BB438" s="122"/>
    </row>
    <row r="439" spans="1:54" hidden="1" x14ac:dyDescent="0.25">
      <c r="A439">
        <v>5</v>
      </c>
      <c r="B439" t="str">
        <f t="shared" si="48"/>
        <v>FlC-6331</v>
      </c>
      <c r="C439" s="2" t="s">
        <v>315</v>
      </c>
      <c r="D439" s="2" t="str">
        <f t="shared" si="52"/>
        <v>6</v>
      </c>
      <c r="E439" s="2" t="str">
        <f t="shared" si="53"/>
        <v>63</v>
      </c>
      <c r="F439" s="2" t="str">
        <f t="shared" si="54"/>
        <v>633</v>
      </c>
      <c r="G439" s="1" t="s">
        <v>948</v>
      </c>
      <c r="H439" s="27">
        <v>33003</v>
      </c>
      <c r="I439" s="27"/>
      <c r="J439" s="27">
        <v>24979.628980000001</v>
      </c>
      <c r="K439" s="27">
        <v>24979.628980000001</v>
      </c>
      <c r="L439" s="27">
        <v>31803</v>
      </c>
      <c r="M439" s="27"/>
      <c r="N439" s="27">
        <v>27823.797269999999</v>
      </c>
      <c r="O439" s="27">
        <v>27823.797269999999</v>
      </c>
      <c r="P439" s="27">
        <v>36304</v>
      </c>
      <c r="Q439" s="27"/>
      <c r="R439" s="27">
        <v>33625.695</v>
      </c>
      <c r="S439" s="27">
        <v>33625.695</v>
      </c>
      <c r="T439" s="27">
        <v>36438</v>
      </c>
      <c r="U439" s="27"/>
      <c r="V439" s="27">
        <v>24022.043999999998</v>
      </c>
      <c r="W439" s="27">
        <v>24022.043999999998</v>
      </c>
      <c r="X439" s="27">
        <v>36212</v>
      </c>
      <c r="Y439" s="27"/>
      <c r="Z439" s="27">
        <v>16375.843999999999</v>
      </c>
      <c r="AA439" s="27">
        <v>16375.843999999999</v>
      </c>
      <c r="AB439" s="27">
        <v>0</v>
      </c>
      <c r="AC439" s="27"/>
      <c r="AD439" s="27">
        <v>0</v>
      </c>
      <c r="AE439" s="27">
        <v>0</v>
      </c>
      <c r="AF439" s="27">
        <v>0</v>
      </c>
      <c r="AG439" s="106">
        <v>0</v>
      </c>
      <c r="AH439" s="27">
        <v>0</v>
      </c>
      <c r="AI439" s="27">
        <v>0</v>
      </c>
      <c r="AJ439" s="27">
        <v>0</v>
      </c>
      <c r="AK439" s="106">
        <v>0</v>
      </c>
      <c r="AL439" s="106">
        <v>0</v>
      </c>
      <c r="AM439" s="105">
        <v>0</v>
      </c>
      <c r="AN439" s="11">
        <v>0</v>
      </c>
      <c r="AO439" s="11">
        <v>0</v>
      </c>
      <c r="AP439" s="105">
        <v>0</v>
      </c>
      <c r="AQ439" s="11">
        <v>0</v>
      </c>
      <c r="AR439" s="11">
        <v>0</v>
      </c>
      <c r="AS439" s="11">
        <v>0</v>
      </c>
      <c r="AT439" s="11">
        <v>0</v>
      </c>
      <c r="AU439" s="11"/>
      <c r="AV439" s="11">
        <v>0</v>
      </c>
      <c r="AW439" s="11">
        <v>0</v>
      </c>
      <c r="AX439" s="11"/>
      <c r="AZ439" s="11"/>
      <c r="BA439" s="11"/>
      <c r="BB439" s="122"/>
    </row>
    <row r="440" spans="1:54" hidden="1" x14ac:dyDescent="0.25">
      <c r="A440">
        <v>5</v>
      </c>
      <c r="B440" t="str">
        <f t="shared" si="48"/>
        <v>FlC-6332</v>
      </c>
      <c r="C440" s="2" t="s">
        <v>315</v>
      </c>
      <c r="D440" s="2" t="str">
        <f t="shared" si="52"/>
        <v>6</v>
      </c>
      <c r="E440" s="2" t="str">
        <f t="shared" si="53"/>
        <v>63</v>
      </c>
      <c r="F440" s="2" t="str">
        <f t="shared" si="54"/>
        <v>633</v>
      </c>
      <c r="G440" s="1" t="s">
        <v>950</v>
      </c>
      <c r="H440" s="27">
        <v>1419</v>
      </c>
      <c r="I440" s="27"/>
      <c r="J440" s="27">
        <v>460.964</v>
      </c>
      <c r="K440" s="27">
        <v>460.964</v>
      </c>
      <c r="L440" s="27">
        <v>1489</v>
      </c>
      <c r="M440" s="27"/>
      <c r="N440" s="27">
        <v>235.511</v>
      </c>
      <c r="O440" s="27">
        <v>235.511</v>
      </c>
      <c r="P440" s="27">
        <v>1589</v>
      </c>
      <c r="Q440" s="27"/>
      <c r="R440" s="27">
        <v>709.01499999999999</v>
      </c>
      <c r="S440" s="27">
        <v>709.01499999999999</v>
      </c>
      <c r="T440" s="27">
        <v>1609</v>
      </c>
      <c r="U440" s="27"/>
      <c r="V440" s="27">
        <v>654.68799999999999</v>
      </c>
      <c r="W440" s="27">
        <v>654.68799999999999</v>
      </c>
      <c r="X440" s="27">
        <v>2086</v>
      </c>
      <c r="Y440" s="27"/>
      <c r="Z440" s="27">
        <v>605.63599999999997</v>
      </c>
      <c r="AA440" s="27">
        <v>605.63599999999997</v>
      </c>
      <c r="AB440" s="27">
        <v>0</v>
      </c>
      <c r="AC440" s="27"/>
      <c r="AD440" s="27">
        <v>0</v>
      </c>
      <c r="AE440" s="27">
        <v>0</v>
      </c>
      <c r="AF440" s="27">
        <v>0</v>
      </c>
      <c r="AG440" s="106">
        <v>0</v>
      </c>
      <c r="AH440" s="27">
        <v>0</v>
      </c>
      <c r="AI440" s="27">
        <v>0</v>
      </c>
      <c r="AJ440" s="27">
        <v>0</v>
      </c>
      <c r="AK440" s="106">
        <v>0</v>
      </c>
      <c r="AL440" s="106">
        <v>0</v>
      </c>
      <c r="AM440" s="105">
        <v>0</v>
      </c>
      <c r="AN440" s="11">
        <v>0</v>
      </c>
      <c r="AO440" s="11">
        <v>0</v>
      </c>
      <c r="AP440" s="105">
        <v>0</v>
      </c>
      <c r="AQ440" s="11">
        <v>0</v>
      </c>
      <c r="AR440" s="11">
        <v>0</v>
      </c>
      <c r="AS440" s="11">
        <v>0</v>
      </c>
      <c r="AT440" s="11">
        <v>0</v>
      </c>
      <c r="AU440" s="11"/>
      <c r="AV440" s="11">
        <v>0</v>
      </c>
      <c r="AW440" s="11">
        <v>0</v>
      </c>
      <c r="AX440" s="11"/>
      <c r="AZ440" s="11"/>
      <c r="BA440" s="11"/>
      <c r="BB440" s="122"/>
    </row>
    <row r="441" spans="1:54" hidden="1" x14ac:dyDescent="0.25">
      <c r="A441">
        <v>5</v>
      </c>
      <c r="B441" t="str">
        <f t="shared" si="48"/>
        <v>FlC-6341</v>
      </c>
      <c r="C441" s="2" t="s">
        <v>315</v>
      </c>
      <c r="D441" s="2" t="str">
        <f t="shared" si="52"/>
        <v>6</v>
      </c>
      <c r="E441" s="2" t="str">
        <f t="shared" si="53"/>
        <v>63</v>
      </c>
      <c r="F441" s="2" t="str">
        <f t="shared" si="54"/>
        <v>634</v>
      </c>
      <c r="G441" s="1" t="s">
        <v>199</v>
      </c>
      <c r="H441" s="27">
        <v>50</v>
      </c>
      <c r="I441" s="27"/>
      <c r="J441" s="27">
        <v>298.67200000000003</v>
      </c>
      <c r="K441" s="27">
        <v>298.67200000000003</v>
      </c>
      <c r="L441" s="27">
        <v>25</v>
      </c>
      <c r="M441" s="27"/>
      <c r="N441" s="27">
        <v>397.80200000000002</v>
      </c>
      <c r="O441" s="27">
        <v>397.80200000000002</v>
      </c>
      <c r="P441" s="27">
        <v>10</v>
      </c>
      <c r="Q441" s="27"/>
      <c r="R441" s="27">
        <v>1631.6499999999999</v>
      </c>
      <c r="S441" s="27">
        <v>1631.6499999999999</v>
      </c>
      <c r="T441" s="27">
        <v>10</v>
      </c>
      <c r="U441" s="27"/>
      <c r="V441" s="27">
        <v>165.953</v>
      </c>
      <c r="W441" s="27">
        <v>165.953</v>
      </c>
      <c r="X441" s="27">
        <v>10</v>
      </c>
      <c r="Y441" s="27"/>
      <c r="Z441" s="27">
        <v>1.6160000000000001</v>
      </c>
      <c r="AA441" s="27">
        <v>1.6160000000000001</v>
      </c>
      <c r="AB441" s="27">
        <v>0</v>
      </c>
      <c r="AC441" s="27"/>
      <c r="AD441" s="27">
        <v>4447.6110000000008</v>
      </c>
      <c r="AE441" s="27">
        <v>4447.6110000000008</v>
      </c>
      <c r="AF441" s="27">
        <v>0</v>
      </c>
      <c r="AG441" s="106">
        <v>0</v>
      </c>
      <c r="AH441" s="27">
        <v>0</v>
      </c>
      <c r="AI441" s="27">
        <v>0</v>
      </c>
      <c r="AJ441" s="27">
        <v>0</v>
      </c>
      <c r="AK441" s="106">
        <v>1166.7183599999998</v>
      </c>
      <c r="AL441" s="106">
        <v>1166.7183599999998</v>
      </c>
      <c r="AM441" s="105">
        <v>1166.7183599999998</v>
      </c>
      <c r="AN441" s="11">
        <v>8409</v>
      </c>
      <c r="AO441" s="11">
        <v>1206</v>
      </c>
      <c r="AP441" s="105">
        <v>1206</v>
      </c>
      <c r="AQ441" s="11">
        <v>1206</v>
      </c>
      <c r="AR441" s="11">
        <v>0</v>
      </c>
      <c r="AS441" s="11">
        <v>36.270980000000002</v>
      </c>
      <c r="AT441" s="11">
        <v>36.119999999999997</v>
      </c>
      <c r="AU441" s="11">
        <v>36.119999999999997</v>
      </c>
      <c r="AV441" s="11">
        <v>0</v>
      </c>
      <c r="AW441" s="11">
        <v>79</v>
      </c>
      <c r="AX441" s="11">
        <v>79.090639999999993</v>
      </c>
      <c r="AZ441" s="11">
        <v>0</v>
      </c>
      <c r="BA441" s="11">
        <v>1709</v>
      </c>
      <c r="BB441" s="122"/>
    </row>
    <row r="442" spans="1:54" hidden="1" x14ac:dyDescent="0.25">
      <c r="A442">
        <v>5</v>
      </c>
      <c r="B442" t="str">
        <f t="shared" si="48"/>
        <v>FlC-6342</v>
      </c>
      <c r="C442" s="2" t="s">
        <v>315</v>
      </c>
      <c r="D442" s="2" t="str">
        <f t="shared" si="52"/>
        <v>6</v>
      </c>
      <c r="E442" s="2" t="str">
        <f t="shared" si="53"/>
        <v>63</v>
      </c>
      <c r="F442" s="2" t="str">
        <f t="shared" si="54"/>
        <v>634</v>
      </c>
      <c r="G442" s="1" t="s">
        <v>200</v>
      </c>
      <c r="H442" s="27">
        <v>0</v>
      </c>
      <c r="I442" s="27"/>
      <c r="J442" s="27">
        <v>0</v>
      </c>
      <c r="K442" s="27">
        <v>0</v>
      </c>
      <c r="L442" s="27">
        <v>0</v>
      </c>
      <c r="M442" s="27"/>
      <c r="N442" s="27">
        <v>0</v>
      </c>
      <c r="O442" s="27">
        <v>0</v>
      </c>
      <c r="P442" s="27">
        <v>0</v>
      </c>
      <c r="Q442" s="27"/>
      <c r="R442" s="27">
        <v>0</v>
      </c>
      <c r="S442" s="27">
        <v>0</v>
      </c>
      <c r="T442" s="27">
        <v>0</v>
      </c>
      <c r="U442" s="27"/>
      <c r="V442" s="27">
        <v>0</v>
      </c>
      <c r="W442" s="27">
        <v>0</v>
      </c>
      <c r="X442" s="27">
        <v>0</v>
      </c>
      <c r="Y442" s="27"/>
      <c r="Z442" s="27">
        <v>0</v>
      </c>
      <c r="AA442" s="27">
        <v>0</v>
      </c>
      <c r="AB442" s="27">
        <v>0</v>
      </c>
      <c r="AC442" s="27"/>
      <c r="AD442" s="27">
        <v>422.745</v>
      </c>
      <c r="AE442" s="27">
        <v>422.745</v>
      </c>
      <c r="AF442" s="27">
        <v>0</v>
      </c>
      <c r="AG442" s="106">
        <v>1308</v>
      </c>
      <c r="AH442" s="27">
        <v>1308.0899999999999</v>
      </c>
      <c r="AI442" s="27">
        <v>1308.0899999999999</v>
      </c>
      <c r="AJ442" s="27">
        <v>0</v>
      </c>
      <c r="AK442" s="106">
        <v>0</v>
      </c>
      <c r="AL442" s="106">
        <v>0</v>
      </c>
      <c r="AM442" s="105">
        <v>0</v>
      </c>
      <c r="AN442" s="11">
        <v>0</v>
      </c>
      <c r="AO442" s="11">
        <v>0</v>
      </c>
      <c r="AP442" s="105">
        <v>0</v>
      </c>
      <c r="AQ442" s="11">
        <v>0</v>
      </c>
      <c r="AR442" s="11">
        <v>0</v>
      </c>
      <c r="AS442" s="11">
        <v>0</v>
      </c>
      <c r="AT442" s="11">
        <v>0</v>
      </c>
      <c r="AU442" s="11">
        <v>0</v>
      </c>
      <c r="AV442" s="11">
        <v>0</v>
      </c>
      <c r="AW442" s="11">
        <v>0</v>
      </c>
      <c r="AX442" s="11">
        <v>0</v>
      </c>
      <c r="AZ442" s="11">
        <v>0</v>
      </c>
      <c r="BA442" s="11">
        <v>514.73161000000005</v>
      </c>
      <c r="BB442" s="122"/>
    </row>
    <row r="443" spans="1:54" hidden="1" x14ac:dyDescent="0.25">
      <c r="A443">
        <v>5</v>
      </c>
      <c r="B443" t="str">
        <f t="shared" si="48"/>
        <v>FlC-6351</v>
      </c>
      <c r="C443" s="2" t="s">
        <v>315</v>
      </c>
      <c r="D443" s="2" t="s">
        <v>2159</v>
      </c>
      <c r="E443" s="2" t="s">
        <v>2160</v>
      </c>
      <c r="F443" s="2" t="s">
        <v>2161</v>
      </c>
      <c r="G443" s="1" t="s">
        <v>201</v>
      </c>
      <c r="H443" s="27">
        <v>0</v>
      </c>
      <c r="I443" s="27"/>
      <c r="J443" s="27">
        <v>0</v>
      </c>
      <c r="K443" s="27">
        <v>0</v>
      </c>
      <c r="L443" s="27">
        <v>0</v>
      </c>
      <c r="M443" s="27"/>
      <c r="N443" s="27">
        <v>0</v>
      </c>
      <c r="O443" s="27">
        <v>0</v>
      </c>
      <c r="P443" s="27">
        <v>0</v>
      </c>
      <c r="Q443" s="27"/>
      <c r="R443" s="27">
        <v>0</v>
      </c>
      <c r="S443" s="27">
        <v>0</v>
      </c>
      <c r="T443" s="27">
        <v>0</v>
      </c>
      <c r="U443" s="27"/>
      <c r="V443" s="27">
        <v>0</v>
      </c>
      <c r="W443" s="27">
        <v>0</v>
      </c>
      <c r="X443" s="27">
        <v>0</v>
      </c>
      <c r="Y443" s="27"/>
      <c r="Z443" s="27">
        <v>0</v>
      </c>
      <c r="AA443" s="27">
        <v>0</v>
      </c>
      <c r="AB443" s="27">
        <v>0</v>
      </c>
      <c r="AC443" s="27"/>
      <c r="AD443" s="27">
        <v>0</v>
      </c>
      <c r="AE443" s="27">
        <v>0</v>
      </c>
      <c r="AF443" s="27">
        <v>70801</v>
      </c>
      <c r="AG443" s="106">
        <v>59399.316999999995</v>
      </c>
      <c r="AH443" s="27">
        <v>59398.645000000004</v>
      </c>
      <c r="AI443" s="27">
        <v>59398.645000000004</v>
      </c>
      <c r="AJ443" s="27">
        <v>28040</v>
      </c>
      <c r="AK443" s="106">
        <v>63712.084440000006</v>
      </c>
      <c r="AL443" s="106">
        <v>63712.084439999999</v>
      </c>
      <c r="AM443" s="105">
        <v>63712.084439999999</v>
      </c>
      <c r="AN443" s="11">
        <v>27381</v>
      </c>
      <c r="AO443" s="11">
        <v>52022.288059999999</v>
      </c>
      <c r="AP443" s="105">
        <v>52022.288</v>
      </c>
      <c r="AQ443" s="11">
        <v>52022.288</v>
      </c>
      <c r="AR443" s="11">
        <v>28183</v>
      </c>
      <c r="AS443" s="11">
        <v>34687.557919999999</v>
      </c>
      <c r="AT443" s="11">
        <v>27900.179939999995</v>
      </c>
      <c r="AU443" s="11">
        <v>27900.179939999995</v>
      </c>
      <c r="AV443" s="11">
        <v>24651</v>
      </c>
      <c r="AW443" s="11">
        <v>27136.095369999999</v>
      </c>
      <c r="AX443" s="11">
        <v>27136.241409999991</v>
      </c>
      <c r="AZ443" s="11">
        <v>21349</v>
      </c>
      <c r="BA443" s="11">
        <v>17182.456470000001</v>
      </c>
      <c r="BB443" s="122"/>
    </row>
    <row r="444" spans="1:54" hidden="1" x14ac:dyDescent="0.25">
      <c r="A444">
        <v>5</v>
      </c>
      <c r="B444" t="str">
        <f t="shared" si="48"/>
        <v>FlC-6352</v>
      </c>
      <c r="C444" s="2" t="s">
        <v>315</v>
      </c>
      <c r="D444" s="2" t="s">
        <v>2159</v>
      </c>
      <c r="E444" s="2" t="s">
        <v>2160</v>
      </c>
      <c r="F444" s="2" t="s">
        <v>2161</v>
      </c>
      <c r="G444" s="1" t="s">
        <v>202</v>
      </c>
      <c r="H444" s="27">
        <v>0</v>
      </c>
      <c r="I444" s="27"/>
      <c r="J444" s="27">
        <v>0</v>
      </c>
      <c r="K444" s="27">
        <v>0</v>
      </c>
      <c r="L444" s="27">
        <v>0</v>
      </c>
      <c r="M444" s="27"/>
      <c r="N444" s="27">
        <v>0</v>
      </c>
      <c r="O444" s="27">
        <v>0</v>
      </c>
      <c r="P444" s="27">
        <v>0</v>
      </c>
      <c r="Q444" s="27"/>
      <c r="R444" s="27">
        <v>0</v>
      </c>
      <c r="S444" s="27">
        <v>0</v>
      </c>
      <c r="T444" s="27">
        <v>0</v>
      </c>
      <c r="U444" s="27"/>
      <c r="V444" s="27">
        <v>0</v>
      </c>
      <c r="W444" s="27">
        <v>0</v>
      </c>
      <c r="X444" s="27">
        <v>0</v>
      </c>
      <c r="Y444" s="27"/>
      <c r="Z444" s="27">
        <v>0</v>
      </c>
      <c r="AA444" s="27">
        <v>0</v>
      </c>
      <c r="AB444" s="27">
        <v>0</v>
      </c>
      <c r="AC444" s="27"/>
      <c r="AD444" s="27">
        <v>0</v>
      </c>
      <c r="AE444" s="27">
        <v>0</v>
      </c>
      <c r="AF444" s="27">
        <v>0</v>
      </c>
      <c r="AG444" s="106">
        <v>65.66</v>
      </c>
      <c r="AH444" s="27">
        <v>65.66</v>
      </c>
      <c r="AI444" s="27">
        <v>65.66</v>
      </c>
      <c r="AJ444" s="27">
        <v>0</v>
      </c>
      <c r="AK444" s="106">
        <v>18612.243129999995</v>
      </c>
      <c r="AL444" s="106">
        <v>18508.48113</v>
      </c>
      <c r="AM444" s="105">
        <v>18508.48113</v>
      </c>
      <c r="AN444" s="11">
        <v>0</v>
      </c>
      <c r="AO444" s="11">
        <v>17842.90857</v>
      </c>
      <c r="AP444" s="105">
        <v>17842.907929999998</v>
      </c>
      <c r="AQ444" s="11">
        <v>17842.907929999998</v>
      </c>
      <c r="AR444" s="11">
        <v>0</v>
      </c>
      <c r="AS444" s="11">
        <v>15134.90804</v>
      </c>
      <c r="AT444" s="11">
        <v>15117.548540000002</v>
      </c>
      <c r="AU444" s="11">
        <v>15117.548540000002</v>
      </c>
      <c r="AV444" s="11">
        <v>0</v>
      </c>
      <c r="AW444" s="11">
        <v>13715.323410000001</v>
      </c>
      <c r="AX444" s="11">
        <v>13315.78398</v>
      </c>
      <c r="AZ444" s="11">
        <v>0</v>
      </c>
      <c r="BA444" s="11">
        <v>12204.243760000001</v>
      </c>
      <c r="BB444" s="122"/>
    </row>
    <row r="445" spans="1:54" hidden="1" x14ac:dyDescent="0.25">
      <c r="A445">
        <v>5</v>
      </c>
      <c r="B445" t="str">
        <f t="shared" si="48"/>
        <v>FlC-6353</v>
      </c>
      <c r="C445" s="2" t="s">
        <v>315</v>
      </c>
      <c r="D445" s="2" t="str">
        <f t="shared" ref="D445:D478" si="55">LEFT($G445,1)</f>
        <v>6</v>
      </c>
      <c r="E445" s="2" t="str">
        <f t="shared" ref="E445:E478" si="56">LEFT($G445,2)</f>
        <v>63</v>
      </c>
      <c r="F445" s="2" t="str">
        <f t="shared" ref="F445:F478" si="57">LEFT($G445,3)</f>
        <v>635</v>
      </c>
      <c r="G445" s="1" t="s">
        <v>203</v>
      </c>
      <c r="H445" s="27">
        <v>0</v>
      </c>
      <c r="I445" s="27"/>
      <c r="J445" s="27">
        <v>0</v>
      </c>
      <c r="K445" s="27">
        <v>0</v>
      </c>
      <c r="L445" s="27">
        <v>0</v>
      </c>
      <c r="M445" s="27"/>
      <c r="N445" s="27">
        <v>0</v>
      </c>
      <c r="O445" s="27">
        <v>0</v>
      </c>
      <c r="P445" s="27">
        <v>0</v>
      </c>
      <c r="Q445" s="27"/>
      <c r="R445" s="27">
        <v>0</v>
      </c>
      <c r="S445" s="27">
        <v>0</v>
      </c>
      <c r="T445" s="27">
        <v>0</v>
      </c>
      <c r="U445" s="27"/>
      <c r="V445" s="27">
        <v>0</v>
      </c>
      <c r="W445" s="27">
        <v>0</v>
      </c>
      <c r="X445" s="27">
        <v>0</v>
      </c>
      <c r="Y445" s="27"/>
      <c r="Z445" s="27">
        <v>0</v>
      </c>
      <c r="AA445" s="27">
        <v>0</v>
      </c>
      <c r="AB445" s="27">
        <v>0</v>
      </c>
      <c r="AC445" s="27"/>
      <c r="AD445" s="27">
        <v>0</v>
      </c>
      <c r="AE445" s="27">
        <v>0</v>
      </c>
      <c r="AF445" s="27">
        <v>0</v>
      </c>
      <c r="AG445" s="106">
        <v>1534.748</v>
      </c>
      <c r="AH445" s="27">
        <v>1535.2160000000001</v>
      </c>
      <c r="AI445" s="27">
        <v>1535.2160000000001</v>
      </c>
      <c r="AJ445" s="27">
        <v>0</v>
      </c>
      <c r="AK445" s="106">
        <v>5824.3916900000004</v>
      </c>
      <c r="AL445" s="106">
        <v>7297.1731</v>
      </c>
      <c r="AM445" s="105">
        <v>7297.1731</v>
      </c>
      <c r="AN445" s="11">
        <v>0</v>
      </c>
      <c r="AO445" s="11">
        <v>12643.165410000001</v>
      </c>
      <c r="AP445" s="105">
        <v>12643.165669999998</v>
      </c>
      <c r="AQ445" s="11">
        <v>12643.165669999998</v>
      </c>
      <c r="AR445" s="11">
        <v>0</v>
      </c>
      <c r="AS445" s="11">
        <v>7952.0106399999986</v>
      </c>
      <c r="AT445" s="11">
        <v>7198.6706400000003</v>
      </c>
      <c r="AU445" s="11">
        <v>7198.6706400000003</v>
      </c>
      <c r="AV445" s="11">
        <v>0</v>
      </c>
      <c r="AW445" s="11">
        <v>8565.6250799999998</v>
      </c>
      <c r="AX445" s="11">
        <v>9302.9958700000007</v>
      </c>
      <c r="AZ445" s="11">
        <v>0</v>
      </c>
      <c r="BA445" s="11">
        <v>15199.628210000003</v>
      </c>
      <c r="BB445" s="122"/>
    </row>
    <row r="446" spans="1:54" hidden="1" x14ac:dyDescent="0.25">
      <c r="A446">
        <v>5</v>
      </c>
      <c r="B446" t="str">
        <f t="shared" si="48"/>
        <v>FlC-6354</v>
      </c>
      <c r="C446" s="2" t="s">
        <v>315</v>
      </c>
      <c r="D446" s="2" t="str">
        <f t="shared" si="55"/>
        <v>6</v>
      </c>
      <c r="E446" s="2" t="str">
        <f t="shared" si="56"/>
        <v>63</v>
      </c>
      <c r="F446" s="2" t="str">
        <f t="shared" si="57"/>
        <v>635</v>
      </c>
      <c r="G446" s="1" t="s">
        <v>204</v>
      </c>
      <c r="H446" s="27">
        <v>0</v>
      </c>
      <c r="I446" s="27"/>
      <c r="J446" s="27">
        <v>0</v>
      </c>
      <c r="K446" s="27">
        <v>0</v>
      </c>
      <c r="L446" s="27">
        <v>0</v>
      </c>
      <c r="M446" s="27"/>
      <c r="N446" s="27">
        <v>0</v>
      </c>
      <c r="O446" s="27">
        <v>0</v>
      </c>
      <c r="P446" s="27">
        <v>0</v>
      </c>
      <c r="Q446" s="27"/>
      <c r="R446" s="27">
        <v>0</v>
      </c>
      <c r="S446" s="27">
        <v>0</v>
      </c>
      <c r="T446" s="27">
        <v>0</v>
      </c>
      <c r="U446" s="27"/>
      <c r="V446" s="27">
        <v>0</v>
      </c>
      <c r="W446" s="27">
        <v>0</v>
      </c>
      <c r="X446" s="27">
        <v>0</v>
      </c>
      <c r="Y446" s="27"/>
      <c r="Z446" s="27">
        <v>0</v>
      </c>
      <c r="AA446" s="27">
        <v>0</v>
      </c>
      <c r="AB446" s="27">
        <v>0</v>
      </c>
      <c r="AC446" s="27"/>
      <c r="AD446" s="27">
        <v>0</v>
      </c>
      <c r="AE446" s="27">
        <v>0</v>
      </c>
      <c r="AF446" s="27">
        <v>0</v>
      </c>
      <c r="AG446" s="106">
        <v>0</v>
      </c>
      <c r="AH446" s="27">
        <v>0</v>
      </c>
      <c r="AI446" s="27">
        <v>0</v>
      </c>
      <c r="AJ446" s="27">
        <v>0</v>
      </c>
      <c r="AK446" s="106">
        <v>1.36</v>
      </c>
      <c r="AL446" s="106">
        <v>1.36</v>
      </c>
      <c r="AM446" s="105">
        <v>1.36</v>
      </c>
      <c r="AN446" s="11">
        <v>0</v>
      </c>
      <c r="AO446" s="11">
        <v>0</v>
      </c>
      <c r="AP446" s="105">
        <v>0</v>
      </c>
      <c r="AQ446" s="11">
        <v>0</v>
      </c>
      <c r="AR446" s="11">
        <v>0</v>
      </c>
      <c r="AS446" s="11">
        <v>0</v>
      </c>
      <c r="AT446" s="11">
        <v>0</v>
      </c>
      <c r="AU446" s="11">
        <v>0</v>
      </c>
      <c r="AV446" s="11">
        <v>0</v>
      </c>
      <c r="AW446" s="11">
        <v>0</v>
      </c>
      <c r="AX446" s="11">
        <v>0</v>
      </c>
      <c r="AZ446" s="11">
        <v>0</v>
      </c>
      <c r="BA446" s="11">
        <v>0</v>
      </c>
      <c r="BB446" s="122"/>
    </row>
    <row r="447" spans="1:54" hidden="1" x14ac:dyDescent="0.25">
      <c r="A447">
        <v>5</v>
      </c>
      <c r="B447" t="str">
        <f t="shared" si="48"/>
        <v>FlC-6359</v>
      </c>
      <c r="C447" s="2" t="s">
        <v>315</v>
      </c>
      <c r="D447" s="2" t="str">
        <f t="shared" si="55"/>
        <v>6</v>
      </c>
      <c r="E447" s="2" t="str">
        <f t="shared" si="56"/>
        <v>63</v>
      </c>
      <c r="F447" s="2" t="str">
        <f t="shared" si="57"/>
        <v>635</v>
      </c>
      <c r="G447" s="1" t="s">
        <v>205</v>
      </c>
      <c r="H447" s="27">
        <v>0</v>
      </c>
      <c r="I447" s="27"/>
      <c r="J447" s="27">
        <v>0</v>
      </c>
      <c r="K447" s="27">
        <v>0</v>
      </c>
      <c r="L447" s="27">
        <v>0</v>
      </c>
      <c r="M447" s="27"/>
      <c r="N447" s="27">
        <v>0</v>
      </c>
      <c r="O447" s="27">
        <v>0</v>
      </c>
      <c r="P447" s="27">
        <v>0</v>
      </c>
      <c r="Q447" s="27"/>
      <c r="R447" s="27">
        <v>0</v>
      </c>
      <c r="S447" s="27">
        <v>0</v>
      </c>
      <c r="T447" s="27">
        <v>0</v>
      </c>
      <c r="U447" s="27"/>
      <c r="V447" s="27">
        <v>0</v>
      </c>
      <c r="W447" s="27">
        <v>0</v>
      </c>
      <c r="X447" s="27">
        <v>0</v>
      </c>
      <c r="Y447" s="27"/>
      <c r="Z447" s="27">
        <v>0</v>
      </c>
      <c r="AA447" s="27">
        <v>0</v>
      </c>
      <c r="AB447" s="27">
        <v>92468</v>
      </c>
      <c r="AC447" s="27"/>
      <c r="AD447" s="27">
        <v>63868.81</v>
      </c>
      <c r="AE447" s="27">
        <v>63868.81</v>
      </c>
      <c r="AF447" s="27">
        <v>20174</v>
      </c>
      <c r="AG447" s="106">
        <v>16098.199999999999</v>
      </c>
      <c r="AH447" s="27">
        <v>16098.638999999999</v>
      </c>
      <c r="AI447" s="27">
        <v>16098.638999999999</v>
      </c>
      <c r="AJ447" s="27">
        <v>28623</v>
      </c>
      <c r="AK447" s="106">
        <v>57821.556210000002</v>
      </c>
      <c r="AL447" s="106">
        <v>57507.154210000008</v>
      </c>
      <c r="AM447" s="105">
        <v>57507.154210000008</v>
      </c>
      <c r="AN447" s="11">
        <v>32842</v>
      </c>
      <c r="AO447" s="11">
        <v>41598.556530000002</v>
      </c>
      <c r="AP447" s="105">
        <v>41598.556539999998</v>
      </c>
      <c r="AQ447" s="11">
        <v>41598.556539999998</v>
      </c>
      <c r="AR447" s="11">
        <v>31438</v>
      </c>
      <c r="AS447" s="11">
        <v>28660.289829999903</v>
      </c>
      <c r="AT447" s="11">
        <v>20413.830110000006</v>
      </c>
      <c r="AU447" s="11">
        <v>20413.830110000006</v>
      </c>
      <c r="AV447" s="11">
        <v>19424</v>
      </c>
      <c r="AW447" s="11">
        <v>22055.267889999999</v>
      </c>
      <c r="AX447" s="11">
        <v>21245.682440000004</v>
      </c>
      <c r="AZ447" s="11">
        <v>23623</v>
      </c>
      <c r="BA447" s="11">
        <v>24177.538690000001</v>
      </c>
      <c r="BB447" s="122"/>
    </row>
    <row r="448" spans="1:54" hidden="1" x14ac:dyDescent="0.25">
      <c r="A448">
        <v>5</v>
      </c>
      <c r="B448" t="str">
        <f t="shared" si="48"/>
        <v>FlC-6410</v>
      </c>
      <c r="C448" s="2" t="s">
        <v>315</v>
      </c>
      <c r="D448" s="2" t="str">
        <f t="shared" si="55"/>
        <v>6</v>
      </c>
      <c r="E448" s="2" t="str">
        <f t="shared" si="56"/>
        <v>64</v>
      </c>
      <c r="F448" s="2" t="str">
        <f t="shared" si="57"/>
        <v>641</v>
      </c>
      <c r="G448" s="1" t="s">
        <v>207</v>
      </c>
      <c r="H448" s="27">
        <v>172280</v>
      </c>
      <c r="I448" s="27"/>
      <c r="J448" s="27">
        <v>193667.79699999999</v>
      </c>
      <c r="K448" s="27">
        <v>193667.79699999999</v>
      </c>
      <c r="L448" s="27">
        <v>218455</v>
      </c>
      <c r="M448" s="27"/>
      <c r="N448" s="27">
        <v>291049.09299999999</v>
      </c>
      <c r="O448" s="27">
        <v>291049.09299999999</v>
      </c>
      <c r="P448" s="27">
        <v>231902</v>
      </c>
      <c r="Q448" s="27"/>
      <c r="R448" s="27">
        <v>260730.557</v>
      </c>
      <c r="S448" s="27">
        <v>260730.557</v>
      </c>
      <c r="T448" s="27">
        <v>248993</v>
      </c>
      <c r="U448" s="27"/>
      <c r="V448" s="27">
        <v>253155.43900000001</v>
      </c>
      <c r="W448" s="27">
        <v>253155.43900000001</v>
      </c>
      <c r="X448" s="27">
        <v>251942</v>
      </c>
      <c r="Y448" s="27"/>
      <c r="Z448" s="27">
        <v>280955.73499999999</v>
      </c>
      <c r="AA448" s="27">
        <v>280955.73499999999</v>
      </c>
      <c r="AB448" s="27">
        <v>274598</v>
      </c>
      <c r="AC448" s="27"/>
      <c r="AD448" s="27">
        <v>295321.01299999998</v>
      </c>
      <c r="AE448" s="27">
        <v>295321.01299999998</v>
      </c>
      <c r="AF448" s="27">
        <v>287349</v>
      </c>
      <c r="AG448" s="106">
        <v>235264.03</v>
      </c>
      <c r="AH448" s="27">
        <v>216252.19999999998</v>
      </c>
      <c r="AI448" s="27">
        <v>216252.19999999998</v>
      </c>
      <c r="AJ448" s="27">
        <v>235710</v>
      </c>
      <c r="AK448" s="106">
        <v>255352.663</v>
      </c>
      <c r="AL448" s="106">
        <v>256332.59599999999</v>
      </c>
      <c r="AM448" s="105">
        <v>256332.59599999999</v>
      </c>
      <c r="AN448" s="11">
        <v>243039</v>
      </c>
      <c r="AO448" s="11">
        <v>279896.34400000004</v>
      </c>
      <c r="AP448" s="105">
        <v>280005.53900000005</v>
      </c>
      <c r="AQ448" s="11">
        <v>280005.53900000005</v>
      </c>
      <c r="AR448" s="11">
        <v>260326</v>
      </c>
      <c r="AS448" s="11">
        <v>231372.01566999999</v>
      </c>
      <c r="AT448" s="11">
        <v>231271.01563000001</v>
      </c>
      <c r="AU448" s="11">
        <v>231271.01563000001</v>
      </c>
      <c r="AV448" s="11">
        <v>255578</v>
      </c>
      <c r="AW448" s="11">
        <v>228639.90337000001</v>
      </c>
      <c r="AX448" s="11">
        <v>228639.90337000001</v>
      </c>
      <c r="AZ448" s="11">
        <v>241485</v>
      </c>
      <c r="BA448" s="11">
        <v>245681.03907999999</v>
      </c>
      <c r="BB448" s="122"/>
    </row>
    <row r="449" spans="1:54" hidden="1" x14ac:dyDescent="0.25">
      <c r="A449">
        <v>5</v>
      </c>
      <c r="B449" t="str">
        <f t="shared" si="48"/>
        <v>FlC-6420</v>
      </c>
      <c r="C449" s="2" t="s">
        <v>315</v>
      </c>
      <c r="D449" s="2" t="str">
        <f t="shared" si="55"/>
        <v>6</v>
      </c>
      <c r="E449" s="2" t="str">
        <f t="shared" si="56"/>
        <v>64</v>
      </c>
      <c r="F449" s="2" t="str">
        <f t="shared" si="57"/>
        <v>642</v>
      </c>
      <c r="G449" s="1" t="s">
        <v>208</v>
      </c>
      <c r="H449" s="27">
        <v>0</v>
      </c>
      <c r="I449" s="27"/>
      <c r="J449" s="27">
        <v>0</v>
      </c>
      <c r="K449" s="27">
        <v>0</v>
      </c>
      <c r="L449" s="27">
        <v>0</v>
      </c>
      <c r="M449" s="27"/>
      <c r="N449" s="27">
        <v>0</v>
      </c>
      <c r="O449" s="27">
        <v>0</v>
      </c>
      <c r="P449" s="27">
        <v>0</v>
      </c>
      <c r="Q449" s="27"/>
      <c r="R449" s="27">
        <v>0</v>
      </c>
      <c r="S449" s="27">
        <v>0</v>
      </c>
      <c r="T449" s="27">
        <v>0</v>
      </c>
      <c r="U449" s="27"/>
      <c r="V449" s="27">
        <v>0</v>
      </c>
      <c r="W449" s="27">
        <v>0</v>
      </c>
      <c r="X449" s="27">
        <v>0</v>
      </c>
      <c r="Y449" s="27"/>
      <c r="Z449" s="27">
        <v>0</v>
      </c>
      <c r="AA449" s="27">
        <v>0</v>
      </c>
      <c r="AB449" s="27">
        <v>0</v>
      </c>
      <c r="AC449" s="27"/>
      <c r="AD449" s="27">
        <v>0</v>
      </c>
      <c r="AE449" s="27">
        <v>0</v>
      </c>
      <c r="AF449" s="27">
        <v>0</v>
      </c>
      <c r="AG449" s="106">
        <v>0</v>
      </c>
      <c r="AH449" s="27">
        <v>0</v>
      </c>
      <c r="AI449" s="27">
        <v>0</v>
      </c>
      <c r="AJ449" s="27">
        <v>3594</v>
      </c>
      <c r="AK449" s="106">
        <v>3873.5385999999999</v>
      </c>
      <c r="AL449" s="106">
        <v>3873.5385999999999</v>
      </c>
      <c r="AM449" s="105">
        <v>3873.5385999999999</v>
      </c>
      <c r="AN449" s="11">
        <v>3798</v>
      </c>
      <c r="AO449" s="11">
        <v>3538.05042</v>
      </c>
      <c r="AP449" s="105">
        <v>4517.6570000000002</v>
      </c>
      <c r="AQ449" s="11">
        <v>4517.6570000000002</v>
      </c>
      <c r="AR449" s="11">
        <v>3593</v>
      </c>
      <c r="AS449" s="11">
        <v>3716.9259900000002</v>
      </c>
      <c r="AT449" s="11">
        <v>3716.9259900000002</v>
      </c>
      <c r="AU449" s="11">
        <v>3716.9259900000002</v>
      </c>
      <c r="AV449" s="11">
        <v>3593</v>
      </c>
      <c r="AW449" s="11">
        <v>5746.3890499999998</v>
      </c>
      <c r="AX449" s="11">
        <v>5746.3890499999998</v>
      </c>
      <c r="AZ449" s="11">
        <v>3243</v>
      </c>
      <c r="BA449" s="11">
        <v>3500.9645099999998</v>
      </c>
      <c r="BB449" s="122"/>
    </row>
    <row r="450" spans="1:54" hidden="1" x14ac:dyDescent="0.25">
      <c r="A450">
        <v>5</v>
      </c>
      <c r="B450" t="str">
        <f t="shared" si="48"/>
        <v>FlC-6510</v>
      </c>
      <c r="C450" s="2" t="s">
        <v>315</v>
      </c>
      <c r="D450" s="2" t="str">
        <f t="shared" si="55"/>
        <v>6</v>
      </c>
      <c r="E450" s="2" t="str">
        <f t="shared" si="56"/>
        <v>65</v>
      </c>
      <c r="F450" s="2" t="str">
        <f t="shared" si="57"/>
        <v>651</v>
      </c>
      <c r="G450" s="1" t="s">
        <v>952</v>
      </c>
      <c r="H450" s="27">
        <v>1500</v>
      </c>
      <c r="I450" s="27"/>
      <c r="J450" s="27">
        <v>284.85599999999999</v>
      </c>
      <c r="K450" s="27">
        <v>284.85599999999999</v>
      </c>
      <c r="L450" s="27">
        <v>2500</v>
      </c>
      <c r="M450" s="27"/>
      <c r="N450" s="27">
        <v>949.03200000000004</v>
      </c>
      <c r="O450" s="27">
        <v>949.03200000000004</v>
      </c>
      <c r="P450" s="27">
        <v>2700</v>
      </c>
      <c r="Q450" s="27"/>
      <c r="R450" s="27">
        <v>4055.201</v>
      </c>
      <c r="S450" s="27">
        <v>4055.201</v>
      </c>
      <c r="T450" s="27">
        <v>3191</v>
      </c>
      <c r="U450" s="27"/>
      <c r="V450" s="27">
        <v>3367.221</v>
      </c>
      <c r="W450" s="27">
        <v>3367.221</v>
      </c>
      <c r="X450" s="27">
        <v>2143</v>
      </c>
      <c r="Y450" s="27"/>
      <c r="Z450" s="27">
        <v>3099.127</v>
      </c>
      <c r="AA450" s="27">
        <v>3099.127</v>
      </c>
      <c r="AB450" s="27">
        <v>0</v>
      </c>
      <c r="AC450" s="27"/>
      <c r="AD450" s="27">
        <v>0</v>
      </c>
      <c r="AE450" s="27">
        <v>0</v>
      </c>
      <c r="AF450" s="27">
        <v>0</v>
      </c>
      <c r="AG450" s="106">
        <v>0</v>
      </c>
      <c r="AH450" s="27">
        <v>0</v>
      </c>
      <c r="AI450" s="27">
        <v>0</v>
      </c>
      <c r="AJ450" s="27">
        <v>0</v>
      </c>
      <c r="AK450" s="106">
        <v>0</v>
      </c>
      <c r="AL450" s="106">
        <v>0</v>
      </c>
      <c r="AM450" s="105">
        <v>0</v>
      </c>
      <c r="AN450" s="11">
        <v>0</v>
      </c>
      <c r="AO450" s="11">
        <v>0</v>
      </c>
      <c r="AP450" s="105">
        <v>0</v>
      </c>
      <c r="AQ450" s="11">
        <v>0</v>
      </c>
      <c r="AR450" s="11">
        <v>0</v>
      </c>
      <c r="AS450" s="11">
        <v>0</v>
      </c>
      <c r="AT450" s="11">
        <v>0</v>
      </c>
      <c r="AU450" s="11"/>
      <c r="AV450" s="11">
        <v>0</v>
      </c>
      <c r="AW450" s="11">
        <v>0</v>
      </c>
      <c r="AX450" s="11"/>
      <c r="AZ450" s="11"/>
      <c r="BA450" s="11"/>
      <c r="BB450" s="122"/>
    </row>
    <row r="451" spans="1:54" hidden="1" x14ac:dyDescent="0.25">
      <c r="A451">
        <v>5</v>
      </c>
      <c r="B451" t="str">
        <f t="shared" ref="B451:B514" si="58">C451&amp;"-"&amp;G451</f>
        <v>FlC-6511</v>
      </c>
      <c r="C451" s="2" t="s">
        <v>315</v>
      </c>
      <c r="D451" s="2" t="str">
        <f t="shared" si="55"/>
        <v>6</v>
      </c>
      <c r="E451" s="2" t="str">
        <f t="shared" si="56"/>
        <v>65</v>
      </c>
      <c r="F451" s="2" t="str">
        <f t="shared" si="57"/>
        <v>651</v>
      </c>
      <c r="G451" s="1" t="s">
        <v>210</v>
      </c>
      <c r="H451" s="27">
        <v>0</v>
      </c>
      <c r="I451" s="27"/>
      <c r="J451" s="27">
        <v>0</v>
      </c>
      <c r="K451" s="27">
        <v>0</v>
      </c>
      <c r="L451" s="27">
        <v>0</v>
      </c>
      <c r="M451" s="27"/>
      <c r="N451" s="27">
        <v>0</v>
      </c>
      <c r="O451" s="27">
        <v>0</v>
      </c>
      <c r="P451" s="27">
        <v>0</v>
      </c>
      <c r="Q451" s="27"/>
      <c r="R451" s="27">
        <v>0</v>
      </c>
      <c r="S451" s="27">
        <v>0</v>
      </c>
      <c r="T451" s="27">
        <v>0</v>
      </c>
      <c r="U451" s="27"/>
      <c r="V451" s="27">
        <v>0</v>
      </c>
      <c r="W451" s="27">
        <v>0</v>
      </c>
      <c r="X451" s="27">
        <v>0</v>
      </c>
      <c r="Y451" s="27"/>
      <c r="Z451" s="27">
        <v>0</v>
      </c>
      <c r="AA451" s="27">
        <v>0</v>
      </c>
      <c r="AB451" s="27">
        <v>0</v>
      </c>
      <c r="AC451" s="27"/>
      <c r="AD451" s="27">
        <v>0</v>
      </c>
      <c r="AE451" s="27">
        <v>0</v>
      </c>
      <c r="AF451" s="27">
        <v>0</v>
      </c>
      <c r="AG451" s="106">
        <v>0</v>
      </c>
      <c r="AH451" s="27">
        <v>0</v>
      </c>
      <c r="AI451" s="27">
        <v>0</v>
      </c>
      <c r="AJ451" s="27">
        <v>0</v>
      </c>
      <c r="AK451" s="106">
        <v>307.83800000000002</v>
      </c>
      <c r="AL451" s="106">
        <v>307.83800000000002</v>
      </c>
      <c r="AM451" s="105">
        <v>307.83800000000002</v>
      </c>
      <c r="AN451" s="11">
        <v>0</v>
      </c>
      <c r="AO451" s="11">
        <v>0</v>
      </c>
      <c r="AP451" s="105">
        <v>0</v>
      </c>
      <c r="AQ451" s="11">
        <v>0</v>
      </c>
      <c r="AR451" s="11">
        <v>0</v>
      </c>
      <c r="AS451" s="11">
        <v>0</v>
      </c>
      <c r="AT451" s="11">
        <v>0</v>
      </c>
      <c r="AU451" s="11">
        <v>0</v>
      </c>
      <c r="AV451" s="11">
        <v>0</v>
      </c>
      <c r="AW451" s="11">
        <v>0</v>
      </c>
      <c r="AX451" s="11">
        <v>0</v>
      </c>
      <c r="AZ451" s="11">
        <v>0</v>
      </c>
      <c r="BA451" s="11">
        <v>0</v>
      </c>
      <c r="BB451" s="122"/>
    </row>
    <row r="452" spans="1:54" hidden="1" x14ac:dyDescent="0.25">
      <c r="A452">
        <v>5</v>
      </c>
      <c r="B452" t="str">
        <f t="shared" si="58"/>
        <v>FlC-6512</v>
      </c>
      <c r="C452" s="2" t="s">
        <v>315</v>
      </c>
      <c r="D452" s="2" t="str">
        <f t="shared" si="55"/>
        <v>6</v>
      </c>
      <c r="E452" s="2" t="str">
        <f t="shared" si="56"/>
        <v>65</v>
      </c>
      <c r="F452" s="2" t="str">
        <f t="shared" si="57"/>
        <v>651</v>
      </c>
      <c r="G452" s="1" t="s">
        <v>211</v>
      </c>
      <c r="H452" s="27">
        <v>0</v>
      </c>
      <c r="I452" s="27"/>
      <c r="J452" s="27">
        <v>0</v>
      </c>
      <c r="K452" s="27">
        <v>0</v>
      </c>
      <c r="L452" s="27">
        <v>0</v>
      </c>
      <c r="M452" s="27"/>
      <c r="N452" s="27">
        <v>0</v>
      </c>
      <c r="O452" s="27">
        <v>0</v>
      </c>
      <c r="P452" s="27">
        <v>0</v>
      </c>
      <c r="Q452" s="27"/>
      <c r="R452" s="27">
        <v>0</v>
      </c>
      <c r="S452" s="27">
        <v>0</v>
      </c>
      <c r="T452" s="27">
        <v>0</v>
      </c>
      <c r="U452" s="27"/>
      <c r="V452" s="27">
        <v>0</v>
      </c>
      <c r="W452" s="27">
        <v>0</v>
      </c>
      <c r="X452" s="27">
        <v>0</v>
      </c>
      <c r="Y452" s="27"/>
      <c r="Z452" s="27">
        <v>0</v>
      </c>
      <c r="AA452" s="27">
        <v>0</v>
      </c>
      <c r="AB452" s="27">
        <v>1931</v>
      </c>
      <c r="AC452" s="27"/>
      <c r="AD452" s="27">
        <v>2038.8150000000001</v>
      </c>
      <c r="AE452" s="27">
        <v>2038.8150000000001</v>
      </c>
      <c r="AF452" s="27">
        <v>3051</v>
      </c>
      <c r="AG452" s="106">
        <v>3293.4990000000003</v>
      </c>
      <c r="AH452" s="27">
        <v>3293.4990000000003</v>
      </c>
      <c r="AI452" s="27">
        <v>3293.4990000000003</v>
      </c>
      <c r="AJ452" s="27">
        <v>1159</v>
      </c>
      <c r="AK452" s="106">
        <v>1240</v>
      </c>
      <c r="AL452" s="106">
        <v>1240</v>
      </c>
      <c r="AM452" s="105">
        <v>1240</v>
      </c>
      <c r="AN452" s="11">
        <v>1409</v>
      </c>
      <c r="AO452" s="11">
        <v>1261.26605</v>
      </c>
      <c r="AP452" s="105">
        <v>1261.2659999999998</v>
      </c>
      <c r="AQ452" s="11">
        <v>1261.2659999999998</v>
      </c>
      <c r="AR452" s="11">
        <v>1092</v>
      </c>
      <c r="AS452" s="11">
        <v>1254.1636699999999</v>
      </c>
      <c r="AT452" s="11">
        <v>1254.1636699999999</v>
      </c>
      <c r="AU452" s="11">
        <v>1254.1636699999999</v>
      </c>
      <c r="AV452" s="11">
        <v>1392</v>
      </c>
      <c r="AW452" s="11">
        <v>1223.2</v>
      </c>
      <c r="AX452" s="11">
        <v>1223.2</v>
      </c>
      <c r="AZ452" s="11">
        <v>1092</v>
      </c>
      <c r="BA452" s="11">
        <v>1149.2</v>
      </c>
      <c r="BB452" s="122"/>
    </row>
    <row r="453" spans="1:54" hidden="1" x14ac:dyDescent="0.25">
      <c r="A453">
        <v>5</v>
      </c>
      <c r="B453" t="str">
        <f t="shared" si="58"/>
        <v>FlC-6513</v>
      </c>
      <c r="C453" s="2" t="s">
        <v>315</v>
      </c>
      <c r="D453" s="2" t="str">
        <f t="shared" si="55"/>
        <v>6</v>
      </c>
      <c r="E453" s="2" t="str">
        <f t="shared" si="56"/>
        <v>65</v>
      </c>
      <c r="F453" s="2" t="str">
        <f t="shared" si="57"/>
        <v>651</v>
      </c>
      <c r="G453" s="1" t="s">
        <v>212</v>
      </c>
      <c r="H453" s="27">
        <v>0</v>
      </c>
      <c r="I453" s="27"/>
      <c r="J453" s="27">
        <v>0</v>
      </c>
      <c r="K453" s="27">
        <v>0</v>
      </c>
      <c r="L453" s="27">
        <v>0</v>
      </c>
      <c r="M453" s="27"/>
      <c r="N453" s="27">
        <v>0</v>
      </c>
      <c r="O453" s="27">
        <v>0</v>
      </c>
      <c r="P453" s="27">
        <v>0</v>
      </c>
      <c r="Q453" s="27"/>
      <c r="R453" s="27">
        <v>0</v>
      </c>
      <c r="S453" s="27">
        <v>0</v>
      </c>
      <c r="T453" s="27">
        <v>0</v>
      </c>
      <c r="U453" s="27"/>
      <c r="V453" s="27">
        <v>0</v>
      </c>
      <c r="W453" s="27">
        <v>0</v>
      </c>
      <c r="X453" s="27">
        <v>0</v>
      </c>
      <c r="Y453" s="27"/>
      <c r="Z453" s="27">
        <v>0</v>
      </c>
      <c r="AA453" s="27">
        <v>0</v>
      </c>
      <c r="AB453" s="27">
        <v>0</v>
      </c>
      <c r="AC453" s="27"/>
      <c r="AD453" s="27">
        <v>0</v>
      </c>
      <c r="AE453" s="27">
        <v>0</v>
      </c>
      <c r="AF453" s="27">
        <v>0</v>
      </c>
      <c r="AG453" s="106">
        <v>0</v>
      </c>
      <c r="AH453" s="27">
        <v>0</v>
      </c>
      <c r="AI453" s="27">
        <v>0</v>
      </c>
      <c r="AJ453" s="27">
        <v>0</v>
      </c>
      <c r="AK453" s="106">
        <v>0</v>
      </c>
      <c r="AL453" s="106">
        <v>0</v>
      </c>
      <c r="AM453" s="105">
        <v>0</v>
      </c>
      <c r="AN453" s="11">
        <v>0</v>
      </c>
      <c r="AO453" s="11">
        <v>0</v>
      </c>
      <c r="AP453" s="105">
        <v>0</v>
      </c>
      <c r="AQ453" s="11">
        <v>0</v>
      </c>
      <c r="AR453" s="11">
        <v>0</v>
      </c>
      <c r="AS453" s="11">
        <v>0</v>
      </c>
      <c r="AT453" s="11">
        <v>0</v>
      </c>
      <c r="AU453" s="11">
        <v>0</v>
      </c>
      <c r="AV453" s="11">
        <v>0</v>
      </c>
      <c r="AW453" s="11">
        <v>0</v>
      </c>
      <c r="AX453" s="11">
        <v>0</v>
      </c>
      <c r="AZ453" s="11">
        <v>0</v>
      </c>
      <c r="BA453" s="11">
        <v>0</v>
      </c>
      <c r="BB453" s="122"/>
    </row>
    <row r="454" spans="1:54" hidden="1" x14ac:dyDescent="0.25">
      <c r="A454">
        <v>5</v>
      </c>
      <c r="B454" t="str">
        <f t="shared" si="58"/>
        <v>FlC-6521</v>
      </c>
      <c r="C454" s="2" t="s">
        <v>315</v>
      </c>
      <c r="D454" s="2" t="str">
        <f t="shared" si="55"/>
        <v>6</v>
      </c>
      <c r="E454" s="2" t="str">
        <f t="shared" si="56"/>
        <v>65</v>
      </c>
      <c r="F454" s="2" t="str">
        <f t="shared" si="57"/>
        <v>652</v>
      </c>
      <c r="G454" s="1" t="s">
        <v>953</v>
      </c>
      <c r="H454" s="27">
        <v>0</v>
      </c>
      <c r="I454" s="27"/>
      <c r="J454" s="27">
        <v>0</v>
      </c>
      <c r="K454" s="27">
        <v>0</v>
      </c>
      <c r="L454" s="27">
        <v>0</v>
      </c>
      <c r="M454" s="27"/>
      <c r="N454" s="27">
        <v>0</v>
      </c>
      <c r="O454" s="27">
        <v>0</v>
      </c>
      <c r="P454" s="27">
        <v>0</v>
      </c>
      <c r="Q454" s="27"/>
      <c r="R454" s="27">
        <v>0</v>
      </c>
      <c r="S454" s="27">
        <v>0</v>
      </c>
      <c r="T454" s="27">
        <v>0</v>
      </c>
      <c r="U454" s="27"/>
      <c r="V454" s="27">
        <v>0</v>
      </c>
      <c r="W454" s="27">
        <v>0</v>
      </c>
      <c r="X454" s="27">
        <v>0</v>
      </c>
      <c r="Y454" s="27"/>
      <c r="Z454" s="27">
        <v>0</v>
      </c>
      <c r="AA454" s="27">
        <v>0</v>
      </c>
      <c r="AB454" s="27">
        <v>0</v>
      </c>
      <c r="AC454" s="27"/>
      <c r="AD454" s="27">
        <v>0</v>
      </c>
      <c r="AE454" s="27">
        <v>0</v>
      </c>
      <c r="AF454" s="27">
        <v>0</v>
      </c>
      <c r="AG454" s="106">
        <v>0</v>
      </c>
      <c r="AH454" s="27">
        <v>0</v>
      </c>
      <c r="AI454" s="27">
        <v>0</v>
      </c>
      <c r="AJ454" s="27">
        <v>0</v>
      </c>
      <c r="AK454" s="106">
        <v>0</v>
      </c>
      <c r="AL454" s="106">
        <v>0</v>
      </c>
      <c r="AM454" s="105">
        <v>0</v>
      </c>
      <c r="AN454" s="11">
        <v>0</v>
      </c>
      <c r="AO454" s="11">
        <v>0</v>
      </c>
      <c r="AP454" s="105">
        <v>0</v>
      </c>
      <c r="AQ454" s="11">
        <v>0</v>
      </c>
      <c r="AR454" s="11">
        <v>0</v>
      </c>
      <c r="AS454" s="11">
        <v>0</v>
      </c>
      <c r="AT454" s="11">
        <v>0</v>
      </c>
      <c r="AU454" s="11"/>
      <c r="AV454" s="11">
        <v>0</v>
      </c>
      <c r="AW454" s="11">
        <v>0</v>
      </c>
      <c r="AX454" s="11"/>
      <c r="AZ454" s="11"/>
      <c r="BA454" s="11"/>
      <c r="BB454" s="122"/>
    </row>
    <row r="455" spans="1:54" hidden="1" x14ac:dyDescent="0.25">
      <c r="A455">
        <v>5</v>
      </c>
      <c r="B455" t="str">
        <f t="shared" si="58"/>
        <v>FlC-6522</v>
      </c>
      <c r="C455" s="2" t="s">
        <v>315</v>
      </c>
      <c r="D455" s="2" t="str">
        <f t="shared" si="55"/>
        <v>6</v>
      </c>
      <c r="E455" s="2" t="str">
        <f t="shared" si="56"/>
        <v>65</v>
      </c>
      <c r="F455" s="2" t="str">
        <f t="shared" si="57"/>
        <v>652</v>
      </c>
      <c r="G455" s="1" t="s">
        <v>954</v>
      </c>
      <c r="H455" s="27">
        <v>0</v>
      </c>
      <c r="I455" s="27"/>
      <c r="J455" s="27">
        <v>0</v>
      </c>
      <c r="K455" s="27">
        <v>0</v>
      </c>
      <c r="L455" s="27">
        <v>0</v>
      </c>
      <c r="M455" s="27"/>
      <c r="N455" s="27">
        <v>0</v>
      </c>
      <c r="O455" s="27">
        <v>0</v>
      </c>
      <c r="P455" s="27">
        <v>0</v>
      </c>
      <c r="Q455" s="27"/>
      <c r="R455" s="27">
        <v>0</v>
      </c>
      <c r="S455" s="27">
        <v>0</v>
      </c>
      <c r="T455" s="27">
        <v>0</v>
      </c>
      <c r="U455" s="27"/>
      <c r="V455" s="27">
        <v>0</v>
      </c>
      <c r="W455" s="27">
        <v>0</v>
      </c>
      <c r="X455" s="27">
        <v>0</v>
      </c>
      <c r="Y455" s="27"/>
      <c r="Z455" s="27">
        <v>0</v>
      </c>
      <c r="AA455" s="27">
        <v>0</v>
      </c>
      <c r="AB455" s="27">
        <v>0</v>
      </c>
      <c r="AC455" s="27"/>
      <c r="AD455" s="27">
        <v>0</v>
      </c>
      <c r="AE455" s="27">
        <v>0</v>
      </c>
      <c r="AF455" s="27">
        <v>0</v>
      </c>
      <c r="AG455" s="106">
        <v>0</v>
      </c>
      <c r="AH455" s="27">
        <v>0</v>
      </c>
      <c r="AI455" s="27">
        <v>0</v>
      </c>
      <c r="AJ455" s="27">
        <v>0</v>
      </c>
      <c r="AK455" s="106">
        <v>0</v>
      </c>
      <c r="AL455" s="106">
        <v>0</v>
      </c>
      <c r="AM455" s="105">
        <v>0</v>
      </c>
      <c r="AN455" s="11">
        <v>0</v>
      </c>
      <c r="AO455" s="11">
        <v>0</v>
      </c>
      <c r="AP455" s="105">
        <v>0</v>
      </c>
      <c r="AQ455" s="11">
        <v>0</v>
      </c>
      <c r="AR455" s="11">
        <v>0</v>
      </c>
      <c r="AS455" s="11">
        <v>0</v>
      </c>
      <c r="AT455" s="11">
        <v>0</v>
      </c>
      <c r="AU455" s="11"/>
      <c r="AV455" s="11">
        <v>0</v>
      </c>
      <c r="AW455" s="11">
        <v>0</v>
      </c>
      <c r="AX455" s="11"/>
      <c r="AZ455" s="11"/>
      <c r="BA455" s="11"/>
      <c r="BB455" s="122"/>
    </row>
    <row r="456" spans="1:54" hidden="1" x14ac:dyDescent="0.25">
      <c r="A456">
        <v>5</v>
      </c>
      <c r="B456" t="str">
        <f t="shared" si="58"/>
        <v>FlC-6523</v>
      </c>
      <c r="C456" s="2" t="s">
        <v>315</v>
      </c>
      <c r="D456" s="2" t="str">
        <f t="shared" si="55"/>
        <v>6</v>
      </c>
      <c r="E456" s="2" t="str">
        <f t="shared" si="56"/>
        <v>65</v>
      </c>
      <c r="F456" s="2" t="str">
        <f t="shared" si="57"/>
        <v>652</v>
      </c>
      <c r="G456" s="1" t="s">
        <v>955</v>
      </c>
      <c r="H456" s="27">
        <v>0</v>
      </c>
      <c r="I456" s="27"/>
      <c r="J456" s="27">
        <v>0</v>
      </c>
      <c r="K456" s="27">
        <v>0</v>
      </c>
      <c r="L456" s="27">
        <v>0</v>
      </c>
      <c r="M456" s="27"/>
      <c r="N456" s="27">
        <v>0</v>
      </c>
      <c r="O456" s="27">
        <v>0</v>
      </c>
      <c r="P456" s="27">
        <v>0</v>
      </c>
      <c r="Q456" s="27"/>
      <c r="R456" s="27">
        <v>0</v>
      </c>
      <c r="S456" s="27">
        <v>0</v>
      </c>
      <c r="T456" s="27">
        <v>0</v>
      </c>
      <c r="U456" s="27"/>
      <c r="V456" s="27">
        <v>0</v>
      </c>
      <c r="W456" s="27">
        <v>0</v>
      </c>
      <c r="X456" s="27">
        <v>0</v>
      </c>
      <c r="Y456" s="27"/>
      <c r="Z456" s="27">
        <v>0</v>
      </c>
      <c r="AA456" s="27">
        <v>0</v>
      </c>
      <c r="AB456" s="27">
        <v>0</v>
      </c>
      <c r="AC456" s="27"/>
      <c r="AD456" s="27">
        <v>0</v>
      </c>
      <c r="AE456" s="27">
        <v>0</v>
      </c>
      <c r="AF456" s="27">
        <v>0</v>
      </c>
      <c r="AG456" s="106">
        <v>0</v>
      </c>
      <c r="AH456" s="27">
        <v>0</v>
      </c>
      <c r="AI456" s="27">
        <v>0</v>
      </c>
      <c r="AJ456" s="27">
        <v>0</v>
      </c>
      <c r="AK456" s="106">
        <v>0</v>
      </c>
      <c r="AL456" s="106">
        <v>0</v>
      </c>
      <c r="AM456" s="105">
        <v>0</v>
      </c>
      <c r="AN456" s="11">
        <v>0</v>
      </c>
      <c r="AO456" s="11">
        <v>0</v>
      </c>
      <c r="AP456" s="105">
        <v>0</v>
      </c>
      <c r="AQ456" s="11">
        <v>0</v>
      </c>
      <c r="AR456" s="11">
        <v>0</v>
      </c>
      <c r="AS456" s="11">
        <v>0</v>
      </c>
      <c r="AT456" s="11">
        <v>0</v>
      </c>
      <c r="AU456" s="11"/>
      <c r="AV456" s="11">
        <v>0</v>
      </c>
      <c r="AW456" s="11">
        <v>0</v>
      </c>
      <c r="AX456" s="11"/>
      <c r="AZ456" s="11"/>
      <c r="BA456" s="11"/>
      <c r="BB456" s="122"/>
    </row>
    <row r="457" spans="1:54" hidden="1" x14ac:dyDescent="0.25">
      <c r="A457">
        <v>5</v>
      </c>
      <c r="B457" t="str">
        <f t="shared" si="58"/>
        <v>FlC-6524</v>
      </c>
      <c r="C457" s="2" t="s">
        <v>315</v>
      </c>
      <c r="D457" s="2" t="str">
        <f t="shared" si="55"/>
        <v>6</v>
      </c>
      <c r="E457" s="2" t="str">
        <f t="shared" si="56"/>
        <v>65</v>
      </c>
      <c r="F457" s="2" t="str">
        <f t="shared" si="57"/>
        <v>652</v>
      </c>
      <c r="G457" s="1" t="s">
        <v>213</v>
      </c>
      <c r="H457" s="27">
        <v>0</v>
      </c>
      <c r="I457" s="27"/>
      <c r="J457" s="27">
        <v>0</v>
      </c>
      <c r="K457" s="27">
        <v>0</v>
      </c>
      <c r="L457" s="27">
        <v>0</v>
      </c>
      <c r="M457" s="27"/>
      <c r="N457" s="27">
        <v>0</v>
      </c>
      <c r="O457" s="27">
        <v>0</v>
      </c>
      <c r="P457" s="27">
        <v>0</v>
      </c>
      <c r="Q457" s="27"/>
      <c r="R457" s="27">
        <v>0</v>
      </c>
      <c r="S457" s="27">
        <v>0</v>
      </c>
      <c r="T457" s="27">
        <v>0</v>
      </c>
      <c r="U457" s="27"/>
      <c r="V457" s="27">
        <v>0</v>
      </c>
      <c r="W457" s="27">
        <v>0</v>
      </c>
      <c r="X457" s="27">
        <v>0</v>
      </c>
      <c r="Y457" s="27"/>
      <c r="Z457" s="27">
        <v>0</v>
      </c>
      <c r="AA457" s="27">
        <v>0</v>
      </c>
      <c r="AB457" s="27">
        <v>0</v>
      </c>
      <c r="AC457" s="27"/>
      <c r="AD457" s="27">
        <v>0</v>
      </c>
      <c r="AE457" s="27">
        <v>0</v>
      </c>
      <c r="AF457" s="27">
        <v>0</v>
      </c>
      <c r="AG457" s="106">
        <v>0</v>
      </c>
      <c r="AH457" s="27">
        <v>0</v>
      </c>
      <c r="AI457" s="27">
        <v>0</v>
      </c>
      <c r="AJ457" s="27">
        <v>0</v>
      </c>
      <c r="AK457" s="106">
        <v>0</v>
      </c>
      <c r="AL457" s="106">
        <v>0</v>
      </c>
      <c r="AM457" s="105">
        <v>0</v>
      </c>
      <c r="AN457" s="11">
        <v>0</v>
      </c>
      <c r="AO457" s="11">
        <v>0</v>
      </c>
      <c r="AP457" s="105">
        <v>0</v>
      </c>
      <c r="AQ457" s="11">
        <v>0</v>
      </c>
      <c r="AR457" s="11">
        <v>0</v>
      </c>
      <c r="AS457" s="11">
        <v>0</v>
      </c>
      <c r="AT457" s="11">
        <v>0</v>
      </c>
      <c r="AU457" s="11">
        <v>0</v>
      </c>
      <c r="AV457" s="11">
        <v>0</v>
      </c>
      <c r="AW457" s="11">
        <v>0</v>
      </c>
      <c r="AX457" s="11">
        <v>0</v>
      </c>
      <c r="AZ457" s="11">
        <v>0</v>
      </c>
      <c r="BA457" s="11">
        <v>0</v>
      </c>
      <c r="BB457" s="122"/>
    </row>
    <row r="458" spans="1:54" hidden="1" x14ac:dyDescent="0.25">
      <c r="A458">
        <v>5</v>
      </c>
      <c r="B458" t="str">
        <f t="shared" si="58"/>
        <v>FlC-6525</v>
      </c>
      <c r="C458" s="2" t="s">
        <v>315</v>
      </c>
      <c r="D458" s="2" t="str">
        <f t="shared" si="55"/>
        <v>6</v>
      </c>
      <c r="E458" s="2" t="str">
        <f t="shared" si="56"/>
        <v>65</v>
      </c>
      <c r="F458" s="2" t="str">
        <f t="shared" si="57"/>
        <v>652</v>
      </c>
      <c r="G458" s="1" t="s">
        <v>214</v>
      </c>
      <c r="H458" s="27">
        <v>0</v>
      </c>
      <c r="I458" s="27"/>
      <c r="J458" s="27">
        <v>0</v>
      </c>
      <c r="K458" s="27">
        <v>0</v>
      </c>
      <c r="L458" s="27">
        <v>0</v>
      </c>
      <c r="M458" s="27"/>
      <c r="N458" s="27">
        <v>0</v>
      </c>
      <c r="O458" s="27">
        <v>0</v>
      </c>
      <c r="P458" s="27">
        <v>0</v>
      </c>
      <c r="Q458" s="27"/>
      <c r="R458" s="27">
        <v>0</v>
      </c>
      <c r="S458" s="27">
        <v>0</v>
      </c>
      <c r="T458" s="27">
        <v>0</v>
      </c>
      <c r="U458" s="27"/>
      <c r="V458" s="27">
        <v>0</v>
      </c>
      <c r="W458" s="27">
        <v>0</v>
      </c>
      <c r="X458" s="27">
        <v>0</v>
      </c>
      <c r="Y458" s="27"/>
      <c r="Z458" s="27">
        <v>0</v>
      </c>
      <c r="AA458" s="27">
        <v>0</v>
      </c>
      <c r="AB458" s="27">
        <v>0</v>
      </c>
      <c r="AC458" s="27"/>
      <c r="AD458" s="27">
        <v>0</v>
      </c>
      <c r="AE458" s="27">
        <v>0</v>
      </c>
      <c r="AF458" s="27">
        <v>0</v>
      </c>
      <c r="AG458" s="106">
        <v>0</v>
      </c>
      <c r="AH458" s="27">
        <v>0</v>
      </c>
      <c r="AI458" s="27">
        <v>0</v>
      </c>
      <c r="AJ458" s="27">
        <v>0</v>
      </c>
      <c r="AK458" s="106">
        <v>0</v>
      </c>
      <c r="AL458" s="106">
        <v>0</v>
      </c>
      <c r="AM458" s="105">
        <v>0</v>
      </c>
      <c r="AN458" s="11">
        <v>0</v>
      </c>
      <c r="AO458" s="11">
        <v>0</v>
      </c>
      <c r="AP458" s="105">
        <v>0</v>
      </c>
      <c r="AQ458" s="11">
        <v>0</v>
      </c>
      <c r="AR458" s="11">
        <v>0</v>
      </c>
      <c r="AS458" s="11">
        <v>0</v>
      </c>
      <c r="AT458" s="11">
        <v>0</v>
      </c>
      <c r="AU458" s="11">
        <v>0</v>
      </c>
      <c r="AV458" s="11">
        <v>0</v>
      </c>
      <c r="AW458" s="11">
        <v>0</v>
      </c>
      <c r="AX458" s="11">
        <v>1.4999999999999999E-2</v>
      </c>
      <c r="AZ458" s="11">
        <v>0</v>
      </c>
      <c r="BA458" s="11">
        <v>0</v>
      </c>
      <c r="BB458" s="122"/>
    </row>
    <row r="459" spans="1:54" hidden="1" x14ac:dyDescent="0.25">
      <c r="A459">
        <v>5</v>
      </c>
      <c r="B459" t="str">
        <f t="shared" si="58"/>
        <v>FlC-6526</v>
      </c>
      <c r="C459" s="2" t="s">
        <v>315</v>
      </c>
      <c r="D459" s="2" t="str">
        <f t="shared" si="55"/>
        <v>6</v>
      </c>
      <c r="E459" s="2" t="str">
        <f t="shared" si="56"/>
        <v>65</v>
      </c>
      <c r="F459" s="2" t="str">
        <f t="shared" si="57"/>
        <v>652</v>
      </c>
      <c r="G459" s="1" t="s">
        <v>215</v>
      </c>
      <c r="H459" s="27">
        <v>0</v>
      </c>
      <c r="I459" s="27"/>
      <c r="J459" s="27">
        <v>0</v>
      </c>
      <c r="K459" s="27">
        <v>0</v>
      </c>
      <c r="L459" s="27">
        <v>0</v>
      </c>
      <c r="M459" s="27"/>
      <c r="N459" s="27">
        <v>0</v>
      </c>
      <c r="O459" s="27">
        <v>0</v>
      </c>
      <c r="P459" s="27">
        <v>0</v>
      </c>
      <c r="Q459" s="27"/>
      <c r="R459" s="27">
        <v>0</v>
      </c>
      <c r="S459" s="27">
        <v>0</v>
      </c>
      <c r="T459" s="27">
        <v>0</v>
      </c>
      <c r="U459" s="27"/>
      <c r="V459" s="27">
        <v>0</v>
      </c>
      <c r="W459" s="27">
        <v>0</v>
      </c>
      <c r="X459" s="27">
        <v>0</v>
      </c>
      <c r="Y459" s="27"/>
      <c r="Z459" s="27">
        <v>0</v>
      </c>
      <c r="AA459" s="27">
        <v>0</v>
      </c>
      <c r="AB459" s="27">
        <v>0</v>
      </c>
      <c r="AC459" s="27"/>
      <c r="AD459" s="27">
        <v>0</v>
      </c>
      <c r="AE459" s="27">
        <v>0</v>
      </c>
      <c r="AF459" s="27">
        <v>0</v>
      </c>
      <c r="AG459" s="106">
        <v>0</v>
      </c>
      <c r="AH459" s="27">
        <v>0</v>
      </c>
      <c r="AI459" s="27">
        <v>0</v>
      </c>
      <c r="AJ459" s="27">
        <v>0</v>
      </c>
      <c r="AK459" s="106">
        <v>0</v>
      </c>
      <c r="AL459" s="106">
        <v>0</v>
      </c>
      <c r="AM459" s="105">
        <v>0</v>
      </c>
      <c r="AN459" s="11">
        <v>0</v>
      </c>
      <c r="AO459" s="11">
        <v>0</v>
      </c>
      <c r="AP459" s="105">
        <v>0</v>
      </c>
      <c r="AQ459" s="11">
        <v>0</v>
      </c>
      <c r="AR459" s="11">
        <v>0</v>
      </c>
      <c r="AS459" s="11">
        <v>0</v>
      </c>
      <c r="AT459" s="11">
        <v>0</v>
      </c>
      <c r="AU459" s="11">
        <v>0</v>
      </c>
      <c r="AV459" s="11">
        <v>0</v>
      </c>
      <c r="AW459" s="11">
        <v>0</v>
      </c>
      <c r="AX459" s="11">
        <v>0</v>
      </c>
      <c r="AZ459" s="11">
        <v>0</v>
      </c>
      <c r="BA459" s="11">
        <v>0</v>
      </c>
      <c r="BB459" s="122"/>
    </row>
    <row r="460" spans="1:54" hidden="1" x14ac:dyDescent="0.25">
      <c r="A460">
        <v>5</v>
      </c>
      <c r="B460" t="str">
        <f t="shared" si="58"/>
        <v>FlC-6531</v>
      </c>
      <c r="C460" s="2" t="s">
        <v>315</v>
      </c>
      <c r="D460" s="2" t="str">
        <f t="shared" si="55"/>
        <v>6</v>
      </c>
      <c r="E460" s="2" t="str">
        <f t="shared" si="56"/>
        <v>65</v>
      </c>
      <c r="F460" s="2" t="str">
        <f t="shared" si="57"/>
        <v>653</v>
      </c>
      <c r="G460" s="1" t="s">
        <v>957</v>
      </c>
      <c r="H460" s="27">
        <v>0</v>
      </c>
      <c r="I460" s="27"/>
      <c r="J460" s="27">
        <v>0</v>
      </c>
      <c r="K460" s="27">
        <v>0</v>
      </c>
      <c r="L460" s="27">
        <v>0</v>
      </c>
      <c r="M460" s="27"/>
      <c r="N460" s="27">
        <v>0</v>
      </c>
      <c r="O460" s="27">
        <v>0</v>
      </c>
      <c r="P460" s="27">
        <v>0</v>
      </c>
      <c r="Q460" s="27"/>
      <c r="R460" s="27">
        <v>0</v>
      </c>
      <c r="S460" s="27">
        <v>0</v>
      </c>
      <c r="T460" s="27">
        <v>0</v>
      </c>
      <c r="U460" s="27"/>
      <c r="V460" s="27">
        <v>0</v>
      </c>
      <c r="W460" s="27">
        <v>0</v>
      </c>
      <c r="X460" s="27">
        <v>0</v>
      </c>
      <c r="Y460" s="27"/>
      <c r="Z460" s="27">
        <v>54</v>
      </c>
      <c r="AA460" s="27">
        <v>54</v>
      </c>
      <c r="AB460" s="27">
        <v>0</v>
      </c>
      <c r="AC460" s="27"/>
      <c r="AD460" s="27">
        <v>0</v>
      </c>
      <c r="AE460" s="27">
        <v>0</v>
      </c>
      <c r="AF460" s="27">
        <v>0</v>
      </c>
      <c r="AG460" s="106">
        <v>0</v>
      </c>
      <c r="AH460" s="27">
        <v>0</v>
      </c>
      <c r="AI460" s="27">
        <v>0</v>
      </c>
      <c r="AJ460" s="27">
        <v>0</v>
      </c>
      <c r="AK460" s="106">
        <v>0</v>
      </c>
      <c r="AL460" s="106">
        <v>0</v>
      </c>
      <c r="AM460" s="105">
        <v>0</v>
      </c>
      <c r="AN460" s="11">
        <v>0</v>
      </c>
      <c r="AO460" s="11">
        <v>0</v>
      </c>
      <c r="AP460" s="105">
        <v>0</v>
      </c>
      <c r="AQ460" s="11">
        <v>0</v>
      </c>
      <c r="AR460" s="11">
        <v>0</v>
      </c>
      <c r="AS460" s="11">
        <v>0</v>
      </c>
      <c r="AT460" s="11">
        <v>0</v>
      </c>
      <c r="AU460" s="11"/>
      <c r="AV460" s="11">
        <v>0</v>
      </c>
      <c r="AW460" s="11">
        <v>0</v>
      </c>
      <c r="AX460" s="11"/>
      <c r="AZ460" s="11"/>
      <c r="BA460" s="11"/>
      <c r="BB460" s="122"/>
    </row>
    <row r="461" spans="1:54" hidden="1" x14ac:dyDescent="0.25">
      <c r="A461">
        <v>5</v>
      </c>
      <c r="B461" t="str">
        <f t="shared" si="58"/>
        <v>FlC-6532</v>
      </c>
      <c r="C461" s="2" t="s">
        <v>315</v>
      </c>
      <c r="D461" s="2" t="str">
        <f t="shared" si="55"/>
        <v>6</v>
      </c>
      <c r="E461" s="2" t="str">
        <f t="shared" si="56"/>
        <v>65</v>
      </c>
      <c r="F461" s="2" t="str">
        <f t="shared" si="57"/>
        <v>653</v>
      </c>
      <c r="G461" s="1" t="s">
        <v>958</v>
      </c>
      <c r="H461" s="27">
        <v>0</v>
      </c>
      <c r="I461" s="27"/>
      <c r="J461" s="27">
        <v>0</v>
      </c>
      <c r="K461" s="27">
        <v>0</v>
      </c>
      <c r="L461" s="27">
        <v>0</v>
      </c>
      <c r="M461" s="27"/>
      <c r="N461" s="27">
        <v>0</v>
      </c>
      <c r="O461" s="27">
        <v>0</v>
      </c>
      <c r="P461" s="27">
        <v>0</v>
      </c>
      <c r="Q461" s="27"/>
      <c r="R461" s="27">
        <v>0</v>
      </c>
      <c r="S461" s="27">
        <v>0</v>
      </c>
      <c r="T461" s="27">
        <v>0</v>
      </c>
      <c r="U461" s="27"/>
      <c r="V461" s="27">
        <v>0</v>
      </c>
      <c r="W461" s="27">
        <v>0</v>
      </c>
      <c r="X461" s="27">
        <v>0</v>
      </c>
      <c r="Y461" s="27"/>
      <c r="Z461" s="27">
        <v>0</v>
      </c>
      <c r="AA461" s="27">
        <v>0</v>
      </c>
      <c r="AB461" s="27">
        <v>0</v>
      </c>
      <c r="AC461" s="27"/>
      <c r="AD461" s="27">
        <v>0</v>
      </c>
      <c r="AE461" s="27">
        <v>0</v>
      </c>
      <c r="AF461" s="27">
        <v>0</v>
      </c>
      <c r="AG461" s="106">
        <v>0</v>
      </c>
      <c r="AH461" s="27">
        <v>0</v>
      </c>
      <c r="AI461" s="27">
        <v>0</v>
      </c>
      <c r="AJ461" s="27">
        <v>0</v>
      </c>
      <c r="AK461" s="106">
        <v>0</v>
      </c>
      <c r="AL461" s="106">
        <v>0</v>
      </c>
      <c r="AM461" s="105">
        <v>0</v>
      </c>
      <c r="AN461" s="11">
        <v>0</v>
      </c>
      <c r="AO461" s="11">
        <v>0</v>
      </c>
      <c r="AP461" s="105">
        <v>0</v>
      </c>
      <c r="AQ461" s="11">
        <v>0</v>
      </c>
      <c r="AR461" s="11">
        <v>0</v>
      </c>
      <c r="AS461" s="11">
        <v>0</v>
      </c>
      <c r="AT461" s="11">
        <v>0</v>
      </c>
      <c r="AU461" s="11"/>
      <c r="AV461" s="11">
        <v>0</v>
      </c>
      <c r="AW461" s="11">
        <v>0</v>
      </c>
      <c r="AX461" s="11"/>
      <c r="AZ461" s="11"/>
      <c r="BA461" s="11"/>
      <c r="BB461" s="122"/>
    </row>
    <row r="462" spans="1:54" hidden="1" x14ac:dyDescent="0.25">
      <c r="A462">
        <v>5</v>
      </c>
      <c r="B462" t="str">
        <f t="shared" si="58"/>
        <v>FlC-6533</v>
      </c>
      <c r="C462" s="2" t="s">
        <v>315</v>
      </c>
      <c r="D462" s="2" t="str">
        <f t="shared" si="55"/>
        <v>6</v>
      </c>
      <c r="E462" s="2" t="str">
        <f t="shared" si="56"/>
        <v>65</v>
      </c>
      <c r="F462" s="2" t="str">
        <f t="shared" si="57"/>
        <v>653</v>
      </c>
      <c r="G462" s="1" t="s">
        <v>959</v>
      </c>
      <c r="H462" s="27">
        <v>1200</v>
      </c>
      <c r="I462" s="27"/>
      <c r="J462" s="27">
        <v>0</v>
      </c>
      <c r="K462" s="27">
        <v>0</v>
      </c>
      <c r="L462" s="27">
        <v>1200</v>
      </c>
      <c r="M462" s="27"/>
      <c r="N462" s="27">
        <v>0</v>
      </c>
      <c r="O462" s="27">
        <v>0</v>
      </c>
      <c r="P462" s="27">
        <v>0</v>
      </c>
      <c r="Q462" s="27"/>
      <c r="R462" s="27">
        <v>0</v>
      </c>
      <c r="S462" s="27">
        <v>0</v>
      </c>
      <c r="T462" s="27">
        <v>0</v>
      </c>
      <c r="U462" s="27"/>
      <c r="V462" s="27">
        <v>0</v>
      </c>
      <c r="W462" s="27">
        <v>0</v>
      </c>
      <c r="X462" s="27">
        <v>0</v>
      </c>
      <c r="Y462" s="27"/>
      <c r="Z462" s="27">
        <v>0</v>
      </c>
      <c r="AA462" s="27">
        <v>0</v>
      </c>
      <c r="AB462" s="27">
        <v>0</v>
      </c>
      <c r="AC462" s="27"/>
      <c r="AD462" s="27">
        <v>0</v>
      </c>
      <c r="AE462" s="27">
        <v>0</v>
      </c>
      <c r="AF462" s="27">
        <v>0</v>
      </c>
      <c r="AG462" s="106">
        <v>0</v>
      </c>
      <c r="AH462" s="27">
        <v>0</v>
      </c>
      <c r="AI462" s="27">
        <v>0</v>
      </c>
      <c r="AJ462" s="27">
        <v>0</v>
      </c>
      <c r="AK462" s="106">
        <v>0</v>
      </c>
      <c r="AL462" s="106">
        <v>0</v>
      </c>
      <c r="AM462" s="105">
        <v>0</v>
      </c>
      <c r="AN462" s="11">
        <v>0</v>
      </c>
      <c r="AO462" s="11">
        <v>0</v>
      </c>
      <c r="AP462" s="105">
        <v>0</v>
      </c>
      <c r="AQ462" s="11">
        <v>0</v>
      </c>
      <c r="AR462" s="11">
        <v>0</v>
      </c>
      <c r="AS462" s="11">
        <v>0</v>
      </c>
      <c r="AT462" s="11">
        <v>0</v>
      </c>
      <c r="AU462" s="11"/>
      <c r="AV462" s="11">
        <v>0</v>
      </c>
      <c r="AW462" s="11">
        <v>0</v>
      </c>
      <c r="AX462" s="11"/>
      <c r="AZ462" s="11"/>
      <c r="BA462" s="11"/>
      <c r="BB462" s="122"/>
    </row>
    <row r="463" spans="1:54" hidden="1" x14ac:dyDescent="0.25">
      <c r="A463">
        <v>5</v>
      </c>
      <c r="B463" t="str">
        <f t="shared" si="58"/>
        <v>FlC-6534</v>
      </c>
      <c r="C463" s="2" t="s">
        <v>315</v>
      </c>
      <c r="D463" s="2" t="str">
        <f t="shared" si="55"/>
        <v>6</v>
      </c>
      <c r="E463" s="2" t="str">
        <f t="shared" si="56"/>
        <v>65</v>
      </c>
      <c r="F463" s="2" t="str">
        <f t="shared" si="57"/>
        <v>653</v>
      </c>
      <c r="G463" s="1" t="s">
        <v>216</v>
      </c>
      <c r="H463" s="27">
        <v>0</v>
      </c>
      <c r="I463" s="27"/>
      <c r="J463" s="27">
        <v>0</v>
      </c>
      <c r="K463" s="27">
        <v>0</v>
      </c>
      <c r="L463" s="27">
        <v>0</v>
      </c>
      <c r="M463" s="27"/>
      <c r="N463" s="27">
        <v>0</v>
      </c>
      <c r="O463" s="27">
        <v>0</v>
      </c>
      <c r="P463" s="27">
        <v>0</v>
      </c>
      <c r="Q463" s="27"/>
      <c r="R463" s="27">
        <v>0</v>
      </c>
      <c r="S463" s="27">
        <v>0</v>
      </c>
      <c r="T463" s="27">
        <v>0</v>
      </c>
      <c r="U463" s="27"/>
      <c r="V463" s="27">
        <v>0</v>
      </c>
      <c r="W463" s="27">
        <v>0</v>
      </c>
      <c r="X463" s="27">
        <v>0</v>
      </c>
      <c r="Y463" s="27"/>
      <c r="Z463" s="27">
        <v>0</v>
      </c>
      <c r="AA463" s="27">
        <v>0</v>
      </c>
      <c r="AB463" s="27">
        <v>0</v>
      </c>
      <c r="AC463" s="27"/>
      <c r="AD463" s="27">
        <v>42.2</v>
      </c>
      <c r="AE463" s="27">
        <v>42.2</v>
      </c>
      <c r="AF463" s="27">
        <v>0</v>
      </c>
      <c r="AG463" s="106">
        <v>0</v>
      </c>
      <c r="AH463" s="27">
        <v>0</v>
      </c>
      <c r="AI463" s="27">
        <v>0</v>
      </c>
      <c r="AJ463" s="27">
        <v>0</v>
      </c>
      <c r="AK463" s="106">
        <v>0</v>
      </c>
      <c r="AL463" s="106">
        <v>0</v>
      </c>
      <c r="AM463" s="105">
        <v>0</v>
      </c>
      <c r="AN463" s="11">
        <v>0</v>
      </c>
      <c r="AO463" s="11">
        <v>0</v>
      </c>
      <c r="AP463" s="105">
        <v>0</v>
      </c>
      <c r="AQ463" s="11">
        <v>0</v>
      </c>
      <c r="AR463" s="11">
        <v>0</v>
      </c>
      <c r="AS463" s="11">
        <v>0</v>
      </c>
      <c r="AT463" s="11">
        <v>0</v>
      </c>
      <c r="AU463" s="11">
        <v>0</v>
      </c>
      <c r="AV463" s="11">
        <v>0</v>
      </c>
      <c r="AW463" s="11">
        <v>0</v>
      </c>
      <c r="AX463" s="11">
        <v>0</v>
      </c>
      <c r="AZ463" s="11">
        <v>0</v>
      </c>
      <c r="BA463" s="11">
        <v>0</v>
      </c>
      <c r="BB463" s="122"/>
    </row>
    <row r="464" spans="1:54" hidden="1" x14ac:dyDescent="0.25">
      <c r="A464">
        <v>5</v>
      </c>
      <c r="B464" t="str">
        <f t="shared" si="58"/>
        <v>FlC-6535</v>
      </c>
      <c r="C464" s="2" t="s">
        <v>315</v>
      </c>
      <c r="D464" s="2" t="str">
        <f t="shared" si="55"/>
        <v>6</v>
      </c>
      <c r="E464" s="2" t="str">
        <f t="shared" si="56"/>
        <v>65</v>
      </c>
      <c r="F464" s="2" t="str">
        <f t="shared" si="57"/>
        <v>653</v>
      </c>
      <c r="G464" s="1" t="s">
        <v>217</v>
      </c>
      <c r="H464" s="27">
        <v>0</v>
      </c>
      <c r="I464" s="27"/>
      <c r="J464" s="27">
        <v>0</v>
      </c>
      <c r="K464" s="27">
        <v>0</v>
      </c>
      <c r="L464" s="27">
        <v>0</v>
      </c>
      <c r="M464" s="27"/>
      <c r="N464" s="27">
        <v>0</v>
      </c>
      <c r="O464" s="27">
        <v>0</v>
      </c>
      <c r="P464" s="27">
        <v>0</v>
      </c>
      <c r="Q464" s="27"/>
      <c r="R464" s="27">
        <v>0</v>
      </c>
      <c r="S464" s="27">
        <v>0</v>
      </c>
      <c r="T464" s="27">
        <v>0</v>
      </c>
      <c r="U464" s="27"/>
      <c r="V464" s="27">
        <v>0</v>
      </c>
      <c r="W464" s="27">
        <v>0</v>
      </c>
      <c r="X464" s="27">
        <v>0</v>
      </c>
      <c r="Y464" s="27"/>
      <c r="Z464" s="27">
        <v>0</v>
      </c>
      <c r="AA464" s="27">
        <v>0</v>
      </c>
      <c r="AB464" s="27">
        <v>0</v>
      </c>
      <c r="AC464" s="27"/>
      <c r="AD464" s="27">
        <v>0</v>
      </c>
      <c r="AE464" s="27">
        <v>0</v>
      </c>
      <c r="AF464" s="27">
        <v>0</v>
      </c>
      <c r="AG464" s="106">
        <v>30</v>
      </c>
      <c r="AH464" s="27">
        <v>29.75</v>
      </c>
      <c r="AI464" s="27">
        <v>29.75</v>
      </c>
      <c r="AJ464" s="27">
        <v>0</v>
      </c>
      <c r="AK464" s="106">
        <v>0</v>
      </c>
      <c r="AL464" s="106">
        <v>0</v>
      </c>
      <c r="AM464" s="105">
        <v>0</v>
      </c>
      <c r="AN464" s="11">
        <v>27653</v>
      </c>
      <c r="AO464" s="11">
        <v>27652.896120000001</v>
      </c>
      <c r="AP464" s="105">
        <v>27652.896000000001</v>
      </c>
      <c r="AQ464" s="11">
        <v>27652.896000000001</v>
      </c>
      <c r="AR464" s="11">
        <v>27659</v>
      </c>
      <c r="AS464" s="11">
        <v>27659.34924</v>
      </c>
      <c r="AT464" s="11">
        <v>27659.34924</v>
      </c>
      <c r="AU464" s="11">
        <v>27659.34924</v>
      </c>
      <c r="AV464" s="11">
        <v>27607</v>
      </c>
      <c r="AW464" s="11">
        <v>24894.659960000001</v>
      </c>
      <c r="AX464" s="11">
        <v>24894.659959999994</v>
      </c>
      <c r="AZ464" s="11">
        <v>26883</v>
      </c>
      <c r="BA464" s="11">
        <v>28883.253420000005</v>
      </c>
      <c r="BB464" s="122"/>
    </row>
    <row r="465" spans="1:54" hidden="1" x14ac:dyDescent="0.25">
      <c r="A465">
        <v>5</v>
      </c>
      <c r="B465" t="str">
        <f t="shared" si="58"/>
        <v>FlC-6540</v>
      </c>
      <c r="C465" s="2" t="s">
        <v>315</v>
      </c>
      <c r="D465" s="2" t="str">
        <f t="shared" si="55"/>
        <v>6</v>
      </c>
      <c r="E465" s="2" t="str">
        <f t="shared" si="56"/>
        <v>65</v>
      </c>
      <c r="F465" s="2" t="str">
        <f t="shared" si="57"/>
        <v>654</v>
      </c>
      <c r="G465" s="1" t="s">
        <v>218</v>
      </c>
      <c r="H465" s="27">
        <v>0</v>
      </c>
      <c r="I465" s="27"/>
      <c r="J465" s="27">
        <v>51.454000000000001</v>
      </c>
      <c r="K465" s="27">
        <v>51.454000000000001</v>
      </c>
      <c r="L465" s="27">
        <v>0</v>
      </c>
      <c r="M465" s="27"/>
      <c r="N465" s="27">
        <v>216.09200000000001</v>
      </c>
      <c r="O465" s="27">
        <v>216.09200000000001</v>
      </c>
      <c r="P465" s="27">
        <v>0</v>
      </c>
      <c r="Q465" s="27"/>
      <c r="R465" s="27">
        <v>75.664000000000001</v>
      </c>
      <c r="S465" s="27">
        <v>75.664000000000001</v>
      </c>
      <c r="T465" s="27">
        <v>100</v>
      </c>
      <c r="U465" s="27"/>
      <c r="V465" s="27">
        <v>179.29400000000001</v>
      </c>
      <c r="W465" s="27">
        <v>179.29400000000001</v>
      </c>
      <c r="X465" s="27">
        <v>100</v>
      </c>
      <c r="Y465" s="27"/>
      <c r="Z465" s="27">
        <v>175.25899999999999</v>
      </c>
      <c r="AA465" s="27">
        <v>175.25899999999999</v>
      </c>
      <c r="AB465" s="27">
        <v>377</v>
      </c>
      <c r="AC465" s="27"/>
      <c r="AD465" s="27">
        <v>19.428999999999998</v>
      </c>
      <c r="AE465" s="27">
        <v>19.428999999999998</v>
      </c>
      <c r="AF465" s="27">
        <v>57</v>
      </c>
      <c r="AG465" s="106">
        <v>0.3</v>
      </c>
      <c r="AH465" s="27">
        <v>0.3</v>
      </c>
      <c r="AI465" s="27">
        <v>0.3</v>
      </c>
      <c r="AJ465" s="27">
        <v>56</v>
      </c>
      <c r="AK465" s="106">
        <v>2.5487700000000002</v>
      </c>
      <c r="AL465" s="106">
        <v>2.5487700000000002</v>
      </c>
      <c r="AM465" s="105">
        <v>2.5487700000000002</v>
      </c>
      <c r="AN465" s="11">
        <v>0</v>
      </c>
      <c r="AO465" s="11">
        <v>11.04298</v>
      </c>
      <c r="AP465" s="105">
        <v>11.042999999999999</v>
      </c>
      <c r="AQ465" s="11">
        <v>11.042999999999999</v>
      </c>
      <c r="AR465" s="11">
        <v>0</v>
      </c>
      <c r="AS465" s="11">
        <v>2193.1039999999998</v>
      </c>
      <c r="AT465" s="11">
        <v>2193.1045200000003</v>
      </c>
      <c r="AU465" s="11">
        <v>2193.1045200000003</v>
      </c>
      <c r="AV465" s="11">
        <v>0</v>
      </c>
      <c r="AW465" s="11">
        <v>624</v>
      </c>
      <c r="AX465" s="11">
        <v>624.03690000000006</v>
      </c>
      <c r="AZ465" s="11">
        <v>0</v>
      </c>
      <c r="BA465" s="11">
        <v>2711.26829</v>
      </c>
      <c r="BB465" s="122"/>
    </row>
    <row r="466" spans="1:54" hidden="1" x14ac:dyDescent="0.25">
      <c r="A466">
        <v>5</v>
      </c>
      <c r="B466" t="str">
        <f t="shared" si="58"/>
        <v>FlC-6550</v>
      </c>
      <c r="C466" s="2" t="s">
        <v>315</v>
      </c>
      <c r="D466" s="2" t="str">
        <f t="shared" si="55"/>
        <v>6</v>
      </c>
      <c r="E466" s="2" t="str">
        <f t="shared" si="56"/>
        <v>65</v>
      </c>
      <c r="F466" s="2" t="str">
        <f t="shared" si="57"/>
        <v>655</v>
      </c>
      <c r="G466" s="1" t="s">
        <v>219</v>
      </c>
      <c r="H466" s="27">
        <v>0</v>
      </c>
      <c r="I466" s="27"/>
      <c r="J466" s="27">
        <v>0</v>
      </c>
      <c r="K466" s="27">
        <v>0</v>
      </c>
      <c r="L466" s="27">
        <v>0</v>
      </c>
      <c r="M466" s="27"/>
      <c r="N466" s="27">
        <v>0</v>
      </c>
      <c r="O466" s="27">
        <v>0</v>
      </c>
      <c r="P466" s="27">
        <v>0</v>
      </c>
      <c r="Q466" s="27"/>
      <c r="R466" s="27">
        <v>0</v>
      </c>
      <c r="S466" s="27">
        <v>0</v>
      </c>
      <c r="T466" s="27">
        <v>0</v>
      </c>
      <c r="U466" s="27"/>
      <c r="V466" s="27">
        <v>0</v>
      </c>
      <c r="W466" s="27">
        <v>0</v>
      </c>
      <c r="X466" s="27">
        <v>0</v>
      </c>
      <c r="Y466" s="27"/>
      <c r="Z466" s="27">
        <v>0</v>
      </c>
      <c r="AA466" s="27">
        <v>0</v>
      </c>
      <c r="AB466" s="27">
        <v>0</v>
      </c>
      <c r="AC466" s="27"/>
      <c r="AD466" s="27">
        <v>0</v>
      </c>
      <c r="AE466" s="27">
        <v>0</v>
      </c>
      <c r="AF466" s="27">
        <v>0</v>
      </c>
      <c r="AG466" s="106">
        <v>123809.223</v>
      </c>
      <c r="AH466" s="27">
        <v>123809.223</v>
      </c>
      <c r="AI466" s="27">
        <v>123809.223</v>
      </c>
      <c r="AJ466" s="27">
        <v>48490</v>
      </c>
      <c r="AK466" s="106">
        <v>500</v>
      </c>
      <c r="AL466" s="106">
        <v>500</v>
      </c>
      <c r="AM466" s="105">
        <v>500</v>
      </c>
      <c r="AN466" s="11">
        <v>48490</v>
      </c>
      <c r="AO466" s="11">
        <v>0</v>
      </c>
      <c r="AP466" s="105">
        <v>0</v>
      </c>
      <c r="AQ466" s="11">
        <v>0</v>
      </c>
      <c r="AR466" s="11">
        <v>1152</v>
      </c>
      <c r="AS466" s="11">
        <v>0</v>
      </c>
      <c r="AT466" s="11">
        <v>0</v>
      </c>
      <c r="AU466" s="11">
        <v>0</v>
      </c>
      <c r="AV466" s="11">
        <v>0</v>
      </c>
      <c r="AW466" s="11">
        <v>358</v>
      </c>
      <c r="AX466" s="11">
        <v>0</v>
      </c>
      <c r="AZ466" s="11">
        <v>10</v>
      </c>
      <c r="BA466" s="11">
        <v>0</v>
      </c>
      <c r="BB466" s="122"/>
    </row>
    <row r="467" spans="1:54" hidden="1" x14ac:dyDescent="0.25">
      <c r="A467">
        <v>5</v>
      </c>
      <c r="B467" t="str">
        <f t="shared" si="58"/>
        <v>FlC-7111</v>
      </c>
      <c r="C467" s="2" t="s">
        <v>315</v>
      </c>
      <c r="D467" s="2" t="str">
        <f t="shared" si="55"/>
        <v>7</v>
      </c>
      <c r="E467" s="2" t="str">
        <f t="shared" si="56"/>
        <v>71</v>
      </c>
      <c r="F467" s="2" t="str">
        <f t="shared" si="57"/>
        <v>711</v>
      </c>
      <c r="G467" s="1" t="s">
        <v>222</v>
      </c>
      <c r="H467" s="27">
        <v>12414</v>
      </c>
      <c r="I467" s="27"/>
      <c r="J467" s="27">
        <v>18975.829000000002</v>
      </c>
      <c r="K467" s="27">
        <v>18975.829000000002</v>
      </c>
      <c r="L467" s="27">
        <v>23682</v>
      </c>
      <c r="M467" s="27"/>
      <c r="N467" s="27">
        <v>24109.612000000001</v>
      </c>
      <c r="O467" s="27">
        <v>24109.612000000001</v>
      </c>
      <c r="P467" s="27">
        <v>5050</v>
      </c>
      <c r="Q467" s="27"/>
      <c r="R467" s="27">
        <v>11565.687</v>
      </c>
      <c r="S467" s="27">
        <v>11565.687</v>
      </c>
      <c r="T467" s="27">
        <v>16080</v>
      </c>
      <c r="U467" s="27"/>
      <c r="V467" s="27">
        <v>20520.146000000001</v>
      </c>
      <c r="W467" s="27">
        <v>20520.146000000001</v>
      </c>
      <c r="X467" s="27">
        <v>0</v>
      </c>
      <c r="Y467" s="27"/>
      <c r="Z467" s="27">
        <v>7529.4920000000002</v>
      </c>
      <c r="AA467" s="27">
        <v>7529.4920000000002</v>
      </c>
      <c r="AB467" s="27">
        <v>0</v>
      </c>
      <c r="AC467" s="27"/>
      <c r="AD467" s="27">
        <v>10811.135</v>
      </c>
      <c r="AE467" s="27">
        <v>10811.135</v>
      </c>
      <c r="AF467" s="27">
        <v>2205</v>
      </c>
      <c r="AG467" s="106">
        <v>6571.3739999999998</v>
      </c>
      <c r="AH467" s="27">
        <v>6508.0790000000006</v>
      </c>
      <c r="AI467" s="27">
        <v>6508.0790000000006</v>
      </c>
      <c r="AJ467" s="27">
        <v>703</v>
      </c>
      <c r="AK467" s="106">
        <v>20787.139920000016</v>
      </c>
      <c r="AL467" s="106">
        <v>21458.033000000003</v>
      </c>
      <c r="AM467" s="105">
        <v>21458.033000000003</v>
      </c>
      <c r="AN467" s="11">
        <v>0</v>
      </c>
      <c r="AO467" s="11">
        <v>16803.184990000002</v>
      </c>
      <c r="AP467" s="105">
        <v>12057.585000000001</v>
      </c>
      <c r="AQ467" s="11">
        <v>12057.585000000001</v>
      </c>
      <c r="AR467" s="11">
        <v>0</v>
      </c>
      <c r="AS467" s="11">
        <v>10464.144539999999</v>
      </c>
      <c r="AT467" s="11">
        <v>13410.18806</v>
      </c>
      <c r="AU467" s="11">
        <v>13410.18806</v>
      </c>
      <c r="AV467" s="11">
        <v>1500</v>
      </c>
      <c r="AW467" s="11">
        <v>8956.5598599999994</v>
      </c>
      <c r="AX467" s="11">
        <v>10273.676529999993</v>
      </c>
      <c r="AZ467" s="11">
        <v>10656</v>
      </c>
      <c r="BA467" s="11">
        <v>22538.906770000001</v>
      </c>
      <c r="BB467" s="122"/>
    </row>
    <row r="468" spans="1:54" hidden="1" x14ac:dyDescent="0.25">
      <c r="A468">
        <v>5</v>
      </c>
      <c r="B468" t="str">
        <f t="shared" si="58"/>
        <v>FlC-7112</v>
      </c>
      <c r="C468" s="2" t="s">
        <v>315</v>
      </c>
      <c r="D468" s="2" t="str">
        <f t="shared" si="55"/>
        <v>7</v>
      </c>
      <c r="E468" s="2" t="str">
        <f t="shared" si="56"/>
        <v>71</v>
      </c>
      <c r="F468" s="2" t="str">
        <f t="shared" si="57"/>
        <v>711</v>
      </c>
      <c r="G468" s="1" t="s">
        <v>223</v>
      </c>
      <c r="H468" s="27">
        <v>36385</v>
      </c>
      <c r="I468" s="27"/>
      <c r="J468" s="27">
        <v>31210.898550000002</v>
      </c>
      <c r="K468" s="27">
        <v>31210.898550000002</v>
      </c>
      <c r="L468" s="27">
        <v>37650</v>
      </c>
      <c r="M468" s="27"/>
      <c r="N468" s="27">
        <v>45312.18</v>
      </c>
      <c r="O468" s="27">
        <v>45312.18</v>
      </c>
      <c r="P468" s="27">
        <v>57966</v>
      </c>
      <c r="Q468" s="27"/>
      <c r="R468" s="27">
        <v>64421.978000000003</v>
      </c>
      <c r="S468" s="27">
        <v>64421.978000000003</v>
      </c>
      <c r="T468" s="27">
        <v>65113</v>
      </c>
      <c r="U468" s="27"/>
      <c r="V468" s="27">
        <v>92617.706999999995</v>
      </c>
      <c r="W468" s="27">
        <v>92617.706999999995</v>
      </c>
      <c r="X468" s="27">
        <v>69861</v>
      </c>
      <c r="Y468" s="27"/>
      <c r="Z468" s="27">
        <v>86775.698999999993</v>
      </c>
      <c r="AA468" s="27">
        <v>86775.698999999993</v>
      </c>
      <c r="AB468" s="27">
        <v>83876</v>
      </c>
      <c r="AC468" s="27"/>
      <c r="AD468" s="27">
        <v>86137.376000000004</v>
      </c>
      <c r="AE468" s="27">
        <v>86137.376000000004</v>
      </c>
      <c r="AF468" s="27">
        <v>75216</v>
      </c>
      <c r="AG468" s="106">
        <v>88665.108999999997</v>
      </c>
      <c r="AH468" s="27">
        <v>79462.406000000003</v>
      </c>
      <c r="AI468" s="27">
        <v>79462.406000000003</v>
      </c>
      <c r="AJ468" s="27">
        <v>71087</v>
      </c>
      <c r="AK468" s="106">
        <v>123025.64969000001</v>
      </c>
      <c r="AL468" s="106">
        <v>127428.10854</v>
      </c>
      <c r="AM468" s="105">
        <v>127428.10854</v>
      </c>
      <c r="AN468" s="11">
        <v>106177</v>
      </c>
      <c r="AO468" s="11">
        <v>110842.86519</v>
      </c>
      <c r="AP468" s="105">
        <v>110816.368</v>
      </c>
      <c r="AQ468" s="11">
        <v>110816.368</v>
      </c>
      <c r="AR468" s="11">
        <v>99502</v>
      </c>
      <c r="AS468" s="11">
        <v>110509.74788000001</v>
      </c>
      <c r="AT468" s="11">
        <v>106810.29075999999</v>
      </c>
      <c r="AU468" s="11">
        <v>106810.29075999999</v>
      </c>
      <c r="AV468" s="11">
        <v>107668</v>
      </c>
      <c r="AW468" s="11">
        <v>119546.78982999999</v>
      </c>
      <c r="AX468" s="11">
        <v>123356.49361999999</v>
      </c>
      <c r="AZ468" s="11">
        <v>133201</v>
      </c>
      <c r="BA468" s="11">
        <v>133711.36410000001</v>
      </c>
      <c r="BB468" s="122"/>
    </row>
    <row r="469" spans="1:54" hidden="1" x14ac:dyDescent="0.25">
      <c r="A469">
        <v>5</v>
      </c>
      <c r="B469" t="str">
        <f t="shared" si="58"/>
        <v>FlC-7121</v>
      </c>
      <c r="C469" s="2" t="s">
        <v>315</v>
      </c>
      <c r="D469" s="2" t="str">
        <f t="shared" si="55"/>
        <v>7</v>
      </c>
      <c r="E469" s="2" t="str">
        <f t="shared" si="56"/>
        <v>71</v>
      </c>
      <c r="F469" s="2" t="str">
        <f t="shared" si="57"/>
        <v>712</v>
      </c>
      <c r="G469" s="1" t="s">
        <v>224</v>
      </c>
      <c r="H469" s="27">
        <v>0</v>
      </c>
      <c r="I469" s="27"/>
      <c r="J469" s="27">
        <v>0</v>
      </c>
      <c r="K469" s="27">
        <v>0</v>
      </c>
      <c r="L469" s="27">
        <v>0</v>
      </c>
      <c r="M469" s="27"/>
      <c r="N469" s="27">
        <v>0</v>
      </c>
      <c r="O469" s="27">
        <v>0</v>
      </c>
      <c r="P469" s="27">
        <v>0</v>
      </c>
      <c r="Q469" s="27"/>
      <c r="R469" s="27">
        <v>0</v>
      </c>
      <c r="S469" s="27">
        <v>0</v>
      </c>
      <c r="T469" s="27">
        <v>0</v>
      </c>
      <c r="U469" s="27"/>
      <c r="V469" s="27">
        <v>0</v>
      </c>
      <c r="W469" s="27">
        <v>0</v>
      </c>
      <c r="X469" s="27">
        <v>0</v>
      </c>
      <c r="Y469" s="27"/>
      <c r="Z469" s="27">
        <v>0</v>
      </c>
      <c r="AA469" s="27">
        <v>0</v>
      </c>
      <c r="AB469" s="27">
        <v>0</v>
      </c>
      <c r="AC469" s="27"/>
      <c r="AD469" s="27">
        <v>0</v>
      </c>
      <c r="AE469" s="27">
        <v>0</v>
      </c>
      <c r="AF469" s="27">
        <v>0</v>
      </c>
      <c r="AG469" s="106">
        <v>0</v>
      </c>
      <c r="AH469" s="27">
        <v>0</v>
      </c>
      <c r="AI469" s="27">
        <v>0</v>
      </c>
      <c r="AJ469" s="27">
        <v>0</v>
      </c>
      <c r="AK469" s="106">
        <v>0</v>
      </c>
      <c r="AL469" s="106">
        <v>0</v>
      </c>
      <c r="AM469" s="105">
        <v>0</v>
      </c>
      <c r="AN469" s="11">
        <v>0</v>
      </c>
      <c r="AO469" s="11">
        <v>0</v>
      </c>
      <c r="AP469" s="105">
        <v>0</v>
      </c>
      <c r="AQ469" s="11">
        <v>0</v>
      </c>
      <c r="AR469" s="11">
        <v>0</v>
      </c>
      <c r="AS469" s="11">
        <v>0</v>
      </c>
      <c r="AT469" s="11">
        <v>0</v>
      </c>
      <c r="AU469" s="11">
        <v>0</v>
      </c>
      <c r="AV469" s="11">
        <v>0</v>
      </c>
      <c r="AW469" s="11">
        <v>20710.794000000002</v>
      </c>
      <c r="AX469" s="11">
        <v>20710.616190000001</v>
      </c>
      <c r="AZ469" s="11">
        <v>0</v>
      </c>
      <c r="BA469" s="11">
        <v>19026</v>
      </c>
      <c r="BB469" s="122"/>
    </row>
    <row r="470" spans="1:54" hidden="1" x14ac:dyDescent="0.25">
      <c r="A470">
        <v>5</v>
      </c>
      <c r="B470" t="str">
        <f t="shared" si="58"/>
        <v>FlC-7122</v>
      </c>
      <c r="C470" s="2" t="s">
        <v>315</v>
      </c>
      <c r="D470" s="2" t="str">
        <f t="shared" si="55"/>
        <v>7</v>
      </c>
      <c r="E470" s="2" t="str">
        <f t="shared" si="56"/>
        <v>71</v>
      </c>
      <c r="F470" s="2" t="str">
        <f t="shared" si="57"/>
        <v>712</v>
      </c>
      <c r="G470" s="1" t="s">
        <v>225</v>
      </c>
      <c r="H470" s="27">
        <v>0</v>
      </c>
      <c r="I470" s="27"/>
      <c r="J470" s="27">
        <v>23</v>
      </c>
      <c r="K470" s="27">
        <v>351</v>
      </c>
      <c r="L470" s="27">
        <v>0</v>
      </c>
      <c r="M470" s="27"/>
      <c r="N470" s="27">
        <v>98.221999999999994</v>
      </c>
      <c r="O470" s="27">
        <v>98.221999999999994</v>
      </c>
      <c r="P470" s="27">
        <v>0</v>
      </c>
      <c r="Q470" s="27"/>
      <c r="R470" s="27">
        <v>0</v>
      </c>
      <c r="S470" s="27">
        <v>0</v>
      </c>
      <c r="T470" s="27">
        <v>0</v>
      </c>
      <c r="U470" s="27"/>
      <c r="V470" s="27">
        <v>0</v>
      </c>
      <c r="W470" s="27">
        <v>0</v>
      </c>
      <c r="X470" s="27">
        <v>0</v>
      </c>
      <c r="Y470" s="27"/>
      <c r="Z470" s="27">
        <v>0</v>
      </c>
      <c r="AA470" s="27">
        <v>0</v>
      </c>
      <c r="AB470" s="27">
        <v>0</v>
      </c>
      <c r="AC470" s="27"/>
      <c r="AD470" s="27">
        <v>0</v>
      </c>
      <c r="AE470" s="27">
        <v>0</v>
      </c>
      <c r="AF470" s="27">
        <v>0</v>
      </c>
      <c r="AG470" s="106">
        <v>0</v>
      </c>
      <c r="AH470" s="27">
        <v>0</v>
      </c>
      <c r="AI470" s="27">
        <v>0</v>
      </c>
      <c r="AJ470" s="27">
        <v>0</v>
      </c>
      <c r="AK470" s="106">
        <v>0</v>
      </c>
      <c r="AL470" s="106">
        <v>0</v>
      </c>
      <c r="AM470" s="105">
        <v>0</v>
      </c>
      <c r="AN470" s="11">
        <v>0</v>
      </c>
      <c r="AO470" s="11">
        <v>0</v>
      </c>
      <c r="AP470" s="105">
        <v>0</v>
      </c>
      <c r="AQ470" s="11">
        <v>0</v>
      </c>
      <c r="AR470" s="11">
        <v>0</v>
      </c>
      <c r="AS470" s="11">
        <v>62.97654</v>
      </c>
      <c r="AT470" s="11">
        <v>32.75</v>
      </c>
      <c r="AU470" s="11">
        <v>32.75</v>
      </c>
      <c r="AV470" s="11">
        <v>0</v>
      </c>
      <c r="AW470" s="11">
        <v>8</v>
      </c>
      <c r="AX470" s="11">
        <v>0</v>
      </c>
      <c r="AZ470" s="11">
        <v>0</v>
      </c>
      <c r="BA470" s="11">
        <v>0</v>
      </c>
      <c r="BB470" s="122"/>
    </row>
    <row r="471" spans="1:54" hidden="1" x14ac:dyDescent="0.25">
      <c r="A471">
        <v>5</v>
      </c>
      <c r="B471" t="str">
        <f t="shared" si="58"/>
        <v>FlC-7131</v>
      </c>
      <c r="C471" s="2" t="s">
        <v>315</v>
      </c>
      <c r="D471" s="2" t="str">
        <f t="shared" si="55"/>
        <v>7</v>
      </c>
      <c r="E471" s="2" t="str">
        <f t="shared" si="56"/>
        <v>71</v>
      </c>
      <c r="F471" s="2" t="str">
        <f t="shared" si="57"/>
        <v>713</v>
      </c>
      <c r="G471" s="1" t="s">
        <v>226</v>
      </c>
      <c r="H471" s="27">
        <v>9046</v>
      </c>
      <c r="I471" s="27"/>
      <c r="J471" s="27">
        <v>825</v>
      </c>
      <c r="K471" s="27">
        <v>825</v>
      </c>
      <c r="L471" s="27">
        <v>2319</v>
      </c>
      <c r="M471" s="27"/>
      <c r="N471" s="27">
        <v>0</v>
      </c>
      <c r="O471" s="27">
        <v>0</v>
      </c>
      <c r="P471" s="27">
        <v>2270</v>
      </c>
      <c r="Q471" s="27"/>
      <c r="R471" s="27">
        <v>2921.1080000000002</v>
      </c>
      <c r="S471" s="27">
        <v>2921.1080000000002</v>
      </c>
      <c r="T471" s="27">
        <v>2000</v>
      </c>
      <c r="U471" s="27"/>
      <c r="V471" s="27">
        <v>1003.78</v>
      </c>
      <c r="W471" s="27">
        <v>1003.78</v>
      </c>
      <c r="X471" s="27">
        <v>1000</v>
      </c>
      <c r="Y471" s="27"/>
      <c r="Z471" s="27">
        <v>6233.2389999999996</v>
      </c>
      <c r="AA471" s="27">
        <v>6233.2389999999996</v>
      </c>
      <c r="AB471" s="27">
        <v>0</v>
      </c>
      <c r="AC471" s="27"/>
      <c r="AD471" s="27">
        <v>0</v>
      </c>
      <c r="AE471" s="27">
        <v>0</v>
      </c>
      <c r="AF471" s="27">
        <v>5200</v>
      </c>
      <c r="AG471" s="106">
        <v>9591.5730000000003</v>
      </c>
      <c r="AH471" s="27">
        <v>9895.9570000000003</v>
      </c>
      <c r="AI471" s="27">
        <v>9895.9570000000003</v>
      </c>
      <c r="AJ471" s="27">
        <v>66514</v>
      </c>
      <c r="AK471" s="106">
        <v>48128.601000000002</v>
      </c>
      <c r="AL471" s="106">
        <v>39810.244010000002</v>
      </c>
      <c r="AM471" s="105">
        <v>39810.244010000002</v>
      </c>
      <c r="AN471" s="11">
        <v>34087</v>
      </c>
      <c r="AO471" s="11">
        <v>6776.7284</v>
      </c>
      <c r="AP471" s="105">
        <v>5529.43</v>
      </c>
      <c r="AQ471" s="11">
        <v>5529.43</v>
      </c>
      <c r="AR471" s="11">
        <v>29699</v>
      </c>
      <c r="AS471" s="11">
        <v>13230.388999999999</v>
      </c>
      <c r="AT471" s="11">
        <v>16730.389090000001</v>
      </c>
      <c r="AU471" s="11">
        <v>16730.389090000001</v>
      </c>
      <c r="AV471" s="11">
        <v>55913</v>
      </c>
      <c r="AW471" s="11">
        <v>3837</v>
      </c>
      <c r="AX471" s="11">
        <v>3837</v>
      </c>
      <c r="AZ471" s="11">
        <v>4132</v>
      </c>
      <c r="BA471" s="11">
        <v>59965</v>
      </c>
      <c r="BB471" s="122"/>
    </row>
    <row r="472" spans="1:54" hidden="1" x14ac:dyDescent="0.25">
      <c r="A472">
        <v>5</v>
      </c>
      <c r="B472" t="str">
        <f t="shared" si="58"/>
        <v>FlC-7132</v>
      </c>
      <c r="C472" s="2" t="s">
        <v>315</v>
      </c>
      <c r="D472" s="2" t="str">
        <f t="shared" si="55"/>
        <v>7</v>
      </c>
      <c r="E472" s="2" t="str">
        <f t="shared" si="56"/>
        <v>71</v>
      </c>
      <c r="F472" s="2" t="str">
        <f t="shared" si="57"/>
        <v>713</v>
      </c>
      <c r="G472" s="1" t="s">
        <v>227</v>
      </c>
      <c r="H472" s="27">
        <v>12922</v>
      </c>
      <c r="I472" s="27"/>
      <c r="J472" s="27">
        <v>91009.566000000006</v>
      </c>
      <c r="K472" s="27">
        <v>91009.566000000006</v>
      </c>
      <c r="L472" s="27">
        <v>13407</v>
      </c>
      <c r="M472" s="27"/>
      <c r="N472" s="27">
        <v>51611.9</v>
      </c>
      <c r="O472" s="27">
        <v>51611.9</v>
      </c>
      <c r="P472" s="27">
        <v>10961</v>
      </c>
      <c r="Q472" s="27"/>
      <c r="R472" s="27">
        <v>62347.365000000005</v>
      </c>
      <c r="S472" s="27">
        <v>62347.365000000005</v>
      </c>
      <c r="T472" s="27">
        <v>10920</v>
      </c>
      <c r="U472" s="27"/>
      <c r="V472" s="27">
        <v>49007.072</v>
      </c>
      <c r="W472" s="27">
        <v>49007.072</v>
      </c>
      <c r="X472" s="27">
        <v>12384</v>
      </c>
      <c r="Y472" s="27"/>
      <c r="Z472" s="27">
        <v>80896.205999999991</v>
      </c>
      <c r="AA472" s="27">
        <v>80896.205999999991</v>
      </c>
      <c r="AB472" s="27">
        <v>2821</v>
      </c>
      <c r="AC472" s="27"/>
      <c r="AD472" s="27">
        <v>59112.894</v>
      </c>
      <c r="AE472" s="27">
        <v>59112.894</v>
      </c>
      <c r="AF472" s="27">
        <v>4641</v>
      </c>
      <c r="AG472" s="106">
        <v>55583.550999999999</v>
      </c>
      <c r="AH472" s="27">
        <v>25997.013000000003</v>
      </c>
      <c r="AI472" s="27">
        <v>25997.013000000003</v>
      </c>
      <c r="AJ472" s="27">
        <v>4878</v>
      </c>
      <c r="AK472" s="106">
        <v>59609.14</v>
      </c>
      <c r="AL472" s="106">
        <v>31561.6751</v>
      </c>
      <c r="AM472" s="105">
        <v>31561.6751</v>
      </c>
      <c r="AN472" s="11">
        <v>1615</v>
      </c>
      <c r="AO472" s="11">
        <v>53626.657070000001</v>
      </c>
      <c r="AP472" s="105">
        <v>64469.771999999997</v>
      </c>
      <c r="AQ472" s="11">
        <v>64469.771999999997</v>
      </c>
      <c r="AR472" s="11">
        <v>590</v>
      </c>
      <c r="AS472" s="11">
        <v>77653.179999999993</v>
      </c>
      <c r="AT472" s="11">
        <v>113109.20123999999</v>
      </c>
      <c r="AU472" s="11">
        <v>113109.20123999999</v>
      </c>
      <c r="AV472" s="11">
        <v>55</v>
      </c>
      <c r="AW472" s="11">
        <v>72420</v>
      </c>
      <c r="AX472" s="11">
        <v>59525</v>
      </c>
      <c r="AZ472" s="11">
        <v>42250</v>
      </c>
      <c r="BA472" s="11">
        <v>92130</v>
      </c>
      <c r="BB472" s="122"/>
    </row>
    <row r="473" spans="1:54" hidden="1" x14ac:dyDescent="0.25">
      <c r="A473">
        <v>5</v>
      </c>
      <c r="B473" t="str">
        <f t="shared" si="58"/>
        <v>FlC-7200</v>
      </c>
      <c r="C473" s="2" t="s">
        <v>315</v>
      </c>
      <c r="D473" s="2" t="str">
        <f t="shared" si="55"/>
        <v>7</v>
      </c>
      <c r="E473" s="2" t="str">
        <f t="shared" si="56"/>
        <v>72</v>
      </c>
      <c r="F473" s="2" t="str">
        <f t="shared" si="57"/>
        <v>720</v>
      </c>
      <c r="G473" s="1" t="s">
        <v>229</v>
      </c>
      <c r="H473" s="27">
        <v>89711</v>
      </c>
      <c r="I473" s="27"/>
      <c r="J473" s="27">
        <v>82763.644400000005</v>
      </c>
      <c r="K473" s="27">
        <v>82763.638999999996</v>
      </c>
      <c r="L473" s="27">
        <v>92116</v>
      </c>
      <c r="M473" s="27"/>
      <c r="N473" s="27">
        <v>84206.040999999997</v>
      </c>
      <c r="O473" s="27">
        <v>84206.040999999997</v>
      </c>
      <c r="P473" s="27">
        <v>81681</v>
      </c>
      <c r="Q473" s="27"/>
      <c r="R473" s="27">
        <v>81309.651999999987</v>
      </c>
      <c r="S473" s="27">
        <v>81309.651999999987</v>
      </c>
      <c r="T473" s="27">
        <v>124545</v>
      </c>
      <c r="U473" s="27"/>
      <c r="V473" s="27">
        <v>91435.516000000003</v>
      </c>
      <c r="W473" s="27">
        <v>91435.516000000003</v>
      </c>
      <c r="X473" s="27">
        <v>132491</v>
      </c>
      <c r="Y473" s="27"/>
      <c r="Z473" s="27">
        <v>99164.573999999993</v>
      </c>
      <c r="AA473" s="27">
        <v>99164.573999999993</v>
      </c>
      <c r="AB473" s="27">
        <v>179336</v>
      </c>
      <c r="AC473" s="27"/>
      <c r="AD473" s="27">
        <v>121978.268</v>
      </c>
      <c r="AE473" s="27">
        <v>121978.268</v>
      </c>
      <c r="AF473" s="27">
        <v>131513</v>
      </c>
      <c r="AG473" s="106">
        <v>101655.899</v>
      </c>
      <c r="AH473" s="27">
        <v>101960.41100000001</v>
      </c>
      <c r="AI473" s="27">
        <v>101960.41100000001</v>
      </c>
      <c r="AJ473" s="27">
        <v>322602</v>
      </c>
      <c r="AK473" s="106">
        <v>380931.55483000004</v>
      </c>
      <c r="AL473" s="106">
        <v>375119.72653000004</v>
      </c>
      <c r="AM473" s="105">
        <v>375119.72653000004</v>
      </c>
      <c r="AN473" s="11">
        <v>399996</v>
      </c>
      <c r="AO473" s="11">
        <v>326429.01443000004</v>
      </c>
      <c r="AP473" s="105">
        <v>336133.64600000001</v>
      </c>
      <c r="AQ473" s="11">
        <v>336133.64600000001</v>
      </c>
      <c r="AR473" s="11">
        <v>425796</v>
      </c>
      <c r="AS473" s="11">
        <v>332101.21403999999</v>
      </c>
      <c r="AT473" s="11">
        <v>318324.44091</v>
      </c>
      <c r="AU473" s="11">
        <v>318324.44091</v>
      </c>
      <c r="AV473" s="11">
        <v>457868</v>
      </c>
      <c r="AW473" s="11">
        <v>351945.48671999999</v>
      </c>
      <c r="AX473" s="11">
        <v>331225.61494999996</v>
      </c>
      <c r="AZ473" s="11">
        <v>496376</v>
      </c>
      <c r="BA473" s="11">
        <v>403757.64741999999</v>
      </c>
      <c r="BB473" s="122"/>
    </row>
    <row r="474" spans="1:54" hidden="1" x14ac:dyDescent="0.25">
      <c r="A474">
        <v>5</v>
      </c>
      <c r="B474" t="str">
        <f t="shared" si="58"/>
        <v>FlC-7290</v>
      </c>
      <c r="C474" s="2" t="s">
        <v>315</v>
      </c>
      <c r="D474" s="2" t="str">
        <f t="shared" si="55"/>
        <v>7</v>
      </c>
      <c r="E474" s="2" t="str">
        <f t="shared" si="56"/>
        <v>72</v>
      </c>
      <c r="F474" s="2" t="str">
        <f t="shared" si="57"/>
        <v>729</v>
      </c>
      <c r="G474" s="1" t="s">
        <v>916</v>
      </c>
      <c r="H474" s="27">
        <v>0</v>
      </c>
      <c r="I474" s="27"/>
      <c r="J474" s="27">
        <v>0</v>
      </c>
      <c r="K474" s="27">
        <v>0</v>
      </c>
      <c r="L474" s="27">
        <v>0</v>
      </c>
      <c r="M474" s="27"/>
      <c r="N474" s="27">
        <v>0</v>
      </c>
      <c r="O474" s="27">
        <v>0</v>
      </c>
      <c r="P474" s="27">
        <v>0</v>
      </c>
      <c r="Q474" s="27"/>
      <c r="R474" s="27">
        <v>0</v>
      </c>
      <c r="S474" s="27">
        <v>0</v>
      </c>
      <c r="T474" s="27">
        <v>0</v>
      </c>
      <c r="U474" s="27"/>
      <c r="V474" s="27">
        <v>0</v>
      </c>
      <c r="W474" s="27">
        <v>0</v>
      </c>
      <c r="X474" s="27">
        <v>0</v>
      </c>
      <c r="Y474" s="27"/>
      <c r="Z474" s="27">
        <v>0</v>
      </c>
      <c r="AA474" s="27">
        <v>0</v>
      </c>
      <c r="AB474" s="27">
        <v>0</v>
      </c>
      <c r="AC474" s="27"/>
      <c r="AD474" s="27">
        <v>0</v>
      </c>
      <c r="AE474" s="27">
        <v>0</v>
      </c>
      <c r="AF474" s="27">
        <v>0</v>
      </c>
      <c r="AG474" s="106">
        <v>9.0690000000000008</v>
      </c>
      <c r="AH474" s="27">
        <v>9.0690000000000008</v>
      </c>
      <c r="AI474" s="27">
        <v>9.0690000000000008</v>
      </c>
      <c r="AJ474" s="27">
        <v>16908</v>
      </c>
      <c r="AK474" s="106">
        <v>931.18484999999998</v>
      </c>
      <c r="AL474" s="106">
        <v>218.18465</v>
      </c>
      <c r="AM474" s="105">
        <v>218.18465</v>
      </c>
      <c r="AN474" s="11">
        <v>4109</v>
      </c>
      <c r="AO474" s="11">
        <v>1032.8069700000001</v>
      </c>
      <c r="AP474" s="105">
        <v>3205.8549999999996</v>
      </c>
      <c r="AQ474" s="11">
        <v>3205.8549999999996</v>
      </c>
      <c r="AR474" s="11">
        <v>8631</v>
      </c>
      <c r="AS474" s="11">
        <v>340.38862999999998</v>
      </c>
      <c r="AT474" s="11">
        <v>2112.5496300000004</v>
      </c>
      <c r="AU474" s="11">
        <v>2112.5496300000004</v>
      </c>
      <c r="AV474" s="11">
        <v>14749</v>
      </c>
      <c r="AW474" s="11">
        <v>27</v>
      </c>
      <c r="AX474" s="11">
        <v>184.06432000000001</v>
      </c>
      <c r="AZ474" s="11">
        <v>14137</v>
      </c>
      <c r="BA474" s="11">
        <v>295</v>
      </c>
      <c r="BB474" s="122"/>
    </row>
    <row r="475" spans="1:54" hidden="1" x14ac:dyDescent="0.25">
      <c r="A475">
        <v>5</v>
      </c>
      <c r="B475" t="str">
        <f t="shared" si="58"/>
        <v>FlC-7310</v>
      </c>
      <c r="C475" s="2" t="s">
        <v>315</v>
      </c>
      <c r="D475" s="2" t="str">
        <f t="shared" si="55"/>
        <v>7</v>
      </c>
      <c r="E475" s="2" t="str">
        <f t="shared" si="56"/>
        <v>73</v>
      </c>
      <c r="F475" s="2" t="str">
        <f t="shared" si="57"/>
        <v>731</v>
      </c>
      <c r="G475" s="1" t="s">
        <v>232</v>
      </c>
      <c r="H475" s="27">
        <v>239548</v>
      </c>
      <c r="I475" s="27"/>
      <c r="J475" s="27">
        <v>289743.29965</v>
      </c>
      <c r="K475" s="27">
        <v>289792.23300000001</v>
      </c>
      <c r="L475" s="27">
        <v>302095</v>
      </c>
      <c r="M475" s="27"/>
      <c r="N475" s="27">
        <v>388303.14299999998</v>
      </c>
      <c r="O475" s="27">
        <v>388303.14299999998</v>
      </c>
      <c r="P475" s="27">
        <v>353982</v>
      </c>
      <c r="Q475" s="27"/>
      <c r="R475" s="27">
        <v>201293.503</v>
      </c>
      <c r="S475" s="27">
        <v>201293.503</v>
      </c>
      <c r="T475" s="27">
        <v>392951</v>
      </c>
      <c r="U475" s="27"/>
      <c r="V475" s="27">
        <v>261771.67799999999</v>
      </c>
      <c r="W475" s="27">
        <v>261771.67799999999</v>
      </c>
      <c r="X475" s="27">
        <v>425016</v>
      </c>
      <c r="Y475" s="27"/>
      <c r="Z475" s="27">
        <v>224030.03599999999</v>
      </c>
      <c r="AA475" s="27">
        <v>224030.03599999999</v>
      </c>
      <c r="AB475" s="27">
        <v>465070</v>
      </c>
      <c r="AC475" s="27"/>
      <c r="AD475" s="27">
        <v>217285.97799999997</v>
      </c>
      <c r="AE475" s="27">
        <v>217285.97799999997</v>
      </c>
      <c r="AF475" s="27">
        <v>552329</v>
      </c>
      <c r="AG475" s="106">
        <v>301339.74400000001</v>
      </c>
      <c r="AH475" s="27">
        <v>285977.19</v>
      </c>
      <c r="AI475" s="27">
        <v>285977.19</v>
      </c>
      <c r="AJ475" s="27">
        <v>653487</v>
      </c>
      <c r="AK475" s="106">
        <v>360345.05485999992</v>
      </c>
      <c r="AL475" s="106">
        <v>360576.64270999999</v>
      </c>
      <c r="AM475" s="105">
        <v>360576.64270999999</v>
      </c>
      <c r="AN475" s="11">
        <v>617075</v>
      </c>
      <c r="AO475" s="11">
        <v>383846.88363</v>
      </c>
      <c r="AP475" s="105">
        <v>383999.87699999998</v>
      </c>
      <c r="AQ475" s="11">
        <v>383999.87699999998</v>
      </c>
      <c r="AR475" s="11">
        <v>781133</v>
      </c>
      <c r="AS475" s="11">
        <v>468956.21023999999</v>
      </c>
      <c r="AT475" s="11">
        <v>489365.12967200007</v>
      </c>
      <c r="AU475" s="11">
        <v>489365.12967200007</v>
      </c>
      <c r="AV475" s="11">
        <v>931016</v>
      </c>
      <c r="AW475" s="11">
        <v>609269.06284999999</v>
      </c>
      <c r="AX475" s="11">
        <v>609200.55549000006</v>
      </c>
      <c r="AZ475" s="11">
        <v>958574</v>
      </c>
      <c r="BA475" s="11">
        <v>788232.22586000001</v>
      </c>
      <c r="BB475" s="122"/>
    </row>
    <row r="476" spans="1:54" hidden="1" x14ac:dyDescent="0.25">
      <c r="A476">
        <v>5</v>
      </c>
      <c r="B476" t="str">
        <f t="shared" si="58"/>
        <v>FlC-7320</v>
      </c>
      <c r="C476" s="2" t="s">
        <v>315</v>
      </c>
      <c r="D476" s="2" t="str">
        <f t="shared" si="55"/>
        <v>7</v>
      </c>
      <c r="E476" s="2" t="str">
        <f t="shared" si="56"/>
        <v>73</v>
      </c>
      <c r="F476" s="2" t="str">
        <f t="shared" si="57"/>
        <v>732</v>
      </c>
      <c r="G476" s="1" t="s">
        <v>233</v>
      </c>
      <c r="H476" s="27">
        <v>334508</v>
      </c>
      <c r="I476" s="27"/>
      <c r="J476" s="27">
        <v>406968.53608999995</v>
      </c>
      <c r="K476" s="27">
        <v>406968.53609000001</v>
      </c>
      <c r="L476" s="27">
        <v>341776</v>
      </c>
      <c r="M476" s="27"/>
      <c r="N476" s="27">
        <v>355733.712</v>
      </c>
      <c r="O476" s="27">
        <v>355733.712</v>
      </c>
      <c r="P476" s="27">
        <v>351026</v>
      </c>
      <c r="Q476" s="27"/>
      <c r="R476" s="27">
        <v>245612.20300000001</v>
      </c>
      <c r="S476" s="27">
        <v>245612.20300000001</v>
      </c>
      <c r="T476" s="27">
        <v>373248.5</v>
      </c>
      <c r="U476" s="27"/>
      <c r="V476" s="27">
        <v>212586.65100000001</v>
      </c>
      <c r="W476" s="27">
        <v>212586.65100000001</v>
      </c>
      <c r="X476" s="27">
        <v>362723</v>
      </c>
      <c r="Y476" s="27"/>
      <c r="Z476" s="27">
        <v>278795.86100000003</v>
      </c>
      <c r="AA476" s="27">
        <v>278795.86100000003</v>
      </c>
      <c r="AB476" s="27">
        <v>344163</v>
      </c>
      <c r="AC476" s="27"/>
      <c r="AD476" s="27">
        <v>284312.39500000002</v>
      </c>
      <c r="AE476" s="27">
        <v>284312.39500000002</v>
      </c>
      <c r="AF476" s="27">
        <v>368190</v>
      </c>
      <c r="AG476" s="106">
        <v>298433.08100000001</v>
      </c>
      <c r="AH476" s="27">
        <v>293643.92100000003</v>
      </c>
      <c r="AI476" s="27">
        <v>293643.92100000003</v>
      </c>
      <c r="AJ476" s="27">
        <v>399911</v>
      </c>
      <c r="AK476" s="106">
        <v>270044.36672000005</v>
      </c>
      <c r="AL476" s="106">
        <v>294028.97772000002</v>
      </c>
      <c r="AM476" s="105">
        <v>294028.97772000002</v>
      </c>
      <c r="AN476" s="11">
        <v>446837</v>
      </c>
      <c r="AO476" s="11">
        <v>325956.00823000004</v>
      </c>
      <c r="AP476" s="105">
        <v>336019.07799999998</v>
      </c>
      <c r="AQ476" s="11">
        <v>336019.07799999998</v>
      </c>
      <c r="AR476" s="11">
        <v>430398</v>
      </c>
      <c r="AS476" s="11">
        <v>355519.37076999998</v>
      </c>
      <c r="AT476" s="11">
        <v>364050.35337000003</v>
      </c>
      <c r="AU476" s="11">
        <v>364050.35337000003</v>
      </c>
      <c r="AV476" s="11">
        <v>424829</v>
      </c>
      <c r="AW476" s="11">
        <v>348779.81053000002</v>
      </c>
      <c r="AX476" s="11">
        <v>344190.46352000005</v>
      </c>
      <c r="AZ476" s="11">
        <v>491433</v>
      </c>
      <c r="BA476" s="11">
        <v>408157.10035999998</v>
      </c>
      <c r="BB476" s="122"/>
    </row>
    <row r="477" spans="1:54" hidden="1" x14ac:dyDescent="0.25">
      <c r="A477">
        <v>5</v>
      </c>
      <c r="B477" t="str">
        <f t="shared" si="58"/>
        <v>FlC-7330</v>
      </c>
      <c r="C477" s="2" t="s">
        <v>315</v>
      </c>
      <c r="D477" s="2" t="str">
        <f t="shared" si="55"/>
        <v>7</v>
      </c>
      <c r="E477" s="2" t="str">
        <f t="shared" si="56"/>
        <v>73</v>
      </c>
      <c r="F477" s="2" t="str">
        <f t="shared" si="57"/>
        <v>733</v>
      </c>
      <c r="G477" s="1" t="s">
        <v>234</v>
      </c>
      <c r="H477" s="27">
        <v>0</v>
      </c>
      <c r="I477" s="27"/>
      <c r="J477" s="27">
        <v>0</v>
      </c>
      <c r="K477" s="27">
        <v>0</v>
      </c>
      <c r="L477" s="27">
        <v>0</v>
      </c>
      <c r="M477" s="27"/>
      <c r="N477" s="27">
        <v>0</v>
      </c>
      <c r="O477" s="27">
        <v>0</v>
      </c>
      <c r="P477" s="27">
        <v>0</v>
      </c>
      <c r="Q477" s="27"/>
      <c r="R477" s="27">
        <v>0</v>
      </c>
      <c r="S477" s="27">
        <v>0</v>
      </c>
      <c r="T477" s="27">
        <v>0</v>
      </c>
      <c r="U477" s="27"/>
      <c r="V477" s="27">
        <v>0</v>
      </c>
      <c r="W477" s="27">
        <v>0</v>
      </c>
      <c r="X477" s="27">
        <v>0</v>
      </c>
      <c r="Y477" s="27"/>
      <c r="Z477" s="27">
        <v>0</v>
      </c>
      <c r="AA477" s="27">
        <v>0</v>
      </c>
      <c r="AB477" s="27">
        <v>0</v>
      </c>
      <c r="AC477" s="27"/>
      <c r="AD477" s="27">
        <v>0</v>
      </c>
      <c r="AE477" s="27">
        <v>0</v>
      </c>
      <c r="AF477" s="27">
        <v>0</v>
      </c>
      <c r="AG477" s="106">
        <v>0</v>
      </c>
      <c r="AH477" s="27">
        <v>0</v>
      </c>
      <c r="AI477" s="27">
        <v>0</v>
      </c>
      <c r="AJ477" s="27">
        <v>0</v>
      </c>
      <c r="AK477" s="106">
        <v>0</v>
      </c>
      <c r="AL477" s="106">
        <v>0</v>
      </c>
      <c r="AM477" s="105">
        <v>0</v>
      </c>
      <c r="AN477" s="11">
        <v>0</v>
      </c>
      <c r="AO477" s="11">
        <v>0</v>
      </c>
      <c r="AP477" s="105">
        <v>0</v>
      </c>
      <c r="AQ477" s="11">
        <v>0</v>
      </c>
      <c r="AR477" s="11">
        <v>0</v>
      </c>
      <c r="AS477" s="11">
        <v>0</v>
      </c>
      <c r="AT477" s="11">
        <v>0</v>
      </c>
      <c r="AU477" s="11">
        <v>0</v>
      </c>
      <c r="AV477" s="11">
        <v>0</v>
      </c>
      <c r="AW477" s="11">
        <v>0</v>
      </c>
      <c r="AX477" s="11">
        <v>0</v>
      </c>
      <c r="AZ477" s="11">
        <v>0</v>
      </c>
      <c r="BA477" s="11">
        <v>0</v>
      </c>
      <c r="BB477" s="122"/>
    </row>
    <row r="478" spans="1:54" hidden="1" x14ac:dyDescent="0.25">
      <c r="A478">
        <v>5</v>
      </c>
      <c r="B478" t="str">
        <f t="shared" si="58"/>
        <v>FlC-7340</v>
      </c>
      <c r="C478" s="2" t="s">
        <v>315</v>
      </c>
      <c r="D478" s="2" t="str">
        <f t="shared" si="55"/>
        <v>7</v>
      </c>
      <c r="E478" s="2" t="str">
        <f t="shared" si="56"/>
        <v>73</v>
      </c>
      <c r="F478" s="2" t="str">
        <f t="shared" si="57"/>
        <v>734</v>
      </c>
      <c r="G478" s="1" t="s">
        <v>235</v>
      </c>
      <c r="H478" s="27">
        <v>60733</v>
      </c>
      <c r="I478" s="27"/>
      <c r="J478" s="27">
        <v>71922.742500000008</v>
      </c>
      <c r="K478" s="27">
        <v>71922.742500000008</v>
      </c>
      <c r="L478" s="27">
        <v>72446</v>
      </c>
      <c r="M478" s="27"/>
      <c r="N478" s="27">
        <v>38312.358999999997</v>
      </c>
      <c r="O478" s="27">
        <v>38312.358999999997</v>
      </c>
      <c r="P478" s="27">
        <v>83143</v>
      </c>
      <c r="Q478" s="27"/>
      <c r="R478" s="27">
        <v>16471.12</v>
      </c>
      <c r="S478" s="27">
        <v>16471.12</v>
      </c>
      <c r="T478" s="27">
        <v>40346</v>
      </c>
      <c r="U478" s="27"/>
      <c r="V478" s="27">
        <v>24612.007000000001</v>
      </c>
      <c r="W478" s="27">
        <v>24612.007000000001</v>
      </c>
      <c r="X478" s="27">
        <v>26588</v>
      </c>
      <c r="Y478" s="27"/>
      <c r="Z478" s="27">
        <v>31674.415000000001</v>
      </c>
      <c r="AA478" s="27">
        <v>31674.415000000001</v>
      </c>
      <c r="AB478" s="27">
        <v>29558</v>
      </c>
      <c r="AC478" s="27"/>
      <c r="AD478" s="27">
        <v>27717.337</v>
      </c>
      <c r="AE478" s="27">
        <v>27717.337</v>
      </c>
      <c r="AF478" s="27">
        <v>35854</v>
      </c>
      <c r="AG478" s="106">
        <v>30734.870000000003</v>
      </c>
      <c r="AH478" s="27">
        <v>29535.848000000002</v>
      </c>
      <c r="AI478" s="27">
        <v>29535.848000000002</v>
      </c>
      <c r="AJ478" s="27">
        <v>45888</v>
      </c>
      <c r="AK478" s="106">
        <v>76851.405970000051</v>
      </c>
      <c r="AL478" s="106">
        <v>77080.632970000006</v>
      </c>
      <c r="AM478" s="105">
        <v>77080.632970000006</v>
      </c>
      <c r="AN478" s="11">
        <v>43733</v>
      </c>
      <c r="AO478" s="11">
        <v>61198.351749999994</v>
      </c>
      <c r="AP478" s="105">
        <v>61654.196000000004</v>
      </c>
      <c r="AQ478" s="11">
        <v>61654.196000000004</v>
      </c>
      <c r="AR478" s="11">
        <v>31861</v>
      </c>
      <c r="AS478" s="11">
        <v>49634.833459999994</v>
      </c>
      <c r="AT478" s="11">
        <v>49607.170250000017</v>
      </c>
      <c r="AU478" s="11">
        <v>49607.170250000017</v>
      </c>
      <c r="AV478" s="11">
        <v>33339</v>
      </c>
      <c r="AW478" s="11">
        <v>40892.225610000001</v>
      </c>
      <c r="AX478" s="11">
        <v>41943.917079999999</v>
      </c>
      <c r="AZ478" s="11">
        <v>38371</v>
      </c>
      <c r="BA478" s="11">
        <v>50661.178549999997</v>
      </c>
      <c r="BB478" s="122"/>
    </row>
    <row r="479" spans="1:54" hidden="1" x14ac:dyDescent="0.25">
      <c r="A479">
        <v>5</v>
      </c>
      <c r="B479" t="str">
        <f t="shared" si="58"/>
        <v>FlC-7390</v>
      </c>
      <c r="C479" s="2" t="s">
        <v>315</v>
      </c>
      <c r="D479" s="2" t="s">
        <v>2163</v>
      </c>
      <c r="E479" s="2" t="s">
        <v>2164</v>
      </c>
      <c r="F479" s="2" t="s">
        <v>2165</v>
      </c>
      <c r="G479" s="1" t="s">
        <v>2152</v>
      </c>
      <c r="H479" s="27">
        <v>0</v>
      </c>
      <c r="I479" s="27"/>
      <c r="J479" s="27">
        <v>0</v>
      </c>
      <c r="K479" s="27">
        <v>0</v>
      </c>
      <c r="L479" s="27">
        <v>0</v>
      </c>
      <c r="M479" s="27"/>
      <c r="N479" s="27">
        <v>0</v>
      </c>
      <c r="O479" s="27">
        <v>0</v>
      </c>
      <c r="P479" s="27">
        <v>0</v>
      </c>
      <c r="Q479" s="27"/>
      <c r="R479" s="27">
        <v>0</v>
      </c>
      <c r="S479" s="27">
        <v>0</v>
      </c>
      <c r="T479" s="27">
        <v>0</v>
      </c>
      <c r="U479" s="27"/>
      <c r="V479" s="27">
        <v>0</v>
      </c>
      <c r="W479" s="27">
        <v>0</v>
      </c>
      <c r="X479" s="27">
        <v>0</v>
      </c>
      <c r="Y479" s="27"/>
      <c r="Z479" s="27">
        <v>0</v>
      </c>
      <c r="AA479" s="27">
        <v>0</v>
      </c>
      <c r="AB479" s="27">
        <v>0</v>
      </c>
      <c r="AC479" s="27"/>
      <c r="AD479" s="27">
        <v>0</v>
      </c>
      <c r="AE479" s="27">
        <v>0</v>
      </c>
      <c r="AF479" s="27">
        <v>0</v>
      </c>
      <c r="AG479" s="106">
        <v>0</v>
      </c>
      <c r="AH479" s="27">
        <v>0</v>
      </c>
      <c r="AI479" s="27">
        <v>0</v>
      </c>
      <c r="AJ479" s="27">
        <v>0</v>
      </c>
      <c r="AK479" s="106">
        <v>153.08500000000001</v>
      </c>
      <c r="AL479" s="106">
        <v>0</v>
      </c>
      <c r="AM479" s="105">
        <v>0</v>
      </c>
      <c r="AN479" s="11">
        <v>0</v>
      </c>
      <c r="AO479" s="11">
        <v>0</v>
      </c>
      <c r="AP479" s="105">
        <v>0</v>
      </c>
      <c r="AQ479" s="11">
        <v>0</v>
      </c>
      <c r="AR479" s="11">
        <v>1153</v>
      </c>
      <c r="AS479" s="11">
        <v>0</v>
      </c>
      <c r="AT479" s="11">
        <v>0</v>
      </c>
      <c r="AU479" s="11">
        <v>0</v>
      </c>
      <c r="AV479" s="11">
        <v>0</v>
      </c>
      <c r="AW479" s="11">
        <v>0</v>
      </c>
      <c r="AX479" s="11">
        <v>0</v>
      </c>
      <c r="AZ479" s="11">
        <v>215</v>
      </c>
      <c r="BA479" s="11">
        <v>115</v>
      </c>
      <c r="BB479" s="122"/>
    </row>
    <row r="480" spans="1:54" hidden="1" x14ac:dyDescent="0.25">
      <c r="A480">
        <v>5</v>
      </c>
      <c r="B480" t="str">
        <f t="shared" si="58"/>
        <v>FlC-7410</v>
      </c>
      <c r="C480" s="2" t="s">
        <v>315</v>
      </c>
      <c r="D480" s="2" t="str">
        <f t="shared" ref="D480:D511" si="59">LEFT($G480,1)</f>
        <v>7</v>
      </c>
      <c r="E480" s="2" t="str">
        <f t="shared" ref="E480:E511" si="60">LEFT($G480,2)</f>
        <v>74</v>
      </c>
      <c r="F480" s="2" t="str">
        <f t="shared" ref="F480:F511" si="61">LEFT($G480,3)</f>
        <v>741</v>
      </c>
      <c r="G480" s="1" t="s">
        <v>237</v>
      </c>
      <c r="H480" s="27">
        <v>2126</v>
      </c>
      <c r="I480" s="27"/>
      <c r="J480" s="27">
        <v>40167.673590000006</v>
      </c>
      <c r="K480" s="27">
        <v>40167.673589999991</v>
      </c>
      <c r="L480" s="27">
        <v>2186</v>
      </c>
      <c r="M480" s="27"/>
      <c r="N480" s="27">
        <v>45185.783000000003</v>
      </c>
      <c r="O480" s="27">
        <v>45185.783000000003</v>
      </c>
      <c r="P480" s="27">
        <v>2050</v>
      </c>
      <c r="Q480" s="27"/>
      <c r="R480" s="27">
        <v>40963.128000000004</v>
      </c>
      <c r="S480" s="27">
        <v>40963.128000000004</v>
      </c>
      <c r="T480" s="27">
        <v>2339</v>
      </c>
      <c r="U480" s="27"/>
      <c r="V480" s="27">
        <v>61067.473000000005</v>
      </c>
      <c r="W480" s="27">
        <v>61067.473000000005</v>
      </c>
      <c r="X480" s="27">
        <v>2144</v>
      </c>
      <c r="Y480" s="27"/>
      <c r="Z480" s="27">
        <v>80151.358999999982</v>
      </c>
      <c r="AA480" s="27">
        <v>80151.358999999982</v>
      </c>
      <c r="AB480" s="27">
        <v>1912</v>
      </c>
      <c r="AC480" s="27"/>
      <c r="AD480" s="27">
        <v>92142.553999999989</v>
      </c>
      <c r="AE480" s="27">
        <v>92142.553999999989</v>
      </c>
      <c r="AF480" s="27">
        <v>2531</v>
      </c>
      <c r="AG480" s="106">
        <v>89358.667000000001</v>
      </c>
      <c r="AH480" s="27">
        <v>115074.58500000001</v>
      </c>
      <c r="AI480" s="27">
        <v>115074.58500000001</v>
      </c>
      <c r="AJ480" s="27">
        <v>2956</v>
      </c>
      <c r="AK480" s="106">
        <v>118271.01034000001</v>
      </c>
      <c r="AL480" s="106">
        <v>121287.98209999999</v>
      </c>
      <c r="AM480" s="105">
        <v>121287.98209999999</v>
      </c>
      <c r="AN480" s="11">
        <v>3425</v>
      </c>
      <c r="AO480" s="11">
        <v>75439.64304000001</v>
      </c>
      <c r="AP480" s="105">
        <v>79680.088999999993</v>
      </c>
      <c r="AQ480" s="11">
        <v>79680.088999999993</v>
      </c>
      <c r="AR480" s="11">
        <v>2233</v>
      </c>
      <c r="AS480" s="11">
        <v>71807.378599999982</v>
      </c>
      <c r="AT480" s="11">
        <v>70892.321809999994</v>
      </c>
      <c r="AU480" s="11">
        <v>70892.321809999994</v>
      </c>
      <c r="AV480" s="11">
        <v>2818</v>
      </c>
      <c r="AW480" s="11">
        <v>131002.59467000001</v>
      </c>
      <c r="AX480" s="11">
        <v>124553.11085</v>
      </c>
      <c r="AZ480" s="11">
        <v>3279</v>
      </c>
      <c r="BA480" s="11">
        <v>129891.36846</v>
      </c>
      <c r="BB480" s="122"/>
    </row>
    <row r="481" spans="1:54" hidden="1" x14ac:dyDescent="0.25">
      <c r="A481">
        <v>5</v>
      </c>
      <c r="B481" t="str">
        <f t="shared" si="58"/>
        <v>FlC-7421</v>
      </c>
      <c r="C481" s="2" t="s">
        <v>315</v>
      </c>
      <c r="D481" s="2" t="str">
        <f t="shared" si="59"/>
        <v>7</v>
      </c>
      <c r="E481" s="2" t="str">
        <f t="shared" si="60"/>
        <v>74</v>
      </c>
      <c r="F481" s="2" t="str">
        <f t="shared" si="61"/>
        <v>742</v>
      </c>
      <c r="G481" s="1" t="s">
        <v>961</v>
      </c>
      <c r="H481" s="27">
        <v>0</v>
      </c>
      <c r="I481" s="27"/>
      <c r="J481" s="27">
        <v>0</v>
      </c>
      <c r="K481" s="27">
        <v>0</v>
      </c>
      <c r="L481" s="27">
        <v>0</v>
      </c>
      <c r="M481" s="27"/>
      <c r="N481" s="27">
        <v>0</v>
      </c>
      <c r="O481" s="27">
        <v>0</v>
      </c>
      <c r="P481" s="27">
        <v>0</v>
      </c>
      <c r="Q481" s="27"/>
      <c r="R481" s="27">
        <v>0</v>
      </c>
      <c r="S481" s="27">
        <v>0</v>
      </c>
      <c r="T481" s="27">
        <v>770</v>
      </c>
      <c r="U481" s="27"/>
      <c r="V481" s="27">
        <v>0</v>
      </c>
      <c r="W481" s="27">
        <v>0</v>
      </c>
      <c r="X481" s="27">
        <v>260</v>
      </c>
      <c r="Y481" s="27"/>
      <c r="Z481" s="27">
        <v>0</v>
      </c>
      <c r="AA481" s="27">
        <v>0</v>
      </c>
      <c r="AB481" s="27">
        <v>0</v>
      </c>
      <c r="AC481" s="27"/>
      <c r="AD481" s="27">
        <v>0</v>
      </c>
      <c r="AE481" s="27">
        <v>0</v>
      </c>
      <c r="AF481" s="27">
        <v>0</v>
      </c>
      <c r="AG481" s="106">
        <v>0</v>
      </c>
      <c r="AH481" s="27">
        <v>0</v>
      </c>
      <c r="AI481" s="27">
        <v>0</v>
      </c>
      <c r="AJ481" s="27">
        <v>0</v>
      </c>
      <c r="AK481" s="106">
        <v>0</v>
      </c>
      <c r="AL481" s="106">
        <v>0</v>
      </c>
      <c r="AM481" s="105">
        <v>0</v>
      </c>
      <c r="AN481" s="11">
        <v>0</v>
      </c>
      <c r="AO481" s="11">
        <v>0</v>
      </c>
      <c r="AP481" s="105">
        <v>0</v>
      </c>
      <c r="AQ481" s="11">
        <v>0</v>
      </c>
      <c r="AR481" s="11">
        <v>0</v>
      </c>
      <c r="AS481" s="11">
        <v>0</v>
      </c>
      <c r="AT481" s="11">
        <v>0</v>
      </c>
      <c r="AU481" s="11"/>
      <c r="AV481" s="11">
        <v>0</v>
      </c>
      <c r="AW481" s="11">
        <v>0</v>
      </c>
      <c r="AX481" s="11"/>
      <c r="AZ481" s="11"/>
      <c r="BA481" s="11"/>
      <c r="BB481" s="122"/>
    </row>
    <row r="482" spans="1:54" hidden="1" x14ac:dyDescent="0.25">
      <c r="A482">
        <v>5</v>
      </c>
      <c r="B482" t="str">
        <f t="shared" si="58"/>
        <v>FlC-7422</v>
      </c>
      <c r="C482" s="2" t="s">
        <v>315</v>
      </c>
      <c r="D482" s="2" t="str">
        <f t="shared" si="59"/>
        <v>7</v>
      </c>
      <c r="E482" s="2" t="str">
        <f t="shared" si="60"/>
        <v>74</v>
      </c>
      <c r="F482" s="2" t="str">
        <f t="shared" si="61"/>
        <v>742</v>
      </c>
      <c r="G482" s="1" t="s">
        <v>239</v>
      </c>
      <c r="H482" s="27">
        <v>254519</v>
      </c>
      <c r="I482" s="27"/>
      <c r="J482" s="27">
        <v>120476.09259</v>
      </c>
      <c r="K482" s="27">
        <v>120476.09259</v>
      </c>
      <c r="L482" s="27">
        <v>253240</v>
      </c>
      <c r="M482" s="27"/>
      <c r="N482" s="27">
        <v>112225.04399999999</v>
      </c>
      <c r="O482" s="27">
        <v>112268.82699999999</v>
      </c>
      <c r="P482" s="27">
        <v>261096</v>
      </c>
      <c r="Q482" s="27"/>
      <c r="R482" s="27">
        <v>144673.08799999999</v>
      </c>
      <c r="S482" s="27">
        <v>144673.08799999999</v>
      </c>
      <c r="T482" s="27">
        <v>315365</v>
      </c>
      <c r="U482" s="27"/>
      <c r="V482" s="27">
        <v>147428.747</v>
      </c>
      <c r="W482" s="27">
        <v>147288.45600000001</v>
      </c>
      <c r="X482" s="27">
        <v>310486</v>
      </c>
      <c r="Y482" s="27"/>
      <c r="Z482" s="27">
        <v>136538.29699999999</v>
      </c>
      <c r="AA482" s="27">
        <v>136365.772</v>
      </c>
      <c r="AB482" s="27">
        <v>349644</v>
      </c>
      <c r="AC482" s="27"/>
      <c r="AD482" s="27">
        <v>117835.79499999998</v>
      </c>
      <c r="AE482" s="27">
        <v>117835.79499999998</v>
      </c>
      <c r="AF482" s="27">
        <v>303095</v>
      </c>
      <c r="AG482" s="106">
        <v>128287.284</v>
      </c>
      <c r="AH482" s="27">
        <v>145673.51042000001</v>
      </c>
      <c r="AI482" s="27">
        <v>145673.51042000001</v>
      </c>
      <c r="AJ482" s="27">
        <v>424100</v>
      </c>
      <c r="AK482" s="106">
        <v>229149.05472999995</v>
      </c>
      <c r="AL482" s="106">
        <v>226138.34815000001</v>
      </c>
      <c r="AM482" s="105">
        <v>226138.34815000001</v>
      </c>
      <c r="AN482" s="11">
        <v>369540</v>
      </c>
      <c r="AO482" s="11">
        <v>229240.33280999999</v>
      </c>
      <c r="AP482" s="105">
        <v>213165.878</v>
      </c>
      <c r="AQ482" s="11">
        <v>216569.878</v>
      </c>
      <c r="AR482" s="11">
        <v>415763</v>
      </c>
      <c r="AS482" s="11">
        <v>249454.20317999998</v>
      </c>
      <c r="AT482" s="11">
        <v>264869.70731999999</v>
      </c>
      <c r="AU482" s="11">
        <v>264878.11573999998</v>
      </c>
      <c r="AV482" s="11">
        <v>448726</v>
      </c>
      <c r="AW482" s="11">
        <v>256149.62255999999</v>
      </c>
      <c r="AX482" s="11">
        <v>257543.45557999998</v>
      </c>
      <c r="AZ482" s="11">
        <v>497446</v>
      </c>
      <c r="BA482" s="11">
        <v>230313.21476999999</v>
      </c>
      <c r="BB482" s="122"/>
    </row>
    <row r="483" spans="1:54" hidden="1" x14ac:dyDescent="0.25">
      <c r="A483">
        <v>5</v>
      </c>
      <c r="B483" t="str">
        <f t="shared" si="58"/>
        <v>FlC-7430</v>
      </c>
      <c r="C483" s="2" t="s">
        <v>315</v>
      </c>
      <c r="D483" s="2" t="str">
        <f t="shared" si="59"/>
        <v>7</v>
      </c>
      <c r="E483" s="2" t="str">
        <f t="shared" si="60"/>
        <v>74</v>
      </c>
      <c r="F483" s="2" t="str">
        <f t="shared" si="61"/>
        <v>743</v>
      </c>
      <c r="G483" s="1" t="s">
        <v>241</v>
      </c>
      <c r="H483" s="27">
        <v>0</v>
      </c>
      <c r="I483" s="27"/>
      <c r="J483" s="27">
        <v>0</v>
      </c>
      <c r="K483" s="27">
        <v>0</v>
      </c>
      <c r="L483" s="27">
        <v>0</v>
      </c>
      <c r="M483" s="27"/>
      <c r="N483" s="27">
        <v>0</v>
      </c>
      <c r="O483" s="27">
        <v>0</v>
      </c>
      <c r="P483" s="27">
        <v>0</v>
      </c>
      <c r="Q483" s="27"/>
      <c r="R483" s="27">
        <v>0</v>
      </c>
      <c r="S483" s="27">
        <v>0</v>
      </c>
      <c r="T483" s="27">
        <v>0</v>
      </c>
      <c r="U483" s="27"/>
      <c r="V483" s="27">
        <v>0</v>
      </c>
      <c r="W483" s="27">
        <v>0</v>
      </c>
      <c r="X483" s="27">
        <v>0</v>
      </c>
      <c r="Y483" s="27"/>
      <c r="Z483" s="27">
        <v>0</v>
      </c>
      <c r="AA483" s="27">
        <v>0</v>
      </c>
      <c r="AB483" s="27">
        <v>10</v>
      </c>
      <c r="AC483" s="27"/>
      <c r="AD483" s="27">
        <v>0</v>
      </c>
      <c r="AE483" s="27">
        <v>0</v>
      </c>
      <c r="AF483" s="27">
        <v>13</v>
      </c>
      <c r="AG483" s="106">
        <v>5.274</v>
      </c>
      <c r="AH483" s="27">
        <v>29.475000000000001</v>
      </c>
      <c r="AI483" s="27">
        <v>29.475000000000001</v>
      </c>
      <c r="AJ483" s="27">
        <v>505</v>
      </c>
      <c r="AK483" s="106">
        <v>6.5</v>
      </c>
      <c r="AL483" s="106">
        <v>0.5</v>
      </c>
      <c r="AM483" s="105">
        <v>0.5</v>
      </c>
      <c r="AN483" s="11">
        <v>13</v>
      </c>
      <c r="AO483" s="11">
        <v>0.75419999999999998</v>
      </c>
      <c r="AP483" s="105">
        <v>0.754</v>
      </c>
      <c r="AQ483" s="11">
        <v>0.754</v>
      </c>
      <c r="AR483" s="11">
        <v>0</v>
      </c>
      <c r="AS483" s="11">
        <v>0</v>
      </c>
      <c r="AT483" s="11">
        <v>0</v>
      </c>
      <c r="AU483" s="11">
        <v>0</v>
      </c>
      <c r="AV483" s="11">
        <v>0</v>
      </c>
      <c r="AW483" s="11">
        <v>133</v>
      </c>
      <c r="AX483" s="11">
        <v>5218</v>
      </c>
      <c r="AZ483" s="11">
        <v>0</v>
      </c>
      <c r="BA483" s="11">
        <v>1420</v>
      </c>
      <c r="BB483" s="122"/>
    </row>
    <row r="484" spans="1:54" hidden="1" x14ac:dyDescent="0.25">
      <c r="A484">
        <v>5</v>
      </c>
      <c r="B484" t="str">
        <f t="shared" si="58"/>
        <v>FlC-7440</v>
      </c>
      <c r="C484" s="2" t="s">
        <v>315</v>
      </c>
      <c r="D484" s="2" t="str">
        <f t="shared" si="59"/>
        <v>7</v>
      </c>
      <c r="E484" s="2" t="str">
        <f t="shared" si="60"/>
        <v>74</v>
      </c>
      <c r="F484" s="2" t="str">
        <f t="shared" si="61"/>
        <v>744</v>
      </c>
      <c r="G484" s="1" t="s">
        <v>242</v>
      </c>
      <c r="H484" s="27">
        <v>4782</v>
      </c>
      <c r="I484" s="27"/>
      <c r="J484" s="27">
        <v>6901.3397999999997</v>
      </c>
      <c r="K484" s="27">
        <v>6901.3397999999997</v>
      </c>
      <c r="L484" s="27">
        <v>4880</v>
      </c>
      <c r="M484" s="27"/>
      <c r="N484" s="27">
        <v>9815.6180000000004</v>
      </c>
      <c r="O484" s="27">
        <v>9815.6180000000004</v>
      </c>
      <c r="P484" s="27">
        <v>10605</v>
      </c>
      <c r="Q484" s="27"/>
      <c r="R484" s="27">
        <v>19547.947</v>
      </c>
      <c r="S484" s="27">
        <v>19547.947</v>
      </c>
      <c r="T484" s="27">
        <v>13235</v>
      </c>
      <c r="U484" s="27"/>
      <c r="V484" s="27">
        <v>27302.781999999999</v>
      </c>
      <c r="W484" s="27">
        <v>27302.781999999999</v>
      </c>
      <c r="X484" s="27">
        <v>8996</v>
      </c>
      <c r="Y484" s="27"/>
      <c r="Z484" s="27">
        <v>35178.061000000002</v>
      </c>
      <c r="AA484" s="27">
        <v>35178.061000000002</v>
      </c>
      <c r="AB484" s="27">
        <v>8786</v>
      </c>
      <c r="AC484" s="27"/>
      <c r="AD484" s="27">
        <v>54859.137999999992</v>
      </c>
      <c r="AE484" s="27">
        <v>54859.137999999992</v>
      </c>
      <c r="AF484" s="27">
        <v>10092</v>
      </c>
      <c r="AG484" s="106">
        <v>55519.817999999999</v>
      </c>
      <c r="AH484" s="27">
        <v>34220.428</v>
      </c>
      <c r="AI484" s="27">
        <v>34220.428</v>
      </c>
      <c r="AJ484" s="27">
        <v>11622</v>
      </c>
      <c r="AK484" s="106">
        <v>38043.562010000001</v>
      </c>
      <c r="AL484" s="106">
        <v>54241.794130000009</v>
      </c>
      <c r="AM484" s="105">
        <v>54241.794130000009</v>
      </c>
      <c r="AN484" s="11">
        <v>17715</v>
      </c>
      <c r="AO484" s="11">
        <v>70156.486179999993</v>
      </c>
      <c r="AP484" s="105">
        <v>58639.752000000008</v>
      </c>
      <c r="AQ484" s="11">
        <v>58639.752000000008</v>
      </c>
      <c r="AR484" s="11">
        <v>21562</v>
      </c>
      <c r="AS484" s="11">
        <v>69894.036849999989</v>
      </c>
      <c r="AT484" s="11">
        <v>72989.922719999988</v>
      </c>
      <c r="AU484" s="11">
        <v>72989.922719999988</v>
      </c>
      <c r="AV484" s="11">
        <v>26862</v>
      </c>
      <c r="AW484" s="11">
        <v>84146.800099999993</v>
      </c>
      <c r="AX484" s="11">
        <v>83988.994120000003</v>
      </c>
      <c r="AZ484" s="11">
        <v>25423</v>
      </c>
      <c r="BA484" s="11">
        <v>79867.429959999994</v>
      </c>
      <c r="BB484" s="122"/>
    </row>
    <row r="485" spans="1:54" hidden="1" x14ac:dyDescent="0.25">
      <c r="A485">
        <v>5</v>
      </c>
      <c r="B485" t="str">
        <f t="shared" si="58"/>
        <v>FlC-7450</v>
      </c>
      <c r="C485" s="2" t="s">
        <v>315</v>
      </c>
      <c r="D485" s="2" t="str">
        <f t="shared" si="59"/>
        <v>7</v>
      </c>
      <c r="E485" s="2" t="str">
        <f t="shared" si="60"/>
        <v>74</v>
      </c>
      <c r="F485" s="2" t="str">
        <f t="shared" si="61"/>
        <v>745</v>
      </c>
      <c r="G485" s="1" t="s">
        <v>244</v>
      </c>
      <c r="H485" s="27">
        <v>652</v>
      </c>
      <c r="I485" s="27"/>
      <c r="J485" s="27">
        <v>348.54463000000004</v>
      </c>
      <c r="K485" s="27">
        <v>348.54463000000004</v>
      </c>
      <c r="L485" s="27">
        <v>488</v>
      </c>
      <c r="M485" s="27"/>
      <c r="N485" s="27">
        <v>1707.566</v>
      </c>
      <c r="O485" s="27">
        <v>1707.566</v>
      </c>
      <c r="P485" s="27">
        <v>233</v>
      </c>
      <c r="Q485" s="27"/>
      <c r="R485" s="27">
        <v>165.45400000000001</v>
      </c>
      <c r="S485" s="27">
        <v>165.45400000000001</v>
      </c>
      <c r="T485" s="27">
        <v>633</v>
      </c>
      <c r="U485" s="27"/>
      <c r="V485" s="27">
        <v>353.50099999999998</v>
      </c>
      <c r="W485" s="27">
        <v>559.68100000000004</v>
      </c>
      <c r="X485" s="27">
        <v>575</v>
      </c>
      <c r="Y485" s="27"/>
      <c r="Z485" s="27">
        <v>6206.1180000000004</v>
      </c>
      <c r="AA485" s="27">
        <v>6206.1180000000004</v>
      </c>
      <c r="AB485" s="27">
        <v>171</v>
      </c>
      <c r="AC485" s="27"/>
      <c r="AD485" s="27">
        <v>4451.2070000000003</v>
      </c>
      <c r="AE485" s="27">
        <v>4451.2070000000003</v>
      </c>
      <c r="AF485" s="27">
        <v>6459</v>
      </c>
      <c r="AG485" s="106">
        <v>644.88900000000001</v>
      </c>
      <c r="AH485" s="27">
        <v>643.09699999999998</v>
      </c>
      <c r="AI485" s="27">
        <v>643.09699999999998</v>
      </c>
      <c r="AJ485" s="27">
        <v>7078</v>
      </c>
      <c r="AK485" s="106">
        <v>516.32249000000002</v>
      </c>
      <c r="AL485" s="106">
        <v>5562.3327300000001</v>
      </c>
      <c r="AM485" s="105">
        <v>5562.3327300000001</v>
      </c>
      <c r="AN485" s="11">
        <v>789</v>
      </c>
      <c r="AO485" s="11">
        <v>1109.8018000000002</v>
      </c>
      <c r="AP485" s="105">
        <v>1124.723</v>
      </c>
      <c r="AQ485" s="11">
        <v>1124.723</v>
      </c>
      <c r="AR485" s="11">
        <v>800</v>
      </c>
      <c r="AS485" s="11">
        <v>3145.7141300000003</v>
      </c>
      <c r="AT485" s="11">
        <v>3397.2834900000003</v>
      </c>
      <c r="AU485" s="11">
        <v>3397.2834900000003</v>
      </c>
      <c r="AV485" s="11">
        <v>862</v>
      </c>
      <c r="AW485" s="11">
        <v>1341.2350799999999</v>
      </c>
      <c r="AX485" s="11">
        <v>1406.14428</v>
      </c>
      <c r="AZ485" s="11">
        <v>786</v>
      </c>
      <c r="BA485" s="11">
        <v>5623.14221</v>
      </c>
      <c r="BB485" s="122"/>
    </row>
    <row r="486" spans="1:54" hidden="1" x14ac:dyDescent="0.25">
      <c r="A486">
        <v>5</v>
      </c>
      <c r="B486" t="str">
        <f t="shared" si="58"/>
        <v>FlC-7460</v>
      </c>
      <c r="C486" s="2" t="s">
        <v>315</v>
      </c>
      <c r="D486" s="2" t="str">
        <f t="shared" si="59"/>
        <v>7</v>
      </c>
      <c r="E486" s="2" t="str">
        <f t="shared" si="60"/>
        <v>74</v>
      </c>
      <c r="F486" s="2" t="str">
        <f t="shared" si="61"/>
        <v>746</v>
      </c>
      <c r="G486" s="1" t="s">
        <v>246</v>
      </c>
      <c r="H486" s="27">
        <v>230</v>
      </c>
      <c r="I486" s="27"/>
      <c r="J486" s="27">
        <v>145.06100000000001</v>
      </c>
      <c r="K486" s="27">
        <v>145.06100000000001</v>
      </c>
      <c r="L486" s="27">
        <v>208</v>
      </c>
      <c r="M486" s="27"/>
      <c r="N486" s="27">
        <v>231.405</v>
      </c>
      <c r="O486" s="27">
        <v>231.405</v>
      </c>
      <c r="P486" s="27">
        <v>243</v>
      </c>
      <c r="Q486" s="27"/>
      <c r="R486" s="27">
        <v>356.25</v>
      </c>
      <c r="S486" s="27">
        <v>356.25</v>
      </c>
      <c r="T486" s="27">
        <v>211</v>
      </c>
      <c r="U486" s="27"/>
      <c r="V486" s="27">
        <v>372.24900000000002</v>
      </c>
      <c r="W486" s="27">
        <v>2</v>
      </c>
      <c r="X486" s="27">
        <v>313</v>
      </c>
      <c r="Y486" s="27"/>
      <c r="Z486" s="27">
        <v>330.99599999999998</v>
      </c>
      <c r="AA486" s="27">
        <v>330.99599999999998</v>
      </c>
      <c r="AB486" s="27">
        <v>234</v>
      </c>
      <c r="AC486" s="27"/>
      <c r="AD486" s="27">
        <v>305.70800000000003</v>
      </c>
      <c r="AE486" s="27">
        <v>305.70800000000003</v>
      </c>
      <c r="AF486" s="27">
        <v>263</v>
      </c>
      <c r="AG486" s="106">
        <v>628.66099999999994</v>
      </c>
      <c r="AH486" s="27">
        <v>484.72499999999997</v>
      </c>
      <c r="AI486" s="27">
        <v>484.72499999999997</v>
      </c>
      <c r="AJ486" s="27">
        <v>287</v>
      </c>
      <c r="AK486" s="106">
        <v>339.44893999999999</v>
      </c>
      <c r="AL486" s="106">
        <v>319.26193999999998</v>
      </c>
      <c r="AM486" s="105">
        <v>319.26193999999998</v>
      </c>
      <c r="AN486" s="11">
        <v>288</v>
      </c>
      <c r="AO486" s="11">
        <v>553.49900000000002</v>
      </c>
      <c r="AP486" s="105">
        <v>553.4</v>
      </c>
      <c r="AQ486" s="11">
        <v>553.4</v>
      </c>
      <c r="AR486" s="11">
        <v>348</v>
      </c>
      <c r="AS486" s="11">
        <v>306.13741999999996</v>
      </c>
      <c r="AT486" s="11">
        <v>418.57259000000005</v>
      </c>
      <c r="AU486" s="11">
        <v>418.57259000000005</v>
      </c>
      <c r="AV486" s="11">
        <v>346</v>
      </c>
      <c r="AW486" s="11">
        <v>612</v>
      </c>
      <c r="AX486" s="11">
        <v>606</v>
      </c>
      <c r="AZ486" s="11">
        <v>426</v>
      </c>
      <c r="BA486" s="11">
        <v>442</v>
      </c>
      <c r="BB486" s="122"/>
    </row>
    <row r="487" spans="1:54" hidden="1" x14ac:dyDescent="0.25">
      <c r="A487">
        <v>5</v>
      </c>
      <c r="B487" t="str">
        <f t="shared" si="58"/>
        <v>FlC-7470</v>
      </c>
      <c r="C487" s="2" t="s">
        <v>315</v>
      </c>
      <c r="D487" s="2" t="str">
        <f t="shared" si="59"/>
        <v>7</v>
      </c>
      <c r="E487" s="2" t="str">
        <f t="shared" si="60"/>
        <v>74</v>
      </c>
      <c r="F487" s="2" t="str">
        <f t="shared" si="61"/>
        <v>747</v>
      </c>
      <c r="G487" s="1" t="s">
        <v>247</v>
      </c>
      <c r="H487" s="27">
        <v>0</v>
      </c>
      <c r="I487" s="27"/>
      <c r="J487" s="27">
        <v>0</v>
      </c>
      <c r="K487" s="27">
        <v>0</v>
      </c>
      <c r="L487" s="27">
        <v>0</v>
      </c>
      <c r="M487" s="27"/>
      <c r="N487" s="27">
        <v>0</v>
      </c>
      <c r="O487" s="27">
        <v>0</v>
      </c>
      <c r="P487" s="27">
        <v>0</v>
      </c>
      <c r="Q487" s="27"/>
      <c r="R487" s="27">
        <v>0</v>
      </c>
      <c r="S487" s="27">
        <v>0</v>
      </c>
      <c r="T487" s="27">
        <v>0</v>
      </c>
      <c r="U487" s="27"/>
      <c r="V487" s="27">
        <v>0</v>
      </c>
      <c r="W487" s="27">
        <v>0</v>
      </c>
      <c r="X487" s="27">
        <v>0</v>
      </c>
      <c r="Y487" s="27"/>
      <c r="Z487" s="27">
        <v>0</v>
      </c>
      <c r="AA487" s="27">
        <v>0</v>
      </c>
      <c r="AB487" s="27">
        <v>0</v>
      </c>
      <c r="AC487" s="27"/>
      <c r="AD487" s="27">
        <v>0</v>
      </c>
      <c r="AE487" s="27">
        <v>0</v>
      </c>
      <c r="AF487" s="27">
        <v>0</v>
      </c>
      <c r="AG487" s="106">
        <v>0</v>
      </c>
      <c r="AH487" s="27">
        <v>0</v>
      </c>
      <c r="AI487" s="27">
        <v>0</v>
      </c>
      <c r="AJ487" s="27">
        <v>0</v>
      </c>
      <c r="AK487" s="106">
        <v>0</v>
      </c>
      <c r="AL487" s="106">
        <v>0</v>
      </c>
      <c r="AM487" s="105">
        <v>0</v>
      </c>
      <c r="AN487" s="11">
        <v>0</v>
      </c>
      <c r="AO487" s="11">
        <v>0</v>
      </c>
      <c r="AP487" s="105">
        <v>0</v>
      </c>
      <c r="AQ487" s="11">
        <v>0</v>
      </c>
      <c r="AR487" s="11">
        <v>0</v>
      </c>
      <c r="AS487" s="11">
        <v>0</v>
      </c>
      <c r="AT487" s="11">
        <v>0</v>
      </c>
      <c r="AU487" s="11">
        <v>0</v>
      </c>
      <c r="AV487" s="11">
        <v>0</v>
      </c>
      <c r="AW487" s="11">
        <v>0</v>
      </c>
      <c r="AX487" s="11">
        <v>0</v>
      </c>
      <c r="AZ487" s="11">
        <v>0</v>
      </c>
      <c r="BA487" s="11">
        <v>0</v>
      </c>
      <c r="BB487" s="122"/>
    </row>
    <row r="488" spans="1:54" hidden="1" x14ac:dyDescent="0.25">
      <c r="A488">
        <v>5</v>
      </c>
      <c r="B488" t="str">
        <f t="shared" si="58"/>
        <v>FlC-7480</v>
      </c>
      <c r="C488" s="2" t="s">
        <v>315</v>
      </c>
      <c r="D488" s="2" t="str">
        <f t="shared" si="59"/>
        <v>7</v>
      </c>
      <c r="E488" s="2" t="str">
        <f t="shared" si="60"/>
        <v>74</v>
      </c>
      <c r="F488" s="2" t="str">
        <f t="shared" si="61"/>
        <v>748</v>
      </c>
      <c r="G488" s="1" t="s">
        <v>249</v>
      </c>
      <c r="H488" s="27">
        <v>0</v>
      </c>
      <c r="I488" s="27"/>
      <c r="J488" s="27">
        <v>0</v>
      </c>
      <c r="K488" s="27">
        <v>0</v>
      </c>
      <c r="L488" s="27">
        <v>0</v>
      </c>
      <c r="M488" s="27"/>
      <c r="N488" s="27">
        <v>0</v>
      </c>
      <c r="O488" s="27">
        <v>0</v>
      </c>
      <c r="P488" s="27">
        <v>0</v>
      </c>
      <c r="Q488" s="27"/>
      <c r="R488" s="27">
        <v>0</v>
      </c>
      <c r="S488" s="27">
        <v>0</v>
      </c>
      <c r="T488" s="27">
        <v>0</v>
      </c>
      <c r="U488" s="27"/>
      <c r="V488" s="27">
        <v>0</v>
      </c>
      <c r="W488" s="27">
        <v>0</v>
      </c>
      <c r="X488" s="27">
        <v>0</v>
      </c>
      <c r="Y488" s="27"/>
      <c r="Z488" s="27">
        <v>0</v>
      </c>
      <c r="AA488" s="27">
        <v>0</v>
      </c>
      <c r="AB488" s="27">
        <v>0</v>
      </c>
      <c r="AC488" s="27"/>
      <c r="AD488" s="27">
        <v>0</v>
      </c>
      <c r="AE488" s="27">
        <v>0</v>
      </c>
      <c r="AF488" s="27">
        <v>1036</v>
      </c>
      <c r="AG488" s="106">
        <v>5428.567</v>
      </c>
      <c r="AH488" s="27">
        <v>5428.567</v>
      </c>
      <c r="AI488" s="27">
        <v>5428.567</v>
      </c>
      <c r="AJ488" s="27">
        <v>1050</v>
      </c>
      <c r="AK488" s="106">
        <v>6008</v>
      </c>
      <c r="AL488" s="106">
        <v>7156.5839999999998</v>
      </c>
      <c r="AM488" s="105">
        <v>7156.5839999999998</v>
      </c>
      <c r="AN488" s="11">
        <v>6550</v>
      </c>
      <c r="AO488" s="11">
        <v>9550.7666699999991</v>
      </c>
      <c r="AP488" s="105">
        <v>9486.2770000000019</v>
      </c>
      <c r="AQ488" s="11">
        <v>9486.2770000000019</v>
      </c>
      <c r="AR488" s="11">
        <v>6350</v>
      </c>
      <c r="AS488" s="11">
        <v>10031.214260000001</v>
      </c>
      <c r="AT488" s="11">
        <v>9941.1512600000005</v>
      </c>
      <c r="AU488" s="11">
        <v>9941.1512600000005</v>
      </c>
      <c r="AV488" s="11">
        <v>9477</v>
      </c>
      <c r="AW488" s="11">
        <v>10478.891390000001</v>
      </c>
      <c r="AX488" s="11">
        <v>10478.759530000001</v>
      </c>
      <c r="AZ488" s="11">
        <v>10240</v>
      </c>
      <c r="BA488" s="11">
        <v>12985.10584</v>
      </c>
      <c r="BB488" s="122"/>
    </row>
    <row r="489" spans="1:54" hidden="1" x14ac:dyDescent="0.25">
      <c r="A489">
        <v>5</v>
      </c>
      <c r="B489" t="str">
        <f t="shared" si="58"/>
        <v>FlC-7490</v>
      </c>
      <c r="C489" s="2" t="s">
        <v>315</v>
      </c>
      <c r="D489" s="2" t="str">
        <f t="shared" si="59"/>
        <v>7</v>
      </c>
      <c r="E489" s="2" t="str">
        <f t="shared" si="60"/>
        <v>74</v>
      </c>
      <c r="F489" s="2" t="str">
        <f t="shared" si="61"/>
        <v>749</v>
      </c>
      <c r="G489" s="1" t="s">
        <v>251</v>
      </c>
      <c r="H489" s="27">
        <v>0</v>
      </c>
      <c r="I489" s="27"/>
      <c r="J489" s="27">
        <v>0</v>
      </c>
      <c r="K489" s="27">
        <v>0</v>
      </c>
      <c r="L489" s="27">
        <v>0</v>
      </c>
      <c r="M489" s="27"/>
      <c r="N489" s="27">
        <v>0</v>
      </c>
      <c r="O489" s="27">
        <v>0</v>
      </c>
      <c r="P489" s="27">
        <v>0</v>
      </c>
      <c r="Q489" s="27"/>
      <c r="R489" s="27">
        <v>0</v>
      </c>
      <c r="S489" s="27">
        <v>0</v>
      </c>
      <c r="T489" s="27">
        <v>0</v>
      </c>
      <c r="U489" s="27"/>
      <c r="V489" s="27">
        <v>0</v>
      </c>
      <c r="W489" s="27">
        <v>0</v>
      </c>
      <c r="X489" s="27">
        <v>0</v>
      </c>
      <c r="Y489" s="27"/>
      <c r="Z489" s="27">
        <v>0</v>
      </c>
      <c r="AA489" s="27">
        <v>0</v>
      </c>
      <c r="AB489" s="27">
        <v>0</v>
      </c>
      <c r="AC489" s="27"/>
      <c r="AD489" s="27">
        <v>0</v>
      </c>
      <c r="AE489" s="27">
        <v>0</v>
      </c>
      <c r="AF489" s="27">
        <v>0</v>
      </c>
      <c r="AG489" s="106">
        <v>0</v>
      </c>
      <c r="AH489" s="27">
        <v>0</v>
      </c>
      <c r="AI489" s="27">
        <v>0</v>
      </c>
      <c r="AJ489" s="27">
        <v>0</v>
      </c>
      <c r="AK489" s="106">
        <v>1</v>
      </c>
      <c r="AL489" s="106">
        <v>-303.86500000000001</v>
      </c>
      <c r="AM489" s="105">
        <v>-303.86500000000001</v>
      </c>
      <c r="AN489" s="11">
        <v>3</v>
      </c>
      <c r="AO489" s="11">
        <v>0</v>
      </c>
      <c r="AP489" s="105">
        <v>4.9640000000000004</v>
      </c>
      <c r="AQ489" s="11">
        <v>4.9640000000000004</v>
      </c>
      <c r="AR489" s="11">
        <v>3178</v>
      </c>
      <c r="AS489" s="11">
        <v>3020</v>
      </c>
      <c r="AT489" s="11">
        <v>4522.3975499999997</v>
      </c>
      <c r="AU489" s="11">
        <v>4522.3975499999997</v>
      </c>
      <c r="AV489" s="11">
        <v>1870</v>
      </c>
      <c r="AW489" s="11">
        <v>6187</v>
      </c>
      <c r="AX489" s="11">
        <v>2290</v>
      </c>
      <c r="AZ489" s="11">
        <v>0</v>
      </c>
      <c r="BA489" s="11">
        <v>7</v>
      </c>
      <c r="BB489" s="122"/>
    </row>
    <row r="490" spans="1:54" hidden="1" x14ac:dyDescent="0.25">
      <c r="A490">
        <v>5</v>
      </c>
      <c r="B490" t="str">
        <f t="shared" si="58"/>
        <v>FlC-7500</v>
      </c>
      <c r="C490" s="2" t="s">
        <v>315</v>
      </c>
      <c r="D490" s="2" t="str">
        <f t="shared" si="59"/>
        <v>7</v>
      </c>
      <c r="E490" s="2" t="str">
        <f t="shared" si="60"/>
        <v>75</v>
      </c>
      <c r="F490" s="2" t="str">
        <f t="shared" si="61"/>
        <v>750</v>
      </c>
      <c r="G490" s="1" t="s">
        <v>254</v>
      </c>
      <c r="H490" s="27">
        <v>0</v>
      </c>
      <c r="I490" s="27"/>
      <c r="J490" s="27">
        <v>0</v>
      </c>
      <c r="K490" s="27">
        <v>0</v>
      </c>
      <c r="L490" s="27">
        <v>0</v>
      </c>
      <c r="M490" s="27"/>
      <c r="N490" s="27">
        <v>0</v>
      </c>
      <c r="O490" s="27">
        <v>0</v>
      </c>
      <c r="P490" s="27">
        <v>0</v>
      </c>
      <c r="Q490" s="27"/>
      <c r="R490" s="27">
        <v>0</v>
      </c>
      <c r="S490" s="27">
        <v>0</v>
      </c>
      <c r="T490" s="27">
        <v>0</v>
      </c>
      <c r="U490" s="27"/>
      <c r="V490" s="27">
        <v>0</v>
      </c>
      <c r="W490" s="27">
        <v>0</v>
      </c>
      <c r="X490" s="27">
        <v>0</v>
      </c>
      <c r="Y490" s="27"/>
      <c r="Z490" s="27">
        <v>0</v>
      </c>
      <c r="AA490" s="27">
        <v>0</v>
      </c>
      <c r="AB490" s="27">
        <v>0</v>
      </c>
      <c r="AC490" s="27"/>
      <c r="AD490" s="27">
        <v>0</v>
      </c>
      <c r="AE490" s="27">
        <v>0</v>
      </c>
      <c r="AF490" s="27">
        <v>650</v>
      </c>
      <c r="AG490" s="106">
        <v>522.84699999999998</v>
      </c>
      <c r="AH490" s="27">
        <v>515.78099999999995</v>
      </c>
      <c r="AI490" s="27">
        <v>515.78099999999995</v>
      </c>
      <c r="AJ490" s="27">
        <v>650</v>
      </c>
      <c r="AK490" s="106">
        <v>0</v>
      </c>
      <c r="AL490" s="106">
        <v>162.721</v>
      </c>
      <c r="AM490" s="105">
        <v>162.721</v>
      </c>
      <c r="AN490" s="11">
        <v>1780</v>
      </c>
      <c r="AO490" s="11">
        <v>4.6871099999999997</v>
      </c>
      <c r="AP490" s="105">
        <v>4.6870000000000003</v>
      </c>
      <c r="AQ490" s="11">
        <v>4.6870000000000003</v>
      </c>
      <c r="AR490" s="11">
        <v>450</v>
      </c>
      <c r="AS490" s="11">
        <v>0</v>
      </c>
      <c r="AT490" s="11">
        <v>38.328000000000003</v>
      </c>
      <c r="AU490" s="11">
        <v>38.328000000000003</v>
      </c>
      <c r="AV490" s="11">
        <v>0</v>
      </c>
      <c r="AW490" s="11">
        <v>2418</v>
      </c>
      <c r="AX490" s="11">
        <v>2592</v>
      </c>
      <c r="AZ490" s="11">
        <v>38</v>
      </c>
      <c r="BA490" s="11">
        <v>3527</v>
      </c>
      <c r="BB490" s="122"/>
    </row>
    <row r="491" spans="1:54" hidden="1" x14ac:dyDescent="0.25">
      <c r="A491">
        <v>5</v>
      </c>
      <c r="B491" t="str">
        <f t="shared" si="58"/>
        <v>FlC-8111</v>
      </c>
      <c r="C491" s="2" t="s">
        <v>315</v>
      </c>
      <c r="D491" s="2" t="str">
        <f t="shared" si="59"/>
        <v>8</v>
      </c>
      <c r="E491" s="2" t="str">
        <f t="shared" si="60"/>
        <v>81</v>
      </c>
      <c r="F491" s="2" t="str">
        <f t="shared" si="61"/>
        <v>811</v>
      </c>
      <c r="G491" s="1" t="s">
        <v>257</v>
      </c>
      <c r="H491" s="27">
        <v>0</v>
      </c>
      <c r="I491" s="27"/>
      <c r="J491" s="27">
        <v>12750</v>
      </c>
      <c r="K491" s="27">
        <v>12750</v>
      </c>
      <c r="L491" s="27">
        <v>250</v>
      </c>
      <c r="M491" s="27"/>
      <c r="N491" s="27">
        <v>0</v>
      </c>
      <c r="O491" s="27">
        <v>0</v>
      </c>
      <c r="P491" s="27">
        <v>0</v>
      </c>
      <c r="Q491" s="27"/>
      <c r="R491" s="27">
        <v>0</v>
      </c>
      <c r="S491" s="27">
        <v>0</v>
      </c>
      <c r="T491" s="27">
        <v>0</v>
      </c>
      <c r="U491" s="27"/>
      <c r="V491" s="27">
        <v>0</v>
      </c>
      <c r="W491" s="27">
        <v>0</v>
      </c>
      <c r="X491" s="27">
        <v>54200</v>
      </c>
      <c r="Y491" s="27"/>
      <c r="Z491" s="27">
        <v>0</v>
      </c>
      <c r="AA491" s="27">
        <v>0</v>
      </c>
      <c r="AB491" s="27">
        <v>654091</v>
      </c>
      <c r="AC491" s="27"/>
      <c r="AD491" s="27">
        <v>402707.10100000002</v>
      </c>
      <c r="AE491" s="27">
        <v>402707.10100000002</v>
      </c>
      <c r="AF491" s="27">
        <v>875383</v>
      </c>
      <c r="AG491" s="106">
        <v>2136009.264</v>
      </c>
      <c r="AH491" s="27">
        <v>2135942.2390000001</v>
      </c>
      <c r="AI491" s="27">
        <v>2135942.2390000001</v>
      </c>
      <c r="AJ491" s="27">
        <v>938928</v>
      </c>
      <c r="AK491" s="106">
        <v>2836955.28626</v>
      </c>
      <c r="AL491" s="106">
        <v>1285348.01382</v>
      </c>
      <c r="AM491" s="105">
        <v>1285348.01382</v>
      </c>
      <c r="AN491" s="11">
        <v>1027023</v>
      </c>
      <c r="AO491" s="11">
        <v>874692.62144999998</v>
      </c>
      <c r="AP491" s="105">
        <v>795826.95200000005</v>
      </c>
      <c r="AQ491" s="11">
        <v>795826.95200000005</v>
      </c>
      <c r="AR491" s="11">
        <v>1027542</v>
      </c>
      <c r="AS491" s="11">
        <v>906466.86371000006</v>
      </c>
      <c r="AT491" s="11">
        <v>906473.04371</v>
      </c>
      <c r="AU491" s="11">
        <v>906473.04371</v>
      </c>
      <c r="AV491" s="11">
        <v>944343</v>
      </c>
      <c r="AW491" s="11">
        <v>826199</v>
      </c>
      <c r="AX491" s="11">
        <v>856319</v>
      </c>
      <c r="AZ491" s="11">
        <v>1007553</v>
      </c>
      <c r="BA491" s="11">
        <v>804393</v>
      </c>
      <c r="BB491" s="122"/>
    </row>
    <row r="492" spans="1:54" hidden="1" x14ac:dyDescent="0.25">
      <c r="A492">
        <v>5</v>
      </c>
      <c r="B492" t="str">
        <f t="shared" si="58"/>
        <v>FlC-8112</v>
      </c>
      <c r="C492" s="2" t="s">
        <v>315</v>
      </c>
      <c r="D492" s="2" t="str">
        <f t="shared" si="59"/>
        <v>8</v>
      </c>
      <c r="E492" s="2" t="str">
        <f t="shared" si="60"/>
        <v>81</v>
      </c>
      <c r="F492" s="2" t="str">
        <f t="shared" si="61"/>
        <v>811</v>
      </c>
      <c r="G492" s="1" t="s">
        <v>258</v>
      </c>
      <c r="H492" s="27">
        <v>5210</v>
      </c>
      <c r="I492" s="27"/>
      <c r="J492" s="27">
        <v>3642.0545699999998</v>
      </c>
      <c r="K492" s="27">
        <v>3642.0545699999998</v>
      </c>
      <c r="L492" s="27">
        <v>3911</v>
      </c>
      <c r="M492" s="27"/>
      <c r="N492" s="27">
        <v>2095.212</v>
      </c>
      <c r="O492" s="27">
        <v>2095.212</v>
      </c>
      <c r="P492" s="27">
        <v>3460</v>
      </c>
      <c r="Q492" s="27"/>
      <c r="R492" s="27">
        <v>2135.9279999999999</v>
      </c>
      <c r="S492" s="27">
        <v>2135.9279999999999</v>
      </c>
      <c r="T492" s="27">
        <v>5247</v>
      </c>
      <c r="U492" s="27"/>
      <c r="V492" s="27">
        <v>3187.3919999999998</v>
      </c>
      <c r="W492" s="27">
        <v>3187.3919999999998</v>
      </c>
      <c r="X492" s="27">
        <v>48711</v>
      </c>
      <c r="Y492" s="27"/>
      <c r="Z492" s="27">
        <v>174255.30300000001</v>
      </c>
      <c r="AA492" s="27">
        <v>174255.30300000001</v>
      </c>
      <c r="AB492" s="27">
        <v>87453</v>
      </c>
      <c r="AC492" s="27"/>
      <c r="AD492" s="27">
        <v>118117.345</v>
      </c>
      <c r="AE492" s="27">
        <v>118117.345</v>
      </c>
      <c r="AF492" s="27">
        <v>126412</v>
      </c>
      <c r="AG492" s="106">
        <v>817446.85800000001</v>
      </c>
      <c r="AH492" s="27">
        <v>871547.59299999999</v>
      </c>
      <c r="AI492" s="27">
        <v>871547.59299999999</v>
      </c>
      <c r="AJ492" s="27">
        <v>539195</v>
      </c>
      <c r="AK492" s="106">
        <v>168883.17005000002</v>
      </c>
      <c r="AL492" s="106">
        <v>142309.47341999999</v>
      </c>
      <c r="AM492" s="105">
        <v>142309.47341999999</v>
      </c>
      <c r="AN492" s="11">
        <v>99345</v>
      </c>
      <c r="AO492" s="11">
        <v>130403.95864</v>
      </c>
      <c r="AP492" s="105">
        <v>130597.496</v>
      </c>
      <c r="AQ492" s="11">
        <v>130597.496</v>
      </c>
      <c r="AR492" s="11">
        <v>99884</v>
      </c>
      <c r="AS492" s="11">
        <v>70736.10871</v>
      </c>
      <c r="AT492" s="11">
        <v>109638.33802000001</v>
      </c>
      <c r="AU492" s="11">
        <v>109638.33802000001</v>
      </c>
      <c r="AV492" s="11">
        <v>120045</v>
      </c>
      <c r="AW492" s="11">
        <v>529049.32660999999</v>
      </c>
      <c r="AX492" s="11">
        <v>540896.32660999999</v>
      </c>
      <c r="AZ492" s="11">
        <v>91918</v>
      </c>
      <c r="BA492" s="11">
        <v>363573.96531</v>
      </c>
      <c r="BB492" s="122"/>
    </row>
    <row r="493" spans="1:54" hidden="1" x14ac:dyDescent="0.25">
      <c r="A493">
        <v>5</v>
      </c>
      <c r="B493" t="str">
        <f t="shared" si="58"/>
        <v>FlC-8121</v>
      </c>
      <c r="C493" s="2" t="s">
        <v>315</v>
      </c>
      <c r="D493" s="2" t="str">
        <f t="shared" si="59"/>
        <v>8</v>
      </c>
      <c r="E493" s="2" t="str">
        <f t="shared" si="60"/>
        <v>81</v>
      </c>
      <c r="F493" s="2" t="str">
        <f t="shared" si="61"/>
        <v>812</v>
      </c>
      <c r="G493" s="1" t="s">
        <v>259</v>
      </c>
      <c r="H493" s="27">
        <v>5889</v>
      </c>
      <c r="I493" s="27"/>
      <c r="J493" s="27">
        <v>3173.6815099999999</v>
      </c>
      <c r="K493" s="27">
        <v>3173.6815100000003</v>
      </c>
      <c r="L493" s="27">
        <v>11783</v>
      </c>
      <c r="M493" s="27"/>
      <c r="N493" s="27">
        <v>5016.3620000000001</v>
      </c>
      <c r="O493" s="27">
        <v>5016.3620000000001</v>
      </c>
      <c r="P493" s="27">
        <v>11783</v>
      </c>
      <c r="Q493" s="27"/>
      <c r="R493" s="27">
        <v>4173.835</v>
      </c>
      <c r="S493" s="27">
        <v>4173.835</v>
      </c>
      <c r="T493" s="27">
        <v>9774</v>
      </c>
      <c r="U493" s="27"/>
      <c r="V493" s="27">
        <v>5283.1369999999997</v>
      </c>
      <c r="W493" s="27">
        <v>5283.1369999999997</v>
      </c>
      <c r="X493" s="27">
        <v>10474</v>
      </c>
      <c r="Y493" s="27"/>
      <c r="Z493" s="27">
        <v>4334.125</v>
      </c>
      <c r="AA493" s="27">
        <v>4334.125</v>
      </c>
      <c r="AB493" s="27">
        <v>2949</v>
      </c>
      <c r="AC493" s="27"/>
      <c r="AD493" s="27">
        <v>3466.8180000000002</v>
      </c>
      <c r="AE493" s="27">
        <v>3466.8180000000002</v>
      </c>
      <c r="AF493" s="27">
        <v>413</v>
      </c>
      <c r="AG493" s="106">
        <v>183.49600000000001</v>
      </c>
      <c r="AH493" s="27">
        <v>183.49600000000001</v>
      </c>
      <c r="AI493" s="27">
        <v>183.49600000000001</v>
      </c>
      <c r="AJ493" s="27">
        <v>0</v>
      </c>
      <c r="AK493" s="106">
        <v>0</v>
      </c>
      <c r="AL493" s="106">
        <v>0</v>
      </c>
      <c r="AM493" s="105">
        <v>0</v>
      </c>
      <c r="AN493" s="11">
        <v>0</v>
      </c>
      <c r="AO493" s="11">
        <v>0</v>
      </c>
      <c r="AP493" s="105">
        <v>0</v>
      </c>
      <c r="AQ493" s="11">
        <v>0</v>
      </c>
      <c r="AR493" s="11">
        <v>0</v>
      </c>
      <c r="AS493" s="11">
        <v>22174.518030000003</v>
      </c>
      <c r="AT493" s="11">
        <v>25</v>
      </c>
      <c r="AU493" s="11">
        <v>25</v>
      </c>
      <c r="AV493" s="11">
        <v>40000</v>
      </c>
      <c r="AW493" s="11">
        <v>0</v>
      </c>
      <c r="AX493" s="11">
        <v>0</v>
      </c>
      <c r="AZ493" s="11">
        <v>0</v>
      </c>
      <c r="BA493" s="11">
        <v>0</v>
      </c>
      <c r="BB493" s="122"/>
    </row>
    <row r="494" spans="1:54" hidden="1" x14ac:dyDescent="0.25">
      <c r="A494">
        <v>5</v>
      </c>
      <c r="B494" t="str">
        <f t="shared" si="58"/>
        <v>FlC-8122</v>
      </c>
      <c r="C494" s="2" t="s">
        <v>315</v>
      </c>
      <c r="D494" s="2" t="str">
        <f t="shared" si="59"/>
        <v>8</v>
      </c>
      <c r="E494" s="2" t="str">
        <f t="shared" si="60"/>
        <v>81</v>
      </c>
      <c r="F494" s="2" t="str">
        <f t="shared" si="61"/>
        <v>812</v>
      </c>
      <c r="G494" s="1" t="s">
        <v>260</v>
      </c>
      <c r="H494" s="27">
        <v>0</v>
      </c>
      <c r="I494" s="27"/>
      <c r="J494" s="27">
        <v>0</v>
      </c>
      <c r="K494" s="27">
        <v>0</v>
      </c>
      <c r="L494" s="27">
        <v>0</v>
      </c>
      <c r="M494" s="27"/>
      <c r="N494" s="27">
        <v>0</v>
      </c>
      <c r="O494" s="27">
        <v>0</v>
      </c>
      <c r="P494" s="27">
        <v>0</v>
      </c>
      <c r="Q494" s="27"/>
      <c r="R494" s="27">
        <v>0</v>
      </c>
      <c r="S494" s="27">
        <v>0</v>
      </c>
      <c r="T494" s="27">
        <v>0</v>
      </c>
      <c r="U494" s="27"/>
      <c r="V494" s="27">
        <v>0</v>
      </c>
      <c r="W494" s="27">
        <v>0</v>
      </c>
      <c r="X494" s="27">
        <v>0</v>
      </c>
      <c r="Y494" s="27"/>
      <c r="Z494" s="27">
        <v>663.89599999999996</v>
      </c>
      <c r="AA494" s="27">
        <v>663.89599999999996</v>
      </c>
      <c r="AB494" s="27">
        <v>570</v>
      </c>
      <c r="AC494" s="27"/>
      <c r="AD494" s="27">
        <v>0</v>
      </c>
      <c r="AE494" s="27">
        <v>0</v>
      </c>
      <c r="AF494" s="27">
        <v>476</v>
      </c>
      <c r="AG494" s="106">
        <v>0</v>
      </c>
      <c r="AH494" s="27">
        <v>0</v>
      </c>
      <c r="AI494" s="27">
        <v>0</v>
      </c>
      <c r="AJ494" s="27">
        <v>0</v>
      </c>
      <c r="AK494" s="106">
        <v>0</v>
      </c>
      <c r="AL494" s="106">
        <v>35500</v>
      </c>
      <c r="AM494" s="105">
        <v>35500</v>
      </c>
      <c r="AN494" s="11">
        <v>0</v>
      </c>
      <c r="AO494" s="11">
        <v>20000</v>
      </c>
      <c r="AP494" s="105">
        <v>20000</v>
      </c>
      <c r="AQ494" s="11">
        <v>20000</v>
      </c>
      <c r="AR494" s="11">
        <v>0</v>
      </c>
      <c r="AS494" s="11">
        <v>0.5</v>
      </c>
      <c r="AT494" s="11">
        <v>2759.6767100000002</v>
      </c>
      <c r="AU494" s="11">
        <v>2759.6767100000002</v>
      </c>
      <c r="AV494" s="11">
        <v>0</v>
      </c>
      <c r="AW494" s="11">
        <v>0</v>
      </c>
      <c r="AX494" s="11">
        <v>0</v>
      </c>
      <c r="AZ494" s="11">
        <v>0</v>
      </c>
      <c r="BA494" s="11">
        <v>0</v>
      </c>
      <c r="BB494" s="122"/>
    </row>
    <row r="495" spans="1:54" hidden="1" x14ac:dyDescent="0.25">
      <c r="A495">
        <v>5</v>
      </c>
      <c r="B495" t="str">
        <f t="shared" si="58"/>
        <v>FlC-8131</v>
      </c>
      <c r="C495" s="2" t="s">
        <v>315</v>
      </c>
      <c r="D495" s="2" t="str">
        <f t="shared" si="59"/>
        <v>8</v>
      </c>
      <c r="E495" s="2" t="str">
        <f t="shared" si="60"/>
        <v>81</v>
      </c>
      <c r="F495" s="2" t="str">
        <f t="shared" si="61"/>
        <v>813</v>
      </c>
      <c r="G495" s="1" t="s">
        <v>261</v>
      </c>
      <c r="H495" s="27">
        <v>0</v>
      </c>
      <c r="I495" s="27"/>
      <c r="J495" s="27">
        <v>0</v>
      </c>
      <c r="K495" s="27">
        <v>0</v>
      </c>
      <c r="L495" s="27">
        <v>0</v>
      </c>
      <c r="M495" s="27"/>
      <c r="N495" s="27">
        <v>0</v>
      </c>
      <c r="O495" s="27">
        <v>0</v>
      </c>
      <c r="P495" s="27">
        <v>0</v>
      </c>
      <c r="Q495" s="27"/>
      <c r="R495" s="27">
        <v>0</v>
      </c>
      <c r="S495" s="27">
        <v>0</v>
      </c>
      <c r="T495" s="27">
        <v>0</v>
      </c>
      <c r="U495" s="27"/>
      <c r="V495" s="27">
        <v>0</v>
      </c>
      <c r="W495" s="27">
        <v>0</v>
      </c>
      <c r="X495" s="27">
        <v>0</v>
      </c>
      <c r="Y495" s="27"/>
      <c r="Z495" s="27">
        <v>0</v>
      </c>
      <c r="AA495" s="27">
        <v>0</v>
      </c>
      <c r="AB495" s="27">
        <v>0</v>
      </c>
      <c r="AC495" s="27"/>
      <c r="AD495" s="27">
        <v>0</v>
      </c>
      <c r="AE495" s="27">
        <v>0</v>
      </c>
      <c r="AF495" s="27">
        <v>0</v>
      </c>
      <c r="AG495" s="106">
        <v>0</v>
      </c>
      <c r="AH495" s="27">
        <v>0</v>
      </c>
      <c r="AI495" s="27">
        <v>0</v>
      </c>
      <c r="AJ495" s="27">
        <v>0</v>
      </c>
      <c r="AK495" s="106">
        <v>0</v>
      </c>
      <c r="AL495" s="106">
        <v>0</v>
      </c>
      <c r="AM495" s="105">
        <v>0</v>
      </c>
      <c r="AN495" s="11">
        <v>0</v>
      </c>
      <c r="AO495" s="11">
        <v>0</v>
      </c>
      <c r="AP495" s="105">
        <v>0</v>
      </c>
      <c r="AQ495" s="11">
        <v>0</v>
      </c>
      <c r="AR495" s="11">
        <v>0</v>
      </c>
      <c r="AS495" s="11">
        <v>0</v>
      </c>
      <c r="AT495" s="11">
        <v>0</v>
      </c>
      <c r="AU495" s="11">
        <v>0</v>
      </c>
      <c r="AV495" s="11">
        <v>0</v>
      </c>
      <c r="AW495" s="11">
        <v>0</v>
      </c>
      <c r="AX495" s="11">
        <v>0</v>
      </c>
      <c r="AZ495" s="11">
        <v>0</v>
      </c>
      <c r="BA495" s="11">
        <v>0</v>
      </c>
      <c r="BB495" s="122"/>
    </row>
    <row r="496" spans="1:54" hidden="1" x14ac:dyDescent="0.25">
      <c r="A496">
        <v>5</v>
      </c>
      <c r="B496" t="str">
        <f t="shared" si="58"/>
        <v>FlC-8132</v>
      </c>
      <c r="C496" s="2" t="s">
        <v>315</v>
      </c>
      <c r="D496" s="2" t="str">
        <f t="shared" si="59"/>
        <v>8</v>
      </c>
      <c r="E496" s="2" t="str">
        <f t="shared" si="60"/>
        <v>81</v>
      </c>
      <c r="F496" s="2" t="str">
        <f t="shared" si="61"/>
        <v>813</v>
      </c>
      <c r="G496" s="1" t="s">
        <v>262</v>
      </c>
      <c r="H496" s="27">
        <v>0</v>
      </c>
      <c r="I496" s="27"/>
      <c r="J496" s="27">
        <v>0</v>
      </c>
      <c r="K496" s="27">
        <v>0</v>
      </c>
      <c r="L496" s="27">
        <v>0</v>
      </c>
      <c r="M496" s="27"/>
      <c r="N496" s="27">
        <v>0</v>
      </c>
      <c r="O496" s="27">
        <v>0</v>
      </c>
      <c r="P496" s="27">
        <v>0</v>
      </c>
      <c r="Q496" s="27"/>
      <c r="R496" s="27">
        <v>0</v>
      </c>
      <c r="S496" s="27">
        <v>0</v>
      </c>
      <c r="T496" s="27">
        <v>0</v>
      </c>
      <c r="U496" s="27"/>
      <c r="V496" s="27">
        <v>0</v>
      </c>
      <c r="W496" s="27">
        <v>0</v>
      </c>
      <c r="X496" s="27">
        <v>0</v>
      </c>
      <c r="Y496" s="27"/>
      <c r="Z496" s="27">
        <v>0</v>
      </c>
      <c r="AA496" s="27">
        <v>0</v>
      </c>
      <c r="AB496" s="27">
        <v>0</v>
      </c>
      <c r="AC496" s="27"/>
      <c r="AD496" s="27">
        <v>0</v>
      </c>
      <c r="AE496" s="27">
        <v>0</v>
      </c>
      <c r="AF496" s="27">
        <v>0</v>
      </c>
      <c r="AG496" s="106">
        <v>0</v>
      </c>
      <c r="AH496" s="27">
        <v>0</v>
      </c>
      <c r="AI496" s="27">
        <v>0</v>
      </c>
      <c r="AJ496" s="27">
        <v>0</v>
      </c>
      <c r="AK496" s="106">
        <v>0</v>
      </c>
      <c r="AL496" s="106">
        <v>0</v>
      </c>
      <c r="AM496" s="105">
        <v>0</v>
      </c>
      <c r="AN496" s="11">
        <v>0</v>
      </c>
      <c r="AO496" s="11">
        <v>0</v>
      </c>
      <c r="AP496" s="105">
        <v>0</v>
      </c>
      <c r="AQ496" s="11">
        <v>0</v>
      </c>
      <c r="AR496" s="11">
        <v>0</v>
      </c>
      <c r="AS496" s="11">
        <v>0</v>
      </c>
      <c r="AT496" s="11">
        <v>0</v>
      </c>
      <c r="AU496" s="11">
        <v>0</v>
      </c>
      <c r="AV496" s="11">
        <v>0</v>
      </c>
      <c r="AW496" s="11">
        <v>0</v>
      </c>
      <c r="AX496" s="11">
        <v>0</v>
      </c>
      <c r="AZ496" s="11">
        <v>0</v>
      </c>
      <c r="BA496" s="11">
        <v>0</v>
      </c>
      <c r="BB496" s="122"/>
    </row>
    <row r="497" spans="1:54" hidden="1" x14ac:dyDescent="0.25">
      <c r="A497">
        <v>5</v>
      </c>
      <c r="B497" t="str">
        <f t="shared" si="58"/>
        <v>FlC-8141</v>
      </c>
      <c r="C497" s="2" t="s">
        <v>315</v>
      </c>
      <c r="D497" s="2" t="str">
        <f t="shared" si="59"/>
        <v>8</v>
      </c>
      <c r="E497" s="2" t="str">
        <f t="shared" si="60"/>
        <v>81</v>
      </c>
      <c r="F497" s="2" t="str">
        <f t="shared" si="61"/>
        <v>814</v>
      </c>
      <c r="G497" s="1" t="s">
        <v>263</v>
      </c>
      <c r="H497" s="27">
        <v>413100</v>
      </c>
      <c r="I497" s="27"/>
      <c r="J497" s="27">
        <v>146100.14837000001</v>
      </c>
      <c r="K497" s="27">
        <v>146100.14837000001</v>
      </c>
      <c r="L497" s="27">
        <v>375000</v>
      </c>
      <c r="M497" s="27"/>
      <c r="N497" s="27">
        <v>185123.23499999999</v>
      </c>
      <c r="O497" s="27">
        <v>185123.23499999999</v>
      </c>
      <c r="P497" s="27">
        <v>150250</v>
      </c>
      <c r="Q497" s="27"/>
      <c r="R497" s="27">
        <v>69257.785000000003</v>
      </c>
      <c r="S497" s="27">
        <v>69257.785000000003</v>
      </c>
      <c r="T497" s="27">
        <v>215641</v>
      </c>
      <c r="U497" s="27"/>
      <c r="V497" s="27">
        <v>32303.125</v>
      </c>
      <c r="W497" s="27">
        <v>32303.125</v>
      </c>
      <c r="X497" s="27">
        <v>108646</v>
      </c>
      <c r="Y497" s="27"/>
      <c r="Z497" s="27">
        <v>82776.356</v>
      </c>
      <c r="AA497" s="27">
        <v>82776.356</v>
      </c>
      <c r="AB497" s="27">
        <v>90355</v>
      </c>
      <c r="AC497" s="27"/>
      <c r="AD497" s="27">
        <v>91905.005000000005</v>
      </c>
      <c r="AE497" s="27">
        <v>91905.005000000005</v>
      </c>
      <c r="AF497" s="27">
        <v>37500</v>
      </c>
      <c r="AG497" s="106">
        <v>13590.425999999999</v>
      </c>
      <c r="AH497" s="27">
        <v>13590.425999999999</v>
      </c>
      <c r="AI497" s="27">
        <v>13590.425999999999</v>
      </c>
      <c r="AJ497" s="27">
        <v>4955</v>
      </c>
      <c r="AK497" s="106">
        <v>242027.68033</v>
      </c>
      <c r="AL497" s="106">
        <v>25504.46891</v>
      </c>
      <c r="AM497" s="105">
        <v>25504.46891</v>
      </c>
      <c r="AN497" s="11">
        <v>107132</v>
      </c>
      <c r="AO497" s="11">
        <v>12208.73827</v>
      </c>
      <c r="AP497" s="105">
        <v>5957.8380000000006</v>
      </c>
      <c r="AQ497" s="11">
        <v>5957.8380000000006</v>
      </c>
      <c r="AR497" s="11">
        <v>432392</v>
      </c>
      <c r="AS497" s="11">
        <v>1303.9573399999999</v>
      </c>
      <c r="AT497" s="11">
        <v>303.92637000000002</v>
      </c>
      <c r="AU497" s="11">
        <v>303.92637000000002</v>
      </c>
      <c r="AV497" s="11">
        <v>578179</v>
      </c>
      <c r="AW497" s="11">
        <v>0</v>
      </c>
      <c r="AX497" s="11">
        <v>0</v>
      </c>
      <c r="AZ497" s="11">
        <v>5330</v>
      </c>
      <c r="BA497" s="11">
        <v>31498.222750000001</v>
      </c>
      <c r="BB497" s="122"/>
    </row>
    <row r="498" spans="1:54" hidden="1" x14ac:dyDescent="0.25">
      <c r="A498">
        <v>5</v>
      </c>
      <c r="B498" t="str">
        <f t="shared" si="58"/>
        <v>FlC-8142</v>
      </c>
      <c r="C498" s="2" t="s">
        <v>315</v>
      </c>
      <c r="D498" s="2" t="str">
        <f t="shared" si="59"/>
        <v>8</v>
      </c>
      <c r="E498" s="2" t="str">
        <f t="shared" si="60"/>
        <v>81</v>
      </c>
      <c r="F498" s="2" t="str">
        <f t="shared" si="61"/>
        <v>814</v>
      </c>
      <c r="G498" s="1" t="s">
        <v>264</v>
      </c>
      <c r="H498" s="27">
        <v>0</v>
      </c>
      <c r="I498" s="27"/>
      <c r="J498" s="27">
        <v>4659.116</v>
      </c>
      <c r="K498" s="27">
        <v>4659.116</v>
      </c>
      <c r="L498" s="27">
        <v>14000</v>
      </c>
      <c r="M498" s="27"/>
      <c r="N498" s="27">
        <v>16925</v>
      </c>
      <c r="O498" s="27">
        <v>16925</v>
      </c>
      <c r="P498" s="27">
        <v>6000</v>
      </c>
      <c r="Q498" s="27"/>
      <c r="R498" s="27">
        <v>1442.4739999999999</v>
      </c>
      <c r="S498" s="27">
        <v>1442.4739999999999</v>
      </c>
      <c r="T498" s="27">
        <v>38000</v>
      </c>
      <c r="U498" s="27"/>
      <c r="V498" s="27">
        <v>2793.5309999999999</v>
      </c>
      <c r="W498" s="27">
        <v>2793.5309999999999</v>
      </c>
      <c r="X498" s="27">
        <v>211715</v>
      </c>
      <c r="Y498" s="27"/>
      <c r="Z498" s="27">
        <v>88301.873000000007</v>
      </c>
      <c r="AA498" s="27">
        <v>88301.873000000007</v>
      </c>
      <c r="AB498" s="27">
        <v>216637</v>
      </c>
      <c r="AC498" s="27"/>
      <c r="AD498" s="27">
        <v>102204.226</v>
      </c>
      <c r="AE498" s="27">
        <v>102204.226</v>
      </c>
      <c r="AF498" s="27">
        <v>218453</v>
      </c>
      <c r="AG498" s="106">
        <v>126149.337</v>
      </c>
      <c r="AH498" s="27">
        <v>131750.23699999999</v>
      </c>
      <c r="AI498" s="27">
        <v>131750.23699999999</v>
      </c>
      <c r="AJ498" s="27">
        <v>150936</v>
      </c>
      <c r="AK498" s="106">
        <v>0</v>
      </c>
      <c r="AL498" s="106">
        <v>141906.94652999999</v>
      </c>
      <c r="AM498" s="105">
        <v>141906.94652999999</v>
      </c>
      <c r="AN498" s="11">
        <v>149302</v>
      </c>
      <c r="AO498" s="11">
        <v>302327.47431000002</v>
      </c>
      <c r="AP498" s="105">
        <v>313449.80300000001</v>
      </c>
      <c r="AQ498" s="11">
        <v>313449.80300000001</v>
      </c>
      <c r="AR498" s="11">
        <v>227171</v>
      </c>
      <c r="AS498" s="11">
        <v>297214.36407000001</v>
      </c>
      <c r="AT498" s="11">
        <v>323005.99621000001</v>
      </c>
      <c r="AU498" s="11">
        <v>323005.99621000001</v>
      </c>
      <c r="AV498" s="11">
        <v>184372</v>
      </c>
      <c r="AW498" s="11">
        <v>194595</v>
      </c>
      <c r="AX498" s="11">
        <v>198409</v>
      </c>
      <c r="AZ498" s="11">
        <v>245582</v>
      </c>
      <c r="BA498" s="11">
        <v>188194.69500000001</v>
      </c>
      <c r="BB498" s="122"/>
    </row>
    <row r="499" spans="1:54" hidden="1" x14ac:dyDescent="0.25">
      <c r="A499">
        <v>5</v>
      </c>
      <c r="B499" t="str">
        <f t="shared" si="58"/>
        <v>FlC-8151</v>
      </c>
      <c r="C499" s="2" t="s">
        <v>315</v>
      </c>
      <c r="D499" s="2" t="str">
        <f t="shared" si="59"/>
        <v>8</v>
      </c>
      <c r="E499" s="2" t="str">
        <f t="shared" si="60"/>
        <v>81</v>
      </c>
      <c r="F499" s="2" t="str">
        <f t="shared" si="61"/>
        <v>815</v>
      </c>
      <c r="G499" s="1" t="s">
        <v>265</v>
      </c>
      <c r="H499" s="27">
        <v>0</v>
      </c>
      <c r="I499" s="27"/>
      <c r="J499" s="27">
        <v>0</v>
      </c>
      <c r="K499" s="27">
        <v>0</v>
      </c>
      <c r="L499" s="27">
        <v>0</v>
      </c>
      <c r="M499" s="27"/>
      <c r="N499" s="27">
        <v>0</v>
      </c>
      <c r="O499" s="27">
        <v>0</v>
      </c>
      <c r="P499" s="27">
        <v>0</v>
      </c>
      <c r="Q499" s="27"/>
      <c r="R499" s="27">
        <v>0</v>
      </c>
      <c r="S499" s="27">
        <v>0</v>
      </c>
      <c r="T499" s="27">
        <v>0</v>
      </c>
      <c r="U499" s="27"/>
      <c r="V499" s="27">
        <v>0</v>
      </c>
      <c r="W499" s="27">
        <v>0</v>
      </c>
      <c r="X499" s="27">
        <v>0</v>
      </c>
      <c r="Y499" s="27"/>
      <c r="Z499" s="27">
        <v>0</v>
      </c>
      <c r="AA499" s="27">
        <v>0</v>
      </c>
      <c r="AB499" s="27">
        <v>0</v>
      </c>
      <c r="AC499" s="27"/>
      <c r="AD499" s="27">
        <v>0</v>
      </c>
      <c r="AE499" s="27">
        <v>0</v>
      </c>
      <c r="AF499" s="27">
        <v>0</v>
      </c>
      <c r="AG499" s="106">
        <v>0</v>
      </c>
      <c r="AH499" s="27">
        <v>0</v>
      </c>
      <c r="AI499" s="27">
        <v>0</v>
      </c>
      <c r="AJ499" s="27">
        <v>0</v>
      </c>
      <c r="AK499" s="106">
        <v>0</v>
      </c>
      <c r="AL499" s="106">
        <v>0</v>
      </c>
      <c r="AM499" s="105">
        <v>0</v>
      </c>
      <c r="AN499" s="11">
        <v>0</v>
      </c>
      <c r="AO499" s="11">
        <v>0</v>
      </c>
      <c r="AP499" s="105">
        <v>0</v>
      </c>
      <c r="AQ499" s="11">
        <v>0</v>
      </c>
      <c r="AR499" s="11">
        <v>0</v>
      </c>
      <c r="AS499" s="11">
        <v>0</v>
      </c>
      <c r="AT499" s="11">
        <v>0</v>
      </c>
      <c r="AU499" s="11">
        <v>0</v>
      </c>
      <c r="AV499" s="11">
        <v>0</v>
      </c>
      <c r="AW499" s="11">
        <v>0</v>
      </c>
      <c r="AX499" s="11">
        <v>0</v>
      </c>
      <c r="AZ499" s="11">
        <v>0</v>
      </c>
      <c r="BA499" s="11">
        <v>0</v>
      </c>
      <c r="BB499" s="122"/>
    </row>
    <row r="500" spans="1:54" hidden="1" x14ac:dyDescent="0.25">
      <c r="A500">
        <v>5</v>
      </c>
      <c r="B500" t="str">
        <f t="shared" si="58"/>
        <v>FlC-8152</v>
      </c>
      <c r="C500" s="2" t="s">
        <v>315</v>
      </c>
      <c r="D500" s="2" t="str">
        <f t="shared" si="59"/>
        <v>8</v>
      </c>
      <c r="E500" s="2" t="str">
        <f t="shared" si="60"/>
        <v>81</v>
      </c>
      <c r="F500" s="2" t="str">
        <f t="shared" si="61"/>
        <v>815</v>
      </c>
      <c r="G500" s="1" t="s">
        <v>266</v>
      </c>
      <c r="H500" s="27">
        <v>0</v>
      </c>
      <c r="I500" s="27"/>
      <c r="J500" s="27">
        <v>0</v>
      </c>
      <c r="K500" s="27">
        <v>0</v>
      </c>
      <c r="L500" s="27">
        <v>0</v>
      </c>
      <c r="M500" s="27"/>
      <c r="N500" s="27">
        <v>0</v>
      </c>
      <c r="O500" s="27">
        <v>0</v>
      </c>
      <c r="P500" s="27">
        <v>0</v>
      </c>
      <c r="Q500" s="27"/>
      <c r="R500" s="27">
        <v>0</v>
      </c>
      <c r="S500" s="27">
        <v>0</v>
      </c>
      <c r="T500" s="27">
        <v>0</v>
      </c>
      <c r="U500" s="27"/>
      <c r="V500" s="27">
        <v>0</v>
      </c>
      <c r="W500" s="27">
        <v>0</v>
      </c>
      <c r="X500" s="27">
        <v>0</v>
      </c>
      <c r="Y500" s="27"/>
      <c r="Z500" s="27">
        <v>0</v>
      </c>
      <c r="AA500" s="27">
        <v>0</v>
      </c>
      <c r="AB500" s="27">
        <v>0</v>
      </c>
      <c r="AC500" s="27"/>
      <c r="AD500" s="27">
        <v>0</v>
      </c>
      <c r="AE500" s="27">
        <v>0</v>
      </c>
      <c r="AF500" s="27">
        <v>0</v>
      </c>
      <c r="AG500" s="106">
        <v>0</v>
      </c>
      <c r="AH500" s="27">
        <v>0</v>
      </c>
      <c r="AI500" s="27">
        <v>0</v>
      </c>
      <c r="AJ500" s="27">
        <v>0</v>
      </c>
      <c r="AK500" s="106">
        <v>0</v>
      </c>
      <c r="AL500" s="106">
        <v>0</v>
      </c>
      <c r="AM500" s="105">
        <v>0</v>
      </c>
      <c r="AN500" s="11">
        <v>0</v>
      </c>
      <c r="AO500" s="11">
        <v>0</v>
      </c>
      <c r="AP500" s="105">
        <v>0</v>
      </c>
      <c r="AQ500" s="11">
        <v>0</v>
      </c>
      <c r="AR500" s="11">
        <v>0</v>
      </c>
      <c r="AS500" s="11">
        <v>128.46299999999999</v>
      </c>
      <c r="AT500" s="11">
        <v>128.46299999999999</v>
      </c>
      <c r="AU500" s="11">
        <v>128.46299999999999</v>
      </c>
      <c r="AV500" s="11">
        <v>0</v>
      </c>
      <c r="AW500" s="11">
        <v>0</v>
      </c>
      <c r="AX500" s="11">
        <v>0</v>
      </c>
      <c r="AZ500" s="11">
        <v>0</v>
      </c>
      <c r="BA500" s="11">
        <v>0</v>
      </c>
      <c r="BB500" s="122"/>
    </row>
    <row r="501" spans="1:54" hidden="1" x14ac:dyDescent="0.25">
      <c r="A501">
        <v>5</v>
      </c>
      <c r="B501" t="str">
        <f t="shared" si="58"/>
        <v>FlC-8161</v>
      </c>
      <c r="C501" s="2" t="s">
        <v>315</v>
      </c>
      <c r="D501" s="2" t="str">
        <f t="shared" si="59"/>
        <v>8</v>
      </c>
      <c r="E501" s="2" t="str">
        <f t="shared" si="60"/>
        <v>81</v>
      </c>
      <c r="F501" s="2" t="str">
        <f t="shared" si="61"/>
        <v>816</v>
      </c>
      <c r="G501" s="1" t="s">
        <v>267</v>
      </c>
      <c r="H501" s="27">
        <v>0</v>
      </c>
      <c r="I501" s="27"/>
      <c r="J501" s="27">
        <v>0</v>
      </c>
      <c r="K501" s="27">
        <v>0</v>
      </c>
      <c r="L501" s="27">
        <v>0</v>
      </c>
      <c r="M501" s="27"/>
      <c r="N501" s="27">
        <v>0</v>
      </c>
      <c r="O501" s="27">
        <v>0</v>
      </c>
      <c r="P501" s="27">
        <v>0</v>
      </c>
      <c r="Q501" s="27"/>
      <c r="R501" s="27">
        <v>0</v>
      </c>
      <c r="S501" s="27">
        <v>0</v>
      </c>
      <c r="T501" s="27">
        <v>0</v>
      </c>
      <c r="U501" s="27"/>
      <c r="V501" s="27">
        <v>0</v>
      </c>
      <c r="W501" s="27">
        <v>0</v>
      </c>
      <c r="X501" s="27">
        <v>0</v>
      </c>
      <c r="Y501" s="27"/>
      <c r="Z501" s="27">
        <v>0</v>
      </c>
      <c r="AA501" s="27">
        <v>0</v>
      </c>
      <c r="AB501" s="27">
        <v>0</v>
      </c>
      <c r="AC501" s="27"/>
      <c r="AD501" s="27">
        <v>0</v>
      </c>
      <c r="AE501" s="27">
        <v>0</v>
      </c>
      <c r="AF501" s="27">
        <v>0</v>
      </c>
      <c r="AG501" s="106">
        <v>0</v>
      </c>
      <c r="AH501" s="27">
        <v>0</v>
      </c>
      <c r="AI501" s="27">
        <v>0</v>
      </c>
      <c r="AJ501" s="27">
        <v>0</v>
      </c>
      <c r="AK501" s="106">
        <v>0</v>
      </c>
      <c r="AL501" s="106">
        <v>0</v>
      </c>
      <c r="AM501" s="105">
        <v>0</v>
      </c>
      <c r="AN501" s="11">
        <v>0</v>
      </c>
      <c r="AO501" s="11">
        <v>0</v>
      </c>
      <c r="AP501" s="105">
        <v>0</v>
      </c>
      <c r="AQ501" s="11">
        <v>0</v>
      </c>
      <c r="AR501" s="11">
        <v>0</v>
      </c>
      <c r="AS501" s="11">
        <v>0</v>
      </c>
      <c r="AT501" s="11">
        <v>0</v>
      </c>
      <c r="AU501" s="11">
        <v>0</v>
      </c>
      <c r="AV501" s="11">
        <v>0</v>
      </c>
      <c r="AW501" s="11">
        <v>0</v>
      </c>
      <c r="AX501" s="11">
        <v>0</v>
      </c>
      <c r="AZ501" s="11">
        <v>0</v>
      </c>
      <c r="BA501" s="11">
        <v>0</v>
      </c>
      <c r="BB501" s="122"/>
    </row>
    <row r="502" spans="1:54" hidden="1" x14ac:dyDescent="0.25">
      <c r="A502">
        <v>5</v>
      </c>
      <c r="B502" t="str">
        <f t="shared" si="58"/>
        <v>FlC-8162</v>
      </c>
      <c r="C502" s="2" t="s">
        <v>315</v>
      </c>
      <c r="D502" s="2" t="str">
        <f t="shared" si="59"/>
        <v>8</v>
      </c>
      <c r="E502" s="2" t="str">
        <f t="shared" si="60"/>
        <v>81</v>
      </c>
      <c r="F502" s="2" t="str">
        <f t="shared" si="61"/>
        <v>816</v>
      </c>
      <c r="G502" s="1" t="s">
        <v>268</v>
      </c>
      <c r="H502" s="27">
        <v>0</v>
      </c>
      <c r="I502" s="27"/>
      <c r="J502" s="27">
        <v>0</v>
      </c>
      <c r="K502" s="27">
        <v>0</v>
      </c>
      <c r="L502" s="27">
        <v>0</v>
      </c>
      <c r="M502" s="27"/>
      <c r="N502" s="27">
        <v>0</v>
      </c>
      <c r="O502" s="27">
        <v>0</v>
      </c>
      <c r="P502" s="27">
        <v>0</v>
      </c>
      <c r="Q502" s="27"/>
      <c r="R502" s="27">
        <v>0</v>
      </c>
      <c r="S502" s="27">
        <v>0</v>
      </c>
      <c r="T502" s="27">
        <v>0</v>
      </c>
      <c r="U502" s="27"/>
      <c r="V502" s="27">
        <v>0</v>
      </c>
      <c r="W502" s="27">
        <v>0</v>
      </c>
      <c r="X502" s="27">
        <v>0</v>
      </c>
      <c r="Y502" s="27"/>
      <c r="Z502" s="27">
        <v>0</v>
      </c>
      <c r="AA502" s="27">
        <v>0</v>
      </c>
      <c r="AB502" s="27">
        <v>0</v>
      </c>
      <c r="AC502" s="27"/>
      <c r="AD502" s="27">
        <v>0</v>
      </c>
      <c r="AE502" s="27">
        <v>0</v>
      </c>
      <c r="AF502" s="27">
        <v>0</v>
      </c>
      <c r="AG502" s="106">
        <v>0</v>
      </c>
      <c r="AH502" s="27">
        <v>0</v>
      </c>
      <c r="AI502" s="27">
        <v>0</v>
      </c>
      <c r="AJ502" s="27">
        <v>0</v>
      </c>
      <c r="AK502" s="106">
        <v>0</v>
      </c>
      <c r="AL502" s="106">
        <v>0</v>
      </c>
      <c r="AM502" s="105">
        <v>0</v>
      </c>
      <c r="AN502" s="11">
        <v>0</v>
      </c>
      <c r="AO502" s="11">
        <v>0</v>
      </c>
      <c r="AP502" s="105">
        <v>0</v>
      </c>
      <c r="AQ502" s="11">
        <v>0</v>
      </c>
      <c r="AR502" s="11">
        <v>0</v>
      </c>
      <c r="AS502" s="11">
        <v>0</v>
      </c>
      <c r="AT502" s="11">
        <v>0</v>
      </c>
      <c r="AU502" s="11">
        <v>0</v>
      </c>
      <c r="AV502" s="11">
        <v>0</v>
      </c>
      <c r="AW502" s="11">
        <v>0</v>
      </c>
      <c r="AX502" s="11">
        <v>0</v>
      </c>
      <c r="AZ502" s="11">
        <v>0</v>
      </c>
      <c r="BA502" s="11">
        <v>0</v>
      </c>
      <c r="BB502" s="122"/>
    </row>
    <row r="503" spans="1:54" hidden="1" x14ac:dyDescent="0.25">
      <c r="A503">
        <v>5</v>
      </c>
      <c r="B503" t="str">
        <f t="shared" si="58"/>
        <v>FlC-8170</v>
      </c>
      <c r="C503" s="2" t="s">
        <v>315</v>
      </c>
      <c r="D503" s="2" t="str">
        <f t="shared" si="59"/>
        <v>8</v>
      </c>
      <c r="E503" s="2" t="str">
        <f t="shared" si="60"/>
        <v>81</v>
      </c>
      <c r="F503" s="2" t="str">
        <f t="shared" si="61"/>
        <v>817</v>
      </c>
      <c r="G503" s="1" t="s">
        <v>269</v>
      </c>
      <c r="H503" s="27">
        <v>5000</v>
      </c>
      <c r="I503" s="27"/>
      <c r="J503" s="27">
        <v>0</v>
      </c>
      <c r="K503" s="27">
        <v>0</v>
      </c>
      <c r="L503" s="27">
        <v>0</v>
      </c>
      <c r="M503" s="27"/>
      <c r="N503" s="27">
        <v>2005.4749999999999</v>
      </c>
      <c r="O503" s="27">
        <v>2005.4749999999999</v>
      </c>
      <c r="P503" s="27">
        <v>3000</v>
      </c>
      <c r="Q503" s="27"/>
      <c r="R503" s="27">
        <v>2569.9699999999998</v>
      </c>
      <c r="S503" s="27">
        <v>2569.9699999999998</v>
      </c>
      <c r="T503" s="27">
        <v>2874</v>
      </c>
      <c r="U503" s="27"/>
      <c r="V503" s="27">
        <v>1244.242</v>
      </c>
      <c r="W503" s="27">
        <v>1244.242</v>
      </c>
      <c r="X503" s="27">
        <v>2874</v>
      </c>
      <c r="Y503" s="27"/>
      <c r="Z503" s="27">
        <v>829.49300000000005</v>
      </c>
      <c r="AA503" s="27">
        <v>829.49300000000005</v>
      </c>
      <c r="AB503" s="27">
        <v>1000</v>
      </c>
      <c r="AC503" s="27"/>
      <c r="AD503" s="27">
        <v>4589.07</v>
      </c>
      <c r="AE503" s="27">
        <v>4589.07</v>
      </c>
      <c r="AF503" s="27">
        <v>1732</v>
      </c>
      <c r="AG503" s="106">
        <v>1921.799</v>
      </c>
      <c r="AH503" s="27">
        <v>146920.05799999999</v>
      </c>
      <c r="AI503" s="27">
        <v>146920.05799999999</v>
      </c>
      <c r="AJ503" s="27">
        <v>1873</v>
      </c>
      <c r="AK503" s="106">
        <v>47025.063779999997</v>
      </c>
      <c r="AL503" s="106">
        <v>162102.83869999999</v>
      </c>
      <c r="AM503" s="105">
        <v>162102.83869999999</v>
      </c>
      <c r="AN503" s="11">
        <v>41329</v>
      </c>
      <c r="AO503" s="11">
        <v>123439.46605</v>
      </c>
      <c r="AP503" s="105">
        <v>126727.792</v>
      </c>
      <c r="AQ503" s="11">
        <v>126727.792</v>
      </c>
      <c r="AR503" s="11">
        <v>47154</v>
      </c>
      <c r="AS503" s="11">
        <v>53038.58094</v>
      </c>
      <c r="AT503" s="11">
        <v>53004.023190000007</v>
      </c>
      <c r="AU503" s="11">
        <v>53004.023190000007</v>
      </c>
      <c r="AV503" s="11">
        <v>46914</v>
      </c>
      <c r="AW503" s="11">
        <v>52682.030870000002</v>
      </c>
      <c r="AX503" s="11">
        <v>56855.030870000002</v>
      </c>
      <c r="AZ503" s="11">
        <v>46167</v>
      </c>
      <c r="BA503" s="11">
        <v>44581.965649999998</v>
      </c>
      <c r="BB503" s="122"/>
    </row>
    <row r="504" spans="1:54" hidden="1" x14ac:dyDescent="0.25">
      <c r="A504">
        <v>5</v>
      </c>
      <c r="B504" t="str">
        <f t="shared" si="58"/>
        <v>FlC-8180</v>
      </c>
      <c r="C504" s="2" t="s">
        <v>315</v>
      </c>
      <c r="D504" s="2" t="str">
        <f t="shared" si="59"/>
        <v>8</v>
      </c>
      <c r="E504" s="2" t="str">
        <f t="shared" si="60"/>
        <v>81</v>
      </c>
      <c r="F504" s="2" t="str">
        <f t="shared" si="61"/>
        <v>818</v>
      </c>
      <c r="G504" s="1" t="s">
        <v>3535</v>
      </c>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106"/>
      <c r="AH504" s="27"/>
      <c r="AI504" s="27"/>
      <c r="AJ504" s="27"/>
      <c r="AK504" s="106"/>
      <c r="AL504" s="106"/>
      <c r="AM504" s="105"/>
      <c r="AN504" s="11"/>
      <c r="AO504" s="11"/>
      <c r="AP504" s="105"/>
      <c r="AQ504" s="11"/>
      <c r="AR504" s="11"/>
      <c r="AS504" s="11"/>
      <c r="AT504" s="11"/>
      <c r="AU504" s="11">
        <v>0</v>
      </c>
      <c r="AV504" s="11">
        <v>0</v>
      </c>
      <c r="AW504" s="11">
        <v>1223</v>
      </c>
      <c r="AX504" s="11">
        <v>5498</v>
      </c>
      <c r="AZ504" s="11">
        <v>214469</v>
      </c>
      <c r="BA504" s="11">
        <v>236330.81797</v>
      </c>
      <c r="BB504" s="122"/>
    </row>
    <row r="505" spans="1:54" hidden="1" x14ac:dyDescent="0.25">
      <c r="A505">
        <v>5</v>
      </c>
      <c r="B505" t="str">
        <f t="shared" si="58"/>
        <v>FlC-8200</v>
      </c>
      <c r="C505" s="2" t="s">
        <v>315</v>
      </c>
      <c r="D505" s="2" t="str">
        <f t="shared" si="59"/>
        <v>8</v>
      </c>
      <c r="E505" s="2" t="str">
        <f t="shared" si="60"/>
        <v>82</v>
      </c>
      <c r="F505" s="2" t="str">
        <f t="shared" si="61"/>
        <v>820</v>
      </c>
      <c r="G505" s="1" t="s">
        <v>270</v>
      </c>
      <c r="H505" s="27">
        <v>0</v>
      </c>
      <c r="I505" s="27"/>
      <c r="J505" s="27">
        <v>0</v>
      </c>
      <c r="K505" s="27">
        <v>0</v>
      </c>
      <c r="L505" s="27">
        <v>0</v>
      </c>
      <c r="M505" s="27"/>
      <c r="N505" s="27">
        <v>0</v>
      </c>
      <c r="O505" s="27">
        <v>0</v>
      </c>
      <c r="P505" s="27">
        <v>0</v>
      </c>
      <c r="Q505" s="27"/>
      <c r="R505" s="27">
        <v>0</v>
      </c>
      <c r="S505" s="27">
        <v>0</v>
      </c>
      <c r="T505" s="27">
        <v>0</v>
      </c>
      <c r="U505" s="27"/>
      <c r="V505" s="27">
        <v>0</v>
      </c>
      <c r="W505" s="27">
        <v>0</v>
      </c>
      <c r="X505" s="27">
        <v>0</v>
      </c>
      <c r="Y505" s="27"/>
      <c r="Z505" s="27">
        <v>0</v>
      </c>
      <c r="AA505" s="27">
        <v>0</v>
      </c>
      <c r="AB505" s="27">
        <v>0</v>
      </c>
      <c r="AC505" s="27"/>
      <c r="AD505" s="27">
        <v>7000</v>
      </c>
      <c r="AE505" s="27">
        <v>7000</v>
      </c>
      <c r="AF505" s="27">
        <v>0</v>
      </c>
      <c r="AG505" s="106">
        <v>0</v>
      </c>
      <c r="AH505" s="27">
        <v>0</v>
      </c>
      <c r="AI505" s="27">
        <v>0</v>
      </c>
      <c r="AJ505" s="27">
        <v>0</v>
      </c>
      <c r="AK505" s="106">
        <v>213.29</v>
      </c>
      <c r="AL505" s="106">
        <v>8663.2900000000009</v>
      </c>
      <c r="AM505" s="105">
        <v>8663.2900000000009</v>
      </c>
      <c r="AN505" s="11">
        <v>10000</v>
      </c>
      <c r="AO505" s="11">
        <v>0</v>
      </c>
      <c r="AP505" s="105">
        <v>8267.5</v>
      </c>
      <c r="AQ505" s="11">
        <v>8267.5</v>
      </c>
      <c r="AR505" s="11">
        <v>11000</v>
      </c>
      <c r="AS505" s="11">
        <v>75.350839999999991</v>
      </c>
      <c r="AT505" s="11">
        <v>13322.9362</v>
      </c>
      <c r="AU505" s="11">
        <v>13322.9362</v>
      </c>
      <c r="AV505" s="11">
        <v>10000</v>
      </c>
      <c r="AW505" s="11">
        <v>902</v>
      </c>
      <c r="AX505" s="11">
        <v>0</v>
      </c>
      <c r="AZ505" s="11">
        <v>11198</v>
      </c>
      <c r="BA505" s="11">
        <v>1970</v>
      </c>
      <c r="BB505" s="122"/>
    </row>
    <row r="506" spans="1:54" hidden="1" x14ac:dyDescent="0.25">
      <c r="A506">
        <v>5</v>
      </c>
      <c r="B506" t="str">
        <f t="shared" si="58"/>
        <v>FlC-8210</v>
      </c>
      <c r="C506" s="2" t="s">
        <v>315</v>
      </c>
      <c r="D506" s="2" t="str">
        <f t="shared" si="59"/>
        <v>8</v>
      </c>
      <c r="E506" s="2" t="str">
        <f t="shared" si="60"/>
        <v>82</v>
      </c>
      <c r="F506" s="2" t="str">
        <f t="shared" si="61"/>
        <v>821</v>
      </c>
      <c r="G506" s="1" t="s">
        <v>3536</v>
      </c>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106"/>
      <c r="AH506" s="27"/>
      <c r="AI506" s="27"/>
      <c r="AJ506" s="27"/>
      <c r="AK506" s="106"/>
      <c r="AL506" s="106"/>
      <c r="AM506" s="105"/>
      <c r="AN506" s="11"/>
      <c r="AO506" s="11"/>
      <c r="AP506" s="105"/>
      <c r="AQ506" s="11"/>
      <c r="AR506" s="11"/>
      <c r="AS506" s="11"/>
      <c r="AT506" s="11"/>
      <c r="AU506" s="11">
        <v>0</v>
      </c>
      <c r="AV506" s="11">
        <v>0</v>
      </c>
      <c r="AW506" s="11">
        <v>0</v>
      </c>
      <c r="AX506" s="11">
        <v>0</v>
      </c>
      <c r="AZ506" s="11">
        <v>0</v>
      </c>
      <c r="BA506" s="11">
        <v>0</v>
      </c>
      <c r="BB506" s="122"/>
    </row>
    <row r="507" spans="1:54" hidden="1" x14ac:dyDescent="0.25">
      <c r="A507">
        <v>5</v>
      </c>
      <c r="B507" t="str">
        <f t="shared" si="58"/>
        <v>FlC-8300</v>
      </c>
      <c r="C507" s="2" t="s">
        <v>315</v>
      </c>
      <c r="D507" s="2" t="str">
        <f t="shared" si="59"/>
        <v>8</v>
      </c>
      <c r="E507" s="2" t="str">
        <f t="shared" si="60"/>
        <v>83</v>
      </c>
      <c r="F507" s="2" t="str">
        <f t="shared" si="61"/>
        <v>830</v>
      </c>
      <c r="G507" s="1" t="s">
        <v>271</v>
      </c>
      <c r="H507" s="27">
        <v>450</v>
      </c>
      <c r="I507" s="27"/>
      <c r="J507" s="27">
        <v>309.15525000000002</v>
      </c>
      <c r="K507" s="27">
        <v>309.15525000000002</v>
      </c>
      <c r="L507" s="27">
        <v>427</v>
      </c>
      <c r="M507" s="27"/>
      <c r="N507" s="27">
        <v>274.81</v>
      </c>
      <c r="O507" s="27">
        <v>274.81</v>
      </c>
      <c r="P507" s="27">
        <v>421</v>
      </c>
      <c r="Q507" s="27"/>
      <c r="R507" s="27">
        <v>323.822</v>
      </c>
      <c r="S507" s="27">
        <v>323.822</v>
      </c>
      <c r="T507" s="27">
        <v>403</v>
      </c>
      <c r="U507" s="27"/>
      <c r="V507" s="27">
        <v>378.50799999999998</v>
      </c>
      <c r="W507" s="27">
        <v>378.50799999999998</v>
      </c>
      <c r="X507" s="27">
        <v>391</v>
      </c>
      <c r="Y507" s="27"/>
      <c r="Z507" s="27">
        <v>4545.3779999999997</v>
      </c>
      <c r="AA507" s="27">
        <v>4545.3779999999997</v>
      </c>
      <c r="AB507" s="27">
        <v>403352</v>
      </c>
      <c r="AC507" s="27"/>
      <c r="AD507" s="27">
        <v>130.48699999999999</v>
      </c>
      <c r="AE507" s="27">
        <v>130.48699999999999</v>
      </c>
      <c r="AF507" s="27">
        <v>894643</v>
      </c>
      <c r="AG507" s="106">
        <v>807443.80199999991</v>
      </c>
      <c r="AH507" s="27">
        <v>811804.51799999992</v>
      </c>
      <c r="AI507" s="27">
        <v>811804.51799999992</v>
      </c>
      <c r="AJ507" s="27">
        <v>1123094</v>
      </c>
      <c r="AK507" s="106">
        <v>898098.71146999998</v>
      </c>
      <c r="AL507" s="106">
        <v>897808.23083999997</v>
      </c>
      <c r="AM507" s="105">
        <v>897808.23083999997</v>
      </c>
      <c r="AN507" s="11">
        <v>1048324</v>
      </c>
      <c r="AO507" s="11">
        <v>936843.32762999996</v>
      </c>
      <c r="AP507" s="105">
        <v>893669.5120000001</v>
      </c>
      <c r="AQ507" s="11">
        <v>893669.5120000001</v>
      </c>
      <c r="AR507" s="11">
        <v>1078016</v>
      </c>
      <c r="AS507" s="11">
        <v>932302.02431999997</v>
      </c>
      <c r="AT507" s="11">
        <v>942033.16598000005</v>
      </c>
      <c r="AU507" s="11">
        <v>979487.28998</v>
      </c>
      <c r="AV507" s="11">
        <v>1059859</v>
      </c>
      <c r="AW507" s="11">
        <v>735601.22655000002</v>
      </c>
      <c r="AX507" s="11">
        <v>719154.31691000005</v>
      </c>
      <c r="AZ507" s="11">
        <v>1262568</v>
      </c>
      <c r="BA507" s="11">
        <v>968751.30734000006</v>
      </c>
      <c r="BB507" s="122"/>
    </row>
    <row r="508" spans="1:54" hidden="1" x14ac:dyDescent="0.25">
      <c r="A508">
        <v>5</v>
      </c>
      <c r="B508" t="str">
        <f t="shared" si="58"/>
        <v>FlC-8310</v>
      </c>
      <c r="C508" s="2" t="s">
        <v>315</v>
      </c>
      <c r="D508" s="2" t="str">
        <f t="shared" si="59"/>
        <v>8</v>
      </c>
      <c r="E508" s="2" t="str">
        <f t="shared" si="60"/>
        <v>83</v>
      </c>
      <c r="F508" s="2" t="str">
        <f t="shared" si="61"/>
        <v>831</v>
      </c>
      <c r="G508" s="1" t="s">
        <v>3537</v>
      </c>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106"/>
      <c r="AH508" s="27"/>
      <c r="AI508" s="27"/>
      <c r="AJ508" s="27"/>
      <c r="AK508" s="106"/>
      <c r="AL508" s="106"/>
      <c r="AM508" s="105"/>
      <c r="AN508" s="11"/>
      <c r="AO508" s="11"/>
      <c r="AP508" s="105"/>
      <c r="AQ508" s="11"/>
      <c r="AR508" s="11"/>
      <c r="AS508" s="11"/>
      <c r="AT508" s="11"/>
      <c r="AU508" s="11">
        <v>0</v>
      </c>
      <c r="AV508" s="11">
        <v>0</v>
      </c>
      <c r="AW508" s="11">
        <v>8348.1927400000004</v>
      </c>
      <c r="AX508" s="11">
        <v>8376.1927400000004</v>
      </c>
      <c r="AZ508" s="11">
        <v>359</v>
      </c>
      <c r="BA508" s="11">
        <v>15502.711139999999</v>
      </c>
      <c r="BB508" s="122"/>
    </row>
    <row r="509" spans="1:54" hidden="1" x14ac:dyDescent="0.25">
      <c r="A509">
        <v>5</v>
      </c>
      <c r="B509" t="str">
        <f t="shared" si="58"/>
        <v>FlC-8411</v>
      </c>
      <c r="C509" s="2" t="s">
        <v>315</v>
      </c>
      <c r="D509" s="2" t="str">
        <f t="shared" si="59"/>
        <v>8</v>
      </c>
      <c r="E509" s="2" t="str">
        <f t="shared" si="60"/>
        <v>84</v>
      </c>
      <c r="F509" s="2" t="str">
        <f t="shared" si="61"/>
        <v>841</v>
      </c>
      <c r="G509" s="1" t="s">
        <v>273</v>
      </c>
      <c r="H509" s="27">
        <v>0</v>
      </c>
      <c r="I509" s="27"/>
      <c r="J509" s="27">
        <v>0</v>
      </c>
      <c r="K509" s="27">
        <v>0</v>
      </c>
      <c r="L509" s="27">
        <v>0</v>
      </c>
      <c r="M509" s="27"/>
      <c r="N509" s="27">
        <v>0</v>
      </c>
      <c r="O509" s="27">
        <v>0</v>
      </c>
      <c r="P509" s="27">
        <v>0</v>
      </c>
      <c r="Q509" s="27"/>
      <c r="R509" s="27">
        <v>0</v>
      </c>
      <c r="S509" s="27">
        <v>0</v>
      </c>
      <c r="T509" s="27">
        <v>0</v>
      </c>
      <c r="U509" s="27"/>
      <c r="V509" s="27">
        <v>0</v>
      </c>
      <c r="W509" s="27">
        <v>0</v>
      </c>
      <c r="X509" s="27">
        <v>0</v>
      </c>
      <c r="Y509" s="27"/>
      <c r="Z509" s="27">
        <v>0</v>
      </c>
      <c r="AA509" s="27">
        <v>0</v>
      </c>
      <c r="AB509" s="27">
        <v>0</v>
      </c>
      <c r="AC509" s="27"/>
      <c r="AD509" s="27">
        <v>3735.4059999999999</v>
      </c>
      <c r="AE509" s="27">
        <v>3735.4059999999999</v>
      </c>
      <c r="AF509" s="27">
        <v>2420</v>
      </c>
      <c r="AG509" s="106">
        <v>83192.108999999997</v>
      </c>
      <c r="AH509" s="27">
        <v>72369.626000000004</v>
      </c>
      <c r="AI509" s="27">
        <v>72369.626000000004</v>
      </c>
      <c r="AJ509" s="27">
        <v>23949</v>
      </c>
      <c r="AK509" s="106">
        <v>14340.905189999999</v>
      </c>
      <c r="AL509" s="106">
        <v>35394.077669999999</v>
      </c>
      <c r="AM509" s="105">
        <v>35394.077669999999</v>
      </c>
      <c r="AN509" s="11">
        <v>22397</v>
      </c>
      <c r="AO509" s="11">
        <v>28012.35686</v>
      </c>
      <c r="AP509" s="105">
        <v>26645.010999999999</v>
      </c>
      <c r="AQ509" s="11">
        <v>26645.010999999999</v>
      </c>
      <c r="AR509" s="11">
        <v>64624</v>
      </c>
      <c r="AS509" s="11">
        <v>25567.893640000002</v>
      </c>
      <c r="AT509" s="11">
        <v>1825.7814599999997</v>
      </c>
      <c r="AU509" s="11">
        <v>1825.7814599999997</v>
      </c>
      <c r="AV509" s="11">
        <v>66848</v>
      </c>
      <c r="AW509" s="11">
        <v>632</v>
      </c>
      <c r="AX509" s="11">
        <v>2441</v>
      </c>
      <c r="AZ509" s="11">
        <v>500</v>
      </c>
      <c r="BA509" s="11">
        <v>7741</v>
      </c>
      <c r="BB509" s="122"/>
    </row>
    <row r="510" spans="1:54" hidden="1" x14ac:dyDescent="0.25">
      <c r="A510">
        <v>5</v>
      </c>
      <c r="B510" t="str">
        <f t="shared" si="58"/>
        <v>FlC-8412</v>
      </c>
      <c r="C510" s="2" t="s">
        <v>315</v>
      </c>
      <c r="D510" s="2" t="str">
        <f t="shared" si="59"/>
        <v>8</v>
      </c>
      <c r="E510" s="2" t="str">
        <f t="shared" si="60"/>
        <v>84</v>
      </c>
      <c r="F510" s="2" t="str">
        <f t="shared" si="61"/>
        <v>841</v>
      </c>
      <c r="G510" s="1" t="s">
        <v>274</v>
      </c>
      <c r="H510" s="27">
        <v>0</v>
      </c>
      <c r="I510" s="27"/>
      <c r="J510" s="27">
        <v>0</v>
      </c>
      <c r="K510" s="27">
        <v>0</v>
      </c>
      <c r="L510" s="27">
        <v>0</v>
      </c>
      <c r="M510" s="27"/>
      <c r="N510" s="27">
        <v>0</v>
      </c>
      <c r="O510" s="27">
        <v>0</v>
      </c>
      <c r="P510" s="27">
        <v>0</v>
      </c>
      <c r="Q510" s="27"/>
      <c r="R510" s="27">
        <v>0</v>
      </c>
      <c r="S510" s="27">
        <v>0</v>
      </c>
      <c r="T510" s="27">
        <v>0</v>
      </c>
      <c r="U510" s="27"/>
      <c r="V510" s="27">
        <v>0</v>
      </c>
      <c r="W510" s="27">
        <v>0</v>
      </c>
      <c r="X510" s="27">
        <v>0</v>
      </c>
      <c r="Y510" s="27"/>
      <c r="Z510" s="27">
        <v>0</v>
      </c>
      <c r="AA510" s="27">
        <v>0</v>
      </c>
      <c r="AB510" s="27">
        <v>0</v>
      </c>
      <c r="AC510" s="27"/>
      <c r="AD510" s="27">
        <v>0</v>
      </c>
      <c r="AE510" s="27">
        <v>0</v>
      </c>
      <c r="AF510" s="27">
        <v>0</v>
      </c>
      <c r="AG510" s="106">
        <v>0</v>
      </c>
      <c r="AH510" s="27">
        <v>0</v>
      </c>
      <c r="AI510" s="27">
        <v>0</v>
      </c>
      <c r="AJ510" s="27">
        <v>0</v>
      </c>
      <c r="AK510" s="106">
        <v>34628</v>
      </c>
      <c r="AL510" s="106">
        <v>34628</v>
      </c>
      <c r="AM510" s="105">
        <v>34628</v>
      </c>
      <c r="AN510" s="11">
        <v>0</v>
      </c>
      <c r="AO510" s="11">
        <v>0</v>
      </c>
      <c r="AP510" s="105">
        <v>0</v>
      </c>
      <c r="AQ510" s="11">
        <v>0</v>
      </c>
      <c r="AR510" s="11">
        <v>0</v>
      </c>
      <c r="AS510" s="11">
        <v>0</v>
      </c>
      <c r="AT510" s="11">
        <v>0</v>
      </c>
      <c r="AU510" s="11">
        <v>0</v>
      </c>
      <c r="AV510" s="11">
        <v>0</v>
      </c>
      <c r="AW510" s="11">
        <v>0</v>
      </c>
      <c r="AX510" s="11">
        <v>0</v>
      </c>
      <c r="AZ510" s="11">
        <v>0</v>
      </c>
      <c r="BA510" s="11">
        <v>0</v>
      </c>
      <c r="BB510" s="122"/>
    </row>
    <row r="511" spans="1:54" hidden="1" x14ac:dyDescent="0.25">
      <c r="A511">
        <v>5</v>
      </c>
      <c r="B511" t="str">
        <f t="shared" si="58"/>
        <v>FlC-8413</v>
      </c>
      <c r="C511" s="2" t="s">
        <v>315</v>
      </c>
      <c r="D511" s="2" t="str">
        <f t="shared" si="59"/>
        <v>8</v>
      </c>
      <c r="E511" s="2" t="str">
        <f t="shared" si="60"/>
        <v>84</v>
      </c>
      <c r="F511" s="2" t="str">
        <f t="shared" si="61"/>
        <v>841</v>
      </c>
      <c r="G511" s="1" t="s">
        <v>275</v>
      </c>
      <c r="H511" s="27">
        <v>0</v>
      </c>
      <c r="I511" s="27"/>
      <c r="J511" s="27">
        <v>0</v>
      </c>
      <c r="K511" s="27">
        <v>0</v>
      </c>
      <c r="L511" s="27">
        <v>0</v>
      </c>
      <c r="M511" s="27"/>
      <c r="N511" s="27">
        <v>0</v>
      </c>
      <c r="O511" s="27">
        <v>0</v>
      </c>
      <c r="P511" s="27">
        <v>0</v>
      </c>
      <c r="Q511" s="27"/>
      <c r="R511" s="27">
        <v>0</v>
      </c>
      <c r="S511" s="27">
        <v>0</v>
      </c>
      <c r="T511" s="27">
        <v>0</v>
      </c>
      <c r="U511" s="27"/>
      <c r="V511" s="27">
        <v>0</v>
      </c>
      <c r="W511" s="27">
        <v>0</v>
      </c>
      <c r="X511" s="27">
        <v>0</v>
      </c>
      <c r="Y511" s="27"/>
      <c r="Z511" s="27">
        <v>5000</v>
      </c>
      <c r="AA511" s="27">
        <v>5000</v>
      </c>
      <c r="AB511" s="27">
        <v>0</v>
      </c>
      <c r="AC511" s="27"/>
      <c r="AD511" s="27">
        <v>493.35199999999998</v>
      </c>
      <c r="AE511" s="27">
        <v>493.35199999999998</v>
      </c>
      <c r="AF511" s="27">
        <v>0</v>
      </c>
      <c r="AG511" s="106">
        <v>0</v>
      </c>
      <c r="AH511" s="27">
        <v>0</v>
      </c>
      <c r="AI511" s="27">
        <v>0</v>
      </c>
      <c r="AJ511" s="27">
        <v>0</v>
      </c>
      <c r="AK511" s="106">
        <v>0</v>
      </c>
      <c r="AL511" s="106">
        <v>0</v>
      </c>
      <c r="AM511" s="105">
        <v>0</v>
      </c>
      <c r="AN511" s="11">
        <v>0</v>
      </c>
      <c r="AO511" s="11">
        <v>0</v>
      </c>
      <c r="AP511" s="105">
        <v>0</v>
      </c>
      <c r="AQ511" s="11">
        <v>0</v>
      </c>
      <c r="AR511" s="11">
        <v>0</v>
      </c>
      <c r="AS511" s="11">
        <v>0</v>
      </c>
      <c r="AT511" s="11">
        <v>0</v>
      </c>
      <c r="AU511" s="11">
        <v>0</v>
      </c>
      <c r="AV511" s="11">
        <v>0</v>
      </c>
      <c r="AW511" s="11">
        <v>0</v>
      </c>
      <c r="AX511" s="11">
        <v>0</v>
      </c>
      <c r="AZ511" s="11">
        <v>0</v>
      </c>
      <c r="BA511" s="11">
        <v>0</v>
      </c>
      <c r="BB511" s="122"/>
    </row>
    <row r="512" spans="1:54" hidden="1" x14ac:dyDescent="0.25">
      <c r="A512">
        <v>5</v>
      </c>
      <c r="B512" t="str">
        <f t="shared" si="58"/>
        <v>FlC-8414</v>
      </c>
      <c r="C512" s="2" t="s">
        <v>315</v>
      </c>
      <c r="D512" s="2" t="str">
        <f t="shared" ref="D512:D543" si="62">LEFT($G512,1)</f>
        <v>8</v>
      </c>
      <c r="E512" s="2" t="str">
        <f t="shared" ref="E512:E543" si="63">LEFT($G512,2)</f>
        <v>84</v>
      </c>
      <c r="F512" s="2" t="str">
        <f t="shared" ref="F512:F543" si="64">LEFT($G512,3)</f>
        <v>841</v>
      </c>
      <c r="G512" s="1" t="s">
        <v>276</v>
      </c>
      <c r="H512" s="27">
        <v>0</v>
      </c>
      <c r="I512" s="27"/>
      <c r="J512" s="27">
        <v>0</v>
      </c>
      <c r="K512" s="27">
        <v>0</v>
      </c>
      <c r="L512" s="27">
        <v>0</v>
      </c>
      <c r="M512" s="27"/>
      <c r="N512" s="27">
        <v>0</v>
      </c>
      <c r="O512" s="27">
        <v>0</v>
      </c>
      <c r="P512" s="27">
        <v>0</v>
      </c>
      <c r="Q512" s="27"/>
      <c r="R512" s="27">
        <v>0</v>
      </c>
      <c r="S512" s="27">
        <v>0</v>
      </c>
      <c r="T512" s="27">
        <v>0</v>
      </c>
      <c r="U512" s="27"/>
      <c r="V512" s="27">
        <v>0</v>
      </c>
      <c r="W512" s="27">
        <v>0</v>
      </c>
      <c r="X512" s="27">
        <v>0</v>
      </c>
      <c r="Y512" s="27"/>
      <c r="Z512" s="27">
        <v>0</v>
      </c>
      <c r="AA512" s="27">
        <v>0</v>
      </c>
      <c r="AB512" s="27">
        <v>0</v>
      </c>
      <c r="AC512" s="27"/>
      <c r="AD512" s="27">
        <v>0</v>
      </c>
      <c r="AE512" s="27">
        <v>0</v>
      </c>
      <c r="AF512" s="27">
        <v>0</v>
      </c>
      <c r="AG512" s="106">
        <v>0</v>
      </c>
      <c r="AH512" s="27">
        <v>0</v>
      </c>
      <c r="AI512" s="27">
        <v>0</v>
      </c>
      <c r="AJ512" s="27">
        <v>0</v>
      </c>
      <c r="AK512" s="106">
        <v>0</v>
      </c>
      <c r="AL512" s="106">
        <v>0</v>
      </c>
      <c r="AM512" s="105">
        <v>0</v>
      </c>
      <c r="AN512" s="11">
        <v>0</v>
      </c>
      <c r="AO512" s="11">
        <v>0</v>
      </c>
      <c r="AP512" s="105">
        <v>0</v>
      </c>
      <c r="AQ512" s="11">
        <v>0</v>
      </c>
      <c r="AR512" s="11">
        <v>0</v>
      </c>
      <c r="AS512" s="11">
        <v>0</v>
      </c>
      <c r="AT512" s="11">
        <v>0</v>
      </c>
      <c r="AU512" s="11">
        <v>0</v>
      </c>
      <c r="AV512" s="11">
        <v>0</v>
      </c>
      <c r="AW512" s="11">
        <v>0</v>
      </c>
      <c r="AX512" s="11">
        <v>0</v>
      </c>
      <c r="AZ512" s="11">
        <v>0</v>
      </c>
      <c r="BA512" s="11">
        <v>0</v>
      </c>
      <c r="BB512" s="122"/>
    </row>
    <row r="513" spans="1:54" hidden="1" x14ac:dyDescent="0.25">
      <c r="A513">
        <v>5</v>
      </c>
      <c r="B513" t="str">
        <f t="shared" si="58"/>
        <v>FlC-8415</v>
      </c>
      <c r="C513" s="2" t="s">
        <v>315</v>
      </c>
      <c r="D513" s="2" t="str">
        <f t="shared" si="62"/>
        <v>8</v>
      </c>
      <c r="E513" s="2" t="str">
        <f t="shared" si="63"/>
        <v>84</v>
      </c>
      <c r="F513" s="2" t="str">
        <f t="shared" si="64"/>
        <v>841</v>
      </c>
      <c r="G513" s="1" t="s">
        <v>277</v>
      </c>
      <c r="H513" s="27">
        <v>0</v>
      </c>
      <c r="I513" s="27"/>
      <c r="J513" s="27">
        <v>0</v>
      </c>
      <c r="K513" s="27">
        <v>0</v>
      </c>
      <c r="L513" s="27">
        <v>0</v>
      </c>
      <c r="M513" s="27"/>
      <c r="N513" s="27">
        <v>0</v>
      </c>
      <c r="O513" s="27">
        <v>0</v>
      </c>
      <c r="P513" s="27">
        <v>0</v>
      </c>
      <c r="Q513" s="27"/>
      <c r="R513" s="27">
        <v>0</v>
      </c>
      <c r="S513" s="27">
        <v>0</v>
      </c>
      <c r="T513" s="27">
        <v>0</v>
      </c>
      <c r="U513" s="27"/>
      <c r="V513" s="27">
        <v>0</v>
      </c>
      <c r="W513" s="27">
        <v>0</v>
      </c>
      <c r="X513" s="27">
        <v>0</v>
      </c>
      <c r="Y513" s="27"/>
      <c r="Z513" s="27">
        <v>0</v>
      </c>
      <c r="AA513" s="27">
        <v>0</v>
      </c>
      <c r="AB513" s="27">
        <v>0</v>
      </c>
      <c r="AC513" s="27"/>
      <c r="AD513" s="27">
        <v>0</v>
      </c>
      <c r="AE513" s="27">
        <v>0</v>
      </c>
      <c r="AF513" s="27">
        <v>0</v>
      </c>
      <c r="AG513" s="106">
        <v>0</v>
      </c>
      <c r="AH513" s="27">
        <v>0</v>
      </c>
      <c r="AI513" s="27">
        <v>0</v>
      </c>
      <c r="AJ513" s="27">
        <v>0</v>
      </c>
      <c r="AK513" s="106">
        <v>0</v>
      </c>
      <c r="AL513" s="106">
        <v>0</v>
      </c>
      <c r="AM513" s="105">
        <v>0</v>
      </c>
      <c r="AN513" s="11">
        <v>0</v>
      </c>
      <c r="AO513" s="11">
        <v>0</v>
      </c>
      <c r="AP513" s="105">
        <v>0</v>
      </c>
      <c r="AQ513" s="11">
        <v>0</v>
      </c>
      <c r="AR513" s="11">
        <v>0</v>
      </c>
      <c r="AS513" s="11">
        <v>0</v>
      </c>
      <c r="AT513" s="11">
        <v>0</v>
      </c>
      <c r="AU513" s="11">
        <v>0</v>
      </c>
      <c r="AV513" s="11">
        <v>0</v>
      </c>
      <c r="AW513" s="11">
        <v>0</v>
      </c>
      <c r="AX513" s="11">
        <v>0</v>
      </c>
      <c r="AZ513" s="11">
        <v>0</v>
      </c>
      <c r="BA513" s="11">
        <v>0</v>
      </c>
      <c r="BB513" s="122"/>
    </row>
    <row r="514" spans="1:54" hidden="1" x14ac:dyDescent="0.25">
      <c r="A514">
        <v>5</v>
      </c>
      <c r="B514" t="str">
        <f t="shared" si="58"/>
        <v>FlC-8416</v>
      </c>
      <c r="C514" s="2" t="s">
        <v>315</v>
      </c>
      <c r="D514" s="2" t="str">
        <f t="shared" si="62"/>
        <v>8</v>
      </c>
      <c r="E514" s="2" t="str">
        <f t="shared" si="63"/>
        <v>84</v>
      </c>
      <c r="F514" s="2" t="str">
        <f t="shared" si="64"/>
        <v>841</v>
      </c>
      <c r="G514" s="1" t="s">
        <v>278</v>
      </c>
      <c r="H514" s="27">
        <v>0</v>
      </c>
      <c r="I514" s="27"/>
      <c r="J514" s="27">
        <v>0</v>
      </c>
      <c r="K514" s="27">
        <v>0</v>
      </c>
      <c r="L514" s="27">
        <v>0</v>
      </c>
      <c r="M514" s="27"/>
      <c r="N514" s="27">
        <v>0</v>
      </c>
      <c r="O514" s="27">
        <v>0</v>
      </c>
      <c r="P514" s="27">
        <v>0</v>
      </c>
      <c r="Q514" s="27"/>
      <c r="R514" s="27">
        <v>0</v>
      </c>
      <c r="S514" s="27">
        <v>0</v>
      </c>
      <c r="T514" s="27">
        <v>0</v>
      </c>
      <c r="U514" s="27"/>
      <c r="V514" s="27">
        <v>0</v>
      </c>
      <c r="W514" s="27">
        <v>0</v>
      </c>
      <c r="X514" s="27">
        <v>0</v>
      </c>
      <c r="Y514" s="27"/>
      <c r="Z514" s="27">
        <v>0</v>
      </c>
      <c r="AA514" s="27">
        <v>0</v>
      </c>
      <c r="AB514" s="27">
        <v>0</v>
      </c>
      <c r="AC514" s="27"/>
      <c r="AD514" s="27">
        <v>0</v>
      </c>
      <c r="AE514" s="27">
        <v>0</v>
      </c>
      <c r="AF514" s="27">
        <v>0</v>
      </c>
      <c r="AG514" s="106">
        <v>506.64800000000002</v>
      </c>
      <c r="AH514" s="27">
        <v>1000</v>
      </c>
      <c r="AI514" s="27">
        <v>1000</v>
      </c>
      <c r="AJ514" s="27">
        <v>35</v>
      </c>
      <c r="AK514" s="106">
        <v>1349.2329999999999</v>
      </c>
      <c r="AL514" s="106">
        <v>2395.288</v>
      </c>
      <c r="AM514" s="105">
        <v>2395.288</v>
      </c>
      <c r="AN514" s="11">
        <v>35</v>
      </c>
      <c r="AO514" s="11">
        <v>233.81299999999999</v>
      </c>
      <c r="AP514" s="105">
        <v>243.93884</v>
      </c>
      <c r="AQ514" s="11">
        <v>243.93884</v>
      </c>
      <c r="AR514" s="11">
        <v>35</v>
      </c>
      <c r="AS514" s="11">
        <v>647.11699999999996</v>
      </c>
      <c r="AT514" s="11">
        <v>647.11699999999996</v>
      </c>
      <c r="AU514" s="11">
        <v>647.11699999999996</v>
      </c>
      <c r="AV514" s="11">
        <v>0</v>
      </c>
      <c r="AW514" s="11">
        <v>6159</v>
      </c>
      <c r="AX514" s="11">
        <v>6159</v>
      </c>
      <c r="AZ514" s="11">
        <v>0</v>
      </c>
      <c r="BA514" s="11">
        <v>167</v>
      </c>
      <c r="BB514" s="122"/>
    </row>
    <row r="515" spans="1:54" hidden="1" x14ac:dyDescent="0.25">
      <c r="A515">
        <v>5</v>
      </c>
      <c r="B515" t="str">
        <f t="shared" ref="B515:B578" si="65">C515&amp;"-"&amp;G515</f>
        <v>FlC-8417</v>
      </c>
      <c r="C515" s="2" t="s">
        <v>315</v>
      </c>
      <c r="D515" s="2" t="str">
        <f t="shared" si="62"/>
        <v>8</v>
      </c>
      <c r="E515" s="2" t="str">
        <f t="shared" si="63"/>
        <v>84</v>
      </c>
      <c r="F515" s="2" t="str">
        <f t="shared" si="64"/>
        <v>841</v>
      </c>
      <c r="G515" s="1" t="s">
        <v>1431</v>
      </c>
      <c r="H515" s="27">
        <v>0</v>
      </c>
      <c r="I515" s="27"/>
      <c r="J515" s="27">
        <v>0</v>
      </c>
      <c r="K515" s="27">
        <v>0</v>
      </c>
      <c r="L515" s="27">
        <v>0</v>
      </c>
      <c r="M515" s="27"/>
      <c r="N515" s="27">
        <v>0</v>
      </c>
      <c r="O515" s="27">
        <v>0</v>
      </c>
      <c r="P515" s="27">
        <v>0</v>
      </c>
      <c r="Q515" s="27"/>
      <c r="R515" s="27">
        <v>0</v>
      </c>
      <c r="S515" s="27">
        <v>0</v>
      </c>
      <c r="T515" s="27">
        <v>0</v>
      </c>
      <c r="U515" s="27"/>
      <c r="V515" s="27">
        <v>0</v>
      </c>
      <c r="W515" s="27">
        <v>0</v>
      </c>
      <c r="X515" s="27">
        <v>0</v>
      </c>
      <c r="Y515" s="27"/>
      <c r="Z515" s="27">
        <v>0</v>
      </c>
      <c r="AA515" s="27">
        <v>0</v>
      </c>
      <c r="AB515" s="27">
        <v>0</v>
      </c>
      <c r="AC515" s="27"/>
      <c r="AD515" s="27">
        <v>0</v>
      </c>
      <c r="AE515" s="27">
        <v>0</v>
      </c>
      <c r="AF515" s="27">
        <v>0</v>
      </c>
      <c r="AG515" s="106">
        <v>0</v>
      </c>
      <c r="AH515" s="27">
        <v>0</v>
      </c>
      <c r="AI515" s="27">
        <v>0</v>
      </c>
      <c r="AJ515" s="27">
        <v>0</v>
      </c>
      <c r="AK515" s="106">
        <v>0</v>
      </c>
      <c r="AL515" s="106">
        <v>0</v>
      </c>
      <c r="AM515" s="105">
        <v>0</v>
      </c>
      <c r="AN515" s="11">
        <v>0</v>
      </c>
      <c r="AO515" s="11">
        <v>16656.808789999999</v>
      </c>
      <c r="AP515" s="105">
        <v>22589.01714</v>
      </c>
      <c r="AQ515" s="11">
        <v>22589.01714</v>
      </c>
      <c r="AR515" s="11">
        <v>74</v>
      </c>
      <c r="AS515" s="11">
        <v>30703.876359999998</v>
      </c>
      <c r="AT515" s="11">
        <v>51814.616099999992</v>
      </c>
      <c r="AU515" s="11">
        <v>51814.616099999992</v>
      </c>
      <c r="AV515" s="11">
        <v>45</v>
      </c>
      <c r="AW515" s="11">
        <v>40650</v>
      </c>
      <c r="AX515" s="11">
        <v>37917.973819999999</v>
      </c>
      <c r="AZ515" s="11">
        <v>52462</v>
      </c>
      <c r="BA515" s="11">
        <v>48355</v>
      </c>
      <c r="BB515" s="122"/>
    </row>
    <row r="516" spans="1:54" hidden="1" x14ac:dyDescent="0.25">
      <c r="A516">
        <v>5</v>
      </c>
      <c r="B516" t="str">
        <f t="shared" si="65"/>
        <v>FlC-8421</v>
      </c>
      <c r="C516" s="2" t="s">
        <v>315</v>
      </c>
      <c r="D516" s="2" t="str">
        <f t="shared" si="62"/>
        <v>8</v>
      </c>
      <c r="E516" s="2" t="str">
        <f t="shared" si="63"/>
        <v>84</v>
      </c>
      <c r="F516" s="2" t="str">
        <f t="shared" si="64"/>
        <v>842</v>
      </c>
      <c r="G516" s="1" t="s">
        <v>279</v>
      </c>
      <c r="H516" s="27">
        <v>0</v>
      </c>
      <c r="I516" s="27"/>
      <c r="J516" s="27">
        <v>0</v>
      </c>
      <c r="K516" s="27">
        <v>0</v>
      </c>
      <c r="L516" s="27">
        <v>0</v>
      </c>
      <c r="M516" s="27"/>
      <c r="N516" s="27">
        <v>0</v>
      </c>
      <c r="O516" s="27">
        <v>0</v>
      </c>
      <c r="P516" s="27">
        <v>0</v>
      </c>
      <c r="Q516" s="27"/>
      <c r="R516" s="27">
        <v>0</v>
      </c>
      <c r="S516" s="27">
        <v>0</v>
      </c>
      <c r="T516" s="27">
        <v>0</v>
      </c>
      <c r="U516" s="27"/>
      <c r="V516" s="27">
        <v>0</v>
      </c>
      <c r="W516" s="27">
        <v>0</v>
      </c>
      <c r="X516" s="27">
        <v>0</v>
      </c>
      <c r="Y516" s="27"/>
      <c r="Z516" s="27">
        <v>0</v>
      </c>
      <c r="AA516" s="27">
        <v>0</v>
      </c>
      <c r="AB516" s="27">
        <v>0</v>
      </c>
      <c r="AC516" s="27"/>
      <c r="AD516" s="27">
        <v>0</v>
      </c>
      <c r="AE516" s="27">
        <v>0</v>
      </c>
      <c r="AF516" s="27">
        <v>0</v>
      </c>
      <c r="AG516" s="106">
        <v>0</v>
      </c>
      <c r="AH516" s="27">
        <v>0</v>
      </c>
      <c r="AI516" s="27">
        <v>0</v>
      </c>
      <c r="AJ516" s="27">
        <v>0</v>
      </c>
      <c r="AK516" s="106">
        <v>0</v>
      </c>
      <c r="AL516" s="106">
        <v>0</v>
      </c>
      <c r="AM516" s="105">
        <v>0</v>
      </c>
      <c r="AN516" s="11">
        <v>0</v>
      </c>
      <c r="AO516" s="11">
        <v>0</v>
      </c>
      <c r="AP516" s="105">
        <v>0</v>
      </c>
      <c r="AQ516" s="11">
        <v>0</v>
      </c>
      <c r="AR516" s="11">
        <v>0</v>
      </c>
      <c r="AS516" s="11">
        <v>0</v>
      </c>
      <c r="AT516" s="11">
        <v>0</v>
      </c>
      <c r="AU516" s="11">
        <v>0</v>
      </c>
      <c r="AV516" s="11">
        <v>0</v>
      </c>
      <c r="AW516" s="11">
        <v>0</v>
      </c>
      <c r="AX516" s="11">
        <v>0</v>
      </c>
      <c r="AZ516" s="11">
        <v>0</v>
      </c>
      <c r="BA516" s="11">
        <v>0</v>
      </c>
      <c r="BB516" s="122"/>
    </row>
    <row r="517" spans="1:54" hidden="1" x14ac:dyDescent="0.25">
      <c r="A517">
        <v>5</v>
      </c>
      <c r="B517" t="str">
        <f t="shared" si="65"/>
        <v>FlC-8422</v>
      </c>
      <c r="C517" s="2" t="s">
        <v>315</v>
      </c>
      <c r="D517" s="2" t="str">
        <f t="shared" si="62"/>
        <v>8</v>
      </c>
      <c r="E517" s="2" t="str">
        <f t="shared" si="63"/>
        <v>84</v>
      </c>
      <c r="F517" s="2" t="str">
        <f t="shared" si="64"/>
        <v>842</v>
      </c>
      <c r="G517" s="1" t="s">
        <v>280</v>
      </c>
      <c r="H517" s="27">
        <v>0</v>
      </c>
      <c r="I517" s="27"/>
      <c r="J517" s="27">
        <v>0</v>
      </c>
      <c r="K517" s="27">
        <v>0</v>
      </c>
      <c r="L517" s="27">
        <v>0</v>
      </c>
      <c r="M517" s="27"/>
      <c r="N517" s="27">
        <v>10</v>
      </c>
      <c r="O517" s="27">
        <v>10</v>
      </c>
      <c r="P517" s="27">
        <v>0</v>
      </c>
      <c r="Q517" s="27"/>
      <c r="R517" s="27">
        <v>0</v>
      </c>
      <c r="S517" s="27">
        <v>0</v>
      </c>
      <c r="T517" s="27">
        <v>0</v>
      </c>
      <c r="U517" s="27"/>
      <c r="V517" s="27">
        <v>0</v>
      </c>
      <c r="W517" s="27">
        <v>0</v>
      </c>
      <c r="X517" s="27">
        <v>0</v>
      </c>
      <c r="Y517" s="27"/>
      <c r="Z517" s="27">
        <v>0</v>
      </c>
      <c r="AA517" s="27">
        <v>0</v>
      </c>
      <c r="AB517" s="27">
        <v>0</v>
      </c>
      <c r="AC517" s="27"/>
      <c r="AD517" s="27">
        <v>0</v>
      </c>
      <c r="AE517" s="27">
        <v>0</v>
      </c>
      <c r="AF517" s="27">
        <v>0</v>
      </c>
      <c r="AG517" s="106">
        <v>0</v>
      </c>
      <c r="AH517" s="27">
        <v>0</v>
      </c>
      <c r="AI517" s="27">
        <v>0</v>
      </c>
      <c r="AJ517" s="27">
        <v>0</v>
      </c>
      <c r="AK517" s="106">
        <v>0</v>
      </c>
      <c r="AL517" s="106">
        <v>0</v>
      </c>
      <c r="AM517" s="105">
        <v>0</v>
      </c>
      <c r="AN517" s="11">
        <v>0</v>
      </c>
      <c r="AO517" s="11">
        <v>0</v>
      </c>
      <c r="AP517" s="105">
        <v>0</v>
      </c>
      <c r="AQ517" s="11">
        <v>0</v>
      </c>
      <c r="AR517" s="11">
        <v>0</v>
      </c>
      <c r="AS517" s="11">
        <v>0</v>
      </c>
      <c r="AT517" s="11">
        <v>0</v>
      </c>
      <c r="AU517" s="11">
        <v>0</v>
      </c>
      <c r="AV517" s="11">
        <v>0</v>
      </c>
      <c r="AW517" s="11">
        <v>0</v>
      </c>
      <c r="AX517" s="11">
        <v>0</v>
      </c>
      <c r="AZ517" s="11">
        <v>0</v>
      </c>
      <c r="BA517" s="11">
        <v>0</v>
      </c>
      <c r="BB517" s="122"/>
    </row>
    <row r="518" spans="1:54" hidden="1" x14ac:dyDescent="0.25">
      <c r="A518">
        <v>5</v>
      </c>
      <c r="B518" t="str">
        <f t="shared" si="65"/>
        <v>FlC-8423</v>
      </c>
      <c r="C518" s="2" t="s">
        <v>315</v>
      </c>
      <c r="D518" s="2" t="str">
        <f t="shared" si="62"/>
        <v>8</v>
      </c>
      <c r="E518" s="2" t="str">
        <f t="shared" si="63"/>
        <v>84</v>
      </c>
      <c r="F518" s="2" t="str">
        <f t="shared" si="64"/>
        <v>842</v>
      </c>
      <c r="G518" s="1" t="s">
        <v>281</v>
      </c>
      <c r="H518" s="27">
        <v>0</v>
      </c>
      <c r="I518" s="27"/>
      <c r="J518" s="27">
        <v>0</v>
      </c>
      <c r="K518" s="27">
        <v>0</v>
      </c>
      <c r="L518" s="27">
        <v>0</v>
      </c>
      <c r="M518" s="27"/>
      <c r="N518" s="27">
        <v>0</v>
      </c>
      <c r="O518" s="27">
        <v>0</v>
      </c>
      <c r="P518" s="27">
        <v>0</v>
      </c>
      <c r="Q518" s="27"/>
      <c r="R518" s="27">
        <v>0</v>
      </c>
      <c r="S518" s="27">
        <v>0</v>
      </c>
      <c r="T518" s="27">
        <v>0</v>
      </c>
      <c r="U518" s="27"/>
      <c r="V518" s="27">
        <v>0</v>
      </c>
      <c r="W518" s="27">
        <v>0</v>
      </c>
      <c r="X518" s="27">
        <v>0</v>
      </c>
      <c r="Y518" s="27"/>
      <c r="Z518" s="27">
        <v>0</v>
      </c>
      <c r="AA518" s="27">
        <v>0</v>
      </c>
      <c r="AB518" s="27">
        <v>0</v>
      </c>
      <c r="AC518" s="27"/>
      <c r="AD518" s="27">
        <v>0</v>
      </c>
      <c r="AE518" s="27">
        <v>0</v>
      </c>
      <c r="AF518" s="27">
        <v>0</v>
      </c>
      <c r="AG518" s="106">
        <v>0</v>
      </c>
      <c r="AH518" s="27">
        <v>0</v>
      </c>
      <c r="AI518" s="27">
        <v>0</v>
      </c>
      <c r="AJ518" s="27">
        <v>0</v>
      </c>
      <c r="AK518" s="106">
        <v>0</v>
      </c>
      <c r="AL518" s="106">
        <v>0</v>
      </c>
      <c r="AM518" s="105">
        <v>0</v>
      </c>
      <c r="AN518" s="11">
        <v>0</v>
      </c>
      <c r="AO518" s="11">
        <v>0</v>
      </c>
      <c r="AP518" s="105">
        <v>0</v>
      </c>
      <c r="AQ518" s="11">
        <v>0</v>
      </c>
      <c r="AR518" s="11">
        <v>0</v>
      </c>
      <c r="AS518" s="11">
        <v>0</v>
      </c>
      <c r="AT518" s="11">
        <v>0</v>
      </c>
      <c r="AU518" s="11">
        <v>0</v>
      </c>
      <c r="AV518" s="11">
        <v>0</v>
      </c>
      <c r="AW518" s="11">
        <v>0</v>
      </c>
      <c r="AX518" s="11">
        <v>0</v>
      </c>
      <c r="AZ518" s="11">
        <v>0</v>
      </c>
      <c r="BA518" s="11">
        <v>0</v>
      </c>
      <c r="BB518" s="122"/>
    </row>
    <row r="519" spans="1:54" hidden="1" x14ac:dyDescent="0.25">
      <c r="A519">
        <v>5</v>
      </c>
      <c r="B519" t="str">
        <f t="shared" si="65"/>
        <v>FlC-8424</v>
      </c>
      <c r="C519" s="2" t="s">
        <v>315</v>
      </c>
      <c r="D519" s="2" t="str">
        <f t="shared" si="62"/>
        <v>8</v>
      </c>
      <c r="E519" s="2" t="str">
        <f t="shared" si="63"/>
        <v>84</v>
      </c>
      <c r="F519" s="2" t="str">
        <f t="shared" si="64"/>
        <v>842</v>
      </c>
      <c r="G519" s="1" t="s">
        <v>282</v>
      </c>
      <c r="H519" s="27">
        <v>0</v>
      </c>
      <c r="I519" s="27"/>
      <c r="J519" s="27">
        <v>350</v>
      </c>
      <c r="K519" s="27">
        <v>350</v>
      </c>
      <c r="L519" s="27">
        <v>0</v>
      </c>
      <c r="M519" s="27"/>
      <c r="N519" s="27">
        <v>2000</v>
      </c>
      <c r="O519" s="27">
        <v>2000</v>
      </c>
      <c r="P519" s="27">
        <v>0</v>
      </c>
      <c r="Q519" s="27"/>
      <c r="R519" s="27">
        <v>0</v>
      </c>
      <c r="S519" s="27">
        <v>0</v>
      </c>
      <c r="T519" s="27">
        <v>0</v>
      </c>
      <c r="U519" s="27"/>
      <c r="V519" s="27">
        <v>0</v>
      </c>
      <c r="W519" s="27">
        <v>0</v>
      </c>
      <c r="X519" s="27">
        <v>0</v>
      </c>
      <c r="Y519" s="27"/>
      <c r="Z519" s="27">
        <v>0</v>
      </c>
      <c r="AA519" s="27">
        <v>0</v>
      </c>
      <c r="AB519" s="27">
        <v>0</v>
      </c>
      <c r="AC519" s="27"/>
      <c r="AD519" s="27">
        <v>0</v>
      </c>
      <c r="AE519" s="27">
        <v>0</v>
      </c>
      <c r="AF519" s="27">
        <v>0</v>
      </c>
      <c r="AG519" s="106">
        <v>493.35199999999998</v>
      </c>
      <c r="AH519" s="27">
        <v>493.35199999999998</v>
      </c>
      <c r="AI519" s="27">
        <v>493.35199999999998</v>
      </c>
      <c r="AJ519" s="27">
        <v>0</v>
      </c>
      <c r="AK519" s="106">
        <v>675</v>
      </c>
      <c r="AL519" s="106">
        <v>0</v>
      </c>
      <c r="AM519" s="105">
        <v>0</v>
      </c>
      <c r="AN519" s="11">
        <v>0</v>
      </c>
      <c r="AO519" s="11">
        <v>36.523000000000003</v>
      </c>
      <c r="AP519" s="105">
        <v>36.523000000000003</v>
      </c>
      <c r="AQ519" s="11">
        <v>36.523000000000003</v>
      </c>
      <c r="AR519" s="11">
        <v>500</v>
      </c>
      <c r="AS519" s="11">
        <v>0</v>
      </c>
      <c r="AT519" s="11">
        <v>0</v>
      </c>
      <c r="AU519" s="11">
        <v>0</v>
      </c>
      <c r="AV519" s="11">
        <v>1000</v>
      </c>
      <c r="AW519" s="11">
        <v>0</v>
      </c>
      <c r="AX519" s="11">
        <v>0</v>
      </c>
      <c r="AZ519" s="11">
        <v>800</v>
      </c>
      <c r="BA519" s="11">
        <v>0</v>
      </c>
      <c r="BB519" s="122"/>
    </row>
    <row r="520" spans="1:54" hidden="1" x14ac:dyDescent="0.25">
      <c r="A520">
        <v>5</v>
      </c>
      <c r="B520" t="str">
        <f t="shared" si="65"/>
        <v>FlC-8430</v>
      </c>
      <c r="C520" s="2" t="s">
        <v>315</v>
      </c>
      <c r="D520" s="2" t="str">
        <f t="shared" si="62"/>
        <v>8</v>
      </c>
      <c r="E520" s="2" t="str">
        <f t="shared" si="63"/>
        <v>84</v>
      </c>
      <c r="F520" s="2" t="str">
        <f t="shared" si="64"/>
        <v>843</v>
      </c>
      <c r="G520" s="1" t="s">
        <v>3538</v>
      </c>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106"/>
      <c r="AH520" s="27"/>
      <c r="AI520" s="27"/>
      <c r="AJ520" s="27"/>
      <c r="AK520" s="106"/>
      <c r="AL520" s="106"/>
      <c r="AM520" s="105"/>
      <c r="AN520" s="11"/>
      <c r="AO520" s="11"/>
      <c r="AP520" s="105"/>
      <c r="AQ520" s="11"/>
      <c r="AR520" s="11"/>
      <c r="AS520" s="11"/>
      <c r="AT520" s="11"/>
      <c r="AU520" s="11">
        <v>0</v>
      </c>
      <c r="AV520" s="11">
        <v>0</v>
      </c>
      <c r="AW520" s="11">
        <v>60925</v>
      </c>
      <c r="AX520" s="11">
        <v>60960</v>
      </c>
      <c r="AZ520" s="11">
        <v>59500</v>
      </c>
      <c r="BA520" s="11">
        <v>151335.65586000003</v>
      </c>
      <c r="BB520" s="122"/>
    </row>
    <row r="521" spans="1:54" hidden="1" x14ac:dyDescent="0.25">
      <c r="A521">
        <v>5</v>
      </c>
      <c r="B521" t="str">
        <f t="shared" si="65"/>
        <v>FlC-8511</v>
      </c>
      <c r="C521" s="2" t="s">
        <v>315</v>
      </c>
      <c r="D521" s="2" t="str">
        <f t="shared" si="62"/>
        <v>8</v>
      </c>
      <c r="E521" s="2" t="str">
        <f t="shared" si="63"/>
        <v>85</v>
      </c>
      <c r="F521" s="2" t="str">
        <f t="shared" si="64"/>
        <v>851</v>
      </c>
      <c r="G521" s="1" t="s">
        <v>284</v>
      </c>
      <c r="H521" s="27">
        <v>237</v>
      </c>
      <c r="I521" s="27"/>
      <c r="J521" s="27">
        <v>256.05599999999998</v>
      </c>
      <c r="K521" s="27">
        <v>256.05599999999998</v>
      </c>
      <c r="L521" s="27">
        <v>3281</v>
      </c>
      <c r="M521" s="27"/>
      <c r="N521" s="27">
        <v>3376.9850000000001</v>
      </c>
      <c r="O521" s="27">
        <v>3376.9850000000001</v>
      </c>
      <c r="P521" s="27">
        <v>3476</v>
      </c>
      <c r="Q521" s="27"/>
      <c r="R521" s="27">
        <v>102099.609</v>
      </c>
      <c r="S521" s="27">
        <v>102099.609</v>
      </c>
      <c r="T521" s="27">
        <v>3108</v>
      </c>
      <c r="U521" s="27"/>
      <c r="V521" s="27">
        <v>3931.3110000000001</v>
      </c>
      <c r="W521" s="27">
        <v>3931.3110000000001</v>
      </c>
      <c r="X521" s="27">
        <v>2051</v>
      </c>
      <c r="Y521" s="27"/>
      <c r="Z521" s="27">
        <v>57988.459000000003</v>
      </c>
      <c r="AA521" s="27">
        <v>57988.459000000003</v>
      </c>
      <c r="AB521" s="27">
        <v>410</v>
      </c>
      <c r="AC521" s="27"/>
      <c r="AD521" s="27">
        <v>19003.830000000002</v>
      </c>
      <c r="AE521" s="27">
        <v>19003.830000000002</v>
      </c>
      <c r="AF521" s="27">
        <v>62144</v>
      </c>
      <c r="AG521" s="106">
        <v>45850.892</v>
      </c>
      <c r="AH521" s="27">
        <v>44210.631999999998</v>
      </c>
      <c r="AI521" s="27">
        <v>44210.631999999998</v>
      </c>
      <c r="AJ521" s="27">
        <v>66315</v>
      </c>
      <c r="AK521" s="106">
        <v>0</v>
      </c>
      <c r="AL521" s="106">
        <v>0</v>
      </c>
      <c r="AM521" s="105">
        <v>0</v>
      </c>
      <c r="AN521" s="11">
        <v>67518</v>
      </c>
      <c r="AO521" s="11">
        <v>0</v>
      </c>
      <c r="AP521" s="105">
        <v>0</v>
      </c>
      <c r="AQ521" s="11">
        <v>0</v>
      </c>
      <c r="AR521" s="11">
        <v>2709</v>
      </c>
      <c r="AS521" s="11">
        <v>0</v>
      </c>
      <c r="AT521" s="11">
        <v>0</v>
      </c>
      <c r="AU521" s="11">
        <v>0</v>
      </c>
      <c r="AV521" s="11">
        <v>5791</v>
      </c>
      <c r="AW521" s="11">
        <v>0</v>
      </c>
      <c r="AX521" s="11">
        <v>0</v>
      </c>
      <c r="AZ521" s="11">
        <v>0</v>
      </c>
      <c r="BA521" s="11">
        <v>0</v>
      </c>
      <c r="BB521" s="122"/>
    </row>
    <row r="522" spans="1:54" hidden="1" x14ac:dyDescent="0.25">
      <c r="A522">
        <v>5</v>
      </c>
      <c r="B522" t="str">
        <f t="shared" si="65"/>
        <v>FlC-8512</v>
      </c>
      <c r="C522" s="2" t="s">
        <v>315</v>
      </c>
      <c r="D522" s="2" t="str">
        <f t="shared" si="62"/>
        <v>8</v>
      </c>
      <c r="E522" s="2" t="str">
        <f t="shared" si="63"/>
        <v>85</v>
      </c>
      <c r="F522" s="2" t="str">
        <f t="shared" si="64"/>
        <v>851</v>
      </c>
      <c r="G522" s="1" t="s">
        <v>285</v>
      </c>
      <c r="H522" s="27">
        <v>67</v>
      </c>
      <c r="I522" s="27"/>
      <c r="J522" s="27">
        <v>0</v>
      </c>
      <c r="K522" s="27">
        <v>0</v>
      </c>
      <c r="L522" s="27">
        <v>67</v>
      </c>
      <c r="M522" s="27"/>
      <c r="N522" s="27">
        <v>114.30800000000001</v>
      </c>
      <c r="O522" s="27">
        <v>114.30800000000001</v>
      </c>
      <c r="P522" s="27">
        <v>67</v>
      </c>
      <c r="Q522" s="27"/>
      <c r="R522" s="27">
        <v>10</v>
      </c>
      <c r="S522" s="27">
        <v>10</v>
      </c>
      <c r="T522" s="27">
        <v>217</v>
      </c>
      <c r="U522" s="27"/>
      <c r="V522" s="27">
        <v>0</v>
      </c>
      <c r="W522" s="27">
        <v>0</v>
      </c>
      <c r="X522" s="27">
        <v>382</v>
      </c>
      <c r="Y522" s="27"/>
      <c r="Z522" s="27">
        <v>30</v>
      </c>
      <c r="AA522" s="27">
        <v>30</v>
      </c>
      <c r="AB522" s="27">
        <v>67</v>
      </c>
      <c r="AC522" s="27"/>
      <c r="AD522" s="27">
        <v>25</v>
      </c>
      <c r="AE522" s="27">
        <v>25</v>
      </c>
      <c r="AF522" s="27">
        <v>67</v>
      </c>
      <c r="AG522" s="106">
        <v>48</v>
      </c>
      <c r="AH522" s="27">
        <v>48</v>
      </c>
      <c r="AI522" s="27">
        <v>48</v>
      </c>
      <c r="AJ522" s="27">
        <v>72</v>
      </c>
      <c r="AK522" s="106">
        <v>0</v>
      </c>
      <c r="AL522" s="106">
        <v>0</v>
      </c>
      <c r="AM522" s="105">
        <v>0</v>
      </c>
      <c r="AN522" s="11">
        <v>72</v>
      </c>
      <c r="AO522" s="11">
        <v>0</v>
      </c>
      <c r="AP522" s="105">
        <v>0</v>
      </c>
      <c r="AQ522" s="11">
        <v>0</v>
      </c>
      <c r="AR522" s="11">
        <v>572</v>
      </c>
      <c r="AS522" s="11">
        <v>0</v>
      </c>
      <c r="AT522" s="11">
        <v>0</v>
      </c>
      <c r="AU522" s="11">
        <v>0</v>
      </c>
      <c r="AV522" s="11">
        <v>107</v>
      </c>
      <c r="AW522" s="11">
        <v>0</v>
      </c>
      <c r="AX522" s="11">
        <v>0</v>
      </c>
      <c r="AZ522" s="11">
        <v>0</v>
      </c>
      <c r="BA522" s="11">
        <v>0</v>
      </c>
      <c r="BB522" s="122"/>
    </row>
    <row r="523" spans="1:54" hidden="1" x14ac:dyDescent="0.25">
      <c r="A523">
        <v>5</v>
      </c>
      <c r="B523" t="str">
        <f t="shared" si="65"/>
        <v>FlC-8513</v>
      </c>
      <c r="C523" s="2" t="s">
        <v>315</v>
      </c>
      <c r="D523" s="2" t="str">
        <f t="shared" si="62"/>
        <v>8</v>
      </c>
      <c r="E523" s="2" t="str">
        <f t="shared" si="63"/>
        <v>85</v>
      </c>
      <c r="F523" s="2" t="str">
        <f t="shared" si="64"/>
        <v>851</v>
      </c>
      <c r="G523" s="1" t="s">
        <v>286</v>
      </c>
      <c r="H523" s="27">
        <v>0</v>
      </c>
      <c r="I523" s="27"/>
      <c r="J523" s="27">
        <v>0</v>
      </c>
      <c r="K523" s="27">
        <v>0</v>
      </c>
      <c r="L523" s="27">
        <v>0</v>
      </c>
      <c r="M523" s="27"/>
      <c r="N523" s="27">
        <v>0</v>
      </c>
      <c r="O523" s="27">
        <v>0</v>
      </c>
      <c r="P523" s="27">
        <v>0</v>
      </c>
      <c r="Q523" s="27"/>
      <c r="R523" s="27">
        <v>0</v>
      </c>
      <c r="S523" s="27">
        <v>0</v>
      </c>
      <c r="T523" s="27">
        <v>0</v>
      </c>
      <c r="U523" s="27"/>
      <c r="V523" s="27">
        <v>0</v>
      </c>
      <c r="W523" s="27">
        <v>0</v>
      </c>
      <c r="X523" s="27">
        <v>0</v>
      </c>
      <c r="Y523" s="27"/>
      <c r="Z523" s="27">
        <v>0</v>
      </c>
      <c r="AA523" s="27">
        <v>0</v>
      </c>
      <c r="AB523" s="27">
        <v>0</v>
      </c>
      <c r="AC523" s="27"/>
      <c r="AD523" s="27">
        <v>0</v>
      </c>
      <c r="AE523" s="27">
        <v>0</v>
      </c>
      <c r="AF523" s="27">
        <v>0</v>
      </c>
      <c r="AG523" s="106">
        <v>0</v>
      </c>
      <c r="AH523" s="27">
        <v>0</v>
      </c>
      <c r="AI523" s="27">
        <v>0</v>
      </c>
      <c r="AJ523" s="27">
        <v>0</v>
      </c>
      <c r="AK523" s="106">
        <v>0</v>
      </c>
      <c r="AL523" s="106">
        <v>0</v>
      </c>
      <c r="AM523" s="105">
        <v>0</v>
      </c>
      <c r="AN523" s="11">
        <v>0</v>
      </c>
      <c r="AO523" s="11">
        <v>0</v>
      </c>
      <c r="AP523" s="105">
        <v>0</v>
      </c>
      <c r="AQ523" s="11">
        <v>0</v>
      </c>
      <c r="AR523" s="11">
        <v>0</v>
      </c>
      <c r="AS523" s="11">
        <v>0</v>
      </c>
      <c r="AT523" s="11">
        <v>0</v>
      </c>
      <c r="AU523" s="11">
        <v>0</v>
      </c>
      <c r="AV523" s="11">
        <v>0</v>
      </c>
      <c r="AW523" s="11">
        <v>0</v>
      </c>
      <c r="AX523" s="11">
        <v>0</v>
      </c>
      <c r="AZ523" s="11">
        <v>0</v>
      </c>
      <c r="BA523" s="11">
        <v>0</v>
      </c>
      <c r="BB523" s="122"/>
    </row>
    <row r="524" spans="1:54" hidden="1" x14ac:dyDescent="0.25">
      <c r="A524">
        <v>5</v>
      </c>
      <c r="B524" t="str">
        <f t="shared" si="65"/>
        <v>FlC-8514</v>
      </c>
      <c r="C524" s="2" t="s">
        <v>315</v>
      </c>
      <c r="D524" s="2" t="str">
        <f t="shared" si="62"/>
        <v>8</v>
      </c>
      <c r="E524" s="2" t="str">
        <f t="shared" si="63"/>
        <v>85</v>
      </c>
      <c r="F524" s="2" t="str">
        <f t="shared" si="64"/>
        <v>851</v>
      </c>
      <c r="G524" s="1" t="s">
        <v>287</v>
      </c>
      <c r="H524" s="27">
        <v>2792</v>
      </c>
      <c r="I524" s="27"/>
      <c r="J524" s="27">
        <v>2183.4839999999999</v>
      </c>
      <c r="K524" s="27">
        <v>2183.4839999999999</v>
      </c>
      <c r="L524" s="27">
        <v>3769</v>
      </c>
      <c r="M524" s="27"/>
      <c r="N524" s="27">
        <v>3548.0239999999999</v>
      </c>
      <c r="O524" s="27">
        <v>3548.0239999999999</v>
      </c>
      <c r="P524" s="27">
        <v>4091</v>
      </c>
      <c r="Q524" s="27"/>
      <c r="R524" s="27">
        <v>4346</v>
      </c>
      <c r="S524" s="27">
        <v>4346</v>
      </c>
      <c r="T524" s="27">
        <v>4022</v>
      </c>
      <c r="U524" s="27"/>
      <c r="V524" s="27">
        <v>3141</v>
      </c>
      <c r="W524" s="27">
        <v>3141</v>
      </c>
      <c r="X524" s="27">
        <v>2965</v>
      </c>
      <c r="Y524" s="27"/>
      <c r="Z524" s="27">
        <v>3345</v>
      </c>
      <c r="AA524" s="27">
        <v>3345</v>
      </c>
      <c r="AB524" s="27">
        <v>0</v>
      </c>
      <c r="AC524" s="27"/>
      <c r="AD524" s="27">
        <v>5571</v>
      </c>
      <c r="AE524" s="27">
        <v>5571</v>
      </c>
      <c r="AF524" s="27">
        <v>0</v>
      </c>
      <c r="AG524" s="106">
        <v>4552</v>
      </c>
      <c r="AH524" s="27">
        <v>4552</v>
      </c>
      <c r="AI524" s="27">
        <v>4552</v>
      </c>
      <c r="AJ524" s="27">
        <v>5547</v>
      </c>
      <c r="AK524" s="106">
        <v>0</v>
      </c>
      <c r="AL524" s="106">
        <v>0</v>
      </c>
      <c r="AM524" s="105">
        <v>0</v>
      </c>
      <c r="AN524" s="11">
        <v>6475</v>
      </c>
      <c r="AO524" s="11">
        <v>0</v>
      </c>
      <c r="AP524" s="105">
        <v>0</v>
      </c>
      <c r="AQ524" s="11">
        <v>0</v>
      </c>
      <c r="AR524" s="11">
        <v>3162</v>
      </c>
      <c r="AS524" s="11">
        <v>0</v>
      </c>
      <c r="AT524" s="11">
        <v>0</v>
      </c>
      <c r="AU524" s="11">
        <v>0</v>
      </c>
      <c r="AV524" s="11">
        <v>3662</v>
      </c>
      <c r="AW524" s="11">
        <v>0</v>
      </c>
      <c r="AX524" s="11">
        <v>0</v>
      </c>
      <c r="AZ524" s="11">
        <v>0</v>
      </c>
      <c r="BA524" s="11">
        <v>0</v>
      </c>
      <c r="BB524" s="122"/>
    </row>
    <row r="525" spans="1:54" hidden="1" x14ac:dyDescent="0.25">
      <c r="A525">
        <v>5</v>
      </c>
      <c r="B525" t="str">
        <f t="shared" si="65"/>
        <v>FlC-8515</v>
      </c>
      <c r="C525" s="2" t="s">
        <v>315</v>
      </c>
      <c r="D525" s="2" t="str">
        <f t="shared" si="62"/>
        <v>8</v>
      </c>
      <c r="E525" s="2" t="str">
        <f t="shared" si="63"/>
        <v>85</v>
      </c>
      <c r="F525" s="2" t="str">
        <f t="shared" si="64"/>
        <v>851</v>
      </c>
      <c r="G525" s="1" t="s">
        <v>288</v>
      </c>
      <c r="H525" s="27">
        <v>0</v>
      </c>
      <c r="I525" s="27"/>
      <c r="J525" s="27">
        <v>0</v>
      </c>
      <c r="K525" s="27">
        <v>0</v>
      </c>
      <c r="L525" s="27">
        <v>0</v>
      </c>
      <c r="M525" s="27"/>
      <c r="N525" s="27">
        <v>0</v>
      </c>
      <c r="O525" s="27">
        <v>0</v>
      </c>
      <c r="P525" s="27">
        <v>0</v>
      </c>
      <c r="Q525" s="27"/>
      <c r="R525" s="27">
        <v>0</v>
      </c>
      <c r="S525" s="27">
        <v>0</v>
      </c>
      <c r="T525" s="27">
        <v>0</v>
      </c>
      <c r="U525" s="27"/>
      <c r="V525" s="27">
        <v>0</v>
      </c>
      <c r="W525" s="27">
        <v>0</v>
      </c>
      <c r="X525" s="27">
        <v>0</v>
      </c>
      <c r="Y525" s="27"/>
      <c r="Z525" s="27">
        <v>0</v>
      </c>
      <c r="AA525" s="27">
        <v>0</v>
      </c>
      <c r="AB525" s="27">
        <v>0</v>
      </c>
      <c r="AC525" s="27"/>
      <c r="AD525" s="27">
        <v>0</v>
      </c>
      <c r="AE525" s="27">
        <v>0</v>
      </c>
      <c r="AF525" s="27">
        <v>139</v>
      </c>
      <c r="AG525" s="106">
        <v>0</v>
      </c>
      <c r="AH525" s="27">
        <v>0</v>
      </c>
      <c r="AI525" s="27">
        <v>0</v>
      </c>
      <c r="AJ525" s="27">
        <v>0</v>
      </c>
      <c r="AK525" s="106">
        <v>0</v>
      </c>
      <c r="AL525" s="106">
        <v>0</v>
      </c>
      <c r="AM525" s="105">
        <v>0</v>
      </c>
      <c r="AN525" s="11">
        <v>0</v>
      </c>
      <c r="AO525" s="11">
        <v>0</v>
      </c>
      <c r="AP525" s="105">
        <v>0</v>
      </c>
      <c r="AQ525" s="11">
        <v>0</v>
      </c>
      <c r="AR525" s="11">
        <v>0</v>
      </c>
      <c r="AS525" s="11">
        <v>0</v>
      </c>
      <c r="AT525" s="11">
        <v>0</v>
      </c>
      <c r="AU525" s="11">
        <v>0</v>
      </c>
      <c r="AV525" s="11">
        <v>0</v>
      </c>
      <c r="AW525" s="11">
        <v>0</v>
      </c>
      <c r="AX525" s="11">
        <v>0</v>
      </c>
      <c r="AZ525" s="11">
        <v>0</v>
      </c>
      <c r="BA525" s="11">
        <v>0</v>
      </c>
      <c r="BB525" s="122"/>
    </row>
    <row r="526" spans="1:54" hidden="1" x14ac:dyDescent="0.25">
      <c r="A526">
        <v>5</v>
      </c>
      <c r="B526" t="str">
        <f t="shared" si="65"/>
        <v>FlC-8516</v>
      </c>
      <c r="C526" s="2" t="s">
        <v>315</v>
      </c>
      <c r="D526" s="2" t="str">
        <f t="shared" si="62"/>
        <v>8</v>
      </c>
      <c r="E526" s="2" t="str">
        <f t="shared" si="63"/>
        <v>85</v>
      </c>
      <c r="F526" s="2" t="str">
        <f t="shared" si="64"/>
        <v>851</v>
      </c>
      <c r="G526" s="1" t="s">
        <v>289</v>
      </c>
      <c r="H526" s="27">
        <v>0</v>
      </c>
      <c r="I526" s="27"/>
      <c r="J526" s="27">
        <v>0</v>
      </c>
      <c r="K526" s="27">
        <v>0</v>
      </c>
      <c r="L526" s="27">
        <v>0</v>
      </c>
      <c r="M526" s="27"/>
      <c r="N526" s="27">
        <v>0</v>
      </c>
      <c r="O526" s="27">
        <v>0</v>
      </c>
      <c r="P526" s="27">
        <v>0</v>
      </c>
      <c r="Q526" s="27"/>
      <c r="R526" s="27">
        <v>0</v>
      </c>
      <c r="S526" s="27">
        <v>0</v>
      </c>
      <c r="T526" s="27">
        <v>0</v>
      </c>
      <c r="U526" s="27"/>
      <c r="V526" s="27">
        <v>0</v>
      </c>
      <c r="W526" s="27">
        <v>0</v>
      </c>
      <c r="X526" s="27">
        <v>0</v>
      </c>
      <c r="Y526" s="27"/>
      <c r="Z526" s="27">
        <v>0</v>
      </c>
      <c r="AA526" s="27">
        <v>0</v>
      </c>
      <c r="AB526" s="27">
        <v>0</v>
      </c>
      <c r="AC526" s="27"/>
      <c r="AD526" s="27">
        <v>0</v>
      </c>
      <c r="AE526" s="27">
        <v>0</v>
      </c>
      <c r="AF526" s="27">
        <v>0</v>
      </c>
      <c r="AG526" s="106">
        <v>0</v>
      </c>
      <c r="AH526" s="27">
        <v>0</v>
      </c>
      <c r="AI526" s="27">
        <v>0</v>
      </c>
      <c r="AJ526" s="27">
        <v>0</v>
      </c>
      <c r="AK526" s="106">
        <v>0</v>
      </c>
      <c r="AL526" s="106">
        <v>0</v>
      </c>
      <c r="AM526" s="105">
        <v>0</v>
      </c>
      <c r="AN526" s="11">
        <v>0</v>
      </c>
      <c r="AO526" s="11">
        <v>0</v>
      </c>
      <c r="AP526" s="105">
        <v>0</v>
      </c>
      <c r="AQ526" s="11">
        <v>0</v>
      </c>
      <c r="AR526" s="11">
        <v>0</v>
      </c>
      <c r="AS526" s="11">
        <v>0</v>
      </c>
      <c r="AT526" s="11">
        <v>0</v>
      </c>
      <c r="AU526" s="11">
        <v>0</v>
      </c>
      <c r="AV526" s="11">
        <v>0</v>
      </c>
      <c r="AW526" s="11">
        <v>0</v>
      </c>
      <c r="AX526" s="11">
        <v>0</v>
      </c>
      <c r="AZ526" s="11">
        <v>0</v>
      </c>
      <c r="BA526" s="11">
        <v>0</v>
      </c>
      <c r="BB526" s="122"/>
    </row>
    <row r="527" spans="1:54" hidden="1" x14ac:dyDescent="0.25">
      <c r="A527">
        <v>5</v>
      </c>
      <c r="B527" t="str">
        <f t="shared" si="65"/>
        <v>FlC-8517</v>
      </c>
      <c r="C527" s="2" t="s">
        <v>315</v>
      </c>
      <c r="D527" s="2" t="str">
        <f t="shared" si="62"/>
        <v>8</v>
      </c>
      <c r="E527" s="2" t="str">
        <f t="shared" si="63"/>
        <v>85</v>
      </c>
      <c r="F527" s="2" t="str">
        <f t="shared" si="64"/>
        <v>851</v>
      </c>
      <c r="G527" s="1" t="s">
        <v>290</v>
      </c>
      <c r="H527" s="27">
        <v>0</v>
      </c>
      <c r="I527" s="27"/>
      <c r="J527" s="27">
        <v>0</v>
      </c>
      <c r="K527" s="27">
        <v>0</v>
      </c>
      <c r="L527" s="27">
        <v>0</v>
      </c>
      <c r="M527" s="27"/>
      <c r="N527" s="27">
        <v>0</v>
      </c>
      <c r="O527" s="27">
        <v>0</v>
      </c>
      <c r="P527" s="27">
        <v>0</v>
      </c>
      <c r="Q527" s="27"/>
      <c r="R527" s="27">
        <v>0</v>
      </c>
      <c r="S527" s="27">
        <v>0</v>
      </c>
      <c r="T527" s="27">
        <v>0</v>
      </c>
      <c r="U527" s="27"/>
      <c r="V527" s="27">
        <v>0</v>
      </c>
      <c r="W527" s="27">
        <v>0</v>
      </c>
      <c r="X527" s="27">
        <v>0</v>
      </c>
      <c r="Y527" s="27"/>
      <c r="Z527" s="27">
        <v>30306.066999999999</v>
      </c>
      <c r="AA527" s="27">
        <v>30306.066999999999</v>
      </c>
      <c r="AB527" s="27">
        <v>0</v>
      </c>
      <c r="AC527" s="27"/>
      <c r="AD527" s="27">
        <v>44097.968000000001</v>
      </c>
      <c r="AE527" s="27">
        <v>44097.968000000001</v>
      </c>
      <c r="AF527" s="27">
        <v>54058</v>
      </c>
      <c r="AG527" s="106">
        <v>40420.580999999998</v>
      </c>
      <c r="AH527" s="27">
        <v>40420.580999999998</v>
      </c>
      <c r="AI527" s="27">
        <v>40420.580999999998</v>
      </c>
      <c r="AJ527" s="27">
        <v>2112495</v>
      </c>
      <c r="AK527" s="106">
        <v>0</v>
      </c>
      <c r="AL527" s="106">
        <v>0</v>
      </c>
      <c r="AM527" s="105">
        <v>0</v>
      </c>
      <c r="AN527" s="11">
        <v>1437668</v>
      </c>
      <c r="AO527" s="11">
        <v>0</v>
      </c>
      <c r="AP527" s="105">
        <v>0</v>
      </c>
      <c r="AQ527" s="11">
        <v>0</v>
      </c>
      <c r="AR527" s="11">
        <v>1810335</v>
      </c>
      <c r="AS527" s="11">
        <v>0</v>
      </c>
      <c r="AT527" s="11">
        <v>0</v>
      </c>
      <c r="AU527" s="11">
        <v>0</v>
      </c>
      <c r="AV527" s="11">
        <v>1534540</v>
      </c>
      <c r="AW527" s="11">
        <v>0</v>
      </c>
      <c r="AX527" s="11">
        <v>0</v>
      </c>
      <c r="AZ527" s="11">
        <v>0</v>
      </c>
      <c r="BA527" s="11">
        <v>0</v>
      </c>
      <c r="BB527" s="122"/>
    </row>
    <row r="528" spans="1:54" hidden="1" x14ac:dyDescent="0.25">
      <c r="A528">
        <v>5</v>
      </c>
      <c r="B528" t="str">
        <f t="shared" si="65"/>
        <v>FlC-8520</v>
      </c>
      <c r="C528" s="2" t="s">
        <v>315</v>
      </c>
      <c r="D528" s="2" t="str">
        <f t="shared" si="62"/>
        <v>8</v>
      </c>
      <c r="E528" s="2" t="str">
        <f t="shared" si="63"/>
        <v>85</v>
      </c>
      <c r="F528" s="2" t="str">
        <f t="shared" si="64"/>
        <v>852</v>
      </c>
      <c r="G528" s="1" t="s">
        <v>291</v>
      </c>
      <c r="H528" s="27">
        <v>0</v>
      </c>
      <c r="I528" s="27"/>
      <c r="J528" s="27">
        <v>0</v>
      </c>
      <c r="K528" s="27">
        <v>0</v>
      </c>
      <c r="L528" s="27">
        <v>0</v>
      </c>
      <c r="M528" s="27"/>
      <c r="N528" s="27">
        <v>0</v>
      </c>
      <c r="O528" s="27">
        <v>0</v>
      </c>
      <c r="P528" s="27">
        <v>0</v>
      </c>
      <c r="Q528" s="27"/>
      <c r="R528" s="27">
        <v>0</v>
      </c>
      <c r="S528" s="27">
        <v>0</v>
      </c>
      <c r="T528" s="27">
        <v>0</v>
      </c>
      <c r="U528" s="27"/>
      <c r="V528" s="27">
        <v>0</v>
      </c>
      <c r="W528" s="27">
        <v>0</v>
      </c>
      <c r="X528" s="27">
        <v>0</v>
      </c>
      <c r="Y528" s="27"/>
      <c r="Z528" s="27">
        <v>0</v>
      </c>
      <c r="AA528" s="27">
        <v>0</v>
      </c>
      <c r="AB528" s="27">
        <v>0</v>
      </c>
      <c r="AC528" s="27"/>
      <c r="AD528" s="27">
        <v>27633.486000000001</v>
      </c>
      <c r="AE528" s="27">
        <v>27633.486000000001</v>
      </c>
      <c r="AF528" s="27">
        <v>0</v>
      </c>
      <c r="AG528" s="106">
        <v>0</v>
      </c>
      <c r="AH528" s="27">
        <v>0</v>
      </c>
      <c r="AI528" s="27">
        <v>0</v>
      </c>
      <c r="AJ528" s="27">
        <v>0</v>
      </c>
      <c r="AK528" s="106">
        <v>0</v>
      </c>
      <c r="AL528" s="106">
        <v>0</v>
      </c>
      <c r="AM528" s="105">
        <v>0</v>
      </c>
      <c r="AN528" s="11">
        <v>0</v>
      </c>
      <c r="AO528" s="11">
        <v>0</v>
      </c>
      <c r="AP528" s="105">
        <v>0</v>
      </c>
      <c r="AQ528" s="11">
        <v>0</v>
      </c>
      <c r="AR528" s="11">
        <v>0</v>
      </c>
      <c r="AS528" s="11">
        <v>0</v>
      </c>
      <c r="AT528" s="11">
        <v>0</v>
      </c>
      <c r="AU528" s="11">
        <v>0</v>
      </c>
      <c r="AV528" s="11">
        <v>0</v>
      </c>
      <c r="AW528" s="11">
        <v>0</v>
      </c>
      <c r="AX528" s="11">
        <v>0</v>
      </c>
      <c r="AZ528" s="11">
        <v>0</v>
      </c>
      <c r="BA528" s="11">
        <v>0</v>
      </c>
      <c r="BB528" s="122"/>
    </row>
    <row r="529" spans="1:54" hidden="1" x14ac:dyDescent="0.25">
      <c r="A529">
        <v>5</v>
      </c>
      <c r="B529" t="str">
        <f t="shared" si="65"/>
        <v>FlC-8531</v>
      </c>
      <c r="C529" s="2" t="s">
        <v>315</v>
      </c>
      <c r="D529" s="2" t="str">
        <f t="shared" si="62"/>
        <v>8</v>
      </c>
      <c r="E529" s="2" t="str">
        <f t="shared" si="63"/>
        <v>85</v>
      </c>
      <c r="F529" s="2" t="str">
        <f t="shared" si="64"/>
        <v>853</v>
      </c>
      <c r="G529" s="1" t="s">
        <v>292</v>
      </c>
      <c r="H529" s="27">
        <v>0</v>
      </c>
      <c r="I529" s="27"/>
      <c r="J529" s="27">
        <v>0</v>
      </c>
      <c r="K529" s="27">
        <v>0</v>
      </c>
      <c r="L529" s="27">
        <v>0</v>
      </c>
      <c r="M529" s="27"/>
      <c r="N529" s="27">
        <v>0</v>
      </c>
      <c r="O529" s="27">
        <v>0</v>
      </c>
      <c r="P529" s="27">
        <v>0</v>
      </c>
      <c r="Q529" s="27"/>
      <c r="R529" s="27">
        <v>0</v>
      </c>
      <c r="S529" s="27">
        <v>0</v>
      </c>
      <c r="T529" s="27">
        <v>0</v>
      </c>
      <c r="U529" s="27"/>
      <c r="V529" s="27">
        <v>0.625</v>
      </c>
      <c r="W529" s="27">
        <v>0.625</v>
      </c>
      <c r="X529" s="27">
        <v>0</v>
      </c>
      <c r="Y529" s="27"/>
      <c r="Z529" s="27">
        <v>0</v>
      </c>
      <c r="AA529" s="27">
        <v>0</v>
      </c>
      <c r="AB529" s="27">
        <v>0</v>
      </c>
      <c r="AC529" s="27"/>
      <c r="AD529" s="27">
        <v>0</v>
      </c>
      <c r="AE529" s="27">
        <v>0</v>
      </c>
      <c r="AF529" s="27">
        <v>0</v>
      </c>
      <c r="AG529" s="106">
        <v>0</v>
      </c>
      <c r="AH529" s="27">
        <v>0</v>
      </c>
      <c r="AI529" s="27">
        <v>0</v>
      </c>
      <c r="AJ529" s="27">
        <v>0</v>
      </c>
      <c r="AK529" s="106">
        <v>0</v>
      </c>
      <c r="AL529" s="106">
        <v>0</v>
      </c>
      <c r="AM529" s="105">
        <v>0</v>
      </c>
      <c r="AN529" s="11">
        <v>0</v>
      </c>
      <c r="AO529" s="11">
        <v>0</v>
      </c>
      <c r="AP529" s="105">
        <v>0</v>
      </c>
      <c r="AQ529" s="11">
        <v>0</v>
      </c>
      <c r="AR529" s="11">
        <v>0</v>
      </c>
      <c r="AS529" s="11">
        <v>0</v>
      </c>
      <c r="AT529" s="11">
        <v>0</v>
      </c>
      <c r="AU529" s="11">
        <v>0</v>
      </c>
      <c r="AV529" s="11">
        <v>0</v>
      </c>
      <c r="AW529" s="11">
        <v>0</v>
      </c>
      <c r="AX529" s="11">
        <v>906</v>
      </c>
      <c r="AZ529" s="11">
        <v>0</v>
      </c>
      <c r="BA529" s="11">
        <v>0</v>
      </c>
      <c r="BB529" s="122"/>
    </row>
    <row r="530" spans="1:54" hidden="1" x14ac:dyDescent="0.25">
      <c r="A530">
        <v>5</v>
      </c>
      <c r="B530" t="str">
        <f t="shared" si="65"/>
        <v>FlC-8532</v>
      </c>
      <c r="C530" s="2" t="s">
        <v>315</v>
      </c>
      <c r="D530" s="2" t="str">
        <f t="shared" si="62"/>
        <v>8</v>
      </c>
      <c r="E530" s="2" t="str">
        <f t="shared" si="63"/>
        <v>85</v>
      </c>
      <c r="F530" s="2" t="str">
        <f t="shared" si="64"/>
        <v>853</v>
      </c>
      <c r="G530" s="1" t="s">
        <v>293</v>
      </c>
      <c r="H530" s="27">
        <v>0</v>
      </c>
      <c r="I530" s="27"/>
      <c r="J530" s="27">
        <v>0</v>
      </c>
      <c r="K530" s="27">
        <v>0</v>
      </c>
      <c r="L530" s="27">
        <v>0</v>
      </c>
      <c r="M530" s="27"/>
      <c r="N530" s="27">
        <v>0</v>
      </c>
      <c r="O530" s="27">
        <v>0</v>
      </c>
      <c r="P530" s="27">
        <v>0</v>
      </c>
      <c r="Q530" s="27"/>
      <c r="R530" s="27">
        <v>0</v>
      </c>
      <c r="S530" s="27">
        <v>0</v>
      </c>
      <c r="T530" s="27">
        <v>0</v>
      </c>
      <c r="U530" s="27"/>
      <c r="V530" s="27">
        <v>0</v>
      </c>
      <c r="W530" s="27">
        <v>0</v>
      </c>
      <c r="X530" s="27">
        <v>0</v>
      </c>
      <c r="Y530" s="27"/>
      <c r="Z530" s="27">
        <v>0</v>
      </c>
      <c r="AA530" s="27">
        <v>0</v>
      </c>
      <c r="AB530" s="27">
        <v>0</v>
      </c>
      <c r="AC530" s="27"/>
      <c r="AD530" s="27">
        <v>0</v>
      </c>
      <c r="AE530" s="27">
        <v>0</v>
      </c>
      <c r="AF530" s="27">
        <v>0</v>
      </c>
      <c r="AG530" s="106">
        <v>0</v>
      </c>
      <c r="AH530" s="27">
        <v>0</v>
      </c>
      <c r="AI530" s="27">
        <v>0</v>
      </c>
      <c r="AJ530" s="27">
        <v>0</v>
      </c>
      <c r="AK530" s="106">
        <v>697.14</v>
      </c>
      <c r="AL530" s="106">
        <v>697.14</v>
      </c>
      <c r="AM530" s="105">
        <v>697.14</v>
      </c>
      <c r="AN530" s="11">
        <v>0</v>
      </c>
      <c r="AO530" s="11">
        <v>0</v>
      </c>
      <c r="AP530" s="105">
        <v>0</v>
      </c>
      <c r="AQ530" s="11">
        <v>0</v>
      </c>
      <c r="AR530" s="11">
        <v>0</v>
      </c>
      <c r="AS530" s="11">
        <v>0</v>
      </c>
      <c r="AT530" s="11">
        <v>0</v>
      </c>
      <c r="AU530" s="11">
        <v>0</v>
      </c>
      <c r="AV530" s="11">
        <v>0</v>
      </c>
      <c r="AW530" s="11">
        <v>1</v>
      </c>
      <c r="AX530" s="11">
        <v>1</v>
      </c>
      <c r="AZ530" s="11">
        <v>0</v>
      </c>
      <c r="BA530" s="11">
        <v>0</v>
      </c>
      <c r="BB530" s="122"/>
    </row>
    <row r="531" spans="1:54" hidden="1" x14ac:dyDescent="0.25">
      <c r="A531">
        <v>5</v>
      </c>
      <c r="B531" t="str">
        <f t="shared" si="65"/>
        <v>FlC-8533</v>
      </c>
      <c r="C531" s="2" t="s">
        <v>315</v>
      </c>
      <c r="D531" s="2" t="str">
        <f t="shared" si="62"/>
        <v>8</v>
      </c>
      <c r="E531" s="2" t="str">
        <f t="shared" si="63"/>
        <v>85</v>
      </c>
      <c r="F531" s="2" t="str">
        <f t="shared" si="64"/>
        <v>853</v>
      </c>
      <c r="G531" s="1" t="s">
        <v>962</v>
      </c>
      <c r="H531" s="27">
        <v>0</v>
      </c>
      <c r="I531" s="27"/>
      <c r="J531" s="27">
        <v>0</v>
      </c>
      <c r="K531" s="27">
        <v>0</v>
      </c>
      <c r="L531" s="27">
        <v>0</v>
      </c>
      <c r="M531" s="27"/>
      <c r="N531" s="27">
        <v>0</v>
      </c>
      <c r="O531" s="27">
        <v>0</v>
      </c>
      <c r="P531" s="27">
        <v>0</v>
      </c>
      <c r="Q531" s="27"/>
      <c r="R531" s="27">
        <v>0</v>
      </c>
      <c r="S531" s="27">
        <v>0</v>
      </c>
      <c r="T531" s="27">
        <v>0</v>
      </c>
      <c r="U531" s="27"/>
      <c r="V531" s="27">
        <v>0</v>
      </c>
      <c r="W531" s="27">
        <v>0</v>
      </c>
      <c r="X531" s="27">
        <v>0</v>
      </c>
      <c r="Y531" s="27"/>
      <c r="Z531" s="27">
        <v>0</v>
      </c>
      <c r="AA531" s="27">
        <v>0</v>
      </c>
      <c r="AB531" s="27">
        <v>0</v>
      </c>
      <c r="AC531" s="27"/>
      <c r="AD531" s="27">
        <v>0</v>
      </c>
      <c r="AE531" s="27">
        <v>0</v>
      </c>
      <c r="AF531" s="27">
        <v>0</v>
      </c>
      <c r="AG531" s="106">
        <v>0</v>
      </c>
      <c r="AH531" s="27">
        <v>0</v>
      </c>
      <c r="AI531" s="27">
        <v>0</v>
      </c>
      <c r="AJ531" s="27">
        <v>0</v>
      </c>
      <c r="AK531" s="106">
        <v>0</v>
      </c>
      <c r="AL531" s="106">
        <v>0</v>
      </c>
      <c r="AM531" s="105">
        <v>0</v>
      </c>
      <c r="AN531" s="11">
        <v>0</v>
      </c>
      <c r="AO531" s="11">
        <v>0</v>
      </c>
      <c r="AP531" s="105">
        <v>0</v>
      </c>
      <c r="AQ531" s="11">
        <v>0</v>
      </c>
      <c r="AR531" s="11">
        <v>0</v>
      </c>
      <c r="AS531" s="11">
        <v>0</v>
      </c>
      <c r="AT531" s="11">
        <v>0</v>
      </c>
      <c r="AU531" s="11"/>
      <c r="AV531" s="11">
        <v>0</v>
      </c>
      <c r="AW531" s="11">
        <v>0</v>
      </c>
      <c r="AX531" s="11"/>
      <c r="AZ531" s="11"/>
      <c r="BA531" s="11"/>
      <c r="BB531" s="122"/>
    </row>
    <row r="532" spans="1:54" hidden="1" x14ac:dyDescent="0.25">
      <c r="A532">
        <v>5</v>
      </c>
      <c r="B532" t="str">
        <f t="shared" si="65"/>
        <v>FlC-8534</v>
      </c>
      <c r="C532" s="2" t="s">
        <v>315</v>
      </c>
      <c r="D532" s="2" t="str">
        <f t="shared" si="62"/>
        <v>8</v>
      </c>
      <c r="E532" s="2" t="str">
        <f t="shared" si="63"/>
        <v>85</v>
      </c>
      <c r="F532" s="2" t="str">
        <f t="shared" si="64"/>
        <v>853</v>
      </c>
      <c r="G532" s="1" t="s">
        <v>294</v>
      </c>
      <c r="H532" s="27">
        <v>0</v>
      </c>
      <c r="I532" s="27"/>
      <c r="J532" s="27">
        <v>0</v>
      </c>
      <c r="K532" s="27">
        <v>0</v>
      </c>
      <c r="L532" s="27">
        <v>0</v>
      </c>
      <c r="M532" s="27"/>
      <c r="N532" s="27">
        <v>0</v>
      </c>
      <c r="O532" s="27">
        <v>0</v>
      </c>
      <c r="P532" s="27">
        <v>0</v>
      </c>
      <c r="Q532" s="27"/>
      <c r="R532" s="27">
        <v>0</v>
      </c>
      <c r="S532" s="27">
        <v>0</v>
      </c>
      <c r="T532" s="27">
        <v>0</v>
      </c>
      <c r="U532" s="27"/>
      <c r="V532" s="27">
        <v>0</v>
      </c>
      <c r="W532" s="27">
        <v>0</v>
      </c>
      <c r="X532" s="27">
        <v>0</v>
      </c>
      <c r="Y532" s="27"/>
      <c r="Z532" s="27">
        <v>0</v>
      </c>
      <c r="AA532" s="27">
        <v>0</v>
      </c>
      <c r="AB532" s="27">
        <v>0</v>
      </c>
      <c r="AC532" s="27"/>
      <c r="AD532" s="27">
        <v>0</v>
      </c>
      <c r="AE532" s="27">
        <v>0</v>
      </c>
      <c r="AF532" s="27">
        <v>0</v>
      </c>
      <c r="AG532" s="106">
        <v>0</v>
      </c>
      <c r="AH532" s="27">
        <v>0</v>
      </c>
      <c r="AI532" s="27">
        <v>0</v>
      </c>
      <c r="AJ532" s="27">
        <v>0</v>
      </c>
      <c r="AK532" s="106">
        <v>0</v>
      </c>
      <c r="AL532" s="106">
        <v>0</v>
      </c>
      <c r="AM532" s="105">
        <v>0</v>
      </c>
      <c r="AN532" s="11">
        <v>0</v>
      </c>
      <c r="AO532" s="11">
        <v>0</v>
      </c>
      <c r="AP532" s="105">
        <v>0</v>
      </c>
      <c r="AQ532" s="11">
        <v>0</v>
      </c>
      <c r="AR532" s="11">
        <v>0</v>
      </c>
      <c r="AS532" s="11">
        <v>0</v>
      </c>
      <c r="AT532" s="11">
        <v>0</v>
      </c>
      <c r="AU532" s="11">
        <v>0</v>
      </c>
      <c r="AV532" s="11">
        <v>0</v>
      </c>
      <c r="AW532" s="11">
        <v>0</v>
      </c>
      <c r="AX532" s="11">
        <v>0</v>
      </c>
      <c r="AZ532" s="11">
        <v>0</v>
      </c>
      <c r="BA532" s="11">
        <v>0</v>
      </c>
      <c r="BB532" s="122"/>
    </row>
    <row r="533" spans="1:54" hidden="1" x14ac:dyDescent="0.25">
      <c r="A533">
        <v>5</v>
      </c>
      <c r="B533" t="str">
        <f t="shared" si="65"/>
        <v>FlC-8535</v>
      </c>
      <c r="C533" s="2" t="s">
        <v>315</v>
      </c>
      <c r="D533" s="2" t="str">
        <f t="shared" si="62"/>
        <v>8</v>
      </c>
      <c r="E533" s="2" t="str">
        <f t="shared" si="63"/>
        <v>85</v>
      </c>
      <c r="F533" s="2" t="str">
        <f t="shared" si="64"/>
        <v>853</v>
      </c>
      <c r="G533" s="1" t="s">
        <v>296</v>
      </c>
      <c r="H533" s="27">
        <v>12</v>
      </c>
      <c r="I533" s="27"/>
      <c r="J533" s="27">
        <v>0</v>
      </c>
      <c r="K533" s="27">
        <v>0</v>
      </c>
      <c r="L533" s="27">
        <v>12</v>
      </c>
      <c r="M533" s="27"/>
      <c r="N533" s="27">
        <v>0</v>
      </c>
      <c r="O533" s="27">
        <v>0</v>
      </c>
      <c r="P533" s="27">
        <v>12</v>
      </c>
      <c r="Q533" s="27"/>
      <c r="R533" s="27">
        <v>0</v>
      </c>
      <c r="S533" s="27">
        <v>0</v>
      </c>
      <c r="T533" s="27">
        <v>0</v>
      </c>
      <c r="U533" s="27"/>
      <c r="V533" s="27">
        <v>0</v>
      </c>
      <c r="W533" s="27">
        <v>0</v>
      </c>
      <c r="X533" s="27">
        <v>0</v>
      </c>
      <c r="Y533" s="27"/>
      <c r="Z533" s="27">
        <v>0</v>
      </c>
      <c r="AA533" s="27">
        <v>0</v>
      </c>
      <c r="AB533" s="27">
        <v>15500</v>
      </c>
      <c r="AC533" s="27"/>
      <c r="AD533" s="27">
        <v>0</v>
      </c>
      <c r="AE533" s="27">
        <v>0</v>
      </c>
      <c r="AF533" s="27">
        <v>55000</v>
      </c>
      <c r="AG533" s="106">
        <v>0</v>
      </c>
      <c r="AH533" s="27">
        <v>0</v>
      </c>
      <c r="AI533" s="27">
        <v>0</v>
      </c>
      <c r="AJ533" s="27">
        <v>55000</v>
      </c>
      <c r="AK533" s="106">
        <v>0</v>
      </c>
      <c r="AL533" s="106">
        <v>0</v>
      </c>
      <c r="AM533" s="105">
        <v>0</v>
      </c>
      <c r="AN533" s="11">
        <v>70316</v>
      </c>
      <c r="AO533" s="11">
        <v>4640.4720200000002</v>
      </c>
      <c r="AP533" s="105">
        <v>4640.4719999999998</v>
      </c>
      <c r="AQ533" s="11">
        <v>4640.4719999999998</v>
      </c>
      <c r="AR533" s="11">
        <v>70320</v>
      </c>
      <c r="AS533" s="11">
        <v>5973.9448200000006</v>
      </c>
      <c r="AT533" s="11">
        <v>5973.9448200000006</v>
      </c>
      <c r="AU533" s="11">
        <v>5973.9448200000006</v>
      </c>
      <c r="AV533" s="11">
        <v>82436</v>
      </c>
      <c r="AW533" s="11">
        <v>4402</v>
      </c>
      <c r="AX533" s="11">
        <v>4402</v>
      </c>
      <c r="AZ533" s="11">
        <v>65970</v>
      </c>
      <c r="BA533" s="11">
        <v>3628</v>
      </c>
      <c r="BB533" s="122"/>
    </row>
    <row r="534" spans="1:54" hidden="1" x14ac:dyDescent="0.25">
      <c r="A534">
        <v>5</v>
      </c>
      <c r="B534" t="str">
        <f t="shared" si="65"/>
        <v>FlC-8540</v>
      </c>
      <c r="C534" s="2" t="s">
        <v>315</v>
      </c>
      <c r="D534" s="2" t="str">
        <f t="shared" si="62"/>
        <v>8</v>
      </c>
      <c r="E534" s="2" t="str">
        <f t="shared" si="63"/>
        <v>85</v>
      </c>
      <c r="F534" s="2" t="str">
        <f t="shared" si="64"/>
        <v>854</v>
      </c>
      <c r="G534" s="1" t="s">
        <v>297</v>
      </c>
      <c r="H534" s="27">
        <v>0</v>
      </c>
      <c r="I534" s="27"/>
      <c r="J534" s="27">
        <v>0</v>
      </c>
      <c r="K534" s="27">
        <v>0</v>
      </c>
      <c r="L534" s="27">
        <v>0</v>
      </c>
      <c r="M534" s="27"/>
      <c r="N534" s="27">
        <v>0</v>
      </c>
      <c r="O534" s="27">
        <v>0</v>
      </c>
      <c r="P534" s="27">
        <v>0</v>
      </c>
      <c r="Q534" s="27"/>
      <c r="R534" s="27">
        <v>0</v>
      </c>
      <c r="S534" s="27">
        <v>0</v>
      </c>
      <c r="T534" s="27">
        <v>0</v>
      </c>
      <c r="U534" s="27"/>
      <c r="V534" s="27">
        <v>0</v>
      </c>
      <c r="W534" s="27">
        <v>0</v>
      </c>
      <c r="X534" s="27">
        <v>0</v>
      </c>
      <c r="Y534" s="27"/>
      <c r="Z534" s="27">
        <v>0</v>
      </c>
      <c r="AA534" s="27">
        <v>0</v>
      </c>
      <c r="AB534" s="27">
        <v>0</v>
      </c>
      <c r="AC534" s="27"/>
      <c r="AD534" s="27">
        <v>0</v>
      </c>
      <c r="AE534" s="27">
        <v>0</v>
      </c>
      <c r="AF534" s="27">
        <v>0</v>
      </c>
      <c r="AG534" s="106">
        <v>0</v>
      </c>
      <c r="AH534" s="27">
        <v>0</v>
      </c>
      <c r="AI534" s="27">
        <v>0</v>
      </c>
      <c r="AJ534" s="27">
        <v>0</v>
      </c>
      <c r="AK534" s="106">
        <v>215.06700000000001</v>
      </c>
      <c r="AL534" s="106">
        <v>39.896000000000001</v>
      </c>
      <c r="AM534" s="105">
        <v>39.896000000000001</v>
      </c>
      <c r="AN534" s="11">
        <v>3876</v>
      </c>
      <c r="AO534" s="11">
        <v>493.36700000000002</v>
      </c>
      <c r="AP534" s="105">
        <v>493.36700000000002</v>
      </c>
      <c r="AQ534" s="11">
        <v>493.36700000000002</v>
      </c>
      <c r="AR534" s="11">
        <v>3876</v>
      </c>
      <c r="AS534" s="11">
        <v>1423.29304</v>
      </c>
      <c r="AT534" s="11">
        <v>1423.29304</v>
      </c>
      <c r="AU534" s="11">
        <v>1423.29304</v>
      </c>
      <c r="AV534" s="11">
        <v>11157</v>
      </c>
      <c r="AW534" s="11">
        <v>1733</v>
      </c>
      <c r="AX534" s="11">
        <v>1733</v>
      </c>
      <c r="AZ534" s="11">
        <v>3938</v>
      </c>
      <c r="BA534" s="11">
        <v>3644</v>
      </c>
      <c r="BB534" s="122"/>
    </row>
    <row r="535" spans="1:54" hidden="1" x14ac:dyDescent="0.25">
      <c r="A535">
        <v>5</v>
      </c>
      <c r="B535" t="str">
        <f t="shared" si="65"/>
        <v>FlC-8550</v>
      </c>
      <c r="C535" s="2" t="s">
        <v>315</v>
      </c>
      <c r="D535" s="2" t="str">
        <f t="shared" si="62"/>
        <v>8</v>
      </c>
      <c r="E535" s="2" t="str">
        <f t="shared" si="63"/>
        <v>85</v>
      </c>
      <c r="F535" s="2" t="str">
        <f t="shared" si="64"/>
        <v>855</v>
      </c>
      <c r="G535" s="1" t="s">
        <v>298</v>
      </c>
      <c r="H535" s="27">
        <v>195</v>
      </c>
      <c r="I535" s="27"/>
      <c r="J535" s="27">
        <v>79.820999999999998</v>
      </c>
      <c r="K535" s="27">
        <v>79.820999999999998</v>
      </c>
      <c r="L535" s="27">
        <v>195</v>
      </c>
      <c r="M535" s="27"/>
      <c r="N535" s="27">
        <v>91.003</v>
      </c>
      <c r="O535" s="27">
        <v>91.003</v>
      </c>
      <c r="P535" s="27">
        <v>195</v>
      </c>
      <c r="Q535" s="27"/>
      <c r="R535" s="27">
        <v>79.346000000000004</v>
      </c>
      <c r="S535" s="27">
        <v>79.346000000000004</v>
      </c>
      <c r="T535" s="27">
        <v>195</v>
      </c>
      <c r="U535" s="27"/>
      <c r="V535" s="27">
        <v>77.495000000000005</v>
      </c>
      <c r="W535" s="27">
        <v>77.495000000000005</v>
      </c>
      <c r="X535" s="27">
        <v>195</v>
      </c>
      <c r="Y535" s="27"/>
      <c r="Z535" s="27">
        <v>60.414000000000001</v>
      </c>
      <c r="AA535" s="27">
        <v>60.414000000000001</v>
      </c>
      <c r="AB535" s="27">
        <v>195</v>
      </c>
      <c r="AC535" s="27"/>
      <c r="AD535" s="27">
        <v>71.66</v>
      </c>
      <c r="AE535" s="27">
        <v>71.66</v>
      </c>
      <c r="AF535" s="27">
        <v>195</v>
      </c>
      <c r="AG535" s="106">
        <v>1728.865</v>
      </c>
      <c r="AH535" s="27">
        <v>1613.546</v>
      </c>
      <c r="AI535" s="27">
        <v>1613.546</v>
      </c>
      <c r="AJ535" s="27">
        <v>195</v>
      </c>
      <c r="AK535" s="106">
        <v>3201.2190000000001</v>
      </c>
      <c r="AL535" s="106">
        <v>2556.43064</v>
      </c>
      <c r="AM535" s="105">
        <v>2556.43064</v>
      </c>
      <c r="AN535" s="11">
        <v>1319</v>
      </c>
      <c r="AO535" s="11">
        <v>1113.9285500000001</v>
      </c>
      <c r="AP535" s="105">
        <v>448.62700000000001</v>
      </c>
      <c r="AQ535" s="11">
        <v>448.62700000000001</v>
      </c>
      <c r="AR535" s="11">
        <v>1881</v>
      </c>
      <c r="AS535" s="11">
        <v>320.22560999999996</v>
      </c>
      <c r="AT535" s="11">
        <v>444.61057</v>
      </c>
      <c r="AU535" s="11">
        <v>444.61057</v>
      </c>
      <c r="AV535" s="11">
        <v>1419</v>
      </c>
      <c r="AW535" s="11">
        <v>391</v>
      </c>
      <c r="AX535" s="11">
        <v>391</v>
      </c>
      <c r="AZ535" s="11">
        <v>2623</v>
      </c>
      <c r="BA535" s="11">
        <v>1508</v>
      </c>
      <c r="BB535" s="122"/>
    </row>
    <row r="536" spans="1:54" hidden="1" x14ac:dyDescent="0.25">
      <c r="A536">
        <v>5</v>
      </c>
      <c r="B536" t="str">
        <f t="shared" si="65"/>
        <v>FlC-8561</v>
      </c>
      <c r="C536" s="2" t="s">
        <v>315</v>
      </c>
      <c r="D536" s="2" t="str">
        <f t="shared" si="62"/>
        <v>8</v>
      </c>
      <c r="E536" s="2" t="str">
        <f t="shared" si="63"/>
        <v>85</v>
      </c>
      <c r="F536" s="2" t="str">
        <f t="shared" si="64"/>
        <v>856</v>
      </c>
      <c r="G536" s="1" t="s">
        <v>299</v>
      </c>
      <c r="H536" s="27">
        <v>0</v>
      </c>
      <c r="I536" s="27"/>
      <c r="J536" s="27">
        <v>0</v>
      </c>
      <c r="K536" s="27">
        <v>0</v>
      </c>
      <c r="L536" s="27">
        <v>0</v>
      </c>
      <c r="M536" s="27"/>
      <c r="N536" s="27">
        <v>0</v>
      </c>
      <c r="O536" s="27">
        <v>0</v>
      </c>
      <c r="P536" s="27">
        <v>0</v>
      </c>
      <c r="Q536" s="27"/>
      <c r="R536" s="27">
        <v>0</v>
      </c>
      <c r="S536" s="27">
        <v>0</v>
      </c>
      <c r="T536" s="27">
        <v>0</v>
      </c>
      <c r="U536" s="27"/>
      <c r="V536" s="27">
        <v>0</v>
      </c>
      <c r="W536" s="27">
        <v>0</v>
      </c>
      <c r="X536" s="27">
        <v>0</v>
      </c>
      <c r="Y536" s="27"/>
      <c r="Z536" s="27">
        <v>0</v>
      </c>
      <c r="AA536" s="27">
        <v>0</v>
      </c>
      <c r="AB536" s="27">
        <v>0</v>
      </c>
      <c r="AC536" s="27"/>
      <c r="AD536" s="27">
        <v>0</v>
      </c>
      <c r="AE536" s="27">
        <v>0</v>
      </c>
      <c r="AF536" s="27">
        <v>0</v>
      </c>
      <c r="AG536" s="106">
        <v>401031.86800000002</v>
      </c>
      <c r="AH536" s="27">
        <v>408290.679</v>
      </c>
      <c r="AI536" s="27">
        <v>408290.679</v>
      </c>
      <c r="AJ536" s="27">
        <v>0</v>
      </c>
      <c r="AK536" s="106">
        <v>0</v>
      </c>
      <c r="AL536" s="106">
        <v>0</v>
      </c>
      <c r="AM536" s="105">
        <v>0</v>
      </c>
      <c r="AN536" s="11">
        <v>0</v>
      </c>
      <c r="AO536" s="11">
        <v>0</v>
      </c>
      <c r="AP536" s="105">
        <v>0</v>
      </c>
      <c r="AQ536" s="11">
        <v>0</v>
      </c>
      <c r="AR536" s="11">
        <v>5000</v>
      </c>
      <c r="AS536" s="11">
        <v>0</v>
      </c>
      <c r="AT536" s="11">
        <v>0</v>
      </c>
      <c r="AU536" s="11">
        <v>0</v>
      </c>
      <c r="AV536" s="11">
        <v>0</v>
      </c>
      <c r="AW536" s="11">
        <v>0</v>
      </c>
      <c r="AX536" s="11">
        <v>0</v>
      </c>
      <c r="AZ536" s="11">
        <v>0</v>
      </c>
      <c r="BA536" s="11">
        <v>0</v>
      </c>
      <c r="BB536" s="122"/>
    </row>
    <row r="537" spans="1:54" hidden="1" x14ac:dyDescent="0.25">
      <c r="A537">
        <v>5</v>
      </c>
      <c r="B537" t="str">
        <f t="shared" si="65"/>
        <v>FlC-8562</v>
      </c>
      <c r="C537" s="2" t="s">
        <v>315</v>
      </c>
      <c r="D537" s="2" t="str">
        <f t="shared" si="62"/>
        <v>8</v>
      </c>
      <c r="E537" s="2" t="str">
        <f t="shared" si="63"/>
        <v>85</v>
      </c>
      <c r="F537" s="2" t="str">
        <f t="shared" si="64"/>
        <v>856</v>
      </c>
      <c r="G537" s="1" t="s">
        <v>300</v>
      </c>
      <c r="H537" s="27">
        <v>0</v>
      </c>
      <c r="I537" s="27"/>
      <c r="J537" s="27">
        <v>0</v>
      </c>
      <c r="K537" s="27">
        <v>0</v>
      </c>
      <c r="L537" s="27">
        <v>0</v>
      </c>
      <c r="M537" s="27"/>
      <c r="N537" s="27">
        <v>0</v>
      </c>
      <c r="O537" s="27">
        <v>0</v>
      </c>
      <c r="P537" s="27">
        <v>0</v>
      </c>
      <c r="Q537" s="27"/>
      <c r="R537" s="27">
        <v>0</v>
      </c>
      <c r="S537" s="27">
        <v>0</v>
      </c>
      <c r="T537" s="27">
        <v>0</v>
      </c>
      <c r="U537" s="27"/>
      <c r="V537" s="27">
        <v>0</v>
      </c>
      <c r="W537" s="27">
        <v>0</v>
      </c>
      <c r="X537" s="27">
        <v>0</v>
      </c>
      <c r="Y537" s="27"/>
      <c r="Z537" s="27">
        <v>0</v>
      </c>
      <c r="AA537" s="27">
        <v>0</v>
      </c>
      <c r="AB537" s="27">
        <v>0</v>
      </c>
      <c r="AC537" s="27"/>
      <c r="AD537" s="27">
        <v>0</v>
      </c>
      <c r="AE537" s="27">
        <v>0</v>
      </c>
      <c r="AF537" s="27">
        <v>0</v>
      </c>
      <c r="AG537" s="106">
        <v>0</v>
      </c>
      <c r="AH537" s="27">
        <v>0</v>
      </c>
      <c r="AI537" s="27">
        <v>0</v>
      </c>
      <c r="AJ537" s="27">
        <v>0</v>
      </c>
      <c r="AK537" s="106">
        <v>0</v>
      </c>
      <c r="AL537" s="106">
        <v>0</v>
      </c>
      <c r="AM537" s="105">
        <v>0</v>
      </c>
      <c r="AN537" s="11">
        <v>0</v>
      </c>
      <c r="AO537" s="11">
        <v>0</v>
      </c>
      <c r="AP537" s="105">
        <v>0</v>
      </c>
      <c r="AQ537" s="11">
        <v>0</v>
      </c>
      <c r="AR537" s="11">
        <v>0</v>
      </c>
      <c r="AS537" s="11">
        <v>0</v>
      </c>
      <c r="AT537" s="11">
        <v>0</v>
      </c>
      <c r="AU537" s="11">
        <v>0</v>
      </c>
      <c r="AV537" s="11">
        <v>0</v>
      </c>
      <c r="AW537" s="11">
        <v>0</v>
      </c>
      <c r="AX537" s="11">
        <v>0</v>
      </c>
      <c r="AZ537" s="11">
        <v>0</v>
      </c>
      <c r="BA537" s="11">
        <v>0</v>
      </c>
      <c r="BB537" s="122"/>
    </row>
    <row r="538" spans="1:54" hidden="1" x14ac:dyDescent="0.25">
      <c r="A538">
        <v>5</v>
      </c>
      <c r="B538" t="str">
        <f t="shared" si="65"/>
        <v>FlC-8563</v>
      </c>
      <c r="C538" s="2" t="s">
        <v>315</v>
      </c>
      <c r="D538" s="2" t="str">
        <f t="shared" si="62"/>
        <v>8</v>
      </c>
      <c r="E538" s="2" t="str">
        <f t="shared" si="63"/>
        <v>85</v>
      </c>
      <c r="F538" s="2" t="str">
        <f t="shared" si="64"/>
        <v>856</v>
      </c>
      <c r="G538" s="1" t="s">
        <v>301</v>
      </c>
      <c r="H538" s="27">
        <v>0</v>
      </c>
      <c r="I538" s="27"/>
      <c r="J538" s="27">
        <v>0</v>
      </c>
      <c r="K538" s="27">
        <v>0</v>
      </c>
      <c r="L538" s="27">
        <v>0</v>
      </c>
      <c r="M538" s="27"/>
      <c r="N538" s="27">
        <v>0</v>
      </c>
      <c r="O538" s="27">
        <v>0</v>
      </c>
      <c r="P538" s="27">
        <v>0</v>
      </c>
      <c r="Q538" s="27"/>
      <c r="R538" s="27">
        <v>0</v>
      </c>
      <c r="S538" s="27">
        <v>0</v>
      </c>
      <c r="T538" s="27">
        <v>0</v>
      </c>
      <c r="U538" s="27"/>
      <c r="V538" s="27">
        <v>0</v>
      </c>
      <c r="W538" s="27">
        <v>0</v>
      </c>
      <c r="X538" s="27">
        <v>0</v>
      </c>
      <c r="Y538" s="27"/>
      <c r="Z538" s="27">
        <v>0</v>
      </c>
      <c r="AA538" s="27">
        <v>0</v>
      </c>
      <c r="AB538" s="27">
        <v>0</v>
      </c>
      <c r="AC538" s="27"/>
      <c r="AD538" s="27">
        <v>0</v>
      </c>
      <c r="AE538" s="27">
        <v>0</v>
      </c>
      <c r="AF538" s="27">
        <v>0</v>
      </c>
      <c r="AG538" s="106">
        <v>0</v>
      </c>
      <c r="AH538" s="27">
        <v>0</v>
      </c>
      <c r="AI538" s="27">
        <v>0</v>
      </c>
      <c r="AJ538" s="27">
        <v>0</v>
      </c>
      <c r="AK538" s="106">
        <v>0</v>
      </c>
      <c r="AL538" s="106">
        <v>0</v>
      </c>
      <c r="AM538" s="105">
        <v>0</v>
      </c>
      <c r="AN538" s="11">
        <v>0</v>
      </c>
      <c r="AO538" s="11">
        <v>0</v>
      </c>
      <c r="AP538" s="105">
        <v>0</v>
      </c>
      <c r="AQ538" s="11">
        <v>0</v>
      </c>
      <c r="AR538" s="11">
        <v>0</v>
      </c>
      <c r="AS538" s="11">
        <v>0.55800000000000005</v>
      </c>
      <c r="AT538" s="11">
        <v>0.55800000000000005</v>
      </c>
      <c r="AU538" s="11">
        <v>0.55800000000000005</v>
      </c>
      <c r="AV538" s="11">
        <v>0</v>
      </c>
      <c r="AW538" s="11">
        <v>0</v>
      </c>
      <c r="AX538" s="11">
        <v>0</v>
      </c>
      <c r="AZ538" s="11">
        <v>0</v>
      </c>
      <c r="BA538" s="11">
        <v>0</v>
      </c>
      <c r="BB538" s="122"/>
    </row>
    <row r="539" spans="1:54" hidden="1" x14ac:dyDescent="0.25">
      <c r="A539">
        <v>5</v>
      </c>
      <c r="B539" t="str">
        <f t="shared" si="65"/>
        <v>FlC-8564</v>
      </c>
      <c r="C539" s="2" t="s">
        <v>315</v>
      </c>
      <c r="D539" s="2" t="str">
        <f t="shared" si="62"/>
        <v>8</v>
      </c>
      <c r="E539" s="2" t="str">
        <f t="shared" si="63"/>
        <v>85</v>
      </c>
      <c r="F539" s="2" t="str">
        <f t="shared" si="64"/>
        <v>856</v>
      </c>
      <c r="G539" s="1" t="s">
        <v>302</v>
      </c>
      <c r="H539" s="27">
        <v>0</v>
      </c>
      <c r="I539" s="27"/>
      <c r="J539" s="27">
        <v>0</v>
      </c>
      <c r="K539" s="27">
        <v>0</v>
      </c>
      <c r="L539" s="27">
        <v>0</v>
      </c>
      <c r="M539" s="27"/>
      <c r="N539" s="27">
        <v>0</v>
      </c>
      <c r="O539" s="27">
        <v>0</v>
      </c>
      <c r="P539" s="27">
        <v>0</v>
      </c>
      <c r="Q539" s="27"/>
      <c r="R539" s="27">
        <v>0</v>
      </c>
      <c r="S539" s="27">
        <v>0</v>
      </c>
      <c r="T539" s="27">
        <v>0</v>
      </c>
      <c r="U539" s="27"/>
      <c r="V539" s="27">
        <v>0</v>
      </c>
      <c r="W539" s="27">
        <v>0</v>
      </c>
      <c r="X539" s="27">
        <v>0</v>
      </c>
      <c r="Y539" s="27"/>
      <c r="Z539" s="27">
        <v>0</v>
      </c>
      <c r="AA539" s="27">
        <v>0</v>
      </c>
      <c r="AB539" s="27">
        <v>0</v>
      </c>
      <c r="AC539" s="27"/>
      <c r="AD539" s="27">
        <v>0</v>
      </c>
      <c r="AE539" s="27">
        <v>0</v>
      </c>
      <c r="AF539" s="27">
        <v>0</v>
      </c>
      <c r="AG539" s="106">
        <v>0</v>
      </c>
      <c r="AH539" s="27">
        <v>0</v>
      </c>
      <c r="AI539" s="27">
        <v>0</v>
      </c>
      <c r="AJ539" s="27">
        <v>0</v>
      </c>
      <c r="AK539" s="106">
        <v>0</v>
      </c>
      <c r="AL539" s="106">
        <v>0</v>
      </c>
      <c r="AM539" s="105">
        <v>0</v>
      </c>
      <c r="AN539" s="11">
        <v>0</v>
      </c>
      <c r="AO539" s="11">
        <v>0</v>
      </c>
      <c r="AP539" s="105">
        <v>0</v>
      </c>
      <c r="AQ539" s="11">
        <v>0</v>
      </c>
      <c r="AR539" s="11">
        <v>0</v>
      </c>
      <c r="AS539" s="11">
        <v>0</v>
      </c>
      <c r="AT539" s="11">
        <v>0</v>
      </c>
      <c r="AU539" s="11">
        <v>0</v>
      </c>
      <c r="AV539" s="11">
        <v>0</v>
      </c>
      <c r="AW539" s="11">
        <v>0</v>
      </c>
      <c r="AX539" s="11">
        <v>0</v>
      </c>
      <c r="AZ539" s="11">
        <v>0</v>
      </c>
      <c r="BA539" s="11">
        <v>0</v>
      </c>
      <c r="BB539" s="122"/>
    </row>
    <row r="540" spans="1:54" hidden="1" x14ac:dyDescent="0.25">
      <c r="A540">
        <v>5</v>
      </c>
      <c r="B540" t="str">
        <f t="shared" si="65"/>
        <v>FlC-8565</v>
      </c>
      <c r="C540" s="2" t="s">
        <v>315</v>
      </c>
      <c r="D540" s="2" t="str">
        <f t="shared" si="62"/>
        <v>8</v>
      </c>
      <c r="E540" s="2" t="str">
        <f t="shared" si="63"/>
        <v>85</v>
      </c>
      <c r="F540" s="2" t="str">
        <f t="shared" si="64"/>
        <v>856</v>
      </c>
      <c r="G540" s="1" t="s">
        <v>303</v>
      </c>
      <c r="H540" s="27">
        <v>0</v>
      </c>
      <c r="I540" s="27"/>
      <c r="J540" s="27">
        <v>0</v>
      </c>
      <c r="K540" s="27">
        <v>0</v>
      </c>
      <c r="L540" s="27">
        <v>0</v>
      </c>
      <c r="M540" s="27"/>
      <c r="N540" s="27">
        <v>0</v>
      </c>
      <c r="O540" s="27">
        <v>0</v>
      </c>
      <c r="P540" s="27">
        <v>0</v>
      </c>
      <c r="Q540" s="27"/>
      <c r="R540" s="27">
        <v>0</v>
      </c>
      <c r="S540" s="27">
        <v>0</v>
      </c>
      <c r="T540" s="27">
        <v>0</v>
      </c>
      <c r="U540" s="27"/>
      <c r="V540" s="27">
        <v>0</v>
      </c>
      <c r="W540" s="27">
        <v>0</v>
      </c>
      <c r="X540" s="27">
        <v>0</v>
      </c>
      <c r="Y540" s="27"/>
      <c r="Z540" s="27">
        <v>0</v>
      </c>
      <c r="AA540" s="27">
        <v>0</v>
      </c>
      <c r="AB540" s="27">
        <v>0</v>
      </c>
      <c r="AC540" s="27"/>
      <c r="AD540" s="27">
        <v>0</v>
      </c>
      <c r="AE540" s="27">
        <v>0</v>
      </c>
      <c r="AF540" s="27">
        <v>0</v>
      </c>
      <c r="AG540" s="106">
        <v>435893.96799999999</v>
      </c>
      <c r="AH540" s="27">
        <v>435893.96799999999</v>
      </c>
      <c r="AI540" s="27">
        <v>435893.96799999999</v>
      </c>
      <c r="AJ540" s="27">
        <v>0</v>
      </c>
      <c r="AK540" s="106">
        <v>0</v>
      </c>
      <c r="AL540" s="106">
        <v>0</v>
      </c>
      <c r="AM540" s="105">
        <v>0</v>
      </c>
      <c r="AN540" s="11">
        <v>632</v>
      </c>
      <c r="AO540" s="11">
        <v>632</v>
      </c>
      <c r="AP540" s="105">
        <v>0</v>
      </c>
      <c r="AQ540" s="11">
        <v>0</v>
      </c>
      <c r="AR540" s="11">
        <v>0</v>
      </c>
      <c r="AS540" s="11">
        <v>0</v>
      </c>
      <c r="AT540" s="11">
        <v>0</v>
      </c>
      <c r="AU540" s="11">
        <v>0</v>
      </c>
      <c r="AV540" s="11">
        <v>0</v>
      </c>
      <c r="AW540" s="11">
        <v>0</v>
      </c>
      <c r="AX540" s="11">
        <v>0</v>
      </c>
      <c r="AZ540" s="11">
        <v>0</v>
      </c>
      <c r="BA540" s="11">
        <v>0</v>
      </c>
      <c r="BB540" s="122"/>
    </row>
    <row r="541" spans="1:54" hidden="1" x14ac:dyDescent="0.25">
      <c r="A541">
        <v>5</v>
      </c>
      <c r="B541" t="str">
        <f t="shared" si="65"/>
        <v>FlC-8571</v>
      </c>
      <c r="C541" s="2" t="s">
        <v>315</v>
      </c>
      <c r="D541" s="2" t="str">
        <f t="shared" si="62"/>
        <v>8</v>
      </c>
      <c r="E541" s="2" t="str">
        <f t="shared" si="63"/>
        <v>85</v>
      </c>
      <c r="F541" s="2" t="str">
        <f t="shared" si="64"/>
        <v>857</v>
      </c>
      <c r="G541" s="1" t="s">
        <v>3539</v>
      </c>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106"/>
      <c r="AH541" s="27"/>
      <c r="AI541" s="27"/>
      <c r="AJ541" s="27"/>
      <c r="AK541" s="106"/>
      <c r="AL541" s="106"/>
      <c r="AM541" s="105"/>
      <c r="AN541" s="11"/>
      <c r="AO541" s="11"/>
      <c r="AP541" s="105"/>
      <c r="AQ541" s="11"/>
      <c r="AR541" s="11"/>
      <c r="AS541" s="11"/>
      <c r="AT541" s="11"/>
      <c r="AU541" s="11">
        <v>0</v>
      </c>
      <c r="AV541" s="11">
        <v>0</v>
      </c>
      <c r="AW541" s="11">
        <v>0</v>
      </c>
      <c r="AX541" s="11"/>
      <c r="AZ541" s="11">
        <v>0</v>
      </c>
      <c r="BA541" s="11">
        <v>0</v>
      </c>
      <c r="BB541" s="122"/>
    </row>
    <row r="542" spans="1:54" hidden="1" x14ac:dyDescent="0.25">
      <c r="A542">
        <v>5</v>
      </c>
      <c r="B542" t="str">
        <f t="shared" si="65"/>
        <v>FlC-8572</v>
      </c>
      <c r="C542" s="2" t="s">
        <v>315</v>
      </c>
      <c r="D542" s="2" t="str">
        <f t="shared" si="62"/>
        <v>8</v>
      </c>
      <c r="E542" s="2" t="str">
        <f t="shared" si="63"/>
        <v>85</v>
      </c>
      <c r="F542" s="2" t="str">
        <f t="shared" si="64"/>
        <v>857</v>
      </c>
      <c r="G542" s="1" t="s">
        <v>3540</v>
      </c>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106"/>
      <c r="AH542" s="27"/>
      <c r="AI542" s="27"/>
      <c r="AJ542" s="27"/>
      <c r="AK542" s="106"/>
      <c r="AL542" s="106"/>
      <c r="AM542" s="105"/>
      <c r="AN542" s="11"/>
      <c r="AO542" s="11"/>
      <c r="AP542" s="105"/>
      <c r="AQ542" s="11"/>
      <c r="AR542" s="11"/>
      <c r="AS542" s="11"/>
      <c r="AT542" s="11"/>
      <c r="AU542" s="11">
        <v>0</v>
      </c>
      <c r="AV542" s="11">
        <v>0</v>
      </c>
      <c r="AW542" s="11">
        <v>0</v>
      </c>
      <c r="AX542" s="11">
        <v>0</v>
      </c>
      <c r="AZ542" s="11">
        <v>0</v>
      </c>
      <c r="BA542" s="11">
        <v>0</v>
      </c>
      <c r="BB542" s="122"/>
    </row>
    <row r="543" spans="1:54" hidden="1" x14ac:dyDescent="0.25">
      <c r="A543">
        <v>5</v>
      </c>
      <c r="B543" t="str">
        <f t="shared" si="65"/>
        <v>FlC-8573</v>
      </c>
      <c r="C543" s="2" t="s">
        <v>315</v>
      </c>
      <c r="D543" s="2" t="str">
        <f t="shared" si="62"/>
        <v>8</v>
      </c>
      <c r="E543" s="2" t="str">
        <f t="shared" si="63"/>
        <v>85</v>
      </c>
      <c r="F543" s="2" t="str">
        <f t="shared" si="64"/>
        <v>857</v>
      </c>
      <c r="G543" s="1" t="s">
        <v>3541</v>
      </c>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106"/>
      <c r="AH543" s="27"/>
      <c r="AI543" s="27"/>
      <c r="AJ543" s="27"/>
      <c r="AK543" s="106"/>
      <c r="AL543" s="106"/>
      <c r="AM543" s="105"/>
      <c r="AN543" s="11"/>
      <c r="AO543" s="11"/>
      <c r="AP543" s="105"/>
      <c r="AQ543" s="11"/>
      <c r="AR543" s="11"/>
      <c r="AS543" s="11"/>
      <c r="AT543" s="11"/>
      <c r="AU543" s="11">
        <v>0</v>
      </c>
      <c r="AV543" s="11">
        <v>0</v>
      </c>
      <c r="AW543" s="11">
        <v>0</v>
      </c>
      <c r="AX543" s="11">
        <v>0</v>
      </c>
      <c r="AZ543" s="11">
        <v>0</v>
      </c>
      <c r="BA543" s="11">
        <v>0</v>
      </c>
      <c r="BB543" s="122"/>
    </row>
    <row r="544" spans="1:54" hidden="1" x14ac:dyDescent="0.25">
      <c r="A544">
        <v>5</v>
      </c>
      <c r="B544" t="str">
        <f t="shared" si="65"/>
        <v>FlC-8574</v>
      </c>
      <c r="C544" s="2" t="s">
        <v>315</v>
      </c>
      <c r="D544" s="2" t="str">
        <f t="shared" ref="D544:D575" si="66">LEFT($G544,1)</f>
        <v>8</v>
      </c>
      <c r="E544" s="2" t="str">
        <f t="shared" ref="E544:E575" si="67">LEFT($G544,2)</f>
        <v>85</v>
      </c>
      <c r="F544" s="2" t="str">
        <f t="shared" ref="F544:F575" si="68">LEFT($G544,3)</f>
        <v>857</v>
      </c>
      <c r="G544" s="1" t="s">
        <v>3542</v>
      </c>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106"/>
      <c r="AH544" s="27"/>
      <c r="AI544" s="27"/>
      <c r="AJ544" s="27"/>
      <c r="AK544" s="106"/>
      <c r="AL544" s="106"/>
      <c r="AM544" s="105"/>
      <c r="AN544" s="11"/>
      <c r="AO544" s="11"/>
      <c r="AP544" s="105"/>
      <c r="AQ544" s="11"/>
      <c r="AR544" s="11"/>
      <c r="AS544" s="11"/>
      <c r="AT544" s="11"/>
      <c r="AU544" s="11">
        <v>0</v>
      </c>
      <c r="AV544" s="11">
        <v>0</v>
      </c>
      <c r="AW544" s="11">
        <v>0</v>
      </c>
      <c r="AX544" s="11">
        <v>0</v>
      </c>
      <c r="AZ544" s="11">
        <v>0</v>
      </c>
      <c r="BA544" s="11">
        <v>0</v>
      </c>
      <c r="BB544" s="122"/>
    </row>
    <row r="545" spans="1:54" hidden="1" x14ac:dyDescent="0.25">
      <c r="A545">
        <v>5</v>
      </c>
      <c r="B545" t="str">
        <f t="shared" si="65"/>
        <v>FlC-8575</v>
      </c>
      <c r="C545" s="2" t="s">
        <v>315</v>
      </c>
      <c r="D545" s="2" t="str">
        <f t="shared" si="66"/>
        <v>8</v>
      </c>
      <c r="E545" s="2" t="str">
        <f t="shared" si="67"/>
        <v>85</v>
      </c>
      <c r="F545" s="2" t="str">
        <f t="shared" si="68"/>
        <v>857</v>
      </c>
      <c r="G545" s="1" t="s">
        <v>3543</v>
      </c>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106"/>
      <c r="AH545" s="27"/>
      <c r="AI545" s="27"/>
      <c r="AJ545" s="27"/>
      <c r="AK545" s="106"/>
      <c r="AL545" s="106"/>
      <c r="AM545" s="105"/>
      <c r="AN545" s="11"/>
      <c r="AO545" s="11"/>
      <c r="AP545" s="105"/>
      <c r="AQ545" s="11"/>
      <c r="AR545" s="11"/>
      <c r="AS545" s="11"/>
      <c r="AT545" s="11"/>
      <c r="AU545" s="11">
        <v>0</v>
      </c>
      <c r="AV545" s="11">
        <v>0</v>
      </c>
      <c r="AW545" s="11">
        <v>13</v>
      </c>
      <c r="AX545" s="11">
        <v>27079</v>
      </c>
      <c r="AZ545" s="11">
        <v>0</v>
      </c>
      <c r="BA545" s="11">
        <v>13</v>
      </c>
      <c r="BB545" s="122"/>
    </row>
    <row r="546" spans="1:54" hidden="1" x14ac:dyDescent="0.25">
      <c r="A546">
        <v>5</v>
      </c>
      <c r="B546" t="str">
        <f t="shared" si="65"/>
        <v>FlC-9110</v>
      </c>
      <c r="C546" s="2" t="s">
        <v>315</v>
      </c>
      <c r="D546" s="2" t="str">
        <f t="shared" si="66"/>
        <v>9</v>
      </c>
      <c r="E546" s="2" t="str">
        <f t="shared" si="67"/>
        <v>91</v>
      </c>
      <c r="F546" s="2" t="str">
        <f t="shared" si="68"/>
        <v>911</v>
      </c>
      <c r="G546" s="1" t="s">
        <v>306</v>
      </c>
      <c r="H546" s="27">
        <v>38686</v>
      </c>
      <c r="I546" s="27"/>
      <c r="J546" s="27">
        <v>41130.786520000001</v>
      </c>
      <c r="K546" s="27">
        <v>41130.786520000001</v>
      </c>
      <c r="L546" s="27">
        <v>25637</v>
      </c>
      <c r="M546" s="27"/>
      <c r="N546" s="27">
        <v>26310.583999999999</v>
      </c>
      <c r="O546" s="27">
        <v>26310.583999999999</v>
      </c>
      <c r="P546" s="27">
        <v>25541</v>
      </c>
      <c r="Q546" s="27"/>
      <c r="R546" s="27">
        <v>1476854.0790000001</v>
      </c>
      <c r="S546" s="27">
        <v>1476854.0790000001</v>
      </c>
      <c r="T546" s="27">
        <v>27529</v>
      </c>
      <c r="U546" s="27"/>
      <c r="V546" s="27">
        <v>1104388.3539999998</v>
      </c>
      <c r="W546" s="27">
        <v>1104388.3539999998</v>
      </c>
      <c r="X546" s="27">
        <v>22843</v>
      </c>
      <c r="Y546" s="27"/>
      <c r="Z546" s="27">
        <v>1347943.679</v>
      </c>
      <c r="AA546" s="27">
        <v>1347943.679</v>
      </c>
      <c r="AB546" s="27">
        <v>1003656</v>
      </c>
      <c r="AC546" s="27"/>
      <c r="AD546" s="27">
        <v>448500.12099999998</v>
      </c>
      <c r="AE546" s="27">
        <v>448500.12099999998</v>
      </c>
      <c r="AF546" s="27">
        <v>2209888</v>
      </c>
      <c r="AG546" s="106">
        <v>3330159.2319999998</v>
      </c>
      <c r="AH546" s="27">
        <v>2754184.55277</v>
      </c>
      <c r="AI546" s="27">
        <v>2754184.55277</v>
      </c>
      <c r="AJ546" s="27">
        <v>1137831</v>
      </c>
      <c r="AK546" s="106">
        <v>1857869.5348399999</v>
      </c>
      <c r="AL546" s="106">
        <v>1768226.8386599999</v>
      </c>
      <c r="AM546" s="105">
        <v>1768226.8386599999</v>
      </c>
      <c r="AN546" s="11">
        <v>2215861</v>
      </c>
      <c r="AO546" s="11">
        <v>2444576.1208600001</v>
      </c>
      <c r="AP546" s="105">
        <v>2409733.1840000004</v>
      </c>
      <c r="AQ546" s="11">
        <v>2409733.1840000004</v>
      </c>
      <c r="AR546" s="11">
        <v>1538476</v>
      </c>
      <c r="AS546" s="11">
        <v>2566993.8316500001</v>
      </c>
      <c r="AT546" s="11">
        <v>1435112.2835599999</v>
      </c>
      <c r="AU546" s="11">
        <v>1445377.9060399998</v>
      </c>
      <c r="AV546" s="11">
        <v>2678269</v>
      </c>
      <c r="AW546" s="11">
        <v>1960361.1813000001</v>
      </c>
      <c r="AX546" s="11">
        <v>2153007.1812999998</v>
      </c>
      <c r="AZ546" s="11">
        <v>1879849</v>
      </c>
      <c r="BA546" s="11">
        <v>1943072.42931</v>
      </c>
      <c r="BB546" s="122"/>
    </row>
    <row r="547" spans="1:54" hidden="1" x14ac:dyDescent="0.25">
      <c r="A547">
        <v>5</v>
      </c>
      <c r="B547" t="str">
        <f t="shared" si="65"/>
        <v>FlC-9120</v>
      </c>
      <c r="C547" s="2" t="s">
        <v>315</v>
      </c>
      <c r="D547" s="2" t="str">
        <f t="shared" si="66"/>
        <v>9</v>
      </c>
      <c r="E547" s="2" t="str">
        <f t="shared" si="67"/>
        <v>91</v>
      </c>
      <c r="F547" s="2" t="str">
        <f t="shared" si="68"/>
        <v>912</v>
      </c>
      <c r="G547" s="1" t="s">
        <v>307</v>
      </c>
      <c r="H547" s="27">
        <v>0</v>
      </c>
      <c r="I547" s="27"/>
      <c r="J547" s="27">
        <v>0</v>
      </c>
      <c r="K547" s="27">
        <v>0</v>
      </c>
      <c r="L547" s="27">
        <v>0</v>
      </c>
      <c r="M547" s="27"/>
      <c r="N547" s="27">
        <v>0</v>
      </c>
      <c r="O547" s="27">
        <v>0</v>
      </c>
      <c r="P547" s="27">
        <v>0</v>
      </c>
      <c r="Q547" s="27"/>
      <c r="R547" s="27">
        <v>0</v>
      </c>
      <c r="S547" s="27">
        <v>0</v>
      </c>
      <c r="T547" s="27">
        <v>0</v>
      </c>
      <c r="U547" s="27"/>
      <c r="V547" s="27">
        <v>0</v>
      </c>
      <c r="W547" s="27">
        <v>0</v>
      </c>
      <c r="X547" s="27">
        <v>0</v>
      </c>
      <c r="Y547" s="27"/>
      <c r="Z547" s="27">
        <v>0</v>
      </c>
      <c r="AA547" s="27">
        <v>0</v>
      </c>
      <c r="AB547" s="27">
        <v>0</v>
      </c>
      <c r="AC547" s="27"/>
      <c r="AD547" s="27">
        <v>0</v>
      </c>
      <c r="AE547" s="27">
        <v>0</v>
      </c>
      <c r="AF547" s="27">
        <v>0</v>
      </c>
      <c r="AG547" s="106">
        <v>0</v>
      </c>
      <c r="AH547" s="27">
        <v>0</v>
      </c>
      <c r="AI547" s="27">
        <v>0</v>
      </c>
      <c r="AJ547" s="27">
        <v>511</v>
      </c>
      <c r="AK547" s="106">
        <v>0</v>
      </c>
      <c r="AL547" s="106">
        <v>556.98500000000001</v>
      </c>
      <c r="AM547" s="105">
        <v>556.98500000000001</v>
      </c>
      <c r="AN547" s="11">
        <v>1723</v>
      </c>
      <c r="AO547" s="11">
        <v>0</v>
      </c>
      <c r="AP547" s="105">
        <v>0</v>
      </c>
      <c r="AQ547" s="11">
        <v>0</v>
      </c>
      <c r="AR547" s="11">
        <v>0</v>
      </c>
      <c r="AS547" s="11">
        <v>0</v>
      </c>
      <c r="AT547" s="11">
        <v>0</v>
      </c>
      <c r="AU547" s="11">
        <v>0</v>
      </c>
      <c r="AV547" s="11">
        <v>0</v>
      </c>
      <c r="AW547" s="11">
        <v>0</v>
      </c>
      <c r="AX547" s="11">
        <v>0</v>
      </c>
      <c r="AZ547" s="11">
        <v>0</v>
      </c>
      <c r="BA547" s="11">
        <v>0</v>
      </c>
      <c r="BB547" s="122"/>
    </row>
    <row r="548" spans="1:54" hidden="1" x14ac:dyDescent="0.25">
      <c r="A548">
        <v>5</v>
      </c>
      <c r="B548" t="str">
        <f t="shared" si="65"/>
        <v>FlC-9130</v>
      </c>
      <c r="C548" s="2" t="s">
        <v>315</v>
      </c>
      <c r="D548" s="2" t="str">
        <f t="shared" si="66"/>
        <v>9</v>
      </c>
      <c r="E548" s="2" t="str">
        <f t="shared" si="67"/>
        <v>91</v>
      </c>
      <c r="F548" s="2" t="str">
        <f t="shared" si="68"/>
        <v>913</v>
      </c>
      <c r="G548" s="1" t="s">
        <v>308</v>
      </c>
      <c r="H548" s="27">
        <v>0</v>
      </c>
      <c r="I548" s="27"/>
      <c r="J548" s="27">
        <v>0</v>
      </c>
      <c r="K548" s="27">
        <v>0</v>
      </c>
      <c r="L548" s="27">
        <v>0</v>
      </c>
      <c r="M548" s="27"/>
      <c r="N548" s="27">
        <v>0</v>
      </c>
      <c r="O548" s="27">
        <v>0</v>
      </c>
      <c r="P548" s="27">
        <v>0</v>
      </c>
      <c r="Q548" s="27"/>
      <c r="R548" s="27">
        <v>0</v>
      </c>
      <c r="S548" s="27">
        <v>0</v>
      </c>
      <c r="T548" s="27">
        <v>0</v>
      </c>
      <c r="U548" s="27"/>
      <c r="V548" s="27">
        <v>0</v>
      </c>
      <c r="W548" s="27">
        <v>0</v>
      </c>
      <c r="X548" s="27">
        <v>0</v>
      </c>
      <c r="Y548" s="27"/>
      <c r="Z548" s="27">
        <v>18418.057000000001</v>
      </c>
      <c r="AA548" s="27">
        <v>18418.057000000001</v>
      </c>
      <c r="AB548" s="27">
        <v>122105</v>
      </c>
      <c r="AC548" s="27"/>
      <c r="AD548" s="27">
        <v>11952.477000000001</v>
      </c>
      <c r="AE548" s="27">
        <v>11952.477000000001</v>
      </c>
      <c r="AF548" s="27">
        <v>17653</v>
      </c>
      <c r="AG548" s="106">
        <v>91969.511000000013</v>
      </c>
      <c r="AH548" s="27">
        <v>93669.511000000013</v>
      </c>
      <c r="AI548" s="27">
        <v>93669.511000000013</v>
      </c>
      <c r="AJ548" s="27">
        <v>108911</v>
      </c>
      <c r="AK548" s="106">
        <v>149302.37400000001</v>
      </c>
      <c r="AL548" s="106">
        <v>155824.054</v>
      </c>
      <c r="AM548" s="105">
        <v>155824.054</v>
      </c>
      <c r="AN548" s="11">
        <v>203513</v>
      </c>
      <c r="AO548" s="11">
        <v>241435.54207</v>
      </c>
      <c r="AP548" s="105">
        <v>241549.39486</v>
      </c>
      <c r="AQ548" s="11">
        <v>241549.39486</v>
      </c>
      <c r="AR548" s="11">
        <v>237533</v>
      </c>
      <c r="AS548" s="11">
        <v>207245.32817000002</v>
      </c>
      <c r="AT548" s="11">
        <v>206840.01745000001</v>
      </c>
      <c r="AU548" s="11">
        <v>206840.01745000001</v>
      </c>
      <c r="AV548" s="11">
        <v>310172</v>
      </c>
      <c r="AW548" s="11">
        <v>248151</v>
      </c>
      <c r="AX548" s="11">
        <v>275425</v>
      </c>
      <c r="AZ548" s="11">
        <v>651</v>
      </c>
      <c r="BA548" s="11">
        <v>44007</v>
      </c>
      <c r="BB548" s="122"/>
    </row>
    <row r="549" spans="1:54" hidden="1" x14ac:dyDescent="0.25">
      <c r="A549">
        <v>5</v>
      </c>
      <c r="B549" t="str">
        <f t="shared" si="65"/>
        <v>FlC-9131</v>
      </c>
      <c r="C549" s="2" t="s">
        <v>315</v>
      </c>
      <c r="D549" s="2" t="str">
        <f t="shared" si="66"/>
        <v>9</v>
      </c>
      <c r="E549" s="2" t="str">
        <f t="shared" si="67"/>
        <v>91</v>
      </c>
      <c r="F549" s="2" t="str">
        <f t="shared" si="68"/>
        <v>913</v>
      </c>
      <c r="G549" s="1" t="s">
        <v>3555</v>
      </c>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106"/>
      <c r="AH549" s="27"/>
      <c r="AI549" s="27"/>
      <c r="AJ549" s="27"/>
      <c r="AK549" s="106"/>
      <c r="AL549" s="106"/>
      <c r="AM549" s="105"/>
      <c r="AN549" s="11"/>
      <c r="AO549" s="11"/>
      <c r="AP549" s="105"/>
      <c r="AQ549" s="11"/>
      <c r="AR549" s="11"/>
      <c r="AS549" s="11"/>
      <c r="AT549" s="11"/>
      <c r="AU549" s="11">
        <v>0</v>
      </c>
      <c r="AV549" s="11">
        <v>0</v>
      </c>
      <c r="AW549" s="11">
        <v>814713.29608</v>
      </c>
      <c r="AX549" s="11">
        <v>0</v>
      </c>
      <c r="AZ549" s="11">
        <v>1683</v>
      </c>
      <c r="BA549" s="11">
        <v>0</v>
      </c>
      <c r="BB549" s="122"/>
    </row>
    <row r="550" spans="1:54" hidden="1" x14ac:dyDescent="0.25">
      <c r="A550">
        <v>5</v>
      </c>
      <c r="B550" t="str">
        <f t="shared" si="65"/>
        <v>FlC-9132</v>
      </c>
      <c r="C550" s="2" t="s">
        <v>315</v>
      </c>
      <c r="D550" s="2" t="str">
        <f t="shared" si="66"/>
        <v>9</v>
      </c>
      <c r="E550" s="2" t="str">
        <f t="shared" si="67"/>
        <v>91</v>
      </c>
      <c r="F550" s="2" t="str">
        <f t="shared" si="68"/>
        <v>913</v>
      </c>
      <c r="G550" s="1" t="s">
        <v>3556</v>
      </c>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106"/>
      <c r="AH550" s="27"/>
      <c r="AI550" s="27"/>
      <c r="AJ550" s="27"/>
      <c r="AK550" s="106"/>
      <c r="AL550" s="106"/>
      <c r="AM550" s="105"/>
      <c r="AN550" s="11"/>
      <c r="AO550" s="11"/>
      <c r="AP550" s="105"/>
      <c r="AQ550" s="11"/>
      <c r="AR550" s="11"/>
      <c r="AS550" s="11"/>
      <c r="AT550" s="11"/>
      <c r="AU550" s="11">
        <v>0</v>
      </c>
      <c r="AV550" s="11">
        <v>0</v>
      </c>
      <c r="AW550" s="11">
        <v>0</v>
      </c>
      <c r="AX550" s="11">
        <v>0</v>
      </c>
      <c r="AZ550" s="11">
        <v>0</v>
      </c>
      <c r="BA550" s="11">
        <v>0</v>
      </c>
      <c r="BB550" s="122"/>
    </row>
    <row r="551" spans="1:54" hidden="1" x14ac:dyDescent="0.25">
      <c r="A551">
        <v>5</v>
      </c>
      <c r="B551" t="str">
        <f t="shared" si="65"/>
        <v>FlC-9133</v>
      </c>
      <c r="C551" s="2" t="s">
        <v>315</v>
      </c>
      <c r="D551" s="2" t="str">
        <f t="shared" si="66"/>
        <v>9</v>
      </c>
      <c r="E551" s="2" t="str">
        <f t="shared" si="67"/>
        <v>91</v>
      </c>
      <c r="F551" s="2" t="str">
        <f t="shared" si="68"/>
        <v>913</v>
      </c>
      <c r="G551" s="1" t="s">
        <v>3557</v>
      </c>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106"/>
      <c r="AH551" s="27"/>
      <c r="AI551" s="27"/>
      <c r="AJ551" s="27"/>
      <c r="AK551" s="106"/>
      <c r="AL551" s="106"/>
      <c r="AM551" s="105"/>
      <c r="AN551" s="11"/>
      <c r="AO551" s="11"/>
      <c r="AP551" s="105"/>
      <c r="AQ551" s="11"/>
      <c r="AR551" s="11"/>
      <c r="AS551" s="11"/>
      <c r="AT551" s="11"/>
      <c r="AU551" s="11">
        <v>0</v>
      </c>
      <c r="AV551" s="11">
        <v>0</v>
      </c>
      <c r="AW551" s="11">
        <v>77342</v>
      </c>
      <c r="AX551" s="11">
        <v>77663</v>
      </c>
      <c r="AZ551" s="11">
        <v>0</v>
      </c>
      <c r="BA551" s="11">
        <v>105265</v>
      </c>
      <c r="BB551" s="122"/>
    </row>
    <row r="552" spans="1:54" hidden="1" x14ac:dyDescent="0.25">
      <c r="A552">
        <v>5</v>
      </c>
      <c r="B552" t="str">
        <f t="shared" si="65"/>
        <v>FlC-9134</v>
      </c>
      <c r="C552" s="2" t="s">
        <v>315</v>
      </c>
      <c r="D552" s="2" t="str">
        <f t="shared" si="66"/>
        <v>9</v>
      </c>
      <c r="E552" s="2" t="str">
        <f t="shared" si="67"/>
        <v>91</v>
      </c>
      <c r="F552" s="2" t="str">
        <f t="shared" si="68"/>
        <v>913</v>
      </c>
      <c r="G552" s="1" t="s">
        <v>3558</v>
      </c>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106"/>
      <c r="AH552" s="27"/>
      <c r="AI552" s="27"/>
      <c r="AJ552" s="27"/>
      <c r="AK552" s="106"/>
      <c r="AL552" s="106"/>
      <c r="AM552" s="105"/>
      <c r="AN552" s="11"/>
      <c r="AO552" s="11"/>
      <c r="AP552" s="105"/>
      <c r="AQ552" s="11"/>
      <c r="AR552" s="11"/>
      <c r="AS552" s="11"/>
      <c r="AT552" s="11"/>
      <c r="AU552" s="11">
        <v>0</v>
      </c>
      <c r="AV552" s="11">
        <v>0</v>
      </c>
      <c r="AW552" s="11">
        <v>0</v>
      </c>
      <c r="AX552" s="11">
        <v>0</v>
      </c>
      <c r="AZ552" s="11">
        <v>0</v>
      </c>
      <c r="BA552" s="11">
        <v>0</v>
      </c>
      <c r="BB552" s="122"/>
    </row>
    <row r="553" spans="1:54" hidden="1" x14ac:dyDescent="0.25">
      <c r="A553">
        <v>5</v>
      </c>
      <c r="B553" t="str">
        <f t="shared" si="65"/>
        <v>FlC-9135</v>
      </c>
      <c r="C553" s="2" t="s">
        <v>315</v>
      </c>
      <c r="D553" s="2" t="str">
        <f t="shared" si="66"/>
        <v>9</v>
      </c>
      <c r="E553" s="2" t="str">
        <f t="shared" si="67"/>
        <v>91</v>
      </c>
      <c r="F553" s="2" t="str">
        <f t="shared" si="68"/>
        <v>913</v>
      </c>
      <c r="G553" s="1" t="s">
        <v>3559</v>
      </c>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106"/>
      <c r="AH553" s="27"/>
      <c r="AI553" s="27"/>
      <c r="AJ553" s="27"/>
      <c r="AK553" s="106"/>
      <c r="AL553" s="106"/>
      <c r="AM553" s="105"/>
      <c r="AN553" s="11"/>
      <c r="AO553" s="11"/>
      <c r="AP553" s="105"/>
      <c r="AQ553" s="11"/>
      <c r="AR553" s="11"/>
      <c r="AS553" s="11"/>
      <c r="AT553" s="11"/>
      <c r="AU553" s="11">
        <v>0</v>
      </c>
      <c r="AV553" s="11">
        <v>0</v>
      </c>
      <c r="AW553" s="11">
        <v>0</v>
      </c>
      <c r="AX553" s="11">
        <v>0</v>
      </c>
      <c r="AZ553" s="11">
        <v>0</v>
      </c>
      <c r="BA553" s="11">
        <v>53875.928759999995</v>
      </c>
      <c r="BB553" s="122"/>
    </row>
    <row r="554" spans="1:54" hidden="1" x14ac:dyDescent="0.25">
      <c r="A554">
        <v>5</v>
      </c>
      <c r="B554" t="str">
        <f t="shared" si="65"/>
        <v>FlC-9140</v>
      </c>
      <c r="C554" s="2" t="s">
        <v>315</v>
      </c>
      <c r="D554" s="2" t="str">
        <f t="shared" si="66"/>
        <v>9</v>
      </c>
      <c r="E554" s="2" t="str">
        <f t="shared" si="67"/>
        <v>91</v>
      </c>
      <c r="F554" s="2" t="str">
        <f t="shared" si="68"/>
        <v>914</v>
      </c>
      <c r="G554" s="1" t="s">
        <v>3566</v>
      </c>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106"/>
      <c r="AH554" s="27"/>
      <c r="AI554" s="27"/>
      <c r="AJ554" s="27"/>
      <c r="AK554" s="106"/>
      <c r="AL554" s="106"/>
      <c r="AM554" s="105"/>
      <c r="AN554" s="11"/>
      <c r="AO554" s="11"/>
      <c r="AP554" s="105"/>
      <c r="AQ554" s="11"/>
      <c r="AR554" s="11"/>
      <c r="AS554" s="11"/>
      <c r="AT554" s="11"/>
      <c r="AU554" s="11">
        <v>0</v>
      </c>
      <c r="AV554" s="11">
        <v>0</v>
      </c>
      <c r="AW554" s="11">
        <v>12372.45393</v>
      </c>
      <c r="AX554" s="11">
        <v>12372.45393</v>
      </c>
      <c r="AZ554" s="11">
        <v>29530</v>
      </c>
      <c r="BA554" s="11">
        <v>30409</v>
      </c>
      <c r="BB554" s="122"/>
    </row>
    <row r="555" spans="1:54" hidden="1" x14ac:dyDescent="0.25">
      <c r="A555">
        <v>5</v>
      </c>
      <c r="B555" t="str">
        <f t="shared" si="65"/>
        <v>FlC-9170</v>
      </c>
      <c r="C555" s="2" t="s">
        <v>315</v>
      </c>
      <c r="D555" s="2" t="str">
        <f t="shared" si="66"/>
        <v>9</v>
      </c>
      <c r="E555" s="2" t="str">
        <f t="shared" si="67"/>
        <v>91</v>
      </c>
      <c r="F555" s="2" t="str">
        <f t="shared" si="68"/>
        <v>917</v>
      </c>
      <c r="G555" s="1" t="s">
        <v>309</v>
      </c>
      <c r="H555" s="27">
        <v>1157</v>
      </c>
      <c r="I555" s="27"/>
      <c r="J555" s="27">
        <v>3429.9349999999999</v>
      </c>
      <c r="K555" s="27">
        <v>3429.9349999999999</v>
      </c>
      <c r="L555" s="27">
        <v>1028</v>
      </c>
      <c r="M555" s="27"/>
      <c r="N555" s="27">
        <v>3548.8110000000001</v>
      </c>
      <c r="O555" s="27">
        <v>3548.8110000000001</v>
      </c>
      <c r="P555" s="27">
        <v>180</v>
      </c>
      <c r="Q555" s="27"/>
      <c r="R555" s="27">
        <v>2978.1909999999998</v>
      </c>
      <c r="S555" s="27">
        <v>2978.1909999999998</v>
      </c>
      <c r="T555" s="27">
        <v>200</v>
      </c>
      <c r="U555" s="27"/>
      <c r="V555" s="27">
        <v>184.83500000000001</v>
      </c>
      <c r="W555" s="27">
        <v>184.83500000000001</v>
      </c>
      <c r="X555" s="27">
        <v>255</v>
      </c>
      <c r="Y555" s="27"/>
      <c r="Z555" s="27">
        <v>5682.143</v>
      </c>
      <c r="AA555" s="27">
        <v>5682.143</v>
      </c>
      <c r="AB555" s="27">
        <v>6099</v>
      </c>
      <c r="AC555" s="27"/>
      <c r="AD555" s="27">
        <v>5993.2150000000001</v>
      </c>
      <c r="AE555" s="27">
        <v>5993.2150000000001</v>
      </c>
      <c r="AF555" s="27">
        <v>6248</v>
      </c>
      <c r="AG555" s="106">
        <v>8170.2439999999997</v>
      </c>
      <c r="AH555" s="27">
        <v>8171.3990000000003</v>
      </c>
      <c r="AI555" s="27">
        <v>8171.3990000000003</v>
      </c>
      <c r="AJ555" s="27">
        <v>9631</v>
      </c>
      <c r="AK555" s="106">
        <v>9709.8837700000004</v>
      </c>
      <c r="AL555" s="106">
        <v>8649.6449799999991</v>
      </c>
      <c r="AM555" s="105">
        <v>8649.6449799999991</v>
      </c>
      <c r="AN555" s="11">
        <v>8945</v>
      </c>
      <c r="AO555" s="11">
        <v>11374.57315</v>
      </c>
      <c r="AP555" s="105">
        <v>13065.028999999999</v>
      </c>
      <c r="AQ555" s="11">
        <v>11089.028999999999</v>
      </c>
      <c r="AR555" s="11">
        <v>11768</v>
      </c>
      <c r="AS555" s="11">
        <v>28039.73847</v>
      </c>
      <c r="AT555" s="11">
        <v>27089.068790000001</v>
      </c>
      <c r="AU555" s="11">
        <v>27089.068790000001</v>
      </c>
      <c r="AV555" s="11">
        <v>12810</v>
      </c>
      <c r="AW555" s="11">
        <v>12331.492340000001</v>
      </c>
      <c r="AX555" s="11">
        <v>12121.492340000001</v>
      </c>
      <c r="AZ555" s="11">
        <v>12091</v>
      </c>
      <c r="BA555" s="11">
        <v>12721.02039</v>
      </c>
      <c r="BB555" s="122"/>
    </row>
    <row r="556" spans="1:54" hidden="1" x14ac:dyDescent="0.25">
      <c r="A556">
        <v>5</v>
      </c>
      <c r="B556" t="str">
        <f t="shared" si="65"/>
        <v>FlC-9200</v>
      </c>
      <c r="C556" s="2" t="s">
        <v>315</v>
      </c>
      <c r="D556" s="2" t="str">
        <f t="shared" si="66"/>
        <v>9</v>
      </c>
      <c r="E556" s="2" t="str">
        <f t="shared" si="67"/>
        <v>92</v>
      </c>
      <c r="F556" s="2" t="str">
        <f t="shared" si="68"/>
        <v>920</v>
      </c>
      <c r="G556" s="1" t="s">
        <v>2390</v>
      </c>
      <c r="H556" s="27">
        <v>0</v>
      </c>
      <c r="I556" s="27"/>
      <c r="J556" s="27">
        <v>0</v>
      </c>
      <c r="K556" s="27">
        <v>0</v>
      </c>
      <c r="L556" s="27">
        <v>0</v>
      </c>
      <c r="M556" s="27"/>
      <c r="N556" s="27">
        <v>0</v>
      </c>
      <c r="O556" s="27">
        <v>0</v>
      </c>
      <c r="P556" s="27">
        <v>0</v>
      </c>
      <c r="Q556" s="27"/>
      <c r="R556" s="27">
        <v>0</v>
      </c>
      <c r="S556" s="27">
        <v>0</v>
      </c>
      <c r="T556" s="27">
        <v>0</v>
      </c>
      <c r="U556" s="27"/>
      <c r="V556" s="27">
        <v>0</v>
      </c>
      <c r="W556" s="27">
        <v>0</v>
      </c>
      <c r="X556" s="27">
        <v>0</v>
      </c>
      <c r="Y556" s="27"/>
      <c r="Z556" s="27">
        <v>0</v>
      </c>
      <c r="AA556" s="27">
        <v>0</v>
      </c>
      <c r="AB556" s="27">
        <v>0</v>
      </c>
      <c r="AC556" s="27"/>
      <c r="AD556" s="27">
        <v>0</v>
      </c>
      <c r="AE556" s="27">
        <v>0</v>
      </c>
      <c r="AF556" s="27">
        <v>0</v>
      </c>
      <c r="AG556" s="106">
        <v>0</v>
      </c>
      <c r="AH556" s="27">
        <v>0</v>
      </c>
      <c r="AI556" s="27">
        <v>0</v>
      </c>
      <c r="AJ556" s="27">
        <v>0</v>
      </c>
      <c r="AK556" s="106">
        <v>0</v>
      </c>
      <c r="AL556" s="106">
        <v>0</v>
      </c>
      <c r="AM556" s="105">
        <v>0</v>
      </c>
      <c r="AN556" s="11">
        <v>0</v>
      </c>
      <c r="AO556" s="11">
        <v>0</v>
      </c>
      <c r="AP556" s="105">
        <v>0</v>
      </c>
      <c r="AQ556" s="11">
        <v>0</v>
      </c>
      <c r="AR556" s="11">
        <v>0</v>
      </c>
      <c r="AS556" s="11">
        <v>0</v>
      </c>
      <c r="AT556" s="11">
        <v>0</v>
      </c>
      <c r="AU556" s="11">
        <v>0</v>
      </c>
      <c r="AV556" s="11">
        <v>0</v>
      </c>
      <c r="AW556" s="11">
        <v>251</v>
      </c>
      <c r="AX556" s="11">
        <v>0</v>
      </c>
      <c r="AZ556" s="11">
        <v>0</v>
      </c>
      <c r="BA556" s="11">
        <v>0</v>
      </c>
      <c r="BB556" s="122"/>
    </row>
    <row r="557" spans="1:54" hidden="1" x14ac:dyDescent="0.25">
      <c r="A557">
        <v>5</v>
      </c>
      <c r="B557" t="str">
        <f t="shared" si="65"/>
        <v>FlC-9300</v>
      </c>
      <c r="C557" s="2" t="s">
        <v>315</v>
      </c>
      <c r="D557" s="2" t="str">
        <f t="shared" si="66"/>
        <v>9</v>
      </c>
      <c r="E557" s="2" t="str">
        <f t="shared" si="67"/>
        <v>93</v>
      </c>
      <c r="F557" s="2" t="str">
        <f t="shared" si="68"/>
        <v>930</v>
      </c>
      <c r="G557" s="1" t="s">
        <v>312</v>
      </c>
      <c r="H557" s="27">
        <v>0</v>
      </c>
      <c r="I557" s="27"/>
      <c r="J557" s="27">
        <v>0</v>
      </c>
      <c r="K557" s="27">
        <v>0</v>
      </c>
      <c r="L557" s="27">
        <v>0</v>
      </c>
      <c r="M557" s="27"/>
      <c r="N557" s="27">
        <v>0</v>
      </c>
      <c r="O557" s="27">
        <v>0</v>
      </c>
      <c r="P557" s="27">
        <v>0</v>
      </c>
      <c r="Q557" s="27"/>
      <c r="R557" s="27">
        <v>0</v>
      </c>
      <c r="S557" s="27">
        <v>0</v>
      </c>
      <c r="T557" s="27">
        <v>0</v>
      </c>
      <c r="U557" s="27"/>
      <c r="V557" s="27">
        <v>0</v>
      </c>
      <c r="W557" s="27">
        <v>0</v>
      </c>
      <c r="X557" s="27">
        <v>0</v>
      </c>
      <c r="Y557" s="27"/>
      <c r="Z557" s="27">
        <v>0</v>
      </c>
      <c r="AA557" s="27">
        <v>0</v>
      </c>
      <c r="AB557" s="27">
        <v>0</v>
      </c>
      <c r="AC557" s="27"/>
      <c r="AD557" s="27">
        <v>0</v>
      </c>
      <c r="AE557" s="27">
        <v>0</v>
      </c>
      <c r="AF557" s="27">
        <v>0</v>
      </c>
      <c r="AG557" s="106">
        <v>10004.717000000001</v>
      </c>
      <c r="AH557" s="27">
        <v>10004.716</v>
      </c>
      <c r="AI557" s="27">
        <v>10004.716</v>
      </c>
      <c r="AJ557" s="27">
        <v>6500</v>
      </c>
      <c r="AK557" s="106">
        <v>9407.5</v>
      </c>
      <c r="AL557" s="106">
        <v>9671.5</v>
      </c>
      <c r="AM557" s="105">
        <v>9671.5</v>
      </c>
      <c r="AN557" s="11">
        <v>5000</v>
      </c>
      <c r="AO557" s="11">
        <v>304806.99596999999</v>
      </c>
      <c r="AP557" s="105">
        <v>304806.99599999998</v>
      </c>
      <c r="AQ557" s="11">
        <v>304806.99599999998</v>
      </c>
      <c r="AR557" s="11">
        <v>0</v>
      </c>
      <c r="AS557" s="11">
        <v>11779.120080000002</v>
      </c>
      <c r="AT557" s="11">
        <v>11779.120080000002</v>
      </c>
      <c r="AU557" s="11">
        <v>11779.120080000002</v>
      </c>
      <c r="AV557" s="11">
        <v>0</v>
      </c>
      <c r="AW557" s="11">
        <v>1000</v>
      </c>
      <c r="AX557" s="11">
        <v>1251</v>
      </c>
      <c r="AZ557" s="11">
        <v>0</v>
      </c>
      <c r="BA557" s="11">
        <v>6793</v>
      </c>
      <c r="BB557" s="122"/>
    </row>
    <row r="558" spans="1:54" hidden="1" x14ac:dyDescent="0.25">
      <c r="A558">
        <v>5</v>
      </c>
      <c r="B558" t="str">
        <f t="shared" si="65"/>
        <v>FlC-9400</v>
      </c>
      <c r="C558" s="2" t="s">
        <v>315</v>
      </c>
      <c r="D558" s="2" t="str">
        <f t="shared" si="66"/>
        <v>9</v>
      </c>
      <c r="E558" s="2" t="str">
        <f t="shared" si="67"/>
        <v>94</v>
      </c>
      <c r="F558" s="2" t="str">
        <f t="shared" si="68"/>
        <v>940</v>
      </c>
      <c r="G558" s="1" t="s">
        <v>3545</v>
      </c>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106"/>
      <c r="AH558" s="27"/>
      <c r="AI558" s="27"/>
      <c r="AJ558" s="27"/>
      <c r="AK558" s="106"/>
      <c r="AL558" s="106"/>
      <c r="AM558" s="105"/>
      <c r="AN558" s="11"/>
      <c r="AO558" s="11"/>
      <c r="AP558" s="105"/>
      <c r="AQ558" s="11"/>
      <c r="AR558" s="11"/>
      <c r="AS558" s="11"/>
      <c r="AT558" s="11"/>
      <c r="AU558" s="11">
        <v>0</v>
      </c>
      <c r="AV558" s="11">
        <v>0</v>
      </c>
      <c r="AW558" s="11">
        <v>2229</v>
      </c>
      <c r="AX558" s="11">
        <v>3720</v>
      </c>
      <c r="AZ558" s="11">
        <v>0</v>
      </c>
      <c r="BA558" s="11">
        <v>5159</v>
      </c>
      <c r="BB558" s="122"/>
    </row>
    <row r="559" spans="1:54" hidden="1" x14ac:dyDescent="0.25">
      <c r="A559">
        <v>5</v>
      </c>
      <c r="B559" t="str">
        <f t="shared" si="65"/>
        <v>FlC-4351 (old)</v>
      </c>
      <c r="C559" s="2" t="s">
        <v>315</v>
      </c>
      <c r="D559" s="2" t="str">
        <f t="shared" si="66"/>
        <v>4</v>
      </c>
      <c r="E559" s="2" t="str">
        <f t="shared" si="67"/>
        <v>43</v>
      </c>
      <c r="F559" s="2" t="str">
        <f t="shared" si="68"/>
        <v>435</v>
      </c>
      <c r="G559" s="1" t="s">
        <v>3453</v>
      </c>
      <c r="H559" s="27">
        <v>140101</v>
      </c>
      <c r="I559" s="27"/>
      <c r="J559" s="27">
        <v>114856.85181000001</v>
      </c>
      <c r="K559" s="27">
        <v>114856.85181000001</v>
      </c>
      <c r="L559" s="27">
        <v>167483</v>
      </c>
      <c r="M559" s="27"/>
      <c r="N559" s="27">
        <v>153111.076</v>
      </c>
      <c r="O559" s="27">
        <v>153111.076</v>
      </c>
      <c r="P559" s="27">
        <v>189149</v>
      </c>
      <c r="Q559" s="27"/>
      <c r="R559" s="27">
        <v>260081.55900000001</v>
      </c>
      <c r="S559" s="27">
        <v>260081.55900000001</v>
      </c>
      <c r="T559" s="27">
        <v>86447</v>
      </c>
      <c r="U559" s="27"/>
      <c r="V559" s="27">
        <v>215445.152</v>
      </c>
      <c r="W559" s="27">
        <v>215445.152</v>
      </c>
      <c r="X559" s="27">
        <v>115508</v>
      </c>
      <c r="Y559" s="27"/>
      <c r="Z559" s="27">
        <v>113944.37400000001</v>
      </c>
      <c r="AA559" s="27">
        <v>113944.37400000001</v>
      </c>
      <c r="AB559" s="27">
        <v>0</v>
      </c>
      <c r="AC559" s="27"/>
      <c r="AD559" s="27">
        <v>0</v>
      </c>
      <c r="AE559" s="27">
        <v>0</v>
      </c>
      <c r="AF559" s="27">
        <v>0</v>
      </c>
      <c r="AG559" s="106">
        <v>0</v>
      </c>
      <c r="AH559" s="27">
        <v>0</v>
      </c>
      <c r="AI559" s="27">
        <v>0</v>
      </c>
      <c r="AJ559" s="27">
        <v>0</v>
      </c>
      <c r="AK559" s="106">
        <v>0</v>
      </c>
      <c r="AL559" s="106">
        <v>0</v>
      </c>
      <c r="AM559" s="105">
        <v>0</v>
      </c>
      <c r="AN559" s="11">
        <v>0</v>
      </c>
      <c r="AO559" s="11">
        <v>0</v>
      </c>
      <c r="AP559" s="105">
        <v>0</v>
      </c>
      <c r="AQ559" s="11">
        <v>0</v>
      </c>
      <c r="AR559" s="11">
        <v>0</v>
      </c>
      <c r="AS559" s="11">
        <v>0</v>
      </c>
      <c r="AT559" s="11">
        <v>0</v>
      </c>
      <c r="AU559" s="11"/>
      <c r="AV559" s="11">
        <v>0</v>
      </c>
      <c r="AW559" s="11">
        <v>0</v>
      </c>
      <c r="AX559" s="11"/>
      <c r="AZ559" s="11"/>
      <c r="BB559" s="122"/>
    </row>
    <row r="560" spans="1:54" hidden="1" x14ac:dyDescent="0.25">
      <c r="A560">
        <v>5</v>
      </c>
      <c r="B560" t="str">
        <f t="shared" si="65"/>
        <v>FlC-4352 (old)</v>
      </c>
      <c r="C560" s="2" t="s">
        <v>315</v>
      </c>
      <c r="D560" s="2" t="str">
        <f t="shared" si="66"/>
        <v>4</v>
      </c>
      <c r="E560" s="2" t="str">
        <f t="shared" si="67"/>
        <v>43</v>
      </c>
      <c r="F560" s="2" t="str">
        <f t="shared" si="68"/>
        <v>435</v>
      </c>
      <c r="G560" s="1" t="s">
        <v>3454</v>
      </c>
      <c r="H560" s="27">
        <v>1845</v>
      </c>
      <c r="I560" s="27"/>
      <c r="J560" s="27">
        <v>1931.3445200000001</v>
      </c>
      <c r="K560" s="27">
        <v>1931.3445200000001</v>
      </c>
      <c r="L560" s="27">
        <v>2707</v>
      </c>
      <c r="M560" s="27"/>
      <c r="N560" s="27">
        <v>2387.172</v>
      </c>
      <c r="O560" s="27">
        <v>2387.172</v>
      </c>
      <c r="P560" s="27">
        <v>3242</v>
      </c>
      <c r="Q560" s="27"/>
      <c r="R560" s="27">
        <v>3823.5029999999997</v>
      </c>
      <c r="S560" s="27">
        <v>3823.5029999999997</v>
      </c>
      <c r="T560" s="27">
        <v>2925</v>
      </c>
      <c r="U560" s="27"/>
      <c r="V560" s="27">
        <v>12413.68</v>
      </c>
      <c r="W560" s="27">
        <v>12413.68</v>
      </c>
      <c r="X560" s="27">
        <v>2412</v>
      </c>
      <c r="Y560" s="27"/>
      <c r="Z560" s="27">
        <v>7491.3140000000003</v>
      </c>
      <c r="AA560" s="27">
        <v>7491.3140000000003</v>
      </c>
      <c r="AB560" s="27">
        <v>0</v>
      </c>
      <c r="AC560" s="27"/>
      <c r="AD560" s="27">
        <v>0</v>
      </c>
      <c r="AE560" s="27">
        <v>0</v>
      </c>
      <c r="AF560" s="27">
        <v>0</v>
      </c>
      <c r="AG560" s="106">
        <v>0</v>
      </c>
      <c r="AH560" s="27">
        <v>0</v>
      </c>
      <c r="AI560" s="27">
        <v>0</v>
      </c>
      <c r="AJ560" s="27">
        <v>0</v>
      </c>
      <c r="AK560" s="106">
        <v>0</v>
      </c>
      <c r="AL560" s="106">
        <v>0</v>
      </c>
      <c r="AM560" s="105">
        <v>0</v>
      </c>
      <c r="AN560" s="11">
        <v>0</v>
      </c>
      <c r="AO560" s="11">
        <v>0</v>
      </c>
      <c r="AP560" s="105">
        <v>0</v>
      </c>
      <c r="AQ560" s="11">
        <v>0</v>
      </c>
      <c r="AR560" s="11">
        <v>0</v>
      </c>
      <c r="AS560" s="11">
        <v>0</v>
      </c>
      <c r="AT560" s="11">
        <v>0</v>
      </c>
      <c r="AU560" s="11"/>
      <c r="AV560" s="11">
        <v>0</v>
      </c>
      <c r="AW560" s="11">
        <v>0</v>
      </c>
      <c r="AX560" s="11"/>
      <c r="AZ560" s="11"/>
      <c r="BB560" s="122"/>
    </row>
    <row r="561" spans="1:54" hidden="1" x14ac:dyDescent="0.25">
      <c r="A561">
        <v>5</v>
      </c>
      <c r="B561" t="str">
        <f t="shared" si="65"/>
        <v>FlC-6351 (old)</v>
      </c>
      <c r="C561" s="2" t="s">
        <v>315</v>
      </c>
      <c r="D561" s="2" t="str">
        <f t="shared" si="66"/>
        <v>6</v>
      </c>
      <c r="E561" s="2" t="str">
        <f t="shared" si="67"/>
        <v>63</v>
      </c>
      <c r="F561" s="2" t="str">
        <f t="shared" si="68"/>
        <v>635</v>
      </c>
      <c r="G561" s="1" t="s">
        <v>3455</v>
      </c>
      <c r="H561" s="27">
        <v>61164</v>
      </c>
      <c r="I561" s="27"/>
      <c r="J561" s="27">
        <v>61732.696509999994</v>
      </c>
      <c r="K561" s="27">
        <v>61732.696509999994</v>
      </c>
      <c r="L561" s="27">
        <v>73209</v>
      </c>
      <c r="M561" s="27"/>
      <c r="N561" s="27">
        <v>70918.423999999999</v>
      </c>
      <c r="O561" s="27">
        <v>70918.423999999999</v>
      </c>
      <c r="P561" s="27">
        <v>75311</v>
      </c>
      <c r="Q561" s="27"/>
      <c r="R561" s="27">
        <v>82623.767999999996</v>
      </c>
      <c r="S561" s="27">
        <v>82623.767999999996</v>
      </c>
      <c r="T561" s="27">
        <v>91559</v>
      </c>
      <c r="U561" s="27"/>
      <c r="V561" s="27">
        <v>97480.437999999995</v>
      </c>
      <c r="W561" s="27">
        <v>97480.437999999995</v>
      </c>
      <c r="X561" s="27">
        <v>100736</v>
      </c>
      <c r="Y561" s="27"/>
      <c r="Z561" s="27">
        <v>98011.512000000002</v>
      </c>
      <c r="AA561" s="27">
        <v>98011.512000000002</v>
      </c>
      <c r="AB561" s="27">
        <v>0</v>
      </c>
      <c r="AC561" s="27"/>
      <c r="AD561" s="27">
        <v>0</v>
      </c>
      <c r="AE561" s="27">
        <v>0</v>
      </c>
      <c r="AF561" s="27">
        <v>0</v>
      </c>
      <c r="AG561" s="106">
        <v>0</v>
      </c>
      <c r="AH561" s="27">
        <v>0</v>
      </c>
      <c r="AI561" s="27">
        <v>0</v>
      </c>
      <c r="AJ561" s="27">
        <v>0</v>
      </c>
      <c r="AK561" s="106">
        <v>0</v>
      </c>
      <c r="AL561" s="106">
        <v>0</v>
      </c>
      <c r="AM561" s="105">
        <v>0</v>
      </c>
      <c r="AN561" s="11">
        <v>0</v>
      </c>
      <c r="AO561" s="11">
        <v>0</v>
      </c>
      <c r="AP561" s="105">
        <v>0</v>
      </c>
      <c r="AQ561" s="11">
        <v>0</v>
      </c>
      <c r="AR561" s="11">
        <v>0</v>
      </c>
      <c r="AS561" s="11">
        <v>0</v>
      </c>
      <c r="AT561" s="11">
        <v>0</v>
      </c>
      <c r="AU561" s="11"/>
      <c r="AV561" s="11">
        <v>0</v>
      </c>
      <c r="AW561" s="11">
        <v>0</v>
      </c>
      <c r="AX561" s="11"/>
      <c r="AZ561" s="11"/>
      <c r="BB561" s="122"/>
    </row>
    <row r="562" spans="1:54" hidden="1" x14ac:dyDescent="0.25">
      <c r="A562">
        <v>5</v>
      </c>
      <c r="B562" t="str">
        <f t="shared" si="65"/>
        <v>FlC-6352 (old)</v>
      </c>
      <c r="C562" s="2" t="s">
        <v>315</v>
      </c>
      <c r="D562" s="2" t="str">
        <f t="shared" si="66"/>
        <v>6</v>
      </c>
      <c r="E562" s="2" t="str">
        <f t="shared" si="67"/>
        <v>63</v>
      </c>
      <c r="F562" s="2" t="str">
        <f t="shared" si="68"/>
        <v>635</v>
      </c>
      <c r="G562" s="1" t="s">
        <v>3456</v>
      </c>
      <c r="H562" s="27">
        <v>1400</v>
      </c>
      <c r="I562" s="27"/>
      <c r="J562" s="27">
        <v>170.68799999999999</v>
      </c>
      <c r="K562" s="27">
        <v>170.68799999999999</v>
      </c>
      <c r="L562" s="27">
        <v>0</v>
      </c>
      <c r="M562" s="27"/>
      <c r="N562" s="27">
        <v>0</v>
      </c>
      <c r="O562" s="27">
        <v>0</v>
      </c>
      <c r="P562" s="27">
        <v>0</v>
      </c>
      <c r="Q562" s="27"/>
      <c r="R562" s="27">
        <v>0</v>
      </c>
      <c r="S562" s="27">
        <v>0</v>
      </c>
      <c r="T562" s="27">
        <v>0</v>
      </c>
      <c r="U562" s="27"/>
      <c r="V562" s="27">
        <v>219.39400000000001</v>
      </c>
      <c r="W562" s="27">
        <v>219.39400000000001</v>
      </c>
      <c r="X562" s="27">
        <v>0</v>
      </c>
      <c r="Y562" s="27"/>
      <c r="Z562" s="27">
        <v>80.525999999999996</v>
      </c>
      <c r="AA562" s="27">
        <v>80.525999999999996</v>
      </c>
      <c r="AB562" s="27">
        <v>0</v>
      </c>
      <c r="AC562" s="27"/>
      <c r="AD562" s="27">
        <v>0</v>
      </c>
      <c r="AE562" s="27">
        <v>0</v>
      </c>
      <c r="AF562" s="27">
        <v>0</v>
      </c>
      <c r="AG562" s="106">
        <v>0</v>
      </c>
      <c r="AH562" s="27">
        <v>0</v>
      </c>
      <c r="AI562" s="27">
        <v>0</v>
      </c>
      <c r="AJ562" s="27">
        <v>0</v>
      </c>
      <c r="AK562" s="106">
        <v>0</v>
      </c>
      <c r="AL562" s="106">
        <v>0</v>
      </c>
      <c r="AM562" s="105">
        <v>0</v>
      </c>
      <c r="AN562" s="11">
        <v>0</v>
      </c>
      <c r="AO562" s="11">
        <v>0</v>
      </c>
      <c r="AP562" s="105">
        <v>0</v>
      </c>
      <c r="AQ562" s="11">
        <v>0</v>
      </c>
      <c r="AR562" s="11">
        <v>0</v>
      </c>
      <c r="AS562" s="11">
        <v>0</v>
      </c>
      <c r="AT562" s="11">
        <v>0</v>
      </c>
      <c r="AU562" s="11"/>
      <c r="AV562" s="11">
        <v>0</v>
      </c>
      <c r="AW562" s="11">
        <v>0</v>
      </c>
      <c r="AX562" s="11"/>
      <c r="AZ562" s="11"/>
      <c r="BB562" s="122"/>
    </row>
    <row r="563" spans="1:54" hidden="1" x14ac:dyDescent="0.25">
      <c r="A563">
        <v>6</v>
      </c>
      <c r="B563" t="str">
        <f t="shared" si="65"/>
        <v>FrC-0100</v>
      </c>
      <c r="C563" s="2" t="s">
        <v>316</v>
      </c>
      <c r="D563" s="2" t="str">
        <f t="shared" si="66"/>
        <v>0</v>
      </c>
      <c r="E563" s="2" t="str">
        <f t="shared" si="67"/>
        <v>01</v>
      </c>
      <c r="F563" s="2" t="str">
        <f t="shared" si="68"/>
        <v>010</v>
      </c>
      <c r="G563" s="3" t="s">
        <v>10</v>
      </c>
      <c r="H563" s="27">
        <v>233667</v>
      </c>
      <c r="I563" s="27"/>
      <c r="J563" s="27">
        <v>1562</v>
      </c>
      <c r="K563" s="27">
        <v>1562</v>
      </c>
      <c r="L563" s="27">
        <v>325277</v>
      </c>
      <c r="M563" s="27"/>
      <c r="N563" s="27">
        <v>19745</v>
      </c>
      <c r="O563" s="27">
        <v>19745</v>
      </c>
      <c r="P563" s="27">
        <v>462511</v>
      </c>
      <c r="Q563" s="27"/>
      <c r="R563" s="27">
        <v>6204</v>
      </c>
      <c r="S563" s="27">
        <v>6204</v>
      </c>
      <c r="T563" s="27">
        <v>298284</v>
      </c>
      <c r="U563" s="27"/>
      <c r="V563" s="27">
        <v>4347</v>
      </c>
      <c r="W563" s="27">
        <v>4346.8451400000004</v>
      </c>
      <c r="X563" s="27">
        <v>302917</v>
      </c>
      <c r="Y563" s="27"/>
      <c r="Z563" s="27">
        <v>17329.222809999999</v>
      </c>
      <c r="AA563" s="27">
        <v>17329.222809999999</v>
      </c>
      <c r="AB563" s="27">
        <v>310656</v>
      </c>
      <c r="AC563" s="27"/>
      <c r="AD563" s="27">
        <v>1680.01026</v>
      </c>
      <c r="AE563" s="27">
        <v>1680.01026</v>
      </c>
      <c r="AF563" s="27">
        <v>333788</v>
      </c>
      <c r="AG563" s="106">
        <v>120234.57263</v>
      </c>
      <c r="AH563" s="27">
        <v>33266.835760000002</v>
      </c>
      <c r="AI563" s="27">
        <v>33266.835760000002</v>
      </c>
      <c r="AJ563" s="27">
        <v>317047.74489999999</v>
      </c>
      <c r="AK563" s="106">
        <v>31987.844580000001</v>
      </c>
      <c r="AL563" s="106">
        <v>31688.034199999998</v>
      </c>
      <c r="AM563" s="105">
        <v>31688.034199999998</v>
      </c>
      <c r="AN563" s="11">
        <v>328844.652</v>
      </c>
      <c r="AO563" s="11">
        <v>30798</v>
      </c>
      <c r="AP563" s="105">
        <v>30311.353490000001</v>
      </c>
      <c r="AQ563" s="11">
        <v>30311.353490000001</v>
      </c>
      <c r="AR563" s="11">
        <v>338491.27166999999</v>
      </c>
      <c r="AS563" s="11">
        <v>35171</v>
      </c>
      <c r="AT563" s="11">
        <v>33301</v>
      </c>
      <c r="AU563" s="11">
        <v>33301</v>
      </c>
      <c r="AV563" s="11">
        <v>200491.9</v>
      </c>
      <c r="AW563" s="11">
        <v>32928</v>
      </c>
      <c r="AX563" s="11">
        <v>32928</v>
      </c>
      <c r="AZ563" s="11">
        <v>202070</v>
      </c>
      <c r="BA563" s="11">
        <v>36983.609570000001</v>
      </c>
      <c r="BB563" s="122"/>
    </row>
    <row r="564" spans="1:54" hidden="1" x14ac:dyDescent="0.25">
      <c r="A564">
        <v>6</v>
      </c>
      <c r="B564" t="str">
        <f t="shared" si="65"/>
        <v>FrC-0200</v>
      </c>
      <c r="C564" s="2" t="s">
        <v>316</v>
      </c>
      <c r="D564" s="2" t="str">
        <f t="shared" si="66"/>
        <v>0</v>
      </c>
      <c r="E564" s="2" t="str">
        <f t="shared" si="67"/>
        <v>02</v>
      </c>
      <c r="F564" s="2" t="str">
        <f t="shared" si="68"/>
        <v>020</v>
      </c>
      <c r="G564" s="3" t="s">
        <v>2101</v>
      </c>
      <c r="H564" s="27">
        <v>0</v>
      </c>
      <c r="I564" s="27"/>
      <c r="J564" s="27">
        <v>0</v>
      </c>
      <c r="K564" s="27">
        <v>0</v>
      </c>
      <c r="L564" s="27">
        <v>0</v>
      </c>
      <c r="M564" s="27"/>
      <c r="N564" s="27">
        <v>0</v>
      </c>
      <c r="O564" s="27">
        <v>0</v>
      </c>
      <c r="P564" s="27">
        <v>0</v>
      </c>
      <c r="Q564" s="27"/>
      <c r="R564" s="27">
        <v>0</v>
      </c>
      <c r="S564" s="27">
        <v>0</v>
      </c>
      <c r="T564" s="27">
        <v>0</v>
      </c>
      <c r="U564" s="27"/>
      <c r="V564" s="27">
        <v>0</v>
      </c>
      <c r="W564" s="27">
        <v>0</v>
      </c>
      <c r="X564" s="27">
        <v>0</v>
      </c>
      <c r="Y564" s="27"/>
      <c r="Z564" s="27">
        <v>0</v>
      </c>
      <c r="AA564" s="27">
        <v>0</v>
      </c>
      <c r="AB564" s="27">
        <v>0</v>
      </c>
      <c r="AC564" s="27"/>
      <c r="AD564" s="27">
        <v>0</v>
      </c>
      <c r="AE564" s="27">
        <v>0</v>
      </c>
      <c r="AF564" s="27">
        <v>0</v>
      </c>
      <c r="AG564" s="106">
        <v>0</v>
      </c>
      <c r="AH564" s="27">
        <v>0</v>
      </c>
      <c r="AI564" s="27">
        <v>0</v>
      </c>
      <c r="AJ564" s="27">
        <v>0</v>
      </c>
      <c r="AK564" s="106">
        <v>0</v>
      </c>
      <c r="AL564" s="106">
        <v>0</v>
      </c>
      <c r="AM564" s="105">
        <v>0</v>
      </c>
      <c r="AN564" s="11">
        <v>0</v>
      </c>
      <c r="AO564" s="11">
        <v>0</v>
      </c>
      <c r="AP564" s="105">
        <v>0</v>
      </c>
      <c r="AQ564" s="11">
        <v>0</v>
      </c>
      <c r="AR564" s="11">
        <v>0</v>
      </c>
      <c r="AS564" s="11">
        <v>0</v>
      </c>
      <c r="AT564" s="11">
        <v>0</v>
      </c>
      <c r="AU564" s="11"/>
      <c r="AV564" s="11">
        <v>0</v>
      </c>
      <c r="AW564" s="11">
        <v>0</v>
      </c>
      <c r="AX564" s="11"/>
      <c r="AZ564" s="11"/>
      <c r="BA564" s="11"/>
      <c r="BB564" s="122"/>
    </row>
    <row r="565" spans="1:54" hidden="1" x14ac:dyDescent="0.25">
      <c r="A565">
        <v>6</v>
      </c>
      <c r="B565" t="str">
        <f t="shared" si="65"/>
        <v>FrC-0400</v>
      </c>
      <c r="C565" s="2" t="s">
        <v>316</v>
      </c>
      <c r="D565" s="2" t="str">
        <f t="shared" si="66"/>
        <v>0</v>
      </c>
      <c r="E565" s="2" t="str">
        <f t="shared" si="67"/>
        <v>04</v>
      </c>
      <c r="F565" s="2" t="str">
        <f t="shared" si="68"/>
        <v>040</v>
      </c>
      <c r="G565" s="1" t="s">
        <v>12</v>
      </c>
      <c r="H565" s="27">
        <v>0</v>
      </c>
      <c r="I565" s="27"/>
      <c r="J565" s="27">
        <v>0</v>
      </c>
      <c r="K565" s="27">
        <v>0</v>
      </c>
      <c r="L565" s="27">
        <v>0</v>
      </c>
      <c r="M565" s="27"/>
      <c r="N565" s="27">
        <v>0</v>
      </c>
      <c r="O565" s="27">
        <v>0</v>
      </c>
      <c r="P565" s="27">
        <v>0</v>
      </c>
      <c r="Q565" s="27"/>
      <c r="R565" s="27">
        <v>0</v>
      </c>
      <c r="S565" s="27">
        <v>0</v>
      </c>
      <c r="T565" s="27">
        <v>0</v>
      </c>
      <c r="U565" s="27"/>
      <c r="V565" s="27">
        <v>0</v>
      </c>
      <c r="W565" s="27">
        <v>0</v>
      </c>
      <c r="X565" s="27">
        <v>0</v>
      </c>
      <c r="Y565" s="27"/>
      <c r="Z565" s="27">
        <v>0</v>
      </c>
      <c r="AA565" s="27">
        <v>0</v>
      </c>
      <c r="AB565" s="27">
        <v>0</v>
      </c>
      <c r="AC565" s="27"/>
      <c r="AD565" s="27">
        <v>0</v>
      </c>
      <c r="AE565" s="27">
        <v>0</v>
      </c>
      <c r="AF565" s="27">
        <v>0</v>
      </c>
      <c r="AG565" s="106">
        <v>0</v>
      </c>
      <c r="AH565" s="27">
        <v>0</v>
      </c>
      <c r="AI565" s="27">
        <v>0</v>
      </c>
      <c r="AJ565" s="27">
        <v>0</v>
      </c>
      <c r="AK565" s="106">
        <v>0</v>
      </c>
      <c r="AL565" s="106">
        <v>0</v>
      </c>
      <c r="AM565" s="105">
        <v>0</v>
      </c>
      <c r="AN565" s="11">
        <v>0</v>
      </c>
      <c r="AO565" s="11">
        <v>0</v>
      </c>
      <c r="AP565" s="105">
        <v>0</v>
      </c>
      <c r="AQ565" s="11">
        <v>0</v>
      </c>
      <c r="AR565" s="11">
        <v>0</v>
      </c>
      <c r="AS565" s="11">
        <v>0</v>
      </c>
      <c r="AT565" s="11">
        <v>0</v>
      </c>
      <c r="AU565" s="11">
        <v>0</v>
      </c>
      <c r="AV565" s="11">
        <v>0</v>
      </c>
      <c r="AW565" s="11">
        <v>0</v>
      </c>
      <c r="AX565" s="11">
        <v>0</v>
      </c>
      <c r="AZ565" s="11">
        <v>0</v>
      </c>
      <c r="BA565" s="11">
        <v>0</v>
      </c>
      <c r="BB565" s="122"/>
    </row>
    <row r="566" spans="1:54" hidden="1" x14ac:dyDescent="0.25">
      <c r="A566">
        <v>6</v>
      </c>
      <c r="B566" t="str">
        <f t="shared" si="65"/>
        <v>FrC-1111</v>
      </c>
      <c r="C566" s="2" t="s">
        <v>316</v>
      </c>
      <c r="D566" s="2" t="str">
        <f t="shared" si="66"/>
        <v>1</v>
      </c>
      <c r="E566" s="2" t="str">
        <f t="shared" si="67"/>
        <v>11</v>
      </c>
      <c r="F566" s="2" t="str">
        <f t="shared" si="68"/>
        <v>111</v>
      </c>
      <c r="G566" s="1" t="s">
        <v>16</v>
      </c>
      <c r="H566" s="27">
        <v>1505357</v>
      </c>
      <c r="I566" s="27"/>
      <c r="J566" s="27">
        <v>1282634</v>
      </c>
      <c r="K566" s="27">
        <v>1282634</v>
      </c>
      <c r="L566" s="27">
        <v>1532857</v>
      </c>
      <c r="M566" s="27"/>
      <c r="N566" s="27">
        <v>1502481</v>
      </c>
      <c r="O566" s="27">
        <v>1987930</v>
      </c>
      <c r="P566" s="27">
        <v>1575323</v>
      </c>
      <c r="Q566" s="27"/>
      <c r="R566" s="27">
        <v>1368916</v>
      </c>
      <c r="S566" s="27">
        <v>1856422</v>
      </c>
      <c r="T566" s="27">
        <v>1619310</v>
      </c>
      <c r="U566" s="27"/>
      <c r="V566" s="27">
        <v>1960189</v>
      </c>
      <c r="W566" s="27">
        <v>2119618.9588299999</v>
      </c>
      <c r="X566" s="27">
        <v>1808162</v>
      </c>
      <c r="Y566" s="27"/>
      <c r="Z566" s="27">
        <v>2158430.8375800001</v>
      </c>
      <c r="AA566" s="27">
        <v>2318086.5863899998</v>
      </c>
      <c r="AB566" s="27">
        <v>1815053.9792499999</v>
      </c>
      <c r="AC566" s="27"/>
      <c r="AD566" s="27">
        <v>2477842.0576999998</v>
      </c>
      <c r="AE566" s="27">
        <v>2411932.95792</v>
      </c>
      <c r="AF566" s="27">
        <v>2615491.3839600002</v>
      </c>
      <c r="AG566" s="106">
        <v>2594083.7730300003</v>
      </c>
      <c r="AH566" s="27">
        <v>2429889.0422299998</v>
      </c>
      <c r="AI566" s="27">
        <v>2414572.1057699993</v>
      </c>
      <c r="AJ566" s="27">
        <v>2800603.7616354637</v>
      </c>
      <c r="AK566" s="106">
        <v>2528690.6891551288</v>
      </c>
      <c r="AL566" s="106">
        <v>2546490.3076430978</v>
      </c>
      <c r="AM566" s="105">
        <v>2503580.9074190976</v>
      </c>
      <c r="AN566" s="11">
        <v>2887231.2762765447</v>
      </c>
      <c r="AO566" s="11">
        <v>2531288.1944300001</v>
      </c>
      <c r="AP566" s="105">
        <v>2536225.2272593654</v>
      </c>
      <c r="AQ566" s="11">
        <v>2536880.9060200006</v>
      </c>
      <c r="AR566" s="11">
        <v>3073421.2296334114</v>
      </c>
      <c r="AS566" s="11">
        <v>2897857.8867533999</v>
      </c>
      <c r="AT566" s="11">
        <v>2769923.3888699999</v>
      </c>
      <c r="AU566" s="11">
        <v>2771434.3862600001</v>
      </c>
      <c r="AV566" s="11">
        <v>3186457.8267974001</v>
      </c>
      <c r="AW566" s="11">
        <v>2789615.8222717</v>
      </c>
      <c r="AX566" s="11">
        <v>2828949.1415617</v>
      </c>
      <c r="AZ566" s="11">
        <v>3242540.3713133</v>
      </c>
      <c r="BA566" s="11">
        <v>2847675.4182721009</v>
      </c>
      <c r="BB566" s="122"/>
    </row>
    <row r="567" spans="1:54" hidden="1" x14ac:dyDescent="0.25">
      <c r="A567">
        <v>6</v>
      </c>
      <c r="B567" t="str">
        <f t="shared" si="65"/>
        <v>FrC-1112</v>
      </c>
      <c r="C567" s="2" t="s">
        <v>316</v>
      </c>
      <c r="D567" s="2" t="str">
        <f t="shared" si="66"/>
        <v>1</v>
      </c>
      <c r="E567" s="2" t="str">
        <f t="shared" si="67"/>
        <v>11</v>
      </c>
      <c r="F567" s="2" t="str">
        <f t="shared" si="68"/>
        <v>111</v>
      </c>
      <c r="G567" s="1" t="s">
        <v>17</v>
      </c>
      <c r="H567" s="27">
        <v>49308</v>
      </c>
      <c r="I567" s="27"/>
      <c r="J567" s="27">
        <v>103450</v>
      </c>
      <c r="K567" s="27">
        <v>103450</v>
      </c>
      <c r="L567" s="27">
        <v>45420</v>
      </c>
      <c r="M567" s="27"/>
      <c r="N567" s="27">
        <v>74673</v>
      </c>
      <c r="O567" s="27">
        <v>102208</v>
      </c>
      <c r="P567" s="27">
        <v>44339</v>
      </c>
      <c r="Q567" s="27"/>
      <c r="R567" s="27">
        <v>113252</v>
      </c>
      <c r="S567" s="27">
        <v>143693</v>
      </c>
      <c r="T567" s="27">
        <v>55205</v>
      </c>
      <c r="U567" s="27"/>
      <c r="V567" s="27">
        <v>119309</v>
      </c>
      <c r="W567" s="27">
        <v>138823.36152000001</v>
      </c>
      <c r="X567" s="27">
        <v>44351</v>
      </c>
      <c r="Y567" s="27"/>
      <c r="Z567" s="27">
        <v>130549.78563</v>
      </c>
      <c r="AA567" s="27">
        <v>139969.85311999999</v>
      </c>
      <c r="AB567" s="27">
        <v>13788.428</v>
      </c>
      <c r="AC567" s="27"/>
      <c r="AD567" s="27">
        <v>112597.87136999999</v>
      </c>
      <c r="AE567" s="27">
        <v>143717.91943000001</v>
      </c>
      <c r="AF567" s="27">
        <v>47369.620179999998</v>
      </c>
      <c r="AG567" s="106">
        <v>78169.337979999982</v>
      </c>
      <c r="AH567" s="27">
        <v>125849.01489999998</v>
      </c>
      <c r="AI567" s="27">
        <v>125400.26152999999</v>
      </c>
      <c r="AJ567" s="27">
        <v>46311.656639999994</v>
      </c>
      <c r="AK567" s="106">
        <v>121453.38607816715</v>
      </c>
      <c r="AL567" s="106">
        <v>117538.39876549234</v>
      </c>
      <c r="AM567" s="105">
        <v>132068.64626149234</v>
      </c>
      <c r="AN567" s="11">
        <v>56863.609293836053</v>
      </c>
      <c r="AO567" s="11">
        <v>202044.76444</v>
      </c>
      <c r="AP567" s="105">
        <v>191934.80343</v>
      </c>
      <c r="AQ567" s="11">
        <v>191066.44751999996</v>
      </c>
      <c r="AR567" s="11">
        <v>63762.370780184639</v>
      </c>
      <c r="AS567" s="11">
        <v>123456.4749608</v>
      </c>
      <c r="AT567" s="11">
        <v>137705.65721999999</v>
      </c>
      <c r="AU567" s="11">
        <v>137230.93218999999</v>
      </c>
      <c r="AV567" s="11">
        <v>86456.766470300005</v>
      </c>
      <c r="AW567" s="11">
        <v>165609.26380439999</v>
      </c>
      <c r="AX567" s="11">
        <v>176794.50538000045</v>
      </c>
      <c r="AZ567" s="11">
        <v>82523.766636899993</v>
      </c>
      <c r="BA567" s="11">
        <v>229717.28968399999</v>
      </c>
      <c r="BB567" s="122"/>
    </row>
    <row r="568" spans="1:54" hidden="1" x14ac:dyDescent="0.25">
      <c r="A568">
        <v>6</v>
      </c>
      <c r="B568" t="str">
        <f t="shared" si="65"/>
        <v>FrC-1120</v>
      </c>
      <c r="C568" s="2" t="s">
        <v>316</v>
      </c>
      <c r="D568" s="2" t="str">
        <f t="shared" si="66"/>
        <v>1</v>
      </c>
      <c r="E568" s="2" t="str">
        <f t="shared" si="67"/>
        <v>11</v>
      </c>
      <c r="F568" s="2" t="str">
        <f t="shared" si="68"/>
        <v>112</v>
      </c>
      <c r="G568" s="1" t="s">
        <v>18</v>
      </c>
      <c r="H568" s="27">
        <v>41719</v>
      </c>
      <c r="I568" s="27"/>
      <c r="J568" s="27">
        <v>178190</v>
      </c>
      <c r="K568" s="27">
        <v>178190</v>
      </c>
      <c r="L568" s="27">
        <v>43729</v>
      </c>
      <c r="M568" s="27"/>
      <c r="N568" s="27">
        <v>76090</v>
      </c>
      <c r="O568" s="27">
        <v>154968</v>
      </c>
      <c r="P568" s="27">
        <v>45633</v>
      </c>
      <c r="Q568" s="27"/>
      <c r="R568" s="27">
        <v>191061</v>
      </c>
      <c r="S568" s="27">
        <v>294086</v>
      </c>
      <c r="T568" s="27">
        <v>46190</v>
      </c>
      <c r="U568" s="27"/>
      <c r="V568" s="27">
        <v>279997</v>
      </c>
      <c r="W568" s="27">
        <v>273289.65005</v>
      </c>
      <c r="X568" s="27">
        <v>50350</v>
      </c>
      <c r="Y568" s="27"/>
      <c r="Z568" s="27">
        <v>288931.75748999999</v>
      </c>
      <c r="AA568" s="27">
        <v>327794.92226000002</v>
      </c>
      <c r="AB568" s="27">
        <v>24905.390530000001</v>
      </c>
      <c r="AC568" s="27"/>
      <c r="AD568" s="27">
        <v>335789.90007999999</v>
      </c>
      <c r="AE568" s="27">
        <v>377013.77368999994</v>
      </c>
      <c r="AF568" s="27">
        <v>122821.24707</v>
      </c>
      <c r="AG568" s="106">
        <v>207629.54726000002</v>
      </c>
      <c r="AH568" s="27">
        <v>405909.2953</v>
      </c>
      <c r="AI568" s="27">
        <v>412147.18075999996</v>
      </c>
      <c r="AJ568" s="27">
        <v>141930.15683000002</v>
      </c>
      <c r="AK568" s="106">
        <v>402962.62393928261</v>
      </c>
      <c r="AL568" s="106">
        <v>417371.325788902</v>
      </c>
      <c r="AM568" s="105">
        <v>445534.214838902</v>
      </c>
      <c r="AN568" s="11">
        <v>155843.56573705707</v>
      </c>
      <c r="AO568" s="11">
        <v>448843.72782000003</v>
      </c>
      <c r="AP568" s="105">
        <v>449305.81012063491</v>
      </c>
      <c r="AQ568" s="11">
        <v>449216.95503000007</v>
      </c>
      <c r="AR568" s="11">
        <v>175606.11598588034</v>
      </c>
      <c r="AS568" s="11">
        <v>252442.3652615</v>
      </c>
      <c r="AT568" s="11">
        <v>421889.00162</v>
      </c>
      <c r="AU568" s="11">
        <v>421703.42641000001</v>
      </c>
      <c r="AV568" s="11">
        <v>180936.36750769999</v>
      </c>
      <c r="AW568" s="11">
        <v>451473.72784329997</v>
      </c>
      <c r="AX568" s="11">
        <v>480327.25987540011</v>
      </c>
      <c r="AZ568" s="11">
        <v>186302.94239410001</v>
      </c>
      <c r="BA568" s="11">
        <v>469172.64251549996</v>
      </c>
      <c r="BB568" s="122"/>
    </row>
    <row r="569" spans="1:54" hidden="1" x14ac:dyDescent="0.25">
      <c r="A569">
        <v>6</v>
      </c>
      <c r="B569" t="str">
        <f t="shared" si="65"/>
        <v>FrC-1131</v>
      </c>
      <c r="C569" s="2" t="s">
        <v>316</v>
      </c>
      <c r="D569" s="2" t="str">
        <f t="shared" si="66"/>
        <v>1</v>
      </c>
      <c r="E569" s="2" t="str">
        <f t="shared" si="67"/>
        <v>11</v>
      </c>
      <c r="F569" s="2" t="str">
        <f t="shared" si="68"/>
        <v>113</v>
      </c>
      <c r="G569" s="1" t="s">
        <v>19</v>
      </c>
      <c r="H569" s="27">
        <v>22102</v>
      </c>
      <c r="I569" s="27"/>
      <c r="J569" s="27">
        <v>43032</v>
      </c>
      <c r="K569" s="27">
        <v>43032</v>
      </c>
      <c r="L569" s="27">
        <v>23293</v>
      </c>
      <c r="M569" s="27"/>
      <c r="N569" s="27">
        <v>28235</v>
      </c>
      <c r="O569" s="27">
        <v>20500</v>
      </c>
      <c r="P569" s="27">
        <v>25267</v>
      </c>
      <c r="Q569" s="27"/>
      <c r="R569" s="27">
        <v>45106</v>
      </c>
      <c r="S569" s="27">
        <v>57628</v>
      </c>
      <c r="T569" s="27">
        <v>24716</v>
      </c>
      <c r="U569" s="27"/>
      <c r="V569" s="27">
        <v>59091</v>
      </c>
      <c r="W569" s="27">
        <v>59034.986389999998</v>
      </c>
      <c r="X569" s="27">
        <v>24168</v>
      </c>
      <c r="Y569" s="27"/>
      <c r="Z569" s="27">
        <v>54166.991289999998</v>
      </c>
      <c r="AA569" s="27">
        <v>46107.262479999998</v>
      </c>
      <c r="AB569" s="27">
        <v>10412.294969999999</v>
      </c>
      <c r="AC569" s="27"/>
      <c r="AD569" s="27">
        <v>3768.2142100000001</v>
      </c>
      <c r="AE569" s="27">
        <v>9459.4780099999989</v>
      </c>
      <c r="AF569" s="27">
        <v>2163.76296</v>
      </c>
      <c r="AG569" s="106">
        <v>4057.4095899999998</v>
      </c>
      <c r="AH569" s="27">
        <v>4469.0946999999996</v>
      </c>
      <c r="AI569" s="27">
        <v>2100.0862999999999</v>
      </c>
      <c r="AJ569" s="27">
        <v>327.53300000000002</v>
      </c>
      <c r="AK569" s="106">
        <v>2494.0867299999995</v>
      </c>
      <c r="AL569" s="106">
        <v>2202.9331999999995</v>
      </c>
      <c r="AM569" s="105">
        <v>2465.27295</v>
      </c>
      <c r="AN569" s="11">
        <v>396.08499999999998</v>
      </c>
      <c r="AO569" s="11">
        <v>2374.8704500000003</v>
      </c>
      <c r="AP569" s="105">
        <v>2197.3839800000001</v>
      </c>
      <c r="AQ569" s="11">
        <v>2197.3839800000005</v>
      </c>
      <c r="AR569" s="11">
        <v>430.37352508217515</v>
      </c>
      <c r="AS569" s="11">
        <v>2271.2868084000002</v>
      </c>
      <c r="AT569" s="11">
        <v>2252.6829000000002</v>
      </c>
      <c r="AU569" s="11">
        <v>2252.6829000000002</v>
      </c>
      <c r="AV569" s="11">
        <v>185.44764670000001</v>
      </c>
      <c r="AW569" s="11">
        <v>2088.1227500000005</v>
      </c>
      <c r="AX569" s="11">
        <v>4445.3908300000003</v>
      </c>
      <c r="AZ569" s="11">
        <v>172.477</v>
      </c>
      <c r="BA569" s="11">
        <v>4153.5895500000006</v>
      </c>
      <c r="BB569" s="122"/>
    </row>
    <row r="570" spans="1:54" hidden="1" x14ac:dyDescent="0.25">
      <c r="A570">
        <v>6</v>
      </c>
      <c r="B570" t="str">
        <f t="shared" si="65"/>
        <v>FrC-1132</v>
      </c>
      <c r="C570" s="2" t="s">
        <v>316</v>
      </c>
      <c r="D570" s="2" t="str">
        <f t="shared" si="66"/>
        <v>1</v>
      </c>
      <c r="E570" s="2" t="str">
        <f t="shared" si="67"/>
        <v>11</v>
      </c>
      <c r="F570" s="2" t="str">
        <f t="shared" si="68"/>
        <v>113</v>
      </c>
      <c r="G570" s="1" t="s">
        <v>20</v>
      </c>
      <c r="H570" s="27">
        <v>650</v>
      </c>
      <c r="I570" s="27"/>
      <c r="J570" s="27">
        <v>635</v>
      </c>
      <c r="K570" s="27">
        <v>635</v>
      </c>
      <c r="L570" s="27">
        <v>650</v>
      </c>
      <c r="M570" s="27"/>
      <c r="N570" s="27">
        <v>616</v>
      </c>
      <c r="O570" s="27">
        <v>616</v>
      </c>
      <c r="P570" s="27">
        <v>650</v>
      </c>
      <c r="Q570" s="27"/>
      <c r="R570" s="27">
        <v>607</v>
      </c>
      <c r="S570" s="27">
        <v>607</v>
      </c>
      <c r="T570" s="27">
        <v>650</v>
      </c>
      <c r="U570" s="27"/>
      <c r="V570" s="27">
        <v>658</v>
      </c>
      <c r="W570" s="27">
        <v>658.10158000000001</v>
      </c>
      <c r="X570" s="27">
        <v>650</v>
      </c>
      <c r="Y570" s="27"/>
      <c r="Z570" s="27">
        <v>594.12330999999995</v>
      </c>
      <c r="AA570" s="27">
        <v>1131.1233099999999</v>
      </c>
      <c r="AB570" s="27">
        <v>1310</v>
      </c>
      <c r="AC570" s="27"/>
      <c r="AD570" s="27">
        <v>990.33955000000003</v>
      </c>
      <c r="AE570" s="27">
        <v>1018.9946500000001</v>
      </c>
      <c r="AF570" s="27">
        <v>1076</v>
      </c>
      <c r="AG570" s="106">
        <v>1099.7830800000002</v>
      </c>
      <c r="AH570" s="27">
        <v>708.20128999999997</v>
      </c>
      <c r="AI570" s="27">
        <v>699.22181999999998</v>
      </c>
      <c r="AJ570" s="27">
        <v>842</v>
      </c>
      <c r="AK570" s="106">
        <v>655.73062000000004</v>
      </c>
      <c r="AL570" s="106">
        <v>688.87573999999995</v>
      </c>
      <c r="AM570" s="105">
        <v>688.27574000000004</v>
      </c>
      <c r="AN570" s="11">
        <v>825</v>
      </c>
      <c r="AO570" s="11">
        <v>708.54044999999996</v>
      </c>
      <c r="AP570" s="105">
        <v>723.17246999999998</v>
      </c>
      <c r="AQ570" s="11">
        <v>723.17246999999998</v>
      </c>
      <c r="AR570" s="11">
        <v>1075</v>
      </c>
      <c r="AS570" s="11">
        <v>1471.06306</v>
      </c>
      <c r="AT570" s="11">
        <v>1460.3711699999999</v>
      </c>
      <c r="AU570" s="11">
        <v>1463.0541599999999</v>
      </c>
      <c r="AV570" s="11">
        <v>1100.2003926</v>
      </c>
      <c r="AW570" s="11">
        <v>1155.23794</v>
      </c>
      <c r="AX570" s="11">
        <v>1146.2566400000001</v>
      </c>
      <c r="AZ570" s="11">
        <v>813</v>
      </c>
      <c r="BA570" s="11">
        <v>1661.6116999999999</v>
      </c>
      <c r="BB570" s="122"/>
    </row>
    <row r="571" spans="1:54" hidden="1" x14ac:dyDescent="0.25">
      <c r="A571">
        <v>6</v>
      </c>
      <c r="B571" t="str">
        <f t="shared" si="65"/>
        <v>FrC-1133</v>
      </c>
      <c r="C571" s="2" t="s">
        <v>316</v>
      </c>
      <c r="D571" s="2" t="str">
        <f t="shared" si="66"/>
        <v>1</v>
      </c>
      <c r="E571" s="2" t="str">
        <f t="shared" si="67"/>
        <v>11</v>
      </c>
      <c r="F571" s="2" t="str">
        <f t="shared" si="68"/>
        <v>113</v>
      </c>
      <c r="G571" s="1" t="s">
        <v>21</v>
      </c>
      <c r="H571" s="27">
        <v>8200</v>
      </c>
      <c r="I571" s="27"/>
      <c r="J571" s="27">
        <v>10372</v>
      </c>
      <c r="K571" s="27">
        <v>10372</v>
      </c>
      <c r="L571" s="27">
        <v>8200</v>
      </c>
      <c r="M571" s="27"/>
      <c r="N571" s="27">
        <v>10573</v>
      </c>
      <c r="O571" s="27">
        <v>19511</v>
      </c>
      <c r="P571" s="27">
        <v>8200</v>
      </c>
      <c r="Q571" s="27"/>
      <c r="R571" s="27">
        <v>10902</v>
      </c>
      <c r="S571" s="27">
        <v>34365</v>
      </c>
      <c r="T571" s="27">
        <v>8200</v>
      </c>
      <c r="U571" s="27"/>
      <c r="V571" s="27">
        <v>29101</v>
      </c>
      <c r="W571" s="27">
        <v>24310.0658</v>
      </c>
      <c r="X571" s="27">
        <v>8200</v>
      </c>
      <c r="Y571" s="27"/>
      <c r="Z571" s="27">
        <v>23663.768260000001</v>
      </c>
      <c r="AA571" s="27">
        <v>23691.42524</v>
      </c>
      <c r="AB571" s="27">
        <v>0</v>
      </c>
      <c r="AC571" s="27"/>
      <c r="AD571" s="27">
        <v>1646.1080899999999</v>
      </c>
      <c r="AE571" s="27">
        <v>14356.577620000002</v>
      </c>
      <c r="AF571" s="27">
        <v>1779.9498100000001</v>
      </c>
      <c r="AG571" s="106">
        <v>3534.7061899999999</v>
      </c>
      <c r="AH571" s="27">
        <v>3943.1101500000004</v>
      </c>
      <c r="AI571" s="27">
        <v>3943.1101500000004</v>
      </c>
      <c r="AJ571" s="27">
        <v>1685.6095700000001</v>
      </c>
      <c r="AK571" s="106">
        <v>19813.414400000001</v>
      </c>
      <c r="AL571" s="106">
        <v>21382.070210000002</v>
      </c>
      <c r="AM571" s="105">
        <v>19751.154780000004</v>
      </c>
      <c r="AN571" s="11">
        <v>18901.903486613563</v>
      </c>
      <c r="AO571" s="11">
        <v>20006.440440000002</v>
      </c>
      <c r="AP571" s="105">
        <v>19426.70909</v>
      </c>
      <c r="AQ571" s="11">
        <v>21148.073400000005</v>
      </c>
      <c r="AR571" s="11">
        <v>19572.152177903408</v>
      </c>
      <c r="AS571" s="11">
        <v>21463.082709999999</v>
      </c>
      <c r="AT571" s="11">
        <v>21209.492050000001</v>
      </c>
      <c r="AU571" s="11">
        <v>21409.492050000001</v>
      </c>
      <c r="AV571" s="11">
        <v>22884.269193900003</v>
      </c>
      <c r="AW571" s="11">
        <v>22973.037939999998</v>
      </c>
      <c r="AX571" s="11">
        <v>22376.274689999995</v>
      </c>
      <c r="AZ571" s="11">
        <v>24376.07</v>
      </c>
      <c r="BA571" s="11">
        <v>5932.32863</v>
      </c>
      <c r="BB571" s="122"/>
    </row>
    <row r="572" spans="1:54" hidden="1" x14ac:dyDescent="0.25">
      <c r="A572">
        <v>6</v>
      </c>
      <c r="B572" t="str">
        <f t="shared" si="65"/>
        <v>FrC-1140</v>
      </c>
      <c r="C572" s="2" t="s">
        <v>316</v>
      </c>
      <c r="D572" s="2" t="str">
        <f t="shared" si="66"/>
        <v>1</v>
      </c>
      <c r="E572" s="2" t="str">
        <f t="shared" si="67"/>
        <v>11</v>
      </c>
      <c r="F572" s="2" t="str">
        <f t="shared" si="68"/>
        <v>114</v>
      </c>
      <c r="G572" s="1" t="s">
        <v>22</v>
      </c>
      <c r="H572" s="27">
        <v>5123</v>
      </c>
      <c r="I572" s="27"/>
      <c r="J572" s="27">
        <v>4808</v>
      </c>
      <c r="K572" s="27">
        <v>4808</v>
      </c>
      <c r="L572" s="27">
        <v>4715</v>
      </c>
      <c r="M572" s="27"/>
      <c r="N572" s="27">
        <v>5121</v>
      </c>
      <c r="O572" s="27">
        <v>5121</v>
      </c>
      <c r="P572" s="27">
        <v>5226</v>
      </c>
      <c r="Q572" s="27"/>
      <c r="R572" s="27">
        <v>5300</v>
      </c>
      <c r="S572" s="27">
        <v>5475</v>
      </c>
      <c r="T572" s="27">
        <v>5229</v>
      </c>
      <c r="U572" s="27"/>
      <c r="V572" s="27">
        <v>5984</v>
      </c>
      <c r="W572" s="27">
        <v>5774.7779500000006</v>
      </c>
      <c r="X572" s="27">
        <v>5481</v>
      </c>
      <c r="Y572" s="27"/>
      <c r="Z572" s="27">
        <v>6767.1776799999998</v>
      </c>
      <c r="AA572" s="27">
        <v>7052.9311099999995</v>
      </c>
      <c r="AB572" s="27">
        <v>6415.5</v>
      </c>
      <c r="AC572" s="27"/>
      <c r="AD572" s="27">
        <v>6844.4041900000002</v>
      </c>
      <c r="AE572" s="27">
        <v>15194.672730000002</v>
      </c>
      <c r="AF572" s="27">
        <v>6952.4675500000003</v>
      </c>
      <c r="AG572" s="106">
        <v>16756.299730000006</v>
      </c>
      <c r="AH572" s="27">
        <v>17451.767209999998</v>
      </c>
      <c r="AI572" s="27">
        <v>18005.947670000001</v>
      </c>
      <c r="AJ572" s="27">
        <v>15600.966969999999</v>
      </c>
      <c r="AK572" s="106">
        <v>17711.602029999998</v>
      </c>
      <c r="AL572" s="106">
        <v>18623.856260853008</v>
      </c>
      <c r="AM572" s="105">
        <v>18363.038970853013</v>
      </c>
      <c r="AN572" s="11">
        <v>7697.2674376587511</v>
      </c>
      <c r="AO572" s="11">
        <v>9661.7266900000031</v>
      </c>
      <c r="AP572" s="105">
        <v>18892.915059999999</v>
      </c>
      <c r="AQ572" s="11">
        <v>19308.844580000004</v>
      </c>
      <c r="AR572" s="11">
        <v>7929.8545861931352</v>
      </c>
      <c r="AS572" s="11">
        <v>20314.510789999997</v>
      </c>
      <c r="AT572" s="11">
        <v>21338.318469999998</v>
      </c>
      <c r="AU572" s="11">
        <v>21580.488659999999</v>
      </c>
      <c r="AV572" s="11">
        <v>8512.9966299999996</v>
      </c>
      <c r="AW572" s="11">
        <v>11958.242769999999</v>
      </c>
      <c r="AX572" s="11">
        <v>12253.428239999997</v>
      </c>
      <c r="AZ572" s="11">
        <v>18981.6154293</v>
      </c>
      <c r="BA572" s="11">
        <v>22831.686250000002</v>
      </c>
      <c r="BB572" s="122"/>
    </row>
    <row r="573" spans="1:54" hidden="1" x14ac:dyDescent="0.25">
      <c r="A573">
        <v>6</v>
      </c>
      <c r="B573" t="str">
        <f t="shared" si="65"/>
        <v>FrC-1211</v>
      </c>
      <c r="C573" s="2" t="s">
        <v>316</v>
      </c>
      <c r="D573" s="2" t="str">
        <f t="shared" si="66"/>
        <v>1</v>
      </c>
      <c r="E573" s="2" t="str">
        <f t="shared" si="67"/>
        <v>12</v>
      </c>
      <c r="F573" s="2" t="str">
        <f t="shared" si="68"/>
        <v>121</v>
      </c>
      <c r="G573" s="1" t="s">
        <v>24</v>
      </c>
      <c r="H573" s="27">
        <v>280895</v>
      </c>
      <c r="I573" s="27"/>
      <c r="J573" s="27">
        <v>322498</v>
      </c>
      <c r="K573" s="27">
        <v>322498</v>
      </c>
      <c r="L573" s="27">
        <v>282708</v>
      </c>
      <c r="M573" s="27"/>
      <c r="N573" s="27">
        <v>338924</v>
      </c>
      <c r="O573" s="27">
        <v>628923</v>
      </c>
      <c r="P573" s="27">
        <v>297739</v>
      </c>
      <c r="Q573" s="27"/>
      <c r="R573" s="27">
        <v>347097</v>
      </c>
      <c r="S573" s="27">
        <v>701795</v>
      </c>
      <c r="T573" s="27">
        <v>296895</v>
      </c>
      <c r="U573" s="27"/>
      <c r="V573" s="27">
        <v>745294</v>
      </c>
      <c r="W573" s="27">
        <v>791434.06824000005</v>
      </c>
      <c r="X573" s="27">
        <v>309148</v>
      </c>
      <c r="Y573" s="27"/>
      <c r="Z573" s="27">
        <v>784822.24320999999</v>
      </c>
      <c r="AA573" s="27">
        <v>822718.80287000001</v>
      </c>
      <c r="AB573" s="27">
        <v>352572.31527999998</v>
      </c>
      <c r="AC573" s="27"/>
      <c r="AD573" s="27">
        <v>837829.56769000005</v>
      </c>
      <c r="AE573" s="27">
        <v>802076.0085839997</v>
      </c>
      <c r="AF573" s="27">
        <v>808969.35349999997</v>
      </c>
      <c r="AG573" s="106">
        <v>818084.10890000011</v>
      </c>
      <c r="AH573" s="27">
        <v>783211.37804936152</v>
      </c>
      <c r="AI573" s="27">
        <v>788566.90860999981</v>
      </c>
      <c r="AJ573" s="27">
        <v>767466.34513775643</v>
      </c>
      <c r="AK573" s="106">
        <v>818255.83687739575</v>
      </c>
      <c r="AL573" s="106">
        <v>834172.55374238291</v>
      </c>
      <c r="AM573" s="105">
        <v>831238.76093238336</v>
      </c>
      <c r="AN573" s="11">
        <v>774888.60836243618</v>
      </c>
      <c r="AO573" s="11">
        <v>876573.93967999984</v>
      </c>
      <c r="AP573" s="105">
        <v>863209.69992300018</v>
      </c>
      <c r="AQ573" s="11">
        <v>869425.53588300047</v>
      </c>
      <c r="AR573" s="11">
        <v>903758.80571630446</v>
      </c>
      <c r="AS573" s="11">
        <v>886519.51963900006</v>
      </c>
      <c r="AT573" s="11">
        <v>900767.66558620019</v>
      </c>
      <c r="AU573" s="11">
        <v>904125.9493900002</v>
      </c>
      <c r="AV573" s="11">
        <v>979537.47492489964</v>
      </c>
      <c r="AW573" s="11">
        <v>815346.38507680048</v>
      </c>
      <c r="AX573" s="11">
        <v>927185.75738849258</v>
      </c>
      <c r="AZ573" s="11">
        <v>1018136.2479188002</v>
      </c>
      <c r="BA573" s="11">
        <v>976537.0456443046</v>
      </c>
      <c r="BB573" s="122"/>
    </row>
    <row r="574" spans="1:54" hidden="1" x14ac:dyDescent="0.25">
      <c r="A574">
        <v>6</v>
      </c>
      <c r="B574" t="str">
        <f t="shared" si="65"/>
        <v>FrC-1212</v>
      </c>
      <c r="C574" s="2" t="s">
        <v>316</v>
      </c>
      <c r="D574" s="2" t="str">
        <f t="shared" si="66"/>
        <v>1</v>
      </c>
      <c r="E574" s="2" t="str">
        <f t="shared" si="67"/>
        <v>12</v>
      </c>
      <c r="F574" s="2" t="str">
        <f t="shared" si="68"/>
        <v>121</v>
      </c>
      <c r="G574" s="1" t="s">
        <v>25</v>
      </c>
      <c r="H574" s="27">
        <v>38099</v>
      </c>
      <c r="I574" s="27"/>
      <c r="J574" s="27">
        <v>37466</v>
      </c>
      <c r="K574" s="27">
        <v>37466</v>
      </c>
      <c r="L574" s="27">
        <v>36584</v>
      </c>
      <c r="M574" s="27"/>
      <c r="N574" s="27">
        <v>35733</v>
      </c>
      <c r="O574" s="27">
        <v>35733</v>
      </c>
      <c r="P574" s="27">
        <v>37430</v>
      </c>
      <c r="Q574" s="27"/>
      <c r="R574" s="27">
        <v>36776</v>
      </c>
      <c r="S574" s="27">
        <v>36794</v>
      </c>
      <c r="T574" s="27">
        <v>38460</v>
      </c>
      <c r="U574" s="27"/>
      <c r="V574" s="27">
        <v>40798</v>
      </c>
      <c r="W574" s="27">
        <v>45626.90681</v>
      </c>
      <c r="X574" s="27">
        <v>169152</v>
      </c>
      <c r="Y574" s="27"/>
      <c r="Z574" s="27">
        <v>43502.859830000001</v>
      </c>
      <c r="AA574" s="27">
        <v>26243.55458</v>
      </c>
      <c r="AB574" s="27">
        <v>34063.156329999998</v>
      </c>
      <c r="AC574" s="27"/>
      <c r="AD574" s="27">
        <v>29219.88033</v>
      </c>
      <c r="AE574" s="27">
        <v>25515.185099999995</v>
      </c>
      <c r="AF574" s="27">
        <v>35045.324350000003</v>
      </c>
      <c r="AG574" s="106">
        <v>23727.842089999998</v>
      </c>
      <c r="AH574" s="27">
        <v>27715.937840000002</v>
      </c>
      <c r="AI574" s="27">
        <v>28254.546750000001</v>
      </c>
      <c r="AJ574" s="27">
        <v>25839.372730000003</v>
      </c>
      <c r="AK574" s="106">
        <v>29921.226490000001</v>
      </c>
      <c r="AL574" s="106">
        <v>30279.692440000003</v>
      </c>
      <c r="AM574" s="105">
        <v>33023.541410000005</v>
      </c>
      <c r="AN574" s="11">
        <v>32891.94416635589</v>
      </c>
      <c r="AO574" s="11">
        <v>31129.629459999996</v>
      </c>
      <c r="AP574" s="105">
        <v>32664.607579999996</v>
      </c>
      <c r="AQ574" s="11">
        <v>31222.133310000001</v>
      </c>
      <c r="AR574" s="11">
        <v>31858.784100874145</v>
      </c>
      <c r="AS574" s="11">
        <v>28917.443160000003</v>
      </c>
      <c r="AT574" s="11">
        <v>33330.570760000002</v>
      </c>
      <c r="AU574" s="11">
        <v>33561.383090000003</v>
      </c>
      <c r="AV574" s="11">
        <v>38389.7922311</v>
      </c>
      <c r="AW574" s="11">
        <v>31165.720252200001</v>
      </c>
      <c r="AX574" s="11">
        <v>34647.982769999995</v>
      </c>
      <c r="AZ574" s="11">
        <v>30801.921123599997</v>
      </c>
      <c r="BA574" s="11">
        <v>33087.167050000004</v>
      </c>
      <c r="BB574" s="122"/>
    </row>
    <row r="575" spans="1:54" hidden="1" x14ac:dyDescent="0.25">
      <c r="A575">
        <v>6</v>
      </c>
      <c r="B575" t="str">
        <f t="shared" si="65"/>
        <v>FrC-1221</v>
      </c>
      <c r="C575" s="2" t="s">
        <v>316</v>
      </c>
      <c r="D575" s="2" t="str">
        <f t="shared" si="66"/>
        <v>1</v>
      </c>
      <c r="E575" s="2" t="str">
        <f t="shared" si="67"/>
        <v>12</v>
      </c>
      <c r="F575" s="2" t="str">
        <f t="shared" si="68"/>
        <v>122</v>
      </c>
      <c r="G575" s="1" t="s">
        <v>26</v>
      </c>
      <c r="H575" s="27">
        <v>0</v>
      </c>
      <c r="I575" s="27"/>
      <c r="J575" s="27">
        <v>17507</v>
      </c>
      <c r="K575" s="27">
        <v>17507</v>
      </c>
      <c r="L575" s="27">
        <v>0</v>
      </c>
      <c r="M575" s="27"/>
      <c r="N575" s="27">
        <v>18649</v>
      </c>
      <c r="O575" s="27">
        <v>18649</v>
      </c>
      <c r="P575" s="27">
        <v>0</v>
      </c>
      <c r="Q575" s="27"/>
      <c r="R575" s="27">
        <v>17812</v>
      </c>
      <c r="S575" s="27">
        <v>17812</v>
      </c>
      <c r="T575" s="27">
        <v>0</v>
      </c>
      <c r="U575" s="27"/>
      <c r="V575" s="27">
        <v>17893</v>
      </c>
      <c r="W575" s="27">
        <v>17886.906299999999</v>
      </c>
      <c r="X575" s="27">
        <v>20170</v>
      </c>
      <c r="Y575" s="27"/>
      <c r="Z575" s="27">
        <v>17290.118050000001</v>
      </c>
      <c r="AA575" s="27">
        <v>17588.157719999999</v>
      </c>
      <c r="AB575" s="27">
        <v>25228.294999999998</v>
      </c>
      <c r="AC575" s="27"/>
      <c r="AD575" s="27">
        <v>19785.75028</v>
      </c>
      <c r="AE575" s="27">
        <v>20804.629029999996</v>
      </c>
      <c r="AF575" s="27">
        <v>24441.589960000001</v>
      </c>
      <c r="AG575" s="106">
        <v>22296.79149</v>
      </c>
      <c r="AH575" s="27">
        <v>22456.725249511797</v>
      </c>
      <c r="AI575" s="27">
        <v>23427.688119999999</v>
      </c>
      <c r="AJ575" s="27">
        <v>25482.294040000001</v>
      </c>
      <c r="AK575" s="106">
        <v>23342.046909999997</v>
      </c>
      <c r="AL575" s="106">
        <v>23166.425590000003</v>
      </c>
      <c r="AM575" s="105">
        <v>19500.380730000001</v>
      </c>
      <c r="AN575" s="11">
        <v>31494.333842239823</v>
      </c>
      <c r="AO575" s="11">
        <v>21247.563549999995</v>
      </c>
      <c r="AP575" s="105">
        <v>20311.419610000001</v>
      </c>
      <c r="AQ575" s="11">
        <v>20551.886680000003</v>
      </c>
      <c r="AR575" s="11">
        <v>26849.751180951891</v>
      </c>
      <c r="AS575" s="11">
        <v>20722.017200000002</v>
      </c>
      <c r="AT575" s="11">
        <v>21544.284250000001</v>
      </c>
      <c r="AU575" s="11">
        <v>21577.985519999998</v>
      </c>
      <c r="AV575" s="11">
        <v>33780.988189999996</v>
      </c>
      <c r="AW575" s="11">
        <v>24714.203370000007</v>
      </c>
      <c r="AX575" s="11">
        <v>25043.132219999996</v>
      </c>
      <c r="AZ575" s="11">
        <v>41421.86321190001</v>
      </c>
      <c r="BA575" s="11">
        <v>34274.81164</v>
      </c>
      <c r="BB575" s="122"/>
    </row>
    <row r="576" spans="1:54" hidden="1" x14ac:dyDescent="0.25">
      <c r="A576">
        <v>6</v>
      </c>
      <c r="B576" t="str">
        <f t="shared" si="65"/>
        <v>FrC-1222</v>
      </c>
      <c r="C576" s="2" t="s">
        <v>316</v>
      </c>
      <c r="D576" s="2" t="str">
        <f t="shared" ref="D576:D607" si="69">LEFT($G576,1)</f>
        <v>1</v>
      </c>
      <c r="E576" s="2" t="str">
        <f t="shared" ref="E576:E607" si="70">LEFT($G576,2)</f>
        <v>12</v>
      </c>
      <c r="F576" s="2" t="str">
        <f t="shared" ref="F576:F607" si="71">LEFT($G576,3)</f>
        <v>122</v>
      </c>
      <c r="G576" s="1" t="s">
        <v>27</v>
      </c>
      <c r="H576" s="27">
        <v>0</v>
      </c>
      <c r="I576" s="27"/>
      <c r="J576" s="27">
        <v>0</v>
      </c>
      <c r="K576" s="27">
        <v>0</v>
      </c>
      <c r="L576" s="27">
        <v>0</v>
      </c>
      <c r="M576" s="27"/>
      <c r="N576" s="27">
        <v>0</v>
      </c>
      <c r="O576" s="27">
        <v>0</v>
      </c>
      <c r="P576" s="27">
        <v>0</v>
      </c>
      <c r="Q576" s="27"/>
      <c r="R576" s="27">
        <v>0</v>
      </c>
      <c r="S576" s="27">
        <v>0</v>
      </c>
      <c r="T576" s="27">
        <v>0</v>
      </c>
      <c r="U576" s="27"/>
      <c r="V576" s="27">
        <v>0</v>
      </c>
      <c r="W576" s="27">
        <v>0</v>
      </c>
      <c r="X576" s="27">
        <v>0</v>
      </c>
      <c r="Y576" s="27"/>
      <c r="Z576" s="27">
        <v>2.4241999999999999</v>
      </c>
      <c r="AA576" s="27">
        <v>110.25936</v>
      </c>
      <c r="AB576" s="27">
        <v>4.2134999999999998</v>
      </c>
      <c r="AC576" s="27"/>
      <c r="AD576" s="27">
        <v>51.334449999999997</v>
      </c>
      <c r="AE576" s="27">
        <v>2140.07071</v>
      </c>
      <c r="AF576" s="27">
        <v>217.80566999999999</v>
      </c>
      <c r="AG576" s="106">
        <v>2170.7257999999997</v>
      </c>
      <c r="AH576" s="27">
        <v>2206.8126890476519</v>
      </c>
      <c r="AI576" s="27">
        <v>2205.7629400000001</v>
      </c>
      <c r="AJ576" s="27">
        <v>2317.8719016015057</v>
      </c>
      <c r="AK576" s="106">
        <v>2155.22885</v>
      </c>
      <c r="AL576" s="106">
        <v>2230.1322600000003</v>
      </c>
      <c r="AM576" s="105">
        <v>2457.0083399999999</v>
      </c>
      <c r="AN576" s="11">
        <v>2303.3920318961095</v>
      </c>
      <c r="AO576" s="11">
        <v>2460.1002399999998</v>
      </c>
      <c r="AP576" s="105">
        <v>2392.34836</v>
      </c>
      <c r="AQ576" s="11">
        <v>2393.7147099999997</v>
      </c>
      <c r="AR576" s="11">
        <v>2659.16534</v>
      </c>
      <c r="AS576" s="11">
        <v>2785.7514999999999</v>
      </c>
      <c r="AT576" s="11">
        <v>2917.2340199999999</v>
      </c>
      <c r="AU576" s="11">
        <v>2917.2330400000001</v>
      </c>
      <c r="AV576" s="11">
        <v>2576.2848199999999</v>
      </c>
      <c r="AW576" s="11">
        <v>2577.8394699999994</v>
      </c>
      <c r="AX576" s="11">
        <v>2678.46578</v>
      </c>
      <c r="AZ576" s="11">
        <v>2590.8287799999998</v>
      </c>
      <c r="BA576" s="11">
        <v>2705.4227299999993</v>
      </c>
      <c r="BB576" s="122"/>
    </row>
    <row r="577" spans="1:54" hidden="1" x14ac:dyDescent="0.25">
      <c r="A577">
        <v>6</v>
      </c>
      <c r="B577" t="str">
        <f t="shared" si="65"/>
        <v>FrC-1250</v>
      </c>
      <c r="C577" s="2" t="s">
        <v>316</v>
      </c>
      <c r="D577" s="2" t="str">
        <f t="shared" si="69"/>
        <v>1</v>
      </c>
      <c r="E577" s="2" t="str">
        <f t="shared" si="70"/>
        <v>12</v>
      </c>
      <c r="F577" s="2" t="str">
        <f t="shared" si="71"/>
        <v>125</v>
      </c>
      <c r="G577" s="1" t="s">
        <v>28</v>
      </c>
      <c r="H577" s="27">
        <v>8579</v>
      </c>
      <c r="I577" s="27"/>
      <c r="J577" s="27">
        <v>9009</v>
      </c>
      <c r="K577" s="27">
        <v>9009</v>
      </c>
      <c r="L577" s="27">
        <v>1474</v>
      </c>
      <c r="M577" s="27"/>
      <c r="N577" s="27">
        <v>4668</v>
      </c>
      <c r="O577" s="27">
        <v>5874</v>
      </c>
      <c r="P577" s="27">
        <v>969</v>
      </c>
      <c r="Q577" s="27"/>
      <c r="R577" s="27">
        <v>1175</v>
      </c>
      <c r="S577" s="27">
        <v>3549</v>
      </c>
      <c r="T577" s="27">
        <v>0</v>
      </c>
      <c r="U577" s="27"/>
      <c r="V577" s="27">
        <v>3691</v>
      </c>
      <c r="W577" s="27">
        <v>4058.83403</v>
      </c>
      <c r="X577" s="27">
        <v>389</v>
      </c>
      <c r="Y577" s="27"/>
      <c r="Z577" s="27">
        <v>3544.7972199999999</v>
      </c>
      <c r="AA577" s="27">
        <v>3788.31961</v>
      </c>
      <c r="AB577" s="27">
        <v>408.67397</v>
      </c>
      <c r="AC577" s="27"/>
      <c r="AD577" s="27">
        <v>4980.2435500000001</v>
      </c>
      <c r="AE577" s="27">
        <v>5543.5169299999961</v>
      </c>
      <c r="AF577" s="27">
        <v>2326.5091900000002</v>
      </c>
      <c r="AG577" s="106">
        <v>3494.7718900000004</v>
      </c>
      <c r="AH577" s="27">
        <v>4361.9072900000001</v>
      </c>
      <c r="AI577" s="27">
        <v>4440.3358899999985</v>
      </c>
      <c r="AJ577" s="27">
        <v>8935.8802802586706</v>
      </c>
      <c r="AK577" s="106">
        <v>3781.9171700000002</v>
      </c>
      <c r="AL577" s="106">
        <v>5399.4511000000002</v>
      </c>
      <c r="AM577" s="105">
        <v>5365.3183799999997</v>
      </c>
      <c r="AN577" s="11">
        <v>3380.5404194249786</v>
      </c>
      <c r="AO577" s="11">
        <v>6326.6504700000005</v>
      </c>
      <c r="AP577" s="105">
        <v>6902.8148599999995</v>
      </c>
      <c r="AQ577" s="11">
        <v>6616.1046799999958</v>
      </c>
      <c r="AR577" s="11">
        <v>4236.1736981084814</v>
      </c>
      <c r="AS577" s="11">
        <v>6866.0408800999985</v>
      </c>
      <c r="AT577" s="11">
        <v>7849.8355700000002</v>
      </c>
      <c r="AU577" s="11">
        <v>7652.1496000000006</v>
      </c>
      <c r="AV577" s="11">
        <v>4237.6973434000001</v>
      </c>
      <c r="AW577" s="11">
        <v>6060.1571343999994</v>
      </c>
      <c r="AX577" s="11">
        <v>8233.7749499999991</v>
      </c>
      <c r="AZ577" s="11">
        <v>4613.4493559999992</v>
      </c>
      <c r="BA577" s="11">
        <v>9115.4977399999989</v>
      </c>
      <c r="BB577" s="122"/>
    </row>
    <row r="578" spans="1:54" hidden="1" x14ac:dyDescent="0.25">
      <c r="A578">
        <v>6</v>
      </c>
      <c r="B578" t="str">
        <f t="shared" si="65"/>
        <v>FrC-1300</v>
      </c>
      <c r="C578" s="2" t="s">
        <v>316</v>
      </c>
      <c r="D578" s="2" t="str">
        <f t="shared" si="69"/>
        <v>1</v>
      </c>
      <c r="E578" s="2" t="str">
        <f t="shared" si="70"/>
        <v>13</v>
      </c>
      <c r="F578" s="2" t="str">
        <f t="shared" si="71"/>
        <v>130</v>
      </c>
      <c r="G578" s="1" t="s">
        <v>934</v>
      </c>
      <c r="H578" s="27">
        <v>0</v>
      </c>
      <c r="I578" s="27"/>
      <c r="J578" s="27">
        <v>0</v>
      </c>
      <c r="K578" s="27">
        <v>0</v>
      </c>
      <c r="L578" s="27">
        <v>0</v>
      </c>
      <c r="M578" s="27"/>
      <c r="N578" s="27">
        <v>0</v>
      </c>
      <c r="O578" s="27">
        <v>0</v>
      </c>
      <c r="P578" s="27">
        <v>0</v>
      </c>
      <c r="Q578" s="27"/>
      <c r="R578" s="27">
        <v>0</v>
      </c>
      <c r="S578" s="27">
        <v>0</v>
      </c>
      <c r="T578" s="27">
        <v>0</v>
      </c>
      <c r="U578" s="27"/>
      <c r="V578" s="27">
        <v>0</v>
      </c>
      <c r="W578" s="27">
        <v>0</v>
      </c>
      <c r="X578" s="27">
        <v>0</v>
      </c>
      <c r="Y578" s="27"/>
      <c r="Z578" s="27">
        <v>0</v>
      </c>
      <c r="AA578" s="27">
        <v>0</v>
      </c>
      <c r="AB578" s="27">
        <v>0</v>
      </c>
      <c r="AC578" s="27"/>
      <c r="AD578" s="27">
        <v>0</v>
      </c>
      <c r="AE578" s="27">
        <v>0</v>
      </c>
      <c r="AF578" s="27">
        <v>0</v>
      </c>
      <c r="AG578" s="106">
        <v>0</v>
      </c>
      <c r="AH578" s="27">
        <v>0</v>
      </c>
      <c r="AI578" s="27">
        <v>0</v>
      </c>
      <c r="AJ578" s="27">
        <v>0</v>
      </c>
      <c r="AK578" s="106">
        <v>0</v>
      </c>
      <c r="AL578" s="106">
        <v>0</v>
      </c>
      <c r="AM578" s="105">
        <v>0</v>
      </c>
      <c r="AN578" s="11">
        <v>0</v>
      </c>
      <c r="AO578" s="11">
        <v>0</v>
      </c>
      <c r="AP578" s="105">
        <v>0</v>
      </c>
      <c r="AQ578" s="11">
        <v>0</v>
      </c>
      <c r="AR578" s="11">
        <v>0</v>
      </c>
      <c r="AS578" s="11">
        <v>0</v>
      </c>
      <c r="AT578" s="11">
        <v>0</v>
      </c>
      <c r="AU578" s="11"/>
      <c r="AV578" s="11">
        <v>0</v>
      </c>
      <c r="AW578" s="11">
        <v>0</v>
      </c>
      <c r="AX578" s="11"/>
      <c r="AZ578" s="11"/>
      <c r="BA578" s="11"/>
      <c r="BB578" s="122"/>
    </row>
    <row r="579" spans="1:54" hidden="1" x14ac:dyDescent="0.25">
      <c r="A579">
        <v>6</v>
      </c>
      <c r="B579" t="str">
        <f t="shared" ref="B579:B642" si="72">C579&amp;"-"&amp;G579</f>
        <v>FrC-1410</v>
      </c>
      <c r="C579" s="2" t="s">
        <v>316</v>
      </c>
      <c r="D579" s="2" t="str">
        <f t="shared" si="69"/>
        <v>1</v>
      </c>
      <c r="E579" s="2" t="str">
        <f t="shared" si="70"/>
        <v>14</v>
      </c>
      <c r="F579" s="2" t="str">
        <f t="shared" si="71"/>
        <v>141</v>
      </c>
      <c r="G579" s="1" t="s">
        <v>30</v>
      </c>
      <c r="H579" s="27">
        <v>0</v>
      </c>
      <c r="I579" s="27"/>
      <c r="J579" s="27">
        <v>0</v>
      </c>
      <c r="K579" s="27">
        <v>0</v>
      </c>
      <c r="L579" s="27">
        <v>0</v>
      </c>
      <c r="M579" s="27"/>
      <c r="N579" s="27">
        <v>0</v>
      </c>
      <c r="O579" s="27">
        <v>0</v>
      </c>
      <c r="P579" s="27">
        <v>0</v>
      </c>
      <c r="Q579" s="27"/>
      <c r="R579" s="27">
        <v>0</v>
      </c>
      <c r="S579" s="27">
        <v>0</v>
      </c>
      <c r="T579" s="27">
        <v>0</v>
      </c>
      <c r="U579" s="27"/>
      <c r="V579" s="27">
        <v>0</v>
      </c>
      <c r="W579" s="27">
        <v>0</v>
      </c>
      <c r="X579" s="27">
        <v>0</v>
      </c>
      <c r="Y579" s="27"/>
      <c r="Z579" s="27">
        <v>0</v>
      </c>
      <c r="AA579" s="27">
        <v>0</v>
      </c>
      <c r="AB579" s="27">
        <v>0</v>
      </c>
      <c r="AC579" s="27"/>
      <c r="AD579" s="27">
        <v>0</v>
      </c>
      <c r="AE579" s="27">
        <v>0</v>
      </c>
      <c r="AF579" s="27">
        <v>0</v>
      </c>
      <c r="AG579" s="106">
        <v>0</v>
      </c>
      <c r="AH579" s="27">
        <v>0</v>
      </c>
      <c r="AI579" s="27">
        <v>0</v>
      </c>
      <c r="AJ579" s="27">
        <v>0</v>
      </c>
      <c r="AK579" s="106">
        <v>0</v>
      </c>
      <c r="AL579" s="106">
        <v>0</v>
      </c>
      <c r="AM579" s="105">
        <v>0</v>
      </c>
      <c r="AN579" s="11">
        <v>0</v>
      </c>
      <c r="AO579" s="11">
        <v>0</v>
      </c>
      <c r="AP579" s="105">
        <v>0</v>
      </c>
      <c r="AQ579" s="11">
        <v>0</v>
      </c>
      <c r="AR579" s="11">
        <v>0</v>
      </c>
      <c r="AS579" s="11">
        <v>0</v>
      </c>
      <c r="AT579" s="11">
        <v>0</v>
      </c>
      <c r="AU579" s="11">
        <v>0</v>
      </c>
      <c r="AV579" s="11">
        <v>0</v>
      </c>
      <c r="AW579" s="11">
        <v>0</v>
      </c>
      <c r="AX579" s="11">
        <v>0</v>
      </c>
      <c r="AZ579" s="11">
        <v>0</v>
      </c>
      <c r="BA579" s="11">
        <v>0</v>
      </c>
      <c r="BB579" s="122"/>
    </row>
    <row r="580" spans="1:54" hidden="1" x14ac:dyDescent="0.25">
      <c r="A580">
        <v>6</v>
      </c>
      <c r="B580" t="str">
        <f t="shared" si="72"/>
        <v>FrC-1420</v>
      </c>
      <c r="C580" s="2" t="s">
        <v>316</v>
      </c>
      <c r="D580" s="2" t="str">
        <f t="shared" si="69"/>
        <v>1</v>
      </c>
      <c r="E580" s="2" t="str">
        <f t="shared" si="70"/>
        <v>14</v>
      </c>
      <c r="F580" s="2" t="str">
        <f t="shared" si="71"/>
        <v>142</v>
      </c>
      <c r="G580" s="1" t="s">
        <v>31</v>
      </c>
      <c r="H580" s="27">
        <v>0</v>
      </c>
      <c r="I580" s="27"/>
      <c r="J580" s="27">
        <v>0</v>
      </c>
      <c r="K580" s="27">
        <v>0</v>
      </c>
      <c r="L580" s="27">
        <v>0</v>
      </c>
      <c r="M580" s="27"/>
      <c r="N580" s="27">
        <v>0</v>
      </c>
      <c r="O580" s="27">
        <v>0</v>
      </c>
      <c r="P580" s="27">
        <v>0</v>
      </c>
      <c r="Q580" s="27"/>
      <c r="R580" s="27">
        <v>0</v>
      </c>
      <c r="S580" s="27">
        <v>0</v>
      </c>
      <c r="T580" s="27">
        <v>0</v>
      </c>
      <c r="U580" s="27"/>
      <c r="V580" s="27">
        <v>0</v>
      </c>
      <c r="W580" s="27">
        <v>0</v>
      </c>
      <c r="X580" s="27">
        <v>0</v>
      </c>
      <c r="Y580" s="27"/>
      <c r="Z580" s="27">
        <v>0</v>
      </c>
      <c r="AA580" s="27">
        <v>0</v>
      </c>
      <c r="AB580" s="27">
        <v>0</v>
      </c>
      <c r="AC580" s="27"/>
      <c r="AD580" s="27">
        <v>0</v>
      </c>
      <c r="AE580" s="27">
        <v>0</v>
      </c>
      <c r="AF580" s="27">
        <v>0</v>
      </c>
      <c r="AG580" s="106">
        <v>0</v>
      </c>
      <c r="AH580" s="27">
        <v>0</v>
      </c>
      <c r="AI580" s="27">
        <v>0</v>
      </c>
      <c r="AJ580" s="27">
        <v>0</v>
      </c>
      <c r="AK580" s="106">
        <v>0</v>
      </c>
      <c r="AL580" s="106">
        <v>0</v>
      </c>
      <c r="AM580" s="105">
        <v>0</v>
      </c>
      <c r="AN580" s="11">
        <v>0</v>
      </c>
      <c r="AO580" s="11">
        <v>0</v>
      </c>
      <c r="AP580" s="105">
        <v>0</v>
      </c>
      <c r="AQ580" s="11">
        <v>0</v>
      </c>
      <c r="AR580" s="11">
        <v>0</v>
      </c>
      <c r="AS580" s="11">
        <v>0</v>
      </c>
      <c r="AT580" s="11">
        <v>0</v>
      </c>
      <c r="AU580" s="11">
        <v>0</v>
      </c>
      <c r="AV580" s="11">
        <v>0</v>
      </c>
      <c r="AW580" s="11">
        <v>0</v>
      </c>
      <c r="AX580" s="11">
        <v>0</v>
      </c>
      <c r="AZ580" s="11">
        <v>0</v>
      </c>
      <c r="BA580" s="11">
        <v>0</v>
      </c>
      <c r="BB580" s="122"/>
    </row>
    <row r="581" spans="1:54" hidden="1" x14ac:dyDescent="0.25">
      <c r="A581">
        <v>6</v>
      </c>
      <c r="B581" t="str">
        <f t="shared" si="72"/>
        <v>FrC-2110</v>
      </c>
      <c r="C581" s="2" t="s">
        <v>316</v>
      </c>
      <c r="D581" s="2" t="str">
        <f t="shared" si="69"/>
        <v>2</v>
      </c>
      <c r="E581" s="2" t="str">
        <f t="shared" si="70"/>
        <v>21</v>
      </c>
      <c r="F581" s="2" t="str">
        <f t="shared" si="71"/>
        <v>211</v>
      </c>
      <c r="G581" s="1" t="s">
        <v>34</v>
      </c>
      <c r="H581" s="27">
        <v>161194</v>
      </c>
      <c r="I581" s="27"/>
      <c r="J581" s="27">
        <v>139038</v>
      </c>
      <c r="K581" s="27">
        <v>139038</v>
      </c>
      <c r="L581" s="27">
        <v>173002</v>
      </c>
      <c r="M581" s="27"/>
      <c r="N581" s="27">
        <v>158492</v>
      </c>
      <c r="O581" s="27">
        <v>163829</v>
      </c>
      <c r="P581" s="27">
        <v>205247</v>
      </c>
      <c r="Q581" s="27"/>
      <c r="R581" s="27">
        <v>165948</v>
      </c>
      <c r="S581" s="27">
        <v>170733</v>
      </c>
      <c r="T581" s="27">
        <v>207306</v>
      </c>
      <c r="U581" s="27"/>
      <c r="V581" s="27">
        <v>178031</v>
      </c>
      <c r="W581" s="27">
        <v>205985.36780000001</v>
      </c>
      <c r="X581" s="27">
        <v>205206</v>
      </c>
      <c r="Y581" s="27"/>
      <c r="Z581" s="27">
        <v>205438.74438999998</v>
      </c>
      <c r="AA581" s="27">
        <v>210069.78946999999</v>
      </c>
      <c r="AB581" s="27">
        <v>204986.49181000001</v>
      </c>
      <c r="AC581" s="27"/>
      <c r="AD581" s="27">
        <v>196615.06716999999</v>
      </c>
      <c r="AE581" s="27">
        <v>199571.81390000001</v>
      </c>
      <c r="AF581" s="27">
        <v>233232.09834</v>
      </c>
      <c r="AG581" s="106">
        <v>205278.91153000001</v>
      </c>
      <c r="AH581" s="27">
        <v>201543.53214</v>
      </c>
      <c r="AI581" s="27">
        <v>200891.51137000002</v>
      </c>
      <c r="AJ581" s="27">
        <v>243199.47896723085</v>
      </c>
      <c r="AK581" s="106">
        <v>198912.2069780677</v>
      </c>
      <c r="AL581" s="106">
        <v>197276.84831999999</v>
      </c>
      <c r="AM581" s="105">
        <v>198289.86655999999</v>
      </c>
      <c r="AN581" s="11">
        <v>228529.2027306243</v>
      </c>
      <c r="AO581" s="11">
        <v>194673.414318</v>
      </c>
      <c r="AP581" s="105">
        <v>202588.68748000002</v>
      </c>
      <c r="AQ581" s="11">
        <v>205440.79521000001</v>
      </c>
      <c r="AR581" s="11">
        <v>230789.872157698</v>
      </c>
      <c r="AS581" s="11">
        <v>202828.1960654</v>
      </c>
      <c r="AT581" s="11">
        <v>205509.08915000001</v>
      </c>
      <c r="AU581" s="11">
        <v>205472.30265</v>
      </c>
      <c r="AV581" s="11">
        <v>237836.3999515</v>
      </c>
      <c r="AW581" s="11">
        <v>201192.4368083</v>
      </c>
      <c r="AX581" s="11">
        <v>201038.96120999998</v>
      </c>
      <c r="AZ581" s="11">
        <v>242914.5842484</v>
      </c>
      <c r="BA581" s="11">
        <v>193533.20996000001</v>
      </c>
      <c r="BB581" s="122"/>
    </row>
    <row r="582" spans="1:54" hidden="1" x14ac:dyDescent="0.25">
      <c r="A582">
        <v>6</v>
      </c>
      <c r="B582" t="str">
        <f t="shared" si="72"/>
        <v>FrC-2120</v>
      </c>
      <c r="C582" s="2" t="s">
        <v>316</v>
      </c>
      <c r="D582" s="2" t="str">
        <f t="shared" si="69"/>
        <v>2</v>
      </c>
      <c r="E582" s="2" t="str">
        <f t="shared" si="70"/>
        <v>21</v>
      </c>
      <c r="F582" s="2" t="str">
        <f t="shared" si="71"/>
        <v>212</v>
      </c>
      <c r="G582" s="1" t="s">
        <v>36</v>
      </c>
      <c r="H582" s="27">
        <v>0</v>
      </c>
      <c r="I582" s="27"/>
      <c r="J582" s="27">
        <v>0</v>
      </c>
      <c r="K582" s="27">
        <v>0</v>
      </c>
      <c r="L582" s="27">
        <v>0</v>
      </c>
      <c r="M582" s="27"/>
      <c r="N582" s="27">
        <v>0</v>
      </c>
      <c r="O582" s="27">
        <v>0</v>
      </c>
      <c r="P582" s="27">
        <v>0</v>
      </c>
      <c r="Q582" s="27"/>
      <c r="R582" s="27">
        <v>0</v>
      </c>
      <c r="S582" s="27">
        <v>0</v>
      </c>
      <c r="T582" s="27">
        <v>0</v>
      </c>
      <c r="U582" s="27"/>
      <c r="V582" s="27">
        <v>0</v>
      </c>
      <c r="W582" s="27">
        <v>0</v>
      </c>
      <c r="X582" s="27">
        <v>0</v>
      </c>
      <c r="Y582" s="27"/>
      <c r="Z582" s="27">
        <v>0</v>
      </c>
      <c r="AA582" s="27">
        <v>0</v>
      </c>
      <c r="AB582" s="27">
        <v>0</v>
      </c>
      <c r="AC582" s="27"/>
      <c r="AD582" s="27">
        <v>0</v>
      </c>
      <c r="AE582" s="27">
        <v>0</v>
      </c>
      <c r="AF582" s="27">
        <v>0</v>
      </c>
      <c r="AG582" s="106">
        <v>0</v>
      </c>
      <c r="AH582" s="27">
        <v>0</v>
      </c>
      <c r="AI582" s="27">
        <v>0</v>
      </c>
      <c r="AJ582" s="27">
        <v>0</v>
      </c>
      <c r="AK582" s="106">
        <v>0</v>
      </c>
      <c r="AL582" s="106">
        <v>0</v>
      </c>
      <c r="AM582" s="105">
        <v>0</v>
      </c>
      <c r="AN582" s="11">
        <v>0</v>
      </c>
      <c r="AO582" s="11">
        <v>0</v>
      </c>
      <c r="AP582" s="105">
        <v>0</v>
      </c>
      <c r="AQ582" s="11">
        <v>0</v>
      </c>
      <c r="AR582" s="11">
        <v>0</v>
      </c>
      <c r="AS582" s="11">
        <v>0</v>
      </c>
      <c r="AT582" s="11">
        <v>0</v>
      </c>
      <c r="AU582" s="11">
        <v>0</v>
      </c>
      <c r="AV582" s="11">
        <v>0</v>
      </c>
      <c r="AW582" s="11">
        <v>0</v>
      </c>
      <c r="AX582" s="11">
        <v>0</v>
      </c>
      <c r="AZ582" s="11">
        <v>0</v>
      </c>
      <c r="BA582" s="11">
        <v>0</v>
      </c>
      <c r="BB582" s="122"/>
    </row>
    <row r="583" spans="1:54" hidden="1" x14ac:dyDescent="0.25">
      <c r="A583">
        <v>6</v>
      </c>
      <c r="B583" t="str">
        <f t="shared" si="72"/>
        <v>FrC-2130</v>
      </c>
      <c r="C583" s="2" t="s">
        <v>316</v>
      </c>
      <c r="D583" s="2" t="str">
        <f t="shared" si="69"/>
        <v>2</v>
      </c>
      <c r="E583" s="2" t="str">
        <f t="shared" si="70"/>
        <v>21</v>
      </c>
      <c r="F583" s="2" t="str">
        <f t="shared" si="71"/>
        <v>213</v>
      </c>
      <c r="G583" s="1" t="s">
        <v>38</v>
      </c>
      <c r="H583" s="27">
        <v>12144</v>
      </c>
      <c r="I583" s="27"/>
      <c r="J583" s="27">
        <v>4978</v>
      </c>
      <c r="K583" s="27">
        <v>4978</v>
      </c>
      <c r="L583" s="27">
        <v>6585</v>
      </c>
      <c r="M583" s="27"/>
      <c r="N583" s="27">
        <v>399</v>
      </c>
      <c r="O583" s="27">
        <v>399</v>
      </c>
      <c r="P583" s="27">
        <v>6616</v>
      </c>
      <c r="Q583" s="27"/>
      <c r="R583" s="27">
        <v>0</v>
      </c>
      <c r="S583" s="27">
        <v>0</v>
      </c>
      <c r="T583" s="27">
        <v>6616</v>
      </c>
      <c r="U583" s="27"/>
      <c r="V583" s="27">
        <v>2311</v>
      </c>
      <c r="W583" s="27">
        <v>2325.6056899999999</v>
      </c>
      <c r="X583" s="27">
        <v>6616</v>
      </c>
      <c r="Y583" s="27"/>
      <c r="Z583" s="27">
        <v>1053.57377</v>
      </c>
      <c r="AA583" s="27">
        <v>1039.45904</v>
      </c>
      <c r="AB583" s="27">
        <v>6618.1293699999997</v>
      </c>
      <c r="AC583" s="27"/>
      <c r="AD583" s="27">
        <v>150.44869</v>
      </c>
      <c r="AE583" s="27">
        <v>150.38869</v>
      </c>
      <c r="AF583" s="27">
        <v>6781.5110199999999</v>
      </c>
      <c r="AG583" s="106">
        <v>407.19999000000001</v>
      </c>
      <c r="AH583" s="27">
        <v>410.12923000000001</v>
      </c>
      <c r="AI583" s="27">
        <v>410.12923000000001</v>
      </c>
      <c r="AJ583" s="27">
        <v>6617.3087599999999</v>
      </c>
      <c r="AK583" s="106">
        <v>201.89479999999998</v>
      </c>
      <c r="AL583" s="106">
        <v>13.46435</v>
      </c>
      <c r="AM583" s="105">
        <v>13.46435</v>
      </c>
      <c r="AN583" s="11">
        <v>4617.5032300000003</v>
      </c>
      <c r="AO583" s="11">
        <v>18.836080000000003</v>
      </c>
      <c r="AP583" s="105">
        <v>18.836080000000003</v>
      </c>
      <c r="AQ583" s="11">
        <v>18.836080000000003</v>
      </c>
      <c r="AR583" s="11">
        <v>4617.4110000000001</v>
      </c>
      <c r="AS583" s="11">
        <v>10.95786</v>
      </c>
      <c r="AT583" s="11">
        <v>14.07286</v>
      </c>
      <c r="AU583" s="11">
        <v>14.07286</v>
      </c>
      <c r="AV583" s="11">
        <v>4616</v>
      </c>
      <c r="AW583" s="11">
        <v>12.85716</v>
      </c>
      <c r="AX583" s="11">
        <v>13.081569999999999</v>
      </c>
      <c r="AZ583" s="11">
        <v>4616</v>
      </c>
      <c r="BA583" s="11">
        <v>8.3569999999999993</v>
      </c>
      <c r="BB583" s="122"/>
    </row>
    <row r="584" spans="1:54" hidden="1" x14ac:dyDescent="0.25">
      <c r="A584">
        <v>6</v>
      </c>
      <c r="B584" t="str">
        <f t="shared" si="72"/>
        <v>FrC-2140</v>
      </c>
      <c r="C584" s="2" t="s">
        <v>316</v>
      </c>
      <c r="D584" s="2" t="str">
        <f t="shared" si="69"/>
        <v>2</v>
      </c>
      <c r="E584" s="2" t="str">
        <f t="shared" si="70"/>
        <v>21</v>
      </c>
      <c r="F584" s="2" t="str">
        <f t="shared" si="71"/>
        <v>214</v>
      </c>
      <c r="G584" s="1" t="s">
        <v>39</v>
      </c>
      <c r="H584" s="27">
        <v>0</v>
      </c>
      <c r="I584" s="27"/>
      <c r="J584" s="27">
        <v>0</v>
      </c>
      <c r="K584" s="27">
        <v>0</v>
      </c>
      <c r="L584" s="27">
        <v>0</v>
      </c>
      <c r="M584" s="27"/>
      <c r="N584" s="27">
        <v>0</v>
      </c>
      <c r="O584" s="27">
        <v>0</v>
      </c>
      <c r="P584" s="27">
        <v>0</v>
      </c>
      <c r="Q584" s="27"/>
      <c r="R584" s="27">
        <v>0</v>
      </c>
      <c r="S584" s="27">
        <v>0</v>
      </c>
      <c r="T584" s="27">
        <v>0</v>
      </c>
      <c r="U584" s="27"/>
      <c r="V584" s="27">
        <v>0</v>
      </c>
      <c r="W584" s="27">
        <v>6.7299999999999999E-3</v>
      </c>
      <c r="X584" s="27">
        <v>0</v>
      </c>
      <c r="Y584" s="27"/>
      <c r="Z584" s="27">
        <v>6.8010000000000001E-2</v>
      </c>
      <c r="AA584" s="27">
        <v>6.8010000000000001E-2</v>
      </c>
      <c r="AB584" s="27">
        <v>0</v>
      </c>
      <c r="AC584" s="27"/>
      <c r="AD584" s="27">
        <v>1.9084000000000001</v>
      </c>
      <c r="AE584" s="27">
        <v>438.99852000000004</v>
      </c>
      <c r="AF584" s="27">
        <v>4.5</v>
      </c>
      <c r="AG584" s="106">
        <v>9.8949999999999996E-2</v>
      </c>
      <c r="AH584" s="27">
        <v>2.38767</v>
      </c>
      <c r="AI584" s="27">
        <v>2.38767</v>
      </c>
      <c r="AJ584" s="27">
        <v>5</v>
      </c>
      <c r="AK584" s="106">
        <v>0</v>
      </c>
      <c r="AL584" s="106">
        <v>0.75134000000000001</v>
      </c>
      <c r="AM584" s="105">
        <v>0.75134000000000001</v>
      </c>
      <c r="AN584" s="11">
        <v>5</v>
      </c>
      <c r="AO584" s="11">
        <v>0</v>
      </c>
      <c r="AP584" s="105">
        <v>0.16863999999999998</v>
      </c>
      <c r="AQ584" s="11">
        <v>8.1167700000000007</v>
      </c>
      <c r="AR584" s="11">
        <v>5</v>
      </c>
      <c r="AS584" s="11">
        <v>1.1968700000000001</v>
      </c>
      <c r="AT584" s="11">
        <v>1.1968700000000001</v>
      </c>
      <c r="AU584" s="11">
        <v>1.1968700000000001</v>
      </c>
      <c r="AV584" s="11">
        <v>2</v>
      </c>
      <c r="AW584" s="11">
        <v>8.7120000000000003E-2</v>
      </c>
      <c r="AX584" s="11">
        <v>8.7120000000000003E-2</v>
      </c>
      <c r="AZ584" s="11">
        <v>2</v>
      </c>
      <c r="BA584" s="11">
        <v>3.1393599999999999</v>
      </c>
      <c r="BB584" s="122"/>
    </row>
    <row r="585" spans="1:54" hidden="1" x14ac:dyDescent="0.25">
      <c r="A585">
        <v>6</v>
      </c>
      <c r="B585" t="str">
        <f t="shared" si="72"/>
        <v>FrC-2150</v>
      </c>
      <c r="C585" s="2" t="s">
        <v>316</v>
      </c>
      <c r="D585" s="2" t="str">
        <f t="shared" si="69"/>
        <v>2</v>
      </c>
      <c r="E585" s="2" t="str">
        <f t="shared" si="70"/>
        <v>21</v>
      </c>
      <c r="F585" s="2" t="str">
        <f t="shared" si="71"/>
        <v>215</v>
      </c>
      <c r="G585" s="1" t="s">
        <v>41</v>
      </c>
      <c r="H585" s="27">
        <v>3264</v>
      </c>
      <c r="I585" s="27"/>
      <c r="J585" s="27">
        <v>3262</v>
      </c>
      <c r="K585" s="27">
        <v>3262</v>
      </c>
      <c r="L585" s="27">
        <v>2483</v>
      </c>
      <c r="M585" s="27"/>
      <c r="N585" s="27">
        <v>2145</v>
      </c>
      <c r="O585" s="27">
        <v>2145</v>
      </c>
      <c r="P585" s="27">
        <v>1602</v>
      </c>
      <c r="Q585" s="27"/>
      <c r="R585" s="27">
        <v>1466</v>
      </c>
      <c r="S585" s="27">
        <v>1466</v>
      </c>
      <c r="T585" s="27">
        <v>1223</v>
      </c>
      <c r="U585" s="27"/>
      <c r="V585" s="27">
        <v>1255</v>
      </c>
      <c r="W585" s="27">
        <v>1254.96217</v>
      </c>
      <c r="X585" s="27">
        <v>884</v>
      </c>
      <c r="Y585" s="27"/>
      <c r="Z585" s="27">
        <v>752.23699999999997</v>
      </c>
      <c r="AA585" s="27">
        <v>752.23699999999997</v>
      </c>
      <c r="AB585" s="27">
        <v>506</v>
      </c>
      <c r="AC585" s="27"/>
      <c r="AD585" s="27">
        <v>632.01004</v>
      </c>
      <c r="AE585" s="27">
        <v>673.58760000000007</v>
      </c>
      <c r="AF585" s="27">
        <v>499</v>
      </c>
      <c r="AG585" s="106">
        <v>276.12705</v>
      </c>
      <c r="AH585" s="27">
        <v>308.39004999999997</v>
      </c>
      <c r="AI585" s="27">
        <v>308.39004999999997</v>
      </c>
      <c r="AJ585" s="27">
        <v>209</v>
      </c>
      <c r="AK585" s="106">
        <v>319.89247</v>
      </c>
      <c r="AL585" s="106">
        <v>352.28188</v>
      </c>
      <c r="AM585" s="105">
        <v>352.28188</v>
      </c>
      <c r="AN585" s="11">
        <v>174</v>
      </c>
      <c r="AO585" s="11">
        <v>700.5904700000001</v>
      </c>
      <c r="AP585" s="105">
        <v>700.23888000000011</v>
      </c>
      <c r="AQ585" s="11">
        <v>695.99393000000009</v>
      </c>
      <c r="AR585" s="11">
        <v>32.5</v>
      </c>
      <c r="AS585" s="11">
        <v>5.8196200000000005</v>
      </c>
      <c r="AT585" s="11">
        <v>99.955590000000001</v>
      </c>
      <c r="AU585" s="11">
        <v>99.955590000000001</v>
      </c>
      <c r="AV585" s="11">
        <v>100.26</v>
      </c>
      <c r="AW585" s="11">
        <v>96.646979999999999</v>
      </c>
      <c r="AX585" s="11">
        <v>84.997979999999998</v>
      </c>
      <c r="AZ585" s="11">
        <v>98.08</v>
      </c>
      <c r="BA585" s="11">
        <v>78.742310000000003</v>
      </c>
      <c r="BB585" s="122"/>
    </row>
    <row r="586" spans="1:54" hidden="1" x14ac:dyDescent="0.25">
      <c r="A586">
        <v>6</v>
      </c>
      <c r="B586" t="str">
        <f t="shared" si="72"/>
        <v>FrC-2160</v>
      </c>
      <c r="C586" s="2" t="s">
        <v>316</v>
      </c>
      <c r="D586" s="2" t="str">
        <f t="shared" si="69"/>
        <v>2</v>
      </c>
      <c r="E586" s="2" t="str">
        <f t="shared" si="70"/>
        <v>21</v>
      </c>
      <c r="F586" s="2" t="str">
        <f t="shared" si="71"/>
        <v>216</v>
      </c>
      <c r="G586" s="1" t="s">
        <v>43</v>
      </c>
      <c r="H586" s="27">
        <v>0</v>
      </c>
      <c r="I586" s="27"/>
      <c r="J586" s="27">
        <v>0</v>
      </c>
      <c r="K586" s="27">
        <v>0</v>
      </c>
      <c r="L586" s="27">
        <v>0</v>
      </c>
      <c r="M586" s="27"/>
      <c r="N586" s="27">
        <v>0</v>
      </c>
      <c r="O586" s="27">
        <v>0</v>
      </c>
      <c r="P586" s="27">
        <v>0</v>
      </c>
      <c r="Q586" s="27"/>
      <c r="R586" s="27">
        <v>0</v>
      </c>
      <c r="S586" s="27">
        <v>0</v>
      </c>
      <c r="T586" s="27">
        <v>0</v>
      </c>
      <c r="U586" s="27"/>
      <c r="V586" s="27">
        <v>0</v>
      </c>
      <c r="W586" s="27">
        <v>0</v>
      </c>
      <c r="X586" s="27">
        <v>0</v>
      </c>
      <c r="Y586" s="27"/>
      <c r="Z586" s="27">
        <v>0</v>
      </c>
      <c r="AA586" s="27">
        <v>0</v>
      </c>
      <c r="AB586" s="27">
        <v>0</v>
      </c>
      <c r="AC586" s="27"/>
      <c r="AD586" s="27">
        <v>0</v>
      </c>
      <c r="AE586" s="27">
        <v>383.57531</v>
      </c>
      <c r="AF586" s="27">
        <v>0</v>
      </c>
      <c r="AG586" s="106">
        <v>568.03127999999992</v>
      </c>
      <c r="AH586" s="27">
        <v>568.03127999999992</v>
      </c>
      <c r="AI586" s="27">
        <v>567.64128000000005</v>
      </c>
      <c r="AJ586" s="27">
        <v>1.051E-2</v>
      </c>
      <c r="AK586" s="106">
        <v>9.8263600000000011</v>
      </c>
      <c r="AL586" s="106">
        <v>363.94828999999999</v>
      </c>
      <c r="AM586" s="105">
        <v>363.94828999999999</v>
      </c>
      <c r="AN586" s="11">
        <v>0</v>
      </c>
      <c r="AO586" s="11">
        <v>11.492649999999999</v>
      </c>
      <c r="AP586" s="105">
        <v>351.39274999999998</v>
      </c>
      <c r="AQ586" s="11">
        <v>351.39274999999998</v>
      </c>
      <c r="AR586" s="11">
        <v>0</v>
      </c>
      <c r="AS586" s="11">
        <v>9.521840000000001</v>
      </c>
      <c r="AT586" s="11">
        <v>0</v>
      </c>
      <c r="AU586" s="11">
        <v>0</v>
      </c>
      <c r="AV586" s="11">
        <v>0</v>
      </c>
      <c r="AW586" s="11">
        <v>307.61177999999995</v>
      </c>
      <c r="AX586" s="11">
        <v>-4.7980000000000009</v>
      </c>
      <c r="AZ586" s="11">
        <v>0</v>
      </c>
      <c r="BA586" s="11">
        <v>46.456410000000005</v>
      </c>
      <c r="BB586" s="122"/>
    </row>
    <row r="587" spans="1:54" hidden="1" x14ac:dyDescent="0.25">
      <c r="A587">
        <v>6</v>
      </c>
      <c r="B587" t="str">
        <f t="shared" si="72"/>
        <v>FrC-2200</v>
      </c>
      <c r="C587" s="2" t="s">
        <v>316</v>
      </c>
      <c r="D587" s="2" t="str">
        <f t="shared" si="69"/>
        <v>2</v>
      </c>
      <c r="E587" s="2" t="str">
        <f t="shared" si="70"/>
        <v>22</v>
      </c>
      <c r="F587" s="2" t="str">
        <f t="shared" si="71"/>
        <v>220</v>
      </c>
      <c r="G587" s="1" t="s">
        <v>2103</v>
      </c>
      <c r="H587" s="27">
        <v>0</v>
      </c>
      <c r="I587" s="27"/>
      <c r="J587" s="27">
        <v>0</v>
      </c>
      <c r="K587" s="27">
        <v>0</v>
      </c>
      <c r="L587" s="27">
        <v>0</v>
      </c>
      <c r="M587" s="27"/>
      <c r="N587" s="27">
        <v>0</v>
      </c>
      <c r="O587" s="27">
        <v>0</v>
      </c>
      <c r="P587" s="27">
        <v>0</v>
      </c>
      <c r="Q587" s="27"/>
      <c r="R587" s="27">
        <v>0</v>
      </c>
      <c r="S587" s="27">
        <v>0</v>
      </c>
      <c r="T587" s="27">
        <v>0</v>
      </c>
      <c r="U587" s="27"/>
      <c r="V587" s="27">
        <v>0</v>
      </c>
      <c r="W587" s="27">
        <v>0</v>
      </c>
      <c r="X587" s="27">
        <v>0</v>
      </c>
      <c r="Y587" s="27"/>
      <c r="Z587" s="27">
        <v>0</v>
      </c>
      <c r="AA587" s="27">
        <v>0</v>
      </c>
      <c r="AB587" s="27">
        <v>0</v>
      </c>
      <c r="AC587" s="27"/>
      <c r="AD587" s="27">
        <v>0</v>
      </c>
      <c r="AE587" s="27">
        <v>0</v>
      </c>
      <c r="AF587" s="27">
        <v>0</v>
      </c>
      <c r="AG587" s="106">
        <v>0</v>
      </c>
      <c r="AH587" s="27">
        <v>0</v>
      </c>
      <c r="AI587" s="27">
        <v>0</v>
      </c>
      <c r="AJ587" s="27">
        <v>0</v>
      </c>
      <c r="AK587" s="106">
        <v>0</v>
      </c>
      <c r="AL587" s="106">
        <v>0</v>
      </c>
      <c r="AM587" s="105">
        <v>0</v>
      </c>
      <c r="AN587" s="11">
        <v>0</v>
      </c>
      <c r="AO587" s="11">
        <v>0</v>
      </c>
      <c r="AP587" s="105">
        <v>0</v>
      </c>
      <c r="AQ587" s="11">
        <v>0</v>
      </c>
      <c r="AR587" s="11">
        <v>0</v>
      </c>
      <c r="AS587" s="11">
        <v>0</v>
      </c>
      <c r="AT587" s="11">
        <v>0</v>
      </c>
      <c r="AU587" s="11"/>
      <c r="AV587" s="11">
        <v>0</v>
      </c>
      <c r="AW587" s="11">
        <v>0</v>
      </c>
      <c r="AX587" s="11"/>
      <c r="AZ587" s="11"/>
      <c r="BA587" s="11"/>
      <c r="BB587" s="122"/>
    </row>
    <row r="588" spans="1:54" hidden="1" x14ac:dyDescent="0.25">
      <c r="A588">
        <v>6</v>
      </c>
      <c r="B588" t="str">
        <f t="shared" si="72"/>
        <v>FrC-2410</v>
      </c>
      <c r="C588" s="2" t="s">
        <v>316</v>
      </c>
      <c r="D588" s="2" t="str">
        <f t="shared" si="69"/>
        <v>2</v>
      </c>
      <c r="E588" s="2" t="str">
        <f t="shared" si="70"/>
        <v>24</v>
      </c>
      <c r="F588" s="2" t="str">
        <f t="shared" si="71"/>
        <v>241</v>
      </c>
      <c r="G588" s="1" t="s">
        <v>46</v>
      </c>
      <c r="H588" s="27">
        <v>0</v>
      </c>
      <c r="I588" s="27"/>
      <c r="J588" s="27">
        <v>0</v>
      </c>
      <c r="K588" s="27">
        <v>0</v>
      </c>
      <c r="L588" s="27">
        <v>0</v>
      </c>
      <c r="M588" s="27"/>
      <c r="N588" s="27">
        <v>0</v>
      </c>
      <c r="O588" s="27">
        <v>0</v>
      </c>
      <c r="P588" s="27">
        <v>0</v>
      </c>
      <c r="Q588" s="27"/>
      <c r="R588" s="27">
        <v>0</v>
      </c>
      <c r="S588" s="27">
        <v>0</v>
      </c>
      <c r="T588" s="27">
        <v>0</v>
      </c>
      <c r="U588" s="27"/>
      <c r="V588" s="27">
        <v>0</v>
      </c>
      <c r="W588" s="27">
        <v>0</v>
      </c>
      <c r="X588" s="27">
        <v>0</v>
      </c>
      <c r="Y588" s="27"/>
      <c r="Z588" s="27">
        <v>0</v>
      </c>
      <c r="AA588" s="27">
        <v>0</v>
      </c>
      <c r="AB588" s="27">
        <v>0</v>
      </c>
      <c r="AC588" s="27"/>
      <c r="AD588" s="27">
        <v>0</v>
      </c>
      <c r="AE588" s="27">
        <v>0</v>
      </c>
      <c r="AF588" s="27">
        <v>0</v>
      </c>
      <c r="AG588" s="106">
        <v>0</v>
      </c>
      <c r="AH588" s="27">
        <v>0</v>
      </c>
      <c r="AI588" s="27">
        <v>0</v>
      </c>
      <c r="AJ588" s="27">
        <v>0</v>
      </c>
      <c r="AK588" s="106">
        <v>0</v>
      </c>
      <c r="AL588" s="106">
        <v>0</v>
      </c>
      <c r="AM588" s="105">
        <v>0</v>
      </c>
      <c r="AN588" s="11">
        <v>0</v>
      </c>
      <c r="AO588" s="11">
        <v>0</v>
      </c>
      <c r="AP588" s="105">
        <v>0</v>
      </c>
      <c r="AQ588" s="11">
        <v>0</v>
      </c>
      <c r="AR588" s="11">
        <v>0</v>
      </c>
      <c r="AS588" s="11">
        <v>0</v>
      </c>
      <c r="AT588" s="11">
        <v>0</v>
      </c>
      <c r="AU588" s="11">
        <v>0</v>
      </c>
      <c r="AV588" s="11">
        <v>0</v>
      </c>
      <c r="AW588" s="11">
        <v>0</v>
      </c>
      <c r="AX588" s="11">
        <v>0</v>
      </c>
      <c r="AZ588" s="11">
        <v>0</v>
      </c>
      <c r="BA588" s="11">
        <v>0</v>
      </c>
      <c r="BB588" s="122"/>
    </row>
    <row r="589" spans="1:54" hidden="1" x14ac:dyDescent="0.25">
      <c r="A589">
        <v>6</v>
      </c>
      <c r="B589" t="str">
        <f t="shared" si="72"/>
        <v>FrC-2420</v>
      </c>
      <c r="C589" s="2" t="s">
        <v>316</v>
      </c>
      <c r="D589" s="2" t="str">
        <f t="shared" si="69"/>
        <v>2</v>
      </c>
      <c r="E589" s="2" t="str">
        <f t="shared" si="70"/>
        <v>24</v>
      </c>
      <c r="F589" s="2" t="str">
        <f t="shared" si="71"/>
        <v>242</v>
      </c>
      <c r="G589" s="1" t="s">
        <v>47</v>
      </c>
      <c r="H589" s="27">
        <v>0</v>
      </c>
      <c r="I589" s="27"/>
      <c r="J589" s="27">
        <v>0</v>
      </c>
      <c r="K589" s="27">
        <v>0</v>
      </c>
      <c r="L589" s="27">
        <v>0</v>
      </c>
      <c r="M589" s="27"/>
      <c r="N589" s="27">
        <v>0</v>
      </c>
      <c r="O589" s="27">
        <v>0</v>
      </c>
      <c r="P589" s="27">
        <v>0</v>
      </c>
      <c r="Q589" s="27"/>
      <c r="R589" s="27">
        <v>0</v>
      </c>
      <c r="S589" s="27">
        <v>0</v>
      </c>
      <c r="T589" s="27">
        <v>0</v>
      </c>
      <c r="U589" s="27"/>
      <c r="V589" s="27">
        <v>0</v>
      </c>
      <c r="W589" s="27">
        <v>0</v>
      </c>
      <c r="X589" s="27">
        <v>0</v>
      </c>
      <c r="Y589" s="27"/>
      <c r="Z589" s="27">
        <v>0</v>
      </c>
      <c r="AA589" s="27">
        <v>0</v>
      </c>
      <c r="AB589" s="27">
        <v>0</v>
      </c>
      <c r="AC589" s="27"/>
      <c r="AD589" s="27">
        <v>0</v>
      </c>
      <c r="AE589" s="27">
        <v>0</v>
      </c>
      <c r="AF589" s="27">
        <v>0</v>
      </c>
      <c r="AG589" s="106">
        <v>0</v>
      </c>
      <c r="AH589" s="27">
        <v>0</v>
      </c>
      <c r="AI589" s="27">
        <v>0</v>
      </c>
      <c r="AJ589" s="27">
        <v>0</v>
      </c>
      <c r="AK589" s="106">
        <v>0</v>
      </c>
      <c r="AL589" s="106">
        <v>0</v>
      </c>
      <c r="AM589" s="105">
        <v>0</v>
      </c>
      <c r="AN589" s="11">
        <v>0</v>
      </c>
      <c r="AO589" s="11">
        <v>0</v>
      </c>
      <c r="AP589" s="105">
        <v>0</v>
      </c>
      <c r="AQ589" s="11">
        <v>0</v>
      </c>
      <c r="AR589" s="11">
        <v>0</v>
      </c>
      <c r="AS589" s="11">
        <v>0</v>
      </c>
      <c r="AT589" s="11">
        <v>0</v>
      </c>
      <c r="AU589" s="11">
        <v>0</v>
      </c>
      <c r="AV589" s="11">
        <v>0</v>
      </c>
      <c r="AW589" s="11">
        <v>0</v>
      </c>
      <c r="AX589" s="11">
        <v>0</v>
      </c>
      <c r="AZ589" s="11">
        <v>0</v>
      </c>
      <c r="BA589" s="11">
        <v>0</v>
      </c>
      <c r="BB589" s="122"/>
    </row>
    <row r="590" spans="1:54" hidden="1" x14ac:dyDescent="0.25">
      <c r="A590">
        <v>6</v>
      </c>
      <c r="B590" t="str">
        <f t="shared" si="72"/>
        <v>FrC-2500</v>
      </c>
      <c r="C590" s="2" t="s">
        <v>316</v>
      </c>
      <c r="D590" s="2" t="str">
        <f t="shared" si="69"/>
        <v>2</v>
      </c>
      <c r="E590" s="2" t="str">
        <f t="shared" si="70"/>
        <v>25</v>
      </c>
      <c r="F590" s="2" t="str">
        <f t="shared" si="71"/>
        <v>250</v>
      </c>
      <c r="G590" s="1" t="s">
        <v>49</v>
      </c>
      <c r="H590" s="27">
        <v>0</v>
      </c>
      <c r="I590" s="27"/>
      <c r="J590" s="27">
        <v>0</v>
      </c>
      <c r="K590" s="27">
        <v>0</v>
      </c>
      <c r="L590" s="27">
        <v>0</v>
      </c>
      <c r="M590" s="27"/>
      <c r="N590" s="27">
        <v>0</v>
      </c>
      <c r="O590" s="27">
        <v>0</v>
      </c>
      <c r="P590" s="27">
        <v>0</v>
      </c>
      <c r="Q590" s="27"/>
      <c r="R590" s="27">
        <v>0</v>
      </c>
      <c r="S590" s="27">
        <v>0</v>
      </c>
      <c r="T590" s="27">
        <v>0</v>
      </c>
      <c r="U590" s="27"/>
      <c r="V590" s="27">
        <v>0</v>
      </c>
      <c r="W590" s="27">
        <v>0</v>
      </c>
      <c r="X590" s="27">
        <v>0</v>
      </c>
      <c r="Y590" s="27"/>
      <c r="Z590" s="27">
        <v>0</v>
      </c>
      <c r="AA590" s="27">
        <v>0</v>
      </c>
      <c r="AB590" s="27">
        <v>0</v>
      </c>
      <c r="AC590" s="27"/>
      <c r="AD590" s="27">
        <v>0</v>
      </c>
      <c r="AE590" s="27">
        <v>0</v>
      </c>
      <c r="AF590" s="27">
        <v>0</v>
      </c>
      <c r="AG590" s="106">
        <v>0</v>
      </c>
      <c r="AH590" s="27">
        <v>0</v>
      </c>
      <c r="AI590" s="27">
        <v>0</v>
      </c>
      <c r="AJ590" s="27">
        <v>0</v>
      </c>
      <c r="AK590" s="106">
        <v>0</v>
      </c>
      <c r="AL590" s="106">
        <v>0</v>
      </c>
      <c r="AM590" s="105">
        <v>0</v>
      </c>
      <c r="AN590" s="11">
        <v>0</v>
      </c>
      <c r="AO590" s="11">
        <v>0</v>
      </c>
      <c r="AP590" s="105">
        <v>0</v>
      </c>
      <c r="AQ590" s="11">
        <v>0</v>
      </c>
      <c r="AR590" s="11">
        <v>0</v>
      </c>
      <c r="AS590" s="11">
        <v>0</v>
      </c>
      <c r="AT590" s="11">
        <v>0</v>
      </c>
      <c r="AU590" s="11">
        <v>0</v>
      </c>
      <c r="AV590" s="11">
        <v>0</v>
      </c>
      <c r="AW590" s="11">
        <v>0</v>
      </c>
      <c r="AX590" s="11">
        <v>0</v>
      </c>
      <c r="AZ590" s="11">
        <v>0</v>
      </c>
      <c r="BA590" s="11">
        <v>0</v>
      </c>
      <c r="BB590" s="122"/>
    </row>
    <row r="591" spans="1:54" hidden="1" x14ac:dyDescent="0.25">
      <c r="A591">
        <v>6</v>
      </c>
      <c r="B591" t="str">
        <f t="shared" si="72"/>
        <v>FrC-3111</v>
      </c>
      <c r="C591" s="2" t="s">
        <v>316</v>
      </c>
      <c r="D591" s="2" t="str">
        <f t="shared" si="69"/>
        <v>3</v>
      </c>
      <c r="E591" s="2" t="str">
        <f t="shared" si="70"/>
        <v>31</v>
      </c>
      <c r="F591" s="2" t="str">
        <f t="shared" si="71"/>
        <v>311</v>
      </c>
      <c r="G591" s="1" t="s">
        <v>52</v>
      </c>
      <c r="H591" s="27">
        <v>81</v>
      </c>
      <c r="I591" s="27"/>
      <c r="J591" s="27">
        <v>14</v>
      </c>
      <c r="K591" s="27">
        <v>14</v>
      </c>
      <c r="L591" s="27">
        <v>6</v>
      </c>
      <c r="M591" s="27"/>
      <c r="N591" s="27">
        <v>11</v>
      </c>
      <c r="O591" s="27">
        <v>11</v>
      </c>
      <c r="P591" s="27">
        <v>14</v>
      </c>
      <c r="Q591" s="27"/>
      <c r="R591" s="27">
        <v>23</v>
      </c>
      <c r="S591" s="27">
        <v>23</v>
      </c>
      <c r="T591" s="27">
        <v>18</v>
      </c>
      <c r="U591" s="27"/>
      <c r="V591" s="27">
        <v>4</v>
      </c>
      <c r="W591" s="27">
        <v>4.1993200000000002</v>
      </c>
      <c r="X591" s="27">
        <v>0</v>
      </c>
      <c r="Y591" s="27"/>
      <c r="Z591" s="27">
        <v>0</v>
      </c>
      <c r="AA591" s="27">
        <v>0</v>
      </c>
      <c r="AB591" s="27">
        <v>0</v>
      </c>
      <c r="AC591" s="27"/>
      <c r="AD591" s="27">
        <v>0</v>
      </c>
      <c r="AE591" s="27">
        <v>0</v>
      </c>
      <c r="AF591" s="27">
        <v>0</v>
      </c>
      <c r="AG591" s="106">
        <v>0</v>
      </c>
      <c r="AH591" s="27">
        <v>0</v>
      </c>
      <c r="AI591" s="27">
        <v>0</v>
      </c>
      <c r="AJ591" s="27">
        <v>0</v>
      </c>
      <c r="AK591" s="106">
        <v>0</v>
      </c>
      <c r="AL591" s="106">
        <v>0</v>
      </c>
      <c r="AM591" s="105">
        <v>0</v>
      </c>
      <c r="AN591" s="11">
        <v>0</v>
      </c>
      <c r="AO591" s="11">
        <v>0</v>
      </c>
      <c r="AP591" s="105">
        <v>0</v>
      </c>
      <c r="AQ591" s="11">
        <v>0</v>
      </c>
      <c r="AR591" s="11">
        <v>0</v>
      </c>
      <c r="AS591" s="11">
        <v>0</v>
      </c>
      <c r="AT591" s="11">
        <v>0</v>
      </c>
      <c r="AU591" s="11">
        <v>0</v>
      </c>
      <c r="AV591" s="11">
        <v>0</v>
      </c>
      <c r="AW591" s="11">
        <v>0</v>
      </c>
      <c r="AX591" s="11">
        <v>0</v>
      </c>
      <c r="AZ591" s="11">
        <v>0</v>
      </c>
      <c r="BA591" s="11">
        <v>0</v>
      </c>
      <c r="BB591" s="122"/>
    </row>
    <row r="592" spans="1:54" hidden="1" x14ac:dyDescent="0.25">
      <c r="A592">
        <v>6</v>
      </c>
      <c r="B592" t="str">
        <f t="shared" si="72"/>
        <v>FrC-3112</v>
      </c>
      <c r="C592" s="2" t="s">
        <v>316</v>
      </c>
      <c r="D592" s="2" t="str">
        <f t="shared" si="69"/>
        <v>3</v>
      </c>
      <c r="E592" s="2" t="str">
        <f t="shared" si="70"/>
        <v>31</v>
      </c>
      <c r="F592" s="2" t="str">
        <f t="shared" si="71"/>
        <v>311</v>
      </c>
      <c r="G592" s="1" t="s">
        <v>53</v>
      </c>
      <c r="H592" s="27">
        <v>0</v>
      </c>
      <c r="I592" s="27"/>
      <c r="J592" s="27">
        <v>0</v>
      </c>
      <c r="K592" s="27">
        <v>0</v>
      </c>
      <c r="L592" s="27">
        <v>0</v>
      </c>
      <c r="M592" s="27"/>
      <c r="N592" s="27">
        <v>0</v>
      </c>
      <c r="O592" s="27">
        <v>0</v>
      </c>
      <c r="P592" s="27">
        <v>0</v>
      </c>
      <c r="Q592" s="27"/>
      <c r="R592" s="27">
        <v>0</v>
      </c>
      <c r="S592" s="27">
        <v>0</v>
      </c>
      <c r="T592" s="27">
        <v>0</v>
      </c>
      <c r="U592" s="27"/>
      <c r="V592" s="27">
        <v>0</v>
      </c>
      <c r="W592" s="27">
        <v>0</v>
      </c>
      <c r="X592" s="27">
        <v>0</v>
      </c>
      <c r="Y592" s="27"/>
      <c r="Z592" s="27">
        <v>0</v>
      </c>
      <c r="AA592" s="27">
        <v>0</v>
      </c>
      <c r="AB592" s="27">
        <v>0</v>
      </c>
      <c r="AC592" s="27"/>
      <c r="AD592" s="27">
        <v>0</v>
      </c>
      <c r="AE592" s="27">
        <v>0</v>
      </c>
      <c r="AF592" s="27">
        <v>0</v>
      </c>
      <c r="AG592" s="106">
        <v>0</v>
      </c>
      <c r="AH592" s="27">
        <v>0</v>
      </c>
      <c r="AI592" s="27">
        <v>0</v>
      </c>
      <c r="AJ592" s="27">
        <v>0</v>
      </c>
      <c r="AK592" s="106">
        <v>0</v>
      </c>
      <c r="AL592" s="106">
        <v>0</v>
      </c>
      <c r="AM592" s="105">
        <v>0</v>
      </c>
      <c r="AN592" s="11">
        <v>0</v>
      </c>
      <c r="AO592" s="11">
        <v>0</v>
      </c>
      <c r="AP592" s="105">
        <v>0</v>
      </c>
      <c r="AQ592" s="11">
        <v>0</v>
      </c>
      <c r="AR592" s="11">
        <v>0</v>
      </c>
      <c r="AS592" s="11">
        <v>0</v>
      </c>
      <c r="AT592" s="11">
        <v>0</v>
      </c>
      <c r="AU592" s="11">
        <v>0</v>
      </c>
      <c r="AV592" s="11">
        <v>0</v>
      </c>
      <c r="AW592" s="11">
        <v>0</v>
      </c>
      <c r="AX592" s="11">
        <v>0</v>
      </c>
      <c r="AZ592" s="11">
        <v>0</v>
      </c>
      <c r="BA592" s="11">
        <v>0</v>
      </c>
      <c r="BB592" s="122"/>
    </row>
    <row r="593" spans="1:54" hidden="1" x14ac:dyDescent="0.25">
      <c r="A593">
        <v>6</v>
      </c>
      <c r="B593" t="str">
        <f t="shared" si="72"/>
        <v>FrC-3121</v>
      </c>
      <c r="C593" s="2" t="s">
        <v>316</v>
      </c>
      <c r="D593" s="2" t="str">
        <f t="shared" si="69"/>
        <v>3</v>
      </c>
      <c r="E593" s="2" t="str">
        <f t="shared" si="70"/>
        <v>31</v>
      </c>
      <c r="F593" s="2" t="str">
        <f t="shared" si="71"/>
        <v>312</v>
      </c>
      <c r="G593" s="1" t="s">
        <v>54</v>
      </c>
      <c r="H593" s="27">
        <v>0</v>
      </c>
      <c r="I593" s="27"/>
      <c r="J593" s="27">
        <v>0</v>
      </c>
      <c r="K593" s="27">
        <v>0</v>
      </c>
      <c r="L593" s="27">
        <v>0</v>
      </c>
      <c r="M593" s="27"/>
      <c r="N593" s="27">
        <v>0</v>
      </c>
      <c r="O593" s="27">
        <v>0</v>
      </c>
      <c r="P593" s="27">
        <v>0</v>
      </c>
      <c r="Q593" s="27"/>
      <c r="R593" s="27">
        <v>0</v>
      </c>
      <c r="S593" s="27">
        <v>0</v>
      </c>
      <c r="T593" s="27">
        <v>0</v>
      </c>
      <c r="U593" s="27"/>
      <c r="V593" s="27">
        <v>0</v>
      </c>
      <c r="W593" s="27">
        <v>0</v>
      </c>
      <c r="X593" s="27">
        <v>0</v>
      </c>
      <c r="Y593" s="27"/>
      <c r="Z593" s="27">
        <v>0</v>
      </c>
      <c r="AA593" s="27">
        <v>0</v>
      </c>
      <c r="AB593" s="27">
        <v>0</v>
      </c>
      <c r="AC593" s="27"/>
      <c r="AD593" s="27">
        <v>0</v>
      </c>
      <c r="AE593" s="27">
        <v>0</v>
      </c>
      <c r="AF593" s="27">
        <v>0</v>
      </c>
      <c r="AG593" s="106">
        <v>0</v>
      </c>
      <c r="AH593" s="27">
        <v>0</v>
      </c>
      <c r="AI593" s="27">
        <v>0</v>
      </c>
      <c r="AJ593" s="27">
        <v>0</v>
      </c>
      <c r="AK593" s="106">
        <v>0</v>
      </c>
      <c r="AL593" s="106">
        <v>0</v>
      </c>
      <c r="AM593" s="105">
        <v>0</v>
      </c>
      <c r="AN593" s="11">
        <v>0</v>
      </c>
      <c r="AO593" s="11">
        <v>0</v>
      </c>
      <c r="AP593" s="105">
        <v>0</v>
      </c>
      <c r="AQ593" s="11">
        <v>0</v>
      </c>
      <c r="AR593" s="11">
        <v>0</v>
      </c>
      <c r="AS593" s="11">
        <v>0</v>
      </c>
      <c r="AT593" s="11">
        <v>0</v>
      </c>
      <c r="AU593" s="11">
        <v>0</v>
      </c>
      <c r="AV593" s="11">
        <v>0</v>
      </c>
      <c r="AW593" s="11">
        <v>0</v>
      </c>
      <c r="AX593" s="11">
        <v>0</v>
      </c>
      <c r="AZ593" s="11">
        <v>0</v>
      </c>
      <c r="BA593" s="11">
        <v>0</v>
      </c>
      <c r="BB593" s="122"/>
    </row>
    <row r="594" spans="1:54" hidden="1" x14ac:dyDescent="0.25">
      <c r="A594">
        <v>6</v>
      </c>
      <c r="B594" t="str">
        <f t="shared" si="72"/>
        <v>FrC-3122</v>
      </c>
      <c r="C594" s="2" t="s">
        <v>316</v>
      </c>
      <c r="D594" s="2" t="str">
        <f t="shared" si="69"/>
        <v>3</v>
      </c>
      <c r="E594" s="2" t="str">
        <f t="shared" si="70"/>
        <v>31</v>
      </c>
      <c r="F594" s="2" t="str">
        <f t="shared" si="71"/>
        <v>312</v>
      </c>
      <c r="G594" s="1" t="s">
        <v>55</v>
      </c>
      <c r="H594" s="27">
        <v>9074</v>
      </c>
      <c r="I594" s="27"/>
      <c r="J594" s="27">
        <v>17998</v>
      </c>
      <c r="K594" s="27">
        <v>17998</v>
      </c>
      <c r="L594" s="27">
        <v>9074</v>
      </c>
      <c r="M594" s="27"/>
      <c r="N594" s="27">
        <v>28351</v>
      </c>
      <c r="O594" s="27">
        <v>28351</v>
      </c>
      <c r="P594" s="27">
        <v>9074</v>
      </c>
      <c r="Q594" s="27"/>
      <c r="R594" s="27">
        <v>28699</v>
      </c>
      <c r="S594" s="27">
        <v>26860</v>
      </c>
      <c r="T594" s="27">
        <v>138</v>
      </c>
      <c r="U594" s="27"/>
      <c r="V594" s="27">
        <v>18986</v>
      </c>
      <c r="W594" s="27">
        <v>411.39082000000002</v>
      </c>
      <c r="X594" s="27">
        <v>28799</v>
      </c>
      <c r="Y594" s="27"/>
      <c r="Z594" s="27">
        <v>28444.03054</v>
      </c>
      <c r="AA594" s="27">
        <v>8924</v>
      </c>
      <c r="AB594" s="27">
        <v>28880.303</v>
      </c>
      <c r="AC594" s="27"/>
      <c r="AD594" s="27">
        <v>18377.21975</v>
      </c>
      <c r="AE594" s="27">
        <v>18354.21975</v>
      </c>
      <c r="AF594" s="27">
        <v>9488.65</v>
      </c>
      <c r="AG594" s="106">
        <v>18109.79795</v>
      </c>
      <c r="AH594" s="27">
        <v>20531.353649999997</v>
      </c>
      <c r="AI594" s="27">
        <v>20531.353649999997</v>
      </c>
      <c r="AJ594" s="27">
        <v>9172.6560000000009</v>
      </c>
      <c r="AK594" s="106">
        <v>21044.129720000001</v>
      </c>
      <c r="AL594" s="106">
        <v>20907.984729999996</v>
      </c>
      <c r="AM594" s="105">
        <v>20907.98473</v>
      </c>
      <c r="AN594" s="11">
        <v>8947</v>
      </c>
      <c r="AO594" s="11">
        <v>21305.914789999999</v>
      </c>
      <c r="AP594" s="105">
        <v>21420.914789999999</v>
      </c>
      <c r="AQ594" s="11">
        <v>21420.914789999999</v>
      </c>
      <c r="AR594" s="11">
        <v>8947</v>
      </c>
      <c r="AS594" s="11">
        <v>18197.910759999999</v>
      </c>
      <c r="AT594" s="11">
        <v>29197.910759999999</v>
      </c>
      <c r="AU594" s="11">
        <v>29197.910759999999</v>
      </c>
      <c r="AV594" s="11">
        <v>15000</v>
      </c>
      <c r="AW594" s="11">
        <v>27886.836609999998</v>
      </c>
      <c r="AX594" s="11">
        <v>27886.836609999998</v>
      </c>
      <c r="AZ594" s="11">
        <v>19987</v>
      </c>
      <c r="BA594" s="11">
        <v>18244.012450000002</v>
      </c>
      <c r="BB594" s="122"/>
    </row>
    <row r="595" spans="1:54" hidden="1" x14ac:dyDescent="0.25">
      <c r="A595">
        <v>6</v>
      </c>
      <c r="B595" t="str">
        <f t="shared" si="72"/>
        <v>FrC-3131</v>
      </c>
      <c r="C595" s="2" t="s">
        <v>316</v>
      </c>
      <c r="D595" s="2" t="str">
        <f t="shared" si="69"/>
        <v>3</v>
      </c>
      <c r="E595" s="2" t="str">
        <f t="shared" si="70"/>
        <v>31</v>
      </c>
      <c r="F595" s="2" t="str">
        <f t="shared" si="71"/>
        <v>313</v>
      </c>
      <c r="G595" s="1" t="s">
        <v>56</v>
      </c>
      <c r="H595" s="27">
        <v>0</v>
      </c>
      <c r="I595" s="27"/>
      <c r="J595" s="27">
        <v>0</v>
      </c>
      <c r="K595" s="27">
        <v>0</v>
      </c>
      <c r="L595" s="27">
        <v>0</v>
      </c>
      <c r="M595" s="27"/>
      <c r="N595" s="27">
        <v>0</v>
      </c>
      <c r="O595" s="27">
        <v>0</v>
      </c>
      <c r="P595" s="27">
        <v>0</v>
      </c>
      <c r="Q595" s="27"/>
      <c r="R595" s="27">
        <v>0</v>
      </c>
      <c r="S595" s="27">
        <v>0</v>
      </c>
      <c r="T595" s="27">
        <v>0</v>
      </c>
      <c r="U595" s="27"/>
      <c r="V595" s="27">
        <v>0</v>
      </c>
      <c r="W595" s="27">
        <v>7417</v>
      </c>
      <c r="X595" s="27">
        <v>0</v>
      </c>
      <c r="Y595" s="27"/>
      <c r="Z595" s="27">
        <v>7616</v>
      </c>
      <c r="AA595" s="27">
        <v>7616</v>
      </c>
      <c r="AB595" s="27">
        <v>7741</v>
      </c>
      <c r="AC595" s="27"/>
      <c r="AD595" s="27">
        <v>7616</v>
      </c>
      <c r="AE595" s="27">
        <v>7616</v>
      </c>
      <c r="AF595" s="27">
        <v>7788</v>
      </c>
      <c r="AG595" s="106">
        <v>7754</v>
      </c>
      <c r="AH595" s="27">
        <v>7754</v>
      </c>
      <c r="AI595" s="27">
        <v>7754</v>
      </c>
      <c r="AJ595" s="27">
        <v>0</v>
      </c>
      <c r="AK595" s="106">
        <v>0</v>
      </c>
      <c r="AL595" s="106">
        <v>0</v>
      </c>
      <c r="AM595" s="105">
        <v>0</v>
      </c>
      <c r="AN595" s="11">
        <v>0</v>
      </c>
      <c r="AO595" s="11">
        <v>0</v>
      </c>
      <c r="AP595" s="105">
        <v>0</v>
      </c>
      <c r="AQ595" s="11">
        <v>0</v>
      </c>
      <c r="AR595" s="11">
        <v>0</v>
      </c>
      <c r="AS595" s="11">
        <v>0</v>
      </c>
      <c r="AT595" s="11">
        <v>0</v>
      </c>
      <c r="AU595" s="11">
        <v>0</v>
      </c>
      <c r="AV595" s="11">
        <v>0</v>
      </c>
      <c r="AW595" s="11">
        <v>0</v>
      </c>
      <c r="AX595" s="11">
        <v>0</v>
      </c>
      <c r="AZ595" s="11">
        <v>0</v>
      </c>
      <c r="BA595" s="11">
        <v>0</v>
      </c>
      <c r="BB595" s="122"/>
    </row>
    <row r="596" spans="1:54" hidden="1" x14ac:dyDescent="0.25">
      <c r="A596">
        <v>6</v>
      </c>
      <c r="B596" t="str">
        <f t="shared" si="72"/>
        <v>FrC-3132</v>
      </c>
      <c r="C596" s="2" t="s">
        <v>316</v>
      </c>
      <c r="D596" s="2" t="str">
        <f t="shared" si="69"/>
        <v>3</v>
      </c>
      <c r="E596" s="2" t="str">
        <f t="shared" si="70"/>
        <v>31</v>
      </c>
      <c r="F596" s="2" t="str">
        <f t="shared" si="71"/>
        <v>313</v>
      </c>
      <c r="G596" s="1" t="s">
        <v>57</v>
      </c>
      <c r="H596" s="27">
        <v>23308</v>
      </c>
      <c r="I596" s="27"/>
      <c r="J596" s="27">
        <v>11524</v>
      </c>
      <c r="K596" s="27">
        <v>11524</v>
      </c>
      <c r="L596" s="27">
        <v>24225</v>
      </c>
      <c r="M596" s="27"/>
      <c r="N596" s="27">
        <v>10678</v>
      </c>
      <c r="O596" s="27">
        <v>10678</v>
      </c>
      <c r="P596" s="27">
        <v>25654</v>
      </c>
      <c r="Q596" s="27"/>
      <c r="R596" s="27">
        <v>14194</v>
      </c>
      <c r="S596" s="27">
        <v>14194</v>
      </c>
      <c r="T596" s="27">
        <v>27397</v>
      </c>
      <c r="U596" s="27"/>
      <c r="V596" s="27">
        <v>12599</v>
      </c>
      <c r="W596" s="27">
        <v>12598.56604</v>
      </c>
      <c r="X596" s="27">
        <v>11768</v>
      </c>
      <c r="Y596" s="27"/>
      <c r="Z596" s="27">
        <v>12806.996569999999</v>
      </c>
      <c r="AA596" s="27">
        <v>12835.95384</v>
      </c>
      <c r="AB596" s="27">
        <v>13889.511</v>
      </c>
      <c r="AC596" s="27"/>
      <c r="AD596" s="27">
        <v>12924.628620000001</v>
      </c>
      <c r="AE596" s="27">
        <v>12881.524960000001</v>
      </c>
      <c r="AF596" s="27">
        <v>10571</v>
      </c>
      <c r="AG596" s="106">
        <v>13737.79679</v>
      </c>
      <c r="AH596" s="27">
        <v>22417.298790000001</v>
      </c>
      <c r="AI596" s="27">
        <v>22417.298790000001</v>
      </c>
      <c r="AJ596" s="27">
        <v>19425</v>
      </c>
      <c r="AK596" s="106">
        <v>30106.620159999999</v>
      </c>
      <c r="AL596" s="106">
        <v>30106.620159999999</v>
      </c>
      <c r="AM596" s="105">
        <v>30087.120159999999</v>
      </c>
      <c r="AN596" s="11">
        <v>19899</v>
      </c>
      <c r="AO596" s="11">
        <v>31016.488259999998</v>
      </c>
      <c r="AP596" s="105">
        <v>31016.488259999998</v>
      </c>
      <c r="AQ596" s="11">
        <v>31016.488259999998</v>
      </c>
      <c r="AR596" s="11">
        <v>21344.5</v>
      </c>
      <c r="AS596" s="11">
        <v>27174.660489999998</v>
      </c>
      <c r="AT596" s="11">
        <v>27108.361680000002</v>
      </c>
      <c r="AU596" s="11">
        <v>27108.361680000002</v>
      </c>
      <c r="AV596" s="11">
        <v>27758.5</v>
      </c>
      <c r="AW596" s="11">
        <v>26781.315839999999</v>
      </c>
      <c r="AX596" s="11">
        <v>26781.315839999992</v>
      </c>
      <c r="AZ596" s="11">
        <v>28983.5</v>
      </c>
      <c r="BA596" s="11">
        <v>31693.53732000001</v>
      </c>
      <c r="BB596" s="122"/>
    </row>
    <row r="597" spans="1:54" hidden="1" x14ac:dyDescent="0.25">
      <c r="A597">
        <v>6</v>
      </c>
      <c r="B597" t="str">
        <f t="shared" si="72"/>
        <v>FrC-3140</v>
      </c>
      <c r="C597" s="2" t="s">
        <v>316</v>
      </c>
      <c r="D597" s="2" t="str">
        <f t="shared" si="69"/>
        <v>3</v>
      </c>
      <c r="E597" s="2" t="str">
        <f t="shared" si="70"/>
        <v>31</v>
      </c>
      <c r="F597" s="2" t="str">
        <f t="shared" si="71"/>
        <v>314</v>
      </c>
      <c r="G597" s="1" t="s">
        <v>59</v>
      </c>
      <c r="H597" s="27">
        <v>0</v>
      </c>
      <c r="I597" s="27"/>
      <c r="J597" s="27">
        <v>0</v>
      </c>
      <c r="K597" s="27">
        <v>0</v>
      </c>
      <c r="L597" s="27">
        <v>0</v>
      </c>
      <c r="M597" s="27"/>
      <c r="N597" s="27">
        <v>0</v>
      </c>
      <c r="O597" s="27">
        <v>0</v>
      </c>
      <c r="P597" s="27">
        <v>0</v>
      </c>
      <c r="Q597" s="27"/>
      <c r="R597" s="27">
        <v>0</v>
      </c>
      <c r="S597" s="27">
        <v>0</v>
      </c>
      <c r="T597" s="27">
        <v>0</v>
      </c>
      <c r="U597" s="27"/>
      <c r="V597" s="27">
        <v>0</v>
      </c>
      <c r="W597" s="27">
        <v>0</v>
      </c>
      <c r="X597" s="27">
        <v>0</v>
      </c>
      <c r="Y597" s="27"/>
      <c r="Z597" s="27">
        <v>0</v>
      </c>
      <c r="AA597" s="27">
        <v>0</v>
      </c>
      <c r="AB597" s="27">
        <v>0</v>
      </c>
      <c r="AC597" s="27"/>
      <c r="AD597" s="27">
        <v>0</v>
      </c>
      <c r="AE597" s="27">
        <v>0</v>
      </c>
      <c r="AF597" s="27">
        <v>0</v>
      </c>
      <c r="AG597" s="106">
        <v>0</v>
      </c>
      <c r="AH597" s="27">
        <v>0</v>
      </c>
      <c r="AI597" s="27">
        <v>0</v>
      </c>
      <c r="AJ597" s="27">
        <v>0</v>
      </c>
      <c r="AK597" s="106">
        <v>0</v>
      </c>
      <c r="AL597" s="106">
        <v>0</v>
      </c>
      <c r="AM597" s="105">
        <v>0</v>
      </c>
      <c r="AN597" s="11">
        <v>0</v>
      </c>
      <c r="AO597" s="11">
        <v>0</v>
      </c>
      <c r="AP597" s="105">
        <v>0</v>
      </c>
      <c r="AQ597" s="11">
        <v>0</v>
      </c>
      <c r="AR597" s="11">
        <v>0</v>
      </c>
      <c r="AS597" s="11">
        <v>0</v>
      </c>
      <c r="AT597" s="11">
        <v>0</v>
      </c>
      <c r="AU597" s="11">
        <v>0</v>
      </c>
      <c r="AV597" s="11">
        <v>0</v>
      </c>
      <c r="AW597" s="11">
        <v>0</v>
      </c>
      <c r="AX597" s="11">
        <v>0</v>
      </c>
      <c r="AZ597" s="11">
        <v>0</v>
      </c>
      <c r="BA597" s="11">
        <v>0</v>
      </c>
      <c r="BB597" s="122"/>
    </row>
    <row r="598" spans="1:54" hidden="1" x14ac:dyDescent="0.25">
      <c r="A598">
        <v>6</v>
      </c>
      <c r="B598" t="str">
        <f t="shared" si="72"/>
        <v>FrC-3200</v>
      </c>
      <c r="C598" s="2" t="s">
        <v>316</v>
      </c>
      <c r="D598" s="2" t="str">
        <f t="shared" si="69"/>
        <v>3</v>
      </c>
      <c r="E598" s="2" t="str">
        <f t="shared" si="70"/>
        <v>32</v>
      </c>
      <c r="F598" s="2" t="str">
        <f t="shared" si="71"/>
        <v>320</v>
      </c>
      <c r="G598" s="1" t="s">
        <v>60</v>
      </c>
      <c r="H598" s="27">
        <v>0</v>
      </c>
      <c r="I598" s="27"/>
      <c r="J598" s="27">
        <v>20736</v>
      </c>
      <c r="K598" s="27">
        <v>20736</v>
      </c>
      <c r="L598" s="27">
        <v>0</v>
      </c>
      <c r="M598" s="27"/>
      <c r="N598" s="27">
        <v>20894</v>
      </c>
      <c r="O598" s="27">
        <v>20894</v>
      </c>
      <c r="P598" s="27">
        <v>0</v>
      </c>
      <c r="Q598" s="27"/>
      <c r="R598" s="27">
        <v>19538</v>
      </c>
      <c r="S598" s="27">
        <v>19639</v>
      </c>
      <c r="T598" s="27">
        <v>0</v>
      </c>
      <c r="U598" s="27"/>
      <c r="V598" s="27">
        <v>22391</v>
      </c>
      <c r="W598" s="27">
        <v>16812.413110000001</v>
      </c>
      <c r="X598" s="27">
        <v>24581</v>
      </c>
      <c r="Y598" s="27"/>
      <c r="Z598" s="27">
        <v>16460.879819999998</v>
      </c>
      <c r="AA598" s="27">
        <v>16490.18721</v>
      </c>
      <c r="AB598" s="27">
        <v>17705</v>
      </c>
      <c r="AC598" s="27"/>
      <c r="AD598" s="27">
        <v>16086.876099999999</v>
      </c>
      <c r="AE598" s="27">
        <v>16220.716640000002</v>
      </c>
      <c r="AF598" s="27">
        <v>18802.099999999999</v>
      </c>
      <c r="AG598" s="106">
        <v>19909.910680000001</v>
      </c>
      <c r="AH598" s="27">
        <v>19903.25359</v>
      </c>
      <c r="AI598" s="27">
        <v>13295.783609999999</v>
      </c>
      <c r="AJ598" s="27">
        <v>17752.7</v>
      </c>
      <c r="AK598" s="106">
        <v>17949.68146</v>
      </c>
      <c r="AL598" s="106">
        <v>20766.038140000001</v>
      </c>
      <c r="AM598" s="105">
        <v>20766.038140000001</v>
      </c>
      <c r="AN598" s="11">
        <v>17821</v>
      </c>
      <c r="AO598" s="11">
        <v>16340</v>
      </c>
      <c r="AP598" s="105">
        <v>15870.324259999999</v>
      </c>
      <c r="AQ598" s="11">
        <v>15870.324259999999</v>
      </c>
      <c r="AR598" s="11">
        <v>18757</v>
      </c>
      <c r="AS598" s="11">
        <v>17446.186890000001</v>
      </c>
      <c r="AT598" s="11">
        <v>17446.186890000001</v>
      </c>
      <c r="AU598" s="11">
        <v>13703.960010000003</v>
      </c>
      <c r="AV598" s="11">
        <v>19481</v>
      </c>
      <c r="AW598" s="11">
        <v>20973.86564</v>
      </c>
      <c r="AX598" s="11">
        <v>20973.84204</v>
      </c>
      <c r="AZ598" s="11">
        <v>21912</v>
      </c>
      <c r="BA598" s="11">
        <v>21580.420130000002</v>
      </c>
      <c r="BB598" s="122"/>
    </row>
    <row r="599" spans="1:54" hidden="1" x14ac:dyDescent="0.25">
      <c r="A599">
        <v>6</v>
      </c>
      <c r="B599" t="str">
        <f t="shared" si="72"/>
        <v>FrC-3300</v>
      </c>
      <c r="C599" s="2" t="s">
        <v>316</v>
      </c>
      <c r="D599" s="2" t="str">
        <f t="shared" si="69"/>
        <v>3</v>
      </c>
      <c r="E599" s="2" t="str">
        <f t="shared" si="70"/>
        <v>33</v>
      </c>
      <c r="F599" s="2" t="str">
        <f t="shared" si="71"/>
        <v>330</v>
      </c>
      <c r="G599" s="1" t="s">
        <v>61</v>
      </c>
      <c r="H599" s="27">
        <v>525916</v>
      </c>
      <c r="I599" s="27"/>
      <c r="J599" s="27">
        <v>640692</v>
      </c>
      <c r="K599" s="27">
        <v>640692</v>
      </c>
      <c r="L599" s="27">
        <v>556173</v>
      </c>
      <c r="M599" s="27"/>
      <c r="N599" s="27">
        <v>746931</v>
      </c>
      <c r="O599" s="27">
        <v>762221</v>
      </c>
      <c r="P599" s="27">
        <v>575598</v>
      </c>
      <c r="Q599" s="27"/>
      <c r="R599" s="27">
        <v>803421</v>
      </c>
      <c r="S599" s="27">
        <v>854007</v>
      </c>
      <c r="T599" s="27">
        <v>579286</v>
      </c>
      <c r="U599" s="27"/>
      <c r="V599" s="27">
        <v>846362</v>
      </c>
      <c r="W599" s="27">
        <v>864801.40020000003</v>
      </c>
      <c r="X599" s="27">
        <v>808592</v>
      </c>
      <c r="Y599" s="27"/>
      <c r="Z599" s="27">
        <v>875032.78374999994</v>
      </c>
      <c r="AA599" s="27">
        <v>858222.25556000008</v>
      </c>
      <c r="AB599" s="27">
        <v>756327.83618999994</v>
      </c>
      <c r="AC599" s="27"/>
      <c r="AD599" s="27">
        <v>822664.14727000007</v>
      </c>
      <c r="AE599" s="27">
        <v>807967.13196000014</v>
      </c>
      <c r="AF599" s="27">
        <v>802363.88028000004</v>
      </c>
      <c r="AG599" s="106">
        <v>841254.87852000003</v>
      </c>
      <c r="AH599" s="27">
        <v>825305.08675999998</v>
      </c>
      <c r="AI599" s="27">
        <v>808920.41035999998</v>
      </c>
      <c r="AJ599" s="27">
        <v>804536.69062999997</v>
      </c>
      <c r="AK599" s="106">
        <v>862298.4577599999</v>
      </c>
      <c r="AL599" s="106">
        <v>847744.62861000001</v>
      </c>
      <c r="AM599" s="105">
        <v>839244.60682999995</v>
      </c>
      <c r="AN599" s="11">
        <v>733861.36981821281</v>
      </c>
      <c r="AO599" s="11">
        <v>800152.33450999996</v>
      </c>
      <c r="AP599" s="105">
        <v>788346.30477999989</v>
      </c>
      <c r="AQ599" s="11">
        <v>789556.29697999998</v>
      </c>
      <c r="AR599" s="11">
        <v>804676.05066447437</v>
      </c>
      <c r="AS599" s="11">
        <v>840690.38774200005</v>
      </c>
      <c r="AT599" s="11">
        <v>851541.01784999995</v>
      </c>
      <c r="AU599" s="11">
        <v>853106.05746000004</v>
      </c>
      <c r="AV599" s="11">
        <v>890771.3951638001</v>
      </c>
      <c r="AW599" s="11">
        <v>1054407.8998321001</v>
      </c>
      <c r="AX599" s="11">
        <v>914291.12326999893</v>
      </c>
      <c r="AZ599" s="11">
        <v>926142.45705179998</v>
      </c>
      <c r="BA599" s="11">
        <v>996095.72925998899</v>
      </c>
      <c r="BB599" s="122"/>
    </row>
    <row r="600" spans="1:54" hidden="1" x14ac:dyDescent="0.25">
      <c r="A600">
        <v>6</v>
      </c>
      <c r="B600" t="str">
        <f t="shared" si="72"/>
        <v>FrC-3410</v>
      </c>
      <c r="C600" s="2" t="s">
        <v>316</v>
      </c>
      <c r="D600" s="2" t="str">
        <f t="shared" si="69"/>
        <v>3</v>
      </c>
      <c r="E600" s="2" t="str">
        <f t="shared" si="70"/>
        <v>34</v>
      </c>
      <c r="F600" s="2" t="str">
        <f t="shared" si="71"/>
        <v>341</v>
      </c>
      <c r="G600" s="1" t="s">
        <v>63</v>
      </c>
      <c r="H600" s="27">
        <v>0</v>
      </c>
      <c r="I600" s="27"/>
      <c r="J600" s="27">
        <v>0</v>
      </c>
      <c r="K600" s="27">
        <v>0</v>
      </c>
      <c r="L600" s="27">
        <v>0</v>
      </c>
      <c r="M600" s="27"/>
      <c r="N600" s="27">
        <v>0</v>
      </c>
      <c r="O600" s="27">
        <v>0</v>
      </c>
      <c r="P600" s="27">
        <v>0</v>
      </c>
      <c r="Q600" s="27"/>
      <c r="R600" s="27">
        <v>0</v>
      </c>
      <c r="S600" s="27">
        <v>0</v>
      </c>
      <c r="T600" s="27">
        <v>0</v>
      </c>
      <c r="U600" s="27"/>
      <c r="V600" s="27">
        <v>0</v>
      </c>
      <c r="W600" s="27">
        <v>0</v>
      </c>
      <c r="X600" s="27">
        <v>0</v>
      </c>
      <c r="Y600" s="27"/>
      <c r="Z600" s="27">
        <v>0</v>
      </c>
      <c r="AA600" s="27">
        <v>0</v>
      </c>
      <c r="AB600" s="27">
        <v>0</v>
      </c>
      <c r="AC600" s="27"/>
      <c r="AD600" s="27">
        <v>0</v>
      </c>
      <c r="AE600" s="27">
        <v>0</v>
      </c>
      <c r="AF600" s="27">
        <v>0</v>
      </c>
      <c r="AG600" s="106">
        <v>0</v>
      </c>
      <c r="AH600" s="27">
        <v>0</v>
      </c>
      <c r="AI600" s="27">
        <v>0</v>
      </c>
      <c r="AJ600" s="27">
        <v>0</v>
      </c>
      <c r="AK600" s="106">
        <v>0</v>
      </c>
      <c r="AL600" s="106">
        <v>0</v>
      </c>
      <c r="AM600" s="105">
        <v>0</v>
      </c>
      <c r="AN600" s="11">
        <v>0</v>
      </c>
      <c r="AO600" s="11">
        <v>0</v>
      </c>
      <c r="AP600" s="105">
        <v>0</v>
      </c>
      <c r="AQ600" s="11">
        <v>0</v>
      </c>
      <c r="AR600" s="11">
        <v>0</v>
      </c>
      <c r="AS600" s="11">
        <v>0</v>
      </c>
      <c r="AT600" s="11">
        <v>0</v>
      </c>
      <c r="AU600" s="11">
        <v>0</v>
      </c>
      <c r="AV600" s="11">
        <v>0</v>
      </c>
      <c r="AW600" s="11">
        <v>0</v>
      </c>
      <c r="AX600" s="11">
        <v>0</v>
      </c>
      <c r="AZ600" s="11">
        <v>0</v>
      </c>
      <c r="BA600" s="11">
        <v>0</v>
      </c>
      <c r="BB600" s="122"/>
    </row>
    <row r="601" spans="1:54" hidden="1" x14ac:dyDescent="0.25">
      <c r="A601">
        <v>6</v>
      </c>
      <c r="B601" t="str">
        <f t="shared" si="72"/>
        <v>FrC-3420</v>
      </c>
      <c r="C601" s="2" t="s">
        <v>316</v>
      </c>
      <c r="D601" s="2" t="str">
        <f t="shared" si="69"/>
        <v>3</v>
      </c>
      <c r="E601" s="2" t="str">
        <f t="shared" si="70"/>
        <v>34</v>
      </c>
      <c r="F601" s="2" t="str">
        <f t="shared" si="71"/>
        <v>342</v>
      </c>
      <c r="G601" s="1" t="s">
        <v>64</v>
      </c>
      <c r="H601" s="27">
        <v>0</v>
      </c>
      <c r="I601" s="27"/>
      <c r="J601" s="27">
        <v>0</v>
      </c>
      <c r="K601" s="27">
        <v>0</v>
      </c>
      <c r="L601" s="27">
        <v>0</v>
      </c>
      <c r="M601" s="27"/>
      <c r="N601" s="27">
        <v>0</v>
      </c>
      <c r="O601" s="27">
        <v>0</v>
      </c>
      <c r="P601" s="27">
        <v>0</v>
      </c>
      <c r="Q601" s="27"/>
      <c r="R601" s="27">
        <v>0</v>
      </c>
      <c r="S601" s="27">
        <v>0</v>
      </c>
      <c r="T601" s="27">
        <v>0</v>
      </c>
      <c r="U601" s="27"/>
      <c r="V601" s="27">
        <v>0</v>
      </c>
      <c r="W601" s="27">
        <v>0</v>
      </c>
      <c r="X601" s="27">
        <v>0</v>
      </c>
      <c r="Y601" s="27"/>
      <c r="Z601" s="27">
        <v>0</v>
      </c>
      <c r="AA601" s="27">
        <v>0</v>
      </c>
      <c r="AB601" s="27">
        <v>0</v>
      </c>
      <c r="AC601" s="27"/>
      <c r="AD601" s="27">
        <v>0</v>
      </c>
      <c r="AE601" s="27">
        <v>0</v>
      </c>
      <c r="AF601" s="27">
        <v>0</v>
      </c>
      <c r="AG601" s="106">
        <v>0</v>
      </c>
      <c r="AH601" s="27">
        <v>0</v>
      </c>
      <c r="AI601" s="27">
        <v>0</v>
      </c>
      <c r="AJ601" s="27">
        <v>0</v>
      </c>
      <c r="AK601" s="106">
        <v>0</v>
      </c>
      <c r="AL601" s="106">
        <v>0</v>
      </c>
      <c r="AM601" s="105">
        <v>0</v>
      </c>
      <c r="AN601" s="11">
        <v>0</v>
      </c>
      <c r="AO601" s="11">
        <v>0</v>
      </c>
      <c r="AP601" s="105">
        <v>0</v>
      </c>
      <c r="AQ601" s="11">
        <v>0</v>
      </c>
      <c r="AR601" s="11">
        <v>0</v>
      </c>
      <c r="AS601" s="11">
        <v>0</v>
      </c>
      <c r="AT601" s="11">
        <v>0</v>
      </c>
      <c r="AU601" s="11">
        <v>0</v>
      </c>
      <c r="AV601" s="11">
        <v>0</v>
      </c>
      <c r="AW601" s="11">
        <v>0</v>
      </c>
      <c r="AX601" s="11">
        <v>0</v>
      </c>
      <c r="AZ601" s="11">
        <v>0</v>
      </c>
      <c r="BA601" s="11">
        <v>0</v>
      </c>
      <c r="BB601" s="122"/>
    </row>
    <row r="602" spans="1:54" hidden="1" x14ac:dyDescent="0.25">
      <c r="A602">
        <v>6</v>
      </c>
      <c r="B602" t="str">
        <f t="shared" si="72"/>
        <v>FrC-3431</v>
      </c>
      <c r="C602" s="2" t="s">
        <v>316</v>
      </c>
      <c r="D602" s="2" t="str">
        <f t="shared" si="69"/>
        <v>3</v>
      </c>
      <c r="E602" s="2" t="str">
        <f t="shared" si="70"/>
        <v>34</v>
      </c>
      <c r="F602" s="2" t="str">
        <f t="shared" si="71"/>
        <v>343</v>
      </c>
      <c r="G602" s="1" t="s">
        <v>65</v>
      </c>
      <c r="H602" s="27">
        <v>69623</v>
      </c>
      <c r="I602" s="27"/>
      <c r="J602" s="27">
        <v>72497</v>
      </c>
      <c r="K602" s="27">
        <v>72497</v>
      </c>
      <c r="L602" s="27">
        <v>76671</v>
      </c>
      <c r="M602" s="27"/>
      <c r="N602" s="27">
        <v>78017</v>
      </c>
      <c r="O602" s="27">
        <v>78017</v>
      </c>
      <c r="P602" s="27">
        <v>77408</v>
      </c>
      <c r="Q602" s="27"/>
      <c r="R602" s="27">
        <v>78891</v>
      </c>
      <c r="S602" s="27">
        <v>78891</v>
      </c>
      <c r="T602" s="27">
        <v>79928</v>
      </c>
      <c r="U602" s="27"/>
      <c r="V602" s="27">
        <v>73196</v>
      </c>
      <c r="W602" s="27">
        <v>74230.627600000007</v>
      </c>
      <c r="X602" s="27">
        <v>81845</v>
      </c>
      <c r="Y602" s="27"/>
      <c r="Z602" s="27">
        <v>83843.820980000004</v>
      </c>
      <c r="AA602" s="27">
        <v>84386.496190000005</v>
      </c>
      <c r="AB602" s="27">
        <v>61114.28213</v>
      </c>
      <c r="AC602" s="27"/>
      <c r="AD602" s="27">
        <v>81518.528999999995</v>
      </c>
      <c r="AE602" s="27">
        <v>81228.290559999994</v>
      </c>
      <c r="AF602" s="27">
        <v>82749.018500000006</v>
      </c>
      <c r="AG602" s="106">
        <v>72173.229330000002</v>
      </c>
      <c r="AH602" s="27">
        <v>72150.452620000011</v>
      </c>
      <c r="AI602" s="27">
        <v>72100.0432</v>
      </c>
      <c r="AJ602" s="27">
        <v>82590.645980000001</v>
      </c>
      <c r="AK602" s="106">
        <v>81968.250239999994</v>
      </c>
      <c r="AL602" s="106">
        <v>82234.631550000006</v>
      </c>
      <c r="AM602" s="105">
        <v>82544.971730000005</v>
      </c>
      <c r="AN602" s="11">
        <v>91177.209470000002</v>
      </c>
      <c r="AO602" s="11">
        <v>94695.037349999999</v>
      </c>
      <c r="AP602" s="105">
        <v>93984.761740000002</v>
      </c>
      <c r="AQ602" s="11">
        <v>94429.201740000004</v>
      </c>
      <c r="AR602" s="11">
        <v>96440.876029999999</v>
      </c>
      <c r="AS602" s="11">
        <v>89508.585949999993</v>
      </c>
      <c r="AT602" s="11">
        <v>89497.119049999994</v>
      </c>
      <c r="AU602" s="11">
        <v>90367.250090000001</v>
      </c>
      <c r="AV602" s="11">
        <v>100785.37420000001</v>
      </c>
      <c r="AW602" s="11">
        <v>103567.9373067</v>
      </c>
      <c r="AX602" s="11">
        <v>103943.97068997147</v>
      </c>
      <c r="AZ602" s="11">
        <v>101474.32359</v>
      </c>
      <c r="BA602" s="11">
        <v>107848.04088999996</v>
      </c>
      <c r="BB602" s="122"/>
    </row>
    <row r="603" spans="1:54" hidden="1" x14ac:dyDescent="0.25">
      <c r="A603">
        <v>6</v>
      </c>
      <c r="B603" t="str">
        <f t="shared" si="72"/>
        <v>FrC-3432</v>
      </c>
      <c r="C603" s="2" t="s">
        <v>316</v>
      </c>
      <c r="D603" s="2" t="str">
        <f t="shared" si="69"/>
        <v>3</v>
      </c>
      <c r="E603" s="2" t="str">
        <f t="shared" si="70"/>
        <v>34</v>
      </c>
      <c r="F603" s="2" t="str">
        <f t="shared" si="71"/>
        <v>343</v>
      </c>
      <c r="G603" s="1" t="s">
        <v>66</v>
      </c>
      <c r="H603" s="27">
        <v>0</v>
      </c>
      <c r="I603" s="27"/>
      <c r="J603" s="27">
        <v>0</v>
      </c>
      <c r="K603" s="27">
        <v>0</v>
      </c>
      <c r="L603" s="27">
        <v>0</v>
      </c>
      <c r="M603" s="27"/>
      <c r="N603" s="27">
        <v>0</v>
      </c>
      <c r="O603" s="27">
        <v>0</v>
      </c>
      <c r="P603" s="27">
        <v>0</v>
      </c>
      <c r="Q603" s="27"/>
      <c r="R603" s="27">
        <v>0</v>
      </c>
      <c r="S603" s="27">
        <v>0</v>
      </c>
      <c r="T603" s="27">
        <v>0</v>
      </c>
      <c r="U603" s="27"/>
      <c r="V603" s="27">
        <v>0</v>
      </c>
      <c r="W603" s="27">
        <v>499.13373999999999</v>
      </c>
      <c r="X603" s="27">
        <v>0</v>
      </c>
      <c r="Y603" s="27"/>
      <c r="Z603" s="27">
        <v>931.82692999999995</v>
      </c>
      <c r="AA603" s="27">
        <v>1487.3754200000001</v>
      </c>
      <c r="AB603" s="27">
        <v>2662.9175300000002</v>
      </c>
      <c r="AC603" s="27"/>
      <c r="AD603" s="27">
        <v>11899.853929999999</v>
      </c>
      <c r="AE603" s="27">
        <v>11411.181349999999</v>
      </c>
      <c r="AF603" s="27">
        <v>1553.8466100000001</v>
      </c>
      <c r="AG603" s="106">
        <v>12985.13392</v>
      </c>
      <c r="AH603" s="27">
        <v>11710.89668</v>
      </c>
      <c r="AI603" s="27">
        <v>11714.50431</v>
      </c>
      <c r="AJ603" s="27">
        <v>2276.06</v>
      </c>
      <c r="AK603" s="106">
        <v>12013.42224</v>
      </c>
      <c r="AL603" s="106">
        <v>12574.78442</v>
      </c>
      <c r="AM603" s="105">
        <v>12667.992969999999</v>
      </c>
      <c r="AN603" s="11">
        <v>2084.54</v>
      </c>
      <c r="AO603" s="11">
        <v>13223.892669999999</v>
      </c>
      <c r="AP603" s="105">
        <v>12247.353870000001</v>
      </c>
      <c r="AQ603" s="11">
        <v>11865.353870000001</v>
      </c>
      <c r="AR603" s="11">
        <v>2895.6</v>
      </c>
      <c r="AS603" s="11">
        <v>4250.0117067000001</v>
      </c>
      <c r="AT603" s="11">
        <v>4411.7807199999997</v>
      </c>
      <c r="AU603" s="11">
        <v>4496.7988800000003</v>
      </c>
      <c r="AV603" s="11">
        <v>2837.5320000000002</v>
      </c>
      <c r="AW603" s="11">
        <v>3227.9182399999991</v>
      </c>
      <c r="AX603" s="11">
        <v>3383.2832099999996</v>
      </c>
      <c r="AZ603" s="11">
        <v>2998.3206</v>
      </c>
      <c r="BA603" s="11">
        <v>3341.71144</v>
      </c>
      <c r="BB603" s="122"/>
    </row>
    <row r="604" spans="1:54" hidden="1" x14ac:dyDescent="0.25">
      <c r="A604">
        <v>6</v>
      </c>
      <c r="B604" t="str">
        <f t="shared" si="72"/>
        <v>FrC-3441</v>
      </c>
      <c r="C604" s="2" t="s">
        <v>316</v>
      </c>
      <c r="D604" s="2" t="str">
        <f t="shared" si="69"/>
        <v>3</v>
      </c>
      <c r="E604" s="2" t="str">
        <f t="shared" si="70"/>
        <v>34</v>
      </c>
      <c r="F604" s="2" t="str">
        <f t="shared" si="71"/>
        <v>344</v>
      </c>
      <c r="G604" s="1" t="s">
        <v>67</v>
      </c>
      <c r="H604" s="27">
        <v>3792</v>
      </c>
      <c r="I604" s="27"/>
      <c r="J604" s="27">
        <v>240</v>
      </c>
      <c r="K604" s="27">
        <v>240</v>
      </c>
      <c r="L604" s="27">
        <v>400</v>
      </c>
      <c r="M604" s="27"/>
      <c r="N604" s="27">
        <v>395</v>
      </c>
      <c r="O604" s="27">
        <v>395</v>
      </c>
      <c r="P604" s="27">
        <v>365</v>
      </c>
      <c r="Q604" s="27"/>
      <c r="R604" s="27">
        <v>278</v>
      </c>
      <c r="S604" s="27">
        <v>278</v>
      </c>
      <c r="T604" s="27">
        <v>447</v>
      </c>
      <c r="U604" s="27"/>
      <c r="V604" s="27">
        <v>492</v>
      </c>
      <c r="W604" s="27">
        <v>3245.9837200000002</v>
      </c>
      <c r="X604" s="27">
        <v>447</v>
      </c>
      <c r="Y604" s="27"/>
      <c r="Z604" s="27">
        <v>2010.9866300000001</v>
      </c>
      <c r="AA604" s="27">
        <v>13539.440769999999</v>
      </c>
      <c r="AB604" s="27">
        <v>442</v>
      </c>
      <c r="AC604" s="27"/>
      <c r="AD604" s="27">
        <v>4071.52142</v>
      </c>
      <c r="AE604" s="27">
        <v>4075.0548399999998</v>
      </c>
      <c r="AF604" s="27">
        <v>4115.8978299999999</v>
      </c>
      <c r="AG604" s="106">
        <v>2827.2759999999998</v>
      </c>
      <c r="AH604" s="27">
        <v>3296.7524100000001</v>
      </c>
      <c r="AI604" s="27">
        <v>3296.7524100000001</v>
      </c>
      <c r="AJ604" s="27">
        <v>3925.7000900000003</v>
      </c>
      <c r="AK604" s="106">
        <v>3713.5284699999997</v>
      </c>
      <c r="AL604" s="106">
        <v>3499.8743999999997</v>
      </c>
      <c r="AM604" s="105">
        <v>3613.8565700000004</v>
      </c>
      <c r="AN604" s="11">
        <v>4521.0046700000003</v>
      </c>
      <c r="AO604" s="11">
        <v>3452.4049400000004</v>
      </c>
      <c r="AP604" s="105">
        <v>3419.9284400000001</v>
      </c>
      <c r="AQ604" s="11">
        <v>3505.9059600000005</v>
      </c>
      <c r="AR604" s="11">
        <v>5816.1</v>
      </c>
      <c r="AS604" s="11">
        <v>3103.9591967000001</v>
      </c>
      <c r="AT604" s="11">
        <v>3534.5155799999998</v>
      </c>
      <c r="AU604" s="11">
        <v>3735.4287799999997</v>
      </c>
      <c r="AV604" s="11">
        <v>3668.5059999999994</v>
      </c>
      <c r="AW604" s="11">
        <v>3259.4300633000007</v>
      </c>
      <c r="AX604" s="11">
        <v>3009.3925299999996</v>
      </c>
      <c r="AZ604" s="11">
        <v>3583.2276846</v>
      </c>
      <c r="BA604" s="11">
        <v>3272.62961</v>
      </c>
      <c r="BB604" s="122"/>
    </row>
    <row r="605" spans="1:54" hidden="1" x14ac:dyDescent="0.25">
      <c r="A605">
        <v>6</v>
      </c>
      <c r="B605" t="str">
        <f t="shared" si="72"/>
        <v>FrC-3442</v>
      </c>
      <c r="C605" s="2" t="s">
        <v>316</v>
      </c>
      <c r="D605" s="2" t="str">
        <f t="shared" si="69"/>
        <v>3</v>
      </c>
      <c r="E605" s="2" t="str">
        <f t="shared" si="70"/>
        <v>34</v>
      </c>
      <c r="F605" s="2" t="str">
        <f t="shared" si="71"/>
        <v>344</v>
      </c>
      <c r="G605" s="1" t="s">
        <v>68</v>
      </c>
      <c r="H605" s="27">
        <v>0</v>
      </c>
      <c r="I605" s="27"/>
      <c r="J605" s="27">
        <v>0</v>
      </c>
      <c r="K605" s="27">
        <v>0</v>
      </c>
      <c r="L605" s="27">
        <v>0</v>
      </c>
      <c r="M605" s="27"/>
      <c r="N605" s="27">
        <v>0</v>
      </c>
      <c r="O605" s="27">
        <v>0</v>
      </c>
      <c r="P605" s="27">
        <v>0</v>
      </c>
      <c r="Q605" s="27"/>
      <c r="R605" s="27">
        <v>0</v>
      </c>
      <c r="S605" s="27">
        <v>0</v>
      </c>
      <c r="T605" s="27">
        <v>0</v>
      </c>
      <c r="U605" s="27"/>
      <c r="V605" s="27">
        <v>0</v>
      </c>
      <c r="W605" s="27">
        <v>16</v>
      </c>
      <c r="X605" s="27">
        <v>0</v>
      </c>
      <c r="Y605" s="27"/>
      <c r="Z605" s="27">
        <v>0</v>
      </c>
      <c r="AA605" s="27">
        <v>3.3149999999999999</v>
      </c>
      <c r="AB605" s="27">
        <v>0</v>
      </c>
      <c r="AC605" s="27"/>
      <c r="AD605" s="27">
        <v>1650.37408</v>
      </c>
      <c r="AE605" s="27">
        <v>1774.1853599999993</v>
      </c>
      <c r="AF605" s="27">
        <v>2319.4122499999999</v>
      </c>
      <c r="AG605" s="106">
        <v>0.25</v>
      </c>
      <c r="AH605" s="27">
        <v>1527.0942699999998</v>
      </c>
      <c r="AI605" s="27">
        <v>1556.3710299999998</v>
      </c>
      <c r="AJ605" s="27">
        <v>2039.2145600000001</v>
      </c>
      <c r="AK605" s="106">
        <v>1824.36</v>
      </c>
      <c r="AL605" s="106">
        <v>1519.0431900000001</v>
      </c>
      <c r="AM605" s="105">
        <v>1518.6424800000002</v>
      </c>
      <c r="AN605" s="11">
        <v>2184.6350000000002</v>
      </c>
      <c r="AO605" s="11">
        <v>2159.2199999999998</v>
      </c>
      <c r="AP605" s="105">
        <v>1265.6126699999998</v>
      </c>
      <c r="AQ605" s="11">
        <v>1265.6126700000002</v>
      </c>
      <c r="AR605" s="11">
        <v>1930.5228048999995</v>
      </c>
      <c r="AS605" s="11">
        <v>1464.9400999999998</v>
      </c>
      <c r="AT605" s="11">
        <v>1580.3269099999998</v>
      </c>
      <c r="AU605" s="11">
        <v>1580.3269100000002</v>
      </c>
      <c r="AV605" s="11">
        <v>1820.25</v>
      </c>
      <c r="AW605" s="11">
        <v>563.26614000000006</v>
      </c>
      <c r="AX605" s="11">
        <v>581.17050000000006</v>
      </c>
      <c r="AZ605" s="11">
        <v>2263.3000000000002</v>
      </c>
      <c r="BA605" s="11">
        <v>604.23347000000001</v>
      </c>
      <c r="BB605" s="122"/>
    </row>
    <row r="606" spans="1:54" hidden="1" x14ac:dyDescent="0.25">
      <c r="A606">
        <v>6</v>
      </c>
      <c r="B606" t="str">
        <f t="shared" si="72"/>
        <v>FrC-3450</v>
      </c>
      <c r="C606" s="2" t="s">
        <v>316</v>
      </c>
      <c r="D606" s="2" t="str">
        <f t="shared" si="69"/>
        <v>3</v>
      </c>
      <c r="E606" s="2" t="str">
        <f t="shared" si="70"/>
        <v>34</v>
      </c>
      <c r="F606" s="2" t="str">
        <f t="shared" si="71"/>
        <v>345</v>
      </c>
      <c r="G606" s="1" t="s">
        <v>69</v>
      </c>
      <c r="H606" s="27">
        <v>0</v>
      </c>
      <c r="I606" s="27"/>
      <c r="J606" s="27">
        <v>0</v>
      </c>
      <c r="K606" s="27">
        <v>0</v>
      </c>
      <c r="L606" s="27">
        <v>0</v>
      </c>
      <c r="M606" s="27"/>
      <c r="N606" s="27">
        <v>0</v>
      </c>
      <c r="O606" s="27">
        <v>0</v>
      </c>
      <c r="P606" s="27">
        <v>0</v>
      </c>
      <c r="Q606" s="27"/>
      <c r="R606" s="27">
        <v>0</v>
      </c>
      <c r="S606" s="27">
        <v>0</v>
      </c>
      <c r="T606" s="27">
        <v>0</v>
      </c>
      <c r="U606" s="27"/>
      <c r="V606" s="27">
        <v>0</v>
      </c>
      <c r="W606" s="27">
        <v>23</v>
      </c>
      <c r="X606" s="27">
        <v>0</v>
      </c>
      <c r="Y606" s="27"/>
      <c r="Z606" s="27">
        <v>32</v>
      </c>
      <c r="AA606" s="27">
        <v>32</v>
      </c>
      <c r="AB606" s="27">
        <v>16.5</v>
      </c>
      <c r="AC606" s="27"/>
      <c r="AD606" s="27">
        <v>39.605000000000004</v>
      </c>
      <c r="AE606" s="27">
        <v>39.605000000000004</v>
      </c>
      <c r="AF606" s="27">
        <v>31.5</v>
      </c>
      <c r="AG606" s="106">
        <v>32</v>
      </c>
      <c r="AH606" s="27">
        <v>32</v>
      </c>
      <c r="AI606" s="27">
        <v>32</v>
      </c>
      <c r="AJ606" s="27">
        <v>60</v>
      </c>
      <c r="AK606" s="106">
        <v>27.36</v>
      </c>
      <c r="AL606" s="106">
        <v>27.36</v>
      </c>
      <c r="AM606" s="105">
        <v>27.36</v>
      </c>
      <c r="AN606" s="11">
        <v>70</v>
      </c>
      <c r="AO606" s="11">
        <v>32.5</v>
      </c>
      <c r="AP606" s="105">
        <v>32.5</v>
      </c>
      <c r="AQ606" s="11">
        <v>32.5</v>
      </c>
      <c r="AR606" s="11">
        <v>75</v>
      </c>
      <c r="AS606" s="11">
        <v>151.91707</v>
      </c>
      <c r="AT606" s="11">
        <v>151.41707</v>
      </c>
      <c r="AU606" s="11">
        <v>151.41707</v>
      </c>
      <c r="AV606" s="11">
        <v>100</v>
      </c>
      <c r="AW606" s="11">
        <v>342.97270000000003</v>
      </c>
      <c r="AX606" s="11">
        <v>342.97270000000003</v>
      </c>
      <c r="AZ606" s="11">
        <v>495</v>
      </c>
      <c r="BA606" s="11">
        <v>447.48444000000006</v>
      </c>
      <c r="BB606" s="122"/>
    </row>
    <row r="607" spans="1:54" hidden="1" x14ac:dyDescent="0.25">
      <c r="A607">
        <v>6</v>
      </c>
      <c r="B607" t="str">
        <f t="shared" si="72"/>
        <v>FrC-3510</v>
      </c>
      <c r="C607" s="2" t="s">
        <v>316</v>
      </c>
      <c r="D607" s="2" t="str">
        <f t="shared" si="69"/>
        <v>3</v>
      </c>
      <c r="E607" s="2" t="str">
        <f t="shared" si="70"/>
        <v>35</v>
      </c>
      <c r="F607" s="2" t="str">
        <f t="shared" si="71"/>
        <v>351</v>
      </c>
      <c r="G607" s="1" t="s">
        <v>71</v>
      </c>
      <c r="H607" s="27">
        <v>0</v>
      </c>
      <c r="I607" s="27"/>
      <c r="J607" s="27">
        <v>0</v>
      </c>
      <c r="K607" s="27">
        <v>0</v>
      </c>
      <c r="L607" s="27">
        <v>0</v>
      </c>
      <c r="M607" s="27"/>
      <c r="N607" s="27">
        <v>0</v>
      </c>
      <c r="O607" s="27">
        <v>0</v>
      </c>
      <c r="P607" s="27">
        <v>0</v>
      </c>
      <c r="Q607" s="27"/>
      <c r="R607" s="27">
        <v>0</v>
      </c>
      <c r="S607" s="27">
        <v>0</v>
      </c>
      <c r="T607" s="27">
        <v>0</v>
      </c>
      <c r="U607" s="27"/>
      <c r="V607" s="27">
        <v>0</v>
      </c>
      <c r="W607" s="27">
        <v>0</v>
      </c>
      <c r="X607" s="27">
        <v>0</v>
      </c>
      <c r="Y607" s="27"/>
      <c r="Z607" s="27">
        <v>0</v>
      </c>
      <c r="AA607" s="27">
        <v>2.1719599999999999</v>
      </c>
      <c r="AB607" s="27">
        <v>0</v>
      </c>
      <c r="AC607" s="27"/>
      <c r="AD607" s="27">
        <v>0</v>
      </c>
      <c r="AE607" s="27">
        <v>0</v>
      </c>
      <c r="AF607" s="27">
        <v>0</v>
      </c>
      <c r="AG607" s="106">
        <v>0</v>
      </c>
      <c r="AH607" s="27">
        <v>5.5</v>
      </c>
      <c r="AI607" s="27">
        <v>5.5</v>
      </c>
      <c r="AJ607" s="27">
        <v>6.88</v>
      </c>
      <c r="AK607" s="106">
        <v>7.8015000000000008</v>
      </c>
      <c r="AL607" s="106">
        <v>7.8015000000000008</v>
      </c>
      <c r="AM607" s="105">
        <v>7.8015000000000008</v>
      </c>
      <c r="AN607" s="11">
        <v>15</v>
      </c>
      <c r="AO607" s="11">
        <v>25.481650000000002</v>
      </c>
      <c r="AP607" s="105">
        <v>25.291330000000002</v>
      </c>
      <c r="AQ607" s="11">
        <v>25.291330000000002</v>
      </c>
      <c r="AR607" s="11">
        <v>10</v>
      </c>
      <c r="AS607" s="11">
        <v>7.5</v>
      </c>
      <c r="AT607" s="11">
        <v>22.84853</v>
      </c>
      <c r="AU607" s="11">
        <v>19.327100000000002</v>
      </c>
      <c r="AV607" s="11">
        <v>22.5</v>
      </c>
      <c r="AW607" s="11">
        <v>26.098120000000002</v>
      </c>
      <c r="AX607" s="11">
        <v>26.098120000000002</v>
      </c>
      <c r="AZ607" s="11">
        <v>46.5</v>
      </c>
      <c r="BA607" s="11">
        <v>37.843029999999999</v>
      </c>
      <c r="BB607" s="122"/>
    </row>
    <row r="608" spans="1:54" hidden="1" x14ac:dyDescent="0.25">
      <c r="A608">
        <v>6</v>
      </c>
      <c r="B608" t="str">
        <f t="shared" si="72"/>
        <v>FrC-3520</v>
      </c>
      <c r="C608" s="2" t="s">
        <v>316</v>
      </c>
      <c r="D608" s="2" t="str">
        <f t="shared" ref="D608:D639" si="73">LEFT($G608,1)</f>
        <v>3</v>
      </c>
      <c r="E608" s="2" t="str">
        <f t="shared" ref="E608:E639" si="74">LEFT($G608,2)</f>
        <v>35</v>
      </c>
      <c r="F608" s="2" t="str">
        <f t="shared" ref="F608:F639" si="75">LEFT($G608,3)</f>
        <v>352</v>
      </c>
      <c r="G608" s="1" t="s">
        <v>72</v>
      </c>
      <c r="H608" s="27">
        <v>0</v>
      </c>
      <c r="I608" s="27"/>
      <c r="J608" s="27">
        <v>0</v>
      </c>
      <c r="K608" s="27">
        <v>0</v>
      </c>
      <c r="L608" s="27">
        <v>0</v>
      </c>
      <c r="M608" s="27"/>
      <c r="N608" s="27">
        <v>0</v>
      </c>
      <c r="O608" s="27">
        <v>0</v>
      </c>
      <c r="P608" s="27">
        <v>0</v>
      </c>
      <c r="Q608" s="27"/>
      <c r="R608" s="27">
        <v>0</v>
      </c>
      <c r="S608" s="27">
        <v>0</v>
      </c>
      <c r="T608" s="27">
        <v>0</v>
      </c>
      <c r="U608" s="27"/>
      <c r="V608" s="27">
        <v>0</v>
      </c>
      <c r="W608" s="27">
        <v>0</v>
      </c>
      <c r="X608" s="27">
        <v>0</v>
      </c>
      <c r="Y608" s="27"/>
      <c r="Z608" s="27">
        <v>0</v>
      </c>
      <c r="AA608" s="27">
        <v>0</v>
      </c>
      <c r="AB608" s="27">
        <v>0</v>
      </c>
      <c r="AC608" s="27"/>
      <c r="AD608" s="27">
        <v>0</v>
      </c>
      <c r="AE608" s="27">
        <v>0</v>
      </c>
      <c r="AF608" s="27">
        <v>0</v>
      </c>
      <c r="AG608" s="106">
        <v>0</v>
      </c>
      <c r="AH608" s="27">
        <v>0</v>
      </c>
      <c r="AI608" s="27">
        <v>0</v>
      </c>
      <c r="AJ608" s="27">
        <v>0</v>
      </c>
      <c r="AK608" s="106">
        <v>0</v>
      </c>
      <c r="AL608" s="106">
        <v>0</v>
      </c>
      <c r="AM608" s="105">
        <v>0</v>
      </c>
      <c r="AN608" s="11">
        <v>0</v>
      </c>
      <c r="AO608" s="11">
        <v>0</v>
      </c>
      <c r="AP608" s="105">
        <v>0</v>
      </c>
      <c r="AQ608" s="11">
        <v>0</v>
      </c>
      <c r="AR608" s="11">
        <v>0</v>
      </c>
      <c r="AS608" s="11">
        <v>0</v>
      </c>
      <c r="AT608" s="11">
        <v>0</v>
      </c>
      <c r="AU608" s="11">
        <v>0</v>
      </c>
      <c r="AV608" s="11">
        <v>0</v>
      </c>
      <c r="AW608" s="11">
        <v>0</v>
      </c>
      <c r="AX608" s="11">
        <v>0</v>
      </c>
      <c r="AZ608" s="11">
        <v>0</v>
      </c>
      <c r="BA608" s="11">
        <v>0</v>
      </c>
      <c r="BB608" s="122"/>
    </row>
    <row r="609" spans="1:54" hidden="1" x14ac:dyDescent="0.25">
      <c r="A609">
        <v>6</v>
      </c>
      <c r="B609" t="str">
        <f t="shared" si="72"/>
        <v>FrC-3530</v>
      </c>
      <c r="C609" s="2" t="s">
        <v>316</v>
      </c>
      <c r="D609" s="2" t="str">
        <f t="shared" si="73"/>
        <v>3</v>
      </c>
      <c r="E609" s="2" t="str">
        <f t="shared" si="74"/>
        <v>35</v>
      </c>
      <c r="F609" s="2" t="str">
        <f t="shared" si="75"/>
        <v>353</v>
      </c>
      <c r="G609" s="1" t="s">
        <v>73</v>
      </c>
      <c r="H609" s="27">
        <v>0</v>
      </c>
      <c r="I609" s="27"/>
      <c r="J609" s="27">
        <v>0</v>
      </c>
      <c r="K609" s="27">
        <v>0</v>
      </c>
      <c r="L609" s="27">
        <v>0</v>
      </c>
      <c r="M609" s="27"/>
      <c r="N609" s="27">
        <v>0</v>
      </c>
      <c r="O609" s="27">
        <v>0</v>
      </c>
      <c r="P609" s="27">
        <v>0</v>
      </c>
      <c r="Q609" s="27"/>
      <c r="R609" s="27">
        <v>0</v>
      </c>
      <c r="S609" s="27">
        <v>0</v>
      </c>
      <c r="T609" s="27">
        <v>0</v>
      </c>
      <c r="U609" s="27"/>
      <c r="V609" s="27">
        <v>0</v>
      </c>
      <c r="W609" s="27">
        <v>22</v>
      </c>
      <c r="X609" s="27">
        <v>0</v>
      </c>
      <c r="Y609" s="27"/>
      <c r="Z609" s="27">
        <v>32</v>
      </c>
      <c r="AA609" s="27">
        <v>0</v>
      </c>
      <c r="AB609" s="27">
        <v>0</v>
      </c>
      <c r="AC609" s="27"/>
      <c r="AD609" s="27">
        <v>24</v>
      </c>
      <c r="AE609" s="27">
        <v>24</v>
      </c>
      <c r="AF609" s="27">
        <v>0</v>
      </c>
      <c r="AG609" s="106">
        <v>27</v>
      </c>
      <c r="AH609" s="27">
        <v>27</v>
      </c>
      <c r="AI609" s="27">
        <v>27</v>
      </c>
      <c r="AJ609" s="27">
        <v>0</v>
      </c>
      <c r="AK609" s="106">
        <v>27.106999999999999</v>
      </c>
      <c r="AL609" s="106">
        <v>27.106999999999999</v>
      </c>
      <c r="AM609" s="105">
        <v>27.106999999999999</v>
      </c>
      <c r="AN609" s="11">
        <v>0</v>
      </c>
      <c r="AO609" s="11">
        <v>27.4</v>
      </c>
      <c r="AP609" s="105">
        <v>27.4</v>
      </c>
      <c r="AQ609" s="11">
        <v>0</v>
      </c>
      <c r="AR609" s="11">
        <v>0</v>
      </c>
      <c r="AS609" s="11">
        <v>797.72500000000002</v>
      </c>
      <c r="AT609" s="11">
        <v>799.25074000000006</v>
      </c>
      <c r="AU609" s="11">
        <v>54.339740000000006</v>
      </c>
      <c r="AV609" s="11">
        <v>0</v>
      </c>
      <c r="AW609" s="11">
        <v>50.284999999999997</v>
      </c>
      <c r="AX609" s="11">
        <v>50.284999999999997</v>
      </c>
      <c r="AZ609" s="11">
        <v>289</v>
      </c>
      <c r="BA609" s="11">
        <v>118.61566000000001</v>
      </c>
      <c r="BB609" s="122"/>
    </row>
    <row r="610" spans="1:54" hidden="1" x14ac:dyDescent="0.25">
      <c r="A610">
        <v>6</v>
      </c>
      <c r="B610" t="str">
        <f t="shared" si="72"/>
        <v>FrC-3540</v>
      </c>
      <c r="C610" s="2" t="s">
        <v>316</v>
      </c>
      <c r="D610" s="2" t="str">
        <f t="shared" si="73"/>
        <v>3</v>
      </c>
      <c r="E610" s="2" t="str">
        <f t="shared" si="74"/>
        <v>35</v>
      </c>
      <c r="F610" s="2" t="str">
        <f t="shared" si="75"/>
        <v>354</v>
      </c>
      <c r="G610" s="1" t="s">
        <v>74</v>
      </c>
      <c r="H610" s="27">
        <v>4914</v>
      </c>
      <c r="I610" s="27"/>
      <c r="J610" s="27">
        <v>175</v>
      </c>
      <c r="K610" s="27">
        <v>175</v>
      </c>
      <c r="L610" s="27">
        <v>162</v>
      </c>
      <c r="M610" s="27"/>
      <c r="N610" s="27">
        <v>158</v>
      </c>
      <c r="O610" s="27">
        <v>158</v>
      </c>
      <c r="P610" s="27">
        <v>189</v>
      </c>
      <c r="Q610" s="27"/>
      <c r="R610" s="27">
        <v>184</v>
      </c>
      <c r="S610" s="27">
        <v>184</v>
      </c>
      <c r="T610" s="27">
        <v>184</v>
      </c>
      <c r="U610" s="27"/>
      <c r="V610" s="27">
        <v>168</v>
      </c>
      <c r="W610" s="27">
        <v>167.9177</v>
      </c>
      <c r="X610" s="27">
        <v>180</v>
      </c>
      <c r="Y610" s="27"/>
      <c r="Z610" s="27">
        <v>167.21686</v>
      </c>
      <c r="AA610" s="27">
        <v>167.21686</v>
      </c>
      <c r="AB610" s="27">
        <v>162</v>
      </c>
      <c r="AC610" s="27"/>
      <c r="AD610" s="27">
        <v>194.08816999999999</v>
      </c>
      <c r="AE610" s="27">
        <v>194.08816999999999</v>
      </c>
      <c r="AF610" s="27">
        <v>160</v>
      </c>
      <c r="AG610" s="106">
        <v>186.53837999999999</v>
      </c>
      <c r="AH610" s="27">
        <v>186.53837999999999</v>
      </c>
      <c r="AI610" s="27">
        <v>186.53837999999999</v>
      </c>
      <c r="AJ610" s="27">
        <v>204</v>
      </c>
      <c r="AK610" s="106">
        <v>197.05383</v>
      </c>
      <c r="AL610" s="106">
        <v>235.05382999999998</v>
      </c>
      <c r="AM610" s="105">
        <v>2042.4648300000001</v>
      </c>
      <c r="AN610" s="11">
        <v>204</v>
      </c>
      <c r="AO610" s="11">
        <v>187.15213</v>
      </c>
      <c r="AP610" s="105">
        <v>187.15213</v>
      </c>
      <c r="AQ610" s="11">
        <v>932.06313</v>
      </c>
      <c r="AR610" s="11">
        <v>166</v>
      </c>
      <c r="AS610" s="11">
        <v>157.86019999999999</v>
      </c>
      <c r="AT610" s="11">
        <v>157.86019999999999</v>
      </c>
      <c r="AU610" s="11">
        <v>974.77120000000002</v>
      </c>
      <c r="AV610" s="11">
        <v>922</v>
      </c>
      <c r="AW610" s="11">
        <v>916.82591000000002</v>
      </c>
      <c r="AX610" s="11">
        <v>916.82590999999991</v>
      </c>
      <c r="AZ610" s="11">
        <v>982</v>
      </c>
      <c r="BA610" s="11">
        <v>837.96800000000007</v>
      </c>
      <c r="BB610" s="122"/>
    </row>
    <row r="611" spans="1:54" hidden="1" x14ac:dyDescent="0.25">
      <c r="A611">
        <v>6</v>
      </c>
      <c r="B611" t="str">
        <f t="shared" si="72"/>
        <v>FrC-3550</v>
      </c>
      <c r="C611" s="2" t="s">
        <v>316</v>
      </c>
      <c r="D611" s="2" t="str">
        <f t="shared" si="73"/>
        <v>3</v>
      </c>
      <c r="E611" s="2" t="str">
        <f t="shared" si="74"/>
        <v>35</v>
      </c>
      <c r="F611" s="2" t="str">
        <f t="shared" si="75"/>
        <v>355</v>
      </c>
      <c r="G611" s="1" t="s">
        <v>75</v>
      </c>
      <c r="H611" s="27">
        <v>0</v>
      </c>
      <c r="I611" s="27"/>
      <c r="J611" s="27">
        <v>0</v>
      </c>
      <c r="K611" s="27">
        <v>0</v>
      </c>
      <c r="L611" s="27">
        <v>0</v>
      </c>
      <c r="M611" s="27"/>
      <c r="N611" s="27">
        <v>0</v>
      </c>
      <c r="O611" s="27">
        <v>0</v>
      </c>
      <c r="P611" s="27">
        <v>0</v>
      </c>
      <c r="Q611" s="27"/>
      <c r="R611" s="27">
        <v>0</v>
      </c>
      <c r="S611" s="27">
        <v>0</v>
      </c>
      <c r="T611" s="27">
        <v>0</v>
      </c>
      <c r="U611" s="27"/>
      <c r="V611" s="27">
        <v>0</v>
      </c>
      <c r="W611" s="27">
        <v>0</v>
      </c>
      <c r="X611" s="27">
        <v>0</v>
      </c>
      <c r="Y611" s="27"/>
      <c r="Z611" s="27">
        <v>0</v>
      </c>
      <c r="AA611" s="27">
        <v>0</v>
      </c>
      <c r="AB611" s="27">
        <v>0</v>
      </c>
      <c r="AC611" s="27"/>
      <c r="AD611" s="27">
        <v>4378.0779199999997</v>
      </c>
      <c r="AE611" s="27">
        <v>4378.0779200000034</v>
      </c>
      <c r="AF611" s="27">
        <v>5120.3843299999999</v>
      </c>
      <c r="AG611" s="106">
        <v>7553</v>
      </c>
      <c r="AH611" s="27">
        <v>4338.4798200000005</v>
      </c>
      <c r="AI611" s="27">
        <v>4338.4798200000005</v>
      </c>
      <c r="AJ611" s="27">
        <v>4771.2370799999999</v>
      </c>
      <c r="AK611" s="106">
        <v>3423.39</v>
      </c>
      <c r="AL611" s="106">
        <v>3658.4303000000004</v>
      </c>
      <c r="AM611" s="105">
        <v>3658.4303000000004</v>
      </c>
      <c r="AN611" s="11">
        <v>4825.9549999999999</v>
      </c>
      <c r="AO611" s="11">
        <v>3183.48</v>
      </c>
      <c r="AP611" s="105">
        <v>3131.9091899999999</v>
      </c>
      <c r="AQ611" s="11">
        <v>3131.9091899999999</v>
      </c>
      <c r="AR611" s="11">
        <v>3562.0817899999997</v>
      </c>
      <c r="AS611" s="11">
        <v>3275.4810999999995</v>
      </c>
      <c r="AT611" s="11">
        <v>3275.5146399999999</v>
      </c>
      <c r="AU611" s="11">
        <v>3275.5146399999994</v>
      </c>
      <c r="AV611" s="11">
        <v>2637.5</v>
      </c>
      <c r="AW611" s="11">
        <v>1724.6523999999999</v>
      </c>
      <c r="AX611" s="11">
        <v>1784.6524000000002</v>
      </c>
      <c r="AZ611" s="11">
        <v>840</v>
      </c>
      <c r="BA611" s="11">
        <v>959.34734000000003</v>
      </c>
      <c r="BB611" s="122"/>
    </row>
    <row r="612" spans="1:54" hidden="1" x14ac:dyDescent="0.25">
      <c r="A612">
        <v>6</v>
      </c>
      <c r="B612" t="str">
        <f t="shared" si="72"/>
        <v>FrC-3560</v>
      </c>
      <c r="C612" s="2" t="s">
        <v>316</v>
      </c>
      <c r="D612" s="2" t="str">
        <f t="shared" si="73"/>
        <v>3</v>
      </c>
      <c r="E612" s="2" t="str">
        <f t="shared" si="74"/>
        <v>35</v>
      </c>
      <c r="F612" s="2" t="str">
        <f t="shared" si="75"/>
        <v>356</v>
      </c>
      <c r="G612" s="1" t="s">
        <v>76</v>
      </c>
      <c r="H612" s="27">
        <v>0</v>
      </c>
      <c r="I612" s="27"/>
      <c r="J612" s="27">
        <v>0</v>
      </c>
      <c r="K612" s="27">
        <v>0</v>
      </c>
      <c r="L612" s="27">
        <v>0</v>
      </c>
      <c r="M612" s="27"/>
      <c r="N612" s="27">
        <v>0</v>
      </c>
      <c r="O612" s="27">
        <v>0</v>
      </c>
      <c r="P612" s="27">
        <v>0</v>
      </c>
      <c r="Q612" s="27"/>
      <c r="R612" s="27">
        <v>0</v>
      </c>
      <c r="S612" s="27">
        <v>0</v>
      </c>
      <c r="T612" s="27">
        <v>0</v>
      </c>
      <c r="U612" s="27"/>
      <c r="V612" s="27">
        <v>0</v>
      </c>
      <c r="W612" s="27">
        <v>12</v>
      </c>
      <c r="X612" s="27">
        <v>0</v>
      </c>
      <c r="Y612" s="27"/>
      <c r="Z612" s="27">
        <v>0</v>
      </c>
      <c r="AA612" s="27">
        <v>32</v>
      </c>
      <c r="AB612" s="27">
        <v>0</v>
      </c>
      <c r="AC612" s="27"/>
      <c r="AD612" s="27">
        <v>9</v>
      </c>
      <c r="AE612" s="27">
        <v>9</v>
      </c>
      <c r="AF612" s="27">
        <v>0</v>
      </c>
      <c r="AG612" s="106">
        <v>4</v>
      </c>
      <c r="AH612" s="27">
        <v>4</v>
      </c>
      <c r="AI612" s="27">
        <v>4</v>
      </c>
      <c r="AJ612" s="27">
        <v>0</v>
      </c>
      <c r="AK612" s="106">
        <v>0</v>
      </c>
      <c r="AL612" s="106">
        <v>0</v>
      </c>
      <c r="AM612" s="105">
        <v>0</v>
      </c>
      <c r="AN612" s="11">
        <v>0</v>
      </c>
      <c r="AO612" s="11">
        <v>0</v>
      </c>
      <c r="AP612" s="105">
        <v>0</v>
      </c>
      <c r="AQ612" s="11">
        <v>0</v>
      </c>
      <c r="AR612" s="11">
        <v>0</v>
      </c>
      <c r="AS612" s="11">
        <v>0</v>
      </c>
      <c r="AT612" s="11">
        <v>0</v>
      </c>
      <c r="AU612" s="11">
        <v>0</v>
      </c>
      <c r="AV612" s="11">
        <v>0</v>
      </c>
      <c r="AW612" s="11">
        <v>22.456</v>
      </c>
      <c r="AX612" s="11">
        <v>22.456</v>
      </c>
      <c r="AZ612" s="11">
        <v>0</v>
      </c>
      <c r="BA612" s="11">
        <v>29.992000000000001</v>
      </c>
      <c r="BB612" s="122"/>
    </row>
    <row r="613" spans="1:54" hidden="1" x14ac:dyDescent="0.25">
      <c r="A613">
        <v>6</v>
      </c>
      <c r="B613" t="str">
        <f t="shared" si="72"/>
        <v>FrC-4110</v>
      </c>
      <c r="C613" s="2" t="s">
        <v>316</v>
      </c>
      <c r="D613" s="2" t="str">
        <f t="shared" si="73"/>
        <v>4</v>
      </c>
      <c r="E613" s="2" t="str">
        <f t="shared" si="74"/>
        <v>41</v>
      </c>
      <c r="F613" s="2" t="str">
        <f t="shared" si="75"/>
        <v>411</v>
      </c>
      <c r="G613" s="1" t="s">
        <v>79</v>
      </c>
      <c r="H613" s="27">
        <v>0</v>
      </c>
      <c r="I613" s="27"/>
      <c r="J613" s="27">
        <v>16</v>
      </c>
      <c r="K613" s="27">
        <v>16</v>
      </c>
      <c r="L613" s="27">
        <v>0</v>
      </c>
      <c r="M613" s="27"/>
      <c r="N613" s="27">
        <v>7</v>
      </c>
      <c r="O613" s="27">
        <v>7</v>
      </c>
      <c r="P613" s="27">
        <v>0</v>
      </c>
      <c r="Q613" s="27"/>
      <c r="R613" s="27">
        <v>6</v>
      </c>
      <c r="S613" s="27">
        <v>6</v>
      </c>
      <c r="T613" s="27">
        <v>0</v>
      </c>
      <c r="U613" s="27"/>
      <c r="V613" s="27">
        <v>0</v>
      </c>
      <c r="W613" s="27">
        <v>0</v>
      </c>
      <c r="X613" s="27">
        <v>0</v>
      </c>
      <c r="Y613" s="27"/>
      <c r="Z613" s="27">
        <v>0</v>
      </c>
      <c r="AA613" s="27">
        <v>0</v>
      </c>
      <c r="AB613" s="27">
        <v>0</v>
      </c>
      <c r="AC613" s="27"/>
      <c r="AD613" s="27">
        <v>0</v>
      </c>
      <c r="AE613" s="27">
        <v>0</v>
      </c>
      <c r="AF613" s="27">
        <v>0</v>
      </c>
      <c r="AG613" s="106">
        <v>0</v>
      </c>
      <c r="AH613" s="27">
        <v>0</v>
      </c>
      <c r="AI613" s="27">
        <v>8.8311900000000012</v>
      </c>
      <c r="AJ613" s="27">
        <v>0</v>
      </c>
      <c r="AK613" s="106">
        <v>14.11835</v>
      </c>
      <c r="AL613" s="106">
        <v>14.11835</v>
      </c>
      <c r="AM613" s="105">
        <v>14.11835</v>
      </c>
      <c r="AN613" s="11">
        <v>0</v>
      </c>
      <c r="AO613" s="11">
        <v>17.725069999999999</v>
      </c>
      <c r="AP613" s="105">
        <v>17.723959999999998</v>
      </c>
      <c r="AQ613" s="11">
        <v>17.723959999999998</v>
      </c>
      <c r="AR613" s="11">
        <v>0</v>
      </c>
      <c r="AS613" s="11">
        <v>18.366769999999999</v>
      </c>
      <c r="AT613" s="11">
        <v>18.366769999999999</v>
      </c>
      <c r="AU613" s="11">
        <v>25.958680000000001</v>
      </c>
      <c r="AV613" s="11">
        <v>0</v>
      </c>
      <c r="AW613" s="11">
        <v>30018.103940000001</v>
      </c>
      <c r="AX613" s="11">
        <v>30018.069480000002</v>
      </c>
      <c r="AZ613" s="11">
        <v>0</v>
      </c>
      <c r="BA613" s="11">
        <v>782.17459000000008</v>
      </c>
      <c r="BB613" s="122"/>
    </row>
    <row r="614" spans="1:54" hidden="1" x14ac:dyDescent="0.25">
      <c r="A614">
        <v>6</v>
      </c>
      <c r="B614" t="str">
        <f t="shared" si="72"/>
        <v>FrC-4120</v>
      </c>
      <c r="C614" s="2" t="s">
        <v>316</v>
      </c>
      <c r="D614" s="2" t="str">
        <f t="shared" si="73"/>
        <v>4</v>
      </c>
      <c r="E614" s="2" t="str">
        <f t="shared" si="74"/>
        <v>41</v>
      </c>
      <c r="F614" s="2" t="str">
        <f t="shared" si="75"/>
        <v>412</v>
      </c>
      <c r="G614" s="1" t="s">
        <v>80</v>
      </c>
      <c r="H614" s="27">
        <v>0</v>
      </c>
      <c r="I614" s="27"/>
      <c r="J614" s="27">
        <v>0</v>
      </c>
      <c r="K614" s="27">
        <v>0</v>
      </c>
      <c r="L614" s="27">
        <v>0</v>
      </c>
      <c r="M614" s="27"/>
      <c r="N614" s="27">
        <v>0</v>
      </c>
      <c r="O614" s="27">
        <v>0</v>
      </c>
      <c r="P614" s="27">
        <v>0</v>
      </c>
      <c r="Q614" s="27"/>
      <c r="R614" s="27">
        <v>0</v>
      </c>
      <c r="S614" s="27">
        <v>0</v>
      </c>
      <c r="T614" s="27">
        <v>0</v>
      </c>
      <c r="U614" s="27"/>
      <c r="V614" s="27">
        <v>0</v>
      </c>
      <c r="W614" s="27">
        <v>0</v>
      </c>
      <c r="X614" s="27">
        <v>0</v>
      </c>
      <c r="Y614" s="27"/>
      <c r="Z614" s="27">
        <v>0</v>
      </c>
      <c r="AA614" s="27">
        <v>0</v>
      </c>
      <c r="AB614" s="27">
        <v>0</v>
      </c>
      <c r="AC614" s="27"/>
      <c r="AD614" s="27">
        <v>0</v>
      </c>
      <c r="AE614" s="27">
        <v>0</v>
      </c>
      <c r="AF614" s="27">
        <v>0</v>
      </c>
      <c r="AG614" s="106">
        <v>0</v>
      </c>
      <c r="AH614" s="27">
        <v>0</v>
      </c>
      <c r="AI614" s="27">
        <v>0</v>
      </c>
      <c r="AJ614" s="27">
        <v>0</v>
      </c>
      <c r="AK614" s="106">
        <v>0</v>
      </c>
      <c r="AL614" s="106">
        <v>0</v>
      </c>
      <c r="AM614" s="105">
        <v>0</v>
      </c>
      <c r="AN614" s="11">
        <v>0</v>
      </c>
      <c r="AO614" s="11">
        <v>0</v>
      </c>
      <c r="AP614" s="105">
        <v>0</v>
      </c>
      <c r="AQ614" s="11">
        <v>0</v>
      </c>
      <c r="AR614" s="11">
        <v>0</v>
      </c>
      <c r="AS614" s="11">
        <v>0</v>
      </c>
      <c r="AT614" s="11">
        <v>3668.72028</v>
      </c>
      <c r="AU614" s="11">
        <v>3668.72028</v>
      </c>
      <c r="AV614" s="11">
        <v>0</v>
      </c>
      <c r="AW614" s="11">
        <v>3018.1751399999998</v>
      </c>
      <c r="AX614" s="11">
        <v>3018.1751399999998</v>
      </c>
      <c r="AZ614" s="11">
        <v>0</v>
      </c>
      <c r="BA614" s="11">
        <v>1730.0366299999998</v>
      </c>
      <c r="BB614" s="122"/>
    </row>
    <row r="615" spans="1:54" hidden="1" x14ac:dyDescent="0.25">
      <c r="A615">
        <v>6</v>
      </c>
      <c r="B615" t="str">
        <f t="shared" si="72"/>
        <v>FrC-4130</v>
      </c>
      <c r="C615" s="2" t="s">
        <v>316</v>
      </c>
      <c r="D615" s="2" t="str">
        <f t="shared" si="73"/>
        <v>4</v>
      </c>
      <c r="E615" s="2" t="str">
        <f t="shared" si="74"/>
        <v>41</v>
      </c>
      <c r="F615" s="2" t="str">
        <f t="shared" si="75"/>
        <v>413</v>
      </c>
      <c r="G615" s="1" t="s">
        <v>81</v>
      </c>
      <c r="H615" s="27">
        <v>18848</v>
      </c>
      <c r="I615" s="27"/>
      <c r="J615" s="27">
        <v>17949</v>
      </c>
      <c r="K615" s="27">
        <v>17949</v>
      </c>
      <c r="L615" s="27">
        <v>18932</v>
      </c>
      <c r="M615" s="27"/>
      <c r="N615" s="27">
        <v>20011</v>
      </c>
      <c r="O615" s="27">
        <v>20011</v>
      </c>
      <c r="P615" s="27">
        <v>17645</v>
      </c>
      <c r="Q615" s="27"/>
      <c r="R615" s="27">
        <v>16976</v>
      </c>
      <c r="S615" s="27">
        <v>16976</v>
      </c>
      <c r="T615" s="27">
        <v>16269</v>
      </c>
      <c r="U615" s="27"/>
      <c r="V615" s="27">
        <v>19961</v>
      </c>
      <c r="W615" s="27">
        <v>19961.140879999999</v>
      </c>
      <c r="X615" s="27">
        <v>18613</v>
      </c>
      <c r="Y615" s="27"/>
      <c r="Z615" s="27">
        <v>22659.464169999999</v>
      </c>
      <c r="AA615" s="27">
        <v>8031.7476200000001</v>
      </c>
      <c r="AB615" s="27">
        <v>21195</v>
      </c>
      <c r="AC615" s="27"/>
      <c r="AD615" s="27">
        <v>5190.2243900000003</v>
      </c>
      <c r="AE615" s="27">
        <v>5125.9343900000003</v>
      </c>
      <c r="AF615" s="27">
        <v>21591</v>
      </c>
      <c r="AG615" s="106">
        <v>5519.6217900000001</v>
      </c>
      <c r="AH615" s="27">
        <v>5478.4987700000001</v>
      </c>
      <c r="AI615" s="27">
        <v>5478.4987699999983</v>
      </c>
      <c r="AJ615" s="27">
        <v>5358</v>
      </c>
      <c r="AK615" s="106">
        <v>5371.6324300000006</v>
      </c>
      <c r="AL615" s="106">
        <v>5647.3699699999988</v>
      </c>
      <c r="AM615" s="105">
        <v>5647.3699699999997</v>
      </c>
      <c r="AN615" s="11">
        <v>5198.5</v>
      </c>
      <c r="AO615" s="11">
        <v>5260.5127200000006</v>
      </c>
      <c r="AP615" s="105">
        <v>5260.5127200000006</v>
      </c>
      <c r="AQ615" s="11">
        <v>5260.5127200000006</v>
      </c>
      <c r="AR615" s="11">
        <v>10171.5</v>
      </c>
      <c r="AS615" s="11">
        <v>5412.7584699999998</v>
      </c>
      <c r="AT615" s="11">
        <v>1747.1982599999999</v>
      </c>
      <c r="AU615" s="11">
        <v>2177.97984</v>
      </c>
      <c r="AV615" s="11">
        <v>12608.25</v>
      </c>
      <c r="AW615" s="11">
        <v>10693.793300000001</v>
      </c>
      <c r="AX615" s="11">
        <v>152764.02573000002</v>
      </c>
      <c r="AZ615" s="11">
        <v>3865</v>
      </c>
      <c r="BA615" s="11">
        <v>3414.5366099999997</v>
      </c>
      <c r="BB615" s="122"/>
    </row>
    <row r="616" spans="1:54" hidden="1" x14ac:dyDescent="0.25">
      <c r="A616">
        <v>6</v>
      </c>
      <c r="B616" t="str">
        <f t="shared" si="72"/>
        <v>FrC-4140</v>
      </c>
      <c r="C616" s="2" t="s">
        <v>316</v>
      </c>
      <c r="D616" s="2" t="str">
        <f t="shared" si="73"/>
        <v>4</v>
      </c>
      <c r="E616" s="2" t="str">
        <f t="shared" si="74"/>
        <v>41</v>
      </c>
      <c r="F616" s="2" t="str">
        <f t="shared" si="75"/>
        <v>414</v>
      </c>
      <c r="G616" s="1" t="s">
        <v>82</v>
      </c>
      <c r="H616" s="27">
        <v>315771</v>
      </c>
      <c r="I616" s="27"/>
      <c r="J616" s="27">
        <v>294501</v>
      </c>
      <c r="K616" s="27">
        <v>294501</v>
      </c>
      <c r="L616" s="27">
        <v>322753</v>
      </c>
      <c r="M616" s="27"/>
      <c r="N616" s="27">
        <v>296070</v>
      </c>
      <c r="O616" s="27">
        <v>296070</v>
      </c>
      <c r="P616" s="27">
        <v>328345</v>
      </c>
      <c r="Q616" s="27"/>
      <c r="R616" s="27">
        <v>294756</v>
      </c>
      <c r="S616" s="27">
        <v>319654</v>
      </c>
      <c r="T616" s="27">
        <v>327936</v>
      </c>
      <c r="U616" s="27"/>
      <c r="V616" s="27">
        <v>102496</v>
      </c>
      <c r="W616" s="27">
        <v>79580</v>
      </c>
      <c r="X616" s="27">
        <v>101338</v>
      </c>
      <c r="Y616" s="27"/>
      <c r="Z616" s="27">
        <v>102186.62956</v>
      </c>
      <c r="AA616" s="27">
        <v>6928</v>
      </c>
      <c r="AB616" s="27">
        <v>27966.3</v>
      </c>
      <c r="AC616" s="27"/>
      <c r="AD616" s="27">
        <v>93.834999999999994</v>
      </c>
      <c r="AE616" s="27">
        <v>3</v>
      </c>
      <c r="AF616" s="27">
        <v>119446</v>
      </c>
      <c r="AG616" s="106">
        <v>172.23953</v>
      </c>
      <c r="AH616" s="27">
        <v>144.1</v>
      </c>
      <c r="AI616" s="27">
        <v>144.1</v>
      </c>
      <c r="AJ616" s="27">
        <v>237</v>
      </c>
      <c r="AK616" s="106">
        <v>174.77500000000001</v>
      </c>
      <c r="AL616" s="106">
        <v>513.77499999999998</v>
      </c>
      <c r="AM616" s="105">
        <v>82.170169999999999</v>
      </c>
      <c r="AN616" s="11">
        <v>37121</v>
      </c>
      <c r="AO616" s="11">
        <v>391.09723000000002</v>
      </c>
      <c r="AP616" s="105">
        <v>236.29723000000001</v>
      </c>
      <c r="AQ616" s="11">
        <v>251.29723000000001</v>
      </c>
      <c r="AR616" s="11">
        <v>41813</v>
      </c>
      <c r="AS616" s="11">
        <v>39971.4283</v>
      </c>
      <c r="AT616" s="11">
        <v>3185.4166700000001</v>
      </c>
      <c r="AU616" s="11">
        <v>2813.8716100000001</v>
      </c>
      <c r="AV616" s="11">
        <v>2345</v>
      </c>
      <c r="AW616" s="11">
        <v>2241.424</v>
      </c>
      <c r="AX616" s="11">
        <v>1822.4241</v>
      </c>
      <c r="AZ616" s="11">
        <v>1885.3999999999999</v>
      </c>
      <c r="BA616" s="11">
        <v>100.25</v>
      </c>
      <c r="BB616" s="122"/>
    </row>
    <row r="617" spans="1:54" hidden="1" x14ac:dyDescent="0.25">
      <c r="A617">
        <v>6</v>
      </c>
      <c r="B617" t="str">
        <f t="shared" si="72"/>
        <v>FrC-4150</v>
      </c>
      <c r="C617" s="2" t="s">
        <v>316</v>
      </c>
      <c r="D617" s="2" t="str">
        <f t="shared" si="73"/>
        <v>4</v>
      </c>
      <c r="E617" s="2" t="str">
        <f t="shared" si="74"/>
        <v>41</v>
      </c>
      <c r="F617" s="2" t="str">
        <f t="shared" si="75"/>
        <v>415</v>
      </c>
      <c r="G617" s="1" t="s">
        <v>83</v>
      </c>
      <c r="H617" s="27">
        <v>5989</v>
      </c>
      <c r="I617" s="27"/>
      <c r="J617" s="27">
        <v>5997</v>
      </c>
      <c r="K617" s="27">
        <v>5997</v>
      </c>
      <c r="L617" s="27">
        <v>6333</v>
      </c>
      <c r="M617" s="27"/>
      <c r="N617" s="27">
        <v>7611</v>
      </c>
      <c r="O617" s="27">
        <v>7756</v>
      </c>
      <c r="P617" s="27">
        <v>6800</v>
      </c>
      <c r="Q617" s="27"/>
      <c r="R617" s="27">
        <v>6774</v>
      </c>
      <c r="S617" s="27">
        <v>233</v>
      </c>
      <c r="T617" s="27">
        <v>7584</v>
      </c>
      <c r="U617" s="27"/>
      <c r="V617" s="27">
        <v>259060</v>
      </c>
      <c r="W617" s="27">
        <v>246940.05300000001</v>
      </c>
      <c r="X617" s="27">
        <v>10114</v>
      </c>
      <c r="Y617" s="27"/>
      <c r="Z617" s="27">
        <v>190853.97803999999</v>
      </c>
      <c r="AA617" s="27">
        <v>167733.30927</v>
      </c>
      <c r="AB617" s="27">
        <v>423847.87932000001</v>
      </c>
      <c r="AC617" s="27"/>
      <c r="AD617" s="27">
        <v>193172.08283999999</v>
      </c>
      <c r="AE617" s="27">
        <v>204054.35531000001</v>
      </c>
      <c r="AF617" s="27">
        <v>172308.13094</v>
      </c>
      <c r="AG617" s="106">
        <v>224288.62938</v>
      </c>
      <c r="AH617" s="27">
        <v>223533.92263000002</v>
      </c>
      <c r="AI617" s="27">
        <v>227441.76352000004</v>
      </c>
      <c r="AJ617" s="27">
        <v>248334.95670000001</v>
      </c>
      <c r="AK617" s="106">
        <v>242030.54843999998</v>
      </c>
      <c r="AL617" s="106">
        <v>228012.35235999993</v>
      </c>
      <c r="AM617" s="105">
        <v>229063.91093000001</v>
      </c>
      <c r="AN617" s="11">
        <v>307664.76274999999</v>
      </c>
      <c r="AO617" s="11">
        <v>262547.13589999999</v>
      </c>
      <c r="AP617" s="105">
        <v>267077.23912999994</v>
      </c>
      <c r="AQ617" s="11">
        <v>268782.03879999998</v>
      </c>
      <c r="AR617" s="11">
        <v>267740.50709490001</v>
      </c>
      <c r="AS617" s="11">
        <v>290070.65795000002</v>
      </c>
      <c r="AT617" s="11">
        <v>281161.09351999999</v>
      </c>
      <c r="AU617" s="11">
        <v>286487.88487000001</v>
      </c>
      <c r="AV617" s="11">
        <v>306234.17009000003</v>
      </c>
      <c r="AW617" s="11">
        <v>294628.59327499999</v>
      </c>
      <c r="AX617" s="11">
        <v>145093.638955</v>
      </c>
      <c r="AZ617" s="11">
        <v>347077.39495650004</v>
      </c>
      <c r="BA617" s="11">
        <v>160465.26706009998</v>
      </c>
      <c r="BB617" s="122"/>
    </row>
    <row r="618" spans="1:54" hidden="1" x14ac:dyDescent="0.25">
      <c r="A618">
        <v>6</v>
      </c>
      <c r="B618" t="str">
        <f t="shared" si="72"/>
        <v>FrC-4160</v>
      </c>
      <c r="C618" s="2" t="s">
        <v>316</v>
      </c>
      <c r="D618" s="2" t="str">
        <f t="shared" si="73"/>
        <v>4</v>
      </c>
      <c r="E618" s="2" t="str">
        <f t="shared" si="74"/>
        <v>41</v>
      </c>
      <c r="F618" s="2" t="str">
        <f t="shared" si="75"/>
        <v>416</v>
      </c>
      <c r="G618" s="1" t="s">
        <v>84</v>
      </c>
      <c r="H618" s="27">
        <v>0</v>
      </c>
      <c r="I618" s="27"/>
      <c r="J618" s="27">
        <v>0</v>
      </c>
      <c r="K618" s="27">
        <v>0</v>
      </c>
      <c r="L618" s="27">
        <v>0</v>
      </c>
      <c r="M618" s="27"/>
      <c r="N618" s="27">
        <v>0</v>
      </c>
      <c r="O618" s="27">
        <v>0</v>
      </c>
      <c r="P618" s="27">
        <v>0</v>
      </c>
      <c r="Q618" s="27"/>
      <c r="R618" s="27">
        <v>0</v>
      </c>
      <c r="S618" s="27">
        <v>0</v>
      </c>
      <c r="T618" s="27">
        <v>0</v>
      </c>
      <c r="U618" s="27"/>
      <c r="V618" s="27">
        <v>0</v>
      </c>
      <c r="W618" s="27">
        <v>0</v>
      </c>
      <c r="X618" s="27">
        <v>0</v>
      </c>
      <c r="Y618" s="27"/>
      <c r="Z618" s="27">
        <v>0</v>
      </c>
      <c r="AA618" s="27">
        <v>0</v>
      </c>
      <c r="AB618" s="27">
        <v>0</v>
      </c>
      <c r="AC618" s="27"/>
      <c r="AD618" s="27">
        <v>0</v>
      </c>
      <c r="AE618" s="27">
        <v>0</v>
      </c>
      <c r="AF618" s="27">
        <v>1120</v>
      </c>
      <c r="AG618" s="106">
        <v>1120</v>
      </c>
      <c r="AH618" s="27">
        <v>1120</v>
      </c>
      <c r="AI618" s="27">
        <v>1120</v>
      </c>
      <c r="AJ618" s="27">
        <v>3608</v>
      </c>
      <c r="AK618" s="106">
        <v>3237.1</v>
      </c>
      <c r="AL618" s="106">
        <v>2675.1</v>
      </c>
      <c r="AM618" s="105">
        <v>1570.1</v>
      </c>
      <c r="AN618" s="11">
        <v>2381</v>
      </c>
      <c r="AO618" s="11">
        <v>0</v>
      </c>
      <c r="AP618" s="105">
        <v>0</v>
      </c>
      <c r="AQ618" s="11">
        <v>0</v>
      </c>
      <c r="AR618" s="11">
        <v>3043</v>
      </c>
      <c r="AS618" s="11">
        <v>3824.4</v>
      </c>
      <c r="AT618" s="11">
        <v>367.08924999999999</v>
      </c>
      <c r="AU618" s="11">
        <v>352.08924999999999</v>
      </c>
      <c r="AV618" s="11">
        <v>2943</v>
      </c>
      <c r="AW618" s="11">
        <v>95.18</v>
      </c>
      <c r="AX618" s="11">
        <v>95.18</v>
      </c>
      <c r="AZ618" s="11">
        <v>2446</v>
      </c>
      <c r="BA618" s="11">
        <v>4485.7737699999998</v>
      </c>
      <c r="BB618" s="122"/>
    </row>
    <row r="619" spans="1:54" hidden="1" x14ac:dyDescent="0.25">
      <c r="A619">
        <v>6</v>
      </c>
      <c r="B619" t="str">
        <f t="shared" si="72"/>
        <v>FrC-4170</v>
      </c>
      <c r="C619" s="2" t="s">
        <v>316</v>
      </c>
      <c r="D619" s="2" t="str">
        <f t="shared" si="73"/>
        <v>4</v>
      </c>
      <c r="E619" s="2" t="str">
        <f t="shared" si="74"/>
        <v>41</v>
      </c>
      <c r="F619" s="2" t="str">
        <f t="shared" si="75"/>
        <v>417</v>
      </c>
      <c r="G619" s="1" t="s">
        <v>86</v>
      </c>
      <c r="H619" s="27">
        <v>0</v>
      </c>
      <c r="I619" s="27"/>
      <c r="J619" s="27">
        <v>0</v>
      </c>
      <c r="K619" s="27">
        <v>0</v>
      </c>
      <c r="L619" s="27">
        <v>0</v>
      </c>
      <c r="M619" s="27"/>
      <c r="N619" s="27">
        <v>0</v>
      </c>
      <c r="O619" s="27">
        <v>0</v>
      </c>
      <c r="P619" s="27">
        <v>0</v>
      </c>
      <c r="Q619" s="27"/>
      <c r="R619" s="27">
        <v>0</v>
      </c>
      <c r="S619" s="27">
        <v>0</v>
      </c>
      <c r="T619" s="27">
        <v>0</v>
      </c>
      <c r="U619" s="27"/>
      <c r="V619" s="27">
        <v>0</v>
      </c>
      <c r="W619" s="27">
        <v>1665</v>
      </c>
      <c r="X619" s="27">
        <v>0</v>
      </c>
      <c r="Y619" s="27"/>
      <c r="Z619" s="27">
        <v>0</v>
      </c>
      <c r="AA619" s="27">
        <v>1764</v>
      </c>
      <c r="AB619" s="27">
        <v>86081.5</v>
      </c>
      <c r="AC619" s="27"/>
      <c r="AD619" s="27">
        <v>1764</v>
      </c>
      <c r="AE619" s="27">
        <v>1764</v>
      </c>
      <c r="AF619" s="27">
        <v>1773.5</v>
      </c>
      <c r="AG619" s="106">
        <v>1764</v>
      </c>
      <c r="AH619" s="27">
        <v>1764</v>
      </c>
      <c r="AI619" s="27">
        <v>12148.47725</v>
      </c>
      <c r="AJ619" s="27">
        <v>756</v>
      </c>
      <c r="AK619" s="106">
        <v>1825.6860000000001</v>
      </c>
      <c r="AL619" s="106">
        <v>1825.6860000000001</v>
      </c>
      <c r="AM619" s="105">
        <v>90.275000000000006</v>
      </c>
      <c r="AN619" s="11">
        <v>756</v>
      </c>
      <c r="AO619" s="11">
        <v>2028.136</v>
      </c>
      <c r="AP619" s="105">
        <v>203.22499999999999</v>
      </c>
      <c r="AQ619" s="11">
        <v>203.22499999999999</v>
      </c>
      <c r="AR619" s="11">
        <v>756</v>
      </c>
      <c r="AS619" s="11">
        <v>1904.26</v>
      </c>
      <c r="AT619" s="11">
        <v>352.50281999999999</v>
      </c>
      <c r="AU619" s="11">
        <v>150.2199</v>
      </c>
      <c r="AV619" s="11">
        <v>28</v>
      </c>
      <c r="AW619" s="11">
        <v>139.49198999999999</v>
      </c>
      <c r="AX619" s="11">
        <v>139.49198999999999</v>
      </c>
      <c r="AZ619" s="11">
        <v>5319</v>
      </c>
      <c r="BA619" s="11">
        <v>771.88892999999996</v>
      </c>
      <c r="BB619" s="122"/>
    </row>
    <row r="620" spans="1:54" hidden="1" x14ac:dyDescent="0.25">
      <c r="A620">
        <v>6</v>
      </c>
      <c r="B620" t="str">
        <f t="shared" si="72"/>
        <v>FrC-4210</v>
      </c>
      <c r="C620" s="2" t="s">
        <v>316</v>
      </c>
      <c r="D620" s="2" t="str">
        <f t="shared" si="73"/>
        <v>4</v>
      </c>
      <c r="E620" s="2" t="str">
        <f t="shared" si="74"/>
        <v>42</v>
      </c>
      <c r="F620" s="2" t="str">
        <f t="shared" si="75"/>
        <v>421</v>
      </c>
      <c r="G620" s="1" t="s">
        <v>89</v>
      </c>
      <c r="H620" s="27">
        <v>0</v>
      </c>
      <c r="I620" s="27"/>
      <c r="J620" s="27">
        <v>0</v>
      </c>
      <c r="K620" s="27">
        <v>0</v>
      </c>
      <c r="L620" s="27">
        <v>0</v>
      </c>
      <c r="M620" s="27"/>
      <c r="N620" s="27">
        <v>0</v>
      </c>
      <c r="O620" s="27">
        <v>0</v>
      </c>
      <c r="P620" s="27">
        <v>0</v>
      </c>
      <c r="Q620" s="27"/>
      <c r="R620" s="27">
        <v>0</v>
      </c>
      <c r="S620" s="27">
        <v>0</v>
      </c>
      <c r="T620" s="27">
        <v>0</v>
      </c>
      <c r="U620" s="27"/>
      <c r="V620" s="27">
        <v>0</v>
      </c>
      <c r="W620" s="27">
        <v>0</v>
      </c>
      <c r="X620" s="27">
        <v>0</v>
      </c>
      <c r="Y620" s="27"/>
      <c r="Z620" s="27">
        <v>0</v>
      </c>
      <c r="AA620" s="27">
        <v>0</v>
      </c>
      <c r="AB620" s="27">
        <v>0</v>
      </c>
      <c r="AC620" s="27"/>
      <c r="AD620" s="27">
        <v>0</v>
      </c>
      <c r="AE620" s="27">
        <v>0</v>
      </c>
      <c r="AF620" s="27">
        <v>0</v>
      </c>
      <c r="AG620" s="106">
        <v>0</v>
      </c>
      <c r="AH620" s="27">
        <v>0</v>
      </c>
      <c r="AI620" s="27">
        <v>0</v>
      </c>
      <c r="AJ620" s="27">
        <v>0</v>
      </c>
      <c r="AK620" s="106">
        <v>0</v>
      </c>
      <c r="AL620" s="106">
        <v>0</v>
      </c>
      <c r="AM620" s="105">
        <v>0</v>
      </c>
      <c r="AN620" s="11">
        <v>0</v>
      </c>
      <c r="AO620" s="11">
        <v>0</v>
      </c>
      <c r="AP620" s="105">
        <v>0</v>
      </c>
      <c r="AQ620" s="11">
        <v>0</v>
      </c>
      <c r="AR620" s="11">
        <v>0</v>
      </c>
      <c r="AS620" s="11">
        <v>0</v>
      </c>
      <c r="AT620" s="11">
        <v>0</v>
      </c>
      <c r="AU620" s="11">
        <v>0</v>
      </c>
      <c r="AV620" s="11">
        <v>0</v>
      </c>
      <c r="AW620" s="11">
        <v>0</v>
      </c>
      <c r="AX620" s="11">
        <v>0</v>
      </c>
      <c r="AZ620" s="11">
        <v>0</v>
      </c>
      <c r="BA620" s="11">
        <v>0</v>
      </c>
      <c r="BB620" s="122"/>
    </row>
    <row r="621" spans="1:54" hidden="1" x14ac:dyDescent="0.25">
      <c r="A621">
        <v>6</v>
      </c>
      <c r="B621" t="str">
        <f t="shared" si="72"/>
        <v>FrC-4220</v>
      </c>
      <c r="C621" s="2" t="s">
        <v>316</v>
      </c>
      <c r="D621" s="2" t="str">
        <f t="shared" si="73"/>
        <v>4</v>
      </c>
      <c r="E621" s="2" t="str">
        <f t="shared" si="74"/>
        <v>42</v>
      </c>
      <c r="F621" s="2" t="str">
        <f t="shared" si="75"/>
        <v>422</v>
      </c>
      <c r="G621" s="1" t="s">
        <v>90</v>
      </c>
      <c r="H621" s="27">
        <v>0</v>
      </c>
      <c r="I621" s="27"/>
      <c r="J621" s="27">
        <v>0</v>
      </c>
      <c r="K621" s="27">
        <v>0</v>
      </c>
      <c r="L621" s="27">
        <v>0</v>
      </c>
      <c r="M621" s="27"/>
      <c r="N621" s="27">
        <v>0</v>
      </c>
      <c r="O621" s="27">
        <v>0</v>
      </c>
      <c r="P621" s="27">
        <v>0</v>
      </c>
      <c r="Q621" s="27"/>
      <c r="R621" s="27">
        <v>0</v>
      </c>
      <c r="S621" s="27">
        <v>0</v>
      </c>
      <c r="T621" s="27">
        <v>0</v>
      </c>
      <c r="U621" s="27"/>
      <c r="V621" s="27">
        <v>0</v>
      </c>
      <c r="W621" s="27">
        <v>0</v>
      </c>
      <c r="X621" s="27">
        <v>0</v>
      </c>
      <c r="Y621" s="27"/>
      <c r="Z621" s="27">
        <v>0</v>
      </c>
      <c r="AA621" s="27">
        <v>0</v>
      </c>
      <c r="AB621" s="27">
        <v>0</v>
      </c>
      <c r="AC621" s="27"/>
      <c r="AD621" s="27">
        <v>0</v>
      </c>
      <c r="AE621" s="27">
        <v>0</v>
      </c>
      <c r="AF621" s="27">
        <v>0</v>
      </c>
      <c r="AG621" s="106">
        <v>0</v>
      </c>
      <c r="AH621" s="27">
        <v>0</v>
      </c>
      <c r="AI621" s="27">
        <v>0</v>
      </c>
      <c r="AJ621" s="27">
        <v>0</v>
      </c>
      <c r="AK621" s="106">
        <v>0</v>
      </c>
      <c r="AL621" s="106">
        <v>0</v>
      </c>
      <c r="AM621" s="105">
        <v>0</v>
      </c>
      <c r="AN621" s="11">
        <v>0</v>
      </c>
      <c r="AO621" s="11">
        <v>0</v>
      </c>
      <c r="AP621" s="105">
        <v>0</v>
      </c>
      <c r="AQ621" s="11">
        <v>0</v>
      </c>
      <c r="AR621" s="11">
        <v>0</v>
      </c>
      <c r="AS621" s="11">
        <v>0</v>
      </c>
      <c r="AT621" s="11">
        <v>0</v>
      </c>
      <c r="AU621" s="11">
        <v>0</v>
      </c>
      <c r="AV621" s="11">
        <v>0</v>
      </c>
      <c r="AW621" s="11">
        <v>0</v>
      </c>
      <c r="AX621" s="11">
        <v>0</v>
      </c>
      <c r="AZ621" s="11">
        <v>0</v>
      </c>
      <c r="BA621" s="11">
        <v>0</v>
      </c>
      <c r="BB621" s="122"/>
    </row>
    <row r="622" spans="1:54" hidden="1" x14ac:dyDescent="0.25">
      <c r="A622">
        <v>6</v>
      </c>
      <c r="B622" t="str">
        <f t="shared" si="72"/>
        <v>FrC-4230</v>
      </c>
      <c r="C622" s="2" t="s">
        <v>316</v>
      </c>
      <c r="D622" s="2" t="str">
        <f t="shared" si="73"/>
        <v>4</v>
      </c>
      <c r="E622" s="2" t="str">
        <f t="shared" si="74"/>
        <v>42</v>
      </c>
      <c r="F622" s="2" t="str">
        <f t="shared" si="75"/>
        <v>423</v>
      </c>
      <c r="G622" s="1" t="s">
        <v>91</v>
      </c>
      <c r="H622" s="27">
        <v>0</v>
      </c>
      <c r="I622" s="27"/>
      <c r="J622" s="27">
        <v>0</v>
      </c>
      <c r="K622" s="27">
        <v>0</v>
      </c>
      <c r="L622" s="27">
        <v>0</v>
      </c>
      <c r="M622" s="27"/>
      <c r="N622" s="27">
        <v>0</v>
      </c>
      <c r="O622" s="27">
        <v>0</v>
      </c>
      <c r="P622" s="27">
        <v>0</v>
      </c>
      <c r="Q622" s="27"/>
      <c r="R622" s="27">
        <v>0</v>
      </c>
      <c r="S622" s="27">
        <v>0</v>
      </c>
      <c r="T622" s="27">
        <v>0</v>
      </c>
      <c r="U622" s="27"/>
      <c r="V622" s="27">
        <v>0</v>
      </c>
      <c r="W622" s="27">
        <v>0</v>
      </c>
      <c r="X622" s="27">
        <v>0</v>
      </c>
      <c r="Y622" s="27"/>
      <c r="Z622" s="27">
        <v>0</v>
      </c>
      <c r="AA622" s="27">
        <v>0</v>
      </c>
      <c r="AB622" s="27">
        <v>0</v>
      </c>
      <c r="AC622" s="27"/>
      <c r="AD622" s="27">
        <v>0</v>
      </c>
      <c r="AE622" s="27">
        <v>0</v>
      </c>
      <c r="AF622" s="27">
        <v>0</v>
      </c>
      <c r="AG622" s="106">
        <v>0</v>
      </c>
      <c r="AH622" s="27">
        <v>0</v>
      </c>
      <c r="AI622" s="27">
        <v>0</v>
      </c>
      <c r="AJ622" s="27">
        <v>0</v>
      </c>
      <c r="AK622" s="106">
        <v>0</v>
      </c>
      <c r="AL622" s="106">
        <v>0</v>
      </c>
      <c r="AM622" s="105">
        <v>0</v>
      </c>
      <c r="AN622" s="11">
        <v>0</v>
      </c>
      <c r="AO622" s="11">
        <v>0</v>
      </c>
      <c r="AP622" s="105">
        <v>0</v>
      </c>
      <c r="AQ622" s="11">
        <v>0</v>
      </c>
      <c r="AR622" s="11">
        <v>0</v>
      </c>
      <c r="AS622" s="11">
        <v>0</v>
      </c>
      <c r="AT622" s="11">
        <v>0</v>
      </c>
      <c r="AU622" s="11">
        <v>0</v>
      </c>
      <c r="AV622" s="11">
        <v>0</v>
      </c>
      <c r="AW622" s="11">
        <v>0</v>
      </c>
      <c r="AX622" s="11">
        <v>0</v>
      </c>
      <c r="AZ622" s="11">
        <v>0</v>
      </c>
      <c r="BA622" s="11">
        <v>0</v>
      </c>
      <c r="BB622" s="122"/>
    </row>
    <row r="623" spans="1:54" hidden="1" x14ac:dyDescent="0.25">
      <c r="A623">
        <v>6</v>
      </c>
      <c r="B623" t="str">
        <f t="shared" si="72"/>
        <v>FrC-4240</v>
      </c>
      <c r="C623" s="2" t="s">
        <v>316</v>
      </c>
      <c r="D623" s="2" t="str">
        <f t="shared" si="73"/>
        <v>4</v>
      </c>
      <c r="E623" s="2" t="str">
        <f t="shared" si="74"/>
        <v>42</v>
      </c>
      <c r="F623" s="2" t="str">
        <f t="shared" si="75"/>
        <v>424</v>
      </c>
      <c r="G623" s="1" t="s">
        <v>93</v>
      </c>
      <c r="H623" s="27">
        <v>0</v>
      </c>
      <c r="I623" s="27"/>
      <c r="J623" s="27">
        <v>0</v>
      </c>
      <c r="K623" s="27">
        <v>0</v>
      </c>
      <c r="L623" s="27">
        <v>0</v>
      </c>
      <c r="M623" s="27"/>
      <c r="N623" s="27">
        <v>0</v>
      </c>
      <c r="O623" s="27">
        <v>0</v>
      </c>
      <c r="P623" s="27">
        <v>0</v>
      </c>
      <c r="Q623" s="27"/>
      <c r="R623" s="27">
        <v>0</v>
      </c>
      <c r="S623" s="27">
        <v>0</v>
      </c>
      <c r="T623" s="27">
        <v>0</v>
      </c>
      <c r="U623" s="27"/>
      <c r="V623" s="27">
        <v>0</v>
      </c>
      <c r="W623" s="27">
        <v>0</v>
      </c>
      <c r="X623" s="27">
        <v>0</v>
      </c>
      <c r="Y623" s="27"/>
      <c r="Z623" s="27">
        <v>0</v>
      </c>
      <c r="AA623" s="27">
        <v>0</v>
      </c>
      <c r="AB623" s="27">
        <v>0</v>
      </c>
      <c r="AC623" s="27"/>
      <c r="AD623" s="27">
        <v>0</v>
      </c>
      <c r="AE623" s="27">
        <v>0</v>
      </c>
      <c r="AF623" s="27">
        <v>0</v>
      </c>
      <c r="AG623" s="106">
        <v>0</v>
      </c>
      <c r="AH623" s="27">
        <v>0</v>
      </c>
      <c r="AI623" s="27">
        <v>0</v>
      </c>
      <c r="AJ623" s="27">
        <v>0</v>
      </c>
      <c r="AK623" s="106">
        <v>0</v>
      </c>
      <c r="AL623" s="106">
        <v>0</v>
      </c>
      <c r="AM623" s="105">
        <v>0</v>
      </c>
      <c r="AN623" s="11">
        <v>0</v>
      </c>
      <c r="AO623" s="11">
        <v>0</v>
      </c>
      <c r="AP623" s="105">
        <v>0</v>
      </c>
      <c r="AQ623" s="11">
        <v>0</v>
      </c>
      <c r="AR623" s="11">
        <v>0</v>
      </c>
      <c r="AS623" s="11">
        <v>0</v>
      </c>
      <c r="AT623" s="11">
        <v>0</v>
      </c>
      <c r="AU623" s="11">
        <v>0</v>
      </c>
      <c r="AV623" s="11">
        <v>0</v>
      </c>
      <c r="AW623" s="11">
        <v>0</v>
      </c>
      <c r="AX623" s="11">
        <v>0</v>
      </c>
      <c r="AZ623" s="11">
        <v>0</v>
      </c>
      <c r="BA623" s="11">
        <v>0</v>
      </c>
      <c r="BB623" s="122"/>
    </row>
    <row r="624" spans="1:54" hidden="1" x14ac:dyDescent="0.25">
      <c r="A624">
        <v>6</v>
      </c>
      <c r="B624" t="str">
        <f t="shared" si="72"/>
        <v>FrC-4250</v>
      </c>
      <c r="C624" s="2" t="s">
        <v>316</v>
      </c>
      <c r="D624" s="2" t="str">
        <f t="shared" si="73"/>
        <v>4</v>
      </c>
      <c r="E624" s="2" t="str">
        <f t="shared" si="74"/>
        <v>42</v>
      </c>
      <c r="F624" s="2" t="str">
        <f t="shared" si="75"/>
        <v>425</v>
      </c>
      <c r="G624" s="1" t="s">
        <v>94</v>
      </c>
      <c r="H624" s="27">
        <v>0</v>
      </c>
      <c r="I624" s="27"/>
      <c r="J624" s="27">
        <v>0</v>
      </c>
      <c r="K624" s="27">
        <v>0</v>
      </c>
      <c r="L624" s="27">
        <v>0</v>
      </c>
      <c r="M624" s="27"/>
      <c r="N624" s="27">
        <v>0</v>
      </c>
      <c r="O624" s="27">
        <v>0</v>
      </c>
      <c r="P624" s="27">
        <v>0</v>
      </c>
      <c r="Q624" s="27"/>
      <c r="R624" s="27">
        <v>0</v>
      </c>
      <c r="S624" s="27">
        <v>0</v>
      </c>
      <c r="T624" s="27">
        <v>0</v>
      </c>
      <c r="U624" s="27"/>
      <c r="V624" s="27">
        <v>0</v>
      </c>
      <c r="W624" s="27">
        <v>0</v>
      </c>
      <c r="X624" s="27">
        <v>0</v>
      </c>
      <c r="Y624" s="27"/>
      <c r="Z624" s="27">
        <v>0</v>
      </c>
      <c r="AA624" s="27">
        <v>0</v>
      </c>
      <c r="AB624" s="27">
        <v>0</v>
      </c>
      <c r="AC624" s="27"/>
      <c r="AD624" s="27">
        <v>0</v>
      </c>
      <c r="AE624" s="27">
        <v>0</v>
      </c>
      <c r="AF624" s="27">
        <v>0</v>
      </c>
      <c r="AG624" s="106">
        <v>0</v>
      </c>
      <c r="AH624" s="27">
        <v>0</v>
      </c>
      <c r="AI624" s="27">
        <v>0</v>
      </c>
      <c r="AJ624" s="27">
        <v>0</v>
      </c>
      <c r="AK624" s="106">
        <v>0</v>
      </c>
      <c r="AL624" s="106">
        <v>0</v>
      </c>
      <c r="AM624" s="105">
        <v>0</v>
      </c>
      <c r="AN624" s="11">
        <v>0</v>
      </c>
      <c r="AO624" s="11">
        <v>0</v>
      </c>
      <c r="AP624" s="105">
        <v>0</v>
      </c>
      <c r="AQ624" s="11">
        <v>0</v>
      </c>
      <c r="AR624" s="11">
        <v>0</v>
      </c>
      <c r="AS624" s="11">
        <v>0</v>
      </c>
      <c r="AT624" s="11">
        <v>0</v>
      </c>
      <c r="AU624" s="11">
        <v>0</v>
      </c>
      <c r="AV624" s="11">
        <v>0</v>
      </c>
      <c r="AW624" s="11">
        <v>0</v>
      </c>
      <c r="AX624" s="11">
        <v>0</v>
      </c>
      <c r="AZ624" s="11">
        <v>0</v>
      </c>
      <c r="BA624" s="11">
        <v>0</v>
      </c>
      <c r="BB624" s="122"/>
    </row>
    <row r="625" spans="1:54" hidden="1" x14ac:dyDescent="0.25">
      <c r="A625">
        <v>6</v>
      </c>
      <c r="B625" t="str">
        <f t="shared" si="72"/>
        <v>FrC-4260</v>
      </c>
      <c r="C625" s="2" t="s">
        <v>316</v>
      </c>
      <c r="D625" s="2" t="str">
        <f t="shared" si="73"/>
        <v>4</v>
      </c>
      <c r="E625" s="2" t="str">
        <f t="shared" si="74"/>
        <v>42</v>
      </c>
      <c r="F625" s="2" t="str">
        <f t="shared" si="75"/>
        <v>426</v>
      </c>
      <c r="G625" s="1" t="s">
        <v>95</v>
      </c>
      <c r="H625" s="27">
        <v>0</v>
      </c>
      <c r="I625" s="27"/>
      <c r="J625" s="27">
        <v>0</v>
      </c>
      <c r="K625" s="27">
        <v>0</v>
      </c>
      <c r="L625" s="27">
        <v>0</v>
      </c>
      <c r="M625" s="27"/>
      <c r="N625" s="27">
        <v>0</v>
      </c>
      <c r="O625" s="27">
        <v>0</v>
      </c>
      <c r="P625" s="27">
        <v>0</v>
      </c>
      <c r="Q625" s="27"/>
      <c r="R625" s="27">
        <v>0</v>
      </c>
      <c r="S625" s="27">
        <v>0</v>
      </c>
      <c r="T625" s="27">
        <v>0</v>
      </c>
      <c r="U625" s="27"/>
      <c r="V625" s="27">
        <v>0</v>
      </c>
      <c r="W625" s="27">
        <v>0</v>
      </c>
      <c r="X625" s="27">
        <v>0</v>
      </c>
      <c r="Y625" s="27"/>
      <c r="Z625" s="27">
        <v>0</v>
      </c>
      <c r="AA625" s="27">
        <v>0</v>
      </c>
      <c r="AB625" s="27">
        <v>0</v>
      </c>
      <c r="AC625" s="27"/>
      <c r="AD625" s="27">
        <v>0</v>
      </c>
      <c r="AE625" s="27">
        <v>0</v>
      </c>
      <c r="AF625" s="27">
        <v>0</v>
      </c>
      <c r="AG625" s="106">
        <v>0</v>
      </c>
      <c r="AH625" s="27">
        <v>0</v>
      </c>
      <c r="AI625" s="27">
        <v>0</v>
      </c>
      <c r="AJ625" s="27">
        <v>0</v>
      </c>
      <c r="AK625" s="106">
        <v>0</v>
      </c>
      <c r="AL625" s="106">
        <v>0</v>
      </c>
      <c r="AM625" s="105">
        <v>0</v>
      </c>
      <c r="AN625" s="11">
        <v>0</v>
      </c>
      <c r="AO625" s="11">
        <v>0</v>
      </c>
      <c r="AP625" s="105">
        <v>0</v>
      </c>
      <c r="AQ625" s="11">
        <v>0</v>
      </c>
      <c r="AR625" s="11">
        <v>0</v>
      </c>
      <c r="AS625" s="11">
        <v>0</v>
      </c>
      <c r="AT625" s="11">
        <v>0</v>
      </c>
      <c r="AU625" s="11">
        <v>0</v>
      </c>
      <c r="AV625" s="11">
        <v>0</v>
      </c>
      <c r="AW625" s="11">
        <v>0</v>
      </c>
      <c r="AX625" s="11">
        <v>0</v>
      </c>
      <c r="AZ625" s="11">
        <v>0</v>
      </c>
      <c r="BA625" s="11">
        <v>0</v>
      </c>
      <c r="BB625" s="122"/>
    </row>
    <row r="626" spans="1:54" hidden="1" x14ac:dyDescent="0.25">
      <c r="A626">
        <v>6</v>
      </c>
      <c r="B626" t="str">
        <f t="shared" si="72"/>
        <v>FrC-4270</v>
      </c>
      <c r="C626" s="2" t="s">
        <v>316</v>
      </c>
      <c r="D626" s="2" t="str">
        <f t="shared" si="73"/>
        <v>4</v>
      </c>
      <c r="E626" s="2" t="str">
        <f t="shared" si="74"/>
        <v>42</v>
      </c>
      <c r="F626" s="2" t="str">
        <f t="shared" si="75"/>
        <v>427</v>
      </c>
      <c r="G626" s="1" t="s">
        <v>96</v>
      </c>
      <c r="H626" s="27">
        <v>0</v>
      </c>
      <c r="I626" s="27"/>
      <c r="J626" s="27">
        <v>0</v>
      </c>
      <c r="K626" s="27">
        <v>0</v>
      </c>
      <c r="L626" s="27">
        <v>0</v>
      </c>
      <c r="M626" s="27"/>
      <c r="N626" s="27">
        <v>0</v>
      </c>
      <c r="O626" s="27">
        <v>0</v>
      </c>
      <c r="P626" s="27">
        <v>0</v>
      </c>
      <c r="Q626" s="27"/>
      <c r="R626" s="27">
        <v>0</v>
      </c>
      <c r="S626" s="27">
        <v>0</v>
      </c>
      <c r="T626" s="27">
        <v>0</v>
      </c>
      <c r="U626" s="27"/>
      <c r="V626" s="27">
        <v>0</v>
      </c>
      <c r="W626" s="27">
        <v>0</v>
      </c>
      <c r="X626" s="27">
        <v>0</v>
      </c>
      <c r="Y626" s="27"/>
      <c r="Z626" s="27">
        <v>0</v>
      </c>
      <c r="AA626" s="27">
        <v>0</v>
      </c>
      <c r="AB626" s="27">
        <v>0</v>
      </c>
      <c r="AC626" s="27"/>
      <c r="AD626" s="27">
        <v>0</v>
      </c>
      <c r="AE626" s="27">
        <v>0</v>
      </c>
      <c r="AF626" s="27">
        <v>0</v>
      </c>
      <c r="AG626" s="106">
        <v>0</v>
      </c>
      <c r="AH626" s="27">
        <v>0</v>
      </c>
      <c r="AI626" s="27">
        <v>0</v>
      </c>
      <c r="AJ626" s="27">
        <v>0</v>
      </c>
      <c r="AK626" s="106">
        <v>0</v>
      </c>
      <c r="AL626" s="106">
        <v>0</v>
      </c>
      <c r="AM626" s="105">
        <v>0</v>
      </c>
      <c r="AN626" s="11">
        <v>0</v>
      </c>
      <c r="AO626" s="11">
        <v>0</v>
      </c>
      <c r="AP626" s="105">
        <v>0</v>
      </c>
      <c r="AQ626" s="11">
        <v>0</v>
      </c>
      <c r="AR626" s="11">
        <v>0</v>
      </c>
      <c r="AS626" s="11">
        <v>0</v>
      </c>
      <c r="AT626" s="11">
        <v>0</v>
      </c>
      <c r="AU626" s="11">
        <v>0</v>
      </c>
      <c r="AV626" s="11">
        <v>0</v>
      </c>
      <c r="AW626" s="11">
        <v>0</v>
      </c>
      <c r="AX626" s="11">
        <v>0</v>
      </c>
      <c r="AZ626" s="11">
        <v>0</v>
      </c>
      <c r="BA626" s="11">
        <v>0</v>
      </c>
      <c r="BB626" s="122"/>
    </row>
    <row r="627" spans="1:54" hidden="1" x14ac:dyDescent="0.25">
      <c r="A627">
        <v>6</v>
      </c>
      <c r="B627" t="str">
        <f t="shared" si="72"/>
        <v>FrC-4280</v>
      </c>
      <c r="C627" s="2" t="s">
        <v>316</v>
      </c>
      <c r="D627" s="2" t="str">
        <f t="shared" si="73"/>
        <v>4</v>
      </c>
      <c r="E627" s="2" t="str">
        <f t="shared" si="74"/>
        <v>42</v>
      </c>
      <c r="F627" s="2" t="str">
        <f t="shared" si="75"/>
        <v>428</v>
      </c>
      <c r="G627" s="1" t="s">
        <v>97</v>
      </c>
      <c r="H627" s="27">
        <v>0</v>
      </c>
      <c r="I627" s="27"/>
      <c r="J627" s="27">
        <v>0</v>
      </c>
      <c r="K627" s="27">
        <v>0</v>
      </c>
      <c r="L627" s="27">
        <v>0</v>
      </c>
      <c r="M627" s="27"/>
      <c r="N627" s="27">
        <v>0</v>
      </c>
      <c r="O627" s="27">
        <v>0</v>
      </c>
      <c r="P627" s="27">
        <v>0</v>
      </c>
      <c r="Q627" s="27"/>
      <c r="R627" s="27">
        <v>0</v>
      </c>
      <c r="S627" s="27">
        <v>0</v>
      </c>
      <c r="T627" s="27">
        <v>0</v>
      </c>
      <c r="U627" s="27"/>
      <c r="V627" s="27">
        <v>0</v>
      </c>
      <c r="W627" s="27">
        <v>0</v>
      </c>
      <c r="X627" s="27">
        <v>0</v>
      </c>
      <c r="Y627" s="27"/>
      <c r="Z627" s="27">
        <v>0</v>
      </c>
      <c r="AA627" s="27">
        <v>0</v>
      </c>
      <c r="AB627" s="27">
        <v>0</v>
      </c>
      <c r="AC627" s="27"/>
      <c r="AD627" s="27">
        <v>0</v>
      </c>
      <c r="AE627" s="27">
        <v>0</v>
      </c>
      <c r="AF627" s="27">
        <v>0</v>
      </c>
      <c r="AG627" s="106">
        <v>0</v>
      </c>
      <c r="AH627" s="27">
        <v>0</v>
      </c>
      <c r="AI627" s="27">
        <v>0</v>
      </c>
      <c r="AJ627" s="27">
        <v>0</v>
      </c>
      <c r="AK627" s="106">
        <v>0</v>
      </c>
      <c r="AL627" s="106">
        <v>0</v>
      </c>
      <c r="AM627" s="105">
        <v>0</v>
      </c>
      <c r="AN627" s="11">
        <v>0</v>
      </c>
      <c r="AO627" s="11">
        <v>0</v>
      </c>
      <c r="AP627" s="105">
        <v>0</v>
      </c>
      <c r="AQ627" s="11">
        <v>0</v>
      </c>
      <c r="AR627" s="11">
        <v>0</v>
      </c>
      <c r="AS627" s="11">
        <v>0</v>
      </c>
      <c r="AT627" s="11">
        <v>0</v>
      </c>
      <c r="AU627" s="11">
        <v>0</v>
      </c>
      <c r="AV627" s="11">
        <v>0</v>
      </c>
      <c r="AW627" s="11">
        <v>0</v>
      </c>
      <c r="AX627" s="11">
        <v>0</v>
      </c>
      <c r="AZ627" s="11">
        <v>0</v>
      </c>
      <c r="BA627" s="11">
        <v>0</v>
      </c>
      <c r="BB627" s="122"/>
    </row>
    <row r="628" spans="1:54" hidden="1" x14ac:dyDescent="0.25">
      <c r="A628">
        <v>6</v>
      </c>
      <c r="B628" t="str">
        <f t="shared" si="72"/>
        <v>FrC-4290</v>
      </c>
      <c r="C628" s="2" t="s">
        <v>316</v>
      </c>
      <c r="D628" s="2" t="str">
        <f t="shared" si="73"/>
        <v>4</v>
      </c>
      <c r="E628" s="2" t="str">
        <f t="shared" si="74"/>
        <v>42</v>
      </c>
      <c r="F628" s="2" t="str">
        <f t="shared" si="75"/>
        <v>429</v>
      </c>
      <c r="G628" s="1" t="s">
        <v>98</v>
      </c>
      <c r="H628" s="27">
        <v>0</v>
      </c>
      <c r="I628" s="27"/>
      <c r="J628" s="27">
        <v>0</v>
      </c>
      <c r="K628" s="27">
        <v>0</v>
      </c>
      <c r="L628" s="27">
        <v>0</v>
      </c>
      <c r="M628" s="27"/>
      <c r="N628" s="27">
        <v>0</v>
      </c>
      <c r="O628" s="27">
        <v>0</v>
      </c>
      <c r="P628" s="27">
        <v>0</v>
      </c>
      <c r="Q628" s="27"/>
      <c r="R628" s="27">
        <v>0</v>
      </c>
      <c r="S628" s="27">
        <v>0</v>
      </c>
      <c r="T628" s="27">
        <v>0</v>
      </c>
      <c r="U628" s="27"/>
      <c r="V628" s="27">
        <v>0</v>
      </c>
      <c r="W628" s="27">
        <v>0</v>
      </c>
      <c r="X628" s="27">
        <v>0</v>
      </c>
      <c r="Y628" s="27"/>
      <c r="Z628" s="27">
        <v>0</v>
      </c>
      <c r="AA628" s="27">
        <v>0</v>
      </c>
      <c r="AB628" s="27">
        <v>0</v>
      </c>
      <c r="AC628" s="27"/>
      <c r="AD628" s="27">
        <v>0</v>
      </c>
      <c r="AE628" s="27">
        <v>0</v>
      </c>
      <c r="AF628" s="27">
        <v>0</v>
      </c>
      <c r="AG628" s="106">
        <v>0</v>
      </c>
      <c r="AH628" s="27">
        <v>0</v>
      </c>
      <c r="AI628" s="27">
        <v>0</v>
      </c>
      <c r="AJ628" s="27">
        <v>0</v>
      </c>
      <c r="AK628" s="106">
        <v>0</v>
      </c>
      <c r="AL628" s="106">
        <v>0</v>
      </c>
      <c r="AM628" s="105">
        <v>0</v>
      </c>
      <c r="AN628" s="11">
        <v>0</v>
      </c>
      <c r="AO628" s="11">
        <v>0</v>
      </c>
      <c r="AP628" s="105">
        <v>0</v>
      </c>
      <c r="AQ628" s="11">
        <v>0</v>
      </c>
      <c r="AR628" s="11">
        <v>0</v>
      </c>
      <c r="AS628" s="11">
        <v>0</v>
      </c>
      <c r="AT628" s="11">
        <v>0</v>
      </c>
      <c r="AU628" s="11">
        <v>0</v>
      </c>
      <c r="AV628" s="11">
        <v>0</v>
      </c>
      <c r="AW628" s="11">
        <v>0</v>
      </c>
      <c r="AX628" s="11">
        <v>0</v>
      </c>
      <c r="AZ628" s="11">
        <v>0</v>
      </c>
      <c r="BA628" s="11">
        <v>0</v>
      </c>
      <c r="BB628" s="122"/>
    </row>
    <row r="629" spans="1:54" hidden="1" x14ac:dyDescent="0.25">
      <c r="A629">
        <v>6</v>
      </c>
      <c r="B629" t="str">
        <f t="shared" si="72"/>
        <v>FrC-4311</v>
      </c>
      <c r="C629" s="2" t="s">
        <v>316</v>
      </c>
      <c r="D629" s="2" t="str">
        <f t="shared" si="73"/>
        <v>4</v>
      </c>
      <c r="E629" s="2" t="str">
        <f t="shared" si="74"/>
        <v>43</v>
      </c>
      <c r="F629" s="2" t="str">
        <f t="shared" si="75"/>
        <v>431</v>
      </c>
      <c r="G629" s="1" t="s">
        <v>100</v>
      </c>
      <c r="H629" s="27">
        <v>0</v>
      </c>
      <c r="I629" s="27"/>
      <c r="J629" s="27">
        <v>0</v>
      </c>
      <c r="K629" s="27">
        <v>0</v>
      </c>
      <c r="L629" s="27">
        <v>0</v>
      </c>
      <c r="M629" s="27"/>
      <c r="N629" s="27">
        <v>0</v>
      </c>
      <c r="O629" s="27">
        <v>0</v>
      </c>
      <c r="P629" s="27">
        <v>0</v>
      </c>
      <c r="Q629" s="27"/>
      <c r="R629" s="27">
        <v>0</v>
      </c>
      <c r="S629" s="27">
        <v>0</v>
      </c>
      <c r="T629" s="27">
        <v>0</v>
      </c>
      <c r="U629" s="27"/>
      <c r="V629" s="27">
        <v>0</v>
      </c>
      <c r="W629" s="27">
        <v>0</v>
      </c>
      <c r="X629" s="27">
        <v>0</v>
      </c>
      <c r="Y629" s="27"/>
      <c r="Z629" s="27">
        <v>0</v>
      </c>
      <c r="AA629" s="27">
        <v>0</v>
      </c>
      <c r="AB629" s="27">
        <v>0</v>
      </c>
      <c r="AC629" s="27"/>
      <c r="AD629" s="27">
        <v>0</v>
      </c>
      <c r="AE629" s="27">
        <v>0</v>
      </c>
      <c r="AF629" s="27">
        <v>5.7</v>
      </c>
      <c r="AG629" s="106">
        <v>0.18616999999999997</v>
      </c>
      <c r="AH629" s="27">
        <v>4.3270900000000001</v>
      </c>
      <c r="AI629" s="27">
        <v>10018.757019999999</v>
      </c>
      <c r="AJ629" s="27">
        <v>0</v>
      </c>
      <c r="AK629" s="106">
        <v>9152.58</v>
      </c>
      <c r="AL629" s="106">
        <v>8862.3491099999992</v>
      </c>
      <c r="AM629" s="105">
        <v>0</v>
      </c>
      <c r="AN629" s="11">
        <v>131855.226</v>
      </c>
      <c r="AO629" s="11">
        <v>124150.78379</v>
      </c>
      <c r="AP629" s="105">
        <v>117643.36376000001</v>
      </c>
      <c r="AQ629" s="11">
        <v>0</v>
      </c>
      <c r="AR629" s="11">
        <v>136801.83129000003</v>
      </c>
      <c r="AS629" s="11">
        <v>0</v>
      </c>
      <c r="AT629" s="11">
        <v>0</v>
      </c>
      <c r="AU629" s="11">
        <v>0</v>
      </c>
      <c r="AV629" s="11">
        <v>0</v>
      </c>
      <c r="AW629" s="11">
        <v>0</v>
      </c>
      <c r="AX629" s="11">
        <v>0</v>
      </c>
      <c r="AZ629" s="11">
        <v>0</v>
      </c>
      <c r="BA629" s="11">
        <v>3774.0734500000008</v>
      </c>
      <c r="BB629" s="122"/>
    </row>
    <row r="630" spans="1:54" hidden="1" x14ac:dyDescent="0.25">
      <c r="A630">
        <v>6</v>
      </c>
      <c r="B630" t="str">
        <f t="shared" si="72"/>
        <v>FrC-4312</v>
      </c>
      <c r="C630" s="2" t="s">
        <v>316</v>
      </c>
      <c r="D630" s="2" t="str">
        <f t="shared" si="73"/>
        <v>4</v>
      </c>
      <c r="E630" s="2" t="str">
        <f t="shared" si="74"/>
        <v>43</v>
      </c>
      <c r="F630" s="2" t="str">
        <f t="shared" si="75"/>
        <v>431</v>
      </c>
      <c r="G630" s="1" t="s">
        <v>101</v>
      </c>
      <c r="H630" s="27">
        <v>10854</v>
      </c>
      <c r="I630" s="27"/>
      <c r="J630" s="27">
        <v>1884</v>
      </c>
      <c r="K630" s="27">
        <v>1884</v>
      </c>
      <c r="L630" s="27">
        <v>11604</v>
      </c>
      <c r="M630" s="27"/>
      <c r="N630" s="27">
        <v>450</v>
      </c>
      <c r="O630" s="27">
        <v>450</v>
      </c>
      <c r="P630" s="27">
        <v>11448</v>
      </c>
      <c r="Q630" s="27"/>
      <c r="R630" s="27">
        <v>2019</v>
      </c>
      <c r="S630" s="27">
        <v>2019</v>
      </c>
      <c r="T630" s="27">
        <v>12055</v>
      </c>
      <c r="U630" s="27"/>
      <c r="V630" s="27">
        <v>1945</v>
      </c>
      <c r="W630" s="27">
        <v>1944.8470500000001</v>
      </c>
      <c r="X630" s="27">
        <v>12500</v>
      </c>
      <c r="Y630" s="27"/>
      <c r="Z630" s="27">
        <v>2351.3478799999998</v>
      </c>
      <c r="AA630" s="27">
        <v>2351.3478799999998</v>
      </c>
      <c r="AB630" s="27">
        <v>12176</v>
      </c>
      <c r="AC630" s="27"/>
      <c r="AD630" s="27">
        <v>2435.9216099999999</v>
      </c>
      <c r="AE630" s="27">
        <v>2435.9216099999999</v>
      </c>
      <c r="AF630" s="27">
        <v>18869.148000000001</v>
      </c>
      <c r="AG630" s="106">
        <v>13325.137229999998</v>
      </c>
      <c r="AH630" s="27">
        <v>12420.43987</v>
      </c>
      <c r="AI630" s="27">
        <v>2406.0099399999999</v>
      </c>
      <c r="AJ630" s="27">
        <v>18442.607</v>
      </c>
      <c r="AK630" s="106">
        <v>2414.7829400000001</v>
      </c>
      <c r="AL630" s="106">
        <v>2414.7829400000001</v>
      </c>
      <c r="AM630" s="105">
        <v>6733.99064</v>
      </c>
      <c r="AN630" s="11">
        <v>18844.192999999999</v>
      </c>
      <c r="AO630" s="11">
        <v>7797.1638400000002</v>
      </c>
      <c r="AP630" s="105">
        <v>7767.0282200000001</v>
      </c>
      <c r="AQ630" s="11">
        <v>7767.0282200000001</v>
      </c>
      <c r="AR630" s="11">
        <v>19976.903389999999</v>
      </c>
      <c r="AS630" s="11">
        <v>5752.3826900000004</v>
      </c>
      <c r="AT630" s="11">
        <v>11703.781580000001</v>
      </c>
      <c r="AU630" s="11">
        <v>11712.781580000001</v>
      </c>
      <c r="AV630" s="11">
        <v>20216.428889999999</v>
      </c>
      <c r="AW630" s="11">
        <v>5725.2569800000001</v>
      </c>
      <c r="AX630" s="11">
        <v>10532.737240000002</v>
      </c>
      <c r="AZ630" s="11">
        <v>5688.7</v>
      </c>
      <c r="BA630" s="11">
        <v>10938.51612</v>
      </c>
      <c r="BB630" s="122"/>
    </row>
    <row r="631" spans="1:54" hidden="1" x14ac:dyDescent="0.25">
      <c r="A631">
        <v>6</v>
      </c>
      <c r="B631" t="str">
        <f t="shared" si="72"/>
        <v>FrC-4313</v>
      </c>
      <c r="C631" s="2" t="s">
        <v>316</v>
      </c>
      <c r="D631" s="2" t="str">
        <f t="shared" si="73"/>
        <v>4</v>
      </c>
      <c r="E631" s="2" t="str">
        <f t="shared" si="74"/>
        <v>43</v>
      </c>
      <c r="F631" s="2" t="str">
        <f t="shared" si="75"/>
        <v>431</v>
      </c>
      <c r="G631" s="1" t="s">
        <v>102</v>
      </c>
      <c r="H631" s="27">
        <v>1037</v>
      </c>
      <c r="I631" s="27"/>
      <c r="J631" s="27">
        <v>0</v>
      </c>
      <c r="K631" s="27">
        <v>0</v>
      </c>
      <c r="L631" s="27">
        <v>1107</v>
      </c>
      <c r="M631" s="27"/>
      <c r="N631" s="27">
        <v>0</v>
      </c>
      <c r="O631" s="27">
        <v>0</v>
      </c>
      <c r="P631" s="27">
        <v>1143</v>
      </c>
      <c r="Q631" s="27"/>
      <c r="R631" s="27">
        <v>0</v>
      </c>
      <c r="S631" s="27">
        <v>0</v>
      </c>
      <c r="T631" s="27">
        <v>940</v>
      </c>
      <c r="U631" s="27"/>
      <c r="V631" s="27">
        <v>0</v>
      </c>
      <c r="W631" s="27">
        <v>0</v>
      </c>
      <c r="X631" s="27">
        <v>0</v>
      </c>
      <c r="Y631" s="27"/>
      <c r="Z631" s="27">
        <v>41.603189999999998</v>
      </c>
      <c r="AA631" s="27">
        <v>1067.49109</v>
      </c>
      <c r="AB631" s="27">
        <v>971</v>
      </c>
      <c r="AC631" s="27"/>
      <c r="AD631" s="27">
        <v>780.84217000000001</v>
      </c>
      <c r="AE631" s="27">
        <v>780.84217000000001</v>
      </c>
      <c r="AF631" s="27">
        <v>497.36347999999998</v>
      </c>
      <c r="AG631" s="106">
        <v>503.51304999999996</v>
      </c>
      <c r="AH631" s="27">
        <v>503.51304999999996</v>
      </c>
      <c r="AI631" s="27">
        <v>517.03098</v>
      </c>
      <c r="AJ631" s="27">
        <v>169.33435</v>
      </c>
      <c r="AK631" s="106">
        <v>252.72974999999997</v>
      </c>
      <c r="AL631" s="106">
        <v>243.51255999999998</v>
      </c>
      <c r="AM631" s="105">
        <v>243.51256000000001</v>
      </c>
      <c r="AN631" s="11">
        <v>110</v>
      </c>
      <c r="AO631" s="11">
        <v>136.31104999999999</v>
      </c>
      <c r="AP631" s="105">
        <v>58.083820000000003</v>
      </c>
      <c r="AQ631" s="11">
        <v>58.083820000000003</v>
      </c>
      <c r="AR631" s="11">
        <v>185</v>
      </c>
      <c r="AS631" s="11">
        <v>7.4599700000000002</v>
      </c>
      <c r="AT631" s="11">
        <v>7.4599700000000002</v>
      </c>
      <c r="AU631" s="11">
        <v>7.4599700000000002</v>
      </c>
      <c r="AV631" s="11">
        <v>8764.9</v>
      </c>
      <c r="AW631" s="11">
        <v>62.202800000000003</v>
      </c>
      <c r="AX631" s="11">
        <v>62.202799999999996</v>
      </c>
      <c r="AZ631" s="11">
        <v>1762.98</v>
      </c>
      <c r="BA631" s="11">
        <v>1</v>
      </c>
      <c r="BB631" s="122"/>
    </row>
    <row r="632" spans="1:54" hidden="1" x14ac:dyDescent="0.25">
      <c r="A632">
        <v>6</v>
      </c>
      <c r="B632" t="str">
        <f t="shared" si="72"/>
        <v>FrC-4314</v>
      </c>
      <c r="C632" s="2" t="s">
        <v>316</v>
      </c>
      <c r="D632" s="2" t="str">
        <f t="shared" si="73"/>
        <v>4</v>
      </c>
      <c r="E632" s="2" t="str">
        <f t="shared" si="74"/>
        <v>43</v>
      </c>
      <c r="F632" s="2" t="str">
        <f t="shared" si="75"/>
        <v>431</v>
      </c>
      <c r="G632" s="1" t="s">
        <v>103</v>
      </c>
      <c r="H632" s="27">
        <v>1573187</v>
      </c>
      <c r="I632" s="27"/>
      <c r="J632" s="27">
        <v>362750</v>
      </c>
      <c r="K632" s="27">
        <v>362750</v>
      </c>
      <c r="L632" s="27">
        <v>1623921</v>
      </c>
      <c r="M632" s="27"/>
      <c r="N632" s="27">
        <v>381503</v>
      </c>
      <c r="O632" s="27">
        <v>381503</v>
      </c>
      <c r="P632" s="27">
        <v>1655303</v>
      </c>
      <c r="Q632" s="27"/>
      <c r="R632" s="27">
        <v>384772</v>
      </c>
      <c r="S632" s="27">
        <v>384772</v>
      </c>
      <c r="T632" s="27">
        <v>1742162</v>
      </c>
      <c r="U632" s="27"/>
      <c r="V632" s="27">
        <v>396730</v>
      </c>
      <c r="W632" s="27">
        <v>396729.95254999999</v>
      </c>
      <c r="X632" s="27">
        <v>1741221</v>
      </c>
      <c r="Y632" s="27"/>
      <c r="Z632" s="27">
        <v>399779.41765000002</v>
      </c>
      <c r="AA632" s="27">
        <v>399779.41765000002</v>
      </c>
      <c r="AB632" s="27">
        <v>1747182</v>
      </c>
      <c r="AC632" s="27"/>
      <c r="AD632" s="27">
        <v>398238.84363999998</v>
      </c>
      <c r="AE632" s="27">
        <v>398238.84363999998</v>
      </c>
      <c r="AF632" s="27">
        <v>1757316</v>
      </c>
      <c r="AG632" s="106">
        <v>692867.28298000002</v>
      </c>
      <c r="AH632" s="27">
        <v>686458.70164999994</v>
      </c>
      <c r="AI632" s="27">
        <v>686458.70164999994</v>
      </c>
      <c r="AJ632" s="27">
        <v>1805903</v>
      </c>
      <c r="AK632" s="106">
        <v>354836.57144000003</v>
      </c>
      <c r="AL632" s="106">
        <v>354836.57143999968</v>
      </c>
      <c r="AM632" s="105">
        <v>354836.57144000003</v>
      </c>
      <c r="AN632" s="11">
        <v>1844854</v>
      </c>
      <c r="AO632" s="11">
        <v>370571.87757000001</v>
      </c>
      <c r="AP632" s="105">
        <v>370571.87757000001</v>
      </c>
      <c r="AQ632" s="11">
        <v>370571.87757000001</v>
      </c>
      <c r="AR632" s="11">
        <v>1905999</v>
      </c>
      <c r="AS632" s="11">
        <v>431207.65412999998</v>
      </c>
      <c r="AT632" s="11">
        <v>430339.86751000001</v>
      </c>
      <c r="AU632" s="11">
        <v>433578.59659999999</v>
      </c>
      <c r="AV632" s="11">
        <v>1923641</v>
      </c>
      <c r="AW632" s="11">
        <v>444799.92395000003</v>
      </c>
      <c r="AX632" s="11">
        <v>444799.92394999979</v>
      </c>
      <c r="AZ632" s="11">
        <v>1952847</v>
      </c>
      <c r="BA632" s="11">
        <v>474599.23802000016</v>
      </c>
      <c r="BB632" s="122"/>
    </row>
    <row r="633" spans="1:54" hidden="1" x14ac:dyDescent="0.25">
      <c r="A633">
        <v>6</v>
      </c>
      <c r="B633" t="str">
        <f t="shared" si="72"/>
        <v>FrC-4315</v>
      </c>
      <c r="C633" s="2" t="s">
        <v>316</v>
      </c>
      <c r="D633" s="2" t="str">
        <f t="shared" si="73"/>
        <v>4</v>
      </c>
      <c r="E633" s="2" t="str">
        <f t="shared" si="74"/>
        <v>43</v>
      </c>
      <c r="F633" s="2" t="str">
        <f t="shared" si="75"/>
        <v>431</v>
      </c>
      <c r="G633" s="1" t="s">
        <v>104</v>
      </c>
      <c r="H633" s="27">
        <v>0</v>
      </c>
      <c r="I633" s="27"/>
      <c r="J633" s="27">
        <v>0</v>
      </c>
      <c r="K633" s="27">
        <v>0</v>
      </c>
      <c r="L633" s="27">
        <v>0</v>
      </c>
      <c r="M633" s="27"/>
      <c r="N633" s="27">
        <v>0</v>
      </c>
      <c r="O633" s="27">
        <v>0</v>
      </c>
      <c r="P633" s="27">
        <v>0</v>
      </c>
      <c r="Q633" s="27"/>
      <c r="R633" s="27">
        <v>0</v>
      </c>
      <c r="S633" s="27">
        <v>0</v>
      </c>
      <c r="T633" s="27">
        <v>0</v>
      </c>
      <c r="U633" s="27"/>
      <c r="V633" s="27">
        <v>0</v>
      </c>
      <c r="W633" s="27">
        <v>0</v>
      </c>
      <c r="X633" s="27">
        <v>0</v>
      </c>
      <c r="Y633" s="27"/>
      <c r="Z633" s="27">
        <v>0</v>
      </c>
      <c r="AA633" s="27">
        <v>0</v>
      </c>
      <c r="AB633" s="27">
        <v>0</v>
      </c>
      <c r="AC633" s="27"/>
      <c r="AD633" s="27">
        <v>0</v>
      </c>
      <c r="AE633" s="27">
        <v>0</v>
      </c>
      <c r="AF633" s="27">
        <v>0</v>
      </c>
      <c r="AG633" s="106">
        <v>0</v>
      </c>
      <c r="AH633" s="27">
        <v>0</v>
      </c>
      <c r="AI633" s="27">
        <v>0</v>
      </c>
      <c r="AJ633" s="27">
        <v>0</v>
      </c>
      <c r="AK633" s="106">
        <v>0</v>
      </c>
      <c r="AL633" s="106">
        <v>0</v>
      </c>
      <c r="AM633" s="105">
        <v>0</v>
      </c>
      <c r="AN633" s="11">
        <v>0</v>
      </c>
      <c r="AO633" s="11">
        <v>0</v>
      </c>
      <c r="AP633" s="105">
        <v>0</v>
      </c>
      <c r="AQ633" s="11">
        <v>0</v>
      </c>
      <c r="AR633" s="11">
        <v>0</v>
      </c>
      <c r="AS633" s="11">
        <v>0</v>
      </c>
      <c r="AT633" s="11">
        <v>0</v>
      </c>
      <c r="AU633" s="11">
        <v>0</v>
      </c>
      <c r="AV633" s="11">
        <v>0</v>
      </c>
      <c r="AW633" s="11">
        <v>0</v>
      </c>
      <c r="AX633" s="11">
        <v>0</v>
      </c>
      <c r="AZ633" s="11">
        <v>0</v>
      </c>
      <c r="BA633" s="11">
        <v>0</v>
      </c>
      <c r="BB633" s="122"/>
    </row>
    <row r="634" spans="1:54" hidden="1" x14ac:dyDescent="0.25">
      <c r="A634">
        <v>6</v>
      </c>
      <c r="B634" t="str">
        <f t="shared" si="72"/>
        <v>FrC-4316</v>
      </c>
      <c r="C634" s="2" t="s">
        <v>316</v>
      </c>
      <c r="D634" s="2" t="str">
        <f t="shared" si="73"/>
        <v>4</v>
      </c>
      <c r="E634" s="2" t="str">
        <f t="shared" si="74"/>
        <v>43</v>
      </c>
      <c r="F634" s="2" t="str">
        <f t="shared" si="75"/>
        <v>431</v>
      </c>
      <c r="G634" s="1" t="s">
        <v>105</v>
      </c>
      <c r="H634" s="27">
        <v>178450</v>
      </c>
      <c r="I634" s="27"/>
      <c r="J634" s="27">
        <v>49674</v>
      </c>
      <c r="K634" s="27">
        <v>49674</v>
      </c>
      <c r="L634" s="27">
        <v>182515</v>
      </c>
      <c r="M634" s="27"/>
      <c r="N634" s="27">
        <v>47673</v>
      </c>
      <c r="O634" s="27">
        <v>47673</v>
      </c>
      <c r="P634" s="27">
        <v>192685</v>
      </c>
      <c r="Q634" s="27"/>
      <c r="R634" s="27">
        <v>131290</v>
      </c>
      <c r="S634" s="27">
        <v>131290</v>
      </c>
      <c r="T634" s="27">
        <v>195350</v>
      </c>
      <c r="U634" s="27"/>
      <c r="V634" s="27">
        <v>51090</v>
      </c>
      <c r="W634" s="27">
        <v>51090.086219999997</v>
      </c>
      <c r="X634" s="27">
        <v>197254</v>
      </c>
      <c r="Y634" s="27"/>
      <c r="Z634" s="27">
        <v>53192.814200000001</v>
      </c>
      <c r="AA634" s="27">
        <v>53192.814200000001</v>
      </c>
      <c r="AB634" s="27">
        <v>189630</v>
      </c>
      <c r="AC634" s="27"/>
      <c r="AD634" s="27">
        <v>50334.446040000003</v>
      </c>
      <c r="AE634" s="27">
        <v>50334.446040000003</v>
      </c>
      <c r="AF634" s="27">
        <v>192044</v>
      </c>
      <c r="AG634" s="106">
        <v>132509.91768000001</v>
      </c>
      <c r="AH634" s="27">
        <v>129168.18381</v>
      </c>
      <c r="AI634" s="27">
        <v>129168.18381</v>
      </c>
      <c r="AJ634" s="27">
        <v>198126</v>
      </c>
      <c r="AK634" s="106">
        <v>51824.827080000003</v>
      </c>
      <c r="AL634" s="106">
        <v>52066.827079999995</v>
      </c>
      <c r="AM634" s="105">
        <v>52066.827080000003</v>
      </c>
      <c r="AN634" s="11">
        <v>200829</v>
      </c>
      <c r="AO634" s="11">
        <v>42833.368479999997</v>
      </c>
      <c r="AP634" s="105">
        <v>42833.368479999997</v>
      </c>
      <c r="AQ634" s="11">
        <v>42833.368479999997</v>
      </c>
      <c r="AR634" s="11">
        <v>205454</v>
      </c>
      <c r="AS634" s="11">
        <v>141553.342</v>
      </c>
      <c r="AT634" s="11">
        <v>144773.75458000001</v>
      </c>
      <c r="AU634" s="11">
        <v>144786.63260000001</v>
      </c>
      <c r="AV634" s="11">
        <v>211455</v>
      </c>
      <c r="AW634" s="11">
        <v>68065.081120000003</v>
      </c>
      <c r="AX634" s="11">
        <v>68902.885880000162</v>
      </c>
      <c r="AZ634" s="11">
        <v>214736</v>
      </c>
      <c r="BA634" s="11">
        <v>66079.296910000121</v>
      </c>
      <c r="BB634" s="122"/>
    </row>
    <row r="635" spans="1:54" hidden="1" x14ac:dyDescent="0.25">
      <c r="A635">
        <v>6</v>
      </c>
      <c r="B635" t="str">
        <f t="shared" si="72"/>
        <v>FrC-4321</v>
      </c>
      <c r="C635" s="2" t="s">
        <v>316</v>
      </c>
      <c r="D635" s="2" t="str">
        <f t="shared" si="73"/>
        <v>4</v>
      </c>
      <c r="E635" s="2" t="str">
        <f t="shared" si="74"/>
        <v>43</v>
      </c>
      <c r="F635" s="2" t="str">
        <f t="shared" si="75"/>
        <v>432</v>
      </c>
      <c r="G635" s="1" t="s">
        <v>106</v>
      </c>
      <c r="H635" s="27">
        <v>0</v>
      </c>
      <c r="I635" s="27"/>
      <c r="J635" s="27">
        <v>0</v>
      </c>
      <c r="K635" s="27">
        <v>0</v>
      </c>
      <c r="L635" s="27">
        <v>0</v>
      </c>
      <c r="M635" s="27"/>
      <c r="N635" s="27">
        <v>0</v>
      </c>
      <c r="O635" s="27">
        <v>0</v>
      </c>
      <c r="P635" s="27">
        <v>0</v>
      </c>
      <c r="Q635" s="27"/>
      <c r="R635" s="27">
        <v>0</v>
      </c>
      <c r="S635" s="27">
        <v>0</v>
      </c>
      <c r="T635" s="27">
        <v>0</v>
      </c>
      <c r="U635" s="27"/>
      <c r="V635" s="27">
        <v>0</v>
      </c>
      <c r="W635" s="27">
        <v>0</v>
      </c>
      <c r="X635" s="27">
        <v>0</v>
      </c>
      <c r="Y635" s="27"/>
      <c r="Z635" s="27">
        <v>0</v>
      </c>
      <c r="AA635" s="27">
        <v>0</v>
      </c>
      <c r="AB635" s="27">
        <v>0</v>
      </c>
      <c r="AC635" s="27"/>
      <c r="AD635" s="27">
        <v>0</v>
      </c>
      <c r="AE635" s="27">
        <v>0</v>
      </c>
      <c r="AF635" s="27">
        <v>0</v>
      </c>
      <c r="AG635" s="106">
        <v>0</v>
      </c>
      <c r="AH635" s="27">
        <v>0</v>
      </c>
      <c r="AI635" s="27">
        <v>0</v>
      </c>
      <c r="AJ635" s="27">
        <v>0</v>
      </c>
      <c r="AK635" s="106">
        <v>0</v>
      </c>
      <c r="AL635" s="106">
        <v>0</v>
      </c>
      <c r="AM635" s="105">
        <v>0</v>
      </c>
      <c r="AN635" s="11">
        <v>0</v>
      </c>
      <c r="AO635" s="11">
        <v>0</v>
      </c>
      <c r="AP635" s="105">
        <v>0</v>
      </c>
      <c r="AQ635" s="11">
        <v>0</v>
      </c>
      <c r="AR635" s="11">
        <v>0</v>
      </c>
      <c r="AS635" s="11">
        <v>0</v>
      </c>
      <c r="AT635" s="11">
        <v>0</v>
      </c>
      <c r="AU635" s="11">
        <v>0</v>
      </c>
      <c r="AV635" s="11">
        <v>0</v>
      </c>
      <c r="AW635" s="11">
        <v>0</v>
      </c>
      <c r="AX635" s="11">
        <v>0</v>
      </c>
      <c r="AZ635" s="11">
        <v>0</v>
      </c>
      <c r="BA635" s="11">
        <v>7044.7179999999998</v>
      </c>
      <c r="BB635" s="122"/>
    </row>
    <row r="636" spans="1:54" hidden="1" x14ac:dyDescent="0.25">
      <c r="A636">
        <v>6</v>
      </c>
      <c r="B636" t="str">
        <f t="shared" si="72"/>
        <v>FrC-4322</v>
      </c>
      <c r="C636" s="2" t="s">
        <v>316</v>
      </c>
      <c r="D636" s="2" t="str">
        <f t="shared" si="73"/>
        <v>4</v>
      </c>
      <c r="E636" s="2" t="str">
        <f t="shared" si="74"/>
        <v>43</v>
      </c>
      <c r="F636" s="2" t="str">
        <f t="shared" si="75"/>
        <v>432</v>
      </c>
      <c r="G636" s="1" t="s">
        <v>107</v>
      </c>
      <c r="H636" s="27">
        <v>93389</v>
      </c>
      <c r="I636" s="27"/>
      <c r="J636" s="27">
        <v>103935</v>
      </c>
      <c r="K636" s="27">
        <v>103935</v>
      </c>
      <c r="L636" s="27">
        <v>100840</v>
      </c>
      <c r="M636" s="27"/>
      <c r="N636" s="27">
        <v>11258</v>
      </c>
      <c r="O636" s="27">
        <v>11258</v>
      </c>
      <c r="P636" s="27">
        <v>103826</v>
      </c>
      <c r="Q636" s="27"/>
      <c r="R636" s="27">
        <v>9751</v>
      </c>
      <c r="S636" s="27">
        <v>9751</v>
      </c>
      <c r="T636" s="27">
        <v>105762</v>
      </c>
      <c r="U636" s="27"/>
      <c r="V636" s="27">
        <v>10840</v>
      </c>
      <c r="W636" s="27">
        <v>10839.92727</v>
      </c>
      <c r="X636" s="27">
        <v>113</v>
      </c>
      <c r="Y636" s="27"/>
      <c r="Z636" s="27">
        <v>11231.51467</v>
      </c>
      <c r="AA636" s="27">
        <v>11231.51467</v>
      </c>
      <c r="AB636" s="27">
        <v>100</v>
      </c>
      <c r="AC636" s="27"/>
      <c r="AD636" s="27">
        <v>11182.252350000001</v>
      </c>
      <c r="AE636" s="27">
        <v>11182.252350000001</v>
      </c>
      <c r="AF636" s="27">
        <v>4666.5280000000002</v>
      </c>
      <c r="AG636" s="106">
        <v>10449.72652</v>
      </c>
      <c r="AH636" s="27">
        <v>11371.66851</v>
      </c>
      <c r="AI636" s="27">
        <v>11371.66851</v>
      </c>
      <c r="AJ636" s="27">
        <v>4845.6059999999998</v>
      </c>
      <c r="AK636" s="106">
        <v>11625.539769999999</v>
      </c>
      <c r="AL636" s="106">
        <v>11625.539769999999</v>
      </c>
      <c r="AM636" s="105">
        <v>16168.68118</v>
      </c>
      <c r="AN636" s="11">
        <v>4467.424</v>
      </c>
      <c r="AO636" s="11">
        <v>16712.857609999999</v>
      </c>
      <c r="AP636" s="105">
        <v>16684.800069999998</v>
      </c>
      <c r="AQ636" s="11">
        <v>130446.93913</v>
      </c>
      <c r="AR636" s="11">
        <v>4681.8165300000001</v>
      </c>
      <c r="AS636" s="11">
        <v>159305.55232000002</v>
      </c>
      <c r="AT636" s="11">
        <v>153849.93183999998</v>
      </c>
      <c r="AU636" s="11">
        <v>153849.93183999998</v>
      </c>
      <c r="AV636" s="11">
        <v>147014.60000000003</v>
      </c>
      <c r="AW636" s="11">
        <v>202018.59115999998</v>
      </c>
      <c r="AX636" s="11">
        <v>198196.53289999999</v>
      </c>
      <c r="AZ636" s="11">
        <v>138451.91482810001</v>
      </c>
      <c r="BA636" s="11">
        <v>165248.53228999997</v>
      </c>
      <c r="BB636" s="122"/>
    </row>
    <row r="637" spans="1:54" hidden="1" x14ac:dyDescent="0.25">
      <c r="A637">
        <v>6</v>
      </c>
      <c r="B637" t="str">
        <f t="shared" si="72"/>
        <v>FrC-4323</v>
      </c>
      <c r="C637" s="2" t="s">
        <v>316</v>
      </c>
      <c r="D637" s="2" t="str">
        <f t="shared" si="73"/>
        <v>4</v>
      </c>
      <c r="E637" s="2" t="str">
        <f t="shared" si="74"/>
        <v>43</v>
      </c>
      <c r="F637" s="2" t="str">
        <f t="shared" si="75"/>
        <v>432</v>
      </c>
      <c r="G637" s="1" t="s">
        <v>108</v>
      </c>
      <c r="H637" s="27">
        <v>3202</v>
      </c>
      <c r="I637" s="27"/>
      <c r="J637" s="27">
        <v>125</v>
      </c>
      <c r="K637" s="27">
        <v>125</v>
      </c>
      <c r="L637" s="27">
        <v>3286</v>
      </c>
      <c r="M637" s="27"/>
      <c r="N637" s="27">
        <v>2797</v>
      </c>
      <c r="O637" s="27">
        <v>2797</v>
      </c>
      <c r="P637" s="27">
        <v>3951</v>
      </c>
      <c r="Q637" s="27"/>
      <c r="R637" s="27">
        <v>0</v>
      </c>
      <c r="S637" s="27">
        <v>0</v>
      </c>
      <c r="T637" s="27">
        <v>3233</v>
      </c>
      <c r="U637" s="27"/>
      <c r="V637" s="27">
        <v>446</v>
      </c>
      <c r="W637" s="27">
        <v>1920.0339300000001</v>
      </c>
      <c r="X637" s="27">
        <v>491</v>
      </c>
      <c r="Y637" s="27"/>
      <c r="Z637" s="27">
        <v>1545.9984399999998</v>
      </c>
      <c r="AA637" s="27">
        <v>478.50734999999997</v>
      </c>
      <c r="AB637" s="27">
        <v>474</v>
      </c>
      <c r="AC637" s="27"/>
      <c r="AD637" s="27">
        <v>508.49023999999997</v>
      </c>
      <c r="AE637" s="27">
        <v>508.49023999999997</v>
      </c>
      <c r="AF637" s="27">
        <v>474</v>
      </c>
      <c r="AG637" s="106">
        <v>521.36342000000002</v>
      </c>
      <c r="AH637" s="27">
        <v>442.61977000000002</v>
      </c>
      <c r="AI637" s="27">
        <v>442.61977000000002</v>
      </c>
      <c r="AJ637" s="27">
        <v>474</v>
      </c>
      <c r="AK637" s="106">
        <v>0</v>
      </c>
      <c r="AL637" s="106">
        <v>0</v>
      </c>
      <c r="AM637" s="105">
        <v>0</v>
      </c>
      <c r="AN637" s="11">
        <v>502</v>
      </c>
      <c r="AO637" s="11">
        <v>428.19779</v>
      </c>
      <c r="AP637" s="105">
        <v>428.19779</v>
      </c>
      <c r="AQ637" s="11">
        <v>504.99459000000002</v>
      </c>
      <c r="AR637" s="11">
        <v>508</v>
      </c>
      <c r="AS637" s="11">
        <v>587.67483000000004</v>
      </c>
      <c r="AT637" s="11">
        <v>587.67483000000004</v>
      </c>
      <c r="AU637" s="11">
        <v>587.67483000000004</v>
      </c>
      <c r="AV637" s="11">
        <v>530</v>
      </c>
      <c r="AW637" s="11">
        <v>422.97931999999997</v>
      </c>
      <c r="AX637" s="11">
        <v>422.97931999999997</v>
      </c>
      <c r="AZ637" s="11">
        <v>458</v>
      </c>
      <c r="BA637" s="11">
        <v>443.16188</v>
      </c>
      <c r="BB637" s="122"/>
    </row>
    <row r="638" spans="1:54" hidden="1" x14ac:dyDescent="0.25">
      <c r="A638">
        <v>6</v>
      </c>
      <c r="B638" t="str">
        <f t="shared" si="72"/>
        <v>FrC-4324</v>
      </c>
      <c r="C638" s="2" t="s">
        <v>316</v>
      </c>
      <c r="D638" s="2" t="str">
        <f t="shared" si="73"/>
        <v>4</v>
      </c>
      <c r="E638" s="2" t="str">
        <f t="shared" si="74"/>
        <v>43</v>
      </c>
      <c r="F638" s="2" t="str">
        <f t="shared" si="75"/>
        <v>432</v>
      </c>
      <c r="G638" s="1" t="s">
        <v>109</v>
      </c>
      <c r="H638" s="27">
        <v>6754</v>
      </c>
      <c r="I638" s="27"/>
      <c r="J638" s="27">
        <v>1178456</v>
      </c>
      <c r="K638" s="27">
        <v>1178456</v>
      </c>
      <c r="L638" s="27">
        <v>2269</v>
      </c>
      <c r="M638" s="27"/>
      <c r="N638" s="27">
        <v>1234074</v>
      </c>
      <c r="O638" s="27">
        <v>1234074</v>
      </c>
      <c r="P638" s="27">
        <v>2381</v>
      </c>
      <c r="Q638" s="27"/>
      <c r="R638" s="27">
        <v>1270953</v>
      </c>
      <c r="S638" s="27">
        <v>1270953</v>
      </c>
      <c r="T638" s="27">
        <v>0</v>
      </c>
      <c r="U638" s="27"/>
      <c r="V638" s="27">
        <v>1313885</v>
      </c>
      <c r="W638" s="27">
        <v>1313884.66732</v>
      </c>
      <c r="X638" s="27">
        <v>0</v>
      </c>
      <c r="Y638" s="27"/>
      <c r="Z638" s="27">
        <v>1342149.5969799999</v>
      </c>
      <c r="AA638" s="27">
        <v>1342149.5969799999</v>
      </c>
      <c r="AB638" s="27">
        <v>2036</v>
      </c>
      <c r="AC638" s="27"/>
      <c r="AD638" s="27">
        <v>1338166.4474800001</v>
      </c>
      <c r="AE638" s="27">
        <v>1338166.4474800001</v>
      </c>
      <c r="AF638" s="27">
        <v>0</v>
      </c>
      <c r="AG638" s="106">
        <v>1060821.90643</v>
      </c>
      <c r="AH638" s="27">
        <v>1061246.3806</v>
      </c>
      <c r="AI638" s="27">
        <v>1061246.3806</v>
      </c>
      <c r="AJ638" s="27">
        <v>0</v>
      </c>
      <c r="AK638" s="106">
        <v>1433051.6444999999</v>
      </c>
      <c r="AL638" s="106">
        <v>1433053.6444999999</v>
      </c>
      <c r="AM638" s="105">
        <v>1433053.6444999999</v>
      </c>
      <c r="AN638" s="11">
        <v>0</v>
      </c>
      <c r="AO638" s="11">
        <v>1486160.79354</v>
      </c>
      <c r="AP638" s="105">
        <v>1486140.79354</v>
      </c>
      <c r="AQ638" s="11">
        <v>1486140.79354</v>
      </c>
      <c r="AR638" s="11">
        <v>0</v>
      </c>
      <c r="AS638" s="11">
        <v>1427185.41368</v>
      </c>
      <c r="AT638" s="11">
        <v>1407321.49382</v>
      </c>
      <c r="AU638" s="11">
        <v>1407321.49382</v>
      </c>
      <c r="AV638" s="11">
        <v>0</v>
      </c>
      <c r="AW638" s="11">
        <v>1443942.96795</v>
      </c>
      <c r="AX638" s="11">
        <v>1443942.9679500193</v>
      </c>
      <c r="AZ638" s="11">
        <v>0</v>
      </c>
      <c r="BA638" s="11">
        <v>1513128.2650299997</v>
      </c>
      <c r="BB638" s="122"/>
    </row>
    <row r="639" spans="1:54" hidden="1" x14ac:dyDescent="0.25">
      <c r="A639">
        <v>6</v>
      </c>
      <c r="B639" t="str">
        <f t="shared" si="72"/>
        <v>FrC-4325</v>
      </c>
      <c r="C639" s="2" t="s">
        <v>316</v>
      </c>
      <c r="D639" s="2" t="str">
        <f t="shared" si="73"/>
        <v>4</v>
      </c>
      <c r="E639" s="2" t="str">
        <f t="shared" si="74"/>
        <v>43</v>
      </c>
      <c r="F639" s="2" t="str">
        <f t="shared" si="75"/>
        <v>432</v>
      </c>
      <c r="G639" s="1" t="s">
        <v>110</v>
      </c>
      <c r="H639" s="27">
        <v>0</v>
      </c>
      <c r="I639" s="27"/>
      <c r="J639" s="27">
        <v>0</v>
      </c>
      <c r="K639" s="27">
        <v>0</v>
      </c>
      <c r="L639" s="27">
        <v>0</v>
      </c>
      <c r="M639" s="27"/>
      <c r="N639" s="27">
        <v>0</v>
      </c>
      <c r="O639" s="27">
        <v>0</v>
      </c>
      <c r="P639" s="27">
        <v>0</v>
      </c>
      <c r="Q639" s="27"/>
      <c r="R639" s="27">
        <v>0</v>
      </c>
      <c r="S639" s="27">
        <v>0</v>
      </c>
      <c r="T639" s="27">
        <v>0</v>
      </c>
      <c r="U639" s="27"/>
      <c r="V639" s="27">
        <v>0</v>
      </c>
      <c r="W639" s="27">
        <v>0</v>
      </c>
      <c r="X639" s="27">
        <v>0</v>
      </c>
      <c r="Y639" s="27"/>
      <c r="Z639" s="27">
        <v>0</v>
      </c>
      <c r="AA639" s="27">
        <v>0</v>
      </c>
      <c r="AB639" s="27">
        <v>0</v>
      </c>
      <c r="AC639" s="27"/>
      <c r="AD639" s="27">
        <v>0</v>
      </c>
      <c r="AE639" s="27">
        <v>0</v>
      </c>
      <c r="AF639" s="27">
        <v>0</v>
      </c>
      <c r="AG639" s="106">
        <v>0</v>
      </c>
      <c r="AH639" s="27">
        <v>0</v>
      </c>
      <c r="AI639" s="27">
        <v>0</v>
      </c>
      <c r="AJ639" s="27">
        <v>0</v>
      </c>
      <c r="AK639" s="106">
        <v>0</v>
      </c>
      <c r="AL639" s="106">
        <v>0</v>
      </c>
      <c r="AM639" s="105">
        <v>0</v>
      </c>
      <c r="AN639" s="11">
        <v>0</v>
      </c>
      <c r="AO639" s="11">
        <v>0</v>
      </c>
      <c r="AP639" s="105">
        <v>0</v>
      </c>
      <c r="AQ639" s="11">
        <v>0</v>
      </c>
      <c r="AR639" s="11">
        <v>0</v>
      </c>
      <c r="AS639" s="11">
        <v>0</v>
      </c>
      <c r="AT639" s="11">
        <v>0</v>
      </c>
      <c r="AU639" s="11">
        <v>0</v>
      </c>
      <c r="AV639" s="11">
        <v>0</v>
      </c>
      <c r="AW639" s="11">
        <v>0</v>
      </c>
      <c r="AX639" s="11">
        <v>0</v>
      </c>
      <c r="AZ639" s="11">
        <v>0</v>
      </c>
      <c r="BA639" s="11">
        <v>0</v>
      </c>
      <c r="BB639" s="122"/>
    </row>
    <row r="640" spans="1:54" hidden="1" x14ac:dyDescent="0.25">
      <c r="A640">
        <v>6</v>
      </c>
      <c r="B640" t="str">
        <f t="shared" si="72"/>
        <v>FrC-4326</v>
      </c>
      <c r="C640" s="2" t="s">
        <v>316</v>
      </c>
      <c r="D640" s="2" t="str">
        <f t="shared" ref="D640:D647" si="76">LEFT($G640,1)</f>
        <v>4</v>
      </c>
      <c r="E640" s="2" t="str">
        <f t="shared" ref="E640:E647" si="77">LEFT($G640,2)</f>
        <v>43</v>
      </c>
      <c r="F640" s="2" t="str">
        <f t="shared" ref="F640:F647" si="78">LEFT($G640,3)</f>
        <v>432</v>
      </c>
      <c r="G640" s="1" t="s">
        <v>111</v>
      </c>
      <c r="H640" s="27">
        <v>503</v>
      </c>
      <c r="I640" s="27"/>
      <c r="J640" s="27">
        <v>147137</v>
      </c>
      <c r="K640" s="27">
        <v>147137</v>
      </c>
      <c r="L640" s="27">
        <v>0</v>
      </c>
      <c r="M640" s="27"/>
      <c r="N640" s="27">
        <v>145214</v>
      </c>
      <c r="O640" s="27">
        <v>145214</v>
      </c>
      <c r="P640" s="27">
        <v>0</v>
      </c>
      <c r="Q640" s="27"/>
      <c r="R640" s="27">
        <v>75747</v>
      </c>
      <c r="S640" s="27">
        <v>75747</v>
      </c>
      <c r="T640" s="27">
        <v>0</v>
      </c>
      <c r="U640" s="27"/>
      <c r="V640" s="27">
        <v>152123</v>
      </c>
      <c r="W640" s="27">
        <v>152122.7917</v>
      </c>
      <c r="X640" s="27">
        <v>0</v>
      </c>
      <c r="Y640" s="27"/>
      <c r="Z640" s="27">
        <v>155727.33674</v>
      </c>
      <c r="AA640" s="27">
        <v>155727.33674</v>
      </c>
      <c r="AB640" s="27">
        <v>0</v>
      </c>
      <c r="AC640" s="27"/>
      <c r="AD640" s="27">
        <v>151007.06116000001</v>
      </c>
      <c r="AE640" s="27">
        <v>151007.06116000001</v>
      </c>
      <c r="AF640" s="27">
        <v>0</v>
      </c>
      <c r="AG640" s="106">
        <v>76151.913069999995</v>
      </c>
      <c r="AH640" s="27">
        <v>79862.658349999998</v>
      </c>
      <c r="AI640" s="27">
        <v>79862.658349999998</v>
      </c>
      <c r="AJ640" s="27">
        <v>0</v>
      </c>
      <c r="AK640" s="106">
        <v>161591.03047</v>
      </c>
      <c r="AL640" s="106">
        <v>155970.27043999999</v>
      </c>
      <c r="AM640" s="105">
        <v>155970.27043999999</v>
      </c>
      <c r="AN640" s="11">
        <v>0</v>
      </c>
      <c r="AO640" s="11">
        <v>167921.82517</v>
      </c>
      <c r="AP640" s="105">
        <v>167921.82517</v>
      </c>
      <c r="AQ640" s="11">
        <v>167921.82517</v>
      </c>
      <c r="AR640" s="11">
        <v>0</v>
      </c>
      <c r="AS640" s="11">
        <v>69741.376069999998</v>
      </c>
      <c r="AT640" s="11">
        <v>78864.187720000002</v>
      </c>
      <c r="AU640" s="11">
        <v>78864.187720000002</v>
      </c>
      <c r="AV640" s="11">
        <v>0</v>
      </c>
      <c r="AW640" s="11">
        <v>168940.04944999999</v>
      </c>
      <c r="AX640" s="11">
        <v>176903.73086000013</v>
      </c>
      <c r="AZ640" s="11">
        <v>0</v>
      </c>
      <c r="BA640" s="11">
        <v>158470.02069000009</v>
      </c>
      <c r="BB640" s="122"/>
    </row>
    <row r="641" spans="1:54" hidden="1" x14ac:dyDescent="0.25">
      <c r="A641">
        <v>6</v>
      </c>
      <c r="B641" t="str">
        <f t="shared" si="72"/>
        <v>FrC-4331</v>
      </c>
      <c r="C641" s="2" t="s">
        <v>316</v>
      </c>
      <c r="D641" s="2" t="str">
        <f t="shared" si="76"/>
        <v>4</v>
      </c>
      <c r="E641" s="2" t="str">
        <f t="shared" si="77"/>
        <v>43</v>
      </c>
      <c r="F641" s="2" t="str">
        <f t="shared" si="78"/>
        <v>433</v>
      </c>
      <c r="G641" s="1" t="s">
        <v>935</v>
      </c>
      <c r="H641" s="27">
        <v>0</v>
      </c>
      <c r="I641" s="27"/>
      <c r="J641" s="27">
        <v>0</v>
      </c>
      <c r="K641" s="27">
        <v>0</v>
      </c>
      <c r="L641" s="27">
        <v>0</v>
      </c>
      <c r="M641" s="27"/>
      <c r="N641" s="27">
        <v>0</v>
      </c>
      <c r="O641" s="27">
        <v>0</v>
      </c>
      <c r="P641" s="27">
        <v>0</v>
      </c>
      <c r="Q641" s="27"/>
      <c r="R641" s="27">
        <v>0</v>
      </c>
      <c r="S641" s="27">
        <v>0</v>
      </c>
      <c r="T641" s="27">
        <v>0</v>
      </c>
      <c r="U641" s="27"/>
      <c r="V641" s="27">
        <v>0</v>
      </c>
      <c r="W641" s="27">
        <v>0</v>
      </c>
      <c r="X641" s="27">
        <v>0</v>
      </c>
      <c r="Y641" s="27"/>
      <c r="Z641" s="27">
        <v>0</v>
      </c>
      <c r="AA641" s="27">
        <v>0</v>
      </c>
      <c r="AB641" s="27">
        <v>0</v>
      </c>
      <c r="AC641" s="27"/>
      <c r="AD641" s="27">
        <v>0</v>
      </c>
      <c r="AE641" s="27">
        <v>0</v>
      </c>
      <c r="AF641" s="27">
        <v>0</v>
      </c>
      <c r="AG641" s="106">
        <v>0</v>
      </c>
      <c r="AH641" s="27">
        <v>0</v>
      </c>
      <c r="AI641" s="27">
        <v>0</v>
      </c>
      <c r="AJ641" s="27">
        <v>0</v>
      </c>
      <c r="AK641" s="106">
        <v>0</v>
      </c>
      <c r="AL641" s="106">
        <v>0</v>
      </c>
      <c r="AM641" s="105">
        <v>0</v>
      </c>
      <c r="AN641" s="11">
        <v>0</v>
      </c>
      <c r="AO641" s="11">
        <v>0</v>
      </c>
      <c r="AP641" s="105">
        <v>0</v>
      </c>
      <c r="AQ641" s="11">
        <v>0</v>
      </c>
      <c r="AR641" s="11">
        <v>0</v>
      </c>
      <c r="AS641" s="11">
        <v>0</v>
      </c>
      <c r="AT641" s="11">
        <v>0</v>
      </c>
      <c r="AU641" s="11"/>
      <c r="AV641" s="11">
        <v>0</v>
      </c>
      <c r="AW641" s="11">
        <v>0</v>
      </c>
      <c r="AX641" s="11"/>
      <c r="AZ641" s="11"/>
      <c r="BA641" s="11"/>
      <c r="BB641" s="122"/>
    </row>
    <row r="642" spans="1:54" hidden="1" x14ac:dyDescent="0.25">
      <c r="A642">
        <v>6</v>
      </c>
      <c r="B642" t="str">
        <f t="shared" si="72"/>
        <v>FrC-4332</v>
      </c>
      <c r="C642" s="2" t="s">
        <v>316</v>
      </c>
      <c r="D642" s="2" t="str">
        <f t="shared" si="76"/>
        <v>4</v>
      </c>
      <c r="E642" s="2" t="str">
        <f t="shared" si="77"/>
        <v>43</v>
      </c>
      <c r="F642" s="2" t="str">
        <f t="shared" si="78"/>
        <v>433</v>
      </c>
      <c r="G642" s="1" t="s">
        <v>936</v>
      </c>
      <c r="H642" s="27">
        <v>0</v>
      </c>
      <c r="I642" s="27"/>
      <c r="J642" s="27">
        <v>0</v>
      </c>
      <c r="K642" s="27">
        <v>0</v>
      </c>
      <c r="L642" s="27">
        <v>0</v>
      </c>
      <c r="M642" s="27"/>
      <c r="N642" s="27">
        <v>0</v>
      </c>
      <c r="O642" s="27">
        <v>0</v>
      </c>
      <c r="P642" s="27">
        <v>0</v>
      </c>
      <c r="Q642" s="27"/>
      <c r="R642" s="27">
        <v>0</v>
      </c>
      <c r="S642" s="27">
        <v>0</v>
      </c>
      <c r="T642" s="27">
        <v>0</v>
      </c>
      <c r="U642" s="27"/>
      <c r="V642" s="27">
        <v>0</v>
      </c>
      <c r="W642" s="27">
        <v>0</v>
      </c>
      <c r="X642" s="27">
        <v>110</v>
      </c>
      <c r="Y642" s="27"/>
      <c r="Z642" s="27">
        <v>0</v>
      </c>
      <c r="AA642" s="27">
        <v>0</v>
      </c>
      <c r="AB642" s="27">
        <v>0</v>
      </c>
      <c r="AC642" s="27"/>
      <c r="AD642" s="27">
        <v>0</v>
      </c>
      <c r="AE642" s="27">
        <v>0</v>
      </c>
      <c r="AF642" s="27">
        <v>0</v>
      </c>
      <c r="AG642" s="106">
        <v>0</v>
      </c>
      <c r="AH642" s="27">
        <v>0</v>
      </c>
      <c r="AI642" s="27">
        <v>0</v>
      </c>
      <c r="AJ642" s="27">
        <v>0</v>
      </c>
      <c r="AK642" s="106">
        <v>0</v>
      </c>
      <c r="AL642" s="106">
        <v>0</v>
      </c>
      <c r="AM642" s="105">
        <v>0</v>
      </c>
      <c r="AN642" s="11">
        <v>0</v>
      </c>
      <c r="AO642" s="11">
        <v>0</v>
      </c>
      <c r="AP642" s="105">
        <v>0</v>
      </c>
      <c r="AQ642" s="11">
        <v>0</v>
      </c>
      <c r="AR642" s="11">
        <v>0</v>
      </c>
      <c r="AS642" s="11">
        <v>0</v>
      </c>
      <c r="AT642" s="11">
        <v>0</v>
      </c>
      <c r="AU642" s="11"/>
      <c r="AV642" s="11">
        <v>0</v>
      </c>
      <c r="AW642" s="11">
        <v>0</v>
      </c>
      <c r="AX642" s="11"/>
      <c r="AZ642" s="11"/>
      <c r="BA642" s="11"/>
      <c r="BB642" s="122"/>
    </row>
    <row r="643" spans="1:54" hidden="1" x14ac:dyDescent="0.25">
      <c r="A643">
        <v>6</v>
      </c>
      <c r="B643" t="str">
        <f t="shared" ref="B643:B706" si="79">C643&amp;"-"&amp;G643</f>
        <v>FrC-4333</v>
      </c>
      <c r="C643" s="2" t="s">
        <v>316</v>
      </c>
      <c r="D643" s="2" t="str">
        <f t="shared" si="76"/>
        <v>4</v>
      </c>
      <c r="E643" s="2" t="str">
        <f t="shared" si="77"/>
        <v>43</v>
      </c>
      <c r="F643" s="2" t="str">
        <f t="shared" si="78"/>
        <v>433</v>
      </c>
      <c r="G643" s="1" t="s">
        <v>937</v>
      </c>
      <c r="H643" s="27">
        <v>0</v>
      </c>
      <c r="I643" s="27"/>
      <c r="J643" s="27">
        <v>2080</v>
      </c>
      <c r="K643" s="27">
        <v>2080</v>
      </c>
      <c r="L643" s="27">
        <v>0</v>
      </c>
      <c r="M643" s="27"/>
      <c r="N643" s="27">
        <v>1973</v>
      </c>
      <c r="O643" s="27">
        <v>1973</v>
      </c>
      <c r="P643" s="27">
        <v>0</v>
      </c>
      <c r="Q643" s="27"/>
      <c r="R643" s="27">
        <v>1945</v>
      </c>
      <c r="S643" s="27">
        <v>1945</v>
      </c>
      <c r="T643" s="27">
        <v>0</v>
      </c>
      <c r="U643" s="27"/>
      <c r="V643" s="27">
        <v>1474</v>
      </c>
      <c r="W643" s="27">
        <v>0</v>
      </c>
      <c r="X643" s="27">
        <v>1288</v>
      </c>
      <c r="Y643" s="27"/>
      <c r="Z643" s="27">
        <v>0</v>
      </c>
      <c r="AA643" s="27">
        <v>0</v>
      </c>
      <c r="AB643" s="27">
        <v>0</v>
      </c>
      <c r="AC643" s="27"/>
      <c r="AD643" s="27">
        <v>0</v>
      </c>
      <c r="AE643" s="27">
        <v>0</v>
      </c>
      <c r="AF643" s="27">
        <v>0</v>
      </c>
      <c r="AG643" s="106">
        <v>0</v>
      </c>
      <c r="AH643" s="27">
        <v>0</v>
      </c>
      <c r="AI643" s="27">
        <v>0</v>
      </c>
      <c r="AJ643" s="27">
        <v>0</v>
      </c>
      <c r="AK643" s="106">
        <v>0</v>
      </c>
      <c r="AL643" s="106">
        <v>0</v>
      </c>
      <c r="AM643" s="105">
        <v>0</v>
      </c>
      <c r="AN643" s="11">
        <v>0</v>
      </c>
      <c r="AO643" s="11">
        <v>0</v>
      </c>
      <c r="AP643" s="105">
        <v>0</v>
      </c>
      <c r="AQ643" s="11">
        <v>0</v>
      </c>
      <c r="AR643" s="11">
        <v>0</v>
      </c>
      <c r="AS643" s="11">
        <v>0</v>
      </c>
      <c r="AT643" s="11">
        <v>0</v>
      </c>
      <c r="AU643" s="11"/>
      <c r="AV643" s="11">
        <v>0</v>
      </c>
      <c r="AW643" s="11">
        <v>0</v>
      </c>
      <c r="AX643" s="11"/>
      <c r="AZ643" s="11"/>
      <c r="BA643" s="11"/>
      <c r="BB643" s="122"/>
    </row>
    <row r="644" spans="1:54" hidden="1" x14ac:dyDescent="0.25">
      <c r="A644">
        <v>6</v>
      </c>
      <c r="B644" t="str">
        <f t="shared" si="79"/>
        <v>FrC-4334</v>
      </c>
      <c r="C644" s="2" t="s">
        <v>316</v>
      </c>
      <c r="D644" s="2" t="str">
        <f t="shared" si="76"/>
        <v>4</v>
      </c>
      <c r="E644" s="2" t="str">
        <f t="shared" si="77"/>
        <v>43</v>
      </c>
      <c r="F644" s="2" t="str">
        <f t="shared" si="78"/>
        <v>433</v>
      </c>
      <c r="G644" s="1" t="s">
        <v>938</v>
      </c>
      <c r="H644" s="27">
        <v>0</v>
      </c>
      <c r="I644" s="27"/>
      <c r="J644" s="27">
        <v>0</v>
      </c>
      <c r="K644" s="27">
        <v>0</v>
      </c>
      <c r="L644" s="27">
        <v>0</v>
      </c>
      <c r="M644" s="27"/>
      <c r="N644" s="27">
        <v>0</v>
      </c>
      <c r="O644" s="27">
        <v>0</v>
      </c>
      <c r="P644" s="27">
        <v>0</v>
      </c>
      <c r="Q644" s="27"/>
      <c r="R644" s="27">
        <v>0</v>
      </c>
      <c r="S644" s="27">
        <v>0</v>
      </c>
      <c r="T644" s="27">
        <v>0</v>
      </c>
      <c r="U644" s="27"/>
      <c r="V644" s="27">
        <v>0</v>
      </c>
      <c r="W644" s="27">
        <v>0</v>
      </c>
      <c r="X644" s="27">
        <v>0</v>
      </c>
      <c r="Y644" s="27"/>
      <c r="Z644" s="27">
        <v>0</v>
      </c>
      <c r="AA644" s="27">
        <v>0</v>
      </c>
      <c r="AB644" s="27">
        <v>0</v>
      </c>
      <c r="AC644" s="27"/>
      <c r="AD644" s="27">
        <v>0</v>
      </c>
      <c r="AE644" s="27">
        <v>0</v>
      </c>
      <c r="AF644" s="27">
        <v>0</v>
      </c>
      <c r="AG644" s="106">
        <v>0</v>
      </c>
      <c r="AH644" s="27">
        <v>0</v>
      </c>
      <c r="AI644" s="27">
        <v>0</v>
      </c>
      <c r="AJ644" s="27">
        <v>0</v>
      </c>
      <c r="AK644" s="106">
        <v>0</v>
      </c>
      <c r="AL644" s="106">
        <v>0</v>
      </c>
      <c r="AM644" s="105">
        <v>0</v>
      </c>
      <c r="AN644" s="11">
        <v>0</v>
      </c>
      <c r="AO644" s="11">
        <v>0</v>
      </c>
      <c r="AP644" s="105">
        <v>0</v>
      </c>
      <c r="AQ644" s="11">
        <v>0</v>
      </c>
      <c r="AR644" s="11">
        <v>0</v>
      </c>
      <c r="AS644" s="11">
        <v>0</v>
      </c>
      <c r="AT644" s="11">
        <v>0</v>
      </c>
      <c r="AU644" s="11"/>
      <c r="AV644" s="11">
        <v>0</v>
      </c>
      <c r="AW644" s="11">
        <v>0</v>
      </c>
      <c r="AX644" s="11"/>
      <c r="AZ644" s="11"/>
      <c r="BA644" s="11"/>
      <c r="BB644" s="122"/>
    </row>
    <row r="645" spans="1:54" hidden="1" x14ac:dyDescent="0.25">
      <c r="A645">
        <v>6</v>
      </c>
      <c r="B645" t="str">
        <f t="shared" si="79"/>
        <v>FrC-4335</v>
      </c>
      <c r="C645" s="2" t="s">
        <v>316</v>
      </c>
      <c r="D645" s="2" t="str">
        <f t="shared" si="76"/>
        <v>4</v>
      </c>
      <c r="E645" s="2" t="str">
        <f t="shared" si="77"/>
        <v>43</v>
      </c>
      <c r="F645" s="2" t="str">
        <f t="shared" si="78"/>
        <v>433</v>
      </c>
      <c r="G645" s="1" t="s">
        <v>939</v>
      </c>
      <c r="H645" s="27">
        <v>0</v>
      </c>
      <c r="I645" s="27"/>
      <c r="J645" s="27">
        <v>0</v>
      </c>
      <c r="K645" s="27">
        <v>0</v>
      </c>
      <c r="L645" s="27">
        <v>0</v>
      </c>
      <c r="M645" s="27"/>
      <c r="N645" s="27">
        <v>0</v>
      </c>
      <c r="O645" s="27">
        <v>0</v>
      </c>
      <c r="P645" s="27">
        <v>0</v>
      </c>
      <c r="Q645" s="27"/>
      <c r="R645" s="27">
        <v>0</v>
      </c>
      <c r="S645" s="27">
        <v>0</v>
      </c>
      <c r="T645" s="27">
        <v>0</v>
      </c>
      <c r="U645" s="27"/>
      <c r="V645" s="27">
        <v>0</v>
      </c>
      <c r="W645" s="27">
        <v>0</v>
      </c>
      <c r="X645" s="27">
        <v>0</v>
      </c>
      <c r="Y645" s="27"/>
      <c r="Z645" s="27">
        <v>0</v>
      </c>
      <c r="AA645" s="27">
        <v>0</v>
      </c>
      <c r="AB645" s="27">
        <v>0</v>
      </c>
      <c r="AC645" s="27"/>
      <c r="AD645" s="27">
        <v>0</v>
      </c>
      <c r="AE645" s="27">
        <v>0</v>
      </c>
      <c r="AF645" s="27">
        <v>0</v>
      </c>
      <c r="AG645" s="106">
        <v>0</v>
      </c>
      <c r="AH645" s="27">
        <v>0</v>
      </c>
      <c r="AI645" s="27">
        <v>0</v>
      </c>
      <c r="AJ645" s="27">
        <v>0</v>
      </c>
      <c r="AK645" s="106">
        <v>0</v>
      </c>
      <c r="AL645" s="106">
        <v>0</v>
      </c>
      <c r="AM645" s="105">
        <v>0</v>
      </c>
      <c r="AN645" s="11">
        <v>0</v>
      </c>
      <c r="AO645" s="11">
        <v>0</v>
      </c>
      <c r="AP645" s="105">
        <v>0</v>
      </c>
      <c r="AQ645" s="11">
        <v>0</v>
      </c>
      <c r="AR645" s="11">
        <v>0</v>
      </c>
      <c r="AS645" s="11">
        <v>0</v>
      </c>
      <c r="AT645" s="11">
        <v>0</v>
      </c>
      <c r="AU645" s="11"/>
      <c r="AV645" s="11">
        <v>0</v>
      </c>
      <c r="AW645" s="11">
        <v>0</v>
      </c>
      <c r="AX645" s="11"/>
      <c r="AZ645" s="11"/>
      <c r="BA645" s="11"/>
      <c r="BB645" s="122"/>
    </row>
    <row r="646" spans="1:54" hidden="1" x14ac:dyDescent="0.25">
      <c r="A646">
        <v>6</v>
      </c>
      <c r="B646" t="str">
        <f t="shared" si="79"/>
        <v>FrC-4336</v>
      </c>
      <c r="C646" s="2" t="s">
        <v>316</v>
      </c>
      <c r="D646" s="2" t="str">
        <f t="shared" si="76"/>
        <v>4</v>
      </c>
      <c r="E646" s="2" t="str">
        <f t="shared" si="77"/>
        <v>43</v>
      </c>
      <c r="F646" s="2" t="str">
        <f t="shared" si="78"/>
        <v>433</v>
      </c>
      <c r="G646" s="1" t="s">
        <v>940</v>
      </c>
      <c r="H646" s="27">
        <v>0</v>
      </c>
      <c r="I646" s="27"/>
      <c r="J646" s="27">
        <v>0</v>
      </c>
      <c r="K646" s="27">
        <v>0</v>
      </c>
      <c r="L646" s="27">
        <v>0</v>
      </c>
      <c r="M646" s="27"/>
      <c r="N646" s="27">
        <v>0</v>
      </c>
      <c r="O646" s="27">
        <v>0</v>
      </c>
      <c r="P646" s="27">
        <v>0</v>
      </c>
      <c r="Q646" s="27"/>
      <c r="R646" s="27">
        <v>0</v>
      </c>
      <c r="S646" s="27">
        <v>0</v>
      </c>
      <c r="T646" s="27">
        <v>0</v>
      </c>
      <c r="U646" s="27"/>
      <c r="V646" s="27">
        <v>0</v>
      </c>
      <c r="W646" s="27">
        <v>0</v>
      </c>
      <c r="X646" s="27">
        <v>0</v>
      </c>
      <c r="Y646" s="27"/>
      <c r="Z646" s="27">
        <v>0</v>
      </c>
      <c r="AA646" s="27">
        <v>0</v>
      </c>
      <c r="AB646" s="27">
        <v>0</v>
      </c>
      <c r="AC646" s="27"/>
      <c r="AD646" s="27">
        <v>0</v>
      </c>
      <c r="AE646" s="27">
        <v>0</v>
      </c>
      <c r="AF646" s="27">
        <v>0</v>
      </c>
      <c r="AG646" s="106">
        <v>0</v>
      </c>
      <c r="AH646" s="27">
        <v>0</v>
      </c>
      <c r="AI646" s="27">
        <v>0</v>
      </c>
      <c r="AJ646" s="27">
        <v>0</v>
      </c>
      <c r="AK646" s="106">
        <v>0</v>
      </c>
      <c r="AL646" s="106">
        <v>0</v>
      </c>
      <c r="AM646" s="105">
        <v>0</v>
      </c>
      <c r="AN646" s="11">
        <v>0</v>
      </c>
      <c r="AO646" s="11">
        <v>0</v>
      </c>
      <c r="AP646" s="105">
        <v>0</v>
      </c>
      <c r="AQ646" s="11">
        <v>0</v>
      </c>
      <c r="AR646" s="11">
        <v>0</v>
      </c>
      <c r="AS646" s="11">
        <v>0</v>
      </c>
      <c r="AT646" s="11">
        <v>0</v>
      </c>
      <c r="AU646" s="11"/>
      <c r="AV646" s="11">
        <v>0</v>
      </c>
      <c r="AW646" s="11">
        <v>0</v>
      </c>
      <c r="AX646" s="11"/>
      <c r="AZ646" s="11"/>
      <c r="BA646" s="11"/>
      <c r="BB646" s="122"/>
    </row>
    <row r="647" spans="1:54" hidden="1" x14ac:dyDescent="0.25">
      <c r="A647">
        <v>6</v>
      </c>
      <c r="B647" t="str">
        <f t="shared" si="79"/>
        <v>FrC-4340</v>
      </c>
      <c r="C647" s="2" t="s">
        <v>316</v>
      </c>
      <c r="D647" s="2" t="str">
        <f t="shared" si="76"/>
        <v>4</v>
      </c>
      <c r="E647" s="2" t="str">
        <f t="shared" si="77"/>
        <v>43</v>
      </c>
      <c r="F647" s="2" t="str">
        <f t="shared" si="78"/>
        <v>434</v>
      </c>
      <c r="G647" s="1" t="s">
        <v>112</v>
      </c>
      <c r="H647" s="27">
        <v>1707</v>
      </c>
      <c r="I647" s="27"/>
      <c r="J647" s="27">
        <v>2443</v>
      </c>
      <c r="K647" s="27">
        <v>2443</v>
      </c>
      <c r="L647" s="27">
        <v>2158</v>
      </c>
      <c r="M647" s="27"/>
      <c r="N647" s="27">
        <v>2052</v>
      </c>
      <c r="O647" s="27">
        <v>2052</v>
      </c>
      <c r="P647" s="27">
        <v>2541</v>
      </c>
      <c r="Q647" s="27"/>
      <c r="R647" s="27">
        <v>2597</v>
      </c>
      <c r="S647" s="27">
        <v>2577</v>
      </c>
      <c r="T647" s="27">
        <v>2737</v>
      </c>
      <c r="U647" s="27"/>
      <c r="V647" s="27">
        <v>2632</v>
      </c>
      <c r="W647" s="27">
        <v>2631.5889999999999</v>
      </c>
      <c r="X647" s="27">
        <v>2734</v>
      </c>
      <c r="Y647" s="27"/>
      <c r="Z647" s="27">
        <v>2698.7862500000001</v>
      </c>
      <c r="AA647" s="27">
        <v>2718.7862500000001</v>
      </c>
      <c r="AB647" s="27">
        <v>2713</v>
      </c>
      <c r="AC647" s="27"/>
      <c r="AD647" s="27">
        <v>2711.7049999999999</v>
      </c>
      <c r="AE647" s="27">
        <v>2711.7049999999999</v>
      </c>
      <c r="AF647" s="27">
        <v>2698</v>
      </c>
      <c r="AG647" s="106">
        <v>3456.6984200000002</v>
      </c>
      <c r="AH647" s="27">
        <v>3456.6984200000002</v>
      </c>
      <c r="AI647" s="27">
        <v>3456.6984200000002</v>
      </c>
      <c r="AJ647" s="27">
        <v>2854</v>
      </c>
      <c r="AK647" s="106">
        <v>2844.4470000000001</v>
      </c>
      <c r="AL647" s="106">
        <v>2844.4470000000001</v>
      </c>
      <c r="AM647" s="105">
        <v>2844.4470000000001</v>
      </c>
      <c r="AN647" s="11">
        <v>2854</v>
      </c>
      <c r="AO647" s="11">
        <v>2750.55836</v>
      </c>
      <c r="AP647" s="105">
        <v>2750.55836</v>
      </c>
      <c r="AQ647" s="11">
        <v>2750.55836</v>
      </c>
      <c r="AR647" s="11">
        <v>2793</v>
      </c>
      <c r="AS647" s="11">
        <v>6677.6800300000004</v>
      </c>
      <c r="AT647" s="11">
        <v>6942.6100699999997</v>
      </c>
      <c r="AU647" s="11">
        <v>6942.6100699999997</v>
      </c>
      <c r="AV647" s="11">
        <v>990</v>
      </c>
      <c r="AW647" s="11">
        <v>13013.94065</v>
      </c>
      <c r="AX647" s="11">
        <v>13013.940650000002</v>
      </c>
      <c r="AZ647" s="11">
        <v>1385</v>
      </c>
      <c r="BA647" s="11">
        <v>15823.145330000003</v>
      </c>
      <c r="BB647" s="122"/>
    </row>
    <row r="648" spans="1:54" hidden="1" x14ac:dyDescent="0.25">
      <c r="A648">
        <v>6</v>
      </c>
      <c r="B648" t="str">
        <f t="shared" si="79"/>
        <v>FrC-4351</v>
      </c>
      <c r="C648" s="2" t="s">
        <v>316</v>
      </c>
      <c r="D648" s="2" t="s">
        <v>2156</v>
      </c>
      <c r="E648" s="2" t="s">
        <v>2157</v>
      </c>
      <c r="F648" s="2" t="s">
        <v>2158</v>
      </c>
      <c r="G648" s="1" t="s">
        <v>113</v>
      </c>
      <c r="H648" s="27">
        <v>0</v>
      </c>
      <c r="I648" s="27"/>
      <c r="J648" s="27">
        <v>0</v>
      </c>
      <c r="K648" s="27">
        <v>0</v>
      </c>
      <c r="L648" s="27">
        <v>0</v>
      </c>
      <c r="M648" s="27"/>
      <c r="N648" s="27">
        <v>0</v>
      </c>
      <c r="O648" s="27">
        <v>0</v>
      </c>
      <c r="P648" s="27">
        <v>0</v>
      </c>
      <c r="Q648" s="27"/>
      <c r="R648" s="27">
        <v>0</v>
      </c>
      <c r="S648" s="27">
        <v>0</v>
      </c>
      <c r="T648" s="27">
        <v>0</v>
      </c>
      <c r="U648" s="27"/>
      <c r="V648" s="27">
        <v>0</v>
      </c>
      <c r="W648" s="27">
        <v>0</v>
      </c>
      <c r="X648" s="27">
        <v>0</v>
      </c>
      <c r="Y648" s="27"/>
      <c r="Z648" s="27">
        <v>0</v>
      </c>
      <c r="AA648" s="27">
        <v>0</v>
      </c>
      <c r="AB648" s="27">
        <v>0</v>
      </c>
      <c r="AC648" s="27"/>
      <c r="AD648" s="27">
        <v>0</v>
      </c>
      <c r="AE648" s="27">
        <v>0</v>
      </c>
      <c r="AF648" s="27">
        <v>0</v>
      </c>
      <c r="AG648" s="106">
        <v>0</v>
      </c>
      <c r="AH648" s="27">
        <v>0</v>
      </c>
      <c r="AI648" s="27">
        <v>0</v>
      </c>
      <c r="AJ648" s="27">
        <v>0</v>
      </c>
      <c r="AK648" s="106">
        <v>0</v>
      </c>
      <c r="AL648" s="106">
        <v>0</v>
      </c>
      <c r="AM648" s="105">
        <v>0</v>
      </c>
      <c r="AN648" s="11">
        <v>0</v>
      </c>
      <c r="AO648" s="11">
        <v>0</v>
      </c>
      <c r="AP648" s="105">
        <v>0</v>
      </c>
      <c r="AQ648" s="11">
        <v>0</v>
      </c>
      <c r="AR648" s="11">
        <v>0</v>
      </c>
      <c r="AS648" s="11">
        <v>0</v>
      </c>
      <c r="AT648" s="11">
        <v>0</v>
      </c>
      <c r="AU648" s="11">
        <v>0</v>
      </c>
      <c r="AV648" s="11">
        <v>0</v>
      </c>
      <c r="AW648" s="11">
        <v>0</v>
      </c>
      <c r="AX648" s="11">
        <v>0</v>
      </c>
      <c r="AZ648" s="11">
        <v>0</v>
      </c>
      <c r="BA648" s="11">
        <v>0</v>
      </c>
      <c r="BB648" s="122"/>
    </row>
    <row r="649" spans="1:54" hidden="1" x14ac:dyDescent="0.25">
      <c r="A649">
        <v>6</v>
      </c>
      <c r="B649" t="str">
        <f t="shared" si="79"/>
        <v>FrC-4352</v>
      </c>
      <c r="C649" s="2" t="s">
        <v>316</v>
      </c>
      <c r="D649" s="2" t="s">
        <v>2156</v>
      </c>
      <c r="E649" s="2" t="s">
        <v>2157</v>
      </c>
      <c r="F649" s="2" t="s">
        <v>2158</v>
      </c>
      <c r="G649" s="1" t="s">
        <v>115</v>
      </c>
      <c r="H649" s="27">
        <v>0</v>
      </c>
      <c r="I649" s="27"/>
      <c r="J649" s="27">
        <v>0</v>
      </c>
      <c r="K649" s="27">
        <v>0</v>
      </c>
      <c r="L649" s="27">
        <v>0</v>
      </c>
      <c r="M649" s="27"/>
      <c r="N649" s="27">
        <v>0</v>
      </c>
      <c r="O649" s="27">
        <v>0</v>
      </c>
      <c r="P649" s="27">
        <v>0</v>
      </c>
      <c r="Q649" s="27"/>
      <c r="R649" s="27">
        <v>0</v>
      </c>
      <c r="S649" s="27">
        <v>0</v>
      </c>
      <c r="T649" s="27">
        <v>0</v>
      </c>
      <c r="U649" s="27"/>
      <c r="V649" s="27">
        <v>0</v>
      </c>
      <c r="W649" s="27">
        <v>0</v>
      </c>
      <c r="X649" s="27">
        <v>0</v>
      </c>
      <c r="Y649" s="27"/>
      <c r="Z649" s="27">
        <v>0</v>
      </c>
      <c r="AA649" s="27">
        <v>0</v>
      </c>
      <c r="AB649" s="27">
        <v>0</v>
      </c>
      <c r="AC649" s="27"/>
      <c r="AD649" s="27">
        <v>0</v>
      </c>
      <c r="AE649" s="27">
        <v>0</v>
      </c>
      <c r="AF649" s="27">
        <v>0</v>
      </c>
      <c r="AG649" s="106">
        <v>0</v>
      </c>
      <c r="AH649" s="27">
        <v>0</v>
      </c>
      <c r="AI649" s="27">
        <v>0</v>
      </c>
      <c r="AJ649" s="27">
        <v>0</v>
      </c>
      <c r="AK649" s="106">
        <v>0</v>
      </c>
      <c r="AL649" s="106">
        <v>0</v>
      </c>
      <c r="AM649" s="105">
        <v>0</v>
      </c>
      <c r="AN649" s="11">
        <v>0</v>
      </c>
      <c r="AO649" s="11">
        <v>0</v>
      </c>
      <c r="AP649" s="105">
        <v>0</v>
      </c>
      <c r="AQ649" s="11">
        <v>0</v>
      </c>
      <c r="AR649" s="11">
        <v>0</v>
      </c>
      <c r="AS649" s="11">
        <v>0</v>
      </c>
      <c r="AT649" s="11">
        <v>22.802409999999998</v>
      </c>
      <c r="AU649" s="11">
        <v>22.802409999999998</v>
      </c>
      <c r="AV649" s="11">
        <v>0</v>
      </c>
      <c r="AW649" s="11">
        <v>303.95690999999999</v>
      </c>
      <c r="AX649" s="11">
        <v>303.95691000000005</v>
      </c>
      <c r="AZ649" s="11">
        <v>0</v>
      </c>
      <c r="BA649" s="11">
        <v>1462.8300999999999</v>
      </c>
      <c r="BB649" s="122"/>
    </row>
    <row r="650" spans="1:54" hidden="1" x14ac:dyDescent="0.25">
      <c r="A650">
        <v>6</v>
      </c>
      <c r="B650" t="str">
        <f t="shared" si="79"/>
        <v>FrC-4353</v>
      </c>
      <c r="C650" s="2" t="s">
        <v>316</v>
      </c>
      <c r="D650" s="2" t="str">
        <f t="shared" ref="D650:D681" si="80">LEFT($G650,1)</f>
        <v>4</v>
      </c>
      <c r="E650" s="2" t="str">
        <f t="shared" ref="E650:E681" si="81">LEFT($G650,2)</f>
        <v>43</v>
      </c>
      <c r="F650" s="2" t="str">
        <f t="shared" ref="F650:F681" si="82">LEFT($G650,3)</f>
        <v>435</v>
      </c>
      <c r="G650" s="1" t="s">
        <v>117</v>
      </c>
      <c r="H650" s="27">
        <v>0</v>
      </c>
      <c r="I650" s="27"/>
      <c r="J650" s="27">
        <v>0</v>
      </c>
      <c r="K650" s="27">
        <v>0</v>
      </c>
      <c r="L650" s="27">
        <v>0</v>
      </c>
      <c r="M650" s="27"/>
      <c r="N650" s="27">
        <v>0</v>
      </c>
      <c r="O650" s="27">
        <v>0</v>
      </c>
      <c r="P650" s="27">
        <v>0</v>
      </c>
      <c r="Q650" s="27"/>
      <c r="R650" s="27">
        <v>0</v>
      </c>
      <c r="S650" s="27">
        <v>0</v>
      </c>
      <c r="T650" s="27">
        <v>0</v>
      </c>
      <c r="U650" s="27"/>
      <c r="V650" s="27">
        <v>0</v>
      </c>
      <c r="W650" s="27">
        <v>0</v>
      </c>
      <c r="X650" s="27">
        <v>0</v>
      </c>
      <c r="Y650" s="27"/>
      <c r="Z650" s="27">
        <v>0</v>
      </c>
      <c r="AA650" s="27">
        <v>0</v>
      </c>
      <c r="AB650" s="27">
        <v>0</v>
      </c>
      <c r="AC650" s="27"/>
      <c r="AD650" s="27">
        <v>0</v>
      </c>
      <c r="AE650" s="27">
        <v>0</v>
      </c>
      <c r="AF650" s="27">
        <v>0</v>
      </c>
      <c r="AG650" s="106">
        <v>0</v>
      </c>
      <c r="AH650" s="27">
        <v>0</v>
      </c>
      <c r="AI650" s="27">
        <v>0</v>
      </c>
      <c r="AJ650" s="27">
        <v>0</v>
      </c>
      <c r="AK650" s="106">
        <v>0</v>
      </c>
      <c r="AL650" s="106">
        <v>0</v>
      </c>
      <c r="AM650" s="105">
        <v>0</v>
      </c>
      <c r="AN650" s="11">
        <v>0</v>
      </c>
      <c r="AO650" s="11">
        <v>0</v>
      </c>
      <c r="AP650" s="105">
        <v>0</v>
      </c>
      <c r="AQ650" s="11">
        <v>0</v>
      </c>
      <c r="AR650" s="11">
        <v>0</v>
      </c>
      <c r="AS650" s="11">
        <v>0</v>
      </c>
      <c r="AT650" s="11">
        <v>0</v>
      </c>
      <c r="AU650" s="11">
        <v>0</v>
      </c>
      <c r="AV650" s="11">
        <v>0</v>
      </c>
      <c r="AW650" s="11">
        <v>814.59918000000005</v>
      </c>
      <c r="AX650" s="11">
        <v>814.59917999999993</v>
      </c>
      <c r="AZ650" s="11">
        <v>0</v>
      </c>
      <c r="BA650" s="11">
        <v>1311.1969600000002</v>
      </c>
      <c r="BB650" s="122"/>
    </row>
    <row r="651" spans="1:54" hidden="1" x14ac:dyDescent="0.25">
      <c r="A651">
        <v>6</v>
      </c>
      <c r="B651" t="str">
        <f t="shared" si="79"/>
        <v>FrC-4354</v>
      </c>
      <c r="C651" s="2" t="s">
        <v>316</v>
      </c>
      <c r="D651" s="2" t="str">
        <f t="shared" si="80"/>
        <v>4</v>
      </c>
      <c r="E651" s="2" t="str">
        <f t="shared" si="81"/>
        <v>43</v>
      </c>
      <c r="F651" s="2" t="str">
        <f t="shared" si="82"/>
        <v>435</v>
      </c>
      <c r="G651" s="1" t="s">
        <v>119</v>
      </c>
      <c r="H651" s="27">
        <v>0</v>
      </c>
      <c r="I651" s="27"/>
      <c r="J651" s="27">
        <v>0</v>
      </c>
      <c r="K651" s="27">
        <v>0</v>
      </c>
      <c r="L651" s="27">
        <v>0</v>
      </c>
      <c r="M651" s="27"/>
      <c r="N651" s="27">
        <v>0</v>
      </c>
      <c r="O651" s="27">
        <v>0</v>
      </c>
      <c r="P651" s="27">
        <v>0</v>
      </c>
      <c r="Q651" s="27"/>
      <c r="R651" s="27">
        <v>0</v>
      </c>
      <c r="S651" s="27">
        <v>0</v>
      </c>
      <c r="T651" s="27">
        <v>0</v>
      </c>
      <c r="U651" s="27"/>
      <c r="V651" s="27">
        <v>0</v>
      </c>
      <c r="W651" s="27">
        <v>0</v>
      </c>
      <c r="X651" s="27">
        <v>0</v>
      </c>
      <c r="Y651" s="27"/>
      <c r="Z651" s="27">
        <v>0</v>
      </c>
      <c r="AA651" s="27">
        <v>0</v>
      </c>
      <c r="AB651" s="27">
        <v>0</v>
      </c>
      <c r="AC651" s="27"/>
      <c r="AD651" s="27">
        <v>0</v>
      </c>
      <c r="AE651" s="27">
        <v>0</v>
      </c>
      <c r="AF651" s="27">
        <v>0</v>
      </c>
      <c r="AG651" s="106">
        <v>0</v>
      </c>
      <c r="AH651" s="27">
        <v>0</v>
      </c>
      <c r="AI651" s="27">
        <v>0</v>
      </c>
      <c r="AJ651" s="27">
        <v>0</v>
      </c>
      <c r="AK651" s="106">
        <v>0</v>
      </c>
      <c r="AL651" s="106">
        <v>0</v>
      </c>
      <c r="AM651" s="105">
        <v>0</v>
      </c>
      <c r="AN651" s="11">
        <v>0</v>
      </c>
      <c r="AO651" s="11">
        <v>0</v>
      </c>
      <c r="AP651" s="105">
        <v>0</v>
      </c>
      <c r="AQ651" s="11">
        <v>0</v>
      </c>
      <c r="AR651" s="11">
        <v>0</v>
      </c>
      <c r="AS651" s="11">
        <v>0</v>
      </c>
      <c r="AT651" s="11">
        <v>0</v>
      </c>
      <c r="AU651" s="11">
        <v>0</v>
      </c>
      <c r="AV651" s="11">
        <v>0</v>
      </c>
      <c r="AW651" s="11">
        <v>0</v>
      </c>
      <c r="AX651" s="11">
        <v>0</v>
      </c>
      <c r="AZ651" s="11">
        <v>0</v>
      </c>
      <c r="BA651" s="11">
        <v>0</v>
      </c>
      <c r="BB651" s="122"/>
    </row>
    <row r="652" spans="1:54" hidden="1" x14ac:dyDescent="0.25">
      <c r="A652">
        <v>6</v>
      </c>
      <c r="B652" t="str">
        <f t="shared" si="79"/>
        <v>FrC-4359</v>
      </c>
      <c r="C652" s="2" t="s">
        <v>316</v>
      </c>
      <c r="D652" s="2" t="str">
        <f t="shared" si="80"/>
        <v>4</v>
      </c>
      <c r="E652" s="2" t="str">
        <f t="shared" si="81"/>
        <v>43</v>
      </c>
      <c r="F652" s="2" t="str">
        <f t="shared" si="82"/>
        <v>435</v>
      </c>
      <c r="G652" s="1" t="s">
        <v>121</v>
      </c>
      <c r="H652" s="27">
        <v>0</v>
      </c>
      <c r="I652" s="27"/>
      <c r="J652" s="27">
        <v>0</v>
      </c>
      <c r="K652" s="27">
        <v>0</v>
      </c>
      <c r="L652" s="27">
        <v>0</v>
      </c>
      <c r="M652" s="27"/>
      <c r="N652" s="27">
        <v>0</v>
      </c>
      <c r="O652" s="27">
        <v>0</v>
      </c>
      <c r="P652" s="27">
        <v>0</v>
      </c>
      <c r="Q652" s="27"/>
      <c r="R652" s="27">
        <v>0</v>
      </c>
      <c r="S652" s="27">
        <v>0</v>
      </c>
      <c r="T652" s="27">
        <v>0</v>
      </c>
      <c r="U652" s="27"/>
      <c r="V652" s="27">
        <v>0</v>
      </c>
      <c r="W652" s="27">
        <v>0</v>
      </c>
      <c r="X652" s="27">
        <v>0</v>
      </c>
      <c r="Y652" s="27"/>
      <c r="Z652" s="27">
        <v>0</v>
      </c>
      <c r="AA652" s="27">
        <v>0</v>
      </c>
      <c r="AB652" s="27">
        <v>0</v>
      </c>
      <c r="AC652" s="27"/>
      <c r="AD652" s="27">
        <v>0</v>
      </c>
      <c r="AE652" s="27">
        <v>0</v>
      </c>
      <c r="AF652" s="27">
        <v>0</v>
      </c>
      <c r="AG652" s="106">
        <v>0</v>
      </c>
      <c r="AH652" s="27">
        <v>0</v>
      </c>
      <c r="AI652" s="27">
        <v>0</v>
      </c>
      <c r="AJ652" s="27">
        <v>0</v>
      </c>
      <c r="AK652" s="106">
        <v>0</v>
      </c>
      <c r="AL652" s="106">
        <v>0</v>
      </c>
      <c r="AM652" s="105">
        <v>0</v>
      </c>
      <c r="AN652" s="11">
        <v>0</v>
      </c>
      <c r="AO652" s="11">
        <v>0</v>
      </c>
      <c r="AP652" s="105">
        <v>0</v>
      </c>
      <c r="AQ652" s="11">
        <v>0</v>
      </c>
      <c r="AR652" s="11">
        <v>0</v>
      </c>
      <c r="AS652" s="11">
        <v>0</v>
      </c>
      <c r="AT652" s="11">
        <v>0</v>
      </c>
      <c r="AU652" s="11">
        <v>0</v>
      </c>
      <c r="AV652" s="11">
        <v>0</v>
      </c>
      <c r="AW652" s="11">
        <v>0</v>
      </c>
      <c r="AX652" s="11">
        <v>0</v>
      </c>
      <c r="AZ652" s="11">
        <v>0</v>
      </c>
      <c r="BA652" s="11">
        <v>0</v>
      </c>
      <c r="BB652" s="122"/>
    </row>
    <row r="653" spans="1:54" hidden="1" x14ac:dyDescent="0.25">
      <c r="A653">
        <v>6</v>
      </c>
      <c r="B653" t="str">
        <f t="shared" si="79"/>
        <v>FrC-4410</v>
      </c>
      <c r="C653" s="2" t="s">
        <v>316</v>
      </c>
      <c r="D653" s="2" t="str">
        <f t="shared" si="80"/>
        <v>4</v>
      </c>
      <c r="E653" s="2" t="str">
        <f t="shared" si="81"/>
        <v>44</v>
      </c>
      <c r="F653" s="2" t="str">
        <f t="shared" si="82"/>
        <v>441</v>
      </c>
      <c r="G653" s="1" t="s">
        <v>124</v>
      </c>
      <c r="H653" s="27">
        <v>2583846</v>
      </c>
      <c r="I653" s="27"/>
      <c r="J653" s="27">
        <v>2557720</v>
      </c>
      <c r="K653" s="27">
        <v>2557720</v>
      </c>
      <c r="L653" s="27">
        <v>2668469</v>
      </c>
      <c r="M653" s="27"/>
      <c r="N653" s="27">
        <v>2670715</v>
      </c>
      <c r="O653" s="27">
        <v>2382037</v>
      </c>
      <c r="P653" s="27">
        <v>2749651</v>
      </c>
      <c r="Q653" s="27"/>
      <c r="R653" s="27">
        <v>2754219</v>
      </c>
      <c r="S653" s="27">
        <v>2428071</v>
      </c>
      <c r="T653" s="27">
        <v>2977737</v>
      </c>
      <c r="U653" s="27"/>
      <c r="V653" s="27">
        <v>2497951</v>
      </c>
      <c r="W653" s="27">
        <v>2344518.8807199998</v>
      </c>
      <c r="X653" s="27">
        <v>2884021</v>
      </c>
      <c r="Y653" s="27"/>
      <c r="Z653" s="27">
        <v>2399735.8864699998</v>
      </c>
      <c r="AA653" s="27">
        <v>2320130.6248599999</v>
      </c>
      <c r="AB653" s="27">
        <v>2846147.2382800002</v>
      </c>
      <c r="AC653" s="27"/>
      <c r="AD653" s="27">
        <v>2302045.4184599998</v>
      </c>
      <c r="AE653" s="27">
        <v>2326275.0089599998</v>
      </c>
      <c r="AF653" s="27">
        <v>2318169.9319699998</v>
      </c>
      <c r="AG653" s="106">
        <v>2353742.2898200001</v>
      </c>
      <c r="AH653" s="27">
        <v>2354312.3354400001</v>
      </c>
      <c r="AI653" s="27">
        <v>2368119.6129800002</v>
      </c>
      <c r="AJ653" s="27">
        <v>2402041.4</v>
      </c>
      <c r="AK653" s="106">
        <v>2468833.2042899998</v>
      </c>
      <c r="AL653" s="106">
        <v>2478489.9491999997</v>
      </c>
      <c r="AM653" s="105">
        <v>2482167.6740100002</v>
      </c>
      <c r="AN653" s="11">
        <v>2451433</v>
      </c>
      <c r="AO653" s="11">
        <v>2479259.5677999998</v>
      </c>
      <c r="AP653" s="105">
        <v>2478854.7010599999</v>
      </c>
      <c r="AQ653" s="11">
        <v>2478854.7010599999</v>
      </c>
      <c r="AR653" s="11">
        <v>2531768</v>
      </c>
      <c r="AS653" s="11">
        <v>2523478.1211999999</v>
      </c>
      <c r="AT653" s="11">
        <v>2479377.0155600002</v>
      </c>
      <c r="AU653" s="11">
        <v>2479373.9155600001</v>
      </c>
      <c r="AV653" s="11">
        <v>2571726</v>
      </c>
      <c r="AW653" s="11">
        <v>2594113.8492899998</v>
      </c>
      <c r="AX653" s="11">
        <v>2594113.8492900087</v>
      </c>
      <c r="AZ653" s="11">
        <v>2623044</v>
      </c>
      <c r="BA653" s="11">
        <v>2754358.3529999983</v>
      </c>
      <c r="BB653" s="122"/>
    </row>
    <row r="654" spans="1:54" hidden="1" x14ac:dyDescent="0.25">
      <c r="A654">
        <v>6</v>
      </c>
      <c r="B654" t="str">
        <f t="shared" si="79"/>
        <v>FrC-4420</v>
      </c>
      <c r="C654" s="2" t="s">
        <v>316</v>
      </c>
      <c r="D654" s="2" t="str">
        <f t="shared" si="80"/>
        <v>4</v>
      </c>
      <c r="E654" s="2" t="str">
        <f t="shared" si="81"/>
        <v>44</v>
      </c>
      <c r="F654" s="2" t="str">
        <f t="shared" si="82"/>
        <v>442</v>
      </c>
      <c r="G654" s="1" t="s">
        <v>125</v>
      </c>
      <c r="H654" s="27">
        <v>0</v>
      </c>
      <c r="I654" s="27"/>
      <c r="J654" s="27">
        <v>0</v>
      </c>
      <c r="K654" s="27">
        <v>0</v>
      </c>
      <c r="L654" s="27">
        <v>0</v>
      </c>
      <c r="M654" s="27"/>
      <c r="N654" s="27">
        <v>0</v>
      </c>
      <c r="O654" s="27">
        <v>0</v>
      </c>
      <c r="P654" s="27">
        <v>0</v>
      </c>
      <c r="Q654" s="27"/>
      <c r="R654" s="27">
        <v>0</v>
      </c>
      <c r="S654" s="27">
        <v>0</v>
      </c>
      <c r="T654" s="27">
        <v>0</v>
      </c>
      <c r="U654" s="27"/>
      <c r="V654" s="27">
        <v>0</v>
      </c>
      <c r="W654" s="27">
        <v>0</v>
      </c>
      <c r="X654" s="27">
        <v>0</v>
      </c>
      <c r="Y654" s="27"/>
      <c r="Z654" s="27">
        <v>0</v>
      </c>
      <c r="AA654" s="27">
        <v>0</v>
      </c>
      <c r="AB654" s="27">
        <v>0</v>
      </c>
      <c r="AC654" s="27"/>
      <c r="AD654" s="27">
        <v>0</v>
      </c>
      <c r="AE654" s="27">
        <v>0</v>
      </c>
      <c r="AF654" s="27">
        <v>0</v>
      </c>
      <c r="AG654" s="106">
        <v>0</v>
      </c>
      <c r="AH654" s="27">
        <v>0</v>
      </c>
      <c r="AI654" s="27">
        <v>0</v>
      </c>
      <c r="AJ654" s="27">
        <v>0</v>
      </c>
      <c r="AK654" s="106">
        <v>0</v>
      </c>
      <c r="AL654" s="106">
        <v>0</v>
      </c>
      <c r="AM654" s="105">
        <v>0</v>
      </c>
      <c r="AN654" s="11">
        <v>0</v>
      </c>
      <c r="AO654" s="11">
        <v>0</v>
      </c>
      <c r="AP654" s="105">
        <v>0</v>
      </c>
      <c r="AQ654" s="11">
        <v>0</v>
      </c>
      <c r="AR654" s="11">
        <v>0</v>
      </c>
      <c r="AS654" s="11">
        <v>0</v>
      </c>
      <c r="AT654" s="11">
        <v>0</v>
      </c>
      <c r="AU654" s="11">
        <v>0</v>
      </c>
      <c r="AV654" s="11">
        <v>0</v>
      </c>
      <c r="AW654" s="11">
        <v>0</v>
      </c>
      <c r="AX654" s="11">
        <v>0</v>
      </c>
      <c r="AZ654" s="11">
        <v>0</v>
      </c>
      <c r="BA654" s="11">
        <v>0</v>
      </c>
      <c r="BB654" s="122"/>
    </row>
    <row r="655" spans="1:54" hidden="1" x14ac:dyDescent="0.25">
      <c r="A655">
        <v>6</v>
      </c>
      <c r="B655" t="str">
        <f t="shared" si="79"/>
        <v>FrC-4430</v>
      </c>
      <c r="C655" s="2" t="s">
        <v>316</v>
      </c>
      <c r="D655" s="2" t="str">
        <f t="shared" si="80"/>
        <v>4</v>
      </c>
      <c r="E655" s="2" t="str">
        <f t="shared" si="81"/>
        <v>44</v>
      </c>
      <c r="F655" s="2" t="str">
        <f t="shared" si="82"/>
        <v>443</v>
      </c>
      <c r="G655" s="1" t="s">
        <v>126</v>
      </c>
      <c r="H655" s="27">
        <v>372558</v>
      </c>
      <c r="I655" s="27"/>
      <c r="J655" s="27">
        <v>409716</v>
      </c>
      <c r="K655" s="27">
        <v>409716</v>
      </c>
      <c r="L655" s="27">
        <v>385351</v>
      </c>
      <c r="M655" s="27"/>
      <c r="N655" s="27">
        <v>399175</v>
      </c>
      <c r="O655" s="27">
        <v>310546</v>
      </c>
      <c r="P655" s="27">
        <v>407316</v>
      </c>
      <c r="Q655" s="27"/>
      <c r="R655" s="27">
        <v>453377</v>
      </c>
      <c r="S655" s="27">
        <v>336576</v>
      </c>
      <c r="T655" s="27">
        <v>316113</v>
      </c>
      <c r="U655" s="27"/>
      <c r="V655" s="27">
        <v>327912</v>
      </c>
      <c r="W655" s="27">
        <v>302089.67732000002</v>
      </c>
      <c r="X655" s="27">
        <v>423456</v>
      </c>
      <c r="Y655" s="27"/>
      <c r="Z655" s="27">
        <v>311623.25601999997</v>
      </c>
      <c r="AA655" s="27">
        <v>298135.60053</v>
      </c>
      <c r="AB655" s="27">
        <v>320736.223</v>
      </c>
      <c r="AC655" s="27"/>
      <c r="AD655" s="27">
        <v>324587.61437000002</v>
      </c>
      <c r="AE655" s="27">
        <v>324177.46257000003</v>
      </c>
      <c r="AF655" s="27">
        <v>309576.09700000001</v>
      </c>
      <c r="AG655" s="106">
        <v>306741.03931000002</v>
      </c>
      <c r="AH655" s="27">
        <v>308310.3603</v>
      </c>
      <c r="AI655" s="27">
        <v>312833.83717000001</v>
      </c>
      <c r="AJ655" s="27">
        <v>319620.09700000001</v>
      </c>
      <c r="AK655" s="106">
        <v>325850.25906999997</v>
      </c>
      <c r="AL655" s="106">
        <v>319821.53275999986</v>
      </c>
      <c r="AM655" s="105">
        <v>327111.93234</v>
      </c>
      <c r="AN655" s="11">
        <v>322689</v>
      </c>
      <c r="AO655" s="11">
        <v>333370.21854999999</v>
      </c>
      <c r="AP655" s="105">
        <v>328482.88668</v>
      </c>
      <c r="AQ655" s="11">
        <v>328482.88668</v>
      </c>
      <c r="AR655" s="11">
        <v>336515</v>
      </c>
      <c r="AS655" s="11">
        <v>350820.15116000001</v>
      </c>
      <c r="AT655" s="11">
        <v>347447.47460000002</v>
      </c>
      <c r="AU655" s="11">
        <v>347294.31167000002</v>
      </c>
      <c r="AV655" s="11">
        <v>343656</v>
      </c>
      <c r="AW655" s="11">
        <v>358183.65643999999</v>
      </c>
      <c r="AX655" s="11">
        <v>372117.6716799991</v>
      </c>
      <c r="AZ655" s="11">
        <v>350922</v>
      </c>
      <c r="BA655" s="11">
        <v>354289.93524999847</v>
      </c>
      <c r="BB655" s="122"/>
    </row>
    <row r="656" spans="1:54" hidden="1" x14ac:dyDescent="0.25">
      <c r="A656">
        <v>6</v>
      </c>
      <c r="B656" t="str">
        <f t="shared" si="79"/>
        <v>FrC-4440</v>
      </c>
      <c r="C656" s="2" t="s">
        <v>316</v>
      </c>
      <c r="D656" s="2" t="str">
        <f t="shared" si="80"/>
        <v>4</v>
      </c>
      <c r="E656" s="2" t="str">
        <f t="shared" si="81"/>
        <v>44</v>
      </c>
      <c r="F656" s="2" t="str">
        <f t="shared" si="82"/>
        <v>444</v>
      </c>
      <c r="G656" s="1" t="s">
        <v>127</v>
      </c>
      <c r="H656" s="27">
        <v>22063</v>
      </c>
      <c r="I656" s="27"/>
      <c r="J656" s="27">
        <v>15812</v>
      </c>
      <c r="K656" s="27">
        <v>15812</v>
      </c>
      <c r="L656" s="27">
        <v>16900</v>
      </c>
      <c r="M656" s="27"/>
      <c r="N656" s="27">
        <v>14500</v>
      </c>
      <c r="O656" s="27">
        <v>14500</v>
      </c>
      <c r="P656" s="27">
        <v>16679</v>
      </c>
      <c r="Q656" s="27"/>
      <c r="R656" s="27">
        <v>13503</v>
      </c>
      <c r="S656" s="27">
        <v>13503</v>
      </c>
      <c r="T656" s="27">
        <v>14006</v>
      </c>
      <c r="U656" s="27"/>
      <c r="V656" s="27">
        <v>10519</v>
      </c>
      <c r="W656" s="27">
        <v>10519.61594</v>
      </c>
      <c r="X656" s="27">
        <v>10850</v>
      </c>
      <c r="Y656" s="27"/>
      <c r="Z656" s="27">
        <v>10925.975289999998</v>
      </c>
      <c r="AA656" s="27">
        <v>10967.57848</v>
      </c>
      <c r="AB656" s="27">
        <v>14257.63436</v>
      </c>
      <c r="AC656" s="27"/>
      <c r="AD656" s="27">
        <v>9816.6223300000001</v>
      </c>
      <c r="AE656" s="27">
        <v>9816.6223300000001</v>
      </c>
      <c r="AF656" s="27">
        <v>8033.1250499999996</v>
      </c>
      <c r="AG656" s="106">
        <v>5176.2027099999996</v>
      </c>
      <c r="AH656" s="27">
        <v>5176.2027099999996</v>
      </c>
      <c r="AI656" s="27">
        <v>5164.6749999999993</v>
      </c>
      <c r="AJ656" s="27">
        <v>13675.928809999999</v>
      </c>
      <c r="AK656" s="106">
        <v>3633.9665699999996</v>
      </c>
      <c r="AL656" s="106">
        <v>3560.1204299999999</v>
      </c>
      <c r="AM656" s="105">
        <v>3560.1204299999999</v>
      </c>
      <c r="AN656" s="11">
        <v>3239</v>
      </c>
      <c r="AO656" s="11">
        <v>2728.55305</v>
      </c>
      <c r="AP656" s="105">
        <v>2720.2337900000002</v>
      </c>
      <c r="AQ656" s="11">
        <v>2720.2337899999998</v>
      </c>
      <c r="AR656" s="11">
        <v>3422</v>
      </c>
      <c r="AS656" s="11">
        <v>1981.0896499999999</v>
      </c>
      <c r="AT656" s="11">
        <v>1980.86754</v>
      </c>
      <c r="AU656" s="11">
        <v>1980.86754</v>
      </c>
      <c r="AV656" s="11">
        <v>1987</v>
      </c>
      <c r="AW656" s="11">
        <v>1374.4903099999999</v>
      </c>
      <c r="AX656" s="11">
        <v>1374.4898499999999</v>
      </c>
      <c r="AZ656" s="11">
        <v>1805</v>
      </c>
      <c r="BA656" s="11">
        <v>1188.2436600000001</v>
      </c>
      <c r="BB656" s="122"/>
    </row>
    <row r="657" spans="1:54" hidden="1" x14ac:dyDescent="0.25">
      <c r="A657">
        <v>6</v>
      </c>
      <c r="B657" t="str">
        <f t="shared" si="79"/>
        <v>FrC-4500</v>
      </c>
      <c r="C657" s="2" t="s">
        <v>316</v>
      </c>
      <c r="D657" s="2" t="str">
        <f t="shared" si="80"/>
        <v>4</v>
      </c>
      <c r="E657" s="2" t="str">
        <f t="shared" si="81"/>
        <v>45</v>
      </c>
      <c r="F657" s="2" t="str">
        <f t="shared" si="82"/>
        <v>450</v>
      </c>
      <c r="G657" s="1" t="s">
        <v>930</v>
      </c>
      <c r="H657" s="27">
        <v>0</v>
      </c>
      <c r="I657" s="27"/>
      <c r="J657" s="27">
        <v>0</v>
      </c>
      <c r="K657" s="27">
        <v>0</v>
      </c>
      <c r="L657" s="27">
        <v>0</v>
      </c>
      <c r="M657" s="27"/>
      <c r="N657" s="27">
        <v>0</v>
      </c>
      <c r="O657" s="27">
        <v>0</v>
      </c>
      <c r="P657" s="27">
        <v>0</v>
      </c>
      <c r="Q657" s="27"/>
      <c r="R657" s="27">
        <v>0</v>
      </c>
      <c r="S657" s="27">
        <v>0</v>
      </c>
      <c r="T657" s="27">
        <v>0</v>
      </c>
      <c r="U657" s="27"/>
      <c r="V657" s="27">
        <v>0</v>
      </c>
      <c r="W657" s="27">
        <v>0</v>
      </c>
      <c r="X657" s="27">
        <v>0</v>
      </c>
      <c r="Y657" s="27"/>
      <c r="Z657" s="27">
        <v>0</v>
      </c>
      <c r="AA657" s="27">
        <v>0</v>
      </c>
      <c r="AB657" s="27">
        <v>0</v>
      </c>
      <c r="AC657" s="27"/>
      <c r="AD657" s="27">
        <v>0</v>
      </c>
      <c r="AE657" s="27">
        <v>0</v>
      </c>
      <c r="AF657" s="27">
        <v>0</v>
      </c>
      <c r="AG657" s="106">
        <v>0</v>
      </c>
      <c r="AH657" s="27">
        <v>0</v>
      </c>
      <c r="AI657" s="27">
        <v>0</v>
      </c>
      <c r="AJ657" s="27">
        <v>0</v>
      </c>
      <c r="AK657" s="106">
        <v>0</v>
      </c>
      <c r="AL657" s="106">
        <v>0</v>
      </c>
      <c r="AM657" s="105">
        <v>0</v>
      </c>
      <c r="AN657" s="11">
        <v>0</v>
      </c>
      <c r="AO657" s="11">
        <v>0</v>
      </c>
      <c r="AP657" s="105">
        <v>0</v>
      </c>
      <c r="AQ657" s="11">
        <v>0</v>
      </c>
      <c r="AR657" s="11">
        <v>0</v>
      </c>
      <c r="AS657" s="11">
        <v>0</v>
      </c>
      <c r="AT657" s="11">
        <v>0</v>
      </c>
      <c r="AU657" s="11"/>
      <c r="AV657" s="11">
        <v>0</v>
      </c>
      <c r="AW657" s="11">
        <v>0</v>
      </c>
      <c r="AX657" s="11"/>
      <c r="AZ657" s="11"/>
      <c r="BA657" s="11"/>
      <c r="BB657" s="122"/>
    </row>
    <row r="658" spans="1:54" hidden="1" x14ac:dyDescent="0.25">
      <c r="A658">
        <v>6</v>
      </c>
      <c r="B658" t="str">
        <f t="shared" si="79"/>
        <v>FrC-4510</v>
      </c>
      <c r="C658" s="2" t="s">
        <v>316</v>
      </c>
      <c r="D658" s="2" t="str">
        <f t="shared" si="80"/>
        <v>4</v>
      </c>
      <c r="E658" s="2" t="str">
        <f t="shared" si="81"/>
        <v>45</v>
      </c>
      <c r="F658" s="2" t="str">
        <f t="shared" si="82"/>
        <v>451</v>
      </c>
      <c r="G658" s="1" t="s">
        <v>941</v>
      </c>
      <c r="H658" s="27">
        <v>117934</v>
      </c>
      <c r="I658" s="27"/>
      <c r="J658" s="27">
        <v>117470</v>
      </c>
      <c r="K658" s="27">
        <v>117470</v>
      </c>
      <c r="L658" s="27">
        <v>121912</v>
      </c>
      <c r="M658" s="27"/>
      <c r="N658" s="27">
        <v>122399</v>
      </c>
      <c r="O658" s="27">
        <v>122399</v>
      </c>
      <c r="P658" s="27">
        <v>119956</v>
      </c>
      <c r="Q658" s="27"/>
      <c r="R658" s="27">
        <v>121158</v>
      </c>
      <c r="S658" s="27">
        <v>121158</v>
      </c>
      <c r="T658" s="27">
        <v>113951</v>
      </c>
      <c r="U658" s="27"/>
      <c r="V658" s="27">
        <v>113231</v>
      </c>
      <c r="W658" s="27">
        <v>113231.26845</v>
      </c>
      <c r="X658" s="27">
        <v>112011</v>
      </c>
      <c r="Y658" s="27"/>
      <c r="Z658" s="27">
        <v>113113.69966</v>
      </c>
      <c r="AA658" s="27">
        <v>113113.69966</v>
      </c>
      <c r="AB658" s="27">
        <v>0</v>
      </c>
      <c r="AC658" s="27"/>
      <c r="AD658" s="27">
        <v>0</v>
      </c>
      <c r="AE658" s="27">
        <v>0</v>
      </c>
      <c r="AF658" s="27">
        <v>0</v>
      </c>
      <c r="AG658" s="106">
        <v>0</v>
      </c>
      <c r="AH658" s="27">
        <v>0</v>
      </c>
      <c r="AI658" s="27">
        <v>0</v>
      </c>
      <c r="AJ658" s="27">
        <v>0</v>
      </c>
      <c r="AK658" s="106">
        <v>0</v>
      </c>
      <c r="AL658" s="106">
        <v>0</v>
      </c>
      <c r="AM658" s="105">
        <v>0</v>
      </c>
      <c r="AN658" s="11">
        <v>0</v>
      </c>
      <c r="AO658" s="11">
        <v>0</v>
      </c>
      <c r="AP658" s="105">
        <v>0</v>
      </c>
      <c r="AQ658" s="11">
        <v>0</v>
      </c>
      <c r="AR658" s="11">
        <v>0</v>
      </c>
      <c r="AS658" s="11">
        <v>0</v>
      </c>
      <c r="AT658" s="11">
        <v>0</v>
      </c>
      <c r="AU658" s="11"/>
      <c r="AV658" s="11">
        <v>0</v>
      </c>
      <c r="AW658" s="11">
        <v>0</v>
      </c>
      <c r="AX658" s="11"/>
      <c r="AZ658" s="11"/>
      <c r="BA658" s="11"/>
      <c r="BB658" s="122"/>
    </row>
    <row r="659" spans="1:54" hidden="1" x14ac:dyDescent="0.25">
      <c r="A659">
        <v>6</v>
      </c>
      <c r="B659" t="str">
        <f t="shared" si="79"/>
        <v>FrC-4511</v>
      </c>
      <c r="C659" s="2" t="s">
        <v>316</v>
      </c>
      <c r="D659" s="2" t="str">
        <f t="shared" si="80"/>
        <v>4</v>
      </c>
      <c r="E659" s="2" t="str">
        <f t="shared" si="81"/>
        <v>45</v>
      </c>
      <c r="F659" s="2" t="str">
        <f t="shared" si="82"/>
        <v>451</v>
      </c>
      <c r="G659" s="1" t="s">
        <v>129</v>
      </c>
      <c r="H659" s="27">
        <v>0</v>
      </c>
      <c r="I659" s="27"/>
      <c r="J659" s="27">
        <v>0</v>
      </c>
      <c r="K659" s="27">
        <v>0</v>
      </c>
      <c r="L659" s="27">
        <v>0</v>
      </c>
      <c r="M659" s="27"/>
      <c r="N659" s="27">
        <v>0</v>
      </c>
      <c r="O659" s="27">
        <v>0</v>
      </c>
      <c r="P659" s="27">
        <v>0</v>
      </c>
      <c r="Q659" s="27"/>
      <c r="R659" s="27">
        <v>0</v>
      </c>
      <c r="S659" s="27">
        <v>0</v>
      </c>
      <c r="T659" s="27">
        <v>0</v>
      </c>
      <c r="U659" s="27"/>
      <c r="V659" s="27">
        <v>0</v>
      </c>
      <c r="W659" s="27">
        <v>0</v>
      </c>
      <c r="X659" s="27">
        <v>0</v>
      </c>
      <c r="Y659" s="27"/>
      <c r="Z659" s="27">
        <v>0</v>
      </c>
      <c r="AA659" s="27">
        <v>0</v>
      </c>
      <c r="AB659" s="27">
        <v>219563</v>
      </c>
      <c r="AC659" s="27"/>
      <c r="AD659" s="27">
        <v>134284.02601</v>
      </c>
      <c r="AE659" s="27">
        <v>134284.02601</v>
      </c>
      <c r="AF659" s="27">
        <v>220296.29300000001</v>
      </c>
      <c r="AG659" s="106">
        <v>159408.09187</v>
      </c>
      <c r="AH659" s="27">
        <v>160486.10927000002</v>
      </c>
      <c r="AI659" s="27">
        <v>160486.10927000002</v>
      </c>
      <c r="AJ659" s="27">
        <v>142352.603</v>
      </c>
      <c r="AK659" s="106">
        <v>172060.10715000003</v>
      </c>
      <c r="AL659" s="106">
        <v>171212.76247000005</v>
      </c>
      <c r="AM659" s="105">
        <v>171312.76247000002</v>
      </c>
      <c r="AN659" s="11">
        <v>140733.36300000001</v>
      </c>
      <c r="AO659" s="11">
        <v>176081.69959</v>
      </c>
      <c r="AP659" s="105">
        <v>176080.20606999999</v>
      </c>
      <c r="AQ659" s="11">
        <v>175960.47847999999</v>
      </c>
      <c r="AR659" s="11">
        <v>146026.99187</v>
      </c>
      <c r="AS659" s="11">
        <v>200924.07952999999</v>
      </c>
      <c r="AT659" s="11">
        <v>189569.92707999999</v>
      </c>
      <c r="AU659" s="11">
        <v>189569.92707999999</v>
      </c>
      <c r="AV659" s="11">
        <v>143156.12979000001</v>
      </c>
      <c r="AW659" s="11">
        <v>191635.83612000002</v>
      </c>
      <c r="AX659" s="11">
        <v>191861.05813000005</v>
      </c>
      <c r="AZ659" s="11">
        <v>145356.6</v>
      </c>
      <c r="BA659" s="11">
        <v>197106.9846899999</v>
      </c>
      <c r="BB659" s="122"/>
    </row>
    <row r="660" spans="1:54" hidden="1" x14ac:dyDescent="0.25">
      <c r="A660">
        <v>6</v>
      </c>
      <c r="B660" t="str">
        <f t="shared" si="79"/>
        <v>FrC-4512</v>
      </c>
      <c r="C660" s="2" t="s">
        <v>316</v>
      </c>
      <c r="D660" s="2" t="str">
        <f t="shared" si="80"/>
        <v>4</v>
      </c>
      <c r="E660" s="2" t="str">
        <f t="shared" si="81"/>
        <v>45</v>
      </c>
      <c r="F660" s="2" t="str">
        <f t="shared" si="82"/>
        <v>451</v>
      </c>
      <c r="G660" s="1" t="s">
        <v>131</v>
      </c>
      <c r="H660" s="27">
        <v>0</v>
      </c>
      <c r="I660" s="27"/>
      <c r="J660" s="27">
        <v>0</v>
      </c>
      <c r="K660" s="27">
        <v>0</v>
      </c>
      <c r="L660" s="27">
        <v>0</v>
      </c>
      <c r="M660" s="27"/>
      <c r="N660" s="27">
        <v>0</v>
      </c>
      <c r="O660" s="27">
        <v>0</v>
      </c>
      <c r="P660" s="27">
        <v>0</v>
      </c>
      <c r="Q660" s="27"/>
      <c r="R660" s="27">
        <v>0</v>
      </c>
      <c r="S660" s="27">
        <v>0</v>
      </c>
      <c r="T660" s="27">
        <v>0</v>
      </c>
      <c r="U660" s="27"/>
      <c r="V660" s="27">
        <v>0</v>
      </c>
      <c r="W660" s="27">
        <v>0</v>
      </c>
      <c r="X660" s="27">
        <v>0</v>
      </c>
      <c r="Y660" s="27"/>
      <c r="Z660" s="27">
        <v>0</v>
      </c>
      <c r="AA660" s="27">
        <v>0</v>
      </c>
      <c r="AB660" s="27">
        <v>0</v>
      </c>
      <c r="AC660" s="27"/>
      <c r="AD660" s="27">
        <v>0</v>
      </c>
      <c r="AE660" s="27">
        <v>0</v>
      </c>
      <c r="AF660" s="27">
        <v>0</v>
      </c>
      <c r="AG660" s="106">
        <v>0</v>
      </c>
      <c r="AH660" s="27">
        <v>0</v>
      </c>
      <c r="AI660" s="27">
        <v>0</v>
      </c>
      <c r="AJ660" s="27">
        <v>0</v>
      </c>
      <c r="AK660" s="106">
        <v>0</v>
      </c>
      <c r="AL660" s="106">
        <v>0</v>
      </c>
      <c r="AM660" s="105">
        <v>0</v>
      </c>
      <c r="AN660" s="11">
        <v>0</v>
      </c>
      <c r="AO660" s="11">
        <v>0</v>
      </c>
      <c r="AP660" s="105">
        <v>0</v>
      </c>
      <c r="AQ660" s="11">
        <v>0</v>
      </c>
      <c r="AR660" s="11">
        <v>0</v>
      </c>
      <c r="AS660" s="11">
        <v>0</v>
      </c>
      <c r="AT660" s="11">
        <v>0</v>
      </c>
      <c r="AU660" s="11">
        <v>0</v>
      </c>
      <c r="AV660" s="11">
        <v>0</v>
      </c>
      <c r="AW660" s="11">
        <v>0</v>
      </c>
      <c r="AX660" s="11">
        <v>0</v>
      </c>
      <c r="AZ660" s="11">
        <v>0</v>
      </c>
      <c r="BA660" s="11">
        <v>0</v>
      </c>
      <c r="BB660" s="122"/>
    </row>
    <row r="661" spans="1:54" hidden="1" x14ac:dyDescent="0.25">
      <c r="A661">
        <v>6</v>
      </c>
      <c r="B661" t="str">
        <f t="shared" si="79"/>
        <v>FrC-4513</v>
      </c>
      <c r="C661" s="2" t="s">
        <v>316</v>
      </c>
      <c r="D661" s="2" t="str">
        <f t="shared" si="80"/>
        <v>4</v>
      </c>
      <c r="E661" s="2" t="str">
        <f t="shared" si="81"/>
        <v>45</v>
      </c>
      <c r="F661" s="2" t="str">
        <f t="shared" si="82"/>
        <v>451</v>
      </c>
      <c r="G661" s="1" t="s">
        <v>133</v>
      </c>
      <c r="H661" s="27">
        <v>0</v>
      </c>
      <c r="I661" s="27"/>
      <c r="J661" s="27">
        <v>0</v>
      </c>
      <c r="K661" s="27">
        <v>0</v>
      </c>
      <c r="L661" s="27">
        <v>0</v>
      </c>
      <c r="M661" s="27"/>
      <c r="N661" s="27">
        <v>0</v>
      </c>
      <c r="O661" s="27">
        <v>0</v>
      </c>
      <c r="P661" s="27">
        <v>0</v>
      </c>
      <c r="Q661" s="27"/>
      <c r="R661" s="27">
        <v>0</v>
      </c>
      <c r="S661" s="27">
        <v>0</v>
      </c>
      <c r="T661" s="27">
        <v>0</v>
      </c>
      <c r="U661" s="27"/>
      <c r="V661" s="27">
        <v>0</v>
      </c>
      <c r="W661" s="27">
        <v>0</v>
      </c>
      <c r="X661" s="27">
        <v>0</v>
      </c>
      <c r="Y661" s="27"/>
      <c r="Z661" s="27">
        <v>0</v>
      </c>
      <c r="AA661" s="27">
        <v>0</v>
      </c>
      <c r="AB661" s="27">
        <v>0</v>
      </c>
      <c r="AC661" s="27"/>
      <c r="AD661" s="27">
        <v>1152</v>
      </c>
      <c r="AE661" s="27">
        <v>1152</v>
      </c>
      <c r="AF661" s="27">
        <v>1152</v>
      </c>
      <c r="AG661" s="106">
        <v>1152</v>
      </c>
      <c r="AH661" s="27">
        <v>1152</v>
      </c>
      <c r="AI661" s="27">
        <v>1152</v>
      </c>
      <c r="AJ661" s="27">
        <v>1189</v>
      </c>
      <c r="AK661" s="106">
        <v>1189</v>
      </c>
      <c r="AL661" s="106">
        <v>1189</v>
      </c>
      <c r="AM661" s="105">
        <v>1189</v>
      </c>
      <c r="AN661" s="11">
        <v>1189</v>
      </c>
      <c r="AO661" s="11">
        <v>1189</v>
      </c>
      <c r="AP661" s="105">
        <v>1189</v>
      </c>
      <c r="AQ661" s="11">
        <v>1189</v>
      </c>
      <c r="AR661" s="11">
        <v>1189</v>
      </c>
      <c r="AS661" s="11">
        <v>1189</v>
      </c>
      <c r="AT661" s="11">
        <v>0</v>
      </c>
      <c r="AU661" s="11">
        <v>0</v>
      </c>
      <c r="AV661" s="11">
        <v>1189</v>
      </c>
      <c r="AW661" s="11">
        <v>1189</v>
      </c>
      <c r="AX661" s="11">
        <v>1189</v>
      </c>
      <c r="AZ661" s="11">
        <v>1189</v>
      </c>
      <c r="BA661" s="11">
        <v>1189</v>
      </c>
      <c r="BB661" s="122"/>
    </row>
    <row r="662" spans="1:54" hidden="1" x14ac:dyDescent="0.25">
      <c r="A662">
        <v>6</v>
      </c>
      <c r="B662" t="str">
        <f t="shared" si="79"/>
        <v>FrC-4521</v>
      </c>
      <c r="C662" s="2" t="s">
        <v>316</v>
      </c>
      <c r="D662" s="2" t="str">
        <f t="shared" si="80"/>
        <v>4</v>
      </c>
      <c r="E662" s="2" t="str">
        <f t="shared" si="81"/>
        <v>45</v>
      </c>
      <c r="F662" s="2" t="str">
        <f t="shared" si="82"/>
        <v>452</v>
      </c>
      <c r="G662" s="1" t="s">
        <v>942</v>
      </c>
      <c r="H662" s="27">
        <v>0</v>
      </c>
      <c r="I662" s="27"/>
      <c r="J662" s="27">
        <v>0</v>
      </c>
      <c r="K662" s="27">
        <v>0</v>
      </c>
      <c r="L662" s="27">
        <v>0</v>
      </c>
      <c r="M662" s="27"/>
      <c r="N662" s="27">
        <v>0</v>
      </c>
      <c r="O662" s="27">
        <v>0</v>
      </c>
      <c r="P662" s="27">
        <v>0</v>
      </c>
      <c r="Q662" s="27"/>
      <c r="R662" s="27">
        <v>0</v>
      </c>
      <c r="S662" s="27">
        <v>0</v>
      </c>
      <c r="T662" s="27">
        <v>0</v>
      </c>
      <c r="U662" s="27"/>
      <c r="V662" s="27">
        <v>0</v>
      </c>
      <c r="W662" s="27">
        <v>0</v>
      </c>
      <c r="X662" s="27">
        <v>0</v>
      </c>
      <c r="Y662" s="27"/>
      <c r="Z662" s="27">
        <v>0</v>
      </c>
      <c r="AA662" s="27">
        <v>0</v>
      </c>
      <c r="AB662" s="27">
        <v>0</v>
      </c>
      <c r="AC662" s="27"/>
      <c r="AD662" s="27">
        <v>0</v>
      </c>
      <c r="AE662" s="27">
        <v>0</v>
      </c>
      <c r="AF662" s="27">
        <v>0</v>
      </c>
      <c r="AG662" s="106">
        <v>0</v>
      </c>
      <c r="AH662" s="27">
        <v>0</v>
      </c>
      <c r="AI662" s="27">
        <v>0</v>
      </c>
      <c r="AJ662" s="27">
        <v>0</v>
      </c>
      <c r="AK662" s="106">
        <v>0</v>
      </c>
      <c r="AL662" s="106">
        <v>0</v>
      </c>
      <c r="AM662" s="105">
        <v>0</v>
      </c>
      <c r="AN662" s="11">
        <v>0</v>
      </c>
      <c r="AO662" s="11">
        <v>0</v>
      </c>
      <c r="AP662" s="105">
        <v>0</v>
      </c>
      <c r="AQ662" s="11">
        <v>0</v>
      </c>
      <c r="AR662" s="11">
        <v>0</v>
      </c>
      <c r="AS662" s="11">
        <v>0</v>
      </c>
      <c r="AT662" s="11">
        <v>0</v>
      </c>
      <c r="AU662" s="11"/>
      <c r="AV662" s="11">
        <v>0</v>
      </c>
      <c r="AW662" s="11">
        <v>0</v>
      </c>
      <c r="AX662" s="11"/>
      <c r="AZ662" s="11"/>
      <c r="BA662" s="11"/>
      <c r="BB662" s="122"/>
    </row>
    <row r="663" spans="1:54" hidden="1" x14ac:dyDescent="0.25">
      <c r="A663">
        <v>6</v>
      </c>
      <c r="B663" t="str">
        <f t="shared" si="79"/>
        <v>FrC-4522</v>
      </c>
      <c r="C663" s="2" t="s">
        <v>316</v>
      </c>
      <c r="D663" s="2" t="str">
        <f t="shared" si="80"/>
        <v>4</v>
      </c>
      <c r="E663" s="2" t="str">
        <f t="shared" si="81"/>
        <v>45</v>
      </c>
      <c r="F663" s="2" t="str">
        <f t="shared" si="82"/>
        <v>452</v>
      </c>
      <c r="G663" s="1" t="s">
        <v>943</v>
      </c>
      <c r="H663" s="27">
        <v>0</v>
      </c>
      <c r="I663" s="27"/>
      <c r="J663" s="27">
        <v>0</v>
      </c>
      <c r="K663" s="27">
        <v>0</v>
      </c>
      <c r="L663" s="27">
        <v>0</v>
      </c>
      <c r="M663" s="27"/>
      <c r="N663" s="27">
        <v>0</v>
      </c>
      <c r="O663" s="27">
        <v>0</v>
      </c>
      <c r="P663" s="27">
        <v>0</v>
      </c>
      <c r="Q663" s="27"/>
      <c r="R663" s="27">
        <v>0</v>
      </c>
      <c r="S663" s="27">
        <v>0</v>
      </c>
      <c r="T663" s="27">
        <v>0</v>
      </c>
      <c r="U663" s="27"/>
      <c r="V663" s="27">
        <v>0</v>
      </c>
      <c r="W663" s="27">
        <v>0</v>
      </c>
      <c r="X663" s="27">
        <v>0</v>
      </c>
      <c r="Y663" s="27"/>
      <c r="Z663" s="27">
        <v>0</v>
      </c>
      <c r="AA663" s="27">
        <v>0</v>
      </c>
      <c r="AB663" s="27">
        <v>0</v>
      </c>
      <c r="AC663" s="27"/>
      <c r="AD663" s="27">
        <v>0</v>
      </c>
      <c r="AE663" s="27">
        <v>0</v>
      </c>
      <c r="AF663" s="27">
        <v>0</v>
      </c>
      <c r="AG663" s="106">
        <v>0</v>
      </c>
      <c r="AH663" s="27">
        <v>0</v>
      </c>
      <c r="AI663" s="27">
        <v>0</v>
      </c>
      <c r="AJ663" s="27">
        <v>0</v>
      </c>
      <c r="AK663" s="106">
        <v>0</v>
      </c>
      <c r="AL663" s="106">
        <v>0</v>
      </c>
      <c r="AM663" s="105">
        <v>0</v>
      </c>
      <c r="AN663" s="11">
        <v>0</v>
      </c>
      <c r="AO663" s="11">
        <v>0</v>
      </c>
      <c r="AP663" s="105">
        <v>0</v>
      </c>
      <c r="AQ663" s="11">
        <v>0</v>
      </c>
      <c r="AR663" s="11">
        <v>0</v>
      </c>
      <c r="AS663" s="11">
        <v>0</v>
      </c>
      <c r="AT663" s="11">
        <v>0</v>
      </c>
      <c r="AU663" s="11"/>
      <c r="AV663" s="11">
        <v>0</v>
      </c>
      <c r="AW663" s="11">
        <v>0</v>
      </c>
      <c r="AX663" s="11"/>
      <c r="AZ663" s="11"/>
      <c r="BA663" s="11"/>
      <c r="BB663" s="122"/>
    </row>
    <row r="664" spans="1:54" hidden="1" x14ac:dyDescent="0.25">
      <c r="A664">
        <v>6</v>
      </c>
      <c r="B664" t="str">
        <f t="shared" si="79"/>
        <v>FrC-4523</v>
      </c>
      <c r="C664" s="2" t="s">
        <v>316</v>
      </c>
      <c r="D664" s="2" t="str">
        <f t="shared" si="80"/>
        <v>4</v>
      </c>
      <c r="E664" s="2" t="str">
        <f t="shared" si="81"/>
        <v>45</v>
      </c>
      <c r="F664" s="2" t="str">
        <f t="shared" si="82"/>
        <v>452</v>
      </c>
      <c r="G664" s="1" t="s">
        <v>944</v>
      </c>
      <c r="H664" s="27">
        <v>0</v>
      </c>
      <c r="I664" s="27"/>
      <c r="J664" s="27">
        <v>0</v>
      </c>
      <c r="K664" s="27">
        <v>0</v>
      </c>
      <c r="L664" s="27">
        <v>0</v>
      </c>
      <c r="M664" s="27"/>
      <c r="N664" s="27">
        <v>0</v>
      </c>
      <c r="O664" s="27">
        <v>0</v>
      </c>
      <c r="P664" s="27">
        <v>0</v>
      </c>
      <c r="Q664" s="27"/>
      <c r="R664" s="27">
        <v>0</v>
      </c>
      <c r="S664" s="27">
        <v>0</v>
      </c>
      <c r="T664" s="27">
        <v>0</v>
      </c>
      <c r="U664" s="27"/>
      <c r="V664" s="27">
        <v>0</v>
      </c>
      <c r="W664" s="27">
        <v>0</v>
      </c>
      <c r="X664" s="27">
        <v>0</v>
      </c>
      <c r="Y664" s="27"/>
      <c r="Z664" s="27">
        <v>0</v>
      </c>
      <c r="AA664" s="27">
        <v>0</v>
      </c>
      <c r="AB664" s="27">
        <v>0</v>
      </c>
      <c r="AC664" s="27"/>
      <c r="AD664" s="27">
        <v>0</v>
      </c>
      <c r="AE664" s="27">
        <v>0</v>
      </c>
      <c r="AF664" s="27">
        <v>0</v>
      </c>
      <c r="AG664" s="106">
        <v>0</v>
      </c>
      <c r="AH664" s="27">
        <v>0</v>
      </c>
      <c r="AI664" s="27">
        <v>0</v>
      </c>
      <c r="AJ664" s="27">
        <v>0</v>
      </c>
      <c r="AK664" s="106">
        <v>0</v>
      </c>
      <c r="AL664" s="106">
        <v>0</v>
      </c>
      <c r="AM664" s="105">
        <v>0</v>
      </c>
      <c r="AN664" s="11">
        <v>0</v>
      </c>
      <c r="AO664" s="11">
        <v>0</v>
      </c>
      <c r="AP664" s="105">
        <v>0</v>
      </c>
      <c r="AQ664" s="11">
        <v>0</v>
      </c>
      <c r="AR664" s="11">
        <v>0</v>
      </c>
      <c r="AS664" s="11">
        <v>0</v>
      </c>
      <c r="AT664" s="11">
        <v>0</v>
      </c>
      <c r="AU664" s="11"/>
      <c r="AV664" s="11">
        <v>0</v>
      </c>
      <c r="AW664" s="11">
        <v>0</v>
      </c>
      <c r="AX664" s="11"/>
      <c r="AZ664" s="11"/>
      <c r="BA664" s="11"/>
      <c r="BB664" s="122"/>
    </row>
    <row r="665" spans="1:54" hidden="1" x14ac:dyDescent="0.25">
      <c r="A665">
        <v>6</v>
      </c>
      <c r="B665" t="str">
        <f t="shared" si="79"/>
        <v>FrC-4524</v>
      </c>
      <c r="C665" s="2" t="s">
        <v>316</v>
      </c>
      <c r="D665" s="2" t="str">
        <f t="shared" si="80"/>
        <v>4</v>
      </c>
      <c r="E665" s="2" t="str">
        <f t="shared" si="81"/>
        <v>45</v>
      </c>
      <c r="F665" s="2" t="str">
        <f t="shared" si="82"/>
        <v>452</v>
      </c>
      <c r="G665" s="1" t="s">
        <v>135</v>
      </c>
      <c r="H665" s="27">
        <v>0</v>
      </c>
      <c r="I665" s="27"/>
      <c r="J665" s="27">
        <v>0</v>
      </c>
      <c r="K665" s="27">
        <v>0</v>
      </c>
      <c r="L665" s="27">
        <v>0</v>
      </c>
      <c r="M665" s="27"/>
      <c r="N665" s="27">
        <v>0</v>
      </c>
      <c r="O665" s="27">
        <v>0</v>
      </c>
      <c r="P665" s="27">
        <v>0</v>
      </c>
      <c r="Q665" s="27"/>
      <c r="R665" s="27">
        <v>0</v>
      </c>
      <c r="S665" s="27">
        <v>0</v>
      </c>
      <c r="T665" s="27">
        <v>0</v>
      </c>
      <c r="U665" s="27"/>
      <c r="V665" s="27">
        <v>0</v>
      </c>
      <c r="W665" s="27">
        <v>0</v>
      </c>
      <c r="X665" s="27">
        <v>0</v>
      </c>
      <c r="Y665" s="27"/>
      <c r="Z665" s="27">
        <v>0</v>
      </c>
      <c r="AA665" s="27">
        <v>0</v>
      </c>
      <c r="AB665" s="27">
        <v>0</v>
      </c>
      <c r="AC665" s="27"/>
      <c r="AD665" s="27">
        <v>0</v>
      </c>
      <c r="AE665" s="27">
        <v>0</v>
      </c>
      <c r="AF665" s="27">
        <v>0</v>
      </c>
      <c r="AG665" s="106">
        <v>0</v>
      </c>
      <c r="AH665" s="27">
        <v>0</v>
      </c>
      <c r="AI665" s="27">
        <v>0</v>
      </c>
      <c r="AJ665" s="27">
        <v>0</v>
      </c>
      <c r="AK665" s="106">
        <v>0</v>
      </c>
      <c r="AL665" s="106">
        <v>0</v>
      </c>
      <c r="AM665" s="105">
        <v>0</v>
      </c>
      <c r="AN665" s="11">
        <v>0</v>
      </c>
      <c r="AO665" s="11">
        <v>0</v>
      </c>
      <c r="AP665" s="105">
        <v>0</v>
      </c>
      <c r="AQ665" s="11">
        <v>0</v>
      </c>
      <c r="AR665" s="11">
        <v>0</v>
      </c>
      <c r="AS665" s="11">
        <v>0</v>
      </c>
      <c r="AT665" s="11">
        <v>0</v>
      </c>
      <c r="AU665" s="11">
        <v>0</v>
      </c>
      <c r="AV665" s="11">
        <v>0</v>
      </c>
      <c r="AW665" s="11">
        <v>0</v>
      </c>
      <c r="AX665" s="11">
        <v>0</v>
      </c>
      <c r="AZ665" s="11">
        <v>0</v>
      </c>
      <c r="BA665" s="11">
        <v>0</v>
      </c>
      <c r="BB665" s="122"/>
    </row>
    <row r="666" spans="1:54" hidden="1" x14ac:dyDescent="0.25">
      <c r="A666">
        <v>6</v>
      </c>
      <c r="B666" t="str">
        <f t="shared" si="79"/>
        <v>FrC-4525</v>
      </c>
      <c r="C666" s="2" t="s">
        <v>316</v>
      </c>
      <c r="D666" s="2" t="str">
        <f t="shared" si="80"/>
        <v>4</v>
      </c>
      <c r="E666" s="2" t="str">
        <f t="shared" si="81"/>
        <v>45</v>
      </c>
      <c r="F666" s="2" t="str">
        <f t="shared" si="82"/>
        <v>452</v>
      </c>
      <c r="G666" s="1" t="s">
        <v>136</v>
      </c>
      <c r="H666" s="27">
        <v>0</v>
      </c>
      <c r="I666" s="27"/>
      <c r="J666" s="27">
        <v>0</v>
      </c>
      <c r="K666" s="27">
        <v>0</v>
      </c>
      <c r="L666" s="27">
        <v>0</v>
      </c>
      <c r="M666" s="27"/>
      <c r="N666" s="27">
        <v>0</v>
      </c>
      <c r="O666" s="27">
        <v>0</v>
      </c>
      <c r="P666" s="27">
        <v>0</v>
      </c>
      <c r="Q666" s="27"/>
      <c r="R666" s="27">
        <v>0</v>
      </c>
      <c r="S666" s="27">
        <v>0</v>
      </c>
      <c r="T666" s="27">
        <v>0</v>
      </c>
      <c r="U666" s="27"/>
      <c r="V666" s="27">
        <v>0</v>
      </c>
      <c r="W666" s="27">
        <v>0</v>
      </c>
      <c r="X666" s="27">
        <v>0</v>
      </c>
      <c r="Y666" s="27"/>
      <c r="Z666" s="27">
        <v>0</v>
      </c>
      <c r="AA666" s="27">
        <v>0</v>
      </c>
      <c r="AB666" s="27">
        <v>0</v>
      </c>
      <c r="AC666" s="27"/>
      <c r="AD666" s="27">
        <v>0</v>
      </c>
      <c r="AE666" s="27">
        <v>0</v>
      </c>
      <c r="AF666" s="27">
        <v>40.84843</v>
      </c>
      <c r="AG666" s="106">
        <v>0</v>
      </c>
      <c r="AH666" s="27">
        <v>0</v>
      </c>
      <c r="AI666" s="27">
        <v>0</v>
      </c>
      <c r="AJ666" s="27">
        <v>0</v>
      </c>
      <c r="AK666" s="106">
        <v>0</v>
      </c>
      <c r="AL666" s="106">
        <v>0</v>
      </c>
      <c r="AM666" s="105">
        <v>0</v>
      </c>
      <c r="AN666" s="11">
        <v>0</v>
      </c>
      <c r="AO666" s="11">
        <v>0</v>
      </c>
      <c r="AP666" s="105">
        <v>0</v>
      </c>
      <c r="AQ666" s="11">
        <v>0</v>
      </c>
      <c r="AR666" s="11">
        <v>0</v>
      </c>
      <c r="AS666" s="11">
        <v>0</v>
      </c>
      <c r="AT666" s="11">
        <v>0</v>
      </c>
      <c r="AU666" s="11">
        <v>0</v>
      </c>
      <c r="AV666" s="11">
        <v>0</v>
      </c>
      <c r="AW666" s="11">
        <v>0</v>
      </c>
      <c r="AX666" s="11">
        <v>0</v>
      </c>
      <c r="AZ666" s="11">
        <v>0</v>
      </c>
      <c r="BA666" s="11">
        <v>0</v>
      </c>
      <c r="BB666" s="122"/>
    </row>
    <row r="667" spans="1:54" hidden="1" x14ac:dyDescent="0.25">
      <c r="A667">
        <v>6</v>
      </c>
      <c r="B667" t="str">
        <f t="shared" si="79"/>
        <v>FrC-4526</v>
      </c>
      <c r="C667" s="2" t="s">
        <v>316</v>
      </c>
      <c r="D667" s="2" t="str">
        <f t="shared" si="80"/>
        <v>4</v>
      </c>
      <c r="E667" s="2" t="str">
        <f t="shared" si="81"/>
        <v>45</v>
      </c>
      <c r="F667" s="2" t="str">
        <f t="shared" si="82"/>
        <v>452</v>
      </c>
      <c r="G667" s="1" t="s">
        <v>137</v>
      </c>
      <c r="H667" s="27">
        <v>0</v>
      </c>
      <c r="I667" s="27"/>
      <c r="J667" s="27">
        <v>0</v>
      </c>
      <c r="K667" s="27">
        <v>0</v>
      </c>
      <c r="L667" s="27">
        <v>0</v>
      </c>
      <c r="M667" s="27"/>
      <c r="N667" s="27">
        <v>0</v>
      </c>
      <c r="O667" s="27">
        <v>0</v>
      </c>
      <c r="P667" s="27">
        <v>0</v>
      </c>
      <c r="Q667" s="27"/>
      <c r="R667" s="27">
        <v>0</v>
      </c>
      <c r="S667" s="27">
        <v>0</v>
      </c>
      <c r="T667" s="27">
        <v>0</v>
      </c>
      <c r="U667" s="27"/>
      <c r="V667" s="27">
        <v>0</v>
      </c>
      <c r="W667" s="27">
        <v>0</v>
      </c>
      <c r="X667" s="27">
        <v>0</v>
      </c>
      <c r="Y667" s="27"/>
      <c r="Z667" s="27">
        <v>0</v>
      </c>
      <c r="AA667" s="27">
        <v>0</v>
      </c>
      <c r="AB667" s="27">
        <v>0</v>
      </c>
      <c r="AC667" s="27"/>
      <c r="AD667" s="27">
        <v>140</v>
      </c>
      <c r="AE667" s="27">
        <v>140</v>
      </c>
      <c r="AF667" s="27">
        <v>140</v>
      </c>
      <c r="AG667" s="106">
        <v>140</v>
      </c>
      <c r="AH667" s="27">
        <v>140</v>
      </c>
      <c r="AI667" s="27">
        <v>140</v>
      </c>
      <c r="AJ667" s="27">
        <v>144</v>
      </c>
      <c r="AK667" s="106">
        <v>144</v>
      </c>
      <c r="AL667" s="106">
        <v>144</v>
      </c>
      <c r="AM667" s="105">
        <v>144</v>
      </c>
      <c r="AN667" s="11">
        <v>144</v>
      </c>
      <c r="AO667" s="11">
        <v>144</v>
      </c>
      <c r="AP667" s="105">
        <v>144</v>
      </c>
      <c r="AQ667" s="11">
        <v>144</v>
      </c>
      <c r="AR667" s="11">
        <v>144</v>
      </c>
      <c r="AS667" s="11">
        <v>206.34698</v>
      </c>
      <c r="AT667" s="11">
        <v>206.34698</v>
      </c>
      <c r="AU667" s="11">
        <v>206.34698</v>
      </c>
      <c r="AV667" s="11">
        <v>144</v>
      </c>
      <c r="AW667" s="11">
        <v>213.19268</v>
      </c>
      <c r="AX667" s="11">
        <v>213.19268</v>
      </c>
      <c r="AZ667" s="11">
        <v>144</v>
      </c>
      <c r="BA667" s="11">
        <v>204.04921999999999</v>
      </c>
      <c r="BB667" s="122"/>
    </row>
    <row r="668" spans="1:54" hidden="1" x14ac:dyDescent="0.25">
      <c r="A668">
        <v>6</v>
      </c>
      <c r="B668" t="str">
        <f t="shared" si="79"/>
        <v>FrC-4530</v>
      </c>
      <c r="C668" s="2" t="s">
        <v>316</v>
      </c>
      <c r="D668" s="2" t="str">
        <f t="shared" si="80"/>
        <v>4</v>
      </c>
      <c r="E668" s="2" t="str">
        <f t="shared" si="81"/>
        <v>45</v>
      </c>
      <c r="F668" s="2" t="str">
        <f t="shared" si="82"/>
        <v>453</v>
      </c>
      <c r="G668" s="1" t="s">
        <v>138</v>
      </c>
      <c r="H668" s="27">
        <v>0</v>
      </c>
      <c r="I668" s="27"/>
      <c r="J668" s="27">
        <v>0</v>
      </c>
      <c r="K668" s="27">
        <v>0</v>
      </c>
      <c r="L668" s="27">
        <v>0</v>
      </c>
      <c r="M668" s="27"/>
      <c r="N668" s="27">
        <v>0</v>
      </c>
      <c r="O668" s="27">
        <v>0</v>
      </c>
      <c r="P668" s="27">
        <v>0</v>
      </c>
      <c r="Q668" s="27"/>
      <c r="R668" s="27">
        <v>0</v>
      </c>
      <c r="S668" s="27">
        <v>0</v>
      </c>
      <c r="T668" s="27">
        <v>0</v>
      </c>
      <c r="U668" s="27"/>
      <c r="V668" s="27">
        <v>0</v>
      </c>
      <c r="W668" s="27">
        <v>0</v>
      </c>
      <c r="X668" s="27">
        <v>0</v>
      </c>
      <c r="Y668" s="27"/>
      <c r="Z668" s="27">
        <v>0</v>
      </c>
      <c r="AA668" s="27">
        <v>0</v>
      </c>
      <c r="AB668" s="27">
        <v>0</v>
      </c>
      <c r="AC668" s="27"/>
      <c r="AD668" s="27">
        <v>0</v>
      </c>
      <c r="AE668" s="27">
        <v>0</v>
      </c>
      <c r="AF668" s="27">
        <v>0</v>
      </c>
      <c r="AG668" s="106">
        <v>0</v>
      </c>
      <c r="AH668" s="27">
        <v>0</v>
      </c>
      <c r="AI668" s="27">
        <v>0</v>
      </c>
      <c r="AJ668" s="27">
        <v>0</v>
      </c>
      <c r="AK668" s="106">
        <v>0</v>
      </c>
      <c r="AL668" s="106">
        <v>0</v>
      </c>
      <c r="AM668" s="105">
        <v>0</v>
      </c>
      <c r="AN668" s="11">
        <v>0</v>
      </c>
      <c r="AO668" s="11">
        <v>0</v>
      </c>
      <c r="AP668" s="105">
        <v>0</v>
      </c>
      <c r="AQ668" s="11">
        <v>0</v>
      </c>
      <c r="AR668" s="11">
        <v>0</v>
      </c>
      <c r="AS668" s="11">
        <v>0</v>
      </c>
      <c r="AT668" s="11">
        <v>0</v>
      </c>
      <c r="AU668" s="11"/>
      <c r="AV668" s="11">
        <v>0</v>
      </c>
      <c r="AW668" s="11">
        <v>0</v>
      </c>
      <c r="AX668" s="11"/>
      <c r="AZ668" s="11"/>
      <c r="BA668" s="11"/>
      <c r="BB668" s="122"/>
    </row>
    <row r="669" spans="1:54" hidden="1" x14ac:dyDescent="0.25">
      <c r="A669">
        <v>6</v>
      </c>
      <c r="B669" t="str">
        <f t="shared" si="79"/>
        <v>FrC-4531</v>
      </c>
      <c r="C669" s="2" t="s">
        <v>316</v>
      </c>
      <c r="D669" s="2" t="str">
        <f t="shared" si="80"/>
        <v>4</v>
      </c>
      <c r="E669" s="2" t="str">
        <f t="shared" si="81"/>
        <v>45</v>
      </c>
      <c r="F669" s="2" t="str">
        <f t="shared" si="82"/>
        <v>453</v>
      </c>
      <c r="G669" s="1" t="s">
        <v>945</v>
      </c>
      <c r="H669" s="27">
        <v>321628</v>
      </c>
      <c r="I669" s="27"/>
      <c r="J669" s="27">
        <v>457602</v>
      </c>
      <c r="K669" s="27">
        <v>457602</v>
      </c>
      <c r="L669" s="27">
        <v>402947</v>
      </c>
      <c r="M669" s="27"/>
      <c r="N669" s="27">
        <v>410259</v>
      </c>
      <c r="O669" s="27">
        <v>410259</v>
      </c>
      <c r="P669" s="27">
        <v>390054</v>
      </c>
      <c r="Q669" s="27"/>
      <c r="R669" s="27">
        <v>398343</v>
      </c>
      <c r="S669" s="27">
        <v>398343</v>
      </c>
      <c r="T669" s="27">
        <v>384722</v>
      </c>
      <c r="U669" s="27"/>
      <c r="V669" s="27">
        <v>380675</v>
      </c>
      <c r="W669" s="27">
        <v>380674.96424</v>
      </c>
      <c r="X669" s="27">
        <v>380580</v>
      </c>
      <c r="Y669" s="27"/>
      <c r="Z669" s="27">
        <v>378453.08506999997</v>
      </c>
      <c r="AA669" s="27">
        <v>378453.08506999997</v>
      </c>
      <c r="AB669" s="27">
        <v>0</v>
      </c>
      <c r="AC669" s="27"/>
      <c r="AD669" s="27">
        <v>0</v>
      </c>
      <c r="AE669" s="27">
        <v>0</v>
      </c>
      <c r="AF669" s="27">
        <v>0</v>
      </c>
      <c r="AG669" s="106">
        <v>0</v>
      </c>
      <c r="AH669" s="27">
        <v>0</v>
      </c>
      <c r="AI669" s="27">
        <v>0</v>
      </c>
      <c r="AJ669" s="27">
        <v>0</v>
      </c>
      <c r="AK669" s="106">
        <v>0</v>
      </c>
      <c r="AL669" s="106">
        <v>0</v>
      </c>
      <c r="AM669" s="105">
        <v>0</v>
      </c>
      <c r="AN669" s="11">
        <v>0</v>
      </c>
      <c r="AO669" s="11">
        <v>0</v>
      </c>
      <c r="AP669" s="105">
        <v>0</v>
      </c>
      <c r="AQ669" s="11">
        <v>0</v>
      </c>
      <c r="AR669" s="11">
        <v>0</v>
      </c>
      <c r="AS669" s="11">
        <v>0</v>
      </c>
      <c r="AT669" s="11">
        <v>0</v>
      </c>
      <c r="AU669" s="11"/>
      <c r="AV669" s="11">
        <v>0</v>
      </c>
      <c r="AW669" s="11">
        <v>0</v>
      </c>
      <c r="AX669" s="11"/>
      <c r="AZ669" s="11"/>
      <c r="BA669" s="11"/>
      <c r="BB669" s="122"/>
    </row>
    <row r="670" spans="1:54" hidden="1" x14ac:dyDescent="0.25">
      <c r="A670">
        <v>6</v>
      </c>
      <c r="B670" t="str">
        <f t="shared" si="79"/>
        <v>FrC-4532</v>
      </c>
      <c r="C670" s="2" t="s">
        <v>316</v>
      </c>
      <c r="D670" s="2" t="str">
        <f t="shared" si="80"/>
        <v>4</v>
      </c>
      <c r="E670" s="2" t="str">
        <f t="shared" si="81"/>
        <v>45</v>
      </c>
      <c r="F670" s="2" t="str">
        <f t="shared" si="82"/>
        <v>453</v>
      </c>
      <c r="G670" s="1" t="s">
        <v>946</v>
      </c>
      <c r="H670" s="27">
        <v>0</v>
      </c>
      <c r="I670" s="27"/>
      <c r="J670" s="27">
        <v>0</v>
      </c>
      <c r="K670" s="27">
        <v>0</v>
      </c>
      <c r="L670" s="27">
        <v>0</v>
      </c>
      <c r="M670" s="27"/>
      <c r="N670" s="27">
        <v>0</v>
      </c>
      <c r="O670" s="27">
        <v>0</v>
      </c>
      <c r="P670" s="27">
        <v>0</v>
      </c>
      <c r="Q670" s="27"/>
      <c r="R670" s="27">
        <v>0</v>
      </c>
      <c r="S670" s="27">
        <v>0</v>
      </c>
      <c r="T670" s="27">
        <v>0</v>
      </c>
      <c r="U670" s="27"/>
      <c r="V670" s="27">
        <v>0</v>
      </c>
      <c r="W670" s="27">
        <v>0</v>
      </c>
      <c r="X670" s="27">
        <v>0</v>
      </c>
      <c r="Y670" s="27"/>
      <c r="Z670" s="27">
        <v>0</v>
      </c>
      <c r="AA670" s="27">
        <v>0</v>
      </c>
      <c r="AB670" s="27">
        <v>0</v>
      </c>
      <c r="AC670" s="27"/>
      <c r="AD670" s="27">
        <v>0</v>
      </c>
      <c r="AE670" s="27">
        <v>0</v>
      </c>
      <c r="AF670" s="27">
        <v>0</v>
      </c>
      <c r="AG670" s="106">
        <v>0</v>
      </c>
      <c r="AH670" s="27">
        <v>0</v>
      </c>
      <c r="AI670" s="27">
        <v>0</v>
      </c>
      <c r="AJ670" s="27">
        <v>0</v>
      </c>
      <c r="AK670" s="106">
        <v>0</v>
      </c>
      <c r="AL670" s="106">
        <v>0</v>
      </c>
      <c r="AM670" s="105">
        <v>0</v>
      </c>
      <c r="AN670" s="11">
        <v>0</v>
      </c>
      <c r="AO670" s="11">
        <v>0</v>
      </c>
      <c r="AP670" s="105">
        <v>0</v>
      </c>
      <c r="AQ670" s="11">
        <v>0</v>
      </c>
      <c r="AR670" s="11">
        <v>0</v>
      </c>
      <c r="AS670" s="11">
        <v>0</v>
      </c>
      <c r="AT670" s="11">
        <v>0</v>
      </c>
      <c r="AU670" s="11"/>
      <c r="AV670" s="11">
        <v>0</v>
      </c>
      <c r="AW670" s="11">
        <v>0</v>
      </c>
      <c r="AX670" s="11"/>
      <c r="AZ670" s="11"/>
      <c r="BA670" s="11"/>
      <c r="BB670" s="122"/>
    </row>
    <row r="671" spans="1:54" hidden="1" x14ac:dyDescent="0.25">
      <c r="A671">
        <v>6</v>
      </c>
      <c r="B671" t="str">
        <f t="shared" si="79"/>
        <v>FrC-4533</v>
      </c>
      <c r="C671" s="2" t="s">
        <v>316</v>
      </c>
      <c r="D671" s="2" t="str">
        <f t="shared" si="80"/>
        <v>4</v>
      </c>
      <c r="E671" s="2" t="str">
        <f t="shared" si="81"/>
        <v>45</v>
      </c>
      <c r="F671" s="2" t="str">
        <f t="shared" si="82"/>
        <v>453</v>
      </c>
      <c r="G671" s="1" t="s">
        <v>947</v>
      </c>
      <c r="H671" s="27">
        <v>0</v>
      </c>
      <c r="I671" s="27"/>
      <c r="J671" s="27">
        <v>0</v>
      </c>
      <c r="K671" s="27">
        <v>0</v>
      </c>
      <c r="L671" s="27">
        <v>0</v>
      </c>
      <c r="M671" s="27"/>
      <c r="N671" s="27">
        <v>0</v>
      </c>
      <c r="O671" s="27">
        <v>0</v>
      </c>
      <c r="P671" s="27">
        <v>0</v>
      </c>
      <c r="Q671" s="27"/>
      <c r="R671" s="27">
        <v>0</v>
      </c>
      <c r="S671" s="27">
        <v>0</v>
      </c>
      <c r="T671" s="27">
        <v>0</v>
      </c>
      <c r="U671" s="27"/>
      <c r="V671" s="27">
        <v>0</v>
      </c>
      <c r="W671" s="27">
        <v>0</v>
      </c>
      <c r="X671" s="27">
        <v>0</v>
      </c>
      <c r="Y671" s="27"/>
      <c r="Z671" s="27">
        <v>0</v>
      </c>
      <c r="AA671" s="27">
        <v>6019.1949999999997</v>
      </c>
      <c r="AB671" s="27">
        <v>0</v>
      </c>
      <c r="AC671" s="27"/>
      <c r="AD671" s="27">
        <v>0</v>
      </c>
      <c r="AE671" s="27">
        <v>0</v>
      </c>
      <c r="AF671" s="27">
        <v>0</v>
      </c>
      <c r="AG671" s="106">
        <v>0</v>
      </c>
      <c r="AH671" s="27">
        <v>0</v>
      </c>
      <c r="AI671" s="27">
        <v>0</v>
      </c>
      <c r="AJ671" s="27">
        <v>0</v>
      </c>
      <c r="AK671" s="106">
        <v>0</v>
      </c>
      <c r="AL671" s="106">
        <v>0</v>
      </c>
      <c r="AM671" s="105">
        <v>0</v>
      </c>
      <c r="AN671" s="11">
        <v>0</v>
      </c>
      <c r="AO671" s="11">
        <v>0</v>
      </c>
      <c r="AP671" s="105">
        <v>0</v>
      </c>
      <c r="AQ671" s="11">
        <v>0</v>
      </c>
      <c r="AR671" s="11">
        <v>0</v>
      </c>
      <c r="AS671" s="11">
        <v>0</v>
      </c>
      <c r="AT671" s="11">
        <v>0</v>
      </c>
      <c r="AU671" s="11"/>
      <c r="AV671" s="11">
        <v>0</v>
      </c>
      <c r="AW671" s="11">
        <v>0</v>
      </c>
      <c r="AX671" s="11"/>
      <c r="AZ671" s="11"/>
      <c r="BA671" s="11"/>
      <c r="BB671" s="122"/>
    </row>
    <row r="672" spans="1:54" hidden="1" x14ac:dyDescent="0.25">
      <c r="A672">
        <v>6</v>
      </c>
      <c r="B672" t="str">
        <f t="shared" si="79"/>
        <v>FrC-4534</v>
      </c>
      <c r="C672" s="2" t="s">
        <v>316</v>
      </c>
      <c r="D672" s="2" t="str">
        <f t="shared" si="80"/>
        <v>4</v>
      </c>
      <c r="E672" s="2" t="str">
        <f t="shared" si="81"/>
        <v>45</v>
      </c>
      <c r="F672" s="2" t="str">
        <f t="shared" si="82"/>
        <v>453</v>
      </c>
      <c r="G672" s="1" t="s">
        <v>140</v>
      </c>
      <c r="H672" s="27">
        <v>0</v>
      </c>
      <c r="I672" s="27"/>
      <c r="J672" s="27">
        <v>0</v>
      </c>
      <c r="K672" s="27">
        <v>0</v>
      </c>
      <c r="L672" s="27">
        <v>0</v>
      </c>
      <c r="M672" s="27"/>
      <c r="N672" s="27">
        <v>0</v>
      </c>
      <c r="O672" s="27">
        <v>0</v>
      </c>
      <c r="P672" s="27">
        <v>0</v>
      </c>
      <c r="Q672" s="27"/>
      <c r="R672" s="27">
        <v>0</v>
      </c>
      <c r="S672" s="27">
        <v>0</v>
      </c>
      <c r="T672" s="27">
        <v>0</v>
      </c>
      <c r="U672" s="27"/>
      <c r="V672" s="27">
        <v>0</v>
      </c>
      <c r="W672" s="27">
        <v>0</v>
      </c>
      <c r="X672" s="27">
        <v>0</v>
      </c>
      <c r="Y672" s="27"/>
      <c r="Z672" s="27">
        <v>0</v>
      </c>
      <c r="AA672" s="27">
        <v>0</v>
      </c>
      <c r="AB672" s="27">
        <v>3803910</v>
      </c>
      <c r="AC672" s="27"/>
      <c r="AD672" s="27">
        <v>3694191.44808</v>
      </c>
      <c r="AE672" s="27">
        <v>3694191.44808</v>
      </c>
      <c r="AF672" s="27">
        <v>3892854.6860000002</v>
      </c>
      <c r="AG672" s="106">
        <v>3932596.8957800004</v>
      </c>
      <c r="AH672" s="27">
        <v>3932596.8957800004</v>
      </c>
      <c r="AI672" s="27">
        <v>3932596.8957800004</v>
      </c>
      <c r="AJ672" s="27">
        <v>3873807.1860000002</v>
      </c>
      <c r="AK672" s="106">
        <v>4050498.0643200004</v>
      </c>
      <c r="AL672" s="106">
        <v>4047749.0643200004</v>
      </c>
      <c r="AM672" s="105">
        <v>4083315.0643200004</v>
      </c>
      <c r="AN672" s="11">
        <v>3894461.1860000002</v>
      </c>
      <c r="AO672" s="11">
        <v>4159878.8128500003</v>
      </c>
      <c r="AP672" s="105">
        <v>4160958.8128500003</v>
      </c>
      <c r="AQ672" s="11">
        <v>4110884.7462900002</v>
      </c>
      <c r="AR672" s="11">
        <v>4016231.6860000002</v>
      </c>
      <c r="AS672" s="11">
        <v>4164319.3030400001</v>
      </c>
      <c r="AT672" s="11">
        <v>4210670.1442900002</v>
      </c>
      <c r="AU672" s="11">
        <v>4210670.1442900002</v>
      </c>
      <c r="AV672" s="11">
        <v>4080809.6860000002</v>
      </c>
      <c r="AW672" s="11">
        <v>4045428.35415</v>
      </c>
      <c r="AX672" s="11">
        <v>4045070.8543400005</v>
      </c>
      <c r="AZ672" s="11">
        <v>4121388</v>
      </c>
      <c r="BA672" s="11">
        <v>4262383.7847300004</v>
      </c>
      <c r="BB672" s="122"/>
    </row>
    <row r="673" spans="1:54" hidden="1" x14ac:dyDescent="0.25">
      <c r="A673">
        <v>6</v>
      </c>
      <c r="B673" t="str">
        <f t="shared" si="79"/>
        <v>FrC-4535</v>
      </c>
      <c r="C673" s="2" t="s">
        <v>316</v>
      </c>
      <c r="D673" s="2" t="str">
        <f t="shared" si="80"/>
        <v>4</v>
      </c>
      <c r="E673" s="2" t="str">
        <f t="shared" si="81"/>
        <v>45</v>
      </c>
      <c r="F673" s="2" t="str">
        <f t="shared" si="82"/>
        <v>453</v>
      </c>
      <c r="G673" s="1" t="s">
        <v>141</v>
      </c>
      <c r="H673" s="27">
        <v>0</v>
      </c>
      <c r="I673" s="27"/>
      <c r="J673" s="27">
        <v>0</v>
      </c>
      <c r="K673" s="27">
        <v>0</v>
      </c>
      <c r="L673" s="27">
        <v>0</v>
      </c>
      <c r="M673" s="27"/>
      <c r="N673" s="27">
        <v>0</v>
      </c>
      <c r="O673" s="27">
        <v>0</v>
      </c>
      <c r="P673" s="27">
        <v>0</v>
      </c>
      <c r="Q673" s="27"/>
      <c r="R673" s="27">
        <v>0</v>
      </c>
      <c r="S673" s="27">
        <v>0</v>
      </c>
      <c r="T673" s="27">
        <v>0</v>
      </c>
      <c r="U673" s="27"/>
      <c r="V673" s="27">
        <v>0</v>
      </c>
      <c r="W673" s="27">
        <v>0</v>
      </c>
      <c r="X673" s="27">
        <v>0</v>
      </c>
      <c r="Y673" s="27"/>
      <c r="Z673" s="27">
        <v>0</v>
      </c>
      <c r="AA673" s="27">
        <v>0</v>
      </c>
      <c r="AB673" s="27">
        <v>0</v>
      </c>
      <c r="AC673" s="27"/>
      <c r="AD673" s="27">
        <v>0</v>
      </c>
      <c r="AE673" s="27">
        <v>0</v>
      </c>
      <c r="AF673" s="27">
        <v>0</v>
      </c>
      <c r="AG673" s="106">
        <v>0</v>
      </c>
      <c r="AH673" s="27">
        <v>0</v>
      </c>
      <c r="AI673" s="27">
        <v>0</v>
      </c>
      <c r="AJ673" s="27">
        <v>0</v>
      </c>
      <c r="AK673" s="106">
        <v>0</v>
      </c>
      <c r="AL673" s="106">
        <v>0</v>
      </c>
      <c r="AM673" s="105">
        <v>0</v>
      </c>
      <c r="AN673" s="11">
        <v>0</v>
      </c>
      <c r="AO673" s="11">
        <v>0</v>
      </c>
      <c r="AP673" s="105">
        <v>0</v>
      </c>
      <c r="AQ673" s="11">
        <v>0</v>
      </c>
      <c r="AR673" s="11">
        <v>0</v>
      </c>
      <c r="AS673" s="11">
        <v>0</v>
      </c>
      <c r="AT673" s="11">
        <v>303</v>
      </c>
      <c r="AU673" s="11">
        <v>303</v>
      </c>
      <c r="AV673" s="11">
        <v>0</v>
      </c>
      <c r="AW673" s="11">
        <v>113.14</v>
      </c>
      <c r="AX673" s="11">
        <v>113.14</v>
      </c>
      <c r="AZ673" s="11">
        <v>0</v>
      </c>
      <c r="BA673" s="11">
        <v>0</v>
      </c>
      <c r="BB673" s="122"/>
    </row>
    <row r="674" spans="1:54" hidden="1" x14ac:dyDescent="0.25">
      <c r="A674">
        <v>6</v>
      </c>
      <c r="B674" t="str">
        <f t="shared" si="79"/>
        <v>FrC-4540</v>
      </c>
      <c r="C674" s="2" t="s">
        <v>316</v>
      </c>
      <c r="D674" s="2" t="str">
        <f t="shared" si="80"/>
        <v>4</v>
      </c>
      <c r="E674" s="2" t="str">
        <f t="shared" si="81"/>
        <v>45</v>
      </c>
      <c r="F674" s="2" t="str">
        <f t="shared" si="82"/>
        <v>454</v>
      </c>
      <c r="G674" s="1" t="s">
        <v>142</v>
      </c>
      <c r="H674" s="27">
        <v>834</v>
      </c>
      <c r="I674" s="27"/>
      <c r="J674" s="27">
        <v>713</v>
      </c>
      <c r="K674" s="27">
        <v>713</v>
      </c>
      <c r="L674" s="27">
        <v>0</v>
      </c>
      <c r="M674" s="27"/>
      <c r="N674" s="27">
        <v>30</v>
      </c>
      <c r="O674" s="27">
        <v>30</v>
      </c>
      <c r="P674" s="27">
        <v>77</v>
      </c>
      <c r="Q674" s="27"/>
      <c r="R674" s="27">
        <v>34</v>
      </c>
      <c r="S674" s="27">
        <v>34</v>
      </c>
      <c r="T674" s="27">
        <v>38</v>
      </c>
      <c r="U674" s="27"/>
      <c r="V674" s="27">
        <v>38</v>
      </c>
      <c r="W674" s="27">
        <v>37.612000000000002</v>
      </c>
      <c r="X674" s="27">
        <v>171</v>
      </c>
      <c r="Y674" s="27"/>
      <c r="Z674" s="27">
        <v>148.19508999999999</v>
      </c>
      <c r="AA674" s="27">
        <v>148.19508999999999</v>
      </c>
      <c r="AB674" s="27">
        <v>197</v>
      </c>
      <c r="AC674" s="27"/>
      <c r="AD674" s="27">
        <v>2313.98</v>
      </c>
      <c r="AE674" s="27">
        <v>2313.98</v>
      </c>
      <c r="AF674" s="27">
        <v>200</v>
      </c>
      <c r="AG674" s="106">
        <v>200</v>
      </c>
      <c r="AH674" s="27">
        <v>200</v>
      </c>
      <c r="AI674" s="27">
        <v>200</v>
      </c>
      <c r="AJ674" s="27">
        <v>203</v>
      </c>
      <c r="AK674" s="106">
        <v>205.08326</v>
      </c>
      <c r="AL674" s="106">
        <v>205.08326</v>
      </c>
      <c r="AM674" s="105">
        <v>205.08326</v>
      </c>
      <c r="AN674" s="11">
        <v>208</v>
      </c>
      <c r="AO674" s="11">
        <v>208.53756999999999</v>
      </c>
      <c r="AP674" s="105">
        <v>208.53756999999999</v>
      </c>
      <c r="AQ674" s="11">
        <v>208.53756999999999</v>
      </c>
      <c r="AR674" s="11">
        <v>246</v>
      </c>
      <c r="AS674" s="11">
        <v>475.79647</v>
      </c>
      <c r="AT674" s="11">
        <v>537.31664999999998</v>
      </c>
      <c r="AU674" s="11">
        <v>537.31664999999998</v>
      </c>
      <c r="AV674" s="11">
        <v>313</v>
      </c>
      <c r="AW674" s="11">
        <v>581.01323000000002</v>
      </c>
      <c r="AX674" s="11">
        <v>581.01323000000002</v>
      </c>
      <c r="AZ674" s="11">
        <v>401</v>
      </c>
      <c r="BA674" s="11">
        <v>674.46730000000002</v>
      </c>
      <c r="BB674" s="122"/>
    </row>
    <row r="675" spans="1:54" hidden="1" x14ac:dyDescent="0.25">
      <c r="A675">
        <v>6</v>
      </c>
      <c r="B675" t="str">
        <f t="shared" si="79"/>
        <v>FrC-4550</v>
      </c>
      <c r="C675" s="2" t="s">
        <v>316</v>
      </c>
      <c r="D675" s="2" t="str">
        <f t="shared" si="80"/>
        <v>4</v>
      </c>
      <c r="E675" s="2" t="str">
        <f t="shared" si="81"/>
        <v>45</v>
      </c>
      <c r="F675" s="2" t="str">
        <f t="shared" si="82"/>
        <v>455</v>
      </c>
      <c r="G675" s="1" t="s">
        <v>143</v>
      </c>
      <c r="H675" s="27">
        <v>0</v>
      </c>
      <c r="I675" s="27"/>
      <c r="J675" s="27">
        <v>0</v>
      </c>
      <c r="K675" s="27">
        <v>0</v>
      </c>
      <c r="L675" s="27">
        <v>0</v>
      </c>
      <c r="M675" s="27"/>
      <c r="N675" s="27">
        <v>0</v>
      </c>
      <c r="O675" s="27">
        <v>0</v>
      </c>
      <c r="P675" s="27">
        <v>0</v>
      </c>
      <c r="Q675" s="27"/>
      <c r="R675" s="27">
        <v>0</v>
      </c>
      <c r="S675" s="27">
        <v>0</v>
      </c>
      <c r="T675" s="27">
        <v>0</v>
      </c>
      <c r="U675" s="27"/>
      <c r="V675" s="27">
        <v>0</v>
      </c>
      <c r="W675" s="27">
        <v>0</v>
      </c>
      <c r="X675" s="27">
        <v>0</v>
      </c>
      <c r="Y675" s="27"/>
      <c r="Z675" s="27">
        <v>0</v>
      </c>
      <c r="AA675" s="27">
        <v>0</v>
      </c>
      <c r="AB675" s="27">
        <v>0</v>
      </c>
      <c r="AC675" s="27"/>
      <c r="AD675" s="27">
        <v>0</v>
      </c>
      <c r="AE675" s="27">
        <v>0</v>
      </c>
      <c r="AF675" s="27">
        <v>0</v>
      </c>
      <c r="AG675" s="106">
        <v>0</v>
      </c>
      <c r="AH675" s="27">
        <v>0</v>
      </c>
      <c r="AI675" s="27">
        <v>0</v>
      </c>
      <c r="AJ675" s="27">
        <v>0</v>
      </c>
      <c r="AK675" s="106">
        <v>0</v>
      </c>
      <c r="AL675" s="106">
        <v>0</v>
      </c>
      <c r="AM675" s="105">
        <v>0</v>
      </c>
      <c r="AN675" s="11">
        <v>0</v>
      </c>
      <c r="AO675" s="11">
        <v>688.41600000000005</v>
      </c>
      <c r="AP675" s="105">
        <v>688.41600000000005</v>
      </c>
      <c r="AQ675" s="11">
        <v>688.41600000000005</v>
      </c>
      <c r="AR675" s="11">
        <v>0</v>
      </c>
      <c r="AS675" s="11">
        <v>158.607</v>
      </c>
      <c r="AT675" s="11">
        <v>3952.6311300000002</v>
      </c>
      <c r="AU675" s="11">
        <v>3952.6311300000002</v>
      </c>
      <c r="AV675" s="11">
        <v>3064</v>
      </c>
      <c r="AW675" s="11">
        <v>5133.6035499999998</v>
      </c>
      <c r="AX675" s="11">
        <v>5133.6035499999998</v>
      </c>
      <c r="AZ675" s="11">
        <v>3955</v>
      </c>
      <c r="BA675" s="11">
        <v>3763.3075199999998</v>
      </c>
      <c r="BB675" s="122"/>
    </row>
    <row r="676" spans="1:54" hidden="1" x14ac:dyDescent="0.25">
      <c r="A676">
        <v>6</v>
      </c>
      <c r="B676" t="str">
        <f t="shared" si="79"/>
        <v>FrC-5111</v>
      </c>
      <c r="C676" s="2" t="s">
        <v>316</v>
      </c>
      <c r="D676" s="2" t="str">
        <f t="shared" si="80"/>
        <v>5</v>
      </c>
      <c r="E676" s="2" t="str">
        <f t="shared" si="81"/>
        <v>51</v>
      </c>
      <c r="F676" s="2" t="str">
        <f t="shared" si="82"/>
        <v>511</v>
      </c>
      <c r="G676" s="1" t="s">
        <v>147</v>
      </c>
      <c r="H676" s="27">
        <v>1234</v>
      </c>
      <c r="I676" s="27"/>
      <c r="J676" s="27">
        <v>1301</v>
      </c>
      <c r="K676" s="27">
        <v>1301</v>
      </c>
      <c r="L676" s="27">
        <v>1309</v>
      </c>
      <c r="M676" s="27"/>
      <c r="N676" s="27">
        <v>1258</v>
      </c>
      <c r="O676" s="27">
        <v>1258</v>
      </c>
      <c r="P676" s="27">
        <v>1301</v>
      </c>
      <c r="Q676" s="27"/>
      <c r="R676" s="27">
        <v>509</v>
      </c>
      <c r="S676" s="27">
        <v>509</v>
      </c>
      <c r="T676" s="27">
        <v>1297</v>
      </c>
      <c r="U676" s="27"/>
      <c r="V676" s="27">
        <v>1031</v>
      </c>
      <c r="W676" s="27">
        <v>1031.37997</v>
      </c>
      <c r="X676" s="27">
        <v>1315</v>
      </c>
      <c r="Y676" s="27"/>
      <c r="Z676" s="27">
        <v>681.86926000000005</v>
      </c>
      <c r="AA676" s="27">
        <v>1337.2301500000001</v>
      </c>
      <c r="AB676" s="27">
        <v>1315</v>
      </c>
      <c r="AC676" s="27"/>
      <c r="AD676" s="27">
        <v>1315</v>
      </c>
      <c r="AE676" s="27">
        <v>1315</v>
      </c>
      <c r="AF676" s="27">
        <v>822</v>
      </c>
      <c r="AG676" s="106">
        <v>511.32306999999997</v>
      </c>
      <c r="AH676" s="27">
        <v>511.32306999999997</v>
      </c>
      <c r="AI676" s="27">
        <v>511.32306999999997</v>
      </c>
      <c r="AJ676" s="27">
        <v>0</v>
      </c>
      <c r="AK676" s="106">
        <v>0</v>
      </c>
      <c r="AL676" s="106">
        <v>0</v>
      </c>
      <c r="AM676" s="105">
        <v>0</v>
      </c>
      <c r="AN676" s="11">
        <v>0</v>
      </c>
      <c r="AO676" s="11">
        <v>0</v>
      </c>
      <c r="AP676" s="105">
        <v>0</v>
      </c>
      <c r="AQ676" s="11">
        <v>0</v>
      </c>
      <c r="AR676" s="11">
        <v>0</v>
      </c>
      <c r="AS676" s="11">
        <v>0</v>
      </c>
      <c r="AT676" s="11">
        <v>0</v>
      </c>
      <c r="AU676" s="11">
        <v>0</v>
      </c>
      <c r="AV676" s="11">
        <v>0</v>
      </c>
      <c r="AW676" s="11">
        <v>0</v>
      </c>
      <c r="AX676" s="11">
        <v>0</v>
      </c>
      <c r="AZ676" s="11">
        <v>0</v>
      </c>
      <c r="BA676" s="11">
        <v>0</v>
      </c>
      <c r="BB676" s="122"/>
    </row>
    <row r="677" spans="1:54" hidden="1" x14ac:dyDescent="0.25">
      <c r="A677">
        <v>6</v>
      </c>
      <c r="B677" t="str">
        <f t="shared" si="79"/>
        <v>FrC-5112</v>
      </c>
      <c r="C677" s="2" t="s">
        <v>316</v>
      </c>
      <c r="D677" s="2" t="str">
        <f t="shared" si="80"/>
        <v>5</v>
      </c>
      <c r="E677" s="2" t="str">
        <f t="shared" si="81"/>
        <v>51</v>
      </c>
      <c r="F677" s="2" t="str">
        <f t="shared" si="82"/>
        <v>511</v>
      </c>
      <c r="G677" s="1" t="s">
        <v>148</v>
      </c>
      <c r="H677" s="27">
        <v>0</v>
      </c>
      <c r="I677" s="27"/>
      <c r="J677" s="27">
        <v>0</v>
      </c>
      <c r="K677" s="27">
        <v>0</v>
      </c>
      <c r="L677" s="27">
        <v>0</v>
      </c>
      <c r="M677" s="27"/>
      <c r="N677" s="27">
        <v>0</v>
      </c>
      <c r="O677" s="27">
        <v>0</v>
      </c>
      <c r="P677" s="27">
        <v>0</v>
      </c>
      <c r="Q677" s="27"/>
      <c r="R677" s="27">
        <v>0</v>
      </c>
      <c r="S677" s="27">
        <v>0</v>
      </c>
      <c r="T677" s="27">
        <v>0</v>
      </c>
      <c r="U677" s="27"/>
      <c r="V677" s="27">
        <v>0</v>
      </c>
      <c r="W677" s="27">
        <v>0</v>
      </c>
      <c r="X677" s="27">
        <v>0</v>
      </c>
      <c r="Y677" s="27"/>
      <c r="Z677" s="27">
        <v>0</v>
      </c>
      <c r="AA677" s="27">
        <v>0</v>
      </c>
      <c r="AB677" s="27">
        <v>0</v>
      </c>
      <c r="AC677" s="27"/>
      <c r="AD677" s="27">
        <v>0</v>
      </c>
      <c r="AE677" s="27">
        <v>0</v>
      </c>
      <c r="AF677" s="27">
        <v>0</v>
      </c>
      <c r="AG677" s="106">
        <v>0</v>
      </c>
      <c r="AH677" s="27">
        <v>0</v>
      </c>
      <c r="AI677" s="27">
        <v>0</v>
      </c>
      <c r="AJ677" s="27">
        <v>0</v>
      </c>
      <c r="AK677" s="106">
        <v>0</v>
      </c>
      <c r="AL677" s="106">
        <v>0</v>
      </c>
      <c r="AM677" s="105">
        <v>0</v>
      </c>
      <c r="AN677" s="11">
        <v>0</v>
      </c>
      <c r="AO677" s="11">
        <v>0</v>
      </c>
      <c r="AP677" s="105">
        <v>0</v>
      </c>
      <c r="AQ677" s="11">
        <v>0</v>
      </c>
      <c r="AR677" s="11">
        <v>0</v>
      </c>
      <c r="AS677" s="11">
        <v>0</v>
      </c>
      <c r="AT677" s="11">
        <v>0</v>
      </c>
      <c r="AU677" s="11">
        <v>0</v>
      </c>
      <c r="AV677" s="11">
        <v>347</v>
      </c>
      <c r="AW677" s="11">
        <v>347</v>
      </c>
      <c r="AX677" s="11">
        <v>347</v>
      </c>
      <c r="AZ677" s="11">
        <v>347</v>
      </c>
      <c r="BA677" s="11">
        <v>747</v>
      </c>
      <c r="BB677" s="122"/>
    </row>
    <row r="678" spans="1:54" hidden="1" x14ac:dyDescent="0.25">
      <c r="A678">
        <v>6</v>
      </c>
      <c r="B678" t="str">
        <f t="shared" si="79"/>
        <v>FrC-5121</v>
      </c>
      <c r="C678" s="2" t="s">
        <v>316</v>
      </c>
      <c r="D678" s="2" t="str">
        <f t="shared" si="80"/>
        <v>5</v>
      </c>
      <c r="E678" s="2" t="str">
        <f t="shared" si="81"/>
        <v>51</v>
      </c>
      <c r="F678" s="2" t="str">
        <f t="shared" si="82"/>
        <v>512</v>
      </c>
      <c r="G678" s="1" t="s">
        <v>149</v>
      </c>
      <c r="H678" s="27">
        <v>0</v>
      </c>
      <c r="I678" s="27"/>
      <c r="J678" s="27">
        <v>0</v>
      </c>
      <c r="K678" s="27">
        <v>0</v>
      </c>
      <c r="L678" s="27">
        <v>0</v>
      </c>
      <c r="M678" s="27"/>
      <c r="N678" s="27">
        <v>0</v>
      </c>
      <c r="O678" s="27">
        <v>0</v>
      </c>
      <c r="P678" s="27">
        <v>0</v>
      </c>
      <c r="Q678" s="27"/>
      <c r="R678" s="27">
        <v>0</v>
      </c>
      <c r="S678" s="27">
        <v>0</v>
      </c>
      <c r="T678" s="27">
        <v>0</v>
      </c>
      <c r="U678" s="27"/>
      <c r="V678" s="27">
        <v>0</v>
      </c>
      <c r="W678" s="27">
        <v>0</v>
      </c>
      <c r="X678" s="27">
        <v>0</v>
      </c>
      <c r="Y678" s="27"/>
      <c r="Z678" s="27">
        <v>0</v>
      </c>
      <c r="AA678" s="27">
        <v>0</v>
      </c>
      <c r="AB678" s="27">
        <v>0</v>
      </c>
      <c r="AC678" s="27"/>
      <c r="AD678" s="27">
        <v>0</v>
      </c>
      <c r="AE678" s="27">
        <v>0</v>
      </c>
      <c r="AF678" s="27">
        <v>0</v>
      </c>
      <c r="AG678" s="106">
        <v>0</v>
      </c>
      <c r="AH678" s="27">
        <v>0</v>
      </c>
      <c r="AI678" s="27">
        <v>0</v>
      </c>
      <c r="AJ678" s="27">
        <v>0</v>
      </c>
      <c r="AK678" s="106">
        <v>0</v>
      </c>
      <c r="AL678" s="106">
        <v>0</v>
      </c>
      <c r="AM678" s="105">
        <v>0</v>
      </c>
      <c r="AN678" s="11">
        <v>0</v>
      </c>
      <c r="AO678" s="11">
        <v>0</v>
      </c>
      <c r="AP678" s="105">
        <v>0</v>
      </c>
      <c r="AQ678" s="11">
        <v>0</v>
      </c>
      <c r="AR678" s="11">
        <v>0</v>
      </c>
      <c r="AS678" s="11">
        <v>0</v>
      </c>
      <c r="AT678" s="11">
        <v>2254</v>
      </c>
      <c r="AU678" s="11">
        <v>2254</v>
      </c>
      <c r="AV678" s="11">
        <v>2283</v>
      </c>
      <c r="AW678" s="11">
        <v>2269</v>
      </c>
      <c r="AX678" s="11">
        <v>2269</v>
      </c>
      <c r="AZ678" s="11">
        <v>2298</v>
      </c>
      <c r="BA678" s="11">
        <v>2297</v>
      </c>
      <c r="BB678" s="122"/>
    </row>
    <row r="679" spans="1:54" hidden="1" x14ac:dyDescent="0.25">
      <c r="A679">
        <v>6</v>
      </c>
      <c r="B679" t="str">
        <f t="shared" si="79"/>
        <v>FrC-5122</v>
      </c>
      <c r="C679" s="2" t="s">
        <v>316</v>
      </c>
      <c r="D679" s="2" t="str">
        <f t="shared" si="80"/>
        <v>5</v>
      </c>
      <c r="E679" s="2" t="str">
        <f t="shared" si="81"/>
        <v>51</v>
      </c>
      <c r="F679" s="2" t="str">
        <f t="shared" si="82"/>
        <v>512</v>
      </c>
      <c r="G679" s="1" t="s">
        <v>150</v>
      </c>
      <c r="H679" s="27">
        <v>0</v>
      </c>
      <c r="I679" s="27"/>
      <c r="J679" s="27">
        <v>0</v>
      </c>
      <c r="K679" s="27">
        <v>0</v>
      </c>
      <c r="L679" s="27">
        <v>0</v>
      </c>
      <c r="M679" s="27"/>
      <c r="N679" s="27">
        <v>0</v>
      </c>
      <c r="O679" s="27">
        <v>0</v>
      </c>
      <c r="P679" s="27">
        <v>0</v>
      </c>
      <c r="Q679" s="27"/>
      <c r="R679" s="27">
        <v>0</v>
      </c>
      <c r="S679" s="27">
        <v>0</v>
      </c>
      <c r="T679" s="27">
        <v>0</v>
      </c>
      <c r="U679" s="27"/>
      <c r="V679" s="27">
        <v>0</v>
      </c>
      <c r="W679" s="27">
        <v>0</v>
      </c>
      <c r="X679" s="27">
        <v>0</v>
      </c>
      <c r="Y679" s="27"/>
      <c r="Z679" s="27">
        <v>0</v>
      </c>
      <c r="AA679" s="27">
        <v>0</v>
      </c>
      <c r="AB679" s="27">
        <v>0</v>
      </c>
      <c r="AC679" s="27"/>
      <c r="AD679" s="27">
        <v>0</v>
      </c>
      <c r="AE679" s="27">
        <v>0</v>
      </c>
      <c r="AF679" s="27">
        <v>0</v>
      </c>
      <c r="AG679" s="106">
        <v>0</v>
      </c>
      <c r="AH679" s="27">
        <v>0</v>
      </c>
      <c r="AI679" s="27">
        <v>0</v>
      </c>
      <c r="AJ679" s="27">
        <v>0</v>
      </c>
      <c r="AK679" s="106">
        <v>0</v>
      </c>
      <c r="AL679" s="106">
        <v>0</v>
      </c>
      <c r="AM679" s="105">
        <v>0</v>
      </c>
      <c r="AN679" s="11">
        <v>0</v>
      </c>
      <c r="AO679" s="11">
        <v>0</v>
      </c>
      <c r="AP679" s="105">
        <v>0</v>
      </c>
      <c r="AQ679" s="11">
        <v>0</v>
      </c>
      <c r="AR679" s="11">
        <v>0</v>
      </c>
      <c r="AS679" s="11">
        <v>0</v>
      </c>
      <c r="AT679" s="11">
        <v>0</v>
      </c>
      <c r="AU679" s="11">
        <v>0</v>
      </c>
      <c r="AV679" s="11">
        <v>0</v>
      </c>
      <c r="AW679" s="11">
        <v>0</v>
      </c>
      <c r="AX679" s="11">
        <v>0</v>
      </c>
      <c r="AZ679" s="11">
        <v>0</v>
      </c>
      <c r="BA679" s="11">
        <v>0</v>
      </c>
      <c r="BB679" s="122"/>
    </row>
    <row r="680" spans="1:54" hidden="1" x14ac:dyDescent="0.25">
      <c r="A680">
        <v>6</v>
      </c>
      <c r="B680" t="str">
        <f t="shared" si="79"/>
        <v>FrC-5130</v>
      </c>
      <c r="C680" s="2" t="s">
        <v>316</v>
      </c>
      <c r="D680" s="2" t="str">
        <f t="shared" si="80"/>
        <v>5</v>
      </c>
      <c r="E680" s="2" t="str">
        <f t="shared" si="81"/>
        <v>51</v>
      </c>
      <c r="F680" s="2" t="str">
        <f t="shared" si="82"/>
        <v>513</v>
      </c>
      <c r="G680" s="1" t="s">
        <v>151</v>
      </c>
      <c r="H680" s="27">
        <v>0</v>
      </c>
      <c r="I680" s="27"/>
      <c r="J680" s="27">
        <v>0</v>
      </c>
      <c r="K680" s="27">
        <v>0</v>
      </c>
      <c r="L680" s="27">
        <v>0</v>
      </c>
      <c r="M680" s="27"/>
      <c r="N680" s="27">
        <v>0</v>
      </c>
      <c r="O680" s="27">
        <v>0</v>
      </c>
      <c r="P680" s="27">
        <v>0</v>
      </c>
      <c r="Q680" s="27"/>
      <c r="R680" s="27">
        <v>0</v>
      </c>
      <c r="S680" s="27">
        <v>0</v>
      </c>
      <c r="T680" s="27">
        <v>0</v>
      </c>
      <c r="U680" s="27"/>
      <c r="V680" s="27">
        <v>0</v>
      </c>
      <c r="W680" s="27">
        <v>0</v>
      </c>
      <c r="X680" s="27">
        <v>0</v>
      </c>
      <c r="Y680" s="27"/>
      <c r="Z680" s="27">
        <v>0</v>
      </c>
      <c r="AA680" s="27">
        <v>0</v>
      </c>
      <c r="AB680" s="27">
        <v>0</v>
      </c>
      <c r="AC680" s="27"/>
      <c r="AD680" s="27">
        <v>0</v>
      </c>
      <c r="AE680" s="27">
        <v>0</v>
      </c>
      <c r="AF680" s="27">
        <v>0</v>
      </c>
      <c r="AG680" s="106">
        <v>0</v>
      </c>
      <c r="AH680" s="27">
        <v>0</v>
      </c>
      <c r="AI680" s="27">
        <v>0</v>
      </c>
      <c r="AJ680" s="27">
        <v>0</v>
      </c>
      <c r="AK680" s="106">
        <v>0</v>
      </c>
      <c r="AL680" s="106">
        <v>0</v>
      </c>
      <c r="AM680" s="105">
        <v>0</v>
      </c>
      <c r="AN680" s="11">
        <v>0</v>
      </c>
      <c r="AO680" s="11">
        <v>0</v>
      </c>
      <c r="AP680" s="105">
        <v>0</v>
      </c>
      <c r="AQ680" s="11">
        <v>0</v>
      </c>
      <c r="AR680" s="11">
        <v>0</v>
      </c>
      <c r="AS680" s="11">
        <v>0</v>
      </c>
      <c r="AT680" s="11">
        <v>0</v>
      </c>
      <c r="AU680" s="11">
        <v>0</v>
      </c>
      <c r="AV680" s="11">
        <v>0</v>
      </c>
      <c r="AW680" s="11">
        <v>0</v>
      </c>
      <c r="AX680" s="11">
        <v>0</v>
      </c>
      <c r="AZ680" s="11">
        <v>0</v>
      </c>
      <c r="BA680" s="11">
        <v>0</v>
      </c>
      <c r="BB680" s="122"/>
    </row>
    <row r="681" spans="1:54" hidden="1" x14ac:dyDescent="0.25">
      <c r="A681">
        <v>6</v>
      </c>
      <c r="B681" t="str">
        <f t="shared" si="79"/>
        <v>FrC-5140</v>
      </c>
      <c r="C681" s="2" t="s">
        <v>316</v>
      </c>
      <c r="D681" s="2" t="str">
        <f t="shared" si="80"/>
        <v>5</v>
      </c>
      <c r="E681" s="2" t="str">
        <f t="shared" si="81"/>
        <v>51</v>
      </c>
      <c r="F681" s="2" t="str">
        <f t="shared" si="82"/>
        <v>514</v>
      </c>
      <c r="G681" s="1" t="s">
        <v>152</v>
      </c>
      <c r="H681" s="27">
        <v>0</v>
      </c>
      <c r="I681" s="27"/>
      <c r="J681" s="27">
        <v>0</v>
      </c>
      <c r="K681" s="27">
        <v>0</v>
      </c>
      <c r="L681" s="27">
        <v>0</v>
      </c>
      <c r="M681" s="27"/>
      <c r="N681" s="27">
        <v>0</v>
      </c>
      <c r="O681" s="27">
        <v>0</v>
      </c>
      <c r="P681" s="27">
        <v>0</v>
      </c>
      <c r="Q681" s="27"/>
      <c r="R681" s="27">
        <v>0</v>
      </c>
      <c r="S681" s="27">
        <v>0</v>
      </c>
      <c r="T681" s="27">
        <v>0</v>
      </c>
      <c r="U681" s="27"/>
      <c r="V681" s="27">
        <v>0</v>
      </c>
      <c r="W681" s="27">
        <v>0</v>
      </c>
      <c r="X681" s="27">
        <v>0</v>
      </c>
      <c r="Y681" s="27"/>
      <c r="Z681" s="27">
        <v>0</v>
      </c>
      <c r="AA681" s="27">
        <v>0</v>
      </c>
      <c r="AB681" s="27">
        <v>0</v>
      </c>
      <c r="AC681" s="27"/>
      <c r="AD681" s="27">
        <v>0</v>
      </c>
      <c r="AE681" s="27">
        <v>0</v>
      </c>
      <c r="AF681" s="27">
        <v>0</v>
      </c>
      <c r="AG681" s="106">
        <v>0</v>
      </c>
      <c r="AH681" s="27">
        <v>0</v>
      </c>
      <c r="AI681" s="27">
        <v>0</v>
      </c>
      <c r="AJ681" s="27">
        <v>0</v>
      </c>
      <c r="AK681" s="106">
        <v>0</v>
      </c>
      <c r="AL681" s="106">
        <v>0</v>
      </c>
      <c r="AM681" s="105">
        <v>0</v>
      </c>
      <c r="AN681" s="11">
        <v>0</v>
      </c>
      <c r="AO681" s="11">
        <v>0</v>
      </c>
      <c r="AP681" s="105">
        <v>0</v>
      </c>
      <c r="AQ681" s="11">
        <v>0</v>
      </c>
      <c r="AR681" s="11">
        <v>0</v>
      </c>
      <c r="AS681" s="11">
        <v>0</v>
      </c>
      <c r="AT681" s="11">
        <v>0</v>
      </c>
      <c r="AU681" s="11">
        <v>0</v>
      </c>
      <c r="AV681" s="11">
        <v>0</v>
      </c>
      <c r="AW681" s="11">
        <v>0</v>
      </c>
      <c r="AX681" s="11">
        <v>0</v>
      </c>
      <c r="AZ681" s="11">
        <v>0</v>
      </c>
      <c r="BA681" s="11">
        <v>0</v>
      </c>
      <c r="BB681" s="122"/>
    </row>
    <row r="682" spans="1:54" hidden="1" x14ac:dyDescent="0.25">
      <c r="A682">
        <v>6</v>
      </c>
      <c r="B682" t="str">
        <f t="shared" si="79"/>
        <v>FrC-5210</v>
      </c>
      <c r="C682" s="2" t="s">
        <v>316</v>
      </c>
      <c r="D682" s="2" t="str">
        <f t="shared" ref="D682:D713" si="83">LEFT($G682,1)</f>
        <v>5</v>
      </c>
      <c r="E682" s="2" t="str">
        <f t="shared" ref="E682:E713" si="84">LEFT($G682,2)</f>
        <v>52</v>
      </c>
      <c r="F682" s="2" t="str">
        <f t="shared" ref="F682:F713" si="85">LEFT($G682,3)</f>
        <v>521</v>
      </c>
      <c r="G682" s="1" t="s">
        <v>154</v>
      </c>
      <c r="H682" s="27">
        <v>4435</v>
      </c>
      <c r="I682" s="27"/>
      <c r="J682" s="27">
        <v>3281</v>
      </c>
      <c r="K682" s="27">
        <v>3281</v>
      </c>
      <c r="L682" s="27">
        <v>5653</v>
      </c>
      <c r="M682" s="27"/>
      <c r="N682" s="27">
        <v>4392</v>
      </c>
      <c r="O682" s="27">
        <v>4392</v>
      </c>
      <c r="P682" s="27">
        <v>4090</v>
      </c>
      <c r="Q682" s="27"/>
      <c r="R682" s="27">
        <v>5604</v>
      </c>
      <c r="S682" s="27">
        <v>5604</v>
      </c>
      <c r="T682" s="27">
        <v>3698</v>
      </c>
      <c r="U682" s="27"/>
      <c r="V682" s="27">
        <v>3991</v>
      </c>
      <c r="W682" s="27">
        <v>3990.5612299999998</v>
      </c>
      <c r="X682" s="27">
        <v>3654</v>
      </c>
      <c r="Y682" s="27"/>
      <c r="Z682" s="27">
        <v>3668.8486200000002</v>
      </c>
      <c r="AA682" s="27">
        <v>3668.8486200000002</v>
      </c>
      <c r="AB682" s="27">
        <v>0</v>
      </c>
      <c r="AC682" s="27"/>
      <c r="AD682" s="27">
        <v>3322.31675</v>
      </c>
      <c r="AE682" s="27">
        <v>3322.31675</v>
      </c>
      <c r="AF682" s="27">
        <v>3458</v>
      </c>
      <c r="AG682" s="106">
        <v>6973.8158000000003</v>
      </c>
      <c r="AH682" s="27">
        <v>6965.3158000000003</v>
      </c>
      <c r="AI682" s="27">
        <v>6965.3158000000003</v>
      </c>
      <c r="AJ682" s="27">
        <v>4310</v>
      </c>
      <c r="AK682" s="106">
        <v>4207.8341</v>
      </c>
      <c r="AL682" s="106">
        <v>4476.8341</v>
      </c>
      <c r="AM682" s="105">
        <v>4476.8341</v>
      </c>
      <c r="AN682" s="11">
        <v>4332</v>
      </c>
      <c r="AO682" s="11">
        <v>5128.4721600000003</v>
      </c>
      <c r="AP682" s="105">
        <v>5126.6644699999997</v>
      </c>
      <c r="AQ682" s="11">
        <v>5124.6953700000004</v>
      </c>
      <c r="AR682" s="11">
        <v>4324</v>
      </c>
      <c r="AS682" s="11">
        <v>5182.5073599999996</v>
      </c>
      <c r="AT682" s="11">
        <v>5166.9586399999998</v>
      </c>
      <c r="AU682" s="11">
        <v>5166.9586399999998</v>
      </c>
      <c r="AV682" s="11">
        <v>4186</v>
      </c>
      <c r="AW682" s="11">
        <v>4471.0409499999996</v>
      </c>
      <c r="AX682" s="11">
        <v>4450.9682099999991</v>
      </c>
      <c r="AZ682" s="11">
        <v>4333</v>
      </c>
      <c r="BA682" s="11">
        <v>3774.845660000004</v>
      </c>
      <c r="BB682" s="122"/>
    </row>
    <row r="683" spans="1:54" hidden="1" x14ac:dyDescent="0.25">
      <c r="A683">
        <v>6</v>
      </c>
      <c r="B683" t="str">
        <f t="shared" si="79"/>
        <v>FrC-5220</v>
      </c>
      <c r="C683" s="2" t="s">
        <v>316</v>
      </c>
      <c r="D683" s="2" t="str">
        <f t="shared" si="83"/>
        <v>5</v>
      </c>
      <c r="E683" s="2" t="str">
        <f t="shared" si="84"/>
        <v>52</v>
      </c>
      <c r="F683" s="2" t="str">
        <f t="shared" si="85"/>
        <v>522</v>
      </c>
      <c r="G683" s="1" t="s">
        <v>155</v>
      </c>
      <c r="H683" s="27">
        <v>0</v>
      </c>
      <c r="I683" s="27"/>
      <c r="J683" s="27">
        <v>0</v>
      </c>
      <c r="K683" s="27">
        <v>0</v>
      </c>
      <c r="L683" s="27">
        <v>0</v>
      </c>
      <c r="M683" s="27"/>
      <c r="N683" s="27">
        <v>0</v>
      </c>
      <c r="O683" s="27">
        <v>0</v>
      </c>
      <c r="P683" s="27">
        <v>0</v>
      </c>
      <c r="Q683" s="27"/>
      <c r="R683" s="27">
        <v>0</v>
      </c>
      <c r="S683" s="27">
        <v>0</v>
      </c>
      <c r="T683" s="27">
        <v>0</v>
      </c>
      <c r="U683" s="27"/>
      <c r="V683" s="27">
        <v>0</v>
      </c>
      <c r="W683" s="27">
        <v>0</v>
      </c>
      <c r="X683" s="27">
        <v>0</v>
      </c>
      <c r="Y683" s="27"/>
      <c r="Z683" s="27">
        <v>0</v>
      </c>
      <c r="AA683" s="27">
        <v>0</v>
      </c>
      <c r="AB683" s="27">
        <v>3552</v>
      </c>
      <c r="AC683" s="27"/>
      <c r="AD683" s="27">
        <v>0</v>
      </c>
      <c r="AE683" s="27">
        <v>0</v>
      </c>
      <c r="AF683" s="27">
        <v>0</v>
      </c>
      <c r="AG683" s="106">
        <v>0</v>
      </c>
      <c r="AH683" s="27">
        <v>0</v>
      </c>
      <c r="AI683" s="27">
        <v>0</v>
      </c>
      <c r="AJ683" s="27">
        <v>0</v>
      </c>
      <c r="AK683" s="106">
        <v>0</v>
      </c>
      <c r="AL683" s="106">
        <v>0</v>
      </c>
      <c r="AM683" s="105">
        <v>0</v>
      </c>
      <c r="AN683" s="11">
        <v>0</v>
      </c>
      <c r="AO683" s="11">
        <v>0</v>
      </c>
      <c r="AP683" s="105">
        <v>0</v>
      </c>
      <c r="AQ683" s="11">
        <v>0</v>
      </c>
      <c r="AR683" s="11">
        <v>0</v>
      </c>
      <c r="AS683" s="11">
        <v>0</v>
      </c>
      <c r="AT683" s="11">
        <v>0</v>
      </c>
      <c r="AU683" s="11">
        <v>0</v>
      </c>
      <c r="AV683" s="11">
        <v>0</v>
      </c>
      <c r="AW683" s="11">
        <v>0</v>
      </c>
      <c r="AX683" s="11">
        <v>0</v>
      </c>
      <c r="AZ683" s="11">
        <v>0</v>
      </c>
      <c r="BA683" s="11">
        <v>0</v>
      </c>
      <c r="BB683" s="122"/>
    </row>
    <row r="684" spans="1:54" hidden="1" x14ac:dyDescent="0.25">
      <c r="A684">
        <v>6</v>
      </c>
      <c r="B684" t="str">
        <f t="shared" si="79"/>
        <v>FrC-5310</v>
      </c>
      <c r="C684" s="2" t="s">
        <v>316</v>
      </c>
      <c r="D684" s="2" t="str">
        <f t="shared" si="83"/>
        <v>5</v>
      </c>
      <c r="E684" s="2" t="str">
        <f t="shared" si="84"/>
        <v>53</v>
      </c>
      <c r="F684" s="2" t="str">
        <f t="shared" si="85"/>
        <v>531</v>
      </c>
      <c r="G684" s="1" t="s">
        <v>158</v>
      </c>
      <c r="H684" s="27">
        <v>0</v>
      </c>
      <c r="I684" s="27"/>
      <c r="J684" s="27">
        <v>0</v>
      </c>
      <c r="K684" s="27">
        <v>0</v>
      </c>
      <c r="L684" s="27">
        <v>0</v>
      </c>
      <c r="M684" s="27"/>
      <c r="N684" s="27">
        <v>0</v>
      </c>
      <c r="O684" s="27">
        <v>0</v>
      </c>
      <c r="P684" s="27">
        <v>0</v>
      </c>
      <c r="Q684" s="27"/>
      <c r="R684" s="27">
        <v>0</v>
      </c>
      <c r="S684" s="27">
        <v>0</v>
      </c>
      <c r="T684" s="27">
        <v>0</v>
      </c>
      <c r="U684" s="27"/>
      <c r="V684" s="27">
        <v>0</v>
      </c>
      <c r="W684" s="27">
        <v>0</v>
      </c>
      <c r="X684" s="27">
        <v>0</v>
      </c>
      <c r="Y684" s="27"/>
      <c r="Z684" s="27">
        <v>0</v>
      </c>
      <c r="AA684" s="27">
        <v>0</v>
      </c>
      <c r="AB684" s="27">
        <v>0</v>
      </c>
      <c r="AC684" s="27"/>
      <c r="AD684" s="27">
        <v>0</v>
      </c>
      <c r="AE684" s="27">
        <v>0</v>
      </c>
      <c r="AF684" s="27">
        <v>0</v>
      </c>
      <c r="AG684" s="106">
        <v>0</v>
      </c>
      <c r="AH684" s="27">
        <v>0</v>
      </c>
      <c r="AI684" s="27">
        <v>0</v>
      </c>
      <c r="AJ684" s="27">
        <v>0</v>
      </c>
      <c r="AK684" s="106">
        <v>0</v>
      </c>
      <c r="AL684" s="106">
        <v>0</v>
      </c>
      <c r="AM684" s="105">
        <v>0</v>
      </c>
      <c r="AN684" s="11">
        <v>0</v>
      </c>
      <c r="AO684" s="11">
        <v>0</v>
      </c>
      <c r="AP684" s="105">
        <v>0</v>
      </c>
      <c r="AQ684" s="11">
        <v>0</v>
      </c>
      <c r="AR684" s="11">
        <v>0</v>
      </c>
      <c r="AS684" s="11">
        <v>0</v>
      </c>
      <c r="AT684" s="11">
        <v>0</v>
      </c>
      <c r="AU684" s="11">
        <v>0</v>
      </c>
      <c r="AV684" s="11">
        <v>0</v>
      </c>
      <c r="AW684" s="11">
        <v>0</v>
      </c>
      <c r="AX684" s="11">
        <v>0</v>
      </c>
      <c r="AZ684" s="11">
        <v>0</v>
      </c>
      <c r="BA684" s="11">
        <v>0</v>
      </c>
      <c r="BB684" s="122"/>
    </row>
    <row r="685" spans="1:54" hidden="1" x14ac:dyDescent="0.25">
      <c r="A685">
        <v>6</v>
      </c>
      <c r="B685" t="str">
        <f t="shared" si="79"/>
        <v>FrC-5320</v>
      </c>
      <c r="C685" s="2" t="s">
        <v>316</v>
      </c>
      <c r="D685" s="2" t="str">
        <f t="shared" si="83"/>
        <v>5</v>
      </c>
      <c r="E685" s="2" t="str">
        <f t="shared" si="84"/>
        <v>53</v>
      </c>
      <c r="F685" s="2" t="str">
        <f t="shared" si="85"/>
        <v>532</v>
      </c>
      <c r="G685" s="1" t="s">
        <v>159</v>
      </c>
      <c r="H685" s="27">
        <v>0</v>
      </c>
      <c r="I685" s="27"/>
      <c r="J685" s="27">
        <v>0</v>
      </c>
      <c r="K685" s="27">
        <v>0</v>
      </c>
      <c r="L685" s="27">
        <v>0</v>
      </c>
      <c r="M685" s="27"/>
      <c r="N685" s="27">
        <v>0</v>
      </c>
      <c r="O685" s="27">
        <v>0</v>
      </c>
      <c r="P685" s="27">
        <v>0</v>
      </c>
      <c r="Q685" s="27"/>
      <c r="R685" s="27">
        <v>0</v>
      </c>
      <c r="S685" s="27">
        <v>0</v>
      </c>
      <c r="T685" s="27">
        <v>0</v>
      </c>
      <c r="U685" s="27"/>
      <c r="V685" s="27">
        <v>0</v>
      </c>
      <c r="W685" s="27">
        <v>0</v>
      </c>
      <c r="X685" s="27">
        <v>0</v>
      </c>
      <c r="Y685" s="27"/>
      <c r="Z685" s="27">
        <v>0</v>
      </c>
      <c r="AA685" s="27">
        <v>0</v>
      </c>
      <c r="AB685" s="27">
        <v>0</v>
      </c>
      <c r="AC685" s="27"/>
      <c r="AD685" s="27">
        <v>0</v>
      </c>
      <c r="AE685" s="27">
        <v>0</v>
      </c>
      <c r="AF685" s="27">
        <v>0</v>
      </c>
      <c r="AG685" s="106">
        <v>0</v>
      </c>
      <c r="AH685" s="27">
        <v>0</v>
      </c>
      <c r="AI685" s="27">
        <v>0</v>
      </c>
      <c r="AJ685" s="27">
        <v>0</v>
      </c>
      <c r="AK685" s="106">
        <v>0</v>
      </c>
      <c r="AL685" s="106">
        <v>0</v>
      </c>
      <c r="AM685" s="105">
        <v>0</v>
      </c>
      <c r="AN685" s="11">
        <v>0</v>
      </c>
      <c r="AO685" s="11">
        <v>0</v>
      </c>
      <c r="AP685" s="105">
        <v>0</v>
      </c>
      <c r="AQ685" s="11">
        <v>0</v>
      </c>
      <c r="AR685" s="11">
        <v>0</v>
      </c>
      <c r="AS685" s="11">
        <v>0</v>
      </c>
      <c r="AT685" s="11">
        <v>0</v>
      </c>
      <c r="AU685" s="11">
        <v>0</v>
      </c>
      <c r="AV685" s="11">
        <v>0</v>
      </c>
      <c r="AW685" s="11">
        <v>0</v>
      </c>
      <c r="AX685" s="11">
        <v>0</v>
      </c>
      <c r="AZ685" s="11">
        <v>0</v>
      </c>
      <c r="BA685" s="11">
        <v>0</v>
      </c>
      <c r="BB685" s="122"/>
    </row>
    <row r="686" spans="1:54" hidden="1" x14ac:dyDescent="0.25">
      <c r="A686">
        <v>6</v>
      </c>
      <c r="B686" t="str">
        <f t="shared" si="79"/>
        <v>FrC-5411</v>
      </c>
      <c r="C686" s="2" t="s">
        <v>316</v>
      </c>
      <c r="D686" s="2" t="str">
        <f t="shared" si="83"/>
        <v>5</v>
      </c>
      <c r="E686" s="2" t="str">
        <f t="shared" si="84"/>
        <v>54</v>
      </c>
      <c r="F686" s="2" t="str">
        <f t="shared" si="85"/>
        <v>541</v>
      </c>
      <c r="G686" s="1" t="s">
        <v>162</v>
      </c>
      <c r="H686" s="27">
        <v>0</v>
      </c>
      <c r="I686" s="27"/>
      <c r="J686" s="27">
        <v>0</v>
      </c>
      <c r="K686" s="27">
        <v>0</v>
      </c>
      <c r="L686" s="27">
        <v>0</v>
      </c>
      <c r="M686" s="27"/>
      <c r="N686" s="27">
        <v>0</v>
      </c>
      <c r="O686" s="27">
        <v>0</v>
      </c>
      <c r="P686" s="27">
        <v>0</v>
      </c>
      <c r="Q686" s="27"/>
      <c r="R686" s="27">
        <v>0</v>
      </c>
      <c r="S686" s="27">
        <v>0</v>
      </c>
      <c r="T686" s="27">
        <v>0</v>
      </c>
      <c r="U686" s="27"/>
      <c r="V686" s="27">
        <v>0</v>
      </c>
      <c r="W686" s="27">
        <v>0</v>
      </c>
      <c r="X686" s="27">
        <v>0</v>
      </c>
      <c r="Y686" s="27"/>
      <c r="Z686" s="27">
        <v>0</v>
      </c>
      <c r="AA686" s="27">
        <v>0</v>
      </c>
      <c r="AB686" s="27">
        <v>0</v>
      </c>
      <c r="AC686" s="27"/>
      <c r="AD686" s="27">
        <v>0</v>
      </c>
      <c r="AE686" s="27">
        <v>0</v>
      </c>
      <c r="AF686" s="27">
        <v>0</v>
      </c>
      <c r="AG686" s="106">
        <v>0</v>
      </c>
      <c r="AH686" s="27">
        <v>0</v>
      </c>
      <c r="AI686" s="27">
        <v>0</v>
      </c>
      <c r="AJ686" s="27">
        <v>0</v>
      </c>
      <c r="AK686" s="106">
        <v>0</v>
      </c>
      <c r="AL686" s="106">
        <v>0</v>
      </c>
      <c r="AM686" s="105">
        <v>0</v>
      </c>
      <c r="AN686" s="11">
        <v>0</v>
      </c>
      <c r="AO686" s="11">
        <v>0</v>
      </c>
      <c r="AP686" s="105">
        <v>0</v>
      </c>
      <c r="AQ686" s="11">
        <v>0</v>
      </c>
      <c r="AR686" s="11">
        <v>0</v>
      </c>
      <c r="AS686" s="11">
        <v>0</v>
      </c>
      <c r="AT686" s="11">
        <v>0</v>
      </c>
      <c r="AU686" s="11">
        <v>0</v>
      </c>
      <c r="AV686" s="11">
        <v>0</v>
      </c>
      <c r="AW686" s="11">
        <v>0</v>
      </c>
      <c r="AX686" s="11">
        <v>0</v>
      </c>
      <c r="AZ686" s="11">
        <v>0</v>
      </c>
      <c r="BA686" s="11">
        <v>0</v>
      </c>
      <c r="BB686" s="122"/>
    </row>
    <row r="687" spans="1:54" hidden="1" x14ac:dyDescent="0.25">
      <c r="A687">
        <v>6</v>
      </c>
      <c r="B687" t="str">
        <f t="shared" si="79"/>
        <v>FrC-5412</v>
      </c>
      <c r="C687" s="2" t="s">
        <v>316</v>
      </c>
      <c r="D687" s="2" t="str">
        <f t="shared" si="83"/>
        <v>5</v>
      </c>
      <c r="E687" s="2" t="str">
        <f t="shared" si="84"/>
        <v>54</v>
      </c>
      <c r="F687" s="2" t="str">
        <f t="shared" si="85"/>
        <v>541</v>
      </c>
      <c r="G687" s="1" t="s">
        <v>163</v>
      </c>
      <c r="H687" s="27">
        <v>0</v>
      </c>
      <c r="I687" s="27"/>
      <c r="J687" s="27">
        <v>0</v>
      </c>
      <c r="K687" s="27">
        <v>0</v>
      </c>
      <c r="L687" s="27">
        <v>0</v>
      </c>
      <c r="M687" s="27"/>
      <c r="N687" s="27">
        <v>0</v>
      </c>
      <c r="O687" s="27">
        <v>0</v>
      </c>
      <c r="P687" s="27">
        <v>0</v>
      </c>
      <c r="Q687" s="27"/>
      <c r="R687" s="27">
        <v>0</v>
      </c>
      <c r="S687" s="27">
        <v>0</v>
      </c>
      <c r="T687" s="27">
        <v>0</v>
      </c>
      <c r="U687" s="27"/>
      <c r="V687" s="27">
        <v>0</v>
      </c>
      <c r="W687" s="27">
        <v>0</v>
      </c>
      <c r="X687" s="27">
        <v>0</v>
      </c>
      <c r="Y687" s="27"/>
      <c r="Z687" s="27">
        <v>0</v>
      </c>
      <c r="AA687" s="27">
        <v>0</v>
      </c>
      <c r="AB687" s="27">
        <v>0</v>
      </c>
      <c r="AC687" s="27"/>
      <c r="AD687" s="27">
        <v>0</v>
      </c>
      <c r="AE687" s="27">
        <v>0</v>
      </c>
      <c r="AF687" s="27">
        <v>0</v>
      </c>
      <c r="AG687" s="106">
        <v>0</v>
      </c>
      <c r="AH687" s="27">
        <v>0</v>
      </c>
      <c r="AI687" s="27">
        <v>0</v>
      </c>
      <c r="AJ687" s="27">
        <v>0</v>
      </c>
      <c r="AK687" s="106">
        <v>0</v>
      </c>
      <c r="AL687" s="106">
        <v>0</v>
      </c>
      <c r="AM687" s="105">
        <v>0</v>
      </c>
      <c r="AN687" s="11">
        <v>0</v>
      </c>
      <c r="AO687" s="11">
        <v>0</v>
      </c>
      <c r="AP687" s="105">
        <v>0</v>
      </c>
      <c r="AQ687" s="11">
        <v>0</v>
      </c>
      <c r="AR687" s="11">
        <v>0</v>
      </c>
      <c r="AS687" s="11">
        <v>0</v>
      </c>
      <c r="AT687" s="11">
        <v>0</v>
      </c>
      <c r="AU687" s="11">
        <v>0</v>
      </c>
      <c r="AV687" s="11">
        <v>0</v>
      </c>
      <c r="AW687" s="11">
        <v>0</v>
      </c>
      <c r="AX687" s="11">
        <v>0</v>
      </c>
      <c r="AZ687" s="11">
        <v>0</v>
      </c>
      <c r="BA687" s="11">
        <v>0</v>
      </c>
      <c r="BB687" s="122"/>
    </row>
    <row r="688" spans="1:54" hidden="1" x14ac:dyDescent="0.25">
      <c r="A688">
        <v>6</v>
      </c>
      <c r="B688" t="str">
        <f t="shared" si="79"/>
        <v>FrC-5421</v>
      </c>
      <c r="C688" s="2" t="s">
        <v>316</v>
      </c>
      <c r="D688" s="2" t="str">
        <f t="shared" si="83"/>
        <v>5</v>
      </c>
      <c r="E688" s="2" t="str">
        <f t="shared" si="84"/>
        <v>54</v>
      </c>
      <c r="F688" s="2" t="str">
        <f t="shared" si="85"/>
        <v>542</v>
      </c>
      <c r="G688" s="1" t="s">
        <v>164</v>
      </c>
      <c r="H688" s="27">
        <v>0</v>
      </c>
      <c r="I688" s="27"/>
      <c r="J688" s="27">
        <v>0</v>
      </c>
      <c r="K688" s="27">
        <v>0</v>
      </c>
      <c r="L688" s="27">
        <v>0</v>
      </c>
      <c r="M688" s="27"/>
      <c r="N688" s="27">
        <v>0</v>
      </c>
      <c r="O688" s="27">
        <v>0</v>
      </c>
      <c r="P688" s="27">
        <v>0</v>
      </c>
      <c r="Q688" s="27"/>
      <c r="R688" s="27">
        <v>0</v>
      </c>
      <c r="S688" s="27">
        <v>0</v>
      </c>
      <c r="T688" s="27">
        <v>0</v>
      </c>
      <c r="U688" s="27"/>
      <c r="V688" s="27">
        <v>0</v>
      </c>
      <c r="W688" s="27">
        <v>0</v>
      </c>
      <c r="X688" s="27">
        <v>0</v>
      </c>
      <c r="Y688" s="27"/>
      <c r="Z688" s="27">
        <v>0</v>
      </c>
      <c r="AA688" s="27">
        <v>0</v>
      </c>
      <c r="AB688" s="27">
        <v>0</v>
      </c>
      <c r="AC688" s="27"/>
      <c r="AD688" s="27">
        <v>0</v>
      </c>
      <c r="AE688" s="27">
        <v>0</v>
      </c>
      <c r="AF688" s="27">
        <v>0</v>
      </c>
      <c r="AG688" s="106">
        <v>0</v>
      </c>
      <c r="AH688" s="27">
        <v>0</v>
      </c>
      <c r="AI688" s="27">
        <v>0</v>
      </c>
      <c r="AJ688" s="27">
        <v>0</v>
      </c>
      <c r="AK688" s="106">
        <v>0</v>
      </c>
      <c r="AL688" s="106">
        <v>0</v>
      </c>
      <c r="AM688" s="105">
        <v>0</v>
      </c>
      <c r="AN688" s="11">
        <v>0</v>
      </c>
      <c r="AO688" s="11">
        <v>0</v>
      </c>
      <c r="AP688" s="105">
        <v>0</v>
      </c>
      <c r="AQ688" s="11">
        <v>0</v>
      </c>
      <c r="AR688" s="11">
        <v>0</v>
      </c>
      <c r="AS688" s="11">
        <v>0</v>
      </c>
      <c r="AT688" s="11">
        <v>0</v>
      </c>
      <c r="AU688" s="11">
        <v>0</v>
      </c>
      <c r="AV688" s="11">
        <v>0</v>
      </c>
      <c r="AW688" s="11">
        <v>0</v>
      </c>
      <c r="AX688" s="11">
        <v>0</v>
      </c>
      <c r="AZ688" s="11">
        <v>0</v>
      </c>
      <c r="BA688" s="11">
        <v>0</v>
      </c>
      <c r="BB688" s="122"/>
    </row>
    <row r="689" spans="1:54" hidden="1" x14ac:dyDescent="0.25">
      <c r="A689">
        <v>6</v>
      </c>
      <c r="B689" t="str">
        <f t="shared" si="79"/>
        <v>FrC-5422</v>
      </c>
      <c r="C689" s="2" t="s">
        <v>316</v>
      </c>
      <c r="D689" s="2" t="str">
        <f t="shared" si="83"/>
        <v>5</v>
      </c>
      <c r="E689" s="2" t="str">
        <f t="shared" si="84"/>
        <v>54</v>
      </c>
      <c r="F689" s="2" t="str">
        <f t="shared" si="85"/>
        <v>542</v>
      </c>
      <c r="G689" s="1" t="s">
        <v>165</v>
      </c>
      <c r="H689" s="27">
        <v>0</v>
      </c>
      <c r="I689" s="27"/>
      <c r="J689" s="27">
        <v>0</v>
      </c>
      <c r="K689" s="27">
        <v>0</v>
      </c>
      <c r="L689" s="27">
        <v>0</v>
      </c>
      <c r="M689" s="27"/>
      <c r="N689" s="27">
        <v>0</v>
      </c>
      <c r="O689" s="27">
        <v>0</v>
      </c>
      <c r="P689" s="27">
        <v>0</v>
      </c>
      <c r="Q689" s="27"/>
      <c r="R689" s="27">
        <v>0</v>
      </c>
      <c r="S689" s="27">
        <v>0</v>
      </c>
      <c r="T689" s="27">
        <v>0</v>
      </c>
      <c r="U689" s="27"/>
      <c r="V689" s="27">
        <v>0</v>
      </c>
      <c r="W689" s="27">
        <v>0</v>
      </c>
      <c r="X689" s="27">
        <v>0</v>
      </c>
      <c r="Y689" s="27"/>
      <c r="Z689" s="27">
        <v>0</v>
      </c>
      <c r="AA689" s="27">
        <v>0</v>
      </c>
      <c r="AB689" s="27">
        <v>0</v>
      </c>
      <c r="AC689" s="27"/>
      <c r="AD689" s="27">
        <v>0</v>
      </c>
      <c r="AE689" s="27">
        <v>0</v>
      </c>
      <c r="AF689" s="27">
        <v>0</v>
      </c>
      <c r="AG689" s="106">
        <v>0</v>
      </c>
      <c r="AH689" s="27">
        <v>0</v>
      </c>
      <c r="AI689" s="27">
        <v>0</v>
      </c>
      <c r="AJ689" s="27">
        <v>0</v>
      </c>
      <c r="AK689" s="106">
        <v>0</v>
      </c>
      <c r="AL689" s="106">
        <v>0</v>
      </c>
      <c r="AM689" s="105">
        <v>0</v>
      </c>
      <c r="AN689" s="11">
        <v>0</v>
      </c>
      <c r="AO689" s="11">
        <v>0</v>
      </c>
      <c r="AP689" s="105">
        <v>0</v>
      </c>
      <c r="AQ689" s="11">
        <v>0</v>
      </c>
      <c r="AR689" s="11">
        <v>0</v>
      </c>
      <c r="AS689" s="11">
        <v>0</v>
      </c>
      <c r="AT689" s="11">
        <v>0</v>
      </c>
      <c r="AU689" s="11">
        <v>0</v>
      </c>
      <c r="AV689" s="11">
        <v>0</v>
      </c>
      <c r="AW689" s="11">
        <v>0</v>
      </c>
      <c r="AX689" s="11">
        <v>0</v>
      </c>
      <c r="AZ689" s="11">
        <v>0</v>
      </c>
      <c r="BA689" s="11">
        <v>0</v>
      </c>
      <c r="BB689" s="122"/>
    </row>
    <row r="690" spans="1:54" hidden="1" x14ac:dyDescent="0.25">
      <c r="A690">
        <v>6</v>
      </c>
      <c r="B690" t="str">
        <f t="shared" si="79"/>
        <v>FrC-5431</v>
      </c>
      <c r="C690" s="2" t="s">
        <v>316</v>
      </c>
      <c r="D690" s="2" t="str">
        <f t="shared" si="83"/>
        <v>5</v>
      </c>
      <c r="E690" s="2" t="str">
        <f t="shared" si="84"/>
        <v>54</v>
      </c>
      <c r="F690" s="2" t="str">
        <f t="shared" si="85"/>
        <v>543</v>
      </c>
      <c r="G690" s="1" t="s">
        <v>167</v>
      </c>
      <c r="H690" s="27">
        <v>0</v>
      </c>
      <c r="I690" s="27"/>
      <c r="J690" s="27">
        <v>0</v>
      </c>
      <c r="K690" s="27">
        <v>0</v>
      </c>
      <c r="L690" s="27">
        <v>0</v>
      </c>
      <c r="M690" s="27"/>
      <c r="N690" s="27">
        <v>0</v>
      </c>
      <c r="O690" s="27">
        <v>0</v>
      </c>
      <c r="P690" s="27">
        <v>0</v>
      </c>
      <c r="Q690" s="27"/>
      <c r="R690" s="27">
        <v>0</v>
      </c>
      <c r="S690" s="27">
        <v>0</v>
      </c>
      <c r="T690" s="27">
        <v>0</v>
      </c>
      <c r="U690" s="27"/>
      <c r="V690" s="27">
        <v>0</v>
      </c>
      <c r="W690" s="27">
        <v>0</v>
      </c>
      <c r="X690" s="27">
        <v>0</v>
      </c>
      <c r="Y690" s="27"/>
      <c r="Z690" s="27">
        <v>0</v>
      </c>
      <c r="AA690" s="27">
        <v>0</v>
      </c>
      <c r="AB690" s="27">
        <v>0</v>
      </c>
      <c r="AC690" s="27"/>
      <c r="AD690" s="27">
        <v>0</v>
      </c>
      <c r="AE690" s="27">
        <v>0</v>
      </c>
      <c r="AF690" s="27">
        <v>0</v>
      </c>
      <c r="AG690" s="106">
        <v>0</v>
      </c>
      <c r="AH690" s="27">
        <v>0</v>
      </c>
      <c r="AI690" s="27">
        <v>0</v>
      </c>
      <c r="AJ690" s="27">
        <v>0</v>
      </c>
      <c r="AK690" s="106">
        <v>0</v>
      </c>
      <c r="AL690" s="106">
        <v>0</v>
      </c>
      <c r="AM690" s="105">
        <v>0</v>
      </c>
      <c r="AN690" s="11">
        <v>0</v>
      </c>
      <c r="AO690" s="11">
        <v>0</v>
      </c>
      <c r="AP690" s="105">
        <v>0</v>
      </c>
      <c r="AQ690" s="11">
        <v>0</v>
      </c>
      <c r="AR690" s="11">
        <v>0</v>
      </c>
      <c r="AS690" s="11">
        <v>0</v>
      </c>
      <c r="AT690" s="11">
        <v>0</v>
      </c>
      <c r="AU690" s="11">
        <v>0</v>
      </c>
      <c r="AV690" s="11">
        <v>0</v>
      </c>
      <c r="AW690" s="11">
        <v>0</v>
      </c>
      <c r="AX690" s="11">
        <v>0</v>
      </c>
      <c r="AZ690" s="11">
        <v>0</v>
      </c>
      <c r="BA690" s="11">
        <v>0</v>
      </c>
      <c r="BB690" s="122"/>
    </row>
    <row r="691" spans="1:54" hidden="1" x14ac:dyDescent="0.25">
      <c r="A691">
        <v>6</v>
      </c>
      <c r="B691" t="str">
        <f t="shared" si="79"/>
        <v>FrC-5432</v>
      </c>
      <c r="C691" s="2" t="s">
        <v>316</v>
      </c>
      <c r="D691" s="2" t="str">
        <f t="shared" si="83"/>
        <v>5</v>
      </c>
      <c r="E691" s="2" t="str">
        <f t="shared" si="84"/>
        <v>54</v>
      </c>
      <c r="F691" s="2" t="str">
        <f t="shared" si="85"/>
        <v>543</v>
      </c>
      <c r="G691" s="1" t="s">
        <v>168</v>
      </c>
      <c r="H691" s="27">
        <v>0</v>
      </c>
      <c r="I691" s="27"/>
      <c r="J691" s="27">
        <v>0</v>
      </c>
      <c r="K691" s="27">
        <v>0</v>
      </c>
      <c r="L691" s="27">
        <v>0</v>
      </c>
      <c r="M691" s="27"/>
      <c r="N691" s="27">
        <v>0</v>
      </c>
      <c r="O691" s="27">
        <v>0</v>
      </c>
      <c r="P691" s="27">
        <v>0</v>
      </c>
      <c r="Q691" s="27"/>
      <c r="R691" s="27">
        <v>0</v>
      </c>
      <c r="S691" s="27">
        <v>0</v>
      </c>
      <c r="T691" s="27">
        <v>0</v>
      </c>
      <c r="U691" s="27"/>
      <c r="V691" s="27">
        <v>0</v>
      </c>
      <c r="W691" s="27">
        <v>0</v>
      </c>
      <c r="X691" s="27">
        <v>0</v>
      </c>
      <c r="Y691" s="27"/>
      <c r="Z691" s="27">
        <v>0</v>
      </c>
      <c r="AA691" s="27">
        <v>0</v>
      </c>
      <c r="AB691" s="27">
        <v>0</v>
      </c>
      <c r="AC691" s="27"/>
      <c r="AD691" s="27">
        <v>0</v>
      </c>
      <c r="AE691" s="27">
        <v>0</v>
      </c>
      <c r="AF691" s="27">
        <v>0</v>
      </c>
      <c r="AG691" s="106">
        <v>0</v>
      </c>
      <c r="AH691" s="27">
        <v>0</v>
      </c>
      <c r="AI691" s="27">
        <v>0</v>
      </c>
      <c r="AJ691" s="27">
        <v>0</v>
      </c>
      <c r="AK691" s="106">
        <v>0</v>
      </c>
      <c r="AL691" s="106">
        <v>0</v>
      </c>
      <c r="AM691" s="105">
        <v>0</v>
      </c>
      <c r="AN691" s="11">
        <v>0</v>
      </c>
      <c r="AO691" s="11">
        <v>0</v>
      </c>
      <c r="AP691" s="105">
        <v>0</v>
      </c>
      <c r="AQ691" s="11">
        <v>0</v>
      </c>
      <c r="AR691" s="11">
        <v>0</v>
      </c>
      <c r="AS691" s="11">
        <v>0</v>
      </c>
      <c r="AT691" s="11">
        <v>0</v>
      </c>
      <c r="AU691" s="11">
        <v>0</v>
      </c>
      <c r="AV691" s="11">
        <v>0</v>
      </c>
      <c r="AW691" s="11">
        <v>0</v>
      </c>
      <c r="AX691" s="11">
        <v>0</v>
      </c>
      <c r="AZ691" s="11">
        <v>0</v>
      </c>
      <c r="BA691" s="11">
        <v>0</v>
      </c>
      <c r="BB691" s="122"/>
    </row>
    <row r="692" spans="1:54" hidden="1" x14ac:dyDescent="0.25">
      <c r="A692">
        <v>6</v>
      </c>
      <c r="B692" t="str">
        <f t="shared" si="79"/>
        <v>FrC-5441</v>
      </c>
      <c r="C692" s="2" t="s">
        <v>316</v>
      </c>
      <c r="D692" s="2" t="str">
        <f t="shared" si="83"/>
        <v>5</v>
      </c>
      <c r="E692" s="2" t="str">
        <f t="shared" si="84"/>
        <v>54</v>
      </c>
      <c r="F692" s="2" t="str">
        <f t="shared" si="85"/>
        <v>544</v>
      </c>
      <c r="G692" s="1" t="s">
        <v>169</v>
      </c>
      <c r="H692" s="27">
        <v>0</v>
      </c>
      <c r="I692" s="27"/>
      <c r="J692" s="27">
        <v>0</v>
      </c>
      <c r="K692" s="27">
        <v>0</v>
      </c>
      <c r="L692" s="27">
        <v>0</v>
      </c>
      <c r="M692" s="27"/>
      <c r="N692" s="27">
        <v>0</v>
      </c>
      <c r="O692" s="27">
        <v>0</v>
      </c>
      <c r="P692" s="27">
        <v>0</v>
      </c>
      <c r="Q692" s="27"/>
      <c r="R692" s="27">
        <v>0</v>
      </c>
      <c r="S692" s="27">
        <v>0</v>
      </c>
      <c r="T692" s="27">
        <v>0</v>
      </c>
      <c r="U692" s="27"/>
      <c r="V692" s="27">
        <v>0</v>
      </c>
      <c r="W692" s="27">
        <v>0</v>
      </c>
      <c r="X692" s="27">
        <v>0</v>
      </c>
      <c r="Y692" s="27"/>
      <c r="Z692" s="27">
        <v>0</v>
      </c>
      <c r="AA692" s="27">
        <v>0</v>
      </c>
      <c r="AB692" s="27">
        <v>0</v>
      </c>
      <c r="AC692" s="27"/>
      <c r="AD692" s="27">
        <v>0</v>
      </c>
      <c r="AE692" s="27">
        <v>0</v>
      </c>
      <c r="AF692" s="27">
        <v>0</v>
      </c>
      <c r="AG692" s="106">
        <v>0</v>
      </c>
      <c r="AH692" s="27">
        <v>0</v>
      </c>
      <c r="AI692" s="27">
        <v>0</v>
      </c>
      <c r="AJ692" s="27">
        <v>0</v>
      </c>
      <c r="AK692" s="106">
        <v>0</v>
      </c>
      <c r="AL692" s="106">
        <v>0</v>
      </c>
      <c r="AM692" s="105">
        <v>0</v>
      </c>
      <c r="AN692" s="11">
        <v>0</v>
      </c>
      <c r="AO692" s="11">
        <v>0</v>
      </c>
      <c r="AP692" s="105">
        <v>0</v>
      </c>
      <c r="AQ692" s="11">
        <v>0</v>
      </c>
      <c r="AR692" s="11">
        <v>0</v>
      </c>
      <c r="AS692" s="11">
        <v>0</v>
      </c>
      <c r="AT692" s="11">
        <v>0</v>
      </c>
      <c r="AU692" s="11">
        <v>0</v>
      </c>
      <c r="AV692" s="11">
        <v>0</v>
      </c>
      <c r="AW692" s="11">
        <v>0</v>
      </c>
      <c r="AX692" s="11">
        <v>0</v>
      </c>
      <c r="AZ692" s="11">
        <v>0</v>
      </c>
      <c r="BA692" s="11">
        <v>0</v>
      </c>
      <c r="BB692" s="122"/>
    </row>
    <row r="693" spans="1:54" hidden="1" x14ac:dyDescent="0.25">
      <c r="A693">
        <v>6</v>
      </c>
      <c r="B693" t="str">
        <f t="shared" si="79"/>
        <v>FrC-5442</v>
      </c>
      <c r="C693" s="2" t="s">
        <v>316</v>
      </c>
      <c r="D693" s="2" t="str">
        <f t="shared" si="83"/>
        <v>5</v>
      </c>
      <c r="E693" s="2" t="str">
        <f t="shared" si="84"/>
        <v>54</v>
      </c>
      <c r="F693" s="2" t="str">
        <f t="shared" si="85"/>
        <v>544</v>
      </c>
      <c r="G693" s="1" t="s">
        <v>170</v>
      </c>
      <c r="H693" s="27">
        <v>0</v>
      </c>
      <c r="I693" s="27"/>
      <c r="J693" s="27">
        <v>0</v>
      </c>
      <c r="K693" s="27">
        <v>0</v>
      </c>
      <c r="L693" s="27">
        <v>0</v>
      </c>
      <c r="M693" s="27"/>
      <c r="N693" s="27">
        <v>0</v>
      </c>
      <c r="O693" s="27">
        <v>0</v>
      </c>
      <c r="P693" s="27">
        <v>0</v>
      </c>
      <c r="Q693" s="27"/>
      <c r="R693" s="27">
        <v>0</v>
      </c>
      <c r="S693" s="27">
        <v>0</v>
      </c>
      <c r="T693" s="27">
        <v>0</v>
      </c>
      <c r="U693" s="27"/>
      <c r="V693" s="27">
        <v>0</v>
      </c>
      <c r="W693" s="27">
        <v>0</v>
      </c>
      <c r="X693" s="27">
        <v>0</v>
      </c>
      <c r="Y693" s="27"/>
      <c r="Z693" s="27">
        <v>0</v>
      </c>
      <c r="AA693" s="27">
        <v>0</v>
      </c>
      <c r="AB693" s="27">
        <v>0</v>
      </c>
      <c r="AC693" s="27"/>
      <c r="AD693" s="27">
        <v>0</v>
      </c>
      <c r="AE693" s="27">
        <v>0</v>
      </c>
      <c r="AF693" s="27">
        <v>0</v>
      </c>
      <c r="AG693" s="106">
        <v>0</v>
      </c>
      <c r="AH693" s="27">
        <v>0</v>
      </c>
      <c r="AI693" s="27">
        <v>0</v>
      </c>
      <c r="AJ693" s="27">
        <v>0</v>
      </c>
      <c r="AK693" s="106">
        <v>0</v>
      </c>
      <c r="AL693" s="106">
        <v>0</v>
      </c>
      <c r="AM693" s="105">
        <v>0</v>
      </c>
      <c r="AN693" s="11">
        <v>0</v>
      </c>
      <c r="AO693" s="11">
        <v>0</v>
      </c>
      <c r="AP693" s="105">
        <v>0</v>
      </c>
      <c r="AQ693" s="11">
        <v>0</v>
      </c>
      <c r="AR693" s="11">
        <v>0</v>
      </c>
      <c r="AS693" s="11">
        <v>0</v>
      </c>
      <c r="AT693" s="11">
        <v>0</v>
      </c>
      <c r="AU693" s="11">
        <v>0</v>
      </c>
      <c r="AV693" s="11">
        <v>0</v>
      </c>
      <c r="AW693" s="11">
        <v>0</v>
      </c>
      <c r="AX693" s="11">
        <v>0</v>
      </c>
      <c r="AZ693" s="11">
        <v>0</v>
      </c>
      <c r="BA693" s="11">
        <v>0</v>
      </c>
      <c r="BB693" s="122"/>
    </row>
    <row r="694" spans="1:54" hidden="1" x14ac:dyDescent="0.25">
      <c r="A694">
        <v>6</v>
      </c>
      <c r="B694" t="str">
        <f t="shared" si="79"/>
        <v>FrC-5451</v>
      </c>
      <c r="C694" s="2" t="s">
        <v>316</v>
      </c>
      <c r="D694" s="2" t="str">
        <f t="shared" si="83"/>
        <v>5</v>
      </c>
      <c r="E694" s="2" t="str">
        <f t="shared" si="84"/>
        <v>54</v>
      </c>
      <c r="F694" s="2" t="str">
        <f t="shared" si="85"/>
        <v>545</v>
      </c>
      <c r="G694" s="1" t="s">
        <v>171</v>
      </c>
      <c r="H694" s="27">
        <v>0</v>
      </c>
      <c r="I694" s="27"/>
      <c r="J694" s="27">
        <v>0</v>
      </c>
      <c r="K694" s="27">
        <v>0</v>
      </c>
      <c r="L694" s="27">
        <v>0</v>
      </c>
      <c r="M694" s="27"/>
      <c r="N694" s="27">
        <v>0</v>
      </c>
      <c r="O694" s="27">
        <v>0</v>
      </c>
      <c r="P694" s="27">
        <v>0</v>
      </c>
      <c r="Q694" s="27"/>
      <c r="R694" s="27">
        <v>0</v>
      </c>
      <c r="S694" s="27">
        <v>0</v>
      </c>
      <c r="T694" s="27">
        <v>0</v>
      </c>
      <c r="U694" s="27"/>
      <c r="V694" s="27">
        <v>0</v>
      </c>
      <c r="W694" s="27">
        <v>0</v>
      </c>
      <c r="X694" s="27">
        <v>0</v>
      </c>
      <c r="Y694" s="27"/>
      <c r="Z694" s="27">
        <v>0</v>
      </c>
      <c r="AA694" s="27">
        <v>0</v>
      </c>
      <c r="AB694" s="27">
        <v>0</v>
      </c>
      <c r="AC694" s="27"/>
      <c r="AD694" s="27">
        <v>351.27582000000001</v>
      </c>
      <c r="AE694" s="27">
        <v>351.27581999999967</v>
      </c>
      <c r="AF694" s="27">
        <v>289.19344000000001</v>
      </c>
      <c r="AG694" s="106">
        <v>0</v>
      </c>
      <c r="AH694" s="27">
        <v>165.71093999999999</v>
      </c>
      <c r="AI694" s="27">
        <v>165.71093999999999</v>
      </c>
      <c r="AJ694" s="27">
        <v>301.10000000000002</v>
      </c>
      <c r="AK694" s="106">
        <v>349.65</v>
      </c>
      <c r="AL694" s="106">
        <v>317.63640000000004</v>
      </c>
      <c r="AM694" s="105">
        <v>317.63640000000004</v>
      </c>
      <c r="AN694" s="11">
        <v>342.67500000000001</v>
      </c>
      <c r="AO694" s="11">
        <v>125.06</v>
      </c>
      <c r="AP694" s="105">
        <v>132.17395000000002</v>
      </c>
      <c r="AQ694" s="11">
        <v>132.17394999999999</v>
      </c>
      <c r="AR694" s="11">
        <v>247.4684</v>
      </c>
      <c r="AS694" s="11">
        <v>334.89867000000004</v>
      </c>
      <c r="AT694" s="11">
        <v>352.87759999999992</v>
      </c>
      <c r="AU694" s="11">
        <v>352.87759999999992</v>
      </c>
      <c r="AV694" s="11">
        <v>15</v>
      </c>
      <c r="AW694" s="11">
        <v>183.31273999999999</v>
      </c>
      <c r="AX694" s="11">
        <v>183.31273999999999</v>
      </c>
      <c r="AZ694" s="11">
        <v>425</v>
      </c>
      <c r="BA694" s="11">
        <v>57.194969999999998</v>
      </c>
      <c r="BB694" s="122"/>
    </row>
    <row r="695" spans="1:54" hidden="1" x14ac:dyDescent="0.25">
      <c r="A695">
        <v>6</v>
      </c>
      <c r="B695" t="str">
        <f t="shared" si="79"/>
        <v>FrC-5452</v>
      </c>
      <c r="C695" s="2" t="s">
        <v>316</v>
      </c>
      <c r="D695" s="2" t="str">
        <f t="shared" si="83"/>
        <v>5</v>
      </c>
      <c r="E695" s="2" t="str">
        <f t="shared" si="84"/>
        <v>54</v>
      </c>
      <c r="F695" s="2" t="str">
        <f t="shared" si="85"/>
        <v>545</v>
      </c>
      <c r="G695" s="1" t="s">
        <v>172</v>
      </c>
      <c r="H695" s="27">
        <v>0</v>
      </c>
      <c r="I695" s="27"/>
      <c r="J695" s="27">
        <v>0</v>
      </c>
      <c r="K695" s="27">
        <v>0</v>
      </c>
      <c r="L695" s="27">
        <v>0</v>
      </c>
      <c r="M695" s="27"/>
      <c r="N695" s="27">
        <v>0</v>
      </c>
      <c r="O695" s="27">
        <v>0</v>
      </c>
      <c r="P695" s="27">
        <v>0</v>
      </c>
      <c r="Q695" s="27"/>
      <c r="R695" s="27">
        <v>0</v>
      </c>
      <c r="S695" s="27">
        <v>0</v>
      </c>
      <c r="T695" s="27">
        <v>0</v>
      </c>
      <c r="U695" s="27"/>
      <c r="V695" s="27">
        <v>0</v>
      </c>
      <c r="W695" s="27">
        <v>0</v>
      </c>
      <c r="X695" s="27">
        <v>0</v>
      </c>
      <c r="Y695" s="27"/>
      <c r="Z695" s="27">
        <v>0</v>
      </c>
      <c r="AA695" s="27">
        <v>103.91705</v>
      </c>
      <c r="AB695" s="27">
        <v>0</v>
      </c>
      <c r="AC695" s="27"/>
      <c r="AD695" s="27">
        <v>0</v>
      </c>
      <c r="AE695" s="27">
        <v>108.77417999999999</v>
      </c>
      <c r="AF695" s="27">
        <v>0</v>
      </c>
      <c r="AG695" s="106">
        <v>66.132660000000001</v>
      </c>
      <c r="AH695" s="27">
        <v>66.132660000000001</v>
      </c>
      <c r="AI695" s="27">
        <v>66.132660000000001</v>
      </c>
      <c r="AJ695" s="27">
        <v>13</v>
      </c>
      <c r="AK695" s="106">
        <v>13</v>
      </c>
      <c r="AL695" s="106">
        <v>0</v>
      </c>
      <c r="AM695" s="105">
        <v>0</v>
      </c>
      <c r="AN695" s="11">
        <v>0</v>
      </c>
      <c r="AO695" s="11">
        <v>0</v>
      </c>
      <c r="AP695" s="105">
        <v>0</v>
      </c>
      <c r="AQ695" s="11">
        <v>0</v>
      </c>
      <c r="AR695" s="11">
        <v>0</v>
      </c>
      <c r="AS695" s="11">
        <v>0</v>
      </c>
      <c r="AT695" s="11">
        <v>0</v>
      </c>
      <c r="AU695" s="11">
        <v>0</v>
      </c>
      <c r="AV695" s="11">
        <v>0</v>
      </c>
      <c r="AW695" s="11">
        <v>0</v>
      </c>
      <c r="AX695" s="11">
        <v>0</v>
      </c>
      <c r="AZ695" s="11">
        <v>0</v>
      </c>
      <c r="BA695" s="11">
        <v>0</v>
      </c>
      <c r="BB695" s="122"/>
    </row>
    <row r="696" spans="1:54" hidden="1" x14ac:dyDescent="0.25">
      <c r="A696">
        <v>6</v>
      </c>
      <c r="B696" t="str">
        <f t="shared" si="79"/>
        <v>FrC-5461</v>
      </c>
      <c r="C696" s="2" t="s">
        <v>316</v>
      </c>
      <c r="D696" s="2" t="str">
        <f t="shared" si="83"/>
        <v>5</v>
      </c>
      <c r="E696" s="2" t="str">
        <f t="shared" si="84"/>
        <v>54</v>
      </c>
      <c r="F696" s="2" t="str">
        <f t="shared" si="85"/>
        <v>546</v>
      </c>
      <c r="G696" s="1" t="s">
        <v>173</v>
      </c>
      <c r="H696" s="27">
        <v>0</v>
      </c>
      <c r="I696" s="27"/>
      <c r="J696" s="27">
        <v>0</v>
      </c>
      <c r="K696" s="27">
        <v>0</v>
      </c>
      <c r="L696" s="27">
        <v>0</v>
      </c>
      <c r="M696" s="27"/>
      <c r="N696" s="27">
        <v>0</v>
      </c>
      <c r="O696" s="27">
        <v>0</v>
      </c>
      <c r="P696" s="27">
        <v>0</v>
      </c>
      <c r="Q696" s="27"/>
      <c r="R696" s="27">
        <v>0</v>
      </c>
      <c r="S696" s="27">
        <v>0</v>
      </c>
      <c r="T696" s="27">
        <v>0</v>
      </c>
      <c r="U696" s="27"/>
      <c r="V696" s="27">
        <v>0</v>
      </c>
      <c r="W696" s="27">
        <v>0</v>
      </c>
      <c r="X696" s="27">
        <v>0</v>
      </c>
      <c r="Y696" s="27"/>
      <c r="Z696" s="27">
        <v>0</v>
      </c>
      <c r="AA696" s="27">
        <v>0</v>
      </c>
      <c r="AB696" s="27">
        <v>0</v>
      </c>
      <c r="AC696" s="27"/>
      <c r="AD696" s="27">
        <v>0</v>
      </c>
      <c r="AE696" s="27">
        <v>0</v>
      </c>
      <c r="AF696" s="27">
        <v>0</v>
      </c>
      <c r="AG696" s="106">
        <v>0</v>
      </c>
      <c r="AH696" s="27">
        <v>0</v>
      </c>
      <c r="AI696" s="27">
        <v>0</v>
      </c>
      <c r="AJ696" s="27">
        <v>0</v>
      </c>
      <c r="AK696" s="106">
        <v>0</v>
      </c>
      <c r="AL696" s="106">
        <v>0</v>
      </c>
      <c r="AM696" s="105">
        <v>0</v>
      </c>
      <c r="AN696" s="11">
        <v>0</v>
      </c>
      <c r="AO696" s="11">
        <v>0</v>
      </c>
      <c r="AP696" s="105">
        <v>0</v>
      </c>
      <c r="AQ696" s="11">
        <v>0</v>
      </c>
      <c r="AR696" s="11">
        <v>0</v>
      </c>
      <c r="AS696" s="11">
        <v>0</v>
      </c>
      <c r="AT696" s="11">
        <v>0</v>
      </c>
      <c r="AU696" s="11">
        <v>0</v>
      </c>
      <c r="AV696" s="11">
        <v>0</v>
      </c>
      <c r="AW696" s="11">
        <v>0</v>
      </c>
      <c r="AX696" s="11">
        <v>0</v>
      </c>
      <c r="AZ696" s="11">
        <v>0</v>
      </c>
      <c r="BA696" s="11">
        <v>0</v>
      </c>
      <c r="BB696" s="122"/>
    </row>
    <row r="697" spans="1:54" hidden="1" x14ac:dyDescent="0.25">
      <c r="A697">
        <v>6</v>
      </c>
      <c r="B697" t="str">
        <f t="shared" si="79"/>
        <v>FrC-5462</v>
      </c>
      <c r="C697" s="2" t="s">
        <v>316</v>
      </c>
      <c r="D697" s="2" t="str">
        <f t="shared" si="83"/>
        <v>5</v>
      </c>
      <c r="E697" s="2" t="str">
        <f t="shared" si="84"/>
        <v>54</v>
      </c>
      <c r="F697" s="2" t="str">
        <f t="shared" si="85"/>
        <v>546</v>
      </c>
      <c r="G697" s="1" t="s">
        <v>174</v>
      </c>
      <c r="H697" s="27">
        <v>0</v>
      </c>
      <c r="I697" s="27"/>
      <c r="J697" s="27">
        <v>0</v>
      </c>
      <c r="K697" s="27">
        <v>0</v>
      </c>
      <c r="L697" s="27">
        <v>0</v>
      </c>
      <c r="M697" s="27"/>
      <c r="N697" s="27">
        <v>0</v>
      </c>
      <c r="O697" s="27">
        <v>0</v>
      </c>
      <c r="P697" s="27">
        <v>0</v>
      </c>
      <c r="Q697" s="27"/>
      <c r="R697" s="27">
        <v>0</v>
      </c>
      <c r="S697" s="27">
        <v>0</v>
      </c>
      <c r="T697" s="27">
        <v>0</v>
      </c>
      <c r="U697" s="27"/>
      <c r="V697" s="27">
        <v>0</v>
      </c>
      <c r="W697" s="27">
        <v>0</v>
      </c>
      <c r="X697" s="27">
        <v>0</v>
      </c>
      <c r="Y697" s="27"/>
      <c r="Z697" s="27">
        <v>0</v>
      </c>
      <c r="AA697" s="27">
        <v>0</v>
      </c>
      <c r="AB697" s="27">
        <v>0</v>
      </c>
      <c r="AC697" s="27"/>
      <c r="AD697" s="27">
        <v>0</v>
      </c>
      <c r="AE697" s="27">
        <v>0</v>
      </c>
      <c r="AF697" s="27">
        <v>0</v>
      </c>
      <c r="AG697" s="106">
        <v>0</v>
      </c>
      <c r="AH697" s="27">
        <v>0</v>
      </c>
      <c r="AI697" s="27">
        <v>0</v>
      </c>
      <c r="AJ697" s="27">
        <v>0</v>
      </c>
      <c r="AK697" s="106">
        <v>0</v>
      </c>
      <c r="AL697" s="106">
        <v>0</v>
      </c>
      <c r="AM697" s="105">
        <v>0</v>
      </c>
      <c r="AN697" s="11">
        <v>0</v>
      </c>
      <c r="AO697" s="11">
        <v>0</v>
      </c>
      <c r="AP697" s="105">
        <v>0</v>
      </c>
      <c r="AQ697" s="11">
        <v>0</v>
      </c>
      <c r="AR697" s="11">
        <v>0</v>
      </c>
      <c r="AS697" s="11">
        <v>0</v>
      </c>
      <c r="AT697" s="11">
        <v>0</v>
      </c>
      <c r="AU697" s="11">
        <v>0</v>
      </c>
      <c r="AV697" s="11">
        <v>0</v>
      </c>
      <c r="AW697" s="11">
        <v>0</v>
      </c>
      <c r="AX697" s="11">
        <v>0</v>
      </c>
      <c r="AZ697" s="11">
        <v>0</v>
      </c>
      <c r="BA697" s="11">
        <v>0</v>
      </c>
      <c r="BB697" s="122"/>
    </row>
    <row r="698" spans="1:54" hidden="1" x14ac:dyDescent="0.25">
      <c r="A698">
        <v>6</v>
      </c>
      <c r="B698" t="str">
        <f t="shared" si="79"/>
        <v>FrC-6111</v>
      </c>
      <c r="C698" s="2" t="s">
        <v>316</v>
      </c>
      <c r="D698" s="2" t="str">
        <f t="shared" si="83"/>
        <v>6</v>
      </c>
      <c r="E698" s="2" t="str">
        <f t="shared" si="84"/>
        <v>61</v>
      </c>
      <c r="F698" s="2" t="str">
        <f t="shared" si="85"/>
        <v>611</v>
      </c>
      <c r="G698" s="1" t="s">
        <v>177</v>
      </c>
      <c r="H698" s="27">
        <v>0</v>
      </c>
      <c r="I698" s="27"/>
      <c r="J698" s="27">
        <v>0</v>
      </c>
      <c r="K698" s="27">
        <v>0</v>
      </c>
      <c r="L698" s="27">
        <v>0</v>
      </c>
      <c r="M698" s="27"/>
      <c r="N698" s="27">
        <v>0</v>
      </c>
      <c r="O698" s="27">
        <v>0</v>
      </c>
      <c r="P698" s="27">
        <v>0</v>
      </c>
      <c r="Q698" s="27"/>
      <c r="R698" s="27">
        <v>0</v>
      </c>
      <c r="S698" s="27">
        <v>1009</v>
      </c>
      <c r="T698" s="27">
        <v>0</v>
      </c>
      <c r="U698" s="27"/>
      <c r="V698" s="27">
        <v>750</v>
      </c>
      <c r="W698" s="27">
        <v>691.26080000000002</v>
      </c>
      <c r="X698" s="27">
        <v>0</v>
      </c>
      <c r="Y698" s="27"/>
      <c r="Z698" s="27">
        <v>655.36089000000004</v>
      </c>
      <c r="AA698" s="27">
        <v>0</v>
      </c>
      <c r="AB698" s="27">
        <v>0</v>
      </c>
      <c r="AC698" s="27"/>
      <c r="AD698" s="27">
        <v>0</v>
      </c>
      <c r="AE698" s="27">
        <v>0</v>
      </c>
      <c r="AF698" s="27">
        <v>0</v>
      </c>
      <c r="AG698" s="106">
        <v>0</v>
      </c>
      <c r="AH698" s="27">
        <v>0</v>
      </c>
      <c r="AI698" s="27">
        <v>0</v>
      </c>
      <c r="AJ698" s="27">
        <v>0</v>
      </c>
      <c r="AK698" s="106">
        <v>0</v>
      </c>
      <c r="AL698" s="106">
        <v>0</v>
      </c>
      <c r="AM698" s="105">
        <v>0</v>
      </c>
      <c r="AN698" s="11">
        <v>0</v>
      </c>
      <c r="AO698" s="11">
        <v>0</v>
      </c>
      <c r="AP698" s="105">
        <v>0</v>
      </c>
      <c r="AQ698" s="11">
        <v>0</v>
      </c>
      <c r="AR698" s="11">
        <v>0</v>
      </c>
      <c r="AS698" s="11">
        <v>0</v>
      </c>
      <c r="AT698" s="11">
        <v>0</v>
      </c>
      <c r="AU698" s="11">
        <v>0</v>
      </c>
      <c r="AV698" s="11">
        <v>0</v>
      </c>
      <c r="AW698" s="11">
        <v>0</v>
      </c>
      <c r="AX698" s="11">
        <v>0</v>
      </c>
      <c r="AZ698" s="11">
        <v>0</v>
      </c>
      <c r="BA698" s="11">
        <v>0</v>
      </c>
      <c r="BB698" s="122"/>
    </row>
    <row r="699" spans="1:54" hidden="1" x14ac:dyDescent="0.25">
      <c r="A699">
        <v>6</v>
      </c>
      <c r="B699" t="str">
        <f t="shared" si="79"/>
        <v>FrC-6112</v>
      </c>
      <c r="C699" s="2" t="s">
        <v>316</v>
      </c>
      <c r="D699" s="2" t="str">
        <f t="shared" si="83"/>
        <v>6</v>
      </c>
      <c r="E699" s="2" t="str">
        <f t="shared" si="84"/>
        <v>61</v>
      </c>
      <c r="F699" s="2" t="str">
        <f t="shared" si="85"/>
        <v>611</v>
      </c>
      <c r="G699" s="1" t="s">
        <v>178</v>
      </c>
      <c r="H699" s="27">
        <v>0</v>
      </c>
      <c r="I699" s="27"/>
      <c r="J699" s="27">
        <v>0</v>
      </c>
      <c r="K699" s="27">
        <v>0</v>
      </c>
      <c r="L699" s="27">
        <v>0</v>
      </c>
      <c r="M699" s="27"/>
      <c r="N699" s="27">
        <v>0</v>
      </c>
      <c r="O699" s="27">
        <v>0</v>
      </c>
      <c r="P699" s="27">
        <v>0</v>
      </c>
      <c r="Q699" s="27"/>
      <c r="R699" s="27">
        <v>0</v>
      </c>
      <c r="S699" s="27">
        <v>0</v>
      </c>
      <c r="T699" s="27">
        <v>0</v>
      </c>
      <c r="U699" s="27"/>
      <c r="V699" s="27">
        <v>0</v>
      </c>
      <c r="W699" s="27">
        <v>0</v>
      </c>
      <c r="X699" s="27">
        <v>0</v>
      </c>
      <c r="Y699" s="27"/>
      <c r="Z699" s="27">
        <v>0</v>
      </c>
      <c r="AA699" s="27">
        <v>0</v>
      </c>
      <c r="AB699" s="27">
        <v>0</v>
      </c>
      <c r="AC699" s="27"/>
      <c r="AD699" s="27">
        <v>0</v>
      </c>
      <c r="AE699" s="27">
        <v>0</v>
      </c>
      <c r="AF699" s="27">
        <v>0</v>
      </c>
      <c r="AG699" s="106">
        <v>0</v>
      </c>
      <c r="AH699" s="27">
        <v>0</v>
      </c>
      <c r="AI699" s="27">
        <v>0</v>
      </c>
      <c r="AJ699" s="27">
        <v>0</v>
      </c>
      <c r="AK699" s="106">
        <v>0</v>
      </c>
      <c r="AL699" s="106">
        <v>0</v>
      </c>
      <c r="AM699" s="105">
        <v>0</v>
      </c>
      <c r="AN699" s="11">
        <v>0</v>
      </c>
      <c r="AO699" s="11">
        <v>0</v>
      </c>
      <c r="AP699" s="105">
        <v>0</v>
      </c>
      <c r="AQ699" s="11">
        <v>0</v>
      </c>
      <c r="AR699" s="11">
        <v>0</v>
      </c>
      <c r="AS699" s="11">
        <v>0</v>
      </c>
      <c r="AT699" s="11">
        <v>0</v>
      </c>
      <c r="AU699" s="11">
        <v>0</v>
      </c>
      <c r="AV699" s="11">
        <v>0</v>
      </c>
      <c r="AW699" s="11">
        <v>0</v>
      </c>
      <c r="AX699" s="11">
        <v>0</v>
      </c>
      <c r="AZ699" s="11">
        <v>0</v>
      </c>
      <c r="BA699" s="11">
        <v>0</v>
      </c>
      <c r="BB699" s="122"/>
    </row>
    <row r="700" spans="1:54" hidden="1" x14ac:dyDescent="0.25">
      <c r="A700">
        <v>6</v>
      </c>
      <c r="B700" t="str">
        <f t="shared" si="79"/>
        <v>FrC-6121</v>
      </c>
      <c r="C700" s="2" t="s">
        <v>316</v>
      </c>
      <c r="D700" s="2" t="str">
        <f t="shared" si="83"/>
        <v>6</v>
      </c>
      <c r="E700" s="2" t="str">
        <f t="shared" si="84"/>
        <v>61</v>
      </c>
      <c r="F700" s="2" t="str">
        <f t="shared" si="85"/>
        <v>612</v>
      </c>
      <c r="G700" s="1" t="s">
        <v>179</v>
      </c>
      <c r="H700" s="27">
        <v>0</v>
      </c>
      <c r="I700" s="27"/>
      <c r="J700" s="27">
        <v>0</v>
      </c>
      <c r="K700" s="27">
        <v>0</v>
      </c>
      <c r="L700" s="27">
        <v>0</v>
      </c>
      <c r="M700" s="27"/>
      <c r="N700" s="27">
        <v>0</v>
      </c>
      <c r="O700" s="27">
        <v>0</v>
      </c>
      <c r="P700" s="27">
        <v>0</v>
      </c>
      <c r="Q700" s="27"/>
      <c r="R700" s="27">
        <v>0</v>
      </c>
      <c r="S700" s="27">
        <v>0</v>
      </c>
      <c r="T700" s="27">
        <v>0</v>
      </c>
      <c r="U700" s="27"/>
      <c r="V700" s="27">
        <v>0</v>
      </c>
      <c r="W700" s="27">
        <v>0</v>
      </c>
      <c r="X700" s="27">
        <v>0</v>
      </c>
      <c r="Y700" s="27"/>
      <c r="Z700" s="27">
        <v>0</v>
      </c>
      <c r="AA700" s="27">
        <v>0</v>
      </c>
      <c r="AB700" s="27">
        <v>0</v>
      </c>
      <c r="AC700" s="27"/>
      <c r="AD700" s="27">
        <v>0</v>
      </c>
      <c r="AE700" s="27">
        <v>0</v>
      </c>
      <c r="AF700" s="27">
        <v>0</v>
      </c>
      <c r="AG700" s="106">
        <v>0</v>
      </c>
      <c r="AH700" s="27">
        <v>0</v>
      </c>
      <c r="AI700" s="27">
        <v>0</v>
      </c>
      <c r="AJ700" s="27">
        <v>0</v>
      </c>
      <c r="AK700" s="106">
        <v>0</v>
      </c>
      <c r="AL700" s="106">
        <v>0</v>
      </c>
      <c r="AM700" s="105">
        <v>0</v>
      </c>
      <c r="AN700" s="11">
        <v>0</v>
      </c>
      <c r="AO700" s="11">
        <v>0</v>
      </c>
      <c r="AP700" s="105">
        <v>0</v>
      </c>
      <c r="AQ700" s="11">
        <v>0</v>
      </c>
      <c r="AR700" s="11">
        <v>0</v>
      </c>
      <c r="AS700" s="11">
        <v>0</v>
      </c>
      <c r="AT700" s="11">
        <v>0</v>
      </c>
      <c r="AU700" s="11">
        <v>0</v>
      </c>
      <c r="AV700" s="11">
        <v>0</v>
      </c>
      <c r="AW700" s="11">
        <v>0</v>
      </c>
      <c r="AX700" s="11">
        <v>0</v>
      </c>
      <c r="AZ700" s="11">
        <v>0</v>
      </c>
      <c r="BA700" s="11">
        <v>0</v>
      </c>
      <c r="BB700" s="122"/>
    </row>
    <row r="701" spans="1:54" hidden="1" x14ac:dyDescent="0.25">
      <c r="A701">
        <v>6</v>
      </c>
      <c r="B701" t="str">
        <f t="shared" si="79"/>
        <v>FrC-6122</v>
      </c>
      <c r="C701" s="2" t="s">
        <v>316</v>
      </c>
      <c r="D701" s="2" t="str">
        <f t="shared" si="83"/>
        <v>6</v>
      </c>
      <c r="E701" s="2" t="str">
        <f t="shared" si="84"/>
        <v>61</v>
      </c>
      <c r="F701" s="2" t="str">
        <f t="shared" si="85"/>
        <v>612</v>
      </c>
      <c r="G701" s="1" t="s">
        <v>180</v>
      </c>
      <c r="H701" s="27">
        <v>0</v>
      </c>
      <c r="I701" s="27"/>
      <c r="J701" s="27">
        <v>0</v>
      </c>
      <c r="K701" s="27">
        <v>0</v>
      </c>
      <c r="L701" s="27">
        <v>0</v>
      </c>
      <c r="M701" s="27"/>
      <c r="N701" s="27">
        <v>0</v>
      </c>
      <c r="O701" s="27">
        <v>0</v>
      </c>
      <c r="P701" s="27">
        <v>0</v>
      </c>
      <c r="Q701" s="27"/>
      <c r="R701" s="27">
        <v>0</v>
      </c>
      <c r="S701" s="27">
        <v>0</v>
      </c>
      <c r="T701" s="27">
        <v>0</v>
      </c>
      <c r="U701" s="27"/>
      <c r="V701" s="27">
        <v>0</v>
      </c>
      <c r="W701" s="27">
        <v>0</v>
      </c>
      <c r="X701" s="27">
        <v>0</v>
      </c>
      <c r="Y701" s="27"/>
      <c r="Z701" s="27">
        <v>0</v>
      </c>
      <c r="AA701" s="27">
        <v>0</v>
      </c>
      <c r="AB701" s="27">
        <v>0</v>
      </c>
      <c r="AC701" s="27"/>
      <c r="AD701" s="27">
        <v>0</v>
      </c>
      <c r="AE701" s="27">
        <v>0</v>
      </c>
      <c r="AF701" s="27">
        <v>0</v>
      </c>
      <c r="AG701" s="106">
        <v>0</v>
      </c>
      <c r="AH701" s="27">
        <v>0</v>
      </c>
      <c r="AI701" s="27">
        <v>0</v>
      </c>
      <c r="AJ701" s="27">
        <v>0</v>
      </c>
      <c r="AK701" s="106">
        <v>0</v>
      </c>
      <c r="AL701" s="106">
        <v>0</v>
      </c>
      <c r="AM701" s="105">
        <v>0</v>
      </c>
      <c r="AN701" s="11">
        <v>0</v>
      </c>
      <c r="AO701" s="11">
        <v>0</v>
      </c>
      <c r="AP701" s="105">
        <v>0</v>
      </c>
      <c r="AQ701" s="11">
        <v>0</v>
      </c>
      <c r="AR701" s="11">
        <v>0</v>
      </c>
      <c r="AS701" s="11">
        <v>0</v>
      </c>
      <c r="AT701" s="11">
        <v>0</v>
      </c>
      <c r="AU701" s="11">
        <v>0</v>
      </c>
      <c r="AV701" s="11">
        <v>0</v>
      </c>
      <c r="AW701" s="11">
        <v>0</v>
      </c>
      <c r="AX701" s="11">
        <v>0</v>
      </c>
      <c r="AZ701" s="11">
        <v>0</v>
      </c>
      <c r="BA701" s="11">
        <v>0</v>
      </c>
      <c r="BB701" s="122"/>
    </row>
    <row r="702" spans="1:54" hidden="1" x14ac:dyDescent="0.25">
      <c r="A702">
        <v>6</v>
      </c>
      <c r="B702" t="str">
        <f t="shared" si="79"/>
        <v>FrC-6131</v>
      </c>
      <c r="C702" s="2" t="s">
        <v>316</v>
      </c>
      <c r="D702" s="2" t="str">
        <f t="shared" si="83"/>
        <v>6</v>
      </c>
      <c r="E702" s="2" t="str">
        <f t="shared" si="84"/>
        <v>61</v>
      </c>
      <c r="F702" s="2" t="str">
        <f t="shared" si="85"/>
        <v>613</v>
      </c>
      <c r="G702" s="1" t="s">
        <v>181</v>
      </c>
      <c r="H702" s="27">
        <v>0</v>
      </c>
      <c r="I702" s="27"/>
      <c r="J702" s="27">
        <v>0</v>
      </c>
      <c r="K702" s="27">
        <v>0</v>
      </c>
      <c r="L702" s="27">
        <v>0</v>
      </c>
      <c r="M702" s="27"/>
      <c r="N702" s="27">
        <v>0</v>
      </c>
      <c r="O702" s="27">
        <v>0</v>
      </c>
      <c r="P702" s="27">
        <v>0</v>
      </c>
      <c r="Q702" s="27"/>
      <c r="R702" s="27">
        <v>0</v>
      </c>
      <c r="S702" s="27">
        <v>0</v>
      </c>
      <c r="T702" s="27">
        <v>0</v>
      </c>
      <c r="U702" s="27"/>
      <c r="V702" s="27">
        <v>0</v>
      </c>
      <c r="W702" s="27">
        <v>0</v>
      </c>
      <c r="X702" s="27">
        <v>0</v>
      </c>
      <c r="Y702" s="27"/>
      <c r="Z702" s="27">
        <v>0</v>
      </c>
      <c r="AA702" s="27">
        <v>0</v>
      </c>
      <c r="AB702" s="27">
        <v>0</v>
      </c>
      <c r="AC702" s="27"/>
      <c r="AD702" s="27">
        <v>0</v>
      </c>
      <c r="AE702" s="27">
        <v>0</v>
      </c>
      <c r="AF702" s="27">
        <v>0</v>
      </c>
      <c r="AG702" s="106">
        <v>0</v>
      </c>
      <c r="AH702" s="27">
        <v>0</v>
      </c>
      <c r="AI702" s="27">
        <v>0</v>
      </c>
      <c r="AJ702" s="27">
        <v>0</v>
      </c>
      <c r="AK702" s="106">
        <v>0</v>
      </c>
      <c r="AL702" s="106">
        <v>0</v>
      </c>
      <c r="AM702" s="105">
        <v>0</v>
      </c>
      <c r="AN702" s="11">
        <v>0</v>
      </c>
      <c r="AO702" s="11">
        <v>14440.709570000001</v>
      </c>
      <c r="AP702" s="105">
        <v>14440.709570000001</v>
      </c>
      <c r="AQ702" s="11">
        <v>14440.709569999999</v>
      </c>
      <c r="AR702" s="11">
        <v>4549.3990000000003</v>
      </c>
      <c r="AS702" s="11">
        <v>11128.565709999999</v>
      </c>
      <c r="AT702" s="11">
        <v>11741.6751</v>
      </c>
      <c r="AU702" s="11">
        <v>11741.6751</v>
      </c>
      <c r="AV702" s="11">
        <v>4611.7849999999999</v>
      </c>
      <c r="AW702" s="11">
        <v>2212.4382300000002</v>
      </c>
      <c r="AX702" s="11">
        <v>2212.4382300000002</v>
      </c>
      <c r="AZ702" s="11">
        <v>2305</v>
      </c>
      <c r="BA702" s="11">
        <v>0</v>
      </c>
      <c r="BB702" s="122"/>
    </row>
    <row r="703" spans="1:54" hidden="1" x14ac:dyDescent="0.25">
      <c r="A703">
        <v>6</v>
      </c>
      <c r="B703" t="str">
        <f t="shared" si="79"/>
        <v>FrC-6132</v>
      </c>
      <c r="C703" s="2" t="s">
        <v>316</v>
      </c>
      <c r="D703" s="2" t="str">
        <f t="shared" si="83"/>
        <v>6</v>
      </c>
      <c r="E703" s="2" t="str">
        <f t="shared" si="84"/>
        <v>61</v>
      </c>
      <c r="F703" s="2" t="str">
        <f t="shared" si="85"/>
        <v>613</v>
      </c>
      <c r="G703" s="1" t="s">
        <v>182</v>
      </c>
      <c r="H703" s="27">
        <v>0</v>
      </c>
      <c r="I703" s="27"/>
      <c r="J703" s="27">
        <v>0</v>
      </c>
      <c r="K703" s="27">
        <v>0</v>
      </c>
      <c r="L703" s="27">
        <v>0</v>
      </c>
      <c r="M703" s="27"/>
      <c r="N703" s="27">
        <v>0</v>
      </c>
      <c r="O703" s="27">
        <v>0</v>
      </c>
      <c r="P703" s="27">
        <v>0</v>
      </c>
      <c r="Q703" s="27"/>
      <c r="R703" s="27">
        <v>0</v>
      </c>
      <c r="S703" s="27">
        <v>0</v>
      </c>
      <c r="T703" s="27">
        <v>0</v>
      </c>
      <c r="U703" s="27"/>
      <c r="V703" s="27">
        <v>0</v>
      </c>
      <c r="W703" s="27">
        <v>0</v>
      </c>
      <c r="X703" s="27">
        <v>0</v>
      </c>
      <c r="Y703" s="27"/>
      <c r="Z703" s="27">
        <v>0</v>
      </c>
      <c r="AA703" s="27">
        <v>0</v>
      </c>
      <c r="AB703" s="27">
        <v>0</v>
      </c>
      <c r="AC703" s="27"/>
      <c r="AD703" s="27">
        <v>0</v>
      </c>
      <c r="AE703" s="27">
        <v>0</v>
      </c>
      <c r="AF703" s="27">
        <v>0</v>
      </c>
      <c r="AG703" s="106">
        <v>0</v>
      </c>
      <c r="AH703" s="27">
        <v>0</v>
      </c>
      <c r="AI703" s="27">
        <v>0</v>
      </c>
      <c r="AJ703" s="27">
        <v>0</v>
      </c>
      <c r="AK703" s="106">
        <v>0</v>
      </c>
      <c r="AL703" s="106">
        <v>0</v>
      </c>
      <c r="AM703" s="105">
        <v>0</v>
      </c>
      <c r="AN703" s="11">
        <v>0</v>
      </c>
      <c r="AO703" s="11">
        <v>0</v>
      </c>
      <c r="AP703" s="105">
        <v>0</v>
      </c>
      <c r="AQ703" s="11">
        <v>0</v>
      </c>
      <c r="AR703" s="11">
        <v>0</v>
      </c>
      <c r="AS703" s="11">
        <v>0</v>
      </c>
      <c r="AT703" s="11">
        <v>0</v>
      </c>
      <c r="AU703" s="11">
        <v>0</v>
      </c>
      <c r="AV703" s="11">
        <v>0</v>
      </c>
      <c r="AW703" s="11">
        <v>0</v>
      </c>
      <c r="AX703" s="11">
        <v>0</v>
      </c>
      <c r="AZ703" s="11">
        <v>0</v>
      </c>
      <c r="BA703" s="11">
        <v>0</v>
      </c>
      <c r="BB703" s="122"/>
    </row>
    <row r="704" spans="1:54" hidden="1" x14ac:dyDescent="0.25">
      <c r="A704">
        <v>6</v>
      </c>
      <c r="B704" t="str">
        <f t="shared" si="79"/>
        <v>FrC-6141</v>
      </c>
      <c r="C704" s="2" t="s">
        <v>316</v>
      </c>
      <c r="D704" s="2" t="str">
        <f t="shared" si="83"/>
        <v>6</v>
      </c>
      <c r="E704" s="2" t="str">
        <f t="shared" si="84"/>
        <v>61</v>
      </c>
      <c r="F704" s="2" t="str">
        <f t="shared" si="85"/>
        <v>614</v>
      </c>
      <c r="G704" s="1" t="s">
        <v>183</v>
      </c>
      <c r="H704" s="27">
        <v>7640</v>
      </c>
      <c r="I704" s="27"/>
      <c r="J704" s="27">
        <v>7640</v>
      </c>
      <c r="K704" s="27">
        <v>7640</v>
      </c>
      <c r="L704" s="27">
        <v>4834</v>
      </c>
      <c r="M704" s="27"/>
      <c r="N704" s="27">
        <v>2050</v>
      </c>
      <c r="O704" s="27">
        <v>2050</v>
      </c>
      <c r="P704" s="27">
        <v>4910</v>
      </c>
      <c r="Q704" s="27"/>
      <c r="R704" s="27">
        <v>4910</v>
      </c>
      <c r="S704" s="27">
        <v>4910</v>
      </c>
      <c r="T704" s="27">
        <v>2125</v>
      </c>
      <c r="U704" s="27"/>
      <c r="V704" s="27">
        <v>2120</v>
      </c>
      <c r="W704" s="27">
        <v>2120</v>
      </c>
      <c r="X704" s="27">
        <v>2120</v>
      </c>
      <c r="Y704" s="27"/>
      <c r="Z704" s="27">
        <v>2133</v>
      </c>
      <c r="AA704" s="27">
        <v>2133</v>
      </c>
      <c r="AB704" s="27">
        <v>2133</v>
      </c>
      <c r="AC704" s="27"/>
      <c r="AD704" s="27">
        <v>2128</v>
      </c>
      <c r="AE704" s="27">
        <v>2128</v>
      </c>
      <c r="AF704" s="27">
        <v>2128</v>
      </c>
      <c r="AG704" s="106">
        <v>2128</v>
      </c>
      <c r="AH704" s="27">
        <v>2128</v>
      </c>
      <c r="AI704" s="27">
        <v>2128</v>
      </c>
      <c r="AJ704" s="27">
        <v>2162</v>
      </c>
      <c r="AK704" s="106">
        <v>2175</v>
      </c>
      <c r="AL704" s="106">
        <v>2175</v>
      </c>
      <c r="AM704" s="105">
        <v>2175</v>
      </c>
      <c r="AN704" s="11">
        <v>2198</v>
      </c>
      <c r="AO704" s="11">
        <v>2210</v>
      </c>
      <c r="AP704" s="105">
        <v>2210</v>
      </c>
      <c r="AQ704" s="11">
        <v>2210</v>
      </c>
      <c r="AR704" s="11">
        <v>2259</v>
      </c>
      <c r="AS704" s="11">
        <v>2254</v>
      </c>
      <c r="AT704" s="11">
        <v>0</v>
      </c>
      <c r="AU704" s="11">
        <v>0</v>
      </c>
      <c r="AV704" s="11">
        <v>0</v>
      </c>
      <c r="AW704" s="11">
        <v>0</v>
      </c>
      <c r="AX704" s="11">
        <v>0</v>
      </c>
      <c r="AZ704" s="11">
        <v>0</v>
      </c>
      <c r="BA704" s="11">
        <v>0</v>
      </c>
      <c r="BB704" s="122"/>
    </row>
    <row r="705" spans="1:54" hidden="1" x14ac:dyDescent="0.25">
      <c r="A705">
        <v>6</v>
      </c>
      <c r="B705" t="str">
        <f t="shared" si="79"/>
        <v>FrC-6142</v>
      </c>
      <c r="C705" s="2" t="s">
        <v>316</v>
      </c>
      <c r="D705" s="2" t="str">
        <f t="shared" si="83"/>
        <v>6</v>
      </c>
      <c r="E705" s="2" t="str">
        <f t="shared" si="84"/>
        <v>61</v>
      </c>
      <c r="F705" s="2" t="str">
        <f t="shared" si="85"/>
        <v>614</v>
      </c>
      <c r="G705" s="1" t="s">
        <v>184</v>
      </c>
      <c r="H705" s="27">
        <v>0</v>
      </c>
      <c r="I705" s="27"/>
      <c r="J705" s="27">
        <v>0</v>
      </c>
      <c r="K705" s="27">
        <v>0</v>
      </c>
      <c r="L705" s="27">
        <v>0</v>
      </c>
      <c r="M705" s="27"/>
      <c r="N705" s="27">
        <v>0</v>
      </c>
      <c r="O705" s="27">
        <v>0</v>
      </c>
      <c r="P705" s="27">
        <v>0</v>
      </c>
      <c r="Q705" s="27"/>
      <c r="R705" s="27">
        <v>0</v>
      </c>
      <c r="S705" s="27">
        <v>0</v>
      </c>
      <c r="T705" s="27">
        <v>0</v>
      </c>
      <c r="U705" s="27"/>
      <c r="V705" s="27">
        <v>0</v>
      </c>
      <c r="W705" s="27">
        <v>0</v>
      </c>
      <c r="X705" s="27">
        <v>0</v>
      </c>
      <c r="Y705" s="27"/>
      <c r="Z705" s="27">
        <v>0</v>
      </c>
      <c r="AA705" s="27">
        <v>0</v>
      </c>
      <c r="AB705" s="27">
        <v>0</v>
      </c>
      <c r="AC705" s="27"/>
      <c r="AD705" s="27">
        <v>0</v>
      </c>
      <c r="AE705" s="27">
        <v>0</v>
      </c>
      <c r="AF705" s="27">
        <v>0</v>
      </c>
      <c r="AG705" s="106">
        <v>0</v>
      </c>
      <c r="AH705" s="27">
        <v>0</v>
      </c>
      <c r="AI705" s="27">
        <v>0</v>
      </c>
      <c r="AJ705" s="27">
        <v>0</v>
      </c>
      <c r="AK705" s="106">
        <v>0</v>
      </c>
      <c r="AL705" s="106">
        <v>0</v>
      </c>
      <c r="AM705" s="105">
        <v>0</v>
      </c>
      <c r="AN705" s="11">
        <v>0</v>
      </c>
      <c r="AO705" s="11">
        <v>0</v>
      </c>
      <c r="AP705" s="105">
        <v>501.44713999999999</v>
      </c>
      <c r="AQ705" s="11">
        <v>0</v>
      </c>
      <c r="AR705" s="11">
        <v>0</v>
      </c>
      <c r="AS705" s="11">
        <v>0</v>
      </c>
      <c r="AT705" s="11">
        <v>0</v>
      </c>
      <c r="AU705" s="11">
        <v>0</v>
      </c>
      <c r="AV705" s="11">
        <v>0</v>
      </c>
      <c r="AW705" s="11">
        <v>0</v>
      </c>
      <c r="AX705" s="11">
        <v>0</v>
      </c>
      <c r="AZ705" s="11">
        <v>0</v>
      </c>
      <c r="BA705" s="11">
        <v>0</v>
      </c>
      <c r="BB705" s="122"/>
    </row>
    <row r="706" spans="1:54" hidden="1" x14ac:dyDescent="0.25">
      <c r="A706">
        <v>6</v>
      </c>
      <c r="B706" t="str">
        <f t="shared" si="79"/>
        <v>FrC-6151</v>
      </c>
      <c r="C706" s="2" t="s">
        <v>316</v>
      </c>
      <c r="D706" s="2" t="str">
        <f t="shared" si="83"/>
        <v>6</v>
      </c>
      <c r="E706" s="2" t="str">
        <f t="shared" si="84"/>
        <v>61</v>
      </c>
      <c r="F706" s="2" t="str">
        <f t="shared" si="85"/>
        <v>615</v>
      </c>
      <c r="G706" s="1" t="s">
        <v>185</v>
      </c>
      <c r="H706" s="27">
        <v>42</v>
      </c>
      <c r="I706" s="27"/>
      <c r="J706" s="27">
        <v>42</v>
      </c>
      <c r="K706" s="27">
        <v>42</v>
      </c>
      <c r="L706" s="27">
        <v>404</v>
      </c>
      <c r="M706" s="27"/>
      <c r="N706" s="27">
        <v>44</v>
      </c>
      <c r="O706" s="27">
        <v>44</v>
      </c>
      <c r="P706" s="27">
        <v>46</v>
      </c>
      <c r="Q706" s="27"/>
      <c r="R706" s="27">
        <v>255</v>
      </c>
      <c r="S706" s="27">
        <v>255</v>
      </c>
      <c r="T706" s="27">
        <v>47</v>
      </c>
      <c r="U706" s="27"/>
      <c r="V706" s="27">
        <v>47</v>
      </c>
      <c r="W706" s="27">
        <v>47</v>
      </c>
      <c r="X706" s="27">
        <v>48</v>
      </c>
      <c r="Y706" s="27"/>
      <c r="Z706" s="27">
        <v>48</v>
      </c>
      <c r="AA706" s="27">
        <v>26.298079999999999</v>
      </c>
      <c r="AB706" s="27">
        <v>47</v>
      </c>
      <c r="AC706" s="27"/>
      <c r="AD706" s="27">
        <v>23.5</v>
      </c>
      <c r="AE706" s="27">
        <v>0</v>
      </c>
      <c r="AF706" s="27">
        <v>0</v>
      </c>
      <c r="AG706" s="106">
        <v>0</v>
      </c>
      <c r="AH706" s="27">
        <v>0</v>
      </c>
      <c r="AI706" s="27">
        <v>0</v>
      </c>
      <c r="AJ706" s="27">
        <v>0</v>
      </c>
      <c r="AK706" s="106">
        <v>24.5</v>
      </c>
      <c r="AL706" s="106">
        <v>0</v>
      </c>
      <c r="AM706" s="105">
        <v>0</v>
      </c>
      <c r="AN706" s="11">
        <v>0</v>
      </c>
      <c r="AO706" s="11">
        <v>1151.82564</v>
      </c>
      <c r="AP706" s="105">
        <v>1047.23973</v>
      </c>
      <c r="AQ706" s="11">
        <v>1047.23973</v>
      </c>
      <c r="AR706" s="11">
        <v>0</v>
      </c>
      <c r="AS706" s="11">
        <v>1279.3700100000001</v>
      </c>
      <c r="AT706" s="11">
        <v>1267.95199</v>
      </c>
      <c r="AU706" s="11">
        <v>1267.95199</v>
      </c>
      <c r="AV706" s="11">
        <v>0</v>
      </c>
      <c r="AW706" s="11">
        <v>1065.29431</v>
      </c>
      <c r="AX706" s="11">
        <v>223.23824999999994</v>
      </c>
      <c r="AZ706" s="11">
        <v>0</v>
      </c>
      <c r="BA706" s="11">
        <v>1025.49145</v>
      </c>
      <c r="BB706" s="122"/>
    </row>
    <row r="707" spans="1:54" hidden="1" x14ac:dyDescent="0.25">
      <c r="A707">
        <v>6</v>
      </c>
      <c r="B707" t="str">
        <f t="shared" ref="B707:B770" si="86">C707&amp;"-"&amp;G707</f>
        <v>FrC-6152</v>
      </c>
      <c r="C707" s="2" t="s">
        <v>316</v>
      </c>
      <c r="D707" s="2" t="str">
        <f t="shared" si="83"/>
        <v>6</v>
      </c>
      <c r="E707" s="2" t="str">
        <f t="shared" si="84"/>
        <v>61</v>
      </c>
      <c r="F707" s="2" t="str">
        <f t="shared" si="85"/>
        <v>615</v>
      </c>
      <c r="G707" s="1" t="s">
        <v>186</v>
      </c>
      <c r="H707" s="27">
        <v>0</v>
      </c>
      <c r="I707" s="27"/>
      <c r="J707" s="27">
        <v>0</v>
      </c>
      <c r="K707" s="27">
        <v>0</v>
      </c>
      <c r="L707" s="27">
        <v>0</v>
      </c>
      <c r="M707" s="27"/>
      <c r="N707" s="27">
        <v>0</v>
      </c>
      <c r="O707" s="27">
        <v>0</v>
      </c>
      <c r="P707" s="27">
        <v>0</v>
      </c>
      <c r="Q707" s="27"/>
      <c r="R707" s="27">
        <v>0</v>
      </c>
      <c r="S707" s="27">
        <v>0</v>
      </c>
      <c r="T707" s="27">
        <v>0</v>
      </c>
      <c r="U707" s="27"/>
      <c r="V707" s="27">
        <v>0</v>
      </c>
      <c r="W707" s="27">
        <v>0</v>
      </c>
      <c r="X707" s="27">
        <v>0</v>
      </c>
      <c r="Y707" s="27"/>
      <c r="Z707" s="27">
        <v>0</v>
      </c>
      <c r="AA707" s="27">
        <v>0</v>
      </c>
      <c r="AB707" s="27">
        <v>0</v>
      </c>
      <c r="AC707" s="27"/>
      <c r="AD707" s="27">
        <v>0</v>
      </c>
      <c r="AE707" s="27">
        <v>0</v>
      </c>
      <c r="AF707" s="27">
        <v>0</v>
      </c>
      <c r="AG707" s="106">
        <v>0</v>
      </c>
      <c r="AH707" s="27">
        <v>0</v>
      </c>
      <c r="AI707" s="27">
        <v>0</v>
      </c>
      <c r="AJ707" s="27">
        <v>0</v>
      </c>
      <c r="AK707" s="106">
        <v>0</v>
      </c>
      <c r="AL707" s="106">
        <v>0</v>
      </c>
      <c r="AM707" s="105">
        <v>0</v>
      </c>
      <c r="AN707" s="11">
        <v>0</v>
      </c>
      <c r="AO707" s="11">
        <v>0</v>
      </c>
      <c r="AP707" s="105">
        <v>0</v>
      </c>
      <c r="AQ707" s="11">
        <v>0</v>
      </c>
      <c r="AR707" s="11">
        <v>0</v>
      </c>
      <c r="AS707" s="11">
        <v>0</v>
      </c>
      <c r="AT707" s="11">
        <v>0</v>
      </c>
      <c r="AU707" s="11">
        <v>0</v>
      </c>
      <c r="AV707" s="11">
        <v>0</v>
      </c>
      <c r="AW707" s="11">
        <v>0</v>
      </c>
      <c r="AX707" s="11">
        <v>0</v>
      </c>
      <c r="AZ707" s="11">
        <v>0</v>
      </c>
      <c r="BA707" s="11">
        <v>0</v>
      </c>
      <c r="BB707" s="122"/>
    </row>
    <row r="708" spans="1:54" hidden="1" x14ac:dyDescent="0.25">
      <c r="A708">
        <v>6</v>
      </c>
      <c r="B708" t="str">
        <f t="shared" si="86"/>
        <v>FrC-6161</v>
      </c>
      <c r="C708" s="2" t="s">
        <v>316</v>
      </c>
      <c r="D708" s="2" t="str">
        <f t="shared" si="83"/>
        <v>6</v>
      </c>
      <c r="E708" s="2" t="str">
        <f t="shared" si="84"/>
        <v>61</v>
      </c>
      <c r="F708" s="2" t="str">
        <f t="shared" si="85"/>
        <v>616</v>
      </c>
      <c r="G708" s="1" t="s">
        <v>187</v>
      </c>
      <c r="H708" s="27">
        <v>0</v>
      </c>
      <c r="I708" s="27"/>
      <c r="J708" s="27">
        <v>0</v>
      </c>
      <c r="K708" s="27">
        <v>0</v>
      </c>
      <c r="L708" s="27">
        <v>0</v>
      </c>
      <c r="M708" s="27"/>
      <c r="N708" s="27">
        <v>0</v>
      </c>
      <c r="O708" s="27">
        <v>0</v>
      </c>
      <c r="P708" s="27">
        <v>0</v>
      </c>
      <c r="Q708" s="27"/>
      <c r="R708" s="27">
        <v>0</v>
      </c>
      <c r="S708" s="27">
        <v>0</v>
      </c>
      <c r="T708" s="27">
        <v>0</v>
      </c>
      <c r="U708" s="27"/>
      <c r="V708" s="27">
        <v>0</v>
      </c>
      <c r="W708" s="27">
        <v>0</v>
      </c>
      <c r="X708" s="27">
        <v>0</v>
      </c>
      <c r="Y708" s="27"/>
      <c r="Z708" s="27">
        <v>0</v>
      </c>
      <c r="AA708" s="27">
        <v>0</v>
      </c>
      <c r="AB708" s="27">
        <v>0</v>
      </c>
      <c r="AC708" s="27"/>
      <c r="AD708" s="27">
        <v>0</v>
      </c>
      <c r="AE708" s="27">
        <v>0</v>
      </c>
      <c r="AF708" s="27">
        <v>0</v>
      </c>
      <c r="AG708" s="106">
        <v>0</v>
      </c>
      <c r="AH708" s="27">
        <v>0</v>
      </c>
      <c r="AI708" s="27">
        <v>0</v>
      </c>
      <c r="AJ708" s="27">
        <v>0</v>
      </c>
      <c r="AK708" s="106">
        <v>0</v>
      </c>
      <c r="AL708" s="106">
        <v>0</v>
      </c>
      <c r="AM708" s="105">
        <v>0</v>
      </c>
      <c r="AN708" s="11">
        <v>0</v>
      </c>
      <c r="AO708" s="11">
        <v>0</v>
      </c>
      <c r="AP708" s="105">
        <v>0</v>
      </c>
      <c r="AQ708" s="11">
        <v>0</v>
      </c>
      <c r="AR708" s="11">
        <v>0</v>
      </c>
      <c r="AS708" s="11">
        <v>0</v>
      </c>
      <c r="AT708" s="11">
        <v>0</v>
      </c>
      <c r="AU708" s="11">
        <v>0</v>
      </c>
      <c r="AV708" s="11">
        <v>0</v>
      </c>
      <c r="AW708" s="11">
        <v>0</v>
      </c>
      <c r="AX708" s="11">
        <v>0</v>
      </c>
      <c r="AZ708" s="11">
        <v>0</v>
      </c>
      <c r="BA708" s="11">
        <v>0</v>
      </c>
      <c r="BB708" s="122"/>
    </row>
    <row r="709" spans="1:54" hidden="1" x14ac:dyDescent="0.25">
      <c r="A709">
        <v>6</v>
      </c>
      <c r="B709" t="str">
        <f t="shared" si="86"/>
        <v>FrC-6162</v>
      </c>
      <c r="C709" s="2" t="s">
        <v>316</v>
      </c>
      <c r="D709" s="2" t="str">
        <f t="shared" si="83"/>
        <v>6</v>
      </c>
      <c r="E709" s="2" t="str">
        <f t="shared" si="84"/>
        <v>61</v>
      </c>
      <c r="F709" s="2" t="str">
        <f t="shared" si="85"/>
        <v>616</v>
      </c>
      <c r="G709" s="1" t="s">
        <v>188</v>
      </c>
      <c r="H709" s="27">
        <v>0</v>
      </c>
      <c r="I709" s="27"/>
      <c r="J709" s="27">
        <v>0</v>
      </c>
      <c r="K709" s="27">
        <v>0</v>
      </c>
      <c r="L709" s="27">
        <v>0</v>
      </c>
      <c r="M709" s="27"/>
      <c r="N709" s="27">
        <v>0</v>
      </c>
      <c r="O709" s="27">
        <v>0</v>
      </c>
      <c r="P709" s="27">
        <v>0</v>
      </c>
      <c r="Q709" s="27"/>
      <c r="R709" s="27">
        <v>0</v>
      </c>
      <c r="S709" s="27">
        <v>0</v>
      </c>
      <c r="T709" s="27">
        <v>0</v>
      </c>
      <c r="U709" s="27"/>
      <c r="V709" s="27">
        <v>0</v>
      </c>
      <c r="W709" s="27">
        <v>0</v>
      </c>
      <c r="X709" s="27">
        <v>0</v>
      </c>
      <c r="Y709" s="27"/>
      <c r="Z709" s="27">
        <v>0</v>
      </c>
      <c r="AA709" s="27">
        <v>0</v>
      </c>
      <c r="AB709" s="27">
        <v>0</v>
      </c>
      <c r="AC709" s="27"/>
      <c r="AD709" s="27">
        <v>0</v>
      </c>
      <c r="AE709" s="27">
        <v>0</v>
      </c>
      <c r="AF709" s="27">
        <v>0</v>
      </c>
      <c r="AG709" s="106">
        <v>0</v>
      </c>
      <c r="AH709" s="27">
        <v>0</v>
      </c>
      <c r="AI709" s="27">
        <v>0</v>
      </c>
      <c r="AJ709" s="27">
        <v>0</v>
      </c>
      <c r="AK709" s="106">
        <v>0</v>
      </c>
      <c r="AL709" s="106">
        <v>0</v>
      </c>
      <c r="AM709" s="105">
        <v>0</v>
      </c>
      <c r="AN709" s="11">
        <v>0</v>
      </c>
      <c r="AO709" s="11">
        <v>0</v>
      </c>
      <c r="AP709" s="105">
        <v>0</v>
      </c>
      <c r="AQ709" s="11">
        <v>0</v>
      </c>
      <c r="AR709" s="11">
        <v>0</v>
      </c>
      <c r="AS709" s="11">
        <v>0</v>
      </c>
      <c r="AT709" s="11">
        <v>0</v>
      </c>
      <c r="AU709" s="11">
        <v>0</v>
      </c>
      <c r="AV709" s="11">
        <v>0</v>
      </c>
      <c r="AW709" s="11">
        <v>0</v>
      </c>
      <c r="AX709" s="11">
        <v>0</v>
      </c>
      <c r="AZ709" s="11">
        <v>0</v>
      </c>
      <c r="BA709" s="11">
        <v>0</v>
      </c>
      <c r="BB709" s="122"/>
    </row>
    <row r="710" spans="1:54" hidden="1" x14ac:dyDescent="0.25">
      <c r="A710">
        <v>6</v>
      </c>
      <c r="B710" t="str">
        <f t="shared" si="86"/>
        <v>FrC-6171</v>
      </c>
      <c r="C710" s="2" t="s">
        <v>316</v>
      </c>
      <c r="D710" s="2" t="str">
        <f t="shared" si="83"/>
        <v>6</v>
      </c>
      <c r="E710" s="2" t="str">
        <f t="shared" si="84"/>
        <v>61</v>
      </c>
      <c r="F710" s="2" t="str">
        <f t="shared" si="85"/>
        <v>617</v>
      </c>
      <c r="G710" s="1" t="s">
        <v>189</v>
      </c>
      <c r="H710" s="27">
        <v>0</v>
      </c>
      <c r="I710" s="27"/>
      <c r="J710" s="27">
        <v>0</v>
      </c>
      <c r="K710" s="27">
        <v>0</v>
      </c>
      <c r="L710" s="27">
        <v>0</v>
      </c>
      <c r="M710" s="27"/>
      <c r="N710" s="27">
        <v>0</v>
      </c>
      <c r="O710" s="27">
        <v>0</v>
      </c>
      <c r="P710" s="27">
        <v>0</v>
      </c>
      <c r="Q710" s="27"/>
      <c r="R710" s="27">
        <v>0</v>
      </c>
      <c r="S710" s="27">
        <v>0</v>
      </c>
      <c r="T710" s="27">
        <v>0</v>
      </c>
      <c r="U710" s="27"/>
      <c r="V710" s="27">
        <v>0</v>
      </c>
      <c r="W710" s="27">
        <v>0</v>
      </c>
      <c r="X710" s="27">
        <v>0</v>
      </c>
      <c r="Y710" s="27"/>
      <c r="Z710" s="27">
        <v>0</v>
      </c>
      <c r="AA710" s="27">
        <v>0</v>
      </c>
      <c r="AB710" s="27">
        <v>0</v>
      </c>
      <c r="AC710" s="27"/>
      <c r="AD710" s="27">
        <v>3569</v>
      </c>
      <c r="AE710" s="27">
        <v>3389</v>
      </c>
      <c r="AF710" s="27">
        <v>0</v>
      </c>
      <c r="AG710" s="106">
        <v>1265.2</v>
      </c>
      <c r="AH710" s="27">
        <v>1265.2439999999999</v>
      </c>
      <c r="AI710" s="27">
        <v>1265.2439999999999</v>
      </c>
      <c r="AJ710" s="27">
        <v>0</v>
      </c>
      <c r="AK710" s="106">
        <v>55.940000000000104</v>
      </c>
      <c r="AL710" s="106">
        <v>56</v>
      </c>
      <c r="AM710" s="105">
        <v>0</v>
      </c>
      <c r="AN710" s="11">
        <v>0</v>
      </c>
      <c r="AO710" s="11">
        <v>0</v>
      </c>
      <c r="AP710" s="105">
        <v>0</v>
      </c>
      <c r="AQ710" s="11">
        <v>0</v>
      </c>
      <c r="AR710" s="11">
        <v>0</v>
      </c>
      <c r="AS710" s="11">
        <v>0</v>
      </c>
      <c r="AT710" s="11">
        <v>0</v>
      </c>
      <c r="AU710" s="11">
        <v>0</v>
      </c>
      <c r="AV710" s="11">
        <v>0</v>
      </c>
      <c r="AW710" s="11">
        <v>0</v>
      </c>
      <c r="AX710" s="11">
        <v>0</v>
      </c>
      <c r="AZ710" s="11">
        <v>0</v>
      </c>
      <c r="BA710" s="11">
        <v>0</v>
      </c>
      <c r="BB710" s="122"/>
    </row>
    <row r="711" spans="1:54" hidden="1" x14ac:dyDescent="0.25">
      <c r="A711">
        <v>6</v>
      </c>
      <c r="B711" t="str">
        <f t="shared" si="86"/>
        <v>FrC-6172</v>
      </c>
      <c r="C711" s="2" t="s">
        <v>316</v>
      </c>
      <c r="D711" s="2" t="str">
        <f t="shared" si="83"/>
        <v>6</v>
      </c>
      <c r="E711" s="2" t="str">
        <f t="shared" si="84"/>
        <v>61</v>
      </c>
      <c r="F711" s="2" t="str">
        <f t="shared" si="85"/>
        <v>617</v>
      </c>
      <c r="G711" s="1" t="s">
        <v>190</v>
      </c>
      <c r="H711" s="27">
        <v>0</v>
      </c>
      <c r="I711" s="27"/>
      <c r="J711" s="27">
        <v>0</v>
      </c>
      <c r="K711" s="27">
        <v>0</v>
      </c>
      <c r="L711" s="27">
        <v>0</v>
      </c>
      <c r="M711" s="27"/>
      <c r="N711" s="27">
        <v>0</v>
      </c>
      <c r="O711" s="27">
        <v>0</v>
      </c>
      <c r="P711" s="27">
        <v>0</v>
      </c>
      <c r="Q711" s="27"/>
      <c r="R711" s="27">
        <v>0</v>
      </c>
      <c r="S711" s="27">
        <v>0</v>
      </c>
      <c r="T711" s="27">
        <v>0</v>
      </c>
      <c r="U711" s="27"/>
      <c r="V711" s="27">
        <v>0</v>
      </c>
      <c r="W711" s="27">
        <v>0</v>
      </c>
      <c r="X711" s="27">
        <v>0</v>
      </c>
      <c r="Y711" s="27"/>
      <c r="Z711" s="27">
        <v>0</v>
      </c>
      <c r="AA711" s="27">
        <v>0</v>
      </c>
      <c r="AB711" s="27">
        <v>0</v>
      </c>
      <c r="AC711" s="27"/>
      <c r="AD711" s="27">
        <v>0</v>
      </c>
      <c r="AE711" s="27">
        <v>0</v>
      </c>
      <c r="AF711" s="27">
        <v>0</v>
      </c>
      <c r="AG711" s="106">
        <v>1</v>
      </c>
      <c r="AH711" s="27">
        <v>1</v>
      </c>
      <c r="AI711" s="27">
        <v>1</v>
      </c>
      <c r="AJ711" s="27">
        <v>0</v>
      </c>
      <c r="AK711" s="106">
        <v>0</v>
      </c>
      <c r="AL711" s="106">
        <v>0</v>
      </c>
      <c r="AM711" s="105">
        <v>0</v>
      </c>
      <c r="AN711" s="11">
        <v>0</v>
      </c>
      <c r="AO711" s="11">
        <v>0</v>
      </c>
      <c r="AP711" s="105">
        <v>0</v>
      </c>
      <c r="AQ711" s="11">
        <v>936.44713999999999</v>
      </c>
      <c r="AR711" s="11">
        <v>0</v>
      </c>
      <c r="AS711" s="11">
        <v>0</v>
      </c>
      <c r="AT711" s="11">
        <v>0</v>
      </c>
      <c r="AU711" s="11">
        <v>0</v>
      </c>
      <c r="AV711" s="11">
        <v>400</v>
      </c>
      <c r="AW711" s="11">
        <v>0</v>
      </c>
      <c r="AX711" s="11">
        <v>0</v>
      </c>
      <c r="AZ711" s="11">
        <v>0</v>
      </c>
      <c r="BA711" s="11">
        <v>0</v>
      </c>
      <c r="BB711" s="122"/>
    </row>
    <row r="712" spans="1:54" hidden="1" x14ac:dyDescent="0.25">
      <c r="A712">
        <v>6</v>
      </c>
      <c r="B712" t="str">
        <f t="shared" si="86"/>
        <v>FrC-6210</v>
      </c>
      <c r="C712" s="2" t="s">
        <v>316</v>
      </c>
      <c r="D712" s="2" t="str">
        <f t="shared" si="83"/>
        <v>6</v>
      </c>
      <c r="E712" s="2" t="str">
        <f t="shared" si="84"/>
        <v>62</v>
      </c>
      <c r="F712" s="2" t="str">
        <f t="shared" si="85"/>
        <v>621</v>
      </c>
      <c r="G712" s="1" t="s">
        <v>192</v>
      </c>
      <c r="H712" s="27">
        <v>0</v>
      </c>
      <c r="I712" s="27"/>
      <c r="J712" s="27">
        <v>0</v>
      </c>
      <c r="K712" s="27">
        <v>0</v>
      </c>
      <c r="L712" s="27">
        <v>0</v>
      </c>
      <c r="M712" s="27"/>
      <c r="N712" s="27">
        <v>0</v>
      </c>
      <c r="O712" s="27">
        <v>0</v>
      </c>
      <c r="P712" s="27">
        <v>0</v>
      </c>
      <c r="Q712" s="27"/>
      <c r="R712" s="27">
        <v>0</v>
      </c>
      <c r="S712" s="27">
        <v>0</v>
      </c>
      <c r="T712" s="27">
        <v>0</v>
      </c>
      <c r="U712" s="27"/>
      <c r="V712" s="27">
        <v>0</v>
      </c>
      <c r="W712" s="27">
        <v>0</v>
      </c>
      <c r="X712" s="27">
        <v>0</v>
      </c>
      <c r="Y712" s="27"/>
      <c r="Z712" s="27">
        <v>0</v>
      </c>
      <c r="AA712" s="27">
        <v>0</v>
      </c>
      <c r="AB712" s="27">
        <v>0</v>
      </c>
      <c r="AC712" s="27"/>
      <c r="AD712" s="27">
        <v>0</v>
      </c>
      <c r="AE712" s="27">
        <v>0</v>
      </c>
      <c r="AF712" s="27">
        <v>0</v>
      </c>
      <c r="AG712" s="106">
        <v>0</v>
      </c>
      <c r="AH712" s="27">
        <v>0</v>
      </c>
      <c r="AI712" s="27">
        <v>0</v>
      </c>
      <c r="AJ712" s="27">
        <v>0</v>
      </c>
      <c r="AK712" s="106">
        <v>0</v>
      </c>
      <c r="AL712" s="106">
        <v>0</v>
      </c>
      <c r="AM712" s="105">
        <v>0</v>
      </c>
      <c r="AN712" s="11">
        <v>0</v>
      </c>
      <c r="AO712" s="11">
        <v>0</v>
      </c>
      <c r="AP712" s="105">
        <v>0</v>
      </c>
      <c r="AQ712" s="11">
        <v>0</v>
      </c>
      <c r="AR712" s="11">
        <v>0</v>
      </c>
      <c r="AS712" s="11">
        <v>0</v>
      </c>
      <c r="AT712" s="11">
        <v>0</v>
      </c>
      <c r="AU712" s="11">
        <v>0</v>
      </c>
      <c r="AV712" s="11">
        <v>0</v>
      </c>
      <c r="AW712" s="11">
        <v>0</v>
      </c>
      <c r="AX712" s="11">
        <v>0</v>
      </c>
      <c r="AZ712" s="11">
        <v>0</v>
      </c>
      <c r="BA712" s="11">
        <v>0</v>
      </c>
      <c r="BB712" s="122"/>
    </row>
    <row r="713" spans="1:54" hidden="1" x14ac:dyDescent="0.25">
      <c r="A713">
        <v>6</v>
      </c>
      <c r="B713" t="str">
        <f t="shared" si="86"/>
        <v>FrC-6220</v>
      </c>
      <c r="C713" s="2" t="s">
        <v>316</v>
      </c>
      <c r="D713" s="2" t="str">
        <f t="shared" si="83"/>
        <v>6</v>
      </c>
      <c r="E713" s="2" t="str">
        <f t="shared" si="84"/>
        <v>62</v>
      </c>
      <c r="F713" s="2" t="str">
        <f t="shared" si="85"/>
        <v>622</v>
      </c>
      <c r="G713" s="1" t="s">
        <v>193</v>
      </c>
      <c r="H713" s="27">
        <v>0</v>
      </c>
      <c r="I713" s="27"/>
      <c r="J713" s="27">
        <v>0</v>
      </c>
      <c r="K713" s="27">
        <v>0</v>
      </c>
      <c r="L713" s="27">
        <v>0</v>
      </c>
      <c r="M713" s="27"/>
      <c r="N713" s="27">
        <v>0</v>
      </c>
      <c r="O713" s="27">
        <v>0</v>
      </c>
      <c r="P713" s="27">
        <v>0</v>
      </c>
      <c r="Q713" s="27"/>
      <c r="R713" s="27">
        <v>0</v>
      </c>
      <c r="S713" s="27">
        <v>0</v>
      </c>
      <c r="T713" s="27">
        <v>0</v>
      </c>
      <c r="U713" s="27"/>
      <c r="V713" s="27">
        <v>0</v>
      </c>
      <c r="W713" s="27">
        <v>0</v>
      </c>
      <c r="X713" s="27">
        <v>0</v>
      </c>
      <c r="Y713" s="27"/>
      <c r="Z713" s="27">
        <v>0</v>
      </c>
      <c r="AA713" s="27">
        <v>0</v>
      </c>
      <c r="AB713" s="27">
        <v>0</v>
      </c>
      <c r="AC713" s="27"/>
      <c r="AD713" s="27">
        <v>0</v>
      </c>
      <c r="AE713" s="27">
        <v>0</v>
      </c>
      <c r="AF713" s="27">
        <v>0</v>
      </c>
      <c r="AG713" s="106">
        <v>0</v>
      </c>
      <c r="AH713" s="27">
        <v>0</v>
      </c>
      <c r="AI713" s="27">
        <v>0</v>
      </c>
      <c r="AJ713" s="27">
        <v>0</v>
      </c>
      <c r="AK713" s="106">
        <v>0</v>
      </c>
      <c r="AL713" s="106">
        <v>0</v>
      </c>
      <c r="AM713" s="105">
        <v>0</v>
      </c>
      <c r="AN713" s="11">
        <v>0</v>
      </c>
      <c r="AO713" s="11">
        <v>0</v>
      </c>
      <c r="AP713" s="105">
        <v>0</v>
      </c>
      <c r="AQ713" s="11">
        <v>0</v>
      </c>
      <c r="AR713" s="11">
        <v>0</v>
      </c>
      <c r="AS713" s="11">
        <v>0</v>
      </c>
      <c r="AT713" s="11">
        <v>0</v>
      </c>
      <c r="AU713" s="11">
        <v>0</v>
      </c>
      <c r="AV713" s="11">
        <v>0</v>
      </c>
      <c r="AW713" s="11">
        <v>0</v>
      </c>
      <c r="AX713" s="11">
        <v>0</v>
      </c>
      <c r="AZ713" s="11">
        <v>0</v>
      </c>
      <c r="BA713" s="11">
        <v>0</v>
      </c>
      <c r="BB713" s="122"/>
    </row>
    <row r="714" spans="1:54" hidden="1" x14ac:dyDescent="0.25">
      <c r="A714">
        <v>6</v>
      </c>
      <c r="B714" t="str">
        <f t="shared" si="86"/>
        <v>FrC-6300</v>
      </c>
      <c r="C714" s="2" t="s">
        <v>316</v>
      </c>
      <c r="D714" s="2" t="str">
        <f t="shared" ref="D714:D722" si="87">LEFT($G714,1)</f>
        <v>6</v>
      </c>
      <c r="E714" s="2" t="str">
        <f t="shared" ref="E714:E722" si="88">LEFT($G714,2)</f>
        <v>63</v>
      </c>
      <c r="F714" s="2" t="str">
        <f t="shared" ref="F714:F722" si="89">LEFT($G714,3)</f>
        <v>630</v>
      </c>
      <c r="G714" s="1" t="s">
        <v>931</v>
      </c>
      <c r="H714" s="27">
        <v>0</v>
      </c>
      <c r="I714" s="27"/>
      <c r="J714" s="27">
        <v>0</v>
      </c>
      <c r="K714" s="27">
        <v>0</v>
      </c>
      <c r="L714" s="27">
        <v>0</v>
      </c>
      <c r="M714" s="27"/>
      <c r="N714" s="27">
        <v>0</v>
      </c>
      <c r="O714" s="27">
        <v>0</v>
      </c>
      <c r="P714" s="27">
        <v>0</v>
      </c>
      <c r="Q714" s="27"/>
      <c r="R714" s="27">
        <v>0</v>
      </c>
      <c r="S714" s="27">
        <v>0</v>
      </c>
      <c r="T714" s="27">
        <v>0</v>
      </c>
      <c r="U714" s="27"/>
      <c r="V714" s="27">
        <v>0</v>
      </c>
      <c r="W714" s="27">
        <v>0</v>
      </c>
      <c r="X714" s="27">
        <v>0</v>
      </c>
      <c r="Y714" s="27"/>
      <c r="Z714" s="27">
        <v>0</v>
      </c>
      <c r="AA714" s="27">
        <v>0</v>
      </c>
      <c r="AB714" s="27">
        <v>0</v>
      </c>
      <c r="AC714" s="27"/>
      <c r="AD714" s="27">
        <v>0</v>
      </c>
      <c r="AE714" s="27">
        <v>0</v>
      </c>
      <c r="AF714" s="27">
        <v>0</v>
      </c>
      <c r="AG714" s="106">
        <v>0</v>
      </c>
      <c r="AH714" s="27">
        <v>0</v>
      </c>
      <c r="AI714" s="27">
        <v>0</v>
      </c>
      <c r="AJ714" s="27">
        <v>0</v>
      </c>
      <c r="AK714" s="106">
        <v>0</v>
      </c>
      <c r="AL714" s="106">
        <v>0</v>
      </c>
      <c r="AM714" s="105">
        <v>0</v>
      </c>
      <c r="AN714" s="11">
        <v>0</v>
      </c>
      <c r="AO714" s="11">
        <v>0</v>
      </c>
      <c r="AP714" s="105">
        <v>0</v>
      </c>
      <c r="AQ714" s="11">
        <v>0</v>
      </c>
      <c r="AR714" s="11">
        <v>0</v>
      </c>
      <c r="AS714" s="11">
        <v>0</v>
      </c>
      <c r="AT714" s="11">
        <v>0</v>
      </c>
      <c r="AU714" s="11"/>
      <c r="AV714" s="11">
        <v>0</v>
      </c>
      <c r="AW714" s="11">
        <v>0</v>
      </c>
      <c r="AX714" s="11"/>
      <c r="AZ714" s="11"/>
      <c r="BA714" s="11"/>
      <c r="BB714" s="122"/>
    </row>
    <row r="715" spans="1:54" hidden="1" x14ac:dyDescent="0.25">
      <c r="A715">
        <v>6</v>
      </c>
      <c r="B715" t="str">
        <f t="shared" si="86"/>
        <v>FrC-6311</v>
      </c>
      <c r="C715" s="2" t="s">
        <v>316</v>
      </c>
      <c r="D715" s="2" t="str">
        <f t="shared" si="87"/>
        <v>6</v>
      </c>
      <c r="E715" s="2" t="str">
        <f t="shared" si="88"/>
        <v>63</v>
      </c>
      <c r="F715" s="2" t="str">
        <f t="shared" si="89"/>
        <v>631</v>
      </c>
      <c r="G715" s="1" t="s">
        <v>195</v>
      </c>
      <c r="H715" s="27">
        <v>309</v>
      </c>
      <c r="I715" s="27"/>
      <c r="J715" s="27">
        <v>780</v>
      </c>
      <c r="K715" s="27">
        <v>780</v>
      </c>
      <c r="L715" s="27">
        <v>3310</v>
      </c>
      <c r="M715" s="27"/>
      <c r="N715" s="27">
        <v>580</v>
      </c>
      <c r="O715" s="27">
        <v>580</v>
      </c>
      <c r="P715" s="27">
        <v>3539</v>
      </c>
      <c r="Q715" s="27"/>
      <c r="R715" s="27">
        <v>1306</v>
      </c>
      <c r="S715" s="27">
        <v>1306</v>
      </c>
      <c r="T715" s="27">
        <v>3386</v>
      </c>
      <c r="U715" s="27"/>
      <c r="V715" s="27">
        <v>1760</v>
      </c>
      <c r="W715" s="27">
        <v>1759.7187800000002</v>
      </c>
      <c r="X715" s="27">
        <v>1274</v>
      </c>
      <c r="Y715" s="27"/>
      <c r="Z715" s="27">
        <v>14787.92461</v>
      </c>
      <c r="AA715" s="27">
        <v>1695.8407999999999</v>
      </c>
      <c r="AB715" s="27">
        <v>2606.84</v>
      </c>
      <c r="AC715" s="27"/>
      <c r="AD715" s="27">
        <v>1263.8634099999999</v>
      </c>
      <c r="AE715" s="27">
        <v>1263.8634099999999</v>
      </c>
      <c r="AF715" s="27">
        <v>2695</v>
      </c>
      <c r="AG715" s="106">
        <v>7470.0528099999992</v>
      </c>
      <c r="AH715" s="27">
        <v>871.35122999999999</v>
      </c>
      <c r="AI715" s="27">
        <v>871.35122999999999</v>
      </c>
      <c r="AJ715" s="27">
        <v>2617</v>
      </c>
      <c r="AK715" s="106">
        <v>924.27409</v>
      </c>
      <c r="AL715" s="106">
        <v>924.27409</v>
      </c>
      <c r="AM715" s="105">
        <v>924.27409</v>
      </c>
      <c r="AN715" s="11">
        <v>1310</v>
      </c>
      <c r="AO715" s="11">
        <v>1062.7268099999999</v>
      </c>
      <c r="AP715" s="105">
        <v>989.58362</v>
      </c>
      <c r="AQ715" s="11">
        <v>989.58362</v>
      </c>
      <c r="AR715" s="11">
        <v>1515</v>
      </c>
      <c r="AS715" s="11">
        <v>2866.5924500000001</v>
      </c>
      <c r="AT715" s="11">
        <v>2043.9365</v>
      </c>
      <c r="AU715" s="11">
        <v>2043.9365</v>
      </c>
      <c r="AV715" s="11">
        <v>32623.242999999999</v>
      </c>
      <c r="AW715" s="11">
        <v>1464.7934</v>
      </c>
      <c r="AX715" s="11">
        <v>1464.7934</v>
      </c>
      <c r="AZ715" s="11">
        <v>1924.6559999999999</v>
      </c>
      <c r="BA715" s="11">
        <v>1182.7574299999999</v>
      </c>
      <c r="BB715" s="122"/>
    </row>
    <row r="716" spans="1:54" hidden="1" x14ac:dyDescent="0.25">
      <c r="A716">
        <v>6</v>
      </c>
      <c r="B716" t="str">
        <f t="shared" si="86"/>
        <v>FrC-6312</v>
      </c>
      <c r="C716" s="2" t="s">
        <v>316</v>
      </c>
      <c r="D716" s="2" t="str">
        <f t="shared" si="87"/>
        <v>6</v>
      </c>
      <c r="E716" s="2" t="str">
        <f t="shared" si="88"/>
        <v>63</v>
      </c>
      <c r="F716" s="2" t="str">
        <f t="shared" si="89"/>
        <v>631</v>
      </c>
      <c r="G716" s="1" t="s">
        <v>196</v>
      </c>
      <c r="H716" s="27">
        <v>0</v>
      </c>
      <c r="I716" s="27"/>
      <c r="J716" s="27">
        <v>0</v>
      </c>
      <c r="K716" s="27">
        <v>0</v>
      </c>
      <c r="L716" s="27">
        <v>0</v>
      </c>
      <c r="M716" s="27"/>
      <c r="N716" s="27">
        <v>0</v>
      </c>
      <c r="O716" s="27">
        <v>0</v>
      </c>
      <c r="P716" s="27">
        <v>0</v>
      </c>
      <c r="Q716" s="27"/>
      <c r="R716" s="27">
        <v>0</v>
      </c>
      <c r="S716" s="27">
        <v>0</v>
      </c>
      <c r="T716" s="27">
        <v>0</v>
      </c>
      <c r="U716" s="27"/>
      <c r="V716" s="27">
        <v>0</v>
      </c>
      <c r="W716" s="27">
        <v>0</v>
      </c>
      <c r="X716" s="27">
        <v>0</v>
      </c>
      <c r="Y716" s="27"/>
      <c r="Z716" s="27">
        <v>0</v>
      </c>
      <c r="AA716" s="27">
        <v>0</v>
      </c>
      <c r="AB716" s="27">
        <v>0</v>
      </c>
      <c r="AC716" s="27"/>
      <c r="AD716" s="27">
        <v>0</v>
      </c>
      <c r="AE716" s="27">
        <v>0</v>
      </c>
      <c r="AF716" s="27">
        <v>0</v>
      </c>
      <c r="AG716" s="106">
        <v>0</v>
      </c>
      <c r="AH716" s="27">
        <v>0</v>
      </c>
      <c r="AI716" s="27">
        <v>0</v>
      </c>
      <c r="AJ716" s="27">
        <v>0</v>
      </c>
      <c r="AK716" s="106">
        <v>0</v>
      </c>
      <c r="AL716" s="106">
        <v>0</v>
      </c>
      <c r="AM716" s="105">
        <v>0</v>
      </c>
      <c r="AN716" s="11">
        <v>0</v>
      </c>
      <c r="AO716" s="11">
        <v>0</v>
      </c>
      <c r="AP716" s="105">
        <v>0</v>
      </c>
      <c r="AQ716" s="11">
        <v>0</v>
      </c>
      <c r="AR716" s="11">
        <v>0</v>
      </c>
      <c r="AS716" s="11">
        <v>0</v>
      </c>
      <c r="AT716" s="11">
        <v>0</v>
      </c>
      <c r="AU716" s="11">
        <v>0</v>
      </c>
      <c r="AV716" s="11">
        <v>0</v>
      </c>
      <c r="AW716" s="11">
        <v>0</v>
      </c>
      <c r="AX716" s="11">
        <v>0</v>
      </c>
      <c r="AZ716" s="11">
        <v>0</v>
      </c>
      <c r="BA716" s="11">
        <v>0</v>
      </c>
      <c r="BB716" s="122"/>
    </row>
    <row r="717" spans="1:54" hidden="1" x14ac:dyDescent="0.25">
      <c r="A717">
        <v>6</v>
      </c>
      <c r="B717" t="str">
        <f t="shared" si="86"/>
        <v>FrC-6321</v>
      </c>
      <c r="C717" s="2" t="s">
        <v>316</v>
      </c>
      <c r="D717" s="2" t="str">
        <f t="shared" si="87"/>
        <v>6</v>
      </c>
      <c r="E717" s="2" t="str">
        <f t="shared" si="88"/>
        <v>63</v>
      </c>
      <c r="F717" s="2" t="str">
        <f t="shared" si="89"/>
        <v>632</v>
      </c>
      <c r="G717" s="1" t="s">
        <v>197</v>
      </c>
      <c r="H717" s="27">
        <v>2357</v>
      </c>
      <c r="I717" s="27"/>
      <c r="J717" s="27">
        <v>13648</v>
      </c>
      <c r="K717" s="27">
        <v>13648</v>
      </c>
      <c r="L717" s="27">
        <v>981</v>
      </c>
      <c r="M717" s="27"/>
      <c r="N717" s="27">
        <v>14998</v>
      </c>
      <c r="O717" s="27">
        <v>14998</v>
      </c>
      <c r="P717" s="27">
        <v>1321</v>
      </c>
      <c r="Q717" s="27"/>
      <c r="R717" s="27">
        <v>14480</v>
      </c>
      <c r="S717" s="27">
        <v>14480</v>
      </c>
      <c r="T717" s="27">
        <v>1215</v>
      </c>
      <c r="U717" s="27"/>
      <c r="V717" s="27">
        <v>12669</v>
      </c>
      <c r="W717" s="27">
        <v>12669.142380000001</v>
      </c>
      <c r="X717" s="27">
        <v>763</v>
      </c>
      <c r="Y717" s="27"/>
      <c r="Z717" s="27">
        <v>2738.9000700000001</v>
      </c>
      <c r="AA717" s="27">
        <v>15830.98388</v>
      </c>
      <c r="AB717" s="27">
        <v>23750.959999999999</v>
      </c>
      <c r="AC717" s="27"/>
      <c r="AD717" s="27">
        <v>17594.338909999999</v>
      </c>
      <c r="AE717" s="27">
        <v>17594.338909999999</v>
      </c>
      <c r="AF717" s="27">
        <v>20319.313999999998</v>
      </c>
      <c r="AG717" s="106">
        <v>14706.92791</v>
      </c>
      <c r="AH717" s="27">
        <v>22693.234909999999</v>
      </c>
      <c r="AI717" s="27">
        <v>22693.234909999999</v>
      </c>
      <c r="AJ717" s="27">
        <v>44009</v>
      </c>
      <c r="AK717" s="106">
        <v>24637.693499999998</v>
      </c>
      <c r="AL717" s="106">
        <v>24587.694299999999</v>
      </c>
      <c r="AM717" s="105">
        <v>24587.694299999999</v>
      </c>
      <c r="AN717" s="11">
        <v>26083</v>
      </c>
      <c r="AO717" s="11">
        <v>14038.051319999999</v>
      </c>
      <c r="AP717" s="105">
        <v>13901.144609999999</v>
      </c>
      <c r="AQ717" s="11">
        <v>13901.144609999999</v>
      </c>
      <c r="AR717" s="11">
        <v>32485</v>
      </c>
      <c r="AS717" s="11">
        <v>32083.403910000001</v>
      </c>
      <c r="AT717" s="11">
        <v>32893.56007</v>
      </c>
      <c r="AU717" s="11">
        <v>32893.56007</v>
      </c>
      <c r="AV717" s="11">
        <v>14725</v>
      </c>
      <c r="AW717" s="11">
        <v>26882.094579999997</v>
      </c>
      <c r="AX717" s="11">
        <v>26881.852119999989</v>
      </c>
      <c r="AZ717" s="11">
        <v>34140.568589999995</v>
      </c>
      <c r="BA717" s="11">
        <v>28881.811810000007</v>
      </c>
      <c r="BB717" s="122"/>
    </row>
    <row r="718" spans="1:54" hidden="1" x14ac:dyDescent="0.25">
      <c r="A718">
        <v>6</v>
      </c>
      <c r="B718" t="str">
        <f t="shared" si="86"/>
        <v>FrC-6322</v>
      </c>
      <c r="C718" s="2" t="s">
        <v>316</v>
      </c>
      <c r="D718" s="2" t="str">
        <f t="shared" si="87"/>
        <v>6</v>
      </c>
      <c r="E718" s="2" t="str">
        <f t="shared" si="88"/>
        <v>63</v>
      </c>
      <c r="F718" s="2" t="str">
        <f t="shared" si="89"/>
        <v>632</v>
      </c>
      <c r="G718" s="1" t="s">
        <v>198</v>
      </c>
      <c r="H718" s="27">
        <v>0</v>
      </c>
      <c r="I718" s="27"/>
      <c r="J718" s="27">
        <v>0</v>
      </c>
      <c r="K718" s="27">
        <v>0</v>
      </c>
      <c r="L718" s="27">
        <v>0</v>
      </c>
      <c r="M718" s="27"/>
      <c r="N718" s="27">
        <v>0</v>
      </c>
      <c r="O718" s="27">
        <v>0</v>
      </c>
      <c r="P718" s="27">
        <v>0</v>
      </c>
      <c r="Q718" s="27"/>
      <c r="R718" s="27">
        <v>0</v>
      </c>
      <c r="S718" s="27">
        <v>0</v>
      </c>
      <c r="T718" s="27">
        <v>0</v>
      </c>
      <c r="U718" s="27"/>
      <c r="V718" s="27">
        <v>0</v>
      </c>
      <c r="W718" s="27">
        <v>0</v>
      </c>
      <c r="X718" s="27">
        <v>0</v>
      </c>
      <c r="Y718" s="27"/>
      <c r="Z718" s="27">
        <v>0</v>
      </c>
      <c r="AA718" s="27">
        <v>0</v>
      </c>
      <c r="AB718" s="27">
        <v>0</v>
      </c>
      <c r="AC718" s="27"/>
      <c r="AD718" s="27">
        <v>0</v>
      </c>
      <c r="AE718" s="27">
        <v>0</v>
      </c>
      <c r="AF718" s="27">
        <v>0</v>
      </c>
      <c r="AG718" s="106">
        <v>0</v>
      </c>
      <c r="AH718" s="27">
        <v>0</v>
      </c>
      <c r="AI718" s="27">
        <v>0</v>
      </c>
      <c r="AJ718" s="27">
        <v>0</v>
      </c>
      <c r="AK718" s="106">
        <v>0</v>
      </c>
      <c r="AL718" s="106">
        <v>0</v>
      </c>
      <c r="AM718" s="105">
        <v>0</v>
      </c>
      <c r="AN718" s="11">
        <v>0</v>
      </c>
      <c r="AO718" s="11">
        <v>0</v>
      </c>
      <c r="AP718" s="105">
        <v>0</v>
      </c>
      <c r="AQ718" s="11">
        <v>0</v>
      </c>
      <c r="AR718" s="11">
        <v>0</v>
      </c>
      <c r="AS718" s="11">
        <v>0</v>
      </c>
      <c r="AT718" s="11">
        <v>0</v>
      </c>
      <c r="AU718" s="11">
        <v>0</v>
      </c>
      <c r="AV718" s="11">
        <v>0</v>
      </c>
      <c r="AW718" s="11">
        <v>0</v>
      </c>
      <c r="AX718" s="11">
        <v>0</v>
      </c>
      <c r="AZ718" s="11">
        <v>0</v>
      </c>
      <c r="BA718" s="11">
        <v>0</v>
      </c>
      <c r="BB718" s="122"/>
    </row>
    <row r="719" spans="1:54" hidden="1" x14ac:dyDescent="0.25">
      <c r="A719">
        <v>6</v>
      </c>
      <c r="B719" t="str">
        <f t="shared" si="86"/>
        <v>FrC-6331</v>
      </c>
      <c r="C719" s="2" t="s">
        <v>316</v>
      </c>
      <c r="D719" s="2" t="str">
        <f t="shared" si="87"/>
        <v>6</v>
      </c>
      <c r="E719" s="2" t="str">
        <f t="shared" si="88"/>
        <v>63</v>
      </c>
      <c r="F719" s="2" t="str">
        <f t="shared" si="89"/>
        <v>633</v>
      </c>
      <c r="G719" s="1" t="s">
        <v>948</v>
      </c>
      <c r="H719" s="27">
        <v>0</v>
      </c>
      <c r="I719" s="27"/>
      <c r="J719" s="27">
        <v>0</v>
      </c>
      <c r="K719" s="27">
        <v>0</v>
      </c>
      <c r="L719" s="27">
        <v>0</v>
      </c>
      <c r="M719" s="27"/>
      <c r="N719" s="27">
        <v>0</v>
      </c>
      <c r="O719" s="27">
        <v>0</v>
      </c>
      <c r="P719" s="27">
        <v>0</v>
      </c>
      <c r="Q719" s="27"/>
      <c r="R719" s="27">
        <v>0</v>
      </c>
      <c r="S719" s="27">
        <v>0</v>
      </c>
      <c r="T719" s="27">
        <v>0</v>
      </c>
      <c r="U719" s="27"/>
      <c r="V719" s="27">
        <v>0</v>
      </c>
      <c r="W719" s="27">
        <v>0</v>
      </c>
      <c r="X719" s="27">
        <v>0</v>
      </c>
      <c r="Y719" s="27"/>
      <c r="Z719" s="27">
        <v>0</v>
      </c>
      <c r="AA719" s="27">
        <v>0</v>
      </c>
      <c r="AB719" s="27">
        <v>0</v>
      </c>
      <c r="AC719" s="27"/>
      <c r="AD719" s="27">
        <v>0</v>
      </c>
      <c r="AE719" s="27">
        <v>0</v>
      </c>
      <c r="AF719" s="27">
        <v>0</v>
      </c>
      <c r="AG719" s="106">
        <v>0</v>
      </c>
      <c r="AH719" s="27">
        <v>0</v>
      </c>
      <c r="AI719" s="27">
        <v>0</v>
      </c>
      <c r="AJ719" s="27">
        <v>0</v>
      </c>
      <c r="AK719" s="106">
        <v>0</v>
      </c>
      <c r="AL719" s="106">
        <v>0</v>
      </c>
      <c r="AM719" s="105">
        <v>0</v>
      </c>
      <c r="AN719" s="11">
        <v>0</v>
      </c>
      <c r="AO719" s="11">
        <v>0</v>
      </c>
      <c r="AP719" s="105">
        <v>0</v>
      </c>
      <c r="AQ719" s="11">
        <v>0</v>
      </c>
      <c r="AR719" s="11">
        <v>0</v>
      </c>
      <c r="AS719" s="11">
        <v>0</v>
      </c>
      <c r="AT719" s="11">
        <v>0</v>
      </c>
      <c r="AU719" s="11"/>
      <c r="AV719" s="11">
        <v>0</v>
      </c>
      <c r="AW719" s="11">
        <v>0</v>
      </c>
      <c r="AX719" s="11"/>
      <c r="AZ719" s="11"/>
      <c r="BA719" s="11"/>
      <c r="BB719" s="122"/>
    </row>
    <row r="720" spans="1:54" hidden="1" x14ac:dyDescent="0.25">
      <c r="A720">
        <v>6</v>
      </c>
      <c r="B720" t="str">
        <f t="shared" si="86"/>
        <v>FrC-6332</v>
      </c>
      <c r="C720" s="2" t="s">
        <v>316</v>
      </c>
      <c r="D720" s="2" t="str">
        <f t="shared" si="87"/>
        <v>6</v>
      </c>
      <c r="E720" s="2" t="str">
        <f t="shared" si="88"/>
        <v>63</v>
      </c>
      <c r="F720" s="2" t="str">
        <f t="shared" si="89"/>
        <v>633</v>
      </c>
      <c r="G720" s="1" t="s">
        <v>950</v>
      </c>
      <c r="H720" s="27">
        <v>0</v>
      </c>
      <c r="I720" s="27"/>
      <c r="J720" s="27">
        <v>0</v>
      </c>
      <c r="K720" s="27">
        <v>0</v>
      </c>
      <c r="L720" s="27">
        <v>0</v>
      </c>
      <c r="M720" s="27"/>
      <c r="N720" s="27">
        <v>0</v>
      </c>
      <c r="O720" s="27">
        <v>0</v>
      </c>
      <c r="P720" s="27">
        <v>0</v>
      </c>
      <c r="Q720" s="27"/>
      <c r="R720" s="27">
        <v>0</v>
      </c>
      <c r="S720" s="27">
        <v>0</v>
      </c>
      <c r="T720" s="27">
        <v>0</v>
      </c>
      <c r="U720" s="27"/>
      <c r="V720" s="27">
        <v>0</v>
      </c>
      <c r="W720" s="27">
        <v>0</v>
      </c>
      <c r="X720" s="27">
        <v>0</v>
      </c>
      <c r="Y720" s="27"/>
      <c r="Z720" s="27">
        <v>0</v>
      </c>
      <c r="AA720" s="27">
        <v>0</v>
      </c>
      <c r="AB720" s="27">
        <v>0</v>
      </c>
      <c r="AC720" s="27"/>
      <c r="AD720" s="27">
        <v>0</v>
      </c>
      <c r="AE720" s="27">
        <v>0</v>
      </c>
      <c r="AF720" s="27">
        <v>0</v>
      </c>
      <c r="AG720" s="106">
        <v>0</v>
      </c>
      <c r="AH720" s="27">
        <v>0</v>
      </c>
      <c r="AI720" s="27">
        <v>0</v>
      </c>
      <c r="AJ720" s="27">
        <v>0</v>
      </c>
      <c r="AK720" s="106">
        <v>0</v>
      </c>
      <c r="AL720" s="106">
        <v>0</v>
      </c>
      <c r="AM720" s="105">
        <v>0</v>
      </c>
      <c r="AN720" s="11">
        <v>0</v>
      </c>
      <c r="AO720" s="11">
        <v>0</v>
      </c>
      <c r="AP720" s="105">
        <v>0</v>
      </c>
      <c r="AQ720" s="11">
        <v>0</v>
      </c>
      <c r="AR720" s="11">
        <v>0</v>
      </c>
      <c r="AS720" s="11">
        <v>0</v>
      </c>
      <c r="AT720" s="11">
        <v>0</v>
      </c>
      <c r="AU720" s="11"/>
      <c r="AV720" s="11">
        <v>0</v>
      </c>
      <c r="AW720" s="11">
        <v>0</v>
      </c>
      <c r="AX720" s="11"/>
      <c r="AZ720" s="11"/>
      <c r="BA720" s="11"/>
      <c r="BB720" s="122"/>
    </row>
    <row r="721" spans="1:54" hidden="1" x14ac:dyDescent="0.25">
      <c r="A721">
        <v>6</v>
      </c>
      <c r="B721" t="str">
        <f t="shared" si="86"/>
        <v>FrC-6341</v>
      </c>
      <c r="C721" s="2" t="s">
        <v>316</v>
      </c>
      <c r="D721" s="2" t="str">
        <f t="shared" si="87"/>
        <v>6</v>
      </c>
      <c r="E721" s="2" t="str">
        <f t="shared" si="88"/>
        <v>63</v>
      </c>
      <c r="F721" s="2" t="str">
        <f t="shared" si="89"/>
        <v>634</v>
      </c>
      <c r="G721" s="1" t="s">
        <v>199</v>
      </c>
      <c r="H721" s="27">
        <v>0</v>
      </c>
      <c r="I721" s="27"/>
      <c r="J721" s="27">
        <v>0</v>
      </c>
      <c r="K721" s="27">
        <v>0</v>
      </c>
      <c r="L721" s="27">
        <v>0</v>
      </c>
      <c r="M721" s="27"/>
      <c r="N721" s="27">
        <v>0</v>
      </c>
      <c r="O721" s="27">
        <v>0</v>
      </c>
      <c r="P721" s="27">
        <v>0</v>
      </c>
      <c r="Q721" s="27"/>
      <c r="R721" s="27">
        <v>1313</v>
      </c>
      <c r="S721" s="27">
        <v>1313</v>
      </c>
      <c r="T721" s="27">
        <v>0</v>
      </c>
      <c r="U721" s="27"/>
      <c r="V721" s="27">
        <v>2598</v>
      </c>
      <c r="W721" s="27">
        <v>2597.9396499999998</v>
      </c>
      <c r="X721" s="27">
        <v>0</v>
      </c>
      <c r="Y721" s="27"/>
      <c r="Z721" s="27">
        <v>1392.32402</v>
      </c>
      <c r="AA721" s="27">
        <v>1392.32402</v>
      </c>
      <c r="AB721" s="27">
        <v>2000</v>
      </c>
      <c r="AC721" s="27"/>
      <c r="AD721" s="27">
        <v>0</v>
      </c>
      <c r="AE721" s="27">
        <v>0</v>
      </c>
      <c r="AF721" s="27">
        <v>2000</v>
      </c>
      <c r="AG721" s="106">
        <v>0</v>
      </c>
      <c r="AH721" s="27">
        <v>0</v>
      </c>
      <c r="AI721" s="27">
        <v>0</v>
      </c>
      <c r="AJ721" s="27">
        <v>0</v>
      </c>
      <c r="AK721" s="106">
        <v>0</v>
      </c>
      <c r="AL721" s="106">
        <v>0</v>
      </c>
      <c r="AM721" s="105">
        <v>0</v>
      </c>
      <c r="AN721" s="11">
        <v>0</v>
      </c>
      <c r="AO721" s="11">
        <v>0</v>
      </c>
      <c r="AP721" s="105">
        <v>0</v>
      </c>
      <c r="AQ721" s="11">
        <v>0</v>
      </c>
      <c r="AR721" s="11">
        <v>0</v>
      </c>
      <c r="AS721" s="11">
        <v>0</v>
      </c>
      <c r="AT721" s="11">
        <v>0</v>
      </c>
      <c r="AU721" s="11">
        <v>0</v>
      </c>
      <c r="AV721" s="11">
        <v>0</v>
      </c>
      <c r="AW721" s="11">
        <v>0</v>
      </c>
      <c r="AX721" s="11">
        <v>0</v>
      </c>
      <c r="AZ721" s="11">
        <v>0</v>
      </c>
      <c r="BA721" s="11">
        <v>21.25001</v>
      </c>
      <c r="BB721" s="122"/>
    </row>
    <row r="722" spans="1:54" hidden="1" x14ac:dyDescent="0.25">
      <c r="A722">
        <v>6</v>
      </c>
      <c r="B722" t="str">
        <f t="shared" si="86"/>
        <v>FrC-6342</v>
      </c>
      <c r="C722" s="2" t="s">
        <v>316</v>
      </c>
      <c r="D722" s="2" t="str">
        <f t="shared" si="87"/>
        <v>6</v>
      </c>
      <c r="E722" s="2" t="str">
        <f t="shared" si="88"/>
        <v>63</v>
      </c>
      <c r="F722" s="2" t="str">
        <f t="shared" si="89"/>
        <v>634</v>
      </c>
      <c r="G722" s="1" t="s">
        <v>200</v>
      </c>
      <c r="H722" s="27">
        <v>0</v>
      </c>
      <c r="I722" s="27"/>
      <c r="J722" s="27">
        <v>0</v>
      </c>
      <c r="K722" s="27">
        <v>0</v>
      </c>
      <c r="L722" s="27">
        <v>0</v>
      </c>
      <c r="M722" s="27"/>
      <c r="N722" s="27">
        <v>0</v>
      </c>
      <c r="O722" s="27">
        <v>0</v>
      </c>
      <c r="P722" s="27">
        <v>0</v>
      </c>
      <c r="Q722" s="27"/>
      <c r="R722" s="27">
        <v>0</v>
      </c>
      <c r="S722" s="27">
        <v>0</v>
      </c>
      <c r="T722" s="27">
        <v>0</v>
      </c>
      <c r="U722" s="27"/>
      <c r="V722" s="27">
        <v>0</v>
      </c>
      <c r="W722" s="27">
        <v>0</v>
      </c>
      <c r="X722" s="27">
        <v>3</v>
      </c>
      <c r="Y722" s="27"/>
      <c r="Z722" s="27">
        <v>0</v>
      </c>
      <c r="AA722" s="27">
        <v>0</v>
      </c>
      <c r="AB722" s="27">
        <v>0</v>
      </c>
      <c r="AC722" s="27"/>
      <c r="AD722" s="27">
        <v>0</v>
      </c>
      <c r="AE722" s="27">
        <v>0</v>
      </c>
      <c r="AF722" s="27">
        <v>0</v>
      </c>
      <c r="AG722" s="106">
        <v>0</v>
      </c>
      <c r="AH722" s="27">
        <v>0</v>
      </c>
      <c r="AI722" s="27">
        <v>0</v>
      </c>
      <c r="AJ722" s="27">
        <v>0</v>
      </c>
      <c r="AK722" s="106">
        <v>0</v>
      </c>
      <c r="AL722" s="106">
        <v>0</v>
      </c>
      <c r="AM722" s="105">
        <v>0</v>
      </c>
      <c r="AN722" s="11">
        <v>0</v>
      </c>
      <c r="AO722" s="11">
        <v>0</v>
      </c>
      <c r="AP722" s="105">
        <v>0</v>
      </c>
      <c r="AQ722" s="11">
        <v>0</v>
      </c>
      <c r="AR722" s="11">
        <v>0</v>
      </c>
      <c r="AS722" s="11">
        <v>0</v>
      </c>
      <c r="AT722" s="11">
        <v>0</v>
      </c>
      <c r="AU722" s="11">
        <v>0</v>
      </c>
      <c r="AV722" s="11">
        <v>3</v>
      </c>
      <c r="AW722" s="11">
        <v>0</v>
      </c>
      <c r="AX722" s="11">
        <v>0</v>
      </c>
      <c r="AZ722" s="11">
        <v>3</v>
      </c>
      <c r="BA722" s="11">
        <v>0</v>
      </c>
      <c r="BB722" s="122"/>
    </row>
    <row r="723" spans="1:54" hidden="1" x14ac:dyDescent="0.25">
      <c r="A723">
        <v>6</v>
      </c>
      <c r="B723" t="str">
        <f t="shared" si="86"/>
        <v>FrC-6351</v>
      </c>
      <c r="C723" s="2" t="s">
        <v>316</v>
      </c>
      <c r="D723" s="2" t="s">
        <v>2159</v>
      </c>
      <c r="E723" s="2" t="s">
        <v>2160</v>
      </c>
      <c r="F723" s="2" t="s">
        <v>2161</v>
      </c>
      <c r="G723" s="1" t="s">
        <v>201</v>
      </c>
      <c r="H723" s="27">
        <v>0</v>
      </c>
      <c r="I723" s="27"/>
      <c r="J723" s="27">
        <v>0</v>
      </c>
      <c r="K723" s="27">
        <v>0</v>
      </c>
      <c r="L723" s="27">
        <v>0</v>
      </c>
      <c r="M723" s="27"/>
      <c r="N723" s="27">
        <v>0</v>
      </c>
      <c r="O723" s="27">
        <v>0</v>
      </c>
      <c r="P723" s="27">
        <v>0</v>
      </c>
      <c r="Q723" s="27"/>
      <c r="R723" s="27">
        <v>0</v>
      </c>
      <c r="S723" s="27">
        <v>0</v>
      </c>
      <c r="T723" s="27">
        <v>0</v>
      </c>
      <c r="U723" s="27"/>
      <c r="V723" s="27">
        <v>0</v>
      </c>
      <c r="W723" s="27">
        <v>0</v>
      </c>
      <c r="X723" s="27">
        <v>0</v>
      </c>
      <c r="Y723" s="27"/>
      <c r="Z723" s="27">
        <v>0</v>
      </c>
      <c r="AA723" s="27">
        <v>0</v>
      </c>
      <c r="AB723" s="27">
        <v>0</v>
      </c>
      <c r="AC723" s="27"/>
      <c r="AD723" s="27">
        <v>0</v>
      </c>
      <c r="AE723" s="27">
        <v>0</v>
      </c>
      <c r="AF723" s="27">
        <v>0</v>
      </c>
      <c r="AG723" s="106">
        <v>0</v>
      </c>
      <c r="AH723" s="27">
        <v>0</v>
      </c>
      <c r="AI723" s="27">
        <v>0</v>
      </c>
      <c r="AJ723" s="27">
        <v>0</v>
      </c>
      <c r="AK723" s="106">
        <v>0</v>
      </c>
      <c r="AL723" s="106">
        <v>0</v>
      </c>
      <c r="AM723" s="105">
        <v>0</v>
      </c>
      <c r="AN723" s="11">
        <v>0</v>
      </c>
      <c r="AO723" s="11">
        <v>0</v>
      </c>
      <c r="AP723" s="105">
        <v>0</v>
      </c>
      <c r="AQ723" s="11">
        <v>0</v>
      </c>
      <c r="AR723" s="11">
        <v>0</v>
      </c>
      <c r="AS723" s="11">
        <v>0</v>
      </c>
      <c r="AT723" s="11">
        <v>0</v>
      </c>
      <c r="AU723" s="11">
        <v>0</v>
      </c>
      <c r="AV723" s="11">
        <v>0</v>
      </c>
      <c r="AW723" s="11">
        <v>0</v>
      </c>
      <c r="AX723" s="11">
        <v>0</v>
      </c>
      <c r="AZ723" s="11">
        <v>0</v>
      </c>
      <c r="BA723" s="11">
        <v>0</v>
      </c>
      <c r="BB723" s="122"/>
    </row>
    <row r="724" spans="1:54" hidden="1" x14ac:dyDescent="0.25">
      <c r="A724">
        <v>6</v>
      </c>
      <c r="B724" t="str">
        <f t="shared" si="86"/>
        <v>FrC-6352</v>
      </c>
      <c r="C724" s="2" t="s">
        <v>316</v>
      </c>
      <c r="D724" s="2" t="s">
        <v>2159</v>
      </c>
      <c r="E724" s="2" t="s">
        <v>2160</v>
      </c>
      <c r="F724" s="2" t="s">
        <v>2161</v>
      </c>
      <c r="G724" s="1" t="s">
        <v>202</v>
      </c>
      <c r="H724" s="27">
        <v>0</v>
      </c>
      <c r="I724" s="27"/>
      <c r="J724" s="27">
        <v>0</v>
      </c>
      <c r="K724" s="27">
        <v>0</v>
      </c>
      <c r="L724" s="27">
        <v>0</v>
      </c>
      <c r="M724" s="27"/>
      <c r="N724" s="27">
        <v>0</v>
      </c>
      <c r="O724" s="27">
        <v>0</v>
      </c>
      <c r="P724" s="27">
        <v>0</v>
      </c>
      <c r="Q724" s="27"/>
      <c r="R724" s="27">
        <v>0</v>
      </c>
      <c r="S724" s="27">
        <v>0</v>
      </c>
      <c r="T724" s="27">
        <v>0</v>
      </c>
      <c r="U724" s="27"/>
      <c r="V724" s="27">
        <v>0</v>
      </c>
      <c r="W724" s="27">
        <v>0</v>
      </c>
      <c r="X724" s="27">
        <v>0</v>
      </c>
      <c r="Y724" s="27"/>
      <c r="Z724" s="27">
        <v>0</v>
      </c>
      <c r="AA724" s="27">
        <v>0</v>
      </c>
      <c r="AB724" s="27">
        <v>3</v>
      </c>
      <c r="AC724" s="27"/>
      <c r="AD724" s="27">
        <v>0</v>
      </c>
      <c r="AE724" s="27">
        <v>0</v>
      </c>
      <c r="AF724" s="27">
        <v>3</v>
      </c>
      <c r="AG724" s="106">
        <v>0</v>
      </c>
      <c r="AH724" s="27">
        <v>0</v>
      </c>
      <c r="AI724" s="27">
        <v>0</v>
      </c>
      <c r="AJ724" s="27">
        <v>3</v>
      </c>
      <c r="AK724" s="106">
        <v>0</v>
      </c>
      <c r="AL724" s="106">
        <v>0</v>
      </c>
      <c r="AM724" s="105">
        <v>0</v>
      </c>
      <c r="AN724" s="11">
        <v>3</v>
      </c>
      <c r="AO724" s="11">
        <v>0</v>
      </c>
      <c r="AP724" s="105">
        <v>0</v>
      </c>
      <c r="AQ724" s="11">
        <v>0</v>
      </c>
      <c r="AR724" s="11">
        <v>3</v>
      </c>
      <c r="AS724" s="11">
        <v>0</v>
      </c>
      <c r="AT724" s="11">
        <v>0</v>
      </c>
      <c r="AU724" s="11">
        <v>0</v>
      </c>
      <c r="AV724" s="11">
        <v>0</v>
      </c>
      <c r="AW724" s="11">
        <v>0</v>
      </c>
      <c r="AX724" s="11">
        <v>0</v>
      </c>
      <c r="AZ724" s="11">
        <v>0</v>
      </c>
      <c r="BA724" s="11">
        <v>0</v>
      </c>
      <c r="BB724" s="122"/>
    </row>
    <row r="725" spans="1:54" hidden="1" x14ac:dyDescent="0.25">
      <c r="A725">
        <v>6</v>
      </c>
      <c r="B725" t="str">
        <f t="shared" si="86"/>
        <v>FrC-6353</v>
      </c>
      <c r="C725" s="2" t="s">
        <v>316</v>
      </c>
      <c r="D725" s="2" t="str">
        <f t="shared" ref="D725:D758" si="90">LEFT($G725,1)</f>
        <v>6</v>
      </c>
      <c r="E725" s="2" t="str">
        <f t="shared" ref="E725:E758" si="91">LEFT($G725,2)</f>
        <v>63</v>
      </c>
      <c r="F725" s="2" t="str">
        <f t="shared" ref="F725:F758" si="92">LEFT($G725,3)</f>
        <v>635</v>
      </c>
      <c r="G725" s="1" t="s">
        <v>203</v>
      </c>
      <c r="H725" s="27">
        <v>0</v>
      </c>
      <c r="I725" s="27"/>
      <c r="J725" s="27">
        <v>0</v>
      </c>
      <c r="K725" s="27">
        <v>0</v>
      </c>
      <c r="L725" s="27">
        <v>0</v>
      </c>
      <c r="M725" s="27"/>
      <c r="N725" s="27">
        <v>0</v>
      </c>
      <c r="O725" s="27">
        <v>0</v>
      </c>
      <c r="P725" s="27">
        <v>0</v>
      </c>
      <c r="Q725" s="27"/>
      <c r="R725" s="27">
        <v>0</v>
      </c>
      <c r="S725" s="27">
        <v>0</v>
      </c>
      <c r="T725" s="27">
        <v>0</v>
      </c>
      <c r="U725" s="27"/>
      <c r="V725" s="27">
        <v>0</v>
      </c>
      <c r="W725" s="27">
        <v>0</v>
      </c>
      <c r="X725" s="27">
        <v>0</v>
      </c>
      <c r="Y725" s="27"/>
      <c r="Z725" s="27">
        <v>0</v>
      </c>
      <c r="AA725" s="27">
        <v>0</v>
      </c>
      <c r="AB725" s="27">
        <v>0</v>
      </c>
      <c r="AC725" s="27"/>
      <c r="AD725" s="27">
        <v>0</v>
      </c>
      <c r="AE725" s="27">
        <v>0</v>
      </c>
      <c r="AF725" s="27">
        <v>0</v>
      </c>
      <c r="AG725" s="106">
        <v>0</v>
      </c>
      <c r="AH725" s="27">
        <v>0</v>
      </c>
      <c r="AI725" s="27">
        <v>0</v>
      </c>
      <c r="AJ725" s="27">
        <v>0</v>
      </c>
      <c r="AK725" s="106">
        <v>0</v>
      </c>
      <c r="AL725" s="106">
        <v>0</v>
      </c>
      <c r="AM725" s="105">
        <v>0</v>
      </c>
      <c r="AN725" s="11">
        <v>0</v>
      </c>
      <c r="AO725" s="11">
        <v>0</v>
      </c>
      <c r="AP725" s="105">
        <v>0</v>
      </c>
      <c r="AQ725" s="11">
        <v>0</v>
      </c>
      <c r="AR725" s="11">
        <v>0</v>
      </c>
      <c r="AS725" s="11">
        <v>0</v>
      </c>
      <c r="AT725" s="11">
        <v>0</v>
      </c>
      <c r="AU725" s="11">
        <v>0</v>
      </c>
      <c r="AV725" s="11">
        <v>0</v>
      </c>
      <c r="AW725" s="11">
        <v>0</v>
      </c>
      <c r="AX725" s="11">
        <v>0</v>
      </c>
      <c r="AZ725" s="11">
        <v>0</v>
      </c>
      <c r="BA725" s="11">
        <v>0</v>
      </c>
      <c r="BB725" s="122"/>
    </row>
    <row r="726" spans="1:54" hidden="1" x14ac:dyDescent="0.25">
      <c r="A726">
        <v>6</v>
      </c>
      <c r="B726" t="str">
        <f t="shared" si="86"/>
        <v>FrC-6354</v>
      </c>
      <c r="C726" s="2" t="s">
        <v>316</v>
      </c>
      <c r="D726" s="2" t="str">
        <f t="shared" si="90"/>
        <v>6</v>
      </c>
      <c r="E726" s="2" t="str">
        <f t="shared" si="91"/>
        <v>63</v>
      </c>
      <c r="F726" s="2" t="str">
        <f t="shared" si="92"/>
        <v>635</v>
      </c>
      <c r="G726" s="1" t="s">
        <v>204</v>
      </c>
      <c r="H726" s="27">
        <v>0</v>
      </c>
      <c r="I726" s="27"/>
      <c r="J726" s="27">
        <v>0</v>
      </c>
      <c r="K726" s="27">
        <v>0</v>
      </c>
      <c r="L726" s="27">
        <v>0</v>
      </c>
      <c r="M726" s="27"/>
      <c r="N726" s="27">
        <v>0</v>
      </c>
      <c r="O726" s="27">
        <v>0</v>
      </c>
      <c r="P726" s="27">
        <v>0</v>
      </c>
      <c r="Q726" s="27"/>
      <c r="R726" s="27">
        <v>0</v>
      </c>
      <c r="S726" s="27">
        <v>0</v>
      </c>
      <c r="T726" s="27">
        <v>0</v>
      </c>
      <c r="U726" s="27"/>
      <c r="V726" s="27">
        <v>0</v>
      </c>
      <c r="W726" s="27">
        <v>0</v>
      </c>
      <c r="X726" s="27">
        <v>0</v>
      </c>
      <c r="Y726" s="27"/>
      <c r="Z726" s="27">
        <v>0</v>
      </c>
      <c r="AA726" s="27">
        <v>0</v>
      </c>
      <c r="AB726" s="27">
        <v>0</v>
      </c>
      <c r="AC726" s="27"/>
      <c r="AD726" s="27">
        <v>0</v>
      </c>
      <c r="AE726" s="27">
        <v>0</v>
      </c>
      <c r="AF726" s="27">
        <v>0</v>
      </c>
      <c r="AG726" s="106">
        <v>0</v>
      </c>
      <c r="AH726" s="27">
        <v>0</v>
      </c>
      <c r="AI726" s="27">
        <v>0</v>
      </c>
      <c r="AJ726" s="27">
        <v>0</v>
      </c>
      <c r="AK726" s="106">
        <v>0</v>
      </c>
      <c r="AL726" s="106">
        <v>0</v>
      </c>
      <c r="AM726" s="105">
        <v>0</v>
      </c>
      <c r="AN726" s="11">
        <v>0</v>
      </c>
      <c r="AO726" s="11">
        <v>0</v>
      </c>
      <c r="AP726" s="105">
        <v>0</v>
      </c>
      <c r="AQ726" s="11">
        <v>0</v>
      </c>
      <c r="AR726" s="11">
        <v>0</v>
      </c>
      <c r="AS726" s="11">
        <v>0</v>
      </c>
      <c r="AT726" s="11">
        <v>0</v>
      </c>
      <c r="AU726" s="11">
        <v>0</v>
      </c>
      <c r="AV726" s="11">
        <v>0</v>
      </c>
      <c r="AW726" s="11">
        <v>0</v>
      </c>
      <c r="AX726" s="11">
        <v>0</v>
      </c>
      <c r="AZ726" s="11">
        <v>0</v>
      </c>
      <c r="BA726" s="11">
        <v>0</v>
      </c>
      <c r="BB726" s="122"/>
    </row>
    <row r="727" spans="1:54" hidden="1" x14ac:dyDescent="0.25">
      <c r="A727">
        <v>6</v>
      </c>
      <c r="B727" t="str">
        <f t="shared" si="86"/>
        <v>FrC-6359</v>
      </c>
      <c r="C727" s="2" t="s">
        <v>316</v>
      </c>
      <c r="D727" s="2" t="str">
        <f t="shared" si="90"/>
        <v>6</v>
      </c>
      <c r="E727" s="2" t="str">
        <f t="shared" si="91"/>
        <v>63</v>
      </c>
      <c r="F727" s="2" t="str">
        <f t="shared" si="92"/>
        <v>635</v>
      </c>
      <c r="G727" s="1" t="s">
        <v>205</v>
      </c>
      <c r="H727" s="27">
        <v>0</v>
      </c>
      <c r="I727" s="27"/>
      <c r="J727" s="27">
        <v>0</v>
      </c>
      <c r="K727" s="27">
        <v>0</v>
      </c>
      <c r="L727" s="27">
        <v>0</v>
      </c>
      <c r="M727" s="27"/>
      <c r="N727" s="27">
        <v>0</v>
      </c>
      <c r="O727" s="27">
        <v>0</v>
      </c>
      <c r="P727" s="27">
        <v>0</v>
      </c>
      <c r="Q727" s="27"/>
      <c r="R727" s="27">
        <v>0</v>
      </c>
      <c r="S727" s="27">
        <v>0</v>
      </c>
      <c r="T727" s="27">
        <v>0</v>
      </c>
      <c r="U727" s="27"/>
      <c r="V727" s="27">
        <v>0</v>
      </c>
      <c r="W727" s="27">
        <v>0</v>
      </c>
      <c r="X727" s="27">
        <v>0</v>
      </c>
      <c r="Y727" s="27"/>
      <c r="Z727" s="27">
        <v>0</v>
      </c>
      <c r="AA727" s="27">
        <v>0</v>
      </c>
      <c r="AB727" s="27">
        <v>0</v>
      </c>
      <c r="AC727" s="27"/>
      <c r="AD727" s="27">
        <v>0</v>
      </c>
      <c r="AE727" s="27">
        <v>0</v>
      </c>
      <c r="AF727" s="27">
        <v>0</v>
      </c>
      <c r="AG727" s="106">
        <v>0</v>
      </c>
      <c r="AH727" s="27">
        <v>0</v>
      </c>
      <c r="AI727" s="27">
        <v>0</v>
      </c>
      <c r="AJ727" s="27">
        <v>0</v>
      </c>
      <c r="AK727" s="106">
        <v>0</v>
      </c>
      <c r="AL727" s="106">
        <v>0</v>
      </c>
      <c r="AM727" s="105">
        <v>0</v>
      </c>
      <c r="AN727" s="11">
        <v>0</v>
      </c>
      <c r="AO727" s="11">
        <v>0</v>
      </c>
      <c r="AP727" s="105">
        <v>0</v>
      </c>
      <c r="AQ727" s="11">
        <v>0</v>
      </c>
      <c r="AR727" s="11">
        <v>0</v>
      </c>
      <c r="AS727" s="11">
        <v>0</v>
      </c>
      <c r="AT727" s="11">
        <v>0</v>
      </c>
      <c r="AU727" s="11">
        <v>0</v>
      </c>
      <c r="AV727" s="11">
        <v>0</v>
      </c>
      <c r="AW727" s="11">
        <v>0</v>
      </c>
      <c r="AX727" s="11">
        <v>0</v>
      </c>
      <c r="AZ727" s="11">
        <v>0</v>
      </c>
      <c r="BA727" s="11">
        <v>0</v>
      </c>
      <c r="BB727" s="122"/>
    </row>
    <row r="728" spans="1:54" hidden="1" x14ac:dyDescent="0.25">
      <c r="A728">
        <v>6</v>
      </c>
      <c r="B728" t="str">
        <f t="shared" si="86"/>
        <v>FrC-6410</v>
      </c>
      <c r="C728" s="2" t="s">
        <v>316</v>
      </c>
      <c r="D728" s="2" t="str">
        <f t="shared" si="90"/>
        <v>6</v>
      </c>
      <c r="E728" s="2" t="str">
        <f t="shared" si="91"/>
        <v>64</v>
      </c>
      <c r="F728" s="2" t="str">
        <f t="shared" si="92"/>
        <v>641</v>
      </c>
      <c r="G728" s="1" t="s">
        <v>207</v>
      </c>
      <c r="H728" s="27">
        <v>67</v>
      </c>
      <c r="I728" s="27"/>
      <c r="J728" s="27">
        <v>67</v>
      </c>
      <c r="K728" s="27">
        <v>67</v>
      </c>
      <c r="L728" s="27">
        <v>68</v>
      </c>
      <c r="M728" s="27"/>
      <c r="N728" s="27">
        <v>68</v>
      </c>
      <c r="O728" s="27">
        <v>68</v>
      </c>
      <c r="P728" s="27">
        <v>67</v>
      </c>
      <c r="Q728" s="27"/>
      <c r="R728" s="27">
        <v>4157</v>
      </c>
      <c r="S728" s="27">
        <v>4157</v>
      </c>
      <c r="T728" s="27">
        <v>66</v>
      </c>
      <c r="U728" s="27"/>
      <c r="V728" s="27">
        <v>4667</v>
      </c>
      <c r="W728" s="27">
        <v>5091.5784300000005</v>
      </c>
      <c r="X728" s="27">
        <v>66</v>
      </c>
      <c r="Y728" s="27"/>
      <c r="Z728" s="27">
        <v>4044.4690600000004</v>
      </c>
      <c r="AA728" s="27">
        <v>3974.3608800000002</v>
      </c>
      <c r="AB728" s="27">
        <v>64</v>
      </c>
      <c r="AC728" s="27"/>
      <c r="AD728" s="27">
        <v>2700.1472800000001</v>
      </c>
      <c r="AE728" s="27">
        <v>2700.1472800000001</v>
      </c>
      <c r="AF728" s="27">
        <v>0</v>
      </c>
      <c r="AG728" s="106">
        <v>11.73283</v>
      </c>
      <c r="AH728" s="27">
        <v>2804.3945399999998</v>
      </c>
      <c r="AI728" s="27">
        <v>2792.6617099999999</v>
      </c>
      <c r="AJ728" s="27">
        <v>0</v>
      </c>
      <c r="AK728" s="106">
        <v>6893.1021300000002</v>
      </c>
      <c r="AL728" s="106">
        <v>6989.6968400000005</v>
      </c>
      <c r="AM728" s="105">
        <v>6989.6968400000005</v>
      </c>
      <c r="AN728" s="11">
        <v>5000</v>
      </c>
      <c r="AO728" s="11">
        <v>6970.387999999999</v>
      </c>
      <c r="AP728" s="105">
        <v>6049.2184699999998</v>
      </c>
      <c r="AQ728" s="11">
        <v>6805.2184699999998</v>
      </c>
      <c r="AR728" s="11">
        <v>7767.6319999999996</v>
      </c>
      <c r="AS728" s="11">
        <v>26665.063040000001</v>
      </c>
      <c r="AT728" s="11">
        <v>26676.481059999998</v>
      </c>
      <c r="AU728" s="11">
        <v>26638.0465</v>
      </c>
      <c r="AV728" s="11">
        <v>24798.294000000002</v>
      </c>
      <c r="AW728" s="11">
        <v>24380.064689999999</v>
      </c>
      <c r="AX728" s="11">
        <v>24379.683929999988</v>
      </c>
      <c r="AZ728" s="11">
        <v>8273.3689700000014</v>
      </c>
      <c r="BA728" s="11">
        <v>5053.1431399999974</v>
      </c>
      <c r="BB728" s="122"/>
    </row>
    <row r="729" spans="1:54" hidden="1" x14ac:dyDescent="0.25">
      <c r="A729">
        <v>6</v>
      </c>
      <c r="B729" t="str">
        <f t="shared" si="86"/>
        <v>FrC-6420</v>
      </c>
      <c r="C729" s="2" t="s">
        <v>316</v>
      </c>
      <c r="D729" s="2" t="str">
        <f t="shared" si="90"/>
        <v>6</v>
      </c>
      <c r="E729" s="2" t="str">
        <f t="shared" si="91"/>
        <v>64</v>
      </c>
      <c r="F729" s="2" t="str">
        <f t="shared" si="92"/>
        <v>642</v>
      </c>
      <c r="G729" s="1" t="s">
        <v>208</v>
      </c>
      <c r="H729" s="27">
        <v>0</v>
      </c>
      <c r="I729" s="27"/>
      <c r="J729" s="27">
        <v>0</v>
      </c>
      <c r="K729" s="27">
        <v>0</v>
      </c>
      <c r="L729" s="27">
        <v>0</v>
      </c>
      <c r="M729" s="27"/>
      <c r="N729" s="27">
        <v>0</v>
      </c>
      <c r="O729" s="27">
        <v>0</v>
      </c>
      <c r="P729" s="27">
        <v>0</v>
      </c>
      <c r="Q729" s="27"/>
      <c r="R729" s="27">
        <v>0</v>
      </c>
      <c r="S729" s="27">
        <v>0</v>
      </c>
      <c r="T729" s="27">
        <v>0</v>
      </c>
      <c r="U729" s="27"/>
      <c r="V729" s="27">
        <v>424</v>
      </c>
      <c r="W729" s="27">
        <v>0</v>
      </c>
      <c r="X729" s="27">
        <v>0</v>
      </c>
      <c r="Y729" s="27"/>
      <c r="Z729" s="27">
        <v>0</v>
      </c>
      <c r="AA729" s="27">
        <v>6.1081799999999999</v>
      </c>
      <c r="AB729" s="27">
        <v>150</v>
      </c>
      <c r="AC729" s="27"/>
      <c r="AD729" s="27">
        <v>28.209330000000001</v>
      </c>
      <c r="AE729" s="27">
        <v>28.209329999999994</v>
      </c>
      <c r="AF729" s="27">
        <v>125</v>
      </c>
      <c r="AG729" s="106">
        <v>986.3908100000001</v>
      </c>
      <c r="AH729" s="27">
        <v>986.3908100000001</v>
      </c>
      <c r="AI729" s="27">
        <v>1208.7752800000001</v>
      </c>
      <c r="AJ729" s="27">
        <v>200</v>
      </c>
      <c r="AK729" s="106">
        <v>121.52208999999999</v>
      </c>
      <c r="AL729" s="106">
        <v>110.52208999999999</v>
      </c>
      <c r="AM729" s="105">
        <v>110.52208999999999</v>
      </c>
      <c r="AN729" s="11">
        <v>1650</v>
      </c>
      <c r="AO729" s="11">
        <v>121.06222</v>
      </c>
      <c r="AP729" s="105">
        <v>121.06222</v>
      </c>
      <c r="AQ729" s="11">
        <v>121.06222000000001</v>
      </c>
      <c r="AR729" s="11">
        <v>150</v>
      </c>
      <c r="AS729" s="11">
        <v>18.541600000000003</v>
      </c>
      <c r="AT729" s="11">
        <v>18.541600000000003</v>
      </c>
      <c r="AU729" s="11">
        <v>18.541600000000003</v>
      </c>
      <c r="AV729" s="11">
        <v>200</v>
      </c>
      <c r="AW729" s="11">
        <v>21.71077</v>
      </c>
      <c r="AX729" s="11">
        <v>21.710229999999999</v>
      </c>
      <c r="AZ729" s="11">
        <v>125</v>
      </c>
      <c r="BA729" s="11">
        <v>68.968419999999995</v>
      </c>
      <c r="BB729" s="122"/>
    </row>
    <row r="730" spans="1:54" hidden="1" x14ac:dyDescent="0.25">
      <c r="A730">
        <v>6</v>
      </c>
      <c r="B730" t="str">
        <f t="shared" si="86"/>
        <v>FrC-6510</v>
      </c>
      <c r="C730" s="2" t="s">
        <v>316</v>
      </c>
      <c r="D730" s="2" t="str">
        <f t="shared" si="90"/>
        <v>6</v>
      </c>
      <c r="E730" s="2" t="str">
        <f t="shared" si="91"/>
        <v>65</v>
      </c>
      <c r="F730" s="2" t="str">
        <f t="shared" si="92"/>
        <v>651</v>
      </c>
      <c r="G730" s="1" t="s">
        <v>952</v>
      </c>
      <c r="H730" s="27">
        <v>0</v>
      </c>
      <c r="I730" s="27"/>
      <c r="J730" s="27">
        <v>0</v>
      </c>
      <c r="K730" s="27">
        <v>0</v>
      </c>
      <c r="L730" s="27">
        <v>0</v>
      </c>
      <c r="M730" s="27"/>
      <c r="N730" s="27">
        <v>95</v>
      </c>
      <c r="O730" s="27">
        <v>95</v>
      </c>
      <c r="P730" s="27">
        <v>0</v>
      </c>
      <c r="Q730" s="27"/>
      <c r="R730" s="27">
        <v>53</v>
      </c>
      <c r="S730" s="27">
        <v>53</v>
      </c>
      <c r="T730" s="27">
        <v>0</v>
      </c>
      <c r="U730" s="27"/>
      <c r="V730" s="27">
        <v>74</v>
      </c>
      <c r="W730" s="27">
        <v>74</v>
      </c>
      <c r="X730" s="27">
        <v>0</v>
      </c>
      <c r="Y730" s="27"/>
      <c r="Z730" s="27">
        <v>22.291360000000001</v>
      </c>
      <c r="AA730" s="27">
        <v>22.291360000000001</v>
      </c>
      <c r="AB730" s="27">
        <v>0</v>
      </c>
      <c r="AC730" s="27"/>
      <c r="AD730" s="27">
        <v>0</v>
      </c>
      <c r="AE730" s="27">
        <v>0</v>
      </c>
      <c r="AF730" s="27">
        <v>0</v>
      </c>
      <c r="AG730" s="106">
        <v>0</v>
      </c>
      <c r="AH730" s="27">
        <v>0</v>
      </c>
      <c r="AI730" s="27">
        <v>0</v>
      </c>
      <c r="AJ730" s="27">
        <v>0</v>
      </c>
      <c r="AK730" s="106">
        <v>0</v>
      </c>
      <c r="AL730" s="106">
        <v>0</v>
      </c>
      <c r="AM730" s="105">
        <v>0</v>
      </c>
      <c r="AN730" s="11">
        <v>0</v>
      </c>
      <c r="AO730" s="11">
        <v>0</v>
      </c>
      <c r="AP730" s="105">
        <v>0</v>
      </c>
      <c r="AQ730" s="11">
        <v>0</v>
      </c>
      <c r="AR730" s="11">
        <v>0</v>
      </c>
      <c r="AS730" s="11">
        <v>0</v>
      </c>
      <c r="AT730" s="11">
        <v>0</v>
      </c>
      <c r="AU730" s="11"/>
      <c r="AV730" s="11">
        <v>0</v>
      </c>
      <c r="AW730" s="11">
        <v>0</v>
      </c>
      <c r="AX730" s="11"/>
      <c r="AZ730" s="11"/>
      <c r="BA730" s="11"/>
      <c r="BB730" s="122"/>
    </row>
    <row r="731" spans="1:54" hidden="1" x14ac:dyDescent="0.25">
      <c r="A731">
        <v>6</v>
      </c>
      <c r="B731" t="str">
        <f t="shared" si="86"/>
        <v>FrC-6511</v>
      </c>
      <c r="C731" s="2" t="s">
        <v>316</v>
      </c>
      <c r="D731" s="2" t="str">
        <f t="shared" si="90"/>
        <v>6</v>
      </c>
      <c r="E731" s="2" t="str">
        <f t="shared" si="91"/>
        <v>65</v>
      </c>
      <c r="F731" s="2" t="str">
        <f t="shared" si="92"/>
        <v>651</v>
      </c>
      <c r="G731" s="1" t="s">
        <v>210</v>
      </c>
      <c r="H731" s="27">
        <v>0</v>
      </c>
      <c r="I731" s="27"/>
      <c r="J731" s="27">
        <v>0</v>
      </c>
      <c r="K731" s="27">
        <v>0</v>
      </c>
      <c r="L731" s="27">
        <v>0</v>
      </c>
      <c r="M731" s="27"/>
      <c r="N731" s="27">
        <v>0</v>
      </c>
      <c r="O731" s="27">
        <v>0</v>
      </c>
      <c r="P731" s="27">
        <v>0</v>
      </c>
      <c r="Q731" s="27"/>
      <c r="R731" s="27">
        <v>0</v>
      </c>
      <c r="S731" s="27">
        <v>0</v>
      </c>
      <c r="T731" s="27">
        <v>0</v>
      </c>
      <c r="U731" s="27"/>
      <c r="V731" s="27">
        <v>0</v>
      </c>
      <c r="W731" s="27">
        <v>0</v>
      </c>
      <c r="X731" s="27">
        <v>0</v>
      </c>
      <c r="Y731" s="27"/>
      <c r="Z731" s="27">
        <v>0</v>
      </c>
      <c r="AA731" s="27">
        <v>0</v>
      </c>
      <c r="AB731" s="27">
        <v>0</v>
      </c>
      <c r="AC731" s="27"/>
      <c r="AD731" s="27">
        <v>27</v>
      </c>
      <c r="AE731" s="27">
        <v>27</v>
      </c>
      <c r="AF731" s="27">
        <v>0</v>
      </c>
      <c r="AG731" s="106">
        <v>0</v>
      </c>
      <c r="AH731" s="27">
        <v>14.12</v>
      </c>
      <c r="AI731" s="27">
        <v>14.12</v>
      </c>
      <c r="AJ731" s="27">
        <v>0</v>
      </c>
      <c r="AK731" s="106">
        <v>0</v>
      </c>
      <c r="AL731" s="106">
        <v>0</v>
      </c>
      <c r="AM731" s="105">
        <v>0</v>
      </c>
      <c r="AN731" s="11">
        <v>0</v>
      </c>
      <c r="AO731" s="11">
        <v>0</v>
      </c>
      <c r="AP731" s="105">
        <v>0</v>
      </c>
      <c r="AQ731" s="11">
        <v>0</v>
      </c>
      <c r="AR731" s="11">
        <v>0</v>
      </c>
      <c r="AS731" s="11">
        <v>548.41282000000001</v>
      </c>
      <c r="AT731" s="11">
        <v>548.41282000000001</v>
      </c>
      <c r="AU731" s="11">
        <v>548.41282000000001</v>
      </c>
      <c r="AV731" s="11">
        <v>0</v>
      </c>
      <c r="AW731" s="11">
        <v>339.59039000000001</v>
      </c>
      <c r="AX731" s="11">
        <v>339.59038999999996</v>
      </c>
      <c r="AZ731" s="11">
        <v>0</v>
      </c>
      <c r="BA731" s="11">
        <v>186.0728</v>
      </c>
      <c r="BB731" s="122"/>
    </row>
    <row r="732" spans="1:54" hidden="1" x14ac:dyDescent="0.25">
      <c r="A732">
        <v>6</v>
      </c>
      <c r="B732" t="str">
        <f t="shared" si="86"/>
        <v>FrC-6512</v>
      </c>
      <c r="C732" s="2" t="s">
        <v>316</v>
      </c>
      <c r="D732" s="2" t="str">
        <f t="shared" si="90"/>
        <v>6</v>
      </c>
      <c r="E732" s="2" t="str">
        <f t="shared" si="91"/>
        <v>65</v>
      </c>
      <c r="F732" s="2" t="str">
        <f t="shared" si="92"/>
        <v>651</v>
      </c>
      <c r="G732" s="1" t="s">
        <v>211</v>
      </c>
      <c r="H732" s="27">
        <v>0</v>
      </c>
      <c r="I732" s="27"/>
      <c r="J732" s="27">
        <v>0</v>
      </c>
      <c r="K732" s="27">
        <v>0</v>
      </c>
      <c r="L732" s="27">
        <v>0</v>
      </c>
      <c r="M732" s="27"/>
      <c r="N732" s="27">
        <v>0</v>
      </c>
      <c r="O732" s="27">
        <v>0</v>
      </c>
      <c r="P732" s="27">
        <v>0</v>
      </c>
      <c r="Q732" s="27"/>
      <c r="R732" s="27">
        <v>0</v>
      </c>
      <c r="S732" s="27">
        <v>0</v>
      </c>
      <c r="T732" s="27">
        <v>0</v>
      </c>
      <c r="U732" s="27"/>
      <c r="V732" s="27">
        <v>0</v>
      </c>
      <c r="W732" s="27">
        <v>0</v>
      </c>
      <c r="X732" s="27">
        <v>0</v>
      </c>
      <c r="Y732" s="27"/>
      <c r="Z732" s="27">
        <v>0</v>
      </c>
      <c r="AA732" s="27">
        <v>0</v>
      </c>
      <c r="AB732" s="27">
        <v>0</v>
      </c>
      <c r="AC732" s="27"/>
      <c r="AD732" s="27">
        <v>0</v>
      </c>
      <c r="AE732" s="27">
        <v>0</v>
      </c>
      <c r="AF732" s="27">
        <v>0</v>
      </c>
      <c r="AG732" s="106">
        <v>0</v>
      </c>
      <c r="AH732" s="27">
        <v>0</v>
      </c>
      <c r="AI732" s="27">
        <v>0</v>
      </c>
      <c r="AJ732" s="27">
        <v>0</v>
      </c>
      <c r="AK732" s="106">
        <v>0</v>
      </c>
      <c r="AL732" s="106">
        <v>0</v>
      </c>
      <c r="AM732" s="105">
        <v>0</v>
      </c>
      <c r="AN732" s="11">
        <v>0</v>
      </c>
      <c r="AO732" s="11">
        <v>0</v>
      </c>
      <c r="AP732" s="105">
        <v>0</v>
      </c>
      <c r="AQ732" s="11">
        <v>0</v>
      </c>
      <c r="AR732" s="11">
        <v>0</v>
      </c>
      <c r="AS732" s="11">
        <v>0</v>
      </c>
      <c r="AT732" s="11">
        <v>0</v>
      </c>
      <c r="AU732" s="11">
        <v>0</v>
      </c>
      <c r="AV732" s="11">
        <v>0</v>
      </c>
      <c r="AW732" s="11">
        <v>0</v>
      </c>
      <c r="AX732" s="11">
        <v>0</v>
      </c>
      <c r="AZ732" s="11">
        <v>0</v>
      </c>
      <c r="BA732" s="11">
        <v>0</v>
      </c>
      <c r="BB732" s="122"/>
    </row>
    <row r="733" spans="1:54" hidden="1" x14ac:dyDescent="0.25">
      <c r="A733">
        <v>6</v>
      </c>
      <c r="B733" t="str">
        <f t="shared" si="86"/>
        <v>FrC-6513</v>
      </c>
      <c r="C733" s="2" t="s">
        <v>316</v>
      </c>
      <c r="D733" s="2" t="str">
        <f t="shared" si="90"/>
        <v>6</v>
      </c>
      <c r="E733" s="2" t="str">
        <f t="shared" si="91"/>
        <v>65</v>
      </c>
      <c r="F733" s="2" t="str">
        <f t="shared" si="92"/>
        <v>651</v>
      </c>
      <c r="G733" s="1" t="s">
        <v>212</v>
      </c>
      <c r="H733" s="27">
        <v>0</v>
      </c>
      <c r="I733" s="27"/>
      <c r="J733" s="27">
        <v>0</v>
      </c>
      <c r="K733" s="27">
        <v>0</v>
      </c>
      <c r="L733" s="27">
        <v>0</v>
      </c>
      <c r="M733" s="27"/>
      <c r="N733" s="27">
        <v>0</v>
      </c>
      <c r="O733" s="27">
        <v>0</v>
      </c>
      <c r="P733" s="27">
        <v>0</v>
      </c>
      <c r="Q733" s="27"/>
      <c r="R733" s="27">
        <v>0</v>
      </c>
      <c r="S733" s="27">
        <v>0</v>
      </c>
      <c r="T733" s="27">
        <v>0</v>
      </c>
      <c r="U733" s="27"/>
      <c r="V733" s="27">
        <v>0</v>
      </c>
      <c r="W733" s="27">
        <v>0</v>
      </c>
      <c r="X733" s="27">
        <v>0</v>
      </c>
      <c r="Y733" s="27"/>
      <c r="Z733" s="27">
        <v>0</v>
      </c>
      <c r="AA733" s="27">
        <v>0</v>
      </c>
      <c r="AB733" s="27">
        <v>0</v>
      </c>
      <c r="AC733" s="27"/>
      <c r="AD733" s="27">
        <v>0</v>
      </c>
      <c r="AE733" s="27">
        <v>0</v>
      </c>
      <c r="AF733" s="27">
        <v>0</v>
      </c>
      <c r="AG733" s="106">
        <v>0</v>
      </c>
      <c r="AH733" s="27">
        <v>0</v>
      </c>
      <c r="AI733" s="27">
        <v>0</v>
      </c>
      <c r="AJ733" s="27">
        <v>0</v>
      </c>
      <c r="AK733" s="106">
        <v>0</v>
      </c>
      <c r="AL733" s="106">
        <v>0</v>
      </c>
      <c r="AM733" s="105">
        <v>0</v>
      </c>
      <c r="AN733" s="11">
        <v>0</v>
      </c>
      <c r="AO733" s="11">
        <v>0</v>
      </c>
      <c r="AP733" s="105">
        <v>0</v>
      </c>
      <c r="AQ733" s="11">
        <v>0</v>
      </c>
      <c r="AR733" s="11">
        <v>0</v>
      </c>
      <c r="AS733" s="11">
        <v>0</v>
      </c>
      <c r="AT733" s="11">
        <v>0</v>
      </c>
      <c r="AU733" s="11">
        <v>0</v>
      </c>
      <c r="AV733" s="11">
        <v>0</v>
      </c>
      <c r="AW733" s="11">
        <v>0</v>
      </c>
      <c r="AX733" s="11">
        <v>0</v>
      </c>
      <c r="AZ733" s="11">
        <v>0</v>
      </c>
      <c r="BA733" s="11">
        <v>0</v>
      </c>
      <c r="BB733" s="122"/>
    </row>
    <row r="734" spans="1:54" hidden="1" x14ac:dyDescent="0.25">
      <c r="A734">
        <v>6</v>
      </c>
      <c r="B734" t="str">
        <f t="shared" si="86"/>
        <v>FrC-6521</v>
      </c>
      <c r="C734" s="2" t="s">
        <v>316</v>
      </c>
      <c r="D734" s="2" t="str">
        <f t="shared" si="90"/>
        <v>6</v>
      </c>
      <c r="E734" s="2" t="str">
        <f t="shared" si="91"/>
        <v>65</v>
      </c>
      <c r="F734" s="2" t="str">
        <f t="shared" si="92"/>
        <v>652</v>
      </c>
      <c r="G734" s="1" t="s">
        <v>953</v>
      </c>
      <c r="H734" s="27">
        <v>0</v>
      </c>
      <c r="I734" s="27"/>
      <c r="J734" s="27">
        <v>0</v>
      </c>
      <c r="K734" s="27">
        <v>0</v>
      </c>
      <c r="L734" s="27">
        <v>0</v>
      </c>
      <c r="M734" s="27"/>
      <c r="N734" s="27">
        <v>0</v>
      </c>
      <c r="O734" s="27">
        <v>0</v>
      </c>
      <c r="P734" s="27">
        <v>0</v>
      </c>
      <c r="Q734" s="27"/>
      <c r="R734" s="27">
        <v>0</v>
      </c>
      <c r="S734" s="27">
        <v>0</v>
      </c>
      <c r="T734" s="27">
        <v>0</v>
      </c>
      <c r="U734" s="27"/>
      <c r="V734" s="27">
        <v>0</v>
      </c>
      <c r="W734" s="27">
        <v>0</v>
      </c>
      <c r="X734" s="27">
        <v>0</v>
      </c>
      <c r="Y734" s="27"/>
      <c r="Z734" s="27">
        <v>0</v>
      </c>
      <c r="AA734" s="27">
        <v>0</v>
      </c>
      <c r="AB734" s="27">
        <v>0</v>
      </c>
      <c r="AC734" s="27"/>
      <c r="AD734" s="27">
        <v>0</v>
      </c>
      <c r="AE734" s="27">
        <v>0</v>
      </c>
      <c r="AF734" s="27">
        <v>0</v>
      </c>
      <c r="AG734" s="106">
        <v>0</v>
      </c>
      <c r="AH734" s="27">
        <v>0</v>
      </c>
      <c r="AI734" s="27">
        <v>0</v>
      </c>
      <c r="AJ734" s="27">
        <v>0</v>
      </c>
      <c r="AK734" s="106">
        <v>0</v>
      </c>
      <c r="AL734" s="106">
        <v>0</v>
      </c>
      <c r="AM734" s="105">
        <v>0</v>
      </c>
      <c r="AN734" s="11">
        <v>0</v>
      </c>
      <c r="AO734" s="11">
        <v>0</v>
      </c>
      <c r="AP734" s="105">
        <v>0</v>
      </c>
      <c r="AQ734" s="11">
        <v>0</v>
      </c>
      <c r="AR734" s="11">
        <v>0</v>
      </c>
      <c r="AS734" s="11">
        <v>0</v>
      </c>
      <c r="AT734" s="11">
        <v>0</v>
      </c>
      <c r="AU734" s="11"/>
      <c r="AV734" s="11">
        <v>0</v>
      </c>
      <c r="AW734" s="11">
        <v>0</v>
      </c>
      <c r="AX734" s="11"/>
      <c r="AZ734" s="11"/>
      <c r="BA734" s="11"/>
      <c r="BB734" s="122"/>
    </row>
    <row r="735" spans="1:54" hidden="1" x14ac:dyDescent="0.25">
      <c r="A735">
        <v>6</v>
      </c>
      <c r="B735" t="str">
        <f t="shared" si="86"/>
        <v>FrC-6522</v>
      </c>
      <c r="C735" s="2" t="s">
        <v>316</v>
      </c>
      <c r="D735" s="2" t="str">
        <f t="shared" si="90"/>
        <v>6</v>
      </c>
      <c r="E735" s="2" t="str">
        <f t="shared" si="91"/>
        <v>65</v>
      </c>
      <c r="F735" s="2" t="str">
        <f t="shared" si="92"/>
        <v>652</v>
      </c>
      <c r="G735" s="1" t="s">
        <v>954</v>
      </c>
      <c r="H735" s="27">
        <v>0</v>
      </c>
      <c r="I735" s="27"/>
      <c r="J735" s="27">
        <v>0</v>
      </c>
      <c r="K735" s="27">
        <v>0</v>
      </c>
      <c r="L735" s="27">
        <v>0</v>
      </c>
      <c r="M735" s="27"/>
      <c r="N735" s="27">
        <v>0</v>
      </c>
      <c r="O735" s="27">
        <v>0</v>
      </c>
      <c r="P735" s="27">
        <v>0</v>
      </c>
      <c r="Q735" s="27"/>
      <c r="R735" s="27">
        <v>0</v>
      </c>
      <c r="S735" s="27">
        <v>0</v>
      </c>
      <c r="T735" s="27">
        <v>0</v>
      </c>
      <c r="U735" s="27"/>
      <c r="V735" s="27">
        <v>0</v>
      </c>
      <c r="W735" s="27">
        <v>0</v>
      </c>
      <c r="X735" s="27">
        <v>0</v>
      </c>
      <c r="Y735" s="27"/>
      <c r="Z735" s="27">
        <v>0</v>
      </c>
      <c r="AA735" s="27">
        <v>0</v>
      </c>
      <c r="AB735" s="27">
        <v>0</v>
      </c>
      <c r="AC735" s="27"/>
      <c r="AD735" s="27">
        <v>0</v>
      </c>
      <c r="AE735" s="27">
        <v>0</v>
      </c>
      <c r="AF735" s="27">
        <v>0</v>
      </c>
      <c r="AG735" s="106">
        <v>0</v>
      </c>
      <c r="AH735" s="27">
        <v>0</v>
      </c>
      <c r="AI735" s="27">
        <v>0</v>
      </c>
      <c r="AJ735" s="27">
        <v>0</v>
      </c>
      <c r="AK735" s="106">
        <v>0</v>
      </c>
      <c r="AL735" s="106">
        <v>0</v>
      </c>
      <c r="AM735" s="105">
        <v>0</v>
      </c>
      <c r="AN735" s="11">
        <v>0</v>
      </c>
      <c r="AO735" s="11">
        <v>0</v>
      </c>
      <c r="AP735" s="105">
        <v>0</v>
      </c>
      <c r="AQ735" s="11">
        <v>0</v>
      </c>
      <c r="AR735" s="11">
        <v>0</v>
      </c>
      <c r="AS735" s="11">
        <v>0</v>
      </c>
      <c r="AT735" s="11">
        <v>0</v>
      </c>
      <c r="AU735" s="11"/>
      <c r="AV735" s="11">
        <v>0</v>
      </c>
      <c r="AW735" s="11">
        <v>0</v>
      </c>
      <c r="AX735" s="11"/>
      <c r="AZ735" s="11"/>
      <c r="BA735" s="11"/>
      <c r="BB735" s="122"/>
    </row>
    <row r="736" spans="1:54" hidden="1" x14ac:dyDescent="0.25">
      <c r="A736">
        <v>6</v>
      </c>
      <c r="B736" t="str">
        <f t="shared" si="86"/>
        <v>FrC-6523</v>
      </c>
      <c r="C736" s="2" t="s">
        <v>316</v>
      </c>
      <c r="D736" s="2" t="str">
        <f t="shared" si="90"/>
        <v>6</v>
      </c>
      <c r="E736" s="2" t="str">
        <f t="shared" si="91"/>
        <v>65</v>
      </c>
      <c r="F736" s="2" t="str">
        <f t="shared" si="92"/>
        <v>652</v>
      </c>
      <c r="G736" s="1" t="s">
        <v>955</v>
      </c>
      <c r="H736" s="27">
        <v>0</v>
      </c>
      <c r="I736" s="27"/>
      <c r="J736" s="27">
        <v>0</v>
      </c>
      <c r="K736" s="27">
        <v>0</v>
      </c>
      <c r="L736" s="27">
        <v>0</v>
      </c>
      <c r="M736" s="27"/>
      <c r="N736" s="27">
        <v>0</v>
      </c>
      <c r="O736" s="27">
        <v>0</v>
      </c>
      <c r="P736" s="27">
        <v>0</v>
      </c>
      <c r="Q736" s="27"/>
      <c r="R736" s="27">
        <v>0</v>
      </c>
      <c r="S736" s="27">
        <v>0</v>
      </c>
      <c r="T736" s="27">
        <v>0</v>
      </c>
      <c r="U736" s="27"/>
      <c r="V736" s="27">
        <v>0</v>
      </c>
      <c r="W736" s="27">
        <v>0</v>
      </c>
      <c r="X736" s="27">
        <v>0</v>
      </c>
      <c r="Y736" s="27"/>
      <c r="Z736" s="27">
        <v>0</v>
      </c>
      <c r="AA736" s="27">
        <v>0</v>
      </c>
      <c r="AB736" s="27">
        <v>0</v>
      </c>
      <c r="AC736" s="27"/>
      <c r="AD736" s="27">
        <v>0</v>
      </c>
      <c r="AE736" s="27">
        <v>0</v>
      </c>
      <c r="AF736" s="27">
        <v>0</v>
      </c>
      <c r="AG736" s="106">
        <v>0</v>
      </c>
      <c r="AH736" s="27">
        <v>0</v>
      </c>
      <c r="AI736" s="27">
        <v>0</v>
      </c>
      <c r="AJ736" s="27">
        <v>0</v>
      </c>
      <c r="AK736" s="106">
        <v>0</v>
      </c>
      <c r="AL736" s="106">
        <v>0</v>
      </c>
      <c r="AM736" s="105">
        <v>0</v>
      </c>
      <c r="AN736" s="11">
        <v>0</v>
      </c>
      <c r="AO736" s="11">
        <v>0</v>
      </c>
      <c r="AP736" s="105">
        <v>0</v>
      </c>
      <c r="AQ736" s="11">
        <v>0</v>
      </c>
      <c r="AR736" s="11">
        <v>0</v>
      </c>
      <c r="AS736" s="11">
        <v>0</v>
      </c>
      <c r="AT736" s="11">
        <v>0</v>
      </c>
      <c r="AU736" s="11"/>
      <c r="AV736" s="11">
        <v>0</v>
      </c>
      <c r="AW736" s="11">
        <v>0</v>
      </c>
      <c r="AX736" s="11"/>
      <c r="AZ736" s="11"/>
      <c r="BA736" s="11"/>
      <c r="BB736" s="122"/>
    </row>
    <row r="737" spans="1:54" hidden="1" x14ac:dyDescent="0.25">
      <c r="A737">
        <v>6</v>
      </c>
      <c r="B737" t="str">
        <f t="shared" si="86"/>
        <v>FrC-6524</v>
      </c>
      <c r="C737" s="2" t="s">
        <v>316</v>
      </c>
      <c r="D737" s="2" t="str">
        <f t="shared" si="90"/>
        <v>6</v>
      </c>
      <c r="E737" s="2" t="str">
        <f t="shared" si="91"/>
        <v>65</v>
      </c>
      <c r="F737" s="2" t="str">
        <f t="shared" si="92"/>
        <v>652</v>
      </c>
      <c r="G737" s="1" t="s">
        <v>213</v>
      </c>
      <c r="H737" s="27">
        <v>0</v>
      </c>
      <c r="I737" s="27"/>
      <c r="J737" s="27">
        <v>0</v>
      </c>
      <c r="K737" s="27">
        <v>0</v>
      </c>
      <c r="L737" s="27">
        <v>0</v>
      </c>
      <c r="M737" s="27"/>
      <c r="N737" s="27">
        <v>0</v>
      </c>
      <c r="O737" s="27">
        <v>0</v>
      </c>
      <c r="P737" s="27">
        <v>0</v>
      </c>
      <c r="Q737" s="27"/>
      <c r="R737" s="27">
        <v>0</v>
      </c>
      <c r="S737" s="27">
        <v>0</v>
      </c>
      <c r="T737" s="27">
        <v>0</v>
      </c>
      <c r="U737" s="27"/>
      <c r="V737" s="27">
        <v>0</v>
      </c>
      <c r="W737" s="27">
        <v>0</v>
      </c>
      <c r="X737" s="27">
        <v>0</v>
      </c>
      <c r="Y737" s="27"/>
      <c r="Z737" s="27">
        <v>0</v>
      </c>
      <c r="AA737" s="27">
        <v>0</v>
      </c>
      <c r="AB737" s="27">
        <v>0</v>
      </c>
      <c r="AC737" s="27"/>
      <c r="AD737" s="27">
        <v>0</v>
      </c>
      <c r="AE737" s="27">
        <v>0</v>
      </c>
      <c r="AF737" s="27">
        <v>0.999</v>
      </c>
      <c r="AG737" s="106">
        <v>0</v>
      </c>
      <c r="AH737" s="27">
        <v>0</v>
      </c>
      <c r="AI737" s="27">
        <v>0</v>
      </c>
      <c r="AJ737" s="27">
        <v>0.999</v>
      </c>
      <c r="AK737" s="106">
        <v>0</v>
      </c>
      <c r="AL737" s="106">
        <v>0</v>
      </c>
      <c r="AM737" s="105">
        <v>0</v>
      </c>
      <c r="AN737" s="11">
        <v>0</v>
      </c>
      <c r="AO737" s="11">
        <v>0</v>
      </c>
      <c r="AP737" s="105">
        <v>0</v>
      </c>
      <c r="AQ737" s="11">
        <v>0</v>
      </c>
      <c r="AR737" s="11">
        <v>0</v>
      </c>
      <c r="AS737" s="11">
        <v>0</v>
      </c>
      <c r="AT737" s="11">
        <v>0</v>
      </c>
      <c r="AU737" s="11">
        <v>0</v>
      </c>
      <c r="AV737" s="11">
        <v>0</v>
      </c>
      <c r="AW737" s="11">
        <v>0</v>
      </c>
      <c r="AX737" s="11">
        <v>0</v>
      </c>
      <c r="AZ737" s="11">
        <v>0</v>
      </c>
      <c r="BA737" s="11">
        <v>0</v>
      </c>
      <c r="BB737" s="122"/>
    </row>
    <row r="738" spans="1:54" hidden="1" x14ac:dyDescent="0.25">
      <c r="A738">
        <v>6</v>
      </c>
      <c r="B738" t="str">
        <f t="shared" si="86"/>
        <v>FrC-6525</v>
      </c>
      <c r="C738" s="2" t="s">
        <v>316</v>
      </c>
      <c r="D738" s="2" t="str">
        <f t="shared" si="90"/>
        <v>6</v>
      </c>
      <c r="E738" s="2" t="str">
        <f t="shared" si="91"/>
        <v>65</v>
      </c>
      <c r="F738" s="2" t="str">
        <f t="shared" si="92"/>
        <v>652</v>
      </c>
      <c r="G738" s="1" t="s">
        <v>214</v>
      </c>
      <c r="H738" s="27">
        <v>0</v>
      </c>
      <c r="I738" s="27"/>
      <c r="J738" s="27">
        <v>0</v>
      </c>
      <c r="K738" s="27">
        <v>0</v>
      </c>
      <c r="L738" s="27">
        <v>0</v>
      </c>
      <c r="M738" s="27"/>
      <c r="N738" s="27">
        <v>0</v>
      </c>
      <c r="O738" s="27">
        <v>0</v>
      </c>
      <c r="P738" s="27">
        <v>0</v>
      </c>
      <c r="Q738" s="27"/>
      <c r="R738" s="27">
        <v>0</v>
      </c>
      <c r="S738" s="27">
        <v>0</v>
      </c>
      <c r="T738" s="27">
        <v>0</v>
      </c>
      <c r="U738" s="27"/>
      <c r="V738" s="27">
        <v>0</v>
      </c>
      <c r="W738" s="27">
        <v>0</v>
      </c>
      <c r="X738" s="27">
        <v>0</v>
      </c>
      <c r="Y738" s="27"/>
      <c r="Z738" s="27">
        <v>0</v>
      </c>
      <c r="AA738" s="27">
        <v>0</v>
      </c>
      <c r="AB738" s="27">
        <v>0</v>
      </c>
      <c r="AC738" s="27"/>
      <c r="AD738" s="27">
        <v>0</v>
      </c>
      <c r="AE738" s="27">
        <v>0</v>
      </c>
      <c r="AF738" s="27">
        <v>0</v>
      </c>
      <c r="AG738" s="106">
        <v>0</v>
      </c>
      <c r="AH738" s="27">
        <v>0</v>
      </c>
      <c r="AI738" s="27">
        <v>0</v>
      </c>
      <c r="AJ738" s="27">
        <v>0</v>
      </c>
      <c r="AK738" s="106">
        <v>0</v>
      </c>
      <c r="AL738" s="106">
        <v>0</v>
      </c>
      <c r="AM738" s="105">
        <v>0</v>
      </c>
      <c r="AN738" s="11">
        <v>0</v>
      </c>
      <c r="AO738" s="11">
        <v>0</v>
      </c>
      <c r="AP738" s="105">
        <v>0</v>
      </c>
      <c r="AQ738" s="11">
        <v>0</v>
      </c>
      <c r="AR738" s="11">
        <v>0</v>
      </c>
      <c r="AS738" s="11">
        <v>0</v>
      </c>
      <c r="AT738" s="11">
        <v>0</v>
      </c>
      <c r="AU738" s="11">
        <v>0</v>
      </c>
      <c r="AV738" s="11">
        <v>0</v>
      </c>
      <c r="AW738" s="11">
        <v>0</v>
      </c>
      <c r="AX738" s="11">
        <v>0</v>
      </c>
      <c r="AZ738" s="11">
        <v>0</v>
      </c>
      <c r="BA738" s="11">
        <v>0</v>
      </c>
      <c r="BB738" s="122"/>
    </row>
    <row r="739" spans="1:54" hidden="1" x14ac:dyDescent="0.25">
      <c r="A739">
        <v>6</v>
      </c>
      <c r="B739" t="str">
        <f t="shared" si="86"/>
        <v>FrC-6526</v>
      </c>
      <c r="C739" s="2" t="s">
        <v>316</v>
      </c>
      <c r="D739" s="2" t="str">
        <f t="shared" si="90"/>
        <v>6</v>
      </c>
      <c r="E739" s="2" t="str">
        <f t="shared" si="91"/>
        <v>65</v>
      </c>
      <c r="F739" s="2" t="str">
        <f t="shared" si="92"/>
        <v>652</v>
      </c>
      <c r="G739" s="1" t="s">
        <v>215</v>
      </c>
      <c r="H739" s="27">
        <v>0</v>
      </c>
      <c r="I739" s="27"/>
      <c r="J739" s="27">
        <v>0</v>
      </c>
      <c r="K739" s="27">
        <v>0</v>
      </c>
      <c r="L739" s="27">
        <v>0</v>
      </c>
      <c r="M739" s="27"/>
      <c r="N739" s="27">
        <v>0</v>
      </c>
      <c r="O739" s="27">
        <v>0</v>
      </c>
      <c r="P739" s="27">
        <v>0</v>
      </c>
      <c r="Q739" s="27"/>
      <c r="R739" s="27">
        <v>0</v>
      </c>
      <c r="S739" s="27">
        <v>0</v>
      </c>
      <c r="T739" s="27">
        <v>0</v>
      </c>
      <c r="U739" s="27"/>
      <c r="V739" s="27">
        <v>0</v>
      </c>
      <c r="W739" s="27">
        <v>0</v>
      </c>
      <c r="X739" s="27">
        <v>0</v>
      </c>
      <c r="Y739" s="27"/>
      <c r="Z739" s="27">
        <v>0</v>
      </c>
      <c r="AA739" s="27">
        <v>0</v>
      </c>
      <c r="AB739" s="27">
        <v>0</v>
      </c>
      <c r="AC739" s="27"/>
      <c r="AD739" s="27">
        <v>0</v>
      </c>
      <c r="AE739" s="27">
        <v>0</v>
      </c>
      <c r="AF739" s="27">
        <v>0</v>
      </c>
      <c r="AG739" s="106">
        <v>0</v>
      </c>
      <c r="AH739" s="27">
        <v>0</v>
      </c>
      <c r="AI739" s="27">
        <v>0</v>
      </c>
      <c r="AJ739" s="27">
        <v>0</v>
      </c>
      <c r="AK739" s="106">
        <v>0</v>
      </c>
      <c r="AL739" s="106">
        <v>0</v>
      </c>
      <c r="AM739" s="105">
        <v>0</v>
      </c>
      <c r="AN739" s="11">
        <v>0</v>
      </c>
      <c r="AO739" s="11">
        <v>0</v>
      </c>
      <c r="AP739" s="105">
        <v>0</v>
      </c>
      <c r="AQ739" s="11">
        <v>0</v>
      </c>
      <c r="AR739" s="11">
        <v>0</v>
      </c>
      <c r="AS739" s="11">
        <v>0</v>
      </c>
      <c r="AT739" s="11">
        <v>0</v>
      </c>
      <c r="AU739" s="11">
        <v>0</v>
      </c>
      <c r="AV739" s="11">
        <v>0</v>
      </c>
      <c r="AW739" s="11">
        <v>0</v>
      </c>
      <c r="AX739" s="11">
        <v>0</v>
      </c>
      <c r="AZ739" s="11">
        <v>0</v>
      </c>
      <c r="BA739" s="11">
        <v>0</v>
      </c>
      <c r="BB739" s="122"/>
    </row>
    <row r="740" spans="1:54" hidden="1" x14ac:dyDescent="0.25">
      <c r="A740">
        <v>6</v>
      </c>
      <c r="B740" t="str">
        <f t="shared" si="86"/>
        <v>FrC-6531</v>
      </c>
      <c r="C740" s="2" t="s">
        <v>316</v>
      </c>
      <c r="D740" s="2" t="str">
        <f t="shared" si="90"/>
        <v>6</v>
      </c>
      <c r="E740" s="2" t="str">
        <f t="shared" si="91"/>
        <v>65</v>
      </c>
      <c r="F740" s="2" t="str">
        <f t="shared" si="92"/>
        <v>653</v>
      </c>
      <c r="G740" s="1" t="s">
        <v>957</v>
      </c>
      <c r="H740" s="27">
        <v>0</v>
      </c>
      <c r="I740" s="27"/>
      <c r="J740" s="27">
        <v>0</v>
      </c>
      <c r="K740" s="27">
        <v>0</v>
      </c>
      <c r="L740" s="27">
        <v>0</v>
      </c>
      <c r="M740" s="27"/>
      <c r="N740" s="27">
        <v>0</v>
      </c>
      <c r="O740" s="27">
        <v>0</v>
      </c>
      <c r="P740" s="27">
        <v>0</v>
      </c>
      <c r="Q740" s="27"/>
      <c r="R740" s="27">
        <v>0</v>
      </c>
      <c r="S740" s="27">
        <v>0</v>
      </c>
      <c r="T740" s="27">
        <v>0</v>
      </c>
      <c r="U740" s="27"/>
      <c r="V740" s="27">
        <v>0</v>
      </c>
      <c r="W740" s="27">
        <v>0</v>
      </c>
      <c r="X740" s="27">
        <v>0</v>
      </c>
      <c r="Y740" s="27"/>
      <c r="Z740" s="27">
        <v>0</v>
      </c>
      <c r="AA740" s="27">
        <v>0</v>
      </c>
      <c r="AB740" s="27">
        <v>0</v>
      </c>
      <c r="AC740" s="27"/>
      <c r="AD740" s="27">
        <v>0</v>
      </c>
      <c r="AE740" s="27">
        <v>0</v>
      </c>
      <c r="AF740" s="27">
        <v>0</v>
      </c>
      <c r="AG740" s="106">
        <v>0</v>
      </c>
      <c r="AH740" s="27">
        <v>0</v>
      </c>
      <c r="AI740" s="27">
        <v>0</v>
      </c>
      <c r="AJ740" s="27">
        <v>0</v>
      </c>
      <c r="AK740" s="106">
        <v>0</v>
      </c>
      <c r="AL740" s="106">
        <v>0</v>
      </c>
      <c r="AM740" s="105">
        <v>0</v>
      </c>
      <c r="AN740" s="11">
        <v>0</v>
      </c>
      <c r="AO740" s="11">
        <v>0</v>
      </c>
      <c r="AP740" s="105">
        <v>0</v>
      </c>
      <c r="AQ740" s="11">
        <v>0</v>
      </c>
      <c r="AR740" s="11">
        <v>0</v>
      </c>
      <c r="AS740" s="11">
        <v>0</v>
      </c>
      <c r="AT740" s="11">
        <v>0</v>
      </c>
      <c r="AU740" s="11"/>
      <c r="AV740" s="11">
        <v>0</v>
      </c>
      <c r="AW740" s="11">
        <v>0</v>
      </c>
      <c r="AX740" s="11"/>
      <c r="AZ740" s="11"/>
      <c r="BA740" s="11"/>
      <c r="BB740" s="122"/>
    </row>
    <row r="741" spans="1:54" hidden="1" x14ac:dyDescent="0.25">
      <c r="A741">
        <v>6</v>
      </c>
      <c r="B741" t="str">
        <f t="shared" si="86"/>
        <v>FrC-6532</v>
      </c>
      <c r="C741" s="2" t="s">
        <v>316</v>
      </c>
      <c r="D741" s="2" t="str">
        <f t="shared" si="90"/>
        <v>6</v>
      </c>
      <c r="E741" s="2" t="str">
        <f t="shared" si="91"/>
        <v>65</v>
      </c>
      <c r="F741" s="2" t="str">
        <f t="shared" si="92"/>
        <v>653</v>
      </c>
      <c r="G741" s="1" t="s">
        <v>958</v>
      </c>
      <c r="H741" s="27">
        <v>0</v>
      </c>
      <c r="I741" s="27"/>
      <c r="J741" s="27">
        <v>0</v>
      </c>
      <c r="K741" s="27">
        <v>0</v>
      </c>
      <c r="L741" s="27">
        <v>0</v>
      </c>
      <c r="M741" s="27"/>
      <c r="N741" s="27">
        <v>0</v>
      </c>
      <c r="O741" s="27">
        <v>0</v>
      </c>
      <c r="P741" s="27">
        <v>0</v>
      </c>
      <c r="Q741" s="27"/>
      <c r="R741" s="27">
        <v>0</v>
      </c>
      <c r="S741" s="27">
        <v>0</v>
      </c>
      <c r="T741" s="27">
        <v>0</v>
      </c>
      <c r="U741" s="27"/>
      <c r="V741" s="27">
        <v>0</v>
      </c>
      <c r="W741" s="27">
        <v>0</v>
      </c>
      <c r="X741" s="27">
        <v>0</v>
      </c>
      <c r="Y741" s="27"/>
      <c r="Z741" s="27">
        <v>0</v>
      </c>
      <c r="AA741" s="27">
        <v>0</v>
      </c>
      <c r="AB741" s="27">
        <v>0</v>
      </c>
      <c r="AC741" s="27"/>
      <c r="AD741" s="27">
        <v>0</v>
      </c>
      <c r="AE741" s="27">
        <v>0</v>
      </c>
      <c r="AF741" s="27">
        <v>0</v>
      </c>
      <c r="AG741" s="106">
        <v>0</v>
      </c>
      <c r="AH741" s="27">
        <v>0</v>
      </c>
      <c r="AI741" s="27">
        <v>0</v>
      </c>
      <c r="AJ741" s="27">
        <v>0</v>
      </c>
      <c r="AK741" s="106">
        <v>0</v>
      </c>
      <c r="AL741" s="106">
        <v>0</v>
      </c>
      <c r="AM741" s="105">
        <v>0</v>
      </c>
      <c r="AN741" s="11">
        <v>0</v>
      </c>
      <c r="AO741" s="11">
        <v>0</v>
      </c>
      <c r="AP741" s="105">
        <v>0</v>
      </c>
      <c r="AQ741" s="11">
        <v>0</v>
      </c>
      <c r="AR741" s="11">
        <v>0</v>
      </c>
      <c r="AS741" s="11">
        <v>0</v>
      </c>
      <c r="AT741" s="11">
        <v>0</v>
      </c>
      <c r="AU741" s="11"/>
      <c r="AV741" s="11">
        <v>0</v>
      </c>
      <c r="AW741" s="11">
        <v>0</v>
      </c>
      <c r="AX741" s="11"/>
      <c r="AZ741" s="11"/>
      <c r="BA741" s="11"/>
      <c r="BB741" s="122"/>
    </row>
    <row r="742" spans="1:54" hidden="1" x14ac:dyDescent="0.25">
      <c r="A742">
        <v>6</v>
      </c>
      <c r="B742" t="str">
        <f t="shared" si="86"/>
        <v>FrC-6533</v>
      </c>
      <c r="C742" s="2" t="s">
        <v>316</v>
      </c>
      <c r="D742" s="2" t="str">
        <f t="shared" si="90"/>
        <v>6</v>
      </c>
      <c r="E742" s="2" t="str">
        <f t="shared" si="91"/>
        <v>65</v>
      </c>
      <c r="F742" s="2" t="str">
        <f t="shared" si="92"/>
        <v>653</v>
      </c>
      <c r="G742" s="1" t="s">
        <v>959</v>
      </c>
      <c r="H742" s="27">
        <v>0</v>
      </c>
      <c r="I742" s="27"/>
      <c r="J742" s="27">
        <v>0</v>
      </c>
      <c r="K742" s="27">
        <v>0</v>
      </c>
      <c r="L742" s="27">
        <v>0</v>
      </c>
      <c r="M742" s="27"/>
      <c r="N742" s="27">
        <v>0</v>
      </c>
      <c r="O742" s="27">
        <v>0</v>
      </c>
      <c r="P742" s="27">
        <v>0</v>
      </c>
      <c r="Q742" s="27"/>
      <c r="R742" s="27">
        <v>0</v>
      </c>
      <c r="S742" s="27">
        <v>0</v>
      </c>
      <c r="T742" s="27">
        <v>0</v>
      </c>
      <c r="U742" s="27"/>
      <c r="V742" s="27">
        <v>0</v>
      </c>
      <c r="W742" s="27">
        <v>0</v>
      </c>
      <c r="X742" s="27">
        <v>0</v>
      </c>
      <c r="Y742" s="27"/>
      <c r="Z742" s="27">
        <v>0</v>
      </c>
      <c r="AA742" s="27">
        <v>0</v>
      </c>
      <c r="AB742" s="27">
        <v>0</v>
      </c>
      <c r="AC742" s="27"/>
      <c r="AD742" s="27">
        <v>0</v>
      </c>
      <c r="AE742" s="27">
        <v>0</v>
      </c>
      <c r="AF742" s="27">
        <v>0</v>
      </c>
      <c r="AG742" s="106">
        <v>0</v>
      </c>
      <c r="AH742" s="27">
        <v>0</v>
      </c>
      <c r="AI742" s="27">
        <v>0</v>
      </c>
      <c r="AJ742" s="27">
        <v>0</v>
      </c>
      <c r="AK742" s="106">
        <v>0</v>
      </c>
      <c r="AL742" s="106">
        <v>0</v>
      </c>
      <c r="AM742" s="105">
        <v>0</v>
      </c>
      <c r="AN742" s="11">
        <v>0</v>
      </c>
      <c r="AO742" s="11">
        <v>0</v>
      </c>
      <c r="AP742" s="105">
        <v>0</v>
      </c>
      <c r="AQ742" s="11">
        <v>0</v>
      </c>
      <c r="AR742" s="11">
        <v>0</v>
      </c>
      <c r="AS742" s="11">
        <v>0</v>
      </c>
      <c r="AT742" s="11">
        <v>0</v>
      </c>
      <c r="AU742" s="11"/>
      <c r="AV742" s="11">
        <v>0</v>
      </c>
      <c r="AW742" s="11">
        <v>0</v>
      </c>
      <c r="AX742" s="11"/>
      <c r="AZ742" s="11"/>
      <c r="BA742" s="11"/>
      <c r="BB742" s="122"/>
    </row>
    <row r="743" spans="1:54" hidden="1" x14ac:dyDescent="0.25">
      <c r="A743">
        <v>6</v>
      </c>
      <c r="B743" t="str">
        <f t="shared" si="86"/>
        <v>FrC-6534</v>
      </c>
      <c r="C743" s="2" t="s">
        <v>316</v>
      </c>
      <c r="D743" s="2" t="str">
        <f t="shared" si="90"/>
        <v>6</v>
      </c>
      <c r="E743" s="2" t="str">
        <f t="shared" si="91"/>
        <v>65</v>
      </c>
      <c r="F743" s="2" t="str">
        <f t="shared" si="92"/>
        <v>653</v>
      </c>
      <c r="G743" s="1" t="s">
        <v>216</v>
      </c>
      <c r="H743" s="27">
        <v>0</v>
      </c>
      <c r="I743" s="27"/>
      <c r="J743" s="27">
        <v>0</v>
      </c>
      <c r="K743" s="27">
        <v>0</v>
      </c>
      <c r="L743" s="27">
        <v>0</v>
      </c>
      <c r="M743" s="27"/>
      <c r="N743" s="27">
        <v>0</v>
      </c>
      <c r="O743" s="27">
        <v>0</v>
      </c>
      <c r="P743" s="27">
        <v>0</v>
      </c>
      <c r="Q743" s="27"/>
      <c r="R743" s="27">
        <v>0</v>
      </c>
      <c r="S743" s="27">
        <v>0</v>
      </c>
      <c r="T743" s="27">
        <v>0</v>
      </c>
      <c r="U743" s="27"/>
      <c r="V743" s="27">
        <v>0</v>
      </c>
      <c r="W743" s="27">
        <v>0</v>
      </c>
      <c r="X743" s="27">
        <v>0</v>
      </c>
      <c r="Y743" s="27"/>
      <c r="Z743" s="27">
        <v>0</v>
      </c>
      <c r="AA743" s="27">
        <v>0</v>
      </c>
      <c r="AB743" s="27">
        <v>0</v>
      </c>
      <c r="AC743" s="27"/>
      <c r="AD743" s="27">
        <v>0</v>
      </c>
      <c r="AE743" s="27">
        <v>0</v>
      </c>
      <c r="AF743" s="27">
        <v>0</v>
      </c>
      <c r="AG743" s="106">
        <v>0</v>
      </c>
      <c r="AH743" s="27">
        <v>0</v>
      </c>
      <c r="AI743" s="27">
        <v>0</v>
      </c>
      <c r="AJ743" s="27">
        <v>0</v>
      </c>
      <c r="AK743" s="106">
        <v>0</v>
      </c>
      <c r="AL743" s="106">
        <v>0</v>
      </c>
      <c r="AM743" s="105">
        <v>0</v>
      </c>
      <c r="AN743" s="11">
        <v>0</v>
      </c>
      <c r="AO743" s="11">
        <v>0</v>
      </c>
      <c r="AP743" s="105">
        <v>0</v>
      </c>
      <c r="AQ743" s="11">
        <v>0</v>
      </c>
      <c r="AR743" s="11">
        <v>0</v>
      </c>
      <c r="AS743" s="11">
        <v>0</v>
      </c>
      <c r="AT743" s="11">
        <v>0</v>
      </c>
      <c r="AU743" s="11">
        <v>0</v>
      </c>
      <c r="AV743" s="11">
        <v>0</v>
      </c>
      <c r="AW743" s="11">
        <v>349.76100000000002</v>
      </c>
      <c r="AX743" s="11">
        <v>349.76100000000002</v>
      </c>
      <c r="AZ743" s="11">
        <v>0</v>
      </c>
      <c r="BA743" s="11">
        <v>0</v>
      </c>
      <c r="BB743" s="122"/>
    </row>
    <row r="744" spans="1:54" hidden="1" x14ac:dyDescent="0.25">
      <c r="A744">
        <v>6</v>
      </c>
      <c r="B744" t="str">
        <f t="shared" si="86"/>
        <v>FrC-6535</v>
      </c>
      <c r="C744" s="2" t="s">
        <v>316</v>
      </c>
      <c r="D744" s="2" t="str">
        <f t="shared" si="90"/>
        <v>6</v>
      </c>
      <c r="E744" s="2" t="str">
        <f t="shared" si="91"/>
        <v>65</v>
      </c>
      <c r="F744" s="2" t="str">
        <f t="shared" si="92"/>
        <v>653</v>
      </c>
      <c r="G744" s="1" t="s">
        <v>217</v>
      </c>
      <c r="H744" s="27">
        <v>0</v>
      </c>
      <c r="I744" s="27"/>
      <c r="J744" s="27">
        <v>0</v>
      </c>
      <c r="K744" s="27">
        <v>0</v>
      </c>
      <c r="L744" s="27">
        <v>0</v>
      </c>
      <c r="M744" s="27"/>
      <c r="N744" s="27">
        <v>0</v>
      </c>
      <c r="O744" s="27">
        <v>0</v>
      </c>
      <c r="P744" s="27">
        <v>0</v>
      </c>
      <c r="Q744" s="27"/>
      <c r="R744" s="27">
        <v>0</v>
      </c>
      <c r="S744" s="27">
        <v>0</v>
      </c>
      <c r="T744" s="27">
        <v>0</v>
      </c>
      <c r="U744" s="27"/>
      <c r="V744" s="27">
        <v>0</v>
      </c>
      <c r="W744" s="27">
        <v>0</v>
      </c>
      <c r="X744" s="27">
        <v>0</v>
      </c>
      <c r="Y744" s="27"/>
      <c r="Z744" s="27">
        <v>0</v>
      </c>
      <c r="AA744" s="27">
        <v>0</v>
      </c>
      <c r="AB744" s="27">
        <v>0</v>
      </c>
      <c r="AC744" s="27"/>
      <c r="AD744" s="27">
        <v>0</v>
      </c>
      <c r="AE744" s="27">
        <v>0</v>
      </c>
      <c r="AF744" s="27">
        <v>0</v>
      </c>
      <c r="AG744" s="106">
        <v>0</v>
      </c>
      <c r="AH744" s="27">
        <v>0</v>
      </c>
      <c r="AI744" s="27">
        <v>0</v>
      </c>
      <c r="AJ744" s="27">
        <v>0</v>
      </c>
      <c r="AK744" s="106">
        <v>0</v>
      </c>
      <c r="AL744" s="106">
        <v>0</v>
      </c>
      <c r="AM744" s="105">
        <v>0</v>
      </c>
      <c r="AN744" s="11">
        <v>0</v>
      </c>
      <c r="AO744" s="11">
        <v>0</v>
      </c>
      <c r="AP744" s="105">
        <v>0</v>
      </c>
      <c r="AQ744" s="11">
        <v>0</v>
      </c>
      <c r="AR744" s="11">
        <v>0</v>
      </c>
      <c r="AS744" s="11">
        <v>0</v>
      </c>
      <c r="AT744" s="11">
        <v>0</v>
      </c>
      <c r="AU744" s="11">
        <v>0</v>
      </c>
      <c r="AV744" s="11">
        <v>0</v>
      </c>
      <c r="AW744" s="11">
        <v>0</v>
      </c>
      <c r="AX744" s="11">
        <v>0</v>
      </c>
      <c r="AZ744" s="11">
        <v>0</v>
      </c>
      <c r="BA744" s="11">
        <v>0</v>
      </c>
      <c r="BB744" s="122"/>
    </row>
    <row r="745" spans="1:54" hidden="1" x14ac:dyDescent="0.25">
      <c r="A745">
        <v>6</v>
      </c>
      <c r="B745" t="str">
        <f t="shared" si="86"/>
        <v>FrC-6540</v>
      </c>
      <c r="C745" s="2" t="s">
        <v>316</v>
      </c>
      <c r="D745" s="2" t="str">
        <f t="shared" si="90"/>
        <v>6</v>
      </c>
      <c r="E745" s="2" t="str">
        <f t="shared" si="91"/>
        <v>65</v>
      </c>
      <c r="F745" s="2" t="str">
        <f t="shared" si="92"/>
        <v>654</v>
      </c>
      <c r="G745" s="1" t="s">
        <v>218</v>
      </c>
      <c r="H745" s="27">
        <v>0</v>
      </c>
      <c r="I745" s="27"/>
      <c r="J745" s="27">
        <v>0</v>
      </c>
      <c r="K745" s="27">
        <v>0</v>
      </c>
      <c r="L745" s="27">
        <v>0</v>
      </c>
      <c r="M745" s="27"/>
      <c r="N745" s="27">
        <v>0</v>
      </c>
      <c r="O745" s="27">
        <v>0</v>
      </c>
      <c r="P745" s="27">
        <v>0</v>
      </c>
      <c r="Q745" s="27"/>
      <c r="R745" s="27">
        <v>0</v>
      </c>
      <c r="S745" s="27">
        <v>0</v>
      </c>
      <c r="T745" s="27">
        <v>0</v>
      </c>
      <c r="U745" s="27"/>
      <c r="V745" s="27">
        <v>0</v>
      </c>
      <c r="W745" s="27">
        <v>0</v>
      </c>
      <c r="X745" s="27">
        <v>0</v>
      </c>
      <c r="Y745" s="27"/>
      <c r="Z745" s="27">
        <v>0</v>
      </c>
      <c r="AA745" s="27">
        <v>0</v>
      </c>
      <c r="AB745" s="27">
        <v>0</v>
      </c>
      <c r="AC745" s="27"/>
      <c r="AD745" s="27">
        <v>0</v>
      </c>
      <c r="AE745" s="27">
        <v>0</v>
      </c>
      <c r="AF745" s="27">
        <v>0</v>
      </c>
      <c r="AG745" s="106">
        <v>0</v>
      </c>
      <c r="AH745" s="27">
        <v>0</v>
      </c>
      <c r="AI745" s="27">
        <v>0</v>
      </c>
      <c r="AJ745" s="27">
        <v>0</v>
      </c>
      <c r="AK745" s="106">
        <v>0</v>
      </c>
      <c r="AL745" s="106">
        <v>0</v>
      </c>
      <c r="AM745" s="105">
        <v>0</v>
      </c>
      <c r="AN745" s="11">
        <v>0</v>
      </c>
      <c r="AO745" s="11">
        <v>0</v>
      </c>
      <c r="AP745" s="105">
        <v>0</v>
      </c>
      <c r="AQ745" s="11">
        <v>0</v>
      </c>
      <c r="AR745" s="11">
        <v>0</v>
      </c>
      <c r="AS745" s="11">
        <v>0</v>
      </c>
      <c r="AT745" s="11">
        <v>0</v>
      </c>
      <c r="AU745" s="11">
        <v>0</v>
      </c>
      <c r="AV745" s="11">
        <v>0</v>
      </c>
      <c r="AW745" s="11">
        <v>0</v>
      </c>
      <c r="AX745" s="11">
        <v>0</v>
      </c>
      <c r="AZ745" s="11">
        <v>0</v>
      </c>
      <c r="BA745" s="11">
        <v>0</v>
      </c>
      <c r="BB745" s="122"/>
    </row>
    <row r="746" spans="1:54" hidden="1" x14ac:dyDescent="0.25">
      <c r="A746">
        <v>6</v>
      </c>
      <c r="B746" t="str">
        <f t="shared" si="86"/>
        <v>FrC-6550</v>
      </c>
      <c r="C746" s="2" t="s">
        <v>316</v>
      </c>
      <c r="D746" s="2" t="str">
        <f t="shared" si="90"/>
        <v>6</v>
      </c>
      <c r="E746" s="2" t="str">
        <f t="shared" si="91"/>
        <v>65</v>
      </c>
      <c r="F746" s="2" t="str">
        <f t="shared" si="92"/>
        <v>655</v>
      </c>
      <c r="G746" s="1" t="s">
        <v>219</v>
      </c>
      <c r="H746" s="27">
        <v>0</v>
      </c>
      <c r="I746" s="27"/>
      <c r="J746" s="27">
        <v>0</v>
      </c>
      <c r="K746" s="27">
        <v>0</v>
      </c>
      <c r="L746" s="27">
        <v>0</v>
      </c>
      <c r="M746" s="27"/>
      <c r="N746" s="27">
        <v>0</v>
      </c>
      <c r="O746" s="27">
        <v>0</v>
      </c>
      <c r="P746" s="27">
        <v>0</v>
      </c>
      <c r="Q746" s="27"/>
      <c r="R746" s="27">
        <v>0</v>
      </c>
      <c r="S746" s="27">
        <v>0</v>
      </c>
      <c r="T746" s="27">
        <v>0</v>
      </c>
      <c r="U746" s="27"/>
      <c r="V746" s="27">
        <v>0</v>
      </c>
      <c r="W746" s="27">
        <v>0</v>
      </c>
      <c r="X746" s="27">
        <v>0</v>
      </c>
      <c r="Y746" s="27"/>
      <c r="Z746" s="27">
        <v>0</v>
      </c>
      <c r="AA746" s="27">
        <v>0</v>
      </c>
      <c r="AB746" s="27">
        <v>0</v>
      </c>
      <c r="AC746" s="27"/>
      <c r="AD746" s="27">
        <v>0</v>
      </c>
      <c r="AE746" s="27">
        <v>0</v>
      </c>
      <c r="AF746" s="27">
        <v>0</v>
      </c>
      <c r="AG746" s="106">
        <v>0</v>
      </c>
      <c r="AH746" s="27">
        <v>0</v>
      </c>
      <c r="AI746" s="27">
        <v>0</v>
      </c>
      <c r="AJ746" s="27">
        <v>0</v>
      </c>
      <c r="AK746" s="106">
        <v>0</v>
      </c>
      <c r="AL746" s="106">
        <v>0</v>
      </c>
      <c r="AM746" s="105">
        <v>0</v>
      </c>
      <c r="AN746" s="11">
        <v>0</v>
      </c>
      <c r="AO746" s="11">
        <v>0</v>
      </c>
      <c r="AP746" s="105">
        <v>0</v>
      </c>
      <c r="AQ746" s="11">
        <v>0</v>
      </c>
      <c r="AR746" s="11">
        <v>0</v>
      </c>
      <c r="AS746" s="11">
        <v>0</v>
      </c>
      <c r="AT746" s="11">
        <v>0</v>
      </c>
      <c r="AU746" s="11">
        <v>0</v>
      </c>
      <c r="AV746" s="11">
        <v>0</v>
      </c>
      <c r="AW746" s="11">
        <v>0</v>
      </c>
      <c r="AX746" s="11">
        <v>0</v>
      </c>
      <c r="AZ746" s="11">
        <v>0</v>
      </c>
      <c r="BA746" s="11">
        <v>0</v>
      </c>
      <c r="BB746" s="122"/>
    </row>
    <row r="747" spans="1:54" hidden="1" x14ac:dyDescent="0.25">
      <c r="A747">
        <v>6</v>
      </c>
      <c r="B747" t="str">
        <f t="shared" si="86"/>
        <v>FrC-7111</v>
      </c>
      <c r="C747" s="2" t="s">
        <v>316</v>
      </c>
      <c r="D747" s="2" t="str">
        <f t="shared" si="90"/>
        <v>7</v>
      </c>
      <c r="E747" s="2" t="str">
        <f t="shared" si="91"/>
        <v>71</v>
      </c>
      <c r="F747" s="2" t="str">
        <f t="shared" si="92"/>
        <v>711</v>
      </c>
      <c r="G747" s="1" t="s">
        <v>222</v>
      </c>
      <c r="H747" s="27">
        <v>0</v>
      </c>
      <c r="I747" s="27"/>
      <c r="J747" s="27">
        <v>0</v>
      </c>
      <c r="K747" s="27">
        <v>0</v>
      </c>
      <c r="L747" s="27">
        <v>0</v>
      </c>
      <c r="M747" s="27"/>
      <c r="N747" s="27">
        <v>0</v>
      </c>
      <c r="O747" s="27">
        <v>0</v>
      </c>
      <c r="P747" s="27">
        <v>0</v>
      </c>
      <c r="Q747" s="27"/>
      <c r="R747" s="27">
        <v>0</v>
      </c>
      <c r="S747" s="27">
        <v>0</v>
      </c>
      <c r="T747" s="27">
        <v>0</v>
      </c>
      <c r="U747" s="27"/>
      <c r="V747" s="27">
        <v>0</v>
      </c>
      <c r="W747" s="27">
        <v>0</v>
      </c>
      <c r="X747" s="27">
        <v>0</v>
      </c>
      <c r="Y747" s="27"/>
      <c r="Z747" s="27">
        <v>0</v>
      </c>
      <c r="AA747" s="27">
        <v>0</v>
      </c>
      <c r="AB747" s="27">
        <v>0</v>
      </c>
      <c r="AC747" s="27"/>
      <c r="AD747" s="27">
        <v>0</v>
      </c>
      <c r="AE747" s="27">
        <v>0</v>
      </c>
      <c r="AF747" s="27">
        <v>0</v>
      </c>
      <c r="AG747" s="106">
        <v>0</v>
      </c>
      <c r="AH747" s="27">
        <v>0</v>
      </c>
      <c r="AI747" s="27">
        <v>0</v>
      </c>
      <c r="AJ747" s="27">
        <v>0</v>
      </c>
      <c r="AK747" s="106">
        <v>0</v>
      </c>
      <c r="AL747" s="106">
        <v>0</v>
      </c>
      <c r="AM747" s="105">
        <v>0</v>
      </c>
      <c r="AN747" s="11">
        <v>0</v>
      </c>
      <c r="AO747" s="11">
        <v>0</v>
      </c>
      <c r="AP747" s="105">
        <v>0</v>
      </c>
      <c r="AQ747" s="11">
        <v>0</v>
      </c>
      <c r="AR747" s="11">
        <v>0</v>
      </c>
      <c r="AS747" s="11">
        <v>0</v>
      </c>
      <c r="AT747" s="11">
        <v>0</v>
      </c>
      <c r="AU747" s="11">
        <v>0</v>
      </c>
      <c r="AV747" s="11">
        <v>1620</v>
      </c>
      <c r="AW747" s="11">
        <v>9565.9922100000003</v>
      </c>
      <c r="AX747" s="11">
        <v>9565.9922100000003</v>
      </c>
      <c r="AZ747" s="11">
        <v>1620</v>
      </c>
      <c r="BA747" s="11">
        <v>12124.940199999999</v>
      </c>
      <c r="BB747" s="122"/>
    </row>
    <row r="748" spans="1:54" hidden="1" x14ac:dyDescent="0.25">
      <c r="A748">
        <v>6</v>
      </c>
      <c r="B748" t="str">
        <f t="shared" si="86"/>
        <v>FrC-7112</v>
      </c>
      <c r="C748" s="2" t="s">
        <v>316</v>
      </c>
      <c r="D748" s="2" t="str">
        <f t="shared" si="90"/>
        <v>7</v>
      </c>
      <c r="E748" s="2" t="str">
        <f t="shared" si="91"/>
        <v>71</v>
      </c>
      <c r="F748" s="2" t="str">
        <f t="shared" si="92"/>
        <v>711</v>
      </c>
      <c r="G748" s="1" t="s">
        <v>223</v>
      </c>
      <c r="H748" s="27">
        <v>0</v>
      </c>
      <c r="I748" s="27"/>
      <c r="J748" s="27">
        <v>0</v>
      </c>
      <c r="K748" s="27">
        <v>0</v>
      </c>
      <c r="L748" s="27">
        <v>0</v>
      </c>
      <c r="M748" s="27"/>
      <c r="N748" s="27">
        <v>0</v>
      </c>
      <c r="O748" s="27">
        <v>0</v>
      </c>
      <c r="P748" s="27">
        <v>0</v>
      </c>
      <c r="Q748" s="27"/>
      <c r="R748" s="27">
        <v>0</v>
      </c>
      <c r="S748" s="27">
        <v>0</v>
      </c>
      <c r="T748" s="27">
        <v>0</v>
      </c>
      <c r="U748" s="27"/>
      <c r="V748" s="27">
        <v>0</v>
      </c>
      <c r="W748" s="27">
        <v>0</v>
      </c>
      <c r="X748" s="27">
        <v>0</v>
      </c>
      <c r="Y748" s="27"/>
      <c r="Z748" s="27">
        <v>0</v>
      </c>
      <c r="AA748" s="27">
        <v>0</v>
      </c>
      <c r="AB748" s="27">
        <v>0</v>
      </c>
      <c r="AC748" s="27"/>
      <c r="AD748" s="27">
        <v>37.5</v>
      </c>
      <c r="AE748" s="27">
        <v>71.438940000000002</v>
      </c>
      <c r="AF748" s="27">
        <v>0</v>
      </c>
      <c r="AG748" s="106">
        <v>476.19261</v>
      </c>
      <c r="AH748" s="27">
        <v>431.19261</v>
      </c>
      <c r="AI748" s="27">
        <v>431.19261</v>
      </c>
      <c r="AJ748" s="27">
        <v>0</v>
      </c>
      <c r="AK748" s="106">
        <v>9.2264300000000006</v>
      </c>
      <c r="AL748" s="106">
        <v>14.591200000000001</v>
      </c>
      <c r="AM748" s="105">
        <v>14.591200000000001</v>
      </c>
      <c r="AN748" s="11">
        <v>16.582999999999998</v>
      </c>
      <c r="AO748" s="11">
        <v>24.331910000000001</v>
      </c>
      <c r="AP748" s="105">
        <v>26.325659999999999</v>
      </c>
      <c r="AQ748" s="11">
        <v>26.325659999999999</v>
      </c>
      <c r="AR748" s="11">
        <v>40</v>
      </c>
      <c r="AS748" s="11">
        <v>116.58561</v>
      </c>
      <c r="AT748" s="11">
        <v>113.46752000000001</v>
      </c>
      <c r="AU748" s="11">
        <v>113.46752000000001</v>
      </c>
      <c r="AV748" s="11">
        <v>100</v>
      </c>
      <c r="AW748" s="11">
        <v>190.63987</v>
      </c>
      <c r="AX748" s="11">
        <v>194.23326999999998</v>
      </c>
      <c r="AZ748" s="11">
        <v>106.53100000000001</v>
      </c>
      <c r="BA748" s="11">
        <v>74.288679999999999</v>
      </c>
      <c r="BB748" s="122"/>
    </row>
    <row r="749" spans="1:54" hidden="1" x14ac:dyDescent="0.25">
      <c r="A749">
        <v>6</v>
      </c>
      <c r="B749" t="str">
        <f t="shared" si="86"/>
        <v>FrC-7121</v>
      </c>
      <c r="C749" s="2" t="s">
        <v>316</v>
      </c>
      <c r="D749" s="2" t="str">
        <f t="shared" si="90"/>
        <v>7</v>
      </c>
      <c r="E749" s="2" t="str">
        <f t="shared" si="91"/>
        <v>71</v>
      </c>
      <c r="F749" s="2" t="str">
        <f t="shared" si="92"/>
        <v>712</v>
      </c>
      <c r="G749" s="1" t="s">
        <v>224</v>
      </c>
      <c r="H749" s="27">
        <v>0</v>
      </c>
      <c r="I749" s="27"/>
      <c r="J749" s="27">
        <v>0</v>
      </c>
      <c r="K749" s="27">
        <v>0</v>
      </c>
      <c r="L749" s="27">
        <v>0</v>
      </c>
      <c r="M749" s="27"/>
      <c r="N749" s="27">
        <v>0</v>
      </c>
      <c r="O749" s="27">
        <v>0</v>
      </c>
      <c r="P749" s="27">
        <v>0</v>
      </c>
      <c r="Q749" s="27"/>
      <c r="R749" s="27">
        <v>0</v>
      </c>
      <c r="S749" s="27">
        <v>0</v>
      </c>
      <c r="T749" s="27">
        <v>0</v>
      </c>
      <c r="U749" s="27"/>
      <c r="V749" s="27">
        <v>0</v>
      </c>
      <c r="W749" s="27">
        <v>0</v>
      </c>
      <c r="X749" s="27">
        <v>0</v>
      </c>
      <c r="Y749" s="27"/>
      <c r="Z749" s="27">
        <v>0</v>
      </c>
      <c r="AA749" s="27">
        <v>0</v>
      </c>
      <c r="AB749" s="27">
        <v>0</v>
      </c>
      <c r="AC749" s="27"/>
      <c r="AD749" s="27">
        <v>0</v>
      </c>
      <c r="AE749" s="27">
        <v>0</v>
      </c>
      <c r="AF749" s="27">
        <v>0</v>
      </c>
      <c r="AG749" s="106">
        <v>0</v>
      </c>
      <c r="AH749" s="27">
        <v>0</v>
      </c>
      <c r="AI749" s="27">
        <v>0</v>
      </c>
      <c r="AJ749" s="27">
        <v>0</v>
      </c>
      <c r="AK749" s="106">
        <v>0</v>
      </c>
      <c r="AL749" s="106">
        <v>0</v>
      </c>
      <c r="AM749" s="105">
        <v>0</v>
      </c>
      <c r="AN749" s="11">
        <v>0</v>
      </c>
      <c r="AO749" s="11">
        <v>0</v>
      </c>
      <c r="AP749" s="105">
        <v>0</v>
      </c>
      <c r="AQ749" s="11">
        <v>0</v>
      </c>
      <c r="AR749" s="11">
        <v>0</v>
      </c>
      <c r="AS749" s="11">
        <v>0</v>
      </c>
      <c r="AT749" s="11">
        <v>0</v>
      </c>
      <c r="AU749" s="11">
        <v>0</v>
      </c>
      <c r="AV749" s="11">
        <v>0</v>
      </c>
      <c r="AW749" s="11">
        <v>0</v>
      </c>
      <c r="AX749" s="11">
        <v>0</v>
      </c>
      <c r="AZ749" s="11">
        <v>0</v>
      </c>
      <c r="BA749" s="11">
        <v>0</v>
      </c>
      <c r="BB749" s="122"/>
    </row>
    <row r="750" spans="1:54" hidden="1" x14ac:dyDescent="0.25">
      <c r="A750">
        <v>6</v>
      </c>
      <c r="B750" t="str">
        <f t="shared" si="86"/>
        <v>FrC-7122</v>
      </c>
      <c r="C750" s="2" t="s">
        <v>316</v>
      </c>
      <c r="D750" s="2" t="str">
        <f t="shared" si="90"/>
        <v>7</v>
      </c>
      <c r="E750" s="2" t="str">
        <f t="shared" si="91"/>
        <v>71</v>
      </c>
      <c r="F750" s="2" t="str">
        <f t="shared" si="92"/>
        <v>712</v>
      </c>
      <c r="G750" s="1" t="s">
        <v>225</v>
      </c>
      <c r="H750" s="27">
        <v>0</v>
      </c>
      <c r="I750" s="27"/>
      <c r="J750" s="27">
        <v>0</v>
      </c>
      <c r="K750" s="27">
        <v>0</v>
      </c>
      <c r="L750" s="27">
        <v>0</v>
      </c>
      <c r="M750" s="27"/>
      <c r="N750" s="27">
        <v>0</v>
      </c>
      <c r="O750" s="27">
        <v>0</v>
      </c>
      <c r="P750" s="27">
        <v>0</v>
      </c>
      <c r="Q750" s="27"/>
      <c r="R750" s="27">
        <v>0</v>
      </c>
      <c r="S750" s="27">
        <v>0</v>
      </c>
      <c r="T750" s="27">
        <v>0</v>
      </c>
      <c r="U750" s="27"/>
      <c r="V750" s="27">
        <v>0</v>
      </c>
      <c r="W750" s="27">
        <v>0</v>
      </c>
      <c r="X750" s="27">
        <v>0</v>
      </c>
      <c r="Y750" s="27"/>
      <c r="Z750" s="27">
        <v>0</v>
      </c>
      <c r="AA750" s="27">
        <v>0</v>
      </c>
      <c r="AB750" s="27">
        <v>0</v>
      </c>
      <c r="AC750" s="27"/>
      <c r="AD750" s="27">
        <v>0</v>
      </c>
      <c r="AE750" s="27">
        <v>0</v>
      </c>
      <c r="AF750" s="27">
        <v>0</v>
      </c>
      <c r="AG750" s="106">
        <v>0</v>
      </c>
      <c r="AH750" s="27">
        <v>0</v>
      </c>
      <c r="AI750" s="27">
        <v>0</v>
      </c>
      <c r="AJ750" s="27">
        <v>0</v>
      </c>
      <c r="AK750" s="106">
        <v>0</v>
      </c>
      <c r="AL750" s="106">
        <v>0</v>
      </c>
      <c r="AM750" s="105">
        <v>0</v>
      </c>
      <c r="AN750" s="11">
        <v>0</v>
      </c>
      <c r="AO750" s="11">
        <v>0</v>
      </c>
      <c r="AP750" s="105">
        <v>0</v>
      </c>
      <c r="AQ750" s="11">
        <v>0</v>
      </c>
      <c r="AR750" s="11">
        <v>0</v>
      </c>
      <c r="AS750" s="11">
        <v>0</v>
      </c>
      <c r="AT750" s="11">
        <v>0</v>
      </c>
      <c r="AU750" s="11">
        <v>0</v>
      </c>
      <c r="AV750" s="11">
        <v>0</v>
      </c>
      <c r="AW750" s="11">
        <v>0</v>
      </c>
      <c r="AX750" s="11">
        <v>0</v>
      </c>
      <c r="AZ750" s="11">
        <v>0</v>
      </c>
      <c r="BA750" s="11">
        <v>0</v>
      </c>
      <c r="BB750" s="122"/>
    </row>
    <row r="751" spans="1:54" hidden="1" x14ac:dyDescent="0.25">
      <c r="A751">
        <v>6</v>
      </c>
      <c r="B751" t="str">
        <f t="shared" si="86"/>
        <v>FrC-7131</v>
      </c>
      <c r="C751" s="2" t="s">
        <v>316</v>
      </c>
      <c r="D751" s="2" t="str">
        <f t="shared" si="90"/>
        <v>7</v>
      </c>
      <c r="E751" s="2" t="str">
        <f t="shared" si="91"/>
        <v>71</v>
      </c>
      <c r="F751" s="2" t="str">
        <f t="shared" si="92"/>
        <v>713</v>
      </c>
      <c r="G751" s="1" t="s">
        <v>226</v>
      </c>
      <c r="H751" s="27">
        <v>193</v>
      </c>
      <c r="I751" s="27"/>
      <c r="J751" s="27">
        <v>0</v>
      </c>
      <c r="K751" s="27">
        <v>0</v>
      </c>
      <c r="L751" s="27">
        <v>228</v>
      </c>
      <c r="M751" s="27"/>
      <c r="N751" s="27">
        <v>0</v>
      </c>
      <c r="O751" s="27">
        <v>14481</v>
      </c>
      <c r="P751" s="27">
        <v>245</v>
      </c>
      <c r="Q751" s="27"/>
      <c r="R751" s="27">
        <v>0</v>
      </c>
      <c r="S751" s="27">
        <v>18350</v>
      </c>
      <c r="T751" s="27">
        <v>250</v>
      </c>
      <c r="U751" s="27"/>
      <c r="V751" s="27">
        <v>364</v>
      </c>
      <c r="W751" s="27">
        <v>6086</v>
      </c>
      <c r="X751" s="27">
        <v>954</v>
      </c>
      <c r="Y751" s="27"/>
      <c r="Z751" s="27">
        <v>3451.61996</v>
      </c>
      <c r="AA751" s="27">
        <v>5007.6109200000001</v>
      </c>
      <c r="AB751" s="27">
        <v>0</v>
      </c>
      <c r="AC751" s="27"/>
      <c r="AD751" s="27">
        <v>6279.9951700000001</v>
      </c>
      <c r="AE751" s="27">
        <v>6279.9951700000001</v>
      </c>
      <c r="AF751" s="27">
        <v>11475</v>
      </c>
      <c r="AG751" s="106">
        <v>9697.2545399999999</v>
      </c>
      <c r="AH751" s="27">
        <v>9645.7922500000004</v>
      </c>
      <c r="AI751" s="27">
        <v>6357.7950099999998</v>
      </c>
      <c r="AJ751" s="27">
        <v>6812.1554500000002</v>
      </c>
      <c r="AK751" s="106">
        <v>5452.1859800000002</v>
      </c>
      <c r="AL751" s="106">
        <v>12266.104160000001</v>
      </c>
      <c r="AM751" s="105">
        <v>12487.069660000001</v>
      </c>
      <c r="AN751" s="11">
        <v>6039.4044615844477</v>
      </c>
      <c r="AO751" s="11">
        <v>30017.343639999999</v>
      </c>
      <c r="AP751" s="105">
        <v>31333.300640000001</v>
      </c>
      <c r="AQ751" s="11">
        <v>31333.300640000001</v>
      </c>
      <c r="AR751" s="11">
        <v>3960.8264490687798</v>
      </c>
      <c r="AS751" s="11">
        <v>18660.637993299999</v>
      </c>
      <c r="AT751" s="11">
        <v>13415.853030000002</v>
      </c>
      <c r="AU751" s="11">
        <v>7500.505470000001</v>
      </c>
      <c r="AV751" s="11">
        <v>15044.968498600001</v>
      </c>
      <c r="AW751" s="11">
        <v>154.48913000000002</v>
      </c>
      <c r="AX751" s="11">
        <v>154.48913000000002</v>
      </c>
      <c r="AZ751" s="11">
        <v>0</v>
      </c>
      <c r="BA751" s="11">
        <v>0</v>
      </c>
      <c r="BB751" s="122"/>
    </row>
    <row r="752" spans="1:54" hidden="1" x14ac:dyDescent="0.25">
      <c r="A752">
        <v>6</v>
      </c>
      <c r="B752" t="str">
        <f t="shared" si="86"/>
        <v>FrC-7132</v>
      </c>
      <c r="C752" s="2" t="s">
        <v>316</v>
      </c>
      <c r="D752" s="2" t="str">
        <f t="shared" si="90"/>
        <v>7</v>
      </c>
      <c r="E752" s="2" t="str">
        <f t="shared" si="91"/>
        <v>71</v>
      </c>
      <c r="F752" s="2" t="str">
        <f t="shared" si="92"/>
        <v>713</v>
      </c>
      <c r="G752" s="1" t="s">
        <v>227</v>
      </c>
      <c r="H752" s="27">
        <v>0</v>
      </c>
      <c r="I752" s="27"/>
      <c r="J752" s="27">
        <v>0</v>
      </c>
      <c r="K752" s="27">
        <v>0</v>
      </c>
      <c r="L752" s="27">
        <v>0</v>
      </c>
      <c r="M752" s="27"/>
      <c r="N752" s="27">
        <v>0</v>
      </c>
      <c r="O752" s="27">
        <v>0</v>
      </c>
      <c r="P752" s="27">
        <v>0</v>
      </c>
      <c r="Q752" s="27"/>
      <c r="R752" s="27">
        <v>0</v>
      </c>
      <c r="S752" s="27">
        <v>0</v>
      </c>
      <c r="T752" s="27">
        <v>0</v>
      </c>
      <c r="U752" s="27"/>
      <c r="V752" s="27">
        <v>0</v>
      </c>
      <c r="W752" s="27">
        <v>6188.83295</v>
      </c>
      <c r="X752" s="27">
        <v>0</v>
      </c>
      <c r="Y752" s="27"/>
      <c r="Z752" s="27">
        <v>886.74594999999999</v>
      </c>
      <c r="AA752" s="27">
        <v>22155.531709999999</v>
      </c>
      <c r="AB752" s="27">
        <v>0</v>
      </c>
      <c r="AC752" s="27"/>
      <c r="AD752" s="27">
        <v>1332.1632300000001</v>
      </c>
      <c r="AE752" s="27">
        <v>1332.1632299999999</v>
      </c>
      <c r="AF752" s="27">
        <v>3078.88</v>
      </c>
      <c r="AG752" s="106">
        <v>9621.5020000000004</v>
      </c>
      <c r="AH752" s="27">
        <v>9621.6661899999999</v>
      </c>
      <c r="AI752" s="27">
        <v>14090.66619</v>
      </c>
      <c r="AJ752" s="27">
        <v>2035</v>
      </c>
      <c r="AK752" s="106">
        <v>9195.3605300000017</v>
      </c>
      <c r="AL752" s="106">
        <v>7292.5098699999999</v>
      </c>
      <c r="AM752" s="105">
        <v>1525.6493400000002</v>
      </c>
      <c r="AN752" s="11">
        <v>500</v>
      </c>
      <c r="AO752" s="11">
        <v>0</v>
      </c>
      <c r="AP752" s="105">
        <v>5499.1850599999998</v>
      </c>
      <c r="AQ752" s="11">
        <v>5499.1850599999998</v>
      </c>
      <c r="AR752" s="11">
        <v>300</v>
      </c>
      <c r="AS752" s="11">
        <v>39691.670109999999</v>
      </c>
      <c r="AT752" s="11">
        <v>39691.670109999999</v>
      </c>
      <c r="AU752" s="11">
        <v>39691.670109999999</v>
      </c>
      <c r="AV752" s="11">
        <v>50</v>
      </c>
      <c r="AW752" s="11">
        <v>84.196539999999999</v>
      </c>
      <c r="AX752" s="11">
        <v>84.196539999999999</v>
      </c>
      <c r="AZ752" s="11">
        <v>600</v>
      </c>
      <c r="BA752" s="11">
        <v>0</v>
      </c>
      <c r="BB752" s="122"/>
    </row>
    <row r="753" spans="1:54" hidden="1" x14ac:dyDescent="0.25">
      <c r="A753">
        <v>6</v>
      </c>
      <c r="B753" t="str">
        <f t="shared" si="86"/>
        <v>FrC-7200</v>
      </c>
      <c r="C753" s="2" t="s">
        <v>316</v>
      </c>
      <c r="D753" s="2" t="str">
        <f t="shared" si="90"/>
        <v>7</v>
      </c>
      <c r="E753" s="2" t="str">
        <f t="shared" si="91"/>
        <v>72</v>
      </c>
      <c r="F753" s="2" t="str">
        <f t="shared" si="92"/>
        <v>720</v>
      </c>
      <c r="G753" s="1" t="s">
        <v>229</v>
      </c>
      <c r="H753" s="27">
        <v>27116</v>
      </c>
      <c r="I753" s="27"/>
      <c r="J753" s="27">
        <v>62163</v>
      </c>
      <c r="K753" s="27">
        <v>62163</v>
      </c>
      <c r="L753" s="27">
        <v>29928</v>
      </c>
      <c r="M753" s="27"/>
      <c r="N753" s="27">
        <v>67968</v>
      </c>
      <c r="O753" s="27">
        <v>88684</v>
      </c>
      <c r="P753" s="27">
        <v>33356</v>
      </c>
      <c r="Q753" s="27"/>
      <c r="R753" s="27">
        <v>85192</v>
      </c>
      <c r="S753" s="27">
        <v>112400</v>
      </c>
      <c r="T753" s="27">
        <v>34705</v>
      </c>
      <c r="U753" s="27"/>
      <c r="V753" s="27">
        <v>73052</v>
      </c>
      <c r="W753" s="27">
        <v>89750.964250000005</v>
      </c>
      <c r="X753" s="27">
        <v>33692</v>
      </c>
      <c r="Y753" s="27"/>
      <c r="Z753" s="27">
        <v>171576.95053</v>
      </c>
      <c r="AA753" s="27">
        <v>120836.46388</v>
      </c>
      <c r="AB753" s="27">
        <v>54058.608999999997</v>
      </c>
      <c r="AC753" s="27"/>
      <c r="AD753" s="27">
        <v>112529.42707999999</v>
      </c>
      <c r="AE753" s="27">
        <v>125339.71442</v>
      </c>
      <c r="AF753" s="27">
        <v>80329.839540000001</v>
      </c>
      <c r="AG753" s="106">
        <v>53294.393649999991</v>
      </c>
      <c r="AH753" s="27">
        <v>110035.32246</v>
      </c>
      <c r="AI753" s="27">
        <v>118430.72751999999</v>
      </c>
      <c r="AJ753" s="27">
        <v>120738.54282999998</v>
      </c>
      <c r="AK753" s="106">
        <v>123282.06928999998</v>
      </c>
      <c r="AL753" s="106">
        <v>127343.85361999999</v>
      </c>
      <c r="AM753" s="105">
        <v>132301.31043000001</v>
      </c>
      <c r="AN753" s="11">
        <v>190785.07363825024</v>
      </c>
      <c r="AO753" s="11">
        <v>116182.89310000002</v>
      </c>
      <c r="AP753" s="105">
        <v>135628.87961000003</v>
      </c>
      <c r="AQ753" s="11">
        <v>115808.17108999999</v>
      </c>
      <c r="AR753" s="11">
        <v>165792.11647871797</v>
      </c>
      <c r="AS753" s="11">
        <v>78083.979251600002</v>
      </c>
      <c r="AT753" s="11">
        <v>99236.979370000015</v>
      </c>
      <c r="AU753" s="11">
        <v>125652.55431000002</v>
      </c>
      <c r="AV753" s="11">
        <v>181356.23029189999</v>
      </c>
      <c r="AW753" s="11">
        <v>107616.12091000001</v>
      </c>
      <c r="AX753" s="11">
        <v>113701.20688800004</v>
      </c>
      <c r="AZ753" s="11">
        <v>351276.33570000005</v>
      </c>
      <c r="BA753" s="11">
        <v>172766.32394289997</v>
      </c>
      <c r="BB753" s="122"/>
    </row>
    <row r="754" spans="1:54" hidden="1" x14ac:dyDescent="0.25">
      <c r="A754">
        <v>6</v>
      </c>
      <c r="B754" t="str">
        <f t="shared" si="86"/>
        <v>FrC-7290</v>
      </c>
      <c r="C754" s="2" t="s">
        <v>316</v>
      </c>
      <c r="D754" s="2" t="str">
        <f t="shared" si="90"/>
        <v>7</v>
      </c>
      <c r="E754" s="2" t="str">
        <f t="shared" si="91"/>
        <v>72</v>
      </c>
      <c r="F754" s="2" t="str">
        <f t="shared" si="92"/>
        <v>729</v>
      </c>
      <c r="G754" s="1" t="s">
        <v>916</v>
      </c>
      <c r="H754" s="27">
        <v>0</v>
      </c>
      <c r="I754" s="27"/>
      <c r="J754" s="27">
        <v>0</v>
      </c>
      <c r="K754" s="27">
        <v>0</v>
      </c>
      <c r="L754" s="27">
        <v>0</v>
      </c>
      <c r="M754" s="27"/>
      <c r="N754" s="27">
        <v>0</v>
      </c>
      <c r="O754" s="27">
        <v>0</v>
      </c>
      <c r="P754" s="27">
        <v>0</v>
      </c>
      <c r="Q754" s="27"/>
      <c r="R754" s="27">
        <v>0</v>
      </c>
      <c r="S754" s="27">
        <v>0</v>
      </c>
      <c r="T754" s="27">
        <v>0</v>
      </c>
      <c r="U754" s="27"/>
      <c r="V754" s="27">
        <v>0</v>
      </c>
      <c r="W754" s="27">
        <v>0</v>
      </c>
      <c r="X754" s="27">
        <v>0</v>
      </c>
      <c r="Y754" s="27"/>
      <c r="Z754" s="27">
        <v>0</v>
      </c>
      <c r="AA754" s="27">
        <v>0</v>
      </c>
      <c r="AB754" s="27">
        <v>0</v>
      </c>
      <c r="AC754" s="27"/>
      <c r="AD754" s="27">
        <v>0</v>
      </c>
      <c r="AE754" s="27">
        <v>408.79</v>
      </c>
      <c r="AF754" s="27">
        <v>0</v>
      </c>
      <c r="AG754" s="106">
        <v>16</v>
      </c>
      <c r="AH754" s="27">
        <v>16</v>
      </c>
      <c r="AI754" s="27">
        <v>16</v>
      </c>
      <c r="AJ754" s="27">
        <v>80</v>
      </c>
      <c r="AK754" s="106">
        <v>10</v>
      </c>
      <c r="AL754" s="106">
        <v>8.4977999999999998</v>
      </c>
      <c r="AM754" s="105">
        <v>8.4977999999999998</v>
      </c>
      <c r="AN754" s="11">
        <v>0</v>
      </c>
      <c r="AO754" s="11">
        <v>0</v>
      </c>
      <c r="AP754" s="105">
        <v>0</v>
      </c>
      <c r="AQ754" s="11">
        <v>0</v>
      </c>
      <c r="AR754" s="11">
        <v>0</v>
      </c>
      <c r="AS754" s="11">
        <v>0</v>
      </c>
      <c r="AT754" s="11">
        <v>0</v>
      </c>
      <c r="AU754" s="11">
        <v>0</v>
      </c>
      <c r="AV754" s="11">
        <v>1400</v>
      </c>
      <c r="AW754" s="11">
        <v>0</v>
      </c>
      <c r="AX754" s="11">
        <v>0</v>
      </c>
      <c r="AZ754" s="11">
        <v>0</v>
      </c>
      <c r="BA754" s="11">
        <v>0</v>
      </c>
      <c r="BB754" s="122"/>
    </row>
    <row r="755" spans="1:54" hidden="1" x14ac:dyDescent="0.25">
      <c r="A755">
        <v>6</v>
      </c>
      <c r="B755" t="str">
        <f t="shared" si="86"/>
        <v>FrC-7310</v>
      </c>
      <c r="C755" s="2" t="s">
        <v>316</v>
      </c>
      <c r="D755" s="2" t="str">
        <f t="shared" si="90"/>
        <v>7</v>
      </c>
      <c r="E755" s="2" t="str">
        <f t="shared" si="91"/>
        <v>73</v>
      </c>
      <c r="F755" s="2" t="str">
        <f t="shared" si="92"/>
        <v>731</v>
      </c>
      <c r="G755" s="1" t="s">
        <v>232</v>
      </c>
      <c r="H755" s="27">
        <v>0</v>
      </c>
      <c r="I755" s="27"/>
      <c r="J755" s="27">
        <v>0</v>
      </c>
      <c r="K755" s="27">
        <v>0</v>
      </c>
      <c r="L755" s="27">
        <v>0</v>
      </c>
      <c r="M755" s="27"/>
      <c r="N755" s="27">
        <v>0</v>
      </c>
      <c r="O755" s="27">
        <v>0</v>
      </c>
      <c r="P755" s="27">
        <v>0</v>
      </c>
      <c r="Q755" s="27"/>
      <c r="R755" s="27">
        <v>0</v>
      </c>
      <c r="S755" s="27">
        <v>0</v>
      </c>
      <c r="T755" s="27">
        <v>0</v>
      </c>
      <c r="U755" s="27"/>
      <c r="V755" s="27">
        <v>0</v>
      </c>
      <c r="W755" s="27">
        <v>0</v>
      </c>
      <c r="X755" s="27">
        <v>0</v>
      </c>
      <c r="Y755" s="27"/>
      <c r="Z755" s="27">
        <v>0</v>
      </c>
      <c r="AA755" s="27">
        <v>0</v>
      </c>
      <c r="AB755" s="27">
        <v>0</v>
      </c>
      <c r="AC755" s="27"/>
      <c r="AD755" s="27">
        <v>0</v>
      </c>
      <c r="AE755" s="27">
        <v>0</v>
      </c>
      <c r="AF755" s="27">
        <v>0</v>
      </c>
      <c r="AG755" s="106">
        <v>0</v>
      </c>
      <c r="AH755" s="27">
        <v>0</v>
      </c>
      <c r="AI755" s="27">
        <v>0</v>
      </c>
      <c r="AJ755" s="27">
        <v>0</v>
      </c>
      <c r="AK755" s="106">
        <v>0</v>
      </c>
      <c r="AL755" s="106">
        <v>0</v>
      </c>
      <c r="AM755" s="105">
        <v>0</v>
      </c>
      <c r="AN755" s="11">
        <v>0</v>
      </c>
      <c r="AO755" s="11">
        <v>0</v>
      </c>
      <c r="AP755" s="105">
        <v>0</v>
      </c>
      <c r="AQ755" s="11">
        <v>0</v>
      </c>
      <c r="AR755" s="11">
        <v>0</v>
      </c>
      <c r="AS755" s="11">
        <v>0</v>
      </c>
      <c r="AT755" s="11">
        <v>0</v>
      </c>
      <c r="AU755" s="11">
        <v>0</v>
      </c>
      <c r="AV755" s="11">
        <v>0</v>
      </c>
      <c r="AW755" s="11">
        <v>0</v>
      </c>
      <c r="AX755" s="11">
        <v>0</v>
      </c>
      <c r="AZ755" s="11">
        <v>0</v>
      </c>
      <c r="BA755" s="11">
        <v>0</v>
      </c>
      <c r="BB755" s="122"/>
    </row>
    <row r="756" spans="1:54" hidden="1" x14ac:dyDescent="0.25">
      <c r="A756">
        <v>6</v>
      </c>
      <c r="B756" t="str">
        <f t="shared" si="86"/>
        <v>FrC-7320</v>
      </c>
      <c r="C756" s="2" t="s">
        <v>316</v>
      </c>
      <c r="D756" s="2" t="str">
        <f t="shared" si="90"/>
        <v>7</v>
      </c>
      <c r="E756" s="2" t="str">
        <f t="shared" si="91"/>
        <v>73</v>
      </c>
      <c r="F756" s="2" t="str">
        <f t="shared" si="92"/>
        <v>732</v>
      </c>
      <c r="G756" s="1" t="s">
        <v>233</v>
      </c>
      <c r="H756" s="27">
        <v>0</v>
      </c>
      <c r="I756" s="27"/>
      <c r="J756" s="27">
        <v>0</v>
      </c>
      <c r="K756" s="27">
        <v>0</v>
      </c>
      <c r="L756" s="27">
        <v>0</v>
      </c>
      <c r="M756" s="27"/>
      <c r="N756" s="27">
        <v>0</v>
      </c>
      <c r="O756" s="27">
        <v>0</v>
      </c>
      <c r="P756" s="27">
        <v>0</v>
      </c>
      <c r="Q756" s="27"/>
      <c r="R756" s="27">
        <v>0</v>
      </c>
      <c r="S756" s="27">
        <v>0</v>
      </c>
      <c r="T756" s="27">
        <v>0</v>
      </c>
      <c r="U756" s="27"/>
      <c r="V756" s="27">
        <v>0</v>
      </c>
      <c r="W756" s="27">
        <v>0</v>
      </c>
      <c r="X756" s="27">
        <v>0</v>
      </c>
      <c r="Y756" s="27"/>
      <c r="Z756" s="27">
        <v>0</v>
      </c>
      <c r="AA756" s="27">
        <v>0</v>
      </c>
      <c r="AB756" s="27">
        <v>0</v>
      </c>
      <c r="AC756" s="27"/>
      <c r="AD756" s="27">
        <v>0</v>
      </c>
      <c r="AE756" s="27">
        <v>0</v>
      </c>
      <c r="AF756" s="27">
        <v>0</v>
      </c>
      <c r="AG756" s="106">
        <v>0</v>
      </c>
      <c r="AH756" s="27">
        <v>0</v>
      </c>
      <c r="AI756" s="27">
        <v>0</v>
      </c>
      <c r="AJ756" s="27">
        <v>0</v>
      </c>
      <c r="AK756" s="106">
        <v>0</v>
      </c>
      <c r="AL756" s="106">
        <v>0</v>
      </c>
      <c r="AM756" s="105">
        <v>0</v>
      </c>
      <c r="AN756" s="11">
        <v>0</v>
      </c>
      <c r="AO756" s="11">
        <v>0</v>
      </c>
      <c r="AP756" s="105">
        <v>0</v>
      </c>
      <c r="AQ756" s="11">
        <v>0</v>
      </c>
      <c r="AR756" s="11">
        <v>0</v>
      </c>
      <c r="AS756" s="11">
        <v>0</v>
      </c>
      <c r="AT756" s="11">
        <v>0</v>
      </c>
      <c r="AU756" s="11">
        <v>0</v>
      </c>
      <c r="AV756" s="11">
        <v>0</v>
      </c>
      <c r="AW756" s="11">
        <v>0</v>
      </c>
      <c r="AX756" s="11">
        <v>0</v>
      </c>
      <c r="AZ756" s="11">
        <v>0</v>
      </c>
      <c r="BA756" s="11">
        <v>0</v>
      </c>
      <c r="BB756" s="122"/>
    </row>
    <row r="757" spans="1:54" hidden="1" x14ac:dyDescent="0.25">
      <c r="A757">
        <v>6</v>
      </c>
      <c r="B757" t="str">
        <f t="shared" si="86"/>
        <v>FrC-7330</v>
      </c>
      <c r="C757" s="2" t="s">
        <v>316</v>
      </c>
      <c r="D757" s="2" t="str">
        <f t="shared" si="90"/>
        <v>7</v>
      </c>
      <c r="E757" s="2" t="str">
        <f t="shared" si="91"/>
        <v>73</v>
      </c>
      <c r="F757" s="2" t="str">
        <f t="shared" si="92"/>
        <v>733</v>
      </c>
      <c r="G757" s="1" t="s">
        <v>234</v>
      </c>
      <c r="H757" s="27">
        <v>0</v>
      </c>
      <c r="I757" s="27"/>
      <c r="J757" s="27">
        <v>0</v>
      </c>
      <c r="K757" s="27">
        <v>0</v>
      </c>
      <c r="L757" s="27">
        <v>0</v>
      </c>
      <c r="M757" s="27"/>
      <c r="N757" s="27">
        <v>0</v>
      </c>
      <c r="O757" s="27">
        <v>0</v>
      </c>
      <c r="P757" s="27">
        <v>0</v>
      </c>
      <c r="Q757" s="27"/>
      <c r="R757" s="27">
        <v>0</v>
      </c>
      <c r="S757" s="27">
        <v>0</v>
      </c>
      <c r="T757" s="27">
        <v>0</v>
      </c>
      <c r="U757" s="27"/>
      <c r="V757" s="27">
        <v>0</v>
      </c>
      <c r="W757" s="27">
        <v>0</v>
      </c>
      <c r="X757" s="27">
        <v>0</v>
      </c>
      <c r="Y757" s="27"/>
      <c r="Z757" s="27">
        <v>0</v>
      </c>
      <c r="AA757" s="27">
        <v>0</v>
      </c>
      <c r="AB757" s="27">
        <v>0</v>
      </c>
      <c r="AC757" s="27"/>
      <c r="AD757" s="27">
        <v>0</v>
      </c>
      <c r="AE757" s="27">
        <v>0</v>
      </c>
      <c r="AF757" s="27">
        <v>0</v>
      </c>
      <c r="AG757" s="106">
        <v>0</v>
      </c>
      <c r="AH757" s="27">
        <v>0</v>
      </c>
      <c r="AI757" s="27">
        <v>0</v>
      </c>
      <c r="AJ757" s="27">
        <v>0</v>
      </c>
      <c r="AK757" s="106">
        <v>0</v>
      </c>
      <c r="AL757" s="106">
        <v>0</v>
      </c>
      <c r="AM757" s="105">
        <v>0</v>
      </c>
      <c r="AN757" s="11">
        <v>0</v>
      </c>
      <c r="AO757" s="11">
        <v>0</v>
      </c>
      <c r="AP757" s="105">
        <v>0</v>
      </c>
      <c r="AQ757" s="11">
        <v>0</v>
      </c>
      <c r="AR757" s="11">
        <v>0</v>
      </c>
      <c r="AS757" s="11">
        <v>0</v>
      </c>
      <c r="AT757" s="11">
        <v>0</v>
      </c>
      <c r="AU757" s="11">
        <v>0</v>
      </c>
      <c r="AV757" s="11">
        <v>0</v>
      </c>
      <c r="AW757" s="11">
        <v>0</v>
      </c>
      <c r="AX757" s="11">
        <v>0</v>
      </c>
      <c r="AZ757" s="11">
        <v>0</v>
      </c>
      <c r="BA757" s="11">
        <v>0</v>
      </c>
      <c r="BB757" s="122"/>
    </row>
    <row r="758" spans="1:54" hidden="1" x14ac:dyDescent="0.25">
      <c r="A758">
        <v>6</v>
      </c>
      <c r="B758" t="str">
        <f t="shared" si="86"/>
        <v>FrC-7340</v>
      </c>
      <c r="C758" s="2" t="s">
        <v>316</v>
      </c>
      <c r="D758" s="2" t="str">
        <f t="shared" si="90"/>
        <v>7</v>
      </c>
      <c r="E758" s="2" t="str">
        <f t="shared" si="91"/>
        <v>73</v>
      </c>
      <c r="F758" s="2" t="str">
        <f t="shared" si="92"/>
        <v>734</v>
      </c>
      <c r="G758" s="1" t="s">
        <v>235</v>
      </c>
      <c r="H758" s="27">
        <v>0</v>
      </c>
      <c r="I758" s="27"/>
      <c r="J758" s="27">
        <v>0</v>
      </c>
      <c r="K758" s="27">
        <v>0</v>
      </c>
      <c r="L758" s="27">
        <v>0</v>
      </c>
      <c r="M758" s="27"/>
      <c r="N758" s="27">
        <v>0</v>
      </c>
      <c r="O758" s="27">
        <v>0</v>
      </c>
      <c r="P758" s="27">
        <v>0</v>
      </c>
      <c r="Q758" s="27"/>
      <c r="R758" s="27">
        <v>0</v>
      </c>
      <c r="S758" s="27">
        <v>0</v>
      </c>
      <c r="T758" s="27">
        <v>0</v>
      </c>
      <c r="U758" s="27"/>
      <c r="V758" s="27">
        <v>0</v>
      </c>
      <c r="W758" s="27">
        <v>11746.25641</v>
      </c>
      <c r="X758" s="27">
        <v>0</v>
      </c>
      <c r="Y758" s="27"/>
      <c r="Z758" s="27">
        <v>3751.1059599999999</v>
      </c>
      <c r="AA758" s="27">
        <v>3751.1059599999999</v>
      </c>
      <c r="AB758" s="27">
        <v>337.53170999999998</v>
      </c>
      <c r="AC758" s="27"/>
      <c r="AD758" s="27">
        <v>283.94610999999998</v>
      </c>
      <c r="AE758" s="27">
        <v>283.94610999999998</v>
      </c>
      <c r="AF758" s="27">
        <v>187.36608000000001</v>
      </c>
      <c r="AG758" s="106">
        <v>5452.01674</v>
      </c>
      <c r="AH758" s="27">
        <v>7236.8088600000001</v>
      </c>
      <c r="AI758" s="27">
        <v>0</v>
      </c>
      <c r="AJ758" s="27">
        <v>1519.71</v>
      </c>
      <c r="AK758" s="106">
        <v>0</v>
      </c>
      <c r="AL758" s="106">
        <v>0</v>
      </c>
      <c r="AM758" s="105">
        <v>0</v>
      </c>
      <c r="AN758" s="11">
        <v>0</v>
      </c>
      <c r="AO758" s="11">
        <v>0</v>
      </c>
      <c r="AP758" s="105">
        <v>0</v>
      </c>
      <c r="AQ758" s="11">
        <v>0</v>
      </c>
      <c r="AR758" s="11">
        <v>0</v>
      </c>
      <c r="AS758" s="11">
        <v>0</v>
      </c>
      <c r="AT758" s="11">
        <v>0</v>
      </c>
      <c r="AU758" s="11">
        <v>0</v>
      </c>
      <c r="AV758" s="11">
        <v>0</v>
      </c>
      <c r="AW758" s="11">
        <v>0</v>
      </c>
      <c r="AX758" s="11">
        <v>0</v>
      </c>
      <c r="AZ758" s="11">
        <v>0</v>
      </c>
      <c r="BA758" s="11">
        <v>0</v>
      </c>
      <c r="BB758" s="122"/>
    </row>
    <row r="759" spans="1:54" hidden="1" x14ac:dyDescent="0.25">
      <c r="A759">
        <v>6</v>
      </c>
      <c r="B759" t="str">
        <f t="shared" si="86"/>
        <v>FrC-7390</v>
      </c>
      <c r="C759" s="2" t="s">
        <v>316</v>
      </c>
      <c r="D759" s="2" t="s">
        <v>2163</v>
      </c>
      <c r="E759" s="2" t="s">
        <v>2164</v>
      </c>
      <c r="F759" s="2" t="s">
        <v>2165</v>
      </c>
      <c r="G759" s="1" t="s">
        <v>2152</v>
      </c>
      <c r="H759" s="27">
        <v>0</v>
      </c>
      <c r="I759" s="27"/>
      <c r="J759" s="27">
        <v>0</v>
      </c>
      <c r="K759" s="27">
        <v>0</v>
      </c>
      <c r="L759" s="27">
        <v>0</v>
      </c>
      <c r="M759" s="27"/>
      <c r="N759" s="27">
        <v>0</v>
      </c>
      <c r="O759" s="27">
        <v>0</v>
      </c>
      <c r="P759" s="27">
        <v>0</v>
      </c>
      <c r="Q759" s="27"/>
      <c r="R759" s="27">
        <v>0</v>
      </c>
      <c r="S759" s="27">
        <v>0</v>
      </c>
      <c r="T759" s="27">
        <v>0</v>
      </c>
      <c r="U759" s="27"/>
      <c r="V759" s="27">
        <v>0</v>
      </c>
      <c r="W759" s="27">
        <v>0</v>
      </c>
      <c r="X759" s="27">
        <v>0</v>
      </c>
      <c r="Y759" s="27"/>
      <c r="Z759" s="27">
        <v>0</v>
      </c>
      <c r="AA759" s="27">
        <v>0</v>
      </c>
      <c r="AB759" s="27">
        <v>0</v>
      </c>
      <c r="AC759" s="27"/>
      <c r="AD759" s="27">
        <v>0</v>
      </c>
      <c r="AE759" s="27">
        <v>0</v>
      </c>
      <c r="AF759" s="27">
        <v>0</v>
      </c>
      <c r="AG759" s="106">
        <v>0</v>
      </c>
      <c r="AH759" s="27">
        <v>0</v>
      </c>
      <c r="AI759" s="27">
        <v>0</v>
      </c>
      <c r="AJ759" s="27">
        <v>0</v>
      </c>
      <c r="AK759" s="106">
        <v>0</v>
      </c>
      <c r="AL759" s="106">
        <v>0</v>
      </c>
      <c r="AM759" s="105">
        <v>0</v>
      </c>
      <c r="AN759" s="11">
        <v>0</v>
      </c>
      <c r="AO759" s="11">
        <v>0</v>
      </c>
      <c r="AP759" s="105">
        <v>0</v>
      </c>
      <c r="AQ759" s="11">
        <v>0</v>
      </c>
      <c r="AR759" s="11">
        <v>0</v>
      </c>
      <c r="AS759" s="11">
        <v>0</v>
      </c>
      <c r="AT759" s="11">
        <v>0</v>
      </c>
      <c r="AU759" s="11">
        <v>0</v>
      </c>
      <c r="AV759" s="11">
        <v>0</v>
      </c>
      <c r="AW759" s="11">
        <v>0</v>
      </c>
      <c r="AX759" s="11">
        <v>0</v>
      </c>
      <c r="AZ759" s="11">
        <v>0</v>
      </c>
      <c r="BA759" s="11">
        <v>0</v>
      </c>
      <c r="BB759" s="122"/>
    </row>
    <row r="760" spans="1:54" hidden="1" x14ac:dyDescent="0.25">
      <c r="A760">
        <v>6</v>
      </c>
      <c r="B760" t="str">
        <f t="shared" si="86"/>
        <v>FrC-7410</v>
      </c>
      <c r="C760" s="2" t="s">
        <v>316</v>
      </c>
      <c r="D760" s="2" t="str">
        <f t="shared" ref="D760:D791" si="93">LEFT($G760,1)</f>
        <v>7</v>
      </c>
      <c r="E760" s="2" t="str">
        <f t="shared" ref="E760:E791" si="94">LEFT($G760,2)</f>
        <v>74</v>
      </c>
      <c r="F760" s="2" t="str">
        <f t="shared" ref="F760:F791" si="95">LEFT($G760,3)</f>
        <v>741</v>
      </c>
      <c r="G760" s="1" t="s">
        <v>237</v>
      </c>
      <c r="H760" s="27">
        <v>700</v>
      </c>
      <c r="I760" s="27"/>
      <c r="J760" s="27">
        <v>660</v>
      </c>
      <c r="K760" s="27">
        <v>660</v>
      </c>
      <c r="L760" s="27">
        <v>733</v>
      </c>
      <c r="M760" s="27"/>
      <c r="N760" s="27">
        <v>1532</v>
      </c>
      <c r="O760" s="27">
        <v>2935</v>
      </c>
      <c r="P760" s="27">
        <v>149</v>
      </c>
      <c r="Q760" s="27"/>
      <c r="R760" s="27">
        <v>2425</v>
      </c>
      <c r="S760" s="27">
        <v>3870</v>
      </c>
      <c r="T760" s="27">
        <v>192</v>
      </c>
      <c r="U760" s="27"/>
      <c r="V760" s="27">
        <v>629</v>
      </c>
      <c r="W760" s="27">
        <v>2229.2165799999998</v>
      </c>
      <c r="X760" s="27">
        <v>113</v>
      </c>
      <c r="Y760" s="27"/>
      <c r="Z760" s="27">
        <v>983.44498999999996</v>
      </c>
      <c r="AA760" s="27">
        <v>1039.4792600000001</v>
      </c>
      <c r="AB760" s="27">
        <v>3116</v>
      </c>
      <c r="AC760" s="27"/>
      <c r="AD760" s="27">
        <v>1825.4277</v>
      </c>
      <c r="AE760" s="27">
        <v>1995.3075099999996</v>
      </c>
      <c r="AF760" s="27">
        <v>5268</v>
      </c>
      <c r="AG760" s="106">
        <v>1233.95598</v>
      </c>
      <c r="AH760" s="27">
        <v>1714.0151500000002</v>
      </c>
      <c r="AI760" s="27">
        <v>3081.9155099999998</v>
      </c>
      <c r="AJ760" s="27">
        <v>4736.5832600000003</v>
      </c>
      <c r="AK760" s="106">
        <v>3147.0112400000003</v>
      </c>
      <c r="AL760" s="106">
        <v>2524.9693900000002</v>
      </c>
      <c r="AM760" s="105">
        <v>2123.6586499999999</v>
      </c>
      <c r="AN760" s="11">
        <v>3920.950181736679</v>
      </c>
      <c r="AO760" s="11">
        <v>2503.6432100000002</v>
      </c>
      <c r="AP760" s="105">
        <v>2570.0109900000002</v>
      </c>
      <c r="AQ760" s="11">
        <v>2570.0109899999998</v>
      </c>
      <c r="AR760" s="11">
        <v>4024.8345929269854</v>
      </c>
      <c r="AS760" s="11">
        <v>1949.0018477000001</v>
      </c>
      <c r="AT760" s="11">
        <v>2757.6399299999998</v>
      </c>
      <c r="AU760" s="11">
        <v>2725.6395399999997</v>
      </c>
      <c r="AV760" s="11">
        <v>5655.9315889</v>
      </c>
      <c r="AW760" s="11">
        <v>901.99166999999989</v>
      </c>
      <c r="AX760" s="11">
        <v>2044.8499099999999</v>
      </c>
      <c r="AZ760" s="11">
        <v>4672.2146699999994</v>
      </c>
      <c r="BA760" s="11">
        <v>1722.6965482000001</v>
      </c>
      <c r="BB760" s="122"/>
    </row>
    <row r="761" spans="1:54" hidden="1" x14ac:dyDescent="0.25">
      <c r="A761">
        <v>6</v>
      </c>
      <c r="B761" t="str">
        <f t="shared" si="86"/>
        <v>FrC-7421</v>
      </c>
      <c r="C761" s="2" t="s">
        <v>316</v>
      </c>
      <c r="D761" s="2" t="str">
        <f t="shared" si="93"/>
        <v>7</v>
      </c>
      <c r="E761" s="2" t="str">
        <f t="shared" si="94"/>
        <v>74</v>
      </c>
      <c r="F761" s="2" t="str">
        <f t="shared" si="95"/>
        <v>742</v>
      </c>
      <c r="G761" s="1" t="s">
        <v>961</v>
      </c>
      <c r="H761" s="27">
        <v>0</v>
      </c>
      <c r="I761" s="27"/>
      <c r="J761" s="27">
        <v>0</v>
      </c>
      <c r="K761" s="27">
        <v>0</v>
      </c>
      <c r="L761" s="27">
        <v>0</v>
      </c>
      <c r="M761" s="27"/>
      <c r="N761" s="27">
        <v>0</v>
      </c>
      <c r="O761" s="27">
        <v>0</v>
      </c>
      <c r="P761" s="27">
        <v>0</v>
      </c>
      <c r="Q761" s="27"/>
      <c r="R761" s="27">
        <v>0</v>
      </c>
      <c r="S761" s="27">
        <v>0</v>
      </c>
      <c r="T761" s="27">
        <v>0</v>
      </c>
      <c r="U761" s="27"/>
      <c r="V761" s="27">
        <v>0</v>
      </c>
      <c r="W761" s="27">
        <v>0</v>
      </c>
      <c r="X761" s="27">
        <v>0</v>
      </c>
      <c r="Y761" s="27"/>
      <c r="Z761" s="27">
        <v>0</v>
      </c>
      <c r="AA761" s="27">
        <v>0</v>
      </c>
      <c r="AB761" s="27">
        <v>0</v>
      </c>
      <c r="AC761" s="27"/>
      <c r="AD761" s="27">
        <v>0</v>
      </c>
      <c r="AE761" s="27">
        <v>0</v>
      </c>
      <c r="AF761" s="27">
        <v>0</v>
      </c>
      <c r="AG761" s="106">
        <v>0</v>
      </c>
      <c r="AH761" s="27">
        <v>0</v>
      </c>
      <c r="AI761" s="27">
        <v>0</v>
      </c>
      <c r="AJ761" s="27">
        <v>0</v>
      </c>
      <c r="AK761" s="106">
        <v>0</v>
      </c>
      <c r="AL761" s="106">
        <v>0</v>
      </c>
      <c r="AM761" s="105">
        <v>0</v>
      </c>
      <c r="AN761" s="11">
        <v>0</v>
      </c>
      <c r="AO761" s="11">
        <v>0</v>
      </c>
      <c r="AP761" s="105">
        <v>0</v>
      </c>
      <c r="AQ761" s="11">
        <v>0</v>
      </c>
      <c r="AR761" s="11">
        <v>0</v>
      </c>
      <c r="AS761" s="11">
        <v>0</v>
      </c>
      <c r="AT761" s="11">
        <v>0</v>
      </c>
      <c r="AU761" s="11"/>
      <c r="AV761" s="11">
        <v>0</v>
      </c>
      <c r="AW761" s="11">
        <v>0</v>
      </c>
      <c r="AX761" s="11"/>
      <c r="AZ761" s="11"/>
      <c r="BA761" s="11"/>
      <c r="BB761" s="122"/>
    </row>
    <row r="762" spans="1:54" hidden="1" x14ac:dyDescent="0.25">
      <c r="A762">
        <v>6</v>
      </c>
      <c r="B762" t="str">
        <f t="shared" si="86"/>
        <v>FrC-7422</v>
      </c>
      <c r="C762" s="2" t="s">
        <v>316</v>
      </c>
      <c r="D762" s="2" t="str">
        <f t="shared" si="93"/>
        <v>7</v>
      </c>
      <c r="E762" s="2" t="str">
        <f t="shared" si="94"/>
        <v>74</v>
      </c>
      <c r="F762" s="2" t="str">
        <f t="shared" si="95"/>
        <v>742</v>
      </c>
      <c r="G762" s="1" t="s">
        <v>239</v>
      </c>
      <c r="H762" s="27">
        <v>16557</v>
      </c>
      <c r="I762" s="27"/>
      <c r="J762" s="27">
        <v>21551</v>
      </c>
      <c r="K762" s="27">
        <v>21551</v>
      </c>
      <c r="L762" s="27">
        <v>18440</v>
      </c>
      <c r="M762" s="27"/>
      <c r="N762" s="27">
        <v>24083</v>
      </c>
      <c r="O762" s="27">
        <v>36568</v>
      </c>
      <c r="P762" s="27">
        <v>18902</v>
      </c>
      <c r="Q762" s="27"/>
      <c r="R762" s="27">
        <v>12991</v>
      </c>
      <c r="S762" s="27">
        <v>24630</v>
      </c>
      <c r="T762" s="27">
        <v>17519</v>
      </c>
      <c r="U762" s="27"/>
      <c r="V762" s="27">
        <v>67076</v>
      </c>
      <c r="W762" s="27">
        <v>53707.275659999999</v>
      </c>
      <c r="X762" s="27">
        <v>33372</v>
      </c>
      <c r="Y762" s="27"/>
      <c r="Z762" s="27">
        <v>46752.769589999996</v>
      </c>
      <c r="AA762" s="27">
        <v>56428.674459999995</v>
      </c>
      <c r="AB762" s="27">
        <v>23466.652770000001</v>
      </c>
      <c r="AC762" s="27"/>
      <c r="AD762" s="27">
        <v>57558.398549999998</v>
      </c>
      <c r="AE762" s="27">
        <v>98867.139759999976</v>
      </c>
      <c r="AF762" s="27">
        <v>85970.455249999999</v>
      </c>
      <c r="AG762" s="106">
        <v>96029.00374</v>
      </c>
      <c r="AH762" s="27">
        <v>101993.97110000004</v>
      </c>
      <c r="AI762" s="27">
        <v>85034.29862999999</v>
      </c>
      <c r="AJ762" s="27">
        <v>78234.255850000016</v>
      </c>
      <c r="AK762" s="106">
        <v>63133.532779999994</v>
      </c>
      <c r="AL762" s="106">
        <v>80753.453080000007</v>
      </c>
      <c r="AM762" s="105">
        <v>100249.59817999999</v>
      </c>
      <c r="AN762" s="11">
        <v>27416.597981978066</v>
      </c>
      <c r="AO762" s="11">
        <v>44017.007089999999</v>
      </c>
      <c r="AP762" s="105">
        <v>57350.213570000029</v>
      </c>
      <c r="AQ762" s="11">
        <v>78152.0239</v>
      </c>
      <c r="AR762" s="11">
        <v>57112.124952817961</v>
      </c>
      <c r="AS762" s="11">
        <v>52187.853631399994</v>
      </c>
      <c r="AT762" s="11">
        <v>47841.702420000001</v>
      </c>
      <c r="AU762" s="11">
        <v>49357.017209999998</v>
      </c>
      <c r="AV762" s="11">
        <v>113258.25805050001</v>
      </c>
      <c r="AW762" s="11">
        <v>62051.902759999997</v>
      </c>
      <c r="AX762" s="11">
        <v>78180.72954</v>
      </c>
      <c r="AZ762" s="11">
        <v>75213.377574600017</v>
      </c>
      <c r="BA762" s="11">
        <v>114758.50120889999</v>
      </c>
      <c r="BB762" s="122"/>
    </row>
    <row r="763" spans="1:54" hidden="1" x14ac:dyDescent="0.25">
      <c r="A763">
        <v>6</v>
      </c>
      <c r="B763" t="str">
        <f t="shared" si="86"/>
        <v>FrC-7430</v>
      </c>
      <c r="C763" s="2" t="s">
        <v>316</v>
      </c>
      <c r="D763" s="2" t="str">
        <f t="shared" si="93"/>
        <v>7</v>
      </c>
      <c r="E763" s="2" t="str">
        <f t="shared" si="94"/>
        <v>74</v>
      </c>
      <c r="F763" s="2" t="str">
        <f t="shared" si="95"/>
        <v>743</v>
      </c>
      <c r="G763" s="1" t="s">
        <v>241</v>
      </c>
      <c r="H763" s="27">
        <v>1929</v>
      </c>
      <c r="I763" s="27"/>
      <c r="J763" s="27">
        <v>0</v>
      </c>
      <c r="K763" s="27">
        <v>0</v>
      </c>
      <c r="L763" s="27">
        <v>2276</v>
      </c>
      <c r="M763" s="27"/>
      <c r="N763" s="27">
        <v>61</v>
      </c>
      <c r="O763" s="27">
        <v>61</v>
      </c>
      <c r="P763" s="27">
        <v>2451</v>
      </c>
      <c r="Q763" s="27"/>
      <c r="R763" s="27">
        <v>3</v>
      </c>
      <c r="S763" s="27">
        <v>3</v>
      </c>
      <c r="T763" s="27">
        <v>2500</v>
      </c>
      <c r="U763" s="27"/>
      <c r="V763" s="27">
        <v>20</v>
      </c>
      <c r="W763" s="27">
        <v>81.608090000000004</v>
      </c>
      <c r="X763" s="27">
        <v>2712</v>
      </c>
      <c r="Y763" s="27"/>
      <c r="Z763" s="27">
        <v>18.12445</v>
      </c>
      <c r="AA763" s="27">
        <v>385</v>
      </c>
      <c r="AB763" s="27">
        <v>0</v>
      </c>
      <c r="AC763" s="27"/>
      <c r="AD763" s="27">
        <v>90.999690000000001</v>
      </c>
      <c r="AE763" s="27">
        <v>90.999690000000001</v>
      </c>
      <c r="AF763" s="27">
        <v>175</v>
      </c>
      <c r="AG763" s="106">
        <v>2.83839</v>
      </c>
      <c r="AH763" s="27">
        <v>19</v>
      </c>
      <c r="AI763" s="27">
        <v>19</v>
      </c>
      <c r="AJ763" s="27">
        <v>0</v>
      </c>
      <c r="AK763" s="106">
        <v>944.60503000000006</v>
      </c>
      <c r="AL763" s="106">
        <v>0</v>
      </c>
      <c r="AM763" s="105">
        <v>1E-3</v>
      </c>
      <c r="AN763" s="11">
        <v>508.75000000000006</v>
      </c>
      <c r="AO763" s="11">
        <v>0</v>
      </c>
      <c r="AP763" s="105">
        <v>0</v>
      </c>
      <c r="AQ763" s="11">
        <v>0</v>
      </c>
      <c r="AR763" s="11">
        <v>0</v>
      </c>
      <c r="AS763" s="11">
        <v>0</v>
      </c>
      <c r="AT763" s="11">
        <v>0.59265999999999996</v>
      </c>
      <c r="AU763" s="11">
        <v>0.79265999999999992</v>
      </c>
      <c r="AV763" s="11">
        <v>380</v>
      </c>
      <c r="AW763" s="11">
        <v>0</v>
      </c>
      <c r="AX763" s="11">
        <v>0</v>
      </c>
      <c r="AZ763" s="11">
        <v>380</v>
      </c>
      <c r="BA763" s="11">
        <v>380</v>
      </c>
      <c r="BB763" s="122"/>
    </row>
    <row r="764" spans="1:54" hidden="1" x14ac:dyDescent="0.25">
      <c r="A764">
        <v>6</v>
      </c>
      <c r="B764" t="str">
        <f t="shared" si="86"/>
        <v>FrC-7440</v>
      </c>
      <c r="C764" s="2" t="s">
        <v>316</v>
      </c>
      <c r="D764" s="2" t="str">
        <f t="shared" si="93"/>
        <v>7</v>
      </c>
      <c r="E764" s="2" t="str">
        <f t="shared" si="94"/>
        <v>74</v>
      </c>
      <c r="F764" s="2" t="str">
        <f t="shared" si="95"/>
        <v>744</v>
      </c>
      <c r="G764" s="1" t="s">
        <v>242</v>
      </c>
      <c r="H764" s="27">
        <v>0</v>
      </c>
      <c r="I764" s="27"/>
      <c r="J764" s="27">
        <v>0</v>
      </c>
      <c r="K764" s="27">
        <v>0</v>
      </c>
      <c r="L764" s="27">
        <v>0</v>
      </c>
      <c r="M764" s="27"/>
      <c r="N764" s="27">
        <v>0</v>
      </c>
      <c r="O764" s="27">
        <v>568</v>
      </c>
      <c r="P764" s="27">
        <v>0</v>
      </c>
      <c r="Q764" s="27"/>
      <c r="R764" s="27">
        <v>0</v>
      </c>
      <c r="S764" s="27">
        <v>729</v>
      </c>
      <c r="T764" s="27">
        <v>0</v>
      </c>
      <c r="U764" s="27"/>
      <c r="V764" s="27">
        <v>154</v>
      </c>
      <c r="W764" s="27">
        <v>2266.7309700000001</v>
      </c>
      <c r="X764" s="27">
        <v>109</v>
      </c>
      <c r="Y764" s="27"/>
      <c r="Z764" s="27">
        <v>2148.5333700000001</v>
      </c>
      <c r="AA764" s="27">
        <v>941.73310000000004</v>
      </c>
      <c r="AB764" s="27">
        <v>127.40857</v>
      </c>
      <c r="AC764" s="27"/>
      <c r="AD764" s="27">
        <v>891.91579999999999</v>
      </c>
      <c r="AE764" s="27">
        <v>1032.9891399999999</v>
      </c>
      <c r="AF764" s="27">
        <v>426.55507999999998</v>
      </c>
      <c r="AG764" s="106">
        <v>658.39615000000015</v>
      </c>
      <c r="AH764" s="27">
        <v>974.91554000000008</v>
      </c>
      <c r="AI764" s="27">
        <v>11981.639349999985</v>
      </c>
      <c r="AJ764" s="27">
        <v>971.70448999999996</v>
      </c>
      <c r="AK764" s="106">
        <v>17277.506309999997</v>
      </c>
      <c r="AL764" s="106">
        <v>16921.494799999993</v>
      </c>
      <c r="AM764" s="105">
        <v>1836.8951500000005</v>
      </c>
      <c r="AN764" s="11">
        <v>14401.483818450595</v>
      </c>
      <c r="AO764" s="11">
        <v>3928.5690099999997</v>
      </c>
      <c r="AP764" s="105">
        <v>3682.9511400000001</v>
      </c>
      <c r="AQ764" s="11">
        <v>3867.2703000000001</v>
      </c>
      <c r="AR764" s="11">
        <v>4373.0086494682901</v>
      </c>
      <c r="AS764" s="11">
        <v>3925.2716499999997</v>
      </c>
      <c r="AT764" s="11">
        <v>1874.3519599999997</v>
      </c>
      <c r="AU764" s="11">
        <v>1888.4841199999996</v>
      </c>
      <c r="AV764" s="11">
        <v>1628.1971699999999</v>
      </c>
      <c r="AW764" s="11">
        <v>1451.60121</v>
      </c>
      <c r="AX764" s="11">
        <v>1216.0035000000003</v>
      </c>
      <c r="AZ764" s="11">
        <v>2110.9200434000004</v>
      </c>
      <c r="BA764" s="11">
        <v>2406.4742900000001</v>
      </c>
      <c r="BB764" s="122"/>
    </row>
    <row r="765" spans="1:54" hidden="1" x14ac:dyDescent="0.25">
      <c r="A765">
        <v>6</v>
      </c>
      <c r="B765" t="str">
        <f t="shared" si="86"/>
        <v>FrC-7450</v>
      </c>
      <c r="C765" s="2" t="s">
        <v>316</v>
      </c>
      <c r="D765" s="2" t="str">
        <f t="shared" si="93"/>
        <v>7</v>
      </c>
      <c r="E765" s="2" t="str">
        <f t="shared" si="94"/>
        <v>74</v>
      </c>
      <c r="F765" s="2" t="str">
        <f t="shared" si="95"/>
        <v>745</v>
      </c>
      <c r="G765" s="1" t="s">
        <v>244</v>
      </c>
      <c r="H765" s="27">
        <v>192</v>
      </c>
      <c r="I765" s="27"/>
      <c r="J765" s="27">
        <v>121</v>
      </c>
      <c r="K765" s="27">
        <v>121</v>
      </c>
      <c r="L765" s="27">
        <v>228</v>
      </c>
      <c r="M765" s="27"/>
      <c r="N765" s="27">
        <v>96</v>
      </c>
      <c r="O765" s="27">
        <v>96</v>
      </c>
      <c r="P765" s="27">
        <v>228</v>
      </c>
      <c r="Q765" s="27"/>
      <c r="R765" s="27">
        <v>368</v>
      </c>
      <c r="S765" s="27">
        <v>368</v>
      </c>
      <c r="T765" s="27">
        <v>193</v>
      </c>
      <c r="U765" s="27"/>
      <c r="V765" s="27">
        <v>225</v>
      </c>
      <c r="W765" s="27">
        <v>225.69467</v>
      </c>
      <c r="X765" s="27">
        <v>193</v>
      </c>
      <c r="Y765" s="27"/>
      <c r="Z765" s="27">
        <v>193</v>
      </c>
      <c r="AA765" s="27">
        <v>193</v>
      </c>
      <c r="AB765" s="27">
        <v>190</v>
      </c>
      <c r="AC765" s="27"/>
      <c r="AD765" s="27">
        <v>151</v>
      </c>
      <c r="AE765" s="27">
        <v>151</v>
      </c>
      <c r="AF765" s="27">
        <v>205</v>
      </c>
      <c r="AG765" s="106">
        <v>34.295999999999999</v>
      </c>
      <c r="AH765" s="27">
        <v>34.295999999999999</v>
      </c>
      <c r="AI765" s="27">
        <v>34.295999999999999</v>
      </c>
      <c r="AJ765" s="27">
        <v>190</v>
      </c>
      <c r="AK765" s="106">
        <v>152.93928</v>
      </c>
      <c r="AL765" s="106">
        <v>152.93928</v>
      </c>
      <c r="AM765" s="105">
        <v>152.93928</v>
      </c>
      <c r="AN765" s="11">
        <v>190</v>
      </c>
      <c r="AO765" s="11">
        <v>150.71933999999999</v>
      </c>
      <c r="AP765" s="105">
        <v>150.71933999999999</v>
      </c>
      <c r="AQ765" s="11">
        <v>150.71933999999999</v>
      </c>
      <c r="AR765" s="11">
        <v>190</v>
      </c>
      <c r="AS765" s="11">
        <v>216.15700000000001</v>
      </c>
      <c r="AT765" s="11">
        <v>221.41876000000002</v>
      </c>
      <c r="AU765" s="11">
        <v>221.81876000000003</v>
      </c>
      <c r="AV765" s="11">
        <v>200</v>
      </c>
      <c r="AW765" s="11">
        <v>162.9068</v>
      </c>
      <c r="AX765" s="11">
        <v>162.9068</v>
      </c>
      <c r="AZ765" s="11">
        <v>190</v>
      </c>
      <c r="BA765" s="11">
        <v>180.64891999999998</v>
      </c>
      <c r="BB765" s="122"/>
    </row>
    <row r="766" spans="1:54" hidden="1" x14ac:dyDescent="0.25">
      <c r="A766">
        <v>6</v>
      </c>
      <c r="B766" t="str">
        <f t="shared" si="86"/>
        <v>FrC-7460</v>
      </c>
      <c r="C766" s="2" t="s">
        <v>316</v>
      </c>
      <c r="D766" s="2" t="str">
        <f t="shared" si="93"/>
        <v>7</v>
      </c>
      <c r="E766" s="2" t="str">
        <f t="shared" si="94"/>
        <v>74</v>
      </c>
      <c r="F766" s="2" t="str">
        <f t="shared" si="95"/>
        <v>746</v>
      </c>
      <c r="G766" s="1" t="s">
        <v>246</v>
      </c>
      <c r="H766" s="27">
        <v>0</v>
      </c>
      <c r="I766" s="27"/>
      <c r="J766" s="27">
        <v>0</v>
      </c>
      <c r="K766" s="27">
        <v>0</v>
      </c>
      <c r="L766" s="27">
        <v>0</v>
      </c>
      <c r="M766" s="27"/>
      <c r="N766" s="27">
        <v>0</v>
      </c>
      <c r="O766" s="27">
        <v>0</v>
      </c>
      <c r="P766" s="27">
        <v>0</v>
      </c>
      <c r="Q766" s="27"/>
      <c r="R766" s="27">
        <v>0</v>
      </c>
      <c r="S766" s="27">
        <v>0</v>
      </c>
      <c r="T766" s="27">
        <v>0</v>
      </c>
      <c r="U766" s="27"/>
      <c r="V766" s="27">
        <v>0</v>
      </c>
      <c r="W766" s="27">
        <v>0</v>
      </c>
      <c r="X766" s="27">
        <v>0</v>
      </c>
      <c r="Y766" s="27"/>
      <c r="Z766" s="27">
        <v>0</v>
      </c>
      <c r="AA766" s="27">
        <v>0</v>
      </c>
      <c r="AB766" s="27">
        <v>0</v>
      </c>
      <c r="AC766" s="27"/>
      <c r="AD766" s="27">
        <v>0</v>
      </c>
      <c r="AE766" s="27">
        <v>0</v>
      </c>
      <c r="AF766" s="27">
        <v>0</v>
      </c>
      <c r="AG766" s="106">
        <v>0</v>
      </c>
      <c r="AH766" s="27">
        <v>0</v>
      </c>
      <c r="AI766" s="27">
        <v>0</v>
      </c>
      <c r="AJ766" s="27">
        <v>0</v>
      </c>
      <c r="AK766" s="106">
        <v>0</v>
      </c>
      <c r="AL766" s="106">
        <v>0</v>
      </c>
      <c r="AM766" s="105">
        <v>0</v>
      </c>
      <c r="AN766" s="11">
        <v>0</v>
      </c>
      <c r="AO766" s="11">
        <v>0</v>
      </c>
      <c r="AP766" s="105">
        <v>0</v>
      </c>
      <c r="AQ766" s="11">
        <v>0</v>
      </c>
      <c r="AR766" s="11">
        <v>0</v>
      </c>
      <c r="AS766" s="11">
        <v>0</v>
      </c>
      <c r="AT766" s="11">
        <v>0</v>
      </c>
      <c r="AU766" s="11">
        <v>0</v>
      </c>
      <c r="AV766" s="11">
        <v>0</v>
      </c>
      <c r="AW766" s="11">
        <v>0</v>
      </c>
      <c r="AX766" s="11">
        <v>0</v>
      </c>
      <c r="AZ766" s="11">
        <v>0</v>
      </c>
      <c r="BA766" s="11">
        <v>0</v>
      </c>
      <c r="BB766" s="122"/>
    </row>
    <row r="767" spans="1:54" hidden="1" x14ac:dyDescent="0.25">
      <c r="A767">
        <v>6</v>
      </c>
      <c r="B767" t="str">
        <f t="shared" si="86"/>
        <v>FrC-7470</v>
      </c>
      <c r="C767" s="2" t="s">
        <v>316</v>
      </c>
      <c r="D767" s="2" t="str">
        <f t="shared" si="93"/>
        <v>7</v>
      </c>
      <c r="E767" s="2" t="str">
        <f t="shared" si="94"/>
        <v>74</v>
      </c>
      <c r="F767" s="2" t="str">
        <f t="shared" si="95"/>
        <v>747</v>
      </c>
      <c r="G767" s="1" t="s">
        <v>247</v>
      </c>
      <c r="H767" s="27">
        <v>0</v>
      </c>
      <c r="I767" s="27"/>
      <c r="J767" s="27">
        <v>0</v>
      </c>
      <c r="K767" s="27">
        <v>0</v>
      </c>
      <c r="L767" s="27">
        <v>0</v>
      </c>
      <c r="M767" s="27"/>
      <c r="N767" s="27">
        <v>0</v>
      </c>
      <c r="O767" s="27">
        <v>0</v>
      </c>
      <c r="P767" s="27">
        <v>0</v>
      </c>
      <c r="Q767" s="27"/>
      <c r="R767" s="27">
        <v>0</v>
      </c>
      <c r="S767" s="27">
        <v>0</v>
      </c>
      <c r="T767" s="27">
        <v>0</v>
      </c>
      <c r="U767" s="27"/>
      <c r="V767" s="27">
        <v>0</v>
      </c>
      <c r="W767" s="27">
        <v>0</v>
      </c>
      <c r="X767" s="27">
        <v>0</v>
      </c>
      <c r="Y767" s="27"/>
      <c r="Z767" s="27">
        <v>0</v>
      </c>
      <c r="AA767" s="27">
        <v>0</v>
      </c>
      <c r="AB767" s="27">
        <v>0</v>
      </c>
      <c r="AC767" s="27"/>
      <c r="AD767" s="27">
        <v>0</v>
      </c>
      <c r="AE767" s="27">
        <v>0</v>
      </c>
      <c r="AF767" s="27">
        <v>0</v>
      </c>
      <c r="AG767" s="106">
        <v>0</v>
      </c>
      <c r="AH767" s="27">
        <v>0</v>
      </c>
      <c r="AI767" s="27">
        <v>0</v>
      </c>
      <c r="AJ767" s="27">
        <v>0</v>
      </c>
      <c r="AK767" s="106">
        <v>0</v>
      </c>
      <c r="AL767" s="106">
        <v>0</v>
      </c>
      <c r="AM767" s="105">
        <v>0</v>
      </c>
      <c r="AN767" s="11">
        <v>0</v>
      </c>
      <c r="AO767" s="11">
        <v>0</v>
      </c>
      <c r="AP767" s="105">
        <v>0</v>
      </c>
      <c r="AQ767" s="11">
        <v>0</v>
      </c>
      <c r="AR767" s="11">
        <v>0</v>
      </c>
      <c r="AS767" s="11">
        <v>0</v>
      </c>
      <c r="AT767" s="11">
        <v>0</v>
      </c>
      <c r="AU767" s="11">
        <v>0</v>
      </c>
      <c r="AV767" s="11">
        <v>0</v>
      </c>
      <c r="AW767" s="11">
        <v>0</v>
      </c>
      <c r="AX767" s="11">
        <v>0</v>
      </c>
      <c r="AZ767" s="11">
        <v>0</v>
      </c>
      <c r="BA767" s="11">
        <v>0</v>
      </c>
      <c r="BB767" s="122"/>
    </row>
    <row r="768" spans="1:54" hidden="1" x14ac:dyDescent="0.25">
      <c r="A768">
        <v>6</v>
      </c>
      <c r="B768" t="str">
        <f t="shared" si="86"/>
        <v>FrC-7480</v>
      </c>
      <c r="C768" s="2" t="s">
        <v>316</v>
      </c>
      <c r="D768" s="2" t="str">
        <f t="shared" si="93"/>
        <v>7</v>
      </c>
      <c r="E768" s="2" t="str">
        <f t="shared" si="94"/>
        <v>74</v>
      </c>
      <c r="F768" s="2" t="str">
        <f t="shared" si="95"/>
        <v>748</v>
      </c>
      <c r="G768" s="1" t="s">
        <v>249</v>
      </c>
      <c r="H768" s="27">
        <v>0</v>
      </c>
      <c r="I768" s="27"/>
      <c r="J768" s="27">
        <v>0</v>
      </c>
      <c r="K768" s="27">
        <v>0</v>
      </c>
      <c r="L768" s="27">
        <v>0</v>
      </c>
      <c r="M768" s="27"/>
      <c r="N768" s="27">
        <v>0</v>
      </c>
      <c r="O768" s="27">
        <v>0</v>
      </c>
      <c r="P768" s="27">
        <v>0</v>
      </c>
      <c r="Q768" s="27"/>
      <c r="R768" s="27">
        <v>0</v>
      </c>
      <c r="S768" s="27">
        <v>0</v>
      </c>
      <c r="T768" s="27">
        <v>0</v>
      </c>
      <c r="U768" s="27"/>
      <c r="V768" s="27">
        <v>0</v>
      </c>
      <c r="W768" s="27">
        <v>0</v>
      </c>
      <c r="X768" s="27">
        <v>0</v>
      </c>
      <c r="Y768" s="27"/>
      <c r="Z768" s="27">
        <v>0</v>
      </c>
      <c r="AA768" s="27">
        <v>0</v>
      </c>
      <c r="AB768" s="27">
        <v>0</v>
      </c>
      <c r="AC768" s="27"/>
      <c r="AD768" s="27">
        <v>0</v>
      </c>
      <c r="AE768" s="27">
        <v>0</v>
      </c>
      <c r="AF768" s="27">
        <v>0</v>
      </c>
      <c r="AG768" s="106">
        <v>0</v>
      </c>
      <c r="AH768" s="27">
        <v>0</v>
      </c>
      <c r="AI768" s="27">
        <v>0</v>
      </c>
      <c r="AJ768" s="27">
        <v>0</v>
      </c>
      <c r="AK768" s="106">
        <v>0</v>
      </c>
      <c r="AL768" s="106">
        <v>0</v>
      </c>
      <c r="AM768" s="105">
        <v>0</v>
      </c>
      <c r="AN768" s="11">
        <v>0</v>
      </c>
      <c r="AO768" s="11">
        <v>0</v>
      </c>
      <c r="AP768" s="105">
        <v>0</v>
      </c>
      <c r="AQ768" s="11">
        <v>0</v>
      </c>
      <c r="AR768" s="11">
        <v>0</v>
      </c>
      <c r="AS768" s="11">
        <v>0</v>
      </c>
      <c r="AT768" s="11">
        <v>0</v>
      </c>
      <c r="AU768" s="11">
        <v>0</v>
      </c>
      <c r="AV768" s="11">
        <v>0</v>
      </c>
      <c r="AW768" s="11">
        <v>0</v>
      </c>
      <c r="AX768" s="11">
        <v>0</v>
      </c>
      <c r="AZ768" s="11">
        <v>0</v>
      </c>
      <c r="BA768" s="11">
        <v>0</v>
      </c>
      <c r="BB768" s="122"/>
    </row>
    <row r="769" spans="1:54" hidden="1" x14ac:dyDescent="0.25">
      <c r="A769">
        <v>6</v>
      </c>
      <c r="B769" t="str">
        <f t="shared" si="86"/>
        <v>FrC-7490</v>
      </c>
      <c r="C769" s="2" t="s">
        <v>316</v>
      </c>
      <c r="D769" s="2" t="str">
        <f t="shared" si="93"/>
        <v>7</v>
      </c>
      <c r="E769" s="2" t="str">
        <f t="shared" si="94"/>
        <v>74</v>
      </c>
      <c r="F769" s="2" t="str">
        <f t="shared" si="95"/>
        <v>749</v>
      </c>
      <c r="G769" s="1" t="s">
        <v>251</v>
      </c>
      <c r="H769" s="27">
        <v>0</v>
      </c>
      <c r="I769" s="27"/>
      <c r="J769" s="27">
        <v>0</v>
      </c>
      <c r="K769" s="27">
        <v>0</v>
      </c>
      <c r="L769" s="27">
        <v>0</v>
      </c>
      <c r="M769" s="27"/>
      <c r="N769" s="27">
        <v>0</v>
      </c>
      <c r="O769" s="27">
        <v>0</v>
      </c>
      <c r="P769" s="27">
        <v>0</v>
      </c>
      <c r="Q769" s="27"/>
      <c r="R769" s="27">
        <v>0</v>
      </c>
      <c r="S769" s="27">
        <v>0</v>
      </c>
      <c r="T769" s="27">
        <v>0</v>
      </c>
      <c r="U769" s="27"/>
      <c r="V769" s="27">
        <v>0</v>
      </c>
      <c r="W769" s="27">
        <v>0</v>
      </c>
      <c r="X769" s="27">
        <v>0</v>
      </c>
      <c r="Y769" s="27"/>
      <c r="Z769" s="27">
        <v>0</v>
      </c>
      <c r="AA769" s="27">
        <v>0</v>
      </c>
      <c r="AB769" s="27">
        <v>0</v>
      </c>
      <c r="AC769" s="27"/>
      <c r="AD769" s="27">
        <v>2255.4278100000001</v>
      </c>
      <c r="AE769" s="27">
        <v>2255.4278100000001</v>
      </c>
      <c r="AF769" s="27">
        <v>0</v>
      </c>
      <c r="AG769" s="106">
        <v>0</v>
      </c>
      <c r="AH769" s="27">
        <v>2389.6758300000001</v>
      </c>
      <c r="AI769" s="27">
        <v>2389.6758300000001</v>
      </c>
      <c r="AJ769" s="27">
        <v>0</v>
      </c>
      <c r="AK769" s="106">
        <v>5.0020899999999999</v>
      </c>
      <c r="AL769" s="106">
        <v>2450.5669899999998</v>
      </c>
      <c r="AM769" s="105">
        <v>2450.5669899999998</v>
      </c>
      <c r="AN769" s="11">
        <v>0</v>
      </c>
      <c r="AO769" s="11">
        <v>22.611599999999999</v>
      </c>
      <c r="AP769" s="105">
        <v>22.611600000000003</v>
      </c>
      <c r="AQ769" s="11">
        <v>22.611599999999999</v>
      </c>
      <c r="AR769" s="11">
        <v>0</v>
      </c>
      <c r="AS769" s="11">
        <v>5.2218</v>
      </c>
      <c r="AT769" s="11">
        <v>5.2218</v>
      </c>
      <c r="AU769" s="11">
        <v>5.2218</v>
      </c>
      <c r="AV769" s="11">
        <v>50</v>
      </c>
      <c r="AW769" s="11">
        <v>12.49277</v>
      </c>
      <c r="AX769" s="11">
        <v>12.49277</v>
      </c>
      <c r="AZ769" s="11">
        <v>30</v>
      </c>
      <c r="BA769" s="11">
        <v>13.02163</v>
      </c>
      <c r="BB769" s="122"/>
    </row>
    <row r="770" spans="1:54" hidden="1" x14ac:dyDescent="0.25">
      <c r="A770">
        <v>6</v>
      </c>
      <c r="B770" t="str">
        <f t="shared" si="86"/>
        <v>FrC-7500</v>
      </c>
      <c r="C770" s="2" t="s">
        <v>316</v>
      </c>
      <c r="D770" s="2" t="str">
        <f t="shared" si="93"/>
        <v>7</v>
      </c>
      <c r="E770" s="2" t="str">
        <f t="shared" si="94"/>
        <v>75</v>
      </c>
      <c r="F770" s="2" t="str">
        <f t="shared" si="95"/>
        <v>750</v>
      </c>
      <c r="G770" s="1" t="s">
        <v>254</v>
      </c>
      <c r="H770" s="27">
        <v>0</v>
      </c>
      <c r="I770" s="27"/>
      <c r="J770" s="27">
        <v>0</v>
      </c>
      <c r="K770" s="27">
        <v>0</v>
      </c>
      <c r="L770" s="27">
        <v>0</v>
      </c>
      <c r="M770" s="27"/>
      <c r="N770" s="27">
        <v>0</v>
      </c>
      <c r="O770" s="27">
        <v>0</v>
      </c>
      <c r="P770" s="27">
        <v>0</v>
      </c>
      <c r="Q770" s="27"/>
      <c r="R770" s="27">
        <v>0</v>
      </c>
      <c r="S770" s="27">
        <v>0</v>
      </c>
      <c r="T770" s="27">
        <v>0</v>
      </c>
      <c r="U770" s="27"/>
      <c r="V770" s="27">
        <v>0</v>
      </c>
      <c r="W770" s="27">
        <v>0</v>
      </c>
      <c r="X770" s="27">
        <v>0</v>
      </c>
      <c r="Y770" s="27"/>
      <c r="Z770" s="27">
        <v>0</v>
      </c>
      <c r="AA770" s="27">
        <v>0</v>
      </c>
      <c r="AB770" s="27">
        <v>0</v>
      </c>
      <c r="AC770" s="27"/>
      <c r="AD770" s="27">
        <v>0</v>
      </c>
      <c r="AE770" s="27">
        <v>0</v>
      </c>
      <c r="AF770" s="27">
        <v>0</v>
      </c>
      <c r="AG770" s="106">
        <v>4000</v>
      </c>
      <c r="AH770" s="27">
        <v>0</v>
      </c>
      <c r="AI770" s="27">
        <v>0</v>
      </c>
      <c r="AJ770" s="27">
        <v>0</v>
      </c>
      <c r="AK770" s="106">
        <v>0</v>
      </c>
      <c r="AL770" s="106">
        <v>0</v>
      </c>
      <c r="AM770" s="105">
        <v>0</v>
      </c>
      <c r="AN770" s="11">
        <v>0</v>
      </c>
      <c r="AO770" s="11">
        <v>0</v>
      </c>
      <c r="AP770" s="105">
        <v>0</v>
      </c>
      <c r="AQ770" s="11">
        <v>0</v>
      </c>
      <c r="AR770" s="11">
        <v>0</v>
      </c>
      <c r="AS770" s="11">
        <v>0</v>
      </c>
      <c r="AT770" s="11">
        <v>0</v>
      </c>
      <c r="AU770" s="11">
        <v>0</v>
      </c>
      <c r="AV770" s="11">
        <v>0</v>
      </c>
      <c r="AW770" s="11">
        <v>0</v>
      </c>
      <c r="AX770" s="11">
        <v>0</v>
      </c>
      <c r="AZ770" s="11">
        <v>0</v>
      </c>
      <c r="BA770" s="11">
        <v>0</v>
      </c>
      <c r="BB770" s="122"/>
    </row>
    <row r="771" spans="1:54" hidden="1" x14ac:dyDescent="0.25">
      <c r="A771">
        <v>6</v>
      </c>
      <c r="B771" t="str">
        <f t="shared" ref="B771:B834" si="96">C771&amp;"-"&amp;G771</f>
        <v>FrC-8111</v>
      </c>
      <c r="C771" s="2" t="s">
        <v>316</v>
      </c>
      <c r="D771" s="2" t="str">
        <f t="shared" si="93"/>
        <v>8</v>
      </c>
      <c r="E771" s="2" t="str">
        <f t="shared" si="94"/>
        <v>81</v>
      </c>
      <c r="F771" s="2" t="str">
        <f t="shared" si="95"/>
        <v>811</v>
      </c>
      <c r="G771" s="1" t="s">
        <v>257</v>
      </c>
      <c r="H771" s="27">
        <v>0</v>
      </c>
      <c r="I771" s="27"/>
      <c r="J771" s="27">
        <v>0</v>
      </c>
      <c r="K771" s="27">
        <v>0</v>
      </c>
      <c r="L771" s="27">
        <v>0</v>
      </c>
      <c r="M771" s="27"/>
      <c r="N771" s="27">
        <v>0</v>
      </c>
      <c r="O771" s="27">
        <v>0</v>
      </c>
      <c r="P771" s="27">
        <v>0</v>
      </c>
      <c r="Q771" s="27"/>
      <c r="R771" s="27">
        <v>0</v>
      </c>
      <c r="S771" s="27">
        <v>0</v>
      </c>
      <c r="T771" s="27">
        <v>0</v>
      </c>
      <c r="U771" s="27"/>
      <c r="V771" s="27">
        <v>0</v>
      </c>
      <c r="W771" s="27">
        <v>0</v>
      </c>
      <c r="X771" s="27">
        <v>0</v>
      </c>
      <c r="Y771" s="27"/>
      <c r="Z771" s="27">
        <v>0</v>
      </c>
      <c r="AA771" s="27">
        <v>0</v>
      </c>
      <c r="AB771" s="27">
        <v>0</v>
      </c>
      <c r="AC771" s="27"/>
      <c r="AD771" s="27">
        <v>0</v>
      </c>
      <c r="AE771" s="27">
        <v>0</v>
      </c>
      <c r="AF771" s="27">
        <v>0</v>
      </c>
      <c r="AG771" s="106">
        <v>0</v>
      </c>
      <c r="AH771" s="27">
        <v>0</v>
      </c>
      <c r="AI771" s="27">
        <v>0</v>
      </c>
      <c r="AJ771" s="27">
        <v>0</v>
      </c>
      <c r="AK771" s="106">
        <v>0</v>
      </c>
      <c r="AL771" s="106">
        <v>0</v>
      </c>
      <c r="AM771" s="105">
        <v>0</v>
      </c>
      <c r="AN771" s="11">
        <v>0</v>
      </c>
      <c r="AO771" s="11">
        <v>0</v>
      </c>
      <c r="AP771" s="105">
        <v>0</v>
      </c>
      <c r="AQ771" s="11">
        <v>0</v>
      </c>
      <c r="AR771" s="11">
        <v>0</v>
      </c>
      <c r="AS771" s="11">
        <v>0</v>
      </c>
      <c r="AT771" s="11">
        <v>0</v>
      </c>
      <c r="AU771" s="11">
        <v>0</v>
      </c>
      <c r="AV771" s="11">
        <v>0</v>
      </c>
      <c r="AW771" s="11">
        <v>0</v>
      </c>
      <c r="AX771" s="11">
        <v>0</v>
      </c>
      <c r="AZ771" s="11">
        <v>0</v>
      </c>
      <c r="BA771" s="11">
        <v>0</v>
      </c>
      <c r="BB771" s="122"/>
    </row>
    <row r="772" spans="1:54" hidden="1" x14ac:dyDescent="0.25">
      <c r="A772">
        <v>6</v>
      </c>
      <c r="B772" t="str">
        <f t="shared" si="96"/>
        <v>FrC-8112</v>
      </c>
      <c r="C772" s="2" t="s">
        <v>316</v>
      </c>
      <c r="D772" s="2" t="str">
        <f t="shared" si="93"/>
        <v>8</v>
      </c>
      <c r="E772" s="2" t="str">
        <f t="shared" si="94"/>
        <v>81</v>
      </c>
      <c r="F772" s="2" t="str">
        <f t="shared" si="95"/>
        <v>811</v>
      </c>
      <c r="G772" s="1" t="s">
        <v>258</v>
      </c>
      <c r="H772" s="27">
        <v>139</v>
      </c>
      <c r="I772" s="27"/>
      <c r="J772" s="27">
        <v>28</v>
      </c>
      <c r="K772" s="27">
        <v>28</v>
      </c>
      <c r="L772" s="27">
        <v>139</v>
      </c>
      <c r="M772" s="27"/>
      <c r="N772" s="27">
        <v>56</v>
      </c>
      <c r="O772" s="27">
        <v>56</v>
      </c>
      <c r="P772" s="27">
        <v>2220</v>
      </c>
      <c r="Q772" s="27"/>
      <c r="R772" s="27">
        <v>220</v>
      </c>
      <c r="S772" s="27">
        <v>220</v>
      </c>
      <c r="T772" s="27">
        <v>610</v>
      </c>
      <c r="U772" s="27"/>
      <c r="V772" s="27">
        <v>228</v>
      </c>
      <c r="W772" s="27">
        <v>228.05500000000001</v>
      </c>
      <c r="X772" s="27">
        <v>1628</v>
      </c>
      <c r="Y772" s="27"/>
      <c r="Z772" s="27">
        <v>529.80014000000006</v>
      </c>
      <c r="AA772" s="27">
        <v>529.80014000000006</v>
      </c>
      <c r="AB772" s="27">
        <v>211</v>
      </c>
      <c r="AC772" s="27"/>
      <c r="AD772" s="27">
        <v>1298.5464999999999</v>
      </c>
      <c r="AE772" s="27">
        <v>1298.5464999999999</v>
      </c>
      <c r="AF772" s="27">
        <v>1533</v>
      </c>
      <c r="AG772" s="106">
        <v>1106.49335</v>
      </c>
      <c r="AH772" s="27">
        <v>94.493350000000007</v>
      </c>
      <c r="AI772" s="27">
        <v>94.493350000000007</v>
      </c>
      <c r="AJ772" s="27">
        <v>1811</v>
      </c>
      <c r="AK772" s="106">
        <v>1620</v>
      </c>
      <c r="AL772" s="106">
        <v>1250</v>
      </c>
      <c r="AM772" s="105">
        <v>1250</v>
      </c>
      <c r="AN772" s="11">
        <v>6922</v>
      </c>
      <c r="AO772" s="11">
        <v>1067.624</v>
      </c>
      <c r="AP772" s="105">
        <v>1067.624</v>
      </c>
      <c r="AQ772" s="11">
        <v>1067.624</v>
      </c>
      <c r="AR772" s="11">
        <v>8022</v>
      </c>
      <c r="AS772" s="11">
        <v>1197.4859999999999</v>
      </c>
      <c r="AT772" s="11">
        <v>1197.4859999999999</v>
      </c>
      <c r="AU772" s="11">
        <v>1197.4859999999999</v>
      </c>
      <c r="AV772" s="11">
        <v>122</v>
      </c>
      <c r="AW772" s="11">
        <v>3891.511</v>
      </c>
      <c r="AX772" s="11">
        <v>3891.511</v>
      </c>
      <c r="AZ772" s="11">
        <v>157</v>
      </c>
      <c r="BA772" s="11">
        <v>3689.5</v>
      </c>
      <c r="BB772" s="122"/>
    </row>
    <row r="773" spans="1:54" hidden="1" x14ac:dyDescent="0.25">
      <c r="A773">
        <v>6</v>
      </c>
      <c r="B773" t="str">
        <f t="shared" si="96"/>
        <v>FrC-8121</v>
      </c>
      <c r="C773" s="2" t="s">
        <v>316</v>
      </c>
      <c r="D773" s="2" t="str">
        <f t="shared" si="93"/>
        <v>8</v>
      </c>
      <c r="E773" s="2" t="str">
        <f t="shared" si="94"/>
        <v>81</v>
      </c>
      <c r="F773" s="2" t="str">
        <f t="shared" si="95"/>
        <v>812</v>
      </c>
      <c r="G773" s="1" t="s">
        <v>259</v>
      </c>
      <c r="H773" s="27">
        <v>0</v>
      </c>
      <c r="I773" s="27"/>
      <c r="J773" s="27">
        <v>0</v>
      </c>
      <c r="K773" s="27">
        <v>0</v>
      </c>
      <c r="L773" s="27">
        <v>0</v>
      </c>
      <c r="M773" s="27"/>
      <c r="N773" s="27">
        <v>0</v>
      </c>
      <c r="O773" s="27">
        <v>0</v>
      </c>
      <c r="P773" s="27">
        <v>0</v>
      </c>
      <c r="Q773" s="27"/>
      <c r="R773" s="27">
        <v>0</v>
      </c>
      <c r="S773" s="27">
        <v>0</v>
      </c>
      <c r="T773" s="27">
        <v>0</v>
      </c>
      <c r="U773" s="27"/>
      <c r="V773" s="27">
        <v>0</v>
      </c>
      <c r="W773" s="27">
        <v>0</v>
      </c>
      <c r="X773" s="27">
        <v>0</v>
      </c>
      <c r="Y773" s="27"/>
      <c r="Z773" s="27">
        <v>0</v>
      </c>
      <c r="AA773" s="27">
        <v>0</v>
      </c>
      <c r="AB773" s="27">
        <v>0</v>
      </c>
      <c r="AC773" s="27"/>
      <c r="AD773" s="27">
        <v>0</v>
      </c>
      <c r="AE773" s="27">
        <v>0</v>
      </c>
      <c r="AF773" s="27">
        <v>0</v>
      </c>
      <c r="AG773" s="106">
        <v>0</v>
      </c>
      <c r="AH773" s="27">
        <v>0</v>
      </c>
      <c r="AI773" s="27">
        <v>0</v>
      </c>
      <c r="AJ773" s="27">
        <v>0</v>
      </c>
      <c r="AK773" s="106">
        <v>0</v>
      </c>
      <c r="AL773" s="106">
        <v>0</v>
      </c>
      <c r="AM773" s="105">
        <v>0</v>
      </c>
      <c r="AN773" s="11">
        <v>0</v>
      </c>
      <c r="AO773" s="11">
        <v>0</v>
      </c>
      <c r="AP773" s="105">
        <v>0</v>
      </c>
      <c r="AQ773" s="11">
        <v>0</v>
      </c>
      <c r="AR773" s="11">
        <v>0</v>
      </c>
      <c r="AS773" s="11">
        <v>0</v>
      </c>
      <c r="AT773" s="11">
        <v>0</v>
      </c>
      <c r="AU773" s="11">
        <v>0</v>
      </c>
      <c r="AV773" s="11">
        <v>0</v>
      </c>
      <c r="AW773" s="11">
        <v>0</v>
      </c>
      <c r="AX773" s="11">
        <v>0</v>
      </c>
      <c r="AZ773" s="11">
        <v>0</v>
      </c>
      <c r="BA773" s="11">
        <v>0</v>
      </c>
      <c r="BB773" s="122"/>
    </row>
    <row r="774" spans="1:54" hidden="1" x14ac:dyDescent="0.25">
      <c r="A774">
        <v>6</v>
      </c>
      <c r="B774" t="str">
        <f t="shared" si="96"/>
        <v>FrC-8122</v>
      </c>
      <c r="C774" s="2" t="s">
        <v>316</v>
      </c>
      <c r="D774" s="2" t="str">
        <f t="shared" si="93"/>
        <v>8</v>
      </c>
      <c r="E774" s="2" t="str">
        <f t="shared" si="94"/>
        <v>81</v>
      </c>
      <c r="F774" s="2" t="str">
        <f t="shared" si="95"/>
        <v>812</v>
      </c>
      <c r="G774" s="1" t="s">
        <v>260</v>
      </c>
      <c r="H774" s="27">
        <v>0</v>
      </c>
      <c r="I774" s="27"/>
      <c r="J774" s="27">
        <v>0</v>
      </c>
      <c r="K774" s="27">
        <v>0</v>
      </c>
      <c r="L774" s="27">
        <v>0</v>
      </c>
      <c r="M774" s="27"/>
      <c r="N774" s="27">
        <v>0</v>
      </c>
      <c r="O774" s="27">
        <v>0</v>
      </c>
      <c r="P774" s="27">
        <v>0</v>
      </c>
      <c r="Q774" s="27"/>
      <c r="R774" s="27">
        <v>0</v>
      </c>
      <c r="S774" s="27">
        <v>0</v>
      </c>
      <c r="T774" s="27">
        <v>0</v>
      </c>
      <c r="U774" s="27"/>
      <c r="V774" s="27">
        <v>0</v>
      </c>
      <c r="W774" s="27">
        <v>0</v>
      </c>
      <c r="X774" s="27">
        <v>0</v>
      </c>
      <c r="Y774" s="27"/>
      <c r="Z774" s="27">
        <v>0</v>
      </c>
      <c r="AA774" s="27">
        <v>0</v>
      </c>
      <c r="AB774" s="27">
        <v>0</v>
      </c>
      <c r="AC774" s="27"/>
      <c r="AD774" s="27">
        <v>0</v>
      </c>
      <c r="AE774" s="27">
        <v>0</v>
      </c>
      <c r="AF774" s="27">
        <v>0</v>
      </c>
      <c r="AG774" s="106">
        <v>0</v>
      </c>
      <c r="AH774" s="27">
        <v>0</v>
      </c>
      <c r="AI774" s="27">
        <v>0</v>
      </c>
      <c r="AJ774" s="27">
        <v>0</v>
      </c>
      <c r="AK774" s="106">
        <v>0</v>
      </c>
      <c r="AL774" s="106">
        <v>0</v>
      </c>
      <c r="AM774" s="105">
        <v>0</v>
      </c>
      <c r="AN774" s="11">
        <v>0</v>
      </c>
      <c r="AO774" s="11">
        <v>0</v>
      </c>
      <c r="AP774" s="105">
        <v>0</v>
      </c>
      <c r="AQ774" s="11">
        <v>0</v>
      </c>
      <c r="AR774" s="11">
        <v>0</v>
      </c>
      <c r="AS774" s="11">
        <v>0</v>
      </c>
      <c r="AT774" s="11">
        <v>0</v>
      </c>
      <c r="AU774" s="11">
        <v>0</v>
      </c>
      <c r="AV774" s="11">
        <v>0</v>
      </c>
      <c r="AW774" s="11">
        <v>0</v>
      </c>
      <c r="AX774" s="11">
        <v>0</v>
      </c>
      <c r="AZ774" s="11">
        <v>0</v>
      </c>
      <c r="BA774" s="11">
        <v>0</v>
      </c>
      <c r="BB774" s="122"/>
    </row>
    <row r="775" spans="1:54" hidden="1" x14ac:dyDescent="0.25">
      <c r="A775">
        <v>6</v>
      </c>
      <c r="B775" t="str">
        <f t="shared" si="96"/>
        <v>FrC-8131</v>
      </c>
      <c r="C775" s="2" t="s">
        <v>316</v>
      </c>
      <c r="D775" s="2" t="str">
        <f t="shared" si="93"/>
        <v>8</v>
      </c>
      <c r="E775" s="2" t="str">
        <f t="shared" si="94"/>
        <v>81</v>
      </c>
      <c r="F775" s="2" t="str">
        <f t="shared" si="95"/>
        <v>813</v>
      </c>
      <c r="G775" s="1" t="s">
        <v>261</v>
      </c>
      <c r="H775" s="27">
        <v>0</v>
      </c>
      <c r="I775" s="27"/>
      <c r="J775" s="27">
        <v>0</v>
      </c>
      <c r="K775" s="27">
        <v>0</v>
      </c>
      <c r="L775" s="27">
        <v>0</v>
      </c>
      <c r="M775" s="27"/>
      <c r="N775" s="27">
        <v>0</v>
      </c>
      <c r="O775" s="27">
        <v>0</v>
      </c>
      <c r="P775" s="27">
        <v>0</v>
      </c>
      <c r="Q775" s="27"/>
      <c r="R775" s="27">
        <v>0</v>
      </c>
      <c r="S775" s="27">
        <v>0</v>
      </c>
      <c r="T775" s="27">
        <v>0</v>
      </c>
      <c r="U775" s="27"/>
      <c r="V775" s="27">
        <v>0</v>
      </c>
      <c r="W775" s="27">
        <v>0</v>
      </c>
      <c r="X775" s="27">
        <v>0</v>
      </c>
      <c r="Y775" s="27"/>
      <c r="Z775" s="27">
        <v>0</v>
      </c>
      <c r="AA775" s="27">
        <v>0</v>
      </c>
      <c r="AB775" s="27">
        <v>0</v>
      </c>
      <c r="AC775" s="27"/>
      <c r="AD775" s="27">
        <v>0</v>
      </c>
      <c r="AE775" s="27">
        <v>0</v>
      </c>
      <c r="AF775" s="27">
        <v>0</v>
      </c>
      <c r="AG775" s="106">
        <v>0</v>
      </c>
      <c r="AH775" s="27">
        <v>0</v>
      </c>
      <c r="AI775" s="27">
        <v>0</v>
      </c>
      <c r="AJ775" s="27">
        <v>0</v>
      </c>
      <c r="AK775" s="106">
        <v>0</v>
      </c>
      <c r="AL775" s="106">
        <v>0</v>
      </c>
      <c r="AM775" s="105">
        <v>0</v>
      </c>
      <c r="AN775" s="11">
        <v>0</v>
      </c>
      <c r="AO775" s="11">
        <v>0</v>
      </c>
      <c r="AP775" s="105">
        <v>0</v>
      </c>
      <c r="AQ775" s="11">
        <v>0</v>
      </c>
      <c r="AR775" s="11">
        <v>0</v>
      </c>
      <c r="AS775" s="11">
        <v>0</v>
      </c>
      <c r="AT775" s="11">
        <v>0</v>
      </c>
      <c r="AU775" s="11">
        <v>0</v>
      </c>
      <c r="AV775" s="11">
        <v>0</v>
      </c>
      <c r="AW775" s="11">
        <v>0</v>
      </c>
      <c r="AX775" s="11">
        <v>0</v>
      </c>
      <c r="AZ775" s="11">
        <v>0</v>
      </c>
      <c r="BA775" s="11">
        <v>0</v>
      </c>
      <c r="BB775" s="122"/>
    </row>
    <row r="776" spans="1:54" hidden="1" x14ac:dyDescent="0.25">
      <c r="A776">
        <v>6</v>
      </c>
      <c r="B776" t="str">
        <f t="shared" si="96"/>
        <v>FrC-8132</v>
      </c>
      <c r="C776" s="2" t="s">
        <v>316</v>
      </c>
      <c r="D776" s="2" t="str">
        <f t="shared" si="93"/>
        <v>8</v>
      </c>
      <c r="E776" s="2" t="str">
        <f t="shared" si="94"/>
        <v>81</v>
      </c>
      <c r="F776" s="2" t="str">
        <f t="shared" si="95"/>
        <v>813</v>
      </c>
      <c r="G776" s="1" t="s">
        <v>262</v>
      </c>
      <c r="H776" s="27">
        <v>0</v>
      </c>
      <c r="I776" s="27"/>
      <c r="J776" s="27">
        <v>0</v>
      </c>
      <c r="K776" s="27">
        <v>0</v>
      </c>
      <c r="L776" s="27">
        <v>0</v>
      </c>
      <c r="M776" s="27"/>
      <c r="N776" s="27">
        <v>0</v>
      </c>
      <c r="O776" s="27">
        <v>0</v>
      </c>
      <c r="P776" s="27">
        <v>0</v>
      </c>
      <c r="Q776" s="27"/>
      <c r="R776" s="27">
        <v>0</v>
      </c>
      <c r="S776" s="27">
        <v>0</v>
      </c>
      <c r="T776" s="27">
        <v>0</v>
      </c>
      <c r="U776" s="27"/>
      <c r="V776" s="27">
        <v>0</v>
      </c>
      <c r="W776" s="27">
        <v>0</v>
      </c>
      <c r="X776" s="27">
        <v>0</v>
      </c>
      <c r="Y776" s="27"/>
      <c r="Z776" s="27">
        <v>0</v>
      </c>
      <c r="AA776" s="27">
        <v>0</v>
      </c>
      <c r="AB776" s="27">
        <v>0</v>
      </c>
      <c r="AC776" s="27"/>
      <c r="AD776" s="27">
        <v>0</v>
      </c>
      <c r="AE776" s="27">
        <v>0</v>
      </c>
      <c r="AF776" s="27">
        <v>0</v>
      </c>
      <c r="AG776" s="106">
        <v>0</v>
      </c>
      <c r="AH776" s="27">
        <v>0</v>
      </c>
      <c r="AI776" s="27">
        <v>0</v>
      </c>
      <c r="AJ776" s="27">
        <v>0</v>
      </c>
      <c r="AK776" s="106">
        <v>0</v>
      </c>
      <c r="AL776" s="106">
        <v>0</v>
      </c>
      <c r="AM776" s="105">
        <v>0</v>
      </c>
      <c r="AN776" s="11">
        <v>0</v>
      </c>
      <c r="AO776" s="11">
        <v>0</v>
      </c>
      <c r="AP776" s="105">
        <v>0</v>
      </c>
      <c r="AQ776" s="11">
        <v>0</v>
      </c>
      <c r="AR776" s="11">
        <v>0</v>
      </c>
      <c r="AS776" s="11">
        <v>0</v>
      </c>
      <c r="AT776" s="11">
        <v>0</v>
      </c>
      <c r="AU776" s="11">
        <v>0</v>
      </c>
      <c r="AV776" s="11">
        <v>0</v>
      </c>
      <c r="AW776" s="11">
        <v>0</v>
      </c>
      <c r="AX776" s="11">
        <v>0</v>
      </c>
      <c r="AZ776" s="11">
        <v>0</v>
      </c>
      <c r="BA776" s="11">
        <v>0</v>
      </c>
      <c r="BB776" s="122"/>
    </row>
    <row r="777" spans="1:54" hidden="1" x14ac:dyDescent="0.25">
      <c r="A777">
        <v>6</v>
      </c>
      <c r="B777" t="str">
        <f t="shared" si="96"/>
        <v>FrC-8141</v>
      </c>
      <c r="C777" s="2" t="s">
        <v>316</v>
      </c>
      <c r="D777" s="2" t="str">
        <f t="shared" si="93"/>
        <v>8</v>
      </c>
      <c r="E777" s="2" t="str">
        <f t="shared" si="94"/>
        <v>81</v>
      </c>
      <c r="F777" s="2" t="str">
        <f t="shared" si="95"/>
        <v>814</v>
      </c>
      <c r="G777" s="1" t="s">
        <v>263</v>
      </c>
      <c r="H777" s="27">
        <v>6000</v>
      </c>
      <c r="I777" s="27"/>
      <c r="J777" s="27">
        <v>6000</v>
      </c>
      <c r="K777" s="27">
        <v>6000</v>
      </c>
      <c r="L777" s="27">
        <v>0</v>
      </c>
      <c r="M777" s="27"/>
      <c r="N777" s="27">
        <v>0</v>
      </c>
      <c r="O777" s="27">
        <v>0</v>
      </c>
      <c r="P777" s="27">
        <v>0</v>
      </c>
      <c r="Q777" s="27"/>
      <c r="R777" s="27">
        <v>0</v>
      </c>
      <c r="S777" s="27">
        <v>0</v>
      </c>
      <c r="T777" s="27">
        <v>0</v>
      </c>
      <c r="U777" s="27"/>
      <c r="V777" s="27">
        <v>0</v>
      </c>
      <c r="W777" s="27">
        <v>0</v>
      </c>
      <c r="X777" s="27">
        <v>0</v>
      </c>
      <c r="Y777" s="27"/>
      <c r="Z777" s="27">
        <v>0</v>
      </c>
      <c r="AA777" s="27">
        <v>0</v>
      </c>
      <c r="AB777" s="27">
        <v>0</v>
      </c>
      <c r="AC777" s="27"/>
      <c r="AD777" s="27">
        <v>0</v>
      </c>
      <c r="AE777" s="27">
        <v>0</v>
      </c>
      <c r="AF777" s="27">
        <v>0</v>
      </c>
      <c r="AG777" s="106">
        <v>0</v>
      </c>
      <c r="AH777" s="27">
        <v>0</v>
      </c>
      <c r="AI777" s="27">
        <v>0</v>
      </c>
      <c r="AJ777" s="27">
        <v>0</v>
      </c>
      <c r="AK777" s="106">
        <v>0</v>
      </c>
      <c r="AL777" s="106">
        <v>0</v>
      </c>
      <c r="AM777" s="105">
        <v>0</v>
      </c>
      <c r="AN777" s="11">
        <v>0</v>
      </c>
      <c r="AO777" s="11">
        <v>0</v>
      </c>
      <c r="AP777" s="105">
        <v>0</v>
      </c>
      <c r="AQ777" s="11">
        <v>0</v>
      </c>
      <c r="AR777" s="11">
        <v>0</v>
      </c>
      <c r="AS777" s="11">
        <v>0</v>
      </c>
      <c r="AT777" s="11">
        <v>0</v>
      </c>
      <c r="AU777" s="11">
        <v>0</v>
      </c>
      <c r="AV777" s="11">
        <v>0</v>
      </c>
      <c r="AW777" s="11">
        <v>0</v>
      </c>
      <c r="AX777" s="11">
        <v>0</v>
      </c>
      <c r="AZ777" s="11">
        <v>0</v>
      </c>
      <c r="BA777" s="11">
        <v>0</v>
      </c>
      <c r="BB777" s="122"/>
    </row>
    <row r="778" spans="1:54" hidden="1" x14ac:dyDescent="0.25">
      <c r="A778">
        <v>6</v>
      </c>
      <c r="B778" t="str">
        <f t="shared" si="96"/>
        <v>FrC-8142</v>
      </c>
      <c r="C778" s="2" t="s">
        <v>316</v>
      </c>
      <c r="D778" s="2" t="str">
        <f t="shared" si="93"/>
        <v>8</v>
      </c>
      <c r="E778" s="2" t="str">
        <f t="shared" si="94"/>
        <v>81</v>
      </c>
      <c r="F778" s="2" t="str">
        <f t="shared" si="95"/>
        <v>814</v>
      </c>
      <c r="G778" s="1" t="s">
        <v>264</v>
      </c>
      <c r="H778" s="27">
        <v>0</v>
      </c>
      <c r="I778" s="27"/>
      <c r="J778" s="27">
        <v>0</v>
      </c>
      <c r="K778" s="27">
        <v>0</v>
      </c>
      <c r="L778" s="27">
        <v>0</v>
      </c>
      <c r="M778" s="27"/>
      <c r="N778" s="27">
        <v>0</v>
      </c>
      <c r="O778" s="27">
        <v>0</v>
      </c>
      <c r="P778" s="27">
        <v>0</v>
      </c>
      <c r="Q778" s="27"/>
      <c r="R778" s="27">
        <v>0</v>
      </c>
      <c r="S778" s="27">
        <v>0</v>
      </c>
      <c r="T778" s="27">
        <v>0</v>
      </c>
      <c r="U778" s="27"/>
      <c r="V778" s="27">
        <v>63029</v>
      </c>
      <c r="W778" s="27">
        <v>63028.568590000003</v>
      </c>
      <c r="X778" s="27">
        <v>0</v>
      </c>
      <c r="Y778" s="27"/>
      <c r="Z778" s="27">
        <v>56734.73689</v>
      </c>
      <c r="AA778" s="27">
        <v>58183.208570000003</v>
      </c>
      <c r="AB778" s="27">
        <v>0</v>
      </c>
      <c r="AC778" s="27"/>
      <c r="AD778" s="27">
        <v>428.49740000000003</v>
      </c>
      <c r="AE778" s="27">
        <v>428.49740000000003</v>
      </c>
      <c r="AF778" s="27">
        <v>660</v>
      </c>
      <c r="AG778" s="106">
        <v>100</v>
      </c>
      <c r="AH778" s="27">
        <v>0</v>
      </c>
      <c r="AI778" s="27">
        <v>0</v>
      </c>
      <c r="AJ778" s="27">
        <v>500</v>
      </c>
      <c r="AK778" s="106">
        <v>500</v>
      </c>
      <c r="AL778" s="106">
        <v>405</v>
      </c>
      <c r="AM778" s="105">
        <v>405</v>
      </c>
      <c r="AN778" s="11">
        <v>500</v>
      </c>
      <c r="AO778" s="11">
        <v>125</v>
      </c>
      <c r="AP778" s="105">
        <v>125</v>
      </c>
      <c r="AQ778" s="11">
        <v>125</v>
      </c>
      <c r="AR778" s="11">
        <v>1250</v>
      </c>
      <c r="AS778" s="11">
        <v>0</v>
      </c>
      <c r="AT778" s="11">
        <v>0</v>
      </c>
      <c r="AU778" s="11">
        <v>0</v>
      </c>
      <c r="AV778" s="11">
        <v>0</v>
      </c>
      <c r="AW778" s="11">
        <v>700.01206000000002</v>
      </c>
      <c r="AX778" s="11">
        <v>700.01206000000002</v>
      </c>
      <c r="AZ778" s="11">
        <v>0</v>
      </c>
      <c r="BA778" s="11">
        <v>81.642699999999991</v>
      </c>
      <c r="BB778" s="122"/>
    </row>
    <row r="779" spans="1:54" hidden="1" x14ac:dyDescent="0.25">
      <c r="A779">
        <v>6</v>
      </c>
      <c r="B779" t="str">
        <f t="shared" si="96"/>
        <v>FrC-8151</v>
      </c>
      <c r="C779" s="2" t="s">
        <v>316</v>
      </c>
      <c r="D779" s="2" t="str">
        <f t="shared" si="93"/>
        <v>8</v>
      </c>
      <c r="E779" s="2" t="str">
        <f t="shared" si="94"/>
        <v>81</v>
      </c>
      <c r="F779" s="2" t="str">
        <f t="shared" si="95"/>
        <v>815</v>
      </c>
      <c r="G779" s="1" t="s">
        <v>265</v>
      </c>
      <c r="H779" s="27">
        <v>0</v>
      </c>
      <c r="I779" s="27"/>
      <c r="J779" s="27">
        <v>0</v>
      </c>
      <c r="K779" s="27">
        <v>0</v>
      </c>
      <c r="L779" s="27">
        <v>0</v>
      </c>
      <c r="M779" s="27"/>
      <c r="N779" s="27">
        <v>0</v>
      </c>
      <c r="O779" s="27">
        <v>0</v>
      </c>
      <c r="P779" s="27">
        <v>0</v>
      </c>
      <c r="Q779" s="27"/>
      <c r="R779" s="27">
        <v>0</v>
      </c>
      <c r="S779" s="27">
        <v>0</v>
      </c>
      <c r="T779" s="27">
        <v>0</v>
      </c>
      <c r="U779" s="27"/>
      <c r="V779" s="27">
        <v>0</v>
      </c>
      <c r="W779" s="27">
        <v>0</v>
      </c>
      <c r="X779" s="27">
        <v>0</v>
      </c>
      <c r="Y779" s="27"/>
      <c r="Z779" s="27">
        <v>0</v>
      </c>
      <c r="AA779" s="27">
        <v>0</v>
      </c>
      <c r="AB779" s="27">
        <v>0</v>
      </c>
      <c r="AC779" s="27"/>
      <c r="AD779" s="27">
        <v>0</v>
      </c>
      <c r="AE779" s="27">
        <v>0</v>
      </c>
      <c r="AF779" s="27">
        <v>0</v>
      </c>
      <c r="AG779" s="106">
        <v>0</v>
      </c>
      <c r="AH779" s="27">
        <v>0</v>
      </c>
      <c r="AI779" s="27">
        <v>0</v>
      </c>
      <c r="AJ779" s="27">
        <v>0</v>
      </c>
      <c r="AK779" s="106">
        <v>0</v>
      </c>
      <c r="AL779" s="106">
        <v>0</v>
      </c>
      <c r="AM779" s="105">
        <v>0</v>
      </c>
      <c r="AN779" s="11">
        <v>0</v>
      </c>
      <c r="AO779" s="11">
        <v>0</v>
      </c>
      <c r="AP779" s="105">
        <v>0</v>
      </c>
      <c r="AQ779" s="11">
        <v>0</v>
      </c>
      <c r="AR779" s="11">
        <v>0</v>
      </c>
      <c r="AS779" s="11">
        <v>0</v>
      </c>
      <c r="AT779" s="11">
        <v>0</v>
      </c>
      <c r="AU779" s="11">
        <v>0</v>
      </c>
      <c r="AV779" s="11">
        <v>0</v>
      </c>
      <c r="AW779" s="11">
        <v>0</v>
      </c>
      <c r="AX779" s="11">
        <v>0</v>
      </c>
      <c r="AZ779" s="11">
        <v>0</v>
      </c>
      <c r="BA779" s="11">
        <v>0</v>
      </c>
      <c r="BB779" s="122"/>
    </row>
    <row r="780" spans="1:54" hidden="1" x14ac:dyDescent="0.25">
      <c r="A780">
        <v>6</v>
      </c>
      <c r="B780" t="str">
        <f t="shared" si="96"/>
        <v>FrC-8152</v>
      </c>
      <c r="C780" s="2" t="s">
        <v>316</v>
      </c>
      <c r="D780" s="2" t="str">
        <f t="shared" si="93"/>
        <v>8</v>
      </c>
      <c r="E780" s="2" t="str">
        <f t="shared" si="94"/>
        <v>81</v>
      </c>
      <c r="F780" s="2" t="str">
        <f t="shared" si="95"/>
        <v>815</v>
      </c>
      <c r="G780" s="1" t="s">
        <v>266</v>
      </c>
      <c r="H780" s="27">
        <v>0</v>
      </c>
      <c r="I780" s="27"/>
      <c r="J780" s="27">
        <v>0</v>
      </c>
      <c r="K780" s="27">
        <v>0</v>
      </c>
      <c r="L780" s="27">
        <v>0</v>
      </c>
      <c r="M780" s="27"/>
      <c r="N780" s="27">
        <v>0</v>
      </c>
      <c r="O780" s="27">
        <v>0</v>
      </c>
      <c r="P780" s="27">
        <v>0</v>
      </c>
      <c r="Q780" s="27"/>
      <c r="R780" s="27">
        <v>0</v>
      </c>
      <c r="S780" s="27">
        <v>0</v>
      </c>
      <c r="T780" s="27">
        <v>0</v>
      </c>
      <c r="U780" s="27"/>
      <c r="V780" s="27">
        <v>0</v>
      </c>
      <c r="W780" s="27">
        <v>0</v>
      </c>
      <c r="X780" s="27">
        <v>0</v>
      </c>
      <c r="Y780" s="27"/>
      <c r="Z780" s="27">
        <v>0</v>
      </c>
      <c r="AA780" s="27">
        <v>0</v>
      </c>
      <c r="AB780" s="27">
        <v>0</v>
      </c>
      <c r="AC780" s="27"/>
      <c r="AD780" s="27">
        <v>0</v>
      </c>
      <c r="AE780" s="27">
        <v>0</v>
      </c>
      <c r="AF780" s="27">
        <v>0</v>
      </c>
      <c r="AG780" s="106">
        <v>0</v>
      </c>
      <c r="AH780" s="27">
        <v>0</v>
      </c>
      <c r="AI780" s="27">
        <v>0</v>
      </c>
      <c r="AJ780" s="27">
        <v>0</v>
      </c>
      <c r="AK780" s="106">
        <v>0</v>
      </c>
      <c r="AL780" s="106">
        <v>0</v>
      </c>
      <c r="AM780" s="105">
        <v>0</v>
      </c>
      <c r="AN780" s="11">
        <v>0</v>
      </c>
      <c r="AO780" s="11">
        <v>0</v>
      </c>
      <c r="AP780" s="105">
        <v>0</v>
      </c>
      <c r="AQ780" s="11">
        <v>0</v>
      </c>
      <c r="AR780" s="11">
        <v>0</v>
      </c>
      <c r="AS780" s="11">
        <v>0</v>
      </c>
      <c r="AT780" s="11">
        <v>0</v>
      </c>
      <c r="AU780" s="11">
        <v>0</v>
      </c>
      <c r="AV780" s="11">
        <v>0</v>
      </c>
      <c r="AW780" s="11">
        <v>0</v>
      </c>
      <c r="AX780" s="11">
        <v>0</v>
      </c>
      <c r="AZ780" s="11">
        <v>0</v>
      </c>
      <c r="BA780" s="11">
        <v>0</v>
      </c>
      <c r="BB780" s="122"/>
    </row>
    <row r="781" spans="1:54" hidden="1" x14ac:dyDescent="0.25">
      <c r="A781">
        <v>6</v>
      </c>
      <c r="B781" t="str">
        <f t="shared" si="96"/>
        <v>FrC-8161</v>
      </c>
      <c r="C781" s="2" t="s">
        <v>316</v>
      </c>
      <c r="D781" s="2" t="str">
        <f t="shared" si="93"/>
        <v>8</v>
      </c>
      <c r="E781" s="2" t="str">
        <f t="shared" si="94"/>
        <v>81</v>
      </c>
      <c r="F781" s="2" t="str">
        <f t="shared" si="95"/>
        <v>816</v>
      </c>
      <c r="G781" s="1" t="s">
        <v>267</v>
      </c>
      <c r="H781" s="27">
        <v>0</v>
      </c>
      <c r="I781" s="27"/>
      <c r="J781" s="27">
        <v>0</v>
      </c>
      <c r="K781" s="27">
        <v>0</v>
      </c>
      <c r="L781" s="27">
        <v>0</v>
      </c>
      <c r="M781" s="27"/>
      <c r="N781" s="27">
        <v>0</v>
      </c>
      <c r="O781" s="27">
        <v>0</v>
      </c>
      <c r="P781" s="27">
        <v>0</v>
      </c>
      <c r="Q781" s="27"/>
      <c r="R781" s="27">
        <v>0</v>
      </c>
      <c r="S781" s="27">
        <v>0</v>
      </c>
      <c r="T781" s="27">
        <v>0</v>
      </c>
      <c r="U781" s="27"/>
      <c r="V781" s="27">
        <v>0</v>
      </c>
      <c r="W781" s="27">
        <v>0</v>
      </c>
      <c r="X781" s="27">
        <v>0</v>
      </c>
      <c r="Y781" s="27"/>
      <c r="Z781" s="27">
        <v>0</v>
      </c>
      <c r="AA781" s="27">
        <v>0</v>
      </c>
      <c r="AB781" s="27">
        <v>0</v>
      </c>
      <c r="AC781" s="27"/>
      <c r="AD781" s="27">
        <v>0</v>
      </c>
      <c r="AE781" s="27">
        <v>0</v>
      </c>
      <c r="AF781" s="27">
        <v>0</v>
      </c>
      <c r="AG781" s="106">
        <v>0</v>
      </c>
      <c r="AH781" s="27">
        <v>0</v>
      </c>
      <c r="AI781" s="27">
        <v>0</v>
      </c>
      <c r="AJ781" s="27">
        <v>0</v>
      </c>
      <c r="AK781" s="106">
        <v>0</v>
      </c>
      <c r="AL781" s="106">
        <v>0</v>
      </c>
      <c r="AM781" s="105">
        <v>0</v>
      </c>
      <c r="AN781" s="11">
        <v>0</v>
      </c>
      <c r="AO781" s="11">
        <v>0</v>
      </c>
      <c r="AP781" s="105">
        <v>0</v>
      </c>
      <c r="AQ781" s="11">
        <v>0</v>
      </c>
      <c r="AR781" s="11">
        <v>0</v>
      </c>
      <c r="AS781" s="11">
        <v>0</v>
      </c>
      <c r="AT781" s="11">
        <v>0</v>
      </c>
      <c r="AU781" s="11">
        <v>0</v>
      </c>
      <c r="AV781" s="11">
        <v>0</v>
      </c>
      <c r="AW781" s="11">
        <v>0</v>
      </c>
      <c r="AX781" s="11">
        <v>0</v>
      </c>
      <c r="AZ781" s="11">
        <v>0</v>
      </c>
      <c r="BA781" s="11">
        <v>0</v>
      </c>
      <c r="BB781" s="122"/>
    </row>
    <row r="782" spans="1:54" hidden="1" x14ac:dyDescent="0.25">
      <c r="A782">
        <v>6</v>
      </c>
      <c r="B782" t="str">
        <f t="shared" si="96"/>
        <v>FrC-8162</v>
      </c>
      <c r="C782" s="2" t="s">
        <v>316</v>
      </c>
      <c r="D782" s="2" t="str">
        <f t="shared" si="93"/>
        <v>8</v>
      </c>
      <c r="E782" s="2" t="str">
        <f t="shared" si="94"/>
        <v>81</v>
      </c>
      <c r="F782" s="2" t="str">
        <f t="shared" si="95"/>
        <v>816</v>
      </c>
      <c r="G782" s="1" t="s">
        <v>268</v>
      </c>
      <c r="H782" s="27">
        <v>0</v>
      </c>
      <c r="I782" s="27"/>
      <c r="J782" s="27">
        <v>0</v>
      </c>
      <c r="K782" s="27">
        <v>0</v>
      </c>
      <c r="L782" s="27">
        <v>0</v>
      </c>
      <c r="M782" s="27"/>
      <c r="N782" s="27">
        <v>0</v>
      </c>
      <c r="O782" s="27">
        <v>0</v>
      </c>
      <c r="P782" s="27">
        <v>0</v>
      </c>
      <c r="Q782" s="27"/>
      <c r="R782" s="27">
        <v>0</v>
      </c>
      <c r="S782" s="27">
        <v>0</v>
      </c>
      <c r="T782" s="27">
        <v>0</v>
      </c>
      <c r="U782" s="27"/>
      <c r="V782" s="27">
        <v>0</v>
      </c>
      <c r="W782" s="27">
        <v>0</v>
      </c>
      <c r="X782" s="27">
        <v>0</v>
      </c>
      <c r="Y782" s="27"/>
      <c r="Z782" s="27">
        <v>0</v>
      </c>
      <c r="AA782" s="27">
        <v>0</v>
      </c>
      <c r="AB782" s="27">
        <v>0</v>
      </c>
      <c r="AC782" s="27"/>
      <c r="AD782" s="27">
        <v>0</v>
      </c>
      <c r="AE782" s="27">
        <v>0</v>
      </c>
      <c r="AF782" s="27">
        <v>0</v>
      </c>
      <c r="AG782" s="106">
        <v>0</v>
      </c>
      <c r="AH782" s="27">
        <v>0</v>
      </c>
      <c r="AI782" s="27">
        <v>0</v>
      </c>
      <c r="AJ782" s="27">
        <v>0</v>
      </c>
      <c r="AK782" s="106">
        <v>0</v>
      </c>
      <c r="AL782" s="106">
        <v>0</v>
      </c>
      <c r="AM782" s="105">
        <v>0</v>
      </c>
      <c r="AN782" s="11">
        <v>0</v>
      </c>
      <c r="AO782" s="11">
        <v>0</v>
      </c>
      <c r="AP782" s="105">
        <v>0</v>
      </c>
      <c r="AQ782" s="11">
        <v>0</v>
      </c>
      <c r="AR782" s="11">
        <v>0</v>
      </c>
      <c r="AS782" s="11">
        <v>0</v>
      </c>
      <c r="AT782" s="11">
        <v>0</v>
      </c>
      <c r="AU782" s="11">
        <v>0</v>
      </c>
      <c r="AV782" s="11">
        <v>0</v>
      </c>
      <c r="AW782" s="11">
        <v>0</v>
      </c>
      <c r="AX782" s="11">
        <v>0</v>
      </c>
      <c r="AZ782" s="11">
        <v>0</v>
      </c>
      <c r="BA782" s="11">
        <v>0</v>
      </c>
      <c r="BB782" s="122"/>
    </row>
    <row r="783" spans="1:54" hidden="1" x14ac:dyDescent="0.25">
      <c r="A783">
        <v>6</v>
      </c>
      <c r="B783" t="str">
        <f t="shared" si="96"/>
        <v>FrC-8170</v>
      </c>
      <c r="C783" s="2" t="s">
        <v>316</v>
      </c>
      <c r="D783" s="2" t="str">
        <f t="shared" si="93"/>
        <v>8</v>
      </c>
      <c r="E783" s="2" t="str">
        <f t="shared" si="94"/>
        <v>81</v>
      </c>
      <c r="F783" s="2" t="str">
        <f t="shared" si="95"/>
        <v>817</v>
      </c>
      <c r="G783" s="1" t="s">
        <v>269</v>
      </c>
      <c r="H783" s="27">
        <v>0</v>
      </c>
      <c r="I783" s="27"/>
      <c r="J783" s="27">
        <v>0</v>
      </c>
      <c r="K783" s="27">
        <v>0</v>
      </c>
      <c r="L783" s="27">
        <v>0</v>
      </c>
      <c r="M783" s="27"/>
      <c r="N783" s="27">
        <v>0</v>
      </c>
      <c r="O783" s="27">
        <v>0</v>
      </c>
      <c r="P783" s="27">
        <v>0</v>
      </c>
      <c r="Q783" s="27"/>
      <c r="R783" s="27">
        <v>0</v>
      </c>
      <c r="S783" s="27">
        <v>0</v>
      </c>
      <c r="T783" s="27">
        <v>0</v>
      </c>
      <c r="U783" s="27"/>
      <c r="V783" s="27">
        <v>0</v>
      </c>
      <c r="W783" s="27">
        <v>90.138170000000002</v>
      </c>
      <c r="X783" s="27">
        <v>0</v>
      </c>
      <c r="Y783" s="27"/>
      <c r="Z783" s="27">
        <v>1421.5105900000001</v>
      </c>
      <c r="AA783" s="27">
        <v>1570.5802799999999</v>
      </c>
      <c r="AB783" s="27">
        <v>0</v>
      </c>
      <c r="AC783" s="27"/>
      <c r="AD783" s="27">
        <v>2196.7202400000001</v>
      </c>
      <c r="AE783" s="27">
        <v>2196.7173299999999</v>
      </c>
      <c r="AF783" s="27">
        <v>182.828</v>
      </c>
      <c r="AG783" s="106">
        <v>2452.1118800000004</v>
      </c>
      <c r="AH783" s="27">
        <v>2486.0032500000007</v>
      </c>
      <c r="AI783" s="27">
        <v>2492.4833699999999</v>
      </c>
      <c r="AJ783" s="27">
        <v>512.46563624999999</v>
      </c>
      <c r="AK783" s="106">
        <v>2958.1070262500002</v>
      </c>
      <c r="AL783" s="106">
        <v>2991.2860000000001</v>
      </c>
      <c r="AM783" s="105">
        <v>2991.2860000000001</v>
      </c>
      <c r="AN783" s="11">
        <v>560.51881624999999</v>
      </c>
      <c r="AO783" s="11">
        <v>3087.4283100000002</v>
      </c>
      <c r="AP783" s="105">
        <v>3070.1597399999996</v>
      </c>
      <c r="AQ783" s="11">
        <v>3070.1597399999996</v>
      </c>
      <c r="AR783" s="11">
        <v>541.76010999999994</v>
      </c>
      <c r="AS783" s="11">
        <v>4434.3917000000001</v>
      </c>
      <c r="AT783" s="11">
        <v>4461.3932699999996</v>
      </c>
      <c r="AU783" s="11">
        <v>4461.3932699999996</v>
      </c>
      <c r="AV783" s="11">
        <v>590.21663000000001</v>
      </c>
      <c r="AW783" s="11">
        <v>2638.6558199999999</v>
      </c>
      <c r="AX783" s="11">
        <v>3125.9342499999998</v>
      </c>
      <c r="AZ783" s="11">
        <v>532.31849</v>
      </c>
      <c r="BA783" s="11">
        <v>2521.8290800000004</v>
      </c>
      <c r="BB783" s="122"/>
    </row>
    <row r="784" spans="1:54" hidden="1" x14ac:dyDescent="0.25">
      <c r="A784">
        <v>6</v>
      </c>
      <c r="B784" t="str">
        <f t="shared" si="96"/>
        <v>FrC-8180</v>
      </c>
      <c r="C784" s="2" t="s">
        <v>316</v>
      </c>
      <c r="D784" s="2" t="str">
        <f t="shared" si="93"/>
        <v>8</v>
      </c>
      <c r="E784" s="2" t="str">
        <f t="shared" si="94"/>
        <v>81</v>
      </c>
      <c r="F784" s="2" t="str">
        <f t="shared" si="95"/>
        <v>818</v>
      </c>
      <c r="G784" s="1" t="s">
        <v>3535</v>
      </c>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106"/>
      <c r="AH784" s="27"/>
      <c r="AI784" s="27"/>
      <c r="AJ784" s="27"/>
      <c r="AK784" s="106"/>
      <c r="AL784" s="106"/>
      <c r="AM784" s="105"/>
      <c r="AN784" s="11"/>
      <c r="AO784" s="11"/>
      <c r="AP784" s="105"/>
      <c r="AQ784" s="11"/>
      <c r="AR784" s="11"/>
      <c r="AS784" s="11"/>
      <c r="AT784" s="11"/>
      <c r="AU784" s="11">
        <v>0</v>
      </c>
      <c r="AV784" s="11">
        <v>0</v>
      </c>
      <c r="AW784" s="11">
        <v>0</v>
      </c>
      <c r="AX784" s="11">
        <v>0</v>
      </c>
      <c r="AZ784" s="11">
        <v>0</v>
      </c>
      <c r="BA784" s="11">
        <v>0</v>
      </c>
      <c r="BB784" s="122"/>
    </row>
    <row r="785" spans="1:54" hidden="1" x14ac:dyDescent="0.25">
      <c r="A785">
        <v>6</v>
      </c>
      <c r="B785" t="str">
        <f t="shared" si="96"/>
        <v>FrC-8200</v>
      </c>
      <c r="C785" s="2" t="s">
        <v>316</v>
      </c>
      <c r="D785" s="2" t="str">
        <f t="shared" si="93"/>
        <v>8</v>
      </c>
      <c r="E785" s="2" t="str">
        <f t="shared" si="94"/>
        <v>82</v>
      </c>
      <c r="F785" s="2" t="str">
        <f t="shared" si="95"/>
        <v>820</v>
      </c>
      <c r="G785" s="1" t="s">
        <v>270</v>
      </c>
      <c r="H785" s="27">
        <v>0</v>
      </c>
      <c r="I785" s="27"/>
      <c r="J785" s="27">
        <v>0</v>
      </c>
      <c r="K785" s="27">
        <v>0</v>
      </c>
      <c r="L785" s="27">
        <v>0</v>
      </c>
      <c r="M785" s="27"/>
      <c r="N785" s="27">
        <v>0</v>
      </c>
      <c r="O785" s="27">
        <v>0</v>
      </c>
      <c r="P785" s="27">
        <v>0</v>
      </c>
      <c r="Q785" s="27"/>
      <c r="R785" s="27">
        <v>0</v>
      </c>
      <c r="S785" s="27">
        <v>0</v>
      </c>
      <c r="T785" s="27">
        <v>0</v>
      </c>
      <c r="U785" s="27"/>
      <c r="V785" s="27">
        <v>0</v>
      </c>
      <c r="W785" s="27">
        <v>0</v>
      </c>
      <c r="X785" s="27">
        <v>0</v>
      </c>
      <c r="Y785" s="27"/>
      <c r="Z785" s="27">
        <v>1100</v>
      </c>
      <c r="AA785" s="27">
        <v>1100</v>
      </c>
      <c r="AB785" s="27">
        <v>0</v>
      </c>
      <c r="AC785" s="27"/>
      <c r="AD785" s="27">
        <v>0</v>
      </c>
      <c r="AE785" s="27">
        <v>0</v>
      </c>
      <c r="AF785" s="27">
        <v>0</v>
      </c>
      <c r="AG785" s="106">
        <v>0</v>
      </c>
      <c r="AH785" s="27">
        <v>0</v>
      </c>
      <c r="AI785" s="27">
        <v>0</v>
      </c>
      <c r="AJ785" s="27">
        <v>0</v>
      </c>
      <c r="AK785" s="106">
        <v>0</v>
      </c>
      <c r="AL785" s="106">
        <v>0</v>
      </c>
      <c r="AM785" s="105">
        <v>0</v>
      </c>
      <c r="AN785" s="11">
        <v>0</v>
      </c>
      <c r="AO785" s="11">
        <v>0</v>
      </c>
      <c r="AP785" s="105">
        <v>0</v>
      </c>
      <c r="AQ785" s="11">
        <v>0</v>
      </c>
      <c r="AR785" s="11">
        <v>0</v>
      </c>
      <c r="AS785" s="11">
        <v>0</v>
      </c>
      <c r="AT785" s="11">
        <v>0</v>
      </c>
      <c r="AU785" s="11">
        <v>0</v>
      </c>
      <c r="AV785" s="11">
        <v>0</v>
      </c>
      <c r="AW785" s="11">
        <v>0</v>
      </c>
      <c r="AX785" s="11">
        <v>0</v>
      </c>
      <c r="AZ785" s="11">
        <v>0</v>
      </c>
      <c r="BA785" s="11">
        <v>0</v>
      </c>
      <c r="BB785" s="122"/>
    </row>
    <row r="786" spans="1:54" hidden="1" x14ac:dyDescent="0.25">
      <c r="A786">
        <v>6</v>
      </c>
      <c r="B786" t="str">
        <f t="shared" si="96"/>
        <v>FrC-8210</v>
      </c>
      <c r="C786" s="2" t="s">
        <v>316</v>
      </c>
      <c r="D786" s="2" t="str">
        <f t="shared" si="93"/>
        <v>8</v>
      </c>
      <c r="E786" s="2" t="str">
        <f t="shared" si="94"/>
        <v>82</v>
      </c>
      <c r="F786" s="2" t="str">
        <f t="shared" si="95"/>
        <v>821</v>
      </c>
      <c r="G786" s="1" t="s">
        <v>3536</v>
      </c>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106"/>
      <c r="AH786" s="27"/>
      <c r="AI786" s="27"/>
      <c r="AJ786" s="27"/>
      <c r="AK786" s="106"/>
      <c r="AL786" s="106"/>
      <c r="AM786" s="105"/>
      <c r="AN786" s="11"/>
      <c r="AO786" s="11"/>
      <c r="AP786" s="105"/>
      <c r="AQ786" s="11"/>
      <c r="AR786" s="11"/>
      <c r="AS786" s="11"/>
      <c r="AT786" s="11"/>
      <c r="AU786" s="11">
        <v>0</v>
      </c>
      <c r="AV786" s="11">
        <v>0</v>
      </c>
      <c r="AW786" s="11">
        <v>0</v>
      </c>
      <c r="AX786" s="11">
        <v>0</v>
      </c>
      <c r="AZ786" s="11">
        <v>0</v>
      </c>
      <c r="BA786" s="11">
        <v>0</v>
      </c>
      <c r="BB786" s="122"/>
    </row>
    <row r="787" spans="1:54" hidden="1" x14ac:dyDescent="0.25">
      <c r="A787">
        <v>6</v>
      </c>
      <c r="B787" t="str">
        <f t="shared" si="96"/>
        <v>FrC-8300</v>
      </c>
      <c r="C787" s="2" t="s">
        <v>316</v>
      </c>
      <c r="D787" s="2" t="str">
        <f t="shared" si="93"/>
        <v>8</v>
      </c>
      <c r="E787" s="2" t="str">
        <f t="shared" si="94"/>
        <v>83</v>
      </c>
      <c r="F787" s="2" t="str">
        <f t="shared" si="95"/>
        <v>830</v>
      </c>
      <c r="G787" s="1" t="s">
        <v>271</v>
      </c>
      <c r="H787" s="27">
        <v>491</v>
      </c>
      <c r="I787" s="27"/>
      <c r="J787" s="27">
        <v>38</v>
      </c>
      <c r="K787" s="27">
        <v>38</v>
      </c>
      <c r="L787" s="27">
        <v>553</v>
      </c>
      <c r="M787" s="27"/>
      <c r="N787" s="27">
        <v>44</v>
      </c>
      <c r="O787" s="27">
        <v>44</v>
      </c>
      <c r="P787" s="27">
        <v>553</v>
      </c>
      <c r="Q787" s="27"/>
      <c r="R787" s="27">
        <v>43</v>
      </c>
      <c r="S787" s="27">
        <v>43</v>
      </c>
      <c r="T787" s="27">
        <v>553</v>
      </c>
      <c r="U787" s="27"/>
      <c r="V787" s="27">
        <v>27</v>
      </c>
      <c r="W787" s="27">
        <v>27.471710000000002</v>
      </c>
      <c r="X787" s="27">
        <v>553</v>
      </c>
      <c r="Y787" s="27"/>
      <c r="Z787" s="27">
        <v>26.188369999999999</v>
      </c>
      <c r="AA787" s="27">
        <v>26.188369999999999</v>
      </c>
      <c r="AB787" s="27">
        <v>553</v>
      </c>
      <c r="AC787" s="27"/>
      <c r="AD787" s="27">
        <v>15.219989999999999</v>
      </c>
      <c r="AE787" s="27">
        <v>15.219989999999999</v>
      </c>
      <c r="AF787" s="27">
        <v>553</v>
      </c>
      <c r="AG787" s="106">
        <v>24.119800000000001</v>
      </c>
      <c r="AH787" s="27">
        <v>24.119980000000002</v>
      </c>
      <c r="AI787" s="27">
        <v>24.119980000000002</v>
      </c>
      <c r="AJ787" s="27">
        <v>507</v>
      </c>
      <c r="AK787" s="106">
        <v>24.12</v>
      </c>
      <c r="AL787" s="106">
        <v>12.287370000000001</v>
      </c>
      <c r="AM787" s="105">
        <v>12.287369999999999</v>
      </c>
      <c r="AN787" s="11">
        <v>499</v>
      </c>
      <c r="AO787" s="11">
        <v>38</v>
      </c>
      <c r="AP787" s="105">
        <v>41.966319999999996</v>
      </c>
      <c r="AQ787" s="11">
        <v>41.966319999999996</v>
      </c>
      <c r="AR787" s="11">
        <v>499</v>
      </c>
      <c r="AS787" s="11">
        <v>0</v>
      </c>
      <c r="AT787" s="11">
        <v>0</v>
      </c>
      <c r="AU787" s="11">
        <v>207.02454000000003</v>
      </c>
      <c r="AV787" s="11">
        <v>43</v>
      </c>
      <c r="AW787" s="11">
        <v>222.38844</v>
      </c>
      <c r="AX787" s="11">
        <v>166.07574</v>
      </c>
      <c r="AZ787" s="11">
        <v>38.1</v>
      </c>
      <c r="BA787" s="11">
        <v>171.63295000000002</v>
      </c>
      <c r="BB787" s="122"/>
    </row>
    <row r="788" spans="1:54" hidden="1" x14ac:dyDescent="0.25">
      <c r="A788">
        <v>6</v>
      </c>
      <c r="B788" t="str">
        <f t="shared" si="96"/>
        <v>FrC-8310</v>
      </c>
      <c r="C788" s="2" t="s">
        <v>316</v>
      </c>
      <c r="D788" s="2" t="str">
        <f t="shared" si="93"/>
        <v>8</v>
      </c>
      <c r="E788" s="2" t="str">
        <f t="shared" si="94"/>
        <v>83</v>
      </c>
      <c r="F788" s="2" t="str">
        <f t="shared" si="95"/>
        <v>831</v>
      </c>
      <c r="G788" s="1" t="s">
        <v>3537</v>
      </c>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106"/>
      <c r="AH788" s="27"/>
      <c r="AI788" s="27"/>
      <c r="AJ788" s="27"/>
      <c r="AK788" s="106"/>
      <c r="AL788" s="106"/>
      <c r="AM788" s="105"/>
      <c r="AN788" s="11"/>
      <c r="AO788" s="11"/>
      <c r="AP788" s="105"/>
      <c r="AQ788" s="11"/>
      <c r="AR788" s="11"/>
      <c r="AS788" s="11"/>
      <c r="AT788" s="11"/>
      <c r="AU788" s="11">
        <v>0</v>
      </c>
      <c r="AV788" s="11">
        <v>0</v>
      </c>
      <c r="AW788" s="11">
        <v>0</v>
      </c>
      <c r="AX788" s="11">
        <v>0</v>
      </c>
      <c r="AZ788" s="11">
        <v>0</v>
      </c>
      <c r="BA788" s="11">
        <v>0</v>
      </c>
      <c r="BB788" s="122"/>
    </row>
    <row r="789" spans="1:54" hidden="1" x14ac:dyDescent="0.25">
      <c r="A789">
        <v>6</v>
      </c>
      <c r="B789" t="str">
        <f t="shared" si="96"/>
        <v>FrC-8411</v>
      </c>
      <c r="C789" s="2" t="s">
        <v>316</v>
      </c>
      <c r="D789" s="2" t="str">
        <f t="shared" si="93"/>
        <v>8</v>
      </c>
      <c r="E789" s="2" t="str">
        <f t="shared" si="94"/>
        <v>84</v>
      </c>
      <c r="F789" s="2" t="str">
        <f t="shared" si="95"/>
        <v>841</v>
      </c>
      <c r="G789" s="1" t="s">
        <v>273</v>
      </c>
      <c r="H789" s="27">
        <v>0</v>
      </c>
      <c r="I789" s="27"/>
      <c r="J789" s="27">
        <v>0</v>
      </c>
      <c r="K789" s="27">
        <v>0</v>
      </c>
      <c r="L789" s="27">
        <v>0</v>
      </c>
      <c r="M789" s="27"/>
      <c r="N789" s="27">
        <v>0</v>
      </c>
      <c r="O789" s="27">
        <v>0</v>
      </c>
      <c r="P789" s="27">
        <v>0</v>
      </c>
      <c r="Q789" s="27"/>
      <c r="R789" s="27">
        <v>0</v>
      </c>
      <c r="S789" s="27">
        <v>0</v>
      </c>
      <c r="T789" s="27">
        <v>0</v>
      </c>
      <c r="U789" s="27"/>
      <c r="V789" s="27">
        <v>0</v>
      </c>
      <c r="W789" s="27">
        <v>0</v>
      </c>
      <c r="X789" s="27">
        <v>0</v>
      </c>
      <c r="Y789" s="27"/>
      <c r="Z789" s="27">
        <v>0</v>
      </c>
      <c r="AA789" s="27">
        <v>0</v>
      </c>
      <c r="AB789" s="27">
        <v>0</v>
      </c>
      <c r="AC789" s="27"/>
      <c r="AD789" s="27">
        <v>0</v>
      </c>
      <c r="AE789" s="27">
        <v>1445.1837700000008</v>
      </c>
      <c r="AF789" s="27">
        <v>0</v>
      </c>
      <c r="AG789" s="106">
        <v>0</v>
      </c>
      <c r="AH789" s="27">
        <v>231.69936999999999</v>
      </c>
      <c r="AI789" s="27">
        <v>231.69936999999999</v>
      </c>
      <c r="AJ789" s="27">
        <v>0</v>
      </c>
      <c r="AK789" s="106">
        <v>1535.9908000000003</v>
      </c>
      <c r="AL789" s="106">
        <v>1535.9908000000003</v>
      </c>
      <c r="AM789" s="105">
        <v>1535.9908000000003</v>
      </c>
      <c r="AN789" s="11">
        <v>0</v>
      </c>
      <c r="AO789" s="11">
        <v>0</v>
      </c>
      <c r="AP789" s="105">
        <v>0</v>
      </c>
      <c r="AQ789" s="11">
        <v>0</v>
      </c>
      <c r="AR789" s="11">
        <v>0</v>
      </c>
      <c r="AS789" s="11">
        <v>0</v>
      </c>
      <c r="AT789" s="11">
        <v>0</v>
      </c>
      <c r="AU789" s="11">
        <v>0</v>
      </c>
      <c r="AV789" s="11">
        <v>0</v>
      </c>
      <c r="AW789" s="11">
        <v>0</v>
      </c>
      <c r="AX789" s="11">
        <v>0</v>
      </c>
      <c r="AZ789" s="11">
        <v>0</v>
      </c>
      <c r="BA789" s="11">
        <v>0</v>
      </c>
      <c r="BB789" s="122"/>
    </row>
    <row r="790" spans="1:54" hidden="1" x14ac:dyDescent="0.25">
      <c r="A790">
        <v>6</v>
      </c>
      <c r="B790" t="str">
        <f t="shared" si="96"/>
        <v>FrC-8412</v>
      </c>
      <c r="C790" s="2" t="s">
        <v>316</v>
      </c>
      <c r="D790" s="2" t="str">
        <f t="shared" si="93"/>
        <v>8</v>
      </c>
      <c r="E790" s="2" t="str">
        <f t="shared" si="94"/>
        <v>84</v>
      </c>
      <c r="F790" s="2" t="str">
        <f t="shared" si="95"/>
        <v>841</v>
      </c>
      <c r="G790" s="1" t="s">
        <v>274</v>
      </c>
      <c r="H790" s="27">
        <v>0</v>
      </c>
      <c r="I790" s="27"/>
      <c r="J790" s="27">
        <v>0</v>
      </c>
      <c r="K790" s="27">
        <v>0</v>
      </c>
      <c r="L790" s="27">
        <v>0</v>
      </c>
      <c r="M790" s="27"/>
      <c r="N790" s="27">
        <v>0</v>
      </c>
      <c r="O790" s="27">
        <v>0</v>
      </c>
      <c r="P790" s="27">
        <v>0</v>
      </c>
      <c r="Q790" s="27"/>
      <c r="R790" s="27">
        <v>0</v>
      </c>
      <c r="S790" s="27">
        <v>0</v>
      </c>
      <c r="T790" s="27">
        <v>0</v>
      </c>
      <c r="U790" s="27"/>
      <c r="V790" s="27">
        <v>0</v>
      </c>
      <c r="W790" s="27">
        <v>0</v>
      </c>
      <c r="X790" s="27">
        <v>0</v>
      </c>
      <c r="Y790" s="27"/>
      <c r="Z790" s="27">
        <v>0</v>
      </c>
      <c r="AA790" s="27">
        <v>0</v>
      </c>
      <c r="AB790" s="27">
        <v>0</v>
      </c>
      <c r="AC790" s="27"/>
      <c r="AD790" s="27">
        <v>0</v>
      </c>
      <c r="AE790" s="27">
        <v>0</v>
      </c>
      <c r="AF790" s="27">
        <v>0</v>
      </c>
      <c r="AG790" s="106">
        <v>0</v>
      </c>
      <c r="AH790" s="27">
        <v>0</v>
      </c>
      <c r="AI790" s="27">
        <v>0</v>
      </c>
      <c r="AJ790" s="27">
        <v>0</v>
      </c>
      <c r="AK790" s="106">
        <v>0</v>
      </c>
      <c r="AL790" s="106">
        <v>0</v>
      </c>
      <c r="AM790" s="105">
        <v>0</v>
      </c>
      <c r="AN790" s="11">
        <v>0</v>
      </c>
      <c r="AO790" s="11">
        <v>0</v>
      </c>
      <c r="AP790" s="105">
        <v>0</v>
      </c>
      <c r="AQ790" s="11">
        <v>0</v>
      </c>
      <c r="AR790" s="11">
        <v>0</v>
      </c>
      <c r="AS790" s="11">
        <v>0</v>
      </c>
      <c r="AT790" s="11">
        <v>0</v>
      </c>
      <c r="AU790" s="11">
        <v>0</v>
      </c>
      <c r="AV790" s="11">
        <v>0</v>
      </c>
      <c r="AW790" s="11">
        <v>0</v>
      </c>
      <c r="AX790" s="11">
        <v>0</v>
      </c>
      <c r="AZ790" s="11">
        <v>0</v>
      </c>
      <c r="BA790" s="11">
        <v>0</v>
      </c>
      <c r="BB790" s="122"/>
    </row>
    <row r="791" spans="1:54" hidden="1" x14ac:dyDescent="0.25">
      <c r="A791">
        <v>6</v>
      </c>
      <c r="B791" t="str">
        <f t="shared" si="96"/>
        <v>FrC-8413</v>
      </c>
      <c r="C791" s="2" t="s">
        <v>316</v>
      </c>
      <c r="D791" s="2" t="str">
        <f t="shared" si="93"/>
        <v>8</v>
      </c>
      <c r="E791" s="2" t="str">
        <f t="shared" si="94"/>
        <v>84</v>
      </c>
      <c r="F791" s="2" t="str">
        <f t="shared" si="95"/>
        <v>841</v>
      </c>
      <c r="G791" s="1" t="s">
        <v>275</v>
      </c>
      <c r="H791" s="27">
        <v>0</v>
      </c>
      <c r="I791" s="27"/>
      <c r="J791" s="27">
        <v>0</v>
      </c>
      <c r="K791" s="27">
        <v>0</v>
      </c>
      <c r="L791" s="27">
        <v>0</v>
      </c>
      <c r="M791" s="27"/>
      <c r="N791" s="27">
        <v>0</v>
      </c>
      <c r="O791" s="27">
        <v>0</v>
      </c>
      <c r="P791" s="27">
        <v>0</v>
      </c>
      <c r="Q791" s="27"/>
      <c r="R791" s="27">
        <v>0</v>
      </c>
      <c r="S791" s="27">
        <v>0</v>
      </c>
      <c r="T791" s="27">
        <v>0</v>
      </c>
      <c r="U791" s="27"/>
      <c r="V791" s="27">
        <v>0</v>
      </c>
      <c r="W791" s="27">
        <v>0</v>
      </c>
      <c r="X791" s="27">
        <v>0</v>
      </c>
      <c r="Y791" s="27"/>
      <c r="Z791" s="27">
        <v>0</v>
      </c>
      <c r="AA791" s="27">
        <v>0</v>
      </c>
      <c r="AB791" s="27">
        <v>0</v>
      </c>
      <c r="AC791" s="27"/>
      <c r="AD791" s="27">
        <v>0</v>
      </c>
      <c r="AE791" s="27">
        <v>0</v>
      </c>
      <c r="AF791" s="27">
        <v>0</v>
      </c>
      <c r="AG791" s="106">
        <v>0</v>
      </c>
      <c r="AH791" s="27">
        <v>0</v>
      </c>
      <c r="AI791" s="27">
        <v>0</v>
      </c>
      <c r="AJ791" s="27">
        <v>0</v>
      </c>
      <c r="AK791" s="106">
        <v>0</v>
      </c>
      <c r="AL791" s="106">
        <v>0</v>
      </c>
      <c r="AM791" s="105">
        <v>0</v>
      </c>
      <c r="AN791" s="11">
        <v>0</v>
      </c>
      <c r="AO791" s="11">
        <v>0</v>
      </c>
      <c r="AP791" s="105">
        <v>0</v>
      </c>
      <c r="AQ791" s="11">
        <v>0</v>
      </c>
      <c r="AR791" s="11">
        <v>0</v>
      </c>
      <c r="AS791" s="11">
        <v>0</v>
      </c>
      <c r="AT791" s="11">
        <v>0</v>
      </c>
      <c r="AU791" s="11">
        <v>0</v>
      </c>
      <c r="AV791" s="11">
        <v>0</v>
      </c>
      <c r="AW791" s="11">
        <v>0</v>
      </c>
      <c r="AX791" s="11">
        <v>0</v>
      </c>
      <c r="AZ791" s="11">
        <v>0</v>
      </c>
      <c r="BA791" s="11">
        <v>0</v>
      </c>
      <c r="BB791" s="122"/>
    </row>
    <row r="792" spans="1:54" hidden="1" x14ac:dyDescent="0.25">
      <c r="A792">
        <v>6</v>
      </c>
      <c r="B792" t="str">
        <f t="shared" si="96"/>
        <v>FrC-8414</v>
      </c>
      <c r="C792" s="2" t="s">
        <v>316</v>
      </c>
      <c r="D792" s="2" t="str">
        <f t="shared" ref="D792:D823" si="97">LEFT($G792,1)</f>
        <v>8</v>
      </c>
      <c r="E792" s="2" t="str">
        <f t="shared" ref="E792:E823" si="98">LEFT($G792,2)</f>
        <v>84</v>
      </c>
      <c r="F792" s="2" t="str">
        <f t="shared" ref="F792:F823" si="99">LEFT($G792,3)</f>
        <v>841</v>
      </c>
      <c r="G792" s="1" t="s">
        <v>276</v>
      </c>
      <c r="H792" s="27">
        <v>0</v>
      </c>
      <c r="I792" s="27"/>
      <c r="J792" s="27">
        <v>0</v>
      </c>
      <c r="K792" s="27">
        <v>0</v>
      </c>
      <c r="L792" s="27">
        <v>0</v>
      </c>
      <c r="M792" s="27"/>
      <c r="N792" s="27">
        <v>0</v>
      </c>
      <c r="O792" s="27">
        <v>0</v>
      </c>
      <c r="P792" s="27">
        <v>0</v>
      </c>
      <c r="Q792" s="27"/>
      <c r="R792" s="27">
        <v>0</v>
      </c>
      <c r="S792" s="27">
        <v>0</v>
      </c>
      <c r="T792" s="27">
        <v>0</v>
      </c>
      <c r="U792" s="27"/>
      <c r="V792" s="27">
        <v>0</v>
      </c>
      <c r="W792" s="27">
        <v>0</v>
      </c>
      <c r="X792" s="27">
        <v>0</v>
      </c>
      <c r="Y792" s="27"/>
      <c r="Z792" s="27">
        <v>0</v>
      </c>
      <c r="AA792" s="27">
        <v>0</v>
      </c>
      <c r="AB792" s="27">
        <v>0</v>
      </c>
      <c r="AC792" s="27"/>
      <c r="AD792" s="27">
        <v>0</v>
      </c>
      <c r="AE792" s="27">
        <v>0</v>
      </c>
      <c r="AF792" s="27">
        <v>0</v>
      </c>
      <c r="AG792" s="106">
        <v>0</v>
      </c>
      <c r="AH792" s="27">
        <v>0</v>
      </c>
      <c r="AI792" s="27">
        <v>0</v>
      </c>
      <c r="AJ792" s="27">
        <v>0</v>
      </c>
      <c r="AK792" s="106">
        <v>0</v>
      </c>
      <c r="AL792" s="106">
        <v>0</v>
      </c>
      <c r="AM792" s="105">
        <v>0</v>
      </c>
      <c r="AN792" s="11">
        <v>0</v>
      </c>
      <c r="AO792" s="11">
        <v>0</v>
      </c>
      <c r="AP792" s="105">
        <v>0</v>
      </c>
      <c r="AQ792" s="11">
        <v>0</v>
      </c>
      <c r="AR792" s="11">
        <v>0</v>
      </c>
      <c r="AS792" s="11">
        <v>0</v>
      </c>
      <c r="AT792" s="11">
        <v>0</v>
      </c>
      <c r="AU792" s="11">
        <v>0</v>
      </c>
      <c r="AV792" s="11">
        <v>0</v>
      </c>
      <c r="AW792" s="11">
        <v>0</v>
      </c>
      <c r="AX792" s="11">
        <v>0</v>
      </c>
      <c r="AZ792" s="11">
        <v>0</v>
      </c>
      <c r="BA792" s="11">
        <v>0</v>
      </c>
      <c r="BB792" s="122"/>
    </row>
    <row r="793" spans="1:54" hidden="1" x14ac:dyDescent="0.25">
      <c r="A793">
        <v>6</v>
      </c>
      <c r="B793" t="str">
        <f t="shared" si="96"/>
        <v>FrC-8415</v>
      </c>
      <c r="C793" s="2" t="s">
        <v>316</v>
      </c>
      <c r="D793" s="2" t="str">
        <f t="shared" si="97"/>
        <v>8</v>
      </c>
      <c r="E793" s="2" t="str">
        <f t="shared" si="98"/>
        <v>84</v>
      </c>
      <c r="F793" s="2" t="str">
        <f t="shared" si="99"/>
        <v>841</v>
      </c>
      <c r="G793" s="1" t="s">
        <v>277</v>
      </c>
      <c r="H793" s="27">
        <v>0</v>
      </c>
      <c r="I793" s="27"/>
      <c r="J793" s="27">
        <v>0</v>
      </c>
      <c r="K793" s="27">
        <v>0</v>
      </c>
      <c r="L793" s="27">
        <v>0</v>
      </c>
      <c r="M793" s="27"/>
      <c r="N793" s="27">
        <v>0</v>
      </c>
      <c r="O793" s="27">
        <v>0</v>
      </c>
      <c r="P793" s="27">
        <v>0</v>
      </c>
      <c r="Q793" s="27"/>
      <c r="R793" s="27">
        <v>0</v>
      </c>
      <c r="S793" s="27">
        <v>0</v>
      </c>
      <c r="T793" s="27">
        <v>0</v>
      </c>
      <c r="U793" s="27"/>
      <c r="V793" s="27">
        <v>0</v>
      </c>
      <c r="W793" s="27">
        <v>0</v>
      </c>
      <c r="X793" s="27">
        <v>0</v>
      </c>
      <c r="Y793" s="27"/>
      <c r="Z793" s="27">
        <v>0</v>
      </c>
      <c r="AA793" s="27">
        <v>0</v>
      </c>
      <c r="AB793" s="27">
        <v>0</v>
      </c>
      <c r="AC793" s="27"/>
      <c r="AD793" s="27">
        <v>0</v>
      </c>
      <c r="AE793" s="27">
        <v>0</v>
      </c>
      <c r="AF793" s="27">
        <v>0</v>
      </c>
      <c r="AG793" s="106">
        <v>0</v>
      </c>
      <c r="AH793" s="27">
        <v>0</v>
      </c>
      <c r="AI793" s="27">
        <v>0</v>
      </c>
      <c r="AJ793" s="27">
        <v>0</v>
      </c>
      <c r="AK793" s="106">
        <v>0</v>
      </c>
      <c r="AL793" s="106">
        <v>0</v>
      </c>
      <c r="AM793" s="105">
        <v>0</v>
      </c>
      <c r="AN793" s="11">
        <v>0</v>
      </c>
      <c r="AO793" s="11">
        <v>0</v>
      </c>
      <c r="AP793" s="105">
        <v>0</v>
      </c>
      <c r="AQ793" s="11">
        <v>0</v>
      </c>
      <c r="AR793" s="11">
        <v>0</v>
      </c>
      <c r="AS793" s="11">
        <v>0</v>
      </c>
      <c r="AT793" s="11">
        <v>0</v>
      </c>
      <c r="AU793" s="11">
        <v>0</v>
      </c>
      <c r="AV793" s="11">
        <v>0</v>
      </c>
      <c r="AW793" s="11">
        <v>0</v>
      </c>
      <c r="AX793" s="11">
        <v>0</v>
      </c>
      <c r="AZ793" s="11">
        <v>0</v>
      </c>
      <c r="BA793" s="11">
        <v>0</v>
      </c>
      <c r="BB793" s="122"/>
    </row>
    <row r="794" spans="1:54" hidden="1" x14ac:dyDescent="0.25">
      <c r="A794">
        <v>6</v>
      </c>
      <c r="B794" t="str">
        <f t="shared" si="96"/>
        <v>FrC-8416</v>
      </c>
      <c r="C794" s="2" t="s">
        <v>316</v>
      </c>
      <c r="D794" s="2" t="str">
        <f t="shared" si="97"/>
        <v>8</v>
      </c>
      <c r="E794" s="2" t="str">
        <f t="shared" si="98"/>
        <v>84</v>
      </c>
      <c r="F794" s="2" t="str">
        <f t="shared" si="99"/>
        <v>841</v>
      </c>
      <c r="G794" s="1" t="s">
        <v>278</v>
      </c>
      <c r="H794" s="27">
        <v>0</v>
      </c>
      <c r="I794" s="27"/>
      <c r="J794" s="27">
        <v>0</v>
      </c>
      <c r="K794" s="27">
        <v>0</v>
      </c>
      <c r="L794" s="27">
        <v>0</v>
      </c>
      <c r="M794" s="27"/>
      <c r="N794" s="27">
        <v>0</v>
      </c>
      <c r="O794" s="27">
        <v>0</v>
      </c>
      <c r="P794" s="27">
        <v>0</v>
      </c>
      <c r="Q794" s="27"/>
      <c r="R794" s="27">
        <v>0</v>
      </c>
      <c r="S794" s="27">
        <v>0</v>
      </c>
      <c r="T794" s="27">
        <v>0</v>
      </c>
      <c r="U794" s="27"/>
      <c r="V794" s="27">
        <v>0</v>
      </c>
      <c r="W794" s="27">
        <v>0</v>
      </c>
      <c r="X794" s="27">
        <v>0</v>
      </c>
      <c r="Y794" s="27"/>
      <c r="Z794" s="27">
        <v>0</v>
      </c>
      <c r="AA794" s="27">
        <v>0</v>
      </c>
      <c r="AB794" s="27">
        <v>0</v>
      </c>
      <c r="AC794" s="27"/>
      <c r="AD794" s="27">
        <v>0</v>
      </c>
      <c r="AE794" s="27">
        <v>0</v>
      </c>
      <c r="AF794" s="27">
        <v>0</v>
      </c>
      <c r="AG794" s="106">
        <v>0</v>
      </c>
      <c r="AH794" s="27">
        <v>0</v>
      </c>
      <c r="AI794" s="27">
        <v>0</v>
      </c>
      <c r="AJ794" s="27">
        <v>0</v>
      </c>
      <c r="AK794" s="106">
        <v>0</v>
      </c>
      <c r="AL794" s="106">
        <v>0</v>
      </c>
      <c r="AM794" s="105">
        <v>0</v>
      </c>
      <c r="AN794" s="11">
        <v>0</v>
      </c>
      <c r="AO794" s="11">
        <v>0</v>
      </c>
      <c r="AP794" s="105">
        <v>0</v>
      </c>
      <c r="AQ794" s="11">
        <v>0</v>
      </c>
      <c r="AR794" s="11">
        <v>0</v>
      </c>
      <c r="AS794" s="11">
        <v>0</v>
      </c>
      <c r="AT794" s="11">
        <v>0</v>
      </c>
      <c r="AU794" s="11">
        <v>0</v>
      </c>
      <c r="AV794" s="11">
        <v>0</v>
      </c>
      <c r="AW794" s="11">
        <v>0</v>
      </c>
      <c r="AX794" s="11">
        <v>0</v>
      </c>
      <c r="AZ794" s="11">
        <v>0</v>
      </c>
      <c r="BA794" s="11">
        <v>0</v>
      </c>
      <c r="BB794" s="122"/>
    </row>
    <row r="795" spans="1:54" hidden="1" x14ac:dyDescent="0.25">
      <c r="A795">
        <v>6</v>
      </c>
      <c r="B795" t="str">
        <f t="shared" si="96"/>
        <v>FrC-8417</v>
      </c>
      <c r="C795" s="2" t="s">
        <v>316</v>
      </c>
      <c r="D795" s="2" t="str">
        <f t="shared" si="97"/>
        <v>8</v>
      </c>
      <c r="E795" s="2" t="str">
        <f t="shared" si="98"/>
        <v>84</v>
      </c>
      <c r="F795" s="2" t="str">
        <f t="shared" si="99"/>
        <v>841</v>
      </c>
      <c r="G795" s="1" t="s">
        <v>1431</v>
      </c>
      <c r="H795" s="27">
        <v>0</v>
      </c>
      <c r="I795" s="27"/>
      <c r="J795" s="27">
        <v>0</v>
      </c>
      <c r="K795" s="27">
        <v>0</v>
      </c>
      <c r="L795" s="27">
        <v>0</v>
      </c>
      <c r="M795" s="27"/>
      <c r="N795" s="27">
        <v>0</v>
      </c>
      <c r="O795" s="27">
        <v>0</v>
      </c>
      <c r="P795" s="27">
        <v>0</v>
      </c>
      <c r="Q795" s="27"/>
      <c r="R795" s="27">
        <v>0</v>
      </c>
      <c r="S795" s="27">
        <v>0</v>
      </c>
      <c r="T795" s="27">
        <v>0</v>
      </c>
      <c r="U795" s="27"/>
      <c r="V795" s="27">
        <v>0</v>
      </c>
      <c r="W795" s="27">
        <v>0</v>
      </c>
      <c r="X795" s="27">
        <v>0</v>
      </c>
      <c r="Y795" s="27"/>
      <c r="Z795" s="27">
        <v>0</v>
      </c>
      <c r="AA795" s="27">
        <v>0</v>
      </c>
      <c r="AB795" s="27">
        <v>0</v>
      </c>
      <c r="AC795" s="27"/>
      <c r="AD795" s="27">
        <v>0</v>
      </c>
      <c r="AE795" s="27">
        <v>0</v>
      </c>
      <c r="AF795" s="27">
        <v>0</v>
      </c>
      <c r="AG795" s="106">
        <v>0</v>
      </c>
      <c r="AH795" s="27">
        <v>0</v>
      </c>
      <c r="AI795" s="27">
        <v>0</v>
      </c>
      <c r="AJ795" s="27">
        <v>0</v>
      </c>
      <c r="AK795" s="106">
        <v>0</v>
      </c>
      <c r="AL795" s="106">
        <v>0</v>
      </c>
      <c r="AM795" s="105">
        <v>0</v>
      </c>
      <c r="AN795" s="11">
        <v>0</v>
      </c>
      <c r="AO795" s="11">
        <v>0</v>
      </c>
      <c r="AP795" s="105">
        <v>0</v>
      </c>
      <c r="AQ795" s="11">
        <v>2385.29855</v>
      </c>
      <c r="AR795" s="11">
        <v>0</v>
      </c>
      <c r="AS795" s="11">
        <v>0</v>
      </c>
      <c r="AT795" s="11">
        <v>0</v>
      </c>
      <c r="AU795" s="11">
        <v>0</v>
      </c>
      <c r="AV795" s="11">
        <v>104.61212</v>
      </c>
      <c r="AW795" s="11">
        <v>0</v>
      </c>
      <c r="AX795" s="11">
        <v>0</v>
      </c>
      <c r="AZ795" s="11">
        <v>0</v>
      </c>
      <c r="BA795" s="11">
        <v>1468.1608000000001</v>
      </c>
      <c r="BB795" s="122"/>
    </row>
    <row r="796" spans="1:54" hidden="1" x14ac:dyDescent="0.25">
      <c r="A796">
        <v>6</v>
      </c>
      <c r="B796" t="str">
        <f t="shared" si="96"/>
        <v>FrC-8421</v>
      </c>
      <c r="C796" s="2" t="s">
        <v>316</v>
      </c>
      <c r="D796" s="2" t="str">
        <f t="shared" si="97"/>
        <v>8</v>
      </c>
      <c r="E796" s="2" t="str">
        <f t="shared" si="98"/>
        <v>84</v>
      </c>
      <c r="F796" s="2" t="str">
        <f t="shared" si="99"/>
        <v>842</v>
      </c>
      <c r="G796" s="1" t="s">
        <v>279</v>
      </c>
      <c r="H796" s="27">
        <v>0</v>
      </c>
      <c r="I796" s="27"/>
      <c r="J796" s="27">
        <v>0</v>
      </c>
      <c r="K796" s="27">
        <v>0</v>
      </c>
      <c r="L796" s="27">
        <v>0</v>
      </c>
      <c r="M796" s="27"/>
      <c r="N796" s="27">
        <v>0</v>
      </c>
      <c r="O796" s="27">
        <v>0</v>
      </c>
      <c r="P796" s="27">
        <v>0</v>
      </c>
      <c r="Q796" s="27"/>
      <c r="R796" s="27">
        <v>0</v>
      </c>
      <c r="S796" s="27">
        <v>0</v>
      </c>
      <c r="T796" s="27">
        <v>0</v>
      </c>
      <c r="U796" s="27"/>
      <c r="V796" s="27">
        <v>0</v>
      </c>
      <c r="W796" s="27">
        <v>0</v>
      </c>
      <c r="X796" s="27">
        <v>0</v>
      </c>
      <c r="Y796" s="27"/>
      <c r="Z796" s="27">
        <v>0</v>
      </c>
      <c r="AA796" s="27">
        <v>0</v>
      </c>
      <c r="AB796" s="27">
        <v>0</v>
      </c>
      <c r="AC796" s="27"/>
      <c r="AD796" s="27">
        <v>0</v>
      </c>
      <c r="AE796" s="27">
        <v>0</v>
      </c>
      <c r="AF796" s="27">
        <v>0</v>
      </c>
      <c r="AG796" s="106">
        <v>0</v>
      </c>
      <c r="AH796" s="27">
        <v>0</v>
      </c>
      <c r="AI796" s="27">
        <v>0</v>
      </c>
      <c r="AJ796" s="27">
        <v>0</v>
      </c>
      <c r="AK796" s="106">
        <v>0</v>
      </c>
      <c r="AL796" s="106">
        <v>0</v>
      </c>
      <c r="AM796" s="105">
        <v>0</v>
      </c>
      <c r="AN796" s="11">
        <v>0</v>
      </c>
      <c r="AO796" s="11">
        <v>0</v>
      </c>
      <c r="AP796" s="105">
        <v>0</v>
      </c>
      <c r="AQ796" s="11">
        <v>0</v>
      </c>
      <c r="AR796" s="11">
        <v>0</v>
      </c>
      <c r="AS796" s="11">
        <v>0</v>
      </c>
      <c r="AT796" s="11">
        <v>0</v>
      </c>
      <c r="AU796" s="11">
        <v>0</v>
      </c>
      <c r="AV796" s="11">
        <v>0</v>
      </c>
      <c r="AW796" s="11">
        <v>0</v>
      </c>
      <c r="AX796" s="11">
        <v>0</v>
      </c>
      <c r="AZ796" s="11">
        <v>0</v>
      </c>
      <c r="BA796" s="11">
        <v>0</v>
      </c>
      <c r="BB796" s="122"/>
    </row>
    <row r="797" spans="1:54" hidden="1" x14ac:dyDescent="0.25">
      <c r="A797">
        <v>6</v>
      </c>
      <c r="B797" t="str">
        <f t="shared" si="96"/>
        <v>FrC-8422</v>
      </c>
      <c r="C797" s="2" t="s">
        <v>316</v>
      </c>
      <c r="D797" s="2" t="str">
        <f t="shared" si="97"/>
        <v>8</v>
      </c>
      <c r="E797" s="2" t="str">
        <f t="shared" si="98"/>
        <v>84</v>
      </c>
      <c r="F797" s="2" t="str">
        <f t="shared" si="99"/>
        <v>842</v>
      </c>
      <c r="G797" s="1" t="s">
        <v>280</v>
      </c>
      <c r="H797" s="27">
        <v>0</v>
      </c>
      <c r="I797" s="27"/>
      <c r="J797" s="27">
        <v>0</v>
      </c>
      <c r="K797" s="27">
        <v>0</v>
      </c>
      <c r="L797" s="27">
        <v>0</v>
      </c>
      <c r="M797" s="27"/>
      <c r="N797" s="27">
        <v>0</v>
      </c>
      <c r="O797" s="27">
        <v>0</v>
      </c>
      <c r="P797" s="27">
        <v>0</v>
      </c>
      <c r="Q797" s="27"/>
      <c r="R797" s="27">
        <v>0</v>
      </c>
      <c r="S797" s="27">
        <v>0</v>
      </c>
      <c r="T797" s="27">
        <v>0</v>
      </c>
      <c r="U797" s="27"/>
      <c r="V797" s="27">
        <v>0</v>
      </c>
      <c r="W797" s="27">
        <v>0</v>
      </c>
      <c r="X797" s="27">
        <v>0</v>
      </c>
      <c r="Y797" s="27"/>
      <c r="Z797" s="27">
        <v>0</v>
      </c>
      <c r="AA797" s="27">
        <v>0</v>
      </c>
      <c r="AB797" s="27">
        <v>0</v>
      </c>
      <c r="AC797" s="27"/>
      <c r="AD797" s="27">
        <v>0</v>
      </c>
      <c r="AE797" s="27">
        <v>0</v>
      </c>
      <c r="AF797" s="27">
        <v>0</v>
      </c>
      <c r="AG797" s="106">
        <v>0</v>
      </c>
      <c r="AH797" s="27">
        <v>0</v>
      </c>
      <c r="AI797" s="27">
        <v>0</v>
      </c>
      <c r="AJ797" s="27">
        <v>0</v>
      </c>
      <c r="AK797" s="106">
        <v>0</v>
      </c>
      <c r="AL797" s="106">
        <v>0</v>
      </c>
      <c r="AM797" s="105">
        <v>0</v>
      </c>
      <c r="AN797" s="11">
        <v>0</v>
      </c>
      <c r="AO797" s="11">
        <v>0</v>
      </c>
      <c r="AP797" s="105">
        <v>0</v>
      </c>
      <c r="AQ797" s="11">
        <v>0</v>
      </c>
      <c r="AR797" s="11">
        <v>0</v>
      </c>
      <c r="AS797" s="11">
        <v>0</v>
      </c>
      <c r="AT797" s="11">
        <v>0</v>
      </c>
      <c r="AU797" s="11">
        <v>0</v>
      </c>
      <c r="AV797" s="11">
        <v>0</v>
      </c>
      <c r="AW797" s="11">
        <v>0</v>
      </c>
      <c r="AX797" s="11">
        <v>0</v>
      </c>
      <c r="AZ797" s="11">
        <v>0</v>
      </c>
      <c r="BA797" s="11">
        <v>0</v>
      </c>
      <c r="BB797" s="122"/>
    </row>
    <row r="798" spans="1:54" hidden="1" x14ac:dyDescent="0.25">
      <c r="A798">
        <v>6</v>
      </c>
      <c r="B798" t="str">
        <f t="shared" si="96"/>
        <v>FrC-8423</v>
      </c>
      <c r="C798" s="2" t="s">
        <v>316</v>
      </c>
      <c r="D798" s="2" t="str">
        <f t="shared" si="97"/>
        <v>8</v>
      </c>
      <c r="E798" s="2" t="str">
        <f t="shared" si="98"/>
        <v>84</v>
      </c>
      <c r="F798" s="2" t="str">
        <f t="shared" si="99"/>
        <v>842</v>
      </c>
      <c r="G798" s="1" t="s">
        <v>281</v>
      </c>
      <c r="H798" s="27">
        <v>0</v>
      </c>
      <c r="I798" s="27"/>
      <c r="J798" s="27">
        <v>0</v>
      </c>
      <c r="K798" s="27">
        <v>0</v>
      </c>
      <c r="L798" s="27">
        <v>0</v>
      </c>
      <c r="M798" s="27"/>
      <c r="N798" s="27">
        <v>0</v>
      </c>
      <c r="O798" s="27">
        <v>0</v>
      </c>
      <c r="P798" s="27">
        <v>0</v>
      </c>
      <c r="Q798" s="27"/>
      <c r="R798" s="27">
        <v>0</v>
      </c>
      <c r="S798" s="27">
        <v>0</v>
      </c>
      <c r="T798" s="27">
        <v>0</v>
      </c>
      <c r="U798" s="27"/>
      <c r="V798" s="27">
        <v>0</v>
      </c>
      <c r="W798" s="27">
        <v>0</v>
      </c>
      <c r="X798" s="27">
        <v>0</v>
      </c>
      <c r="Y798" s="27"/>
      <c r="Z798" s="27">
        <v>0</v>
      </c>
      <c r="AA798" s="27">
        <v>0</v>
      </c>
      <c r="AB798" s="27">
        <v>0</v>
      </c>
      <c r="AC798" s="27"/>
      <c r="AD798" s="27">
        <v>0</v>
      </c>
      <c r="AE798" s="27">
        <v>0</v>
      </c>
      <c r="AF798" s="27">
        <v>0</v>
      </c>
      <c r="AG798" s="106">
        <v>0</v>
      </c>
      <c r="AH798" s="27">
        <v>0</v>
      </c>
      <c r="AI798" s="27">
        <v>0</v>
      </c>
      <c r="AJ798" s="27">
        <v>0</v>
      </c>
      <c r="AK798" s="106">
        <v>0</v>
      </c>
      <c r="AL798" s="106">
        <v>0</v>
      </c>
      <c r="AM798" s="105">
        <v>0</v>
      </c>
      <c r="AN798" s="11">
        <v>0</v>
      </c>
      <c r="AO798" s="11">
        <v>0</v>
      </c>
      <c r="AP798" s="105">
        <v>0</v>
      </c>
      <c r="AQ798" s="11">
        <v>0</v>
      </c>
      <c r="AR798" s="11">
        <v>0</v>
      </c>
      <c r="AS798" s="11">
        <v>0</v>
      </c>
      <c r="AT798" s="11">
        <v>0</v>
      </c>
      <c r="AU798" s="11">
        <v>0</v>
      </c>
      <c r="AV798" s="11">
        <v>0</v>
      </c>
      <c r="AW798" s="11">
        <v>0</v>
      </c>
      <c r="AX798" s="11">
        <v>0</v>
      </c>
      <c r="AZ798" s="11">
        <v>0</v>
      </c>
      <c r="BA798" s="11">
        <v>0</v>
      </c>
      <c r="BB798" s="122"/>
    </row>
    <row r="799" spans="1:54" hidden="1" x14ac:dyDescent="0.25">
      <c r="A799">
        <v>6</v>
      </c>
      <c r="B799" t="str">
        <f t="shared" si="96"/>
        <v>FrC-8424</v>
      </c>
      <c r="C799" s="2" t="s">
        <v>316</v>
      </c>
      <c r="D799" s="2" t="str">
        <f t="shared" si="97"/>
        <v>8</v>
      </c>
      <c r="E799" s="2" t="str">
        <f t="shared" si="98"/>
        <v>84</v>
      </c>
      <c r="F799" s="2" t="str">
        <f t="shared" si="99"/>
        <v>842</v>
      </c>
      <c r="G799" s="1" t="s">
        <v>282</v>
      </c>
      <c r="H799" s="27">
        <v>0</v>
      </c>
      <c r="I799" s="27"/>
      <c r="J799" s="27">
        <v>0</v>
      </c>
      <c r="K799" s="27">
        <v>0</v>
      </c>
      <c r="L799" s="27">
        <v>0</v>
      </c>
      <c r="M799" s="27"/>
      <c r="N799" s="27">
        <v>0</v>
      </c>
      <c r="O799" s="27">
        <v>0</v>
      </c>
      <c r="P799" s="27">
        <v>0</v>
      </c>
      <c r="Q799" s="27"/>
      <c r="R799" s="27">
        <v>0</v>
      </c>
      <c r="S799" s="27">
        <v>0</v>
      </c>
      <c r="T799" s="27">
        <v>0</v>
      </c>
      <c r="U799" s="27"/>
      <c r="V799" s="27">
        <v>0</v>
      </c>
      <c r="W799" s="27">
        <v>0</v>
      </c>
      <c r="X799" s="27">
        <v>0</v>
      </c>
      <c r="Y799" s="27"/>
      <c r="Z799" s="27">
        <v>0</v>
      </c>
      <c r="AA799" s="27">
        <v>0</v>
      </c>
      <c r="AB799" s="27">
        <v>0</v>
      </c>
      <c r="AC799" s="27"/>
      <c r="AD799" s="27">
        <v>0</v>
      </c>
      <c r="AE799" s="27">
        <v>0</v>
      </c>
      <c r="AF799" s="27">
        <v>0</v>
      </c>
      <c r="AG799" s="106">
        <v>0</v>
      </c>
      <c r="AH799" s="27">
        <v>0</v>
      </c>
      <c r="AI799" s="27">
        <v>0</v>
      </c>
      <c r="AJ799" s="27">
        <v>0</v>
      </c>
      <c r="AK799" s="106">
        <v>0</v>
      </c>
      <c r="AL799" s="106">
        <v>0</v>
      </c>
      <c r="AM799" s="105">
        <v>0</v>
      </c>
      <c r="AN799" s="11">
        <v>0</v>
      </c>
      <c r="AO799" s="11">
        <v>0</v>
      </c>
      <c r="AP799" s="105">
        <v>0</v>
      </c>
      <c r="AQ799" s="11">
        <v>0</v>
      </c>
      <c r="AR799" s="11">
        <v>0</v>
      </c>
      <c r="AS799" s="11">
        <v>0</v>
      </c>
      <c r="AT799" s="11">
        <v>0</v>
      </c>
      <c r="AU799" s="11">
        <v>0</v>
      </c>
      <c r="AV799" s="11">
        <v>0</v>
      </c>
      <c r="AW799" s="11">
        <v>0</v>
      </c>
      <c r="AX799" s="11">
        <v>0</v>
      </c>
      <c r="AZ799" s="11">
        <v>0</v>
      </c>
      <c r="BA799" s="11">
        <v>0</v>
      </c>
      <c r="BB799" s="122"/>
    </row>
    <row r="800" spans="1:54" hidden="1" x14ac:dyDescent="0.25">
      <c r="A800">
        <v>6</v>
      </c>
      <c r="B800" t="str">
        <f t="shared" si="96"/>
        <v>FrC-8430</v>
      </c>
      <c r="C800" s="2" t="s">
        <v>316</v>
      </c>
      <c r="D800" s="2" t="str">
        <f t="shared" si="97"/>
        <v>8</v>
      </c>
      <c r="E800" s="2" t="str">
        <f t="shared" si="98"/>
        <v>84</v>
      </c>
      <c r="F800" s="2" t="str">
        <f t="shared" si="99"/>
        <v>843</v>
      </c>
      <c r="G800" s="1" t="s">
        <v>3538</v>
      </c>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106"/>
      <c r="AH800" s="27"/>
      <c r="AI800" s="27"/>
      <c r="AJ800" s="27"/>
      <c r="AK800" s="106"/>
      <c r="AL800" s="106"/>
      <c r="AM800" s="105"/>
      <c r="AN800" s="11"/>
      <c r="AO800" s="11"/>
      <c r="AP800" s="105"/>
      <c r="AQ800" s="11"/>
      <c r="AR800" s="11"/>
      <c r="AS800" s="11"/>
      <c r="AT800" s="11"/>
      <c r="AU800" s="11">
        <v>0</v>
      </c>
      <c r="AV800" s="11">
        <v>0</v>
      </c>
      <c r="AW800" s="11">
        <v>0</v>
      </c>
      <c r="AX800" s="11">
        <v>0</v>
      </c>
      <c r="AZ800" s="11">
        <v>0</v>
      </c>
      <c r="BA800" s="11">
        <v>0</v>
      </c>
      <c r="BB800" s="122"/>
    </row>
    <row r="801" spans="1:54" hidden="1" x14ac:dyDescent="0.25">
      <c r="A801">
        <v>6</v>
      </c>
      <c r="B801" t="str">
        <f t="shared" si="96"/>
        <v>FrC-8511</v>
      </c>
      <c r="C801" s="2" t="s">
        <v>316</v>
      </c>
      <c r="D801" s="2" t="str">
        <f t="shared" si="97"/>
        <v>8</v>
      </c>
      <c r="E801" s="2" t="str">
        <f t="shared" si="98"/>
        <v>85</v>
      </c>
      <c r="F801" s="2" t="str">
        <f t="shared" si="99"/>
        <v>851</v>
      </c>
      <c r="G801" s="1" t="s">
        <v>284</v>
      </c>
      <c r="H801" s="27">
        <v>0</v>
      </c>
      <c r="I801" s="27"/>
      <c r="J801" s="27">
        <v>0</v>
      </c>
      <c r="K801" s="27">
        <v>0</v>
      </c>
      <c r="L801" s="27">
        <v>0</v>
      </c>
      <c r="M801" s="27"/>
      <c r="N801" s="27">
        <v>0</v>
      </c>
      <c r="O801" s="27">
        <v>0</v>
      </c>
      <c r="P801" s="27">
        <v>0</v>
      </c>
      <c r="Q801" s="27"/>
      <c r="R801" s="27">
        <v>0</v>
      </c>
      <c r="S801" s="27">
        <v>0</v>
      </c>
      <c r="T801" s="27">
        <v>0</v>
      </c>
      <c r="U801" s="27"/>
      <c r="V801" s="27">
        <v>0</v>
      </c>
      <c r="W801" s="27">
        <v>0</v>
      </c>
      <c r="X801" s="27">
        <v>0</v>
      </c>
      <c r="Y801" s="27"/>
      <c r="Z801" s="27">
        <v>0</v>
      </c>
      <c r="AA801" s="27">
        <v>0</v>
      </c>
      <c r="AB801" s="27">
        <v>0</v>
      </c>
      <c r="AC801" s="27"/>
      <c r="AD801" s="27">
        <v>0</v>
      </c>
      <c r="AE801" s="27">
        <v>0</v>
      </c>
      <c r="AF801" s="27">
        <v>0</v>
      </c>
      <c r="AG801" s="106">
        <v>0</v>
      </c>
      <c r="AH801" s="27">
        <v>0</v>
      </c>
      <c r="AI801" s="27">
        <v>0</v>
      </c>
      <c r="AJ801" s="27">
        <v>0</v>
      </c>
      <c r="AK801" s="106">
        <v>0</v>
      </c>
      <c r="AL801" s="106">
        <v>0</v>
      </c>
      <c r="AM801" s="105">
        <v>0</v>
      </c>
      <c r="AN801" s="11">
        <v>0</v>
      </c>
      <c r="AO801" s="11">
        <v>0</v>
      </c>
      <c r="AP801" s="105">
        <v>0</v>
      </c>
      <c r="AQ801" s="11">
        <v>0</v>
      </c>
      <c r="AR801" s="11">
        <v>0</v>
      </c>
      <c r="AS801" s="11">
        <v>0</v>
      </c>
      <c r="AT801" s="11">
        <v>0</v>
      </c>
      <c r="AU801" s="11">
        <v>0</v>
      </c>
      <c r="AV801" s="11">
        <v>0</v>
      </c>
      <c r="AW801" s="11">
        <v>0</v>
      </c>
      <c r="AX801" s="11">
        <v>0</v>
      </c>
      <c r="AZ801" s="11">
        <v>0</v>
      </c>
      <c r="BA801" s="11">
        <v>0</v>
      </c>
      <c r="BB801" s="122"/>
    </row>
    <row r="802" spans="1:54" hidden="1" x14ac:dyDescent="0.25">
      <c r="A802">
        <v>6</v>
      </c>
      <c r="B802" t="str">
        <f t="shared" si="96"/>
        <v>FrC-8512</v>
      </c>
      <c r="C802" s="2" t="s">
        <v>316</v>
      </c>
      <c r="D802" s="2" t="str">
        <f t="shared" si="97"/>
        <v>8</v>
      </c>
      <c r="E802" s="2" t="str">
        <f t="shared" si="98"/>
        <v>85</v>
      </c>
      <c r="F802" s="2" t="str">
        <f t="shared" si="99"/>
        <v>851</v>
      </c>
      <c r="G802" s="1" t="s">
        <v>285</v>
      </c>
      <c r="H802" s="27">
        <v>0</v>
      </c>
      <c r="I802" s="27"/>
      <c r="J802" s="27">
        <v>0</v>
      </c>
      <c r="K802" s="27">
        <v>0</v>
      </c>
      <c r="L802" s="27">
        <v>0</v>
      </c>
      <c r="M802" s="27"/>
      <c r="N802" s="27">
        <v>0</v>
      </c>
      <c r="O802" s="27">
        <v>0</v>
      </c>
      <c r="P802" s="27">
        <v>0</v>
      </c>
      <c r="Q802" s="27"/>
      <c r="R802" s="27">
        <v>0</v>
      </c>
      <c r="S802" s="27">
        <v>0</v>
      </c>
      <c r="T802" s="27">
        <v>0</v>
      </c>
      <c r="U802" s="27"/>
      <c r="V802" s="27">
        <v>0</v>
      </c>
      <c r="W802" s="27">
        <v>0</v>
      </c>
      <c r="X802" s="27">
        <v>0</v>
      </c>
      <c r="Y802" s="27"/>
      <c r="Z802" s="27">
        <v>0</v>
      </c>
      <c r="AA802" s="27">
        <v>0</v>
      </c>
      <c r="AB802" s="27">
        <v>0</v>
      </c>
      <c r="AC802" s="27"/>
      <c r="AD802" s="27">
        <v>0</v>
      </c>
      <c r="AE802" s="27">
        <v>0</v>
      </c>
      <c r="AF802" s="27">
        <v>0</v>
      </c>
      <c r="AG802" s="106">
        <v>0</v>
      </c>
      <c r="AH802" s="27">
        <v>0</v>
      </c>
      <c r="AI802" s="27">
        <v>0</v>
      </c>
      <c r="AJ802" s="27">
        <v>0</v>
      </c>
      <c r="AK802" s="106">
        <v>0</v>
      </c>
      <c r="AL802" s="106">
        <v>0</v>
      </c>
      <c r="AM802" s="105">
        <v>0</v>
      </c>
      <c r="AN802" s="11">
        <v>0</v>
      </c>
      <c r="AO802" s="11">
        <v>0</v>
      </c>
      <c r="AP802" s="105">
        <v>0</v>
      </c>
      <c r="AQ802" s="11">
        <v>0</v>
      </c>
      <c r="AR802" s="11">
        <v>0</v>
      </c>
      <c r="AS802" s="11">
        <v>0</v>
      </c>
      <c r="AT802" s="11">
        <v>0</v>
      </c>
      <c r="AU802" s="11">
        <v>0</v>
      </c>
      <c r="AV802" s="11">
        <v>0</v>
      </c>
      <c r="AW802" s="11">
        <v>0</v>
      </c>
      <c r="AX802" s="11">
        <v>0</v>
      </c>
      <c r="AZ802" s="11">
        <v>0</v>
      </c>
      <c r="BA802" s="11">
        <v>0</v>
      </c>
      <c r="BB802" s="122"/>
    </row>
    <row r="803" spans="1:54" hidden="1" x14ac:dyDescent="0.25">
      <c r="A803">
        <v>6</v>
      </c>
      <c r="B803" t="str">
        <f t="shared" si="96"/>
        <v>FrC-8513</v>
      </c>
      <c r="C803" s="2" t="s">
        <v>316</v>
      </c>
      <c r="D803" s="2" t="str">
        <f t="shared" si="97"/>
        <v>8</v>
      </c>
      <c r="E803" s="2" t="str">
        <f t="shared" si="98"/>
        <v>85</v>
      </c>
      <c r="F803" s="2" t="str">
        <f t="shared" si="99"/>
        <v>851</v>
      </c>
      <c r="G803" s="1" t="s">
        <v>286</v>
      </c>
      <c r="H803" s="27">
        <v>0</v>
      </c>
      <c r="I803" s="27"/>
      <c r="J803" s="27">
        <v>0</v>
      </c>
      <c r="K803" s="27">
        <v>0</v>
      </c>
      <c r="L803" s="27">
        <v>0</v>
      </c>
      <c r="M803" s="27"/>
      <c r="N803" s="27">
        <v>0</v>
      </c>
      <c r="O803" s="27">
        <v>0</v>
      </c>
      <c r="P803" s="27">
        <v>0</v>
      </c>
      <c r="Q803" s="27"/>
      <c r="R803" s="27">
        <v>0</v>
      </c>
      <c r="S803" s="27">
        <v>0</v>
      </c>
      <c r="T803" s="27">
        <v>0</v>
      </c>
      <c r="U803" s="27"/>
      <c r="V803" s="27">
        <v>0</v>
      </c>
      <c r="W803" s="27">
        <v>0</v>
      </c>
      <c r="X803" s="27">
        <v>0</v>
      </c>
      <c r="Y803" s="27"/>
      <c r="Z803" s="27">
        <v>0</v>
      </c>
      <c r="AA803" s="27">
        <v>0</v>
      </c>
      <c r="AB803" s="27">
        <v>0</v>
      </c>
      <c r="AC803" s="27"/>
      <c r="AD803" s="27">
        <v>0</v>
      </c>
      <c r="AE803" s="27">
        <v>0</v>
      </c>
      <c r="AF803" s="27">
        <v>0</v>
      </c>
      <c r="AG803" s="106">
        <v>0</v>
      </c>
      <c r="AH803" s="27">
        <v>0</v>
      </c>
      <c r="AI803" s="27">
        <v>0</v>
      </c>
      <c r="AJ803" s="27">
        <v>0</v>
      </c>
      <c r="AK803" s="106">
        <v>0</v>
      </c>
      <c r="AL803" s="106">
        <v>0</v>
      </c>
      <c r="AM803" s="105">
        <v>0</v>
      </c>
      <c r="AN803" s="11">
        <v>0</v>
      </c>
      <c r="AO803" s="11">
        <v>0</v>
      </c>
      <c r="AP803" s="105">
        <v>0</v>
      </c>
      <c r="AQ803" s="11">
        <v>0</v>
      </c>
      <c r="AR803" s="11">
        <v>0</v>
      </c>
      <c r="AS803" s="11">
        <v>0</v>
      </c>
      <c r="AT803" s="11">
        <v>0</v>
      </c>
      <c r="AU803" s="11">
        <v>0</v>
      </c>
      <c r="AV803" s="11">
        <v>0</v>
      </c>
      <c r="AW803" s="11">
        <v>0</v>
      </c>
      <c r="AX803" s="11">
        <v>0</v>
      </c>
      <c r="AZ803" s="11">
        <v>0</v>
      </c>
      <c r="BA803" s="11">
        <v>0</v>
      </c>
      <c r="BB803" s="122"/>
    </row>
    <row r="804" spans="1:54" hidden="1" x14ac:dyDescent="0.25">
      <c r="A804">
        <v>6</v>
      </c>
      <c r="B804" t="str">
        <f t="shared" si="96"/>
        <v>FrC-8514</v>
      </c>
      <c r="C804" s="2" t="s">
        <v>316</v>
      </c>
      <c r="D804" s="2" t="str">
        <f t="shared" si="97"/>
        <v>8</v>
      </c>
      <c r="E804" s="2" t="str">
        <f t="shared" si="98"/>
        <v>85</v>
      </c>
      <c r="F804" s="2" t="str">
        <f t="shared" si="99"/>
        <v>851</v>
      </c>
      <c r="G804" s="1" t="s">
        <v>287</v>
      </c>
      <c r="H804" s="27">
        <v>0</v>
      </c>
      <c r="I804" s="27"/>
      <c r="J804" s="27">
        <v>0</v>
      </c>
      <c r="K804" s="27">
        <v>0</v>
      </c>
      <c r="L804" s="27">
        <v>0</v>
      </c>
      <c r="M804" s="27"/>
      <c r="N804" s="27">
        <v>0</v>
      </c>
      <c r="O804" s="27">
        <v>0</v>
      </c>
      <c r="P804" s="27">
        <v>0</v>
      </c>
      <c r="Q804" s="27"/>
      <c r="R804" s="27">
        <v>0</v>
      </c>
      <c r="S804" s="27">
        <v>0</v>
      </c>
      <c r="T804" s="27">
        <v>0</v>
      </c>
      <c r="U804" s="27"/>
      <c r="V804" s="27">
        <v>0</v>
      </c>
      <c r="W804" s="27">
        <v>0</v>
      </c>
      <c r="X804" s="27">
        <v>0</v>
      </c>
      <c r="Y804" s="27"/>
      <c r="Z804" s="27">
        <v>0</v>
      </c>
      <c r="AA804" s="27">
        <v>0</v>
      </c>
      <c r="AB804" s="27">
        <v>0</v>
      </c>
      <c r="AC804" s="27"/>
      <c r="AD804" s="27">
        <v>0</v>
      </c>
      <c r="AE804" s="27">
        <v>0</v>
      </c>
      <c r="AF804" s="27">
        <v>0</v>
      </c>
      <c r="AG804" s="106">
        <v>0</v>
      </c>
      <c r="AH804" s="27">
        <v>0</v>
      </c>
      <c r="AI804" s="27">
        <v>0</v>
      </c>
      <c r="AJ804" s="27">
        <v>0</v>
      </c>
      <c r="AK804" s="106">
        <v>0</v>
      </c>
      <c r="AL804" s="106">
        <v>0</v>
      </c>
      <c r="AM804" s="105">
        <v>0</v>
      </c>
      <c r="AN804" s="11">
        <v>0</v>
      </c>
      <c r="AO804" s="11">
        <v>0</v>
      </c>
      <c r="AP804" s="105">
        <v>435</v>
      </c>
      <c r="AQ804" s="11">
        <v>0</v>
      </c>
      <c r="AR804" s="11">
        <v>0</v>
      </c>
      <c r="AS804" s="11">
        <v>0</v>
      </c>
      <c r="AT804" s="11">
        <v>0</v>
      </c>
      <c r="AU804" s="11">
        <v>0</v>
      </c>
      <c r="AV804" s="11">
        <v>0</v>
      </c>
      <c r="AW804" s="11">
        <v>0</v>
      </c>
      <c r="AX804" s="11">
        <v>0</v>
      </c>
      <c r="AZ804" s="11">
        <v>0</v>
      </c>
      <c r="BA804" s="11">
        <v>0</v>
      </c>
      <c r="BB804" s="122"/>
    </row>
    <row r="805" spans="1:54" hidden="1" x14ac:dyDescent="0.25">
      <c r="A805">
        <v>6</v>
      </c>
      <c r="B805" t="str">
        <f t="shared" si="96"/>
        <v>FrC-8515</v>
      </c>
      <c r="C805" s="2" t="s">
        <v>316</v>
      </c>
      <c r="D805" s="2" t="str">
        <f t="shared" si="97"/>
        <v>8</v>
      </c>
      <c r="E805" s="2" t="str">
        <f t="shared" si="98"/>
        <v>85</v>
      </c>
      <c r="F805" s="2" t="str">
        <f t="shared" si="99"/>
        <v>851</v>
      </c>
      <c r="G805" s="1" t="s">
        <v>288</v>
      </c>
      <c r="H805" s="27">
        <v>0</v>
      </c>
      <c r="I805" s="27"/>
      <c r="J805" s="27">
        <v>0</v>
      </c>
      <c r="K805" s="27">
        <v>0</v>
      </c>
      <c r="L805" s="27">
        <v>0</v>
      </c>
      <c r="M805" s="27"/>
      <c r="N805" s="27">
        <v>0</v>
      </c>
      <c r="O805" s="27">
        <v>0</v>
      </c>
      <c r="P805" s="27">
        <v>0</v>
      </c>
      <c r="Q805" s="27"/>
      <c r="R805" s="27">
        <v>0</v>
      </c>
      <c r="S805" s="27">
        <v>0</v>
      </c>
      <c r="T805" s="27">
        <v>0</v>
      </c>
      <c r="U805" s="27"/>
      <c r="V805" s="27">
        <v>0</v>
      </c>
      <c r="W805" s="27">
        <v>0</v>
      </c>
      <c r="X805" s="27">
        <v>7000</v>
      </c>
      <c r="Y805" s="27"/>
      <c r="Z805" s="27">
        <v>0</v>
      </c>
      <c r="AA805" s="27">
        <v>0</v>
      </c>
      <c r="AB805" s="27">
        <v>0</v>
      </c>
      <c r="AC805" s="27"/>
      <c r="AD805" s="27">
        <v>0</v>
      </c>
      <c r="AE805" s="27">
        <v>0</v>
      </c>
      <c r="AF805" s="27">
        <v>0</v>
      </c>
      <c r="AG805" s="106">
        <v>0</v>
      </c>
      <c r="AH805" s="27">
        <v>0</v>
      </c>
      <c r="AI805" s="27">
        <v>0</v>
      </c>
      <c r="AJ805" s="27">
        <v>0</v>
      </c>
      <c r="AK805" s="106">
        <v>500</v>
      </c>
      <c r="AL805" s="106">
        <v>500</v>
      </c>
      <c r="AM805" s="105">
        <v>500</v>
      </c>
      <c r="AN805" s="11">
        <v>0</v>
      </c>
      <c r="AO805" s="11">
        <v>0</v>
      </c>
      <c r="AP805" s="105">
        <v>0</v>
      </c>
      <c r="AQ805" s="11">
        <v>0</v>
      </c>
      <c r="AR805" s="11">
        <v>0</v>
      </c>
      <c r="AS805" s="11">
        <v>0</v>
      </c>
      <c r="AT805" s="11">
        <v>0</v>
      </c>
      <c r="AU805" s="11">
        <v>0</v>
      </c>
      <c r="AV805" s="11">
        <v>0</v>
      </c>
      <c r="AW805" s="11">
        <v>0</v>
      </c>
      <c r="AX805" s="11">
        <v>0</v>
      </c>
      <c r="AZ805" s="11">
        <v>0</v>
      </c>
      <c r="BA805" s="11">
        <v>0</v>
      </c>
      <c r="BB805" s="122"/>
    </row>
    <row r="806" spans="1:54" hidden="1" x14ac:dyDescent="0.25">
      <c r="A806">
        <v>6</v>
      </c>
      <c r="B806" t="str">
        <f t="shared" si="96"/>
        <v>FrC-8516</v>
      </c>
      <c r="C806" s="2" t="s">
        <v>316</v>
      </c>
      <c r="D806" s="2" t="str">
        <f t="shared" si="97"/>
        <v>8</v>
      </c>
      <c r="E806" s="2" t="str">
        <f t="shared" si="98"/>
        <v>85</v>
      </c>
      <c r="F806" s="2" t="str">
        <f t="shared" si="99"/>
        <v>851</v>
      </c>
      <c r="G806" s="1" t="s">
        <v>289</v>
      </c>
      <c r="H806" s="27">
        <v>0</v>
      </c>
      <c r="I806" s="27"/>
      <c r="J806" s="27">
        <v>0</v>
      </c>
      <c r="K806" s="27">
        <v>0</v>
      </c>
      <c r="L806" s="27">
        <v>0</v>
      </c>
      <c r="M806" s="27"/>
      <c r="N806" s="27">
        <v>0</v>
      </c>
      <c r="O806" s="27">
        <v>0</v>
      </c>
      <c r="P806" s="27">
        <v>0</v>
      </c>
      <c r="Q806" s="27"/>
      <c r="R806" s="27">
        <v>0</v>
      </c>
      <c r="S806" s="27">
        <v>0</v>
      </c>
      <c r="T806" s="27">
        <v>0</v>
      </c>
      <c r="U806" s="27"/>
      <c r="V806" s="27">
        <v>0</v>
      </c>
      <c r="W806" s="27">
        <v>0</v>
      </c>
      <c r="X806" s="27">
        <v>0</v>
      </c>
      <c r="Y806" s="27"/>
      <c r="Z806" s="27">
        <v>0</v>
      </c>
      <c r="AA806" s="27">
        <v>0</v>
      </c>
      <c r="AB806" s="27">
        <v>0</v>
      </c>
      <c r="AC806" s="27"/>
      <c r="AD806" s="27">
        <v>0</v>
      </c>
      <c r="AE806" s="27">
        <v>0</v>
      </c>
      <c r="AF806" s="27">
        <v>0</v>
      </c>
      <c r="AG806" s="106">
        <v>0</v>
      </c>
      <c r="AH806" s="27">
        <v>0</v>
      </c>
      <c r="AI806" s="27">
        <v>0</v>
      </c>
      <c r="AJ806" s="27">
        <v>0</v>
      </c>
      <c r="AK806" s="106">
        <v>0</v>
      </c>
      <c r="AL806" s="106">
        <v>0</v>
      </c>
      <c r="AM806" s="105">
        <v>0</v>
      </c>
      <c r="AN806" s="11">
        <v>0</v>
      </c>
      <c r="AO806" s="11">
        <v>0</v>
      </c>
      <c r="AP806" s="105">
        <v>0</v>
      </c>
      <c r="AQ806" s="11">
        <v>0</v>
      </c>
      <c r="AR806" s="11">
        <v>0</v>
      </c>
      <c r="AS806" s="11">
        <v>0</v>
      </c>
      <c r="AT806" s="11">
        <v>0</v>
      </c>
      <c r="AU806" s="11">
        <v>0</v>
      </c>
      <c r="AV806" s="11">
        <v>0</v>
      </c>
      <c r="AW806" s="11">
        <v>0</v>
      </c>
      <c r="AX806" s="11">
        <v>0</v>
      </c>
      <c r="AZ806" s="11">
        <v>0</v>
      </c>
      <c r="BA806" s="11">
        <v>0</v>
      </c>
      <c r="BB806" s="122"/>
    </row>
    <row r="807" spans="1:54" hidden="1" x14ac:dyDescent="0.25">
      <c r="A807">
        <v>6</v>
      </c>
      <c r="B807" t="str">
        <f t="shared" si="96"/>
        <v>FrC-8517</v>
      </c>
      <c r="C807" s="2" t="s">
        <v>316</v>
      </c>
      <c r="D807" s="2" t="str">
        <f t="shared" si="97"/>
        <v>8</v>
      </c>
      <c r="E807" s="2" t="str">
        <f t="shared" si="98"/>
        <v>85</v>
      </c>
      <c r="F807" s="2" t="str">
        <f t="shared" si="99"/>
        <v>851</v>
      </c>
      <c r="G807" s="1" t="s">
        <v>290</v>
      </c>
      <c r="H807" s="27">
        <v>0</v>
      </c>
      <c r="I807" s="27"/>
      <c r="J807" s="27">
        <v>0</v>
      </c>
      <c r="K807" s="27">
        <v>0</v>
      </c>
      <c r="L807" s="27">
        <v>0</v>
      </c>
      <c r="M807" s="27"/>
      <c r="N807" s="27">
        <v>0</v>
      </c>
      <c r="O807" s="27">
        <v>0</v>
      </c>
      <c r="P807" s="27">
        <v>0</v>
      </c>
      <c r="Q807" s="27"/>
      <c r="R807" s="27">
        <v>0</v>
      </c>
      <c r="S807" s="27">
        <v>0</v>
      </c>
      <c r="T807" s="27">
        <v>0</v>
      </c>
      <c r="U807" s="27"/>
      <c r="V807" s="27">
        <v>0</v>
      </c>
      <c r="W807" s="27">
        <v>0</v>
      </c>
      <c r="X807" s="27">
        <v>0</v>
      </c>
      <c r="Y807" s="27"/>
      <c r="Z807" s="27">
        <v>0</v>
      </c>
      <c r="AA807" s="27">
        <v>0</v>
      </c>
      <c r="AB807" s="27">
        <v>0</v>
      </c>
      <c r="AC807" s="27"/>
      <c r="AD807" s="27">
        <v>0</v>
      </c>
      <c r="AE807" s="27">
        <v>0</v>
      </c>
      <c r="AF807" s="27">
        <v>0</v>
      </c>
      <c r="AG807" s="106">
        <v>0</v>
      </c>
      <c r="AH807" s="27">
        <v>0</v>
      </c>
      <c r="AI807" s="27">
        <v>0</v>
      </c>
      <c r="AJ807" s="27">
        <v>0</v>
      </c>
      <c r="AK807" s="106">
        <v>0</v>
      </c>
      <c r="AL807" s="106">
        <v>0</v>
      </c>
      <c r="AM807" s="105">
        <v>0</v>
      </c>
      <c r="AN807" s="11">
        <v>0</v>
      </c>
      <c r="AO807" s="11">
        <v>0</v>
      </c>
      <c r="AP807" s="105">
        <v>0</v>
      </c>
      <c r="AQ807" s="11">
        <v>0</v>
      </c>
      <c r="AR807" s="11">
        <v>0</v>
      </c>
      <c r="AS807" s="11">
        <v>0</v>
      </c>
      <c r="AT807" s="11">
        <v>0</v>
      </c>
      <c r="AU807" s="11">
        <v>0</v>
      </c>
      <c r="AV807" s="11">
        <v>5000</v>
      </c>
      <c r="AW807" s="11">
        <v>0</v>
      </c>
      <c r="AX807" s="11">
        <v>0</v>
      </c>
      <c r="AZ807" s="11">
        <v>0</v>
      </c>
      <c r="BA807" s="11">
        <v>0</v>
      </c>
      <c r="BB807" s="122"/>
    </row>
    <row r="808" spans="1:54" hidden="1" x14ac:dyDescent="0.25">
      <c r="A808">
        <v>6</v>
      </c>
      <c r="B808" t="str">
        <f t="shared" si="96"/>
        <v>FrC-8520</v>
      </c>
      <c r="C808" s="2" t="s">
        <v>316</v>
      </c>
      <c r="D808" s="2" t="str">
        <f t="shared" si="97"/>
        <v>8</v>
      </c>
      <c r="E808" s="2" t="str">
        <f t="shared" si="98"/>
        <v>85</v>
      </c>
      <c r="F808" s="2" t="str">
        <f t="shared" si="99"/>
        <v>852</v>
      </c>
      <c r="G808" s="1" t="s">
        <v>291</v>
      </c>
      <c r="H808" s="27">
        <v>0</v>
      </c>
      <c r="I808" s="27"/>
      <c r="J808" s="27">
        <v>0</v>
      </c>
      <c r="K808" s="27">
        <v>0</v>
      </c>
      <c r="L808" s="27">
        <v>0</v>
      </c>
      <c r="M808" s="27"/>
      <c r="N808" s="27">
        <v>0</v>
      </c>
      <c r="O808" s="27">
        <v>0</v>
      </c>
      <c r="P808" s="27">
        <v>0</v>
      </c>
      <c r="Q808" s="27"/>
      <c r="R808" s="27">
        <v>0</v>
      </c>
      <c r="S808" s="27">
        <v>0</v>
      </c>
      <c r="T808" s="27">
        <v>0</v>
      </c>
      <c r="U808" s="27"/>
      <c r="V808" s="27">
        <v>0</v>
      </c>
      <c r="W808" s="27">
        <v>0</v>
      </c>
      <c r="X808" s="27">
        <v>0</v>
      </c>
      <c r="Y808" s="27"/>
      <c r="Z808" s="27">
        <v>0</v>
      </c>
      <c r="AA808" s="27">
        <v>0</v>
      </c>
      <c r="AB808" s="27">
        <v>0</v>
      </c>
      <c r="AC808" s="27"/>
      <c r="AD808" s="27">
        <v>0</v>
      </c>
      <c r="AE808" s="27">
        <v>0</v>
      </c>
      <c r="AF808" s="27">
        <v>0</v>
      </c>
      <c r="AG808" s="106">
        <v>0</v>
      </c>
      <c r="AH808" s="27">
        <v>0</v>
      </c>
      <c r="AI808" s="27">
        <v>0</v>
      </c>
      <c r="AJ808" s="27">
        <v>0</v>
      </c>
      <c r="AK808" s="106">
        <v>0</v>
      </c>
      <c r="AL808" s="106">
        <v>0</v>
      </c>
      <c r="AM808" s="105">
        <v>0</v>
      </c>
      <c r="AN808" s="11">
        <v>0</v>
      </c>
      <c r="AO808" s="11">
        <v>0</v>
      </c>
      <c r="AP808" s="105">
        <v>0</v>
      </c>
      <c r="AQ808" s="11">
        <v>0</v>
      </c>
      <c r="AR808" s="11">
        <v>0</v>
      </c>
      <c r="AS808" s="11">
        <v>0</v>
      </c>
      <c r="AT808" s="11">
        <v>0</v>
      </c>
      <c r="AU808" s="11">
        <v>0</v>
      </c>
      <c r="AV808" s="11">
        <v>0</v>
      </c>
      <c r="AW808" s="11">
        <v>0</v>
      </c>
      <c r="AX808" s="11">
        <v>0</v>
      </c>
      <c r="AZ808" s="11">
        <v>0</v>
      </c>
      <c r="BA808" s="11">
        <v>0</v>
      </c>
      <c r="BB808" s="122"/>
    </row>
    <row r="809" spans="1:54" hidden="1" x14ac:dyDescent="0.25">
      <c r="A809">
        <v>6</v>
      </c>
      <c r="B809" t="str">
        <f t="shared" si="96"/>
        <v>FrC-8531</v>
      </c>
      <c r="C809" s="2" t="s">
        <v>316</v>
      </c>
      <c r="D809" s="2" t="str">
        <f t="shared" si="97"/>
        <v>8</v>
      </c>
      <c r="E809" s="2" t="str">
        <f t="shared" si="98"/>
        <v>85</v>
      </c>
      <c r="F809" s="2" t="str">
        <f t="shared" si="99"/>
        <v>853</v>
      </c>
      <c r="G809" s="1" t="s">
        <v>292</v>
      </c>
      <c r="H809" s="27">
        <v>0</v>
      </c>
      <c r="I809" s="27"/>
      <c r="J809" s="27">
        <v>0</v>
      </c>
      <c r="K809" s="27">
        <v>0</v>
      </c>
      <c r="L809" s="27">
        <v>0</v>
      </c>
      <c r="M809" s="27"/>
      <c r="N809" s="27">
        <v>0</v>
      </c>
      <c r="O809" s="27">
        <v>0</v>
      </c>
      <c r="P809" s="27">
        <v>0</v>
      </c>
      <c r="Q809" s="27"/>
      <c r="R809" s="27">
        <v>0</v>
      </c>
      <c r="S809" s="27">
        <v>0</v>
      </c>
      <c r="T809" s="27">
        <v>0</v>
      </c>
      <c r="U809" s="27"/>
      <c r="V809" s="27">
        <v>0</v>
      </c>
      <c r="W809" s="27">
        <v>0</v>
      </c>
      <c r="X809" s="27">
        <v>0</v>
      </c>
      <c r="Y809" s="27"/>
      <c r="Z809" s="27">
        <v>0</v>
      </c>
      <c r="AA809" s="27">
        <v>0</v>
      </c>
      <c r="AB809" s="27">
        <v>0</v>
      </c>
      <c r="AC809" s="27"/>
      <c r="AD809" s="27">
        <v>0</v>
      </c>
      <c r="AE809" s="27">
        <v>0</v>
      </c>
      <c r="AF809" s="27">
        <v>0</v>
      </c>
      <c r="AG809" s="106">
        <v>0</v>
      </c>
      <c r="AH809" s="27">
        <v>0</v>
      </c>
      <c r="AI809" s="27">
        <v>0</v>
      </c>
      <c r="AJ809" s="27">
        <v>0</v>
      </c>
      <c r="AK809" s="106">
        <v>0</v>
      </c>
      <c r="AL809" s="106">
        <v>0</v>
      </c>
      <c r="AM809" s="105">
        <v>0</v>
      </c>
      <c r="AN809" s="11">
        <v>0</v>
      </c>
      <c r="AO809" s="11">
        <v>0</v>
      </c>
      <c r="AP809" s="105">
        <v>0</v>
      </c>
      <c r="AQ809" s="11">
        <v>0</v>
      </c>
      <c r="AR809" s="11">
        <v>0</v>
      </c>
      <c r="AS809" s="11">
        <v>0</v>
      </c>
      <c r="AT809" s="11">
        <v>0</v>
      </c>
      <c r="AU809" s="11">
        <v>0</v>
      </c>
      <c r="AV809" s="11">
        <v>0</v>
      </c>
      <c r="AW809" s="11">
        <v>0</v>
      </c>
      <c r="AX809" s="11">
        <v>0</v>
      </c>
      <c r="AZ809" s="11">
        <v>0</v>
      </c>
      <c r="BA809" s="11">
        <v>0</v>
      </c>
      <c r="BB809" s="122"/>
    </row>
    <row r="810" spans="1:54" hidden="1" x14ac:dyDescent="0.25">
      <c r="A810">
        <v>6</v>
      </c>
      <c r="B810" t="str">
        <f t="shared" si="96"/>
        <v>FrC-8532</v>
      </c>
      <c r="C810" s="2" t="s">
        <v>316</v>
      </c>
      <c r="D810" s="2" t="str">
        <f t="shared" si="97"/>
        <v>8</v>
      </c>
      <c r="E810" s="2" t="str">
        <f t="shared" si="98"/>
        <v>85</v>
      </c>
      <c r="F810" s="2" t="str">
        <f t="shared" si="99"/>
        <v>853</v>
      </c>
      <c r="G810" s="1" t="s">
        <v>293</v>
      </c>
      <c r="H810" s="27">
        <v>0</v>
      </c>
      <c r="I810" s="27"/>
      <c r="J810" s="27">
        <v>0</v>
      </c>
      <c r="K810" s="27">
        <v>0</v>
      </c>
      <c r="L810" s="27">
        <v>0</v>
      </c>
      <c r="M810" s="27"/>
      <c r="N810" s="27">
        <v>0</v>
      </c>
      <c r="O810" s="27">
        <v>0</v>
      </c>
      <c r="P810" s="27">
        <v>0</v>
      </c>
      <c r="Q810" s="27"/>
      <c r="R810" s="27">
        <v>0</v>
      </c>
      <c r="S810" s="27">
        <v>0</v>
      </c>
      <c r="T810" s="27">
        <v>0</v>
      </c>
      <c r="U810" s="27"/>
      <c r="V810" s="27">
        <v>0</v>
      </c>
      <c r="W810" s="27">
        <v>0</v>
      </c>
      <c r="X810" s="27">
        <v>0</v>
      </c>
      <c r="Y810" s="27"/>
      <c r="Z810" s="27">
        <v>0</v>
      </c>
      <c r="AA810" s="27">
        <v>0</v>
      </c>
      <c r="AB810" s="27">
        <v>0</v>
      </c>
      <c r="AC810" s="27"/>
      <c r="AD810" s="27">
        <v>0</v>
      </c>
      <c r="AE810" s="27">
        <v>0</v>
      </c>
      <c r="AF810" s="27">
        <v>0</v>
      </c>
      <c r="AG810" s="106">
        <v>0</v>
      </c>
      <c r="AH810" s="27">
        <v>0</v>
      </c>
      <c r="AI810" s="27">
        <v>0</v>
      </c>
      <c r="AJ810" s="27">
        <v>0</v>
      </c>
      <c r="AK810" s="106">
        <v>0</v>
      </c>
      <c r="AL810" s="106">
        <v>0</v>
      </c>
      <c r="AM810" s="105">
        <v>0</v>
      </c>
      <c r="AN810" s="11">
        <v>0</v>
      </c>
      <c r="AO810" s="11">
        <v>0</v>
      </c>
      <c r="AP810" s="105">
        <v>0</v>
      </c>
      <c r="AQ810" s="11">
        <v>0</v>
      </c>
      <c r="AR810" s="11">
        <v>0</v>
      </c>
      <c r="AS810" s="11">
        <v>0</v>
      </c>
      <c r="AT810" s="11">
        <v>0</v>
      </c>
      <c r="AU810" s="11">
        <v>0</v>
      </c>
      <c r="AV810" s="11">
        <v>0</v>
      </c>
      <c r="AW810" s="11">
        <v>0</v>
      </c>
      <c r="AX810" s="11">
        <v>0</v>
      </c>
      <c r="AZ810" s="11">
        <v>0</v>
      </c>
      <c r="BA810" s="11">
        <v>0</v>
      </c>
      <c r="BB810" s="122"/>
    </row>
    <row r="811" spans="1:54" hidden="1" x14ac:dyDescent="0.25">
      <c r="A811">
        <v>6</v>
      </c>
      <c r="B811" t="str">
        <f t="shared" si="96"/>
        <v>FrC-8533</v>
      </c>
      <c r="C811" s="2" t="s">
        <v>316</v>
      </c>
      <c r="D811" s="2" t="str">
        <f t="shared" si="97"/>
        <v>8</v>
      </c>
      <c r="E811" s="2" t="str">
        <f t="shared" si="98"/>
        <v>85</v>
      </c>
      <c r="F811" s="2" t="str">
        <f t="shared" si="99"/>
        <v>853</v>
      </c>
      <c r="G811" s="1" t="s">
        <v>962</v>
      </c>
      <c r="H811" s="27">
        <v>0</v>
      </c>
      <c r="I811" s="27"/>
      <c r="J811" s="27">
        <v>0</v>
      </c>
      <c r="K811" s="27">
        <v>0</v>
      </c>
      <c r="L811" s="27">
        <v>0</v>
      </c>
      <c r="M811" s="27"/>
      <c r="N811" s="27">
        <v>0</v>
      </c>
      <c r="O811" s="27">
        <v>0</v>
      </c>
      <c r="P811" s="27">
        <v>0</v>
      </c>
      <c r="Q811" s="27"/>
      <c r="R811" s="27">
        <v>0</v>
      </c>
      <c r="S811" s="27">
        <v>0</v>
      </c>
      <c r="T811" s="27">
        <v>0</v>
      </c>
      <c r="U811" s="27"/>
      <c r="V811" s="27">
        <v>0</v>
      </c>
      <c r="W811" s="27">
        <v>0</v>
      </c>
      <c r="X811" s="27">
        <v>0</v>
      </c>
      <c r="Y811" s="27"/>
      <c r="Z811" s="27">
        <v>0</v>
      </c>
      <c r="AA811" s="27">
        <v>0</v>
      </c>
      <c r="AB811" s="27">
        <v>0</v>
      </c>
      <c r="AC811" s="27"/>
      <c r="AD811" s="27">
        <v>0</v>
      </c>
      <c r="AE811" s="27">
        <v>0</v>
      </c>
      <c r="AF811" s="27">
        <v>0</v>
      </c>
      <c r="AG811" s="106">
        <v>0</v>
      </c>
      <c r="AH811" s="27">
        <v>0</v>
      </c>
      <c r="AI811" s="27">
        <v>0</v>
      </c>
      <c r="AJ811" s="27">
        <v>0</v>
      </c>
      <c r="AK811" s="106">
        <v>0</v>
      </c>
      <c r="AL811" s="106">
        <v>0</v>
      </c>
      <c r="AM811" s="105">
        <v>0</v>
      </c>
      <c r="AN811" s="11">
        <v>0</v>
      </c>
      <c r="AO811" s="11">
        <v>0</v>
      </c>
      <c r="AP811" s="105">
        <v>0</v>
      </c>
      <c r="AQ811" s="11">
        <v>0</v>
      </c>
      <c r="AR811" s="11">
        <v>0</v>
      </c>
      <c r="AS811" s="11">
        <v>0</v>
      </c>
      <c r="AT811" s="11">
        <v>0</v>
      </c>
      <c r="AU811" s="11"/>
      <c r="AV811" s="11">
        <v>0</v>
      </c>
      <c r="AW811" s="11">
        <v>0</v>
      </c>
      <c r="AX811" s="11"/>
      <c r="AZ811" s="11"/>
      <c r="BA811" s="11"/>
      <c r="BB811" s="122"/>
    </row>
    <row r="812" spans="1:54" hidden="1" x14ac:dyDescent="0.25">
      <c r="A812">
        <v>6</v>
      </c>
      <c r="B812" t="str">
        <f t="shared" si="96"/>
        <v>FrC-8534</v>
      </c>
      <c r="C812" s="2" t="s">
        <v>316</v>
      </c>
      <c r="D812" s="2" t="str">
        <f t="shared" si="97"/>
        <v>8</v>
      </c>
      <c r="E812" s="2" t="str">
        <f t="shared" si="98"/>
        <v>85</v>
      </c>
      <c r="F812" s="2" t="str">
        <f t="shared" si="99"/>
        <v>853</v>
      </c>
      <c r="G812" s="1" t="s">
        <v>294</v>
      </c>
      <c r="H812" s="27">
        <v>0</v>
      </c>
      <c r="I812" s="27"/>
      <c r="J812" s="27">
        <v>0</v>
      </c>
      <c r="K812" s="27">
        <v>0</v>
      </c>
      <c r="L812" s="27">
        <v>0</v>
      </c>
      <c r="M812" s="27"/>
      <c r="N812" s="27">
        <v>0</v>
      </c>
      <c r="O812" s="27">
        <v>0</v>
      </c>
      <c r="P812" s="27">
        <v>0</v>
      </c>
      <c r="Q812" s="27"/>
      <c r="R812" s="27">
        <v>0</v>
      </c>
      <c r="S812" s="27">
        <v>0</v>
      </c>
      <c r="T812" s="27">
        <v>0</v>
      </c>
      <c r="U812" s="27"/>
      <c r="V812" s="27">
        <v>0</v>
      </c>
      <c r="W812" s="27">
        <v>0</v>
      </c>
      <c r="X812" s="27">
        <v>0</v>
      </c>
      <c r="Y812" s="27"/>
      <c r="Z812" s="27">
        <v>0</v>
      </c>
      <c r="AA812" s="27">
        <v>0</v>
      </c>
      <c r="AB812" s="27">
        <v>0</v>
      </c>
      <c r="AC812" s="27"/>
      <c r="AD812" s="27">
        <v>0</v>
      </c>
      <c r="AE812" s="27">
        <v>0</v>
      </c>
      <c r="AF812" s="27">
        <v>0</v>
      </c>
      <c r="AG812" s="106">
        <v>0</v>
      </c>
      <c r="AH812" s="27">
        <v>0</v>
      </c>
      <c r="AI812" s="27">
        <v>0</v>
      </c>
      <c r="AJ812" s="27">
        <v>0</v>
      </c>
      <c r="AK812" s="106">
        <v>0</v>
      </c>
      <c r="AL812" s="106">
        <v>0</v>
      </c>
      <c r="AM812" s="105">
        <v>0</v>
      </c>
      <c r="AN812" s="11">
        <v>0</v>
      </c>
      <c r="AO812" s="11">
        <v>0</v>
      </c>
      <c r="AP812" s="105">
        <v>0</v>
      </c>
      <c r="AQ812" s="11">
        <v>0</v>
      </c>
      <c r="AR812" s="11">
        <v>0</v>
      </c>
      <c r="AS812" s="11">
        <v>0</v>
      </c>
      <c r="AT812" s="11">
        <v>0</v>
      </c>
      <c r="AU812" s="11">
        <v>0</v>
      </c>
      <c r="AV812" s="11">
        <v>0</v>
      </c>
      <c r="AW812" s="11">
        <v>0</v>
      </c>
      <c r="AX812" s="11">
        <v>0</v>
      </c>
      <c r="AZ812" s="11">
        <v>0</v>
      </c>
      <c r="BA812" s="11">
        <v>0</v>
      </c>
      <c r="BB812" s="122"/>
    </row>
    <row r="813" spans="1:54" hidden="1" x14ac:dyDescent="0.25">
      <c r="A813">
        <v>6</v>
      </c>
      <c r="B813" t="str">
        <f t="shared" si="96"/>
        <v>FrC-8535</v>
      </c>
      <c r="C813" s="2" t="s">
        <v>316</v>
      </c>
      <c r="D813" s="2" t="str">
        <f t="shared" si="97"/>
        <v>8</v>
      </c>
      <c r="E813" s="2" t="str">
        <f t="shared" si="98"/>
        <v>85</v>
      </c>
      <c r="F813" s="2" t="str">
        <f t="shared" si="99"/>
        <v>853</v>
      </c>
      <c r="G813" s="1" t="s">
        <v>296</v>
      </c>
      <c r="H813" s="27">
        <v>0</v>
      </c>
      <c r="I813" s="27"/>
      <c r="J813" s="27">
        <v>0</v>
      </c>
      <c r="K813" s="27">
        <v>0</v>
      </c>
      <c r="L813" s="27">
        <v>0</v>
      </c>
      <c r="M813" s="27"/>
      <c r="N813" s="27">
        <v>0</v>
      </c>
      <c r="O813" s="27">
        <v>0</v>
      </c>
      <c r="P813" s="27">
        <v>0</v>
      </c>
      <c r="Q813" s="27"/>
      <c r="R813" s="27">
        <v>0</v>
      </c>
      <c r="S813" s="27">
        <v>0</v>
      </c>
      <c r="T813" s="27">
        <v>0</v>
      </c>
      <c r="U813" s="27"/>
      <c r="V813" s="27">
        <v>0</v>
      </c>
      <c r="W813" s="27">
        <v>0</v>
      </c>
      <c r="X813" s="27">
        <v>0</v>
      </c>
      <c r="Y813" s="27"/>
      <c r="Z813" s="27">
        <v>0</v>
      </c>
      <c r="AA813" s="27">
        <v>0</v>
      </c>
      <c r="AB813" s="27">
        <v>0</v>
      </c>
      <c r="AC813" s="27"/>
      <c r="AD813" s="27">
        <v>0</v>
      </c>
      <c r="AE813" s="27">
        <v>0</v>
      </c>
      <c r="AF813" s="27">
        <v>0</v>
      </c>
      <c r="AG813" s="106">
        <v>0</v>
      </c>
      <c r="AH813" s="27">
        <v>0</v>
      </c>
      <c r="AI813" s="27">
        <v>0</v>
      </c>
      <c r="AJ813" s="27">
        <v>0</v>
      </c>
      <c r="AK813" s="106">
        <v>0</v>
      </c>
      <c r="AL813" s="106">
        <v>0</v>
      </c>
      <c r="AM813" s="105">
        <v>0</v>
      </c>
      <c r="AN813" s="11">
        <v>0</v>
      </c>
      <c r="AO813" s="11">
        <v>0</v>
      </c>
      <c r="AP813" s="105">
        <v>0</v>
      </c>
      <c r="AQ813" s="11">
        <v>0</v>
      </c>
      <c r="AR813" s="11">
        <v>0</v>
      </c>
      <c r="AS813" s="11">
        <v>0</v>
      </c>
      <c r="AT813" s="11">
        <v>0</v>
      </c>
      <c r="AU813" s="11">
        <v>0</v>
      </c>
      <c r="AV813" s="11">
        <v>0</v>
      </c>
      <c r="AW813" s="11">
        <v>0</v>
      </c>
      <c r="AX813" s="11">
        <v>0</v>
      </c>
      <c r="AZ813" s="11">
        <v>0</v>
      </c>
      <c r="BA813" s="11">
        <v>0</v>
      </c>
      <c r="BB813" s="122"/>
    </row>
    <row r="814" spans="1:54" hidden="1" x14ac:dyDescent="0.25">
      <c r="A814">
        <v>6</v>
      </c>
      <c r="B814" t="str">
        <f t="shared" si="96"/>
        <v>FrC-8540</v>
      </c>
      <c r="C814" s="2" t="s">
        <v>316</v>
      </c>
      <c r="D814" s="2" t="str">
        <f t="shared" si="97"/>
        <v>8</v>
      </c>
      <c r="E814" s="2" t="str">
        <f t="shared" si="98"/>
        <v>85</v>
      </c>
      <c r="F814" s="2" t="str">
        <f t="shared" si="99"/>
        <v>854</v>
      </c>
      <c r="G814" s="1" t="s">
        <v>297</v>
      </c>
      <c r="H814" s="27">
        <v>0</v>
      </c>
      <c r="I814" s="27"/>
      <c r="J814" s="27">
        <v>0</v>
      </c>
      <c r="K814" s="27">
        <v>0</v>
      </c>
      <c r="L814" s="27">
        <v>0</v>
      </c>
      <c r="M814" s="27"/>
      <c r="N814" s="27">
        <v>0</v>
      </c>
      <c r="O814" s="27">
        <v>0</v>
      </c>
      <c r="P814" s="27">
        <v>0</v>
      </c>
      <c r="Q814" s="27"/>
      <c r="R814" s="27">
        <v>0</v>
      </c>
      <c r="S814" s="27">
        <v>0</v>
      </c>
      <c r="T814" s="27">
        <v>0</v>
      </c>
      <c r="U814" s="27"/>
      <c r="V814" s="27">
        <v>0</v>
      </c>
      <c r="W814" s="27">
        <v>0</v>
      </c>
      <c r="X814" s="27">
        <v>0</v>
      </c>
      <c r="Y814" s="27"/>
      <c r="Z814" s="27">
        <v>7000</v>
      </c>
      <c r="AA814" s="27">
        <v>7000</v>
      </c>
      <c r="AB814" s="27">
        <v>0</v>
      </c>
      <c r="AC814" s="27"/>
      <c r="AD814" s="27">
        <v>0</v>
      </c>
      <c r="AE814" s="27">
        <v>0</v>
      </c>
      <c r="AF814" s="27">
        <v>0</v>
      </c>
      <c r="AG814" s="106">
        <v>0</v>
      </c>
      <c r="AH814" s="27">
        <v>0</v>
      </c>
      <c r="AI814" s="27">
        <v>0</v>
      </c>
      <c r="AJ814" s="27">
        <v>0</v>
      </c>
      <c r="AK814" s="106">
        <v>0</v>
      </c>
      <c r="AL814" s="106">
        <v>0</v>
      </c>
      <c r="AM814" s="105">
        <v>0</v>
      </c>
      <c r="AN814" s="11">
        <v>0</v>
      </c>
      <c r="AO814" s="11">
        <v>0</v>
      </c>
      <c r="AP814" s="105">
        <v>0</v>
      </c>
      <c r="AQ814" s="11">
        <v>0</v>
      </c>
      <c r="AR814" s="11">
        <v>0</v>
      </c>
      <c r="AS814" s="11">
        <v>0</v>
      </c>
      <c r="AT814" s="11">
        <v>0</v>
      </c>
      <c r="AU814" s="11">
        <v>0</v>
      </c>
      <c r="AV814" s="11">
        <v>0</v>
      </c>
      <c r="AW814" s="11">
        <v>0</v>
      </c>
      <c r="AX814" s="11">
        <v>0</v>
      </c>
      <c r="AZ814" s="11">
        <v>0</v>
      </c>
      <c r="BA814" s="11">
        <v>0</v>
      </c>
      <c r="BB814" s="122"/>
    </row>
    <row r="815" spans="1:54" hidden="1" x14ac:dyDescent="0.25">
      <c r="A815">
        <v>6</v>
      </c>
      <c r="B815" t="str">
        <f t="shared" si="96"/>
        <v>FrC-8550</v>
      </c>
      <c r="C815" s="2" t="s">
        <v>316</v>
      </c>
      <c r="D815" s="2" t="str">
        <f t="shared" si="97"/>
        <v>8</v>
      </c>
      <c r="E815" s="2" t="str">
        <f t="shared" si="98"/>
        <v>85</v>
      </c>
      <c r="F815" s="2" t="str">
        <f t="shared" si="99"/>
        <v>855</v>
      </c>
      <c r="G815" s="1" t="s">
        <v>298</v>
      </c>
      <c r="H815" s="27">
        <v>0</v>
      </c>
      <c r="I815" s="27"/>
      <c r="J815" s="27">
        <v>0</v>
      </c>
      <c r="K815" s="27">
        <v>0</v>
      </c>
      <c r="L815" s="27">
        <v>0</v>
      </c>
      <c r="M815" s="27"/>
      <c r="N815" s="27">
        <v>0</v>
      </c>
      <c r="O815" s="27">
        <v>0</v>
      </c>
      <c r="P815" s="27">
        <v>0</v>
      </c>
      <c r="Q815" s="27"/>
      <c r="R815" s="27">
        <v>0</v>
      </c>
      <c r="S815" s="27">
        <v>0</v>
      </c>
      <c r="T815" s="27">
        <v>0</v>
      </c>
      <c r="U815" s="27"/>
      <c r="V815" s="27">
        <v>0</v>
      </c>
      <c r="W815" s="27">
        <v>0</v>
      </c>
      <c r="X815" s="27">
        <v>0</v>
      </c>
      <c r="Y815" s="27"/>
      <c r="Z815" s="27">
        <v>0</v>
      </c>
      <c r="AA815" s="27">
        <v>0</v>
      </c>
      <c r="AB815" s="27">
        <v>0</v>
      </c>
      <c r="AC815" s="27"/>
      <c r="AD815" s="27">
        <v>0</v>
      </c>
      <c r="AE815" s="27">
        <v>0</v>
      </c>
      <c r="AF815" s="27">
        <v>0</v>
      </c>
      <c r="AG815" s="106">
        <v>0</v>
      </c>
      <c r="AH815" s="27">
        <v>0</v>
      </c>
      <c r="AI815" s="27">
        <v>0</v>
      </c>
      <c r="AJ815" s="27">
        <v>0</v>
      </c>
      <c r="AK815" s="106">
        <v>0</v>
      </c>
      <c r="AL815" s="106">
        <v>0</v>
      </c>
      <c r="AM815" s="105">
        <v>0</v>
      </c>
      <c r="AN815" s="11">
        <v>0</v>
      </c>
      <c r="AO815" s="11">
        <v>0</v>
      </c>
      <c r="AP815" s="105">
        <v>0</v>
      </c>
      <c r="AQ815" s="11">
        <v>0</v>
      </c>
      <c r="AR815" s="11">
        <v>0</v>
      </c>
      <c r="AS815" s="11">
        <v>0</v>
      </c>
      <c r="AT815" s="11">
        <v>0</v>
      </c>
      <c r="AU815" s="11">
        <v>0</v>
      </c>
      <c r="AV815" s="11">
        <v>2563.02792</v>
      </c>
      <c r="AW815" s="11">
        <v>0</v>
      </c>
      <c r="AX815" s="11">
        <v>0</v>
      </c>
      <c r="AZ815" s="11">
        <v>0</v>
      </c>
      <c r="BA815" s="11">
        <v>0</v>
      </c>
      <c r="BB815" s="122"/>
    </row>
    <row r="816" spans="1:54" hidden="1" x14ac:dyDescent="0.25">
      <c r="A816">
        <v>6</v>
      </c>
      <c r="B816" t="str">
        <f t="shared" si="96"/>
        <v>FrC-8561</v>
      </c>
      <c r="C816" s="2" t="s">
        <v>316</v>
      </c>
      <c r="D816" s="2" t="str">
        <f t="shared" si="97"/>
        <v>8</v>
      </c>
      <c r="E816" s="2" t="str">
        <f t="shared" si="98"/>
        <v>85</v>
      </c>
      <c r="F816" s="2" t="str">
        <f t="shared" si="99"/>
        <v>856</v>
      </c>
      <c r="G816" s="1" t="s">
        <v>299</v>
      </c>
      <c r="H816" s="27">
        <v>0</v>
      </c>
      <c r="I816" s="27"/>
      <c r="J816" s="27">
        <v>0</v>
      </c>
      <c r="K816" s="27">
        <v>0</v>
      </c>
      <c r="L816" s="27">
        <v>0</v>
      </c>
      <c r="M816" s="27"/>
      <c r="N816" s="27">
        <v>0</v>
      </c>
      <c r="O816" s="27">
        <v>0</v>
      </c>
      <c r="P816" s="27">
        <v>0</v>
      </c>
      <c r="Q816" s="27"/>
      <c r="R816" s="27">
        <v>0</v>
      </c>
      <c r="S816" s="27">
        <v>0</v>
      </c>
      <c r="T816" s="27">
        <v>0</v>
      </c>
      <c r="U816" s="27"/>
      <c r="V816" s="27">
        <v>0</v>
      </c>
      <c r="W816" s="27">
        <v>0</v>
      </c>
      <c r="X816" s="27">
        <v>0</v>
      </c>
      <c r="Y816" s="27"/>
      <c r="Z816" s="27">
        <v>0</v>
      </c>
      <c r="AA816" s="27">
        <v>0</v>
      </c>
      <c r="AB816" s="27">
        <v>0</v>
      </c>
      <c r="AC816" s="27"/>
      <c r="AD816" s="27">
        <v>0</v>
      </c>
      <c r="AE816" s="27">
        <v>0</v>
      </c>
      <c r="AF816" s="27">
        <v>0</v>
      </c>
      <c r="AG816" s="106">
        <v>0</v>
      </c>
      <c r="AH816" s="27">
        <v>0</v>
      </c>
      <c r="AI816" s="27">
        <v>0</v>
      </c>
      <c r="AJ816" s="27">
        <v>0</v>
      </c>
      <c r="AK816" s="106">
        <v>0</v>
      </c>
      <c r="AL816" s="106">
        <v>5000</v>
      </c>
      <c r="AM816" s="105">
        <v>0</v>
      </c>
      <c r="AN816" s="11">
        <v>0</v>
      </c>
      <c r="AO816" s="11">
        <v>0</v>
      </c>
      <c r="AP816" s="105">
        <v>0</v>
      </c>
      <c r="AQ816" s="11">
        <v>0</v>
      </c>
      <c r="AR816" s="11">
        <v>0</v>
      </c>
      <c r="AS816" s="11">
        <v>0</v>
      </c>
      <c r="AT816" s="11">
        <v>0</v>
      </c>
      <c r="AU816" s="11">
        <v>0</v>
      </c>
      <c r="AV816" s="11">
        <v>0</v>
      </c>
      <c r="AW816" s="11">
        <v>0</v>
      </c>
      <c r="AX816" s="11">
        <v>0</v>
      </c>
      <c r="AZ816" s="11">
        <v>0</v>
      </c>
      <c r="BA816" s="11">
        <v>0</v>
      </c>
      <c r="BB816" s="122"/>
    </row>
    <row r="817" spans="1:54" hidden="1" x14ac:dyDescent="0.25">
      <c r="A817">
        <v>6</v>
      </c>
      <c r="B817" t="str">
        <f t="shared" si="96"/>
        <v>FrC-8562</v>
      </c>
      <c r="C817" s="2" t="s">
        <v>316</v>
      </c>
      <c r="D817" s="2" t="str">
        <f t="shared" si="97"/>
        <v>8</v>
      </c>
      <c r="E817" s="2" t="str">
        <f t="shared" si="98"/>
        <v>85</v>
      </c>
      <c r="F817" s="2" t="str">
        <f t="shared" si="99"/>
        <v>856</v>
      </c>
      <c r="G817" s="1" t="s">
        <v>300</v>
      </c>
      <c r="H817" s="27">
        <v>0</v>
      </c>
      <c r="I817" s="27"/>
      <c r="J817" s="27">
        <v>0</v>
      </c>
      <c r="K817" s="27">
        <v>0</v>
      </c>
      <c r="L817" s="27">
        <v>0</v>
      </c>
      <c r="M817" s="27"/>
      <c r="N817" s="27">
        <v>0</v>
      </c>
      <c r="O817" s="27">
        <v>0</v>
      </c>
      <c r="P817" s="27">
        <v>0</v>
      </c>
      <c r="Q817" s="27"/>
      <c r="R817" s="27">
        <v>0</v>
      </c>
      <c r="S817" s="27">
        <v>0</v>
      </c>
      <c r="T817" s="27">
        <v>0</v>
      </c>
      <c r="U817" s="27"/>
      <c r="V817" s="27">
        <v>0</v>
      </c>
      <c r="W817" s="27">
        <v>0</v>
      </c>
      <c r="X817" s="27">
        <v>0</v>
      </c>
      <c r="Y817" s="27"/>
      <c r="Z817" s="27">
        <v>0</v>
      </c>
      <c r="AA817" s="27">
        <v>0</v>
      </c>
      <c r="AB817" s="27">
        <v>0</v>
      </c>
      <c r="AC817" s="27"/>
      <c r="AD817" s="27">
        <v>0</v>
      </c>
      <c r="AE817" s="27">
        <v>0</v>
      </c>
      <c r="AF817" s="27">
        <v>0</v>
      </c>
      <c r="AG817" s="106">
        <v>0</v>
      </c>
      <c r="AH817" s="27">
        <v>0</v>
      </c>
      <c r="AI817" s="27">
        <v>0</v>
      </c>
      <c r="AJ817" s="27">
        <v>0</v>
      </c>
      <c r="AK817" s="106">
        <v>0</v>
      </c>
      <c r="AL817" s="106">
        <v>0</v>
      </c>
      <c r="AM817" s="105">
        <v>0</v>
      </c>
      <c r="AN817" s="11">
        <v>0</v>
      </c>
      <c r="AO817" s="11">
        <v>0</v>
      </c>
      <c r="AP817" s="105">
        <v>0</v>
      </c>
      <c r="AQ817" s="11">
        <v>0</v>
      </c>
      <c r="AR817" s="11">
        <v>0</v>
      </c>
      <c r="AS817" s="11">
        <v>0</v>
      </c>
      <c r="AT817" s="11">
        <v>0</v>
      </c>
      <c r="AU817" s="11">
        <v>0</v>
      </c>
      <c r="AV817" s="11">
        <v>0</v>
      </c>
      <c r="AW817" s="11">
        <v>0</v>
      </c>
      <c r="AX817" s="11">
        <v>0</v>
      </c>
      <c r="AZ817" s="11">
        <v>0</v>
      </c>
      <c r="BA817" s="11">
        <v>0</v>
      </c>
      <c r="BB817" s="122"/>
    </row>
    <row r="818" spans="1:54" hidden="1" x14ac:dyDescent="0.25">
      <c r="A818">
        <v>6</v>
      </c>
      <c r="B818" t="str">
        <f t="shared" si="96"/>
        <v>FrC-8563</v>
      </c>
      <c r="C818" s="2" t="s">
        <v>316</v>
      </c>
      <c r="D818" s="2" t="str">
        <f t="shared" si="97"/>
        <v>8</v>
      </c>
      <c r="E818" s="2" t="str">
        <f t="shared" si="98"/>
        <v>85</v>
      </c>
      <c r="F818" s="2" t="str">
        <f t="shared" si="99"/>
        <v>856</v>
      </c>
      <c r="G818" s="1" t="s">
        <v>301</v>
      </c>
      <c r="H818" s="27">
        <v>0</v>
      </c>
      <c r="I818" s="27"/>
      <c r="J818" s="27">
        <v>0</v>
      </c>
      <c r="K818" s="27">
        <v>0</v>
      </c>
      <c r="L818" s="27">
        <v>0</v>
      </c>
      <c r="M818" s="27"/>
      <c r="N818" s="27">
        <v>0</v>
      </c>
      <c r="O818" s="27">
        <v>0</v>
      </c>
      <c r="P818" s="27">
        <v>0</v>
      </c>
      <c r="Q818" s="27"/>
      <c r="R818" s="27">
        <v>0</v>
      </c>
      <c r="S818" s="27">
        <v>0</v>
      </c>
      <c r="T818" s="27">
        <v>0</v>
      </c>
      <c r="U818" s="27"/>
      <c r="V818" s="27">
        <v>0</v>
      </c>
      <c r="W818" s="27">
        <v>0</v>
      </c>
      <c r="X818" s="27">
        <v>0</v>
      </c>
      <c r="Y818" s="27"/>
      <c r="Z818" s="27">
        <v>0</v>
      </c>
      <c r="AA818" s="27">
        <v>0</v>
      </c>
      <c r="AB818" s="27">
        <v>0</v>
      </c>
      <c r="AC818" s="27"/>
      <c r="AD818" s="27">
        <v>0</v>
      </c>
      <c r="AE818" s="27">
        <v>0</v>
      </c>
      <c r="AF818" s="27">
        <v>0</v>
      </c>
      <c r="AG818" s="106">
        <v>0</v>
      </c>
      <c r="AH818" s="27">
        <v>0</v>
      </c>
      <c r="AI818" s="27">
        <v>0</v>
      </c>
      <c r="AJ818" s="27">
        <v>0</v>
      </c>
      <c r="AK818" s="106">
        <v>0</v>
      </c>
      <c r="AL818" s="106">
        <v>0</v>
      </c>
      <c r="AM818" s="105">
        <v>0</v>
      </c>
      <c r="AN818" s="11">
        <v>0</v>
      </c>
      <c r="AO818" s="11">
        <v>0</v>
      </c>
      <c r="AP818" s="105">
        <v>0</v>
      </c>
      <c r="AQ818" s="11">
        <v>0</v>
      </c>
      <c r="AR818" s="11">
        <v>0</v>
      </c>
      <c r="AS818" s="11">
        <v>0</v>
      </c>
      <c r="AT818" s="11">
        <v>0</v>
      </c>
      <c r="AU818" s="11">
        <v>0</v>
      </c>
      <c r="AV818" s="11">
        <v>0</v>
      </c>
      <c r="AW818" s="11">
        <v>0</v>
      </c>
      <c r="AX818" s="11">
        <v>0</v>
      </c>
      <c r="AZ818" s="11">
        <v>0</v>
      </c>
      <c r="BA818" s="11">
        <v>0</v>
      </c>
      <c r="BB818" s="122"/>
    </row>
    <row r="819" spans="1:54" hidden="1" x14ac:dyDescent="0.25">
      <c r="A819">
        <v>6</v>
      </c>
      <c r="B819" t="str">
        <f t="shared" si="96"/>
        <v>FrC-8564</v>
      </c>
      <c r="C819" s="2" t="s">
        <v>316</v>
      </c>
      <c r="D819" s="2" t="str">
        <f t="shared" si="97"/>
        <v>8</v>
      </c>
      <c r="E819" s="2" t="str">
        <f t="shared" si="98"/>
        <v>85</v>
      </c>
      <c r="F819" s="2" t="str">
        <f t="shared" si="99"/>
        <v>856</v>
      </c>
      <c r="G819" s="1" t="s">
        <v>302</v>
      </c>
      <c r="H819" s="27">
        <v>0</v>
      </c>
      <c r="I819" s="27"/>
      <c r="J819" s="27">
        <v>0</v>
      </c>
      <c r="K819" s="27">
        <v>0</v>
      </c>
      <c r="L819" s="27">
        <v>0</v>
      </c>
      <c r="M819" s="27"/>
      <c r="N819" s="27">
        <v>0</v>
      </c>
      <c r="O819" s="27">
        <v>0</v>
      </c>
      <c r="P819" s="27">
        <v>0</v>
      </c>
      <c r="Q819" s="27"/>
      <c r="R819" s="27">
        <v>0</v>
      </c>
      <c r="S819" s="27">
        <v>0</v>
      </c>
      <c r="T819" s="27">
        <v>0</v>
      </c>
      <c r="U819" s="27"/>
      <c r="V819" s="27">
        <v>0</v>
      </c>
      <c r="W819" s="27">
        <v>0</v>
      </c>
      <c r="X819" s="27">
        <v>0</v>
      </c>
      <c r="Y819" s="27"/>
      <c r="Z819" s="27">
        <v>0</v>
      </c>
      <c r="AA819" s="27">
        <v>0</v>
      </c>
      <c r="AB819" s="27">
        <v>0</v>
      </c>
      <c r="AC819" s="27"/>
      <c r="AD819" s="27">
        <v>0</v>
      </c>
      <c r="AE819" s="27">
        <v>0</v>
      </c>
      <c r="AF819" s="27">
        <v>0</v>
      </c>
      <c r="AG819" s="106">
        <v>0</v>
      </c>
      <c r="AH819" s="27">
        <v>0</v>
      </c>
      <c r="AI819" s="27">
        <v>0</v>
      </c>
      <c r="AJ819" s="27">
        <v>0</v>
      </c>
      <c r="AK819" s="106">
        <v>0</v>
      </c>
      <c r="AL819" s="106">
        <v>0</v>
      </c>
      <c r="AM819" s="105">
        <v>0</v>
      </c>
      <c r="AN819" s="11">
        <v>0</v>
      </c>
      <c r="AO819" s="11">
        <v>0</v>
      </c>
      <c r="AP819" s="105">
        <v>0</v>
      </c>
      <c r="AQ819" s="11">
        <v>0</v>
      </c>
      <c r="AR819" s="11">
        <v>0</v>
      </c>
      <c r="AS819" s="11">
        <v>0</v>
      </c>
      <c r="AT819" s="11">
        <v>0</v>
      </c>
      <c r="AU819" s="11">
        <v>0</v>
      </c>
      <c r="AV819" s="11">
        <v>0</v>
      </c>
      <c r="AW819" s="11">
        <v>0</v>
      </c>
      <c r="AX819" s="11">
        <v>0</v>
      </c>
      <c r="AZ819" s="11">
        <v>0</v>
      </c>
      <c r="BA819" s="11">
        <v>0</v>
      </c>
      <c r="BB819" s="122"/>
    </row>
    <row r="820" spans="1:54" hidden="1" x14ac:dyDescent="0.25">
      <c r="A820">
        <v>6</v>
      </c>
      <c r="B820" t="str">
        <f t="shared" si="96"/>
        <v>FrC-8565</v>
      </c>
      <c r="C820" s="2" t="s">
        <v>316</v>
      </c>
      <c r="D820" s="2" t="str">
        <f t="shared" si="97"/>
        <v>8</v>
      </c>
      <c r="E820" s="2" t="str">
        <f t="shared" si="98"/>
        <v>85</v>
      </c>
      <c r="F820" s="2" t="str">
        <f t="shared" si="99"/>
        <v>856</v>
      </c>
      <c r="G820" s="1" t="s">
        <v>303</v>
      </c>
      <c r="H820" s="27">
        <v>0</v>
      </c>
      <c r="I820" s="27"/>
      <c r="J820" s="27">
        <v>0</v>
      </c>
      <c r="K820" s="27">
        <v>0</v>
      </c>
      <c r="L820" s="27">
        <v>0</v>
      </c>
      <c r="M820" s="27"/>
      <c r="N820" s="27">
        <v>0</v>
      </c>
      <c r="O820" s="27">
        <v>0</v>
      </c>
      <c r="P820" s="27">
        <v>0</v>
      </c>
      <c r="Q820" s="27"/>
      <c r="R820" s="27">
        <v>0</v>
      </c>
      <c r="S820" s="27">
        <v>0</v>
      </c>
      <c r="T820" s="27">
        <v>0</v>
      </c>
      <c r="U820" s="27"/>
      <c r="V820" s="27">
        <v>0</v>
      </c>
      <c r="W820" s="27">
        <v>0</v>
      </c>
      <c r="X820" s="27">
        <v>0</v>
      </c>
      <c r="Y820" s="27"/>
      <c r="Z820" s="27">
        <v>0</v>
      </c>
      <c r="AA820" s="27">
        <v>0</v>
      </c>
      <c r="AB820" s="27">
        <v>0</v>
      </c>
      <c r="AC820" s="27"/>
      <c r="AD820" s="27">
        <v>0</v>
      </c>
      <c r="AE820" s="27">
        <v>0</v>
      </c>
      <c r="AF820" s="27">
        <v>0</v>
      </c>
      <c r="AG820" s="106">
        <v>0</v>
      </c>
      <c r="AH820" s="27">
        <v>0</v>
      </c>
      <c r="AI820" s="27">
        <v>0</v>
      </c>
      <c r="AJ820" s="27">
        <v>0</v>
      </c>
      <c r="AK820" s="106">
        <v>0</v>
      </c>
      <c r="AL820" s="106">
        <v>0</v>
      </c>
      <c r="AM820" s="105">
        <v>0</v>
      </c>
      <c r="AN820" s="11">
        <v>0</v>
      </c>
      <c r="AO820" s="11">
        <v>0</v>
      </c>
      <c r="AP820" s="105">
        <v>0</v>
      </c>
      <c r="AQ820" s="11">
        <v>0</v>
      </c>
      <c r="AR820" s="11">
        <v>0</v>
      </c>
      <c r="AS820" s="11">
        <v>0</v>
      </c>
      <c r="AT820" s="11">
        <v>0</v>
      </c>
      <c r="AU820" s="11">
        <v>0</v>
      </c>
      <c r="AV820" s="11">
        <v>0</v>
      </c>
      <c r="AW820" s="11">
        <v>0</v>
      </c>
      <c r="AX820" s="11">
        <v>0</v>
      </c>
      <c r="AZ820" s="11">
        <v>0</v>
      </c>
      <c r="BA820" s="11">
        <v>0</v>
      </c>
      <c r="BB820" s="122"/>
    </row>
    <row r="821" spans="1:54" hidden="1" x14ac:dyDescent="0.25">
      <c r="A821">
        <v>6</v>
      </c>
      <c r="B821" t="str">
        <f t="shared" si="96"/>
        <v>FrC-8571</v>
      </c>
      <c r="C821" s="2" t="s">
        <v>316</v>
      </c>
      <c r="D821" s="2" t="str">
        <f t="shared" si="97"/>
        <v>8</v>
      </c>
      <c r="E821" s="2" t="str">
        <f t="shared" si="98"/>
        <v>85</v>
      </c>
      <c r="F821" s="2" t="str">
        <f t="shared" si="99"/>
        <v>857</v>
      </c>
      <c r="G821" s="1" t="s">
        <v>3539</v>
      </c>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106"/>
      <c r="AH821" s="27"/>
      <c r="AI821" s="27"/>
      <c r="AJ821" s="27"/>
      <c r="AK821" s="106"/>
      <c r="AL821" s="106"/>
      <c r="AM821" s="105"/>
      <c r="AN821" s="11"/>
      <c r="AO821" s="11"/>
      <c r="AP821" s="105"/>
      <c r="AQ821" s="11"/>
      <c r="AR821" s="11"/>
      <c r="AS821" s="11"/>
      <c r="AT821" s="11"/>
      <c r="AU821" s="11">
        <v>0</v>
      </c>
      <c r="AV821" s="11">
        <v>0</v>
      </c>
      <c r="AW821" s="11">
        <v>0</v>
      </c>
      <c r="AX821" s="11">
        <v>0</v>
      </c>
      <c r="AZ821" s="11">
        <v>0</v>
      </c>
      <c r="BA821" s="11">
        <v>0</v>
      </c>
      <c r="BB821" s="122"/>
    </row>
    <row r="822" spans="1:54" hidden="1" x14ac:dyDescent="0.25">
      <c r="A822">
        <v>6</v>
      </c>
      <c r="B822" t="str">
        <f t="shared" si="96"/>
        <v>FrC-8572</v>
      </c>
      <c r="C822" s="2" t="s">
        <v>316</v>
      </c>
      <c r="D822" s="2" t="str">
        <f t="shared" si="97"/>
        <v>8</v>
      </c>
      <c r="E822" s="2" t="str">
        <f t="shared" si="98"/>
        <v>85</v>
      </c>
      <c r="F822" s="2" t="str">
        <f t="shared" si="99"/>
        <v>857</v>
      </c>
      <c r="G822" s="1" t="s">
        <v>3540</v>
      </c>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106"/>
      <c r="AH822" s="27"/>
      <c r="AI822" s="27"/>
      <c r="AJ822" s="27"/>
      <c r="AK822" s="106"/>
      <c r="AL822" s="106"/>
      <c r="AM822" s="105"/>
      <c r="AN822" s="11"/>
      <c r="AO822" s="11"/>
      <c r="AP822" s="105"/>
      <c r="AQ822" s="11"/>
      <c r="AR822" s="11"/>
      <c r="AS822" s="11"/>
      <c r="AT822" s="11"/>
      <c r="AU822" s="11">
        <v>0</v>
      </c>
      <c r="AV822" s="11">
        <v>0</v>
      </c>
      <c r="AW822" s="11">
        <v>0</v>
      </c>
      <c r="AX822" s="11">
        <v>0</v>
      </c>
      <c r="AZ822" s="11">
        <v>0</v>
      </c>
      <c r="BA822" s="11">
        <v>0</v>
      </c>
      <c r="BB822" s="122"/>
    </row>
    <row r="823" spans="1:54" hidden="1" x14ac:dyDescent="0.25">
      <c r="A823">
        <v>6</v>
      </c>
      <c r="B823" t="str">
        <f t="shared" si="96"/>
        <v>FrC-8573</v>
      </c>
      <c r="C823" s="2" t="s">
        <v>316</v>
      </c>
      <c r="D823" s="2" t="str">
        <f t="shared" si="97"/>
        <v>8</v>
      </c>
      <c r="E823" s="2" t="str">
        <f t="shared" si="98"/>
        <v>85</v>
      </c>
      <c r="F823" s="2" t="str">
        <f t="shared" si="99"/>
        <v>857</v>
      </c>
      <c r="G823" s="1" t="s">
        <v>3541</v>
      </c>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106"/>
      <c r="AH823" s="27"/>
      <c r="AI823" s="27"/>
      <c r="AJ823" s="27"/>
      <c r="AK823" s="106"/>
      <c r="AL823" s="106"/>
      <c r="AM823" s="105"/>
      <c r="AN823" s="11"/>
      <c r="AO823" s="11"/>
      <c r="AP823" s="105"/>
      <c r="AQ823" s="11"/>
      <c r="AR823" s="11"/>
      <c r="AS823" s="11"/>
      <c r="AT823" s="11"/>
      <c r="AU823" s="11">
        <v>0</v>
      </c>
      <c r="AV823" s="11">
        <v>0</v>
      </c>
      <c r="AW823" s="11">
        <v>0</v>
      </c>
      <c r="AX823" s="11">
        <v>0</v>
      </c>
      <c r="AZ823" s="11">
        <v>0</v>
      </c>
      <c r="BA823" s="11">
        <v>0</v>
      </c>
      <c r="BB823" s="122"/>
    </row>
    <row r="824" spans="1:54" hidden="1" x14ac:dyDescent="0.25">
      <c r="A824">
        <v>6</v>
      </c>
      <c r="B824" t="str">
        <f t="shared" si="96"/>
        <v>FrC-8574</v>
      </c>
      <c r="C824" s="2" t="s">
        <v>316</v>
      </c>
      <c r="D824" s="2" t="str">
        <f t="shared" ref="D824:D855" si="100">LEFT($G824,1)</f>
        <v>8</v>
      </c>
      <c r="E824" s="2" t="str">
        <f t="shared" ref="E824:E855" si="101">LEFT($G824,2)</f>
        <v>85</v>
      </c>
      <c r="F824" s="2" t="str">
        <f t="shared" ref="F824:F855" si="102">LEFT($G824,3)</f>
        <v>857</v>
      </c>
      <c r="G824" s="1" t="s">
        <v>3542</v>
      </c>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106"/>
      <c r="AH824" s="27"/>
      <c r="AI824" s="27"/>
      <c r="AJ824" s="27"/>
      <c r="AK824" s="106"/>
      <c r="AL824" s="106"/>
      <c r="AM824" s="105"/>
      <c r="AN824" s="11"/>
      <c r="AO824" s="11"/>
      <c r="AP824" s="105"/>
      <c r="AQ824" s="11"/>
      <c r="AR824" s="11"/>
      <c r="AS824" s="11"/>
      <c r="AT824" s="11"/>
      <c r="AU824" s="11">
        <v>0</v>
      </c>
      <c r="AV824" s="11">
        <v>0</v>
      </c>
      <c r="AW824" s="11">
        <v>0</v>
      </c>
      <c r="AX824" s="11">
        <v>0</v>
      </c>
      <c r="AZ824" s="11">
        <v>0</v>
      </c>
      <c r="BA824" s="11">
        <v>0</v>
      </c>
      <c r="BB824" s="122"/>
    </row>
    <row r="825" spans="1:54" hidden="1" x14ac:dyDescent="0.25">
      <c r="A825">
        <v>6</v>
      </c>
      <c r="B825" t="str">
        <f t="shared" si="96"/>
        <v>FrC-8575</v>
      </c>
      <c r="C825" s="2" t="s">
        <v>316</v>
      </c>
      <c r="D825" s="2" t="str">
        <f t="shared" si="100"/>
        <v>8</v>
      </c>
      <c r="E825" s="2" t="str">
        <f t="shared" si="101"/>
        <v>85</v>
      </c>
      <c r="F825" s="2" t="str">
        <f t="shared" si="102"/>
        <v>857</v>
      </c>
      <c r="G825" s="1" t="s">
        <v>3543</v>
      </c>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106"/>
      <c r="AH825" s="27"/>
      <c r="AI825" s="27"/>
      <c r="AJ825" s="27"/>
      <c r="AK825" s="106"/>
      <c r="AL825" s="106"/>
      <c r="AM825" s="105"/>
      <c r="AN825" s="11"/>
      <c r="AO825" s="11"/>
      <c r="AP825" s="105"/>
      <c r="AQ825" s="11"/>
      <c r="AR825" s="11"/>
      <c r="AS825" s="11"/>
      <c r="AT825" s="11"/>
      <c r="AU825" s="11">
        <v>0</v>
      </c>
      <c r="AV825" s="11">
        <v>0</v>
      </c>
      <c r="AW825" s="11">
        <v>0</v>
      </c>
      <c r="AX825" s="11">
        <v>0</v>
      </c>
      <c r="AZ825" s="11">
        <v>0</v>
      </c>
      <c r="BA825" s="11">
        <v>0</v>
      </c>
      <c r="BB825" s="122"/>
    </row>
    <row r="826" spans="1:54" hidden="1" x14ac:dyDescent="0.25">
      <c r="A826">
        <v>6</v>
      </c>
      <c r="B826" t="str">
        <f t="shared" si="96"/>
        <v>FrC-9110</v>
      </c>
      <c r="C826" s="2" t="s">
        <v>316</v>
      </c>
      <c r="D826" s="2" t="str">
        <f t="shared" si="100"/>
        <v>9</v>
      </c>
      <c r="E826" s="2" t="str">
        <f t="shared" si="101"/>
        <v>91</v>
      </c>
      <c r="F826" s="2" t="str">
        <f t="shared" si="102"/>
        <v>911</v>
      </c>
      <c r="G826" s="1" t="s">
        <v>306</v>
      </c>
      <c r="H826" s="27">
        <v>1424</v>
      </c>
      <c r="I826" s="27"/>
      <c r="J826" s="27">
        <v>545</v>
      </c>
      <c r="K826" s="27">
        <v>545</v>
      </c>
      <c r="L826" s="27">
        <v>445</v>
      </c>
      <c r="M826" s="27"/>
      <c r="N826" s="27">
        <v>445</v>
      </c>
      <c r="O826" s="27">
        <v>445</v>
      </c>
      <c r="P826" s="27">
        <v>0</v>
      </c>
      <c r="Q826" s="27"/>
      <c r="R826" s="27">
        <v>0</v>
      </c>
      <c r="S826" s="27">
        <v>0</v>
      </c>
      <c r="T826" s="27">
        <v>0</v>
      </c>
      <c r="U826" s="27"/>
      <c r="V826" s="27">
        <v>0</v>
      </c>
      <c r="W826" s="27">
        <v>0</v>
      </c>
      <c r="X826" s="27">
        <v>0</v>
      </c>
      <c r="Y826" s="27"/>
      <c r="Z826" s="27">
        <v>0</v>
      </c>
      <c r="AA826" s="27">
        <v>16826.589090000001</v>
      </c>
      <c r="AB826" s="27">
        <v>0</v>
      </c>
      <c r="AC826" s="27"/>
      <c r="AD826" s="27">
        <v>33899.606209999998</v>
      </c>
      <c r="AE826" s="27">
        <v>36499.002300000007</v>
      </c>
      <c r="AF826" s="27">
        <v>1271.4173900000001</v>
      </c>
      <c r="AG826" s="106">
        <v>30577.431399999998</v>
      </c>
      <c r="AH826" s="27">
        <v>34608.626910000006</v>
      </c>
      <c r="AI826" s="27">
        <v>32976.626899999996</v>
      </c>
      <c r="AJ826" s="27">
        <v>1815.2918299999999</v>
      </c>
      <c r="AK826" s="106">
        <v>38877.054708539916</v>
      </c>
      <c r="AL826" s="106">
        <v>54360.974070000011</v>
      </c>
      <c r="AM826" s="105">
        <v>54269.945169999999</v>
      </c>
      <c r="AN826" s="11">
        <v>2387.25632</v>
      </c>
      <c r="AO826" s="11">
        <v>33469.822670000001</v>
      </c>
      <c r="AP826" s="105">
        <v>46022.705044023132</v>
      </c>
      <c r="AQ826" s="11">
        <v>4030.3646699999999</v>
      </c>
      <c r="AR826" s="11">
        <v>18761.418170000004</v>
      </c>
      <c r="AS826" s="11">
        <v>26940.166419999998</v>
      </c>
      <c r="AT826" s="11">
        <v>26944.922459999998</v>
      </c>
      <c r="AU826" s="11">
        <v>26944.922459999998</v>
      </c>
      <c r="AV826" s="11">
        <v>4820.9656500000001</v>
      </c>
      <c r="AW826" s="11">
        <v>5465.0818500000005</v>
      </c>
      <c r="AX826" s="11">
        <v>6502.3244800000011</v>
      </c>
      <c r="AZ826" s="11">
        <v>4794.3034299999999</v>
      </c>
      <c r="BA826" s="11">
        <v>33917.960182999996</v>
      </c>
      <c r="BB826" s="122"/>
    </row>
    <row r="827" spans="1:54" hidden="1" x14ac:dyDescent="0.25">
      <c r="A827">
        <v>6</v>
      </c>
      <c r="B827" t="str">
        <f t="shared" si="96"/>
        <v>FrC-9120</v>
      </c>
      <c r="C827" s="2" t="s">
        <v>316</v>
      </c>
      <c r="D827" s="2" t="str">
        <f t="shared" si="100"/>
        <v>9</v>
      </c>
      <c r="E827" s="2" t="str">
        <f t="shared" si="101"/>
        <v>91</v>
      </c>
      <c r="F827" s="2" t="str">
        <f t="shared" si="102"/>
        <v>912</v>
      </c>
      <c r="G827" s="1" t="s">
        <v>307</v>
      </c>
      <c r="H827" s="27">
        <v>0</v>
      </c>
      <c r="I827" s="27"/>
      <c r="J827" s="27">
        <v>0</v>
      </c>
      <c r="K827" s="27">
        <v>0</v>
      </c>
      <c r="L827" s="27">
        <v>0</v>
      </c>
      <c r="M827" s="27"/>
      <c r="N827" s="27">
        <v>0</v>
      </c>
      <c r="O827" s="27">
        <v>0</v>
      </c>
      <c r="P827" s="27">
        <v>0</v>
      </c>
      <c r="Q827" s="27"/>
      <c r="R827" s="27">
        <v>0</v>
      </c>
      <c r="S827" s="27">
        <v>0</v>
      </c>
      <c r="T827" s="27">
        <v>0</v>
      </c>
      <c r="U827" s="27"/>
      <c r="V827" s="27">
        <v>0</v>
      </c>
      <c r="W827" s="27">
        <v>0</v>
      </c>
      <c r="X827" s="27">
        <v>0</v>
      </c>
      <c r="Y827" s="27"/>
      <c r="Z827" s="27">
        <v>0</v>
      </c>
      <c r="AA827" s="27">
        <v>0</v>
      </c>
      <c r="AB827" s="27">
        <v>0</v>
      </c>
      <c r="AC827" s="27"/>
      <c r="AD827" s="27">
        <v>0</v>
      </c>
      <c r="AE827" s="27">
        <v>0</v>
      </c>
      <c r="AF827" s="27">
        <v>0</v>
      </c>
      <c r="AG827" s="106">
        <v>0</v>
      </c>
      <c r="AH827" s="27">
        <v>0</v>
      </c>
      <c r="AI827" s="27">
        <v>0</v>
      </c>
      <c r="AJ827" s="27">
        <v>0</v>
      </c>
      <c r="AK827" s="106">
        <v>0</v>
      </c>
      <c r="AL827" s="106">
        <v>0</v>
      </c>
      <c r="AM827" s="105">
        <v>0</v>
      </c>
      <c r="AN827" s="11">
        <v>0</v>
      </c>
      <c r="AO827" s="11">
        <v>0</v>
      </c>
      <c r="AP827" s="105">
        <v>0</v>
      </c>
      <c r="AQ827" s="11">
        <v>0</v>
      </c>
      <c r="AR827" s="11">
        <v>0</v>
      </c>
      <c r="AS827" s="11">
        <v>0</v>
      </c>
      <c r="AT827" s="11">
        <v>0</v>
      </c>
      <c r="AU827" s="11">
        <v>0</v>
      </c>
      <c r="AV827" s="11">
        <v>0</v>
      </c>
      <c r="AW827" s="11">
        <v>0</v>
      </c>
      <c r="AX827" s="11">
        <v>0</v>
      </c>
      <c r="AZ827" s="11">
        <v>0</v>
      </c>
      <c r="BA827" s="11">
        <v>0</v>
      </c>
      <c r="BB827" s="122"/>
    </row>
    <row r="828" spans="1:54" hidden="1" x14ac:dyDescent="0.25">
      <c r="A828">
        <v>6</v>
      </c>
      <c r="B828" t="str">
        <f t="shared" si="96"/>
        <v>FrC-9130</v>
      </c>
      <c r="C828" s="2" t="s">
        <v>316</v>
      </c>
      <c r="D828" s="2" t="str">
        <f t="shared" si="100"/>
        <v>9</v>
      </c>
      <c r="E828" s="2" t="str">
        <f t="shared" si="101"/>
        <v>91</v>
      </c>
      <c r="F828" s="2" t="str">
        <f t="shared" si="102"/>
        <v>913</v>
      </c>
      <c r="G828" s="1" t="s">
        <v>308</v>
      </c>
      <c r="H828" s="27">
        <v>0</v>
      </c>
      <c r="I828" s="27"/>
      <c r="J828" s="27">
        <v>0</v>
      </c>
      <c r="K828" s="27">
        <v>0</v>
      </c>
      <c r="L828" s="27">
        <v>0</v>
      </c>
      <c r="M828" s="27"/>
      <c r="N828" s="27">
        <v>0</v>
      </c>
      <c r="O828" s="27">
        <v>0</v>
      </c>
      <c r="P828" s="27">
        <v>0</v>
      </c>
      <c r="Q828" s="27"/>
      <c r="R828" s="27">
        <v>0</v>
      </c>
      <c r="S828" s="27">
        <v>0</v>
      </c>
      <c r="T828" s="27">
        <v>0</v>
      </c>
      <c r="U828" s="27"/>
      <c r="V828" s="27">
        <v>0</v>
      </c>
      <c r="W828" s="27">
        <v>0</v>
      </c>
      <c r="X828" s="27">
        <v>0</v>
      </c>
      <c r="Y828" s="27"/>
      <c r="Z828" s="27">
        <v>0</v>
      </c>
      <c r="AA828" s="27">
        <v>57.508769999999998</v>
      </c>
      <c r="AB828" s="27">
        <v>0</v>
      </c>
      <c r="AC828" s="27"/>
      <c r="AD828" s="27">
        <v>191.66927000000001</v>
      </c>
      <c r="AE828" s="27">
        <v>2865.7508399999997</v>
      </c>
      <c r="AF828" s="27">
        <v>141</v>
      </c>
      <c r="AG828" s="106">
        <v>250.96732999999998</v>
      </c>
      <c r="AH828" s="27">
        <v>853.21633999999995</v>
      </c>
      <c r="AI828" s="27">
        <v>853.21634000000006</v>
      </c>
      <c r="AJ828" s="27">
        <v>0</v>
      </c>
      <c r="AK828" s="106">
        <v>143.19197</v>
      </c>
      <c r="AL828" s="106">
        <v>15558.861640000001</v>
      </c>
      <c r="AM828" s="105">
        <v>80884.669670000003</v>
      </c>
      <c r="AN828" s="11">
        <v>0</v>
      </c>
      <c r="AO828" s="11">
        <v>274</v>
      </c>
      <c r="AP828" s="105">
        <v>274.17680999999999</v>
      </c>
      <c r="AQ828" s="11">
        <v>274.17680999999999</v>
      </c>
      <c r="AR828" s="11">
        <v>0</v>
      </c>
      <c r="AS828" s="11">
        <v>12546.92679</v>
      </c>
      <c r="AT828" s="11">
        <v>13446.92679</v>
      </c>
      <c r="AU828" s="11">
        <v>13446.92679</v>
      </c>
      <c r="AV828" s="11">
        <v>168</v>
      </c>
      <c r="AW828" s="11">
        <v>169</v>
      </c>
      <c r="AX828" s="11">
        <v>100</v>
      </c>
      <c r="AZ828" s="11">
        <v>171</v>
      </c>
      <c r="BA828" s="11">
        <v>1877.2727300000001</v>
      </c>
      <c r="BB828" s="122"/>
    </row>
    <row r="829" spans="1:54" hidden="1" x14ac:dyDescent="0.25">
      <c r="A829">
        <v>6</v>
      </c>
      <c r="B829" t="str">
        <f t="shared" si="96"/>
        <v>FrC-9131</v>
      </c>
      <c r="C829" s="2" t="s">
        <v>316</v>
      </c>
      <c r="D829" s="2" t="str">
        <f t="shared" si="100"/>
        <v>9</v>
      </c>
      <c r="E829" s="2" t="str">
        <f t="shared" si="101"/>
        <v>91</v>
      </c>
      <c r="F829" s="2" t="str">
        <f t="shared" si="102"/>
        <v>913</v>
      </c>
      <c r="G829" s="1" t="s">
        <v>3555</v>
      </c>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106"/>
      <c r="AH829" s="27"/>
      <c r="AI829" s="27"/>
      <c r="AJ829" s="27"/>
      <c r="AK829" s="106"/>
      <c r="AL829" s="106"/>
      <c r="AM829" s="105"/>
      <c r="AN829" s="11"/>
      <c r="AO829" s="11"/>
      <c r="AP829" s="105"/>
      <c r="AQ829" s="11"/>
      <c r="AR829" s="11"/>
      <c r="AS829" s="11"/>
      <c r="AT829" s="11"/>
      <c r="AU829" s="11">
        <v>0</v>
      </c>
      <c r="AV829" s="11">
        <v>0</v>
      </c>
      <c r="AW829" s="11">
        <v>0</v>
      </c>
      <c r="AX829" s="11">
        <v>0</v>
      </c>
      <c r="AZ829" s="11">
        <v>0</v>
      </c>
      <c r="BA829" s="11">
        <v>0</v>
      </c>
      <c r="BB829" s="122"/>
    </row>
    <row r="830" spans="1:54" hidden="1" x14ac:dyDescent="0.25">
      <c r="A830">
        <v>6</v>
      </c>
      <c r="B830" t="str">
        <f t="shared" si="96"/>
        <v>FrC-9132</v>
      </c>
      <c r="C830" s="2" t="s">
        <v>316</v>
      </c>
      <c r="D830" s="2" t="str">
        <f t="shared" si="100"/>
        <v>9</v>
      </c>
      <c r="E830" s="2" t="str">
        <f t="shared" si="101"/>
        <v>91</v>
      </c>
      <c r="F830" s="2" t="str">
        <f t="shared" si="102"/>
        <v>913</v>
      </c>
      <c r="G830" s="1" t="s">
        <v>3556</v>
      </c>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106"/>
      <c r="AH830" s="27"/>
      <c r="AI830" s="27"/>
      <c r="AJ830" s="27"/>
      <c r="AK830" s="106"/>
      <c r="AL830" s="106"/>
      <c r="AM830" s="105"/>
      <c r="AN830" s="11"/>
      <c r="AO830" s="11"/>
      <c r="AP830" s="105"/>
      <c r="AQ830" s="11"/>
      <c r="AR830" s="11"/>
      <c r="AS830" s="11"/>
      <c r="AT830" s="11"/>
      <c r="AU830" s="11">
        <v>0</v>
      </c>
      <c r="AV830" s="11">
        <v>0</v>
      </c>
      <c r="AW830" s="11">
        <v>0</v>
      </c>
      <c r="AX830" s="11">
        <v>0</v>
      </c>
      <c r="AZ830" s="11">
        <v>0</v>
      </c>
      <c r="BA830" s="11">
        <v>0</v>
      </c>
      <c r="BB830" s="122"/>
    </row>
    <row r="831" spans="1:54" hidden="1" x14ac:dyDescent="0.25">
      <c r="A831">
        <v>6</v>
      </c>
      <c r="B831" t="str">
        <f t="shared" si="96"/>
        <v>FrC-9133</v>
      </c>
      <c r="C831" s="2" t="s">
        <v>316</v>
      </c>
      <c r="D831" s="2" t="str">
        <f t="shared" si="100"/>
        <v>9</v>
      </c>
      <c r="E831" s="2" t="str">
        <f t="shared" si="101"/>
        <v>91</v>
      </c>
      <c r="F831" s="2" t="str">
        <f t="shared" si="102"/>
        <v>913</v>
      </c>
      <c r="G831" s="1" t="s">
        <v>3557</v>
      </c>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106"/>
      <c r="AH831" s="27"/>
      <c r="AI831" s="27"/>
      <c r="AJ831" s="27"/>
      <c r="AK831" s="106"/>
      <c r="AL831" s="106"/>
      <c r="AM831" s="105"/>
      <c r="AN831" s="11"/>
      <c r="AO831" s="11"/>
      <c r="AP831" s="105"/>
      <c r="AQ831" s="11"/>
      <c r="AR831" s="11"/>
      <c r="AS831" s="11"/>
      <c r="AT831" s="11"/>
      <c r="AU831" s="11">
        <v>0</v>
      </c>
      <c r="AV831" s="11">
        <v>0</v>
      </c>
      <c r="AW831" s="11">
        <v>0</v>
      </c>
      <c r="AX831" s="11">
        <v>0</v>
      </c>
      <c r="AZ831" s="11">
        <v>0</v>
      </c>
      <c r="BA831" s="11">
        <v>0</v>
      </c>
      <c r="BB831" s="122"/>
    </row>
    <row r="832" spans="1:54" hidden="1" x14ac:dyDescent="0.25">
      <c r="A832">
        <v>6</v>
      </c>
      <c r="B832" t="str">
        <f t="shared" si="96"/>
        <v>FrC-9134</v>
      </c>
      <c r="C832" s="2" t="s">
        <v>316</v>
      </c>
      <c r="D832" s="2" t="str">
        <f t="shared" si="100"/>
        <v>9</v>
      </c>
      <c r="E832" s="2" t="str">
        <f t="shared" si="101"/>
        <v>91</v>
      </c>
      <c r="F832" s="2" t="str">
        <f t="shared" si="102"/>
        <v>913</v>
      </c>
      <c r="G832" s="1" t="s">
        <v>3558</v>
      </c>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106"/>
      <c r="AH832" s="27"/>
      <c r="AI832" s="27"/>
      <c r="AJ832" s="27"/>
      <c r="AK832" s="106"/>
      <c r="AL832" s="106"/>
      <c r="AM832" s="105"/>
      <c r="AN832" s="11"/>
      <c r="AO832" s="11"/>
      <c r="AP832" s="105"/>
      <c r="AQ832" s="11"/>
      <c r="AR832" s="11"/>
      <c r="AS832" s="11"/>
      <c r="AT832" s="11"/>
      <c r="AU832" s="11">
        <v>0</v>
      </c>
      <c r="AV832" s="11">
        <v>0</v>
      </c>
      <c r="AW832" s="11">
        <v>0</v>
      </c>
      <c r="AX832" s="11">
        <v>0</v>
      </c>
      <c r="AZ832" s="11">
        <v>0</v>
      </c>
      <c r="BA832" s="11">
        <v>0</v>
      </c>
      <c r="BB832" s="122"/>
    </row>
    <row r="833" spans="1:54" hidden="1" x14ac:dyDescent="0.25">
      <c r="A833">
        <v>6</v>
      </c>
      <c r="B833" t="str">
        <f t="shared" si="96"/>
        <v>FrC-9135</v>
      </c>
      <c r="C833" s="2" t="s">
        <v>316</v>
      </c>
      <c r="D833" s="2" t="str">
        <f t="shared" si="100"/>
        <v>9</v>
      </c>
      <c r="E833" s="2" t="str">
        <f t="shared" si="101"/>
        <v>91</v>
      </c>
      <c r="F833" s="2" t="str">
        <f t="shared" si="102"/>
        <v>913</v>
      </c>
      <c r="G833" s="1" t="s">
        <v>3559</v>
      </c>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106"/>
      <c r="AH833" s="27"/>
      <c r="AI833" s="27"/>
      <c r="AJ833" s="27"/>
      <c r="AK833" s="106"/>
      <c r="AL833" s="106"/>
      <c r="AM833" s="105"/>
      <c r="AN833" s="11"/>
      <c r="AO833" s="11"/>
      <c r="AP833" s="105"/>
      <c r="AQ833" s="11"/>
      <c r="AR833" s="11"/>
      <c r="AS833" s="11"/>
      <c r="AT833" s="11"/>
      <c r="AU833" s="11">
        <v>0</v>
      </c>
      <c r="AV833" s="11">
        <v>0</v>
      </c>
      <c r="AW833" s="11">
        <v>0</v>
      </c>
      <c r="AX833" s="11">
        <v>0</v>
      </c>
      <c r="AZ833" s="11">
        <v>0</v>
      </c>
      <c r="BA833" s="11">
        <v>0</v>
      </c>
      <c r="BB833" s="122"/>
    </row>
    <row r="834" spans="1:54" hidden="1" x14ac:dyDescent="0.25">
      <c r="A834">
        <v>6</v>
      </c>
      <c r="B834" t="str">
        <f t="shared" si="96"/>
        <v>FrC-9140</v>
      </c>
      <c r="C834" s="2" t="s">
        <v>316</v>
      </c>
      <c r="D834" s="2" t="str">
        <f t="shared" si="100"/>
        <v>9</v>
      </c>
      <c r="E834" s="2" t="str">
        <f t="shared" si="101"/>
        <v>91</v>
      </c>
      <c r="F834" s="2" t="str">
        <f t="shared" si="102"/>
        <v>914</v>
      </c>
      <c r="G834" s="1" t="s">
        <v>3566</v>
      </c>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106"/>
      <c r="AH834" s="27"/>
      <c r="AI834" s="27"/>
      <c r="AJ834" s="27"/>
      <c r="AK834" s="106"/>
      <c r="AL834" s="106"/>
      <c r="AM834" s="105"/>
      <c r="AN834" s="11"/>
      <c r="AO834" s="11"/>
      <c r="AP834" s="105"/>
      <c r="AQ834" s="11"/>
      <c r="AR834" s="11"/>
      <c r="AS834" s="11"/>
      <c r="AT834" s="11"/>
      <c r="AU834" s="11">
        <v>0</v>
      </c>
      <c r="AV834" s="11">
        <v>0</v>
      </c>
      <c r="AW834" s="11">
        <v>0</v>
      </c>
      <c r="AX834" s="11">
        <v>0</v>
      </c>
      <c r="AZ834" s="11">
        <v>0</v>
      </c>
      <c r="BA834" s="11">
        <v>0</v>
      </c>
      <c r="BB834" s="122"/>
    </row>
    <row r="835" spans="1:54" hidden="1" x14ac:dyDescent="0.25">
      <c r="A835">
        <v>6</v>
      </c>
      <c r="B835" t="str">
        <f t="shared" ref="B835:B898" si="103">C835&amp;"-"&amp;G835</f>
        <v>FrC-9170</v>
      </c>
      <c r="C835" s="2" t="s">
        <v>316</v>
      </c>
      <c r="D835" s="2" t="str">
        <f t="shared" si="100"/>
        <v>9</v>
      </c>
      <c r="E835" s="2" t="str">
        <f t="shared" si="101"/>
        <v>91</v>
      </c>
      <c r="F835" s="2" t="str">
        <f t="shared" si="102"/>
        <v>917</v>
      </c>
      <c r="G835" s="1" t="s">
        <v>309</v>
      </c>
      <c r="H835" s="27">
        <v>6843</v>
      </c>
      <c r="I835" s="27"/>
      <c r="J835" s="27">
        <v>6840</v>
      </c>
      <c r="K835" s="27">
        <v>6840</v>
      </c>
      <c r="L835" s="27">
        <v>7305</v>
      </c>
      <c r="M835" s="27"/>
      <c r="N835" s="27">
        <v>7303</v>
      </c>
      <c r="O835" s="27">
        <v>7303</v>
      </c>
      <c r="P835" s="27">
        <v>7796</v>
      </c>
      <c r="Q835" s="27"/>
      <c r="R835" s="27">
        <v>7581</v>
      </c>
      <c r="S835" s="27">
        <v>7581</v>
      </c>
      <c r="T835" s="27">
        <v>8050</v>
      </c>
      <c r="U835" s="27"/>
      <c r="V835" s="27">
        <v>8271</v>
      </c>
      <c r="W835" s="27">
        <v>8270.8090100000009</v>
      </c>
      <c r="X835" s="27">
        <v>8271</v>
      </c>
      <c r="Y835" s="27"/>
      <c r="Z835" s="27">
        <v>8268.8498899999995</v>
      </c>
      <c r="AA835" s="27">
        <v>8441.0732200000002</v>
      </c>
      <c r="AB835" s="27">
        <v>8499</v>
      </c>
      <c r="AC835" s="27"/>
      <c r="AD835" s="27">
        <v>8701.9840899999999</v>
      </c>
      <c r="AE835" s="27">
        <v>9148.9218300000011</v>
      </c>
      <c r="AF835" s="27">
        <v>8833</v>
      </c>
      <c r="AG835" s="106">
        <v>8645.9504300000008</v>
      </c>
      <c r="AH835" s="27">
        <v>8645.9504300000008</v>
      </c>
      <c r="AI835" s="27">
        <v>8645.9504300000008</v>
      </c>
      <c r="AJ835" s="27">
        <v>8687</v>
      </c>
      <c r="AK835" s="106">
        <v>8861.4395100000002</v>
      </c>
      <c r="AL835" s="106">
        <v>8861.44571</v>
      </c>
      <c r="AM835" s="105">
        <v>8861.44571</v>
      </c>
      <c r="AN835" s="11">
        <v>8743</v>
      </c>
      <c r="AO835" s="11">
        <v>10424.37247</v>
      </c>
      <c r="AP835" s="105">
        <v>10424.50302</v>
      </c>
      <c r="AQ835" s="11">
        <v>10424.50302</v>
      </c>
      <c r="AR835" s="11">
        <v>5740</v>
      </c>
      <c r="AS835" s="11">
        <v>5619.0063100000007</v>
      </c>
      <c r="AT835" s="11">
        <v>5619.0063100000007</v>
      </c>
      <c r="AU835" s="11">
        <v>5614.0198600000003</v>
      </c>
      <c r="AV835" s="11">
        <v>5619</v>
      </c>
      <c r="AW835" s="11">
        <v>5867.2104800000006</v>
      </c>
      <c r="AX835" s="11">
        <v>5862.635479999999</v>
      </c>
      <c r="AZ835" s="11">
        <v>125</v>
      </c>
      <c r="BA835" s="11">
        <v>128.45247999999998</v>
      </c>
      <c r="BB835" s="122"/>
    </row>
    <row r="836" spans="1:54" hidden="1" x14ac:dyDescent="0.25">
      <c r="A836">
        <v>6</v>
      </c>
      <c r="B836" t="str">
        <f t="shared" si="103"/>
        <v>FrC-9200</v>
      </c>
      <c r="C836" s="2" t="s">
        <v>316</v>
      </c>
      <c r="D836" s="2" t="str">
        <f t="shared" si="100"/>
        <v>9</v>
      </c>
      <c r="E836" s="2" t="str">
        <f t="shared" si="101"/>
        <v>92</v>
      </c>
      <c r="F836" s="2" t="str">
        <f t="shared" si="102"/>
        <v>920</v>
      </c>
      <c r="G836" s="1" t="s">
        <v>2390</v>
      </c>
      <c r="H836" s="27">
        <v>0</v>
      </c>
      <c r="I836" s="27"/>
      <c r="J836" s="27">
        <v>0</v>
      </c>
      <c r="K836" s="27">
        <v>0</v>
      </c>
      <c r="L836" s="27">
        <v>0</v>
      </c>
      <c r="M836" s="27"/>
      <c r="N836" s="27">
        <v>0</v>
      </c>
      <c r="O836" s="27">
        <v>0</v>
      </c>
      <c r="P836" s="27">
        <v>0</v>
      </c>
      <c r="Q836" s="27"/>
      <c r="R836" s="27">
        <v>0</v>
      </c>
      <c r="S836" s="27">
        <v>0</v>
      </c>
      <c r="T836" s="27">
        <v>0</v>
      </c>
      <c r="U836" s="27"/>
      <c r="V836" s="27">
        <v>0</v>
      </c>
      <c r="W836" s="27">
        <v>0</v>
      </c>
      <c r="X836" s="27">
        <v>0</v>
      </c>
      <c r="Y836" s="27"/>
      <c r="Z836" s="27">
        <v>0</v>
      </c>
      <c r="AA836" s="27">
        <v>18.12445</v>
      </c>
      <c r="AB836" s="27">
        <v>0</v>
      </c>
      <c r="AC836" s="27"/>
      <c r="AD836" s="27">
        <v>16.328209999999999</v>
      </c>
      <c r="AE836" s="27">
        <v>16.328209999999999</v>
      </c>
      <c r="AF836" s="27">
        <v>0</v>
      </c>
      <c r="AG836" s="106">
        <v>0</v>
      </c>
      <c r="AH836" s="27">
        <v>0</v>
      </c>
      <c r="AI836" s="27">
        <v>0</v>
      </c>
      <c r="AJ836" s="27">
        <v>0</v>
      </c>
      <c r="AK836" s="106">
        <v>0</v>
      </c>
      <c r="AL836" s="106">
        <v>0</v>
      </c>
      <c r="AM836" s="105">
        <v>0</v>
      </c>
      <c r="AN836" s="11">
        <v>0</v>
      </c>
      <c r="AO836" s="11">
        <v>0</v>
      </c>
      <c r="AP836" s="105">
        <v>0</v>
      </c>
      <c r="AQ836" s="11">
        <v>0</v>
      </c>
      <c r="AR836" s="11">
        <v>0</v>
      </c>
      <c r="AS836" s="11">
        <v>0</v>
      </c>
      <c r="AT836" s="11">
        <v>0</v>
      </c>
      <c r="AU836" s="11">
        <v>0</v>
      </c>
      <c r="AV836" s="11">
        <v>0</v>
      </c>
      <c r="AW836" s="11">
        <v>0</v>
      </c>
      <c r="AX836" s="11">
        <v>0</v>
      </c>
      <c r="AZ836" s="11">
        <v>0</v>
      </c>
      <c r="BA836" s="11">
        <v>0</v>
      </c>
      <c r="BB836" s="122"/>
    </row>
    <row r="837" spans="1:54" hidden="1" x14ac:dyDescent="0.25">
      <c r="A837">
        <v>6</v>
      </c>
      <c r="B837" t="str">
        <f t="shared" si="103"/>
        <v>FrC-9300</v>
      </c>
      <c r="C837" s="2" t="s">
        <v>316</v>
      </c>
      <c r="D837" s="2" t="str">
        <f t="shared" si="100"/>
        <v>9</v>
      </c>
      <c r="E837" s="2" t="str">
        <f t="shared" si="101"/>
        <v>93</v>
      </c>
      <c r="F837" s="2" t="str">
        <f t="shared" si="102"/>
        <v>930</v>
      </c>
      <c r="G837" s="1" t="s">
        <v>312</v>
      </c>
      <c r="H837" s="27">
        <v>0</v>
      </c>
      <c r="I837" s="27"/>
      <c r="J837" s="27">
        <v>0</v>
      </c>
      <c r="K837" s="27">
        <v>0</v>
      </c>
      <c r="L837" s="27">
        <v>0</v>
      </c>
      <c r="M837" s="27"/>
      <c r="N837" s="27">
        <v>0</v>
      </c>
      <c r="O837" s="27">
        <v>0</v>
      </c>
      <c r="P837" s="27">
        <v>0</v>
      </c>
      <c r="Q837" s="27"/>
      <c r="R837" s="27">
        <v>0</v>
      </c>
      <c r="S837" s="27">
        <v>0</v>
      </c>
      <c r="T837" s="27">
        <v>0</v>
      </c>
      <c r="U837" s="27"/>
      <c r="V837" s="27">
        <v>0</v>
      </c>
      <c r="W837" s="27">
        <v>0</v>
      </c>
      <c r="X837" s="27">
        <v>0</v>
      </c>
      <c r="Y837" s="27"/>
      <c r="Z837" s="27">
        <v>0</v>
      </c>
      <c r="AA837" s="27">
        <v>0</v>
      </c>
      <c r="AB837" s="27">
        <v>0</v>
      </c>
      <c r="AC837" s="27"/>
      <c r="AD837" s="27">
        <v>0</v>
      </c>
      <c r="AE837" s="27">
        <v>0</v>
      </c>
      <c r="AF837" s="27">
        <v>0</v>
      </c>
      <c r="AG837" s="106">
        <v>0</v>
      </c>
      <c r="AH837" s="27">
        <v>0</v>
      </c>
      <c r="AI837" s="27">
        <v>0</v>
      </c>
      <c r="AJ837" s="27">
        <v>0</v>
      </c>
      <c r="AK837" s="106">
        <v>0</v>
      </c>
      <c r="AL837" s="106">
        <v>0</v>
      </c>
      <c r="AM837" s="105">
        <v>0</v>
      </c>
      <c r="AN837" s="11">
        <v>0</v>
      </c>
      <c r="AO837" s="11">
        <v>0</v>
      </c>
      <c r="AP837" s="105">
        <v>0</v>
      </c>
      <c r="AQ837" s="11">
        <v>0</v>
      </c>
      <c r="AR837" s="11">
        <v>0</v>
      </c>
      <c r="AS837" s="11">
        <v>0</v>
      </c>
      <c r="AT837" s="11">
        <v>0</v>
      </c>
      <c r="AU837" s="11">
        <v>0</v>
      </c>
      <c r="AV837" s="11">
        <v>0</v>
      </c>
      <c r="AW837" s="11">
        <v>0</v>
      </c>
      <c r="AX837" s="11">
        <v>0</v>
      </c>
      <c r="AZ837" s="11">
        <v>0</v>
      </c>
      <c r="BA837" s="11">
        <v>0</v>
      </c>
      <c r="BB837" s="122"/>
    </row>
    <row r="838" spans="1:54" hidden="1" x14ac:dyDescent="0.25">
      <c r="A838">
        <v>6</v>
      </c>
      <c r="B838" t="str">
        <f t="shared" si="103"/>
        <v>FrC-9400</v>
      </c>
      <c r="C838" s="2" t="s">
        <v>316</v>
      </c>
      <c r="D838" s="2" t="str">
        <f t="shared" si="100"/>
        <v>9</v>
      </c>
      <c r="E838" s="2" t="str">
        <f t="shared" si="101"/>
        <v>94</v>
      </c>
      <c r="F838" s="2" t="str">
        <f t="shared" si="102"/>
        <v>940</v>
      </c>
      <c r="G838" s="1" t="s">
        <v>3545</v>
      </c>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106"/>
      <c r="AH838" s="27"/>
      <c r="AI838" s="27"/>
      <c r="AJ838" s="27"/>
      <c r="AK838" s="106"/>
      <c r="AL838" s="106"/>
      <c r="AM838" s="105"/>
      <c r="AN838" s="11"/>
      <c r="AO838" s="11"/>
      <c r="AP838" s="105"/>
      <c r="AQ838" s="11"/>
      <c r="AR838" s="11"/>
      <c r="AS838" s="11"/>
      <c r="AT838" s="11"/>
      <c r="AU838" s="11">
        <v>0</v>
      </c>
      <c r="AV838" s="11">
        <v>0</v>
      </c>
      <c r="AW838" s="11">
        <v>0</v>
      </c>
      <c r="AX838" s="11">
        <v>0</v>
      </c>
      <c r="AZ838" s="11">
        <v>0</v>
      </c>
      <c r="BA838" s="11">
        <v>0</v>
      </c>
      <c r="BB838" s="122"/>
    </row>
    <row r="839" spans="1:54" hidden="1" x14ac:dyDescent="0.25">
      <c r="A839">
        <v>6</v>
      </c>
      <c r="B839" t="str">
        <f t="shared" si="103"/>
        <v>FrC-4351 (old)</v>
      </c>
      <c r="C839" s="2" t="s">
        <v>316</v>
      </c>
      <c r="D839" s="2" t="str">
        <f t="shared" si="100"/>
        <v>4</v>
      </c>
      <c r="E839" s="2" t="str">
        <f t="shared" si="101"/>
        <v>43</v>
      </c>
      <c r="F839" s="2" t="str">
        <f t="shared" si="102"/>
        <v>435</v>
      </c>
      <c r="G839" s="1" t="s">
        <v>3453</v>
      </c>
      <c r="H839" s="27">
        <v>0</v>
      </c>
      <c r="I839" s="27"/>
      <c r="J839" s="27">
        <v>0</v>
      </c>
      <c r="K839" s="27">
        <v>0</v>
      </c>
      <c r="L839" s="27">
        <v>0</v>
      </c>
      <c r="M839" s="27"/>
      <c r="N839" s="27">
        <v>0</v>
      </c>
      <c r="O839" s="27">
        <v>0</v>
      </c>
      <c r="P839" s="27">
        <v>0</v>
      </c>
      <c r="Q839" s="27"/>
      <c r="R839" s="27">
        <v>0</v>
      </c>
      <c r="S839" s="27">
        <v>0</v>
      </c>
      <c r="T839" s="27">
        <v>0</v>
      </c>
      <c r="U839" s="27"/>
      <c r="V839" s="27">
        <v>0</v>
      </c>
      <c r="W839" s="27">
        <v>0</v>
      </c>
      <c r="X839" s="27">
        <v>0</v>
      </c>
      <c r="Y839" s="27"/>
      <c r="Z839" s="27">
        <v>0</v>
      </c>
      <c r="AA839" s="27">
        <v>0</v>
      </c>
      <c r="AB839" s="27">
        <v>0</v>
      </c>
      <c r="AC839" s="27"/>
      <c r="AD839" s="27">
        <v>0</v>
      </c>
      <c r="AE839" s="27">
        <v>0</v>
      </c>
      <c r="AF839" s="27">
        <v>0</v>
      </c>
      <c r="AG839" s="106">
        <v>0</v>
      </c>
      <c r="AH839" s="27">
        <v>0</v>
      </c>
      <c r="AI839" s="27">
        <v>0</v>
      </c>
      <c r="AJ839" s="27">
        <v>0</v>
      </c>
      <c r="AK839" s="106">
        <v>0</v>
      </c>
      <c r="AL839" s="106">
        <v>0</v>
      </c>
      <c r="AM839" s="105">
        <v>0</v>
      </c>
      <c r="AN839" s="11">
        <v>0</v>
      </c>
      <c r="AO839" s="11">
        <v>0</v>
      </c>
      <c r="AP839" s="105">
        <v>0</v>
      </c>
      <c r="AQ839" s="11">
        <v>0</v>
      </c>
      <c r="AR839" s="11">
        <v>0</v>
      </c>
      <c r="AS839" s="11">
        <v>0</v>
      </c>
      <c r="AT839" s="11">
        <v>0</v>
      </c>
      <c r="AU839" s="11"/>
      <c r="AV839" s="11">
        <v>0</v>
      </c>
      <c r="AW839" s="11">
        <v>0</v>
      </c>
      <c r="AX839" s="11"/>
      <c r="AZ839" s="11"/>
      <c r="BB839" s="122"/>
    </row>
    <row r="840" spans="1:54" hidden="1" x14ac:dyDescent="0.25">
      <c r="A840">
        <v>6</v>
      </c>
      <c r="B840" t="str">
        <f t="shared" si="103"/>
        <v>FrC-4352 (old)</v>
      </c>
      <c r="C840" s="2" t="s">
        <v>316</v>
      </c>
      <c r="D840" s="2" t="str">
        <f t="shared" si="100"/>
        <v>4</v>
      </c>
      <c r="E840" s="2" t="str">
        <f t="shared" si="101"/>
        <v>43</v>
      </c>
      <c r="F840" s="2" t="str">
        <f t="shared" si="102"/>
        <v>435</v>
      </c>
      <c r="G840" s="1" t="s">
        <v>3454</v>
      </c>
      <c r="H840" s="27">
        <v>0</v>
      </c>
      <c r="I840" s="27"/>
      <c r="J840" s="27">
        <v>0</v>
      </c>
      <c r="K840" s="27">
        <v>0</v>
      </c>
      <c r="L840" s="27">
        <v>0</v>
      </c>
      <c r="M840" s="27"/>
      <c r="N840" s="27">
        <v>0</v>
      </c>
      <c r="O840" s="27">
        <v>0</v>
      </c>
      <c r="P840" s="27">
        <v>0</v>
      </c>
      <c r="Q840" s="27"/>
      <c r="R840" s="27">
        <v>0</v>
      </c>
      <c r="S840" s="27">
        <v>0</v>
      </c>
      <c r="T840" s="27">
        <v>0</v>
      </c>
      <c r="U840" s="27"/>
      <c r="V840" s="27">
        <v>0</v>
      </c>
      <c r="W840" s="27">
        <v>0</v>
      </c>
      <c r="X840" s="27">
        <v>0</v>
      </c>
      <c r="Y840" s="27"/>
      <c r="Z840" s="27">
        <v>0</v>
      </c>
      <c r="AA840" s="27">
        <v>0</v>
      </c>
      <c r="AB840" s="27">
        <v>0</v>
      </c>
      <c r="AC840" s="27"/>
      <c r="AD840" s="27">
        <v>0</v>
      </c>
      <c r="AE840" s="27">
        <v>0</v>
      </c>
      <c r="AF840" s="27">
        <v>0</v>
      </c>
      <c r="AG840" s="106">
        <v>0</v>
      </c>
      <c r="AH840" s="27">
        <v>0</v>
      </c>
      <c r="AI840" s="27">
        <v>0</v>
      </c>
      <c r="AJ840" s="27">
        <v>0</v>
      </c>
      <c r="AK840" s="106">
        <v>0</v>
      </c>
      <c r="AL840" s="106">
        <v>0</v>
      </c>
      <c r="AM840" s="105">
        <v>0</v>
      </c>
      <c r="AN840" s="11">
        <v>0</v>
      </c>
      <c r="AO840" s="11">
        <v>0</v>
      </c>
      <c r="AP840" s="105">
        <v>0</v>
      </c>
      <c r="AQ840" s="11">
        <v>0</v>
      </c>
      <c r="AR840" s="11">
        <v>0</v>
      </c>
      <c r="AS840" s="11">
        <v>0</v>
      </c>
      <c r="AT840" s="11">
        <v>0</v>
      </c>
      <c r="AU840" s="11"/>
      <c r="AV840" s="11">
        <v>0</v>
      </c>
      <c r="AW840" s="11">
        <v>0</v>
      </c>
      <c r="AX840" s="11"/>
      <c r="AZ840" s="11"/>
      <c r="BB840" s="122"/>
    </row>
    <row r="841" spans="1:54" hidden="1" x14ac:dyDescent="0.25">
      <c r="A841">
        <v>6</v>
      </c>
      <c r="B841" t="str">
        <f t="shared" si="103"/>
        <v>FrC-6351 (old)</v>
      </c>
      <c r="C841" s="2" t="s">
        <v>316</v>
      </c>
      <c r="D841" s="2" t="str">
        <f t="shared" si="100"/>
        <v>6</v>
      </c>
      <c r="E841" s="2" t="str">
        <f t="shared" si="101"/>
        <v>63</v>
      </c>
      <c r="F841" s="2" t="str">
        <f t="shared" si="102"/>
        <v>635</v>
      </c>
      <c r="G841" s="1" t="s">
        <v>3455</v>
      </c>
      <c r="H841" s="27">
        <v>0</v>
      </c>
      <c r="I841" s="27"/>
      <c r="J841" s="27">
        <v>0</v>
      </c>
      <c r="K841" s="27">
        <v>0</v>
      </c>
      <c r="L841" s="27">
        <v>0</v>
      </c>
      <c r="M841" s="27"/>
      <c r="N841" s="27">
        <v>0</v>
      </c>
      <c r="O841" s="27">
        <v>0</v>
      </c>
      <c r="P841" s="27">
        <v>0</v>
      </c>
      <c r="Q841" s="27"/>
      <c r="R841" s="27">
        <v>0</v>
      </c>
      <c r="S841" s="27">
        <v>0</v>
      </c>
      <c r="T841" s="27">
        <v>0</v>
      </c>
      <c r="U841" s="27"/>
      <c r="V841" s="27">
        <v>0</v>
      </c>
      <c r="W841" s="27">
        <v>0</v>
      </c>
      <c r="X841" s="27">
        <v>0</v>
      </c>
      <c r="Y841" s="27"/>
      <c r="Z841" s="27">
        <v>0</v>
      </c>
      <c r="AA841" s="27">
        <v>0</v>
      </c>
      <c r="AB841" s="27">
        <v>0</v>
      </c>
      <c r="AC841" s="27"/>
      <c r="AD841" s="27">
        <v>0</v>
      </c>
      <c r="AE841" s="27">
        <v>0</v>
      </c>
      <c r="AF841" s="27">
        <v>0</v>
      </c>
      <c r="AG841" s="106">
        <v>0</v>
      </c>
      <c r="AH841" s="27">
        <v>0</v>
      </c>
      <c r="AI841" s="27">
        <v>0</v>
      </c>
      <c r="AJ841" s="27">
        <v>0</v>
      </c>
      <c r="AK841" s="106">
        <v>0</v>
      </c>
      <c r="AL841" s="106">
        <v>0</v>
      </c>
      <c r="AM841" s="105">
        <v>0</v>
      </c>
      <c r="AN841" s="11">
        <v>0</v>
      </c>
      <c r="AO841" s="11">
        <v>0</v>
      </c>
      <c r="AP841" s="105">
        <v>0</v>
      </c>
      <c r="AQ841" s="11">
        <v>0</v>
      </c>
      <c r="AR841" s="11">
        <v>0</v>
      </c>
      <c r="AS841" s="11">
        <v>0</v>
      </c>
      <c r="AT841" s="11">
        <v>0</v>
      </c>
      <c r="AU841" s="11"/>
      <c r="AV841" s="11">
        <v>0</v>
      </c>
      <c r="AW841" s="11">
        <v>0</v>
      </c>
      <c r="AX841" s="11"/>
      <c r="AZ841" s="11"/>
      <c r="BB841" s="122"/>
    </row>
    <row r="842" spans="1:54" hidden="1" x14ac:dyDescent="0.25">
      <c r="A842">
        <v>6</v>
      </c>
      <c r="B842" t="str">
        <f t="shared" si="103"/>
        <v>FrC-6352 (old)</v>
      </c>
      <c r="C842" s="2" t="s">
        <v>316</v>
      </c>
      <c r="D842" s="2" t="str">
        <f t="shared" si="100"/>
        <v>6</v>
      </c>
      <c r="E842" s="2" t="str">
        <f t="shared" si="101"/>
        <v>63</v>
      </c>
      <c r="F842" s="2" t="str">
        <f t="shared" si="102"/>
        <v>635</v>
      </c>
      <c r="G842" s="1" t="s">
        <v>3456</v>
      </c>
      <c r="H842" s="27">
        <v>0</v>
      </c>
      <c r="I842" s="27"/>
      <c r="J842" s="27">
        <v>0</v>
      </c>
      <c r="K842" s="27">
        <v>0</v>
      </c>
      <c r="L842" s="27">
        <v>0</v>
      </c>
      <c r="M842" s="27"/>
      <c r="N842" s="27">
        <v>0</v>
      </c>
      <c r="O842" s="27">
        <v>0</v>
      </c>
      <c r="P842" s="27">
        <v>0</v>
      </c>
      <c r="Q842" s="27"/>
      <c r="R842" s="27">
        <v>0</v>
      </c>
      <c r="S842" s="27">
        <v>0</v>
      </c>
      <c r="T842" s="27">
        <v>0</v>
      </c>
      <c r="U842" s="27"/>
      <c r="V842" s="27">
        <v>3</v>
      </c>
      <c r="W842" s="27">
        <v>2.9765999999999999</v>
      </c>
      <c r="X842" s="27">
        <v>0</v>
      </c>
      <c r="Y842" s="27"/>
      <c r="Z842" s="27">
        <v>0</v>
      </c>
      <c r="AA842" s="27">
        <v>0</v>
      </c>
      <c r="AB842" s="27">
        <v>0</v>
      </c>
      <c r="AC842" s="27"/>
      <c r="AD842" s="27">
        <v>0</v>
      </c>
      <c r="AE842" s="27">
        <v>0</v>
      </c>
      <c r="AF842" s="27">
        <v>0</v>
      </c>
      <c r="AG842" s="106">
        <v>0</v>
      </c>
      <c r="AH842" s="27">
        <v>0</v>
      </c>
      <c r="AI842" s="27">
        <v>0</v>
      </c>
      <c r="AJ842" s="27">
        <v>0</v>
      </c>
      <c r="AK842" s="106">
        <v>0</v>
      </c>
      <c r="AL842" s="106">
        <v>0</v>
      </c>
      <c r="AM842" s="105">
        <v>0</v>
      </c>
      <c r="AN842" s="11">
        <v>0</v>
      </c>
      <c r="AO842" s="11">
        <v>0</v>
      </c>
      <c r="AP842" s="105">
        <v>0</v>
      </c>
      <c r="AQ842" s="11">
        <v>0</v>
      </c>
      <c r="AR842" s="11">
        <v>0</v>
      </c>
      <c r="AS842" s="11">
        <v>0</v>
      </c>
      <c r="AT842" s="11">
        <v>0</v>
      </c>
      <c r="AU842" s="11"/>
      <c r="AV842" s="11">
        <v>0</v>
      </c>
      <c r="AW842" s="11">
        <v>0</v>
      </c>
      <c r="AX842" s="11"/>
      <c r="AZ842" s="11"/>
      <c r="BB842" s="122"/>
    </row>
    <row r="843" spans="1:54" hidden="1" x14ac:dyDescent="0.25">
      <c r="A843">
        <v>7</v>
      </c>
      <c r="B843" t="str">
        <f t="shared" si="103"/>
        <v>GC-0100</v>
      </c>
      <c r="C843" s="2" t="s">
        <v>317</v>
      </c>
      <c r="D843" s="2" t="str">
        <f t="shared" si="100"/>
        <v>0</v>
      </c>
      <c r="E843" s="2" t="str">
        <f t="shared" si="101"/>
        <v>01</v>
      </c>
      <c r="F843" s="2" t="str">
        <f t="shared" si="102"/>
        <v>010</v>
      </c>
      <c r="G843" s="3" t="s">
        <v>10</v>
      </c>
      <c r="H843" s="27">
        <v>300</v>
      </c>
      <c r="I843" s="27"/>
      <c r="J843" s="27">
        <v>194.98699999999999</v>
      </c>
      <c r="K843" s="27">
        <v>194.98699999999999</v>
      </c>
      <c r="L843" s="27">
        <v>3490</v>
      </c>
      <c r="M843" s="27"/>
      <c r="N843" s="27">
        <v>161.34200000000001</v>
      </c>
      <c r="O843" s="27">
        <v>161.34200000000001</v>
      </c>
      <c r="P843" s="27">
        <v>730</v>
      </c>
      <c r="Q843" s="27"/>
      <c r="R843" s="27">
        <v>140.63999999999999</v>
      </c>
      <c r="S843" s="27">
        <v>138.78299999999996</v>
      </c>
      <c r="T843" s="27">
        <v>519</v>
      </c>
      <c r="U843" s="27"/>
      <c r="V843" s="27">
        <v>130</v>
      </c>
      <c r="W843" s="27">
        <v>130</v>
      </c>
      <c r="X843" s="27">
        <v>180</v>
      </c>
      <c r="Y843" s="27"/>
      <c r="Z843" s="27">
        <v>128.42562000000001</v>
      </c>
      <c r="AA843" s="27">
        <v>128.42562000000001</v>
      </c>
      <c r="AB843" s="27">
        <v>605</v>
      </c>
      <c r="AC843" s="27"/>
      <c r="AD843" s="27">
        <v>130</v>
      </c>
      <c r="AE843" s="27">
        <v>130</v>
      </c>
      <c r="AF843" s="27">
        <v>614</v>
      </c>
      <c r="AG843" s="106">
        <v>130</v>
      </c>
      <c r="AH843" s="27">
        <v>130</v>
      </c>
      <c r="AI843" s="27">
        <v>130</v>
      </c>
      <c r="AJ843" s="27">
        <v>3133</v>
      </c>
      <c r="AK843" s="106">
        <v>0</v>
      </c>
      <c r="AL843" s="106">
        <v>0</v>
      </c>
      <c r="AM843" s="105">
        <v>0</v>
      </c>
      <c r="AN843" s="11">
        <v>0</v>
      </c>
      <c r="AO843" s="11">
        <v>0</v>
      </c>
      <c r="AP843" s="105">
        <v>0</v>
      </c>
      <c r="AQ843" s="11">
        <v>0</v>
      </c>
      <c r="AR843" s="11">
        <v>0</v>
      </c>
      <c r="AS843" s="11">
        <v>0</v>
      </c>
      <c r="AT843" s="11">
        <v>0</v>
      </c>
      <c r="AU843" s="11">
        <v>0</v>
      </c>
      <c r="AV843" s="11">
        <v>0</v>
      </c>
      <c r="AW843" s="11">
        <v>0</v>
      </c>
      <c r="AX843" s="11">
        <v>0</v>
      </c>
      <c r="AZ843" s="11">
        <v>0</v>
      </c>
      <c r="BA843" s="11">
        <v>0</v>
      </c>
      <c r="BB843" s="122"/>
    </row>
    <row r="844" spans="1:54" hidden="1" x14ac:dyDescent="0.25">
      <c r="A844">
        <v>7</v>
      </c>
      <c r="B844" t="str">
        <f t="shared" si="103"/>
        <v>GC-0200</v>
      </c>
      <c r="C844" s="2" t="s">
        <v>317</v>
      </c>
      <c r="D844" s="2" t="str">
        <f t="shared" si="100"/>
        <v>0</v>
      </c>
      <c r="E844" s="2" t="str">
        <f t="shared" si="101"/>
        <v>02</v>
      </c>
      <c r="F844" s="2" t="str">
        <f t="shared" si="102"/>
        <v>020</v>
      </c>
      <c r="G844" s="3" t="s">
        <v>2101</v>
      </c>
      <c r="H844" s="27">
        <v>0</v>
      </c>
      <c r="I844" s="27"/>
      <c r="J844" s="27">
        <v>14.25</v>
      </c>
      <c r="K844" s="27">
        <v>14.25</v>
      </c>
      <c r="L844" s="27">
        <v>0</v>
      </c>
      <c r="M844" s="27"/>
      <c r="N844" s="27">
        <v>0</v>
      </c>
      <c r="O844" s="27">
        <v>0</v>
      </c>
      <c r="P844" s="27">
        <v>0</v>
      </c>
      <c r="Q844" s="27"/>
      <c r="R844" s="27">
        <v>0</v>
      </c>
      <c r="S844" s="27">
        <v>0</v>
      </c>
      <c r="T844" s="27">
        <v>0</v>
      </c>
      <c r="U844" s="27"/>
      <c r="V844" s="27">
        <v>0</v>
      </c>
      <c r="W844" s="27">
        <v>0</v>
      </c>
      <c r="X844" s="27">
        <v>0</v>
      </c>
      <c r="Y844" s="27"/>
      <c r="Z844" s="27">
        <v>0</v>
      </c>
      <c r="AA844" s="27">
        <v>0</v>
      </c>
      <c r="AB844" s="27">
        <v>0</v>
      </c>
      <c r="AC844" s="27"/>
      <c r="AD844" s="27">
        <v>0</v>
      </c>
      <c r="AE844" s="27">
        <v>0</v>
      </c>
      <c r="AF844" s="27">
        <v>0</v>
      </c>
      <c r="AG844" s="106">
        <v>0</v>
      </c>
      <c r="AH844" s="27">
        <v>0</v>
      </c>
      <c r="AI844" s="27">
        <v>0</v>
      </c>
      <c r="AJ844" s="27">
        <v>0</v>
      </c>
      <c r="AK844" s="106">
        <v>0</v>
      </c>
      <c r="AL844" s="106">
        <v>0</v>
      </c>
      <c r="AM844" s="105">
        <v>0</v>
      </c>
      <c r="AN844" s="11">
        <v>0</v>
      </c>
      <c r="AO844" s="11">
        <v>0</v>
      </c>
      <c r="AP844" s="105">
        <v>0</v>
      </c>
      <c r="AQ844" s="11">
        <v>0</v>
      </c>
      <c r="AR844" s="11">
        <v>0</v>
      </c>
      <c r="AS844" s="11">
        <v>0</v>
      </c>
      <c r="AT844" s="11">
        <v>0</v>
      </c>
      <c r="AU844" s="11"/>
      <c r="AV844" s="11">
        <v>0</v>
      </c>
      <c r="AW844" s="11">
        <v>0</v>
      </c>
      <c r="AX844" s="11"/>
      <c r="AZ844" s="11"/>
      <c r="BA844" s="11"/>
      <c r="BB844" s="122"/>
    </row>
    <row r="845" spans="1:54" hidden="1" x14ac:dyDescent="0.25">
      <c r="A845">
        <v>7</v>
      </c>
      <c r="B845" t="str">
        <f t="shared" si="103"/>
        <v>GC-0400</v>
      </c>
      <c r="C845" s="2" t="s">
        <v>317</v>
      </c>
      <c r="D845" s="2" t="str">
        <f t="shared" si="100"/>
        <v>0</v>
      </c>
      <c r="E845" s="2" t="str">
        <f t="shared" si="101"/>
        <v>04</v>
      </c>
      <c r="F845" s="2" t="str">
        <f t="shared" si="102"/>
        <v>040</v>
      </c>
      <c r="G845" s="1" t="s">
        <v>12</v>
      </c>
      <c r="H845" s="27">
        <v>1.948</v>
      </c>
      <c r="I845" s="27"/>
      <c r="J845" s="27">
        <v>0</v>
      </c>
      <c r="K845" s="27">
        <v>0</v>
      </c>
      <c r="L845" s="27">
        <v>1.982</v>
      </c>
      <c r="M845" s="27"/>
      <c r="N845" s="27">
        <v>0</v>
      </c>
      <c r="O845" s="27">
        <v>0</v>
      </c>
      <c r="P845" s="27">
        <v>2</v>
      </c>
      <c r="Q845" s="27"/>
      <c r="R845" s="27">
        <v>0</v>
      </c>
      <c r="S845" s="27">
        <v>2.39018</v>
      </c>
      <c r="T845" s="27">
        <v>0</v>
      </c>
      <c r="U845" s="27"/>
      <c r="V845" s="27">
        <v>0</v>
      </c>
      <c r="W845" s="27">
        <v>0</v>
      </c>
      <c r="X845" s="27">
        <v>0</v>
      </c>
      <c r="Y845" s="27"/>
      <c r="Z845" s="27">
        <v>0</v>
      </c>
      <c r="AA845" s="27">
        <v>0</v>
      </c>
      <c r="AB845" s="27">
        <v>0</v>
      </c>
      <c r="AC845" s="27"/>
      <c r="AD845" s="27">
        <v>0</v>
      </c>
      <c r="AE845" s="27">
        <v>0</v>
      </c>
      <c r="AF845" s="27">
        <v>0</v>
      </c>
      <c r="AG845" s="106">
        <v>0</v>
      </c>
      <c r="AH845" s="27">
        <v>0</v>
      </c>
      <c r="AI845" s="27">
        <v>0</v>
      </c>
      <c r="AJ845" s="27">
        <v>0</v>
      </c>
      <c r="AK845" s="106">
        <v>0</v>
      </c>
      <c r="AL845" s="106">
        <v>0</v>
      </c>
      <c r="AM845" s="105">
        <v>0</v>
      </c>
      <c r="AN845" s="11">
        <v>0</v>
      </c>
      <c r="AO845" s="11">
        <v>0</v>
      </c>
      <c r="AP845" s="105">
        <v>0</v>
      </c>
      <c r="AQ845" s="11">
        <v>0</v>
      </c>
      <c r="AR845" s="11">
        <v>0</v>
      </c>
      <c r="AS845" s="11">
        <v>0</v>
      </c>
      <c r="AT845" s="11">
        <v>0</v>
      </c>
      <c r="AU845" s="11">
        <v>0</v>
      </c>
      <c r="AV845" s="11">
        <v>0</v>
      </c>
      <c r="AW845" s="11">
        <v>0</v>
      </c>
      <c r="AX845" s="11">
        <v>0</v>
      </c>
      <c r="AZ845" s="11">
        <v>0</v>
      </c>
      <c r="BA845" s="11">
        <v>0</v>
      </c>
      <c r="BB845" s="122"/>
    </row>
    <row r="846" spans="1:54" hidden="1" x14ac:dyDescent="0.25">
      <c r="A846">
        <v>7</v>
      </c>
      <c r="B846" t="str">
        <f t="shared" si="103"/>
        <v>GC-1111</v>
      </c>
      <c r="C846" s="2" t="s">
        <v>317</v>
      </c>
      <c r="D846" s="2" t="str">
        <f t="shared" si="100"/>
        <v>1</v>
      </c>
      <c r="E846" s="2" t="str">
        <f t="shared" si="101"/>
        <v>11</v>
      </c>
      <c r="F846" s="2" t="str">
        <f t="shared" si="102"/>
        <v>111</v>
      </c>
      <c r="G846" s="1" t="s">
        <v>16</v>
      </c>
      <c r="H846" s="27">
        <v>46049.061000000002</v>
      </c>
      <c r="I846" s="27"/>
      <c r="J846" s="27">
        <v>45899.280999999995</v>
      </c>
      <c r="K846" s="27">
        <v>45899.280999999995</v>
      </c>
      <c r="L846" s="27">
        <v>46655.11</v>
      </c>
      <c r="M846" s="27"/>
      <c r="N846" s="27">
        <v>46860.271999999997</v>
      </c>
      <c r="O846" s="27">
        <v>46829.245999999999</v>
      </c>
      <c r="P846" s="27">
        <v>49027.561999999998</v>
      </c>
      <c r="Q846" s="27"/>
      <c r="R846" s="27">
        <v>48354.688000000002</v>
      </c>
      <c r="S846" s="27">
        <v>49089.705610000055</v>
      </c>
      <c r="T846" s="27">
        <v>48988.5</v>
      </c>
      <c r="U846" s="27"/>
      <c r="V846" s="27">
        <v>49686.900239999995</v>
      </c>
      <c r="W846" s="27">
        <v>49686.957739999998</v>
      </c>
      <c r="X846" s="27">
        <v>50641</v>
      </c>
      <c r="Y846" s="27"/>
      <c r="Z846" s="27">
        <v>50507.808039999996</v>
      </c>
      <c r="AA846" s="27">
        <v>50507.808039999996</v>
      </c>
      <c r="AB846" s="27">
        <v>51780</v>
      </c>
      <c r="AC846" s="27"/>
      <c r="AD846" s="27">
        <v>52218.734150000011</v>
      </c>
      <c r="AE846" s="27">
        <v>52222.901920000011</v>
      </c>
      <c r="AF846" s="27">
        <v>55472</v>
      </c>
      <c r="AG846" s="106">
        <v>54546.248259999993</v>
      </c>
      <c r="AH846" s="27">
        <v>54720.622329999998</v>
      </c>
      <c r="AI846" s="27">
        <v>54720.622329999998</v>
      </c>
      <c r="AJ846" s="27">
        <v>58768</v>
      </c>
      <c r="AK846" s="106">
        <v>59086.398939999999</v>
      </c>
      <c r="AL846" s="106">
        <v>61040.440750000009</v>
      </c>
      <c r="AM846" s="105">
        <v>61040.440750000009</v>
      </c>
      <c r="AN846" s="11">
        <v>61722</v>
      </c>
      <c r="AO846" s="11">
        <v>63965.861980000009</v>
      </c>
      <c r="AP846" s="105">
        <v>63970.180700000004</v>
      </c>
      <c r="AQ846" s="11">
        <v>63970.180699999997</v>
      </c>
      <c r="AR846" s="11">
        <v>65301</v>
      </c>
      <c r="AS846" s="11">
        <v>68289.183959999995</v>
      </c>
      <c r="AT846" s="11">
        <v>68289.183850000001</v>
      </c>
      <c r="AU846" s="11">
        <v>68347.11725000001</v>
      </c>
      <c r="AV846" s="11">
        <v>67213</v>
      </c>
      <c r="AW846" s="11">
        <v>69318.14559</v>
      </c>
      <c r="AX846" s="11">
        <v>69405.67585</v>
      </c>
      <c r="AZ846" s="11">
        <v>69878</v>
      </c>
      <c r="BA846" s="11">
        <v>72957.781510000001</v>
      </c>
      <c r="BB846" s="122"/>
    </row>
    <row r="847" spans="1:54" hidden="1" x14ac:dyDescent="0.25">
      <c r="A847">
        <v>7</v>
      </c>
      <c r="B847" t="str">
        <f t="shared" si="103"/>
        <v>GC-1112</v>
      </c>
      <c r="C847" s="2" t="s">
        <v>317</v>
      </c>
      <c r="D847" s="2" t="str">
        <f t="shared" si="100"/>
        <v>1</v>
      </c>
      <c r="E847" s="2" t="str">
        <f t="shared" si="101"/>
        <v>11</v>
      </c>
      <c r="F847" s="2" t="str">
        <f t="shared" si="102"/>
        <v>111</v>
      </c>
      <c r="G847" s="1" t="s">
        <v>17</v>
      </c>
      <c r="H847" s="27">
        <v>1226.9659999999999</v>
      </c>
      <c r="I847" s="27"/>
      <c r="J847" s="27">
        <v>1217.5219999999999</v>
      </c>
      <c r="K847" s="27">
        <v>1217.5219999999999</v>
      </c>
      <c r="L847" s="27">
        <v>1312.9459999999999</v>
      </c>
      <c r="M847" s="27"/>
      <c r="N847" s="27">
        <v>1303.8880000000001</v>
      </c>
      <c r="O847" s="27">
        <v>1303.8880000000001</v>
      </c>
      <c r="P847" s="27">
        <v>1260.201</v>
      </c>
      <c r="Q847" s="27"/>
      <c r="R847" s="27">
        <v>1870.6009999999999</v>
      </c>
      <c r="S847" s="27">
        <v>1895.5079699999999</v>
      </c>
      <c r="T847" s="27">
        <v>1760.9</v>
      </c>
      <c r="U847" s="27"/>
      <c r="V847" s="27">
        <v>1949.3975700000001</v>
      </c>
      <c r="W847" s="27">
        <v>1949.3975700000001</v>
      </c>
      <c r="X847" s="27">
        <v>3061</v>
      </c>
      <c r="Y847" s="27"/>
      <c r="Z847" s="27">
        <v>3110.0278900000003</v>
      </c>
      <c r="AA847" s="27">
        <v>3110.0278900000003</v>
      </c>
      <c r="AB847" s="27">
        <v>3350</v>
      </c>
      <c r="AC847" s="27"/>
      <c r="AD847" s="27">
        <v>3449.1312299999991</v>
      </c>
      <c r="AE847" s="27">
        <v>3449.1312299999991</v>
      </c>
      <c r="AF847" s="27">
        <v>3616</v>
      </c>
      <c r="AG847" s="106">
        <v>3798.5989999999997</v>
      </c>
      <c r="AH847" s="27">
        <v>3798.5989999999997</v>
      </c>
      <c r="AI847" s="27">
        <v>3798.5990000000002</v>
      </c>
      <c r="AJ847" s="27">
        <v>4132</v>
      </c>
      <c r="AK847" s="106">
        <v>4172.6798900000003</v>
      </c>
      <c r="AL847" s="106">
        <v>4190.0207899999996</v>
      </c>
      <c r="AM847" s="105">
        <v>4190.0207899999996</v>
      </c>
      <c r="AN847" s="11">
        <v>4286</v>
      </c>
      <c r="AO847" s="11">
        <v>4500.1814800000002</v>
      </c>
      <c r="AP847" s="105">
        <v>4500.2986500000006</v>
      </c>
      <c r="AQ847" s="11">
        <v>4500.2986500000006</v>
      </c>
      <c r="AR847" s="11">
        <v>4716</v>
      </c>
      <c r="AS847" s="11">
        <v>4474.3255899999995</v>
      </c>
      <c r="AT847" s="11">
        <v>4488.5140700000002</v>
      </c>
      <c r="AU847" s="11">
        <v>4537.8292700000002</v>
      </c>
      <c r="AV847" s="11">
        <v>3990</v>
      </c>
      <c r="AW847" s="11">
        <v>4178.7645600000005</v>
      </c>
      <c r="AX847" s="11">
        <v>4178.4613799999997</v>
      </c>
      <c r="AZ847" s="11">
        <v>4564</v>
      </c>
      <c r="BA847" s="11">
        <v>5023.3767499999994</v>
      </c>
      <c r="BB847" s="122"/>
    </row>
    <row r="848" spans="1:54" hidden="1" x14ac:dyDescent="0.25">
      <c r="A848">
        <v>7</v>
      </c>
      <c r="B848" t="str">
        <f t="shared" si="103"/>
        <v>GC-1120</v>
      </c>
      <c r="C848" s="2" t="s">
        <v>317</v>
      </c>
      <c r="D848" s="2" t="str">
        <f t="shared" si="100"/>
        <v>1</v>
      </c>
      <c r="E848" s="2" t="str">
        <f t="shared" si="101"/>
        <v>11</v>
      </c>
      <c r="F848" s="2" t="str">
        <f t="shared" si="102"/>
        <v>112</v>
      </c>
      <c r="G848" s="1" t="s">
        <v>18</v>
      </c>
      <c r="H848" s="27">
        <v>9142.8590000000004</v>
      </c>
      <c r="I848" s="27"/>
      <c r="J848" s="27">
        <v>9460.8279999999995</v>
      </c>
      <c r="K848" s="27">
        <v>9460.8279999999995</v>
      </c>
      <c r="L848" s="27">
        <v>9144.9709999999995</v>
      </c>
      <c r="M848" s="27"/>
      <c r="N848" s="27">
        <v>9895.6679999999997</v>
      </c>
      <c r="O848" s="27">
        <v>9889.0329999999994</v>
      </c>
      <c r="P848" s="27">
        <v>10296.787</v>
      </c>
      <c r="Q848" s="27"/>
      <c r="R848" s="27">
        <v>10413.69</v>
      </c>
      <c r="S848" s="27">
        <v>10397.761740000005</v>
      </c>
      <c r="T848" s="27">
        <v>10757.3</v>
      </c>
      <c r="U848" s="27"/>
      <c r="V848" s="27">
        <v>10054.108110000001</v>
      </c>
      <c r="W848" s="27">
        <v>10205.760109999999</v>
      </c>
      <c r="X848" s="27">
        <v>9591</v>
      </c>
      <c r="Y848" s="27"/>
      <c r="Z848" s="27">
        <v>9747.9673000000003</v>
      </c>
      <c r="AA848" s="27">
        <v>9747.9673000000003</v>
      </c>
      <c r="AB848" s="27">
        <v>10402</v>
      </c>
      <c r="AC848" s="27"/>
      <c r="AD848" s="27">
        <v>10718.31553</v>
      </c>
      <c r="AE848" s="27">
        <v>10710.07122</v>
      </c>
      <c r="AF848" s="27">
        <v>11856</v>
      </c>
      <c r="AG848" s="106">
        <v>11768.579689999999</v>
      </c>
      <c r="AH848" s="27">
        <v>11787.405429999999</v>
      </c>
      <c r="AI848" s="27">
        <v>11787.405429999999</v>
      </c>
      <c r="AJ848" s="27">
        <v>12891</v>
      </c>
      <c r="AK848" s="106">
        <v>12746.493260000001</v>
      </c>
      <c r="AL848" s="106">
        <v>12972.282510000001</v>
      </c>
      <c r="AM848" s="105">
        <v>12972.282510000001</v>
      </c>
      <c r="AN848" s="11">
        <v>14544</v>
      </c>
      <c r="AO848" s="11">
        <v>14367.768429999998</v>
      </c>
      <c r="AP848" s="105">
        <v>14422.899069999999</v>
      </c>
      <c r="AQ848" s="11">
        <v>14422.899069999999</v>
      </c>
      <c r="AR848" s="11">
        <v>15752</v>
      </c>
      <c r="AS848" s="11">
        <v>15782.70795</v>
      </c>
      <c r="AT848" s="11">
        <v>15782.95795</v>
      </c>
      <c r="AU848" s="11">
        <v>15782.95795</v>
      </c>
      <c r="AV848" s="11">
        <v>18749</v>
      </c>
      <c r="AW848" s="11">
        <v>19125.172409999999</v>
      </c>
      <c r="AX848" s="11">
        <v>19186.739399999999</v>
      </c>
      <c r="AZ848" s="11">
        <v>19885</v>
      </c>
      <c r="BA848" s="11">
        <v>20569.000499999998</v>
      </c>
      <c r="BB848" s="122"/>
    </row>
    <row r="849" spans="1:54" hidden="1" x14ac:dyDescent="0.25">
      <c r="A849">
        <v>7</v>
      </c>
      <c r="B849" t="str">
        <f t="shared" si="103"/>
        <v>GC-1131</v>
      </c>
      <c r="C849" s="2" t="s">
        <v>317</v>
      </c>
      <c r="D849" s="2" t="str">
        <f t="shared" si="100"/>
        <v>1</v>
      </c>
      <c r="E849" s="2" t="str">
        <f t="shared" si="101"/>
        <v>11</v>
      </c>
      <c r="F849" s="2" t="str">
        <f t="shared" si="102"/>
        <v>113</v>
      </c>
      <c r="G849" s="1" t="s">
        <v>19</v>
      </c>
      <c r="H849" s="27">
        <v>2222.39</v>
      </c>
      <c r="I849" s="27"/>
      <c r="J849" s="27">
        <v>2389.2979999999998</v>
      </c>
      <c r="K849" s="27">
        <v>2389.2979999999998</v>
      </c>
      <c r="L849" s="27">
        <v>2317.5590000000002</v>
      </c>
      <c r="M849" s="27"/>
      <c r="N849" s="27">
        <v>2115.768</v>
      </c>
      <c r="O849" s="27">
        <v>2115.768</v>
      </c>
      <c r="P849" s="27">
        <v>2276.6509999999998</v>
      </c>
      <c r="Q849" s="27"/>
      <c r="R849" s="27">
        <v>2307.6210000000001</v>
      </c>
      <c r="S849" s="27">
        <v>2310.2510399999996</v>
      </c>
      <c r="T849" s="27">
        <v>2427.25</v>
      </c>
      <c r="U849" s="27"/>
      <c r="V849" s="27">
        <v>2343.5890600000002</v>
      </c>
      <c r="W849" s="27">
        <v>2349.9640600000002</v>
      </c>
      <c r="X849" s="27">
        <v>2504</v>
      </c>
      <c r="Y849" s="27"/>
      <c r="Z849" s="27">
        <v>2266.6379500000003</v>
      </c>
      <c r="AA849" s="27">
        <v>2266.6379500000003</v>
      </c>
      <c r="AB849" s="27">
        <v>2406</v>
      </c>
      <c r="AC849" s="27"/>
      <c r="AD849" s="27">
        <v>2260.1310400000002</v>
      </c>
      <c r="AE849" s="27">
        <v>2260.1310400000002</v>
      </c>
      <c r="AF849" s="27">
        <v>2403</v>
      </c>
      <c r="AG849" s="106">
        <v>2369.1757000000007</v>
      </c>
      <c r="AH849" s="27">
        <v>2369.1757000000007</v>
      </c>
      <c r="AI849" s="27">
        <v>2369.1757000000007</v>
      </c>
      <c r="AJ849" s="27">
        <v>2451</v>
      </c>
      <c r="AK849" s="106">
        <v>2544.9390399999997</v>
      </c>
      <c r="AL849" s="106">
        <v>2579.9390399999997</v>
      </c>
      <c r="AM849" s="105">
        <v>2579.9390399999997</v>
      </c>
      <c r="AN849" s="11">
        <v>2735</v>
      </c>
      <c r="AO849" s="11">
        <v>2848.4433599999998</v>
      </c>
      <c r="AP849" s="105">
        <v>2848.4433599999998</v>
      </c>
      <c r="AQ849" s="11">
        <v>2848.4433599999998</v>
      </c>
      <c r="AR849" s="11">
        <v>2958</v>
      </c>
      <c r="AS849" s="11">
        <v>3045.8462000000004</v>
      </c>
      <c r="AT849" s="11">
        <v>3045.8462000000004</v>
      </c>
      <c r="AU849" s="11">
        <v>3045.8462000000004</v>
      </c>
      <c r="AV849" s="11">
        <v>29</v>
      </c>
      <c r="AW849" s="11">
        <v>68.95326</v>
      </c>
      <c r="AX849" s="11">
        <v>68.95326</v>
      </c>
      <c r="AZ849" s="11">
        <v>29</v>
      </c>
      <c r="BA849" s="11">
        <v>63.358870000000003</v>
      </c>
      <c r="BB849" s="122"/>
    </row>
    <row r="850" spans="1:54" hidden="1" x14ac:dyDescent="0.25">
      <c r="A850">
        <v>7</v>
      </c>
      <c r="B850" t="str">
        <f t="shared" si="103"/>
        <v>GC-1132</v>
      </c>
      <c r="C850" s="2" t="s">
        <v>317</v>
      </c>
      <c r="D850" s="2" t="str">
        <f t="shared" si="100"/>
        <v>1</v>
      </c>
      <c r="E850" s="2" t="str">
        <f t="shared" si="101"/>
        <v>11</v>
      </c>
      <c r="F850" s="2" t="str">
        <f t="shared" si="102"/>
        <v>113</v>
      </c>
      <c r="G850" s="1" t="s">
        <v>20</v>
      </c>
      <c r="H850" s="27">
        <v>0</v>
      </c>
      <c r="I850" s="27"/>
      <c r="J850" s="27">
        <v>0</v>
      </c>
      <c r="K850" s="27">
        <v>0</v>
      </c>
      <c r="L850" s="27">
        <v>0</v>
      </c>
      <c r="M850" s="27"/>
      <c r="N850" s="27">
        <v>368.16</v>
      </c>
      <c r="O850" s="27">
        <v>0</v>
      </c>
      <c r="P850" s="27">
        <v>0</v>
      </c>
      <c r="Q850" s="27"/>
      <c r="R850" s="27">
        <v>0</v>
      </c>
      <c r="S850" s="27">
        <v>0</v>
      </c>
      <c r="T850" s="27">
        <v>0</v>
      </c>
      <c r="U850" s="27"/>
      <c r="V850" s="27">
        <v>0</v>
      </c>
      <c r="W850" s="27">
        <v>0</v>
      </c>
      <c r="X850" s="27">
        <v>0</v>
      </c>
      <c r="Y850" s="27"/>
      <c r="Z850" s="27">
        <v>0</v>
      </c>
      <c r="AA850" s="27">
        <v>0</v>
      </c>
      <c r="AB850" s="27">
        <v>0</v>
      </c>
      <c r="AC850" s="27"/>
      <c r="AD850" s="27">
        <v>0</v>
      </c>
      <c r="AE850" s="27">
        <v>0</v>
      </c>
      <c r="AF850" s="27">
        <v>0</v>
      </c>
      <c r="AG850" s="106">
        <v>0</v>
      </c>
      <c r="AH850" s="27">
        <v>0</v>
      </c>
      <c r="AI850" s="27">
        <v>0</v>
      </c>
      <c r="AJ850" s="27">
        <v>0</v>
      </c>
      <c r="AK850" s="106">
        <v>0</v>
      </c>
      <c r="AL850" s="106">
        <v>0</v>
      </c>
      <c r="AM850" s="105">
        <v>0</v>
      </c>
      <c r="AN850" s="11">
        <v>0</v>
      </c>
      <c r="AO850" s="11">
        <v>0</v>
      </c>
      <c r="AP850" s="105">
        <v>0</v>
      </c>
      <c r="AQ850" s="11">
        <v>0</v>
      </c>
      <c r="AR850" s="11">
        <v>0</v>
      </c>
      <c r="AS850" s="11">
        <v>0</v>
      </c>
      <c r="AT850" s="11">
        <v>0</v>
      </c>
      <c r="AU850" s="11">
        <v>0</v>
      </c>
      <c r="AV850" s="11">
        <v>0</v>
      </c>
      <c r="AW850" s="11">
        <v>0</v>
      </c>
      <c r="AX850" s="11">
        <v>0</v>
      </c>
      <c r="AZ850" s="11">
        <v>0</v>
      </c>
      <c r="BA850" s="11">
        <v>0</v>
      </c>
      <c r="BB850" s="122"/>
    </row>
    <row r="851" spans="1:54" hidden="1" x14ac:dyDescent="0.25">
      <c r="A851">
        <v>7</v>
      </c>
      <c r="B851" t="str">
        <f t="shared" si="103"/>
        <v>GC-1133</v>
      </c>
      <c r="C851" s="2" t="s">
        <v>317</v>
      </c>
      <c r="D851" s="2" t="str">
        <f t="shared" si="100"/>
        <v>1</v>
      </c>
      <c r="E851" s="2" t="str">
        <f t="shared" si="101"/>
        <v>11</v>
      </c>
      <c r="F851" s="2" t="str">
        <f t="shared" si="102"/>
        <v>113</v>
      </c>
      <c r="G851" s="1" t="s">
        <v>21</v>
      </c>
      <c r="H851" s="27">
        <v>0</v>
      </c>
      <c r="I851" s="27"/>
      <c r="J851" s="27">
        <v>425.089</v>
      </c>
      <c r="K851" s="27">
        <v>425.089</v>
      </c>
      <c r="L851" s="27">
        <v>439.44</v>
      </c>
      <c r="M851" s="27"/>
      <c r="N851" s="27">
        <v>0</v>
      </c>
      <c r="O851" s="27">
        <v>369.92200000000003</v>
      </c>
      <c r="P851" s="27">
        <v>380</v>
      </c>
      <c r="Q851" s="27"/>
      <c r="R851" s="27">
        <v>407.774</v>
      </c>
      <c r="S851" s="27">
        <v>407.77442000000002</v>
      </c>
      <c r="T851" s="27">
        <v>431</v>
      </c>
      <c r="U851" s="27"/>
      <c r="V851" s="27">
        <v>410.04803000000004</v>
      </c>
      <c r="W851" s="27">
        <v>410.04803000000004</v>
      </c>
      <c r="X851" s="27">
        <v>415</v>
      </c>
      <c r="Y851" s="27"/>
      <c r="Z851" s="27">
        <v>391.24195000000003</v>
      </c>
      <c r="AA851" s="27">
        <v>391.24195000000003</v>
      </c>
      <c r="AB851" s="27">
        <v>439</v>
      </c>
      <c r="AC851" s="27"/>
      <c r="AD851" s="27">
        <v>0</v>
      </c>
      <c r="AE851" s="27">
        <v>0</v>
      </c>
      <c r="AF851" s="27">
        <v>0</v>
      </c>
      <c r="AG851" s="106">
        <v>0</v>
      </c>
      <c r="AH851" s="27">
        <v>0</v>
      </c>
      <c r="AI851" s="27">
        <v>0</v>
      </c>
      <c r="AJ851" s="27">
        <v>0</v>
      </c>
      <c r="AK851" s="106">
        <v>0</v>
      </c>
      <c r="AL851" s="106">
        <v>0</v>
      </c>
      <c r="AM851" s="105">
        <v>0</v>
      </c>
      <c r="AN851" s="11">
        <v>0</v>
      </c>
      <c r="AO851" s="11">
        <v>0</v>
      </c>
      <c r="AP851" s="105">
        <v>0</v>
      </c>
      <c r="AQ851" s="11">
        <v>0</v>
      </c>
      <c r="AR851" s="11">
        <v>0</v>
      </c>
      <c r="AS851" s="11">
        <v>0</v>
      </c>
      <c r="AT851" s="11">
        <v>0</v>
      </c>
      <c r="AU851" s="11">
        <v>0</v>
      </c>
      <c r="AV851" s="11">
        <v>0</v>
      </c>
      <c r="AW851" s="11">
        <v>0</v>
      </c>
      <c r="AX851" s="11">
        <v>0</v>
      </c>
      <c r="AZ851" s="11">
        <v>0</v>
      </c>
      <c r="BA851" s="11">
        <v>0</v>
      </c>
      <c r="BB851" s="122"/>
    </row>
    <row r="852" spans="1:54" hidden="1" x14ac:dyDescent="0.25">
      <c r="A852">
        <v>7</v>
      </c>
      <c r="B852" t="str">
        <f t="shared" si="103"/>
        <v>GC-1140</v>
      </c>
      <c r="C852" s="2" t="s">
        <v>317</v>
      </c>
      <c r="D852" s="2" t="str">
        <f t="shared" si="100"/>
        <v>1</v>
      </c>
      <c r="E852" s="2" t="str">
        <f t="shared" si="101"/>
        <v>11</v>
      </c>
      <c r="F852" s="2" t="str">
        <f t="shared" si="102"/>
        <v>114</v>
      </c>
      <c r="G852" s="1" t="s">
        <v>22</v>
      </c>
      <c r="H852" s="27">
        <v>270.07299999999998</v>
      </c>
      <c r="I852" s="27"/>
      <c r="J852" s="27">
        <v>409.62200000000001</v>
      </c>
      <c r="K852" s="27">
        <v>409.62200000000001</v>
      </c>
      <c r="L852" s="27">
        <v>291.91300000000001</v>
      </c>
      <c r="M852" s="27"/>
      <c r="N852" s="27">
        <v>494.98599999999999</v>
      </c>
      <c r="O852" s="27">
        <v>494.98599999999999</v>
      </c>
      <c r="P852" s="27">
        <v>308.92500000000001</v>
      </c>
      <c r="Q852" s="27"/>
      <c r="R852" s="27">
        <v>494.65800000000002</v>
      </c>
      <c r="S852" s="27">
        <v>501.13612999999992</v>
      </c>
      <c r="T852" s="27">
        <v>352.8</v>
      </c>
      <c r="U852" s="27"/>
      <c r="V852" s="27">
        <v>463.73365000000001</v>
      </c>
      <c r="W852" s="27">
        <v>474.72570000000002</v>
      </c>
      <c r="X852" s="27">
        <v>326</v>
      </c>
      <c r="Y852" s="27"/>
      <c r="Z852" s="27">
        <v>395.44835999999998</v>
      </c>
      <c r="AA852" s="27">
        <v>395.44835999999998</v>
      </c>
      <c r="AB852" s="27">
        <v>361</v>
      </c>
      <c r="AC852" s="27"/>
      <c r="AD852" s="27">
        <v>398.20574999999997</v>
      </c>
      <c r="AE852" s="27">
        <v>398.20574999999997</v>
      </c>
      <c r="AF852" s="27">
        <v>415</v>
      </c>
      <c r="AG852" s="106">
        <v>451.64967999999993</v>
      </c>
      <c r="AH852" s="27">
        <v>450.76977999999997</v>
      </c>
      <c r="AI852" s="27">
        <v>450.76977999999997</v>
      </c>
      <c r="AJ852" s="27">
        <v>501</v>
      </c>
      <c r="AK852" s="106">
        <v>468.10479999999995</v>
      </c>
      <c r="AL852" s="106">
        <v>501.57456999999994</v>
      </c>
      <c r="AM852" s="105">
        <v>501.57456999999994</v>
      </c>
      <c r="AN852" s="11">
        <v>520</v>
      </c>
      <c r="AO852" s="11">
        <v>523.89854000000003</v>
      </c>
      <c r="AP852" s="105">
        <v>523.35516000000007</v>
      </c>
      <c r="AQ852" s="11">
        <v>523.35516000000007</v>
      </c>
      <c r="AR852" s="11">
        <v>533</v>
      </c>
      <c r="AS852" s="11">
        <v>559.87475000000006</v>
      </c>
      <c r="AT852" s="11">
        <v>561.8488000000001</v>
      </c>
      <c r="AU852" s="11">
        <v>561.8488000000001</v>
      </c>
      <c r="AV852" s="11">
        <v>514</v>
      </c>
      <c r="AW852" s="11">
        <v>593.43496000000005</v>
      </c>
      <c r="AX852" s="11">
        <v>596.15264000000002</v>
      </c>
      <c r="AZ852" s="11">
        <v>542</v>
      </c>
      <c r="BA852" s="11">
        <v>629.2344599999999</v>
      </c>
      <c r="BB852" s="122"/>
    </row>
    <row r="853" spans="1:54" hidden="1" x14ac:dyDescent="0.25">
      <c r="A853">
        <v>7</v>
      </c>
      <c r="B853" t="str">
        <f t="shared" si="103"/>
        <v>GC-1211</v>
      </c>
      <c r="C853" s="2" t="s">
        <v>317</v>
      </c>
      <c r="D853" s="2" t="str">
        <f t="shared" si="100"/>
        <v>1</v>
      </c>
      <c r="E853" s="2" t="str">
        <f t="shared" si="101"/>
        <v>12</v>
      </c>
      <c r="F853" s="2" t="str">
        <f t="shared" si="102"/>
        <v>121</v>
      </c>
      <c r="G853" s="1" t="s">
        <v>24</v>
      </c>
      <c r="H853" s="27">
        <v>13320.673000000001</v>
      </c>
      <c r="I853" s="27"/>
      <c r="J853" s="27">
        <v>15239.607</v>
      </c>
      <c r="K853" s="27">
        <v>15239.607</v>
      </c>
      <c r="L853" s="27">
        <v>14280.134999999998</v>
      </c>
      <c r="M853" s="27"/>
      <c r="N853" s="27">
        <v>16564.048999999999</v>
      </c>
      <c r="O853" s="27">
        <v>16452.106</v>
      </c>
      <c r="P853" s="27">
        <v>16982.934000000001</v>
      </c>
      <c r="Q853" s="27"/>
      <c r="R853" s="27">
        <v>17244.856</v>
      </c>
      <c r="S853" s="27">
        <v>17443.513430000035</v>
      </c>
      <c r="T853" s="27">
        <v>17087.900000000001</v>
      </c>
      <c r="U853" s="27"/>
      <c r="V853" s="27">
        <v>16756.216479999995</v>
      </c>
      <c r="W853" s="27">
        <v>16666.828389999999</v>
      </c>
      <c r="X853" s="27">
        <v>17249.799630000001</v>
      </c>
      <c r="Y853" s="27"/>
      <c r="Z853" s="27">
        <v>16425.874260000004</v>
      </c>
      <c r="AA853" s="27">
        <v>16433.680820000005</v>
      </c>
      <c r="AB853" s="27">
        <v>23099</v>
      </c>
      <c r="AC853" s="27"/>
      <c r="AD853" s="27">
        <v>21380.881959999995</v>
      </c>
      <c r="AE853" s="27">
        <v>21382.367029999994</v>
      </c>
      <c r="AF853" s="27">
        <v>24172</v>
      </c>
      <c r="AG853" s="106">
        <v>21563.352449999998</v>
      </c>
      <c r="AH853" s="27">
        <v>21438.241369999992</v>
      </c>
      <c r="AI853" s="27">
        <v>21445.813369999993</v>
      </c>
      <c r="AJ853" s="27">
        <v>24211</v>
      </c>
      <c r="AK853" s="106">
        <v>24428.520000000004</v>
      </c>
      <c r="AL853" s="106">
        <v>26082.897549999998</v>
      </c>
      <c r="AM853" s="105">
        <v>26082.897550000005</v>
      </c>
      <c r="AN853" s="11">
        <v>26472</v>
      </c>
      <c r="AO853" s="11">
        <v>27150.928800000002</v>
      </c>
      <c r="AP853" s="105">
        <v>27175.305650000002</v>
      </c>
      <c r="AQ853" s="11">
        <v>27175.312969999999</v>
      </c>
      <c r="AR853" s="11">
        <v>26435</v>
      </c>
      <c r="AS853" s="11">
        <v>28127.943310000002</v>
      </c>
      <c r="AT853" s="11">
        <v>28196.046080000007</v>
      </c>
      <c r="AU853" s="11">
        <v>28202.031670000004</v>
      </c>
      <c r="AV853" s="11">
        <v>25373</v>
      </c>
      <c r="AW853" s="11">
        <v>29363.348360000011</v>
      </c>
      <c r="AX853" s="11">
        <v>29441.288849999975</v>
      </c>
      <c r="AZ853" s="11">
        <v>35444</v>
      </c>
      <c r="BA853" s="11">
        <v>37585.045179999986</v>
      </c>
      <c r="BB853" s="122"/>
    </row>
    <row r="854" spans="1:54" hidden="1" x14ac:dyDescent="0.25">
      <c r="A854">
        <v>7</v>
      </c>
      <c r="B854" t="str">
        <f t="shared" si="103"/>
        <v>GC-1212</v>
      </c>
      <c r="C854" s="2" t="s">
        <v>317</v>
      </c>
      <c r="D854" s="2" t="str">
        <f t="shared" si="100"/>
        <v>1</v>
      </c>
      <c r="E854" s="2" t="str">
        <f t="shared" si="101"/>
        <v>12</v>
      </c>
      <c r="F854" s="2" t="str">
        <f t="shared" si="102"/>
        <v>121</v>
      </c>
      <c r="G854" s="1" t="s">
        <v>25</v>
      </c>
      <c r="H854" s="27">
        <v>242.559</v>
      </c>
      <c r="I854" s="27"/>
      <c r="J854" s="27">
        <v>762.577</v>
      </c>
      <c r="K854" s="27">
        <v>762.577</v>
      </c>
      <c r="L854" s="27">
        <v>308.72300000000001</v>
      </c>
      <c r="M854" s="27"/>
      <c r="N854" s="27">
        <v>278.25400000000002</v>
      </c>
      <c r="O854" s="27">
        <v>278.25400000000002</v>
      </c>
      <c r="P854" s="27">
        <v>276.291</v>
      </c>
      <c r="Q854" s="27"/>
      <c r="R854" s="27">
        <v>329.79999999999995</v>
      </c>
      <c r="S854" s="27">
        <v>377.70606000000009</v>
      </c>
      <c r="T854" s="27">
        <v>383.3</v>
      </c>
      <c r="U854" s="27"/>
      <c r="V854" s="27">
        <v>449.29577</v>
      </c>
      <c r="W854" s="27">
        <v>449.27586999999994</v>
      </c>
      <c r="X854" s="27">
        <v>597</v>
      </c>
      <c r="Y854" s="27"/>
      <c r="Z854" s="27">
        <v>541.62067000000002</v>
      </c>
      <c r="AA854" s="27">
        <v>541.62067000000002</v>
      </c>
      <c r="AB854" s="27">
        <v>1011</v>
      </c>
      <c r="AC854" s="27"/>
      <c r="AD854" s="27">
        <v>849.25801999999999</v>
      </c>
      <c r="AE854" s="27">
        <v>849.25801999999999</v>
      </c>
      <c r="AF854" s="27">
        <v>1027</v>
      </c>
      <c r="AG854" s="106">
        <v>1003.2157599999999</v>
      </c>
      <c r="AH854" s="27">
        <v>1003.2157599999999</v>
      </c>
      <c r="AI854" s="27">
        <v>1003.21576</v>
      </c>
      <c r="AJ854" s="27">
        <v>1182</v>
      </c>
      <c r="AK854" s="106">
        <v>974.16327999999999</v>
      </c>
      <c r="AL854" s="106">
        <v>974.16327999999999</v>
      </c>
      <c r="AM854" s="105">
        <v>974.16327999999999</v>
      </c>
      <c r="AN854" s="11">
        <v>1280</v>
      </c>
      <c r="AO854" s="11">
        <v>1194.5966199999998</v>
      </c>
      <c r="AP854" s="105">
        <v>1194.5966199999998</v>
      </c>
      <c r="AQ854" s="11">
        <v>1194.5966199999998</v>
      </c>
      <c r="AR854" s="11">
        <v>1334</v>
      </c>
      <c r="AS854" s="11">
        <v>1186.4097300000001</v>
      </c>
      <c r="AT854" s="11">
        <v>1253.1261200000001</v>
      </c>
      <c r="AU854" s="11">
        <v>1253.1261200000001</v>
      </c>
      <c r="AV854" s="11">
        <v>1560</v>
      </c>
      <c r="AW854" s="11">
        <v>1315.1496</v>
      </c>
      <c r="AX854" s="11">
        <v>1373.45902</v>
      </c>
      <c r="AZ854" s="11">
        <v>1745</v>
      </c>
      <c r="BA854" s="11">
        <v>1380.6943200000001</v>
      </c>
      <c r="BB854" s="122"/>
    </row>
    <row r="855" spans="1:54" hidden="1" x14ac:dyDescent="0.25">
      <c r="A855">
        <v>7</v>
      </c>
      <c r="B855" t="str">
        <f t="shared" si="103"/>
        <v>GC-1221</v>
      </c>
      <c r="C855" s="2" t="s">
        <v>317</v>
      </c>
      <c r="D855" s="2" t="str">
        <f t="shared" si="100"/>
        <v>1</v>
      </c>
      <c r="E855" s="2" t="str">
        <f t="shared" si="101"/>
        <v>12</v>
      </c>
      <c r="F855" s="2" t="str">
        <f t="shared" si="102"/>
        <v>122</v>
      </c>
      <c r="G855" s="1" t="s">
        <v>26</v>
      </c>
      <c r="H855" s="27">
        <v>246.76</v>
      </c>
      <c r="I855" s="27"/>
      <c r="J855" s="27">
        <v>193.59599999999998</v>
      </c>
      <c r="K855" s="27">
        <v>193.59599999999998</v>
      </c>
      <c r="L855" s="27">
        <v>500.76</v>
      </c>
      <c r="M855" s="27"/>
      <c r="N855" s="27">
        <v>642.48500000000001</v>
      </c>
      <c r="O855" s="27">
        <v>642.48500000000001</v>
      </c>
      <c r="P855" s="27">
        <v>662</v>
      </c>
      <c r="Q855" s="27"/>
      <c r="R855" s="27">
        <v>581.53199999999993</v>
      </c>
      <c r="S855" s="27">
        <v>581.51709999999991</v>
      </c>
      <c r="T855" s="27">
        <v>645.20000000000005</v>
      </c>
      <c r="U855" s="27"/>
      <c r="V855" s="27">
        <v>313.15055999999998</v>
      </c>
      <c r="W855" s="27">
        <v>313.15055999999998</v>
      </c>
      <c r="X855" s="27">
        <v>310</v>
      </c>
      <c r="Y855" s="27"/>
      <c r="Z855" s="27">
        <v>234.62108000000001</v>
      </c>
      <c r="AA855" s="27">
        <v>234.62108000000001</v>
      </c>
      <c r="AB855" s="27">
        <v>315</v>
      </c>
      <c r="AC855" s="27"/>
      <c r="AD855" s="27">
        <v>226.44549000000001</v>
      </c>
      <c r="AE855" s="27">
        <v>226.44549000000001</v>
      </c>
      <c r="AF855" s="27">
        <v>330</v>
      </c>
      <c r="AG855" s="106">
        <v>1650.6814699999998</v>
      </c>
      <c r="AH855" s="27">
        <v>1650.6814699999998</v>
      </c>
      <c r="AI855" s="27">
        <v>1650.6814699999998</v>
      </c>
      <c r="AJ855" s="27">
        <v>1744</v>
      </c>
      <c r="AK855" s="106">
        <v>1655.3296800000001</v>
      </c>
      <c r="AL855" s="106">
        <v>1696.33609</v>
      </c>
      <c r="AM855" s="105">
        <v>1696.33609</v>
      </c>
      <c r="AN855" s="11">
        <v>1738</v>
      </c>
      <c r="AO855" s="11">
        <v>1779.74486</v>
      </c>
      <c r="AP855" s="105">
        <v>1779.74486</v>
      </c>
      <c r="AQ855" s="11">
        <v>1779.74486</v>
      </c>
      <c r="AR855" s="11">
        <v>288</v>
      </c>
      <c r="AS855" s="11">
        <v>295.48733000000004</v>
      </c>
      <c r="AT855" s="11">
        <v>305.48078000000004</v>
      </c>
      <c r="AU855" s="11">
        <v>305.48078000000004</v>
      </c>
      <c r="AV855" s="11">
        <v>298</v>
      </c>
      <c r="AW855" s="11">
        <v>258.16886000000005</v>
      </c>
      <c r="AX855" s="11">
        <v>269.71676000000002</v>
      </c>
      <c r="AZ855" s="11">
        <v>298</v>
      </c>
      <c r="BA855" s="11">
        <v>331.08751999999998</v>
      </c>
      <c r="BB855" s="122"/>
    </row>
    <row r="856" spans="1:54" hidden="1" x14ac:dyDescent="0.25">
      <c r="A856">
        <v>7</v>
      </c>
      <c r="B856" t="str">
        <f t="shared" si="103"/>
        <v>GC-1222</v>
      </c>
      <c r="C856" s="2" t="s">
        <v>317</v>
      </c>
      <c r="D856" s="2" t="str">
        <f t="shared" ref="D856:D887" si="104">LEFT($G856,1)</f>
        <v>1</v>
      </c>
      <c r="E856" s="2" t="str">
        <f t="shared" ref="E856:E887" si="105">LEFT($G856,2)</f>
        <v>12</v>
      </c>
      <c r="F856" s="2" t="str">
        <f t="shared" ref="F856:F887" si="106">LEFT($G856,3)</f>
        <v>122</v>
      </c>
      <c r="G856" s="1" t="s">
        <v>27</v>
      </c>
      <c r="H856" s="27">
        <v>0</v>
      </c>
      <c r="I856" s="27"/>
      <c r="J856" s="27">
        <v>65.171999999999997</v>
      </c>
      <c r="K856" s="27">
        <v>65.171999999999997</v>
      </c>
      <c r="L856" s="27">
        <v>0</v>
      </c>
      <c r="M856" s="27"/>
      <c r="N856" s="27">
        <v>74.421000000000006</v>
      </c>
      <c r="O856" s="27">
        <v>74.421000000000006</v>
      </c>
      <c r="P856" s="27">
        <v>76</v>
      </c>
      <c r="Q856" s="27"/>
      <c r="R856" s="27">
        <v>97</v>
      </c>
      <c r="S856" s="27">
        <v>97.472450000000009</v>
      </c>
      <c r="T856" s="27">
        <v>95</v>
      </c>
      <c r="U856" s="27"/>
      <c r="V856" s="27">
        <v>84.273989999999984</v>
      </c>
      <c r="W856" s="27">
        <v>84.273989999999998</v>
      </c>
      <c r="X856" s="27">
        <v>84</v>
      </c>
      <c r="Y856" s="27"/>
      <c r="Z856" s="27">
        <v>60.336219999999997</v>
      </c>
      <c r="AA856" s="27">
        <v>60.336219999999997</v>
      </c>
      <c r="AB856" s="27">
        <v>47</v>
      </c>
      <c r="AC856" s="27"/>
      <c r="AD856" s="27">
        <v>41.31709</v>
      </c>
      <c r="AE856" s="27">
        <v>41.31709</v>
      </c>
      <c r="AF856" s="27">
        <v>65</v>
      </c>
      <c r="AG856" s="106">
        <v>52.3324</v>
      </c>
      <c r="AH856" s="27">
        <v>52.3324</v>
      </c>
      <c r="AI856" s="27">
        <v>52.3324</v>
      </c>
      <c r="AJ856" s="27">
        <v>56</v>
      </c>
      <c r="AK856" s="106">
        <v>52.654789999999998</v>
      </c>
      <c r="AL856" s="106">
        <v>52.654789999999998</v>
      </c>
      <c r="AM856" s="105">
        <v>52.654789999999998</v>
      </c>
      <c r="AN856" s="11">
        <v>57</v>
      </c>
      <c r="AO856" s="11">
        <v>52.634160000000001</v>
      </c>
      <c r="AP856" s="105">
        <v>52.634160000000001</v>
      </c>
      <c r="AQ856" s="11">
        <v>52.634160000000001</v>
      </c>
      <c r="AR856" s="11">
        <v>57</v>
      </c>
      <c r="AS856" s="11">
        <v>74.568520000000007</v>
      </c>
      <c r="AT856" s="11">
        <v>74.568520000000007</v>
      </c>
      <c r="AU856" s="11">
        <v>74.568520000000007</v>
      </c>
      <c r="AV856" s="11">
        <v>76</v>
      </c>
      <c r="AW856" s="11">
        <v>58.286970000000004</v>
      </c>
      <c r="AX856" s="11">
        <v>58.286970000000004</v>
      </c>
      <c r="AZ856" s="11">
        <v>58</v>
      </c>
      <c r="BA856" s="11">
        <v>55.96255</v>
      </c>
      <c r="BB856" s="122"/>
    </row>
    <row r="857" spans="1:54" hidden="1" x14ac:dyDescent="0.25">
      <c r="A857">
        <v>7</v>
      </c>
      <c r="B857" t="str">
        <f t="shared" si="103"/>
        <v>GC-1250</v>
      </c>
      <c r="C857" s="2" t="s">
        <v>317</v>
      </c>
      <c r="D857" s="2" t="str">
        <f t="shared" si="104"/>
        <v>1</v>
      </c>
      <c r="E857" s="2" t="str">
        <f t="shared" si="105"/>
        <v>12</v>
      </c>
      <c r="F857" s="2" t="str">
        <f t="shared" si="106"/>
        <v>125</v>
      </c>
      <c r="G857" s="1" t="s">
        <v>28</v>
      </c>
      <c r="H857" s="27">
        <v>40.85</v>
      </c>
      <c r="I857" s="27"/>
      <c r="J857" s="27">
        <v>32.927</v>
      </c>
      <c r="K857" s="27">
        <v>32.927</v>
      </c>
      <c r="L857" s="27">
        <v>40.6</v>
      </c>
      <c r="M857" s="27"/>
      <c r="N857" s="27">
        <v>99.376000000000005</v>
      </c>
      <c r="O857" s="27">
        <v>99.376000000000005</v>
      </c>
      <c r="P857" s="27">
        <v>41</v>
      </c>
      <c r="Q857" s="27"/>
      <c r="R857" s="27">
        <v>34.450000000000003</v>
      </c>
      <c r="S857" s="27">
        <v>31.790579999999999</v>
      </c>
      <c r="T857" s="27">
        <v>41.95</v>
      </c>
      <c r="U857" s="27"/>
      <c r="V857" s="27">
        <v>26.078949999999999</v>
      </c>
      <c r="W857" s="27">
        <v>26.078950000000003</v>
      </c>
      <c r="X857" s="27">
        <v>50</v>
      </c>
      <c r="Y857" s="27"/>
      <c r="Z857" s="27">
        <v>26.755160000000004</v>
      </c>
      <c r="AA857" s="27">
        <v>26.755160000000004</v>
      </c>
      <c r="AB857" s="27">
        <v>47</v>
      </c>
      <c r="AC857" s="27"/>
      <c r="AD857" s="27">
        <v>26.838700000000003</v>
      </c>
      <c r="AE857" s="27">
        <v>26.838700000000003</v>
      </c>
      <c r="AF857" s="27">
        <v>34</v>
      </c>
      <c r="AG857" s="106">
        <v>28.594420000000003</v>
      </c>
      <c r="AH857" s="27">
        <v>28.594420000000003</v>
      </c>
      <c r="AI857" s="27">
        <v>28.594420000000003</v>
      </c>
      <c r="AJ857" s="27">
        <v>33</v>
      </c>
      <c r="AK857" s="106">
        <v>29.265619999999998</v>
      </c>
      <c r="AL857" s="106">
        <v>29.265619999999998</v>
      </c>
      <c r="AM857" s="105">
        <v>29.265619999999998</v>
      </c>
      <c r="AN857" s="11">
        <v>32</v>
      </c>
      <c r="AO857" s="11">
        <v>28.829749999999997</v>
      </c>
      <c r="AP857" s="105">
        <v>28.829749999999997</v>
      </c>
      <c r="AQ857" s="11">
        <v>28.829749999999997</v>
      </c>
      <c r="AR857" s="11">
        <v>32</v>
      </c>
      <c r="AS857" s="11">
        <v>32.56617</v>
      </c>
      <c r="AT857" s="11">
        <v>32.691800000000001</v>
      </c>
      <c r="AU857" s="11">
        <v>32.691800000000001</v>
      </c>
      <c r="AV857" s="11">
        <v>9</v>
      </c>
      <c r="AW857" s="11">
        <v>7.2197899999999997</v>
      </c>
      <c r="AX857" s="11">
        <v>7.2197899999999997</v>
      </c>
      <c r="AZ857" s="11">
        <v>12</v>
      </c>
      <c r="BA857" s="11">
        <v>14.95748</v>
      </c>
      <c r="BB857" s="122"/>
    </row>
    <row r="858" spans="1:54" hidden="1" x14ac:dyDescent="0.25">
      <c r="A858">
        <v>7</v>
      </c>
      <c r="B858" t="str">
        <f t="shared" si="103"/>
        <v>GC-1300</v>
      </c>
      <c r="C858" s="2" t="s">
        <v>317</v>
      </c>
      <c r="D858" s="2" t="str">
        <f t="shared" si="104"/>
        <v>1</v>
      </c>
      <c r="E858" s="2" t="str">
        <f t="shared" si="105"/>
        <v>13</v>
      </c>
      <c r="F858" s="2" t="str">
        <f t="shared" si="106"/>
        <v>130</v>
      </c>
      <c r="G858" s="1" t="s">
        <v>934</v>
      </c>
      <c r="H858" s="27">
        <v>0</v>
      </c>
      <c r="I858" s="27"/>
      <c r="J858" s="27">
        <v>0</v>
      </c>
      <c r="K858" s="27">
        <v>0</v>
      </c>
      <c r="L858" s="27">
        <v>0</v>
      </c>
      <c r="M858" s="27"/>
      <c r="N858" s="27">
        <v>0</v>
      </c>
      <c r="O858" s="27">
        <v>0</v>
      </c>
      <c r="P858" s="27">
        <v>0</v>
      </c>
      <c r="Q858" s="27"/>
      <c r="R858" s="27">
        <v>0</v>
      </c>
      <c r="S858" s="27">
        <v>0</v>
      </c>
      <c r="T858" s="27">
        <v>0</v>
      </c>
      <c r="U858" s="27"/>
      <c r="V858" s="27">
        <v>0</v>
      </c>
      <c r="W858" s="27">
        <v>0</v>
      </c>
      <c r="X858" s="27">
        <v>0</v>
      </c>
      <c r="Y858" s="27"/>
      <c r="Z858" s="27">
        <v>0</v>
      </c>
      <c r="AA858" s="27">
        <v>0</v>
      </c>
      <c r="AB858" s="27">
        <v>0</v>
      </c>
      <c r="AC858" s="27"/>
      <c r="AD858" s="27">
        <v>0</v>
      </c>
      <c r="AE858" s="27">
        <v>0</v>
      </c>
      <c r="AF858" s="27">
        <v>0</v>
      </c>
      <c r="AG858" s="106">
        <v>0</v>
      </c>
      <c r="AH858" s="27">
        <v>0</v>
      </c>
      <c r="AI858" s="27">
        <v>0</v>
      </c>
      <c r="AJ858" s="27">
        <v>0</v>
      </c>
      <c r="AK858" s="106">
        <v>0</v>
      </c>
      <c r="AL858" s="106">
        <v>0</v>
      </c>
      <c r="AM858" s="105">
        <v>0</v>
      </c>
      <c r="AN858" s="11">
        <v>0</v>
      </c>
      <c r="AO858" s="11">
        <v>0</v>
      </c>
      <c r="AP858" s="105">
        <v>0</v>
      </c>
      <c r="AQ858" s="11">
        <v>0</v>
      </c>
      <c r="AR858" s="11">
        <v>0</v>
      </c>
      <c r="AS858" s="11">
        <v>0</v>
      </c>
      <c r="AT858" s="11">
        <v>0</v>
      </c>
      <c r="AU858" s="11"/>
      <c r="AV858" s="11">
        <v>0</v>
      </c>
      <c r="AW858" s="11">
        <v>0</v>
      </c>
      <c r="AX858" s="11"/>
      <c r="AZ858" s="11"/>
      <c r="BA858" s="11"/>
      <c r="BB858" s="122"/>
    </row>
    <row r="859" spans="1:54" hidden="1" x14ac:dyDescent="0.25">
      <c r="A859">
        <v>7</v>
      </c>
      <c r="B859" t="str">
        <f t="shared" si="103"/>
        <v>GC-1410</v>
      </c>
      <c r="C859" s="2" t="s">
        <v>317</v>
      </c>
      <c r="D859" s="2" t="str">
        <f t="shared" si="104"/>
        <v>1</v>
      </c>
      <c r="E859" s="2" t="str">
        <f t="shared" si="105"/>
        <v>14</v>
      </c>
      <c r="F859" s="2" t="str">
        <f t="shared" si="106"/>
        <v>141</v>
      </c>
      <c r="G859" s="1" t="s">
        <v>30</v>
      </c>
      <c r="H859" s="27">
        <v>0</v>
      </c>
      <c r="I859" s="27"/>
      <c r="J859" s="27">
        <v>0</v>
      </c>
      <c r="K859" s="27">
        <v>0</v>
      </c>
      <c r="L859" s="27">
        <v>0</v>
      </c>
      <c r="M859" s="27"/>
      <c r="N859" s="27">
        <v>0</v>
      </c>
      <c r="O859" s="27">
        <v>0</v>
      </c>
      <c r="P859" s="27">
        <v>0</v>
      </c>
      <c r="Q859" s="27"/>
      <c r="R859" s="27">
        <v>0</v>
      </c>
      <c r="S859" s="27">
        <v>0</v>
      </c>
      <c r="T859" s="27">
        <v>0</v>
      </c>
      <c r="U859" s="27"/>
      <c r="V859" s="27">
        <v>0</v>
      </c>
      <c r="W859" s="27">
        <v>0</v>
      </c>
      <c r="X859" s="27">
        <v>0</v>
      </c>
      <c r="Y859" s="27"/>
      <c r="Z859" s="27">
        <v>0</v>
      </c>
      <c r="AA859" s="27">
        <v>0</v>
      </c>
      <c r="AB859" s="27">
        <v>0</v>
      </c>
      <c r="AC859" s="27"/>
      <c r="AD859" s="27">
        <v>0</v>
      </c>
      <c r="AE859" s="27">
        <v>0</v>
      </c>
      <c r="AF859" s="27">
        <v>0</v>
      </c>
      <c r="AG859" s="106">
        <v>0</v>
      </c>
      <c r="AH859" s="27">
        <v>0</v>
      </c>
      <c r="AI859" s="27">
        <v>0</v>
      </c>
      <c r="AJ859" s="27">
        <v>0</v>
      </c>
      <c r="AK859" s="106">
        <v>0</v>
      </c>
      <c r="AL859" s="106">
        <v>0</v>
      </c>
      <c r="AM859" s="105">
        <v>0</v>
      </c>
      <c r="AN859" s="11">
        <v>0</v>
      </c>
      <c r="AO859" s="11">
        <v>0</v>
      </c>
      <c r="AP859" s="105">
        <v>0</v>
      </c>
      <c r="AQ859" s="11">
        <v>0</v>
      </c>
      <c r="AR859" s="11">
        <v>0</v>
      </c>
      <c r="AS859" s="11">
        <v>0</v>
      </c>
      <c r="AT859" s="11">
        <v>0</v>
      </c>
      <c r="AU859" s="11">
        <v>0</v>
      </c>
      <c r="AV859" s="11">
        <v>0</v>
      </c>
      <c r="AW859" s="11">
        <v>0</v>
      </c>
      <c r="AX859" s="11">
        <v>0</v>
      </c>
      <c r="AZ859" s="11">
        <v>0</v>
      </c>
      <c r="BA859" s="11">
        <v>0</v>
      </c>
      <c r="BB859" s="122"/>
    </row>
    <row r="860" spans="1:54" hidden="1" x14ac:dyDescent="0.25">
      <c r="A860">
        <v>7</v>
      </c>
      <c r="B860" t="str">
        <f t="shared" si="103"/>
        <v>GC-1420</v>
      </c>
      <c r="C860" s="2" t="s">
        <v>317</v>
      </c>
      <c r="D860" s="2" t="str">
        <f t="shared" si="104"/>
        <v>1</v>
      </c>
      <c r="E860" s="2" t="str">
        <f t="shared" si="105"/>
        <v>14</v>
      </c>
      <c r="F860" s="2" t="str">
        <f t="shared" si="106"/>
        <v>142</v>
      </c>
      <c r="G860" s="1" t="s">
        <v>31</v>
      </c>
      <c r="H860" s="27">
        <v>0</v>
      </c>
      <c r="I860" s="27"/>
      <c r="J860" s="27">
        <v>0</v>
      </c>
      <c r="K860" s="27">
        <v>0</v>
      </c>
      <c r="L860" s="27">
        <v>0</v>
      </c>
      <c r="M860" s="27"/>
      <c r="N860" s="27">
        <v>0</v>
      </c>
      <c r="O860" s="27">
        <v>0</v>
      </c>
      <c r="P860" s="27">
        <v>0</v>
      </c>
      <c r="Q860" s="27"/>
      <c r="R860" s="27">
        <v>0</v>
      </c>
      <c r="S860" s="27">
        <v>0</v>
      </c>
      <c r="T860" s="27">
        <v>0</v>
      </c>
      <c r="U860" s="27"/>
      <c r="V860" s="27">
        <v>0</v>
      </c>
      <c r="W860" s="27">
        <v>0</v>
      </c>
      <c r="X860" s="27">
        <v>0</v>
      </c>
      <c r="Y860" s="27"/>
      <c r="Z860" s="27">
        <v>0</v>
      </c>
      <c r="AA860" s="27">
        <v>0</v>
      </c>
      <c r="AB860" s="27">
        <v>0</v>
      </c>
      <c r="AC860" s="27"/>
      <c r="AD860" s="27">
        <v>0</v>
      </c>
      <c r="AE860" s="27">
        <v>0</v>
      </c>
      <c r="AF860" s="27">
        <v>0</v>
      </c>
      <c r="AG860" s="106">
        <v>0</v>
      </c>
      <c r="AH860" s="27">
        <v>0</v>
      </c>
      <c r="AI860" s="27">
        <v>0</v>
      </c>
      <c r="AJ860" s="27">
        <v>0</v>
      </c>
      <c r="AK860" s="106">
        <v>0</v>
      </c>
      <c r="AL860" s="106">
        <v>0</v>
      </c>
      <c r="AM860" s="105">
        <v>0</v>
      </c>
      <c r="AN860" s="11">
        <v>0</v>
      </c>
      <c r="AO860" s="11">
        <v>0</v>
      </c>
      <c r="AP860" s="105">
        <v>0</v>
      </c>
      <c r="AQ860" s="11">
        <v>0</v>
      </c>
      <c r="AR860" s="11">
        <v>0</v>
      </c>
      <c r="AS860" s="11">
        <v>0</v>
      </c>
      <c r="AT860" s="11">
        <v>0</v>
      </c>
      <c r="AU860" s="11">
        <v>0</v>
      </c>
      <c r="AV860" s="11">
        <v>0</v>
      </c>
      <c r="AW860" s="11">
        <v>0</v>
      </c>
      <c r="AX860" s="11">
        <v>0</v>
      </c>
      <c r="AZ860" s="11">
        <v>0</v>
      </c>
      <c r="BA860" s="11">
        <v>0</v>
      </c>
      <c r="BB860" s="122"/>
    </row>
    <row r="861" spans="1:54" hidden="1" x14ac:dyDescent="0.25">
      <c r="A861">
        <v>7</v>
      </c>
      <c r="B861" t="str">
        <f t="shared" si="103"/>
        <v>GC-2110</v>
      </c>
      <c r="C861" s="2" t="s">
        <v>317</v>
      </c>
      <c r="D861" s="2" t="str">
        <f t="shared" si="104"/>
        <v>2</v>
      </c>
      <c r="E861" s="2" t="str">
        <f t="shared" si="105"/>
        <v>21</v>
      </c>
      <c r="F861" s="2" t="str">
        <f t="shared" si="106"/>
        <v>211</v>
      </c>
      <c r="G861" s="1" t="s">
        <v>34</v>
      </c>
      <c r="H861" s="27">
        <v>1629.0909999999999</v>
      </c>
      <c r="I861" s="27"/>
      <c r="J861" s="27">
        <v>1630.146</v>
      </c>
      <c r="K861" s="27">
        <v>1630.146</v>
      </c>
      <c r="L861" s="27">
        <v>1492.854</v>
      </c>
      <c r="M861" s="27"/>
      <c r="N861" s="27">
        <v>1542.6770000000001</v>
      </c>
      <c r="O861" s="27">
        <v>1542.6770000000001</v>
      </c>
      <c r="P861" s="27">
        <v>1406.15</v>
      </c>
      <c r="Q861" s="27"/>
      <c r="R861" s="27">
        <v>1636.595</v>
      </c>
      <c r="S861" s="27">
        <v>1671.6610800000001</v>
      </c>
      <c r="T861" s="27">
        <v>1474.25</v>
      </c>
      <c r="U861" s="27"/>
      <c r="V861" s="27">
        <v>1664.4103499999999</v>
      </c>
      <c r="W861" s="27">
        <v>1664.4393799999998</v>
      </c>
      <c r="X861" s="27">
        <v>1799.49452</v>
      </c>
      <c r="Y861" s="27"/>
      <c r="Z861" s="27">
        <v>1498.1801600000001</v>
      </c>
      <c r="AA861" s="27">
        <v>1498.1801600000001</v>
      </c>
      <c r="AB861" s="27">
        <v>1474</v>
      </c>
      <c r="AC861" s="27"/>
      <c r="AD861" s="27">
        <v>1127.0062900000003</v>
      </c>
      <c r="AE861" s="27">
        <v>1127.0062900000003</v>
      </c>
      <c r="AF861" s="27">
        <v>1661</v>
      </c>
      <c r="AG861" s="106">
        <v>1221.6292399999998</v>
      </c>
      <c r="AH861" s="27">
        <v>1221.6292399999998</v>
      </c>
      <c r="AI861" s="27">
        <v>1221.6292399999998</v>
      </c>
      <c r="AJ861" s="27">
        <v>1751</v>
      </c>
      <c r="AK861" s="106">
        <v>1311.5698000000002</v>
      </c>
      <c r="AL861" s="106">
        <v>1315.9482700000001</v>
      </c>
      <c r="AM861" s="105">
        <v>1315.9482700000001</v>
      </c>
      <c r="AN861" s="11">
        <v>1395</v>
      </c>
      <c r="AO861" s="11">
        <v>1289.3366900000001</v>
      </c>
      <c r="AP861" s="105">
        <v>1298.57933</v>
      </c>
      <c r="AQ861" s="11">
        <v>1298.57933</v>
      </c>
      <c r="AR861" s="11">
        <v>1551</v>
      </c>
      <c r="AS861" s="11">
        <v>10628.034760000002</v>
      </c>
      <c r="AT861" s="11">
        <v>11251.573610000003</v>
      </c>
      <c r="AU861" s="11">
        <v>11251.573610000003</v>
      </c>
      <c r="AV861" s="11">
        <v>1508</v>
      </c>
      <c r="AW861" s="11">
        <v>1622.2997400000002</v>
      </c>
      <c r="AX861" s="11">
        <v>1645.0998700000002</v>
      </c>
      <c r="AZ861" s="11">
        <v>3512</v>
      </c>
      <c r="BA861" s="11">
        <v>1998.44274</v>
      </c>
      <c r="BB861" s="122"/>
    </row>
    <row r="862" spans="1:54" hidden="1" x14ac:dyDescent="0.25">
      <c r="A862">
        <v>7</v>
      </c>
      <c r="B862" t="str">
        <f t="shared" si="103"/>
        <v>GC-2120</v>
      </c>
      <c r="C862" s="2" t="s">
        <v>317</v>
      </c>
      <c r="D862" s="2" t="str">
        <f t="shared" si="104"/>
        <v>2</v>
      </c>
      <c r="E862" s="2" t="str">
        <f t="shared" si="105"/>
        <v>21</v>
      </c>
      <c r="F862" s="2" t="str">
        <f t="shared" si="106"/>
        <v>212</v>
      </c>
      <c r="G862" s="1" t="s">
        <v>36</v>
      </c>
      <c r="H862" s="27">
        <v>0</v>
      </c>
      <c r="I862" s="27"/>
      <c r="J862" s="27">
        <v>0</v>
      </c>
      <c r="K862" s="27">
        <v>0</v>
      </c>
      <c r="L862" s="27">
        <v>0</v>
      </c>
      <c r="M862" s="27"/>
      <c r="N862" s="27">
        <v>0</v>
      </c>
      <c r="O862" s="27">
        <v>0</v>
      </c>
      <c r="P862" s="27">
        <v>0</v>
      </c>
      <c r="Q862" s="27"/>
      <c r="R862" s="27">
        <v>0</v>
      </c>
      <c r="S862" s="27">
        <v>0</v>
      </c>
      <c r="T862" s="27">
        <v>0</v>
      </c>
      <c r="U862" s="27"/>
      <c r="V862" s="27">
        <v>0</v>
      </c>
      <c r="W862" s="27">
        <v>0</v>
      </c>
      <c r="X862" s="27">
        <v>0</v>
      </c>
      <c r="Y862" s="27"/>
      <c r="Z862" s="27">
        <v>0</v>
      </c>
      <c r="AA862" s="27">
        <v>0</v>
      </c>
      <c r="AB862" s="27">
        <v>0</v>
      </c>
      <c r="AC862" s="27"/>
      <c r="AD862" s="27">
        <v>0</v>
      </c>
      <c r="AE862" s="27">
        <v>0</v>
      </c>
      <c r="AF862" s="27">
        <v>0</v>
      </c>
      <c r="AG862" s="106">
        <v>0</v>
      </c>
      <c r="AH862" s="27">
        <v>0</v>
      </c>
      <c r="AI862" s="27">
        <v>0</v>
      </c>
      <c r="AJ862" s="27">
        <v>0</v>
      </c>
      <c r="AK862" s="106">
        <v>0</v>
      </c>
      <c r="AL862" s="106">
        <v>0</v>
      </c>
      <c r="AM862" s="105">
        <v>0</v>
      </c>
      <c r="AN862" s="11">
        <v>0</v>
      </c>
      <c r="AO862" s="11">
        <v>0</v>
      </c>
      <c r="AP862" s="105">
        <v>0</v>
      </c>
      <c r="AQ862" s="11">
        <v>0</v>
      </c>
      <c r="AR862" s="11">
        <v>0</v>
      </c>
      <c r="AS862" s="11">
        <v>0</v>
      </c>
      <c r="AT862" s="11">
        <v>0</v>
      </c>
      <c r="AU862" s="11">
        <v>0</v>
      </c>
      <c r="AV862" s="11">
        <v>0</v>
      </c>
      <c r="AW862" s="11">
        <v>0</v>
      </c>
      <c r="AX862" s="11">
        <v>0</v>
      </c>
      <c r="AZ862" s="11">
        <v>0</v>
      </c>
      <c r="BA862" s="11">
        <v>0</v>
      </c>
      <c r="BB862" s="122"/>
    </row>
    <row r="863" spans="1:54" hidden="1" x14ac:dyDescent="0.25">
      <c r="A863">
        <v>7</v>
      </c>
      <c r="B863" t="str">
        <f t="shared" si="103"/>
        <v>GC-2130</v>
      </c>
      <c r="C863" s="2" t="s">
        <v>317</v>
      </c>
      <c r="D863" s="2" t="str">
        <f t="shared" si="104"/>
        <v>2</v>
      </c>
      <c r="E863" s="2" t="str">
        <f t="shared" si="105"/>
        <v>21</v>
      </c>
      <c r="F863" s="2" t="str">
        <f t="shared" si="106"/>
        <v>213</v>
      </c>
      <c r="G863" s="1" t="s">
        <v>38</v>
      </c>
      <c r="H863" s="27">
        <v>0</v>
      </c>
      <c r="I863" s="27"/>
      <c r="J863" s="27">
        <v>2.5000000000000001E-2</v>
      </c>
      <c r="K863" s="27">
        <v>2.5000000000000001E-2</v>
      </c>
      <c r="L863" s="27">
        <v>0</v>
      </c>
      <c r="M863" s="27"/>
      <c r="N863" s="27">
        <v>0</v>
      </c>
      <c r="O863" s="27">
        <v>0</v>
      </c>
      <c r="P863" s="27">
        <v>0</v>
      </c>
      <c r="Q863" s="27"/>
      <c r="R863" s="27">
        <v>0</v>
      </c>
      <c r="S863" s="27">
        <v>0</v>
      </c>
      <c r="T863" s="27">
        <v>0</v>
      </c>
      <c r="U863" s="27"/>
      <c r="V863" s="27">
        <v>0</v>
      </c>
      <c r="W863" s="27">
        <v>0</v>
      </c>
      <c r="X863" s="27">
        <v>0</v>
      </c>
      <c r="Y863" s="27"/>
      <c r="Z863" s="27">
        <v>7.6440000000000008E-2</v>
      </c>
      <c r="AA863" s="27">
        <v>7.6440000000000008E-2</v>
      </c>
      <c r="AB863" s="27">
        <v>0</v>
      </c>
      <c r="AC863" s="27"/>
      <c r="AD863" s="27">
        <v>1.8539999999999997E-2</v>
      </c>
      <c r="AE863" s="27">
        <v>1.8539999999999997E-2</v>
      </c>
      <c r="AF863" s="27">
        <v>0</v>
      </c>
      <c r="AG863" s="106">
        <v>0</v>
      </c>
      <c r="AH863" s="27">
        <v>0.19512000000000002</v>
      </c>
      <c r="AI863" s="27">
        <v>0.19512000000000002</v>
      </c>
      <c r="AJ863" s="27">
        <v>1</v>
      </c>
      <c r="AK863" s="106">
        <v>0</v>
      </c>
      <c r="AL863" s="106">
        <v>0</v>
      </c>
      <c r="AM863" s="105">
        <v>0</v>
      </c>
      <c r="AN863" s="11">
        <v>1</v>
      </c>
      <c r="AO863" s="11">
        <v>0</v>
      </c>
      <c r="AP863" s="105">
        <v>0</v>
      </c>
      <c r="AQ863" s="11">
        <v>0</v>
      </c>
      <c r="AR863" s="11">
        <v>1</v>
      </c>
      <c r="AS863" s="11">
        <v>0</v>
      </c>
      <c r="AT863" s="11">
        <v>0</v>
      </c>
      <c r="AU863" s="11">
        <v>0</v>
      </c>
      <c r="AV863" s="11">
        <v>1</v>
      </c>
      <c r="AW863" s="11">
        <v>0</v>
      </c>
      <c r="AX863" s="11">
        <v>0</v>
      </c>
      <c r="AZ863" s="11">
        <v>1</v>
      </c>
      <c r="BA863" s="11">
        <v>0</v>
      </c>
      <c r="BB863" s="122"/>
    </row>
    <row r="864" spans="1:54" hidden="1" x14ac:dyDescent="0.25">
      <c r="A864">
        <v>7</v>
      </c>
      <c r="B864" t="str">
        <f t="shared" si="103"/>
        <v>GC-2140</v>
      </c>
      <c r="C864" s="2" t="s">
        <v>317</v>
      </c>
      <c r="D864" s="2" t="str">
        <f t="shared" si="104"/>
        <v>2</v>
      </c>
      <c r="E864" s="2" t="str">
        <f t="shared" si="105"/>
        <v>21</v>
      </c>
      <c r="F864" s="2" t="str">
        <f t="shared" si="106"/>
        <v>214</v>
      </c>
      <c r="G864" s="1" t="s">
        <v>39</v>
      </c>
      <c r="H864" s="27">
        <v>0</v>
      </c>
      <c r="I864" s="27"/>
      <c r="J864" s="27">
        <v>0</v>
      </c>
      <c r="K864" s="27">
        <v>0</v>
      </c>
      <c r="L864" s="27">
        <v>0</v>
      </c>
      <c r="M864" s="27"/>
      <c r="N864" s="27">
        <v>0</v>
      </c>
      <c r="O864" s="27">
        <v>0</v>
      </c>
      <c r="P864" s="27">
        <v>0</v>
      </c>
      <c r="Q864" s="27"/>
      <c r="R864" s="27">
        <v>0</v>
      </c>
      <c r="S864" s="27">
        <v>0</v>
      </c>
      <c r="T864" s="27">
        <v>0</v>
      </c>
      <c r="U864" s="27"/>
      <c r="V864" s="27">
        <v>0</v>
      </c>
      <c r="W864" s="27">
        <v>0</v>
      </c>
      <c r="X864" s="27">
        <v>0</v>
      </c>
      <c r="Y864" s="27"/>
      <c r="Z864" s="27">
        <v>0</v>
      </c>
      <c r="AA864" s="27">
        <v>0</v>
      </c>
      <c r="AB864" s="27">
        <v>0</v>
      </c>
      <c r="AC864" s="27"/>
      <c r="AD864" s="27">
        <v>0</v>
      </c>
      <c r="AE864" s="27">
        <v>0</v>
      </c>
      <c r="AF864" s="27">
        <v>0</v>
      </c>
      <c r="AG864" s="106">
        <v>0</v>
      </c>
      <c r="AH864" s="27">
        <v>0</v>
      </c>
      <c r="AI864" s="27">
        <v>0</v>
      </c>
      <c r="AJ864" s="27">
        <v>0</v>
      </c>
      <c r="AK864" s="106">
        <v>0</v>
      </c>
      <c r="AL864" s="106">
        <v>0</v>
      </c>
      <c r="AM864" s="105">
        <v>0</v>
      </c>
      <c r="AN864" s="11">
        <v>0</v>
      </c>
      <c r="AO864" s="11">
        <v>0</v>
      </c>
      <c r="AP864" s="105">
        <v>0</v>
      </c>
      <c r="AQ864" s="11">
        <v>0</v>
      </c>
      <c r="AR864" s="11">
        <v>0</v>
      </c>
      <c r="AS864" s="11">
        <v>0</v>
      </c>
      <c r="AT864" s="11">
        <v>0</v>
      </c>
      <c r="AU864" s="11">
        <v>0</v>
      </c>
      <c r="AV864" s="11">
        <v>0</v>
      </c>
      <c r="AW864" s="11">
        <v>0</v>
      </c>
      <c r="AX864" s="11">
        <v>0</v>
      </c>
      <c r="AZ864" s="11">
        <v>0</v>
      </c>
      <c r="BA864" s="11">
        <v>0</v>
      </c>
      <c r="BB864" s="122"/>
    </row>
    <row r="865" spans="1:54" hidden="1" x14ac:dyDescent="0.25">
      <c r="A865">
        <v>7</v>
      </c>
      <c r="B865" t="str">
        <f t="shared" si="103"/>
        <v>GC-2150</v>
      </c>
      <c r="C865" s="2" t="s">
        <v>317</v>
      </c>
      <c r="D865" s="2" t="str">
        <f t="shared" si="104"/>
        <v>2</v>
      </c>
      <c r="E865" s="2" t="str">
        <f t="shared" si="105"/>
        <v>21</v>
      </c>
      <c r="F865" s="2" t="str">
        <f t="shared" si="106"/>
        <v>215</v>
      </c>
      <c r="G865" s="1" t="s">
        <v>41</v>
      </c>
      <c r="H865" s="27">
        <v>1121.008</v>
      </c>
      <c r="I865" s="27"/>
      <c r="J865" s="27">
        <v>954.45400000000006</v>
      </c>
      <c r="K865" s="27">
        <v>954.45400000000006</v>
      </c>
      <c r="L865" s="27">
        <v>703</v>
      </c>
      <c r="M865" s="27"/>
      <c r="N865" s="27">
        <v>695.18100000000004</v>
      </c>
      <c r="O865" s="27">
        <v>695.18100000000004</v>
      </c>
      <c r="P865" s="27">
        <v>761</v>
      </c>
      <c r="Q865" s="27"/>
      <c r="R865" s="27">
        <v>651.83199999999999</v>
      </c>
      <c r="S865" s="27">
        <v>651.02325000000008</v>
      </c>
      <c r="T865" s="27">
        <v>694</v>
      </c>
      <c r="U865" s="27"/>
      <c r="V865" s="27">
        <v>625.08623999999998</v>
      </c>
      <c r="W865" s="27">
        <v>674.16358000000002</v>
      </c>
      <c r="X865" s="27">
        <v>640.75545</v>
      </c>
      <c r="Y865" s="27"/>
      <c r="Z865" s="27">
        <v>565.91747000000009</v>
      </c>
      <c r="AA865" s="27">
        <v>565.91747000000009</v>
      </c>
      <c r="AB865" s="27">
        <v>573</v>
      </c>
      <c r="AC865" s="27"/>
      <c r="AD865" s="27">
        <v>864.53246999999999</v>
      </c>
      <c r="AE865" s="27">
        <v>864.53246999999999</v>
      </c>
      <c r="AF865" s="27">
        <v>559</v>
      </c>
      <c r="AG865" s="106">
        <v>549.78157999999996</v>
      </c>
      <c r="AH865" s="27">
        <v>549.78159999999991</v>
      </c>
      <c r="AI865" s="27">
        <v>549.78159999999991</v>
      </c>
      <c r="AJ865" s="27">
        <v>516</v>
      </c>
      <c r="AK865" s="106">
        <v>517.09529000000009</v>
      </c>
      <c r="AL865" s="106">
        <v>517.09529000000009</v>
      </c>
      <c r="AM865" s="105">
        <v>517.09529000000009</v>
      </c>
      <c r="AN865" s="11">
        <v>497</v>
      </c>
      <c r="AO865" s="11">
        <v>494.33677</v>
      </c>
      <c r="AP865" s="105">
        <v>493.90971999999999</v>
      </c>
      <c r="AQ865" s="11">
        <v>493.90971999999999</v>
      </c>
      <c r="AR865" s="11">
        <v>465</v>
      </c>
      <c r="AS865" s="11">
        <v>464.50984000000005</v>
      </c>
      <c r="AT865" s="11">
        <v>464.50984000000005</v>
      </c>
      <c r="AU865" s="11">
        <v>464.50984000000005</v>
      </c>
      <c r="AV865" s="11">
        <v>444</v>
      </c>
      <c r="AW865" s="11">
        <v>441.55748000000006</v>
      </c>
      <c r="AX865" s="11">
        <v>441.55747999999994</v>
      </c>
      <c r="AZ865" s="11">
        <v>417</v>
      </c>
      <c r="BA865" s="11">
        <v>409.88175999999999</v>
      </c>
      <c r="BB865" s="122"/>
    </row>
    <row r="866" spans="1:54" hidden="1" x14ac:dyDescent="0.25">
      <c r="A866">
        <v>7</v>
      </c>
      <c r="B866" t="str">
        <f t="shared" si="103"/>
        <v>GC-2160</v>
      </c>
      <c r="C866" s="2" t="s">
        <v>317</v>
      </c>
      <c r="D866" s="2" t="str">
        <f t="shared" si="104"/>
        <v>2</v>
      </c>
      <c r="E866" s="2" t="str">
        <f t="shared" si="105"/>
        <v>21</v>
      </c>
      <c r="F866" s="2" t="str">
        <f t="shared" si="106"/>
        <v>216</v>
      </c>
      <c r="G866" s="1" t="s">
        <v>43</v>
      </c>
      <c r="H866" s="27">
        <v>0</v>
      </c>
      <c r="I866" s="27"/>
      <c r="J866" s="27">
        <v>0</v>
      </c>
      <c r="K866" s="27">
        <v>0</v>
      </c>
      <c r="L866" s="27">
        <v>0</v>
      </c>
      <c r="M866" s="27"/>
      <c r="N866" s="27">
        <v>0</v>
      </c>
      <c r="O866" s="27">
        <v>0</v>
      </c>
      <c r="P866" s="27">
        <v>0</v>
      </c>
      <c r="Q866" s="27"/>
      <c r="R866" s="27">
        <v>0</v>
      </c>
      <c r="S866" s="27">
        <v>0</v>
      </c>
      <c r="T866" s="27">
        <v>0</v>
      </c>
      <c r="U866" s="27"/>
      <c r="V866" s="27">
        <v>0</v>
      </c>
      <c r="W866" s="27">
        <v>0</v>
      </c>
      <c r="X866" s="27">
        <v>0</v>
      </c>
      <c r="Y866" s="27"/>
      <c r="Z866" s="27">
        <v>0</v>
      </c>
      <c r="AA866" s="27">
        <v>0</v>
      </c>
      <c r="AB866" s="27">
        <v>0</v>
      </c>
      <c r="AC866" s="27"/>
      <c r="AD866" s="27">
        <v>0</v>
      </c>
      <c r="AE866" s="27">
        <v>0</v>
      </c>
      <c r="AF866" s="27">
        <v>285</v>
      </c>
      <c r="AG866" s="106">
        <v>282.18142</v>
      </c>
      <c r="AH866" s="27">
        <v>283.16394000000003</v>
      </c>
      <c r="AI866" s="27">
        <v>6652.4167400000006</v>
      </c>
      <c r="AJ866" s="27">
        <v>273</v>
      </c>
      <c r="AK866" s="106">
        <v>8563.6025000000009</v>
      </c>
      <c r="AL866" s="106">
        <v>9031.6089400000001</v>
      </c>
      <c r="AM866" s="105">
        <v>9031.6089400000001</v>
      </c>
      <c r="AN866" s="11">
        <v>2264</v>
      </c>
      <c r="AO866" s="11">
        <v>2112.0169000000001</v>
      </c>
      <c r="AP866" s="105">
        <v>2112.0169000000001</v>
      </c>
      <c r="AQ866" s="11">
        <v>2112.0169000000001</v>
      </c>
      <c r="AR866" s="11">
        <v>2060</v>
      </c>
      <c r="AS866" s="11">
        <v>2585.6181900000001</v>
      </c>
      <c r="AT866" s="11">
        <v>2585.6181900000001</v>
      </c>
      <c r="AU866" s="11">
        <v>2585.6181900000001</v>
      </c>
      <c r="AV866" s="11">
        <v>4738</v>
      </c>
      <c r="AW866" s="11">
        <v>4825.0511499999993</v>
      </c>
      <c r="AX866" s="11">
        <v>4825.0511499999993</v>
      </c>
      <c r="AZ866" s="11">
        <v>4709</v>
      </c>
      <c r="BA866" s="11">
        <v>5550.4193100000002</v>
      </c>
      <c r="BB866" s="122"/>
    </row>
    <row r="867" spans="1:54" hidden="1" x14ac:dyDescent="0.25">
      <c r="A867">
        <v>7</v>
      </c>
      <c r="B867" t="str">
        <f t="shared" si="103"/>
        <v>GC-2200</v>
      </c>
      <c r="C867" s="2" t="s">
        <v>317</v>
      </c>
      <c r="D867" s="2" t="str">
        <f t="shared" si="104"/>
        <v>2</v>
      </c>
      <c r="E867" s="2" t="str">
        <f t="shared" si="105"/>
        <v>22</v>
      </c>
      <c r="F867" s="2" t="str">
        <f t="shared" si="106"/>
        <v>220</v>
      </c>
      <c r="G867" s="1" t="s">
        <v>2103</v>
      </c>
      <c r="H867" s="27">
        <v>0</v>
      </c>
      <c r="I867" s="27"/>
      <c r="J867" s="27">
        <v>0</v>
      </c>
      <c r="K867" s="27">
        <v>0</v>
      </c>
      <c r="L867" s="27">
        <v>0</v>
      </c>
      <c r="M867" s="27"/>
      <c r="N867" s="27">
        <v>0</v>
      </c>
      <c r="O867" s="27">
        <v>0</v>
      </c>
      <c r="P867" s="27">
        <v>0</v>
      </c>
      <c r="Q867" s="27"/>
      <c r="R867" s="27">
        <v>0</v>
      </c>
      <c r="S867" s="27">
        <v>0</v>
      </c>
      <c r="T867" s="27">
        <v>0</v>
      </c>
      <c r="U867" s="27"/>
      <c r="V867" s="27">
        <v>0</v>
      </c>
      <c r="W867" s="27">
        <v>0</v>
      </c>
      <c r="X867" s="27">
        <v>0</v>
      </c>
      <c r="Y867" s="27"/>
      <c r="Z867" s="27">
        <v>0</v>
      </c>
      <c r="AA867" s="27">
        <v>0</v>
      </c>
      <c r="AB867" s="27">
        <v>0</v>
      </c>
      <c r="AC867" s="27"/>
      <c r="AD867" s="27">
        <v>0</v>
      </c>
      <c r="AE867" s="27">
        <v>0</v>
      </c>
      <c r="AF867" s="27">
        <v>0</v>
      </c>
      <c r="AG867" s="106">
        <v>0</v>
      </c>
      <c r="AH867" s="27">
        <v>0</v>
      </c>
      <c r="AI867" s="27">
        <v>0</v>
      </c>
      <c r="AJ867" s="27">
        <v>0</v>
      </c>
      <c r="AK867" s="106">
        <v>0</v>
      </c>
      <c r="AL867" s="106">
        <v>0</v>
      </c>
      <c r="AM867" s="105">
        <v>0</v>
      </c>
      <c r="AN867" s="11">
        <v>0</v>
      </c>
      <c r="AO867" s="11">
        <v>0</v>
      </c>
      <c r="AP867" s="105">
        <v>0</v>
      </c>
      <c r="AQ867" s="11">
        <v>0</v>
      </c>
      <c r="AR867" s="11">
        <v>0</v>
      </c>
      <c r="AS867" s="11">
        <v>0</v>
      </c>
      <c r="AT867" s="11">
        <v>0</v>
      </c>
      <c r="AU867" s="11"/>
      <c r="AV867" s="11">
        <v>0</v>
      </c>
      <c r="AW867" s="11">
        <v>0</v>
      </c>
      <c r="AX867" s="11"/>
      <c r="AZ867" s="11"/>
      <c r="BA867" s="11"/>
      <c r="BB867" s="122"/>
    </row>
    <row r="868" spans="1:54" hidden="1" x14ac:dyDescent="0.25">
      <c r="A868">
        <v>7</v>
      </c>
      <c r="B868" t="str">
        <f t="shared" si="103"/>
        <v>GC-2410</v>
      </c>
      <c r="C868" s="2" t="s">
        <v>317</v>
      </c>
      <c r="D868" s="2" t="str">
        <f t="shared" si="104"/>
        <v>2</v>
      </c>
      <c r="E868" s="2" t="str">
        <f t="shared" si="105"/>
        <v>24</v>
      </c>
      <c r="F868" s="2" t="str">
        <f t="shared" si="106"/>
        <v>241</v>
      </c>
      <c r="G868" s="1" t="s">
        <v>46</v>
      </c>
      <c r="H868" s="27">
        <v>0</v>
      </c>
      <c r="I868" s="27"/>
      <c r="J868" s="27">
        <v>0</v>
      </c>
      <c r="K868" s="27">
        <v>0</v>
      </c>
      <c r="L868" s="27">
        <v>0</v>
      </c>
      <c r="M868" s="27"/>
      <c r="N868" s="27">
        <v>0</v>
      </c>
      <c r="O868" s="27">
        <v>0</v>
      </c>
      <c r="P868" s="27">
        <v>0</v>
      </c>
      <c r="Q868" s="27"/>
      <c r="R868" s="27">
        <v>0</v>
      </c>
      <c r="S868" s="27">
        <v>0</v>
      </c>
      <c r="T868" s="27">
        <v>0</v>
      </c>
      <c r="U868" s="27"/>
      <c r="V868" s="27">
        <v>0</v>
      </c>
      <c r="W868" s="27">
        <v>0</v>
      </c>
      <c r="X868" s="27">
        <v>0</v>
      </c>
      <c r="Y868" s="27"/>
      <c r="Z868" s="27">
        <v>0</v>
      </c>
      <c r="AA868" s="27">
        <v>0</v>
      </c>
      <c r="AB868" s="27">
        <v>0</v>
      </c>
      <c r="AC868" s="27"/>
      <c r="AD868" s="27">
        <v>0</v>
      </c>
      <c r="AE868" s="27">
        <v>0</v>
      </c>
      <c r="AF868" s="27">
        <v>0</v>
      </c>
      <c r="AG868" s="106">
        <v>0</v>
      </c>
      <c r="AH868" s="27">
        <v>0</v>
      </c>
      <c r="AI868" s="27">
        <v>0</v>
      </c>
      <c r="AJ868" s="27">
        <v>0</v>
      </c>
      <c r="AK868" s="106">
        <v>0</v>
      </c>
      <c r="AL868" s="106">
        <v>0</v>
      </c>
      <c r="AM868" s="105">
        <v>0</v>
      </c>
      <c r="AN868" s="11">
        <v>0</v>
      </c>
      <c r="AO868" s="11">
        <v>0</v>
      </c>
      <c r="AP868" s="105">
        <v>0</v>
      </c>
      <c r="AQ868" s="11">
        <v>0</v>
      </c>
      <c r="AR868" s="11">
        <v>0</v>
      </c>
      <c r="AS868" s="11">
        <v>0</v>
      </c>
      <c r="AT868" s="11">
        <v>0</v>
      </c>
      <c r="AU868" s="11">
        <v>0</v>
      </c>
      <c r="AV868" s="11">
        <v>0</v>
      </c>
      <c r="AW868" s="11">
        <v>0</v>
      </c>
      <c r="AX868" s="11">
        <v>0</v>
      </c>
      <c r="AZ868" s="11">
        <v>0</v>
      </c>
      <c r="BA868" s="11">
        <v>0</v>
      </c>
      <c r="BB868" s="122"/>
    </row>
    <row r="869" spans="1:54" hidden="1" x14ac:dyDescent="0.25">
      <c r="A869">
        <v>7</v>
      </c>
      <c r="B869" t="str">
        <f t="shared" si="103"/>
        <v>GC-2420</v>
      </c>
      <c r="C869" s="2" t="s">
        <v>317</v>
      </c>
      <c r="D869" s="2" t="str">
        <f t="shared" si="104"/>
        <v>2</v>
      </c>
      <c r="E869" s="2" t="str">
        <f t="shared" si="105"/>
        <v>24</v>
      </c>
      <c r="F869" s="2" t="str">
        <f t="shared" si="106"/>
        <v>242</v>
      </c>
      <c r="G869" s="1" t="s">
        <v>47</v>
      </c>
      <c r="H869" s="27">
        <v>0</v>
      </c>
      <c r="I869" s="27"/>
      <c r="J869" s="27">
        <v>0</v>
      </c>
      <c r="K869" s="27">
        <v>0</v>
      </c>
      <c r="L869" s="27">
        <v>0</v>
      </c>
      <c r="M869" s="27"/>
      <c r="N869" s="27">
        <v>0</v>
      </c>
      <c r="O869" s="27">
        <v>0</v>
      </c>
      <c r="P869" s="27">
        <v>0</v>
      </c>
      <c r="Q869" s="27"/>
      <c r="R869" s="27">
        <v>0</v>
      </c>
      <c r="S869" s="27">
        <v>0</v>
      </c>
      <c r="T869" s="27">
        <v>0</v>
      </c>
      <c r="U869" s="27"/>
      <c r="V869" s="27">
        <v>0</v>
      </c>
      <c r="W869" s="27">
        <v>0</v>
      </c>
      <c r="X869" s="27">
        <v>0</v>
      </c>
      <c r="Y869" s="27"/>
      <c r="Z869" s="27">
        <v>0</v>
      </c>
      <c r="AA869" s="27">
        <v>0</v>
      </c>
      <c r="AB869" s="27">
        <v>0</v>
      </c>
      <c r="AC869" s="27"/>
      <c r="AD869" s="27">
        <v>0</v>
      </c>
      <c r="AE869" s="27">
        <v>0</v>
      </c>
      <c r="AF869" s="27">
        <v>0</v>
      </c>
      <c r="AG869" s="106">
        <v>0</v>
      </c>
      <c r="AH869" s="27">
        <v>0</v>
      </c>
      <c r="AI869" s="27">
        <v>0</v>
      </c>
      <c r="AJ869" s="27">
        <v>0</v>
      </c>
      <c r="AK869" s="106">
        <v>0</v>
      </c>
      <c r="AL869" s="106">
        <v>0</v>
      </c>
      <c r="AM869" s="105">
        <v>0</v>
      </c>
      <c r="AN869" s="11">
        <v>0</v>
      </c>
      <c r="AO869" s="11">
        <v>0</v>
      </c>
      <c r="AP869" s="105">
        <v>0</v>
      </c>
      <c r="AQ869" s="11">
        <v>0</v>
      </c>
      <c r="AR869" s="11">
        <v>0</v>
      </c>
      <c r="AS869" s="11">
        <v>0</v>
      </c>
      <c r="AT869" s="11">
        <v>0</v>
      </c>
      <c r="AU869" s="11">
        <v>0</v>
      </c>
      <c r="AV869" s="11">
        <v>0</v>
      </c>
      <c r="AW869" s="11">
        <v>0</v>
      </c>
      <c r="AX869" s="11">
        <v>0</v>
      </c>
      <c r="AZ869" s="11">
        <v>0</v>
      </c>
      <c r="BA869" s="11">
        <v>0</v>
      </c>
      <c r="BB869" s="122"/>
    </row>
    <row r="870" spans="1:54" hidden="1" x14ac:dyDescent="0.25">
      <c r="A870">
        <v>7</v>
      </c>
      <c r="B870" t="str">
        <f t="shared" si="103"/>
        <v>GC-2500</v>
      </c>
      <c r="C870" s="2" t="s">
        <v>317</v>
      </c>
      <c r="D870" s="2" t="str">
        <f t="shared" si="104"/>
        <v>2</v>
      </c>
      <c r="E870" s="2" t="str">
        <f t="shared" si="105"/>
        <v>25</v>
      </c>
      <c r="F870" s="2" t="str">
        <f t="shared" si="106"/>
        <v>250</v>
      </c>
      <c r="G870" s="1" t="s">
        <v>49</v>
      </c>
      <c r="H870" s="27">
        <v>0</v>
      </c>
      <c r="I870" s="27"/>
      <c r="J870" s="27">
        <v>0</v>
      </c>
      <c r="K870" s="27">
        <v>0</v>
      </c>
      <c r="L870" s="27">
        <v>0</v>
      </c>
      <c r="M870" s="27"/>
      <c r="N870" s="27">
        <v>0</v>
      </c>
      <c r="O870" s="27">
        <v>0</v>
      </c>
      <c r="P870" s="27">
        <v>0</v>
      </c>
      <c r="Q870" s="27"/>
      <c r="R870" s="27">
        <v>0</v>
      </c>
      <c r="S870" s="27">
        <v>0</v>
      </c>
      <c r="T870" s="27">
        <v>0</v>
      </c>
      <c r="U870" s="27"/>
      <c r="V870" s="27">
        <v>0</v>
      </c>
      <c r="W870" s="27">
        <v>0</v>
      </c>
      <c r="X870" s="27">
        <v>0</v>
      </c>
      <c r="Y870" s="27"/>
      <c r="Z870" s="27">
        <v>0</v>
      </c>
      <c r="AA870" s="27">
        <v>0</v>
      </c>
      <c r="AB870" s="27">
        <v>0</v>
      </c>
      <c r="AC870" s="27"/>
      <c r="AD870" s="27">
        <v>0</v>
      </c>
      <c r="AE870" s="27">
        <v>0</v>
      </c>
      <c r="AF870" s="27">
        <v>0</v>
      </c>
      <c r="AG870" s="106">
        <v>0</v>
      </c>
      <c r="AH870" s="27">
        <v>0</v>
      </c>
      <c r="AI870" s="27">
        <v>0</v>
      </c>
      <c r="AJ870" s="27">
        <v>0</v>
      </c>
      <c r="AK870" s="106">
        <v>0</v>
      </c>
      <c r="AL870" s="106">
        <v>0</v>
      </c>
      <c r="AM870" s="105">
        <v>0</v>
      </c>
      <c r="AN870" s="11">
        <v>0</v>
      </c>
      <c r="AO870" s="11">
        <v>0</v>
      </c>
      <c r="AP870" s="105">
        <v>0</v>
      </c>
      <c r="AQ870" s="11">
        <v>0</v>
      </c>
      <c r="AR870" s="11">
        <v>0</v>
      </c>
      <c r="AS870" s="11">
        <v>0</v>
      </c>
      <c r="AT870" s="11">
        <v>0</v>
      </c>
      <c r="AU870" s="11">
        <v>0</v>
      </c>
      <c r="AV870" s="11">
        <v>0</v>
      </c>
      <c r="AW870" s="11">
        <v>0</v>
      </c>
      <c r="AX870" s="11">
        <v>0</v>
      </c>
      <c r="AZ870" s="11">
        <v>0</v>
      </c>
      <c r="BA870" s="11"/>
      <c r="BB870" s="122"/>
    </row>
    <row r="871" spans="1:54" hidden="1" x14ac:dyDescent="0.25">
      <c r="A871">
        <v>7</v>
      </c>
      <c r="B871" t="str">
        <f t="shared" si="103"/>
        <v>GC-3111</v>
      </c>
      <c r="C871" s="2" t="s">
        <v>317</v>
      </c>
      <c r="D871" s="2" t="str">
        <f t="shared" si="104"/>
        <v>3</v>
      </c>
      <c r="E871" s="2" t="str">
        <f t="shared" si="105"/>
        <v>31</v>
      </c>
      <c r="F871" s="2" t="str">
        <f t="shared" si="106"/>
        <v>311</v>
      </c>
      <c r="G871" s="1" t="s">
        <v>52</v>
      </c>
      <c r="H871" s="27">
        <v>0</v>
      </c>
      <c r="I871" s="27"/>
      <c r="J871" s="27">
        <v>0</v>
      </c>
      <c r="K871" s="27">
        <v>0</v>
      </c>
      <c r="L871" s="27">
        <v>0</v>
      </c>
      <c r="M871" s="27"/>
      <c r="N871" s="27">
        <v>0</v>
      </c>
      <c r="O871" s="27">
        <v>0</v>
      </c>
      <c r="P871" s="27">
        <v>0</v>
      </c>
      <c r="Q871" s="27"/>
      <c r="R871" s="27">
        <v>0</v>
      </c>
      <c r="S871" s="27">
        <v>0</v>
      </c>
      <c r="T871" s="27">
        <v>0</v>
      </c>
      <c r="U871" s="27"/>
      <c r="V871" s="27">
        <v>0</v>
      </c>
      <c r="W871" s="27">
        <v>0</v>
      </c>
      <c r="X871" s="27">
        <v>0</v>
      </c>
      <c r="Y871" s="27"/>
      <c r="Z871" s="27">
        <v>0</v>
      </c>
      <c r="AA871" s="27">
        <v>0</v>
      </c>
      <c r="AB871" s="27">
        <v>0</v>
      </c>
      <c r="AC871" s="27"/>
      <c r="AD871" s="27">
        <v>0</v>
      </c>
      <c r="AE871" s="27">
        <v>0</v>
      </c>
      <c r="AF871" s="27">
        <v>0</v>
      </c>
      <c r="AG871" s="106">
        <v>0</v>
      </c>
      <c r="AH871" s="27">
        <v>0</v>
      </c>
      <c r="AI871" s="27">
        <v>0</v>
      </c>
      <c r="AJ871" s="27">
        <v>0</v>
      </c>
      <c r="AK871" s="106">
        <v>0</v>
      </c>
      <c r="AL871" s="106">
        <v>0</v>
      </c>
      <c r="AM871" s="105">
        <v>0</v>
      </c>
      <c r="AN871" s="11">
        <v>0</v>
      </c>
      <c r="AO871" s="11">
        <v>0</v>
      </c>
      <c r="AP871" s="105">
        <v>0</v>
      </c>
      <c r="AQ871" s="11">
        <v>0</v>
      </c>
      <c r="AR871" s="11">
        <v>0</v>
      </c>
      <c r="AS871" s="11">
        <v>0</v>
      </c>
      <c r="AT871" s="11">
        <v>0</v>
      </c>
      <c r="AU871" s="11">
        <v>0</v>
      </c>
      <c r="AV871" s="11">
        <v>0</v>
      </c>
      <c r="AW871" s="11">
        <v>0</v>
      </c>
      <c r="AX871" s="11">
        <v>0</v>
      </c>
      <c r="AZ871" s="11">
        <v>0</v>
      </c>
      <c r="BA871" s="11">
        <v>0</v>
      </c>
      <c r="BB871" s="122"/>
    </row>
    <row r="872" spans="1:54" hidden="1" x14ac:dyDescent="0.25">
      <c r="A872">
        <v>7</v>
      </c>
      <c r="B872" t="str">
        <f t="shared" si="103"/>
        <v>GC-3112</v>
      </c>
      <c r="C872" s="2" t="s">
        <v>317</v>
      </c>
      <c r="D872" s="2" t="str">
        <f t="shared" si="104"/>
        <v>3</v>
      </c>
      <c r="E872" s="2" t="str">
        <f t="shared" si="105"/>
        <v>31</v>
      </c>
      <c r="F872" s="2" t="str">
        <f t="shared" si="106"/>
        <v>311</v>
      </c>
      <c r="G872" s="1" t="s">
        <v>53</v>
      </c>
      <c r="H872" s="27">
        <v>0</v>
      </c>
      <c r="I872" s="27"/>
      <c r="J872" s="27">
        <v>0</v>
      </c>
      <c r="K872" s="27">
        <v>0</v>
      </c>
      <c r="L872" s="27">
        <v>0</v>
      </c>
      <c r="M872" s="27"/>
      <c r="N872" s="27">
        <v>0</v>
      </c>
      <c r="O872" s="27">
        <v>0</v>
      </c>
      <c r="P872" s="27">
        <v>0</v>
      </c>
      <c r="Q872" s="27"/>
      <c r="R872" s="27">
        <v>0</v>
      </c>
      <c r="S872" s="27">
        <v>0</v>
      </c>
      <c r="T872" s="27">
        <v>0</v>
      </c>
      <c r="U872" s="27"/>
      <c r="V872" s="27">
        <v>0</v>
      </c>
      <c r="W872" s="27">
        <v>0</v>
      </c>
      <c r="X872" s="27">
        <v>0</v>
      </c>
      <c r="Y872" s="27"/>
      <c r="Z872" s="27">
        <v>0</v>
      </c>
      <c r="AA872" s="27">
        <v>0</v>
      </c>
      <c r="AB872" s="27">
        <v>0</v>
      </c>
      <c r="AC872" s="27"/>
      <c r="AD872" s="27">
        <v>0</v>
      </c>
      <c r="AE872" s="27">
        <v>0</v>
      </c>
      <c r="AF872" s="27">
        <v>0</v>
      </c>
      <c r="AG872" s="106">
        <v>0</v>
      </c>
      <c r="AH872" s="27">
        <v>0</v>
      </c>
      <c r="AI872" s="27">
        <v>0</v>
      </c>
      <c r="AJ872" s="27">
        <v>0</v>
      </c>
      <c r="AK872" s="106">
        <v>0</v>
      </c>
      <c r="AL872" s="106">
        <v>0</v>
      </c>
      <c r="AM872" s="105">
        <v>0</v>
      </c>
      <c r="AN872" s="11">
        <v>0</v>
      </c>
      <c r="AO872" s="11">
        <v>0</v>
      </c>
      <c r="AP872" s="105">
        <v>0</v>
      </c>
      <c r="AQ872" s="11">
        <v>0</v>
      </c>
      <c r="AR872" s="11">
        <v>0</v>
      </c>
      <c r="AS872" s="11">
        <v>0</v>
      </c>
      <c r="AT872" s="11">
        <v>0</v>
      </c>
      <c r="AU872" s="11">
        <v>0</v>
      </c>
      <c r="AV872" s="11">
        <v>0</v>
      </c>
      <c r="AW872" s="11">
        <v>0</v>
      </c>
      <c r="AX872" s="11">
        <v>0</v>
      </c>
      <c r="AZ872" s="11">
        <v>0</v>
      </c>
      <c r="BA872" s="11">
        <v>0</v>
      </c>
      <c r="BB872" s="122"/>
    </row>
    <row r="873" spans="1:54" hidden="1" x14ac:dyDescent="0.25">
      <c r="A873">
        <v>7</v>
      </c>
      <c r="B873" t="str">
        <f t="shared" si="103"/>
        <v>GC-3121</v>
      </c>
      <c r="C873" s="2" t="s">
        <v>317</v>
      </c>
      <c r="D873" s="2" t="str">
        <f t="shared" si="104"/>
        <v>3</v>
      </c>
      <c r="E873" s="2" t="str">
        <f t="shared" si="105"/>
        <v>31</v>
      </c>
      <c r="F873" s="2" t="str">
        <f t="shared" si="106"/>
        <v>312</v>
      </c>
      <c r="G873" s="1" t="s">
        <v>54</v>
      </c>
      <c r="H873" s="27">
        <v>0</v>
      </c>
      <c r="I873" s="27"/>
      <c r="J873" s="27">
        <v>0</v>
      </c>
      <c r="K873" s="27">
        <v>0</v>
      </c>
      <c r="L873" s="27">
        <v>0</v>
      </c>
      <c r="M873" s="27"/>
      <c r="N873" s="27">
        <v>0</v>
      </c>
      <c r="O873" s="27">
        <v>0</v>
      </c>
      <c r="P873" s="27">
        <v>0</v>
      </c>
      <c r="Q873" s="27"/>
      <c r="R873" s="27">
        <v>0</v>
      </c>
      <c r="S873" s="27">
        <v>0</v>
      </c>
      <c r="T873" s="27">
        <v>0</v>
      </c>
      <c r="U873" s="27"/>
      <c r="V873" s="27">
        <v>0</v>
      </c>
      <c r="W873" s="27">
        <v>0</v>
      </c>
      <c r="X873" s="27">
        <v>0</v>
      </c>
      <c r="Y873" s="27"/>
      <c r="Z873" s="27">
        <v>0</v>
      </c>
      <c r="AA873" s="27">
        <v>0</v>
      </c>
      <c r="AB873" s="27">
        <v>0</v>
      </c>
      <c r="AC873" s="27"/>
      <c r="AD873" s="27">
        <v>0</v>
      </c>
      <c r="AE873" s="27">
        <v>0</v>
      </c>
      <c r="AF873" s="27">
        <v>0</v>
      </c>
      <c r="AG873" s="106">
        <v>0</v>
      </c>
      <c r="AH873" s="27">
        <v>0</v>
      </c>
      <c r="AI873" s="27">
        <v>0</v>
      </c>
      <c r="AJ873" s="27">
        <v>0</v>
      </c>
      <c r="AK873" s="106">
        <v>0</v>
      </c>
      <c r="AL873" s="106">
        <v>0</v>
      </c>
      <c r="AM873" s="105">
        <v>0</v>
      </c>
      <c r="AN873" s="11">
        <v>0</v>
      </c>
      <c r="AO873" s="11">
        <v>0</v>
      </c>
      <c r="AP873" s="105">
        <v>0</v>
      </c>
      <c r="AQ873" s="11">
        <v>0</v>
      </c>
      <c r="AR873" s="11">
        <v>0</v>
      </c>
      <c r="AS873" s="11">
        <v>0</v>
      </c>
      <c r="AT873" s="11">
        <v>0</v>
      </c>
      <c r="AU873" s="11">
        <v>0</v>
      </c>
      <c r="AV873" s="11">
        <v>0</v>
      </c>
      <c r="AW873" s="11">
        <v>0</v>
      </c>
      <c r="AX873" s="11">
        <v>0</v>
      </c>
      <c r="AZ873" s="11">
        <v>0</v>
      </c>
      <c r="BA873" s="11">
        <v>0</v>
      </c>
      <c r="BB873" s="122"/>
    </row>
    <row r="874" spans="1:54" hidden="1" x14ac:dyDescent="0.25">
      <c r="A874">
        <v>7</v>
      </c>
      <c r="B874" t="str">
        <f t="shared" si="103"/>
        <v>GC-3122</v>
      </c>
      <c r="C874" s="2" t="s">
        <v>317</v>
      </c>
      <c r="D874" s="2" t="str">
        <f t="shared" si="104"/>
        <v>3</v>
      </c>
      <c r="E874" s="2" t="str">
        <f t="shared" si="105"/>
        <v>31</v>
      </c>
      <c r="F874" s="2" t="str">
        <f t="shared" si="106"/>
        <v>312</v>
      </c>
      <c r="G874" s="1" t="s">
        <v>55</v>
      </c>
      <c r="H874" s="27">
        <v>0</v>
      </c>
      <c r="I874" s="27"/>
      <c r="J874" s="27">
        <v>0</v>
      </c>
      <c r="K874" s="27">
        <v>0</v>
      </c>
      <c r="L874" s="27">
        <v>0</v>
      </c>
      <c r="M874" s="27"/>
      <c r="N874" s="27">
        <v>0</v>
      </c>
      <c r="O874" s="27">
        <v>0</v>
      </c>
      <c r="P874" s="27">
        <v>0</v>
      </c>
      <c r="Q874" s="27"/>
      <c r="R874" s="27">
        <v>0</v>
      </c>
      <c r="S874" s="27">
        <v>0</v>
      </c>
      <c r="T874" s="27">
        <v>0</v>
      </c>
      <c r="U874" s="27"/>
      <c r="V874" s="27">
        <v>0</v>
      </c>
      <c r="W874" s="27">
        <v>0</v>
      </c>
      <c r="X874" s="27">
        <v>0</v>
      </c>
      <c r="Y874" s="27"/>
      <c r="Z874" s="27">
        <v>0</v>
      </c>
      <c r="AA874" s="27">
        <v>0</v>
      </c>
      <c r="AB874" s="27">
        <v>0</v>
      </c>
      <c r="AC874" s="27"/>
      <c r="AD874" s="27">
        <v>0</v>
      </c>
      <c r="AE874" s="27">
        <v>0</v>
      </c>
      <c r="AF874" s="27">
        <v>0</v>
      </c>
      <c r="AG874" s="106">
        <v>641.02800000000002</v>
      </c>
      <c r="AH874" s="27">
        <v>641.02800000000002</v>
      </c>
      <c r="AI874" s="27">
        <v>641.02800000000002</v>
      </c>
      <c r="AJ874" s="27">
        <v>722</v>
      </c>
      <c r="AK874" s="106">
        <v>593.99900000000002</v>
      </c>
      <c r="AL874" s="106">
        <v>677.99900000000002</v>
      </c>
      <c r="AM874" s="105">
        <v>677.99900000000002</v>
      </c>
      <c r="AN874" s="11">
        <v>733</v>
      </c>
      <c r="AO874" s="11">
        <v>774.30799999999999</v>
      </c>
      <c r="AP874" s="105">
        <v>774.30799999999999</v>
      </c>
      <c r="AQ874" s="11">
        <v>774.30799999999999</v>
      </c>
      <c r="AR874" s="11">
        <v>744</v>
      </c>
      <c r="AS874" s="11">
        <v>899.08500000000004</v>
      </c>
      <c r="AT874" s="11">
        <v>899.08500000000004</v>
      </c>
      <c r="AU874" s="11">
        <v>899.08500000000004</v>
      </c>
      <c r="AV874" s="11">
        <v>928</v>
      </c>
      <c r="AW874" s="11">
        <v>1025.3</v>
      </c>
      <c r="AX874" s="11">
        <v>1025.3</v>
      </c>
      <c r="AZ874" s="11">
        <v>1011</v>
      </c>
      <c r="BA874" s="11">
        <v>1060</v>
      </c>
      <c r="BB874" s="122"/>
    </row>
    <row r="875" spans="1:54" hidden="1" x14ac:dyDescent="0.25">
      <c r="A875">
        <v>7</v>
      </c>
      <c r="B875" t="str">
        <f t="shared" si="103"/>
        <v>GC-3131</v>
      </c>
      <c r="C875" s="2" t="s">
        <v>317</v>
      </c>
      <c r="D875" s="2" t="str">
        <f t="shared" si="104"/>
        <v>3</v>
      </c>
      <c r="E875" s="2" t="str">
        <f t="shared" si="105"/>
        <v>31</v>
      </c>
      <c r="F875" s="2" t="str">
        <f t="shared" si="106"/>
        <v>313</v>
      </c>
      <c r="G875" s="1" t="s">
        <v>56</v>
      </c>
      <c r="H875" s="27">
        <v>0</v>
      </c>
      <c r="I875" s="27"/>
      <c r="J875" s="27">
        <v>0</v>
      </c>
      <c r="K875" s="27">
        <v>0</v>
      </c>
      <c r="L875" s="27">
        <v>0</v>
      </c>
      <c r="M875" s="27"/>
      <c r="N875" s="27">
        <v>0</v>
      </c>
      <c r="O875" s="27">
        <v>0</v>
      </c>
      <c r="P875" s="27">
        <v>0</v>
      </c>
      <c r="Q875" s="27"/>
      <c r="R875" s="27">
        <v>0</v>
      </c>
      <c r="S875" s="27">
        <v>0</v>
      </c>
      <c r="T875" s="27">
        <v>0</v>
      </c>
      <c r="U875" s="27"/>
      <c r="V875" s="27">
        <v>0</v>
      </c>
      <c r="W875" s="27">
        <v>0</v>
      </c>
      <c r="X875" s="27">
        <v>0</v>
      </c>
      <c r="Y875" s="27"/>
      <c r="Z875" s="27">
        <v>0</v>
      </c>
      <c r="AA875" s="27">
        <v>0</v>
      </c>
      <c r="AB875" s="27">
        <v>0</v>
      </c>
      <c r="AC875" s="27"/>
      <c r="AD875" s="27">
        <v>0</v>
      </c>
      <c r="AE875" s="27">
        <v>0</v>
      </c>
      <c r="AF875" s="27">
        <v>0</v>
      </c>
      <c r="AG875" s="106">
        <v>0</v>
      </c>
      <c r="AH875" s="27">
        <v>0</v>
      </c>
      <c r="AI875" s="27">
        <v>0</v>
      </c>
      <c r="AJ875" s="27">
        <v>0</v>
      </c>
      <c r="AK875" s="106">
        <v>0</v>
      </c>
      <c r="AL875" s="106">
        <v>0</v>
      </c>
      <c r="AM875" s="105">
        <v>0</v>
      </c>
      <c r="AN875" s="11">
        <v>0</v>
      </c>
      <c r="AO875" s="11">
        <v>0</v>
      </c>
      <c r="AP875" s="105">
        <v>0</v>
      </c>
      <c r="AQ875" s="11">
        <v>0</v>
      </c>
      <c r="AR875" s="11">
        <v>0</v>
      </c>
      <c r="AS875" s="11">
        <v>0</v>
      </c>
      <c r="AT875" s="11">
        <v>0</v>
      </c>
      <c r="AU875" s="11">
        <v>0</v>
      </c>
      <c r="AV875" s="11">
        <v>0</v>
      </c>
      <c r="AW875" s="11">
        <v>0</v>
      </c>
      <c r="AX875" s="11">
        <v>0</v>
      </c>
      <c r="AZ875" s="11">
        <v>0</v>
      </c>
      <c r="BA875" s="11">
        <v>0</v>
      </c>
      <c r="BB875" s="122"/>
    </row>
    <row r="876" spans="1:54" hidden="1" x14ac:dyDescent="0.25">
      <c r="A876">
        <v>7</v>
      </c>
      <c r="B876" t="str">
        <f t="shared" si="103"/>
        <v>GC-3132</v>
      </c>
      <c r="C876" s="2" t="s">
        <v>317</v>
      </c>
      <c r="D876" s="2" t="str">
        <f t="shared" si="104"/>
        <v>3</v>
      </c>
      <c r="E876" s="2" t="str">
        <f t="shared" si="105"/>
        <v>31</v>
      </c>
      <c r="F876" s="2" t="str">
        <f t="shared" si="106"/>
        <v>313</v>
      </c>
      <c r="G876" s="1" t="s">
        <v>57</v>
      </c>
      <c r="H876" s="27">
        <v>602.94799999999998</v>
      </c>
      <c r="I876" s="27"/>
      <c r="J876" s="27">
        <v>625.58100000000002</v>
      </c>
      <c r="K876" s="27">
        <v>625.58100000000002</v>
      </c>
      <c r="L876" s="27">
        <v>602.94799999999998</v>
      </c>
      <c r="M876" s="27"/>
      <c r="N876" s="27">
        <v>545.07100000000003</v>
      </c>
      <c r="O876" s="27">
        <v>545.07100000000003</v>
      </c>
      <c r="P876" s="27">
        <v>602.94799999999998</v>
      </c>
      <c r="Q876" s="27"/>
      <c r="R876" s="27">
        <v>660.17499999999995</v>
      </c>
      <c r="S876" s="27">
        <v>660.17541999999992</v>
      </c>
      <c r="T876" s="27">
        <v>603</v>
      </c>
      <c r="U876" s="27"/>
      <c r="V876" s="27">
        <v>530.37766999999997</v>
      </c>
      <c r="W876" s="27">
        <v>627.32386999999994</v>
      </c>
      <c r="X876" s="27">
        <v>615</v>
      </c>
      <c r="Y876" s="27"/>
      <c r="Z876" s="27">
        <v>602.61817999999994</v>
      </c>
      <c r="AA876" s="27">
        <v>602.61817999999994</v>
      </c>
      <c r="AB876" s="27">
        <v>615</v>
      </c>
      <c r="AC876" s="27"/>
      <c r="AD876" s="27">
        <v>636.96978000000001</v>
      </c>
      <c r="AE876" s="27">
        <v>636.96978000000001</v>
      </c>
      <c r="AF876" s="27">
        <v>615</v>
      </c>
      <c r="AG876" s="106">
        <v>583.33974999999998</v>
      </c>
      <c r="AH876" s="27">
        <v>583.33974999999998</v>
      </c>
      <c r="AI876" s="27">
        <v>583.33974999999998</v>
      </c>
      <c r="AJ876" s="27">
        <v>715</v>
      </c>
      <c r="AK876" s="106">
        <v>578.60825</v>
      </c>
      <c r="AL876" s="106">
        <v>578.60825</v>
      </c>
      <c r="AM876" s="105">
        <v>578.60825</v>
      </c>
      <c r="AN876" s="11">
        <v>715</v>
      </c>
      <c r="AO876" s="11">
        <v>651.11081999999999</v>
      </c>
      <c r="AP876" s="105">
        <v>651.11081999999999</v>
      </c>
      <c r="AQ876" s="11">
        <v>651.11081999999999</v>
      </c>
      <c r="AR876" s="11">
        <v>545</v>
      </c>
      <c r="AS876" s="11">
        <v>627.36981000000003</v>
      </c>
      <c r="AT876" s="11">
        <v>628.18606999999997</v>
      </c>
      <c r="AU876" s="11">
        <v>628.18606999999997</v>
      </c>
      <c r="AV876" s="11">
        <v>884</v>
      </c>
      <c r="AW876" s="11">
        <v>695.63689999999997</v>
      </c>
      <c r="AX876" s="11">
        <v>759.78151000000003</v>
      </c>
      <c r="AZ876" s="11">
        <v>857</v>
      </c>
      <c r="BA876" s="11">
        <v>744.12648999999999</v>
      </c>
      <c r="BB876" s="122"/>
    </row>
    <row r="877" spans="1:54" hidden="1" x14ac:dyDescent="0.25">
      <c r="A877">
        <v>7</v>
      </c>
      <c r="B877" t="str">
        <f t="shared" si="103"/>
        <v>GC-3140</v>
      </c>
      <c r="C877" s="2" t="s">
        <v>317</v>
      </c>
      <c r="D877" s="2" t="str">
        <f t="shared" si="104"/>
        <v>3</v>
      </c>
      <c r="E877" s="2" t="str">
        <f t="shared" si="105"/>
        <v>31</v>
      </c>
      <c r="F877" s="2" t="str">
        <f t="shared" si="106"/>
        <v>314</v>
      </c>
      <c r="G877" s="1" t="s">
        <v>59</v>
      </c>
      <c r="H877" s="27">
        <v>0</v>
      </c>
      <c r="I877" s="27"/>
      <c r="J877" s="27">
        <v>0</v>
      </c>
      <c r="K877" s="27">
        <v>0</v>
      </c>
      <c r="L877" s="27">
        <v>0</v>
      </c>
      <c r="M877" s="27"/>
      <c r="N877" s="27">
        <v>0</v>
      </c>
      <c r="O877" s="27">
        <v>0</v>
      </c>
      <c r="P877" s="27">
        <v>0</v>
      </c>
      <c r="Q877" s="27"/>
      <c r="R877" s="27">
        <v>0</v>
      </c>
      <c r="S877" s="27">
        <v>0</v>
      </c>
      <c r="T877" s="27">
        <v>0</v>
      </c>
      <c r="U877" s="27"/>
      <c r="V877" s="27">
        <v>0</v>
      </c>
      <c r="W877" s="27">
        <v>0</v>
      </c>
      <c r="X877" s="27">
        <v>0</v>
      </c>
      <c r="Y877" s="27"/>
      <c r="Z877" s="27">
        <v>0</v>
      </c>
      <c r="AA877" s="27">
        <v>0</v>
      </c>
      <c r="AB877" s="27">
        <v>0</v>
      </c>
      <c r="AC877" s="27"/>
      <c r="AD877" s="27">
        <v>0</v>
      </c>
      <c r="AE877" s="27">
        <v>0</v>
      </c>
      <c r="AF877" s="27">
        <v>0</v>
      </c>
      <c r="AG877" s="106">
        <v>0</v>
      </c>
      <c r="AH877" s="27">
        <v>0</v>
      </c>
      <c r="AI877" s="27">
        <v>0</v>
      </c>
      <c r="AJ877" s="27">
        <v>0</v>
      </c>
      <c r="AK877" s="106">
        <v>0</v>
      </c>
      <c r="AL877" s="106">
        <v>0</v>
      </c>
      <c r="AM877" s="105">
        <v>0</v>
      </c>
      <c r="AN877" s="11">
        <v>0</v>
      </c>
      <c r="AO877" s="11">
        <v>0</v>
      </c>
      <c r="AP877" s="105">
        <v>0</v>
      </c>
      <c r="AQ877" s="11">
        <v>0</v>
      </c>
      <c r="AR877" s="11">
        <v>0</v>
      </c>
      <c r="AS877" s="11">
        <v>0</v>
      </c>
      <c r="AT877" s="11">
        <v>0</v>
      </c>
      <c r="AU877" s="11">
        <v>0</v>
      </c>
      <c r="AV877" s="11">
        <v>0</v>
      </c>
      <c r="AW877" s="11">
        <v>0</v>
      </c>
      <c r="AX877" s="11">
        <v>0</v>
      </c>
      <c r="AZ877" s="11">
        <v>0</v>
      </c>
      <c r="BA877" s="11"/>
      <c r="BB877" s="122"/>
    </row>
    <row r="878" spans="1:54" hidden="1" x14ac:dyDescent="0.25">
      <c r="A878">
        <v>7</v>
      </c>
      <c r="B878" t="str">
        <f t="shared" si="103"/>
        <v>GC-3200</v>
      </c>
      <c r="C878" s="2" t="s">
        <v>317</v>
      </c>
      <c r="D878" s="2" t="str">
        <f t="shared" si="104"/>
        <v>3</v>
      </c>
      <c r="E878" s="2" t="str">
        <f t="shared" si="105"/>
        <v>32</v>
      </c>
      <c r="F878" s="2" t="str">
        <f t="shared" si="106"/>
        <v>320</v>
      </c>
      <c r="G878" s="1" t="s">
        <v>60</v>
      </c>
      <c r="H878" s="27">
        <v>349</v>
      </c>
      <c r="I878" s="27"/>
      <c r="J878" s="27">
        <v>261.916</v>
      </c>
      <c r="K878" s="27">
        <v>261.916</v>
      </c>
      <c r="L878" s="27">
        <v>514</v>
      </c>
      <c r="M878" s="27"/>
      <c r="N878" s="27">
        <v>272.18100000000004</v>
      </c>
      <c r="O878" s="27">
        <v>272.18100000000004</v>
      </c>
      <c r="P878" s="27">
        <v>514</v>
      </c>
      <c r="Q878" s="27"/>
      <c r="R878" s="27">
        <v>310.16000000000003</v>
      </c>
      <c r="S878" s="27">
        <v>310.16022000000004</v>
      </c>
      <c r="T878" s="27">
        <v>373</v>
      </c>
      <c r="U878" s="27"/>
      <c r="V878" s="27">
        <v>314.41964999999999</v>
      </c>
      <c r="W878" s="27">
        <v>314.41964999999999</v>
      </c>
      <c r="X878" s="27">
        <v>587.04565000000002</v>
      </c>
      <c r="Y878" s="27"/>
      <c r="Z878" s="27">
        <v>329.22082</v>
      </c>
      <c r="AA878" s="27">
        <v>329.22082</v>
      </c>
      <c r="AB878" s="27">
        <v>408</v>
      </c>
      <c r="AC878" s="27"/>
      <c r="AD878" s="27">
        <v>361.02724000000001</v>
      </c>
      <c r="AE878" s="27">
        <v>361.02724000000001</v>
      </c>
      <c r="AF878" s="27">
        <v>716</v>
      </c>
      <c r="AG878" s="106">
        <v>383.43786</v>
      </c>
      <c r="AH878" s="27">
        <v>383.43786</v>
      </c>
      <c r="AI878" s="27">
        <v>383.43786</v>
      </c>
      <c r="AJ878" s="27">
        <v>1131</v>
      </c>
      <c r="AK878" s="106">
        <v>1895.9322200000001</v>
      </c>
      <c r="AL878" s="106">
        <v>1895.9322200000001</v>
      </c>
      <c r="AM878" s="105">
        <v>1895.9322200000001</v>
      </c>
      <c r="AN878" s="11">
        <v>1316</v>
      </c>
      <c r="AO878" s="11">
        <v>1580.9110900000001</v>
      </c>
      <c r="AP878" s="105">
        <v>1580.9110900000001</v>
      </c>
      <c r="AQ878" s="11">
        <v>1580.9110900000001</v>
      </c>
      <c r="AR878" s="11">
        <v>3981</v>
      </c>
      <c r="AS878" s="11">
        <v>9521.3484300000036</v>
      </c>
      <c r="AT878" s="11">
        <v>9521.34843</v>
      </c>
      <c r="AU878" s="11">
        <v>9521.3484300000018</v>
      </c>
      <c r="AV878" s="11">
        <v>3624</v>
      </c>
      <c r="AW878" s="11">
        <v>4414.4053899999999</v>
      </c>
      <c r="AX878" s="11">
        <v>4567.2195499999998</v>
      </c>
      <c r="AZ878" s="11">
        <v>4454</v>
      </c>
      <c r="BA878" s="11">
        <v>4639.0065999999997</v>
      </c>
      <c r="BB878" s="122"/>
    </row>
    <row r="879" spans="1:54" hidden="1" x14ac:dyDescent="0.25">
      <c r="A879">
        <v>7</v>
      </c>
      <c r="B879" t="str">
        <f t="shared" si="103"/>
        <v>GC-3300</v>
      </c>
      <c r="C879" s="2" t="s">
        <v>317</v>
      </c>
      <c r="D879" s="2" t="str">
        <f t="shared" si="104"/>
        <v>3</v>
      </c>
      <c r="E879" s="2" t="str">
        <f t="shared" si="105"/>
        <v>33</v>
      </c>
      <c r="F879" s="2" t="str">
        <f t="shared" si="106"/>
        <v>330</v>
      </c>
      <c r="G879" s="1" t="s">
        <v>61</v>
      </c>
      <c r="H879" s="27">
        <v>24111.589</v>
      </c>
      <c r="I879" s="27"/>
      <c r="J879" s="27">
        <v>22473.575000000001</v>
      </c>
      <c r="K879" s="27">
        <v>22473.575000000001</v>
      </c>
      <c r="L879" s="27">
        <v>23553.609</v>
      </c>
      <c r="M879" s="27"/>
      <c r="N879" s="27">
        <v>22342.434999999998</v>
      </c>
      <c r="O879" s="27">
        <v>22342.434999999998</v>
      </c>
      <c r="P879" s="27">
        <v>21926.84</v>
      </c>
      <c r="Q879" s="27"/>
      <c r="R879" s="27">
        <v>22888.731</v>
      </c>
      <c r="S879" s="27">
        <v>22820.190580000006</v>
      </c>
      <c r="T879" s="27">
        <v>24312</v>
      </c>
      <c r="U879" s="27"/>
      <c r="V879" s="27">
        <v>20782.201159999997</v>
      </c>
      <c r="W879" s="27">
        <v>20981.858560000001</v>
      </c>
      <c r="X879" s="27">
        <v>21979.737000000001</v>
      </c>
      <c r="Y879" s="27"/>
      <c r="Z879" s="27">
        <v>25070.387949999997</v>
      </c>
      <c r="AA879" s="27">
        <v>25070.387949999997</v>
      </c>
      <c r="AB879" s="27">
        <v>33124</v>
      </c>
      <c r="AC879" s="27"/>
      <c r="AD879" s="27">
        <v>30806.662610000007</v>
      </c>
      <c r="AE879" s="27">
        <v>30772.202450000004</v>
      </c>
      <c r="AF879" s="27">
        <v>32726</v>
      </c>
      <c r="AG879" s="106">
        <v>30801.641860000003</v>
      </c>
      <c r="AH879" s="27">
        <v>30806.582860000002</v>
      </c>
      <c r="AI879" s="27">
        <v>30806.582860000002</v>
      </c>
      <c r="AJ879" s="27">
        <v>35320</v>
      </c>
      <c r="AK879" s="106">
        <v>34112.923439999991</v>
      </c>
      <c r="AL879" s="106">
        <v>35326.874669999997</v>
      </c>
      <c r="AM879" s="105">
        <v>35326.874669999997</v>
      </c>
      <c r="AN879" s="11">
        <v>37174</v>
      </c>
      <c r="AO879" s="11">
        <v>37623.771830000005</v>
      </c>
      <c r="AP879" s="105">
        <v>37630.60302000001</v>
      </c>
      <c r="AQ879" s="11">
        <v>37630.60302000001</v>
      </c>
      <c r="AR879" s="11">
        <v>50082</v>
      </c>
      <c r="AS879" s="11">
        <v>50754.630080000017</v>
      </c>
      <c r="AT879" s="11">
        <v>50749.041330000015</v>
      </c>
      <c r="AU879" s="11">
        <v>50749.041330000007</v>
      </c>
      <c r="AV879" s="11">
        <v>51997</v>
      </c>
      <c r="AW879" s="11">
        <v>53129.254919999999</v>
      </c>
      <c r="AX879" s="11">
        <v>53170.829709999998</v>
      </c>
      <c r="AZ879" s="11">
        <v>64749</v>
      </c>
      <c r="BA879" s="11">
        <v>64452.505960000002</v>
      </c>
      <c r="BB879" s="122"/>
    </row>
    <row r="880" spans="1:54" hidden="1" x14ac:dyDescent="0.25">
      <c r="A880">
        <v>7</v>
      </c>
      <c r="B880" t="str">
        <f t="shared" si="103"/>
        <v>GC-3410</v>
      </c>
      <c r="C880" s="2" t="s">
        <v>317</v>
      </c>
      <c r="D880" s="2" t="str">
        <f t="shared" si="104"/>
        <v>3</v>
      </c>
      <c r="E880" s="2" t="str">
        <f t="shared" si="105"/>
        <v>34</v>
      </c>
      <c r="F880" s="2" t="str">
        <f t="shared" si="106"/>
        <v>341</v>
      </c>
      <c r="G880" s="1" t="s">
        <v>63</v>
      </c>
      <c r="H880" s="27">
        <v>250</v>
      </c>
      <c r="I880" s="27"/>
      <c r="J880" s="27">
        <v>250</v>
      </c>
      <c r="K880" s="27">
        <v>250</v>
      </c>
      <c r="L880" s="27">
        <v>5</v>
      </c>
      <c r="M880" s="27"/>
      <c r="N880" s="27">
        <v>0</v>
      </c>
      <c r="O880" s="27">
        <v>0</v>
      </c>
      <c r="P880" s="27">
        <v>0</v>
      </c>
      <c r="Q880" s="27"/>
      <c r="R880" s="27">
        <v>4.9809999999999999</v>
      </c>
      <c r="S880" s="27">
        <v>0</v>
      </c>
      <c r="T880" s="27">
        <v>5</v>
      </c>
      <c r="U880" s="27"/>
      <c r="V880" s="27">
        <v>0</v>
      </c>
      <c r="W880" s="27">
        <v>0</v>
      </c>
      <c r="X880" s="27">
        <v>0</v>
      </c>
      <c r="Y880" s="27"/>
      <c r="Z880" s="27">
        <v>0</v>
      </c>
      <c r="AA880" s="27">
        <v>0</v>
      </c>
      <c r="AB880" s="27">
        <v>0</v>
      </c>
      <c r="AC880" s="27"/>
      <c r="AD880" s="27">
        <v>0</v>
      </c>
      <c r="AE880" s="27">
        <v>0</v>
      </c>
      <c r="AF880" s="27">
        <v>0</v>
      </c>
      <c r="AG880" s="106">
        <v>0</v>
      </c>
      <c r="AH880" s="27">
        <v>0</v>
      </c>
      <c r="AI880" s="27">
        <v>0</v>
      </c>
      <c r="AJ880" s="27">
        <v>0</v>
      </c>
      <c r="AK880" s="106">
        <v>0</v>
      </c>
      <c r="AL880" s="106">
        <v>0</v>
      </c>
      <c r="AM880" s="105">
        <v>0</v>
      </c>
      <c r="AN880" s="11">
        <v>0</v>
      </c>
      <c r="AO880" s="11">
        <v>0</v>
      </c>
      <c r="AP880" s="105">
        <v>0</v>
      </c>
      <c r="AQ880" s="11">
        <v>0</v>
      </c>
      <c r="AR880" s="11">
        <v>0</v>
      </c>
      <c r="AS880" s="11">
        <v>0</v>
      </c>
      <c r="AT880" s="11">
        <v>0</v>
      </c>
      <c r="AU880" s="11">
        <v>0</v>
      </c>
      <c r="AV880" s="11">
        <v>0</v>
      </c>
      <c r="AW880" s="11">
        <v>0</v>
      </c>
      <c r="AX880" s="11">
        <v>0</v>
      </c>
      <c r="AZ880" s="11">
        <v>0</v>
      </c>
      <c r="BA880" s="11">
        <v>0</v>
      </c>
      <c r="BB880" s="122"/>
    </row>
    <row r="881" spans="1:54" hidden="1" x14ac:dyDescent="0.25">
      <c r="A881">
        <v>7</v>
      </c>
      <c r="B881" t="str">
        <f t="shared" si="103"/>
        <v>GC-3420</v>
      </c>
      <c r="C881" s="2" t="s">
        <v>317</v>
      </c>
      <c r="D881" s="2" t="str">
        <f t="shared" si="104"/>
        <v>3</v>
      </c>
      <c r="E881" s="2" t="str">
        <f t="shared" si="105"/>
        <v>34</v>
      </c>
      <c r="F881" s="2" t="str">
        <f t="shared" si="106"/>
        <v>342</v>
      </c>
      <c r="G881" s="1" t="s">
        <v>64</v>
      </c>
      <c r="H881" s="27">
        <v>0</v>
      </c>
      <c r="I881" s="27"/>
      <c r="J881" s="27">
        <v>0</v>
      </c>
      <c r="K881" s="27">
        <v>0</v>
      </c>
      <c r="L881" s="27">
        <v>0</v>
      </c>
      <c r="M881" s="27"/>
      <c r="N881" s="27">
        <v>0</v>
      </c>
      <c r="O881" s="27">
        <v>0</v>
      </c>
      <c r="P881" s="27">
        <v>0</v>
      </c>
      <c r="Q881" s="27"/>
      <c r="R881" s="27">
        <v>0</v>
      </c>
      <c r="S881" s="27">
        <v>0</v>
      </c>
      <c r="T881" s="27">
        <v>0</v>
      </c>
      <c r="U881" s="27"/>
      <c r="V881" s="27">
        <v>0</v>
      </c>
      <c r="W881" s="27">
        <v>0</v>
      </c>
      <c r="X881" s="27">
        <v>0</v>
      </c>
      <c r="Y881" s="27"/>
      <c r="Z881" s="27">
        <v>0</v>
      </c>
      <c r="AA881" s="27">
        <v>0</v>
      </c>
      <c r="AB881" s="27">
        <v>0</v>
      </c>
      <c r="AC881" s="27"/>
      <c r="AD881" s="27">
        <v>0</v>
      </c>
      <c r="AE881" s="27">
        <v>0</v>
      </c>
      <c r="AF881" s="27">
        <v>0</v>
      </c>
      <c r="AG881" s="106">
        <v>0</v>
      </c>
      <c r="AH881" s="27">
        <v>0</v>
      </c>
      <c r="AI881" s="27">
        <v>0</v>
      </c>
      <c r="AJ881" s="27">
        <v>0</v>
      </c>
      <c r="AK881" s="106">
        <v>0</v>
      </c>
      <c r="AL881" s="106">
        <v>0</v>
      </c>
      <c r="AM881" s="105">
        <v>0</v>
      </c>
      <c r="AN881" s="11">
        <v>0</v>
      </c>
      <c r="AO881" s="11">
        <v>0</v>
      </c>
      <c r="AP881" s="105">
        <v>0</v>
      </c>
      <c r="AQ881" s="11">
        <v>0</v>
      </c>
      <c r="AR881" s="11">
        <v>0</v>
      </c>
      <c r="AS881" s="11">
        <v>0</v>
      </c>
      <c r="AT881" s="11">
        <v>0</v>
      </c>
      <c r="AU881" s="11">
        <v>0</v>
      </c>
      <c r="AV881" s="11">
        <v>0</v>
      </c>
      <c r="AW881" s="11">
        <v>0</v>
      </c>
      <c r="AX881" s="11">
        <v>0</v>
      </c>
      <c r="AZ881" s="11">
        <v>0</v>
      </c>
      <c r="BA881" s="11">
        <v>0</v>
      </c>
      <c r="BB881" s="122"/>
    </row>
    <row r="882" spans="1:54" hidden="1" x14ac:dyDescent="0.25">
      <c r="A882">
        <v>7</v>
      </c>
      <c r="B882" t="str">
        <f t="shared" si="103"/>
        <v>GC-3431</v>
      </c>
      <c r="C882" s="2" t="s">
        <v>317</v>
      </c>
      <c r="D882" s="2" t="str">
        <f t="shared" si="104"/>
        <v>3</v>
      </c>
      <c r="E882" s="2" t="str">
        <f t="shared" si="105"/>
        <v>34</v>
      </c>
      <c r="F882" s="2" t="str">
        <f t="shared" si="106"/>
        <v>343</v>
      </c>
      <c r="G882" s="1" t="s">
        <v>65</v>
      </c>
      <c r="H882" s="27">
        <v>902.56799999999998</v>
      </c>
      <c r="I882" s="27"/>
      <c r="J882" s="27">
        <v>684.82500000000005</v>
      </c>
      <c r="K882" s="27">
        <v>684.82500000000005</v>
      </c>
      <c r="L882" s="27">
        <v>873.09199999999998</v>
      </c>
      <c r="M882" s="27"/>
      <c r="N882" s="27">
        <v>647.79099999999994</v>
      </c>
      <c r="O882" s="27">
        <v>647.79099999999994</v>
      </c>
      <c r="P882" s="27">
        <v>838.46600000000001</v>
      </c>
      <c r="Q882" s="27"/>
      <c r="R882" s="27">
        <v>675.30100000000004</v>
      </c>
      <c r="S882" s="27">
        <v>692.56739000000027</v>
      </c>
      <c r="T882" s="27">
        <v>809</v>
      </c>
      <c r="U882" s="27"/>
      <c r="V882" s="27">
        <v>655.47688000000005</v>
      </c>
      <c r="W882" s="27">
        <v>661.95820000000003</v>
      </c>
      <c r="X882" s="27">
        <v>958.50469999999996</v>
      </c>
      <c r="Y882" s="27"/>
      <c r="Z882" s="27">
        <v>678.48201000000006</v>
      </c>
      <c r="AA882" s="27">
        <v>678.48201000000006</v>
      </c>
      <c r="AB882" s="27">
        <v>812</v>
      </c>
      <c r="AC882" s="27"/>
      <c r="AD882" s="27">
        <v>764.30870000000004</v>
      </c>
      <c r="AE882" s="27">
        <v>767.12109000000009</v>
      </c>
      <c r="AF882" s="27">
        <v>1004</v>
      </c>
      <c r="AG882" s="106">
        <v>37899.059710000001</v>
      </c>
      <c r="AH882" s="27">
        <v>39483.747139999999</v>
      </c>
      <c r="AI882" s="27">
        <v>39483.747139999999</v>
      </c>
      <c r="AJ882" s="27">
        <v>40581</v>
      </c>
      <c r="AK882" s="106">
        <v>39324.794499999996</v>
      </c>
      <c r="AL882" s="106">
        <v>40358.796930000004</v>
      </c>
      <c r="AM882" s="105">
        <v>40358.796930000004</v>
      </c>
      <c r="AN882" s="11">
        <v>41284</v>
      </c>
      <c r="AO882" s="11">
        <v>40289.105269999993</v>
      </c>
      <c r="AP882" s="105">
        <v>40289.638919999998</v>
      </c>
      <c r="AQ882" s="11">
        <v>40289.638919999998</v>
      </c>
      <c r="AR882" s="11">
        <v>37822</v>
      </c>
      <c r="AS882" s="11">
        <v>40202.054600000003</v>
      </c>
      <c r="AT882" s="11">
        <v>40193.671019999994</v>
      </c>
      <c r="AU882" s="11">
        <v>40193.671020000002</v>
      </c>
      <c r="AV882" s="11">
        <v>41747</v>
      </c>
      <c r="AW882" s="11">
        <v>41728.595080000006</v>
      </c>
      <c r="AX882" s="11">
        <v>41728.865850000002</v>
      </c>
      <c r="AZ882" s="11">
        <v>42698</v>
      </c>
      <c r="BA882" s="11">
        <v>40963.666280000005</v>
      </c>
      <c r="BB882" s="122"/>
    </row>
    <row r="883" spans="1:54" hidden="1" x14ac:dyDescent="0.25">
      <c r="A883">
        <v>7</v>
      </c>
      <c r="B883" t="str">
        <f t="shared" si="103"/>
        <v>GC-3432</v>
      </c>
      <c r="C883" s="2" t="s">
        <v>317</v>
      </c>
      <c r="D883" s="2" t="str">
        <f t="shared" si="104"/>
        <v>3</v>
      </c>
      <c r="E883" s="2" t="str">
        <f t="shared" si="105"/>
        <v>34</v>
      </c>
      <c r="F883" s="2" t="str">
        <f t="shared" si="106"/>
        <v>343</v>
      </c>
      <c r="G883" s="1" t="s">
        <v>66</v>
      </c>
      <c r="H883" s="27">
        <v>3720.7240000000002</v>
      </c>
      <c r="I883" s="27"/>
      <c r="J883" s="27">
        <v>3829.556</v>
      </c>
      <c r="K883" s="27">
        <v>3829.556</v>
      </c>
      <c r="L883" s="27">
        <v>3877.8229999999999</v>
      </c>
      <c r="M883" s="27"/>
      <c r="N883" s="27">
        <v>4125.8130000000001</v>
      </c>
      <c r="O883" s="27">
        <v>4125.8130000000001</v>
      </c>
      <c r="P883" s="27">
        <v>3956.0030000000002</v>
      </c>
      <c r="Q883" s="27"/>
      <c r="R883" s="27">
        <v>3956.172</v>
      </c>
      <c r="S883" s="27">
        <v>3982.5153900000037</v>
      </c>
      <c r="T883" s="27">
        <v>4273</v>
      </c>
      <c r="U883" s="27"/>
      <c r="V883" s="27">
        <v>4352.1702999999998</v>
      </c>
      <c r="W883" s="27">
        <v>4406.7807899999998</v>
      </c>
      <c r="X883" s="27">
        <v>4630</v>
      </c>
      <c r="Y883" s="27"/>
      <c r="Z883" s="27">
        <v>4540.8853299999992</v>
      </c>
      <c r="AA883" s="27">
        <v>4540.8853299999992</v>
      </c>
      <c r="AB883" s="27">
        <v>545</v>
      </c>
      <c r="AC883" s="27"/>
      <c r="AD883" s="27">
        <v>632.34744999999998</v>
      </c>
      <c r="AE883" s="27">
        <v>632.59275000000002</v>
      </c>
      <c r="AF883" s="27">
        <v>657</v>
      </c>
      <c r="AG883" s="106">
        <v>20517.521790000003</v>
      </c>
      <c r="AH883" s="27">
        <v>20517.521790000003</v>
      </c>
      <c r="AI883" s="27">
        <v>20517.521790000003</v>
      </c>
      <c r="AJ883" s="27">
        <v>20843</v>
      </c>
      <c r="AK883" s="106">
        <v>25505.519210000002</v>
      </c>
      <c r="AL883" s="106">
        <v>28786.019210000002</v>
      </c>
      <c r="AM883" s="105">
        <v>28786.019210000002</v>
      </c>
      <c r="AN883" s="11">
        <v>21300</v>
      </c>
      <c r="AO883" s="11">
        <v>18902.239750000001</v>
      </c>
      <c r="AP883" s="105">
        <v>18902.239750000001</v>
      </c>
      <c r="AQ883" s="11">
        <v>18902.239750000001</v>
      </c>
      <c r="AR883" s="11">
        <v>692</v>
      </c>
      <c r="AS883" s="11">
        <v>599.26472999999999</v>
      </c>
      <c r="AT883" s="11">
        <v>599.26472999999987</v>
      </c>
      <c r="AU883" s="11">
        <v>599.26472999999987</v>
      </c>
      <c r="AV883" s="11">
        <v>769</v>
      </c>
      <c r="AW883" s="11">
        <v>623.17157999999995</v>
      </c>
      <c r="AX883" s="11">
        <v>623.17563999999993</v>
      </c>
      <c r="AZ883" s="11">
        <v>684</v>
      </c>
      <c r="BA883" s="11">
        <v>535.95389999999998</v>
      </c>
      <c r="BB883" s="122"/>
    </row>
    <row r="884" spans="1:54" hidden="1" x14ac:dyDescent="0.25">
      <c r="A884">
        <v>7</v>
      </c>
      <c r="B884" t="str">
        <f t="shared" si="103"/>
        <v>GC-3441</v>
      </c>
      <c r="C884" s="2" t="s">
        <v>317</v>
      </c>
      <c r="D884" s="2" t="str">
        <f t="shared" si="104"/>
        <v>3</v>
      </c>
      <c r="E884" s="2" t="str">
        <f t="shared" si="105"/>
        <v>34</v>
      </c>
      <c r="F884" s="2" t="str">
        <f t="shared" si="106"/>
        <v>344</v>
      </c>
      <c r="G884" s="1" t="s">
        <v>67</v>
      </c>
      <c r="H884" s="27">
        <v>312</v>
      </c>
      <c r="I884" s="27"/>
      <c r="J884" s="27">
        <v>332.79599999999999</v>
      </c>
      <c r="K884" s="27">
        <v>332.79599999999999</v>
      </c>
      <c r="L884" s="27">
        <v>395</v>
      </c>
      <c r="M884" s="27"/>
      <c r="N884" s="27">
        <v>441.952</v>
      </c>
      <c r="O884" s="27">
        <v>441.952</v>
      </c>
      <c r="P884" s="27">
        <v>322</v>
      </c>
      <c r="Q884" s="27"/>
      <c r="R884" s="27">
        <v>423.01400000000001</v>
      </c>
      <c r="S884" s="27">
        <v>418.60703000000063</v>
      </c>
      <c r="T884" s="27">
        <v>372</v>
      </c>
      <c r="U884" s="27"/>
      <c r="V884" s="27">
        <v>335.95524999999998</v>
      </c>
      <c r="W884" s="27">
        <v>335.95524999999998</v>
      </c>
      <c r="X884" s="27">
        <v>544.95064000000002</v>
      </c>
      <c r="Y884" s="27"/>
      <c r="Z884" s="27">
        <v>422.95999000000006</v>
      </c>
      <c r="AA884" s="27">
        <v>422.95999000000006</v>
      </c>
      <c r="AB884" s="27">
        <v>388</v>
      </c>
      <c r="AC884" s="27"/>
      <c r="AD884" s="27">
        <v>403.02741000000003</v>
      </c>
      <c r="AE884" s="27">
        <v>403.02741000000003</v>
      </c>
      <c r="AF884" s="27">
        <v>390</v>
      </c>
      <c r="AG884" s="106">
        <v>418.41160000000002</v>
      </c>
      <c r="AH884" s="27">
        <v>418.41160000000002</v>
      </c>
      <c r="AI884" s="27">
        <v>418.41160000000002</v>
      </c>
      <c r="AJ884" s="27">
        <v>396</v>
      </c>
      <c r="AK884" s="106">
        <v>438.05924999999996</v>
      </c>
      <c r="AL884" s="106">
        <v>438.05924999999996</v>
      </c>
      <c r="AM884" s="105">
        <v>438.05924999999996</v>
      </c>
      <c r="AN884" s="11">
        <v>391</v>
      </c>
      <c r="AO884" s="11">
        <v>440.03665000000001</v>
      </c>
      <c r="AP884" s="105">
        <v>440.03665000000001</v>
      </c>
      <c r="AQ884" s="11">
        <v>440.03665000000001</v>
      </c>
      <c r="AR884" s="11">
        <v>529</v>
      </c>
      <c r="AS884" s="11">
        <v>494.85917000000001</v>
      </c>
      <c r="AT884" s="11">
        <v>494.85917000000001</v>
      </c>
      <c r="AU884" s="11">
        <v>494.85917000000001</v>
      </c>
      <c r="AV884" s="11">
        <v>493</v>
      </c>
      <c r="AW884" s="11">
        <v>495.67153999999999</v>
      </c>
      <c r="AX884" s="11">
        <v>495.67153999999999</v>
      </c>
      <c r="AZ884" s="11">
        <v>566</v>
      </c>
      <c r="BA884" s="11">
        <v>510.47859000000005</v>
      </c>
      <c r="BB884" s="122"/>
    </row>
    <row r="885" spans="1:54" hidden="1" x14ac:dyDescent="0.25">
      <c r="A885">
        <v>7</v>
      </c>
      <c r="B885" t="str">
        <f t="shared" si="103"/>
        <v>GC-3442</v>
      </c>
      <c r="C885" s="2" t="s">
        <v>317</v>
      </c>
      <c r="D885" s="2" t="str">
        <f t="shared" si="104"/>
        <v>3</v>
      </c>
      <c r="E885" s="2" t="str">
        <f t="shared" si="105"/>
        <v>34</v>
      </c>
      <c r="F885" s="2" t="str">
        <f t="shared" si="106"/>
        <v>344</v>
      </c>
      <c r="G885" s="1" t="s">
        <v>68</v>
      </c>
      <c r="H885" s="27">
        <v>26</v>
      </c>
      <c r="I885" s="27"/>
      <c r="J885" s="27">
        <v>25.14</v>
      </c>
      <c r="K885" s="27">
        <v>25.14</v>
      </c>
      <c r="L885" s="27">
        <v>28</v>
      </c>
      <c r="M885" s="27"/>
      <c r="N885" s="27">
        <v>24.311</v>
      </c>
      <c r="O885" s="27">
        <v>24.311</v>
      </c>
      <c r="P885" s="27">
        <v>28</v>
      </c>
      <c r="Q885" s="27"/>
      <c r="R885" s="27">
        <v>7.3390000000000004</v>
      </c>
      <c r="S885" s="27">
        <v>7.3390699999999995</v>
      </c>
      <c r="T885" s="27">
        <v>29</v>
      </c>
      <c r="U885" s="27"/>
      <c r="V885" s="27">
        <v>6.1474099999999998</v>
      </c>
      <c r="W885" s="27">
        <v>6.1474099999999998</v>
      </c>
      <c r="X885" s="27">
        <v>13</v>
      </c>
      <c r="Y885" s="27"/>
      <c r="Z885" s="27">
        <v>5.4197700000000006</v>
      </c>
      <c r="AA885" s="27">
        <v>5.4197700000000006</v>
      </c>
      <c r="AB885" s="27">
        <v>13</v>
      </c>
      <c r="AC885" s="27"/>
      <c r="AD885" s="27">
        <v>7.8350100000000005</v>
      </c>
      <c r="AE885" s="27">
        <v>7.8350100000000005</v>
      </c>
      <c r="AF885" s="27">
        <v>13</v>
      </c>
      <c r="AG885" s="106">
        <v>96.299120000000002</v>
      </c>
      <c r="AH885" s="27">
        <v>96.299120000000002</v>
      </c>
      <c r="AI885" s="27">
        <v>96.299120000000002</v>
      </c>
      <c r="AJ885" s="27">
        <v>110</v>
      </c>
      <c r="AK885" s="106">
        <v>107.45350999999999</v>
      </c>
      <c r="AL885" s="106">
        <v>107.45350999999999</v>
      </c>
      <c r="AM885" s="105">
        <v>107.45350999999999</v>
      </c>
      <c r="AN885" s="11">
        <v>110</v>
      </c>
      <c r="AO885" s="11">
        <v>76.339079999999996</v>
      </c>
      <c r="AP885" s="105">
        <v>76.339079999999996</v>
      </c>
      <c r="AQ885" s="11">
        <v>76.339079999999996</v>
      </c>
      <c r="AR885" s="11">
        <v>10</v>
      </c>
      <c r="AS885" s="11">
        <v>9.792209999999999</v>
      </c>
      <c r="AT885" s="11">
        <v>9.792209999999999</v>
      </c>
      <c r="AU885" s="11">
        <v>9.792209999999999</v>
      </c>
      <c r="AV885" s="11">
        <v>10</v>
      </c>
      <c r="AW885" s="11">
        <v>8.80762</v>
      </c>
      <c r="AX885" s="11">
        <v>8.80762</v>
      </c>
      <c r="AZ885" s="11">
        <v>25</v>
      </c>
      <c r="BA885" s="11">
        <v>9.5118099999999988</v>
      </c>
      <c r="BB885" s="122"/>
    </row>
    <row r="886" spans="1:54" hidden="1" x14ac:dyDescent="0.25">
      <c r="A886">
        <v>7</v>
      </c>
      <c r="B886" t="str">
        <f t="shared" si="103"/>
        <v>GC-3450</v>
      </c>
      <c r="C886" s="2" t="s">
        <v>317</v>
      </c>
      <c r="D886" s="2" t="str">
        <f t="shared" si="104"/>
        <v>3</v>
      </c>
      <c r="E886" s="2" t="str">
        <f t="shared" si="105"/>
        <v>34</v>
      </c>
      <c r="F886" s="2" t="str">
        <f t="shared" si="106"/>
        <v>345</v>
      </c>
      <c r="G886" s="1" t="s">
        <v>69</v>
      </c>
      <c r="H886" s="27">
        <v>0</v>
      </c>
      <c r="I886" s="27"/>
      <c r="J886" s="27">
        <v>0</v>
      </c>
      <c r="K886" s="27">
        <v>0</v>
      </c>
      <c r="L886" s="27">
        <v>0</v>
      </c>
      <c r="M886" s="27"/>
      <c r="N886" s="27">
        <v>0</v>
      </c>
      <c r="O886" s="27">
        <v>0</v>
      </c>
      <c r="P886" s="27">
        <v>0</v>
      </c>
      <c r="Q886" s="27"/>
      <c r="R886" s="27">
        <v>0</v>
      </c>
      <c r="S886" s="27">
        <v>0</v>
      </c>
      <c r="T886" s="27">
        <v>0</v>
      </c>
      <c r="U886" s="27"/>
      <c r="V886" s="27">
        <v>0</v>
      </c>
      <c r="W886" s="27">
        <v>0</v>
      </c>
      <c r="X886" s="27">
        <v>0</v>
      </c>
      <c r="Y886" s="27"/>
      <c r="Z886" s="27">
        <v>0</v>
      </c>
      <c r="AA886" s="27">
        <v>0</v>
      </c>
      <c r="AB886" s="27">
        <v>0</v>
      </c>
      <c r="AC886" s="27"/>
      <c r="AD886" s="27">
        <v>0</v>
      </c>
      <c r="AE886" s="27">
        <v>0</v>
      </c>
      <c r="AF886" s="27">
        <v>0</v>
      </c>
      <c r="AG886" s="106">
        <v>0</v>
      </c>
      <c r="AH886" s="27">
        <v>0</v>
      </c>
      <c r="AI886" s="27">
        <v>0</v>
      </c>
      <c r="AJ886" s="27">
        <v>0</v>
      </c>
      <c r="AK886" s="106">
        <v>0</v>
      </c>
      <c r="AL886" s="106">
        <v>0</v>
      </c>
      <c r="AM886" s="105">
        <v>0</v>
      </c>
      <c r="AN886" s="11">
        <v>0</v>
      </c>
      <c r="AO886" s="11">
        <v>0</v>
      </c>
      <c r="AP886" s="105">
        <v>0</v>
      </c>
      <c r="AQ886" s="11">
        <v>0</v>
      </c>
      <c r="AR886" s="11">
        <v>0</v>
      </c>
      <c r="AS886" s="11">
        <v>0</v>
      </c>
      <c r="AT886" s="11">
        <v>0</v>
      </c>
      <c r="AU886" s="11">
        <v>0</v>
      </c>
      <c r="AV886" s="11">
        <v>0</v>
      </c>
      <c r="AW886" s="11">
        <v>0</v>
      </c>
      <c r="AX886" s="11">
        <v>0</v>
      </c>
      <c r="AZ886" s="11">
        <v>0</v>
      </c>
      <c r="BA886" s="11">
        <v>0</v>
      </c>
      <c r="BB886" s="122"/>
    </row>
    <row r="887" spans="1:54" hidden="1" x14ac:dyDescent="0.25">
      <c r="A887">
        <v>7</v>
      </c>
      <c r="B887" t="str">
        <f t="shared" si="103"/>
        <v>GC-3510</v>
      </c>
      <c r="C887" s="2" t="s">
        <v>317</v>
      </c>
      <c r="D887" s="2" t="str">
        <f t="shared" si="104"/>
        <v>3</v>
      </c>
      <c r="E887" s="2" t="str">
        <f t="shared" si="105"/>
        <v>35</v>
      </c>
      <c r="F887" s="2" t="str">
        <f t="shared" si="106"/>
        <v>351</v>
      </c>
      <c r="G887" s="1" t="s">
        <v>71</v>
      </c>
      <c r="H887" s="27">
        <v>0</v>
      </c>
      <c r="I887" s="27"/>
      <c r="J887" s="27">
        <v>0</v>
      </c>
      <c r="K887" s="27">
        <v>0</v>
      </c>
      <c r="L887" s="27">
        <v>0</v>
      </c>
      <c r="M887" s="27"/>
      <c r="N887" s="27">
        <v>0</v>
      </c>
      <c r="O887" s="27">
        <v>0</v>
      </c>
      <c r="P887" s="27">
        <v>0</v>
      </c>
      <c r="Q887" s="27"/>
      <c r="R887" s="27">
        <v>0</v>
      </c>
      <c r="S887" s="27">
        <v>0</v>
      </c>
      <c r="T887" s="27">
        <v>0</v>
      </c>
      <c r="U887" s="27"/>
      <c r="V887" s="27">
        <v>0</v>
      </c>
      <c r="W887" s="27">
        <v>0</v>
      </c>
      <c r="X887" s="27">
        <v>0</v>
      </c>
      <c r="Y887" s="27"/>
      <c r="Z887" s="27">
        <v>0</v>
      </c>
      <c r="AA887" s="27">
        <v>0</v>
      </c>
      <c r="AB887" s="27">
        <v>0</v>
      </c>
      <c r="AC887" s="27"/>
      <c r="AD887" s="27">
        <v>0</v>
      </c>
      <c r="AE887" s="27">
        <v>0</v>
      </c>
      <c r="AF887" s="27">
        <v>0</v>
      </c>
      <c r="AG887" s="106">
        <v>0</v>
      </c>
      <c r="AH887" s="27">
        <v>0</v>
      </c>
      <c r="AI887" s="27">
        <v>0</v>
      </c>
      <c r="AJ887" s="27">
        <v>0</v>
      </c>
      <c r="AK887" s="106">
        <v>0</v>
      </c>
      <c r="AL887" s="106">
        <v>0</v>
      </c>
      <c r="AM887" s="105">
        <v>0</v>
      </c>
      <c r="AN887" s="11">
        <v>0</v>
      </c>
      <c r="AO887" s="11">
        <v>0</v>
      </c>
      <c r="AP887" s="105">
        <v>0</v>
      </c>
      <c r="AQ887" s="11">
        <v>0</v>
      </c>
      <c r="AR887" s="11">
        <v>0</v>
      </c>
      <c r="AS887" s="11">
        <v>0</v>
      </c>
      <c r="AT887" s="11">
        <v>0</v>
      </c>
      <c r="AU887" s="11">
        <v>0</v>
      </c>
      <c r="AV887" s="11">
        <v>0</v>
      </c>
      <c r="AW887" s="11">
        <v>0</v>
      </c>
      <c r="AX887" s="11">
        <v>0</v>
      </c>
      <c r="AZ887" s="11">
        <v>0</v>
      </c>
      <c r="BA887" s="11">
        <v>0</v>
      </c>
      <c r="BB887" s="122"/>
    </row>
    <row r="888" spans="1:54" hidden="1" x14ac:dyDescent="0.25">
      <c r="A888">
        <v>7</v>
      </c>
      <c r="B888" t="str">
        <f t="shared" si="103"/>
        <v>GC-3520</v>
      </c>
      <c r="C888" s="2" t="s">
        <v>317</v>
      </c>
      <c r="D888" s="2" t="str">
        <f t="shared" ref="D888:D919" si="107">LEFT($G888,1)</f>
        <v>3</v>
      </c>
      <c r="E888" s="2" t="str">
        <f t="shared" ref="E888:E919" si="108">LEFT($G888,2)</f>
        <v>35</v>
      </c>
      <c r="F888" s="2" t="str">
        <f t="shared" ref="F888:F919" si="109">LEFT($G888,3)</f>
        <v>352</v>
      </c>
      <c r="G888" s="1" t="s">
        <v>72</v>
      </c>
      <c r="H888" s="27">
        <v>52</v>
      </c>
      <c r="I888" s="27"/>
      <c r="J888" s="27">
        <v>51.75</v>
      </c>
      <c r="K888" s="27">
        <v>51.75</v>
      </c>
      <c r="L888" s="27">
        <v>0</v>
      </c>
      <c r="M888" s="27"/>
      <c r="N888" s="27">
        <v>14.295999999999999</v>
      </c>
      <c r="O888" s="27">
        <v>14.295999999999999</v>
      </c>
      <c r="P888" s="27">
        <v>30</v>
      </c>
      <c r="Q888" s="27"/>
      <c r="R888" s="27">
        <v>0</v>
      </c>
      <c r="S888" s="27">
        <v>0</v>
      </c>
      <c r="T888" s="27">
        <v>280</v>
      </c>
      <c r="U888" s="27"/>
      <c r="V888" s="27">
        <v>10</v>
      </c>
      <c r="W888" s="27">
        <v>10</v>
      </c>
      <c r="X888" s="27">
        <v>16</v>
      </c>
      <c r="Y888" s="27"/>
      <c r="Z888" s="27">
        <v>0</v>
      </c>
      <c r="AA888" s="27">
        <v>0</v>
      </c>
      <c r="AB888" s="27">
        <v>0</v>
      </c>
      <c r="AC888" s="27"/>
      <c r="AD888" s="27">
        <v>14.922040000000001</v>
      </c>
      <c r="AE888" s="27">
        <v>14.922040000000001</v>
      </c>
      <c r="AF888" s="27">
        <v>0</v>
      </c>
      <c r="AG888" s="106">
        <v>0</v>
      </c>
      <c r="AH888" s="27">
        <v>0</v>
      </c>
      <c r="AI888" s="27">
        <v>0</v>
      </c>
      <c r="AJ888" s="27">
        <v>50</v>
      </c>
      <c r="AK888" s="106">
        <v>0</v>
      </c>
      <c r="AL888" s="106">
        <v>0</v>
      </c>
      <c r="AM888" s="105">
        <v>0</v>
      </c>
      <c r="AN888" s="11">
        <v>0</v>
      </c>
      <c r="AO888" s="11">
        <v>0</v>
      </c>
      <c r="AP888" s="105">
        <v>0</v>
      </c>
      <c r="AQ888" s="11">
        <v>0</v>
      </c>
      <c r="AR888" s="11">
        <v>0</v>
      </c>
      <c r="AS888" s="11">
        <v>0</v>
      </c>
      <c r="AT888" s="11">
        <v>0</v>
      </c>
      <c r="AU888" s="11">
        <v>0</v>
      </c>
      <c r="AV888" s="11">
        <v>0</v>
      </c>
      <c r="AW888" s="11">
        <v>0</v>
      </c>
      <c r="AX888" s="11">
        <v>0</v>
      </c>
      <c r="AZ888" s="11">
        <v>0</v>
      </c>
      <c r="BA888" s="11">
        <v>0</v>
      </c>
      <c r="BB888" s="122"/>
    </row>
    <row r="889" spans="1:54" hidden="1" x14ac:dyDescent="0.25">
      <c r="A889">
        <v>7</v>
      </c>
      <c r="B889" t="str">
        <f t="shared" si="103"/>
        <v>GC-3530</v>
      </c>
      <c r="C889" s="2" t="s">
        <v>317</v>
      </c>
      <c r="D889" s="2" t="str">
        <f t="shared" si="107"/>
        <v>3</v>
      </c>
      <c r="E889" s="2" t="str">
        <f t="shared" si="108"/>
        <v>35</v>
      </c>
      <c r="F889" s="2" t="str">
        <f t="shared" si="109"/>
        <v>353</v>
      </c>
      <c r="G889" s="1" t="s">
        <v>73</v>
      </c>
      <c r="H889" s="27">
        <v>135.30000000000001</v>
      </c>
      <c r="I889" s="27"/>
      <c r="J889" s="27">
        <v>278.56399999999996</v>
      </c>
      <c r="K889" s="27">
        <v>278.56399999999996</v>
      </c>
      <c r="L889" s="27">
        <v>195.285</v>
      </c>
      <c r="M889" s="27"/>
      <c r="N889" s="27">
        <v>331.541</v>
      </c>
      <c r="O889" s="27">
        <v>331.541</v>
      </c>
      <c r="P889" s="27">
        <v>444.92200000000003</v>
      </c>
      <c r="Q889" s="27"/>
      <c r="R889" s="27">
        <v>324.92399999999998</v>
      </c>
      <c r="S889" s="27">
        <v>324.92401999999998</v>
      </c>
      <c r="T889" s="27">
        <v>150</v>
      </c>
      <c r="U889" s="27"/>
      <c r="V889" s="27">
        <v>334.37642</v>
      </c>
      <c r="W889" s="27">
        <v>358.04785999999996</v>
      </c>
      <c r="X889" s="27">
        <v>396</v>
      </c>
      <c r="Y889" s="27"/>
      <c r="Z889" s="27">
        <v>426.56551999999999</v>
      </c>
      <c r="AA889" s="27">
        <v>426.56551999999999</v>
      </c>
      <c r="AB889" s="27">
        <v>589</v>
      </c>
      <c r="AC889" s="27"/>
      <c r="AD889" s="27">
        <v>478.44191000000001</v>
      </c>
      <c r="AE889" s="27">
        <v>478.44191000000001</v>
      </c>
      <c r="AF889" s="27">
        <v>503</v>
      </c>
      <c r="AG889" s="106">
        <v>504.11896999999999</v>
      </c>
      <c r="AH889" s="27">
        <v>504.11896999999999</v>
      </c>
      <c r="AI889" s="27">
        <v>504.11896999999999</v>
      </c>
      <c r="AJ889" s="27">
        <v>561</v>
      </c>
      <c r="AK889" s="106">
        <v>556.27656999999999</v>
      </c>
      <c r="AL889" s="106">
        <v>556.27656999999999</v>
      </c>
      <c r="AM889" s="105">
        <v>556.27656999999999</v>
      </c>
      <c r="AN889" s="11">
        <v>696</v>
      </c>
      <c r="AO889" s="11">
        <v>685.87617</v>
      </c>
      <c r="AP889" s="105">
        <v>685.87617</v>
      </c>
      <c r="AQ889" s="11">
        <v>685.87617</v>
      </c>
      <c r="AR889" s="11">
        <v>841</v>
      </c>
      <c r="AS889" s="11">
        <v>597.11854999999991</v>
      </c>
      <c r="AT889" s="11">
        <v>625.07558999999992</v>
      </c>
      <c r="AU889" s="11">
        <v>625.07558999999992</v>
      </c>
      <c r="AV889" s="11">
        <v>910</v>
      </c>
      <c r="AW889" s="11">
        <v>716.16007000000013</v>
      </c>
      <c r="AX889" s="11">
        <v>716.16007000000013</v>
      </c>
      <c r="AZ889" s="11">
        <v>813</v>
      </c>
      <c r="BA889" s="11">
        <v>535.71514000000002</v>
      </c>
      <c r="BB889" s="122"/>
    </row>
    <row r="890" spans="1:54" hidden="1" x14ac:dyDescent="0.25">
      <c r="A890">
        <v>7</v>
      </c>
      <c r="B890" t="str">
        <f t="shared" si="103"/>
        <v>GC-3540</v>
      </c>
      <c r="C890" s="2" t="s">
        <v>317</v>
      </c>
      <c r="D890" s="2" t="str">
        <f t="shared" si="107"/>
        <v>3</v>
      </c>
      <c r="E890" s="2" t="str">
        <f t="shared" si="108"/>
        <v>35</v>
      </c>
      <c r="F890" s="2" t="str">
        <f t="shared" si="109"/>
        <v>354</v>
      </c>
      <c r="G890" s="1" t="s">
        <v>74</v>
      </c>
      <c r="H890" s="27">
        <v>78</v>
      </c>
      <c r="I890" s="27"/>
      <c r="J890" s="27">
        <v>69.447999999999993</v>
      </c>
      <c r="K890" s="27">
        <v>69.447999999999993</v>
      </c>
      <c r="L890" s="27">
        <v>78</v>
      </c>
      <c r="M890" s="27"/>
      <c r="N890" s="27">
        <v>42.32</v>
      </c>
      <c r="O890" s="27">
        <v>42.32</v>
      </c>
      <c r="P890" s="27">
        <v>79</v>
      </c>
      <c r="Q890" s="27"/>
      <c r="R890" s="27">
        <v>81.400999999999996</v>
      </c>
      <c r="S890" s="27">
        <v>81.40137</v>
      </c>
      <c r="T890" s="27">
        <v>112</v>
      </c>
      <c r="U890" s="27"/>
      <c r="V890" s="27">
        <v>90.274979999999999</v>
      </c>
      <c r="W890" s="27">
        <v>90.274979999999999</v>
      </c>
      <c r="X890" s="27">
        <v>82</v>
      </c>
      <c r="Y890" s="27"/>
      <c r="Z890" s="27">
        <v>77.989930000000001</v>
      </c>
      <c r="AA890" s="27">
        <v>77.989930000000001</v>
      </c>
      <c r="AB890" s="27">
        <v>97</v>
      </c>
      <c r="AC890" s="27"/>
      <c r="AD890" s="27">
        <v>72</v>
      </c>
      <c r="AE890" s="27">
        <v>72</v>
      </c>
      <c r="AF890" s="27">
        <v>103</v>
      </c>
      <c r="AG890" s="106">
        <v>74.643150000000006</v>
      </c>
      <c r="AH890" s="27">
        <v>74.643150000000006</v>
      </c>
      <c r="AI890" s="27">
        <v>74.643150000000006</v>
      </c>
      <c r="AJ890" s="27">
        <v>123</v>
      </c>
      <c r="AK890" s="106">
        <v>111.32710999999999</v>
      </c>
      <c r="AL890" s="106">
        <v>111.32710999999999</v>
      </c>
      <c r="AM890" s="105">
        <v>111.32710999999999</v>
      </c>
      <c r="AN890" s="11">
        <v>123</v>
      </c>
      <c r="AO890" s="11">
        <v>104.62336999999999</v>
      </c>
      <c r="AP890" s="105">
        <v>104.62336999999999</v>
      </c>
      <c r="AQ890" s="11">
        <v>104.62336999999999</v>
      </c>
      <c r="AR890" s="11">
        <v>113</v>
      </c>
      <c r="AS890" s="11">
        <v>94.72135999999999</v>
      </c>
      <c r="AT890" s="11">
        <v>94.72135999999999</v>
      </c>
      <c r="AU890" s="11">
        <v>94.72135999999999</v>
      </c>
      <c r="AV890" s="11">
        <v>110</v>
      </c>
      <c r="AW890" s="11">
        <v>74.432760000000002</v>
      </c>
      <c r="AX890" s="11">
        <v>74.432760000000016</v>
      </c>
      <c r="AZ890" s="11">
        <v>90</v>
      </c>
      <c r="BA890" s="11">
        <v>65.015680000000003</v>
      </c>
      <c r="BB890" s="122"/>
    </row>
    <row r="891" spans="1:54" hidden="1" x14ac:dyDescent="0.25">
      <c r="A891">
        <v>7</v>
      </c>
      <c r="B891" t="str">
        <f t="shared" si="103"/>
        <v>GC-3550</v>
      </c>
      <c r="C891" s="2" t="s">
        <v>317</v>
      </c>
      <c r="D891" s="2" t="str">
        <f t="shared" si="107"/>
        <v>3</v>
      </c>
      <c r="E891" s="2" t="str">
        <f t="shared" si="108"/>
        <v>35</v>
      </c>
      <c r="F891" s="2" t="str">
        <f t="shared" si="109"/>
        <v>355</v>
      </c>
      <c r="G891" s="1" t="s">
        <v>75</v>
      </c>
      <c r="H891" s="27">
        <v>0</v>
      </c>
      <c r="I891" s="27"/>
      <c r="J891" s="27">
        <v>0</v>
      </c>
      <c r="K891" s="27">
        <v>0</v>
      </c>
      <c r="L891" s="27">
        <v>0</v>
      </c>
      <c r="M891" s="27"/>
      <c r="N891" s="27">
        <v>0</v>
      </c>
      <c r="O891" s="27">
        <v>0</v>
      </c>
      <c r="P891" s="27">
        <v>0</v>
      </c>
      <c r="Q891" s="27"/>
      <c r="R891" s="27">
        <v>0</v>
      </c>
      <c r="S891" s="27">
        <v>0</v>
      </c>
      <c r="T891" s="27">
        <v>0</v>
      </c>
      <c r="U891" s="27"/>
      <c r="V891" s="27">
        <v>0</v>
      </c>
      <c r="W891" s="27">
        <v>0</v>
      </c>
      <c r="X891" s="27">
        <v>0</v>
      </c>
      <c r="Y891" s="27"/>
      <c r="Z891" s="27">
        <v>0</v>
      </c>
      <c r="AA891" s="27">
        <v>0</v>
      </c>
      <c r="AB891" s="27">
        <v>0</v>
      </c>
      <c r="AC891" s="27"/>
      <c r="AD891" s="27">
        <v>0</v>
      </c>
      <c r="AE891" s="27">
        <v>0</v>
      </c>
      <c r="AF891" s="27">
        <v>0</v>
      </c>
      <c r="AG891" s="106">
        <v>0</v>
      </c>
      <c r="AH891" s="27">
        <v>0</v>
      </c>
      <c r="AI891" s="27">
        <v>0</v>
      </c>
      <c r="AJ891" s="27">
        <v>0</v>
      </c>
      <c r="AK891" s="106">
        <v>0</v>
      </c>
      <c r="AL891" s="106">
        <v>0</v>
      </c>
      <c r="AM891" s="105">
        <v>0</v>
      </c>
      <c r="AN891" s="11">
        <v>0</v>
      </c>
      <c r="AO891" s="11">
        <v>0</v>
      </c>
      <c r="AP891" s="105">
        <v>0</v>
      </c>
      <c r="AQ891" s="11">
        <v>0</v>
      </c>
      <c r="AR891" s="11">
        <v>0</v>
      </c>
      <c r="AS891" s="11">
        <v>0</v>
      </c>
      <c r="AT891" s="11">
        <v>0</v>
      </c>
      <c r="AU891" s="11">
        <v>0</v>
      </c>
      <c r="AV891" s="11">
        <v>0</v>
      </c>
      <c r="AW891" s="11">
        <v>0</v>
      </c>
      <c r="AX891" s="11">
        <v>0</v>
      </c>
      <c r="AZ891" s="11">
        <v>0</v>
      </c>
      <c r="BA891" s="11">
        <v>0</v>
      </c>
      <c r="BB891" s="122"/>
    </row>
    <row r="892" spans="1:54" hidden="1" x14ac:dyDescent="0.25">
      <c r="A892">
        <v>7</v>
      </c>
      <c r="B892" t="str">
        <f t="shared" si="103"/>
        <v>GC-3560</v>
      </c>
      <c r="C892" s="2" t="s">
        <v>317</v>
      </c>
      <c r="D892" s="2" t="str">
        <f t="shared" si="107"/>
        <v>3</v>
      </c>
      <c r="E892" s="2" t="str">
        <f t="shared" si="108"/>
        <v>35</v>
      </c>
      <c r="F892" s="2" t="str">
        <f t="shared" si="109"/>
        <v>356</v>
      </c>
      <c r="G892" s="1" t="s">
        <v>76</v>
      </c>
      <c r="H892" s="27">
        <v>0</v>
      </c>
      <c r="I892" s="27"/>
      <c r="J892" s="27">
        <v>0</v>
      </c>
      <c r="K892" s="27">
        <v>0</v>
      </c>
      <c r="L892" s="27">
        <v>0</v>
      </c>
      <c r="M892" s="27"/>
      <c r="N892" s="27">
        <v>0</v>
      </c>
      <c r="O892" s="27">
        <v>0</v>
      </c>
      <c r="P892" s="27">
        <v>0</v>
      </c>
      <c r="Q892" s="27"/>
      <c r="R892" s="27">
        <v>0</v>
      </c>
      <c r="S892" s="27">
        <v>0</v>
      </c>
      <c r="T892" s="27">
        <v>0</v>
      </c>
      <c r="U892" s="27"/>
      <c r="V892" s="27">
        <v>0</v>
      </c>
      <c r="W892" s="27">
        <v>0</v>
      </c>
      <c r="X892" s="27">
        <v>0</v>
      </c>
      <c r="Y892" s="27"/>
      <c r="Z892" s="27">
        <v>0</v>
      </c>
      <c r="AA892" s="27">
        <v>0</v>
      </c>
      <c r="AB892" s="27">
        <v>0</v>
      </c>
      <c r="AC892" s="27"/>
      <c r="AD892" s="27">
        <v>0</v>
      </c>
      <c r="AE892" s="27">
        <v>0</v>
      </c>
      <c r="AF892" s="27">
        <v>0</v>
      </c>
      <c r="AG892" s="106">
        <v>0</v>
      </c>
      <c r="AH892" s="27">
        <v>0</v>
      </c>
      <c r="AI892" s="27">
        <v>0</v>
      </c>
      <c r="AJ892" s="27">
        <v>0</v>
      </c>
      <c r="AK892" s="106">
        <v>0</v>
      </c>
      <c r="AL892" s="106">
        <v>0</v>
      </c>
      <c r="AM892" s="105">
        <v>0</v>
      </c>
      <c r="AN892" s="11">
        <v>0</v>
      </c>
      <c r="AO892" s="11">
        <v>0</v>
      </c>
      <c r="AP892" s="105">
        <v>0</v>
      </c>
      <c r="AQ892" s="11">
        <v>0</v>
      </c>
      <c r="AR892" s="11">
        <v>0</v>
      </c>
      <c r="AS892" s="11">
        <v>0</v>
      </c>
      <c r="AT892" s="11">
        <v>0</v>
      </c>
      <c r="AU892" s="11">
        <v>0</v>
      </c>
      <c r="AV892" s="11">
        <v>0</v>
      </c>
      <c r="AW892" s="11">
        <v>0</v>
      </c>
      <c r="AX892" s="11">
        <v>0</v>
      </c>
      <c r="AZ892" s="11">
        <v>0</v>
      </c>
      <c r="BA892" s="11">
        <v>0</v>
      </c>
      <c r="BB892" s="122"/>
    </row>
    <row r="893" spans="1:54" hidden="1" x14ac:dyDescent="0.25">
      <c r="A893">
        <v>7</v>
      </c>
      <c r="B893" t="str">
        <f t="shared" si="103"/>
        <v>GC-4110</v>
      </c>
      <c r="C893" s="2" t="s">
        <v>317</v>
      </c>
      <c r="D893" s="2" t="str">
        <f t="shared" si="107"/>
        <v>4</v>
      </c>
      <c r="E893" s="2" t="str">
        <f t="shared" si="108"/>
        <v>41</v>
      </c>
      <c r="F893" s="2" t="str">
        <f t="shared" si="109"/>
        <v>411</v>
      </c>
      <c r="G893" s="1" t="s">
        <v>79</v>
      </c>
      <c r="H893" s="27">
        <v>0</v>
      </c>
      <c r="I893" s="27"/>
      <c r="J893" s="27">
        <v>0</v>
      </c>
      <c r="K893" s="27">
        <v>0</v>
      </c>
      <c r="L893" s="27">
        <v>0</v>
      </c>
      <c r="M893" s="27"/>
      <c r="N893" s="27">
        <v>0</v>
      </c>
      <c r="O893" s="27">
        <v>0</v>
      </c>
      <c r="P893" s="27">
        <v>0</v>
      </c>
      <c r="Q893" s="27"/>
      <c r="R893" s="27">
        <v>0</v>
      </c>
      <c r="S893" s="27">
        <v>0</v>
      </c>
      <c r="T893" s="27">
        <v>0</v>
      </c>
      <c r="U893" s="27"/>
      <c r="V893" s="27">
        <v>0</v>
      </c>
      <c r="W893" s="27">
        <v>0</v>
      </c>
      <c r="X893" s="27">
        <v>0</v>
      </c>
      <c r="Y893" s="27"/>
      <c r="Z893" s="27">
        <v>0</v>
      </c>
      <c r="AA893" s="27">
        <v>0</v>
      </c>
      <c r="AB893" s="27">
        <v>0</v>
      </c>
      <c r="AC893" s="27"/>
      <c r="AD893" s="27">
        <v>0</v>
      </c>
      <c r="AE893" s="27">
        <v>0</v>
      </c>
      <c r="AF893" s="27">
        <v>2084</v>
      </c>
      <c r="AG893" s="106">
        <v>3149.1249999999995</v>
      </c>
      <c r="AH893" s="27">
        <v>3149.1249999999995</v>
      </c>
      <c r="AI893" s="27">
        <v>3149.1249999999995</v>
      </c>
      <c r="AJ893" s="27">
        <v>2505</v>
      </c>
      <c r="AK893" s="106">
        <v>2013.2579000000001</v>
      </c>
      <c r="AL893" s="106">
        <v>2013.2879</v>
      </c>
      <c r="AM893" s="105">
        <v>2013.2879</v>
      </c>
      <c r="AN893" s="11">
        <v>2145</v>
      </c>
      <c r="AO893" s="11">
        <v>1701.7950000000001</v>
      </c>
      <c r="AP893" s="105">
        <v>1701.7950000000001</v>
      </c>
      <c r="AQ893" s="11">
        <v>1701.7950000000001</v>
      </c>
      <c r="AR893" s="11">
        <v>2044</v>
      </c>
      <c r="AS893" s="11">
        <v>1315.73711</v>
      </c>
      <c r="AT893" s="11">
        <v>1315.73711</v>
      </c>
      <c r="AU893" s="11">
        <v>1315.73711</v>
      </c>
      <c r="AV893" s="11">
        <v>1858</v>
      </c>
      <c r="AW893" s="11">
        <v>1775.2940000000001</v>
      </c>
      <c r="AX893" s="11">
        <v>1775.2940000000001</v>
      </c>
      <c r="AZ893" s="11">
        <v>1100</v>
      </c>
      <c r="BA893" s="11">
        <v>1118.9449999999999</v>
      </c>
      <c r="BB893" s="122"/>
    </row>
    <row r="894" spans="1:54" hidden="1" x14ac:dyDescent="0.25">
      <c r="A894">
        <v>7</v>
      </c>
      <c r="B894" t="str">
        <f t="shared" si="103"/>
        <v>GC-4120</v>
      </c>
      <c r="C894" s="2" t="s">
        <v>317</v>
      </c>
      <c r="D894" s="2" t="str">
        <f t="shared" si="107"/>
        <v>4</v>
      </c>
      <c r="E894" s="2" t="str">
        <f t="shared" si="108"/>
        <v>41</v>
      </c>
      <c r="F894" s="2" t="str">
        <f t="shared" si="109"/>
        <v>412</v>
      </c>
      <c r="G894" s="1" t="s">
        <v>80</v>
      </c>
      <c r="H894" s="27">
        <v>0</v>
      </c>
      <c r="I894" s="27"/>
      <c r="J894" s="27">
        <v>0</v>
      </c>
      <c r="K894" s="27">
        <v>0</v>
      </c>
      <c r="L894" s="27">
        <v>0</v>
      </c>
      <c r="M894" s="27"/>
      <c r="N894" s="27">
        <v>0</v>
      </c>
      <c r="O894" s="27">
        <v>0</v>
      </c>
      <c r="P894" s="27">
        <v>0</v>
      </c>
      <c r="Q894" s="27"/>
      <c r="R894" s="27">
        <v>0</v>
      </c>
      <c r="S894" s="27">
        <v>7.3548599999999986</v>
      </c>
      <c r="T894" s="27">
        <v>9</v>
      </c>
      <c r="U894" s="27"/>
      <c r="V894" s="27">
        <v>7.5933599999999997</v>
      </c>
      <c r="W894" s="27">
        <v>7.5933599999999997</v>
      </c>
      <c r="X894" s="27">
        <v>9</v>
      </c>
      <c r="Y894" s="27"/>
      <c r="Z894" s="27">
        <v>8.0864499999999992</v>
      </c>
      <c r="AA894" s="27">
        <v>8.0864499999999992</v>
      </c>
      <c r="AB894" s="27">
        <v>10</v>
      </c>
      <c r="AC894" s="27"/>
      <c r="AD894" s="27">
        <v>8.6799199999999992</v>
      </c>
      <c r="AE894" s="27">
        <v>8.6799199999999992</v>
      </c>
      <c r="AF894" s="27">
        <v>10</v>
      </c>
      <c r="AG894" s="106">
        <v>8.9145199999999996</v>
      </c>
      <c r="AH894" s="27">
        <v>8.9145199999999996</v>
      </c>
      <c r="AI894" s="27">
        <v>8.9145199999999996</v>
      </c>
      <c r="AJ894" s="27">
        <v>10</v>
      </c>
      <c r="AK894" s="106">
        <v>9.3729899999999997</v>
      </c>
      <c r="AL894" s="106">
        <v>9.3729899999999997</v>
      </c>
      <c r="AM894" s="105">
        <v>9.3729899999999997</v>
      </c>
      <c r="AN894" s="11">
        <v>10</v>
      </c>
      <c r="AO894" s="11">
        <v>9.4118600000000008</v>
      </c>
      <c r="AP894" s="105">
        <v>9.4118600000000008</v>
      </c>
      <c r="AQ894" s="11">
        <v>9.4118600000000008</v>
      </c>
      <c r="AR894" s="11">
        <v>10</v>
      </c>
      <c r="AS894" s="11">
        <v>9.5577800000000011</v>
      </c>
      <c r="AT894" s="11">
        <v>9.5577800000000011</v>
      </c>
      <c r="AU894" s="11">
        <v>9.5577800000000011</v>
      </c>
      <c r="AV894" s="11">
        <v>10</v>
      </c>
      <c r="AW894" s="11">
        <v>10.13269</v>
      </c>
      <c r="AX894" s="11">
        <v>10.13269</v>
      </c>
      <c r="AZ894" s="11">
        <v>11</v>
      </c>
      <c r="BA894" s="11">
        <v>11.580959999999999</v>
      </c>
      <c r="BB894" s="122"/>
    </row>
    <row r="895" spans="1:54" hidden="1" x14ac:dyDescent="0.25">
      <c r="A895">
        <v>7</v>
      </c>
      <c r="B895" t="str">
        <f t="shared" si="103"/>
        <v>GC-4130</v>
      </c>
      <c r="C895" s="2" t="s">
        <v>317</v>
      </c>
      <c r="D895" s="2" t="str">
        <f t="shared" si="107"/>
        <v>4</v>
      </c>
      <c r="E895" s="2" t="str">
        <f t="shared" si="108"/>
        <v>41</v>
      </c>
      <c r="F895" s="2" t="str">
        <f t="shared" si="109"/>
        <v>413</v>
      </c>
      <c r="G895" s="1" t="s">
        <v>81</v>
      </c>
      <c r="H895" s="27">
        <v>0</v>
      </c>
      <c r="I895" s="27"/>
      <c r="J895" s="27">
        <v>0</v>
      </c>
      <c r="K895" s="27">
        <v>0</v>
      </c>
      <c r="L895" s="27">
        <v>0</v>
      </c>
      <c r="M895" s="27"/>
      <c r="N895" s="27">
        <v>0</v>
      </c>
      <c r="O895" s="27">
        <v>0</v>
      </c>
      <c r="P895" s="27">
        <v>0</v>
      </c>
      <c r="Q895" s="27"/>
      <c r="R895" s="27">
        <v>0</v>
      </c>
      <c r="S895" s="27">
        <v>18.883900000000001</v>
      </c>
      <c r="T895" s="27">
        <v>35</v>
      </c>
      <c r="U895" s="27"/>
      <c r="V895" s="27">
        <v>0</v>
      </c>
      <c r="W895" s="27">
        <v>0</v>
      </c>
      <c r="X895" s="27">
        <v>35</v>
      </c>
      <c r="Y895" s="27"/>
      <c r="Z895" s="27">
        <v>200</v>
      </c>
      <c r="AA895" s="27">
        <v>200</v>
      </c>
      <c r="AB895" s="27">
        <v>20</v>
      </c>
      <c r="AC895" s="27"/>
      <c r="AD895" s="27">
        <v>20</v>
      </c>
      <c r="AE895" s="27">
        <v>20</v>
      </c>
      <c r="AF895" s="27">
        <v>25</v>
      </c>
      <c r="AG895" s="106">
        <v>12.97593</v>
      </c>
      <c r="AH895" s="27">
        <v>12.97593</v>
      </c>
      <c r="AI895" s="27">
        <v>12.97593</v>
      </c>
      <c r="AJ895" s="27">
        <v>25</v>
      </c>
      <c r="AK895" s="106">
        <v>25</v>
      </c>
      <c r="AL895" s="106">
        <v>25</v>
      </c>
      <c r="AM895" s="105">
        <v>25</v>
      </c>
      <c r="AN895" s="11">
        <v>197</v>
      </c>
      <c r="AO895" s="11">
        <v>197</v>
      </c>
      <c r="AP895" s="105">
        <v>197</v>
      </c>
      <c r="AQ895" s="11">
        <v>197</v>
      </c>
      <c r="AR895" s="11">
        <v>197</v>
      </c>
      <c r="AS895" s="11">
        <v>182.416</v>
      </c>
      <c r="AT895" s="11">
        <v>182.416</v>
      </c>
      <c r="AU895" s="11">
        <v>182.416</v>
      </c>
      <c r="AV895" s="11">
        <v>197</v>
      </c>
      <c r="AW895" s="11">
        <v>172</v>
      </c>
      <c r="AX895" s="11">
        <v>172</v>
      </c>
      <c r="AZ895" s="11">
        <v>197</v>
      </c>
      <c r="BA895" s="11">
        <v>172</v>
      </c>
      <c r="BB895" s="122"/>
    </row>
    <row r="896" spans="1:54" hidden="1" x14ac:dyDescent="0.25">
      <c r="A896">
        <v>7</v>
      </c>
      <c r="B896" t="str">
        <f t="shared" si="103"/>
        <v>GC-4140</v>
      </c>
      <c r="C896" s="2" t="s">
        <v>317</v>
      </c>
      <c r="D896" s="2" t="str">
        <f t="shared" si="107"/>
        <v>4</v>
      </c>
      <c r="E896" s="2" t="str">
        <f t="shared" si="108"/>
        <v>41</v>
      </c>
      <c r="F896" s="2" t="str">
        <f t="shared" si="109"/>
        <v>414</v>
      </c>
      <c r="G896" s="1" t="s">
        <v>82</v>
      </c>
      <c r="H896" s="27">
        <v>0</v>
      </c>
      <c r="I896" s="27"/>
      <c r="J896" s="27">
        <v>1236.854</v>
      </c>
      <c r="K896" s="27">
        <v>1236.854</v>
      </c>
      <c r="L896" s="27">
        <v>0</v>
      </c>
      <c r="M896" s="27"/>
      <c r="N896" s="27">
        <v>1308.5730000000003</v>
      </c>
      <c r="O896" s="27">
        <v>1308.5730000000003</v>
      </c>
      <c r="P896" s="27">
        <v>0</v>
      </c>
      <c r="Q896" s="27"/>
      <c r="R896" s="27">
        <v>1838.9360000000015</v>
      </c>
      <c r="S896" s="27">
        <v>28403.699739999985</v>
      </c>
      <c r="T896" s="27">
        <v>2504</v>
      </c>
      <c r="U896" s="27"/>
      <c r="V896" s="27">
        <v>27090.12255</v>
      </c>
      <c r="W896" s="27">
        <v>27090.12255</v>
      </c>
      <c r="X896" s="27">
        <v>27125</v>
      </c>
      <c r="Y896" s="27"/>
      <c r="Z896" s="27">
        <v>27111.799930000001</v>
      </c>
      <c r="AA896" s="27">
        <v>27111.799930000001</v>
      </c>
      <c r="AB896" s="27">
        <v>30325</v>
      </c>
      <c r="AC896" s="27"/>
      <c r="AD896" s="27">
        <v>30458.697509999998</v>
      </c>
      <c r="AE896" s="27">
        <v>30458.697509999998</v>
      </c>
      <c r="AF896" s="27">
        <v>33249</v>
      </c>
      <c r="AG896" s="106">
        <v>32353.165700000001</v>
      </c>
      <c r="AH896" s="27">
        <v>32353.165700000001</v>
      </c>
      <c r="AI896" s="27">
        <v>32353.165700000001</v>
      </c>
      <c r="AJ896" s="27">
        <v>33354</v>
      </c>
      <c r="AK896" s="106">
        <v>33783.426390000008</v>
      </c>
      <c r="AL896" s="106">
        <v>33783.426390000008</v>
      </c>
      <c r="AM896" s="105">
        <v>33783.426390000008</v>
      </c>
      <c r="AN896" s="11">
        <v>35290</v>
      </c>
      <c r="AO896" s="11">
        <v>35608.836900000002</v>
      </c>
      <c r="AP896" s="105">
        <v>35608.836900000002</v>
      </c>
      <c r="AQ896" s="11">
        <v>35608.836900000002</v>
      </c>
      <c r="AR896" s="11">
        <v>36960</v>
      </c>
      <c r="AS896" s="11">
        <v>37373.140469999998</v>
      </c>
      <c r="AT896" s="11">
        <v>37373.140469999998</v>
      </c>
      <c r="AU896" s="11">
        <v>37373.140469999998</v>
      </c>
      <c r="AV896" s="11">
        <v>37272</v>
      </c>
      <c r="AW896" s="11">
        <v>38403.500189999999</v>
      </c>
      <c r="AX896" s="11">
        <v>38403.500190000006</v>
      </c>
      <c r="AZ896" s="11">
        <v>42469</v>
      </c>
      <c r="BA896" s="11">
        <v>42653.202440000001</v>
      </c>
      <c r="BB896" s="122"/>
    </row>
    <row r="897" spans="1:54" hidden="1" x14ac:dyDescent="0.25">
      <c r="A897">
        <v>7</v>
      </c>
      <c r="B897" t="str">
        <f t="shared" si="103"/>
        <v>GC-4150</v>
      </c>
      <c r="C897" s="2" t="s">
        <v>317</v>
      </c>
      <c r="D897" s="2" t="str">
        <f t="shared" si="107"/>
        <v>4</v>
      </c>
      <c r="E897" s="2" t="str">
        <f t="shared" si="108"/>
        <v>41</v>
      </c>
      <c r="F897" s="2" t="str">
        <f t="shared" si="109"/>
        <v>415</v>
      </c>
      <c r="G897" s="1" t="s">
        <v>83</v>
      </c>
      <c r="H897" s="27">
        <v>0</v>
      </c>
      <c r="I897" s="27"/>
      <c r="J897" s="27">
        <v>0</v>
      </c>
      <c r="K897" s="27">
        <v>0</v>
      </c>
      <c r="L897" s="27">
        <v>0</v>
      </c>
      <c r="M897" s="27"/>
      <c r="N897" s="27">
        <v>0</v>
      </c>
      <c r="O897" s="27">
        <v>0</v>
      </c>
      <c r="P897" s="27">
        <v>0</v>
      </c>
      <c r="Q897" s="27"/>
      <c r="R897" s="27">
        <v>0</v>
      </c>
      <c r="S897" s="27">
        <v>0</v>
      </c>
      <c r="T897" s="27">
        <v>0</v>
      </c>
      <c r="U897" s="27"/>
      <c r="V897" s="27">
        <v>0</v>
      </c>
      <c r="W897" s="27">
        <v>0</v>
      </c>
      <c r="X897" s="27">
        <v>0</v>
      </c>
      <c r="Y897" s="27"/>
      <c r="Z897" s="27">
        <v>0</v>
      </c>
      <c r="AA897" s="27">
        <v>0</v>
      </c>
      <c r="AB897" s="27">
        <v>0</v>
      </c>
      <c r="AC897" s="27"/>
      <c r="AD897" s="27">
        <v>0</v>
      </c>
      <c r="AE897" s="27">
        <v>0</v>
      </c>
      <c r="AF897" s="27">
        <v>0</v>
      </c>
      <c r="AG897" s="106">
        <v>0</v>
      </c>
      <c r="AH897" s="27">
        <v>0</v>
      </c>
      <c r="AI897" s="27">
        <v>0</v>
      </c>
      <c r="AJ897" s="27">
        <v>1174</v>
      </c>
      <c r="AK897" s="106">
        <v>1218.47594</v>
      </c>
      <c r="AL897" s="106">
        <v>1218.47594</v>
      </c>
      <c r="AM897" s="105">
        <v>1218.47594</v>
      </c>
      <c r="AN897" s="11">
        <v>1212</v>
      </c>
      <c r="AO897" s="11">
        <v>1265.3469600000001</v>
      </c>
      <c r="AP897" s="105">
        <v>1265.3469600000001</v>
      </c>
      <c r="AQ897" s="11">
        <v>1265.3469600000001</v>
      </c>
      <c r="AR897" s="11">
        <v>1262</v>
      </c>
      <c r="AS897" s="11">
        <v>1310.53792</v>
      </c>
      <c r="AT897" s="11">
        <v>1310.53792</v>
      </c>
      <c r="AU897" s="11">
        <v>1310.53792</v>
      </c>
      <c r="AV897" s="11">
        <v>1197</v>
      </c>
      <c r="AW897" s="11">
        <v>1238.92977</v>
      </c>
      <c r="AX897" s="11">
        <v>1238.92977</v>
      </c>
      <c r="AZ897" s="11">
        <v>1355</v>
      </c>
      <c r="BA897" s="11">
        <v>1377.47793</v>
      </c>
      <c r="BB897" s="122"/>
    </row>
    <row r="898" spans="1:54" hidden="1" x14ac:dyDescent="0.25">
      <c r="A898">
        <v>7</v>
      </c>
      <c r="B898" t="str">
        <f t="shared" si="103"/>
        <v>GC-4160</v>
      </c>
      <c r="C898" s="2" t="s">
        <v>317</v>
      </c>
      <c r="D898" s="2" t="str">
        <f t="shared" si="107"/>
        <v>4</v>
      </c>
      <c r="E898" s="2" t="str">
        <f t="shared" si="108"/>
        <v>41</v>
      </c>
      <c r="F898" s="2" t="str">
        <f t="shared" si="109"/>
        <v>416</v>
      </c>
      <c r="G898" s="1" t="s">
        <v>84</v>
      </c>
      <c r="H898" s="27">
        <v>0</v>
      </c>
      <c r="I898" s="27"/>
      <c r="J898" s="27">
        <v>0</v>
      </c>
      <c r="K898" s="27">
        <v>0</v>
      </c>
      <c r="L898" s="27">
        <v>0</v>
      </c>
      <c r="M898" s="27"/>
      <c r="N898" s="27">
        <v>0</v>
      </c>
      <c r="O898" s="27">
        <v>0</v>
      </c>
      <c r="P898" s="27">
        <v>0</v>
      </c>
      <c r="Q898" s="27"/>
      <c r="R898" s="27">
        <v>0</v>
      </c>
      <c r="S898" s="27">
        <v>0</v>
      </c>
      <c r="T898" s="27">
        <v>0</v>
      </c>
      <c r="U898" s="27"/>
      <c r="V898" s="27">
        <v>0</v>
      </c>
      <c r="W898" s="27">
        <v>0</v>
      </c>
      <c r="X898" s="27">
        <v>0</v>
      </c>
      <c r="Y898" s="27"/>
      <c r="Z898" s="27">
        <v>0</v>
      </c>
      <c r="AA898" s="27">
        <v>0</v>
      </c>
      <c r="AB898" s="27">
        <v>0</v>
      </c>
      <c r="AC898" s="27"/>
      <c r="AD898" s="27">
        <v>0</v>
      </c>
      <c r="AE898" s="27">
        <v>0</v>
      </c>
      <c r="AF898" s="27">
        <v>0</v>
      </c>
      <c r="AG898" s="106">
        <v>0</v>
      </c>
      <c r="AH898" s="27">
        <v>0</v>
      </c>
      <c r="AI898" s="27">
        <v>0</v>
      </c>
      <c r="AJ898" s="27">
        <v>0</v>
      </c>
      <c r="AK898" s="106">
        <v>0</v>
      </c>
      <c r="AL898" s="106">
        <v>0</v>
      </c>
      <c r="AM898" s="105">
        <v>0</v>
      </c>
      <c r="AN898" s="11">
        <v>0</v>
      </c>
      <c r="AO898" s="11">
        <v>0</v>
      </c>
      <c r="AP898" s="105">
        <v>0</v>
      </c>
      <c r="AQ898" s="11">
        <v>0</v>
      </c>
      <c r="AR898" s="11">
        <v>0</v>
      </c>
      <c r="AS898" s="11">
        <v>0</v>
      </c>
      <c r="AT898" s="11">
        <v>0</v>
      </c>
      <c r="AU898" s="11">
        <v>0</v>
      </c>
      <c r="AV898" s="11">
        <v>0</v>
      </c>
      <c r="AW898" s="11">
        <v>0</v>
      </c>
      <c r="AX898" s="11">
        <v>0</v>
      </c>
      <c r="AZ898" s="11">
        <v>0</v>
      </c>
      <c r="BA898" s="11">
        <v>0</v>
      </c>
      <c r="BB898" s="122"/>
    </row>
    <row r="899" spans="1:54" hidden="1" x14ac:dyDescent="0.25">
      <c r="A899">
        <v>7</v>
      </c>
      <c r="B899" t="str">
        <f t="shared" ref="B899:B962" si="110">C899&amp;"-"&amp;G899</f>
        <v>GC-4170</v>
      </c>
      <c r="C899" s="2" t="s">
        <v>317</v>
      </c>
      <c r="D899" s="2" t="str">
        <f t="shared" si="107"/>
        <v>4</v>
      </c>
      <c r="E899" s="2" t="str">
        <f t="shared" si="108"/>
        <v>41</v>
      </c>
      <c r="F899" s="2" t="str">
        <f t="shared" si="109"/>
        <v>417</v>
      </c>
      <c r="G899" s="1" t="s">
        <v>86</v>
      </c>
      <c r="H899" s="27">
        <v>0</v>
      </c>
      <c r="I899" s="27"/>
      <c r="J899" s="27">
        <v>0</v>
      </c>
      <c r="K899" s="27">
        <v>0</v>
      </c>
      <c r="L899" s="27">
        <v>0</v>
      </c>
      <c r="M899" s="27"/>
      <c r="N899" s="27">
        <v>0</v>
      </c>
      <c r="O899" s="27">
        <v>0</v>
      </c>
      <c r="P899" s="27">
        <v>0</v>
      </c>
      <c r="Q899" s="27"/>
      <c r="R899" s="27">
        <v>0</v>
      </c>
      <c r="S899" s="27">
        <v>0</v>
      </c>
      <c r="T899" s="27">
        <v>0</v>
      </c>
      <c r="U899" s="27"/>
      <c r="V899" s="27">
        <v>0</v>
      </c>
      <c r="W899" s="27">
        <v>0</v>
      </c>
      <c r="X899" s="27">
        <v>0</v>
      </c>
      <c r="Y899" s="27"/>
      <c r="Z899" s="27">
        <v>0</v>
      </c>
      <c r="AA899" s="27">
        <v>0</v>
      </c>
      <c r="AB899" s="27">
        <v>0</v>
      </c>
      <c r="AC899" s="27"/>
      <c r="AD899" s="27">
        <v>0</v>
      </c>
      <c r="AE899" s="27">
        <v>0</v>
      </c>
      <c r="AF899" s="27">
        <v>0</v>
      </c>
      <c r="AG899" s="106">
        <v>0</v>
      </c>
      <c r="AH899" s="27">
        <v>0</v>
      </c>
      <c r="AI899" s="27">
        <v>0</v>
      </c>
      <c r="AJ899" s="27">
        <v>0</v>
      </c>
      <c r="AK899" s="106">
        <v>0</v>
      </c>
      <c r="AL899" s="106">
        <v>0</v>
      </c>
      <c r="AM899" s="105">
        <v>0</v>
      </c>
      <c r="AN899" s="11">
        <v>0</v>
      </c>
      <c r="AO899" s="11">
        <v>0</v>
      </c>
      <c r="AP899" s="105">
        <v>0</v>
      </c>
      <c r="AQ899" s="11">
        <v>0</v>
      </c>
      <c r="AR899" s="11">
        <v>200</v>
      </c>
      <c r="AS899" s="11">
        <v>0</v>
      </c>
      <c r="AT899" s="11">
        <v>0</v>
      </c>
      <c r="AU899" s="11">
        <v>0</v>
      </c>
      <c r="AV899" s="11">
        <v>204</v>
      </c>
      <c r="AW899" s="11">
        <v>0</v>
      </c>
      <c r="AX899" s="11">
        <v>0</v>
      </c>
      <c r="AZ899" s="11">
        <v>208</v>
      </c>
      <c r="BA899" s="11">
        <v>0</v>
      </c>
      <c r="BB899" s="122"/>
    </row>
    <row r="900" spans="1:54" hidden="1" x14ac:dyDescent="0.25">
      <c r="A900">
        <v>7</v>
      </c>
      <c r="B900" t="str">
        <f t="shared" si="110"/>
        <v>GC-4210</v>
      </c>
      <c r="C900" s="2" t="s">
        <v>317</v>
      </c>
      <c r="D900" s="2" t="str">
        <f t="shared" si="107"/>
        <v>4</v>
      </c>
      <c r="E900" s="2" t="str">
        <f t="shared" si="108"/>
        <v>42</v>
      </c>
      <c r="F900" s="2" t="str">
        <f t="shared" si="109"/>
        <v>421</v>
      </c>
      <c r="G900" s="1" t="s">
        <v>89</v>
      </c>
      <c r="H900" s="27">
        <v>0</v>
      </c>
      <c r="I900" s="27"/>
      <c r="J900" s="27">
        <v>0</v>
      </c>
      <c r="K900" s="27">
        <v>0</v>
      </c>
      <c r="L900" s="27">
        <v>0</v>
      </c>
      <c r="M900" s="27"/>
      <c r="N900" s="27">
        <v>0</v>
      </c>
      <c r="O900" s="27">
        <v>0</v>
      </c>
      <c r="P900" s="27">
        <v>0</v>
      </c>
      <c r="Q900" s="27"/>
      <c r="R900" s="27">
        <v>0</v>
      </c>
      <c r="S900" s="27">
        <v>0</v>
      </c>
      <c r="T900" s="27">
        <v>0</v>
      </c>
      <c r="U900" s="27"/>
      <c r="V900" s="27">
        <v>0</v>
      </c>
      <c r="W900" s="27">
        <v>0</v>
      </c>
      <c r="X900" s="27">
        <v>0</v>
      </c>
      <c r="Y900" s="27"/>
      <c r="Z900" s="27">
        <v>0</v>
      </c>
      <c r="AA900" s="27">
        <v>0</v>
      </c>
      <c r="AB900" s="27">
        <v>0</v>
      </c>
      <c r="AC900" s="27"/>
      <c r="AD900" s="27">
        <v>0</v>
      </c>
      <c r="AE900" s="27">
        <v>0</v>
      </c>
      <c r="AF900" s="27">
        <v>0</v>
      </c>
      <c r="AG900" s="106">
        <v>0</v>
      </c>
      <c r="AH900" s="27">
        <v>0</v>
      </c>
      <c r="AI900" s="27">
        <v>0</v>
      </c>
      <c r="AJ900" s="27">
        <v>0</v>
      </c>
      <c r="AK900" s="106">
        <v>0</v>
      </c>
      <c r="AL900" s="106">
        <v>0</v>
      </c>
      <c r="AM900" s="105">
        <v>0</v>
      </c>
      <c r="AN900" s="11">
        <v>0</v>
      </c>
      <c r="AO900" s="11">
        <v>0</v>
      </c>
      <c r="AP900" s="105">
        <v>0</v>
      </c>
      <c r="AQ900" s="11">
        <v>0</v>
      </c>
      <c r="AR900" s="11">
        <v>0</v>
      </c>
      <c r="AS900" s="11">
        <v>0</v>
      </c>
      <c r="AT900" s="11">
        <v>0</v>
      </c>
      <c r="AU900" s="11">
        <v>0</v>
      </c>
      <c r="AV900" s="11">
        <v>0</v>
      </c>
      <c r="AW900" s="11">
        <v>0</v>
      </c>
      <c r="AX900" s="11">
        <v>0</v>
      </c>
      <c r="AZ900" s="11">
        <v>0</v>
      </c>
      <c r="BA900" s="11">
        <v>0</v>
      </c>
      <c r="BB900" s="122"/>
    </row>
    <row r="901" spans="1:54" hidden="1" x14ac:dyDescent="0.25">
      <c r="A901">
        <v>7</v>
      </c>
      <c r="B901" t="str">
        <f t="shared" si="110"/>
        <v>GC-4220</v>
      </c>
      <c r="C901" s="2" t="s">
        <v>317</v>
      </c>
      <c r="D901" s="2" t="str">
        <f t="shared" si="107"/>
        <v>4</v>
      </c>
      <c r="E901" s="2" t="str">
        <f t="shared" si="108"/>
        <v>42</v>
      </c>
      <c r="F901" s="2" t="str">
        <f t="shared" si="109"/>
        <v>422</v>
      </c>
      <c r="G901" s="1" t="s">
        <v>90</v>
      </c>
      <c r="H901" s="27">
        <v>0</v>
      </c>
      <c r="I901" s="27"/>
      <c r="J901" s="27">
        <v>0</v>
      </c>
      <c r="K901" s="27">
        <v>0</v>
      </c>
      <c r="L901" s="27">
        <v>0</v>
      </c>
      <c r="M901" s="27"/>
      <c r="N901" s="27">
        <v>0</v>
      </c>
      <c r="O901" s="27">
        <v>0</v>
      </c>
      <c r="P901" s="27">
        <v>0</v>
      </c>
      <c r="Q901" s="27"/>
      <c r="R901" s="27">
        <v>0</v>
      </c>
      <c r="S901" s="27">
        <v>0</v>
      </c>
      <c r="T901" s="27">
        <v>0</v>
      </c>
      <c r="U901" s="27"/>
      <c r="V901" s="27">
        <v>0</v>
      </c>
      <c r="W901" s="27">
        <v>0</v>
      </c>
      <c r="X901" s="27">
        <v>0</v>
      </c>
      <c r="Y901" s="27"/>
      <c r="Z901" s="27">
        <v>0</v>
      </c>
      <c r="AA901" s="27">
        <v>0</v>
      </c>
      <c r="AB901" s="27">
        <v>21321</v>
      </c>
      <c r="AC901" s="27"/>
      <c r="AD901" s="27">
        <v>19621</v>
      </c>
      <c r="AE901" s="27">
        <v>19621</v>
      </c>
      <c r="AF901" s="27">
        <v>21313</v>
      </c>
      <c r="AG901" s="106">
        <v>0</v>
      </c>
      <c r="AH901" s="27">
        <v>0</v>
      </c>
      <c r="AI901" s="27">
        <v>0</v>
      </c>
      <c r="AJ901" s="27">
        <v>0</v>
      </c>
      <c r="AK901" s="106">
        <v>0</v>
      </c>
      <c r="AL901" s="106">
        <v>0</v>
      </c>
      <c r="AM901" s="105">
        <v>0</v>
      </c>
      <c r="AN901" s="11">
        <v>0</v>
      </c>
      <c r="AO901" s="11">
        <v>0</v>
      </c>
      <c r="AP901" s="105">
        <v>0</v>
      </c>
      <c r="AQ901" s="11">
        <v>0</v>
      </c>
      <c r="AR901" s="11">
        <v>4300</v>
      </c>
      <c r="AS901" s="11">
        <v>4276</v>
      </c>
      <c r="AT901" s="11">
        <v>4276</v>
      </c>
      <c r="AU901" s="11">
        <v>4276</v>
      </c>
      <c r="AV901" s="11">
        <v>4500</v>
      </c>
      <c r="AW901" s="11">
        <v>4188.6175199999998</v>
      </c>
      <c r="AX901" s="11">
        <v>4188.6175199999998</v>
      </c>
      <c r="AZ901" s="11">
        <v>4925</v>
      </c>
      <c r="BA901" s="11">
        <v>4439.4744000000001</v>
      </c>
      <c r="BB901" s="122"/>
    </row>
    <row r="902" spans="1:54" hidden="1" x14ac:dyDescent="0.25">
      <c r="A902">
        <v>7</v>
      </c>
      <c r="B902" t="str">
        <f t="shared" si="110"/>
        <v>GC-4230</v>
      </c>
      <c r="C902" s="2" t="s">
        <v>317</v>
      </c>
      <c r="D902" s="2" t="str">
        <f t="shared" si="107"/>
        <v>4</v>
      </c>
      <c r="E902" s="2" t="str">
        <f t="shared" si="108"/>
        <v>42</v>
      </c>
      <c r="F902" s="2" t="str">
        <f t="shared" si="109"/>
        <v>423</v>
      </c>
      <c r="G902" s="1" t="s">
        <v>91</v>
      </c>
      <c r="H902" s="27">
        <v>0</v>
      </c>
      <c r="I902" s="27"/>
      <c r="J902" s="27">
        <v>0</v>
      </c>
      <c r="K902" s="27">
        <v>0</v>
      </c>
      <c r="L902" s="27">
        <v>0</v>
      </c>
      <c r="M902" s="27"/>
      <c r="N902" s="27">
        <v>0</v>
      </c>
      <c r="O902" s="27">
        <v>0</v>
      </c>
      <c r="P902" s="27">
        <v>0</v>
      </c>
      <c r="Q902" s="27"/>
      <c r="R902" s="27">
        <v>0</v>
      </c>
      <c r="S902" s="27">
        <v>0</v>
      </c>
      <c r="T902" s="27">
        <v>0</v>
      </c>
      <c r="U902" s="27"/>
      <c r="V902" s="27">
        <v>0</v>
      </c>
      <c r="W902" s="27">
        <v>0</v>
      </c>
      <c r="X902" s="27">
        <v>0</v>
      </c>
      <c r="Y902" s="27"/>
      <c r="Z902" s="27">
        <v>0</v>
      </c>
      <c r="AA902" s="27">
        <v>0</v>
      </c>
      <c r="AB902" s="27">
        <v>0</v>
      </c>
      <c r="AC902" s="27"/>
      <c r="AD902" s="27">
        <v>0</v>
      </c>
      <c r="AE902" s="27">
        <v>0</v>
      </c>
      <c r="AF902" s="27">
        <v>0</v>
      </c>
      <c r="AG902" s="106">
        <v>0</v>
      </c>
      <c r="AH902" s="27">
        <v>0</v>
      </c>
      <c r="AI902" s="27">
        <v>0</v>
      </c>
      <c r="AJ902" s="27">
        <v>0</v>
      </c>
      <c r="AK902" s="106">
        <v>0</v>
      </c>
      <c r="AL902" s="106">
        <v>0</v>
      </c>
      <c r="AM902" s="105">
        <v>0</v>
      </c>
      <c r="AN902" s="11">
        <v>0</v>
      </c>
      <c r="AO902" s="11">
        <v>0</v>
      </c>
      <c r="AP902" s="105">
        <v>0</v>
      </c>
      <c r="AQ902" s="11">
        <v>0</v>
      </c>
      <c r="AR902" s="11">
        <v>0</v>
      </c>
      <c r="AS902" s="11">
        <v>0</v>
      </c>
      <c r="AT902" s="11">
        <v>0</v>
      </c>
      <c r="AU902" s="11">
        <v>0</v>
      </c>
      <c r="AV902" s="11">
        <v>0</v>
      </c>
      <c r="AW902" s="11">
        <v>0</v>
      </c>
      <c r="AX902" s="11">
        <v>0</v>
      </c>
      <c r="AZ902" s="11">
        <v>0</v>
      </c>
      <c r="BA902" s="11">
        <v>0</v>
      </c>
      <c r="BB902" s="122"/>
    </row>
    <row r="903" spans="1:54" hidden="1" x14ac:dyDescent="0.25">
      <c r="A903">
        <v>7</v>
      </c>
      <c r="B903" t="str">
        <f t="shared" si="110"/>
        <v>GC-4240</v>
      </c>
      <c r="C903" s="2" t="s">
        <v>317</v>
      </c>
      <c r="D903" s="2" t="str">
        <f t="shared" si="107"/>
        <v>4</v>
      </c>
      <c r="E903" s="2" t="str">
        <f t="shared" si="108"/>
        <v>42</v>
      </c>
      <c r="F903" s="2" t="str">
        <f t="shared" si="109"/>
        <v>424</v>
      </c>
      <c r="G903" s="1" t="s">
        <v>93</v>
      </c>
      <c r="H903" s="27">
        <v>0</v>
      </c>
      <c r="I903" s="27"/>
      <c r="J903" s="27">
        <v>0</v>
      </c>
      <c r="K903" s="27">
        <v>0</v>
      </c>
      <c r="L903" s="27">
        <v>0</v>
      </c>
      <c r="M903" s="27"/>
      <c r="N903" s="27">
        <v>0</v>
      </c>
      <c r="O903" s="27">
        <v>0</v>
      </c>
      <c r="P903" s="27">
        <v>0</v>
      </c>
      <c r="Q903" s="27"/>
      <c r="R903" s="27">
        <v>0</v>
      </c>
      <c r="S903" s="27">
        <v>0</v>
      </c>
      <c r="T903" s="27">
        <v>0</v>
      </c>
      <c r="U903" s="27"/>
      <c r="V903" s="27">
        <v>0</v>
      </c>
      <c r="W903" s="27">
        <v>0</v>
      </c>
      <c r="X903" s="27">
        <v>0</v>
      </c>
      <c r="Y903" s="27"/>
      <c r="Z903" s="27">
        <v>0</v>
      </c>
      <c r="AA903" s="27">
        <v>0</v>
      </c>
      <c r="AB903" s="27">
        <v>700</v>
      </c>
      <c r="AC903" s="27"/>
      <c r="AD903" s="27">
        <v>494</v>
      </c>
      <c r="AE903" s="27">
        <v>494</v>
      </c>
      <c r="AF903" s="27">
        <v>1922</v>
      </c>
      <c r="AG903" s="106">
        <v>1842</v>
      </c>
      <c r="AH903" s="27">
        <v>1842</v>
      </c>
      <c r="AI903" s="27">
        <v>1842</v>
      </c>
      <c r="AJ903" s="27">
        <v>2315</v>
      </c>
      <c r="AK903" s="106">
        <v>2408.3739999999998</v>
      </c>
      <c r="AL903" s="106">
        <v>2408.3739999999998</v>
      </c>
      <c r="AM903" s="105">
        <v>2408.3739999999998</v>
      </c>
      <c r="AN903" s="11">
        <v>2589</v>
      </c>
      <c r="AO903" s="11">
        <v>2613.4360000000001</v>
      </c>
      <c r="AP903" s="105">
        <v>2613.4360000000001</v>
      </c>
      <c r="AQ903" s="11">
        <v>2613.4360000000001</v>
      </c>
      <c r="AR903" s="11">
        <v>2146</v>
      </c>
      <c r="AS903" s="11">
        <v>1906.3344999999999</v>
      </c>
      <c r="AT903" s="11">
        <v>1906.3344999999999</v>
      </c>
      <c r="AU903" s="11">
        <v>1906.3344999999999</v>
      </c>
      <c r="AV903" s="11">
        <v>1533</v>
      </c>
      <c r="AW903" s="11">
        <v>950.67</v>
      </c>
      <c r="AX903" s="11">
        <v>950.67</v>
      </c>
      <c r="AZ903" s="11">
        <v>800</v>
      </c>
      <c r="BA903" s="11">
        <v>432.98700000000002</v>
      </c>
      <c r="BB903" s="122"/>
    </row>
    <row r="904" spans="1:54" hidden="1" x14ac:dyDescent="0.25">
      <c r="A904">
        <v>7</v>
      </c>
      <c r="B904" t="str">
        <f t="shared" si="110"/>
        <v>GC-4250</v>
      </c>
      <c r="C904" s="2" t="s">
        <v>317</v>
      </c>
      <c r="D904" s="2" t="str">
        <f t="shared" si="107"/>
        <v>4</v>
      </c>
      <c r="E904" s="2" t="str">
        <f t="shared" si="108"/>
        <v>42</v>
      </c>
      <c r="F904" s="2" t="str">
        <f t="shared" si="109"/>
        <v>425</v>
      </c>
      <c r="G904" s="1" t="s">
        <v>94</v>
      </c>
      <c r="H904" s="27">
        <v>0</v>
      </c>
      <c r="I904" s="27"/>
      <c r="J904" s="27">
        <v>0</v>
      </c>
      <c r="K904" s="27">
        <v>0</v>
      </c>
      <c r="L904" s="27">
        <v>0</v>
      </c>
      <c r="M904" s="27"/>
      <c r="N904" s="27">
        <v>0</v>
      </c>
      <c r="O904" s="27">
        <v>0</v>
      </c>
      <c r="P904" s="27">
        <v>0</v>
      </c>
      <c r="Q904" s="27"/>
      <c r="R904" s="27">
        <v>0</v>
      </c>
      <c r="S904" s="27">
        <v>0</v>
      </c>
      <c r="T904" s="27">
        <v>0</v>
      </c>
      <c r="U904" s="27"/>
      <c r="V904" s="27">
        <v>0</v>
      </c>
      <c r="W904" s="27">
        <v>0</v>
      </c>
      <c r="X904" s="27">
        <v>0</v>
      </c>
      <c r="Y904" s="27"/>
      <c r="Z904" s="27">
        <v>0</v>
      </c>
      <c r="AA904" s="27">
        <v>0</v>
      </c>
      <c r="AB904" s="27">
        <v>35405</v>
      </c>
      <c r="AC904" s="27"/>
      <c r="AD904" s="27">
        <v>35116.36189</v>
      </c>
      <c r="AE904" s="27">
        <v>35116.36189</v>
      </c>
      <c r="AF904" s="27">
        <v>34283</v>
      </c>
      <c r="AG904" s="106">
        <v>0</v>
      </c>
      <c r="AH904" s="27">
        <v>0</v>
      </c>
      <c r="AI904" s="27">
        <v>0</v>
      </c>
      <c r="AJ904" s="27">
        <v>0</v>
      </c>
      <c r="AK904" s="106">
        <v>0</v>
      </c>
      <c r="AL904" s="106">
        <v>0</v>
      </c>
      <c r="AM904" s="105">
        <v>0</v>
      </c>
      <c r="AN904" s="11">
        <v>0</v>
      </c>
      <c r="AO904" s="11">
        <v>0</v>
      </c>
      <c r="AP904" s="105">
        <v>0</v>
      </c>
      <c r="AQ904" s="11">
        <v>0</v>
      </c>
      <c r="AR904" s="11">
        <v>0</v>
      </c>
      <c r="AS904" s="11">
        <v>0</v>
      </c>
      <c r="AT904" s="11">
        <v>0</v>
      </c>
      <c r="AU904" s="11">
        <v>0</v>
      </c>
      <c r="AV904" s="11">
        <v>0</v>
      </c>
      <c r="AW904" s="11">
        <v>0</v>
      </c>
      <c r="AX904" s="11">
        <v>0</v>
      </c>
      <c r="AZ904" s="11">
        <v>0</v>
      </c>
      <c r="BA904" s="11">
        <v>0</v>
      </c>
      <c r="BB904" s="122"/>
    </row>
    <row r="905" spans="1:54" hidden="1" x14ac:dyDescent="0.25">
      <c r="A905">
        <v>7</v>
      </c>
      <c r="B905" t="str">
        <f t="shared" si="110"/>
        <v>GC-4260</v>
      </c>
      <c r="C905" s="2" t="s">
        <v>317</v>
      </c>
      <c r="D905" s="2" t="str">
        <f t="shared" si="107"/>
        <v>4</v>
      </c>
      <c r="E905" s="2" t="str">
        <f t="shared" si="108"/>
        <v>42</v>
      </c>
      <c r="F905" s="2" t="str">
        <f t="shared" si="109"/>
        <v>426</v>
      </c>
      <c r="G905" s="1" t="s">
        <v>95</v>
      </c>
      <c r="H905" s="27">
        <v>0</v>
      </c>
      <c r="I905" s="27"/>
      <c r="J905" s="27">
        <v>0</v>
      </c>
      <c r="K905" s="27">
        <v>0</v>
      </c>
      <c r="L905" s="27">
        <v>0</v>
      </c>
      <c r="M905" s="27"/>
      <c r="N905" s="27">
        <v>0</v>
      </c>
      <c r="O905" s="27">
        <v>0</v>
      </c>
      <c r="P905" s="27">
        <v>0</v>
      </c>
      <c r="Q905" s="27"/>
      <c r="R905" s="27">
        <v>0</v>
      </c>
      <c r="S905" s="27">
        <v>0</v>
      </c>
      <c r="T905" s="27">
        <v>0</v>
      </c>
      <c r="U905" s="27"/>
      <c r="V905" s="27">
        <v>0</v>
      </c>
      <c r="W905" s="27">
        <v>0</v>
      </c>
      <c r="X905" s="27">
        <v>0</v>
      </c>
      <c r="Y905" s="27"/>
      <c r="Z905" s="27">
        <v>0</v>
      </c>
      <c r="AA905" s="27">
        <v>0</v>
      </c>
      <c r="AB905" s="27">
        <v>0</v>
      </c>
      <c r="AC905" s="27"/>
      <c r="AD905" s="27">
        <v>0</v>
      </c>
      <c r="AE905" s="27">
        <v>0</v>
      </c>
      <c r="AF905" s="27">
        <v>0</v>
      </c>
      <c r="AG905" s="106">
        <v>0</v>
      </c>
      <c r="AH905" s="27">
        <v>0</v>
      </c>
      <c r="AI905" s="27">
        <v>0</v>
      </c>
      <c r="AJ905" s="27">
        <v>0</v>
      </c>
      <c r="AK905" s="106">
        <v>0</v>
      </c>
      <c r="AL905" s="106">
        <v>0</v>
      </c>
      <c r="AM905" s="105">
        <v>0</v>
      </c>
      <c r="AN905" s="11">
        <v>0</v>
      </c>
      <c r="AO905" s="11">
        <v>0</v>
      </c>
      <c r="AP905" s="105">
        <v>0</v>
      </c>
      <c r="AQ905" s="11">
        <v>0</v>
      </c>
      <c r="AR905" s="11">
        <v>0</v>
      </c>
      <c r="AS905" s="11">
        <v>0</v>
      </c>
      <c r="AT905" s="11">
        <v>0</v>
      </c>
      <c r="AU905" s="11">
        <v>0</v>
      </c>
      <c r="AV905" s="11">
        <v>0</v>
      </c>
      <c r="AW905" s="11">
        <v>0</v>
      </c>
      <c r="AX905" s="11">
        <v>0</v>
      </c>
      <c r="AZ905" s="11">
        <v>0</v>
      </c>
      <c r="BA905" s="11">
        <v>0</v>
      </c>
      <c r="BB905" s="122"/>
    </row>
    <row r="906" spans="1:54" hidden="1" x14ac:dyDescent="0.25">
      <c r="A906">
        <v>7</v>
      </c>
      <c r="B906" t="str">
        <f t="shared" si="110"/>
        <v>GC-4270</v>
      </c>
      <c r="C906" s="2" t="s">
        <v>317</v>
      </c>
      <c r="D906" s="2" t="str">
        <f t="shared" si="107"/>
        <v>4</v>
      </c>
      <c r="E906" s="2" t="str">
        <f t="shared" si="108"/>
        <v>42</v>
      </c>
      <c r="F906" s="2" t="str">
        <f t="shared" si="109"/>
        <v>427</v>
      </c>
      <c r="G906" s="1" t="s">
        <v>96</v>
      </c>
      <c r="H906" s="27">
        <v>0</v>
      </c>
      <c r="I906" s="27"/>
      <c r="J906" s="27">
        <v>0</v>
      </c>
      <c r="K906" s="27">
        <v>0</v>
      </c>
      <c r="L906" s="27">
        <v>0</v>
      </c>
      <c r="M906" s="27"/>
      <c r="N906" s="27">
        <v>0</v>
      </c>
      <c r="O906" s="27">
        <v>0</v>
      </c>
      <c r="P906" s="27">
        <v>0</v>
      </c>
      <c r="Q906" s="27"/>
      <c r="R906" s="27">
        <v>0</v>
      </c>
      <c r="S906" s="27">
        <v>0</v>
      </c>
      <c r="T906" s="27">
        <v>0</v>
      </c>
      <c r="U906" s="27"/>
      <c r="V906" s="27">
        <v>0</v>
      </c>
      <c r="W906" s="27">
        <v>0</v>
      </c>
      <c r="X906" s="27">
        <v>0</v>
      </c>
      <c r="Y906" s="27"/>
      <c r="Z906" s="27">
        <v>0</v>
      </c>
      <c r="AA906" s="27">
        <v>0</v>
      </c>
      <c r="AB906" s="27">
        <v>0</v>
      </c>
      <c r="AC906" s="27"/>
      <c r="AD906" s="27">
        <v>0</v>
      </c>
      <c r="AE906" s="27">
        <v>0</v>
      </c>
      <c r="AF906" s="27">
        <v>0</v>
      </c>
      <c r="AG906" s="106">
        <v>0</v>
      </c>
      <c r="AH906" s="27">
        <v>0</v>
      </c>
      <c r="AI906" s="27">
        <v>0</v>
      </c>
      <c r="AJ906" s="27">
        <v>0</v>
      </c>
      <c r="AK906" s="106">
        <v>0</v>
      </c>
      <c r="AL906" s="106">
        <v>0</v>
      </c>
      <c r="AM906" s="105">
        <v>0</v>
      </c>
      <c r="AN906" s="11">
        <v>0</v>
      </c>
      <c r="AO906" s="11">
        <v>0</v>
      </c>
      <c r="AP906" s="105">
        <v>0</v>
      </c>
      <c r="AQ906" s="11">
        <v>0</v>
      </c>
      <c r="AR906" s="11">
        <v>0</v>
      </c>
      <c r="AS906" s="11">
        <v>0</v>
      </c>
      <c r="AT906" s="11">
        <v>0</v>
      </c>
      <c r="AU906" s="11">
        <v>0</v>
      </c>
      <c r="AV906" s="11">
        <v>0</v>
      </c>
      <c r="AW906" s="11">
        <v>0</v>
      </c>
      <c r="AX906" s="11">
        <v>0</v>
      </c>
      <c r="AZ906" s="11">
        <v>0</v>
      </c>
      <c r="BA906" s="11">
        <v>0</v>
      </c>
      <c r="BB906" s="122"/>
    </row>
    <row r="907" spans="1:54" hidden="1" x14ac:dyDescent="0.25">
      <c r="A907">
        <v>7</v>
      </c>
      <c r="B907" t="str">
        <f t="shared" si="110"/>
        <v>GC-4280</v>
      </c>
      <c r="C907" s="2" t="s">
        <v>317</v>
      </c>
      <c r="D907" s="2" t="str">
        <f t="shared" si="107"/>
        <v>4</v>
      </c>
      <c r="E907" s="2" t="str">
        <f t="shared" si="108"/>
        <v>42</v>
      </c>
      <c r="F907" s="2" t="str">
        <f t="shared" si="109"/>
        <v>428</v>
      </c>
      <c r="G907" s="1" t="s">
        <v>97</v>
      </c>
      <c r="H907" s="27">
        <v>0</v>
      </c>
      <c r="I907" s="27"/>
      <c r="J907" s="27">
        <v>0</v>
      </c>
      <c r="K907" s="27">
        <v>0</v>
      </c>
      <c r="L907" s="27">
        <v>0</v>
      </c>
      <c r="M907" s="27"/>
      <c r="N907" s="27">
        <v>0</v>
      </c>
      <c r="O907" s="27">
        <v>0</v>
      </c>
      <c r="P907" s="27">
        <v>0</v>
      </c>
      <c r="Q907" s="27"/>
      <c r="R907" s="27">
        <v>0</v>
      </c>
      <c r="S907" s="27">
        <v>0</v>
      </c>
      <c r="T907" s="27">
        <v>0</v>
      </c>
      <c r="U907" s="27"/>
      <c r="V907" s="27">
        <v>0</v>
      </c>
      <c r="W907" s="27">
        <v>0</v>
      </c>
      <c r="X907" s="27">
        <v>0</v>
      </c>
      <c r="Y907" s="27"/>
      <c r="Z907" s="27">
        <v>0</v>
      </c>
      <c r="AA907" s="27">
        <v>0</v>
      </c>
      <c r="AB907" s="27">
        <v>0</v>
      </c>
      <c r="AC907" s="27"/>
      <c r="AD907" s="27">
        <v>0</v>
      </c>
      <c r="AE907" s="27">
        <v>0</v>
      </c>
      <c r="AF907" s="27">
        <v>12392</v>
      </c>
      <c r="AG907" s="106">
        <v>11336.25</v>
      </c>
      <c r="AH907" s="27">
        <v>11336.25</v>
      </c>
      <c r="AI907" s="27">
        <v>11336.25</v>
      </c>
      <c r="AJ907" s="27">
        <v>12208</v>
      </c>
      <c r="AK907" s="106">
        <v>12007.679</v>
      </c>
      <c r="AL907" s="106">
        <v>12007.679</v>
      </c>
      <c r="AM907" s="105">
        <v>12007.679</v>
      </c>
      <c r="AN907" s="11">
        <v>7508</v>
      </c>
      <c r="AO907" s="11">
        <v>7170.1360000000004</v>
      </c>
      <c r="AP907" s="105">
        <v>7170.1360000000004</v>
      </c>
      <c r="AQ907" s="11">
        <v>7170.1360000000004</v>
      </c>
      <c r="AR907" s="11">
        <v>6746</v>
      </c>
      <c r="AS907" s="11">
        <v>6227.9250000000002</v>
      </c>
      <c r="AT907" s="11">
        <v>6227.9250000000002</v>
      </c>
      <c r="AU907" s="11">
        <v>6227.9250000000002</v>
      </c>
      <c r="AV907" s="11">
        <v>4791</v>
      </c>
      <c r="AW907" s="11">
        <v>4441.7049999999999</v>
      </c>
      <c r="AX907" s="11">
        <v>4441.7049999999999</v>
      </c>
      <c r="AZ907" s="11">
        <v>4800</v>
      </c>
      <c r="BA907" s="11">
        <v>3561.694</v>
      </c>
      <c r="BB907" s="122"/>
    </row>
    <row r="908" spans="1:54" hidden="1" x14ac:dyDescent="0.25">
      <c r="A908">
        <v>7</v>
      </c>
      <c r="B908" t="str">
        <f t="shared" si="110"/>
        <v>GC-4290</v>
      </c>
      <c r="C908" s="2" t="s">
        <v>317</v>
      </c>
      <c r="D908" s="2" t="str">
        <f t="shared" si="107"/>
        <v>4</v>
      </c>
      <c r="E908" s="2" t="str">
        <f t="shared" si="108"/>
        <v>42</v>
      </c>
      <c r="F908" s="2" t="str">
        <f t="shared" si="109"/>
        <v>429</v>
      </c>
      <c r="G908" s="1" t="s">
        <v>98</v>
      </c>
      <c r="H908" s="27">
        <v>0</v>
      </c>
      <c r="I908" s="27"/>
      <c r="J908" s="27">
        <v>0</v>
      </c>
      <c r="K908" s="27">
        <v>0</v>
      </c>
      <c r="L908" s="27">
        <v>0</v>
      </c>
      <c r="M908" s="27"/>
      <c r="N908" s="27">
        <v>0</v>
      </c>
      <c r="O908" s="27">
        <v>0</v>
      </c>
      <c r="P908" s="27">
        <v>0</v>
      </c>
      <c r="Q908" s="27"/>
      <c r="R908" s="27">
        <v>0</v>
      </c>
      <c r="S908" s="27">
        <v>0</v>
      </c>
      <c r="T908" s="27">
        <v>0</v>
      </c>
      <c r="U908" s="27"/>
      <c r="V908" s="27">
        <v>0</v>
      </c>
      <c r="W908" s="27">
        <v>0</v>
      </c>
      <c r="X908" s="27">
        <v>0</v>
      </c>
      <c r="Y908" s="27"/>
      <c r="Z908" s="27">
        <v>0</v>
      </c>
      <c r="AA908" s="27">
        <v>0</v>
      </c>
      <c r="AB908" s="27">
        <v>0</v>
      </c>
      <c r="AC908" s="27"/>
      <c r="AD908" s="27">
        <v>0</v>
      </c>
      <c r="AE908" s="27">
        <v>0</v>
      </c>
      <c r="AF908" s="27">
        <v>0</v>
      </c>
      <c r="AG908" s="106">
        <v>0</v>
      </c>
      <c r="AH908" s="27">
        <v>0</v>
      </c>
      <c r="AI908" s="27">
        <v>0</v>
      </c>
      <c r="AJ908" s="27">
        <v>0</v>
      </c>
      <c r="AK908" s="106">
        <v>0</v>
      </c>
      <c r="AL908" s="106">
        <v>0</v>
      </c>
      <c r="AM908" s="105">
        <v>0</v>
      </c>
      <c r="AN908" s="11">
        <v>0</v>
      </c>
      <c r="AO908" s="11">
        <v>0</v>
      </c>
      <c r="AP908" s="105">
        <v>0</v>
      </c>
      <c r="AQ908" s="11">
        <v>0</v>
      </c>
      <c r="AR908" s="11">
        <v>0</v>
      </c>
      <c r="AS908" s="11">
        <v>0</v>
      </c>
      <c r="AT908" s="11">
        <v>0</v>
      </c>
      <c r="AU908" s="11">
        <v>0</v>
      </c>
      <c r="AV908" s="11">
        <v>0</v>
      </c>
      <c r="AW908" s="11">
        <v>0</v>
      </c>
      <c r="AX908" s="11">
        <v>0</v>
      </c>
      <c r="AZ908" s="11">
        <v>0</v>
      </c>
      <c r="BA908" s="11">
        <v>0</v>
      </c>
      <c r="BB908" s="122"/>
    </row>
    <row r="909" spans="1:54" hidden="1" x14ac:dyDescent="0.25">
      <c r="A909">
        <v>7</v>
      </c>
      <c r="B909" t="str">
        <f t="shared" si="110"/>
        <v>GC-4311</v>
      </c>
      <c r="C909" s="2" t="s">
        <v>317</v>
      </c>
      <c r="D909" s="2" t="str">
        <f t="shared" si="107"/>
        <v>4</v>
      </c>
      <c r="E909" s="2" t="str">
        <f t="shared" si="108"/>
        <v>43</v>
      </c>
      <c r="F909" s="2" t="str">
        <f t="shared" si="109"/>
        <v>431</v>
      </c>
      <c r="G909" s="1" t="s">
        <v>100</v>
      </c>
      <c r="H909" s="27">
        <v>2067</v>
      </c>
      <c r="I909" s="27"/>
      <c r="J909" s="27">
        <v>0</v>
      </c>
      <c r="K909" s="27">
        <v>0</v>
      </c>
      <c r="L909" s="27">
        <v>2097</v>
      </c>
      <c r="M909" s="27"/>
      <c r="N909" s="27">
        <v>0</v>
      </c>
      <c r="O909" s="27">
        <v>0</v>
      </c>
      <c r="P909" s="27">
        <v>0</v>
      </c>
      <c r="Q909" s="27"/>
      <c r="R909" s="27">
        <v>0</v>
      </c>
      <c r="S909" s="27">
        <v>0</v>
      </c>
      <c r="T909" s="27">
        <v>0</v>
      </c>
      <c r="U909" s="27"/>
      <c r="V909" s="27">
        <v>0</v>
      </c>
      <c r="W909" s="27">
        <v>0</v>
      </c>
      <c r="X909" s="27">
        <v>0</v>
      </c>
      <c r="Y909" s="27"/>
      <c r="Z909" s="27">
        <v>0</v>
      </c>
      <c r="AA909" s="27">
        <v>0</v>
      </c>
      <c r="AB909" s="27">
        <v>0</v>
      </c>
      <c r="AC909" s="27"/>
      <c r="AD909" s="27">
        <v>0</v>
      </c>
      <c r="AE909" s="27">
        <v>0</v>
      </c>
      <c r="AF909" s="27">
        <v>0</v>
      </c>
      <c r="AG909" s="106">
        <v>0</v>
      </c>
      <c r="AH909" s="27">
        <v>0</v>
      </c>
      <c r="AI909" s="27">
        <v>0</v>
      </c>
      <c r="AJ909" s="27">
        <v>0</v>
      </c>
      <c r="AK909" s="106">
        <v>0</v>
      </c>
      <c r="AL909" s="106">
        <v>0</v>
      </c>
      <c r="AM909" s="105">
        <v>0</v>
      </c>
      <c r="AN909" s="11">
        <v>0</v>
      </c>
      <c r="AO909" s="11">
        <v>0</v>
      </c>
      <c r="AP909" s="105">
        <v>0</v>
      </c>
      <c r="AQ909" s="11">
        <v>0</v>
      </c>
      <c r="AR909" s="11">
        <v>0</v>
      </c>
      <c r="AS909" s="11">
        <v>0</v>
      </c>
      <c r="AT909" s="11">
        <v>0</v>
      </c>
      <c r="AU909" s="11">
        <v>0</v>
      </c>
      <c r="AV909" s="11">
        <v>0</v>
      </c>
      <c r="AW909" s="11">
        <v>0</v>
      </c>
      <c r="AX909" s="11">
        <v>0</v>
      </c>
      <c r="AZ909" s="11">
        <v>0</v>
      </c>
      <c r="BA909" s="11">
        <v>0</v>
      </c>
      <c r="BB909" s="122"/>
    </row>
    <row r="910" spans="1:54" hidden="1" x14ac:dyDescent="0.25">
      <c r="A910">
        <v>7</v>
      </c>
      <c r="B910" t="str">
        <f t="shared" si="110"/>
        <v>GC-4312</v>
      </c>
      <c r="C910" s="2" t="s">
        <v>317</v>
      </c>
      <c r="D910" s="2" t="str">
        <f t="shared" si="107"/>
        <v>4</v>
      </c>
      <c r="E910" s="2" t="str">
        <f t="shared" si="108"/>
        <v>43</v>
      </c>
      <c r="F910" s="2" t="str">
        <f t="shared" si="109"/>
        <v>431</v>
      </c>
      <c r="G910" s="1" t="s">
        <v>101</v>
      </c>
      <c r="H910" s="27">
        <v>0</v>
      </c>
      <c r="I910" s="27"/>
      <c r="J910" s="27">
        <v>0</v>
      </c>
      <c r="K910" s="27">
        <v>0</v>
      </c>
      <c r="L910" s="27">
        <v>0</v>
      </c>
      <c r="M910" s="27"/>
      <c r="N910" s="27">
        <v>0</v>
      </c>
      <c r="O910" s="27">
        <v>0</v>
      </c>
      <c r="P910" s="27">
        <v>0</v>
      </c>
      <c r="Q910" s="27"/>
      <c r="R910" s="27">
        <v>0</v>
      </c>
      <c r="S910" s="27">
        <v>0</v>
      </c>
      <c r="T910" s="27">
        <v>0</v>
      </c>
      <c r="U910" s="27"/>
      <c r="V910" s="27">
        <v>0</v>
      </c>
      <c r="W910" s="27">
        <v>0</v>
      </c>
      <c r="X910" s="27">
        <v>0</v>
      </c>
      <c r="Y910" s="27"/>
      <c r="Z910" s="27">
        <v>0</v>
      </c>
      <c r="AA910" s="27">
        <v>0</v>
      </c>
      <c r="AB910" s="27">
        <v>0</v>
      </c>
      <c r="AC910" s="27"/>
      <c r="AD910" s="27">
        <v>0</v>
      </c>
      <c r="AE910" s="27">
        <v>0</v>
      </c>
      <c r="AF910" s="27">
        <v>0</v>
      </c>
      <c r="AG910" s="106">
        <v>0</v>
      </c>
      <c r="AH910" s="27">
        <v>0</v>
      </c>
      <c r="AI910" s="27">
        <v>0</v>
      </c>
      <c r="AJ910" s="27">
        <v>0</v>
      </c>
      <c r="AK910" s="106">
        <v>0</v>
      </c>
      <c r="AL910" s="106">
        <v>0</v>
      </c>
      <c r="AM910" s="105">
        <v>0</v>
      </c>
      <c r="AN910" s="11">
        <v>0</v>
      </c>
      <c r="AO910" s="11">
        <v>0</v>
      </c>
      <c r="AP910" s="105">
        <v>0</v>
      </c>
      <c r="AQ910" s="11">
        <v>0</v>
      </c>
      <c r="AR910" s="11">
        <v>0</v>
      </c>
      <c r="AS910" s="11">
        <v>0</v>
      </c>
      <c r="AT910" s="11">
        <v>0</v>
      </c>
      <c r="AU910" s="11">
        <v>0</v>
      </c>
      <c r="AV910" s="11">
        <v>0</v>
      </c>
      <c r="AW910" s="11">
        <v>0</v>
      </c>
      <c r="AX910" s="11">
        <v>0</v>
      </c>
      <c r="AZ910" s="11">
        <v>0</v>
      </c>
      <c r="BA910" s="11">
        <v>0</v>
      </c>
      <c r="BB910" s="122"/>
    </row>
    <row r="911" spans="1:54" hidden="1" x14ac:dyDescent="0.25">
      <c r="A911">
        <v>7</v>
      </c>
      <c r="B911" t="str">
        <f t="shared" si="110"/>
        <v>GC-4313</v>
      </c>
      <c r="C911" s="2" t="s">
        <v>317</v>
      </c>
      <c r="D911" s="2" t="str">
        <f t="shared" si="107"/>
        <v>4</v>
      </c>
      <c r="E911" s="2" t="str">
        <f t="shared" si="108"/>
        <v>43</v>
      </c>
      <c r="F911" s="2" t="str">
        <f t="shared" si="109"/>
        <v>431</v>
      </c>
      <c r="G911" s="1" t="s">
        <v>102</v>
      </c>
      <c r="H911" s="27">
        <v>30</v>
      </c>
      <c r="I911" s="27"/>
      <c r="J911" s="27">
        <v>17.899999999999999</v>
      </c>
      <c r="K911" s="27">
        <v>17.899999999999999</v>
      </c>
      <c r="L911" s="27">
        <v>30</v>
      </c>
      <c r="M911" s="27"/>
      <c r="N911" s="27">
        <v>15.05</v>
      </c>
      <c r="O911" s="27">
        <v>15.05</v>
      </c>
      <c r="P911" s="27">
        <v>30</v>
      </c>
      <c r="Q911" s="27"/>
      <c r="R911" s="27">
        <v>0</v>
      </c>
      <c r="S911" s="27">
        <v>11.9</v>
      </c>
      <c r="T911" s="27">
        <v>30</v>
      </c>
      <c r="U911" s="27"/>
      <c r="V911" s="27">
        <v>5.55</v>
      </c>
      <c r="W911" s="27">
        <v>5.55</v>
      </c>
      <c r="X911" s="27">
        <v>30</v>
      </c>
      <c r="Y911" s="27"/>
      <c r="Z911" s="27">
        <v>3</v>
      </c>
      <c r="AA911" s="27">
        <v>3</v>
      </c>
      <c r="AB911" s="27">
        <v>3</v>
      </c>
      <c r="AC911" s="27"/>
      <c r="AD911" s="27">
        <v>2.5453800000000002</v>
      </c>
      <c r="AE911" s="27">
        <v>2.5453800000000002</v>
      </c>
      <c r="AF911" s="27">
        <v>10</v>
      </c>
      <c r="AG911" s="106">
        <v>1.1745099999999999</v>
      </c>
      <c r="AH911" s="27">
        <v>1.1745099999999999</v>
      </c>
      <c r="AI911" s="27">
        <v>1.1745099999999999</v>
      </c>
      <c r="AJ911" s="27">
        <v>10</v>
      </c>
      <c r="AK911" s="106">
        <v>0.41650999999999999</v>
      </c>
      <c r="AL911" s="106">
        <v>0.41650999999999999</v>
      </c>
      <c r="AM911" s="105">
        <v>0.41650999999999999</v>
      </c>
      <c r="AN911" s="11">
        <v>0</v>
      </c>
      <c r="AO911" s="11">
        <v>0</v>
      </c>
      <c r="AP911" s="105">
        <v>0</v>
      </c>
      <c r="AQ911" s="11">
        <v>0</v>
      </c>
      <c r="AR911" s="11">
        <v>0</v>
      </c>
      <c r="AS911" s="11">
        <v>0</v>
      </c>
      <c r="AT911" s="11">
        <v>0</v>
      </c>
      <c r="AU911" s="11">
        <v>0</v>
      </c>
      <c r="AV911" s="11">
        <v>0</v>
      </c>
      <c r="AW911" s="11">
        <v>0</v>
      </c>
      <c r="AX911" s="11">
        <v>0</v>
      </c>
      <c r="AZ911" s="11">
        <v>0</v>
      </c>
      <c r="BA911" s="11">
        <v>0</v>
      </c>
      <c r="BB911" s="122"/>
    </row>
    <row r="912" spans="1:54" hidden="1" x14ac:dyDescent="0.25">
      <c r="A912">
        <v>7</v>
      </c>
      <c r="B912" t="str">
        <f t="shared" si="110"/>
        <v>GC-4314</v>
      </c>
      <c r="C912" s="2" t="s">
        <v>317</v>
      </c>
      <c r="D912" s="2" t="str">
        <f t="shared" si="107"/>
        <v>4</v>
      </c>
      <c r="E912" s="2" t="str">
        <f t="shared" si="108"/>
        <v>43</v>
      </c>
      <c r="F912" s="2" t="str">
        <f t="shared" si="109"/>
        <v>431</v>
      </c>
      <c r="G912" s="1" t="s">
        <v>103</v>
      </c>
      <c r="H912" s="27">
        <v>0</v>
      </c>
      <c r="I912" s="27"/>
      <c r="J912" s="27">
        <v>0</v>
      </c>
      <c r="K912" s="27">
        <v>0</v>
      </c>
      <c r="L912" s="27">
        <v>0</v>
      </c>
      <c r="M912" s="27"/>
      <c r="N912" s="27">
        <v>0</v>
      </c>
      <c r="O912" s="27">
        <v>0</v>
      </c>
      <c r="P912" s="27">
        <v>0</v>
      </c>
      <c r="Q912" s="27"/>
      <c r="R912" s="27">
        <v>0</v>
      </c>
      <c r="S912" s="27">
        <v>0</v>
      </c>
      <c r="T912" s="27">
        <v>0</v>
      </c>
      <c r="U912" s="27"/>
      <c r="V912" s="27">
        <v>0</v>
      </c>
      <c r="W912" s="27">
        <v>0</v>
      </c>
      <c r="X912" s="27">
        <v>0</v>
      </c>
      <c r="Y912" s="27"/>
      <c r="Z912" s="27">
        <v>0</v>
      </c>
      <c r="AA912" s="27">
        <v>0</v>
      </c>
      <c r="AB912" s="27">
        <v>0</v>
      </c>
      <c r="AC912" s="27"/>
      <c r="AD912" s="27">
        <v>0</v>
      </c>
      <c r="AE912" s="27">
        <v>0</v>
      </c>
      <c r="AF912" s="27">
        <v>0</v>
      </c>
      <c r="AG912" s="106">
        <v>0</v>
      </c>
      <c r="AH912" s="27">
        <v>0</v>
      </c>
      <c r="AI912" s="27">
        <v>0</v>
      </c>
      <c r="AJ912" s="27">
        <v>0</v>
      </c>
      <c r="AK912" s="106">
        <v>0</v>
      </c>
      <c r="AL912" s="106">
        <v>0</v>
      </c>
      <c r="AM912" s="105">
        <v>0</v>
      </c>
      <c r="AN912" s="11">
        <v>0</v>
      </c>
      <c r="AO912" s="11">
        <v>0</v>
      </c>
      <c r="AP912" s="105">
        <v>0</v>
      </c>
      <c r="AQ912" s="11">
        <v>0</v>
      </c>
      <c r="AR912" s="11">
        <v>0</v>
      </c>
      <c r="AS912" s="11">
        <v>0</v>
      </c>
      <c r="AT912" s="11">
        <v>0</v>
      </c>
      <c r="AU912" s="11">
        <v>0</v>
      </c>
      <c r="AV912" s="11">
        <v>0</v>
      </c>
      <c r="AW912" s="11">
        <v>0</v>
      </c>
      <c r="AX912" s="11">
        <v>0</v>
      </c>
      <c r="AZ912" s="11">
        <v>0</v>
      </c>
      <c r="BA912" s="11">
        <v>0</v>
      </c>
      <c r="BB912" s="122"/>
    </row>
    <row r="913" spans="1:54" hidden="1" x14ac:dyDescent="0.25">
      <c r="A913">
        <v>7</v>
      </c>
      <c r="B913" t="str">
        <f t="shared" si="110"/>
        <v>GC-4315</v>
      </c>
      <c r="C913" s="2" t="s">
        <v>317</v>
      </c>
      <c r="D913" s="2" t="str">
        <f t="shared" si="107"/>
        <v>4</v>
      </c>
      <c r="E913" s="2" t="str">
        <f t="shared" si="108"/>
        <v>43</v>
      </c>
      <c r="F913" s="2" t="str">
        <f t="shared" si="109"/>
        <v>431</v>
      </c>
      <c r="G913" s="1" t="s">
        <v>104</v>
      </c>
      <c r="H913" s="27">
        <v>0</v>
      </c>
      <c r="I913" s="27"/>
      <c r="J913" s="27">
        <v>0</v>
      </c>
      <c r="K913" s="27">
        <v>0</v>
      </c>
      <c r="L913" s="27">
        <v>0</v>
      </c>
      <c r="M913" s="27"/>
      <c r="N913" s="27">
        <v>0</v>
      </c>
      <c r="O913" s="27">
        <v>0</v>
      </c>
      <c r="P913" s="27">
        <v>0</v>
      </c>
      <c r="Q913" s="27"/>
      <c r="R913" s="27">
        <v>0</v>
      </c>
      <c r="S913" s="27">
        <v>0</v>
      </c>
      <c r="T913" s="27">
        <v>0</v>
      </c>
      <c r="U913" s="27"/>
      <c r="V913" s="27">
        <v>0</v>
      </c>
      <c r="W913" s="27">
        <v>0</v>
      </c>
      <c r="X913" s="27">
        <v>0</v>
      </c>
      <c r="Y913" s="27"/>
      <c r="Z913" s="27">
        <v>0</v>
      </c>
      <c r="AA913" s="27">
        <v>0</v>
      </c>
      <c r="AB913" s="27">
        <v>0</v>
      </c>
      <c r="AC913" s="27"/>
      <c r="AD913" s="27">
        <v>0</v>
      </c>
      <c r="AE913" s="27">
        <v>0</v>
      </c>
      <c r="AF913" s="27">
        <v>0</v>
      </c>
      <c r="AG913" s="106">
        <v>0</v>
      </c>
      <c r="AH913" s="27">
        <v>0</v>
      </c>
      <c r="AI913" s="27">
        <v>0</v>
      </c>
      <c r="AJ913" s="27">
        <v>0</v>
      </c>
      <c r="AK913" s="106">
        <v>0</v>
      </c>
      <c r="AL913" s="106">
        <v>0</v>
      </c>
      <c r="AM913" s="105">
        <v>0</v>
      </c>
      <c r="AN913" s="11">
        <v>0</v>
      </c>
      <c r="AO913" s="11">
        <v>0</v>
      </c>
      <c r="AP913" s="105">
        <v>0</v>
      </c>
      <c r="AQ913" s="11">
        <v>0</v>
      </c>
      <c r="AR913" s="11">
        <v>0</v>
      </c>
      <c r="AS913" s="11">
        <v>0</v>
      </c>
      <c r="AT913" s="11">
        <v>0</v>
      </c>
      <c r="AU913" s="11">
        <v>0</v>
      </c>
      <c r="AV913" s="11">
        <v>0</v>
      </c>
      <c r="AW913" s="11">
        <v>0</v>
      </c>
      <c r="AX913" s="11">
        <v>0</v>
      </c>
      <c r="AZ913" s="11">
        <v>0</v>
      </c>
      <c r="BA913" s="11">
        <v>0</v>
      </c>
      <c r="BB913" s="122"/>
    </row>
    <row r="914" spans="1:54" hidden="1" x14ac:dyDescent="0.25">
      <c r="A914">
        <v>7</v>
      </c>
      <c r="B914" t="str">
        <f t="shared" si="110"/>
        <v>GC-4316</v>
      </c>
      <c r="C914" s="2" t="s">
        <v>317</v>
      </c>
      <c r="D914" s="2" t="str">
        <f t="shared" si="107"/>
        <v>4</v>
      </c>
      <c r="E914" s="2" t="str">
        <f t="shared" si="108"/>
        <v>43</v>
      </c>
      <c r="F914" s="2" t="str">
        <f t="shared" si="109"/>
        <v>431</v>
      </c>
      <c r="G914" s="1" t="s">
        <v>105</v>
      </c>
      <c r="H914" s="27">
        <v>0</v>
      </c>
      <c r="I914" s="27"/>
      <c r="J914" s="27">
        <v>0</v>
      </c>
      <c r="K914" s="27">
        <v>0</v>
      </c>
      <c r="L914" s="27">
        <v>0</v>
      </c>
      <c r="M914" s="27"/>
      <c r="N914" s="27">
        <v>0</v>
      </c>
      <c r="O914" s="27">
        <v>0</v>
      </c>
      <c r="P914" s="27">
        <v>0</v>
      </c>
      <c r="Q914" s="27"/>
      <c r="R914" s="27">
        <v>0</v>
      </c>
      <c r="S914" s="27">
        <v>1580.5280199999993</v>
      </c>
      <c r="T914" s="27">
        <v>0</v>
      </c>
      <c r="U914" s="27"/>
      <c r="V914" s="27">
        <v>1612.3509199999999</v>
      </c>
      <c r="W914" s="27">
        <v>1612.3509199999999</v>
      </c>
      <c r="X914" s="27">
        <v>1727</v>
      </c>
      <c r="Y914" s="27"/>
      <c r="Z914" s="27">
        <v>1634.4909900000002</v>
      </c>
      <c r="AA914" s="27">
        <v>1634.4909900000002</v>
      </c>
      <c r="AB914" s="27">
        <v>1697</v>
      </c>
      <c r="AC914" s="27"/>
      <c r="AD914" s="27">
        <v>1875.9447700000001</v>
      </c>
      <c r="AE914" s="27">
        <v>1875.9447700000001</v>
      </c>
      <c r="AF914" s="27">
        <v>1871</v>
      </c>
      <c r="AG914" s="106">
        <v>1897.75965</v>
      </c>
      <c r="AH914" s="27">
        <v>1897.75965</v>
      </c>
      <c r="AI914" s="27">
        <v>1897.7596499999997</v>
      </c>
      <c r="AJ914" s="27">
        <v>1951</v>
      </c>
      <c r="AK914" s="106">
        <v>1881.78442</v>
      </c>
      <c r="AL914" s="106">
        <v>1881.78442</v>
      </c>
      <c r="AM914" s="105">
        <v>1881.78442</v>
      </c>
      <c r="AN914" s="11">
        <v>4170</v>
      </c>
      <c r="AO914" s="11">
        <v>4016.5269599999997</v>
      </c>
      <c r="AP914" s="105">
        <v>4016.5269599999997</v>
      </c>
      <c r="AQ914" s="11">
        <v>4016.5269599999997</v>
      </c>
      <c r="AR914" s="11">
        <v>4617</v>
      </c>
      <c r="AS914" s="11">
        <v>3938.0379399999997</v>
      </c>
      <c r="AT914" s="11">
        <v>3938.0379399999997</v>
      </c>
      <c r="AU914" s="11">
        <v>3938.0379399999997</v>
      </c>
      <c r="AV914" s="11">
        <v>4716</v>
      </c>
      <c r="AW914" s="11">
        <v>4087.1053900000002</v>
      </c>
      <c r="AX914" s="11">
        <v>4087.1053900000002</v>
      </c>
      <c r="AZ914" s="11">
        <v>4751</v>
      </c>
      <c r="BA914" s="11">
        <v>4169.8518000000004</v>
      </c>
      <c r="BB914" s="122"/>
    </row>
    <row r="915" spans="1:54" hidden="1" x14ac:dyDescent="0.25">
      <c r="A915">
        <v>7</v>
      </c>
      <c r="B915" t="str">
        <f t="shared" si="110"/>
        <v>GC-4321</v>
      </c>
      <c r="C915" s="2" t="s">
        <v>317</v>
      </c>
      <c r="D915" s="2" t="str">
        <f t="shared" si="107"/>
        <v>4</v>
      </c>
      <c r="E915" s="2" t="str">
        <f t="shared" si="108"/>
        <v>43</v>
      </c>
      <c r="F915" s="2" t="str">
        <f t="shared" si="109"/>
        <v>432</v>
      </c>
      <c r="G915" s="1" t="s">
        <v>106</v>
      </c>
      <c r="H915" s="27">
        <v>20280</v>
      </c>
      <c r="I915" s="27"/>
      <c r="J915" s="27">
        <v>20305.038</v>
      </c>
      <c r="K915" s="27">
        <v>20305.038</v>
      </c>
      <c r="L915" s="27">
        <v>21706</v>
      </c>
      <c r="M915" s="27"/>
      <c r="N915" s="27">
        <v>21709.815999999999</v>
      </c>
      <c r="O915" s="27">
        <v>21709.815999999999</v>
      </c>
      <c r="P915" s="27">
        <v>22884</v>
      </c>
      <c r="Q915" s="27"/>
      <c r="R915" s="27">
        <v>24743.348999999998</v>
      </c>
      <c r="S915" s="27">
        <v>23150.923319999998</v>
      </c>
      <c r="T915" s="27">
        <v>23362</v>
      </c>
      <c r="U915" s="27"/>
      <c r="V915" s="27">
        <v>23672.192910000002</v>
      </c>
      <c r="W915" s="27">
        <v>23672.192909999998</v>
      </c>
      <c r="X915" s="27">
        <v>23551</v>
      </c>
      <c r="Y915" s="27"/>
      <c r="Z915" s="27">
        <v>23455.86306</v>
      </c>
      <c r="AA915" s="27">
        <v>23455.86306</v>
      </c>
      <c r="AB915" s="27">
        <v>23727</v>
      </c>
      <c r="AC915" s="27"/>
      <c r="AD915" s="27">
        <v>23742.972989999998</v>
      </c>
      <c r="AE915" s="27">
        <v>23742.972989999998</v>
      </c>
      <c r="AF915" s="27">
        <v>24166</v>
      </c>
      <c r="AG915" s="106">
        <v>24066.728660000001</v>
      </c>
      <c r="AH915" s="27">
        <v>24476.728660000001</v>
      </c>
      <c r="AI915" s="27">
        <v>24476.728660000001</v>
      </c>
      <c r="AJ915" s="27">
        <v>26107</v>
      </c>
      <c r="AK915" s="106">
        <v>25960.798619999998</v>
      </c>
      <c r="AL915" s="106">
        <v>25960.798619999998</v>
      </c>
      <c r="AM915" s="105">
        <v>25960.798619999998</v>
      </c>
      <c r="AN915" s="11">
        <v>26677</v>
      </c>
      <c r="AO915" s="11">
        <v>26403.491440000005</v>
      </c>
      <c r="AP915" s="105">
        <v>26403.491439999998</v>
      </c>
      <c r="AQ915" s="11">
        <v>26403.491440000005</v>
      </c>
      <c r="AR915" s="11">
        <v>27481</v>
      </c>
      <c r="AS915" s="11">
        <v>27438.691049999998</v>
      </c>
      <c r="AT915" s="11">
        <v>27438.691049999998</v>
      </c>
      <c r="AU915" s="11">
        <v>27438.691049999998</v>
      </c>
      <c r="AV915" s="11">
        <v>27996</v>
      </c>
      <c r="AW915" s="11">
        <v>27743.795720000002</v>
      </c>
      <c r="AX915" s="11">
        <v>27743.795720000002</v>
      </c>
      <c r="AZ915" s="11">
        <v>28855</v>
      </c>
      <c r="BA915" s="11">
        <v>28847.47898</v>
      </c>
      <c r="BB915" s="122"/>
    </row>
    <row r="916" spans="1:54" hidden="1" x14ac:dyDescent="0.25">
      <c r="A916">
        <v>7</v>
      </c>
      <c r="B916" t="str">
        <f t="shared" si="110"/>
        <v>GC-4322</v>
      </c>
      <c r="C916" s="2" t="s">
        <v>317</v>
      </c>
      <c r="D916" s="2" t="str">
        <f t="shared" si="107"/>
        <v>4</v>
      </c>
      <c r="E916" s="2" t="str">
        <f t="shared" si="108"/>
        <v>43</v>
      </c>
      <c r="F916" s="2" t="str">
        <f t="shared" si="109"/>
        <v>432</v>
      </c>
      <c r="G916" s="1" t="s">
        <v>107</v>
      </c>
      <c r="H916" s="27">
        <v>911</v>
      </c>
      <c r="I916" s="27"/>
      <c r="J916" s="27">
        <v>911</v>
      </c>
      <c r="K916" s="27">
        <v>911</v>
      </c>
      <c r="L916" s="27">
        <v>1012</v>
      </c>
      <c r="M916" s="27"/>
      <c r="N916" s="27">
        <v>2578.777</v>
      </c>
      <c r="O916" s="27">
        <v>2578.777</v>
      </c>
      <c r="P916" s="27">
        <v>2942</v>
      </c>
      <c r="Q916" s="27"/>
      <c r="R916" s="27">
        <v>1112</v>
      </c>
      <c r="S916" s="27">
        <v>1112.0000000000002</v>
      </c>
      <c r="T916" s="27">
        <v>3287</v>
      </c>
      <c r="U916" s="27"/>
      <c r="V916" s="27">
        <v>1212</v>
      </c>
      <c r="W916" s="27">
        <v>1212</v>
      </c>
      <c r="X916" s="27">
        <v>1318</v>
      </c>
      <c r="Y916" s="27"/>
      <c r="Z916" s="27">
        <v>1323.61</v>
      </c>
      <c r="AA916" s="27">
        <v>1323.61</v>
      </c>
      <c r="AB916" s="27">
        <v>1430</v>
      </c>
      <c r="AC916" s="27"/>
      <c r="AD916" s="27">
        <v>1429.61</v>
      </c>
      <c r="AE916" s="27">
        <v>1429.61</v>
      </c>
      <c r="AF916" s="27">
        <v>1631</v>
      </c>
      <c r="AG916" s="106">
        <v>1629.61</v>
      </c>
      <c r="AH916" s="27">
        <v>1629.61</v>
      </c>
      <c r="AI916" s="27">
        <v>1629.61</v>
      </c>
      <c r="AJ916" s="27">
        <v>1831</v>
      </c>
      <c r="AK916" s="106">
        <v>1830.5</v>
      </c>
      <c r="AL916" s="106">
        <v>1830.5</v>
      </c>
      <c r="AM916" s="105">
        <v>1830.5</v>
      </c>
      <c r="AN916" s="11">
        <v>2031</v>
      </c>
      <c r="AO916" s="11">
        <v>2030.5</v>
      </c>
      <c r="AP916" s="105">
        <v>2030.5</v>
      </c>
      <c r="AQ916" s="11">
        <v>2030.5</v>
      </c>
      <c r="AR916" s="11">
        <v>2281</v>
      </c>
      <c r="AS916" s="11">
        <v>2280.5</v>
      </c>
      <c r="AT916" s="11">
        <v>2280.5</v>
      </c>
      <c r="AU916" s="11">
        <v>2280.5</v>
      </c>
      <c r="AV916" s="11">
        <v>2281</v>
      </c>
      <c r="AW916" s="11">
        <v>7842.9544599999999</v>
      </c>
      <c r="AX916" s="11">
        <v>7842.9544599999999</v>
      </c>
      <c r="AZ916" s="11">
        <v>6439</v>
      </c>
      <c r="BA916" s="11">
        <v>5715.0270700000001</v>
      </c>
      <c r="BB916" s="122"/>
    </row>
    <row r="917" spans="1:54" hidden="1" x14ac:dyDescent="0.25">
      <c r="A917">
        <v>7</v>
      </c>
      <c r="B917" t="str">
        <f t="shared" si="110"/>
        <v>GC-4323</v>
      </c>
      <c r="C917" s="2" t="s">
        <v>317</v>
      </c>
      <c r="D917" s="2" t="str">
        <f t="shared" si="107"/>
        <v>4</v>
      </c>
      <c r="E917" s="2" t="str">
        <f t="shared" si="108"/>
        <v>43</v>
      </c>
      <c r="F917" s="2" t="str">
        <f t="shared" si="109"/>
        <v>432</v>
      </c>
      <c r="G917" s="1" t="s">
        <v>108</v>
      </c>
      <c r="H917" s="27">
        <v>426</v>
      </c>
      <c r="I917" s="27"/>
      <c r="J917" s="27">
        <v>425.79199999999997</v>
      </c>
      <c r="K917" s="27">
        <v>425.79199999999997</v>
      </c>
      <c r="L917" s="27">
        <v>437</v>
      </c>
      <c r="M917" s="27"/>
      <c r="N917" s="27">
        <v>767.7</v>
      </c>
      <c r="O917" s="27">
        <v>767.7</v>
      </c>
      <c r="P917" s="27">
        <v>453</v>
      </c>
      <c r="Q917" s="27"/>
      <c r="R917" s="27">
        <v>848.798</v>
      </c>
      <c r="S917" s="27">
        <v>848.79896000000031</v>
      </c>
      <c r="T917" s="27">
        <v>1435</v>
      </c>
      <c r="U917" s="27"/>
      <c r="V917" s="27">
        <v>911.31855999999993</v>
      </c>
      <c r="W917" s="27">
        <v>1056.84952</v>
      </c>
      <c r="X917" s="27">
        <v>1505</v>
      </c>
      <c r="Y917" s="27"/>
      <c r="Z917" s="27">
        <v>3553.0114599999997</v>
      </c>
      <c r="AA917" s="27">
        <v>3553.0114599999997</v>
      </c>
      <c r="AB917" s="27">
        <v>702</v>
      </c>
      <c r="AC917" s="27"/>
      <c r="AD917" s="27">
        <v>474.84093999999999</v>
      </c>
      <c r="AE917" s="27">
        <v>474.84093999999999</v>
      </c>
      <c r="AF917" s="27">
        <v>474</v>
      </c>
      <c r="AG917" s="106">
        <v>473.11846000000003</v>
      </c>
      <c r="AH917" s="27">
        <v>473.11846000000003</v>
      </c>
      <c r="AI917" s="27">
        <v>473.11846000000003</v>
      </c>
      <c r="AJ917" s="27">
        <v>498</v>
      </c>
      <c r="AK917" s="106">
        <v>497.12304999999998</v>
      </c>
      <c r="AL917" s="106">
        <v>497.12304999999998</v>
      </c>
      <c r="AM917" s="105">
        <v>497.12304999999998</v>
      </c>
      <c r="AN917" s="11">
        <v>510</v>
      </c>
      <c r="AO917" s="11">
        <v>509.1438</v>
      </c>
      <c r="AP917" s="105">
        <v>509.1438</v>
      </c>
      <c r="AQ917" s="11">
        <v>509.1438</v>
      </c>
      <c r="AR917" s="11">
        <v>526</v>
      </c>
      <c r="AS917" s="11">
        <v>525.35162000000003</v>
      </c>
      <c r="AT917" s="11">
        <v>525.35162000000003</v>
      </c>
      <c r="AU917" s="11">
        <v>525.35162000000003</v>
      </c>
      <c r="AV917" s="11">
        <v>525</v>
      </c>
      <c r="AW917" s="11">
        <v>524.90350000000001</v>
      </c>
      <c r="AX917" s="11">
        <v>524.90350000000001</v>
      </c>
      <c r="AZ917" s="11">
        <v>527</v>
      </c>
      <c r="BA917" s="11">
        <v>2436.6100799999999</v>
      </c>
      <c r="BB917" s="122"/>
    </row>
    <row r="918" spans="1:54" hidden="1" x14ac:dyDescent="0.25">
      <c r="A918">
        <v>7</v>
      </c>
      <c r="B918" t="str">
        <f t="shared" si="110"/>
        <v>GC-4324</v>
      </c>
      <c r="C918" s="2" t="s">
        <v>317</v>
      </c>
      <c r="D918" s="2" t="str">
        <f t="shared" si="107"/>
        <v>4</v>
      </c>
      <c r="E918" s="2" t="str">
        <f t="shared" si="108"/>
        <v>43</v>
      </c>
      <c r="F918" s="2" t="str">
        <f t="shared" si="109"/>
        <v>432</v>
      </c>
      <c r="G918" s="1" t="s">
        <v>109</v>
      </c>
      <c r="H918" s="27">
        <v>25173</v>
      </c>
      <c r="I918" s="27"/>
      <c r="J918" s="27">
        <v>24505.402999999998</v>
      </c>
      <c r="K918" s="27">
        <v>24505.402999999998</v>
      </c>
      <c r="L918" s="27">
        <v>25264</v>
      </c>
      <c r="M918" s="27"/>
      <c r="N918" s="27">
        <v>25058.893</v>
      </c>
      <c r="O918" s="27">
        <v>25058.893</v>
      </c>
      <c r="P918" s="27">
        <v>25844</v>
      </c>
      <c r="Q918" s="27"/>
      <c r="R918" s="27">
        <v>25256.308000000001</v>
      </c>
      <c r="S918" s="27">
        <v>25256.308739999986</v>
      </c>
      <c r="T918" s="27">
        <v>25651</v>
      </c>
      <c r="U918" s="27"/>
      <c r="V918" s="27">
        <v>25527.982169999999</v>
      </c>
      <c r="W918" s="27">
        <v>25527.982169999999</v>
      </c>
      <c r="X918" s="27">
        <v>26007</v>
      </c>
      <c r="Y918" s="27"/>
      <c r="Z918" s="27">
        <v>25674.801950000001</v>
      </c>
      <c r="AA918" s="27">
        <v>25674.801950000001</v>
      </c>
      <c r="AB918" s="27">
        <v>26692</v>
      </c>
      <c r="AC918" s="27"/>
      <c r="AD918" s="27">
        <v>26914.979030000002</v>
      </c>
      <c r="AE918" s="27">
        <v>26914.979030000002</v>
      </c>
      <c r="AF918" s="27">
        <v>27455</v>
      </c>
      <c r="AG918" s="106">
        <v>27414.037540000001</v>
      </c>
      <c r="AH918" s="27">
        <v>27414.037540000001</v>
      </c>
      <c r="AI918" s="27">
        <v>27414.037540000001</v>
      </c>
      <c r="AJ918" s="27">
        <v>28511</v>
      </c>
      <c r="AK918" s="106">
        <v>28407.150729999998</v>
      </c>
      <c r="AL918" s="106">
        <v>28407.150729999998</v>
      </c>
      <c r="AM918" s="105">
        <v>28407.150729999998</v>
      </c>
      <c r="AN918" s="11">
        <v>29660</v>
      </c>
      <c r="AO918" s="11">
        <v>30518.211360000001</v>
      </c>
      <c r="AP918" s="105">
        <v>30518.211360000001</v>
      </c>
      <c r="AQ918" s="11">
        <v>30518.211360000001</v>
      </c>
      <c r="AR918" s="11">
        <v>31615</v>
      </c>
      <c r="AS918" s="11">
        <v>32481.51411</v>
      </c>
      <c r="AT918" s="11">
        <v>32481.514109999996</v>
      </c>
      <c r="AU918" s="11">
        <v>32538.05935</v>
      </c>
      <c r="AV918" s="11">
        <v>32732</v>
      </c>
      <c r="AW918" s="11">
        <v>33825.500810000005</v>
      </c>
      <c r="AX918" s="11">
        <v>33825.500809999998</v>
      </c>
      <c r="AZ918" s="11">
        <v>34459</v>
      </c>
      <c r="BA918" s="11">
        <v>34897.635979999999</v>
      </c>
      <c r="BB918" s="122"/>
    </row>
    <row r="919" spans="1:54" hidden="1" x14ac:dyDescent="0.25">
      <c r="A919">
        <v>7</v>
      </c>
      <c r="B919" t="str">
        <f t="shared" si="110"/>
        <v>GC-4325</v>
      </c>
      <c r="C919" s="2" t="s">
        <v>317</v>
      </c>
      <c r="D919" s="2" t="str">
        <f t="shared" si="107"/>
        <v>4</v>
      </c>
      <c r="E919" s="2" t="str">
        <f t="shared" si="108"/>
        <v>43</v>
      </c>
      <c r="F919" s="2" t="str">
        <f t="shared" si="109"/>
        <v>432</v>
      </c>
      <c r="G919" s="1" t="s">
        <v>110</v>
      </c>
      <c r="H919" s="27">
        <v>0</v>
      </c>
      <c r="I919" s="27"/>
      <c r="J919" s="27">
        <v>0</v>
      </c>
      <c r="K919" s="27">
        <v>0</v>
      </c>
      <c r="L919" s="27">
        <v>0</v>
      </c>
      <c r="M919" s="27"/>
      <c r="N919" s="27">
        <v>0</v>
      </c>
      <c r="O919" s="27">
        <v>0</v>
      </c>
      <c r="P919" s="27">
        <v>0</v>
      </c>
      <c r="Q919" s="27"/>
      <c r="R919" s="27">
        <v>0</v>
      </c>
      <c r="S919" s="27">
        <v>0</v>
      </c>
      <c r="T919" s="27">
        <v>2495</v>
      </c>
      <c r="U919" s="27"/>
      <c r="V919" s="27">
        <v>0</v>
      </c>
      <c r="W919" s="27">
        <v>0</v>
      </c>
      <c r="X919" s="27">
        <v>0</v>
      </c>
      <c r="Y919" s="27"/>
      <c r="Z919" s="27">
        <v>0</v>
      </c>
      <c r="AA919" s="27">
        <v>0</v>
      </c>
      <c r="AB919" s="27">
        <v>0</v>
      </c>
      <c r="AC919" s="27"/>
      <c r="AD919" s="27">
        <v>0</v>
      </c>
      <c r="AE919" s="27">
        <v>0</v>
      </c>
      <c r="AF919" s="27">
        <v>0</v>
      </c>
      <c r="AG919" s="106">
        <v>0</v>
      </c>
      <c r="AH919" s="27">
        <v>0</v>
      </c>
      <c r="AI919" s="27">
        <v>0</v>
      </c>
      <c r="AJ919" s="27">
        <v>0</v>
      </c>
      <c r="AK919" s="106">
        <v>0</v>
      </c>
      <c r="AL919" s="106">
        <v>0</v>
      </c>
      <c r="AM919" s="105">
        <v>0</v>
      </c>
      <c r="AN919" s="11">
        <v>324</v>
      </c>
      <c r="AO919" s="11">
        <v>346.32855999999998</v>
      </c>
      <c r="AP919" s="105">
        <v>346.32855999999998</v>
      </c>
      <c r="AQ919" s="11">
        <v>346.32855999999998</v>
      </c>
      <c r="AR919" s="11">
        <v>355</v>
      </c>
      <c r="AS919" s="11">
        <v>355</v>
      </c>
      <c r="AT919" s="11">
        <v>355</v>
      </c>
      <c r="AU919" s="11">
        <v>355</v>
      </c>
      <c r="AV919" s="11">
        <v>405</v>
      </c>
      <c r="AW919" s="11">
        <v>415</v>
      </c>
      <c r="AX919" s="11">
        <v>415</v>
      </c>
      <c r="AZ919" s="11">
        <v>422</v>
      </c>
      <c r="BA919" s="11">
        <v>472</v>
      </c>
      <c r="BB919" s="122"/>
    </row>
    <row r="920" spans="1:54" hidden="1" x14ac:dyDescent="0.25">
      <c r="A920">
        <v>7</v>
      </c>
      <c r="B920" t="str">
        <f t="shared" si="110"/>
        <v>GC-4326</v>
      </c>
      <c r="C920" s="2" t="s">
        <v>317</v>
      </c>
      <c r="D920" s="2" t="str">
        <f t="shared" ref="D920:D927" si="111">LEFT($G920,1)</f>
        <v>4</v>
      </c>
      <c r="E920" s="2" t="str">
        <f t="shared" ref="E920:E927" si="112">LEFT($G920,2)</f>
        <v>43</v>
      </c>
      <c r="F920" s="2" t="str">
        <f t="shared" ref="F920:F927" si="113">LEFT($G920,3)</f>
        <v>432</v>
      </c>
      <c r="G920" s="1" t="s">
        <v>111</v>
      </c>
      <c r="H920" s="27">
        <v>2253</v>
      </c>
      <c r="I920" s="27"/>
      <c r="J920" s="27">
        <v>2354.3649999999998</v>
      </c>
      <c r="K920" s="27">
        <v>2354.3649999999998</v>
      </c>
      <c r="L920" s="27">
        <v>2263</v>
      </c>
      <c r="M920" s="27"/>
      <c r="N920" s="27">
        <v>2372.2640000000001</v>
      </c>
      <c r="O920" s="27">
        <v>2372.2640000000001</v>
      </c>
      <c r="P920" s="27">
        <v>2423</v>
      </c>
      <c r="Q920" s="27"/>
      <c r="R920" s="27">
        <v>2348.91</v>
      </c>
      <c r="S920" s="27">
        <v>2348.9101199999991</v>
      </c>
      <c r="T920" s="27">
        <v>49</v>
      </c>
      <c r="U920" s="27"/>
      <c r="V920" s="27">
        <v>2144.2885499999998</v>
      </c>
      <c r="W920" s="27">
        <v>2144.2885499999998</v>
      </c>
      <c r="X920" s="27">
        <v>2197</v>
      </c>
      <c r="Y920" s="27"/>
      <c r="Z920" s="27">
        <v>2391.5597400000001</v>
      </c>
      <c r="AA920" s="27">
        <v>2391.5597400000001</v>
      </c>
      <c r="AB920" s="27">
        <v>2959</v>
      </c>
      <c r="AC920" s="27"/>
      <c r="AD920" s="27">
        <v>2942.9757599999998</v>
      </c>
      <c r="AE920" s="27">
        <v>2942.9757599999998</v>
      </c>
      <c r="AF920" s="27">
        <v>3015</v>
      </c>
      <c r="AG920" s="106">
        <v>3135.5679</v>
      </c>
      <c r="AH920" s="27">
        <v>3135.5295000000001</v>
      </c>
      <c r="AI920" s="27">
        <v>3135.5295000000001</v>
      </c>
      <c r="AJ920" s="27">
        <v>3347</v>
      </c>
      <c r="AK920" s="106">
        <v>3314.5849199999998</v>
      </c>
      <c r="AL920" s="106">
        <v>3314.5849199999998</v>
      </c>
      <c r="AM920" s="105">
        <v>3314.5849199999998</v>
      </c>
      <c r="AN920" s="11">
        <v>2267</v>
      </c>
      <c r="AO920" s="11">
        <v>2251.0015000000003</v>
      </c>
      <c r="AP920" s="105">
        <v>2251.0015000000003</v>
      </c>
      <c r="AQ920" s="11">
        <v>2251.0015000000003</v>
      </c>
      <c r="AR920" s="11">
        <v>2305</v>
      </c>
      <c r="AS920" s="11">
        <v>2319.93687</v>
      </c>
      <c r="AT920" s="11">
        <v>2319.93687</v>
      </c>
      <c r="AU920" s="11">
        <v>2319.93687</v>
      </c>
      <c r="AV920" s="11">
        <v>2332</v>
      </c>
      <c r="AW920" s="11">
        <v>2347.1611400000002</v>
      </c>
      <c r="AX920" s="11">
        <v>2347.1611400000002</v>
      </c>
      <c r="AZ920" s="11">
        <v>2356</v>
      </c>
      <c r="BA920" s="11">
        <v>2393.1478000000002</v>
      </c>
      <c r="BB920" s="122"/>
    </row>
    <row r="921" spans="1:54" hidden="1" x14ac:dyDescent="0.25">
      <c r="A921">
        <v>7</v>
      </c>
      <c r="B921" t="str">
        <f t="shared" si="110"/>
        <v>GC-4331</v>
      </c>
      <c r="C921" s="2" t="s">
        <v>317</v>
      </c>
      <c r="D921" s="2" t="str">
        <f t="shared" si="111"/>
        <v>4</v>
      </c>
      <c r="E921" s="2" t="str">
        <f t="shared" si="112"/>
        <v>43</v>
      </c>
      <c r="F921" s="2" t="str">
        <f t="shared" si="113"/>
        <v>433</v>
      </c>
      <c r="G921" s="1" t="s">
        <v>935</v>
      </c>
      <c r="H921" s="27">
        <v>0</v>
      </c>
      <c r="I921" s="27"/>
      <c r="J921" s="27">
        <v>1833.068</v>
      </c>
      <c r="K921" s="27">
        <v>1833.068</v>
      </c>
      <c r="L921" s="27">
        <v>0</v>
      </c>
      <c r="M921" s="27"/>
      <c r="N921" s="27">
        <v>0</v>
      </c>
      <c r="O921" s="27">
        <v>0</v>
      </c>
      <c r="P921" s="27">
        <v>0</v>
      </c>
      <c r="Q921" s="27"/>
      <c r="R921" s="27">
        <v>0</v>
      </c>
      <c r="S921" s="27">
        <v>0</v>
      </c>
      <c r="T921" s="27">
        <v>0</v>
      </c>
      <c r="U921" s="27"/>
      <c r="V921" s="27">
        <v>0</v>
      </c>
      <c r="W921" s="27">
        <v>0</v>
      </c>
      <c r="X921" s="27">
        <v>0</v>
      </c>
      <c r="Y921" s="27"/>
      <c r="Z921" s="27">
        <v>0</v>
      </c>
      <c r="AA921" s="27">
        <v>0</v>
      </c>
      <c r="AB921" s="27">
        <v>0</v>
      </c>
      <c r="AC921" s="27"/>
      <c r="AD921" s="27">
        <v>0</v>
      </c>
      <c r="AE921" s="27">
        <v>0</v>
      </c>
      <c r="AF921" s="27">
        <v>0</v>
      </c>
      <c r="AG921" s="106">
        <v>0</v>
      </c>
      <c r="AH921" s="27">
        <v>0</v>
      </c>
      <c r="AI921" s="27">
        <v>0</v>
      </c>
      <c r="AJ921" s="27">
        <v>0</v>
      </c>
      <c r="AK921" s="106">
        <v>0</v>
      </c>
      <c r="AL921" s="106">
        <v>0</v>
      </c>
      <c r="AM921" s="105">
        <v>0</v>
      </c>
      <c r="AN921" s="11">
        <v>0</v>
      </c>
      <c r="AO921" s="11">
        <v>0</v>
      </c>
      <c r="AP921" s="105">
        <v>0</v>
      </c>
      <c r="AQ921" s="11">
        <v>0</v>
      </c>
      <c r="AR921" s="11">
        <v>0</v>
      </c>
      <c r="AS921" s="11">
        <v>0</v>
      </c>
      <c r="AT921" s="11">
        <v>0</v>
      </c>
      <c r="AU921" s="11"/>
      <c r="AV921" s="11">
        <v>0</v>
      </c>
      <c r="AW921" s="11">
        <v>0</v>
      </c>
      <c r="AX921" s="11"/>
      <c r="AZ921" s="11"/>
      <c r="BA921" s="11"/>
      <c r="BB921" s="122"/>
    </row>
    <row r="922" spans="1:54" hidden="1" x14ac:dyDescent="0.25">
      <c r="A922">
        <v>7</v>
      </c>
      <c r="B922" t="str">
        <f t="shared" si="110"/>
        <v>GC-4332</v>
      </c>
      <c r="C922" s="2" t="s">
        <v>317</v>
      </c>
      <c r="D922" s="2" t="str">
        <f t="shared" si="111"/>
        <v>4</v>
      </c>
      <c r="E922" s="2" t="str">
        <f t="shared" si="112"/>
        <v>43</v>
      </c>
      <c r="F922" s="2" t="str">
        <f t="shared" si="113"/>
        <v>433</v>
      </c>
      <c r="G922" s="1" t="s">
        <v>936</v>
      </c>
      <c r="H922" s="27">
        <v>0</v>
      </c>
      <c r="I922" s="27"/>
      <c r="J922" s="27">
        <v>0</v>
      </c>
      <c r="K922" s="27">
        <v>0</v>
      </c>
      <c r="L922" s="27">
        <v>0</v>
      </c>
      <c r="M922" s="27"/>
      <c r="N922" s="27">
        <v>0</v>
      </c>
      <c r="O922" s="27">
        <v>0</v>
      </c>
      <c r="P922" s="27">
        <v>0</v>
      </c>
      <c r="Q922" s="27"/>
      <c r="R922" s="27">
        <v>0</v>
      </c>
      <c r="S922" s="27">
        <v>0</v>
      </c>
      <c r="T922" s="27">
        <v>0</v>
      </c>
      <c r="U922" s="27"/>
      <c r="V922" s="27">
        <v>0</v>
      </c>
      <c r="W922" s="27">
        <v>0</v>
      </c>
      <c r="X922" s="27">
        <v>0</v>
      </c>
      <c r="Y922" s="27"/>
      <c r="Z922" s="27">
        <v>0</v>
      </c>
      <c r="AA922" s="27">
        <v>0</v>
      </c>
      <c r="AB922" s="27">
        <v>0</v>
      </c>
      <c r="AC922" s="27"/>
      <c r="AD922" s="27">
        <v>0</v>
      </c>
      <c r="AE922" s="27">
        <v>0</v>
      </c>
      <c r="AF922" s="27">
        <v>0</v>
      </c>
      <c r="AG922" s="106">
        <v>0</v>
      </c>
      <c r="AH922" s="27">
        <v>0</v>
      </c>
      <c r="AI922" s="27">
        <v>0</v>
      </c>
      <c r="AJ922" s="27">
        <v>0</v>
      </c>
      <c r="AK922" s="106">
        <v>0</v>
      </c>
      <c r="AL922" s="106">
        <v>0</v>
      </c>
      <c r="AM922" s="105">
        <v>0</v>
      </c>
      <c r="AN922" s="11">
        <v>0</v>
      </c>
      <c r="AO922" s="11">
        <v>0</v>
      </c>
      <c r="AP922" s="105">
        <v>0</v>
      </c>
      <c r="AQ922" s="11">
        <v>0</v>
      </c>
      <c r="AR922" s="11">
        <v>0</v>
      </c>
      <c r="AS922" s="11">
        <v>0</v>
      </c>
      <c r="AT922" s="11">
        <v>0</v>
      </c>
      <c r="AU922" s="11"/>
      <c r="AV922" s="11">
        <v>0</v>
      </c>
      <c r="AW922" s="11">
        <v>0</v>
      </c>
      <c r="AX922" s="11"/>
      <c r="AZ922" s="11"/>
      <c r="BA922" s="11"/>
      <c r="BB922" s="122"/>
    </row>
    <row r="923" spans="1:54" hidden="1" x14ac:dyDescent="0.25">
      <c r="A923">
        <v>7</v>
      </c>
      <c r="B923" t="str">
        <f t="shared" si="110"/>
        <v>GC-4333</v>
      </c>
      <c r="C923" s="2" t="s">
        <v>317</v>
      </c>
      <c r="D923" s="2" t="str">
        <f t="shared" si="111"/>
        <v>4</v>
      </c>
      <c r="E923" s="2" t="str">
        <f t="shared" si="112"/>
        <v>43</v>
      </c>
      <c r="F923" s="2" t="str">
        <f t="shared" si="113"/>
        <v>433</v>
      </c>
      <c r="G923" s="1" t="s">
        <v>937</v>
      </c>
      <c r="H923" s="27">
        <v>0</v>
      </c>
      <c r="I923" s="27"/>
      <c r="J923" s="27">
        <v>0</v>
      </c>
      <c r="K923" s="27">
        <v>0</v>
      </c>
      <c r="L923" s="27">
        <v>0</v>
      </c>
      <c r="M923" s="27"/>
      <c r="N923" s="27">
        <v>0</v>
      </c>
      <c r="O923" s="27">
        <v>0</v>
      </c>
      <c r="P923" s="27">
        <v>0</v>
      </c>
      <c r="Q923" s="27"/>
      <c r="R923" s="27">
        <v>0</v>
      </c>
      <c r="S923" s="27">
        <v>0</v>
      </c>
      <c r="T923" s="27">
        <v>0</v>
      </c>
      <c r="U923" s="27"/>
      <c r="V923" s="27">
        <v>0</v>
      </c>
      <c r="W923" s="27">
        <v>0</v>
      </c>
      <c r="X923" s="27">
        <v>0</v>
      </c>
      <c r="Y923" s="27"/>
      <c r="Z923" s="27">
        <v>0</v>
      </c>
      <c r="AA923" s="27">
        <v>0</v>
      </c>
      <c r="AB923" s="27">
        <v>0</v>
      </c>
      <c r="AC923" s="27"/>
      <c r="AD923" s="27">
        <v>0</v>
      </c>
      <c r="AE923" s="27">
        <v>0</v>
      </c>
      <c r="AF923" s="27">
        <v>0</v>
      </c>
      <c r="AG923" s="106">
        <v>0</v>
      </c>
      <c r="AH923" s="27">
        <v>0</v>
      </c>
      <c r="AI923" s="27">
        <v>0</v>
      </c>
      <c r="AJ923" s="27">
        <v>0</v>
      </c>
      <c r="AK923" s="106">
        <v>0</v>
      </c>
      <c r="AL923" s="106">
        <v>0</v>
      </c>
      <c r="AM923" s="105">
        <v>0</v>
      </c>
      <c r="AN923" s="11">
        <v>0</v>
      </c>
      <c r="AO923" s="11">
        <v>0</v>
      </c>
      <c r="AP923" s="105">
        <v>0</v>
      </c>
      <c r="AQ923" s="11">
        <v>0</v>
      </c>
      <c r="AR923" s="11">
        <v>0</v>
      </c>
      <c r="AS923" s="11">
        <v>0</v>
      </c>
      <c r="AT923" s="11">
        <v>0</v>
      </c>
      <c r="AU923" s="11"/>
      <c r="AV923" s="11">
        <v>0</v>
      </c>
      <c r="AW923" s="11">
        <v>0</v>
      </c>
      <c r="AX923" s="11"/>
      <c r="AZ923" s="11"/>
      <c r="BA923" s="11"/>
      <c r="BB923" s="122"/>
    </row>
    <row r="924" spans="1:54" hidden="1" x14ac:dyDescent="0.25">
      <c r="A924">
        <v>7</v>
      </c>
      <c r="B924" t="str">
        <f t="shared" si="110"/>
        <v>GC-4334</v>
      </c>
      <c r="C924" s="2" t="s">
        <v>317</v>
      </c>
      <c r="D924" s="2" t="str">
        <f t="shared" si="111"/>
        <v>4</v>
      </c>
      <c r="E924" s="2" t="str">
        <f t="shared" si="112"/>
        <v>43</v>
      </c>
      <c r="F924" s="2" t="str">
        <f t="shared" si="113"/>
        <v>433</v>
      </c>
      <c r="G924" s="1" t="s">
        <v>938</v>
      </c>
      <c r="H924" s="27">
        <v>0</v>
      </c>
      <c r="I924" s="27"/>
      <c r="J924" s="27">
        <v>0</v>
      </c>
      <c r="K924" s="27">
        <v>0</v>
      </c>
      <c r="L924" s="27">
        <v>0</v>
      </c>
      <c r="M924" s="27"/>
      <c r="N924" s="27">
        <v>0</v>
      </c>
      <c r="O924" s="27">
        <v>0</v>
      </c>
      <c r="P924" s="27">
        <v>0</v>
      </c>
      <c r="Q924" s="27"/>
      <c r="R924" s="27">
        <v>0</v>
      </c>
      <c r="S924" s="27">
        <v>0</v>
      </c>
      <c r="T924" s="27">
        <v>0</v>
      </c>
      <c r="U924" s="27"/>
      <c r="V924" s="27">
        <v>0</v>
      </c>
      <c r="W924" s="27">
        <v>0</v>
      </c>
      <c r="X924" s="27">
        <v>0</v>
      </c>
      <c r="Y924" s="27"/>
      <c r="Z924" s="27">
        <v>0</v>
      </c>
      <c r="AA924" s="27">
        <v>0</v>
      </c>
      <c r="AB924" s="27">
        <v>0</v>
      </c>
      <c r="AC924" s="27"/>
      <c r="AD924" s="27">
        <v>0</v>
      </c>
      <c r="AE924" s="27">
        <v>0</v>
      </c>
      <c r="AF924" s="27">
        <v>0</v>
      </c>
      <c r="AG924" s="106">
        <v>0</v>
      </c>
      <c r="AH924" s="27">
        <v>0</v>
      </c>
      <c r="AI924" s="27">
        <v>0</v>
      </c>
      <c r="AJ924" s="27">
        <v>0</v>
      </c>
      <c r="AK924" s="106">
        <v>0</v>
      </c>
      <c r="AL924" s="106">
        <v>0</v>
      </c>
      <c r="AM924" s="105">
        <v>0</v>
      </c>
      <c r="AN924" s="11">
        <v>0</v>
      </c>
      <c r="AO924" s="11">
        <v>0</v>
      </c>
      <c r="AP924" s="105">
        <v>0</v>
      </c>
      <c r="AQ924" s="11">
        <v>0</v>
      </c>
      <c r="AR924" s="11">
        <v>0</v>
      </c>
      <c r="AS924" s="11">
        <v>0</v>
      </c>
      <c r="AT924" s="11">
        <v>0</v>
      </c>
      <c r="AU924" s="11"/>
      <c r="AV924" s="11">
        <v>0</v>
      </c>
      <c r="AW924" s="11">
        <v>0</v>
      </c>
      <c r="AX924" s="11"/>
      <c r="AZ924" s="11"/>
      <c r="BA924" s="11"/>
      <c r="BB924" s="122"/>
    </row>
    <row r="925" spans="1:54" hidden="1" x14ac:dyDescent="0.25">
      <c r="A925">
        <v>7</v>
      </c>
      <c r="B925" t="str">
        <f t="shared" si="110"/>
        <v>GC-4335</v>
      </c>
      <c r="C925" s="2" t="s">
        <v>317</v>
      </c>
      <c r="D925" s="2" t="str">
        <f t="shared" si="111"/>
        <v>4</v>
      </c>
      <c r="E925" s="2" t="str">
        <f t="shared" si="112"/>
        <v>43</v>
      </c>
      <c r="F925" s="2" t="str">
        <f t="shared" si="113"/>
        <v>433</v>
      </c>
      <c r="G925" s="1" t="s">
        <v>939</v>
      </c>
      <c r="H925" s="27">
        <v>0</v>
      </c>
      <c r="I925" s="27"/>
      <c r="J925" s="27">
        <v>0</v>
      </c>
      <c r="K925" s="27">
        <v>0</v>
      </c>
      <c r="L925" s="27">
        <v>0</v>
      </c>
      <c r="M925" s="27"/>
      <c r="N925" s="27">
        <v>0</v>
      </c>
      <c r="O925" s="27">
        <v>0</v>
      </c>
      <c r="P925" s="27">
        <v>0</v>
      </c>
      <c r="Q925" s="27"/>
      <c r="R925" s="27">
        <v>0</v>
      </c>
      <c r="S925" s="27">
        <v>0</v>
      </c>
      <c r="T925" s="27">
        <v>0</v>
      </c>
      <c r="U925" s="27"/>
      <c r="V925" s="27">
        <v>0</v>
      </c>
      <c r="W925" s="27">
        <v>0</v>
      </c>
      <c r="X925" s="27">
        <v>0</v>
      </c>
      <c r="Y925" s="27"/>
      <c r="Z925" s="27">
        <v>0</v>
      </c>
      <c r="AA925" s="27">
        <v>0</v>
      </c>
      <c r="AB925" s="27">
        <v>0</v>
      </c>
      <c r="AC925" s="27"/>
      <c r="AD925" s="27">
        <v>0</v>
      </c>
      <c r="AE925" s="27">
        <v>0</v>
      </c>
      <c r="AF925" s="27">
        <v>0</v>
      </c>
      <c r="AG925" s="106">
        <v>0</v>
      </c>
      <c r="AH925" s="27">
        <v>0</v>
      </c>
      <c r="AI925" s="27">
        <v>0</v>
      </c>
      <c r="AJ925" s="27">
        <v>0</v>
      </c>
      <c r="AK925" s="106">
        <v>0</v>
      </c>
      <c r="AL925" s="106">
        <v>0</v>
      </c>
      <c r="AM925" s="105">
        <v>0</v>
      </c>
      <c r="AN925" s="11">
        <v>0</v>
      </c>
      <c r="AO925" s="11">
        <v>0</v>
      </c>
      <c r="AP925" s="105">
        <v>0</v>
      </c>
      <c r="AQ925" s="11">
        <v>0</v>
      </c>
      <c r="AR925" s="11">
        <v>0</v>
      </c>
      <c r="AS925" s="11">
        <v>0</v>
      </c>
      <c r="AT925" s="11">
        <v>0</v>
      </c>
      <c r="AU925" s="11"/>
      <c r="AV925" s="11">
        <v>0</v>
      </c>
      <c r="AW925" s="11">
        <v>0</v>
      </c>
      <c r="AX925" s="11"/>
      <c r="AZ925" s="11"/>
      <c r="BA925" s="11"/>
      <c r="BB925" s="122"/>
    </row>
    <row r="926" spans="1:54" hidden="1" x14ac:dyDescent="0.25">
      <c r="A926">
        <v>7</v>
      </c>
      <c r="B926" t="str">
        <f t="shared" si="110"/>
        <v>GC-4336</v>
      </c>
      <c r="C926" s="2" t="s">
        <v>317</v>
      </c>
      <c r="D926" s="2" t="str">
        <f t="shared" si="111"/>
        <v>4</v>
      </c>
      <c r="E926" s="2" t="str">
        <f t="shared" si="112"/>
        <v>43</v>
      </c>
      <c r="F926" s="2" t="str">
        <f t="shared" si="113"/>
        <v>433</v>
      </c>
      <c r="G926" s="1" t="s">
        <v>940</v>
      </c>
      <c r="H926" s="27">
        <v>0</v>
      </c>
      <c r="I926" s="27"/>
      <c r="J926" s="27">
        <v>0</v>
      </c>
      <c r="K926" s="27">
        <v>0</v>
      </c>
      <c r="L926" s="27">
        <v>0</v>
      </c>
      <c r="M926" s="27"/>
      <c r="N926" s="27">
        <v>0</v>
      </c>
      <c r="O926" s="27">
        <v>0</v>
      </c>
      <c r="P926" s="27">
        <v>0</v>
      </c>
      <c r="Q926" s="27"/>
      <c r="R926" s="27">
        <v>0</v>
      </c>
      <c r="S926" s="27">
        <v>0</v>
      </c>
      <c r="T926" s="27">
        <v>0</v>
      </c>
      <c r="U926" s="27"/>
      <c r="V926" s="27">
        <v>0</v>
      </c>
      <c r="W926" s="27">
        <v>0</v>
      </c>
      <c r="X926" s="27">
        <v>0</v>
      </c>
      <c r="Y926" s="27"/>
      <c r="Z926" s="27">
        <v>0</v>
      </c>
      <c r="AA926" s="27">
        <v>0</v>
      </c>
      <c r="AB926" s="27">
        <v>0</v>
      </c>
      <c r="AC926" s="27"/>
      <c r="AD926" s="27">
        <v>0</v>
      </c>
      <c r="AE926" s="27">
        <v>0</v>
      </c>
      <c r="AF926" s="27">
        <v>0</v>
      </c>
      <c r="AG926" s="106">
        <v>0</v>
      </c>
      <c r="AH926" s="27">
        <v>0</v>
      </c>
      <c r="AI926" s="27">
        <v>0</v>
      </c>
      <c r="AJ926" s="27">
        <v>0</v>
      </c>
      <c r="AK926" s="106">
        <v>0</v>
      </c>
      <c r="AL926" s="106">
        <v>0</v>
      </c>
      <c r="AM926" s="105">
        <v>0</v>
      </c>
      <c r="AN926" s="11">
        <v>0</v>
      </c>
      <c r="AO926" s="11">
        <v>0</v>
      </c>
      <c r="AP926" s="105">
        <v>0</v>
      </c>
      <c r="AQ926" s="11">
        <v>0</v>
      </c>
      <c r="AR926" s="11">
        <v>0</v>
      </c>
      <c r="AS926" s="11">
        <v>0</v>
      </c>
      <c r="AT926" s="11">
        <v>0</v>
      </c>
      <c r="AU926" s="11"/>
      <c r="AV926" s="11">
        <v>0</v>
      </c>
      <c r="AW926" s="11">
        <v>0</v>
      </c>
      <c r="AX926" s="11"/>
      <c r="AZ926" s="11"/>
      <c r="BA926" s="11"/>
      <c r="BB926" s="122"/>
    </row>
    <row r="927" spans="1:54" hidden="1" x14ac:dyDescent="0.25">
      <c r="A927">
        <v>7</v>
      </c>
      <c r="B927" t="str">
        <f t="shared" si="110"/>
        <v>GC-4340</v>
      </c>
      <c r="C927" s="2" t="s">
        <v>317</v>
      </c>
      <c r="D927" s="2" t="str">
        <f t="shared" si="111"/>
        <v>4</v>
      </c>
      <c r="E927" s="2" t="str">
        <f t="shared" si="112"/>
        <v>43</v>
      </c>
      <c r="F927" s="2" t="str">
        <f t="shared" si="113"/>
        <v>434</v>
      </c>
      <c r="G927" s="1" t="s">
        <v>112</v>
      </c>
      <c r="H927" s="27">
        <v>0</v>
      </c>
      <c r="I927" s="27"/>
      <c r="J927" s="27">
        <v>0</v>
      </c>
      <c r="K927" s="27">
        <v>0</v>
      </c>
      <c r="L927" s="27">
        <v>0</v>
      </c>
      <c r="M927" s="27"/>
      <c r="N927" s="27">
        <v>0</v>
      </c>
      <c r="O927" s="27">
        <v>0</v>
      </c>
      <c r="P927" s="27">
        <v>0</v>
      </c>
      <c r="Q927" s="27"/>
      <c r="R927" s="27">
        <v>0</v>
      </c>
      <c r="S927" s="27">
        <v>0</v>
      </c>
      <c r="T927" s="27">
        <v>0</v>
      </c>
      <c r="U927" s="27"/>
      <c r="V927" s="27">
        <v>0</v>
      </c>
      <c r="W927" s="27">
        <v>0</v>
      </c>
      <c r="X927" s="27">
        <v>0</v>
      </c>
      <c r="Y927" s="27"/>
      <c r="Z927" s="27">
        <v>0</v>
      </c>
      <c r="AA927" s="27">
        <v>0</v>
      </c>
      <c r="AB927" s="27">
        <v>0</v>
      </c>
      <c r="AC927" s="27"/>
      <c r="AD927" s="27">
        <v>0</v>
      </c>
      <c r="AE927" s="27">
        <v>0</v>
      </c>
      <c r="AF927" s="27">
        <v>0</v>
      </c>
      <c r="AG927" s="106">
        <v>0</v>
      </c>
      <c r="AH927" s="27">
        <v>0</v>
      </c>
      <c r="AI927" s="27">
        <v>0</v>
      </c>
      <c r="AJ927" s="27">
        <v>0</v>
      </c>
      <c r="AK927" s="106">
        <v>0</v>
      </c>
      <c r="AL927" s="106">
        <v>0</v>
      </c>
      <c r="AM927" s="105">
        <v>0</v>
      </c>
      <c r="AN927" s="11">
        <v>0</v>
      </c>
      <c r="AO927" s="11">
        <v>0</v>
      </c>
      <c r="AP927" s="105">
        <v>0</v>
      </c>
      <c r="AQ927" s="11">
        <v>0</v>
      </c>
      <c r="AR927" s="11">
        <v>0</v>
      </c>
      <c r="AS927" s="11">
        <v>0</v>
      </c>
      <c r="AT927" s="11">
        <v>0</v>
      </c>
      <c r="AU927" s="11">
        <v>0</v>
      </c>
      <c r="AV927" s="11">
        <v>0</v>
      </c>
      <c r="AW927" s="11">
        <v>0</v>
      </c>
      <c r="AX927" s="11">
        <v>0</v>
      </c>
      <c r="AZ927" s="11">
        <v>0</v>
      </c>
      <c r="BA927" s="11">
        <v>0</v>
      </c>
      <c r="BB927" s="122"/>
    </row>
    <row r="928" spans="1:54" hidden="1" x14ac:dyDescent="0.25">
      <c r="A928">
        <v>7</v>
      </c>
      <c r="B928" t="str">
        <f t="shared" si="110"/>
        <v>GC-4351</v>
      </c>
      <c r="C928" s="2" t="s">
        <v>317</v>
      </c>
      <c r="D928" s="2" t="s">
        <v>2156</v>
      </c>
      <c r="E928" s="2" t="s">
        <v>2157</v>
      </c>
      <c r="F928" s="2" t="s">
        <v>2158</v>
      </c>
      <c r="G928" s="1" t="s">
        <v>113</v>
      </c>
      <c r="H928" s="27">
        <v>0</v>
      </c>
      <c r="I928" s="27"/>
      <c r="J928" s="27">
        <v>0</v>
      </c>
      <c r="K928" s="27">
        <v>0</v>
      </c>
      <c r="L928" s="27">
        <v>0</v>
      </c>
      <c r="M928" s="27"/>
      <c r="N928" s="27">
        <v>0</v>
      </c>
      <c r="O928" s="27">
        <v>0</v>
      </c>
      <c r="P928" s="27">
        <v>0</v>
      </c>
      <c r="Q928" s="27"/>
      <c r="R928" s="27">
        <v>0</v>
      </c>
      <c r="S928" s="27">
        <v>0</v>
      </c>
      <c r="T928" s="27">
        <v>0</v>
      </c>
      <c r="U928" s="27"/>
      <c r="V928" s="27">
        <v>0</v>
      </c>
      <c r="W928" s="27">
        <v>0</v>
      </c>
      <c r="X928" s="27">
        <v>0</v>
      </c>
      <c r="Y928" s="27"/>
      <c r="Z928" s="27">
        <v>0</v>
      </c>
      <c r="AA928" s="27">
        <v>0</v>
      </c>
      <c r="AB928" s="27">
        <v>43</v>
      </c>
      <c r="AC928" s="27"/>
      <c r="AD928" s="27">
        <v>42.169400000000003</v>
      </c>
      <c r="AE928" s="27">
        <v>42.169400000000003</v>
      </c>
      <c r="AF928" s="27">
        <v>44</v>
      </c>
      <c r="AG928" s="106">
        <v>41.825000000000003</v>
      </c>
      <c r="AH928" s="27">
        <v>41.825000000000003</v>
      </c>
      <c r="AI928" s="27">
        <v>41.825000000000003</v>
      </c>
      <c r="AJ928" s="27">
        <v>44</v>
      </c>
      <c r="AK928" s="106">
        <v>42.2592</v>
      </c>
      <c r="AL928" s="106">
        <v>42.2592</v>
      </c>
      <c r="AM928" s="105">
        <v>42.2592</v>
      </c>
      <c r="AN928" s="11">
        <v>44</v>
      </c>
      <c r="AO928" s="11">
        <v>41.051559999999995</v>
      </c>
      <c r="AP928" s="105">
        <v>41.051559999999995</v>
      </c>
      <c r="AQ928" s="11">
        <v>41.051559999999995</v>
      </c>
      <c r="AR928" s="11">
        <v>44</v>
      </c>
      <c r="AS928" s="11">
        <v>44.04804</v>
      </c>
      <c r="AT928" s="11">
        <v>44.04804</v>
      </c>
      <c r="AU928" s="11">
        <v>44.04804</v>
      </c>
      <c r="AV928" s="11">
        <v>46</v>
      </c>
      <c r="AW928" s="11">
        <v>45.41142</v>
      </c>
      <c r="AX928" s="11">
        <v>45.41142</v>
      </c>
      <c r="AZ928" s="11">
        <v>46</v>
      </c>
      <c r="BA928" s="11">
        <v>46.613720000000001</v>
      </c>
      <c r="BB928" s="122"/>
    </row>
    <row r="929" spans="1:54" hidden="1" x14ac:dyDescent="0.25">
      <c r="A929">
        <v>7</v>
      </c>
      <c r="B929" t="str">
        <f t="shared" si="110"/>
        <v>GC-4352</v>
      </c>
      <c r="C929" s="2" t="s">
        <v>317</v>
      </c>
      <c r="D929" s="2" t="s">
        <v>2156</v>
      </c>
      <c r="E929" s="2" t="s">
        <v>2157</v>
      </c>
      <c r="F929" s="2" t="s">
        <v>2158</v>
      </c>
      <c r="G929" s="1" t="s">
        <v>115</v>
      </c>
      <c r="H929" s="27">
        <v>0</v>
      </c>
      <c r="I929" s="27"/>
      <c r="J929" s="27">
        <v>0</v>
      </c>
      <c r="K929" s="27">
        <v>0</v>
      </c>
      <c r="L929" s="27">
        <v>0</v>
      </c>
      <c r="M929" s="27"/>
      <c r="N929" s="27">
        <v>0</v>
      </c>
      <c r="O929" s="27">
        <v>0</v>
      </c>
      <c r="P929" s="27">
        <v>0</v>
      </c>
      <c r="Q929" s="27"/>
      <c r="R929" s="27">
        <v>0</v>
      </c>
      <c r="S929" s="27">
        <v>0</v>
      </c>
      <c r="T929" s="27">
        <v>0</v>
      </c>
      <c r="U929" s="27"/>
      <c r="V929" s="27">
        <v>0</v>
      </c>
      <c r="W929" s="27">
        <v>0</v>
      </c>
      <c r="X929" s="27">
        <v>0</v>
      </c>
      <c r="Y929" s="27"/>
      <c r="Z929" s="27">
        <v>0</v>
      </c>
      <c r="AA929" s="27">
        <v>0</v>
      </c>
      <c r="AB929" s="27">
        <v>0</v>
      </c>
      <c r="AC929" s="27"/>
      <c r="AD929" s="27">
        <v>0</v>
      </c>
      <c r="AE929" s="27">
        <v>0</v>
      </c>
      <c r="AF929" s="27">
        <v>0</v>
      </c>
      <c r="AG929" s="106">
        <v>0</v>
      </c>
      <c r="AH929" s="27">
        <v>0</v>
      </c>
      <c r="AI929" s="27">
        <v>0</v>
      </c>
      <c r="AJ929" s="27">
        <v>0</v>
      </c>
      <c r="AK929" s="106">
        <v>0</v>
      </c>
      <c r="AL929" s="106">
        <v>0</v>
      </c>
      <c r="AM929" s="105">
        <v>0</v>
      </c>
      <c r="AN929" s="11">
        <v>0</v>
      </c>
      <c r="AO929" s="11">
        <v>0</v>
      </c>
      <c r="AP929" s="105">
        <v>0</v>
      </c>
      <c r="AQ929" s="11">
        <v>0</v>
      </c>
      <c r="AR929" s="11">
        <v>3447</v>
      </c>
      <c r="AS929" s="11">
        <v>3626.2608500000001</v>
      </c>
      <c r="AT929" s="11">
        <v>3626.2608500000001</v>
      </c>
      <c r="AU929" s="11">
        <v>3626.2608500000001</v>
      </c>
      <c r="AV929" s="11">
        <v>3835</v>
      </c>
      <c r="AW929" s="11">
        <v>4404.3784400000004</v>
      </c>
      <c r="AX929" s="11">
        <v>4404.3784400000004</v>
      </c>
      <c r="AZ929" s="11">
        <v>4460</v>
      </c>
      <c r="BA929" s="11">
        <v>4685.1279800000002</v>
      </c>
      <c r="BB929" s="122"/>
    </row>
    <row r="930" spans="1:54" hidden="1" x14ac:dyDescent="0.25">
      <c r="A930">
        <v>7</v>
      </c>
      <c r="B930" t="str">
        <f t="shared" si="110"/>
        <v>GC-4353</v>
      </c>
      <c r="C930" s="2" t="s">
        <v>317</v>
      </c>
      <c r="D930" s="2" t="str">
        <f t="shared" ref="D930:D961" si="114">LEFT($G930,1)</f>
        <v>4</v>
      </c>
      <c r="E930" s="2" t="str">
        <f t="shared" ref="E930:E961" si="115">LEFT($G930,2)</f>
        <v>43</v>
      </c>
      <c r="F930" s="2" t="str">
        <f t="shared" ref="F930:F961" si="116">LEFT($G930,3)</f>
        <v>435</v>
      </c>
      <c r="G930" s="1" t="s">
        <v>117</v>
      </c>
      <c r="H930" s="27">
        <v>0</v>
      </c>
      <c r="I930" s="27"/>
      <c r="J930" s="27">
        <v>0</v>
      </c>
      <c r="K930" s="27">
        <v>0</v>
      </c>
      <c r="L930" s="27">
        <v>0</v>
      </c>
      <c r="M930" s="27"/>
      <c r="N930" s="27">
        <v>0</v>
      </c>
      <c r="O930" s="27">
        <v>0</v>
      </c>
      <c r="P930" s="27">
        <v>0</v>
      </c>
      <c r="Q930" s="27"/>
      <c r="R930" s="27">
        <v>0</v>
      </c>
      <c r="S930" s="27">
        <v>0</v>
      </c>
      <c r="T930" s="27">
        <v>0</v>
      </c>
      <c r="U930" s="27"/>
      <c r="V930" s="27">
        <v>0</v>
      </c>
      <c r="W930" s="27">
        <v>0</v>
      </c>
      <c r="X930" s="27">
        <v>0</v>
      </c>
      <c r="Y930" s="27"/>
      <c r="Z930" s="27">
        <v>0</v>
      </c>
      <c r="AA930" s="27">
        <v>0</v>
      </c>
      <c r="AB930" s="27">
        <v>0</v>
      </c>
      <c r="AC930" s="27"/>
      <c r="AD930" s="27">
        <v>0</v>
      </c>
      <c r="AE930" s="27">
        <v>0</v>
      </c>
      <c r="AF930" s="27">
        <v>0</v>
      </c>
      <c r="AG930" s="106">
        <v>0</v>
      </c>
      <c r="AH930" s="27">
        <v>0</v>
      </c>
      <c r="AI930" s="27">
        <v>0</v>
      </c>
      <c r="AJ930" s="27">
        <v>0</v>
      </c>
      <c r="AK930" s="106">
        <v>0</v>
      </c>
      <c r="AL930" s="106">
        <v>0</v>
      </c>
      <c r="AM930" s="105">
        <v>0</v>
      </c>
      <c r="AN930" s="11">
        <v>0</v>
      </c>
      <c r="AO930" s="11">
        <v>0</v>
      </c>
      <c r="AP930" s="105">
        <v>0</v>
      </c>
      <c r="AQ930" s="11">
        <v>0</v>
      </c>
      <c r="AR930" s="11">
        <v>6849</v>
      </c>
      <c r="AS930" s="11">
        <v>7011.2294099999999</v>
      </c>
      <c r="AT930" s="11">
        <v>7011.2294099999999</v>
      </c>
      <c r="AU930" s="11">
        <v>7011.2294099999999</v>
      </c>
      <c r="AV930" s="11">
        <v>7547</v>
      </c>
      <c r="AW930" s="11">
        <v>8336.0201500000003</v>
      </c>
      <c r="AX930" s="11">
        <v>8336.0201500000003</v>
      </c>
      <c r="AZ930" s="11">
        <v>8557</v>
      </c>
      <c r="BA930" s="11">
        <v>8518.5774299999994</v>
      </c>
      <c r="BB930" s="122"/>
    </row>
    <row r="931" spans="1:54" hidden="1" x14ac:dyDescent="0.25">
      <c r="A931">
        <v>7</v>
      </c>
      <c r="B931" t="str">
        <f t="shared" si="110"/>
        <v>GC-4354</v>
      </c>
      <c r="C931" s="2" t="s">
        <v>317</v>
      </c>
      <c r="D931" s="2" t="str">
        <f t="shared" si="114"/>
        <v>4</v>
      </c>
      <c r="E931" s="2" t="str">
        <f t="shared" si="115"/>
        <v>43</v>
      </c>
      <c r="F931" s="2" t="str">
        <f t="shared" si="116"/>
        <v>435</v>
      </c>
      <c r="G931" s="1" t="s">
        <v>119</v>
      </c>
      <c r="H931" s="27">
        <v>0</v>
      </c>
      <c r="I931" s="27"/>
      <c r="J931" s="27">
        <v>0</v>
      </c>
      <c r="K931" s="27">
        <v>0</v>
      </c>
      <c r="L931" s="27">
        <v>0</v>
      </c>
      <c r="M931" s="27"/>
      <c r="N931" s="27">
        <v>0</v>
      </c>
      <c r="O931" s="27">
        <v>0</v>
      </c>
      <c r="P931" s="27">
        <v>0</v>
      </c>
      <c r="Q931" s="27"/>
      <c r="R931" s="27">
        <v>0</v>
      </c>
      <c r="S931" s="27">
        <v>0</v>
      </c>
      <c r="T931" s="27">
        <v>0</v>
      </c>
      <c r="U931" s="27"/>
      <c r="V931" s="27">
        <v>0</v>
      </c>
      <c r="W931" s="27">
        <v>0</v>
      </c>
      <c r="X931" s="27">
        <v>0</v>
      </c>
      <c r="Y931" s="27"/>
      <c r="Z931" s="27">
        <v>0</v>
      </c>
      <c r="AA931" s="27">
        <v>0</v>
      </c>
      <c r="AB931" s="27">
        <v>0</v>
      </c>
      <c r="AC931" s="27"/>
      <c r="AD931" s="27">
        <v>0</v>
      </c>
      <c r="AE931" s="27">
        <v>0</v>
      </c>
      <c r="AF931" s="27">
        <v>0</v>
      </c>
      <c r="AG931" s="106">
        <v>0</v>
      </c>
      <c r="AH931" s="27">
        <v>0</v>
      </c>
      <c r="AI931" s="27">
        <v>0</v>
      </c>
      <c r="AJ931" s="27">
        <v>0</v>
      </c>
      <c r="AK931" s="106">
        <v>0</v>
      </c>
      <c r="AL931" s="106">
        <v>0</v>
      </c>
      <c r="AM931" s="105">
        <v>0</v>
      </c>
      <c r="AN931" s="11">
        <v>0</v>
      </c>
      <c r="AO931" s="11">
        <v>0</v>
      </c>
      <c r="AP931" s="105">
        <v>0</v>
      </c>
      <c r="AQ931" s="11">
        <v>0</v>
      </c>
      <c r="AR931" s="11">
        <v>0</v>
      </c>
      <c r="AS931" s="11">
        <v>0</v>
      </c>
      <c r="AT931" s="11">
        <v>0</v>
      </c>
      <c r="AU931" s="11">
        <v>0</v>
      </c>
      <c r="AV931" s="11">
        <v>0</v>
      </c>
      <c r="AW931" s="11">
        <v>0</v>
      </c>
      <c r="AX931" s="11">
        <v>0</v>
      </c>
      <c r="AZ931" s="11">
        <v>0</v>
      </c>
      <c r="BA931" s="11">
        <v>0</v>
      </c>
      <c r="BB931" s="122"/>
    </row>
    <row r="932" spans="1:54" hidden="1" x14ac:dyDescent="0.25">
      <c r="A932">
        <v>7</v>
      </c>
      <c r="B932" t="str">
        <f t="shared" si="110"/>
        <v>GC-4359</v>
      </c>
      <c r="C932" s="2" t="s">
        <v>317</v>
      </c>
      <c r="D932" s="2" t="str">
        <f t="shared" si="114"/>
        <v>4</v>
      </c>
      <c r="E932" s="2" t="str">
        <f t="shared" si="115"/>
        <v>43</v>
      </c>
      <c r="F932" s="2" t="str">
        <f t="shared" si="116"/>
        <v>435</v>
      </c>
      <c r="G932" s="1" t="s">
        <v>121</v>
      </c>
      <c r="H932" s="27">
        <v>0</v>
      </c>
      <c r="I932" s="27"/>
      <c r="J932" s="27">
        <v>0</v>
      </c>
      <c r="K932" s="27">
        <v>0</v>
      </c>
      <c r="L932" s="27">
        <v>0</v>
      </c>
      <c r="M932" s="27"/>
      <c r="N932" s="27">
        <v>0</v>
      </c>
      <c r="O932" s="27">
        <v>0</v>
      </c>
      <c r="P932" s="27">
        <v>0</v>
      </c>
      <c r="Q932" s="27"/>
      <c r="R932" s="27">
        <v>0</v>
      </c>
      <c r="S932" s="27">
        <v>0</v>
      </c>
      <c r="T932" s="27">
        <v>0</v>
      </c>
      <c r="U932" s="27"/>
      <c r="V932" s="27">
        <v>0</v>
      </c>
      <c r="W932" s="27">
        <v>0</v>
      </c>
      <c r="X932" s="27">
        <v>0</v>
      </c>
      <c r="Y932" s="27"/>
      <c r="Z932" s="27">
        <v>0</v>
      </c>
      <c r="AA932" s="27">
        <v>0</v>
      </c>
      <c r="AB932" s="27">
        <v>0</v>
      </c>
      <c r="AC932" s="27"/>
      <c r="AD932" s="27">
        <v>0</v>
      </c>
      <c r="AE932" s="27">
        <v>0</v>
      </c>
      <c r="AF932" s="27">
        <v>0</v>
      </c>
      <c r="AG932" s="106">
        <v>0</v>
      </c>
      <c r="AH932" s="27">
        <v>0</v>
      </c>
      <c r="AI932" s="27">
        <v>0</v>
      </c>
      <c r="AJ932" s="27">
        <v>0</v>
      </c>
      <c r="AK932" s="106">
        <v>0</v>
      </c>
      <c r="AL932" s="106">
        <v>0</v>
      </c>
      <c r="AM932" s="105">
        <v>0</v>
      </c>
      <c r="AN932" s="11">
        <v>0</v>
      </c>
      <c r="AO932" s="11">
        <v>0</v>
      </c>
      <c r="AP932" s="105">
        <v>0</v>
      </c>
      <c r="AQ932" s="11">
        <v>0</v>
      </c>
      <c r="AR932" s="11">
        <v>0</v>
      </c>
      <c r="AS932" s="11">
        <v>0</v>
      </c>
      <c r="AT932" s="11">
        <v>0</v>
      </c>
      <c r="AU932" s="11">
        <v>0</v>
      </c>
      <c r="AV932" s="11">
        <v>0</v>
      </c>
      <c r="AW932" s="11">
        <v>0</v>
      </c>
      <c r="AX932" s="11">
        <v>0</v>
      </c>
      <c r="AZ932" s="11">
        <v>0</v>
      </c>
      <c r="BA932" s="11">
        <v>0</v>
      </c>
      <c r="BB932" s="122"/>
    </row>
    <row r="933" spans="1:54" hidden="1" x14ac:dyDescent="0.25">
      <c r="A933">
        <v>7</v>
      </c>
      <c r="B933" t="str">
        <f t="shared" si="110"/>
        <v>GC-4410</v>
      </c>
      <c r="C933" s="2" t="s">
        <v>317</v>
      </c>
      <c r="D933" s="2" t="str">
        <f t="shared" si="114"/>
        <v>4</v>
      </c>
      <c r="E933" s="2" t="str">
        <f t="shared" si="115"/>
        <v>44</v>
      </c>
      <c r="F933" s="2" t="str">
        <f t="shared" si="116"/>
        <v>441</v>
      </c>
      <c r="G933" s="1" t="s">
        <v>124</v>
      </c>
      <c r="H933" s="27">
        <v>19659</v>
      </c>
      <c r="I933" s="27"/>
      <c r="J933" s="27">
        <v>19379.329000000002</v>
      </c>
      <c r="K933" s="27">
        <v>19379.329000000002</v>
      </c>
      <c r="L933" s="27">
        <v>19979</v>
      </c>
      <c r="M933" s="27"/>
      <c r="N933" s="27">
        <v>19675.839</v>
      </c>
      <c r="O933" s="27">
        <v>19675.839</v>
      </c>
      <c r="P933" s="27">
        <v>20309</v>
      </c>
      <c r="Q933" s="27"/>
      <c r="R933" s="27">
        <v>19845.777999999998</v>
      </c>
      <c r="S933" s="27">
        <v>19845.778779999997</v>
      </c>
      <c r="T933" s="27">
        <v>20777</v>
      </c>
      <c r="U933" s="27"/>
      <c r="V933" s="27">
        <v>20332.670489999997</v>
      </c>
      <c r="W933" s="27">
        <v>20332.670489999997</v>
      </c>
      <c r="X933" s="27">
        <v>20596</v>
      </c>
      <c r="Y933" s="27"/>
      <c r="Z933" s="27">
        <v>20134.934000000001</v>
      </c>
      <c r="AA933" s="27">
        <v>20134.934000000001</v>
      </c>
      <c r="AB933" s="27">
        <v>20916</v>
      </c>
      <c r="AC933" s="27"/>
      <c r="AD933" s="27">
        <v>19992.378780000003</v>
      </c>
      <c r="AE933" s="27">
        <v>19992.378780000003</v>
      </c>
      <c r="AF933" s="27">
        <v>20322</v>
      </c>
      <c r="AG933" s="106">
        <v>20338.135960000011</v>
      </c>
      <c r="AH933" s="27">
        <v>20338.135960000011</v>
      </c>
      <c r="AI933" s="27">
        <v>20338.135960000011</v>
      </c>
      <c r="AJ933" s="27">
        <v>20920</v>
      </c>
      <c r="AK933" s="106">
        <v>20823.842400000001</v>
      </c>
      <c r="AL933" s="106">
        <v>20823.842400000001</v>
      </c>
      <c r="AM933" s="105">
        <v>20823.842400000001</v>
      </c>
      <c r="AN933" s="11">
        <v>21177</v>
      </c>
      <c r="AO933" s="11">
        <v>20844.929189999999</v>
      </c>
      <c r="AP933" s="105">
        <v>20844.929190000003</v>
      </c>
      <c r="AQ933" s="11">
        <v>20844.929189999999</v>
      </c>
      <c r="AR933" s="11">
        <v>21177</v>
      </c>
      <c r="AS933" s="11">
        <v>21389.387909999998</v>
      </c>
      <c r="AT933" s="11">
        <v>21389.387909999998</v>
      </c>
      <c r="AU933" s="11">
        <v>21412.513559999999</v>
      </c>
      <c r="AV933" s="11">
        <v>21554</v>
      </c>
      <c r="AW933" s="11">
        <v>21605.603060000001</v>
      </c>
      <c r="AX933" s="11">
        <v>21605.603059999998</v>
      </c>
      <c r="AZ933" s="11">
        <v>21959</v>
      </c>
      <c r="BA933" s="11">
        <v>22105.437890000001</v>
      </c>
      <c r="BB933" s="122"/>
    </row>
    <row r="934" spans="1:54" hidden="1" x14ac:dyDescent="0.25">
      <c r="A934">
        <v>7</v>
      </c>
      <c r="B934" t="str">
        <f t="shared" si="110"/>
        <v>GC-4420</v>
      </c>
      <c r="C934" s="2" t="s">
        <v>317</v>
      </c>
      <c r="D934" s="2" t="str">
        <f t="shared" si="114"/>
        <v>4</v>
      </c>
      <c r="E934" s="2" t="str">
        <f t="shared" si="115"/>
        <v>44</v>
      </c>
      <c r="F934" s="2" t="str">
        <f t="shared" si="116"/>
        <v>442</v>
      </c>
      <c r="G934" s="1" t="s">
        <v>125</v>
      </c>
      <c r="H934" s="27">
        <v>0</v>
      </c>
      <c r="I934" s="27"/>
      <c r="J934" s="27">
        <v>0</v>
      </c>
      <c r="K934" s="27">
        <v>0</v>
      </c>
      <c r="L934" s="27">
        <v>0</v>
      </c>
      <c r="M934" s="27"/>
      <c r="N934" s="27">
        <v>0</v>
      </c>
      <c r="O934" s="27">
        <v>0</v>
      </c>
      <c r="P934" s="27">
        <v>0</v>
      </c>
      <c r="Q934" s="27"/>
      <c r="R934" s="27">
        <v>0</v>
      </c>
      <c r="S934" s="27">
        <v>0</v>
      </c>
      <c r="T934" s="27">
        <v>0</v>
      </c>
      <c r="U934" s="27"/>
      <c r="V934" s="27">
        <v>0</v>
      </c>
      <c r="W934" s="27">
        <v>0</v>
      </c>
      <c r="X934" s="27">
        <v>0</v>
      </c>
      <c r="Y934" s="27"/>
      <c r="Z934" s="27">
        <v>0</v>
      </c>
      <c r="AA934" s="27">
        <v>0</v>
      </c>
      <c r="AB934" s="27">
        <v>0</v>
      </c>
      <c r="AC934" s="27"/>
      <c r="AD934" s="27">
        <v>0</v>
      </c>
      <c r="AE934" s="27">
        <v>0</v>
      </c>
      <c r="AF934" s="27">
        <v>0</v>
      </c>
      <c r="AG934" s="106">
        <v>0</v>
      </c>
      <c r="AH934" s="27">
        <v>0</v>
      </c>
      <c r="AI934" s="27">
        <v>0</v>
      </c>
      <c r="AJ934" s="27">
        <v>0</v>
      </c>
      <c r="AK934" s="106">
        <v>0</v>
      </c>
      <c r="AL934" s="106">
        <v>0</v>
      </c>
      <c r="AM934" s="105">
        <v>0</v>
      </c>
      <c r="AN934" s="11">
        <v>0</v>
      </c>
      <c r="AO934" s="11">
        <v>0</v>
      </c>
      <c r="AP934" s="105">
        <v>0</v>
      </c>
      <c r="AQ934" s="11">
        <v>0</v>
      </c>
      <c r="AR934" s="11">
        <v>0</v>
      </c>
      <c r="AS934" s="11">
        <v>0</v>
      </c>
      <c r="AT934" s="11">
        <v>0</v>
      </c>
      <c r="AU934" s="11">
        <v>0</v>
      </c>
      <c r="AV934" s="11">
        <v>0</v>
      </c>
      <c r="AW934" s="11">
        <v>0</v>
      </c>
      <c r="AX934" s="11">
        <v>0</v>
      </c>
      <c r="AZ934" s="11">
        <v>0</v>
      </c>
      <c r="BA934" s="11">
        <v>0</v>
      </c>
      <c r="BB934" s="122"/>
    </row>
    <row r="935" spans="1:54" hidden="1" x14ac:dyDescent="0.25">
      <c r="A935">
        <v>7</v>
      </c>
      <c r="B935" t="str">
        <f t="shared" si="110"/>
        <v>GC-4430</v>
      </c>
      <c r="C935" s="2" t="s">
        <v>317</v>
      </c>
      <c r="D935" s="2" t="str">
        <f t="shared" si="114"/>
        <v>4</v>
      </c>
      <c r="E935" s="2" t="str">
        <f t="shared" si="115"/>
        <v>44</v>
      </c>
      <c r="F935" s="2" t="str">
        <f t="shared" si="116"/>
        <v>443</v>
      </c>
      <c r="G935" s="1" t="s">
        <v>126</v>
      </c>
      <c r="H935" s="27">
        <v>2637</v>
      </c>
      <c r="I935" s="27"/>
      <c r="J935" s="27">
        <v>2605.3420000000001</v>
      </c>
      <c r="K935" s="27">
        <v>2605.3420000000001</v>
      </c>
      <c r="L935" s="27">
        <v>2671</v>
      </c>
      <c r="M935" s="27"/>
      <c r="N935" s="27">
        <v>2636.473</v>
      </c>
      <c r="O935" s="27">
        <v>2636.473</v>
      </c>
      <c r="P935" s="27">
        <v>2675</v>
      </c>
      <c r="Q935" s="27"/>
      <c r="R935" s="27">
        <v>0</v>
      </c>
      <c r="S935" s="27">
        <v>2765.9072600000059</v>
      </c>
      <c r="T935" s="27">
        <v>2887</v>
      </c>
      <c r="U935" s="27"/>
      <c r="V935" s="27">
        <v>2771.9970300000004</v>
      </c>
      <c r="W935" s="27">
        <v>2771.9970300000004</v>
      </c>
      <c r="X935" s="27">
        <v>2842</v>
      </c>
      <c r="Y935" s="27"/>
      <c r="Z935" s="27">
        <v>2788.2866199999999</v>
      </c>
      <c r="AA935" s="27">
        <v>2788.2866199999999</v>
      </c>
      <c r="AB935" s="27">
        <v>2953</v>
      </c>
      <c r="AC935" s="27"/>
      <c r="AD935" s="27">
        <v>2635.8841699999998</v>
      </c>
      <c r="AE935" s="27">
        <v>2635.8841699999998</v>
      </c>
      <c r="AF935" s="27">
        <v>2849</v>
      </c>
      <c r="AG935" s="106">
        <v>2611.1215999999999</v>
      </c>
      <c r="AH935" s="27">
        <v>2611.1215999999999</v>
      </c>
      <c r="AI935" s="27">
        <v>2611.1215999999999</v>
      </c>
      <c r="AJ935" s="27">
        <v>2581</v>
      </c>
      <c r="AK935" s="106">
        <v>2603.4376700000003</v>
      </c>
      <c r="AL935" s="106">
        <v>2628.6311800000003</v>
      </c>
      <c r="AM935" s="105">
        <v>2628.6311800000003</v>
      </c>
      <c r="AN935" s="11">
        <v>2719</v>
      </c>
      <c r="AO935" s="11">
        <v>2662.7656099999999</v>
      </c>
      <c r="AP935" s="105">
        <v>2662.7656099999999</v>
      </c>
      <c r="AQ935" s="11">
        <v>2662.7656099999999</v>
      </c>
      <c r="AR935" s="11">
        <v>2795</v>
      </c>
      <c r="AS935" s="11">
        <v>2659.6531999999997</v>
      </c>
      <c r="AT935" s="11">
        <v>2659.6531999999997</v>
      </c>
      <c r="AU935" s="11">
        <v>2659.6531999999997</v>
      </c>
      <c r="AV935" s="11">
        <v>2682</v>
      </c>
      <c r="AW935" s="11">
        <v>2688.0953</v>
      </c>
      <c r="AX935" s="11">
        <v>2688.0953</v>
      </c>
      <c r="AZ935" s="11">
        <v>2820</v>
      </c>
      <c r="BA935" s="11">
        <v>2584.5145499999999</v>
      </c>
      <c r="BB935" s="122"/>
    </row>
    <row r="936" spans="1:54" hidden="1" x14ac:dyDescent="0.25">
      <c r="A936">
        <v>7</v>
      </c>
      <c r="B936" t="str">
        <f t="shared" si="110"/>
        <v>GC-4440</v>
      </c>
      <c r="C936" s="2" t="s">
        <v>317</v>
      </c>
      <c r="D936" s="2" t="str">
        <f t="shared" si="114"/>
        <v>4</v>
      </c>
      <c r="E936" s="2" t="str">
        <f t="shared" si="115"/>
        <v>44</v>
      </c>
      <c r="F936" s="2" t="str">
        <f t="shared" si="116"/>
        <v>444</v>
      </c>
      <c r="G936" s="1" t="s">
        <v>127</v>
      </c>
      <c r="H936" s="27">
        <v>0</v>
      </c>
      <c r="I936" s="27"/>
      <c r="J936" s="27">
        <v>108.34699999999999</v>
      </c>
      <c r="K936" s="27">
        <v>108.34699999999999</v>
      </c>
      <c r="L936" s="27">
        <v>0</v>
      </c>
      <c r="M936" s="27"/>
      <c r="N936" s="27">
        <v>0</v>
      </c>
      <c r="O936" s="27">
        <v>0</v>
      </c>
      <c r="P936" s="27">
        <v>0</v>
      </c>
      <c r="Q936" s="27"/>
      <c r="R936" s="27">
        <v>0</v>
      </c>
      <c r="S936" s="27">
        <v>0</v>
      </c>
      <c r="T936" s="27">
        <v>148</v>
      </c>
      <c r="U936" s="27"/>
      <c r="V936" s="27">
        <v>140.58207999999999</v>
      </c>
      <c r="W936" s="27">
        <v>140.58207999999999</v>
      </c>
      <c r="X936" s="27">
        <v>144</v>
      </c>
      <c r="Y936" s="27"/>
      <c r="Z936" s="27">
        <v>71.560670000000016</v>
      </c>
      <c r="AA936" s="27">
        <v>71.560670000000016</v>
      </c>
      <c r="AB936" s="27">
        <v>249</v>
      </c>
      <c r="AC936" s="27"/>
      <c r="AD936" s="27">
        <v>0</v>
      </c>
      <c r="AE936" s="27">
        <v>0</v>
      </c>
      <c r="AF936" s="27">
        <v>0</v>
      </c>
      <c r="AG936" s="106">
        <v>0</v>
      </c>
      <c r="AH936" s="27">
        <v>0</v>
      </c>
      <c r="AI936" s="27">
        <v>0</v>
      </c>
      <c r="AJ936" s="27">
        <v>0</v>
      </c>
      <c r="AK936" s="106">
        <v>0</v>
      </c>
      <c r="AL936" s="106">
        <v>0</v>
      </c>
      <c r="AM936" s="105">
        <v>0</v>
      </c>
      <c r="AN936" s="11">
        <v>0</v>
      </c>
      <c r="AO936" s="11">
        <v>0</v>
      </c>
      <c r="AP936" s="105">
        <v>0</v>
      </c>
      <c r="AQ936" s="11">
        <v>0</v>
      </c>
      <c r="AR936" s="11">
        <v>0</v>
      </c>
      <c r="AS936" s="11">
        <v>0</v>
      </c>
      <c r="AT936" s="11">
        <v>0</v>
      </c>
      <c r="AU936" s="11">
        <v>0</v>
      </c>
      <c r="AV936" s="11">
        <v>0</v>
      </c>
      <c r="AW936" s="11">
        <v>0</v>
      </c>
      <c r="AX936" s="11">
        <v>0</v>
      </c>
      <c r="AZ936" s="11">
        <v>0</v>
      </c>
      <c r="BA936" s="11">
        <v>0</v>
      </c>
      <c r="BB936" s="122"/>
    </row>
    <row r="937" spans="1:54" hidden="1" x14ac:dyDescent="0.25">
      <c r="A937">
        <v>7</v>
      </c>
      <c r="B937" t="str">
        <f t="shared" si="110"/>
        <v>GC-4500</v>
      </c>
      <c r="C937" s="2" t="s">
        <v>317</v>
      </c>
      <c r="D937" s="2" t="str">
        <f t="shared" si="114"/>
        <v>4</v>
      </c>
      <c r="E937" s="2" t="str">
        <f t="shared" si="115"/>
        <v>45</v>
      </c>
      <c r="F937" s="2" t="str">
        <f t="shared" si="116"/>
        <v>450</v>
      </c>
      <c r="G937" s="1" t="s">
        <v>930</v>
      </c>
      <c r="H937" s="27">
        <v>0</v>
      </c>
      <c r="I937" s="27"/>
      <c r="J937" s="27">
        <v>0</v>
      </c>
      <c r="K937" s="27">
        <v>0</v>
      </c>
      <c r="L937" s="27">
        <v>0</v>
      </c>
      <c r="M937" s="27"/>
      <c r="N937" s="27">
        <v>0</v>
      </c>
      <c r="O937" s="27">
        <v>0</v>
      </c>
      <c r="P937" s="27">
        <v>0</v>
      </c>
      <c r="Q937" s="27"/>
      <c r="R937" s="27">
        <v>0</v>
      </c>
      <c r="S937" s="27">
        <v>0</v>
      </c>
      <c r="T937" s="27">
        <v>0</v>
      </c>
      <c r="U937" s="27"/>
      <c r="V937" s="27">
        <v>0</v>
      </c>
      <c r="W937" s="27">
        <v>0</v>
      </c>
      <c r="X937" s="27">
        <v>0</v>
      </c>
      <c r="Y937" s="27"/>
      <c r="Z937" s="27">
        <v>0</v>
      </c>
      <c r="AA937" s="27">
        <v>0</v>
      </c>
      <c r="AB937" s="27">
        <v>0</v>
      </c>
      <c r="AC937" s="27"/>
      <c r="AD937" s="27">
        <v>0</v>
      </c>
      <c r="AE937" s="27">
        <v>0</v>
      </c>
      <c r="AF937" s="27">
        <v>0</v>
      </c>
      <c r="AG937" s="106">
        <v>0</v>
      </c>
      <c r="AH937" s="27">
        <v>0</v>
      </c>
      <c r="AI937" s="27">
        <v>0</v>
      </c>
      <c r="AJ937" s="27">
        <v>0</v>
      </c>
      <c r="AK937" s="106">
        <v>0</v>
      </c>
      <c r="AL937" s="106">
        <v>0</v>
      </c>
      <c r="AM937" s="105">
        <v>0</v>
      </c>
      <c r="AN937" s="11">
        <v>0</v>
      </c>
      <c r="AO937" s="11">
        <v>0</v>
      </c>
      <c r="AP937" s="105">
        <v>0</v>
      </c>
      <c r="AQ937" s="11">
        <v>0</v>
      </c>
      <c r="AR937" s="11">
        <v>0</v>
      </c>
      <c r="AS937" s="11">
        <v>0</v>
      </c>
      <c r="AT937" s="11">
        <v>0</v>
      </c>
      <c r="AU937" s="11"/>
      <c r="AV937" s="11">
        <v>0</v>
      </c>
      <c r="AW937" s="11">
        <v>0</v>
      </c>
      <c r="AX937" s="11"/>
      <c r="AZ937" s="11"/>
      <c r="BA937" s="11"/>
      <c r="BB937" s="122"/>
    </row>
    <row r="938" spans="1:54" hidden="1" x14ac:dyDescent="0.25">
      <c r="A938">
        <v>7</v>
      </c>
      <c r="B938" t="str">
        <f t="shared" si="110"/>
        <v>GC-4510</v>
      </c>
      <c r="C938" s="2" t="s">
        <v>317</v>
      </c>
      <c r="D938" s="2" t="str">
        <f t="shared" si="114"/>
        <v>4</v>
      </c>
      <c r="E938" s="2" t="str">
        <f t="shared" si="115"/>
        <v>45</v>
      </c>
      <c r="F938" s="2" t="str">
        <f t="shared" si="116"/>
        <v>451</v>
      </c>
      <c r="G938" s="1" t="s">
        <v>941</v>
      </c>
      <c r="H938" s="27">
        <v>0</v>
      </c>
      <c r="I938" s="27"/>
      <c r="J938" s="27">
        <v>0</v>
      </c>
      <c r="K938" s="27">
        <v>0</v>
      </c>
      <c r="L938" s="27">
        <v>0</v>
      </c>
      <c r="M938" s="27"/>
      <c r="N938" s="27">
        <v>0</v>
      </c>
      <c r="O938" s="27">
        <v>0</v>
      </c>
      <c r="P938" s="27">
        <v>0</v>
      </c>
      <c r="Q938" s="27"/>
      <c r="R938" s="27">
        <v>0</v>
      </c>
      <c r="S938" s="27">
        <v>0</v>
      </c>
      <c r="T938" s="27">
        <v>0</v>
      </c>
      <c r="U938" s="27"/>
      <c r="V938" s="27">
        <v>0</v>
      </c>
      <c r="W938" s="27">
        <v>0</v>
      </c>
      <c r="X938" s="27">
        <v>0</v>
      </c>
      <c r="Y938" s="27"/>
      <c r="Z938" s="27">
        <v>0</v>
      </c>
      <c r="AA938" s="27">
        <v>0</v>
      </c>
      <c r="AB938" s="27">
        <v>0</v>
      </c>
      <c r="AC938" s="27"/>
      <c r="AD938" s="27">
        <v>0</v>
      </c>
      <c r="AE938" s="27">
        <v>0</v>
      </c>
      <c r="AF938" s="27">
        <v>0</v>
      </c>
      <c r="AG938" s="106">
        <v>0</v>
      </c>
      <c r="AH938" s="27">
        <v>0</v>
      </c>
      <c r="AI938" s="27">
        <v>0</v>
      </c>
      <c r="AJ938" s="27">
        <v>0</v>
      </c>
      <c r="AK938" s="106">
        <v>0</v>
      </c>
      <c r="AL938" s="106">
        <v>0</v>
      </c>
      <c r="AM938" s="105">
        <v>0</v>
      </c>
      <c r="AN938" s="11">
        <v>0</v>
      </c>
      <c r="AO938" s="11">
        <v>0</v>
      </c>
      <c r="AP938" s="105">
        <v>0</v>
      </c>
      <c r="AQ938" s="11">
        <v>0</v>
      </c>
      <c r="AR938" s="11">
        <v>0</v>
      </c>
      <c r="AS938" s="11">
        <v>0</v>
      </c>
      <c r="AT938" s="11">
        <v>0</v>
      </c>
      <c r="AU938" s="11"/>
      <c r="AV938" s="11">
        <v>0</v>
      </c>
      <c r="AW938" s="11">
        <v>0</v>
      </c>
      <c r="AX938" s="11"/>
      <c r="AZ938" s="11"/>
      <c r="BA938" s="11"/>
      <c r="BB938" s="122"/>
    </row>
    <row r="939" spans="1:54" hidden="1" x14ac:dyDescent="0.25">
      <c r="A939">
        <v>7</v>
      </c>
      <c r="B939" t="str">
        <f t="shared" si="110"/>
        <v>GC-4511</v>
      </c>
      <c r="C939" s="2" t="s">
        <v>317</v>
      </c>
      <c r="D939" s="2" t="str">
        <f t="shared" si="114"/>
        <v>4</v>
      </c>
      <c r="E939" s="2" t="str">
        <f t="shared" si="115"/>
        <v>45</v>
      </c>
      <c r="F939" s="2" t="str">
        <f t="shared" si="116"/>
        <v>451</v>
      </c>
      <c r="G939" s="1" t="s">
        <v>129</v>
      </c>
      <c r="H939" s="27">
        <v>0</v>
      </c>
      <c r="I939" s="27"/>
      <c r="J939" s="27">
        <v>0</v>
      </c>
      <c r="K939" s="27">
        <v>0</v>
      </c>
      <c r="L939" s="27">
        <v>0</v>
      </c>
      <c r="M939" s="27"/>
      <c r="N939" s="27">
        <v>0</v>
      </c>
      <c r="O939" s="27">
        <v>0</v>
      </c>
      <c r="P939" s="27">
        <v>0</v>
      </c>
      <c r="Q939" s="27"/>
      <c r="R939" s="27">
        <v>0</v>
      </c>
      <c r="S939" s="27">
        <v>0</v>
      </c>
      <c r="T939" s="27">
        <v>0</v>
      </c>
      <c r="U939" s="27"/>
      <c r="V939" s="27">
        <v>0</v>
      </c>
      <c r="W939" s="27">
        <v>0</v>
      </c>
      <c r="X939" s="27">
        <v>0</v>
      </c>
      <c r="Y939" s="27"/>
      <c r="Z939" s="27">
        <v>0</v>
      </c>
      <c r="AA939" s="27">
        <v>0</v>
      </c>
      <c r="AB939" s="27">
        <v>0</v>
      </c>
      <c r="AC939" s="27"/>
      <c r="AD939" s="27">
        <v>0</v>
      </c>
      <c r="AE939" s="27">
        <v>0</v>
      </c>
      <c r="AF939" s="27">
        <v>0</v>
      </c>
      <c r="AG939" s="106">
        <v>0</v>
      </c>
      <c r="AH939" s="27">
        <v>0</v>
      </c>
      <c r="AI939" s="27">
        <v>0</v>
      </c>
      <c r="AJ939" s="27">
        <v>0</v>
      </c>
      <c r="AK939" s="106">
        <v>0</v>
      </c>
      <c r="AL939" s="106">
        <v>0</v>
      </c>
      <c r="AM939" s="105">
        <v>0</v>
      </c>
      <c r="AN939" s="11">
        <v>0</v>
      </c>
      <c r="AO939" s="11">
        <v>0</v>
      </c>
      <c r="AP939" s="105">
        <v>0</v>
      </c>
      <c r="AQ939" s="11">
        <v>0</v>
      </c>
      <c r="AR939" s="11">
        <v>0</v>
      </c>
      <c r="AS939" s="11">
        <v>0</v>
      </c>
      <c r="AT939" s="11">
        <v>0</v>
      </c>
      <c r="AU939" s="11">
        <v>0</v>
      </c>
      <c r="AV939" s="11">
        <v>0</v>
      </c>
      <c r="AW939" s="11">
        <v>0</v>
      </c>
      <c r="AX939" s="11">
        <v>0</v>
      </c>
      <c r="AZ939" s="11">
        <v>0</v>
      </c>
      <c r="BA939" s="11"/>
      <c r="BB939" s="122"/>
    </row>
    <row r="940" spans="1:54" hidden="1" x14ac:dyDescent="0.25">
      <c r="A940">
        <v>7</v>
      </c>
      <c r="B940" t="str">
        <f t="shared" si="110"/>
        <v>GC-4512</v>
      </c>
      <c r="C940" s="2" t="s">
        <v>317</v>
      </c>
      <c r="D940" s="2" t="str">
        <f t="shared" si="114"/>
        <v>4</v>
      </c>
      <c r="E940" s="2" t="str">
        <f t="shared" si="115"/>
        <v>45</v>
      </c>
      <c r="F940" s="2" t="str">
        <f t="shared" si="116"/>
        <v>451</v>
      </c>
      <c r="G940" s="1" t="s">
        <v>131</v>
      </c>
      <c r="H940" s="27">
        <v>0</v>
      </c>
      <c r="I940" s="27"/>
      <c r="J940" s="27">
        <v>0</v>
      </c>
      <c r="K940" s="27">
        <v>0</v>
      </c>
      <c r="L940" s="27">
        <v>0</v>
      </c>
      <c r="M940" s="27"/>
      <c r="N940" s="27">
        <v>0</v>
      </c>
      <c r="O940" s="27">
        <v>0</v>
      </c>
      <c r="P940" s="27">
        <v>0</v>
      </c>
      <c r="Q940" s="27"/>
      <c r="R940" s="27">
        <v>0</v>
      </c>
      <c r="S940" s="27">
        <v>0</v>
      </c>
      <c r="T940" s="27">
        <v>0</v>
      </c>
      <c r="U940" s="27"/>
      <c r="V940" s="27">
        <v>0</v>
      </c>
      <c r="W940" s="27">
        <v>0</v>
      </c>
      <c r="X940" s="27">
        <v>0</v>
      </c>
      <c r="Y940" s="27"/>
      <c r="Z940" s="27">
        <v>0</v>
      </c>
      <c r="AA940" s="27">
        <v>0</v>
      </c>
      <c r="AB940" s="27">
        <v>0</v>
      </c>
      <c r="AC940" s="27"/>
      <c r="AD940" s="27">
        <v>0</v>
      </c>
      <c r="AE940" s="27">
        <v>0</v>
      </c>
      <c r="AF940" s="27">
        <v>0</v>
      </c>
      <c r="AG940" s="106">
        <v>0</v>
      </c>
      <c r="AH940" s="27">
        <v>0</v>
      </c>
      <c r="AI940" s="27">
        <v>0</v>
      </c>
      <c r="AJ940" s="27">
        <v>0</v>
      </c>
      <c r="AK940" s="106">
        <v>0</v>
      </c>
      <c r="AL940" s="106">
        <v>0</v>
      </c>
      <c r="AM940" s="105">
        <v>0</v>
      </c>
      <c r="AN940" s="11">
        <v>0</v>
      </c>
      <c r="AO940" s="11">
        <v>0</v>
      </c>
      <c r="AP940" s="105">
        <v>0</v>
      </c>
      <c r="AQ940" s="11">
        <v>0</v>
      </c>
      <c r="AR940" s="11">
        <v>0</v>
      </c>
      <c r="AS940" s="11">
        <v>0</v>
      </c>
      <c r="AT940" s="11">
        <v>0</v>
      </c>
      <c r="AU940" s="11">
        <v>0</v>
      </c>
      <c r="AV940" s="11">
        <v>0</v>
      </c>
      <c r="AW940" s="11">
        <v>0</v>
      </c>
      <c r="AX940" s="11">
        <v>0</v>
      </c>
      <c r="AZ940" s="11">
        <v>0</v>
      </c>
      <c r="BA940" s="11"/>
      <c r="BB940" s="122"/>
    </row>
    <row r="941" spans="1:54" hidden="1" x14ac:dyDescent="0.25">
      <c r="A941">
        <v>7</v>
      </c>
      <c r="B941" t="str">
        <f t="shared" si="110"/>
        <v>GC-4513</v>
      </c>
      <c r="C941" s="2" t="s">
        <v>317</v>
      </c>
      <c r="D941" s="2" t="str">
        <f t="shared" si="114"/>
        <v>4</v>
      </c>
      <c r="E941" s="2" t="str">
        <f t="shared" si="115"/>
        <v>45</v>
      </c>
      <c r="F941" s="2" t="str">
        <f t="shared" si="116"/>
        <v>451</v>
      </c>
      <c r="G941" s="1" t="s">
        <v>133</v>
      </c>
      <c r="H941" s="27">
        <v>0</v>
      </c>
      <c r="I941" s="27"/>
      <c r="J941" s="27">
        <v>0</v>
      </c>
      <c r="K941" s="27">
        <v>0</v>
      </c>
      <c r="L941" s="27">
        <v>0</v>
      </c>
      <c r="M941" s="27"/>
      <c r="N941" s="27">
        <v>0</v>
      </c>
      <c r="O941" s="27">
        <v>0</v>
      </c>
      <c r="P941" s="27">
        <v>0</v>
      </c>
      <c r="Q941" s="27"/>
      <c r="R941" s="27">
        <v>0</v>
      </c>
      <c r="S941" s="27">
        <v>0</v>
      </c>
      <c r="T941" s="27">
        <v>0</v>
      </c>
      <c r="U941" s="27"/>
      <c r="V941" s="27">
        <v>0</v>
      </c>
      <c r="W941" s="27">
        <v>0</v>
      </c>
      <c r="X941" s="27">
        <v>0</v>
      </c>
      <c r="Y941" s="27"/>
      <c r="Z941" s="27">
        <v>0</v>
      </c>
      <c r="AA941" s="27">
        <v>0</v>
      </c>
      <c r="AB941" s="27">
        <v>0</v>
      </c>
      <c r="AC941" s="27"/>
      <c r="AD941" s="27">
        <v>0</v>
      </c>
      <c r="AE941" s="27">
        <v>0</v>
      </c>
      <c r="AF941" s="27">
        <v>0</v>
      </c>
      <c r="AG941" s="106">
        <v>0</v>
      </c>
      <c r="AH941" s="27">
        <v>0</v>
      </c>
      <c r="AI941" s="27">
        <v>0</v>
      </c>
      <c r="AJ941" s="27">
        <v>0</v>
      </c>
      <c r="AK941" s="106">
        <v>0</v>
      </c>
      <c r="AL941" s="106">
        <v>0</v>
      </c>
      <c r="AM941" s="105">
        <v>0</v>
      </c>
      <c r="AN941" s="11">
        <v>0</v>
      </c>
      <c r="AO941" s="11">
        <v>0</v>
      </c>
      <c r="AP941" s="105">
        <v>0</v>
      </c>
      <c r="AQ941" s="11">
        <v>0</v>
      </c>
      <c r="AR941" s="11">
        <v>0</v>
      </c>
      <c r="AS941" s="11">
        <v>0</v>
      </c>
      <c r="AT941" s="11">
        <v>0</v>
      </c>
      <c r="AU941" s="11">
        <v>0</v>
      </c>
      <c r="AV941" s="11">
        <v>0</v>
      </c>
      <c r="AW941" s="11">
        <v>0</v>
      </c>
      <c r="AX941" s="11">
        <v>0</v>
      </c>
      <c r="AZ941" s="11">
        <v>0</v>
      </c>
      <c r="BA941" s="11"/>
      <c r="BB941" s="122"/>
    </row>
    <row r="942" spans="1:54" hidden="1" x14ac:dyDescent="0.25">
      <c r="A942">
        <v>7</v>
      </c>
      <c r="B942" t="str">
        <f t="shared" si="110"/>
        <v>GC-4521</v>
      </c>
      <c r="C942" s="2" t="s">
        <v>317</v>
      </c>
      <c r="D942" s="2" t="str">
        <f t="shared" si="114"/>
        <v>4</v>
      </c>
      <c r="E942" s="2" t="str">
        <f t="shared" si="115"/>
        <v>45</v>
      </c>
      <c r="F942" s="2" t="str">
        <f t="shared" si="116"/>
        <v>452</v>
      </c>
      <c r="G942" s="1" t="s">
        <v>942</v>
      </c>
      <c r="H942" s="27">
        <v>0</v>
      </c>
      <c r="I942" s="27"/>
      <c r="J942" s="27">
        <v>0</v>
      </c>
      <c r="K942" s="27">
        <v>0</v>
      </c>
      <c r="L942" s="27">
        <v>0</v>
      </c>
      <c r="M942" s="27"/>
      <c r="N942" s="27">
        <v>0</v>
      </c>
      <c r="O942" s="27">
        <v>0</v>
      </c>
      <c r="P942" s="27">
        <v>0</v>
      </c>
      <c r="Q942" s="27"/>
      <c r="R942" s="27">
        <v>0</v>
      </c>
      <c r="S942" s="27">
        <v>0</v>
      </c>
      <c r="T942" s="27">
        <v>0</v>
      </c>
      <c r="U942" s="27"/>
      <c r="V942" s="27">
        <v>0</v>
      </c>
      <c r="W942" s="27">
        <v>0</v>
      </c>
      <c r="X942" s="27">
        <v>0</v>
      </c>
      <c r="Y942" s="27"/>
      <c r="Z942" s="27">
        <v>0</v>
      </c>
      <c r="AA942" s="27">
        <v>0</v>
      </c>
      <c r="AB942" s="27">
        <v>0</v>
      </c>
      <c r="AC942" s="27"/>
      <c r="AD942" s="27">
        <v>0</v>
      </c>
      <c r="AE942" s="27">
        <v>0</v>
      </c>
      <c r="AF942" s="27">
        <v>0</v>
      </c>
      <c r="AG942" s="106">
        <v>0</v>
      </c>
      <c r="AH942" s="27">
        <v>0</v>
      </c>
      <c r="AI942" s="27">
        <v>0</v>
      </c>
      <c r="AJ942" s="27">
        <v>0</v>
      </c>
      <c r="AK942" s="106">
        <v>0</v>
      </c>
      <c r="AL942" s="106">
        <v>0</v>
      </c>
      <c r="AM942" s="105">
        <v>0</v>
      </c>
      <c r="AN942" s="11">
        <v>0</v>
      </c>
      <c r="AO942" s="11">
        <v>0</v>
      </c>
      <c r="AP942" s="105">
        <v>0</v>
      </c>
      <c r="AQ942" s="11">
        <v>0</v>
      </c>
      <c r="AR942" s="11">
        <v>0</v>
      </c>
      <c r="AS942" s="11">
        <v>0</v>
      </c>
      <c r="AT942" s="11">
        <v>0</v>
      </c>
      <c r="AU942" s="11"/>
      <c r="AV942" s="11">
        <v>0</v>
      </c>
      <c r="AW942" s="11">
        <v>0</v>
      </c>
      <c r="AX942" s="11"/>
      <c r="AZ942" s="11"/>
      <c r="BA942" s="11"/>
      <c r="BB942" s="122"/>
    </row>
    <row r="943" spans="1:54" hidden="1" x14ac:dyDescent="0.25">
      <c r="A943">
        <v>7</v>
      </c>
      <c r="B943" t="str">
        <f t="shared" si="110"/>
        <v>GC-4522</v>
      </c>
      <c r="C943" s="2" t="s">
        <v>317</v>
      </c>
      <c r="D943" s="2" t="str">
        <f t="shared" si="114"/>
        <v>4</v>
      </c>
      <c r="E943" s="2" t="str">
        <f t="shared" si="115"/>
        <v>45</v>
      </c>
      <c r="F943" s="2" t="str">
        <f t="shared" si="116"/>
        <v>452</v>
      </c>
      <c r="G943" s="1" t="s">
        <v>943</v>
      </c>
      <c r="H943" s="27">
        <v>0</v>
      </c>
      <c r="I943" s="27"/>
      <c r="J943" s="27">
        <v>0</v>
      </c>
      <c r="K943" s="27">
        <v>0</v>
      </c>
      <c r="L943" s="27">
        <v>0</v>
      </c>
      <c r="M943" s="27"/>
      <c r="N943" s="27">
        <v>0</v>
      </c>
      <c r="O943" s="27">
        <v>0</v>
      </c>
      <c r="P943" s="27">
        <v>0</v>
      </c>
      <c r="Q943" s="27"/>
      <c r="R943" s="27">
        <v>0</v>
      </c>
      <c r="S943" s="27">
        <v>0</v>
      </c>
      <c r="T943" s="27">
        <v>0</v>
      </c>
      <c r="U943" s="27"/>
      <c r="V943" s="27">
        <v>0</v>
      </c>
      <c r="W943" s="27">
        <v>0</v>
      </c>
      <c r="X943" s="27">
        <v>0</v>
      </c>
      <c r="Y943" s="27"/>
      <c r="Z943" s="27">
        <v>0</v>
      </c>
      <c r="AA943" s="27">
        <v>0</v>
      </c>
      <c r="AB943" s="27">
        <v>0</v>
      </c>
      <c r="AC943" s="27"/>
      <c r="AD943" s="27">
        <v>0</v>
      </c>
      <c r="AE943" s="27">
        <v>0</v>
      </c>
      <c r="AF943" s="27">
        <v>0</v>
      </c>
      <c r="AG943" s="106">
        <v>0</v>
      </c>
      <c r="AH943" s="27">
        <v>0</v>
      </c>
      <c r="AI943" s="27">
        <v>0</v>
      </c>
      <c r="AJ943" s="27">
        <v>0</v>
      </c>
      <c r="AK943" s="106">
        <v>0</v>
      </c>
      <c r="AL943" s="106">
        <v>0</v>
      </c>
      <c r="AM943" s="105">
        <v>0</v>
      </c>
      <c r="AN943" s="11">
        <v>0</v>
      </c>
      <c r="AO943" s="11">
        <v>0</v>
      </c>
      <c r="AP943" s="105">
        <v>0</v>
      </c>
      <c r="AQ943" s="11">
        <v>0</v>
      </c>
      <c r="AR943" s="11">
        <v>0</v>
      </c>
      <c r="AS943" s="11">
        <v>0</v>
      </c>
      <c r="AT943" s="11">
        <v>0</v>
      </c>
      <c r="AU943" s="11"/>
      <c r="AV943" s="11">
        <v>0</v>
      </c>
      <c r="AW943" s="11">
        <v>0</v>
      </c>
      <c r="AX943" s="11"/>
      <c r="AZ943" s="11"/>
      <c r="BA943" s="11"/>
      <c r="BB943" s="122"/>
    </row>
    <row r="944" spans="1:54" hidden="1" x14ac:dyDescent="0.25">
      <c r="A944">
        <v>7</v>
      </c>
      <c r="B944" t="str">
        <f t="shared" si="110"/>
        <v>GC-4523</v>
      </c>
      <c r="C944" s="2" t="s">
        <v>317</v>
      </c>
      <c r="D944" s="2" t="str">
        <f t="shared" si="114"/>
        <v>4</v>
      </c>
      <c r="E944" s="2" t="str">
        <f t="shared" si="115"/>
        <v>45</v>
      </c>
      <c r="F944" s="2" t="str">
        <f t="shared" si="116"/>
        <v>452</v>
      </c>
      <c r="G944" s="1" t="s">
        <v>944</v>
      </c>
      <c r="H944" s="27">
        <v>0</v>
      </c>
      <c r="I944" s="27"/>
      <c r="J944" s="27">
        <v>0</v>
      </c>
      <c r="K944" s="27">
        <v>0</v>
      </c>
      <c r="L944" s="27">
        <v>0</v>
      </c>
      <c r="M944" s="27"/>
      <c r="N944" s="27">
        <v>0</v>
      </c>
      <c r="O944" s="27">
        <v>0</v>
      </c>
      <c r="P944" s="27">
        <v>0</v>
      </c>
      <c r="Q944" s="27"/>
      <c r="R944" s="27">
        <v>0</v>
      </c>
      <c r="S944" s="27">
        <v>0</v>
      </c>
      <c r="T944" s="27">
        <v>0</v>
      </c>
      <c r="U944" s="27"/>
      <c r="V944" s="27">
        <v>0</v>
      </c>
      <c r="W944" s="27">
        <v>0</v>
      </c>
      <c r="X944" s="27">
        <v>0</v>
      </c>
      <c r="Y944" s="27"/>
      <c r="Z944" s="27">
        <v>0</v>
      </c>
      <c r="AA944" s="27">
        <v>0</v>
      </c>
      <c r="AB944" s="27">
        <v>0</v>
      </c>
      <c r="AC944" s="27"/>
      <c r="AD944" s="27">
        <v>0</v>
      </c>
      <c r="AE944" s="27">
        <v>0</v>
      </c>
      <c r="AF944" s="27">
        <v>0</v>
      </c>
      <c r="AG944" s="106">
        <v>0</v>
      </c>
      <c r="AH944" s="27">
        <v>0</v>
      </c>
      <c r="AI944" s="27">
        <v>0</v>
      </c>
      <c r="AJ944" s="27">
        <v>0</v>
      </c>
      <c r="AK944" s="106">
        <v>0</v>
      </c>
      <c r="AL944" s="106">
        <v>0</v>
      </c>
      <c r="AM944" s="105">
        <v>0</v>
      </c>
      <c r="AN944" s="11">
        <v>0</v>
      </c>
      <c r="AO944" s="11">
        <v>0</v>
      </c>
      <c r="AP944" s="105">
        <v>0</v>
      </c>
      <c r="AQ944" s="11">
        <v>0</v>
      </c>
      <c r="AR944" s="11">
        <v>0</v>
      </c>
      <c r="AS944" s="11">
        <v>0</v>
      </c>
      <c r="AT944" s="11">
        <v>0</v>
      </c>
      <c r="AU944" s="11"/>
      <c r="AV944" s="11">
        <v>0</v>
      </c>
      <c r="AW944" s="11">
        <v>0</v>
      </c>
      <c r="AX944" s="11"/>
      <c r="AZ944" s="11"/>
      <c r="BA944" s="11"/>
      <c r="BB944" s="122"/>
    </row>
    <row r="945" spans="1:54" hidden="1" x14ac:dyDescent="0.25">
      <c r="A945">
        <v>7</v>
      </c>
      <c r="B945" t="str">
        <f t="shared" si="110"/>
        <v>GC-4524</v>
      </c>
      <c r="C945" s="2" t="s">
        <v>317</v>
      </c>
      <c r="D945" s="2" t="str">
        <f t="shared" si="114"/>
        <v>4</v>
      </c>
      <c r="E945" s="2" t="str">
        <f t="shared" si="115"/>
        <v>45</v>
      </c>
      <c r="F945" s="2" t="str">
        <f t="shared" si="116"/>
        <v>452</v>
      </c>
      <c r="G945" s="1" t="s">
        <v>135</v>
      </c>
      <c r="H945" s="27">
        <v>0</v>
      </c>
      <c r="I945" s="27"/>
      <c r="J945" s="27">
        <v>0</v>
      </c>
      <c r="K945" s="27">
        <v>0</v>
      </c>
      <c r="L945" s="27">
        <v>0</v>
      </c>
      <c r="M945" s="27"/>
      <c r="N945" s="27">
        <v>0</v>
      </c>
      <c r="O945" s="27">
        <v>0</v>
      </c>
      <c r="P945" s="27">
        <v>0</v>
      </c>
      <c r="Q945" s="27"/>
      <c r="R945" s="27">
        <v>0</v>
      </c>
      <c r="S945" s="27">
        <v>0</v>
      </c>
      <c r="T945" s="27">
        <v>0</v>
      </c>
      <c r="U945" s="27"/>
      <c r="V945" s="27">
        <v>0</v>
      </c>
      <c r="W945" s="27">
        <v>0</v>
      </c>
      <c r="X945" s="27">
        <v>0</v>
      </c>
      <c r="Y945" s="27"/>
      <c r="Z945" s="27">
        <v>0</v>
      </c>
      <c r="AA945" s="27">
        <v>0</v>
      </c>
      <c r="AB945" s="27">
        <v>0</v>
      </c>
      <c r="AC945" s="27"/>
      <c r="AD945" s="27">
        <v>0</v>
      </c>
      <c r="AE945" s="27">
        <v>0</v>
      </c>
      <c r="AF945" s="27">
        <v>0</v>
      </c>
      <c r="AG945" s="106">
        <v>0</v>
      </c>
      <c r="AH945" s="27">
        <v>0</v>
      </c>
      <c r="AI945" s="27">
        <v>0</v>
      </c>
      <c r="AJ945" s="27">
        <v>0</v>
      </c>
      <c r="AK945" s="106">
        <v>0</v>
      </c>
      <c r="AL945" s="106">
        <v>0</v>
      </c>
      <c r="AM945" s="105">
        <v>0</v>
      </c>
      <c r="AN945" s="11">
        <v>0</v>
      </c>
      <c r="AO945" s="11">
        <v>0</v>
      </c>
      <c r="AP945" s="105">
        <v>0</v>
      </c>
      <c r="AQ945" s="11">
        <v>0</v>
      </c>
      <c r="AR945" s="11">
        <v>0</v>
      </c>
      <c r="AS945" s="11">
        <v>0</v>
      </c>
      <c r="AT945" s="11">
        <v>0</v>
      </c>
      <c r="AU945" s="11">
        <v>0</v>
      </c>
      <c r="AV945" s="11">
        <v>0</v>
      </c>
      <c r="AW945" s="11">
        <v>0</v>
      </c>
      <c r="AX945" s="11">
        <v>0</v>
      </c>
      <c r="AZ945" s="11">
        <v>0</v>
      </c>
      <c r="BA945" s="11">
        <v>0</v>
      </c>
      <c r="BB945" s="122"/>
    </row>
    <row r="946" spans="1:54" hidden="1" x14ac:dyDescent="0.25">
      <c r="A946">
        <v>7</v>
      </c>
      <c r="B946" t="str">
        <f t="shared" si="110"/>
        <v>GC-4525</v>
      </c>
      <c r="C946" s="2" t="s">
        <v>317</v>
      </c>
      <c r="D946" s="2" t="str">
        <f t="shared" si="114"/>
        <v>4</v>
      </c>
      <c r="E946" s="2" t="str">
        <f t="shared" si="115"/>
        <v>45</v>
      </c>
      <c r="F946" s="2" t="str">
        <f t="shared" si="116"/>
        <v>452</v>
      </c>
      <c r="G946" s="1" t="s">
        <v>136</v>
      </c>
      <c r="H946" s="27">
        <v>0</v>
      </c>
      <c r="I946" s="27"/>
      <c r="J946" s="27">
        <v>0</v>
      </c>
      <c r="K946" s="27">
        <v>0</v>
      </c>
      <c r="L946" s="27">
        <v>0</v>
      </c>
      <c r="M946" s="27"/>
      <c r="N946" s="27">
        <v>0</v>
      </c>
      <c r="O946" s="27">
        <v>0</v>
      </c>
      <c r="P946" s="27">
        <v>0</v>
      </c>
      <c r="Q946" s="27"/>
      <c r="R946" s="27">
        <v>0</v>
      </c>
      <c r="S946" s="27">
        <v>0</v>
      </c>
      <c r="T946" s="27">
        <v>0</v>
      </c>
      <c r="U946" s="27"/>
      <c r="V946" s="27">
        <v>0</v>
      </c>
      <c r="W946" s="27">
        <v>0</v>
      </c>
      <c r="X946" s="27">
        <v>0</v>
      </c>
      <c r="Y946" s="27"/>
      <c r="Z946" s="27">
        <v>0</v>
      </c>
      <c r="AA946" s="27">
        <v>0</v>
      </c>
      <c r="AB946" s="27">
        <v>0</v>
      </c>
      <c r="AC946" s="27"/>
      <c r="AD946" s="27">
        <v>0</v>
      </c>
      <c r="AE946" s="27">
        <v>0</v>
      </c>
      <c r="AF946" s="27">
        <v>0</v>
      </c>
      <c r="AG946" s="106">
        <v>0</v>
      </c>
      <c r="AH946" s="27">
        <v>0</v>
      </c>
      <c r="AI946" s="27">
        <v>0</v>
      </c>
      <c r="AJ946" s="27">
        <v>0</v>
      </c>
      <c r="AK946" s="106">
        <v>0</v>
      </c>
      <c r="AL946" s="106">
        <v>0</v>
      </c>
      <c r="AM946" s="105">
        <v>0</v>
      </c>
      <c r="AN946" s="11">
        <v>0</v>
      </c>
      <c r="AO946" s="11">
        <v>0</v>
      </c>
      <c r="AP946" s="105">
        <v>0</v>
      </c>
      <c r="AQ946" s="11">
        <v>0</v>
      </c>
      <c r="AR946" s="11">
        <v>0</v>
      </c>
      <c r="AS946" s="11">
        <v>0</v>
      </c>
      <c r="AT946" s="11">
        <v>0</v>
      </c>
      <c r="AU946" s="11">
        <v>0</v>
      </c>
      <c r="AV946" s="11">
        <v>0</v>
      </c>
      <c r="AW946" s="11">
        <v>0</v>
      </c>
      <c r="AX946" s="11">
        <v>0</v>
      </c>
      <c r="AZ946" s="11">
        <v>0</v>
      </c>
      <c r="BA946" s="11">
        <v>0</v>
      </c>
      <c r="BB946" s="122"/>
    </row>
    <row r="947" spans="1:54" hidden="1" x14ac:dyDescent="0.25">
      <c r="A947">
        <v>7</v>
      </c>
      <c r="B947" t="str">
        <f t="shared" si="110"/>
        <v>GC-4526</v>
      </c>
      <c r="C947" s="2" t="s">
        <v>317</v>
      </c>
      <c r="D947" s="2" t="str">
        <f t="shared" si="114"/>
        <v>4</v>
      </c>
      <c r="E947" s="2" t="str">
        <f t="shared" si="115"/>
        <v>45</v>
      </c>
      <c r="F947" s="2" t="str">
        <f t="shared" si="116"/>
        <v>452</v>
      </c>
      <c r="G947" s="1" t="s">
        <v>137</v>
      </c>
      <c r="H947" s="27">
        <v>0</v>
      </c>
      <c r="I947" s="27"/>
      <c r="J947" s="27">
        <v>0</v>
      </c>
      <c r="K947" s="27">
        <v>0</v>
      </c>
      <c r="L947" s="27">
        <v>0</v>
      </c>
      <c r="M947" s="27"/>
      <c r="N947" s="27">
        <v>0</v>
      </c>
      <c r="O947" s="27">
        <v>0</v>
      </c>
      <c r="P947" s="27">
        <v>0</v>
      </c>
      <c r="Q947" s="27"/>
      <c r="R947" s="27">
        <v>0</v>
      </c>
      <c r="S947" s="27">
        <v>0</v>
      </c>
      <c r="T947" s="27">
        <v>0</v>
      </c>
      <c r="U947" s="27"/>
      <c r="V947" s="27">
        <v>0</v>
      </c>
      <c r="W947" s="27">
        <v>0</v>
      </c>
      <c r="X947" s="27">
        <v>0</v>
      </c>
      <c r="Y947" s="27"/>
      <c r="Z947" s="27">
        <v>0</v>
      </c>
      <c r="AA947" s="27">
        <v>0</v>
      </c>
      <c r="AB947" s="27">
        <v>0</v>
      </c>
      <c r="AC947" s="27"/>
      <c r="AD947" s="27">
        <v>0</v>
      </c>
      <c r="AE947" s="27">
        <v>0</v>
      </c>
      <c r="AF947" s="27">
        <v>0</v>
      </c>
      <c r="AG947" s="106">
        <v>0</v>
      </c>
      <c r="AH947" s="27">
        <v>0</v>
      </c>
      <c r="AI947" s="27">
        <v>0</v>
      </c>
      <c r="AJ947" s="27">
        <v>0</v>
      </c>
      <c r="AK947" s="106">
        <v>0</v>
      </c>
      <c r="AL947" s="106">
        <v>0</v>
      </c>
      <c r="AM947" s="105">
        <v>0</v>
      </c>
      <c r="AN947" s="11">
        <v>0</v>
      </c>
      <c r="AO947" s="11">
        <v>0</v>
      </c>
      <c r="AP947" s="105">
        <v>0</v>
      </c>
      <c r="AQ947" s="11">
        <v>0</v>
      </c>
      <c r="AR947" s="11">
        <v>0</v>
      </c>
      <c r="AS947" s="11">
        <v>0</v>
      </c>
      <c r="AT947" s="11">
        <v>0</v>
      </c>
      <c r="AU947" s="11">
        <v>0</v>
      </c>
      <c r="AV947" s="11">
        <v>0</v>
      </c>
      <c r="AW947" s="11">
        <v>0</v>
      </c>
      <c r="AX947" s="11">
        <v>0</v>
      </c>
      <c r="AZ947" s="11">
        <v>0</v>
      </c>
      <c r="BA947" s="11">
        <v>0</v>
      </c>
      <c r="BB947" s="122"/>
    </row>
    <row r="948" spans="1:54" hidden="1" x14ac:dyDescent="0.25">
      <c r="A948">
        <v>7</v>
      </c>
      <c r="B948" t="str">
        <f t="shared" si="110"/>
        <v>GC-4530</v>
      </c>
      <c r="C948" s="2" t="s">
        <v>317</v>
      </c>
      <c r="D948" s="2" t="str">
        <f t="shared" si="114"/>
        <v>4</v>
      </c>
      <c r="E948" s="2" t="str">
        <f t="shared" si="115"/>
        <v>45</v>
      </c>
      <c r="F948" s="2" t="str">
        <f t="shared" si="116"/>
        <v>453</v>
      </c>
      <c r="G948" s="1" t="s">
        <v>138</v>
      </c>
      <c r="H948" s="27">
        <v>0</v>
      </c>
      <c r="I948" s="27"/>
      <c r="J948" s="27">
        <v>0</v>
      </c>
      <c r="K948" s="27">
        <v>0</v>
      </c>
      <c r="L948" s="27">
        <v>0</v>
      </c>
      <c r="M948" s="27"/>
      <c r="N948" s="27">
        <v>0</v>
      </c>
      <c r="O948" s="27">
        <v>0</v>
      </c>
      <c r="P948" s="27">
        <v>0</v>
      </c>
      <c r="Q948" s="27"/>
      <c r="R948" s="27">
        <v>0</v>
      </c>
      <c r="S948" s="27">
        <v>0</v>
      </c>
      <c r="T948" s="27">
        <v>0</v>
      </c>
      <c r="U948" s="27"/>
      <c r="V948" s="27">
        <v>0</v>
      </c>
      <c r="W948" s="27">
        <v>0</v>
      </c>
      <c r="X948" s="27">
        <v>0</v>
      </c>
      <c r="Y948" s="27"/>
      <c r="Z948" s="27">
        <v>0</v>
      </c>
      <c r="AA948" s="27">
        <v>0</v>
      </c>
      <c r="AB948" s="27">
        <v>0</v>
      </c>
      <c r="AC948" s="27"/>
      <c r="AD948" s="27">
        <v>0</v>
      </c>
      <c r="AE948" s="27">
        <v>0</v>
      </c>
      <c r="AF948" s="27">
        <v>0</v>
      </c>
      <c r="AG948" s="106">
        <v>0</v>
      </c>
      <c r="AH948" s="27">
        <v>0</v>
      </c>
      <c r="AI948" s="27">
        <v>0</v>
      </c>
      <c r="AJ948" s="27">
        <v>0</v>
      </c>
      <c r="AK948" s="106">
        <v>0</v>
      </c>
      <c r="AL948" s="106">
        <v>0</v>
      </c>
      <c r="AM948" s="105">
        <v>0</v>
      </c>
      <c r="AN948" s="11">
        <v>0</v>
      </c>
      <c r="AO948" s="11">
        <v>0</v>
      </c>
      <c r="AP948" s="105">
        <v>0</v>
      </c>
      <c r="AQ948" s="11">
        <v>0</v>
      </c>
      <c r="AR948" s="11">
        <v>0</v>
      </c>
      <c r="AS948" s="11">
        <v>0</v>
      </c>
      <c r="AT948" s="11">
        <v>0</v>
      </c>
      <c r="AU948" s="11"/>
      <c r="AV948" s="11">
        <v>0</v>
      </c>
      <c r="AW948" s="11">
        <v>0</v>
      </c>
      <c r="AX948" s="11"/>
      <c r="AZ948" s="11"/>
      <c r="BA948" s="11"/>
      <c r="BB948" s="122"/>
    </row>
    <row r="949" spans="1:54" hidden="1" x14ac:dyDescent="0.25">
      <c r="A949">
        <v>7</v>
      </c>
      <c r="B949" t="str">
        <f t="shared" si="110"/>
        <v>GC-4531</v>
      </c>
      <c r="C949" s="2" t="s">
        <v>317</v>
      </c>
      <c r="D949" s="2" t="str">
        <f t="shared" si="114"/>
        <v>4</v>
      </c>
      <c r="E949" s="2" t="str">
        <f t="shared" si="115"/>
        <v>45</v>
      </c>
      <c r="F949" s="2" t="str">
        <f t="shared" si="116"/>
        <v>453</v>
      </c>
      <c r="G949" s="1" t="s">
        <v>945</v>
      </c>
      <c r="H949" s="27">
        <v>0</v>
      </c>
      <c r="I949" s="27"/>
      <c r="J949" s="27">
        <v>0</v>
      </c>
      <c r="K949" s="27">
        <v>0</v>
      </c>
      <c r="L949" s="27">
        <v>0</v>
      </c>
      <c r="M949" s="27"/>
      <c r="N949" s="27">
        <v>0</v>
      </c>
      <c r="O949" s="27">
        <v>0</v>
      </c>
      <c r="P949" s="27">
        <v>0</v>
      </c>
      <c r="Q949" s="27"/>
      <c r="R949" s="27">
        <v>2765.9059999999999</v>
      </c>
      <c r="S949" s="27">
        <v>0</v>
      </c>
      <c r="T949" s="27">
        <v>0</v>
      </c>
      <c r="U949" s="27"/>
      <c r="V949" s="27">
        <v>0</v>
      </c>
      <c r="W949" s="27">
        <v>0</v>
      </c>
      <c r="X949" s="27">
        <v>0</v>
      </c>
      <c r="Y949" s="27"/>
      <c r="Z949" s="27">
        <v>0</v>
      </c>
      <c r="AA949" s="27">
        <v>0</v>
      </c>
      <c r="AB949" s="27">
        <v>0</v>
      </c>
      <c r="AC949" s="27"/>
      <c r="AD949" s="27">
        <v>0</v>
      </c>
      <c r="AE949" s="27">
        <v>0</v>
      </c>
      <c r="AF949" s="27">
        <v>0</v>
      </c>
      <c r="AG949" s="106">
        <v>0</v>
      </c>
      <c r="AH949" s="27">
        <v>0</v>
      </c>
      <c r="AI949" s="27">
        <v>0</v>
      </c>
      <c r="AJ949" s="27">
        <v>0</v>
      </c>
      <c r="AK949" s="106">
        <v>0</v>
      </c>
      <c r="AL949" s="106">
        <v>0</v>
      </c>
      <c r="AM949" s="105">
        <v>0</v>
      </c>
      <c r="AN949" s="11">
        <v>0</v>
      </c>
      <c r="AO949" s="11">
        <v>0</v>
      </c>
      <c r="AP949" s="105">
        <v>0</v>
      </c>
      <c r="AQ949" s="11">
        <v>0</v>
      </c>
      <c r="AR949" s="11">
        <v>0</v>
      </c>
      <c r="AS949" s="11">
        <v>0</v>
      </c>
      <c r="AT949" s="11">
        <v>0</v>
      </c>
      <c r="AU949" s="11"/>
      <c r="AV949" s="11">
        <v>0</v>
      </c>
      <c r="AW949" s="11">
        <v>0</v>
      </c>
      <c r="AX949" s="11"/>
      <c r="AZ949" s="11"/>
      <c r="BA949" s="11"/>
      <c r="BB949" s="122"/>
    </row>
    <row r="950" spans="1:54" hidden="1" x14ac:dyDescent="0.25">
      <c r="A950">
        <v>7</v>
      </c>
      <c r="B950" t="str">
        <f t="shared" si="110"/>
        <v>GC-4532</v>
      </c>
      <c r="C950" s="2" t="s">
        <v>317</v>
      </c>
      <c r="D950" s="2" t="str">
        <f t="shared" si="114"/>
        <v>4</v>
      </c>
      <c r="E950" s="2" t="str">
        <f t="shared" si="115"/>
        <v>45</v>
      </c>
      <c r="F950" s="2" t="str">
        <f t="shared" si="116"/>
        <v>453</v>
      </c>
      <c r="G950" s="1" t="s">
        <v>946</v>
      </c>
      <c r="H950" s="27">
        <v>0</v>
      </c>
      <c r="I950" s="27"/>
      <c r="J950" s="27">
        <v>0</v>
      </c>
      <c r="K950" s="27">
        <v>0</v>
      </c>
      <c r="L950" s="27">
        <v>0</v>
      </c>
      <c r="M950" s="27"/>
      <c r="N950" s="27">
        <v>0</v>
      </c>
      <c r="O950" s="27">
        <v>0</v>
      </c>
      <c r="P950" s="27">
        <v>0</v>
      </c>
      <c r="Q950" s="27"/>
      <c r="R950" s="27">
        <v>0</v>
      </c>
      <c r="S950" s="27">
        <v>0</v>
      </c>
      <c r="T950" s="27">
        <v>0</v>
      </c>
      <c r="U950" s="27"/>
      <c r="V950" s="27">
        <v>0</v>
      </c>
      <c r="W950" s="27">
        <v>0</v>
      </c>
      <c r="X950" s="27">
        <v>0</v>
      </c>
      <c r="Y950" s="27"/>
      <c r="Z950" s="27">
        <v>0</v>
      </c>
      <c r="AA950" s="27">
        <v>0</v>
      </c>
      <c r="AB950" s="27">
        <v>0</v>
      </c>
      <c r="AC950" s="27"/>
      <c r="AD950" s="27">
        <v>0</v>
      </c>
      <c r="AE950" s="27">
        <v>0</v>
      </c>
      <c r="AF950" s="27">
        <v>0</v>
      </c>
      <c r="AG950" s="106">
        <v>0</v>
      </c>
      <c r="AH950" s="27">
        <v>0</v>
      </c>
      <c r="AI950" s="27">
        <v>0</v>
      </c>
      <c r="AJ950" s="27">
        <v>0</v>
      </c>
      <c r="AK950" s="106">
        <v>0</v>
      </c>
      <c r="AL950" s="106">
        <v>0</v>
      </c>
      <c r="AM950" s="105">
        <v>0</v>
      </c>
      <c r="AN950" s="11">
        <v>0</v>
      </c>
      <c r="AO950" s="11">
        <v>0</v>
      </c>
      <c r="AP950" s="105">
        <v>0</v>
      </c>
      <c r="AQ950" s="11">
        <v>0</v>
      </c>
      <c r="AR950" s="11">
        <v>0</v>
      </c>
      <c r="AS950" s="11">
        <v>0</v>
      </c>
      <c r="AT950" s="11">
        <v>0</v>
      </c>
      <c r="AU950" s="11"/>
      <c r="AV950" s="11">
        <v>0</v>
      </c>
      <c r="AW950" s="11">
        <v>0</v>
      </c>
      <c r="AX950" s="11"/>
      <c r="AZ950" s="11"/>
      <c r="BA950" s="11"/>
      <c r="BB950" s="122"/>
    </row>
    <row r="951" spans="1:54" hidden="1" x14ac:dyDescent="0.25">
      <c r="A951">
        <v>7</v>
      </c>
      <c r="B951" t="str">
        <f t="shared" si="110"/>
        <v>GC-4533</v>
      </c>
      <c r="C951" s="2" t="s">
        <v>317</v>
      </c>
      <c r="D951" s="2" t="str">
        <f t="shared" si="114"/>
        <v>4</v>
      </c>
      <c r="E951" s="2" t="str">
        <f t="shared" si="115"/>
        <v>45</v>
      </c>
      <c r="F951" s="2" t="str">
        <f t="shared" si="116"/>
        <v>453</v>
      </c>
      <c r="G951" s="1" t="s">
        <v>947</v>
      </c>
      <c r="H951" s="27">
        <v>0</v>
      </c>
      <c r="I951" s="27"/>
      <c r="J951" s="27">
        <v>0</v>
      </c>
      <c r="K951" s="27">
        <v>0</v>
      </c>
      <c r="L951" s="27">
        <v>0</v>
      </c>
      <c r="M951" s="27"/>
      <c r="N951" s="27">
        <v>0</v>
      </c>
      <c r="O951" s="27">
        <v>0</v>
      </c>
      <c r="P951" s="27">
        <v>0</v>
      </c>
      <c r="Q951" s="27"/>
      <c r="R951" s="27">
        <v>0</v>
      </c>
      <c r="S951" s="27">
        <v>0</v>
      </c>
      <c r="T951" s="27">
        <v>0</v>
      </c>
      <c r="U951" s="27"/>
      <c r="V951" s="27">
        <v>0</v>
      </c>
      <c r="W951" s="27">
        <v>0</v>
      </c>
      <c r="X951" s="27">
        <v>0</v>
      </c>
      <c r="Y951" s="27"/>
      <c r="Z951" s="27">
        <v>0</v>
      </c>
      <c r="AA951" s="27">
        <v>0</v>
      </c>
      <c r="AB951" s="27">
        <v>0</v>
      </c>
      <c r="AC951" s="27"/>
      <c r="AD951" s="27">
        <v>0</v>
      </c>
      <c r="AE951" s="27">
        <v>0</v>
      </c>
      <c r="AF951" s="27">
        <v>0</v>
      </c>
      <c r="AG951" s="106">
        <v>0</v>
      </c>
      <c r="AH951" s="27">
        <v>0</v>
      </c>
      <c r="AI951" s="27">
        <v>0</v>
      </c>
      <c r="AJ951" s="27">
        <v>0</v>
      </c>
      <c r="AK951" s="106">
        <v>0</v>
      </c>
      <c r="AL951" s="106">
        <v>0</v>
      </c>
      <c r="AM951" s="105">
        <v>0</v>
      </c>
      <c r="AN951" s="11">
        <v>0</v>
      </c>
      <c r="AO951" s="11">
        <v>0</v>
      </c>
      <c r="AP951" s="105">
        <v>0</v>
      </c>
      <c r="AQ951" s="11">
        <v>0</v>
      </c>
      <c r="AR951" s="11">
        <v>0</v>
      </c>
      <c r="AS951" s="11">
        <v>0</v>
      </c>
      <c r="AT951" s="11">
        <v>0</v>
      </c>
      <c r="AU951" s="11"/>
      <c r="AV951" s="11">
        <v>0</v>
      </c>
      <c r="AW951" s="11">
        <v>0</v>
      </c>
      <c r="AX951" s="11"/>
      <c r="AZ951" s="11"/>
      <c r="BA951" s="11"/>
      <c r="BB951" s="122"/>
    </row>
    <row r="952" spans="1:54" hidden="1" x14ac:dyDescent="0.25">
      <c r="A952">
        <v>7</v>
      </c>
      <c r="B952" t="str">
        <f t="shared" si="110"/>
        <v>GC-4534</v>
      </c>
      <c r="C952" s="2" t="s">
        <v>317</v>
      </c>
      <c r="D952" s="2" t="str">
        <f t="shared" si="114"/>
        <v>4</v>
      </c>
      <c r="E952" s="2" t="str">
        <f t="shared" si="115"/>
        <v>45</v>
      </c>
      <c r="F952" s="2" t="str">
        <f t="shared" si="116"/>
        <v>453</v>
      </c>
      <c r="G952" s="1" t="s">
        <v>140</v>
      </c>
      <c r="H952" s="27">
        <v>0</v>
      </c>
      <c r="I952" s="27"/>
      <c r="J952" s="27">
        <v>0</v>
      </c>
      <c r="K952" s="27">
        <v>0</v>
      </c>
      <c r="L952" s="27">
        <v>0</v>
      </c>
      <c r="M952" s="27"/>
      <c r="N952" s="27">
        <v>0</v>
      </c>
      <c r="O952" s="27">
        <v>0</v>
      </c>
      <c r="P952" s="27">
        <v>0</v>
      </c>
      <c r="Q952" s="27"/>
      <c r="R952" s="27">
        <v>0</v>
      </c>
      <c r="S952" s="27">
        <v>0</v>
      </c>
      <c r="T952" s="27">
        <v>0</v>
      </c>
      <c r="U952" s="27"/>
      <c r="V952" s="27">
        <v>0</v>
      </c>
      <c r="W952" s="27">
        <v>0</v>
      </c>
      <c r="X952" s="27">
        <v>0</v>
      </c>
      <c r="Y952" s="27"/>
      <c r="Z952" s="27">
        <v>0</v>
      </c>
      <c r="AA952" s="27">
        <v>0</v>
      </c>
      <c r="AB952" s="27">
        <v>0</v>
      </c>
      <c r="AC952" s="27"/>
      <c r="AD952" s="27">
        <v>0</v>
      </c>
      <c r="AE952" s="27">
        <v>0</v>
      </c>
      <c r="AF952" s="27">
        <v>0</v>
      </c>
      <c r="AG952" s="106">
        <v>0</v>
      </c>
      <c r="AH952" s="27">
        <v>0</v>
      </c>
      <c r="AI952" s="27">
        <v>0</v>
      </c>
      <c r="AJ952" s="27">
        <v>0</v>
      </c>
      <c r="AK952" s="106">
        <v>0</v>
      </c>
      <c r="AL952" s="106">
        <v>0</v>
      </c>
      <c r="AM952" s="105">
        <v>0</v>
      </c>
      <c r="AN952" s="11">
        <v>0</v>
      </c>
      <c r="AO952" s="11">
        <v>0</v>
      </c>
      <c r="AP952" s="105">
        <v>0</v>
      </c>
      <c r="AQ952" s="11">
        <v>0</v>
      </c>
      <c r="AR952" s="11">
        <v>0</v>
      </c>
      <c r="AS952" s="11">
        <v>0</v>
      </c>
      <c r="AT952" s="11">
        <v>0</v>
      </c>
      <c r="AU952" s="11">
        <v>0</v>
      </c>
      <c r="AV952" s="11">
        <v>0</v>
      </c>
      <c r="AW952" s="11">
        <v>0</v>
      </c>
      <c r="AX952" s="11">
        <v>0</v>
      </c>
      <c r="AZ952" s="11">
        <v>0</v>
      </c>
      <c r="BA952" s="11">
        <v>0</v>
      </c>
      <c r="BB952" s="122"/>
    </row>
    <row r="953" spans="1:54" hidden="1" x14ac:dyDescent="0.25">
      <c r="A953">
        <v>7</v>
      </c>
      <c r="B953" t="str">
        <f t="shared" si="110"/>
        <v>GC-4535</v>
      </c>
      <c r="C953" s="2" t="s">
        <v>317</v>
      </c>
      <c r="D953" s="2" t="str">
        <f t="shared" si="114"/>
        <v>4</v>
      </c>
      <c r="E953" s="2" t="str">
        <f t="shared" si="115"/>
        <v>45</v>
      </c>
      <c r="F953" s="2" t="str">
        <f t="shared" si="116"/>
        <v>453</v>
      </c>
      <c r="G953" s="1" t="s">
        <v>141</v>
      </c>
      <c r="H953" s="27">
        <v>0</v>
      </c>
      <c r="I953" s="27"/>
      <c r="J953" s="27">
        <v>0</v>
      </c>
      <c r="K953" s="27">
        <v>0</v>
      </c>
      <c r="L953" s="27">
        <v>0</v>
      </c>
      <c r="M953" s="27"/>
      <c r="N953" s="27">
        <v>0</v>
      </c>
      <c r="O953" s="27">
        <v>0</v>
      </c>
      <c r="P953" s="27">
        <v>0</v>
      </c>
      <c r="Q953" s="27"/>
      <c r="R953" s="27">
        <v>0</v>
      </c>
      <c r="S953" s="27">
        <v>0</v>
      </c>
      <c r="T953" s="27">
        <v>0</v>
      </c>
      <c r="U953" s="27"/>
      <c r="V953" s="27">
        <v>0</v>
      </c>
      <c r="W953" s="27">
        <v>0</v>
      </c>
      <c r="X953" s="27">
        <v>0</v>
      </c>
      <c r="Y953" s="27"/>
      <c r="Z953" s="27">
        <v>0</v>
      </c>
      <c r="AA953" s="27">
        <v>0</v>
      </c>
      <c r="AB953" s="27">
        <v>0</v>
      </c>
      <c r="AC953" s="27"/>
      <c r="AD953" s="27">
        <v>0</v>
      </c>
      <c r="AE953" s="27">
        <v>0</v>
      </c>
      <c r="AF953" s="27">
        <v>0</v>
      </c>
      <c r="AG953" s="106">
        <v>0</v>
      </c>
      <c r="AH953" s="27">
        <v>0</v>
      </c>
      <c r="AI953" s="27">
        <v>0</v>
      </c>
      <c r="AJ953" s="27">
        <v>0</v>
      </c>
      <c r="AK953" s="106">
        <v>0</v>
      </c>
      <c r="AL953" s="106">
        <v>0</v>
      </c>
      <c r="AM953" s="105">
        <v>0</v>
      </c>
      <c r="AN953" s="11">
        <v>0</v>
      </c>
      <c r="AO953" s="11">
        <v>0</v>
      </c>
      <c r="AP953" s="105">
        <v>0</v>
      </c>
      <c r="AQ953" s="11">
        <v>0</v>
      </c>
      <c r="AR953" s="11">
        <v>0</v>
      </c>
      <c r="AS953" s="11">
        <v>0</v>
      </c>
      <c r="AT953" s="11">
        <v>0</v>
      </c>
      <c r="AU953" s="11">
        <v>0</v>
      </c>
      <c r="AV953" s="11">
        <v>0</v>
      </c>
      <c r="AW953" s="11">
        <v>0</v>
      </c>
      <c r="AX953" s="11">
        <v>0</v>
      </c>
      <c r="AZ953" s="11">
        <v>0</v>
      </c>
      <c r="BA953" s="11">
        <v>0</v>
      </c>
      <c r="BB953" s="122"/>
    </row>
    <row r="954" spans="1:54" hidden="1" x14ac:dyDescent="0.25">
      <c r="A954">
        <v>7</v>
      </c>
      <c r="B954" t="str">
        <f t="shared" si="110"/>
        <v>GC-4540</v>
      </c>
      <c r="C954" s="2" t="s">
        <v>317</v>
      </c>
      <c r="D954" s="2" t="str">
        <f t="shared" si="114"/>
        <v>4</v>
      </c>
      <c r="E954" s="2" t="str">
        <f t="shared" si="115"/>
        <v>45</v>
      </c>
      <c r="F954" s="2" t="str">
        <f t="shared" si="116"/>
        <v>454</v>
      </c>
      <c r="G954" s="1" t="s">
        <v>142</v>
      </c>
      <c r="H954" s="27">
        <v>109</v>
      </c>
      <c r="I954" s="27"/>
      <c r="J954" s="27">
        <v>0</v>
      </c>
      <c r="K954" s="27">
        <v>0</v>
      </c>
      <c r="L954" s="27">
        <v>109</v>
      </c>
      <c r="M954" s="27"/>
      <c r="N954" s="27">
        <v>108.34699999999999</v>
      </c>
      <c r="O954" s="27">
        <v>108.34699999999999</v>
      </c>
      <c r="P954" s="27">
        <v>109</v>
      </c>
      <c r="Q954" s="27"/>
      <c r="R954" s="27">
        <v>607.45399999999995</v>
      </c>
      <c r="S954" s="27">
        <v>607.45400000000006</v>
      </c>
      <c r="T954" s="27">
        <v>698</v>
      </c>
      <c r="U954" s="27"/>
      <c r="V954" s="27">
        <v>108.34699999999999</v>
      </c>
      <c r="W954" s="27">
        <v>718.34699999999998</v>
      </c>
      <c r="X954" s="27">
        <v>797</v>
      </c>
      <c r="Y954" s="27"/>
      <c r="Z954" s="27">
        <v>796.34699999999998</v>
      </c>
      <c r="AA954" s="27">
        <v>796.34699999999998</v>
      </c>
      <c r="AB954" s="27">
        <v>4862</v>
      </c>
      <c r="AC954" s="27"/>
      <c r="AD954" s="27">
        <v>4656</v>
      </c>
      <c r="AE954" s="27">
        <v>4656</v>
      </c>
      <c r="AF954" s="27">
        <v>5221</v>
      </c>
      <c r="AG954" s="106">
        <v>0</v>
      </c>
      <c r="AH954" s="27">
        <v>0</v>
      </c>
      <c r="AI954" s="27">
        <v>0</v>
      </c>
      <c r="AJ954" s="27">
        <v>0</v>
      </c>
      <c r="AK954" s="106">
        <v>0</v>
      </c>
      <c r="AL954" s="106">
        <v>0</v>
      </c>
      <c r="AM954" s="105">
        <v>0</v>
      </c>
      <c r="AN954" s="11">
        <v>0</v>
      </c>
      <c r="AO954" s="11">
        <v>0</v>
      </c>
      <c r="AP954" s="105">
        <v>0</v>
      </c>
      <c r="AQ954" s="11">
        <v>0</v>
      </c>
      <c r="AR954" s="11">
        <v>6</v>
      </c>
      <c r="AS954" s="11">
        <v>0</v>
      </c>
      <c r="AT954" s="11">
        <v>0</v>
      </c>
      <c r="AU954" s="11">
        <v>0</v>
      </c>
      <c r="AV954" s="11">
        <v>10</v>
      </c>
      <c r="AW954" s="11">
        <v>9.5</v>
      </c>
      <c r="AX954" s="11">
        <v>9.5</v>
      </c>
      <c r="AZ954" s="11">
        <v>0</v>
      </c>
      <c r="BA954" s="11">
        <v>0</v>
      </c>
      <c r="BB954" s="122"/>
    </row>
    <row r="955" spans="1:54" hidden="1" x14ac:dyDescent="0.25">
      <c r="A955">
        <v>7</v>
      </c>
      <c r="B955" t="str">
        <f t="shared" si="110"/>
        <v>GC-4550</v>
      </c>
      <c r="C955" s="2" t="s">
        <v>317</v>
      </c>
      <c r="D955" s="2" t="str">
        <f t="shared" si="114"/>
        <v>4</v>
      </c>
      <c r="E955" s="2" t="str">
        <f t="shared" si="115"/>
        <v>45</v>
      </c>
      <c r="F955" s="2" t="str">
        <f t="shared" si="116"/>
        <v>455</v>
      </c>
      <c r="G955" s="1" t="s">
        <v>143</v>
      </c>
      <c r="H955" s="27">
        <v>0</v>
      </c>
      <c r="I955" s="27"/>
      <c r="J955" s="27">
        <v>0</v>
      </c>
      <c r="K955" s="27">
        <v>0</v>
      </c>
      <c r="L955" s="27">
        <v>0</v>
      </c>
      <c r="M955" s="27"/>
      <c r="N955" s="27">
        <v>0</v>
      </c>
      <c r="O955" s="27">
        <v>0</v>
      </c>
      <c r="P955" s="27">
        <v>0</v>
      </c>
      <c r="Q955" s="27"/>
      <c r="R955" s="27">
        <v>0</v>
      </c>
      <c r="S955" s="27">
        <v>0</v>
      </c>
      <c r="T955" s="27">
        <v>0</v>
      </c>
      <c r="U955" s="27"/>
      <c r="V955" s="27">
        <v>0</v>
      </c>
      <c r="W955" s="27">
        <v>0</v>
      </c>
      <c r="X955" s="27">
        <v>0</v>
      </c>
      <c r="Y955" s="27"/>
      <c r="Z955" s="27">
        <v>0</v>
      </c>
      <c r="AA955" s="27">
        <v>0</v>
      </c>
      <c r="AB955" s="27">
        <v>0</v>
      </c>
      <c r="AC955" s="27"/>
      <c r="AD955" s="27">
        <v>378.21872999999999</v>
      </c>
      <c r="AE955" s="27">
        <v>378.21872999999999</v>
      </c>
      <c r="AF955" s="27">
        <v>415</v>
      </c>
      <c r="AG955" s="106">
        <v>371.62846999999999</v>
      </c>
      <c r="AH955" s="27">
        <v>371.62846999999999</v>
      </c>
      <c r="AI955" s="27">
        <v>371.62846999999999</v>
      </c>
      <c r="AJ955" s="27">
        <v>415</v>
      </c>
      <c r="AK955" s="106">
        <v>331.42520000000002</v>
      </c>
      <c r="AL955" s="106">
        <v>331.42520000000002</v>
      </c>
      <c r="AM955" s="105">
        <v>331.42520000000002</v>
      </c>
      <c r="AN955" s="11">
        <v>378</v>
      </c>
      <c r="AO955" s="11">
        <v>356.84107</v>
      </c>
      <c r="AP955" s="105">
        <v>356.84107</v>
      </c>
      <c r="AQ955" s="11">
        <v>356.84107</v>
      </c>
      <c r="AR955" s="11">
        <v>378</v>
      </c>
      <c r="AS955" s="11">
        <v>409.47671000000003</v>
      </c>
      <c r="AT955" s="11">
        <v>409.47671000000003</v>
      </c>
      <c r="AU955" s="11">
        <v>409.47671000000003</v>
      </c>
      <c r="AV955" s="11">
        <v>523</v>
      </c>
      <c r="AW955" s="11">
        <v>464.41609999999997</v>
      </c>
      <c r="AX955" s="11">
        <v>464.41609999999997</v>
      </c>
      <c r="AZ955" s="11">
        <v>551</v>
      </c>
      <c r="BA955" s="11">
        <v>601.15257999999994</v>
      </c>
      <c r="BB955" s="122"/>
    </row>
    <row r="956" spans="1:54" hidden="1" x14ac:dyDescent="0.25">
      <c r="A956">
        <v>7</v>
      </c>
      <c r="B956" t="str">
        <f t="shared" si="110"/>
        <v>GC-5111</v>
      </c>
      <c r="C956" s="2" t="s">
        <v>317</v>
      </c>
      <c r="D956" s="2" t="str">
        <f t="shared" si="114"/>
        <v>5</v>
      </c>
      <c r="E956" s="2" t="str">
        <f t="shared" si="115"/>
        <v>51</v>
      </c>
      <c r="F956" s="2" t="str">
        <f t="shared" si="116"/>
        <v>511</v>
      </c>
      <c r="G956" s="1" t="s">
        <v>147</v>
      </c>
      <c r="H956" s="27">
        <v>0</v>
      </c>
      <c r="I956" s="27"/>
      <c r="J956" s="27">
        <v>0</v>
      </c>
      <c r="K956" s="27">
        <v>0</v>
      </c>
      <c r="L956" s="27">
        <v>0</v>
      </c>
      <c r="M956" s="27"/>
      <c r="N956" s="27">
        <v>0</v>
      </c>
      <c r="O956" s="27">
        <v>0</v>
      </c>
      <c r="P956" s="27">
        <v>0</v>
      </c>
      <c r="Q956" s="27"/>
      <c r="R956" s="27">
        <v>0</v>
      </c>
      <c r="S956" s="27">
        <v>580.33839999999998</v>
      </c>
      <c r="T956" s="27">
        <v>0</v>
      </c>
      <c r="U956" s="27"/>
      <c r="V956" s="27">
        <v>377.71512999999999</v>
      </c>
      <c r="W956" s="27">
        <v>743.89715999999999</v>
      </c>
      <c r="X956" s="27">
        <v>259</v>
      </c>
      <c r="Y956" s="27"/>
      <c r="Z956" s="27">
        <v>290.25608</v>
      </c>
      <c r="AA956" s="27">
        <v>290.25608</v>
      </c>
      <c r="AB956" s="27">
        <v>642</v>
      </c>
      <c r="AC956" s="27"/>
      <c r="AD956" s="27">
        <v>0</v>
      </c>
      <c r="AE956" s="27">
        <v>0</v>
      </c>
      <c r="AF956" s="27">
        <v>0</v>
      </c>
      <c r="AG956" s="106">
        <v>1402.7114099999999</v>
      </c>
      <c r="AH956" s="27">
        <v>10402.71141</v>
      </c>
      <c r="AI956" s="27">
        <v>10402.71141</v>
      </c>
      <c r="AJ956" s="27">
        <v>3000</v>
      </c>
      <c r="AK956" s="106">
        <v>2700</v>
      </c>
      <c r="AL956" s="106">
        <v>2700</v>
      </c>
      <c r="AM956" s="105">
        <v>2700</v>
      </c>
      <c r="AN956" s="11">
        <v>0</v>
      </c>
      <c r="AO956" s="11">
        <v>0</v>
      </c>
      <c r="AP956" s="105">
        <v>0</v>
      </c>
      <c r="AQ956" s="11">
        <v>0</v>
      </c>
      <c r="AR956" s="11">
        <v>0</v>
      </c>
      <c r="AS956" s="11">
        <v>0</v>
      </c>
      <c r="AT956" s="11">
        <v>0</v>
      </c>
      <c r="AU956" s="11">
        <v>0</v>
      </c>
      <c r="AV956" s="11">
        <v>0</v>
      </c>
      <c r="AW956" s="11">
        <v>0</v>
      </c>
      <c r="AX956" s="11">
        <v>0</v>
      </c>
      <c r="AZ956" s="11">
        <v>0</v>
      </c>
      <c r="BA956" s="11">
        <v>0</v>
      </c>
      <c r="BB956" s="122"/>
    </row>
    <row r="957" spans="1:54" hidden="1" x14ac:dyDescent="0.25">
      <c r="A957">
        <v>7</v>
      </c>
      <c r="B957" t="str">
        <f t="shared" si="110"/>
        <v>GC-5112</v>
      </c>
      <c r="C957" s="2" t="s">
        <v>317</v>
      </c>
      <c r="D957" s="2" t="str">
        <f t="shared" si="114"/>
        <v>5</v>
      </c>
      <c r="E957" s="2" t="str">
        <f t="shared" si="115"/>
        <v>51</v>
      </c>
      <c r="F957" s="2" t="str">
        <f t="shared" si="116"/>
        <v>511</v>
      </c>
      <c r="G957" s="1" t="s">
        <v>148</v>
      </c>
      <c r="H957" s="27">
        <v>0</v>
      </c>
      <c r="I957" s="27"/>
      <c r="J957" s="27">
        <v>0</v>
      </c>
      <c r="K957" s="27">
        <v>0</v>
      </c>
      <c r="L957" s="27">
        <v>0</v>
      </c>
      <c r="M957" s="27"/>
      <c r="N957" s="27">
        <v>0</v>
      </c>
      <c r="O957" s="27">
        <v>0</v>
      </c>
      <c r="P957" s="27">
        <v>0</v>
      </c>
      <c r="Q957" s="27"/>
      <c r="R957" s="27">
        <v>0</v>
      </c>
      <c r="S957" s="27">
        <v>0</v>
      </c>
      <c r="T957" s="27">
        <v>0</v>
      </c>
      <c r="U957" s="27"/>
      <c r="V957" s="27">
        <v>0</v>
      </c>
      <c r="W957" s="27">
        <v>0</v>
      </c>
      <c r="X957" s="27">
        <v>0</v>
      </c>
      <c r="Y957" s="27"/>
      <c r="Z957" s="27">
        <v>0</v>
      </c>
      <c r="AA957" s="27">
        <v>0</v>
      </c>
      <c r="AB957" s="27">
        <v>0</v>
      </c>
      <c r="AC957" s="27"/>
      <c r="AD957" s="27">
        <v>0</v>
      </c>
      <c r="AE957" s="27">
        <v>0</v>
      </c>
      <c r="AF957" s="27">
        <v>0</v>
      </c>
      <c r="AG957" s="106">
        <v>0</v>
      </c>
      <c r="AH957" s="27">
        <v>0</v>
      </c>
      <c r="AI957" s="27">
        <v>0</v>
      </c>
      <c r="AJ957" s="27">
        <v>0</v>
      </c>
      <c r="AK957" s="106">
        <v>0</v>
      </c>
      <c r="AL957" s="106">
        <v>0</v>
      </c>
      <c r="AM957" s="105">
        <v>0</v>
      </c>
      <c r="AN957" s="11">
        <v>0</v>
      </c>
      <c r="AO957" s="11">
        <v>0</v>
      </c>
      <c r="AP957" s="105">
        <v>0</v>
      </c>
      <c r="AQ957" s="11">
        <v>0</v>
      </c>
      <c r="AR957" s="11">
        <v>0</v>
      </c>
      <c r="AS957" s="11">
        <v>0</v>
      </c>
      <c r="AT957" s="11">
        <v>0</v>
      </c>
      <c r="AU957" s="11">
        <v>0</v>
      </c>
      <c r="AV957" s="11">
        <v>0</v>
      </c>
      <c r="AW957" s="11">
        <v>0</v>
      </c>
      <c r="AX957" s="11">
        <v>0</v>
      </c>
      <c r="AZ957" s="11">
        <v>0</v>
      </c>
      <c r="BA957" s="11">
        <v>0</v>
      </c>
      <c r="BB957" s="122"/>
    </row>
    <row r="958" spans="1:54" hidden="1" x14ac:dyDescent="0.25">
      <c r="A958">
        <v>7</v>
      </c>
      <c r="B958" t="str">
        <f t="shared" si="110"/>
        <v>GC-5121</v>
      </c>
      <c r="C958" s="2" t="s">
        <v>317</v>
      </c>
      <c r="D958" s="2" t="str">
        <f t="shared" si="114"/>
        <v>5</v>
      </c>
      <c r="E958" s="2" t="str">
        <f t="shared" si="115"/>
        <v>51</v>
      </c>
      <c r="F958" s="2" t="str">
        <f t="shared" si="116"/>
        <v>512</v>
      </c>
      <c r="G958" s="1" t="s">
        <v>149</v>
      </c>
      <c r="H958" s="27">
        <v>0</v>
      </c>
      <c r="I958" s="27"/>
      <c r="J958" s="27">
        <v>0</v>
      </c>
      <c r="K958" s="27">
        <v>0</v>
      </c>
      <c r="L958" s="27">
        <v>0</v>
      </c>
      <c r="M958" s="27"/>
      <c r="N958" s="27">
        <v>0</v>
      </c>
      <c r="O958" s="27">
        <v>0</v>
      </c>
      <c r="P958" s="27">
        <v>0</v>
      </c>
      <c r="Q958" s="27"/>
      <c r="R958" s="27">
        <v>0</v>
      </c>
      <c r="S958" s="27">
        <v>0</v>
      </c>
      <c r="T958" s="27">
        <v>0</v>
      </c>
      <c r="U958" s="27"/>
      <c r="V958" s="27">
        <v>0</v>
      </c>
      <c r="W958" s="27">
        <v>0</v>
      </c>
      <c r="X958" s="27">
        <v>0</v>
      </c>
      <c r="Y958" s="27"/>
      <c r="Z958" s="27">
        <v>0</v>
      </c>
      <c r="AA958" s="27">
        <v>0</v>
      </c>
      <c r="AB958" s="27">
        <v>0</v>
      </c>
      <c r="AC958" s="27"/>
      <c r="AD958" s="27">
        <v>0</v>
      </c>
      <c r="AE958" s="27">
        <v>0</v>
      </c>
      <c r="AF958" s="27">
        <v>0</v>
      </c>
      <c r="AG958" s="106">
        <v>0</v>
      </c>
      <c r="AH958" s="27">
        <v>0</v>
      </c>
      <c r="AI958" s="27">
        <v>0</v>
      </c>
      <c r="AJ958" s="27">
        <v>0</v>
      </c>
      <c r="AK958" s="106">
        <v>13.56</v>
      </c>
      <c r="AL958" s="106">
        <v>13.56</v>
      </c>
      <c r="AM958" s="105">
        <v>13.56</v>
      </c>
      <c r="AN958" s="11">
        <v>30</v>
      </c>
      <c r="AO958" s="11">
        <v>27.601380000000002</v>
      </c>
      <c r="AP958" s="105">
        <v>27.601380000000002</v>
      </c>
      <c r="AQ958" s="11">
        <v>27.601380000000002</v>
      </c>
      <c r="AR958" s="11">
        <v>0</v>
      </c>
      <c r="AS958" s="11">
        <v>0</v>
      </c>
      <c r="AT958" s="11">
        <v>0</v>
      </c>
      <c r="AU958" s="11">
        <v>0</v>
      </c>
      <c r="AV958" s="11">
        <v>0</v>
      </c>
      <c r="AW958" s="11">
        <v>0</v>
      </c>
      <c r="AX958" s="11">
        <v>0</v>
      </c>
      <c r="AZ958" s="11">
        <v>0</v>
      </c>
      <c r="BA958" s="11">
        <v>0</v>
      </c>
      <c r="BB958" s="122"/>
    </row>
    <row r="959" spans="1:54" hidden="1" x14ac:dyDescent="0.25">
      <c r="A959">
        <v>7</v>
      </c>
      <c r="B959" t="str">
        <f t="shared" si="110"/>
        <v>GC-5122</v>
      </c>
      <c r="C959" s="2" t="s">
        <v>317</v>
      </c>
      <c r="D959" s="2" t="str">
        <f t="shared" si="114"/>
        <v>5</v>
      </c>
      <c r="E959" s="2" t="str">
        <f t="shared" si="115"/>
        <v>51</v>
      </c>
      <c r="F959" s="2" t="str">
        <f t="shared" si="116"/>
        <v>512</v>
      </c>
      <c r="G959" s="1" t="s">
        <v>150</v>
      </c>
      <c r="H959" s="27">
        <v>0</v>
      </c>
      <c r="I959" s="27"/>
      <c r="J959" s="27">
        <v>0</v>
      </c>
      <c r="K959" s="27">
        <v>0</v>
      </c>
      <c r="L959" s="27">
        <v>0</v>
      </c>
      <c r="M959" s="27"/>
      <c r="N959" s="27">
        <v>0</v>
      </c>
      <c r="O959" s="27">
        <v>0</v>
      </c>
      <c r="P959" s="27">
        <v>0</v>
      </c>
      <c r="Q959" s="27"/>
      <c r="R959" s="27">
        <v>0</v>
      </c>
      <c r="S959" s="27">
        <v>0</v>
      </c>
      <c r="T959" s="27">
        <v>0</v>
      </c>
      <c r="U959" s="27"/>
      <c r="V959" s="27">
        <v>0</v>
      </c>
      <c r="W959" s="27">
        <v>0</v>
      </c>
      <c r="X959" s="27">
        <v>0</v>
      </c>
      <c r="Y959" s="27"/>
      <c r="Z959" s="27">
        <v>0</v>
      </c>
      <c r="AA959" s="27">
        <v>0</v>
      </c>
      <c r="AB959" s="27">
        <v>0</v>
      </c>
      <c r="AC959" s="27"/>
      <c r="AD959" s="27">
        <v>0</v>
      </c>
      <c r="AE959" s="27">
        <v>0</v>
      </c>
      <c r="AF959" s="27">
        <v>0</v>
      </c>
      <c r="AG959" s="106">
        <v>0</v>
      </c>
      <c r="AH959" s="27">
        <v>0</v>
      </c>
      <c r="AI959" s="27">
        <v>0</v>
      </c>
      <c r="AJ959" s="27">
        <v>0</v>
      </c>
      <c r="AK959" s="106">
        <v>4.04</v>
      </c>
      <c r="AL959" s="106">
        <v>4.04</v>
      </c>
      <c r="AM959" s="105">
        <v>4.04</v>
      </c>
      <c r="AN959" s="11">
        <v>29</v>
      </c>
      <c r="AO959" s="11">
        <v>8.2234200000000008</v>
      </c>
      <c r="AP959" s="105">
        <v>8.2234200000000008</v>
      </c>
      <c r="AQ959" s="11">
        <v>8.2234200000000008</v>
      </c>
      <c r="AR959" s="11">
        <v>25</v>
      </c>
      <c r="AS959" s="11">
        <v>1.9391700000000001</v>
      </c>
      <c r="AT959" s="11">
        <v>1.9391700000000001</v>
      </c>
      <c r="AU959" s="11">
        <v>1.9391700000000001</v>
      </c>
      <c r="AV959" s="11">
        <v>13</v>
      </c>
      <c r="AW959" s="11">
        <v>0</v>
      </c>
      <c r="AX959" s="11">
        <v>0</v>
      </c>
      <c r="AZ959" s="11">
        <v>5</v>
      </c>
      <c r="BA959" s="11">
        <v>0</v>
      </c>
      <c r="BB959" s="122"/>
    </row>
    <row r="960" spans="1:54" hidden="1" x14ac:dyDescent="0.25">
      <c r="A960">
        <v>7</v>
      </c>
      <c r="B960" t="str">
        <f t="shared" si="110"/>
        <v>GC-5130</v>
      </c>
      <c r="C960" s="2" t="s">
        <v>317</v>
      </c>
      <c r="D960" s="2" t="str">
        <f t="shared" si="114"/>
        <v>5</v>
      </c>
      <c r="E960" s="2" t="str">
        <f t="shared" si="115"/>
        <v>51</v>
      </c>
      <c r="F960" s="2" t="str">
        <f t="shared" si="116"/>
        <v>513</v>
      </c>
      <c r="G960" s="1" t="s">
        <v>151</v>
      </c>
      <c r="H960" s="27">
        <v>0</v>
      </c>
      <c r="I960" s="27"/>
      <c r="J960" s="27">
        <v>0</v>
      </c>
      <c r="K960" s="27">
        <v>0</v>
      </c>
      <c r="L960" s="27">
        <v>0</v>
      </c>
      <c r="M960" s="27"/>
      <c r="N960" s="27">
        <v>0</v>
      </c>
      <c r="O960" s="27">
        <v>0</v>
      </c>
      <c r="P960" s="27">
        <v>0</v>
      </c>
      <c r="Q960" s="27"/>
      <c r="R960" s="27">
        <v>0</v>
      </c>
      <c r="S960" s="27">
        <v>0</v>
      </c>
      <c r="T960" s="27">
        <v>0</v>
      </c>
      <c r="U960" s="27"/>
      <c r="V960" s="27">
        <v>0</v>
      </c>
      <c r="W960" s="27">
        <v>0</v>
      </c>
      <c r="X960" s="27">
        <v>0</v>
      </c>
      <c r="Y960" s="27"/>
      <c r="Z960" s="27">
        <v>0</v>
      </c>
      <c r="AA960" s="27">
        <v>0</v>
      </c>
      <c r="AB960" s="27">
        <v>0</v>
      </c>
      <c r="AC960" s="27"/>
      <c r="AD960" s="27">
        <v>0</v>
      </c>
      <c r="AE960" s="27">
        <v>0</v>
      </c>
      <c r="AF960" s="27">
        <v>0</v>
      </c>
      <c r="AG960" s="106">
        <v>0</v>
      </c>
      <c r="AH960" s="27">
        <v>0</v>
      </c>
      <c r="AI960" s="27">
        <v>0</v>
      </c>
      <c r="AJ960" s="27">
        <v>0</v>
      </c>
      <c r="AK960" s="106">
        <v>0</v>
      </c>
      <c r="AL960" s="106">
        <v>0</v>
      </c>
      <c r="AM960" s="105">
        <v>0</v>
      </c>
      <c r="AN960" s="11">
        <v>0</v>
      </c>
      <c r="AO960" s="11">
        <v>0</v>
      </c>
      <c r="AP960" s="105">
        <v>0</v>
      </c>
      <c r="AQ960" s="11">
        <v>0</v>
      </c>
      <c r="AR960" s="11">
        <v>0</v>
      </c>
      <c r="AS960" s="11">
        <v>0</v>
      </c>
      <c r="AT960" s="11">
        <v>0</v>
      </c>
      <c r="AU960" s="11">
        <v>0</v>
      </c>
      <c r="AV960" s="11">
        <v>0</v>
      </c>
      <c r="AW960" s="11">
        <v>0</v>
      </c>
      <c r="AX960" s="11">
        <v>0</v>
      </c>
      <c r="AZ960" s="11">
        <v>0</v>
      </c>
      <c r="BA960" s="11">
        <v>0</v>
      </c>
      <c r="BB960" s="122"/>
    </row>
    <row r="961" spans="1:54" hidden="1" x14ac:dyDescent="0.25">
      <c r="A961">
        <v>7</v>
      </c>
      <c r="B961" t="str">
        <f t="shared" si="110"/>
        <v>GC-5140</v>
      </c>
      <c r="C961" s="2" t="s">
        <v>317</v>
      </c>
      <c r="D961" s="2" t="str">
        <f t="shared" si="114"/>
        <v>5</v>
      </c>
      <c r="E961" s="2" t="str">
        <f t="shared" si="115"/>
        <v>51</v>
      </c>
      <c r="F961" s="2" t="str">
        <f t="shared" si="116"/>
        <v>514</v>
      </c>
      <c r="G961" s="1" t="s">
        <v>152</v>
      </c>
      <c r="H961" s="27">
        <v>0</v>
      </c>
      <c r="I961" s="27"/>
      <c r="J961" s="27">
        <v>0</v>
      </c>
      <c r="K961" s="27">
        <v>0</v>
      </c>
      <c r="L961" s="27">
        <v>0</v>
      </c>
      <c r="M961" s="27"/>
      <c r="N961" s="27">
        <v>0</v>
      </c>
      <c r="O961" s="27">
        <v>0</v>
      </c>
      <c r="P961" s="27">
        <v>0</v>
      </c>
      <c r="Q961" s="27"/>
      <c r="R961" s="27">
        <v>0</v>
      </c>
      <c r="S961" s="27">
        <v>0</v>
      </c>
      <c r="T961" s="27">
        <v>0</v>
      </c>
      <c r="U961" s="27"/>
      <c r="V961" s="27">
        <v>0</v>
      </c>
      <c r="W961" s="27">
        <v>0</v>
      </c>
      <c r="X961" s="27">
        <v>0</v>
      </c>
      <c r="Y961" s="27"/>
      <c r="Z961" s="27">
        <v>0</v>
      </c>
      <c r="AA961" s="27">
        <v>0</v>
      </c>
      <c r="AB961" s="27">
        <v>0</v>
      </c>
      <c r="AC961" s="27"/>
      <c r="AD961" s="27">
        <v>0</v>
      </c>
      <c r="AE961" s="27">
        <v>0</v>
      </c>
      <c r="AF961" s="27">
        <v>0</v>
      </c>
      <c r="AG961" s="106">
        <v>0</v>
      </c>
      <c r="AH961" s="27">
        <v>0</v>
      </c>
      <c r="AI961" s="27">
        <v>0</v>
      </c>
      <c r="AJ961" s="27">
        <v>0</v>
      </c>
      <c r="AK961" s="106">
        <v>0</v>
      </c>
      <c r="AL961" s="106">
        <v>0</v>
      </c>
      <c r="AM961" s="105">
        <v>0</v>
      </c>
      <c r="AN961" s="11">
        <v>0</v>
      </c>
      <c r="AO961" s="11">
        <v>0</v>
      </c>
      <c r="AP961" s="105">
        <v>0</v>
      </c>
      <c r="AQ961" s="11">
        <v>0</v>
      </c>
      <c r="AR961" s="11">
        <v>0</v>
      </c>
      <c r="AS961" s="11">
        <v>0</v>
      </c>
      <c r="AT961" s="11">
        <v>0</v>
      </c>
      <c r="AU961" s="11">
        <v>0</v>
      </c>
      <c r="AV961" s="11">
        <v>0</v>
      </c>
      <c r="AW961" s="11">
        <v>0</v>
      </c>
      <c r="AX961" s="11">
        <v>0</v>
      </c>
      <c r="AZ961" s="11">
        <v>0</v>
      </c>
      <c r="BA961" s="11">
        <v>0</v>
      </c>
      <c r="BB961" s="122"/>
    </row>
    <row r="962" spans="1:54" hidden="1" x14ac:dyDescent="0.25">
      <c r="A962">
        <v>7</v>
      </c>
      <c r="B962" t="str">
        <f t="shared" si="110"/>
        <v>GC-5210</v>
      </c>
      <c r="C962" s="2" t="s">
        <v>317</v>
      </c>
      <c r="D962" s="2" t="str">
        <f t="shared" ref="D962:D993" si="117">LEFT($G962,1)</f>
        <v>5</v>
      </c>
      <c r="E962" s="2" t="str">
        <f t="shared" ref="E962:E993" si="118">LEFT($G962,2)</f>
        <v>52</v>
      </c>
      <c r="F962" s="2" t="str">
        <f t="shared" ref="F962:F993" si="119">LEFT($G962,3)</f>
        <v>521</v>
      </c>
      <c r="G962" s="1" t="s">
        <v>154</v>
      </c>
      <c r="H962" s="27">
        <v>2379.453</v>
      </c>
      <c r="I962" s="27"/>
      <c r="J962" s="27">
        <v>1710.127</v>
      </c>
      <c r="K962" s="27">
        <v>1710.127</v>
      </c>
      <c r="L962" s="27">
        <v>1378.3</v>
      </c>
      <c r="M962" s="27"/>
      <c r="N962" s="27">
        <v>1326.48</v>
      </c>
      <c r="O962" s="27">
        <v>1326.48</v>
      </c>
      <c r="P962" s="27">
        <v>3335</v>
      </c>
      <c r="Q962" s="27"/>
      <c r="R962" s="27">
        <v>1567.749</v>
      </c>
      <c r="S962" s="27">
        <v>1567.3619499999998</v>
      </c>
      <c r="T962" s="27">
        <v>1812</v>
      </c>
      <c r="U962" s="27"/>
      <c r="V962" s="27">
        <v>700.90902999999992</v>
      </c>
      <c r="W962" s="27">
        <v>700.04789000000005</v>
      </c>
      <c r="X962" s="27">
        <v>1765</v>
      </c>
      <c r="Y962" s="27"/>
      <c r="Z962" s="27">
        <v>1435.1332099999997</v>
      </c>
      <c r="AA962" s="27">
        <v>1435.1332099999997</v>
      </c>
      <c r="AB962" s="27">
        <v>3731</v>
      </c>
      <c r="AC962" s="27"/>
      <c r="AD962" s="27">
        <v>1755.8655700000002</v>
      </c>
      <c r="AE962" s="27">
        <v>1755.8655700000002</v>
      </c>
      <c r="AF962" s="27">
        <v>8059</v>
      </c>
      <c r="AG962" s="106">
        <v>6023.6508399999993</v>
      </c>
      <c r="AH962" s="27">
        <v>6023.6508399999993</v>
      </c>
      <c r="AI962" s="27">
        <v>6023.6508399999993</v>
      </c>
      <c r="AJ962" s="27">
        <v>4624</v>
      </c>
      <c r="AK962" s="106">
        <v>9628.093069999999</v>
      </c>
      <c r="AL962" s="106">
        <v>9628.093069999999</v>
      </c>
      <c r="AM962" s="105">
        <v>9628.093069999999</v>
      </c>
      <c r="AN962" s="11">
        <v>1335</v>
      </c>
      <c r="AO962" s="11">
        <v>1429.1001000000001</v>
      </c>
      <c r="AP962" s="105">
        <v>1429.1001000000001</v>
      </c>
      <c r="AQ962" s="11">
        <v>1429.1001000000001</v>
      </c>
      <c r="AR962" s="11">
        <v>1937</v>
      </c>
      <c r="AS962" s="11">
        <v>1124.27666</v>
      </c>
      <c r="AT962" s="11">
        <v>1124.27666</v>
      </c>
      <c r="AU962" s="11">
        <v>1124.27666</v>
      </c>
      <c r="AV962" s="11">
        <v>1684</v>
      </c>
      <c r="AW962" s="11">
        <v>3374.1854100000005</v>
      </c>
      <c r="AX962" s="11">
        <v>3374.1854100000005</v>
      </c>
      <c r="AZ962" s="11">
        <v>7355</v>
      </c>
      <c r="BA962" s="11">
        <v>3691.0874600000002</v>
      </c>
      <c r="BB962" s="122"/>
    </row>
    <row r="963" spans="1:54" hidden="1" x14ac:dyDescent="0.25">
      <c r="A963">
        <v>7</v>
      </c>
      <c r="B963" t="str">
        <f t="shared" ref="B963:B1026" si="120">C963&amp;"-"&amp;G963</f>
        <v>GC-5220</v>
      </c>
      <c r="C963" s="2" t="s">
        <v>317</v>
      </c>
      <c r="D963" s="2" t="str">
        <f t="shared" si="117"/>
        <v>5</v>
      </c>
      <c r="E963" s="2" t="str">
        <f t="shared" si="118"/>
        <v>52</v>
      </c>
      <c r="F963" s="2" t="str">
        <f t="shared" si="119"/>
        <v>522</v>
      </c>
      <c r="G963" s="1" t="s">
        <v>155</v>
      </c>
      <c r="H963" s="27">
        <v>449.98399999999998</v>
      </c>
      <c r="I963" s="27"/>
      <c r="J963" s="27">
        <v>409.10599999999999</v>
      </c>
      <c r="K963" s="27">
        <v>409.10599999999999</v>
      </c>
      <c r="L963" s="27">
        <v>12285.269</v>
      </c>
      <c r="M963" s="27"/>
      <c r="N963" s="27">
        <v>362.74700000000001</v>
      </c>
      <c r="O963" s="27">
        <v>362.74700000000001</v>
      </c>
      <c r="P963" s="27">
        <v>121.169</v>
      </c>
      <c r="Q963" s="27"/>
      <c r="R963" s="27">
        <v>374.577</v>
      </c>
      <c r="S963" s="27">
        <v>374.57754</v>
      </c>
      <c r="T963" s="27">
        <v>412.1</v>
      </c>
      <c r="U963" s="27"/>
      <c r="V963" s="27">
        <v>297.07771000000002</v>
      </c>
      <c r="W963" s="27">
        <v>361.48410999999999</v>
      </c>
      <c r="X963" s="27">
        <v>352</v>
      </c>
      <c r="Y963" s="27"/>
      <c r="Z963" s="27">
        <v>3984.2918500000001</v>
      </c>
      <c r="AA963" s="27">
        <v>3984.2918500000001</v>
      </c>
      <c r="AB963" s="27">
        <v>135</v>
      </c>
      <c r="AC963" s="27"/>
      <c r="AD963" s="27">
        <v>1623.5011900000002</v>
      </c>
      <c r="AE963" s="27">
        <v>1623.5011900000002</v>
      </c>
      <c r="AF963" s="27">
        <v>135</v>
      </c>
      <c r="AG963" s="106">
        <v>145.71550999999999</v>
      </c>
      <c r="AH963" s="27">
        <v>145.71550999999999</v>
      </c>
      <c r="AI963" s="27">
        <v>145.71550999999999</v>
      </c>
      <c r="AJ963" s="27">
        <v>145</v>
      </c>
      <c r="AK963" s="106">
        <v>238.51486</v>
      </c>
      <c r="AL963" s="106">
        <v>238.51486</v>
      </c>
      <c r="AM963" s="105">
        <v>238.51486</v>
      </c>
      <c r="AN963" s="11">
        <v>1730</v>
      </c>
      <c r="AO963" s="11">
        <v>301.42193000000003</v>
      </c>
      <c r="AP963" s="105">
        <v>306.66174000000007</v>
      </c>
      <c r="AQ963" s="11">
        <v>306.66174000000007</v>
      </c>
      <c r="AR963" s="11">
        <v>90</v>
      </c>
      <c r="AS963" s="11">
        <v>173.72236999999998</v>
      </c>
      <c r="AT963" s="11">
        <v>173.72236999999998</v>
      </c>
      <c r="AU963" s="11">
        <v>202.12710999999999</v>
      </c>
      <c r="AV963" s="11">
        <v>153</v>
      </c>
      <c r="AW963" s="11">
        <v>79.13042999999999</v>
      </c>
      <c r="AX963" s="11">
        <v>79.13042999999999</v>
      </c>
      <c r="AZ963" s="11">
        <v>174</v>
      </c>
      <c r="BA963" s="11">
        <v>23.295639999999999</v>
      </c>
      <c r="BB963" s="122"/>
    </row>
    <row r="964" spans="1:54" hidden="1" x14ac:dyDescent="0.25">
      <c r="A964">
        <v>7</v>
      </c>
      <c r="B964" t="str">
        <f t="shared" si="120"/>
        <v>GC-5310</v>
      </c>
      <c r="C964" s="2" t="s">
        <v>317</v>
      </c>
      <c r="D964" s="2" t="str">
        <f t="shared" si="117"/>
        <v>5</v>
      </c>
      <c r="E964" s="2" t="str">
        <f t="shared" si="118"/>
        <v>53</v>
      </c>
      <c r="F964" s="2" t="str">
        <f t="shared" si="119"/>
        <v>531</v>
      </c>
      <c r="G964" s="1" t="s">
        <v>158</v>
      </c>
      <c r="H964" s="27">
        <v>217</v>
      </c>
      <c r="I964" s="27"/>
      <c r="J964" s="27">
        <v>175.03399999999999</v>
      </c>
      <c r="K964" s="27">
        <v>175.03399999999999</v>
      </c>
      <c r="L964" s="27">
        <v>46</v>
      </c>
      <c r="M964" s="27"/>
      <c r="N964" s="27">
        <v>164.64</v>
      </c>
      <c r="O964" s="27">
        <v>164.64</v>
      </c>
      <c r="P964" s="27">
        <v>164.92700000000002</v>
      </c>
      <c r="Q964" s="27"/>
      <c r="R964" s="27">
        <v>137.96100000000001</v>
      </c>
      <c r="S964" s="27">
        <v>137.96147999999999</v>
      </c>
      <c r="T964" s="27">
        <v>186</v>
      </c>
      <c r="U964" s="27"/>
      <c r="V964" s="27">
        <v>118.11685</v>
      </c>
      <c r="W964" s="27">
        <v>129.90906999999999</v>
      </c>
      <c r="X964" s="27">
        <v>214</v>
      </c>
      <c r="Y964" s="27"/>
      <c r="Z964" s="27">
        <v>306.13094000000001</v>
      </c>
      <c r="AA964" s="27">
        <v>306.13094000000001</v>
      </c>
      <c r="AB964" s="27">
        <v>205</v>
      </c>
      <c r="AC964" s="27"/>
      <c r="AD964" s="27">
        <v>215.03271000000001</v>
      </c>
      <c r="AE964" s="27">
        <v>215.03271000000001</v>
      </c>
      <c r="AF964" s="27">
        <v>4966</v>
      </c>
      <c r="AG964" s="106">
        <v>327.79957000000002</v>
      </c>
      <c r="AH964" s="27">
        <v>327.79957000000002</v>
      </c>
      <c r="AI964" s="27">
        <v>327.79957000000002</v>
      </c>
      <c r="AJ964" s="27">
        <v>323</v>
      </c>
      <c r="AK964" s="106">
        <v>218.88939999999999</v>
      </c>
      <c r="AL964" s="106">
        <v>218.88939999999999</v>
      </c>
      <c r="AM964" s="105">
        <v>218.88939999999999</v>
      </c>
      <c r="AN964" s="11">
        <v>137</v>
      </c>
      <c r="AO964" s="11">
        <v>131.21842999999998</v>
      </c>
      <c r="AP964" s="105">
        <v>131.21842999999998</v>
      </c>
      <c r="AQ964" s="11">
        <v>131.21842999999998</v>
      </c>
      <c r="AR964" s="11">
        <v>325</v>
      </c>
      <c r="AS964" s="11">
        <v>157.52368000000001</v>
      </c>
      <c r="AT964" s="11">
        <v>161.63767999999999</v>
      </c>
      <c r="AU964" s="11">
        <v>161.63767999999999</v>
      </c>
      <c r="AV964" s="11">
        <v>253</v>
      </c>
      <c r="AW964" s="11">
        <v>268.13747000000001</v>
      </c>
      <c r="AX964" s="11">
        <v>273.45747</v>
      </c>
      <c r="AZ964" s="11">
        <v>1142</v>
      </c>
      <c r="BA964" s="11">
        <v>416.16673000000003</v>
      </c>
      <c r="BB964" s="122"/>
    </row>
    <row r="965" spans="1:54" hidden="1" x14ac:dyDescent="0.25">
      <c r="A965">
        <v>7</v>
      </c>
      <c r="B965" t="str">
        <f t="shared" si="120"/>
        <v>GC-5320</v>
      </c>
      <c r="C965" s="2" t="s">
        <v>317</v>
      </c>
      <c r="D965" s="2" t="str">
        <f t="shared" si="117"/>
        <v>5</v>
      </c>
      <c r="E965" s="2" t="str">
        <f t="shared" si="118"/>
        <v>53</v>
      </c>
      <c r="F965" s="2" t="str">
        <f t="shared" si="119"/>
        <v>532</v>
      </c>
      <c r="G965" s="1" t="s">
        <v>159</v>
      </c>
      <c r="H965" s="27">
        <v>1116</v>
      </c>
      <c r="I965" s="27"/>
      <c r="J965" s="27">
        <v>960.43100000000004</v>
      </c>
      <c r="K965" s="27">
        <v>960.43100000000004</v>
      </c>
      <c r="L965" s="27">
        <v>1161</v>
      </c>
      <c r="M965" s="27"/>
      <c r="N965" s="27">
        <v>1237.9929999999999</v>
      </c>
      <c r="O965" s="27">
        <v>1237.9929999999999</v>
      </c>
      <c r="P965" s="27">
        <v>3404</v>
      </c>
      <c r="Q965" s="27"/>
      <c r="R965" s="27">
        <v>627.66</v>
      </c>
      <c r="S965" s="27">
        <v>47.322200000000002</v>
      </c>
      <c r="T965" s="27">
        <v>1946</v>
      </c>
      <c r="U965" s="27"/>
      <c r="V965" s="27">
        <v>711.38261</v>
      </c>
      <c r="W965" s="27">
        <v>711.38261</v>
      </c>
      <c r="X965" s="27">
        <v>613</v>
      </c>
      <c r="Y965" s="27"/>
      <c r="Z965" s="27">
        <v>339.88324999999998</v>
      </c>
      <c r="AA965" s="27">
        <v>339.88324999999998</v>
      </c>
      <c r="AB965" s="27">
        <v>583</v>
      </c>
      <c r="AC965" s="27"/>
      <c r="AD965" s="27">
        <v>778.76781000000005</v>
      </c>
      <c r="AE965" s="27">
        <v>778.76781000000005</v>
      </c>
      <c r="AF965" s="27">
        <v>1500</v>
      </c>
      <c r="AG965" s="106">
        <v>17941.689900000001</v>
      </c>
      <c r="AH965" s="27">
        <v>6441.6898999999994</v>
      </c>
      <c r="AI965" s="27">
        <v>6441.6898999999994</v>
      </c>
      <c r="AJ965" s="27">
        <v>6369</v>
      </c>
      <c r="AK965" s="106">
        <v>3634.2484599999998</v>
      </c>
      <c r="AL965" s="106">
        <v>3634.2484599999998</v>
      </c>
      <c r="AM965" s="105">
        <v>3634.2484599999998</v>
      </c>
      <c r="AN965" s="11">
        <v>0</v>
      </c>
      <c r="AO965" s="11">
        <v>54.713180000000001</v>
      </c>
      <c r="AP965" s="105">
        <v>54.713180000000001</v>
      </c>
      <c r="AQ965" s="11">
        <v>54.713180000000001</v>
      </c>
      <c r="AR965" s="11">
        <v>0</v>
      </c>
      <c r="AS965" s="11">
        <v>500</v>
      </c>
      <c r="AT965" s="11">
        <v>500</v>
      </c>
      <c r="AU965" s="11">
        <v>500</v>
      </c>
      <c r="AV965" s="11">
        <v>0</v>
      </c>
      <c r="AW965" s="11">
        <v>0</v>
      </c>
      <c r="AX965" s="11">
        <v>0</v>
      </c>
      <c r="AZ965" s="11">
        <v>500</v>
      </c>
      <c r="BA965" s="11">
        <v>500</v>
      </c>
      <c r="BB965" s="122"/>
    </row>
    <row r="966" spans="1:54" hidden="1" x14ac:dyDescent="0.25">
      <c r="A966">
        <v>7</v>
      </c>
      <c r="B966" t="str">
        <f t="shared" si="120"/>
        <v>GC-5411</v>
      </c>
      <c r="C966" s="2" t="s">
        <v>317</v>
      </c>
      <c r="D966" s="2" t="str">
        <f t="shared" si="117"/>
        <v>5</v>
      </c>
      <c r="E966" s="2" t="str">
        <f t="shared" si="118"/>
        <v>54</v>
      </c>
      <c r="F966" s="2" t="str">
        <f t="shared" si="119"/>
        <v>541</v>
      </c>
      <c r="G966" s="1" t="s">
        <v>162</v>
      </c>
      <c r="H966" s="27">
        <v>0</v>
      </c>
      <c r="I966" s="27"/>
      <c r="J966" s="27">
        <v>0</v>
      </c>
      <c r="K966" s="27">
        <v>0</v>
      </c>
      <c r="L966" s="27">
        <v>0</v>
      </c>
      <c r="M966" s="27"/>
      <c r="N966" s="27">
        <v>0</v>
      </c>
      <c r="O966" s="27">
        <v>0</v>
      </c>
      <c r="P966" s="27">
        <v>0</v>
      </c>
      <c r="Q966" s="27"/>
      <c r="R966" s="27">
        <v>0</v>
      </c>
      <c r="S966" s="27">
        <v>0</v>
      </c>
      <c r="T966" s="27">
        <v>0</v>
      </c>
      <c r="U966" s="27"/>
      <c r="V966" s="27">
        <v>0</v>
      </c>
      <c r="W966" s="27">
        <v>0</v>
      </c>
      <c r="X966" s="27">
        <v>0</v>
      </c>
      <c r="Y966" s="27"/>
      <c r="Z966" s="27">
        <v>0</v>
      </c>
      <c r="AA966" s="27">
        <v>0</v>
      </c>
      <c r="AB966" s="27">
        <v>0</v>
      </c>
      <c r="AC966" s="27"/>
      <c r="AD966" s="27">
        <v>0</v>
      </c>
      <c r="AE966" s="27">
        <v>0</v>
      </c>
      <c r="AF966" s="27">
        <v>0</v>
      </c>
      <c r="AG966" s="106">
        <v>0</v>
      </c>
      <c r="AH966" s="27">
        <v>0</v>
      </c>
      <c r="AI966" s="27">
        <v>0</v>
      </c>
      <c r="AJ966" s="27">
        <v>0</v>
      </c>
      <c r="AK966" s="106">
        <v>0</v>
      </c>
      <c r="AL966" s="106">
        <v>0</v>
      </c>
      <c r="AM966" s="105">
        <v>0</v>
      </c>
      <c r="AN966" s="11">
        <v>0</v>
      </c>
      <c r="AO966" s="11">
        <v>0</v>
      </c>
      <c r="AP966" s="105">
        <v>0</v>
      </c>
      <c r="AQ966" s="11">
        <v>0</v>
      </c>
      <c r="AR966" s="11">
        <v>0</v>
      </c>
      <c r="AS966" s="11">
        <v>0</v>
      </c>
      <c r="AT966" s="11">
        <v>0</v>
      </c>
      <c r="AU966" s="11">
        <v>0</v>
      </c>
      <c r="AV966" s="11">
        <v>0</v>
      </c>
      <c r="AW966" s="11">
        <v>0</v>
      </c>
      <c r="AX966" s="11">
        <v>0</v>
      </c>
      <c r="AZ966" s="11">
        <v>0</v>
      </c>
      <c r="BA966" s="11">
        <v>0</v>
      </c>
      <c r="BB966" s="122"/>
    </row>
    <row r="967" spans="1:54" hidden="1" x14ac:dyDescent="0.25">
      <c r="A967">
        <v>7</v>
      </c>
      <c r="B967" t="str">
        <f t="shared" si="120"/>
        <v>GC-5412</v>
      </c>
      <c r="C967" s="2" t="s">
        <v>317</v>
      </c>
      <c r="D967" s="2" t="str">
        <f t="shared" si="117"/>
        <v>5</v>
      </c>
      <c r="E967" s="2" t="str">
        <f t="shared" si="118"/>
        <v>54</v>
      </c>
      <c r="F967" s="2" t="str">
        <f t="shared" si="119"/>
        <v>541</v>
      </c>
      <c r="G967" s="1" t="s">
        <v>163</v>
      </c>
      <c r="H967" s="27">
        <v>0</v>
      </c>
      <c r="I967" s="27"/>
      <c r="J967" s="27">
        <v>0</v>
      </c>
      <c r="K967" s="27">
        <v>0</v>
      </c>
      <c r="L967" s="27">
        <v>0</v>
      </c>
      <c r="M967" s="27"/>
      <c r="N967" s="27">
        <v>0</v>
      </c>
      <c r="O967" s="27">
        <v>0</v>
      </c>
      <c r="P967" s="27">
        <v>0</v>
      </c>
      <c r="Q967" s="27"/>
      <c r="R967" s="27">
        <v>0</v>
      </c>
      <c r="S967" s="27">
        <v>0</v>
      </c>
      <c r="T967" s="27">
        <v>0</v>
      </c>
      <c r="U967" s="27"/>
      <c r="V967" s="27">
        <v>0</v>
      </c>
      <c r="W967" s="27">
        <v>0</v>
      </c>
      <c r="X967" s="27">
        <v>0</v>
      </c>
      <c r="Y967" s="27"/>
      <c r="Z967" s="27">
        <v>0</v>
      </c>
      <c r="AA967" s="27">
        <v>0</v>
      </c>
      <c r="AB967" s="27">
        <v>0</v>
      </c>
      <c r="AC967" s="27"/>
      <c r="AD967" s="27">
        <v>0</v>
      </c>
      <c r="AE967" s="27">
        <v>0</v>
      </c>
      <c r="AF967" s="27">
        <v>0</v>
      </c>
      <c r="AG967" s="106">
        <v>0</v>
      </c>
      <c r="AH967" s="27">
        <v>0</v>
      </c>
      <c r="AI967" s="27">
        <v>0</v>
      </c>
      <c r="AJ967" s="27">
        <v>0</v>
      </c>
      <c r="AK967" s="106">
        <v>0</v>
      </c>
      <c r="AL967" s="106">
        <v>0</v>
      </c>
      <c r="AM967" s="105">
        <v>0</v>
      </c>
      <c r="AN967" s="11">
        <v>0</v>
      </c>
      <c r="AO967" s="11">
        <v>0</v>
      </c>
      <c r="AP967" s="105">
        <v>0</v>
      </c>
      <c r="AQ967" s="11">
        <v>0</v>
      </c>
      <c r="AR967" s="11">
        <v>0</v>
      </c>
      <c r="AS967" s="11">
        <v>0</v>
      </c>
      <c r="AT967" s="11">
        <v>0</v>
      </c>
      <c r="AU967" s="11">
        <v>0</v>
      </c>
      <c r="AV967" s="11">
        <v>0</v>
      </c>
      <c r="AW967" s="11">
        <v>0</v>
      </c>
      <c r="AX967" s="11">
        <v>0</v>
      </c>
      <c r="AZ967" s="11">
        <v>0</v>
      </c>
      <c r="BA967" s="11">
        <v>0</v>
      </c>
      <c r="BB967" s="122"/>
    </row>
    <row r="968" spans="1:54" hidden="1" x14ac:dyDescent="0.25">
      <c r="A968">
        <v>7</v>
      </c>
      <c r="B968" t="str">
        <f t="shared" si="120"/>
        <v>GC-5421</v>
      </c>
      <c r="C968" s="2" t="s">
        <v>317</v>
      </c>
      <c r="D968" s="2" t="str">
        <f t="shared" si="117"/>
        <v>5</v>
      </c>
      <c r="E968" s="2" t="str">
        <f t="shared" si="118"/>
        <v>54</v>
      </c>
      <c r="F968" s="2" t="str">
        <f t="shared" si="119"/>
        <v>542</v>
      </c>
      <c r="G968" s="1" t="s">
        <v>164</v>
      </c>
      <c r="H968" s="27">
        <v>0</v>
      </c>
      <c r="I968" s="27"/>
      <c r="J968" s="27">
        <v>0</v>
      </c>
      <c r="K968" s="27">
        <v>0</v>
      </c>
      <c r="L968" s="27">
        <v>0</v>
      </c>
      <c r="M968" s="27"/>
      <c r="N968" s="27">
        <v>0</v>
      </c>
      <c r="O968" s="27">
        <v>0</v>
      </c>
      <c r="P968" s="27">
        <v>0</v>
      </c>
      <c r="Q968" s="27"/>
      <c r="R968" s="27">
        <v>0</v>
      </c>
      <c r="S968" s="27">
        <v>0</v>
      </c>
      <c r="T968" s="27">
        <v>0</v>
      </c>
      <c r="U968" s="27"/>
      <c r="V968" s="27">
        <v>0</v>
      </c>
      <c r="W968" s="27">
        <v>0</v>
      </c>
      <c r="X968" s="27">
        <v>0</v>
      </c>
      <c r="Y968" s="27"/>
      <c r="Z968" s="27">
        <v>0</v>
      </c>
      <c r="AA968" s="27">
        <v>0</v>
      </c>
      <c r="AB968" s="27">
        <v>0</v>
      </c>
      <c r="AC968" s="27"/>
      <c r="AD968" s="27">
        <v>0</v>
      </c>
      <c r="AE968" s="27">
        <v>0</v>
      </c>
      <c r="AF968" s="27">
        <v>0</v>
      </c>
      <c r="AG968" s="106">
        <v>0</v>
      </c>
      <c r="AH968" s="27">
        <v>0</v>
      </c>
      <c r="AI968" s="27">
        <v>0</v>
      </c>
      <c r="AJ968" s="27">
        <v>0</v>
      </c>
      <c r="AK968" s="106">
        <v>0</v>
      </c>
      <c r="AL968" s="106">
        <v>0</v>
      </c>
      <c r="AM968" s="105">
        <v>0</v>
      </c>
      <c r="AN968" s="11">
        <v>0</v>
      </c>
      <c r="AO968" s="11">
        <v>0</v>
      </c>
      <c r="AP968" s="105">
        <v>0</v>
      </c>
      <c r="AQ968" s="11">
        <v>0</v>
      </c>
      <c r="AR968" s="11">
        <v>0</v>
      </c>
      <c r="AS968" s="11">
        <v>0</v>
      </c>
      <c r="AT968" s="11">
        <v>0</v>
      </c>
      <c r="AU968" s="11">
        <v>0</v>
      </c>
      <c r="AV968" s="11">
        <v>0</v>
      </c>
      <c r="AW968" s="11">
        <v>0</v>
      </c>
      <c r="AX968" s="11">
        <v>0</v>
      </c>
      <c r="AZ968" s="11">
        <v>0</v>
      </c>
      <c r="BA968" s="11">
        <v>0</v>
      </c>
      <c r="BB968" s="122"/>
    </row>
    <row r="969" spans="1:54" hidden="1" x14ac:dyDescent="0.25">
      <c r="A969">
        <v>7</v>
      </c>
      <c r="B969" t="str">
        <f t="shared" si="120"/>
        <v>GC-5422</v>
      </c>
      <c r="C969" s="2" t="s">
        <v>317</v>
      </c>
      <c r="D969" s="2" t="str">
        <f t="shared" si="117"/>
        <v>5</v>
      </c>
      <c r="E969" s="2" t="str">
        <f t="shared" si="118"/>
        <v>54</v>
      </c>
      <c r="F969" s="2" t="str">
        <f t="shared" si="119"/>
        <v>542</v>
      </c>
      <c r="G969" s="1" t="s">
        <v>165</v>
      </c>
      <c r="H969" s="27">
        <v>0</v>
      </c>
      <c r="I969" s="27"/>
      <c r="J969" s="27">
        <v>0</v>
      </c>
      <c r="K969" s="27">
        <v>0</v>
      </c>
      <c r="L969" s="27">
        <v>0</v>
      </c>
      <c r="M969" s="27"/>
      <c r="N969" s="27">
        <v>0</v>
      </c>
      <c r="O969" s="27">
        <v>0</v>
      </c>
      <c r="P969" s="27">
        <v>0</v>
      </c>
      <c r="Q969" s="27"/>
      <c r="R969" s="27">
        <v>0</v>
      </c>
      <c r="S969" s="27">
        <v>0</v>
      </c>
      <c r="T969" s="27">
        <v>0</v>
      </c>
      <c r="U969" s="27"/>
      <c r="V969" s="27">
        <v>0</v>
      </c>
      <c r="W969" s="27">
        <v>0</v>
      </c>
      <c r="X969" s="27">
        <v>0</v>
      </c>
      <c r="Y969" s="27"/>
      <c r="Z969" s="27">
        <v>0</v>
      </c>
      <c r="AA969" s="27">
        <v>0</v>
      </c>
      <c r="AB969" s="27">
        <v>0</v>
      </c>
      <c r="AC969" s="27"/>
      <c r="AD969" s="27">
        <v>0</v>
      </c>
      <c r="AE969" s="27">
        <v>0</v>
      </c>
      <c r="AF969" s="27">
        <v>0</v>
      </c>
      <c r="AG969" s="106">
        <v>0</v>
      </c>
      <c r="AH969" s="27">
        <v>0</v>
      </c>
      <c r="AI969" s="27">
        <v>0</v>
      </c>
      <c r="AJ969" s="27">
        <v>0</v>
      </c>
      <c r="AK969" s="106">
        <v>0</v>
      </c>
      <c r="AL969" s="106">
        <v>0</v>
      </c>
      <c r="AM969" s="105">
        <v>0</v>
      </c>
      <c r="AN969" s="11">
        <v>0</v>
      </c>
      <c r="AO969" s="11">
        <v>0</v>
      </c>
      <c r="AP969" s="105">
        <v>0</v>
      </c>
      <c r="AQ969" s="11">
        <v>0</v>
      </c>
      <c r="AR969" s="11">
        <v>0</v>
      </c>
      <c r="AS969" s="11">
        <v>0</v>
      </c>
      <c r="AT969" s="11">
        <v>0</v>
      </c>
      <c r="AU969" s="11">
        <v>0</v>
      </c>
      <c r="AV969" s="11">
        <v>0</v>
      </c>
      <c r="AW969" s="11">
        <v>0</v>
      </c>
      <c r="AX969" s="11">
        <v>0</v>
      </c>
      <c r="AZ969" s="11">
        <v>0</v>
      </c>
      <c r="BA969" s="11">
        <v>0</v>
      </c>
      <c r="BB969" s="122"/>
    </row>
    <row r="970" spans="1:54" hidden="1" x14ac:dyDescent="0.25">
      <c r="A970">
        <v>7</v>
      </c>
      <c r="B970" t="str">
        <f t="shared" si="120"/>
        <v>GC-5431</v>
      </c>
      <c r="C970" s="2" t="s">
        <v>317</v>
      </c>
      <c r="D970" s="2" t="str">
        <f t="shared" si="117"/>
        <v>5</v>
      </c>
      <c r="E970" s="2" t="str">
        <f t="shared" si="118"/>
        <v>54</v>
      </c>
      <c r="F970" s="2" t="str">
        <f t="shared" si="119"/>
        <v>543</v>
      </c>
      <c r="G970" s="1" t="s">
        <v>167</v>
      </c>
      <c r="H970" s="27">
        <v>0</v>
      </c>
      <c r="I970" s="27"/>
      <c r="J970" s="27">
        <v>0</v>
      </c>
      <c r="K970" s="27">
        <v>0</v>
      </c>
      <c r="L970" s="27">
        <v>0</v>
      </c>
      <c r="M970" s="27"/>
      <c r="N970" s="27">
        <v>0</v>
      </c>
      <c r="O970" s="27">
        <v>0</v>
      </c>
      <c r="P970" s="27">
        <v>0</v>
      </c>
      <c r="Q970" s="27"/>
      <c r="R970" s="27">
        <v>0</v>
      </c>
      <c r="S970" s="27">
        <v>0</v>
      </c>
      <c r="T970" s="27">
        <v>0</v>
      </c>
      <c r="U970" s="27"/>
      <c r="V970" s="27">
        <v>0</v>
      </c>
      <c r="W970" s="27">
        <v>0</v>
      </c>
      <c r="X970" s="27">
        <v>0</v>
      </c>
      <c r="Y970" s="27"/>
      <c r="Z970" s="27">
        <v>0</v>
      </c>
      <c r="AA970" s="27">
        <v>0</v>
      </c>
      <c r="AB970" s="27">
        <v>0</v>
      </c>
      <c r="AC970" s="27"/>
      <c r="AD970" s="27">
        <v>0</v>
      </c>
      <c r="AE970" s="27">
        <v>0</v>
      </c>
      <c r="AF970" s="27">
        <v>0</v>
      </c>
      <c r="AG970" s="106">
        <v>0</v>
      </c>
      <c r="AH970" s="27">
        <v>0</v>
      </c>
      <c r="AI970" s="27">
        <v>0</v>
      </c>
      <c r="AJ970" s="27">
        <v>0</v>
      </c>
      <c r="AK970" s="106">
        <v>0</v>
      </c>
      <c r="AL970" s="106">
        <v>0</v>
      </c>
      <c r="AM970" s="105">
        <v>0</v>
      </c>
      <c r="AN970" s="11">
        <v>0</v>
      </c>
      <c r="AO970" s="11">
        <v>0</v>
      </c>
      <c r="AP970" s="105">
        <v>0</v>
      </c>
      <c r="AQ970" s="11">
        <v>0</v>
      </c>
      <c r="AR970" s="11">
        <v>0</v>
      </c>
      <c r="AS970" s="11">
        <v>0</v>
      </c>
      <c r="AT970" s="11">
        <v>0</v>
      </c>
      <c r="AU970" s="11">
        <v>0</v>
      </c>
      <c r="AV970" s="11">
        <v>0</v>
      </c>
      <c r="AW970" s="11">
        <v>0</v>
      </c>
      <c r="AX970" s="11">
        <v>0</v>
      </c>
      <c r="AZ970" s="11">
        <v>0</v>
      </c>
      <c r="BA970" s="11">
        <v>0</v>
      </c>
      <c r="BB970" s="122"/>
    </row>
    <row r="971" spans="1:54" hidden="1" x14ac:dyDescent="0.25">
      <c r="A971">
        <v>7</v>
      </c>
      <c r="B971" t="str">
        <f t="shared" si="120"/>
        <v>GC-5432</v>
      </c>
      <c r="C971" s="2" t="s">
        <v>317</v>
      </c>
      <c r="D971" s="2" t="str">
        <f t="shared" si="117"/>
        <v>5</v>
      </c>
      <c r="E971" s="2" t="str">
        <f t="shared" si="118"/>
        <v>54</v>
      </c>
      <c r="F971" s="2" t="str">
        <f t="shared" si="119"/>
        <v>543</v>
      </c>
      <c r="G971" s="1" t="s">
        <v>168</v>
      </c>
      <c r="H971" s="27">
        <v>0</v>
      </c>
      <c r="I971" s="27"/>
      <c r="J971" s="27">
        <v>0</v>
      </c>
      <c r="K971" s="27">
        <v>0</v>
      </c>
      <c r="L971" s="27">
        <v>0</v>
      </c>
      <c r="M971" s="27"/>
      <c r="N971" s="27">
        <v>0</v>
      </c>
      <c r="O971" s="27">
        <v>0</v>
      </c>
      <c r="P971" s="27">
        <v>0</v>
      </c>
      <c r="Q971" s="27"/>
      <c r="R971" s="27">
        <v>0</v>
      </c>
      <c r="S971" s="27">
        <v>0</v>
      </c>
      <c r="T971" s="27">
        <v>0</v>
      </c>
      <c r="U971" s="27"/>
      <c r="V971" s="27">
        <v>0</v>
      </c>
      <c r="W971" s="27">
        <v>0</v>
      </c>
      <c r="X971" s="27">
        <v>0</v>
      </c>
      <c r="Y971" s="27"/>
      <c r="Z971" s="27">
        <v>0</v>
      </c>
      <c r="AA971" s="27">
        <v>0</v>
      </c>
      <c r="AB971" s="27">
        <v>0</v>
      </c>
      <c r="AC971" s="27"/>
      <c r="AD971" s="27">
        <v>0</v>
      </c>
      <c r="AE971" s="27">
        <v>0</v>
      </c>
      <c r="AF971" s="27">
        <v>0</v>
      </c>
      <c r="AG971" s="106">
        <v>0</v>
      </c>
      <c r="AH971" s="27">
        <v>0</v>
      </c>
      <c r="AI971" s="27">
        <v>0</v>
      </c>
      <c r="AJ971" s="27">
        <v>0</v>
      </c>
      <c r="AK971" s="106">
        <v>0</v>
      </c>
      <c r="AL971" s="106">
        <v>0</v>
      </c>
      <c r="AM971" s="105">
        <v>0</v>
      </c>
      <c r="AN971" s="11">
        <v>0</v>
      </c>
      <c r="AO971" s="11">
        <v>0</v>
      </c>
      <c r="AP971" s="105">
        <v>0</v>
      </c>
      <c r="AQ971" s="11">
        <v>0</v>
      </c>
      <c r="AR971" s="11">
        <v>0</v>
      </c>
      <c r="AS971" s="11">
        <v>0</v>
      </c>
      <c r="AT971" s="11">
        <v>0</v>
      </c>
      <c r="AU971" s="11">
        <v>0</v>
      </c>
      <c r="AV971" s="11">
        <v>0</v>
      </c>
      <c r="AW971" s="11">
        <v>0</v>
      </c>
      <c r="AX971" s="11">
        <v>0</v>
      </c>
      <c r="AZ971" s="11">
        <v>0</v>
      </c>
      <c r="BA971" s="11">
        <v>0</v>
      </c>
      <c r="BB971" s="122"/>
    </row>
    <row r="972" spans="1:54" hidden="1" x14ac:dyDescent="0.25">
      <c r="A972">
        <v>7</v>
      </c>
      <c r="B972" t="str">
        <f t="shared" si="120"/>
        <v>GC-5441</v>
      </c>
      <c r="C972" s="2" t="s">
        <v>317</v>
      </c>
      <c r="D972" s="2" t="str">
        <f t="shared" si="117"/>
        <v>5</v>
      </c>
      <c r="E972" s="2" t="str">
        <f t="shared" si="118"/>
        <v>54</v>
      </c>
      <c r="F972" s="2" t="str">
        <f t="shared" si="119"/>
        <v>544</v>
      </c>
      <c r="G972" s="1" t="s">
        <v>169</v>
      </c>
      <c r="H972" s="27">
        <v>0</v>
      </c>
      <c r="I972" s="27"/>
      <c r="J972" s="27">
        <v>0</v>
      </c>
      <c r="K972" s="27">
        <v>0</v>
      </c>
      <c r="L972" s="27">
        <v>0</v>
      </c>
      <c r="M972" s="27"/>
      <c r="N972" s="27">
        <v>0</v>
      </c>
      <c r="O972" s="27">
        <v>0</v>
      </c>
      <c r="P972" s="27">
        <v>0</v>
      </c>
      <c r="Q972" s="27"/>
      <c r="R972" s="27">
        <v>0</v>
      </c>
      <c r="S972" s="27">
        <v>0</v>
      </c>
      <c r="T972" s="27">
        <v>0</v>
      </c>
      <c r="U972" s="27"/>
      <c r="V972" s="27">
        <v>0</v>
      </c>
      <c r="W972" s="27">
        <v>0</v>
      </c>
      <c r="X972" s="27">
        <v>0</v>
      </c>
      <c r="Y972" s="27"/>
      <c r="Z972" s="27">
        <v>0</v>
      </c>
      <c r="AA972" s="27">
        <v>0</v>
      </c>
      <c r="AB972" s="27">
        <v>0</v>
      </c>
      <c r="AC972" s="27"/>
      <c r="AD972" s="27">
        <v>0</v>
      </c>
      <c r="AE972" s="27">
        <v>0</v>
      </c>
      <c r="AF972" s="27">
        <v>0</v>
      </c>
      <c r="AG972" s="106">
        <v>0</v>
      </c>
      <c r="AH972" s="27">
        <v>0</v>
      </c>
      <c r="AI972" s="27">
        <v>0</v>
      </c>
      <c r="AJ972" s="27">
        <v>0</v>
      </c>
      <c r="AK972" s="106">
        <v>0</v>
      </c>
      <c r="AL972" s="106">
        <v>0</v>
      </c>
      <c r="AM972" s="105">
        <v>0</v>
      </c>
      <c r="AN972" s="11">
        <v>0</v>
      </c>
      <c r="AO972" s="11">
        <v>0</v>
      </c>
      <c r="AP972" s="105">
        <v>0</v>
      </c>
      <c r="AQ972" s="11">
        <v>0</v>
      </c>
      <c r="AR972" s="11">
        <v>0</v>
      </c>
      <c r="AS972" s="11">
        <v>0</v>
      </c>
      <c r="AT972" s="11">
        <v>0</v>
      </c>
      <c r="AU972" s="11">
        <v>0</v>
      </c>
      <c r="AV972" s="11">
        <v>0</v>
      </c>
      <c r="AW972" s="11">
        <v>0</v>
      </c>
      <c r="AX972" s="11">
        <v>0</v>
      </c>
      <c r="AZ972" s="11">
        <v>0</v>
      </c>
      <c r="BA972" s="11">
        <v>0</v>
      </c>
      <c r="BB972" s="122"/>
    </row>
    <row r="973" spans="1:54" hidden="1" x14ac:dyDescent="0.25">
      <c r="A973">
        <v>7</v>
      </c>
      <c r="B973" t="str">
        <f t="shared" si="120"/>
        <v>GC-5442</v>
      </c>
      <c r="C973" s="2" t="s">
        <v>317</v>
      </c>
      <c r="D973" s="2" t="str">
        <f t="shared" si="117"/>
        <v>5</v>
      </c>
      <c r="E973" s="2" t="str">
        <f t="shared" si="118"/>
        <v>54</v>
      </c>
      <c r="F973" s="2" t="str">
        <f t="shared" si="119"/>
        <v>544</v>
      </c>
      <c r="G973" s="1" t="s">
        <v>170</v>
      </c>
      <c r="H973" s="27">
        <v>0</v>
      </c>
      <c r="I973" s="27"/>
      <c r="J973" s="27">
        <v>0</v>
      </c>
      <c r="K973" s="27">
        <v>0</v>
      </c>
      <c r="L973" s="27">
        <v>0</v>
      </c>
      <c r="M973" s="27"/>
      <c r="N973" s="27">
        <v>0</v>
      </c>
      <c r="O973" s="27">
        <v>0</v>
      </c>
      <c r="P973" s="27">
        <v>0</v>
      </c>
      <c r="Q973" s="27"/>
      <c r="R973" s="27">
        <v>0</v>
      </c>
      <c r="S973" s="27">
        <v>0</v>
      </c>
      <c r="T973" s="27">
        <v>0</v>
      </c>
      <c r="U973" s="27"/>
      <c r="V973" s="27">
        <v>0</v>
      </c>
      <c r="W973" s="27">
        <v>0</v>
      </c>
      <c r="X973" s="27">
        <v>0</v>
      </c>
      <c r="Y973" s="27"/>
      <c r="Z973" s="27">
        <v>0</v>
      </c>
      <c r="AA973" s="27">
        <v>0</v>
      </c>
      <c r="AB973" s="27">
        <v>0</v>
      </c>
      <c r="AC973" s="27"/>
      <c r="AD973" s="27">
        <v>0</v>
      </c>
      <c r="AE973" s="27">
        <v>0</v>
      </c>
      <c r="AF973" s="27">
        <v>0</v>
      </c>
      <c r="AG973" s="106">
        <v>0</v>
      </c>
      <c r="AH973" s="27">
        <v>0</v>
      </c>
      <c r="AI973" s="27">
        <v>0</v>
      </c>
      <c r="AJ973" s="27">
        <v>0</v>
      </c>
      <c r="AK973" s="106">
        <v>0</v>
      </c>
      <c r="AL973" s="106">
        <v>0</v>
      </c>
      <c r="AM973" s="105">
        <v>0</v>
      </c>
      <c r="AN973" s="11">
        <v>0</v>
      </c>
      <c r="AO973" s="11">
        <v>0</v>
      </c>
      <c r="AP973" s="105">
        <v>0</v>
      </c>
      <c r="AQ973" s="11">
        <v>0</v>
      </c>
      <c r="AR973" s="11">
        <v>0</v>
      </c>
      <c r="AS973" s="11">
        <v>0</v>
      </c>
      <c r="AT973" s="11">
        <v>0</v>
      </c>
      <c r="AU973" s="11">
        <v>0</v>
      </c>
      <c r="AV973" s="11">
        <v>0</v>
      </c>
      <c r="AW973" s="11">
        <v>0</v>
      </c>
      <c r="AX973" s="11">
        <v>0</v>
      </c>
      <c r="AZ973" s="11">
        <v>0</v>
      </c>
      <c r="BA973" s="11">
        <v>0</v>
      </c>
      <c r="BB973" s="122"/>
    </row>
    <row r="974" spans="1:54" hidden="1" x14ac:dyDescent="0.25">
      <c r="A974">
        <v>7</v>
      </c>
      <c r="B974" t="str">
        <f t="shared" si="120"/>
        <v>GC-5451</v>
      </c>
      <c r="C974" s="2" t="s">
        <v>317</v>
      </c>
      <c r="D974" s="2" t="str">
        <f t="shared" si="117"/>
        <v>5</v>
      </c>
      <c r="E974" s="2" t="str">
        <f t="shared" si="118"/>
        <v>54</v>
      </c>
      <c r="F974" s="2" t="str">
        <f t="shared" si="119"/>
        <v>545</v>
      </c>
      <c r="G974" s="1" t="s">
        <v>171</v>
      </c>
      <c r="H974" s="27">
        <v>0</v>
      </c>
      <c r="I974" s="27"/>
      <c r="J974" s="27">
        <v>0</v>
      </c>
      <c r="K974" s="27">
        <v>0</v>
      </c>
      <c r="L974" s="27">
        <v>0</v>
      </c>
      <c r="M974" s="27"/>
      <c r="N974" s="27">
        <v>0</v>
      </c>
      <c r="O974" s="27">
        <v>0</v>
      </c>
      <c r="P974" s="27">
        <v>0</v>
      </c>
      <c r="Q974" s="27"/>
      <c r="R974" s="27">
        <v>0</v>
      </c>
      <c r="S974" s="27">
        <v>0</v>
      </c>
      <c r="T974" s="27">
        <v>0</v>
      </c>
      <c r="U974" s="27"/>
      <c r="V974" s="27">
        <v>0</v>
      </c>
      <c r="W974" s="27">
        <v>0</v>
      </c>
      <c r="X974" s="27">
        <v>0</v>
      </c>
      <c r="Y974" s="27"/>
      <c r="Z974" s="27">
        <v>0</v>
      </c>
      <c r="AA974" s="27">
        <v>0</v>
      </c>
      <c r="AB974" s="27">
        <v>0</v>
      </c>
      <c r="AC974" s="27"/>
      <c r="AD974" s="27">
        <v>0</v>
      </c>
      <c r="AE974" s="27">
        <v>0</v>
      </c>
      <c r="AF974" s="27">
        <v>0</v>
      </c>
      <c r="AG974" s="106">
        <v>0</v>
      </c>
      <c r="AH974" s="27">
        <v>0</v>
      </c>
      <c r="AI974" s="27">
        <v>0</v>
      </c>
      <c r="AJ974" s="27">
        <v>0</v>
      </c>
      <c r="AK974" s="106">
        <v>0</v>
      </c>
      <c r="AL974" s="106">
        <v>0</v>
      </c>
      <c r="AM974" s="105">
        <v>0</v>
      </c>
      <c r="AN974" s="11">
        <v>0</v>
      </c>
      <c r="AO974" s="11">
        <v>0</v>
      </c>
      <c r="AP974" s="105">
        <v>0</v>
      </c>
      <c r="AQ974" s="11">
        <v>0</v>
      </c>
      <c r="AR974" s="11">
        <v>0</v>
      </c>
      <c r="AS974" s="11">
        <v>0</v>
      </c>
      <c r="AT974" s="11">
        <v>0</v>
      </c>
      <c r="AU974" s="11">
        <v>0</v>
      </c>
      <c r="AV974" s="11">
        <v>0</v>
      </c>
      <c r="AW974" s="11">
        <v>0</v>
      </c>
      <c r="AX974" s="11">
        <v>0</v>
      </c>
      <c r="AZ974" s="11">
        <v>0</v>
      </c>
      <c r="BA974" s="11">
        <v>0</v>
      </c>
      <c r="BB974" s="122"/>
    </row>
    <row r="975" spans="1:54" hidden="1" x14ac:dyDescent="0.25">
      <c r="A975">
        <v>7</v>
      </c>
      <c r="B975" t="str">
        <f t="shared" si="120"/>
        <v>GC-5452</v>
      </c>
      <c r="C975" s="2" t="s">
        <v>317</v>
      </c>
      <c r="D975" s="2" t="str">
        <f t="shared" si="117"/>
        <v>5</v>
      </c>
      <c r="E975" s="2" t="str">
        <f t="shared" si="118"/>
        <v>54</v>
      </c>
      <c r="F975" s="2" t="str">
        <f t="shared" si="119"/>
        <v>545</v>
      </c>
      <c r="G975" s="1" t="s">
        <v>172</v>
      </c>
      <c r="H975" s="27">
        <v>0</v>
      </c>
      <c r="I975" s="27"/>
      <c r="J975" s="27">
        <v>0</v>
      </c>
      <c r="K975" s="27">
        <v>0</v>
      </c>
      <c r="L975" s="27">
        <v>0</v>
      </c>
      <c r="M975" s="27"/>
      <c r="N975" s="27">
        <v>0</v>
      </c>
      <c r="O975" s="27">
        <v>0</v>
      </c>
      <c r="P975" s="27">
        <v>0</v>
      </c>
      <c r="Q975" s="27"/>
      <c r="R975" s="27">
        <v>0</v>
      </c>
      <c r="S975" s="27">
        <v>0</v>
      </c>
      <c r="T975" s="27">
        <v>0</v>
      </c>
      <c r="U975" s="27"/>
      <c r="V975" s="27">
        <v>0</v>
      </c>
      <c r="W975" s="27">
        <v>0</v>
      </c>
      <c r="X975" s="27">
        <v>0</v>
      </c>
      <c r="Y975" s="27"/>
      <c r="Z975" s="27">
        <v>0</v>
      </c>
      <c r="AA975" s="27">
        <v>0</v>
      </c>
      <c r="AB975" s="27">
        <v>0</v>
      </c>
      <c r="AC975" s="27"/>
      <c r="AD975" s="27">
        <v>0</v>
      </c>
      <c r="AE975" s="27">
        <v>0</v>
      </c>
      <c r="AF975" s="27">
        <v>0</v>
      </c>
      <c r="AG975" s="106">
        <v>0</v>
      </c>
      <c r="AH975" s="27">
        <v>0</v>
      </c>
      <c r="AI975" s="27">
        <v>0</v>
      </c>
      <c r="AJ975" s="27">
        <v>0</v>
      </c>
      <c r="AK975" s="106">
        <v>0</v>
      </c>
      <c r="AL975" s="106">
        <v>0</v>
      </c>
      <c r="AM975" s="105">
        <v>0</v>
      </c>
      <c r="AN975" s="11">
        <v>0</v>
      </c>
      <c r="AO975" s="11">
        <v>0</v>
      </c>
      <c r="AP975" s="105">
        <v>0</v>
      </c>
      <c r="AQ975" s="11">
        <v>0</v>
      </c>
      <c r="AR975" s="11">
        <v>0</v>
      </c>
      <c r="AS975" s="11">
        <v>0</v>
      </c>
      <c r="AT975" s="11">
        <v>0</v>
      </c>
      <c r="AU975" s="11">
        <v>0</v>
      </c>
      <c r="AV975" s="11">
        <v>0</v>
      </c>
      <c r="AW975" s="11">
        <v>0</v>
      </c>
      <c r="AX975" s="11">
        <v>0</v>
      </c>
      <c r="AZ975" s="11">
        <v>0</v>
      </c>
      <c r="BA975" s="11">
        <v>0</v>
      </c>
      <c r="BB975" s="122"/>
    </row>
    <row r="976" spans="1:54" hidden="1" x14ac:dyDescent="0.25">
      <c r="A976">
        <v>7</v>
      </c>
      <c r="B976" t="str">
        <f t="shared" si="120"/>
        <v>GC-5461</v>
      </c>
      <c r="C976" s="2" t="s">
        <v>317</v>
      </c>
      <c r="D976" s="2" t="str">
        <f t="shared" si="117"/>
        <v>5</v>
      </c>
      <c r="E976" s="2" t="str">
        <f t="shared" si="118"/>
        <v>54</v>
      </c>
      <c r="F976" s="2" t="str">
        <f t="shared" si="119"/>
        <v>546</v>
      </c>
      <c r="G976" s="1" t="s">
        <v>173</v>
      </c>
      <c r="H976" s="27">
        <v>0</v>
      </c>
      <c r="I976" s="27"/>
      <c r="J976" s="27">
        <v>0</v>
      </c>
      <c r="K976" s="27">
        <v>0</v>
      </c>
      <c r="L976" s="27">
        <v>0</v>
      </c>
      <c r="M976" s="27"/>
      <c r="N976" s="27">
        <v>0</v>
      </c>
      <c r="O976" s="27">
        <v>0</v>
      </c>
      <c r="P976" s="27">
        <v>0</v>
      </c>
      <c r="Q976" s="27"/>
      <c r="R976" s="27">
        <v>0</v>
      </c>
      <c r="S976" s="27">
        <v>0</v>
      </c>
      <c r="T976" s="27">
        <v>0</v>
      </c>
      <c r="U976" s="27"/>
      <c r="V976" s="27">
        <v>0</v>
      </c>
      <c r="W976" s="27">
        <v>0</v>
      </c>
      <c r="X976" s="27">
        <v>0</v>
      </c>
      <c r="Y976" s="27"/>
      <c r="Z976" s="27">
        <v>0</v>
      </c>
      <c r="AA976" s="27">
        <v>0</v>
      </c>
      <c r="AB976" s="27">
        <v>0</v>
      </c>
      <c r="AC976" s="27"/>
      <c r="AD976" s="27">
        <v>0</v>
      </c>
      <c r="AE976" s="27">
        <v>0</v>
      </c>
      <c r="AF976" s="27">
        <v>0</v>
      </c>
      <c r="AG976" s="106">
        <v>0</v>
      </c>
      <c r="AH976" s="27">
        <v>0</v>
      </c>
      <c r="AI976" s="27">
        <v>0</v>
      </c>
      <c r="AJ976" s="27">
        <v>0</v>
      </c>
      <c r="AK976" s="106">
        <v>0</v>
      </c>
      <c r="AL976" s="106">
        <v>0</v>
      </c>
      <c r="AM976" s="105">
        <v>0</v>
      </c>
      <c r="AN976" s="11">
        <v>0</v>
      </c>
      <c r="AO976" s="11">
        <v>0</v>
      </c>
      <c r="AP976" s="105">
        <v>0</v>
      </c>
      <c r="AQ976" s="11">
        <v>0</v>
      </c>
      <c r="AR976" s="11">
        <v>0</v>
      </c>
      <c r="AS976" s="11">
        <v>0</v>
      </c>
      <c r="AT976" s="11">
        <v>0</v>
      </c>
      <c r="AU976" s="11">
        <v>0</v>
      </c>
      <c r="AV976" s="11">
        <v>0</v>
      </c>
      <c r="AW976" s="11">
        <v>0</v>
      </c>
      <c r="AX976" s="11">
        <v>0</v>
      </c>
      <c r="AZ976" s="11">
        <v>0</v>
      </c>
      <c r="BA976" s="11">
        <v>0</v>
      </c>
      <c r="BB976" s="122"/>
    </row>
    <row r="977" spans="1:54" hidden="1" x14ac:dyDescent="0.25">
      <c r="A977">
        <v>7</v>
      </c>
      <c r="B977" t="str">
        <f t="shared" si="120"/>
        <v>GC-5462</v>
      </c>
      <c r="C977" s="2" t="s">
        <v>317</v>
      </c>
      <c r="D977" s="2" t="str">
        <f t="shared" si="117"/>
        <v>5</v>
      </c>
      <c r="E977" s="2" t="str">
        <f t="shared" si="118"/>
        <v>54</v>
      </c>
      <c r="F977" s="2" t="str">
        <f t="shared" si="119"/>
        <v>546</v>
      </c>
      <c r="G977" s="1" t="s">
        <v>174</v>
      </c>
      <c r="H977" s="27">
        <v>0</v>
      </c>
      <c r="I977" s="27"/>
      <c r="J977" s="27">
        <v>0</v>
      </c>
      <c r="K977" s="27">
        <v>0</v>
      </c>
      <c r="L977" s="27">
        <v>0</v>
      </c>
      <c r="M977" s="27"/>
      <c r="N977" s="27">
        <v>0</v>
      </c>
      <c r="O977" s="27">
        <v>0</v>
      </c>
      <c r="P977" s="27">
        <v>0</v>
      </c>
      <c r="Q977" s="27"/>
      <c r="R977" s="27">
        <v>0</v>
      </c>
      <c r="S977" s="27">
        <v>0</v>
      </c>
      <c r="T977" s="27">
        <v>0</v>
      </c>
      <c r="U977" s="27"/>
      <c r="V977" s="27">
        <v>0</v>
      </c>
      <c r="W977" s="27">
        <v>0</v>
      </c>
      <c r="X977" s="27">
        <v>0</v>
      </c>
      <c r="Y977" s="27"/>
      <c r="Z977" s="27">
        <v>0</v>
      </c>
      <c r="AA977" s="27">
        <v>0</v>
      </c>
      <c r="AB977" s="27">
        <v>0</v>
      </c>
      <c r="AC977" s="27"/>
      <c r="AD977" s="27">
        <v>0</v>
      </c>
      <c r="AE977" s="27">
        <v>0</v>
      </c>
      <c r="AF977" s="27">
        <v>0</v>
      </c>
      <c r="AG977" s="106">
        <v>0</v>
      </c>
      <c r="AH977" s="27">
        <v>0</v>
      </c>
      <c r="AI977" s="27">
        <v>0</v>
      </c>
      <c r="AJ977" s="27">
        <v>0</v>
      </c>
      <c r="AK977" s="106">
        <v>0</v>
      </c>
      <c r="AL977" s="106">
        <v>0</v>
      </c>
      <c r="AM977" s="105">
        <v>0</v>
      </c>
      <c r="AN977" s="11">
        <v>0</v>
      </c>
      <c r="AO977" s="11">
        <v>0</v>
      </c>
      <c r="AP977" s="105">
        <v>0</v>
      </c>
      <c r="AQ977" s="11">
        <v>0</v>
      </c>
      <c r="AR977" s="11">
        <v>0</v>
      </c>
      <c r="AS977" s="11">
        <v>0</v>
      </c>
      <c r="AT977" s="11">
        <v>0</v>
      </c>
      <c r="AU977" s="11">
        <v>0</v>
      </c>
      <c r="AV977" s="11">
        <v>0</v>
      </c>
      <c r="AW977" s="11">
        <v>0</v>
      </c>
      <c r="AX977" s="11">
        <v>0</v>
      </c>
      <c r="AZ977" s="11">
        <v>0</v>
      </c>
      <c r="BA977" s="11">
        <v>0</v>
      </c>
      <c r="BB977" s="122"/>
    </row>
    <row r="978" spans="1:54" hidden="1" x14ac:dyDescent="0.25">
      <c r="A978">
        <v>7</v>
      </c>
      <c r="B978" t="str">
        <f t="shared" si="120"/>
        <v>GC-6111</v>
      </c>
      <c r="C978" s="2" t="s">
        <v>317</v>
      </c>
      <c r="D978" s="2" t="str">
        <f t="shared" si="117"/>
        <v>6</v>
      </c>
      <c r="E978" s="2" t="str">
        <f t="shared" si="118"/>
        <v>61</v>
      </c>
      <c r="F978" s="2" t="str">
        <f t="shared" si="119"/>
        <v>611</v>
      </c>
      <c r="G978" s="1" t="s">
        <v>177</v>
      </c>
      <c r="H978" s="27">
        <v>0</v>
      </c>
      <c r="I978" s="27"/>
      <c r="J978" s="27">
        <v>0</v>
      </c>
      <c r="K978" s="27">
        <v>0</v>
      </c>
      <c r="L978" s="27">
        <v>0</v>
      </c>
      <c r="M978" s="27"/>
      <c r="N978" s="27">
        <v>0</v>
      </c>
      <c r="O978" s="27">
        <v>0</v>
      </c>
      <c r="P978" s="27">
        <v>0</v>
      </c>
      <c r="Q978" s="27"/>
      <c r="R978" s="27">
        <v>0</v>
      </c>
      <c r="S978" s="27">
        <v>0</v>
      </c>
      <c r="T978" s="27">
        <v>0</v>
      </c>
      <c r="U978" s="27"/>
      <c r="V978" s="27">
        <v>0</v>
      </c>
      <c r="W978" s="27">
        <v>0</v>
      </c>
      <c r="X978" s="27">
        <v>0</v>
      </c>
      <c r="Y978" s="27"/>
      <c r="Z978" s="27">
        <v>0</v>
      </c>
      <c r="AA978" s="27">
        <v>0</v>
      </c>
      <c r="AB978" s="27">
        <v>0</v>
      </c>
      <c r="AC978" s="27"/>
      <c r="AD978" s="27">
        <v>0</v>
      </c>
      <c r="AE978" s="27">
        <v>0</v>
      </c>
      <c r="AF978" s="27">
        <v>0</v>
      </c>
      <c r="AG978" s="106">
        <v>0</v>
      </c>
      <c r="AH978" s="27">
        <v>0</v>
      </c>
      <c r="AI978" s="27">
        <v>0</v>
      </c>
      <c r="AJ978" s="27">
        <v>0</v>
      </c>
      <c r="AK978" s="106">
        <v>0</v>
      </c>
      <c r="AL978" s="106">
        <v>0</v>
      </c>
      <c r="AM978" s="105">
        <v>0</v>
      </c>
      <c r="AN978" s="11">
        <v>0</v>
      </c>
      <c r="AO978" s="11">
        <v>0</v>
      </c>
      <c r="AP978" s="105">
        <v>0</v>
      </c>
      <c r="AQ978" s="11">
        <v>0</v>
      </c>
      <c r="AR978" s="11">
        <v>0</v>
      </c>
      <c r="AS978" s="11">
        <v>0</v>
      </c>
      <c r="AT978" s="11">
        <v>0</v>
      </c>
      <c r="AU978" s="11">
        <v>0</v>
      </c>
      <c r="AV978" s="11">
        <v>0</v>
      </c>
      <c r="AW978" s="11">
        <v>0</v>
      </c>
      <c r="AX978" s="11">
        <v>0</v>
      </c>
      <c r="AZ978" s="11">
        <v>0</v>
      </c>
      <c r="BA978" s="11">
        <v>0</v>
      </c>
      <c r="BB978" s="122"/>
    </row>
    <row r="979" spans="1:54" hidden="1" x14ac:dyDescent="0.25">
      <c r="A979">
        <v>7</v>
      </c>
      <c r="B979" t="str">
        <f t="shared" si="120"/>
        <v>GC-6112</v>
      </c>
      <c r="C979" s="2" t="s">
        <v>317</v>
      </c>
      <c r="D979" s="2" t="str">
        <f t="shared" si="117"/>
        <v>6</v>
      </c>
      <c r="E979" s="2" t="str">
        <f t="shared" si="118"/>
        <v>61</v>
      </c>
      <c r="F979" s="2" t="str">
        <f t="shared" si="119"/>
        <v>611</v>
      </c>
      <c r="G979" s="1" t="s">
        <v>178</v>
      </c>
      <c r="H979" s="27">
        <v>0</v>
      </c>
      <c r="I979" s="27"/>
      <c r="J979" s="27">
        <v>0</v>
      </c>
      <c r="K979" s="27">
        <v>0</v>
      </c>
      <c r="L979" s="27">
        <v>0</v>
      </c>
      <c r="M979" s="27"/>
      <c r="N979" s="27">
        <v>0</v>
      </c>
      <c r="O979" s="27">
        <v>0</v>
      </c>
      <c r="P979" s="27">
        <v>0</v>
      </c>
      <c r="Q979" s="27"/>
      <c r="R979" s="27">
        <v>0</v>
      </c>
      <c r="S979" s="27">
        <v>0</v>
      </c>
      <c r="T979" s="27">
        <v>0</v>
      </c>
      <c r="U979" s="27"/>
      <c r="V979" s="27">
        <v>0</v>
      </c>
      <c r="W979" s="27">
        <v>0</v>
      </c>
      <c r="X979" s="27">
        <v>0</v>
      </c>
      <c r="Y979" s="27"/>
      <c r="Z979" s="27">
        <v>0</v>
      </c>
      <c r="AA979" s="27">
        <v>0</v>
      </c>
      <c r="AB979" s="27">
        <v>0</v>
      </c>
      <c r="AC979" s="27"/>
      <c r="AD979" s="27">
        <v>0</v>
      </c>
      <c r="AE979" s="27">
        <v>0</v>
      </c>
      <c r="AF979" s="27">
        <v>0</v>
      </c>
      <c r="AG979" s="106">
        <v>0</v>
      </c>
      <c r="AH979" s="27">
        <v>0</v>
      </c>
      <c r="AI979" s="27">
        <v>0</v>
      </c>
      <c r="AJ979" s="27">
        <v>0</v>
      </c>
      <c r="AK979" s="106">
        <v>0</v>
      </c>
      <c r="AL979" s="106">
        <v>0</v>
      </c>
      <c r="AM979" s="105">
        <v>0</v>
      </c>
      <c r="AN979" s="11">
        <v>0</v>
      </c>
      <c r="AO979" s="11">
        <v>0</v>
      </c>
      <c r="AP979" s="105">
        <v>0</v>
      </c>
      <c r="AQ979" s="11">
        <v>0</v>
      </c>
      <c r="AR979" s="11">
        <v>0</v>
      </c>
      <c r="AS979" s="11">
        <v>0</v>
      </c>
      <c r="AT979" s="11">
        <v>0</v>
      </c>
      <c r="AU979" s="11">
        <v>0</v>
      </c>
      <c r="AV979" s="11">
        <v>0</v>
      </c>
      <c r="AW979" s="11">
        <v>0</v>
      </c>
      <c r="AX979" s="11">
        <v>0</v>
      </c>
      <c r="AZ979" s="11">
        <v>0</v>
      </c>
      <c r="BA979" s="11">
        <v>0</v>
      </c>
      <c r="BB979" s="122"/>
    </row>
    <row r="980" spans="1:54" hidden="1" x14ac:dyDescent="0.25">
      <c r="A980">
        <v>7</v>
      </c>
      <c r="B980" t="str">
        <f t="shared" si="120"/>
        <v>GC-6121</v>
      </c>
      <c r="C980" s="2" t="s">
        <v>317</v>
      </c>
      <c r="D980" s="2" t="str">
        <f t="shared" si="117"/>
        <v>6</v>
      </c>
      <c r="E980" s="2" t="str">
        <f t="shared" si="118"/>
        <v>61</v>
      </c>
      <c r="F980" s="2" t="str">
        <f t="shared" si="119"/>
        <v>612</v>
      </c>
      <c r="G980" s="1" t="s">
        <v>179</v>
      </c>
      <c r="H980" s="27">
        <v>0</v>
      </c>
      <c r="I980" s="27"/>
      <c r="J980" s="27">
        <v>0</v>
      </c>
      <c r="K980" s="27">
        <v>0</v>
      </c>
      <c r="L980" s="27">
        <v>0</v>
      </c>
      <c r="M980" s="27"/>
      <c r="N980" s="27">
        <v>0</v>
      </c>
      <c r="O980" s="27">
        <v>0</v>
      </c>
      <c r="P980" s="27">
        <v>0</v>
      </c>
      <c r="Q980" s="27"/>
      <c r="R980" s="27">
        <v>0</v>
      </c>
      <c r="S980" s="27">
        <v>0</v>
      </c>
      <c r="T980" s="27">
        <v>0</v>
      </c>
      <c r="U980" s="27"/>
      <c r="V980" s="27">
        <v>0</v>
      </c>
      <c r="W980" s="27">
        <v>0</v>
      </c>
      <c r="X980" s="27">
        <v>0</v>
      </c>
      <c r="Y980" s="27"/>
      <c r="Z980" s="27">
        <v>0</v>
      </c>
      <c r="AA980" s="27">
        <v>0</v>
      </c>
      <c r="AB980" s="27">
        <v>0</v>
      </c>
      <c r="AC980" s="27"/>
      <c r="AD980" s="27">
        <v>0</v>
      </c>
      <c r="AE980" s="27">
        <v>0</v>
      </c>
      <c r="AF980" s="27">
        <v>0</v>
      </c>
      <c r="AG980" s="106">
        <v>0</v>
      </c>
      <c r="AH980" s="27">
        <v>0</v>
      </c>
      <c r="AI980" s="27">
        <v>0</v>
      </c>
      <c r="AJ980" s="27">
        <v>0</v>
      </c>
      <c r="AK980" s="106">
        <v>0</v>
      </c>
      <c r="AL980" s="106">
        <v>0</v>
      </c>
      <c r="AM980" s="105">
        <v>0</v>
      </c>
      <c r="AN980" s="11">
        <v>0</v>
      </c>
      <c r="AO980" s="11">
        <v>0</v>
      </c>
      <c r="AP980" s="105">
        <v>0</v>
      </c>
      <c r="AQ980" s="11">
        <v>0</v>
      </c>
      <c r="AR980" s="11">
        <v>0</v>
      </c>
      <c r="AS980" s="11">
        <v>0</v>
      </c>
      <c r="AT980" s="11">
        <v>0</v>
      </c>
      <c r="AU980" s="11">
        <v>0</v>
      </c>
      <c r="AV980" s="11">
        <v>0</v>
      </c>
      <c r="AW980" s="11">
        <v>0</v>
      </c>
      <c r="AX980" s="11">
        <v>0</v>
      </c>
      <c r="AZ980" s="11">
        <v>0</v>
      </c>
      <c r="BA980" s="11">
        <v>0</v>
      </c>
      <c r="BB980" s="122"/>
    </row>
    <row r="981" spans="1:54" hidden="1" x14ac:dyDescent="0.25">
      <c r="A981">
        <v>7</v>
      </c>
      <c r="B981" t="str">
        <f t="shared" si="120"/>
        <v>GC-6122</v>
      </c>
      <c r="C981" s="2" t="s">
        <v>317</v>
      </c>
      <c r="D981" s="2" t="str">
        <f t="shared" si="117"/>
        <v>6</v>
      </c>
      <c r="E981" s="2" t="str">
        <f t="shared" si="118"/>
        <v>61</v>
      </c>
      <c r="F981" s="2" t="str">
        <f t="shared" si="119"/>
        <v>612</v>
      </c>
      <c r="G981" s="1" t="s">
        <v>180</v>
      </c>
      <c r="H981" s="27">
        <v>0</v>
      </c>
      <c r="I981" s="27"/>
      <c r="J981" s="27">
        <v>0</v>
      </c>
      <c r="K981" s="27">
        <v>0</v>
      </c>
      <c r="L981" s="27">
        <v>0</v>
      </c>
      <c r="M981" s="27"/>
      <c r="N981" s="27">
        <v>0</v>
      </c>
      <c r="O981" s="27">
        <v>0</v>
      </c>
      <c r="P981" s="27">
        <v>0</v>
      </c>
      <c r="Q981" s="27"/>
      <c r="R981" s="27">
        <v>0</v>
      </c>
      <c r="S981" s="27">
        <v>0</v>
      </c>
      <c r="T981" s="27">
        <v>0</v>
      </c>
      <c r="U981" s="27"/>
      <c r="V981" s="27">
        <v>0</v>
      </c>
      <c r="W981" s="27">
        <v>0</v>
      </c>
      <c r="X981" s="27">
        <v>0</v>
      </c>
      <c r="Y981" s="27"/>
      <c r="Z981" s="27">
        <v>0</v>
      </c>
      <c r="AA981" s="27">
        <v>0</v>
      </c>
      <c r="AB981" s="27">
        <v>0</v>
      </c>
      <c r="AC981" s="27"/>
      <c r="AD981" s="27">
        <v>0</v>
      </c>
      <c r="AE981" s="27">
        <v>0</v>
      </c>
      <c r="AF981" s="27">
        <v>0</v>
      </c>
      <c r="AG981" s="106">
        <v>0</v>
      </c>
      <c r="AH981" s="27">
        <v>0</v>
      </c>
      <c r="AI981" s="27">
        <v>0</v>
      </c>
      <c r="AJ981" s="27">
        <v>0</v>
      </c>
      <c r="AK981" s="106">
        <v>0</v>
      </c>
      <c r="AL981" s="106">
        <v>0</v>
      </c>
      <c r="AM981" s="105">
        <v>0</v>
      </c>
      <c r="AN981" s="11">
        <v>0</v>
      </c>
      <c r="AO981" s="11">
        <v>0</v>
      </c>
      <c r="AP981" s="105">
        <v>0</v>
      </c>
      <c r="AQ981" s="11">
        <v>0</v>
      </c>
      <c r="AR981" s="11">
        <v>0</v>
      </c>
      <c r="AS981" s="11">
        <v>0</v>
      </c>
      <c r="AT981" s="11">
        <v>0</v>
      </c>
      <c r="AU981" s="11">
        <v>0</v>
      </c>
      <c r="AV981" s="11">
        <v>0</v>
      </c>
      <c r="AW981" s="11">
        <v>0</v>
      </c>
      <c r="AX981" s="11">
        <v>0</v>
      </c>
      <c r="AZ981" s="11">
        <v>0</v>
      </c>
      <c r="BA981" s="11">
        <v>0</v>
      </c>
      <c r="BB981" s="122"/>
    </row>
    <row r="982" spans="1:54" hidden="1" x14ac:dyDescent="0.25">
      <c r="A982">
        <v>7</v>
      </c>
      <c r="B982" t="str">
        <f t="shared" si="120"/>
        <v>GC-6131</v>
      </c>
      <c r="C982" s="2" t="s">
        <v>317</v>
      </c>
      <c r="D982" s="2" t="str">
        <f t="shared" si="117"/>
        <v>6</v>
      </c>
      <c r="E982" s="2" t="str">
        <f t="shared" si="118"/>
        <v>61</v>
      </c>
      <c r="F982" s="2" t="str">
        <f t="shared" si="119"/>
        <v>613</v>
      </c>
      <c r="G982" s="1" t="s">
        <v>181</v>
      </c>
      <c r="H982" s="27">
        <v>0</v>
      </c>
      <c r="I982" s="27"/>
      <c r="J982" s="27">
        <v>0</v>
      </c>
      <c r="K982" s="27">
        <v>0</v>
      </c>
      <c r="L982" s="27">
        <v>0</v>
      </c>
      <c r="M982" s="27"/>
      <c r="N982" s="27">
        <v>0</v>
      </c>
      <c r="O982" s="27">
        <v>0</v>
      </c>
      <c r="P982" s="27">
        <v>0</v>
      </c>
      <c r="Q982" s="27"/>
      <c r="R982" s="27">
        <v>0</v>
      </c>
      <c r="S982" s="27">
        <v>3626</v>
      </c>
      <c r="T982" s="27">
        <v>0</v>
      </c>
      <c r="U982" s="27"/>
      <c r="V982" s="27">
        <v>7070</v>
      </c>
      <c r="W982" s="27">
        <v>7070</v>
      </c>
      <c r="X982" s="27">
        <v>565</v>
      </c>
      <c r="Y982" s="27"/>
      <c r="Z982" s="27">
        <v>1630</v>
      </c>
      <c r="AA982" s="27">
        <v>1630</v>
      </c>
      <c r="AB982" s="27">
        <v>300</v>
      </c>
      <c r="AC982" s="27"/>
      <c r="AD982" s="27">
        <v>400</v>
      </c>
      <c r="AE982" s="27">
        <v>400</v>
      </c>
      <c r="AF982" s="27">
        <v>523</v>
      </c>
      <c r="AG982" s="106">
        <v>1123</v>
      </c>
      <c r="AH982" s="27">
        <v>1123</v>
      </c>
      <c r="AI982" s="27">
        <v>1123</v>
      </c>
      <c r="AJ982" s="27">
        <v>300</v>
      </c>
      <c r="AK982" s="106">
        <v>300</v>
      </c>
      <c r="AL982" s="106">
        <v>300</v>
      </c>
      <c r="AM982" s="105">
        <v>300</v>
      </c>
      <c r="AN982" s="11">
        <v>300</v>
      </c>
      <c r="AO982" s="11">
        <v>370</v>
      </c>
      <c r="AP982" s="105">
        <v>370</v>
      </c>
      <c r="AQ982" s="11">
        <v>370</v>
      </c>
      <c r="AR982" s="11">
        <v>300</v>
      </c>
      <c r="AS982" s="11">
        <v>300</v>
      </c>
      <c r="AT982" s="11">
        <v>300</v>
      </c>
      <c r="AU982" s="11">
        <v>300</v>
      </c>
      <c r="AV982" s="11">
        <v>300</v>
      </c>
      <c r="AW982" s="11">
        <v>300</v>
      </c>
      <c r="AX982" s="11">
        <v>300</v>
      </c>
      <c r="AZ982" s="11">
        <v>0</v>
      </c>
      <c r="BA982" s="11">
        <v>0</v>
      </c>
      <c r="BB982" s="122"/>
    </row>
    <row r="983" spans="1:54" hidden="1" x14ac:dyDescent="0.25">
      <c r="A983">
        <v>7</v>
      </c>
      <c r="B983" t="str">
        <f t="shared" si="120"/>
        <v>GC-6132</v>
      </c>
      <c r="C983" s="2" t="s">
        <v>317</v>
      </c>
      <c r="D983" s="2" t="str">
        <f t="shared" si="117"/>
        <v>6</v>
      </c>
      <c r="E983" s="2" t="str">
        <f t="shared" si="118"/>
        <v>61</v>
      </c>
      <c r="F983" s="2" t="str">
        <f t="shared" si="119"/>
        <v>613</v>
      </c>
      <c r="G983" s="1" t="s">
        <v>182</v>
      </c>
      <c r="H983" s="27">
        <v>0</v>
      </c>
      <c r="I983" s="27"/>
      <c r="J983" s="27">
        <v>0</v>
      </c>
      <c r="K983" s="27">
        <v>0</v>
      </c>
      <c r="L983" s="27">
        <v>0</v>
      </c>
      <c r="M983" s="27"/>
      <c r="N983" s="27">
        <v>0</v>
      </c>
      <c r="O983" s="27">
        <v>0</v>
      </c>
      <c r="P983" s="27">
        <v>0</v>
      </c>
      <c r="Q983" s="27"/>
      <c r="R983" s="27">
        <v>0</v>
      </c>
      <c r="S983" s="27">
        <v>0</v>
      </c>
      <c r="T983" s="27">
        <v>0</v>
      </c>
      <c r="U983" s="27"/>
      <c r="V983" s="27">
        <v>0</v>
      </c>
      <c r="W983" s="27">
        <v>0</v>
      </c>
      <c r="X983" s="27">
        <v>0</v>
      </c>
      <c r="Y983" s="27"/>
      <c r="Z983" s="27">
        <v>0</v>
      </c>
      <c r="AA983" s="27">
        <v>0</v>
      </c>
      <c r="AB983" s="27">
        <v>0</v>
      </c>
      <c r="AC983" s="27"/>
      <c r="AD983" s="27">
        <v>0</v>
      </c>
      <c r="AE983" s="27">
        <v>0</v>
      </c>
      <c r="AF983" s="27">
        <v>0</v>
      </c>
      <c r="AG983" s="106">
        <v>0</v>
      </c>
      <c r="AH983" s="27">
        <v>0</v>
      </c>
      <c r="AI983" s="27">
        <v>0</v>
      </c>
      <c r="AJ983" s="27">
        <v>0</v>
      </c>
      <c r="AK983" s="106">
        <v>0</v>
      </c>
      <c r="AL983" s="106">
        <v>0</v>
      </c>
      <c r="AM983" s="105">
        <v>0</v>
      </c>
      <c r="AN983" s="11">
        <v>0</v>
      </c>
      <c r="AO983" s="11">
        <v>0</v>
      </c>
      <c r="AP983" s="105">
        <v>0</v>
      </c>
      <c r="AQ983" s="11">
        <v>0</v>
      </c>
      <c r="AR983" s="11">
        <v>0</v>
      </c>
      <c r="AS983" s="11">
        <v>0</v>
      </c>
      <c r="AT983" s="11">
        <v>0</v>
      </c>
      <c r="AU983" s="11">
        <v>0</v>
      </c>
      <c r="AV983" s="11">
        <v>0</v>
      </c>
      <c r="AW983" s="11">
        <v>0</v>
      </c>
      <c r="AX983" s="11">
        <v>0</v>
      </c>
      <c r="AZ983" s="11">
        <v>0</v>
      </c>
      <c r="BA983" s="11">
        <v>0</v>
      </c>
      <c r="BB983" s="122"/>
    </row>
    <row r="984" spans="1:54" hidden="1" x14ac:dyDescent="0.25">
      <c r="A984">
        <v>7</v>
      </c>
      <c r="B984" t="str">
        <f t="shared" si="120"/>
        <v>GC-6141</v>
      </c>
      <c r="C984" s="2" t="s">
        <v>317</v>
      </c>
      <c r="D984" s="2" t="str">
        <f t="shared" si="117"/>
        <v>6</v>
      </c>
      <c r="E984" s="2" t="str">
        <f t="shared" si="118"/>
        <v>61</v>
      </c>
      <c r="F984" s="2" t="str">
        <f t="shared" si="119"/>
        <v>614</v>
      </c>
      <c r="G984" s="1" t="s">
        <v>183</v>
      </c>
      <c r="H984" s="27">
        <v>0</v>
      </c>
      <c r="I984" s="27"/>
      <c r="J984" s="27">
        <v>0</v>
      </c>
      <c r="K984" s="27">
        <v>0</v>
      </c>
      <c r="L984" s="27">
        <v>0</v>
      </c>
      <c r="M984" s="27"/>
      <c r="N984" s="27">
        <v>1086.7360000000001</v>
      </c>
      <c r="O984" s="27">
        <v>1086.7360000000001</v>
      </c>
      <c r="P984" s="27">
        <v>0</v>
      </c>
      <c r="Q984" s="27"/>
      <c r="R984" s="27">
        <v>1477.2840000000001</v>
      </c>
      <c r="S984" s="27">
        <v>1497.2842000000001</v>
      </c>
      <c r="T984" s="27">
        <v>911</v>
      </c>
      <c r="U984" s="27"/>
      <c r="V984" s="27">
        <v>2357.2842000000001</v>
      </c>
      <c r="W984" s="27">
        <v>2357.2842000000001</v>
      </c>
      <c r="X984" s="27">
        <v>1547</v>
      </c>
      <c r="Y984" s="27"/>
      <c r="Z984" s="27">
        <v>1497.2842000000001</v>
      </c>
      <c r="AA984" s="27">
        <v>1497.2842000000001</v>
      </c>
      <c r="AB984" s="27">
        <v>1547</v>
      </c>
      <c r="AC984" s="27"/>
      <c r="AD984" s="27">
        <v>1597</v>
      </c>
      <c r="AE984" s="27">
        <v>1597</v>
      </c>
      <c r="AF984" s="27">
        <v>1627</v>
      </c>
      <c r="AG984" s="106">
        <v>1647</v>
      </c>
      <c r="AH984" s="27">
        <v>1647</v>
      </c>
      <c r="AI984" s="27">
        <v>1647</v>
      </c>
      <c r="AJ984" s="27">
        <v>1568</v>
      </c>
      <c r="AK984" s="106">
        <v>1567.2842000000001</v>
      </c>
      <c r="AL984" s="106">
        <v>1567.2842000000001</v>
      </c>
      <c r="AM984" s="105">
        <v>1567.2842000000001</v>
      </c>
      <c r="AN984" s="11">
        <v>1568</v>
      </c>
      <c r="AO984" s="11">
        <v>1567.2842000000001</v>
      </c>
      <c r="AP984" s="105">
        <v>1567.2842000000001</v>
      </c>
      <c r="AQ984" s="11">
        <v>1567.2842000000001</v>
      </c>
      <c r="AR984" s="11">
        <v>1578</v>
      </c>
      <c r="AS984" s="11">
        <v>1577.2842000000001</v>
      </c>
      <c r="AT984" s="11">
        <v>1577.2842000000001</v>
      </c>
      <c r="AU984" s="11">
        <v>1577.2842000000001</v>
      </c>
      <c r="AV984" s="11">
        <v>1578</v>
      </c>
      <c r="AW984" s="11">
        <v>1577.2842000000001</v>
      </c>
      <c r="AX984" s="11">
        <v>1577.2842000000001</v>
      </c>
      <c r="AZ984" s="11">
        <v>1578</v>
      </c>
      <c r="BA984" s="11">
        <v>1577.2842000000001</v>
      </c>
      <c r="BB984" s="122"/>
    </row>
    <row r="985" spans="1:54" hidden="1" x14ac:dyDescent="0.25">
      <c r="A985">
        <v>7</v>
      </c>
      <c r="B985" t="str">
        <f t="shared" si="120"/>
        <v>GC-6142</v>
      </c>
      <c r="C985" s="2" t="s">
        <v>317</v>
      </c>
      <c r="D985" s="2" t="str">
        <f t="shared" si="117"/>
        <v>6</v>
      </c>
      <c r="E985" s="2" t="str">
        <f t="shared" si="118"/>
        <v>61</v>
      </c>
      <c r="F985" s="2" t="str">
        <f t="shared" si="119"/>
        <v>614</v>
      </c>
      <c r="G985" s="1" t="s">
        <v>184</v>
      </c>
      <c r="H985" s="27">
        <v>0</v>
      </c>
      <c r="I985" s="27"/>
      <c r="J985" s="27">
        <v>601.4</v>
      </c>
      <c r="K985" s="27">
        <v>601.4</v>
      </c>
      <c r="L985" s="27">
        <v>0</v>
      </c>
      <c r="M985" s="27"/>
      <c r="N985" s="27">
        <v>280</v>
      </c>
      <c r="O985" s="27">
        <v>280</v>
      </c>
      <c r="P985" s="27">
        <v>0</v>
      </c>
      <c r="Q985" s="27"/>
      <c r="R985" s="27">
        <v>0</v>
      </c>
      <c r="S985" s="27">
        <v>467.00000000000017</v>
      </c>
      <c r="T985" s="27">
        <v>947</v>
      </c>
      <c r="U985" s="27"/>
      <c r="V985" s="27">
        <v>947</v>
      </c>
      <c r="W985" s="27">
        <v>947</v>
      </c>
      <c r="X985" s="27">
        <v>467</v>
      </c>
      <c r="Y985" s="27"/>
      <c r="Z985" s="27">
        <v>465</v>
      </c>
      <c r="AA985" s="27">
        <v>465</v>
      </c>
      <c r="AB985" s="27">
        <v>465</v>
      </c>
      <c r="AC985" s="27"/>
      <c r="AD985" s="27">
        <v>465</v>
      </c>
      <c r="AE985" s="27">
        <v>465</v>
      </c>
      <c r="AF985" s="27">
        <v>467</v>
      </c>
      <c r="AG985" s="106">
        <v>467</v>
      </c>
      <c r="AH985" s="27">
        <v>467</v>
      </c>
      <c r="AI985" s="27">
        <v>467</v>
      </c>
      <c r="AJ985" s="27">
        <v>467</v>
      </c>
      <c r="AK985" s="106">
        <v>465</v>
      </c>
      <c r="AL985" s="106">
        <v>465</v>
      </c>
      <c r="AM985" s="105">
        <v>465</v>
      </c>
      <c r="AN985" s="11">
        <v>467</v>
      </c>
      <c r="AO985" s="11">
        <v>472</v>
      </c>
      <c r="AP985" s="105">
        <v>472</v>
      </c>
      <c r="AQ985" s="11">
        <v>472</v>
      </c>
      <c r="AR985" s="11">
        <v>467</v>
      </c>
      <c r="AS985" s="11">
        <v>467</v>
      </c>
      <c r="AT985" s="11">
        <v>467</v>
      </c>
      <c r="AU985" s="11">
        <v>467</v>
      </c>
      <c r="AV985" s="11">
        <v>469</v>
      </c>
      <c r="AW985" s="11">
        <v>465</v>
      </c>
      <c r="AX985" s="11">
        <v>465</v>
      </c>
      <c r="AZ985" s="11">
        <v>770</v>
      </c>
      <c r="BA985" s="11">
        <v>765</v>
      </c>
      <c r="BB985" s="122"/>
    </row>
    <row r="986" spans="1:54" hidden="1" x14ac:dyDescent="0.25">
      <c r="A986">
        <v>7</v>
      </c>
      <c r="B986" t="str">
        <f t="shared" si="120"/>
        <v>GC-6151</v>
      </c>
      <c r="C986" s="2" t="s">
        <v>317</v>
      </c>
      <c r="D986" s="2" t="str">
        <f t="shared" si="117"/>
        <v>6</v>
      </c>
      <c r="E986" s="2" t="str">
        <f t="shared" si="118"/>
        <v>61</v>
      </c>
      <c r="F986" s="2" t="str">
        <f t="shared" si="119"/>
        <v>615</v>
      </c>
      <c r="G986" s="1" t="s">
        <v>185</v>
      </c>
      <c r="H986" s="27">
        <v>0</v>
      </c>
      <c r="I986" s="27"/>
      <c r="J986" s="27">
        <v>0</v>
      </c>
      <c r="K986" s="27">
        <v>0</v>
      </c>
      <c r="L986" s="27">
        <v>0</v>
      </c>
      <c r="M986" s="27"/>
      <c r="N986" s="27">
        <v>0</v>
      </c>
      <c r="O986" s="27">
        <v>0</v>
      </c>
      <c r="P986" s="27">
        <v>0</v>
      </c>
      <c r="Q986" s="27"/>
      <c r="R986" s="27">
        <v>0</v>
      </c>
      <c r="S986" s="27">
        <v>0</v>
      </c>
      <c r="T986" s="27">
        <v>0</v>
      </c>
      <c r="U986" s="27"/>
      <c r="V986" s="27">
        <v>0</v>
      </c>
      <c r="W986" s="27">
        <v>0</v>
      </c>
      <c r="X986" s="27">
        <v>0</v>
      </c>
      <c r="Y986" s="27"/>
      <c r="Z986" s="27">
        <v>0</v>
      </c>
      <c r="AA986" s="27">
        <v>0</v>
      </c>
      <c r="AB986" s="27">
        <v>0</v>
      </c>
      <c r="AC986" s="27"/>
      <c r="AD986" s="27">
        <v>0</v>
      </c>
      <c r="AE986" s="27">
        <v>0</v>
      </c>
      <c r="AF986" s="27">
        <v>0</v>
      </c>
      <c r="AG986" s="106">
        <v>0</v>
      </c>
      <c r="AH986" s="27">
        <v>0</v>
      </c>
      <c r="AI986" s="27">
        <v>0</v>
      </c>
      <c r="AJ986" s="27">
        <v>0</v>
      </c>
      <c r="AK986" s="106">
        <v>0</v>
      </c>
      <c r="AL986" s="106">
        <v>0</v>
      </c>
      <c r="AM986" s="105">
        <v>0</v>
      </c>
      <c r="AN986" s="11">
        <v>0</v>
      </c>
      <c r="AO986" s="11">
        <v>0</v>
      </c>
      <c r="AP986" s="105">
        <v>0</v>
      </c>
      <c r="AQ986" s="11">
        <v>0</v>
      </c>
      <c r="AR986" s="11">
        <v>0</v>
      </c>
      <c r="AS986" s="11">
        <v>0</v>
      </c>
      <c r="AT986" s="11">
        <v>0</v>
      </c>
      <c r="AU986" s="11">
        <v>0</v>
      </c>
      <c r="AV986" s="11">
        <v>0</v>
      </c>
      <c r="AW986" s="11">
        <v>0</v>
      </c>
      <c r="AX986" s="11">
        <v>0</v>
      </c>
      <c r="AZ986" s="11">
        <v>0</v>
      </c>
      <c r="BA986" s="11">
        <v>0</v>
      </c>
      <c r="BB986" s="122"/>
    </row>
    <row r="987" spans="1:54" hidden="1" x14ac:dyDescent="0.25">
      <c r="A987">
        <v>7</v>
      </c>
      <c r="B987" t="str">
        <f t="shared" si="120"/>
        <v>GC-6152</v>
      </c>
      <c r="C987" s="2" t="s">
        <v>317</v>
      </c>
      <c r="D987" s="2" t="str">
        <f t="shared" si="117"/>
        <v>6</v>
      </c>
      <c r="E987" s="2" t="str">
        <f t="shared" si="118"/>
        <v>61</v>
      </c>
      <c r="F987" s="2" t="str">
        <f t="shared" si="119"/>
        <v>615</v>
      </c>
      <c r="G987" s="1" t="s">
        <v>186</v>
      </c>
      <c r="H987" s="27">
        <v>0</v>
      </c>
      <c r="I987" s="27"/>
      <c r="J987" s="27">
        <v>0</v>
      </c>
      <c r="K987" s="27">
        <v>0</v>
      </c>
      <c r="L987" s="27">
        <v>0</v>
      </c>
      <c r="M987" s="27"/>
      <c r="N987" s="27">
        <v>0</v>
      </c>
      <c r="O987" s="27">
        <v>0</v>
      </c>
      <c r="P987" s="27">
        <v>0</v>
      </c>
      <c r="Q987" s="27"/>
      <c r="R987" s="27">
        <v>0</v>
      </c>
      <c r="S987" s="27">
        <v>0</v>
      </c>
      <c r="T987" s="27">
        <v>0</v>
      </c>
      <c r="U987" s="27"/>
      <c r="V987" s="27">
        <v>0</v>
      </c>
      <c r="W987" s="27">
        <v>0</v>
      </c>
      <c r="X987" s="27">
        <v>0</v>
      </c>
      <c r="Y987" s="27"/>
      <c r="Z987" s="27">
        <v>0</v>
      </c>
      <c r="AA987" s="27">
        <v>0</v>
      </c>
      <c r="AB987" s="27">
        <v>0</v>
      </c>
      <c r="AC987" s="27"/>
      <c r="AD987" s="27">
        <v>0</v>
      </c>
      <c r="AE987" s="27">
        <v>0</v>
      </c>
      <c r="AF987" s="27">
        <v>0</v>
      </c>
      <c r="AG987" s="106">
        <v>0</v>
      </c>
      <c r="AH987" s="27">
        <v>0</v>
      </c>
      <c r="AI987" s="27">
        <v>0</v>
      </c>
      <c r="AJ987" s="27">
        <v>0</v>
      </c>
      <c r="AK987" s="106">
        <v>0</v>
      </c>
      <c r="AL987" s="106">
        <v>0</v>
      </c>
      <c r="AM987" s="105">
        <v>0</v>
      </c>
      <c r="AN987" s="11">
        <v>0</v>
      </c>
      <c r="AO987" s="11">
        <v>0</v>
      </c>
      <c r="AP987" s="105">
        <v>0</v>
      </c>
      <c r="AQ987" s="11">
        <v>0</v>
      </c>
      <c r="AR987" s="11">
        <v>0</v>
      </c>
      <c r="AS987" s="11">
        <v>0</v>
      </c>
      <c r="AT987" s="11">
        <v>0</v>
      </c>
      <c r="AU987" s="11">
        <v>0</v>
      </c>
      <c r="AV987" s="11">
        <v>0</v>
      </c>
      <c r="AW987" s="11">
        <v>0</v>
      </c>
      <c r="AX987" s="11">
        <v>0</v>
      </c>
      <c r="AZ987" s="11">
        <v>0</v>
      </c>
      <c r="BA987" s="11">
        <v>0</v>
      </c>
      <c r="BB987" s="122"/>
    </row>
    <row r="988" spans="1:54" hidden="1" x14ac:dyDescent="0.25">
      <c r="A988">
        <v>7</v>
      </c>
      <c r="B988" t="str">
        <f t="shared" si="120"/>
        <v>GC-6161</v>
      </c>
      <c r="C988" s="2" t="s">
        <v>317</v>
      </c>
      <c r="D988" s="2" t="str">
        <f t="shared" si="117"/>
        <v>6</v>
      </c>
      <c r="E988" s="2" t="str">
        <f t="shared" si="118"/>
        <v>61</v>
      </c>
      <c r="F988" s="2" t="str">
        <f t="shared" si="119"/>
        <v>616</v>
      </c>
      <c r="G988" s="1" t="s">
        <v>187</v>
      </c>
      <c r="H988" s="27">
        <v>0</v>
      </c>
      <c r="I988" s="27"/>
      <c r="J988" s="27">
        <v>0</v>
      </c>
      <c r="K988" s="27">
        <v>0</v>
      </c>
      <c r="L988" s="27">
        <v>0</v>
      </c>
      <c r="M988" s="27"/>
      <c r="N988" s="27">
        <v>0</v>
      </c>
      <c r="O988" s="27">
        <v>0</v>
      </c>
      <c r="P988" s="27">
        <v>0</v>
      </c>
      <c r="Q988" s="27"/>
      <c r="R988" s="27">
        <v>0</v>
      </c>
      <c r="S988" s="27">
        <v>0</v>
      </c>
      <c r="T988" s="27">
        <v>0</v>
      </c>
      <c r="U988" s="27"/>
      <c r="V988" s="27">
        <v>0</v>
      </c>
      <c r="W988" s="27">
        <v>0</v>
      </c>
      <c r="X988" s="27">
        <v>0</v>
      </c>
      <c r="Y988" s="27"/>
      <c r="Z988" s="27">
        <v>0</v>
      </c>
      <c r="AA988" s="27">
        <v>0</v>
      </c>
      <c r="AB988" s="27">
        <v>0</v>
      </c>
      <c r="AC988" s="27"/>
      <c r="AD988" s="27">
        <v>0</v>
      </c>
      <c r="AE988" s="27">
        <v>0</v>
      </c>
      <c r="AF988" s="27">
        <v>0</v>
      </c>
      <c r="AG988" s="106">
        <v>0</v>
      </c>
      <c r="AH988" s="27">
        <v>0</v>
      </c>
      <c r="AI988" s="27">
        <v>0</v>
      </c>
      <c r="AJ988" s="27">
        <v>0</v>
      </c>
      <c r="AK988" s="106">
        <v>0</v>
      </c>
      <c r="AL988" s="106">
        <v>0</v>
      </c>
      <c r="AM988" s="105">
        <v>0</v>
      </c>
      <c r="AN988" s="11">
        <v>0</v>
      </c>
      <c r="AO988" s="11">
        <v>0</v>
      </c>
      <c r="AP988" s="105">
        <v>0</v>
      </c>
      <c r="AQ988" s="11">
        <v>0</v>
      </c>
      <c r="AR988" s="11">
        <v>0</v>
      </c>
      <c r="AS988" s="11">
        <v>0</v>
      </c>
      <c r="AT988" s="11">
        <v>0</v>
      </c>
      <c r="AU988" s="11">
        <v>0</v>
      </c>
      <c r="AV988" s="11">
        <v>0</v>
      </c>
      <c r="AW988" s="11">
        <v>0</v>
      </c>
      <c r="AX988" s="11">
        <v>0</v>
      </c>
      <c r="AZ988" s="11">
        <v>0</v>
      </c>
      <c r="BA988" s="11">
        <v>0</v>
      </c>
      <c r="BB988" s="122"/>
    </row>
    <row r="989" spans="1:54" hidden="1" x14ac:dyDescent="0.25">
      <c r="A989">
        <v>7</v>
      </c>
      <c r="B989" t="str">
        <f t="shared" si="120"/>
        <v>GC-6162</v>
      </c>
      <c r="C989" s="2" t="s">
        <v>317</v>
      </c>
      <c r="D989" s="2" t="str">
        <f t="shared" si="117"/>
        <v>6</v>
      </c>
      <c r="E989" s="2" t="str">
        <f t="shared" si="118"/>
        <v>61</v>
      </c>
      <c r="F989" s="2" t="str">
        <f t="shared" si="119"/>
        <v>616</v>
      </c>
      <c r="G989" s="1" t="s">
        <v>188</v>
      </c>
      <c r="H989" s="27">
        <v>0</v>
      </c>
      <c r="I989" s="27"/>
      <c r="J989" s="27">
        <v>0</v>
      </c>
      <c r="K989" s="27">
        <v>0</v>
      </c>
      <c r="L989" s="27">
        <v>0</v>
      </c>
      <c r="M989" s="27"/>
      <c r="N989" s="27">
        <v>0</v>
      </c>
      <c r="O989" s="27">
        <v>0</v>
      </c>
      <c r="P989" s="27">
        <v>0</v>
      </c>
      <c r="Q989" s="27"/>
      <c r="R989" s="27">
        <v>0</v>
      </c>
      <c r="S989" s="27">
        <v>0</v>
      </c>
      <c r="T989" s="27">
        <v>0</v>
      </c>
      <c r="U989" s="27"/>
      <c r="V989" s="27">
        <v>0</v>
      </c>
      <c r="W989" s="27">
        <v>0</v>
      </c>
      <c r="X989" s="27">
        <v>0</v>
      </c>
      <c r="Y989" s="27"/>
      <c r="Z989" s="27">
        <v>0</v>
      </c>
      <c r="AA989" s="27">
        <v>0</v>
      </c>
      <c r="AB989" s="27">
        <v>0</v>
      </c>
      <c r="AC989" s="27"/>
      <c r="AD989" s="27">
        <v>0</v>
      </c>
      <c r="AE989" s="27">
        <v>0</v>
      </c>
      <c r="AF989" s="27">
        <v>0</v>
      </c>
      <c r="AG989" s="106">
        <v>0</v>
      </c>
      <c r="AH989" s="27">
        <v>0</v>
      </c>
      <c r="AI989" s="27">
        <v>0</v>
      </c>
      <c r="AJ989" s="27">
        <v>0</v>
      </c>
      <c r="AK989" s="106">
        <v>0</v>
      </c>
      <c r="AL989" s="106">
        <v>0</v>
      </c>
      <c r="AM989" s="105">
        <v>0</v>
      </c>
      <c r="AN989" s="11">
        <v>0</v>
      </c>
      <c r="AO989" s="11">
        <v>0</v>
      </c>
      <c r="AP989" s="105">
        <v>0</v>
      </c>
      <c r="AQ989" s="11">
        <v>0</v>
      </c>
      <c r="AR989" s="11">
        <v>0</v>
      </c>
      <c r="AS989" s="11">
        <v>0</v>
      </c>
      <c r="AT989" s="11">
        <v>0</v>
      </c>
      <c r="AU989" s="11">
        <v>0</v>
      </c>
      <c r="AV989" s="11">
        <v>0</v>
      </c>
      <c r="AW989" s="11">
        <v>0</v>
      </c>
      <c r="AX989" s="11">
        <v>0</v>
      </c>
      <c r="AZ989" s="11">
        <v>0</v>
      </c>
      <c r="BA989" s="11">
        <v>0</v>
      </c>
      <c r="BB989" s="122"/>
    </row>
    <row r="990" spans="1:54" hidden="1" x14ac:dyDescent="0.25">
      <c r="A990">
        <v>7</v>
      </c>
      <c r="B990" t="str">
        <f t="shared" si="120"/>
        <v>GC-6171</v>
      </c>
      <c r="C990" s="2" t="s">
        <v>317</v>
      </c>
      <c r="D990" s="2" t="str">
        <f t="shared" si="117"/>
        <v>6</v>
      </c>
      <c r="E990" s="2" t="str">
        <f t="shared" si="118"/>
        <v>61</v>
      </c>
      <c r="F990" s="2" t="str">
        <f t="shared" si="119"/>
        <v>617</v>
      </c>
      <c r="G990" s="1" t="s">
        <v>189</v>
      </c>
      <c r="H990" s="27">
        <v>0</v>
      </c>
      <c r="I990" s="27"/>
      <c r="J990" s="27">
        <v>0</v>
      </c>
      <c r="K990" s="27">
        <v>0</v>
      </c>
      <c r="L990" s="27">
        <v>0</v>
      </c>
      <c r="M990" s="27"/>
      <c r="N990" s="27">
        <v>0</v>
      </c>
      <c r="O990" s="27">
        <v>0</v>
      </c>
      <c r="P990" s="27">
        <v>0</v>
      </c>
      <c r="Q990" s="27"/>
      <c r="R990" s="27">
        <v>0</v>
      </c>
      <c r="S990" s="27">
        <v>0</v>
      </c>
      <c r="T990" s="27">
        <v>0</v>
      </c>
      <c r="U990" s="27"/>
      <c r="V990" s="27">
        <v>0</v>
      </c>
      <c r="W990" s="27">
        <v>0</v>
      </c>
      <c r="X990" s="27">
        <v>0</v>
      </c>
      <c r="Y990" s="27"/>
      <c r="Z990" s="27">
        <v>0</v>
      </c>
      <c r="AA990" s="27">
        <v>0</v>
      </c>
      <c r="AB990" s="27">
        <v>0</v>
      </c>
      <c r="AC990" s="27"/>
      <c r="AD990" s="27">
        <v>0</v>
      </c>
      <c r="AE990" s="27">
        <v>0</v>
      </c>
      <c r="AF990" s="27">
        <v>0</v>
      </c>
      <c r="AG990" s="106">
        <v>0</v>
      </c>
      <c r="AH990" s="27">
        <v>0</v>
      </c>
      <c r="AI990" s="27">
        <v>0</v>
      </c>
      <c r="AJ990" s="27">
        <v>0</v>
      </c>
      <c r="AK990" s="106">
        <v>0</v>
      </c>
      <c r="AL990" s="106">
        <v>0</v>
      </c>
      <c r="AM990" s="105">
        <v>0</v>
      </c>
      <c r="AN990" s="11">
        <v>0</v>
      </c>
      <c r="AO990" s="11">
        <v>0</v>
      </c>
      <c r="AP990" s="105">
        <v>0</v>
      </c>
      <c r="AQ990" s="11">
        <v>0</v>
      </c>
      <c r="AR990" s="11">
        <v>0</v>
      </c>
      <c r="AS990" s="11">
        <v>0</v>
      </c>
      <c r="AT990" s="11">
        <v>0</v>
      </c>
      <c r="AU990" s="11">
        <v>0</v>
      </c>
      <c r="AV990" s="11">
        <v>0</v>
      </c>
      <c r="AW990" s="11">
        <v>0</v>
      </c>
      <c r="AX990" s="11">
        <v>0</v>
      </c>
      <c r="AZ990" s="11">
        <v>0</v>
      </c>
      <c r="BA990" s="11">
        <v>18.583459999999999</v>
      </c>
      <c r="BB990" s="122"/>
    </row>
    <row r="991" spans="1:54" hidden="1" x14ac:dyDescent="0.25">
      <c r="A991">
        <v>7</v>
      </c>
      <c r="B991" t="str">
        <f t="shared" si="120"/>
        <v>GC-6172</v>
      </c>
      <c r="C991" s="2" t="s">
        <v>317</v>
      </c>
      <c r="D991" s="2" t="str">
        <f t="shared" si="117"/>
        <v>6</v>
      </c>
      <c r="E991" s="2" t="str">
        <f t="shared" si="118"/>
        <v>61</v>
      </c>
      <c r="F991" s="2" t="str">
        <f t="shared" si="119"/>
        <v>617</v>
      </c>
      <c r="G991" s="1" t="s">
        <v>190</v>
      </c>
      <c r="H991" s="27">
        <v>0</v>
      </c>
      <c r="I991" s="27"/>
      <c r="J991" s="27">
        <v>0</v>
      </c>
      <c r="K991" s="27">
        <v>0</v>
      </c>
      <c r="L991" s="27">
        <v>0</v>
      </c>
      <c r="M991" s="27"/>
      <c r="N991" s="27">
        <v>0</v>
      </c>
      <c r="O991" s="27">
        <v>0</v>
      </c>
      <c r="P991" s="27">
        <v>0</v>
      </c>
      <c r="Q991" s="27"/>
      <c r="R991" s="27">
        <v>0</v>
      </c>
      <c r="S991" s="27">
        <v>0</v>
      </c>
      <c r="T991" s="27">
        <v>0</v>
      </c>
      <c r="U991" s="27"/>
      <c r="V991" s="27">
        <v>0</v>
      </c>
      <c r="W991" s="27">
        <v>0</v>
      </c>
      <c r="X991" s="27">
        <v>0</v>
      </c>
      <c r="Y991" s="27"/>
      <c r="Z991" s="27">
        <v>0</v>
      </c>
      <c r="AA991" s="27">
        <v>0</v>
      </c>
      <c r="AB991" s="27">
        <v>0</v>
      </c>
      <c r="AC991" s="27"/>
      <c r="AD991" s="27">
        <v>0</v>
      </c>
      <c r="AE991" s="27">
        <v>0</v>
      </c>
      <c r="AF991" s="27">
        <v>0</v>
      </c>
      <c r="AG991" s="106">
        <v>0</v>
      </c>
      <c r="AH991" s="27">
        <v>0</v>
      </c>
      <c r="AI991" s="27">
        <v>0</v>
      </c>
      <c r="AJ991" s="27">
        <v>0</v>
      </c>
      <c r="AK991" s="106">
        <v>0</v>
      </c>
      <c r="AL991" s="106">
        <v>0</v>
      </c>
      <c r="AM991" s="105">
        <v>0</v>
      </c>
      <c r="AN991" s="11">
        <v>0</v>
      </c>
      <c r="AO991" s="11">
        <v>0</v>
      </c>
      <c r="AP991" s="105">
        <v>0</v>
      </c>
      <c r="AQ991" s="11">
        <v>0</v>
      </c>
      <c r="AR991" s="11">
        <v>0</v>
      </c>
      <c r="AS991" s="11">
        <v>0</v>
      </c>
      <c r="AT991" s="11">
        <v>0</v>
      </c>
      <c r="AU991" s="11">
        <v>0</v>
      </c>
      <c r="AV991" s="11">
        <v>0</v>
      </c>
      <c r="AW991" s="11">
        <v>0</v>
      </c>
      <c r="AX991" s="11">
        <v>0</v>
      </c>
      <c r="AZ991" s="11">
        <v>0</v>
      </c>
      <c r="BA991" s="11">
        <v>0</v>
      </c>
      <c r="BB991" s="122"/>
    </row>
    <row r="992" spans="1:54" hidden="1" x14ac:dyDescent="0.25">
      <c r="A992">
        <v>7</v>
      </c>
      <c r="B992" t="str">
        <f t="shared" si="120"/>
        <v>GC-6210</v>
      </c>
      <c r="C992" s="2" t="s">
        <v>317</v>
      </c>
      <c r="D992" s="2" t="str">
        <f t="shared" si="117"/>
        <v>6</v>
      </c>
      <c r="E992" s="2" t="str">
        <f t="shared" si="118"/>
        <v>62</v>
      </c>
      <c r="F992" s="2" t="str">
        <f t="shared" si="119"/>
        <v>621</v>
      </c>
      <c r="G992" s="1" t="s">
        <v>192</v>
      </c>
      <c r="H992" s="27">
        <v>0</v>
      </c>
      <c r="I992" s="27"/>
      <c r="J992" s="27">
        <v>0</v>
      </c>
      <c r="K992" s="27">
        <v>0</v>
      </c>
      <c r="L992" s="27">
        <v>0</v>
      </c>
      <c r="M992" s="27"/>
      <c r="N992" s="27">
        <v>0</v>
      </c>
      <c r="O992" s="27">
        <v>0</v>
      </c>
      <c r="P992" s="27">
        <v>0</v>
      </c>
      <c r="Q992" s="27"/>
      <c r="R992" s="27">
        <v>0</v>
      </c>
      <c r="S992" s="27">
        <v>0</v>
      </c>
      <c r="T992" s="27">
        <v>0</v>
      </c>
      <c r="U992" s="27"/>
      <c r="V992" s="27">
        <v>0</v>
      </c>
      <c r="W992" s="27">
        <v>0</v>
      </c>
      <c r="X992" s="27">
        <v>0</v>
      </c>
      <c r="Y992" s="27"/>
      <c r="Z992" s="27">
        <v>0</v>
      </c>
      <c r="AA992" s="27">
        <v>0</v>
      </c>
      <c r="AB992" s="27">
        <v>0</v>
      </c>
      <c r="AC992" s="27"/>
      <c r="AD992" s="27">
        <v>0</v>
      </c>
      <c r="AE992" s="27">
        <v>0</v>
      </c>
      <c r="AF992" s="27">
        <v>0</v>
      </c>
      <c r="AG992" s="106">
        <v>0</v>
      </c>
      <c r="AH992" s="27">
        <v>0</v>
      </c>
      <c r="AI992" s="27">
        <v>0</v>
      </c>
      <c r="AJ992" s="27">
        <v>0</v>
      </c>
      <c r="AK992" s="106">
        <v>0</v>
      </c>
      <c r="AL992" s="106">
        <v>0</v>
      </c>
      <c r="AM992" s="105">
        <v>0</v>
      </c>
      <c r="AN992" s="11">
        <v>0</v>
      </c>
      <c r="AO992" s="11">
        <v>0</v>
      </c>
      <c r="AP992" s="105">
        <v>0</v>
      </c>
      <c r="AQ992" s="11">
        <v>0</v>
      </c>
      <c r="AR992" s="11">
        <v>0</v>
      </c>
      <c r="AS992" s="11">
        <v>0</v>
      </c>
      <c r="AT992" s="11">
        <v>0</v>
      </c>
      <c r="AU992" s="11">
        <v>0</v>
      </c>
      <c r="AV992" s="11">
        <v>0</v>
      </c>
      <c r="AW992" s="11">
        <v>0</v>
      </c>
      <c r="AX992" s="11">
        <v>0</v>
      </c>
      <c r="AZ992" s="11">
        <v>0</v>
      </c>
      <c r="BA992" s="11">
        <v>0</v>
      </c>
      <c r="BB992" s="122"/>
    </row>
    <row r="993" spans="1:54" hidden="1" x14ac:dyDescent="0.25">
      <c r="A993">
        <v>7</v>
      </c>
      <c r="B993" t="str">
        <f t="shared" si="120"/>
        <v>GC-6220</v>
      </c>
      <c r="C993" s="2" t="s">
        <v>317</v>
      </c>
      <c r="D993" s="2" t="str">
        <f t="shared" si="117"/>
        <v>6</v>
      </c>
      <c r="E993" s="2" t="str">
        <f t="shared" si="118"/>
        <v>62</v>
      </c>
      <c r="F993" s="2" t="str">
        <f t="shared" si="119"/>
        <v>622</v>
      </c>
      <c r="G993" s="1" t="s">
        <v>193</v>
      </c>
      <c r="H993" s="27">
        <v>0</v>
      </c>
      <c r="I993" s="27"/>
      <c r="J993" s="27">
        <v>0</v>
      </c>
      <c r="K993" s="27">
        <v>0</v>
      </c>
      <c r="L993" s="27">
        <v>0</v>
      </c>
      <c r="M993" s="27"/>
      <c r="N993" s="27">
        <v>0</v>
      </c>
      <c r="O993" s="27">
        <v>0</v>
      </c>
      <c r="P993" s="27">
        <v>0</v>
      </c>
      <c r="Q993" s="27"/>
      <c r="R993" s="27">
        <v>0</v>
      </c>
      <c r="S993" s="27">
        <v>0</v>
      </c>
      <c r="T993" s="27">
        <v>0</v>
      </c>
      <c r="U993" s="27"/>
      <c r="V993" s="27">
        <v>0</v>
      </c>
      <c r="W993" s="27">
        <v>0</v>
      </c>
      <c r="X993" s="27">
        <v>0</v>
      </c>
      <c r="Y993" s="27"/>
      <c r="Z993" s="27">
        <v>0</v>
      </c>
      <c r="AA993" s="27">
        <v>0</v>
      </c>
      <c r="AB993" s="27">
        <v>0</v>
      </c>
      <c r="AC993" s="27"/>
      <c r="AD993" s="27">
        <v>0</v>
      </c>
      <c r="AE993" s="27">
        <v>0</v>
      </c>
      <c r="AF993" s="27">
        <v>0</v>
      </c>
      <c r="AG993" s="106">
        <v>0</v>
      </c>
      <c r="AH993" s="27">
        <v>0</v>
      </c>
      <c r="AI993" s="27">
        <v>0</v>
      </c>
      <c r="AJ993" s="27">
        <v>0</v>
      </c>
      <c r="AK993" s="106">
        <v>0</v>
      </c>
      <c r="AL993" s="106">
        <v>0</v>
      </c>
      <c r="AM993" s="105">
        <v>0</v>
      </c>
      <c r="AN993" s="11">
        <v>0</v>
      </c>
      <c r="AO993" s="11">
        <v>0</v>
      </c>
      <c r="AP993" s="105">
        <v>0</v>
      </c>
      <c r="AQ993" s="11">
        <v>0</v>
      </c>
      <c r="AR993" s="11">
        <v>0</v>
      </c>
      <c r="AS993" s="11">
        <v>0</v>
      </c>
      <c r="AT993" s="11">
        <v>0</v>
      </c>
      <c r="AU993" s="11">
        <v>0</v>
      </c>
      <c r="AV993" s="11">
        <v>0</v>
      </c>
      <c r="AW993" s="11">
        <v>0</v>
      </c>
      <c r="AX993" s="11">
        <v>0</v>
      </c>
      <c r="AZ993" s="11">
        <v>0</v>
      </c>
      <c r="BA993" s="11">
        <v>0</v>
      </c>
      <c r="BB993" s="122"/>
    </row>
    <row r="994" spans="1:54" hidden="1" x14ac:dyDescent="0.25">
      <c r="A994">
        <v>7</v>
      </c>
      <c r="B994" t="str">
        <f t="shared" si="120"/>
        <v>GC-6300</v>
      </c>
      <c r="C994" s="2" t="s">
        <v>317</v>
      </c>
      <c r="D994" s="2" t="str">
        <f t="shared" ref="D994:D1002" si="121">LEFT($G994,1)</f>
        <v>6</v>
      </c>
      <c r="E994" s="2" t="str">
        <f t="shared" ref="E994:E1002" si="122">LEFT($G994,2)</f>
        <v>63</v>
      </c>
      <c r="F994" s="2" t="str">
        <f t="shared" ref="F994:F1002" si="123">LEFT($G994,3)</f>
        <v>630</v>
      </c>
      <c r="G994" s="1" t="s">
        <v>931</v>
      </c>
      <c r="H994" s="27">
        <v>0</v>
      </c>
      <c r="I994" s="27"/>
      <c r="J994" s="27">
        <v>0</v>
      </c>
      <c r="K994" s="27">
        <v>0</v>
      </c>
      <c r="L994" s="27">
        <v>0</v>
      </c>
      <c r="M994" s="27"/>
      <c r="N994" s="27">
        <v>0</v>
      </c>
      <c r="O994" s="27">
        <v>0</v>
      </c>
      <c r="P994" s="27">
        <v>0</v>
      </c>
      <c r="Q994" s="27"/>
      <c r="R994" s="27">
        <v>0</v>
      </c>
      <c r="S994" s="27">
        <v>0</v>
      </c>
      <c r="T994" s="27">
        <v>0</v>
      </c>
      <c r="U994" s="27"/>
      <c r="V994" s="27">
        <v>0</v>
      </c>
      <c r="W994" s="27">
        <v>0</v>
      </c>
      <c r="X994" s="27">
        <v>0</v>
      </c>
      <c r="Y994" s="27"/>
      <c r="Z994" s="27">
        <v>0</v>
      </c>
      <c r="AA994" s="27">
        <v>0</v>
      </c>
      <c r="AB994" s="27">
        <v>0</v>
      </c>
      <c r="AC994" s="27"/>
      <c r="AD994" s="27">
        <v>0</v>
      </c>
      <c r="AE994" s="27">
        <v>0</v>
      </c>
      <c r="AF994" s="27">
        <v>0</v>
      </c>
      <c r="AG994" s="106">
        <v>0</v>
      </c>
      <c r="AH994" s="27">
        <v>0</v>
      </c>
      <c r="AI994" s="27">
        <v>0</v>
      </c>
      <c r="AJ994" s="27">
        <v>0</v>
      </c>
      <c r="AK994" s="106">
        <v>0</v>
      </c>
      <c r="AL994" s="106">
        <v>0</v>
      </c>
      <c r="AM994" s="105">
        <v>0</v>
      </c>
      <c r="AN994" s="11">
        <v>0</v>
      </c>
      <c r="AO994" s="11">
        <v>0</v>
      </c>
      <c r="AP994" s="105">
        <v>0</v>
      </c>
      <c r="AQ994" s="11">
        <v>0</v>
      </c>
      <c r="AR994" s="11">
        <v>0</v>
      </c>
      <c r="AS994" s="11">
        <v>0</v>
      </c>
      <c r="AT994" s="11">
        <v>0</v>
      </c>
      <c r="AU994" s="11"/>
      <c r="AV994" s="11">
        <v>0</v>
      </c>
      <c r="AW994" s="11">
        <v>0</v>
      </c>
      <c r="AX994" s="11"/>
      <c r="AZ994" s="11"/>
      <c r="BA994" s="11"/>
      <c r="BB994" s="122"/>
    </row>
    <row r="995" spans="1:54" hidden="1" x14ac:dyDescent="0.25">
      <c r="A995">
        <v>7</v>
      </c>
      <c r="B995" t="str">
        <f t="shared" si="120"/>
        <v>GC-6311</v>
      </c>
      <c r="C995" s="2" t="s">
        <v>317</v>
      </c>
      <c r="D995" s="2" t="str">
        <f t="shared" si="121"/>
        <v>6</v>
      </c>
      <c r="E995" s="2" t="str">
        <f t="shared" si="122"/>
        <v>63</v>
      </c>
      <c r="F995" s="2" t="str">
        <f t="shared" si="123"/>
        <v>631</v>
      </c>
      <c r="G995" s="1" t="s">
        <v>195</v>
      </c>
      <c r="H995" s="27">
        <v>0</v>
      </c>
      <c r="I995" s="27"/>
      <c r="J995" s="27">
        <v>76.058999999999997</v>
      </c>
      <c r="K995" s="27">
        <v>76.058999999999997</v>
      </c>
      <c r="L995" s="27">
        <v>0</v>
      </c>
      <c r="M995" s="27"/>
      <c r="N995" s="27">
        <v>0</v>
      </c>
      <c r="O995" s="27">
        <v>0</v>
      </c>
      <c r="P995" s="27">
        <v>0</v>
      </c>
      <c r="Q995" s="27"/>
      <c r="R995" s="27">
        <v>0</v>
      </c>
      <c r="S995" s="27">
        <v>0</v>
      </c>
      <c r="T995" s="27">
        <v>0</v>
      </c>
      <c r="U995" s="27"/>
      <c r="V995" s="27">
        <v>0</v>
      </c>
      <c r="W995" s="27">
        <v>0</v>
      </c>
      <c r="X995" s="27">
        <v>0</v>
      </c>
      <c r="Y995" s="27"/>
      <c r="Z995" s="27">
        <v>0</v>
      </c>
      <c r="AA995" s="27">
        <v>0</v>
      </c>
      <c r="AB995" s="27">
        <v>0</v>
      </c>
      <c r="AC995" s="27"/>
      <c r="AD995" s="27">
        <v>0</v>
      </c>
      <c r="AE995" s="27">
        <v>0</v>
      </c>
      <c r="AF995" s="27">
        <v>0</v>
      </c>
      <c r="AG995" s="106">
        <v>0</v>
      </c>
      <c r="AH995" s="27">
        <v>0</v>
      </c>
      <c r="AI995" s="27">
        <v>0</v>
      </c>
      <c r="AJ995" s="27">
        <v>0</v>
      </c>
      <c r="AK995" s="106">
        <v>0</v>
      </c>
      <c r="AL995" s="106">
        <v>0</v>
      </c>
      <c r="AM995" s="105">
        <v>0</v>
      </c>
      <c r="AN995" s="11">
        <v>0</v>
      </c>
      <c r="AO995" s="11">
        <v>0</v>
      </c>
      <c r="AP995" s="105">
        <v>0</v>
      </c>
      <c r="AQ995" s="11">
        <v>0</v>
      </c>
      <c r="AR995" s="11">
        <v>0</v>
      </c>
      <c r="AS995" s="11">
        <v>0</v>
      </c>
      <c r="AT995" s="11">
        <v>0</v>
      </c>
      <c r="AU995" s="11">
        <v>0</v>
      </c>
      <c r="AV995" s="11">
        <v>0</v>
      </c>
      <c r="AW995" s="11">
        <v>0</v>
      </c>
      <c r="AX995" s="11">
        <v>0</v>
      </c>
      <c r="AZ995" s="11">
        <v>0</v>
      </c>
      <c r="BA995" s="11">
        <v>0</v>
      </c>
      <c r="BB995" s="122"/>
    </row>
    <row r="996" spans="1:54" hidden="1" x14ac:dyDescent="0.25">
      <c r="A996">
        <v>7</v>
      </c>
      <c r="B996" t="str">
        <f t="shared" si="120"/>
        <v>GC-6312</v>
      </c>
      <c r="C996" s="2" t="s">
        <v>317</v>
      </c>
      <c r="D996" s="2" t="str">
        <f t="shared" si="121"/>
        <v>6</v>
      </c>
      <c r="E996" s="2" t="str">
        <f t="shared" si="122"/>
        <v>63</v>
      </c>
      <c r="F996" s="2" t="str">
        <f t="shared" si="123"/>
        <v>631</v>
      </c>
      <c r="G996" s="1" t="s">
        <v>196</v>
      </c>
      <c r="H996" s="27">
        <v>0</v>
      </c>
      <c r="I996" s="27"/>
      <c r="J996" s="27">
        <v>0</v>
      </c>
      <c r="K996" s="27">
        <v>0</v>
      </c>
      <c r="L996" s="27">
        <v>0</v>
      </c>
      <c r="M996" s="27"/>
      <c r="N996" s="27">
        <v>0</v>
      </c>
      <c r="O996" s="27">
        <v>0</v>
      </c>
      <c r="P996" s="27">
        <v>0</v>
      </c>
      <c r="Q996" s="27"/>
      <c r="R996" s="27">
        <v>0</v>
      </c>
      <c r="S996" s="27">
        <v>0</v>
      </c>
      <c r="T996" s="27">
        <v>0</v>
      </c>
      <c r="U996" s="27"/>
      <c r="V996" s="27">
        <v>0</v>
      </c>
      <c r="W996" s="27">
        <v>0</v>
      </c>
      <c r="X996" s="27">
        <v>0</v>
      </c>
      <c r="Y996" s="27"/>
      <c r="Z996" s="27">
        <v>0</v>
      </c>
      <c r="AA996" s="27">
        <v>0</v>
      </c>
      <c r="AB996" s="27">
        <v>0</v>
      </c>
      <c r="AC996" s="27"/>
      <c r="AD996" s="27">
        <v>0</v>
      </c>
      <c r="AE996" s="27">
        <v>0</v>
      </c>
      <c r="AF996" s="27">
        <v>0</v>
      </c>
      <c r="AG996" s="106">
        <v>0</v>
      </c>
      <c r="AH996" s="27">
        <v>0</v>
      </c>
      <c r="AI996" s="27">
        <v>0</v>
      </c>
      <c r="AJ996" s="27">
        <v>0</v>
      </c>
      <c r="AK996" s="106">
        <v>0</v>
      </c>
      <c r="AL996" s="106">
        <v>0</v>
      </c>
      <c r="AM996" s="105">
        <v>0</v>
      </c>
      <c r="AN996" s="11">
        <v>0</v>
      </c>
      <c r="AO996" s="11">
        <v>0</v>
      </c>
      <c r="AP996" s="105">
        <v>0</v>
      </c>
      <c r="AQ996" s="11">
        <v>0</v>
      </c>
      <c r="AR996" s="11">
        <v>0</v>
      </c>
      <c r="AS996" s="11">
        <v>0</v>
      </c>
      <c r="AT996" s="11">
        <v>0</v>
      </c>
      <c r="AU996" s="11">
        <v>0</v>
      </c>
      <c r="AV996" s="11">
        <v>0</v>
      </c>
      <c r="AW996" s="11">
        <v>0</v>
      </c>
      <c r="AX996" s="11">
        <v>0</v>
      </c>
      <c r="AZ996" s="11">
        <v>0</v>
      </c>
      <c r="BA996" s="11">
        <v>0</v>
      </c>
      <c r="BB996" s="122"/>
    </row>
    <row r="997" spans="1:54" hidden="1" x14ac:dyDescent="0.25">
      <c r="A997">
        <v>7</v>
      </c>
      <c r="B997" t="str">
        <f t="shared" si="120"/>
        <v>GC-6321</v>
      </c>
      <c r="C997" s="2" t="s">
        <v>317</v>
      </c>
      <c r="D997" s="2" t="str">
        <f t="shared" si="121"/>
        <v>6</v>
      </c>
      <c r="E997" s="2" t="str">
        <f t="shared" si="122"/>
        <v>63</v>
      </c>
      <c r="F997" s="2" t="str">
        <f t="shared" si="123"/>
        <v>632</v>
      </c>
      <c r="G997" s="1" t="s">
        <v>197</v>
      </c>
      <c r="H997" s="27">
        <v>1469</v>
      </c>
      <c r="I997" s="27"/>
      <c r="J997" s="27">
        <v>1524.115</v>
      </c>
      <c r="K997" s="27">
        <v>1524.115</v>
      </c>
      <c r="L997" s="27">
        <v>4065</v>
      </c>
      <c r="M997" s="27"/>
      <c r="N997" s="27">
        <v>6612.9539999999997</v>
      </c>
      <c r="O997" s="27">
        <v>6612.9539999999997</v>
      </c>
      <c r="P997" s="27">
        <v>6213</v>
      </c>
      <c r="Q997" s="27"/>
      <c r="R997" s="27">
        <v>5333.6330000000007</v>
      </c>
      <c r="S997" s="27">
        <v>5237.47318</v>
      </c>
      <c r="T997" s="27">
        <v>5193</v>
      </c>
      <c r="U997" s="27"/>
      <c r="V997" s="27">
        <v>2187.8252599999996</v>
      </c>
      <c r="W997" s="27">
        <v>2539.1522800000002</v>
      </c>
      <c r="X997" s="27">
        <v>3244</v>
      </c>
      <c r="Y997" s="27"/>
      <c r="Z997" s="27">
        <v>30736.497280000003</v>
      </c>
      <c r="AA997" s="27">
        <v>30736.497280000003</v>
      </c>
      <c r="AB997" s="27">
        <v>13325</v>
      </c>
      <c r="AC997" s="27"/>
      <c r="AD997" s="27">
        <v>24777.54264</v>
      </c>
      <c r="AE997" s="27">
        <v>24777.54264</v>
      </c>
      <c r="AF997" s="27">
        <v>15215</v>
      </c>
      <c r="AG997" s="106">
        <v>10520.404410000001</v>
      </c>
      <c r="AH997" s="27">
        <v>10520.404410000001</v>
      </c>
      <c r="AI997" s="27">
        <v>10520.404410000001</v>
      </c>
      <c r="AJ997" s="27">
        <v>2459</v>
      </c>
      <c r="AK997" s="106">
        <v>8524.0427899999995</v>
      </c>
      <c r="AL997" s="106">
        <v>8497.9797499999986</v>
      </c>
      <c r="AM997" s="105">
        <v>8497.9797499999986</v>
      </c>
      <c r="AN997" s="11">
        <v>750</v>
      </c>
      <c r="AO997" s="11">
        <v>1384.0658699999999</v>
      </c>
      <c r="AP997" s="105">
        <v>1384.0658699999999</v>
      </c>
      <c r="AQ997" s="11">
        <v>1384.0658699999999</v>
      </c>
      <c r="AR997" s="11">
        <v>329</v>
      </c>
      <c r="AS997" s="11">
        <v>480.83758000000006</v>
      </c>
      <c r="AT997" s="11">
        <v>480.83758000000006</v>
      </c>
      <c r="AU997" s="11">
        <v>480.83758000000006</v>
      </c>
      <c r="AV997" s="11">
        <v>157</v>
      </c>
      <c r="AW997" s="11">
        <v>2018.0844900000002</v>
      </c>
      <c r="AX997" s="11">
        <v>2018.08449</v>
      </c>
      <c r="AZ997" s="11">
        <v>2191</v>
      </c>
      <c r="BA997" s="11">
        <v>2379.1000400000003</v>
      </c>
      <c r="BB997" s="122"/>
    </row>
    <row r="998" spans="1:54" hidden="1" x14ac:dyDescent="0.25">
      <c r="A998">
        <v>7</v>
      </c>
      <c r="B998" t="str">
        <f t="shared" si="120"/>
        <v>GC-6322</v>
      </c>
      <c r="C998" s="2" t="s">
        <v>317</v>
      </c>
      <c r="D998" s="2" t="str">
        <f t="shared" si="121"/>
        <v>6</v>
      </c>
      <c r="E998" s="2" t="str">
        <f t="shared" si="122"/>
        <v>63</v>
      </c>
      <c r="F998" s="2" t="str">
        <f t="shared" si="123"/>
        <v>632</v>
      </c>
      <c r="G998" s="1" t="s">
        <v>198</v>
      </c>
      <c r="H998" s="27">
        <v>0</v>
      </c>
      <c r="I998" s="27"/>
      <c r="J998" s="27">
        <v>823.93600000000004</v>
      </c>
      <c r="K998" s="27">
        <v>823.93600000000004</v>
      </c>
      <c r="L998" s="27">
        <v>0</v>
      </c>
      <c r="M998" s="27"/>
      <c r="N998" s="27">
        <v>89.975999999999999</v>
      </c>
      <c r="O998" s="27">
        <v>89.975999999999999</v>
      </c>
      <c r="P998" s="27">
        <v>117</v>
      </c>
      <c r="Q998" s="27"/>
      <c r="R998" s="27">
        <v>0</v>
      </c>
      <c r="S998" s="27">
        <v>96.160960000000003</v>
      </c>
      <c r="T998" s="27">
        <v>0</v>
      </c>
      <c r="U998" s="27"/>
      <c r="V998" s="27">
        <v>69.812749999999994</v>
      </c>
      <c r="W998" s="27">
        <v>69.812749999999994</v>
      </c>
      <c r="X998" s="27">
        <v>20</v>
      </c>
      <c r="Y998" s="27"/>
      <c r="Z998" s="27">
        <v>5.86</v>
      </c>
      <c r="AA998" s="27">
        <v>5.86</v>
      </c>
      <c r="AB998" s="27">
        <v>20</v>
      </c>
      <c r="AC998" s="27"/>
      <c r="AD998" s="27">
        <v>7.19238</v>
      </c>
      <c r="AE998" s="27">
        <v>7.19238</v>
      </c>
      <c r="AF998" s="27">
        <v>15</v>
      </c>
      <c r="AG998" s="106">
        <v>5.1317500000000003</v>
      </c>
      <c r="AH998" s="27">
        <v>5.1317500000000003</v>
      </c>
      <c r="AI998" s="27">
        <v>5.1317500000000003</v>
      </c>
      <c r="AJ998" s="27">
        <v>215</v>
      </c>
      <c r="AK998" s="106">
        <v>90.185299999999998</v>
      </c>
      <c r="AL998" s="106">
        <v>90.185299999999998</v>
      </c>
      <c r="AM998" s="105">
        <v>90.185299999999998</v>
      </c>
      <c r="AN998" s="11">
        <v>96</v>
      </c>
      <c r="AO998" s="11">
        <v>6.9384199999999998</v>
      </c>
      <c r="AP998" s="105">
        <v>6.9384199999999998</v>
      </c>
      <c r="AQ998" s="11">
        <v>6.9384199999999998</v>
      </c>
      <c r="AR998" s="11">
        <v>50</v>
      </c>
      <c r="AS998" s="11">
        <v>10.978739999999998</v>
      </c>
      <c r="AT998" s="11">
        <v>10.978739999999998</v>
      </c>
      <c r="AU998" s="11">
        <v>10.978739999999998</v>
      </c>
      <c r="AV998" s="11">
        <v>26</v>
      </c>
      <c r="AW998" s="11">
        <v>0.99370000000000003</v>
      </c>
      <c r="AX998" s="11">
        <v>0.99370000000000003</v>
      </c>
      <c r="AZ998" s="11">
        <v>31</v>
      </c>
      <c r="BA998" s="11">
        <v>8.55246</v>
      </c>
      <c r="BB998" s="122"/>
    </row>
    <row r="999" spans="1:54" hidden="1" x14ac:dyDescent="0.25">
      <c r="A999">
        <v>7</v>
      </c>
      <c r="B999" t="str">
        <f t="shared" si="120"/>
        <v>GC-6331</v>
      </c>
      <c r="C999" s="2" t="s">
        <v>317</v>
      </c>
      <c r="D999" s="2" t="str">
        <f t="shared" si="121"/>
        <v>6</v>
      </c>
      <c r="E999" s="2" t="str">
        <f t="shared" si="122"/>
        <v>63</v>
      </c>
      <c r="F999" s="2" t="str">
        <f t="shared" si="123"/>
        <v>633</v>
      </c>
      <c r="G999" s="1" t="s">
        <v>948</v>
      </c>
      <c r="H999" s="27">
        <v>0</v>
      </c>
      <c r="I999" s="27"/>
      <c r="J999" s="27">
        <v>0</v>
      </c>
      <c r="K999" s="27">
        <v>0</v>
      </c>
      <c r="L999" s="27">
        <v>0</v>
      </c>
      <c r="M999" s="27"/>
      <c r="N999" s="27">
        <v>0</v>
      </c>
      <c r="O999" s="27">
        <v>0</v>
      </c>
      <c r="P999" s="27">
        <v>0</v>
      </c>
      <c r="Q999" s="27"/>
      <c r="R999" s="27">
        <v>0</v>
      </c>
      <c r="S999" s="27">
        <v>0</v>
      </c>
      <c r="T999" s="27">
        <v>0</v>
      </c>
      <c r="U999" s="27"/>
      <c r="V999" s="27">
        <v>0</v>
      </c>
      <c r="W999" s="27">
        <v>0</v>
      </c>
      <c r="X999" s="27">
        <v>0</v>
      </c>
      <c r="Y999" s="27"/>
      <c r="Z999" s="27">
        <v>0</v>
      </c>
      <c r="AA999" s="27">
        <v>0</v>
      </c>
      <c r="AB999" s="27">
        <v>0</v>
      </c>
      <c r="AC999" s="27"/>
      <c r="AD999" s="27">
        <v>0</v>
      </c>
      <c r="AE999" s="27">
        <v>0</v>
      </c>
      <c r="AF999" s="27">
        <v>0</v>
      </c>
      <c r="AG999" s="106">
        <v>0</v>
      </c>
      <c r="AH999" s="27">
        <v>0</v>
      </c>
      <c r="AI999" s="27">
        <v>0</v>
      </c>
      <c r="AJ999" s="27">
        <v>0</v>
      </c>
      <c r="AK999" s="106">
        <v>0</v>
      </c>
      <c r="AL999" s="106">
        <v>0</v>
      </c>
      <c r="AM999" s="105">
        <v>0</v>
      </c>
      <c r="AN999" s="11">
        <v>0</v>
      </c>
      <c r="AO999" s="11">
        <v>0</v>
      </c>
      <c r="AP999" s="105">
        <v>0</v>
      </c>
      <c r="AQ999" s="11">
        <v>0</v>
      </c>
      <c r="AR999" s="11">
        <v>0</v>
      </c>
      <c r="AS999" s="11">
        <v>0</v>
      </c>
      <c r="AT999" s="11">
        <v>0</v>
      </c>
      <c r="AU999" s="11"/>
      <c r="AV999" s="11">
        <v>0</v>
      </c>
      <c r="AW999" s="11">
        <v>0</v>
      </c>
      <c r="AX999" s="11"/>
      <c r="AZ999" s="11"/>
      <c r="BA999" s="11"/>
      <c r="BB999" s="122"/>
    </row>
    <row r="1000" spans="1:54" hidden="1" x14ac:dyDescent="0.25">
      <c r="A1000">
        <v>7</v>
      </c>
      <c r="B1000" t="str">
        <f t="shared" si="120"/>
        <v>GC-6332</v>
      </c>
      <c r="C1000" s="2" t="s">
        <v>317</v>
      </c>
      <c r="D1000" s="2" t="str">
        <f t="shared" si="121"/>
        <v>6</v>
      </c>
      <c r="E1000" s="2" t="str">
        <f t="shared" si="122"/>
        <v>63</v>
      </c>
      <c r="F1000" s="2" t="str">
        <f t="shared" si="123"/>
        <v>633</v>
      </c>
      <c r="G1000" s="1" t="s">
        <v>950</v>
      </c>
      <c r="H1000" s="27">
        <v>0</v>
      </c>
      <c r="I1000" s="27"/>
      <c r="J1000" s="27">
        <v>0</v>
      </c>
      <c r="K1000" s="27">
        <v>0</v>
      </c>
      <c r="L1000" s="27">
        <v>0</v>
      </c>
      <c r="M1000" s="27"/>
      <c r="N1000" s="27">
        <v>0</v>
      </c>
      <c r="O1000" s="27">
        <v>0</v>
      </c>
      <c r="P1000" s="27">
        <v>0</v>
      </c>
      <c r="Q1000" s="27"/>
      <c r="R1000" s="27">
        <v>0</v>
      </c>
      <c r="S1000" s="27">
        <v>0</v>
      </c>
      <c r="T1000" s="27">
        <v>0</v>
      </c>
      <c r="U1000" s="27"/>
      <c r="V1000" s="27">
        <v>0</v>
      </c>
      <c r="W1000" s="27">
        <v>0</v>
      </c>
      <c r="X1000" s="27">
        <v>0</v>
      </c>
      <c r="Y1000" s="27"/>
      <c r="Z1000" s="27">
        <v>0</v>
      </c>
      <c r="AA1000" s="27">
        <v>0</v>
      </c>
      <c r="AB1000" s="27">
        <v>0</v>
      </c>
      <c r="AC1000" s="27"/>
      <c r="AD1000" s="27">
        <v>0</v>
      </c>
      <c r="AE1000" s="27">
        <v>0</v>
      </c>
      <c r="AF1000" s="27">
        <v>0</v>
      </c>
      <c r="AG1000" s="106">
        <v>0</v>
      </c>
      <c r="AH1000" s="27">
        <v>0</v>
      </c>
      <c r="AI1000" s="27">
        <v>0</v>
      </c>
      <c r="AJ1000" s="27">
        <v>0</v>
      </c>
      <c r="AK1000" s="106">
        <v>0</v>
      </c>
      <c r="AL1000" s="106">
        <v>0</v>
      </c>
      <c r="AM1000" s="105">
        <v>0</v>
      </c>
      <c r="AN1000" s="11">
        <v>0</v>
      </c>
      <c r="AO1000" s="11">
        <v>0</v>
      </c>
      <c r="AP1000" s="105">
        <v>0</v>
      </c>
      <c r="AQ1000" s="11">
        <v>0</v>
      </c>
      <c r="AR1000" s="11">
        <v>0</v>
      </c>
      <c r="AS1000" s="11">
        <v>0</v>
      </c>
      <c r="AT1000" s="11">
        <v>0</v>
      </c>
      <c r="AU1000" s="11"/>
      <c r="AV1000" s="11">
        <v>0</v>
      </c>
      <c r="AW1000" s="11">
        <v>0</v>
      </c>
      <c r="AX1000" s="11"/>
      <c r="AZ1000" s="11"/>
      <c r="BA1000" s="11"/>
      <c r="BB1000" s="122"/>
    </row>
    <row r="1001" spans="1:54" hidden="1" x14ac:dyDescent="0.25">
      <c r="A1001">
        <v>7</v>
      </c>
      <c r="B1001" t="str">
        <f t="shared" si="120"/>
        <v>GC-6341</v>
      </c>
      <c r="C1001" s="2" t="s">
        <v>317</v>
      </c>
      <c r="D1001" s="2" t="str">
        <f t="shared" si="121"/>
        <v>6</v>
      </c>
      <c r="E1001" s="2" t="str">
        <f t="shared" si="122"/>
        <v>63</v>
      </c>
      <c r="F1001" s="2" t="str">
        <f t="shared" si="123"/>
        <v>634</v>
      </c>
      <c r="G1001" s="1" t="s">
        <v>199</v>
      </c>
      <c r="H1001" s="27">
        <v>0</v>
      </c>
      <c r="I1001" s="27"/>
      <c r="J1001" s="27">
        <v>0</v>
      </c>
      <c r="K1001" s="27">
        <v>0</v>
      </c>
      <c r="L1001" s="27">
        <v>0</v>
      </c>
      <c r="M1001" s="27"/>
      <c r="N1001" s="27">
        <v>0</v>
      </c>
      <c r="O1001" s="27">
        <v>0</v>
      </c>
      <c r="P1001" s="27">
        <v>0</v>
      </c>
      <c r="Q1001" s="27"/>
      <c r="R1001" s="27">
        <v>0</v>
      </c>
      <c r="S1001" s="27">
        <v>0</v>
      </c>
      <c r="T1001" s="27">
        <v>0</v>
      </c>
      <c r="U1001" s="27"/>
      <c r="V1001" s="27">
        <v>0</v>
      </c>
      <c r="W1001" s="27">
        <v>0</v>
      </c>
      <c r="X1001" s="27">
        <v>0</v>
      </c>
      <c r="Y1001" s="27"/>
      <c r="Z1001" s="27">
        <v>0</v>
      </c>
      <c r="AA1001" s="27">
        <v>0</v>
      </c>
      <c r="AB1001" s="27">
        <v>0</v>
      </c>
      <c r="AC1001" s="27"/>
      <c r="AD1001" s="27">
        <v>0</v>
      </c>
      <c r="AE1001" s="27">
        <v>0</v>
      </c>
      <c r="AF1001" s="27">
        <v>0</v>
      </c>
      <c r="AG1001" s="106">
        <v>0</v>
      </c>
      <c r="AH1001" s="27">
        <v>0</v>
      </c>
      <c r="AI1001" s="27">
        <v>0</v>
      </c>
      <c r="AJ1001" s="27">
        <v>0</v>
      </c>
      <c r="AK1001" s="106">
        <v>0</v>
      </c>
      <c r="AL1001" s="106">
        <v>0</v>
      </c>
      <c r="AM1001" s="105">
        <v>0</v>
      </c>
      <c r="AN1001" s="11">
        <v>0</v>
      </c>
      <c r="AO1001" s="11">
        <v>0</v>
      </c>
      <c r="AP1001" s="105">
        <v>0</v>
      </c>
      <c r="AQ1001" s="11">
        <v>0</v>
      </c>
      <c r="AR1001" s="11">
        <v>0</v>
      </c>
      <c r="AS1001" s="11">
        <v>0</v>
      </c>
      <c r="AT1001" s="11">
        <v>0</v>
      </c>
      <c r="AU1001" s="11">
        <v>0</v>
      </c>
      <c r="AV1001" s="11">
        <v>0</v>
      </c>
      <c r="AW1001" s="11">
        <v>0</v>
      </c>
      <c r="AX1001" s="11">
        <v>0</v>
      </c>
      <c r="AZ1001" s="11">
        <v>0</v>
      </c>
      <c r="BA1001" s="11">
        <v>0</v>
      </c>
      <c r="BB1001" s="122"/>
    </row>
    <row r="1002" spans="1:54" hidden="1" x14ac:dyDescent="0.25">
      <c r="A1002">
        <v>7</v>
      </c>
      <c r="B1002" t="str">
        <f t="shared" si="120"/>
        <v>GC-6342</v>
      </c>
      <c r="C1002" s="2" t="s">
        <v>317</v>
      </c>
      <c r="D1002" s="2" t="str">
        <f t="shared" si="121"/>
        <v>6</v>
      </c>
      <c r="E1002" s="2" t="str">
        <f t="shared" si="122"/>
        <v>63</v>
      </c>
      <c r="F1002" s="2" t="str">
        <f t="shared" si="123"/>
        <v>634</v>
      </c>
      <c r="G1002" s="1" t="s">
        <v>200</v>
      </c>
      <c r="H1002" s="27">
        <v>0</v>
      </c>
      <c r="I1002" s="27"/>
      <c r="J1002" s="27">
        <v>0</v>
      </c>
      <c r="K1002" s="27">
        <v>0</v>
      </c>
      <c r="L1002" s="27">
        <v>0</v>
      </c>
      <c r="M1002" s="27"/>
      <c r="N1002" s="27">
        <v>0</v>
      </c>
      <c r="O1002" s="27">
        <v>0</v>
      </c>
      <c r="P1002" s="27">
        <v>0</v>
      </c>
      <c r="Q1002" s="27"/>
      <c r="R1002" s="27">
        <v>0</v>
      </c>
      <c r="S1002" s="27">
        <v>0</v>
      </c>
      <c r="T1002" s="27">
        <v>0</v>
      </c>
      <c r="U1002" s="27"/>
      <c r="V1002" s="27">
        <v>0</v>
      </c>
      <c r="W1002" s="27">
        <v>0</v>
      </c>
      <c r="X1002" s="27">
        <v>0</v>
      </c>
      <c r="Y1002" s="27"/>
      <c r="Z1002" s="27">
        <v>0</v>
      </c>
      <c r="AA1002" s="27">
        <v>0</v>
      </c>
      <c r="AB1002" s="27">
        <v>0</v>
      </c>
      <c r="AC1002" s="27"/>
      <c r="AD1002" s="27">
        <v>0</v>
      </c>
      <c r="AE1002" s="27">
        <v>0</v>
      </c>
      <c r="AF1002" s="27">
        <v>0</v>
      </c>
      <c r="AG1002" s="106">
        <v>0</v>
      </c>
      <c r="AH1002" s="27">
        <v>0</v>
      </c>
      <c r="AI1002" s="27">
        <v>0</v>
      </c>
      <c r="AJ1002" s="27">
        <v>0</v>
      </c>
      <c r="AK1002" s="106">
        <v>0</v>
      </c>
      <c r="AL1002" s="106">
        <v>0</v>
      </c>
      <c r="AM1002" s="105">
        <v>0</v>
      </c>
      <c r="AN1002" s="11">
        <v>0</v>
      </c>
      <c r="AO1002" s="11">
        <v>0</v>
      </c>
      <c r="AP1002" s="105">
        <v>0</v>
      </c>
      <c r="AQ1002" s="11">
        <v>0</v>
      </c>
      <c r="AR1002" s="11">
        <v>0</v>
      </c>
      <c r="AS1002" s="11">
        <v>0</v>
      </c>
      <c r="AT1002" s="11">
        <v>0</v>
      </c>
      <c r="AU1002" s="11">
        <v>0</v>
      </c>
      <c r="AV1002" s="11">
        <v>0</v>
      </c>
      <c r="AW1002" s="11">
        <v>0</v>
      </c>
      <c r="AX1002" s="11">
        <v>0</v>
      </c>
      <c r="AZ1002" s="11">
        <v>0</v>
      </c>
      <c r="BA1002" s="11">
        <v>0</v>
      </c>
      <c r="BB1002" s="122"/>
    </row>
    <row r="1003" spans="1:54" hidden="1" x14ac:dyDescent="0.25">
      <c r="A1003">
        <v>7</v>
      </c>
      <c r="B1003" t="str">
        <f t="shared" si="120"/>
        <v>GC-6351</v>
      </c>
      <c r="C1003" s="2" t="s">
        <v>317</v>
      </c>
      <c r="D1003" s="2" t="s">
        <v>2159</v>
      </c>
      <c r="E1003" s="2" t="s">
        <v>2160</v>
      </c>
      <c r="F1003" s="2" t="s">
        <v>2161</v>
      </c>
      <c r="G1003" s="1" t="s">
        <v>201</v>
      </c>
      <c r="H1003" s="27">
        <v>0</v>
      </c>
      <c r="I1003" s="27"/>
      <c r="J1003" s="27">
        <v>0</v>
      </c>
      <c r="K1003" s="27">
        <v>0</v>
      </c>
      <c r="L1003" s="27">
        <v>0</v>
      </c>
      <c r="M1003" s="27"/>
      <c r="N1003" s="27">
        <v>0</v>
      </c>
      <c r="O1003" s="27">
        <v>0</v>
      </c>
      <c r="P1003" s="27">
        <v>0</v>
      </c>
      <c r="Q1003" s="27"/>
      <c r="R1003" s="27">
        <v>0</v>
      </c>
      <c r="S1003" s="27">
        <v>0</v>
      </c>
      <c r="T1003" s="27">
        <v>0</v>
      </c>
      <c r="U1003" s="27"/>
      <c r="V1003" s="27">
        <v>0</v>
      </c>
      <c r="W1003" s="27">
        <v>0</v>
      </c>
      <c r="X1003" s="27">
        <v>0</v>
      </c>
      <c r="Y1003" s="27"/>
      <c r="Z1003" s="27">
        <v>0</v>
      </c>
      <c r="AA1003" s="27">
        <v>0</v>
      </c>
      <c r="AB1003" s="27">
        <v>140</v>
      </c>
      <c r="AC1003" s="27"/>
      <c r="AD1003" s="27">
        <v>96.9298</v>
      </c>
      <c r="AE1003" s="27">
        <v>96.9298</v>
      </c>
      <c r="AF1003" s="27">
        <v>143</v>
      </c>
      <c r="AG1003" s="106">
        <v>526.39074000000005</v>
      </c>
      <c r="AH1003" s="27">
        <v>526.39074000000005</v>
      </c>
      <c r="AI1003" s="27">
        <v>526.39074000000005</v>
      </c>
      <c r="AJ1003" s="27">
        <v>390</v>
      </c>
      <c r="AK1003" s="106">
        <v>94.758420000000001</v>
      </c>
      <c r="AL1003" s="106">
        <v>94.758420000000001</v>
      </c>
      <c r="AM1003" s="105">
        <v>94.758420000000001</v>
      </c>
      <c r="AN1003" s="11">
        <v>108</v>
      </c>
      <c r="AO1003" s="11">
        <v>66.666589999999999</v>
      </c>
      <c r="AP1003" s="105">
        <v>66.666589999999999</v>
      </c>
      <c r="AQ1003" s="11">
        <v>66.666589999999999</v>
      </c>
      <c r="AR1003" s="11">
        <v>21</v>
      </c>
      <c r="AS1003" s="11">
        <v>17.95317</v>
      </c>
      <c r="AT1003" s="11">
        <v>17.95317</v>
      </c>
      <c r="AU1003" s="11">
        <v>17.95317</v>
      </c>
      <c r="AV1003" s="11">
        <v>5</v>
      </c>
      <c r="AW1003" s="11">
        <v>60.087050000000005</v>
      </c>
      <c r="AX1003" s="11">
        <v>60.087050000000005</v>
      </c>
      <c r="AZ1003" s="11">
        <v>8</v>
      </c>
      <c r="BA1003" s="11">
        <v>78.818219999999997</v>
      </c>
      <c r="BB1003" s="122"/>
    </row>
    <row r="1004" spans="1:54" hidden="1" x14ac:dyDescent="0.25">
      <c r="A1004">
        <v>7</v>
      </c>
      <c r="B1004" t="str">
        <f t="shared" si="120"/>
        <v>GC-6352</v>
      </c>
      <c r="C1004" s="2" t="s">
        <v>317</v>
      </c>
      <c r="D1004" s="2" t="s">
        <v>2159</v>
      </c>
      <c r="E1004" s="2" t="s">
        <v>2160</v>
      </c>
      <c r="F1004" s="2" t="s">
        <v>2161</v>
      </c>
      <c r="G1004" s="1" t="s">
        <v>202</v>
      </c>
      <c r="H1004" s="27">
        <v>0</v>
      </c>
      <c r="I1004" s="27"/>
      <c r="J1004" s="27">
        <v>0</v>
      </c>
      <c r="K1004" s="27">
        <v>0</v>
      </c>
      <c r="L1004" s="27">
        <v>0</v>
      </c>
      <c r="M1004" s="27"/>
      <c r="N1004" s="27">
        <v>0</v>
      </c>
      <c r="O1004" s="27">
        <v>0</v>
      </c>
      <c r="P1004" s="27">
        <v>0</v>
      </c>
      <c r="Q1004" s="27"/>
      <c r="R1004" s="27">
        <v>0</v>
      </c>
      <c r="S1004" s="27">
        <v>0</v>
      </c>
      <c r="T1004" s="27">
        <v>0</v>
      </c>
      <c r="U1004" s="27"/>
      <c r="V1004" s="27">
        <v>0</v>
      </c>
      <c r="W1004" s="27">
        <v>0</v>
      </c>
      <c r="X1004" s="27">
        <v>0</v>
      </c>
      <c r="Y1004" s="27"/>
      <c r="Z1004" s="27">
        <v>0</v>
      </c>
      <c r="AA1004" s="27">
        <v>0</v>
      </c>
      <c r="AB1004" s="27">
        <v>4</v>
      </c>
      <c r="AC1004" s="27"/>
      <c r="AD1004" s="27">
        <v>0</v>
      </c>
      <c r="AE1004" s="27">
        <v>0</v>
      </c>
      <c r="AF1004" s="27">
        <v>4</v>
      </c>
      <c r="AG1004" s="106">
        <v>4</v>
      </c>
      <c r="AH1004" s="27">
        <v>4</v>
      </c>
      <c r="AI1004" s="27">
        <v>4</v>
      </c>
      <c r="AJ1004" s="27">
        <v>4</v>
      </c>
      <c r="AK1004" s="106">
        <v>6.6334999999999997</v>
      </c>
      <c r="AL1004" s="106">
        <v>6.6334999999999997</v>
      </c>
      <c r="AM1004" s="105">
        <v>6.6334999999999997</v>
      </c>
      <c r="AN1004" s="11">
        <v>5</v>
      </c>
      <c r="AO1004" s="11">
        <v>18</v>
      </c>
      <c r="AP1004" s="105">
        <v>18</v>
      </c>
      <c r="AQ1004" s="11">
        <v>18</v>
      </c>
      <c r="AR1004" s="11">
        <v>171</v>
      </c>
      <c r="AS1004" s="11">
        <v>154.99657999999999</v>
      </c>
      <c r="AT1004" s="11">
        <v>154.99657999999999</v>
      </c>
      <c r="AU1004" s="11">
        <v>154.99657999999999</v>
      </c>
      <c r="AV1004" s="11">
        <v>22</v>
      </c>
      <c r="AW1004" s="11">
        <v>8.8139000000000003</v>
      </c>
      <c r="AX1004" s="11">
        <v>8.8139000000000003</v>
      </c>
      <c r="AZ1004" s="11">
        <v>29</v>
      </c>
      <c r="BA1004" s="11">
        <v>14.992789999999999</v>
      </c>
      <c r="BB1004" s="122"/>
    </row>
    <row r="1005" spans="1:54" hidden="1" x14ac:dyDescent="0.25">
      <c r="A1005">
        <v>7</v>
      </c>
      <c r="B1005" t="str">
        <f t="shared" si="120"/>
        <v>GC-6353</v>
      </c>
      <c r="C1005" s="2" t="s">
        <v>317</v>
      </c>
      <c r="D1005" s="2" t="str">
        <f t="shared" ref="D1005:D1038" si="124">LEFT($G1005,1)</f>
        <v>6</v>
      </c>
      <c r="E1005" s="2" t="str">
        <f t="shared" ref="E1005:E1038" si="125">LEFT($G1005,2)</f>
        <v>63</v>
      </c>
      <c r="F1005" s="2" t="str">
        <f t="shared" ref="F1005:F1038" si="126">LEFT($G1005,3)</f>
        <v>635</v>
      </c>
      <c r="G1005" s="1" t="s">
        <v>203</v>
      </c>
      <c r="H1005" s="27">
        <v>0</v>
      </c>
      <c r="I1005" s="27"/>
      <c r="J1005" s="27">
        <v>0</v>
      </c>
      <c r="K1005" s="27">
        <v>0</v>
      </c>
      <c r="L1005" s="27">
        <v>0</v>
      </c>
      <c r="M1005" s="27"/>
      <c r="N1005" s="27">
        <v>0</v>
      </c>
      <c r="O1005" s="27">
        <v>0</v>
      </c>
      <c r="P1005" s="27">
        <v>0</v>
      </c>
      <c r="Q1005" s="27"/>
      <c r="R1005" s="27">
        <v>0</v>
      </c>
      <c r="S1005" s="27">
        <v>0</v>
      </c>
      <c r="T1005" s="27">
        <v>0</v>
      </c>
      <c r="U1005" s="27"/>
      <c r="V1005" s="27">
        <v>0</v>
      </c>
      <c r="W1005" s="27">
        <v>0</v>
      </c>
      <c r="X1005" s="27">
        <v>0</v>
      </c>
      <c r="Y1005" s="27"/>
      <c r="Z1005" s="27">
        <v>0</v>
      </c>
      <c r="AA1005" s="27">
        <v>0</v>
      </c>
      <c r="AB1005" s="27">
        <v>0</v>
      </c>
      <c r="AC1005" s="27"/>
      <c r="AD1005" s="27">
        <v>0</v>
      </c>
      <c r="AE1005" s="27">
        <v>0</v>
      </c>
      <c r="AF1005" s="27">
        <v>0</v>
      </c>
      <c r="AG1005" s="106">
        <v>0</v>
      </c>
      <c r="AH1005" s="27">
        <v>0</v>
      </c>
      <c r="AI1005" s="27">
        <v>0</v>
      </c>
      <c r="AJ1005" s="27">
        <v>0</v>
      </c>
      <c r="AK1005" s="106">
        <v>0</v>
      </c>
      <c r="AL1005" s="106">
        <v>0</v>
      </c>
      <c r="AM1005" s="105">
        <v>0</v>
      </c>
      <c r="AN1005" s="11">
        <v>0</v>
      </c>
      <c r="AO1005" s="11">
        <v>0</v>
      </c>
      <c r="AP1005" s="105">
        <v>0</v>
      </c>
      <c r="AQ1005" s="11">
        <v>0</v>
      </c>
      <c r="AR1005" s="11">
        <v>80</v>
      </c>
      <c r="AS1005" s="11">
        <v>15.47349</v>
      </c>
      <c r="AT1005" s="11">
        <v>15.47349</v>
      </c>
      <c r="AU1005" s="11">
        <v>15.47349</v>
      </c>
      <c r="AV1005" s="11">
        <v>42</v>
      </c>
      <c r="AW1005" s="11">
        <v>51.214379999999998</v>
      </c>
      <c r="AX1005" s="11">
        <v>51.214379999999998</v>
      </c>
      <c r="AZ1005" s="11">
        <v>59</v>
      </c>
      <c r="BA1005" s="11">
        <v>24.390919999999998</v>
      </c>
      <c r="BB1005" s="122"/>
    </row>
    <row r="1006" spans="1:54" hidden="1" x14ac:dyDescent="0.25">
      <c r="A1006">
        <v>7</v>
      </c>
      <c r="B1006" t="str">
        <f t="shared" si="120"/>
        <v>GC-6354</v>
      </c>
      <c r="C1006" s="2" t="s">
        <v>317</v>
      </c>
      <c r="D1006" s="2" t="str">
        <f t="shared" si="124"/>
        <v>6</v>
      </c>
      <c r="E1006" s="2" t="str">
        <f t="shared" si="125"/>
        <v>63</v>
      </c>
      <c r="F1006" s="2" t="str">
        <f t="shared" si="126"/>
        <v>635</v>
      </c>
      <c r="G1006" s="1" t="s">
        <v>204</v>
      </c>
      <c r="H1006" s="27">
        <v>0</v>
      </c>
      <c r="I1006" s="27"/>
      <c r="J1006" s="27">
        <v>0</v>
      </c>
      <c r="K1006" s="27">
        <v>0</v>
      </c>
      <c r="L1006" s="27">
        <v>0</v>
      </c>
      <c r="M1006" s="27"/>
      <c r="N1006" s="27">
        <v>0</v>
      </c>
      <c r="O1006" s="27">
        <v>0</v>
      </c>
      <c r="P1006" s="27">
        <v>0</v>
      </c>
      <c r="Q1006" s="27"/>
      <c r="R1006" s="27">
        <v>0</v>
      </c>
      <c r="S1006" s="27">
        <v>0</v>
      </c>
      <c r="T1006" s="27">
        <v>0</v>
      </c>
      <c r="U1006" s="27"/>
      <c r="V1006" s="27">
        <v>0</v>
      </c>
      <c r="W1006" s="27">
        <v>0</v>
      </c>
      <c r="X1006" s="27">
        <v>0</v>
      </c>
      <c r="Y1006" s="27"/>
      <c r="Z1006" s="27">
        <v>0</v>
      </c>
      <c r="AA1006" s="27">
        <v>0</v>
      </c>
      <c r="AB1006" s="27">
        <v>0</v>
      </c>
      <c r="AC1006" s="27"/>
      <c r="AD1006" s="27">
        <v>0</v>
      </c>
      <c r="AE1006" s="27">
        <v>0</v>
      </c>
      <c r="AF1006" s="27">
        <v>0</v>
      </c>
      <c r="AG1006" s="106">
        <v>0</v>
      </c>
      <c r="AH1006" s="27">
        <v>0</v>
      </c>
      <c r="AI1006" s="27">
        <v>0</v>
      </c>
      <c r="AJ1006" s="27">
        <v>0</v>
      </c>
      <c r="AK1006" s="106">
        <v>0</v>
      </c>
      <c r="AL1006" s="106">
        <v>0</v>
      </c>
      <c r="AM1006" s="105">
        <v>0</v>
      </c>
      <c r="AN1006" s="11">
        <v>0</v>
      </c>
      <c r="AO1006" s="11">
        <v>0</v>
      </c>
      <c r="AP1006" s="105">
        <v>0</v>
      </c>
      <c r="AQ1006" s="11">
        <v>0</v>
      </c>
      <c r="AR1006" s="11">
        <v>0</v>
      </c>
      <c r="AS1006" s="11">
        <v>0</v>
      </c>
      <c r="AT1006" s="11">
        <v>0</v>
      </c>
      <c r="AU1006" s="11">
        <v>0</v>
      </c>
      <c r="AV1006" s="11">
        <v>0</v>
      </c>
      <c r="AW1006" s="11">
        <v>0</v>
      </c>
      <c r="AX1006" s="11">
        <v>0</v>
      </c>
      <c r="AZ1006" s="11">
        <v>0</v>
      </c>
      <c r="BA1006" s="11">
        <v>0</v>
      </c>
      <c r="BB1006" s="122"/>
    </row>
    <row r="1007" spans="1:54" hidden="1" x14ac:dyDescent="0.25">
      <c r="A1007">
        <v>7</v>
      </c>
      <c r="B1007" t="str">
        <f t="shared" si="120"/>
        <v>GC-6359</v>
      </c>
      <c r="C1007" s="2" t="s">
        <v>317</v>
      </c>
      <c r="D1007" s="2" t="str">
        <f t="shared" si="124"/>
        <v>6</v>
      </c>
      <c r="E1007" s="2" t="str">
        <f t="shared" si="125"/>
        <v>63</v>
      </c>
      <c r="F1007" s="2" t="str">
        <f t="shared" si="126"/>
        <v>635</v>
      </c>
      <c r="G1007" s="1" t="s">
        <v>205</v>
      </c>
      <c r="H1007" s="27">
        <v>0</v>
      </c>
      <c r="I1007" s="27"/>
      <c r="J1007" s="27">
        <v>0</v>
      </c>
      <c r="K1007" s="27">
        <v>0</v>
      </c>
      <c r="L1007" s="27">
        <v>0</v>
      </c>
      <c r="M1007" s="27"/>
      <c r="N1007" s="27">
        <v>0</v>
      </c>
      <c r="O1007" s="27">
        <v>0</v>
      </c>
      <c r="P1007" s="27">
        <v>0</v>
      </c>
      <c r="Q1007" s="27"/>
      <c r="R1007" s="27">
        <v>0</v>
      </c>
      <c r="S1007" s="27">
        <v>0</v>
      </c>
      <c r="T1007" s="27">
        <v>0</v>
      </c>
      <c r="U1007" s="27"/>
      <c r="V1007" s="27">
        <v>0</v>
      </c>
      <c r="W1007" s="27">
        <v>0</v>
      </c>
      <c r="X1007" s="27">
        <v>0</v>
      </c>
      <c r="Y1007" s="27"/>
      <c r="Z1007" s="27">
        <v>0</v>
      </c>
      <c r="AA1007" s="27">
        <v>0</v>
      </c>
      <c r="AB1007" s="27">
        <v>0</v>
      </c>
      <c r="AC1007" s="27"/>
      <c r="AD1007" s="27">
        <v>0</v>
      </c>
      <c r="AE1007" s="27">
        <v>0</v>
      </c>
      <c r="AF1007" s="27">
        <v>0</v>
      </c>
      <c r="AG1007" s="106">
        <v>0</v>
      </c>
      <c r="AH1007" s="27">
        <v>0</v>
      </c>
      <c r="AI1007" s="27">
        <v>0</v>
      </c>
      <c r="AJ1007" s="27">
        <v>0</v>
      </c>
      <c r="AK1007" s="106">
        <v>0</v>
      </c>
      <c r="AL1007" s="106">
        <v>0</v>
      </c>
      <c r="AM1007" s="105">
        <v>0</v>
      </c>
      <c r="AN1007" s="11">
        <v>0</v>
      </c>
      <c r="AO1007" s="11">
        <v>0</v>
      </c>
      <c r="AP1007" s="105">
        <v>0</v>
      </c>
      <c r="AQ1007" s="11">
        <v>0</v>
      </c>
      <c r="AR1007" s="11">
        <v>0</v>
      </c>
      <c r="AS1007" s="11">
        <v>0</v>
      </c>
      <c r="AT1007" s="11">
        <v>0</v>
      </c>
      <c r="AU1007" s="11">
        <v>0</v>
      </c>
      <c r="AV1007" s="11">
        <v>0</v>
      </c>
      <c r="AW1007" s="11">
        <v>0</v>
      </c>
      <c r="AX1007" s="11">
        <v>0</v>
      </c>
      <c r="AZ1007" s="11">
        <v>0</v>
      </c>
      <c r="BA1007" s="11">
        <v>0</v>
      </c>
      <c r="BB1007" s="122"/>
    </row>
    <row r="1008" spans="1:54" hidden="1" x14ac:dyDescent="0.25">
      <c r="A1008">
        <v>7</v>
      </c>
      <c r="B1008" t="str">
        <f t="shared" si="120"/>
        <v>GC-6410</v>
      </c>
      <c r="C1008" s="2" t="s">
        <v>317</v>
      </c>
      <c r="D1008" s="2" t="str">
        <f t="shared" si="124"/>
        <v>6</v>
      </c>
      <c r="E1008" s="2" t="str">
        <f t="shared" si="125"/>
        <v>64</v>
      </c>
      <c r="F1008" s="2" t="str">
        <f t="shared" si="126"/>
        <v>641</v>
      </c>
      <c r="G1008" s="1" t="s">
        <v>207</v>
      </c>
      <c r="H1008" s="27">
        <v>523</v>
      </c>
      <c r="I1008" s="27"/>
      <c r="J1008" s="27">
        <v>314.88099999999997</v>
      </c>
      <c r="K1008" s="27">
        <v>314.88099999999997</v>
      </c>
      <c r="L1008" s="27">
        <v>0</v>
      </c>
      <c r="M1008" s="27"/>
      <c r="N1008" s="27">
        <v>204.976</v>
      </c>
      <c r="O1008" s="27">
        <v>204.976</v>
      </c>
      <c r="P1008" s="27">
        <v>421</v>
      </c>
      <c r="Q1008" s="27"/>
      <c r="R1008" s="27">
        <v>169.06800000000001</v>
      </c>
      <c r="S1008" s="27">
        <v>169.06833</v>
      </c>
      <c r="T1008" s="27">
        <v>368</v>
      </c>
      <c r="U1008" s="27"/>
      <c r="V1008" s="27">
        <v>270</v>
      </c>
      <c r="W1008" s="27">
        <v>270</v>
      </c>
      <c r="X1008" s="27">
        <v>190</v>
      </c>
      <c r="Y1008" s="27"/>
      <c r="Z1008" s="27">
        <v>360.09734000000003</v>
      </c>
      <c r="AA1008" s="27">
        <v>360.09734000000003</v>
      </c>
      <c r="AB1008" s="27">
        <v>212</v>
      </c>
      <c r="AC1008" s="27"/>
      <c r="AD1008" s="27">
        <v>149.27127999999999</v>
      </c>
      <c r="AE1008" s="27">
        <v>149.27127999999999</v>
      </c>
      <c r="AF1008" s="27">
        <v>74</v>
      </c>
      <c r="AG1008" s="106">
        <v>141.29578000000001</v>
      </c>
      <c r="AH1008" s="27">
        <v>141.29578000000001</v>
      </c>
      <c r="AI1008" s="27">
        <v>141.29578000000001</v>
      </c>
      <c r="AJ1008" s="27">
        <v>292</v>
      </c>
      <c r="AK1008" s="106">
        <v>1481.3466299999998</v>
      </c>
      <c r="AL1008" s="106">
        <v>1481.3466299999998</v>
      </c>
      <c r="AM1008" s="105">
        <v>1481.3466299999998</v>
      </c>
      <c r="AN1008" s="11">
        <v>49</v>
      </c>
      <c r="AO1008" s="11">
        <v>25.932860000000002</v>
      </c>
      <c r="AP1008" s="105">
        <v>25.932860000000002</v>
      </c>
      <c r="AQ1008" s="11">
        <v>25.932860000000002</v>
      </c>
      <c r="AR1008" s="11">
        <v>270</v>
      </c>
      <c r="AS1008" s="11">
        <v>172.95102</v>
      </c>
      <c r="AT1008" s="11">
        <v>172.95102</v>
      </c>
      <c r="AU1008" s="11">
        <v>172.95102</v>
      </c>
      <c r="AV1008" s="11">
        <v>0</v>
      </c>
      <c r="AW1008" s="11">
        <v>626.73478999999998</v>
      </c>
      <c r="AX1008" s="11">
        <v>626.73478999999998</v>
      </c>
      <c r="AZ1008" s="11">
        <v>1018</v>
      </c>
      <c r="BA1008" s="11">
        <v>652.84123999999997</v>
      </c>
      <c r="BB1008" s="122"/>
    </row>
    <row r="1009" spans="1:54" hidden="1" x14ac:dyDescent="0.25">
      <c r="A1009">
        <v>7</v>
      </c>
      <c r="B1009" t="str">
        <f t="shared" si="120"/>
        <v>GC-6420</v>
      </c>
      <c r="C1009" s="2" t="s">
        <v>317</v>
      </c>
      <c r="D1009" s="2" t="str">
        <f t="shared" si="124"/>
        <v>6</v>
      </c>
      <c r="E1009" s="2" t="str">
        <f t="shared" si="125"/>
        <v>64</v>
      </c>
      <c r="F1009" s="2" t="str">
        <f t="shared" si="126"/>
        <v>642</v>
      </c>
      <c r="G1009" s="1" t="s">
        <v>208</v>
      </c>
      <c r="H1009" s="27">
        <v>39</v>
      </c>
      <c r="I1009" s="27"/>
      <c r="J1009" s="27">
        <v>156.917</v>
      </c>
      <c r="K1009" s="27">
        <v>156.917</v>
      </c>
      <c r="L1009" s="27">
        <v>29</v>
      </c>
      <c r="M1009" s="27"/>
      <c r="N1009" s="27">
        <v>125.649</v>
      </c>
      <c r="O1009" s="27">
        <v>125.649</v>
      </c>
      <c r="P1009" s="27">
        <v>37</v>
      </c>
      <c r="Q1009" s="27"/>
      <c r="R1009" s="27">
        <v>99.869</v>
      </c>
      <c r="S1009" s="27">
        <v>99.869129999999998</v>
      </c>
      <c r="T1009" s="27">
        <v>177</v>
      </c>
      <c r="U1009" s="27"/>
      <c r="V1009" s="27">
        <v>132.41772</v>
      </c>
      <c r="W1009" s="27">
        <v>132.41772</v>
      </c>
      <c r="X1009" s="27">
        <v>206</v>
      </c>
      <c r="Y1009" s="27"/>
      <c r="Z1009" s="27">
        <v>266.10512</v>
      </c>
      <c r="AA1009" s="27">
        <v>266.10512</v>
      </c>
      <c r="AB1009" s="27">
        <v>757</v>
      </c>
      <c r="AC1009" s="27"/>
      <c r="AD1009" s="27">
        <v>4292.2891799999998</v>
      </c>
      <c r="AE1009" s="27">
        <v>4292.2891799999998</v>
      </c>
      <c r="AF1009" s="27">
        <v>124</v>
      </c>
      <c r="AG1009" s="106">
        <v>70.479189999999988</v>
      </c>
      <c r="AH1009" s="27">
        <v>70.479189999999988</v>
      </c>
      <c r="AI1009" s="27">
        <v>70.479189999999988</v>
      </c>
      <c r="AJ1009" s="27">
        <v>174</v>
      </c>
      <c r="AK1009" s="106">
        <v>61.876109999999997</v>
      </c>
      <c r="AL1009" s="106">
        <v>61.876109999999997</v>
      </c>
      <c r="AM1009" s="105">
        <v>61.876109999999997</v>
      </c>
      <c r="AN1009" s="11">
        <v>132</v>
      </c>
      <c r="AO1009" s="11">
        <v>99.500630000000001</v>
      </c>
      <c r="AP1009" s="105">
        <v>99.500630000000001</v>
      </c>
      <c r="AQ1009" s="11">
        <v>99.500630000000001</v>
      </c>
      <c r="AR1009" s="11">
        <v>154</v>
      </c>
      <c r="AS1009" s="11">
        <v>147.99092999999999</v>
      </c>
      <c r="AT1009" s="11">
        <v>147.99092999999999</v>
      </c>
      <c r="AU1009" s="11">
        <v>147.99092999999999</v>
      </c>
      <c r="AV1009" s="11">
        <v>123</v>
      </c>
      <c r="AW1009" s="11">
        <v>261.87121999999999</v>
      </c>
      <c r="AX1009" s="11">
        <v>261.87121999999999</v>
      </c>
      <c r="AZ1009" s="11">
        <v>199</v>
      </c>
      <c r="BA1009" s="11">
        <v>32.060079999999999</v>
      </c>
      <c r="BB1009" s="122"/>
    </row>
    <row r="1010" spans="1:54" hidden="1" x14ac:dyDescent="0.25">
      <c r="A1010">
        <v>7</v>
      </c>
      <c r="B1010" t="str">
        <f t="shared" si="120"/>
        <v>GC-6510</v>
      </c>
      <c r="C1010" s="2" t="s">
        <v>317</v>
      </c>
      <c r="D1010" s="2" t="str">
        <f t="shared" si="124"/>
        <v>6</v>
      </c>
      <c r="E1010" s="2" t="str">
        <f t="shared" si="125"/>
        <v>65</v>
      </c>
      <c r="F1010" s="2" t="str">
        <f t="shared" si="126"/>
        <v>651</v>
      </c>
      <c r="G1010" s="1" t="s">
        <v>952</v>
      </c>
      <c r="H1010" s="27">
        <v>0</v>
      </c>
      <c r="I1010" s="27"/>
      <c r="J1010" s="27">
        <v>0</v>
      </c>
      <c r="K1010" s="27">
        <v>0</v>
      </c>
      <c r="L1010" s="27">
        <v>0</v>
      </c>
      <c r="M1010" s="27"/>
      <c r="N1010" s="27">
        <v>0</v>
      </c>
      <c r="O1010" s="27">
        <v>0</v>
      </c>
      <c r="P1010" s="27">
        <v>0</v>
      </c>
      <c r="Q1010" s="27"/>
      <c r="R1010" s="27">
        <v>0</v>
      </c>
      <c r="S1010" s="27">
        <v>0</v>
      </c>
      <c r="T1010" s="27">
        <v>0</v>
      </c>
      <c r="U1010" s="27"/>
      <c r="V1010" s="27">
        <v>0</v>
      </c>
      <c r="W1010" s="27">
        <v>0</v>
      </c>
      <c r="X1010" s="27">
        <v>0</v>
      </c>
      <c r="Y1010" s="27"/>
      <c r="Z1010" s="27">
        <v>0</v>
      </c>
      <c r="AA1010" s="27">
        <v>0</v>
      </c>
      <c r="AB1010" s="27">
        <v>0</v>
      </c>
      <c r="AC1010" s="27"/>
      <c r="AD1010" s="27">
        <v>0</v>
      </c>
      <c r="AE1010" s="27">
        <v>0</v>
      </c>
      <c r="AF1010" s="27">
        <v>0</v>
      </c>
      <c r="AG1010" s="106">
        <v>0</v>
      </c>
      <c r="AH1010" s="27">
        <v>0</v>
      </c>
      <c r="AI1010" s="27">
        <v>0</v>
      </c>
      <c r="AJ1010" s="27">
        <v>0</v>
      </c>
      <c r="AK1010" s="106">
        <v>0</v>
      </c>
      <c r="AL1010" s="106">
        <v>0</v>
      </c>
      <c r="AM1010" s="105">
        <v>0</v>
      </c>
      <c r="AN1010" s="11">
        <v>0</v>
      </c>
      <c r="AO1010" s="11">
        <v>0</v>
      </c>
      <c r="AP1010" s="105">
        <v>0</v>
      </c>
      <c r="AQ1010" s="11">
        <v>0</v>
      </c>
      <c r="AR1010" s="11">
        <v>0</v>
      </c>
      <c r="AS1010" s="11">
        <v>0</v>
      </c>
      <c r="AT1010" s="11">
        <v>0</v>
      </c>
      <c r="AU1010" s="11"/>
      <c r="AV1010" s="11">
        <v>0</v>
      </c>
      <c r="AW1010" s="11">
        <v>0</v>
      </c>
      <c r="AX1010" s="11"/>
      <c r="AZ1010" s="11"/>
      <c r="BA1010" s="11"/>
      <c r="BB1010" s="122"/>
    </row>
    <row r="1011" spans="1:54" hidden="1" x14ac:dyDescent="0.25">
      <c r="A1011">
        <v>7</v>
      </c>
      <c r="B1011" t="str">
        <f t="shared" si="120"/>
        <v>GC-6511</v>
      </c>
      <c r="C1011" s="2" t="s">
        <v>317</v>
      </c>
      <c r="D1011" s="2" t="str">
        <f t="shared" si="124"/>
        <v>6</v>
      </c>
      <c r="E1011" s="2" t="str">
        <f t="shared" si="125"/>
        <v>65</v>
      </c>
      <c r="F1011" s="2" t="str">
        <f t="shared" si="126"/>
        <v>651</v>
      </c>
      <c r="G1011" s="1" t="s">
        <v>210</v>
      </c>
      <c r="H1011" s="27">
        <v>0</v>
      </c>
      <c r="I1011" s="27"/>
      <c r="J1011" s="27">
        <v>0</v>
      </c>
      <c r="K1011" s="27">
        <v>0</v>
      </c>
      <c r="L1011" s="27">
        <v>0</v>
      </c>
      <c r="M1011" s="27"/>
      <c r="N1011" s="27">
        <v>0</v>
      </c>
      <c r="O1011" s="27">
        <v>0</v>
      </c>
      <c r="P1011" s="27">
        <v>0</v>
      </c>
      <c r="Q1011" s="27"/>
      <c r="R1011" s="27">
        <v>0</v>
      </c>
      <c r="S1011" s="27">
        <v>0</v>
      </c>
      <c r="T1011" s="27">
        <v>0</v>
      </c>
      <c r="U1011" s="27"/>
      <c r="V1011" s="27">
        <v>0</v>
      </c>
      <c r="W1011" s="27">
        <v>0</v>
      </c>
      <c r="X1011" s="27">
        <v>0</v>
      </c>
      <c r="Y1011" s="27"/>
      <c r="Z1011" s="27">
        <v>0</v>
      </c>
      <c r="AA1011" s="27">
        <v>0</v>
      </c>
      <c r="AB1011" s="27">
        <v>0</v>
      </c>
      <c r="AC1011" s="27"/>
      <c r="AD1011" s="27">
        <v>0</v>
      </c>
      <c r="AE1011" s="27">
        <v>0</v>
      </c>
      <c r="AF1011" s="27">
        <v>0</v>
      </c>
      <c r="AG1011" s="106">
        <v>0</v>
      </c>
      <c r="AH1011" s="27">
        <v>0</v>
      </c>
      <c r="AI1011" s="27">
        <v>0</v>
      </c>
      <c r="AJ1011" s="27">
        <v>0</v>
      </c>
      <c r="AK1011" s="106">
        <v>0</v>
      </c>
      <c r="AL1011" s="106">
        <v>0</v>
      </c>
      <c r="AM1011" s="105">
        <v>0</v>
      </c>
      <c r="AN1011" s="11">
        <v>0</v>
      </c>
      <c r="AO1011" s="11">
        <v>0</v>
      </c>
      <c r="AP1011" s="105">
        <v>0</v>
      </c>
      <c r="AQ1011" s="11">
        <v>0</v>
      </c>
      <c r="AR1011" s="11">
        <v>0</v>
      </c>
      <c r="AS1011" s="11">
        <v>0</v>
      </c>
      <c r="AT1011" s="11">
        <v>0</v>
      </c>
      <c r="AU1011" s="11">
        <v>0</v>
      </c>
      <c r="AV1011" s="11">
        <v>0</v>
      </c>
      <c r="AW1011" s="11">
        <v>0</v>
      </c>
      <c r="AX1011" s="11">
        <v>0</v>
      </c>
      <c r="AZ1011" s="11">
        <v>0</v>
      </c>
      <c r="BA1011" s="11">
        <v>0</v>
      </c>
      <c r="BB1011" s="122"/>
    </row>
    <row r="1012" spans="1:54" hidden="1" x14ac:dyDescent="0.25">
      <c r="A1012">
        <v>7</v>
      </c>
      <c r="B1012" t="str">
        <f t="shared" si="120"/>
        <v>GC-6512</v>
      </c>
      <c r="C1012" s="2" t="s">
        <v>317</v>
      </c>
      <c r="D1012" s="2" t="str">
        <f t="shared" si="124"/>
        <v>6</v>
      </c>
      <c r="E1012" s="2" t="str">
        <f t="shared" si="125"/>
        <v>65</v>
      </c>
      <c r="F1012" s="2" t="str">
        <f t="shared" si="126"/>
        <v>651</v>
      </c>
      <c r="G1012" s="1" t="s">
        <v>211</v>
      </c>
      <c r="H1012" s="27">
        <v>0</v>
      </c>
      <c r="I1012" s="27"/>
      <c r="J1012" s="27">
        <v>0</v>
      </c>
      <c r="K1012" s="27">
        <v>0</v>
      </c>
      <c r="L1012" s="27">
        <v>0</v>
      </c>
      <c r="M1012" s="27"/>
      <c r="N1012" s="27">
        <v>0</v>
      </c>
      <c r="O1012" s="27">
        <v>0</v>
      </c>
      <c r="P1012" s="27">
        <v>0</v>
      </c>
      <c r="Q1012" s="27"/>
      <c r="R1012" s="27">
        <v>0</v>
      </c>
      <c r="S1012" s="27">
        <v>0</v>
      </c>
      <c r="T1012" s="27">
        <v>0</v>
      </c>
      <c r="U1012" s="27"/>
      <c r="V1012" s="27">
        <v>0</v>
      </c>
      <c r="W1012" s="27">
        <v>0</v>
      </c>
      <c r="X1012" s="27">
        <v>0</v>
      </c>
      <c r="Y1012" s="27"/>
      <c r="Z1012" s="27">
        <v>0</v>
      </c>
      <c r="AA1012" s="27">
        <v>0</v>
      </c>
      <c r="AB1012" s="27">
        <v>0</v>
      </c>
      <c r="AC1012" s="27"/>
      <c r="AD1012" s="27">
        <v>0</v>
      </c>
      <c r="AE1012" s="27">
        <v>0</v>
      </c>
      <c r="AF1012" s="27">
        <v>0</v>
      </c>
      <c r="AG1012" s="106">
        <v>0</v>
      </c>
      <c r="AH1012" s="27">
        <v>0</v>
      </c>
      <c r="AI1012" s="27">
        <v>0</v>
      </c>
      <c r="AJ1012" s="27">
        <v>0</v>
      </c>
      <c r="AK1012" s="106">
        <v>0</v>
      </c>
      <c r="AL1012" s="106">
        <v>0</v>
      </c>
      <c r="AM1012" s="105">
        <v>0</v>
      </c>
      <c r="AN1012" s="11">
        <v>0</v>
      </c>
      <c r="AO1012" s="11">
        <v>0</v>
      </c>
      <c r="AP1012" s="105">
        <v>0</v>
      </c>
      <c r="AQ1012" s="11">
        <v>0</v>
      </c>
      <c r="AR1012" s="11">
        <v>0</v>
      </c>
      <c r="AS1012" s="11">
        <v>0</v>
      </c>
      <c r="AT1012" s="11">
        <v>0</v>
      </c>
      <c r="AU1012" s="11">
        <v>0</v>
      </c>
      <c r="AV1012" s="11">
        <v>0</v>
      </c>
      <c r="AW1012" s="11">
        <v>0</v>
      </c>
      <c r="AX1012" s="11">
        <v>0</v>
      </c>
      <c r="AZ1012" s="11">
        <v>0</v>
      </c>
      <c r="BA1012" s="11">
        <v>0</v>
      </c>
      <c r="BB1012" s="122"/>
    </row>
    <row r="1013" spans="1:54" hidden="1" x14ac:dyDescent="0.25">
      <c r="A1013">
        <v>7</v>
      </c>
      <c r="B1013" t="str">
        <f t="shared" si="120"/>
        <v>GC-6513</v>
      </c>
      <c r="C1013" s="2" t="s">
        <v>317</v>
      </c>
      <c r="D1013" s="2" t="str">
        <f t="shared" si="124"/>
        <v>6</v>
      </c>
      <c r="E1013" s="2" t="str">
        <f t="shared" si="125"/>
        <v>65</v>
      </c>
      <c r="F1013" s="2" t="str">
        <f t="shared" si="126"/>
        <v>651</v>
      </c>
      <c r="G1013" s="1" t="s">
        <v>212</v>
      </c>
      <c r="H1013" s="27">
        <v>0</v>
      </c>
      <c r="I1013" s="27"/>
      <c r="J1013" s="27">
        <v>0</v>
      </c>
      <c r="K1013" s="27">
        <v>0</v>
      </c>
      <c r="L1013" s="27">
        <v>0</v>
      </c>
      <c r="M1013" s="27"/>
      <c r="N1013" s="27">
        <v>0</v>
      </c>
      <c r="O1013" s="27">
        <v>0</v>
      </c>
      <c r="P1013" s="27">
        <v>0</v>
      </c>
      <c r="Q1013" s="27"/>
      <c r="R1013" s="27">
        <v>0</v>
      </c>
      <c r="S1013" s="27">
        <v>0</v>
      </c>
      <c r="T1013" s="27">
        <v>0</v>
      </c>
      <c r="U1013" s="27"/>
      <c r="V1013" s="27">
        <v>0</v>
      </c>
      <c r="W1013" s="27">
        <v>0</v>
      </c>
      <c r="X1013" s="27">
        <v>0</v>
      </c>
      <c r="Y1013" s="27"/>
      <c r="Z1013" s="27">
        <v>0</v>
      </c>
      <c r="AA1013" s="27">
        <v>0</v>
      </c>
      <c r="AB1013" s="27">
        <v>0</v>
      </c>
      <c r="AC1013" s="27"/>
      <c r="AD1013" s="27">
        <v>0</v>
      </c>
      <c r="AE1013" s="27">
        <v>0</v>
      </c>
      <c r="AF1013" s="27">
        <v>0</v>
      </c>
      <c r="AG1013" s="106">
        <v>0</v>
      </c>
      <c r="AH1013" s="27">
        <v>0</v>
      </c>
      <c r="AI1013" s="27">
        <v>0</v>
      </c>
      <c r="AJ1013" s="27">
        <v>0</v>
      </c>
      <c r="AK1013" s="106">
        <v>0</v>
      </c>
      <c r="AL1013" s="106">
        <v>0</v>
      </c>
      <c r="AM1013" s="105">
        <v>0</v>
      </c>
      <c r="AN1013" s="11">
        <v>0</v>
      </c>
      <c r="AO1013" s="11">
        <v>0</v>
      </c>
      <c r="AP1013" s="105">
        <v>0</v>
      </c>
      <c r="AQ1013" s="11">
        <v>0</v>
      </c>
      <c r="AR1013" s="11">
        <v>0</v>
      </c>
      <c r="AS1013" s="11">
        <v>0</v>
      </c>
      <c r="AT1013" s="11">
        <v>0</v>
      </c>
      <c r="AU1013" s="11">
        <v>0</v>
      </c>
      <c r="AV1013" s="11">
        <v>0</v>
      </c>
      <c r="AW1013" s="11">
        <v>0</v>
      </c>
      <c r="AX1013" s="11">
        <v>0</v>
      </c>
      <c r="AZ1013" s="11">
        <v>0</v>
      </c>
      <c r="BA1013" s="11">
        <v>0</v>
      </c>
      <c r="BB1013" s="122"/>
    </row>
    <row r="1014" spans="1:54" hidden="1" x14ac:dyDescent="0.25">
      <c r="A1014">
        <v>7</v>
      </c>
      <c r="B1014" t="str">
        <f t="shared" si="120"/>
        <v>GC-6521</v>
      </c>
      <c r="C1014" s="2" t="s">
        <v>317</v>
      </c>
      <c r="D1014" s="2" t="str">
        <f t="shared" si="124"/>
        <v>6</v>
      </c>
      <c r="E1014" s="2" t="str">
        <f t="shared" si="125"/>
        <v>65</v>
      </c>
      <c r="F1014" s="2" t="str">
        <f t="shared" si="126"/>
        <v>652</v>
      </c>
      <c r="G1014" s="1" t="s">
        <v>953</v>
      </c>
      <c r="H1014" s="27">
        <v>75</v>
      </c>
      <c r="I1014" s="27"/>
      <c r="J1014" s="27">
        <v>74.367999999999995</v>
      </c>
      <c r="K1014" s="27">
        <v>74.367999999999995</v>
      </c>
      <c r="L1014" s="27">
        <v>1413</v>
      </c>
      <c r="M1014" s="27"/>
      <c r="N1014" s="27">
        <v>0</v>
      </c>
      <c r="O1014" s="27">
        <v>0</v>
      </c>
      <c r="P1014" s="27">
        <v>0</v>
      </c>
      <c r="Q1014" s="27"/>
      <c r="R1014" s="27">
        <v>0</v>
      </c>
      <c r="S1014" s="27">
        <v>0</v>
      </c>
      <c r="T1014" s="27">
        <v>0</v>
      </c>
      <c r="U1014" s="27"/>
      <c r="V1014" s="27">
        <v>0</v>
      </c>
      <c r="W1014" s="27">
        <v>0</v>
      </c>
      <c r="X1014" s="27">
        <v>0</v>
      </c>
      <c r="Y1014" s="27"/>
      <c r="Z1014" s="27">
        <v>0</v>
      </c>
      <c r="AA1014" s="27">
        <v>0</v>
      </c>
      <c r="AB1014" s="27">
        <v>0</v>
      </c>
      <c r="AC1014" s="27"/>
      <c r="AD1014" s="27">
        <v>0</v>
      </c>
      <c r="AE1014" s="27">
        <v>0</v>
      </c>
      <c r="AF1014" s="27">
        <v>0</v>
      </c>
      <c r="AG1014" s="106">
        <v>0</v>
      </c>
      <c r="AH1014" s="27">
        <v>0</v>
      </c>
      <c r="AI1014" s="27">
        <v>0</v>
      </c>
      <c r="AJ1014" s="27">
        <v>0</v>
      </c>
      <c r="AK1014" s="106">
        <v>0</v>
      </c>
      <c r="AL1014" s="106">
        <v>0</v>
      </c>
      <c r="AM1014" s="105">
        <v>0</v>
      </c>
      <c r="AN1014" s="11">
        <v>0</v>
      </c>
      <c r="AO1014" s="11">
        <v>0</v>
      </c>
      <c r="AP1014" s="105">
        <v>0</v>
      </c>
      <c r="AQ1014" s="11">
        <v>0</v>
      </c>
      <c r="AR1014" s="11">
        <v>0</v>
      </c>
      <c r="AS1014" s="11">
        <v>0</v>
      </c>
      <c r="AT1014" s="11">
        <v>0</v>
      </c>
      <c r="AU1014" s="11"/>
      <c r="AV1014" s="11">
        <v>0</v>
      </c>
      <c r="AW1014" s="11">
        <v>0</v>
      </c>
      <c r="AX1014" s="11"/>
      <c r="AZ1014" s="11"/>
      <c r="BA1014" s="11"/>
      <c r="BB1014" s="122"/>
    </row>
    <row r="1015" spans="1:54" hidden="1" x14ac:dyDescent="0.25">
      <c r="A1015">
        <v>7</v>
      </c>
      <c r="B1015" t="str">
        <f t="shared" si="120"/>
        <v>GC-6522</v>
      </c>
      <c r="C1015" s="2" t="s">
        <v>317</v>
      </c>
      <c r="D1015" s="2" t="str">
        <f t="shared" si="124"/>
        <v>6</v>
      </c>
      <c r="E1015" s="2" t="str">
        <f t="shared" si="125"/>
        <v>65</v>
      </c>
      <c r="F1015" s="2" t="str">
        <f t="shared" si="126"/>
        <v>652</v>
      </c>
      <c r="G1015" s="1" t="s">
        <v>954</v>
      </c>
      <c r="H1015" s="27">
        <v>0</v>
      </c>
      <c r="I1015" s="27"/>
      <c r="J1015" s="27">
        <v>0</v>
      </c>
      <c r="K1015" s="27">
        <v>0</v>
      </c>
      <c r="L1015" s="27">
        <v>0</v>
      </c>
      <c r="M1015" s="27"/>
      <c r="N1015" s="27">
        <v>0</v>
      </c>
      <c r="O1015" s="27">
        <v>0</v>
      </c>
      <c r="P1015" s="27">
        <v>0</v>
      </c>
      <c r="Q1015" s="27"/>
      <c r="R1015" s="27">
        <v>0</v>
      </c>
      <c r="S1015" s="27">
        <v>0</v>
      </c>
      <c r="T1015" s="27">
        <v>0</v>
      </c>
      <c r="U1015" s="27"/>
      <c r="V1015" s="27">
        <v>0</v>
      </c>
      <c r="W1015" s="27">
        <v>0</v>
      </c>
      <c r="X1015" s="27">
        <v>0</v>
      </c>
      <c r="Y1015" s="27"/>
      <c r="Z1015" s="27">
        <v>0</v>
      </c>
      <c r="AA1015" s="27">
        <v>0</v>
      </c>
      <c r="AB1015" s="27">
        <v>0</v>
      </c>
      <c r="AC1015" s="27"/>
      <c r="AD1015" s="27">
        <v>0</v>
      </c>
      <c r="AE1015" s="27">
        <v>0</v>
      </c>
      <c r="AF1015" s="27">
        <v>0</v>
      </c>
      <c r="AG1015" s="106">
        <v>0</v>
      </c>
      <c r="AH1015" s="27">
        <v>0</v>
      </c>
      <c r="AI1015" s="27">
        <v>0</v>
      </c>
      <c r="AJ1015" s="27">
        <v>0</v>
      </c>
      <c r="AK1015" s="106">
        <v>0</v>
      </c>
      <c r="AL1015" s="106">
        <v>0</v>
      </c>
      <c r="AM1015" s="105">
        <v>0</v>
      </c>
      <c r="AN1015" s="11">
        <v>0</v>
      </c>
      <c r="AO1015" s="11">
        <v>0</v>
      </c>
      <c r="AP1015" s="105">
        <v>0</v>
      </c>
      <c r="AQ1015" s="11">
        <v>0</v>
      </c>
      <c r="AR1015" s="11">
        <v>0</v>
      </c>
      <c r="AS1015" s="11">
        <v>0</v>
      </c>
      <c r="AT1015" s="11">
        <v>0</v>
      </c>
      <c r="AU1015" s="11"/>
      <c r="AV1015" s="11">
        <v>0</v>
      </c>
      <c r="AW1015" s="11">
        <v>0</v>
      </c>
      <c r="AX1015" s="11"/>
      <c r="AZ1015" s="11"/>
      <c r="BA1015" s="11"/>
      <c r="BB1015" s="122"/>
    </row>
    <row r="1016" spans="1:54" hidden="1" x14ac:dyDescent="0.25">
      <c r="A1016">
        <v>7</v>
      </c>
      <c r="B1016" t="str">
        <f t="shared" si="120"/>
        <v>GC-6523</v>
      </c>
      <c r="C1016" s="2" t="s">
        <v>317</v>
      </c>
      <c r="D1016" s="2" t="str">
        <f t="shared" si="124"/>
        <v>6</v>
      </c>
      <c r="E1016" s="2" t="str">
        <f t="shared" si="125"/>
        <v>65</v>
      </c>
      <c r="F1016" s="2" t="str">
        <f t="shared" si="126"/>
        <v>652</v>
      </c>
      <c r="G1016" s="1" t="s">
        <v>955</v>
      </c>
      <c r="H1016" s="27">
        <v>0</v>
      </c>
      <c r="I1016" s="27"/>
      <c r="J1016" s="27">
        <v>0</v>
      </c>
      <c r="K1016" s="27">
        <v>0</v>
      </c>
      <c r="L1016" s="27">
        <v>0</v>
      </c>
      <c r="M1016" s="27"/>
      <c r="N1016" s="27">
        <v>0</v>
      </c>
      <c r="O1016" s="27">
        <v>0</v>
      </c>
      <c r="P1016" s="27">
        <v>0</v>
      </c>
      <c r="Q1016" s="27"/>
      <c r="R1016" s="27">
        <v>0</v>
      </c>
      <c r="S1016" s="27">
        <v>0</v>
      </c>
      <c r="T1016" s="27">
        <v>0</v>
      </c>
      <c r="U1016" s="27"/>
      <c r="V1016" s="27">
        <v>0</v>
      </c>
      <c r="W1016" s="27">
        <v>0</v>
      </c>
      <c r="X1016" s="27">
        <v>0</v>
      </c>
      <c r="Y1016" s="27"/>
      <c r="Z1016" s="27">
        <v>0</v>
      </c>
      <c r="AA1016" s="27">
        <v>0</v>
      </c>
      <c r="AB1016" s="27">
        <v>0</v>
      </c>
      <c r="AC1016" s="27"/>
      <c r="AD1016" s="27">
        <v>0</v>
      </c>
      <c r="AE1016" s="27">
        <v>0</v>
      </c>
      <c r="AF1016" s="27">
        <v>0</v>
      </c>
      <c r="AG1016" s="106">
        <v>0</v>
      </c>
      <c r="AH1016" s="27">
        <v>0</v>
      </c>
      <c r="AI1016" s="27">
        <v>0</v>
      </c>
      <c r="AJ1016" s="27">
        <v>0</v>
      </c>
      <c r="AK1016" s="106">
        <v>0</v>
      </c>
      <c r="AL1016" s="106">
        <v>0</v>
      </c>
      <c r="AM1016" s="105">
        <v>0</v>
      </c>
      <c r="AN1016" s="11">
        <v>0</v>
      </c>
      <c r="AO1016" s="11">
        <v>0</v>
      </c>
      <c r="AP1016" s="105">
        <v>0</v>
      </c>
      <c r="AQ1016" s="11">
        <v>0</v>
      </c>
      <c r="AR1016" s="11">
        <v>0</v>
      </c>
      <c r="AS1016" s="11">
        <v>0</v>
      </c>
      <c r="AT1016" s="11">
        <v>0</v>
      </c>
      <c r="AU1016" s="11"/>
      <c r="AV1016" s="11">
        <v>0</v>
      </c>
      <c r="AW1016" s="11">
        <v>0</v>
      </c>
      <c r="AX1016" s="11"/>
      <c r="AZ1016" s="11"/>
      <c r="BA1016" s="11"/>
      <c r="BB1016" s="122"/>
    </row>
    <row r="1017" spans="1:54" hidden="1" x14ac:dyDescent="0.25">
      <c r="A1017">
        <v>7</v>
      </c>
      <c r="B1017" t="str">
        <f t="shared" si="120"/>
        <v>GC-6524</v>
      </c>
      <c r="C1017" s="2" t="s">
        <v>317</v>
      </c>
      <c r="D1017" s="2" t="str">
        <f t="shared" si="124"/>
        <v>6</v>
      </c>
      <c r="E1017" s="2" t="str">
        <f t="shared" si="125"/>
        <v>65</v>
      </c>
      <c r="F1017" s="2" t="str">
        <f t="shared" si="126"/>
        <v>652</v>
      </c>
      <c r="G1017" s="1" t="s">
        <v>213</v>
      </c>
      <c r="H1017" s="27">
        <v>0</v>
      </c>
      <c r="I1017" s="27"/>
      <c r="J1017" s="27">
        <v>0</v>
      </c>
      <c r="K1017" s="27">
        <v>0</v>
      </c>
      <c r="L1017" s="27">
        <v>0</v>
      </c>
      <c r="M1017" s="27"/>
      <c r="N1017" s="27">
        <v>0</v>
      </c>
      <c r="O1017" s="27">
        <v>0</v>
      </c>
      <c r="P1017" s="27">
        <v>0</v>
      </c>
      <c r="Q1017" s="27"/>
      <c r="R1017" s="27">
        <v>0</v>
      </c>
      <c r="S1017" s="27">
        <v>0</v>
      </c>
      <c r="T1017" s="27">
        <v>0</v>
      </c>
      <c r="U1017" s="27"/>
      <c r="V1017" s="27">
        <v>0</v>
      </c>
      <c r="W1017" s="27">
        <v>0</v>
      </c>
      <c r="X1017" s="27">
        <v>0</v>
      </c>
      <c r="Y1017" s="27"/>
      <c r="Z1017" s="27">
        <v>0</v>
      </c>
      <c r="AA1017" s="27">
        <v>0</v>
      </c>
      <c r="AB1017" s="27">
        <v>0</v>
      </c>
      <c r="AC1017" s="27"/>
      <c r="AD1017" s="27">
        <v>0</v>
      </c>
      <c r="AE1017" s="27">
        <v>0</v>
      </c>
      <c r="AF1017" s="27">
        <v>0</v>
      </c>
      <c r="AG1017" s="106">
        <v>0</v>
      </c>
      <c r="AH1017" s="27">
        <v>0</v>
      </c>
      <c r="AI1017" s="27">
        <v>0</v>
      </c>
      <c r="AJ1017" s="27">
        <v>0</v>
      </c>
      <c r="AK1017" s="106">
        <v>0</v>
      </c>
      <c r="AL1017" s="106">
        <v>0</v>
      </c>
      <c r="AM1017" s="105">
        <v>0</v>
      </c>
      <c r="AN1017" s="11">
        <v>0</v>
      </c>
      <c r="AO1017" s="11">
        <v>0</v>
      </c>
      <c r="AP1017" s="105">
        <v>0</v>
      </c>
      <c r="AQ1017" s="11">
        <v>0</v>
      </c>
      <c r="AR1017" s="11">
        <v>0</v>
      </c>
      <c r="AS1017" s="11">
        <v>0</v>
      </c>
      <c r="AT1017" s="11">
        <v>0</v>
      </c>
      <c r="AU1017" s="11">
        <v>0</v>
      </c>
      <c r="AV1017" s="11">
        <v>0</v>
      </c>
      <c r="AW1017" s="11">
        <v>0</v>
      </c>
      <c r="AX1017" s="11">
        <v>0</v>
      </c>
      <c r="AZ1017" s="11">
        <v>0</v>
      </c>
      <c r="BA1017" s="11">
        <v>0</v>
      </c>
      <c r="BB1017" s="122"/>
    </row>
    <row r="1018" spans="1:54" hidden="1" x14ac:dyDescent="0.25">
      <c r="A1018">
        <v>7</v>
      </c>
      <c r="B1018" t="str">
        <f t="shared" si="120"/>
        <v>GC-6525</v>
      </c>
      <c r="C1018" s="2" t="s">
        <v>317</v>
      </c>
      <c r="D1018" s="2" t="str">
        <f t="shared" si="124"/>
        <v>6</v>
      </c>
      <c r="E1018" s="2" t="str">
        <f t="shared" si="125"/>
        <v>65</v>
      </c>
      <c r="F1018" s="2" t="str">
        <f t="shared" si="126"/>
        <v>652</v>
      </c>
      <c r="G1018" s="1" t="s">
        <v>214</v>
      </c>
      <c r="H1018" s="27">
        <v>0</v>
      </c>
      <c r="I1018" s="27"/>
      <c r="J1018" s="27">
        <v>0</v>
      </c>
      <c r="K1018" s="27">
        <v>0</v>
      </c>
      <c r="L1018" s="27">
        <v>0</v>
      </c>
      <c r="M1018" s="27"/>
      <c r="N1018" s="27">
        <v>0</v>
      </c>
      <c r="O1018" s="27">
        <v>0</v>
      </c>
      <c r="P1018" s="27">
        <v>0</v>
      </c>
      <c r="Q1018" s="27"/>
      <c r="R1018" s="27">
        <v>0</v>
      </c>
      <c r="S1018" s="27">
        <v>0</v>
      </c>
      <c r="T1018" s="27">
        <v>0</v>
      </c>
      <c r="U1018" s="27"/>
      <c r="V1018" s="27">
        <v>0</v>
      </c>
      <c r="W1018" s="27">
        <v>0</v>
      </c>
      <c r="X1018" s="27">
        <v>0</v>
      </c>
      <c r="Y1018" s="27"/>
      <c r="Z1018" s="27">
        <v>0</v>
      </c>
      <c r="AA1018" s="27">
        <v>0</v>
      </c>
      <c r="AB1018" s="27">
        <v>0</v>
      </c>
      <c r="AC1018" s="27"/>
      <c r="AD1018" s="27">
        <v>0</v>
      </c>
      <c r="AE1018" s="27">
        <v>0</v>
      </c>
      <c r="AF1018" s="27">
        <v>0</v>
      </c>
      <c r="AG1018" s="106">
        <v>0</v>
      </c>
      <c r="AH1018" s="27">
        <v>0</v>
      </c>
      <c r="AI1018" s="27">
        <v>0</v>
      </c>
      <c r="AJ1018" s="27">
        <v>0</v>
      </c>
      <c r="AK1018" s="106">
        <v>0</v>
      </c>
      <c r="AL1018" s="106">
        <v>0</v>
      </c>
      <c r="AM1018" s="105">
        <v>0</v>
      </c>
      <c r="AN1018" s="11">
        <v>0</v>
      </c>
      <c r="AO1018" s="11">
        <v>0</v>
      </c>
      <c r="AP1018" s="105">
        <v>0</v>
      </c>
      <c r="AQ1018" s="11">
        <v>0</v>
      </c>
      <c r="AR1018" s="11">
        <v>0</v>
      </c>
      <c r="AS1018" s="11">
        <v>0</v>
      </c>
      <c r="AT1018" s="11">
        <v>0</v>
      </c>
      <c r="AU1018" s="11">
        <v>0</v>
      </c>
      <c r="AV1018" s="11">
        <v>0</v>
      </c>
      <c r="AW1018" s="11">
        <v>0</v>
      </c>
      <c r="AX1018" s="11">
        <v>0</v>
      </c>
      <c r="AZ1018" s="11">
        <v>0</v>
      </c>
      <c r="BA1018" s="11">
        <v>0</v>
      </c>
      <c r="BB1018" s="122"/>
    </row>
    <row r="1019" spans="1:54" hidden="1" x14ac:dyDescent="0.25">
      <c r="A1019">
        <v>7</v>
      </c>
      <c r="B1019" t="str">
        <f t="shared" si="120"/>
        <v>GC-6526</v>
      </c>
      <c r="C1019" s="2" t="s">
        <v>317</v>
      </c>
      <c r="D1019" s="2" t="str">
        <f t="shared" si="124"/>
        <v>6</v>
      </c>
      <c r="E1019" s="2" t="str">
        <f t="shared" si="125"/>
        <v>65</v>
      </c>
      <c r="F1019" s="2" t="str">
        <f t="shared" si="126"/>
        <v>652</v>
      </c>
      <c r="G1019" s="1" t="s">
        <v>215</v>
      </c>
      <c r="H1019" s="27">
        <v>0</v>
      </c>
      <c r="I1019" s="27"/>
      <c r="J1019" s="27">
        <v>0</v>
      </c>
      <c r="K1019" s="27">
        <v>0</v>
      </c>
      <c r="L1019" s="27">
        <v>0</v>
      </c>
      <c r="M1019" s="27"/>
      <c r="N1019" s="27">
        <v>0</v>
      </c>
      <c r="O1019" s="27">
        <v>0</v>
      </c>
      <c r="P1019" s="27">
        <v>0</v>
      </c>
      <c r="Q1019" s="27"/>
      <c r="R1019" s="27">
        <v>0</v>
      </c>
      <c r="S1019" s="27">
        <v>0</v>
      </c>
      <c r="T1019" s="27">
        <v>0</v>
      </c>
      <c r="U1019" s="27"/>
      <c r="V1019" s="27">
        <v>0</v>
      </c>
      <c r="W1019" s="27">
        <v>0</v>
      </c>
      <c r="X1019" s="27">
        <v>0</v>
      </c>
      <c r="Y1019" s="27"/>
      <c r="Z1019" s="27">
        <v>0</v>
      </c>
      <c r="AA1019" s="27">
        <v>0</v>
      </c>
      <c r="AB1019" s="27">
        <v>0</v>
      </c>
      <c r="AC1019" s="27"/>
      <c r="AD1019" s="27">
        <v>0</v>
      </c>
      <c r="AE1019" s="27">
        <v>0</v>
      </c>
      <c r="AF1019" s="27">
        <v>0</v>
      </c>
      <c r="AG1019" s="106">
        <v>0</v>
      </c>
      <c r="AH1019" s="27">
        <v>0</v>
      </c>
      <c r="AI1019" s="27">
        <v>0</v>
      </c>
      <c r="AJ1019" s="27">
        <v>0</v>
      </c>
      <c r="AK1019" s="106">
        <v>0</v>
      </c>
      <c r="AL1019" s="106">
        <v>0</v>
      </c>
      <c r="AM1019" s="105">
        <v>0</v>
      </c>
      <c r="AN1019" s="11">
        <v>0</v>
      </c>
      <c r="AO1019" s="11">
        <v>0</v>
      </c>
      <c r="AP1019" s="105">
        <v>0</v>
      </c>
      <c r="AQ1019" s="11">
        <v>0</v>
      </c>
      <c r="AR1019" s="11">
        <v>0</v>
      </c>
      <c r="AS1019" s="11">
        <v>0</v>
      </c>
      <c r="AT1019" s="11">
        <v>0</v>
      </c>
      <c r="AU1019" s="11">
        <v>0</v>
      </c>
      <c r="AV1019" s="11">
        <v>0</v>
      </c>
      <c r="AW1019" s="11">
        <v>0</v>
      </c>
      <c r="AX1019" s="11">
        <v>0</v>
      </c>
      <c r="AZ1019" s="11">
        <v>0</v>
      </c>
      <c r="BA1019" s="11">
        <v>0</v>
      </c>
      <c r="BB1019" s="122"/>
    </row>
    <row r="1020" spans="1:54" hidden="1" x14ac:dyDescent="0.25">
      <c r="A1020">
        <v>7</v>
      </c>
      <c r="B1020" t="str">
        <f t="shared" si="120"/>
        <v>GC-6531</v>
      </c>
      <c r="C1020" s="2" t="s">
        <v>317</v>
      </c>
      <c r="D1020" s="2" t="str">
        <f t="shared" si="124"/>
        <v>6</v>
      </c>
      <c r="E1020" s="2" t="str">
        <f t="shared" si="125"/>
        <v>65</v>
      </c>
      <c r="F1020" s="2" t="str">
        <f t="shared" si="126"/>
        <v>653</v>
      </c>
      <c r="G1020" s="1" t="s">
        <v>957</v>
      </c>
      <c r="H1020" s="27">
        <v>0</v>
      </c>
      <c r="I1020" s="27"/>
      <c r="J1020" s="27">
        <v>0</v>
      </c>
      <c r="K1020" s="27">
        <v>0</v>
      </c>
      <c r="L1020" s="27">
        <v>0</v>
      </c>
      <c r="M1020" s="27"/>
      <c r="N1020" s="27">
        <v>0</v>
      </c>
      <c r="O1020" s="27">
        <v>0</v>
      </c>
      <c r="P1020" s="27">
        <v>0</v>
      </c>
      <c r="Q1020" s="27"/>
      <c r="R1020" s="27">
        <v>0</v>
      </c>
      <c r="S1020" s="27">
        <v>0</v>
      </c>
      <c r="T1020" s="27">
        <v>0</v>
      </c>
      <c r="U1020" s="27"/>
      <c r="V1020" s="27">
        <v>0</v>
      </c>
      <c r="W1020" s="27">
        <v>0</v>
      </c>
      <c r="X1020" s="27">
        <v>0</v>
      </c>
      <c r="Y1020" s="27"/>
      <c r="Z1020" s="27">
        <v>0</v>
      </c>
      <c r="AA1020" s="27">
        <v>0</v>
      </c>
      <c r="AB1020" s="27">
        <v>0</v>
      </c>
      <c r="AC1020" s="27"/>
      <c r="AD1020" s="27">
        <v>0</v>
      </c>
      <c r="AE1020" s="27">
        <v>0</v>
      </c>
      <c r="AF1020" s="27">
        <v>0</v>
      </c>
      <c r="AG1020" s="106">
        <v>0</v>
      </c>
      <c r="AH1020" s="27">
        <v>0</v>
      </c>
      <c r="AI1020" s="27">
        <v>0</v>
      </c>
      <c r="AJ1020" s="27">
        <v>0</v>
      </c>
      <c r="AK1020" s="106">
        <v>0</v>
      </c>
      <c r="AL1020" s="106">
        <v>0</v>
      </c>
      <c r="AM1020" s="105">
        <v>0</v>
      </c>
      <c r="AN1020" s="11">
        <v>0</v>
      </c>
      <c r="AO1020" s="11">
        <v>0</v>
      </c>
      <c r="AP1020" s="105">
        <v>0</v>
      </c>
      <c r="AQ1020" s="11">
        <v>0</v>
      </c>
      <c r="AR1020" s="11">
        <v>0</v>
      </c>
      <c r="AS1020" s="11">
        <v>0</v>
      </c>
      <c r="AT1020" s="11">
        <v>0</v>
      </c>
      <c r="AU1020" s="11"/>
      <c r="AV1020" s="11">
        <v>0</v>
      </c>
      <c r="AW1020" s="11">
        <v>0</v>
      </c>
      <c r="AX1020" s="11"/>
      <c r="AZ1020" s="11"/>
      <c r="BA1020" s="11"/>
      <c r="BB1020" s="122"/>
    </row>
    <row r="1021" spans="1:54" hidden="1" x14ac:dyDescent="0.25">
      <c r="A1021">
        <v>7</v>
      </c>
      <c r="B1021" t="str">
        <f t="shared" si="120"/>
        <v>GC-6532</v>
      </c>
      <c r="C1021" s="2" t="s">
        <v>317</v>
      </c>
      <c r="D1021" s="2" t="str">
        <f t="shared" si="124"/>
        <v>6</v>
      </c>
      <c r="E1021" s="2" t="str">
        <f t="shared" si="125"/>
        <v>65</v>
      </c>
      <c r="F1021" s="2" t="str">
        <f t="shared" si="126"/>
        <v>653</v>
      </c>
      <c r="G1021" s="1" t="s">
        <v>958</v>
      </c>
      <c r="H1021" s="27">
        <v>0</v>
      </c>
      <c r="I1021" s="27"/>
      <c r="J1021" s="27">
        <v>0</v>
      </c>
      <c r="K1021" s="27">
        <v>0</v>
      </c>
      <c r="L1021" s="27">
        <v>0</v>
      </c>
      <c r="M1021" s="27"/>
      <c r="N1021" s="27">
        <v>0</v>
      </c>
      <c r="O1021" s="27">
        <v>0</v>
      </c>
      <c r="P1021" s="27">
        <v>0</v>
      </c>
      <c r="Q1021" s="27"/>
      <c r="R1021" s="27">
        <v>0</v>
      </c>
      <c r="S1021" s="27">
        <v>0</v>
      </c>
      <c r="T1021" s="27">
        <v>0</v>
      </c>
      <c r="U1021" s="27"/>
      <c r="V1021" s="27">
        <v>0</v>
      </c>
      <c r="W1021" s="27">
        <v>0</v>
      </c>
      <c r="X1021" s="27">
        <v>0</v>
      </c>
      <c r="Y1021" s="27"/>
      <c r="Z1021" s="27">
        <v>0</v>
      </c>
      <c r="AA1021" s="27">
        <v>0</v>
      </c>
      <c r="AB1021" s="27">
        <v>0</v>
      </c>
      <c r="AC1021" s="27"/>
      <c r="AD1021" s="27">
        <v>0</v>
      </c>
      <c r="AE1021" s="27">
        <v>0</v>
      </c>
      <c r="AF1021" s="27">
        <v>0</v>
      </c>
      <c r="AG1021" s="106">
        <v>0</v>
      </c>
      <c r="AH1021" s="27">
        <v>0</v>
      </c>
      <c r="AI1021" s="27">
        <v>0</v>
      </c>
      <c r="AJ1021" s="27">
        <v>0</v>
      </c>
      <c r="AK1021" s="106">
        <v>0</v>
      </c>
      <c r="AL1021" s="106">
        <v>0</v>
      </c>
      <c r="AM1021" s="105">
        <v>0</v>
      </c>
      <c r="AN1021" s="11">
        <v>0</v>
      </c>
      <c r="AO1021" s="11">
        <v>0</v>
      </c>
      <c r="AP1021" s="105">
        <v>0</v>
      </c>
      <c r="AQ1021" s="11">
        <v>0</v>
      </c>
      <c r="AR1021" s="11">
        <v>0</v>
      </c>
      <c r="AS1021" s="11">
        <v>0</v>
      </c>
      <c r="AT1021" s="11">
        <v>0</v>
      </c>
      <c r="AU1021" s="11"/>
      <c r="AV1021" s="11">
        <v>0</v>
      </c>
      <c r="AW1021" s="11">
        <v>0</v>
      </c>
      <c r="AX1021" s="11"/>
      <c r="AZ1021" s="11"/>
      <c r="BA1021" s="11"/>
      <c r="BB1021" s="122"/>
    </row>
    <row r="1022" spans="1:54" hidden="1" x14ac:dyDescent="0.25">
      <c r="A1022">
        <v>7</v>
      </c>
      <c r="B1022" t="str">
        <f t="shared" si="120"/>
        <v>GC-6533</v>
      </c>
      <c r="C1022" s="2" t="s">
        <v>317</v>
      </c>
      <c r="D1022" s="2" t="str">
        <f t="shared" si="124"/>
        <v>6</v>
      </c>
      <c r="E1022" s="2" t="str">
        <f t="shared" si="125"/>
        <v>65</v>
      </c>
      <c r="F1022" s="2" t="str">
        <f t="shared" si="126"/>
        <v>653</v>
      </c>
      <c r="G1022" s="1" t="s">
        <v>959</v>
      </c>
      <c r="H1022" s="27">
        <v>0</v>
      </c>
      <c r="I1022" s="27"/>
      <c r="J1022" s="27">
        <v>0</v>
      </c>
      <c r="K1022" s="27">
        <v>0</v>
      </c>
      <c r="L1022" s="27">
        <v>0</v>
      </c>
      <c r="M1022" s="27"/>
      <c r="N1022" s="27">
        <v>0</v>
      </c>
      <c r="O1022" s="27">
        <v>0</v>
      </c>
      <c r="P1022" s="27">
        <v>0</v>
      </c>
      <c r="Q1022" s="27"/>
      <c r="R1022" s="27">
        <v>0</v>
      </c>
      <c r="S1022" s="27">
        <v>0</v>
      </c>
      <c r="T1022" s="27">
        <v>0</v>
      </c>
      <c r="U1022" s="27"/>
      <c r="V1022" s="27">
        <v>0</v>
      </c>
      <c r="W1022" s="27">
        <v>0</v>
      </c>
      <c r="X1022" s="27">
        <v>0</v>
      </c>
      <c r="Y1022" s="27"/>
      <c r="Z1022" s="27">
        <v>0</v>
      </c>
      <c r="AA1022" s="27">
        <v>0</v>
      </c>
      <c r="AB1022" s="27">
        <v>0</v>
      </c>
      <c r="AC1022" s="27"/>
      <c r="AD1022" s="27">
        <v>0</v>
      </c>
      <c r="AE1022" s="27">
        <v>0</v>
      </c>
      <c r="AF1022" s="27">
        <v>0</v>
      </c>
      <c r="AG1022" s="106">
        <v>0</v>
      </c>
      <c r="AH1022" s="27">
        <v>0</v>
      </c>
      <c r="AI1022" s="27">
        <v>0</v>
      </c>
      <c r="AJ1022" s="27">
        <v>0</v>
      </c>
      <c r="AK1022" s="106">
        <v>0</v>
      </c>
      <c r="AL1022" s="106">
        <v>0</v>
      </c>
      <c r="AM1022" s="105">
        <v>0</v>
      </c>
      <c r="AN1022" s="11">
        <v>0</v>
      </c>
      <c r="AO1022" s="11">
        <v>0</v>
      </c>
      <c r="AP1022" s="105">
        <v>0</v>
      </c>
      <c r="AQ1022" s="11">
        <v>0</v>
      </c>
      <c r="AR1022" s="11">
        <v>0</v>
      </c>
      <c r="AS1022" s="11">
        <v>0</v>
      </c>
      <c r="AT1022" s="11">
        <v>0</v>
      </c>
      <c r="AU1022" s="11"/>
      <c r="AV1022" s="11">
        <v>0</v>
      </c>
      <c r="AW1022" s="11">
        <v>0</v>
      </c>
      <c r="AX1022" s="11"/>
      <c r="AZ1022" s="11"/>
      <c r="BA1022" s="11"/>
      <c r="BB1022" s="122"/>
    </row>
    <row r="1023" spans="1:54" hidden="1" x14ac:dyDescent="0.25">
      <c r="A1023">
        <v>7</v>
      </c>
      <c r="B1023" t="str">
        <f t="shared" si="120"/>
        <v>GC-6534</v>
      </c>
      <c r="C1023" s="2" t="s">
        <v>317</v>
      </c>
      <c r="D1023" s="2" t="str">
        <f t="shared" si="124"/>
        <v>6</v>
      </c>
      <c r="E1023" s="2" t="str">
        <f t="shared" si="125"/>
        <v>65</v>
      </c>
      <c r="F1023" s="2" t="str">
        <f t="shared" si="126"/>
        <v>653</v>
      </c>
      <c r="G1023" s="1" t="s">
        <v>216</v>
      </c>
      <c r="H1023" s="27">
        <v>0</v>
      </c>
      <c r="I1023" s="27"/>
      <c r="J1023" s="27">
        <v>0</v>
      </c>
      <c r="K1023" s="27">
        <v>0</v>
      </c>
      <c r="L1023" s="27">
        <v>0</v>
      </c>
      <c r="M1023" s="27"/>
      <c r="N1023" s="27">
        <v>0</v>
      </c>
      <c r="O1023" s="27">
        <v>0</v>
      </c>
      <c r="P1023" s="27">
        <v>0</v>
      </c>
      <c r="Q1023" s="27"/>
      <c r="R1023" s="27">
        <v>0</v>
      </c>
      <c r="S1023" s="27">
        <v>0</v>
      </c>
      <c r="T1023" s="27">
        <v>0</v>
      </c>
      <c r="U1023" s="27"/>
      <c r="V1023" s="27">
        <v>0</v>
      </c>
      <c r="W1023" s="27">
        <v>0</v>
      </c>
      <c r="X1023" s="27">
        <v>0</v>
      </c>
      <c r="Y1023" s="27"/>
      <c r="Z1023" s="27">
        <v>0</v>
      </c>
      <c r="AA1023" s="27">
        <v>0</v>
      </c>
      <c r="AB1023" s="27">
        <v>0</v>
      </c>
      <c r="AC1023" s="27"/>
      <c r="AD1023" s="27">
        <v>0</v>
      </c>
      <c r="AE1023" s="27">
        <v>0</v>
      </c>
      <c r="AF1023" s="27">
        <v>0</v>
      </c>
      <c r="AG1023" s="106">
        <v>0</v>
      </c>
      <c r="AH1023" s="27">
        <v>0</v>
      </c>
      <c r="AI1023" s="27">
        <v>0</v>
      </c>
      <c r="AJ1023" s="27">
        <v>0</v>
      </c>
      <c r="AK1023" s="106">
        <v>0</v>
      </c>
      <c r="AL1023" s="106">
        <v>0</v>
      </c>
      <c r="AM1023" s="105">
        <v>0</v>
      </c>
      <c r="AN1023" s="11">
        <v>0</v>
      </c>
      <c r="AO1023" s="11">
        <v>0</v>
      </c>
      <c r="AP1023" s="105">
        <v>0</v>
      </c>
      <c r="AQ1023" s="11">
        <v>0</v>
      </c>
      <c r="AR1023" s="11">
        <v>0</v>
      </c>
      <c r="AS1023" s="11">
        <v>0</v>
      </c>
      <c r="AT1023" s="11">
        <v>0</v>
      </c>
      <c r="AU1023" s="11">
        <v>0</v>
      </c>
      <c r="AV1023" s="11">
        <v>0</v>
      </c>
      <c r="AW1023" s="11">
        <v>0</v>
      </c>
      <c r="AX1023" s="11">
        <v>0</v>
      </c>
      <c r="AZ1023" s="11">
        <v>0</v>
      </c>
      <c r="BA1023" s="11">
        <v>0</v>
      </c>
      <c r="BB1023" s="122"/>
    </row>
    <row r="1024" spans="1:54" hidden="1" x14ac:dyDescent="0.25">
      <c r="A1024">
        <v>7</v>
      </c>
      <c r="B1024" t="str">
        <f t="shared" si="120"/>
        <v>GC-6535</v>
      </c>
      <c r="C1024" s="2" t="s">
        <v>317</v>
      </c>
      <c r="D1024" s="2" t="str">
        <f t="shared" si="124"/>
        <v>6</v>
      </c>
      <c r="E1024" s="2" t="str">
        <f t="shared" si="125"/>
        <v>65</v>
      </c>
      <c r="F1024" s="2" t="str">
        <f t="shared" si="126"/>
        <v>653</v>
      </c>
      <c r="G1024" s="1" t="s">
        <v>217</v>
      </c>
      <c r="H1024" s="27">
        <v>0</v>
      </c>
      <c r="I1024" s="27"/>
      <c r="J1024" s="27">
        <v>0</v>
      </c>
      <c r="K1024" s="27">
        <v>0</v>
      </c>
      <c r="L1024" s="27">
        <v>0</v>
      </c>
      <c r="M1024" s="27"/>
      <c r="N1024" s="27">
        <v>0</v>
      </c>
      <c r="O1024" s="27">
        <v>0</v>
      </c>
      <c r="P1024" s="27">
        <v>0</v>
      </c>
      <c r="Q1024" s="27"/>
      <c r="R1024" s="27">
        <v>0</v>
      </c>
      <c r="S1024" s="27">
        <v>0</v>
      </c>
      <c r="T1024" s="27">
        <v>0</v>
      </c>
      <c r="U1024" s="27"/>
      <c r="V1024" s="27">
        <v>0</v>
      </c>
      <c r="W1024" s="27">
        <v>0</v>
      </c>
      <c r="X1024" s="27">
        <v>0</v>
      </c>
      <c r="Y1024" s="27"/>
      <c r="Z1024" s="27">
        <v>0</v>
      </c>
      <c r="AA1024" s="27">
        <v>0</v>
      </c>
      <c r="AB1024" s="27">
        <v>0</v>
      </c>
      <c r="AC1024" s="27"/>
      <c r="AD1024" s="27">
        <v>0</v>
      </c>
      <c r="AE1024" s="27">
        <v>0</v>
      </c>
      <c r="AF1024" s="27">
        <v>0</v>
      </c>
      <c r="AG1024" s="106">
        <v>0</v>
      </c>
      <c r="AH1024" s="27">
        <v>0</v>
      </c>
      <c r="AI1024" s="27">
        <v>0</v>
      </c>
      <c r="AJ1024" s="27">
        <v>0</v>
      </c>
      <c r="AK1024" s="106">
        <v>0</v>
      </c>
      <c r="AL1024" s="106">
        <v>0</v>
      </c>
      <c r="AM1024" s="105">
        <v>0</v>
      </c>
      <c r="AN1024" s="11">
        <v>0</v>
      </c>
      <c r="AO1024" s="11">
        <v>0</v>
      </c>
      <c r="AP1024" s="105">
        <v>0</v>
      </c>
      <c r="AQ1024" s="11">
        <v>0</v>
      </c>
      <c r="AR1024" s="11">
        <v>0</v>
      </c>
      <c r="AS1024" s="11">
        <v>0</v>
      </c>
      <c r="AT1024" s="11">
        <v>0</v>
      </c>
      <c r="AU1024" s="11">
        <v>0</v>
      </c>
      <c r="AV1024" s="11">
        <v>0</v>
      </c>
      <c r="AW1024" s="11">
        <v>0</v>
      </c>
      <c r="AX1024" s="11">
        <v>0</v>
      </c>
      <c r="AZ1024" s="11">
        <v>0</v>
      </c>
      <c r="BA1024" s="11">
        <v>0</v>
      </c>
      <c r="BB1024" s="122"/>
    </row>
    <row r="1025" spans="1:54" hidden="1" x14ac:dyDescent="0.25">
      <c r="A1025">
        <v>7</v>
      </c>
      <c r="B1025" t="str">
        <f t="shared" si="120"/>
        <v>GC-6540</v>
      </c>
      <c r="C1025" s="2" t="s">
        <v>317</v>
      </c>
      <c r="D1025" s="2" t="str">
        <f t="shared" si="124"/>
        <v>6</v>
      </c>
      <c r="E1025" s="2" t="str">
        <f t="shared" si="125"/>
        <v>65</v>
      </c>
      <c r="F1025" s="2" t="str">
        <f t="shared" si="126"/>
        <v>654</v>
      </c>
      <c r="G1025" s="1" t="s">
        <v>218</v>
      </c>
      <c r="H1025" s="27">
        <v>0</v>
      </c>
      <c r="I1025" s="27"/>
      <c r="J1025" s="27">
        <v>0</v>
      </c>
      <c r="K1025" s="27">
        <v>0</v>
      </c>
      <c r="L1025" s="27">
        <v>0</v>
      </c>
      <c r="M1025" s="27"/>
      <c r="N1025" s="27">
        <v>0</v>
      </c>
      <c r="O1025" s="27">
        <v>0</v>
      </c>
      <c r="P1025" s="27">
        <v>0</v>
      </c>
      <c r="Q1025" s="27"/>
      <c r="R1025" s="27">
        <v>0</v>
      </c>
      <c r="S1025" s="27">
        <v>0</v>
      </c>
      <c r="T1025" s="27">
        <v>0</v>
      </c>
      <c r="U1025" s="27"/>
      <c r="V1025" s="27">
        <v>0</v>
      </c>
      <c r="W1025" s="27">
        <v>0</v>
      </c>
      <c r="X1025" s="27">
        <v>0</v>
      </c>
      <c r="Y1025" s="27"/>
      <c r="Z1025" s="27">
        <v>0</v>
      </c>
      <c r="AA1025" s="27">
        <v>0</v>
      </c>
      <c r="AB1025" s="27">
        <v>0</v>
      </c>
      <c r="AC1025" s="27"/>
      <c r="AD1025" s="27">
        <v>0</v>
      </c>
      <c r="AE1025" s="27">
        <v>0</v>
      </c>
      <c r="AF1025" s="27">
        <v>0</v>
      </c>
      <c r="AG1025" s="106">
        <v>0</v>
      </c>
      <c r="AH1025" s="27">
        <v>0</v>
      </c>
      <c r="AI1025" s="27">
        <v>0</v>
      </c>
      <c r="AJ1025" s="27">
        <v>0</v>
      </c>
      <c r="AK1025" s="106">
        <v>0</v>
      </c>
      <c r="AL1025" s="106">
        <v>0</v>
      </c>
      <c r="AM1025" s="105">
        <v>0</v>
      </c>
      <c r="AN1025" s="11">
        <v>0</v>
      </c>
      <c r="AO1025" s="11">
        <v>0</v>
      </c>
      <c r="AP1025" s="105">
        <v>0</v>
      </c>
      <c r="AQ1025" s="11">
        <v>0</v>
      </c>
      <c r="AR1025" s="11">
        <v>0</v>
      </c>
      <c r="AS1025" s="11">
        <v>0</v>
      </c>
      <c r="AT1025" s="11">
        <v>0</v>
      </c>
      <c r="AU1025" s="11">
        <v>0</v>
      </c>
      <c r="AV1025" s="11">
        <v>0</v>
      </c>
      <c r="AW1025" s="11">
        <v>0</v>
      </c>
      <c r="AX1025" s="11">
        <v>0</v>
      </c>
      <c r="AZ1025" s="11">
        <v>0</v>
      </c>
      <c r="BA1025" s="11">
        <v>0</v>
      </c>
      <c r="BB1025" s="122"/>
    </row>
    <row r="1026" spans="1:54" hidden="1" x14ac:dyDescent="0.25">
      <c r="A1026">
        <v>7</v>
      </c>
      <c r="B1026" t="str">
        <f t="shared" si="120"/>
        <v>GC-6550</v>
      </c>
      <c r="C1026" s="2" t="s">
        <v>317</v>
      </c>
      <c r="D1026" s="2" t="str">
        <f t="shared" si="124"/>
        <v>6</v>
      </c>
      <c r="E1026" s="2" t="str">
        <f t="shared" si="125"/>
        <v>65</v>
      </c>
      <c r="F1026" s="2" t="str">
        <f t="shared" si="126"/>
        <v>655</v>
      </c>
      <c r="G1026" s="1" t="s">
        <v>219</v>
      </c>
      <c r="H1026" s="27">
        <v>0</v>
      </c>
      <c r="I1026" s="27"/>
      <c r="J1026" s="27">
        <v>0</v>
      </c>
      <c r="K1026" s="27">
        <v>0</v>
      </c>
      <c r="L1026" s="27">
        <v>0</v>
      </c>
      <c r="M1026" s="27"/>
      <c r="N1026" s="27">
        <v>0</v>
      </c>
      <c r="O1026" s="27">
        <v>0</v>
      </c>
      <c r="P1026" s="27">
        <v>0</v>
      </c>
      <c r="Q1026" s="27"/>
      <c r="R1026" s="27">
        <v>0</v>
      </c>
      <c r="S1026" s="27">
        <v>0</v>
      </c>
      <c r="T1026" s="27">
        <v>0</v>
      </c>
      <c r="U1026" s="27"/>
      <c r="V1026" s="27">
        <v>0</v>
      </c>
      <c r="W1026" s="27">
        <v>0</v>
      </c>
      <c r="X1026" s="27">
        <v>0</v>
      </c>
      <c r="Y1026" s="27"/>
      <c r="Z1026" s="27">
        <v>0</v>
      </c>
      <c r="AA1026" s="27">
        <v>0</v>
      </c>
      <c r="AB1026" s="27">
        <v>0</v>
      </c>
      <c r="AC1026" s="27"/>
      <c r="AD1026" s="27">
        <v>0</v>
      </c>
      <c r="AE1026" s="27">
        <v>0</v>
      </c>
      <c r="AF1026" s="27">
        <v>0</v>
      </c>
      <c r="AG1026" s="106">
        <v>0</v>
      </c>
      <c r="AH1026" s="27">
        <v>0</v>
      </c>
      <c r="AI1026" s="27">
        <v>0</v>
      </c>
      <c r="AJ1026" s="27">
        <v>0</v>
      </c>
      <c r="AK1026" s="106">
        <v>0</v>
      </c>
      <c r="AL1026" s="106">
        <v>0</v>
      </c>
      <c r="AM1026" s="105">
        <v>0</v>
      </c>
      <c r="AN1026" s="11">
        <v>0</v>
      </c>
      <c r="AO1026" s="11">
        <v>0</v>
      </c>
      <c r="AP1026" s="105">
        <v>0</v>
      </c>
      <c r="AQ1026" s="11">
        <v>0</v>
      </c>
      <c r="AR1026" s="11">
        <v>0</v>
      </c>
      <c r="AS1026" s="11">
        <v>0</v>
      </c>
      <c r="AT1026" s="11">
        <v>0</v>
      </c>
      <c r="AU1026" s="11">
        <v>0</v>
      </c>
      <c r="AV1026" s="11">
        <v>0</v>
      </c>
      <c r="AW1026" s="11">
        <v>0</v>
      </c>
      <c r="AX1026" s="11">
        <v>0</v>
      </c>
      <c r="AZ1026" s="11">
        <v>0</v>
      </c>
      <c r="BA1026" s="11"/>
      <c r="BB1026" s="122"/>
    </row>
    <row r="1027" spans="1:54" hidden="1" x14ac:dyDescent="0.25">
      <c r="A1027">
        <v>7</v>
      </c>
      <c r="B1027" t="str">
        <f t="shared" ref="B1027:B1090" si="127">C1027&amp;"-"&amp;G1027</f>
        <v>GC-7111</v>
      </c>
      <c r="C1027" s="2" t="s">
        <v>317</v>
      </c>
      <c r="D1027" s="2" t="str">
        <f t="shared" si="124"/>
        <v>7</v>
      </c>
      <c r="E1027" s="2" t="str">
        <f t="shared" si="125"/>
        <v>71</v>
      </c>
      <c r="F1027" s="2" t="str">
        <f t="shared" si="126"/>
        <v>711</v>
      </c>
      <c r="G1027" s="1" t="s">
        <v>222</v>
      </c>
      <c r="H1027" s="27">
        <v>300</v>
      </c>
      <c r="I1027" s="27"/>
      <c r="J1027" s="27">
        <v>223.41499999999999</v>
      </c>
      <c r="K1027" s="27">
        <v>223.41499999999999</v>
      </c>
      <c r="L1027" s="27">
        <v>160</v>
      </c>
      <c r="M1027" s="27"/>
      <c r="N1027" s="27">
        <v>136.35</v>
      </c>
      <c r="O1027" s="27">
        <v>136.35</v>
      </c>
      <c r="P1027" s="27">
        <v>200</v>
      </c>
      <c r="Q1027" s="27"/>
      <c r="R1027" s="27">
        <v>180.3</v>
      </c>
      <c r="S1027" s="27">
        <v>0</v>
      </c>
      <c r="T1027" s="27">
        <v>100</v>
      </c>
      <c r="U1027" s="27"/>
      <c r="V1027" s="27">
        <v>0</v>
      </c>
      <c r="W1027" s="27">
        <v>0</v>
      </c>
      <c r="X1027" s="27">
        <v>0</v>
      </c>
      <c r="Y1027" s="27"/>
      <c r="Z1027" s="27">
        <v>0</v>
      </c>
      <c r="AA1027" s="27">
        <v>0</v>
      </c>
      <c r="AB1027" s="27">
        <v>0</v>
      </c>
      <c r="AC1027" s="27"/>
      <c r="AD1027" s="27">
        <v>0</v>
      </c>
      <c r="AE1027" s="27">
        <v>0</v>
      </c>
      <c r="AF1027" s="27">
        <v>0</v>
      </c>
      <c r="AG1027" s="106">
        <v>0</v>
      </c>
      <c r="AH1027" s="27">
        <v>0</v>
      </c>
      <c r="AI1027" s="27">
        <v>0</v>
      </c>
      <c r="AJ1027" s="27">
        <v>0</v>
      </c>
      <c r="AK1027" s="106">
        <v>0</v>
      </c>
      <c r="AL1027" s="106">
        <v>0</v>
      </c>
      <c r="AM1027" s="105">
        <v>0</v>
      </c>
      <c r="AN1027" s="11">
        <v>0</v>
      </c>
      <c r="AO1027" s="11">
        <v>0</v>
      </c>
      <c r="AP1027" s="105">
        <v>0</v>
      </c>
      <c r="AQ1027" s="11">
        <v>0</v>
      </c>
      <c r="AR1027" s="11">
        <v>0</v>
      </c>
      <c r="AS1027" s="11">
        <v>0</v>
      </c>
      <c r="AT1027" s="11">
        <v>0</v>
      </c>
      <c r="AU1027" s="11">
        <v>0</v>
      </c>
      <c r="AV1027" s="11">
        <v>0</v>
      </c>
      <c r="AW1027" s="11">
        <v>0</v>
      </c>
      <c r="AX1027" s="11">
        <v>0</v>
      </c>
      <c r="AZ1027" s="11">
        <v>0</v>
      </c>
      <c r="BA1027" s="11">
        <v>0</v>
      </c>
      <c r="BB1027" s="122"/>
    </row>
    <row r="1028" spans="1:54" hidden="1" x14ac:dyDescent="0.25">
      <c r="A1028">
        <v>7</v>
      </c>
      <c r="B1028" t="str">
        <f t="shared" si="127"/>
        <v>GC-7112</v>
      </c>
      <c r="C1028" s="2" t="s">
        <v>317</v>
      </c>
      <c r="D1028" s="2" t="str">
        <f t="shared" si="124"/>
        <v>7</v>
      </c>
      <c r="E1028" s="2" t="str">
        <f t="shared" si="125"/>
        <v>71</v>
      </c>
      <c r="F1028" s="2" t="str">
        <f t="shared" si="126"/>
        <v>711</v>
      </c>
      <c r="G1028" s="1" t="s">
        <v>223</v>
      </c>
      <c r="H1028" s="27">
        <v>0</v>
      </c>
      <c r="I1028" s="27"/>
      <c r="J1028" s="27">
        <v>0</v>
      </c>
      <c r="K1028" s="27">
        <v>0</v>
      </c>
      <c r="L1028" s="27">
        <v>0</v>
      </c>
      <c r="M1028" s="27"/>
      <c r="N1028" s="27">
        <v>0</v>
      </c>
      <c r="O1028" s="27">
        <v>0</v>
      </c>
      <c r="P1028" s="27">
        <v>0</v>
      </c>
      <c r="Q1028" s="27"/>
      <c r="R1028" s="27">
        <v>0</v>
      </c>
      <c r="S1028" s="27">
        <v>180.3</v>
      </c>
      <c r="T1028" s="27">
        <v>0</v>
      </c>
      <c r="U1028" s="27"/>
      <c r="V1028" s="27">
        <v>0</v>
      </c>
      <c r="W1028" s="27">
        <v>0</v>
      </c>
      <c r="X1028" s="27">
        <v>100</v>
      </c>
      <c r="Y1028" s="27"/>
      <c r="Z1028" s="27">
        <v>223.2</v>
      </c>
      <c r="AA1028" s="27">
        <v>223.2</v>
      </c>
      <c r="AB1028" s="27">
        <v>250</v>
      </c>
      <c r="AC1028" s="27"/>
      <c r="AD1028" s="27">
        <v>13.731290000000001</v>
      </c>
      <c r="AE1028" s="27">
        <v>13.731290000000001</v>
      </c>
      <c r="AF1028" s="27">
        <v>250</v>
      </c>
      <c r="AG1028" s="106">
        <v>577.03629999999998</v>
      </c>
      <c r="AH1028" s="27">
        <v>577.03629999999998</v>
      </c>
      <c r="AI1028" s="27">
        <v>577.03629999999998</v>
      </c>
      <c r="AJ1028" s="27">
        <v>250</v>
      </c>
      <c r="AK1028" s="106">
        <v>4144.6314000000002</v>
      </c>
      <c r="AL1028" s="106">
        <v>4144.6314000000002</v>
      </c>
      <c r="AM1028" s="105">
        <v>4144.6314000000002</v>
      </c>
      <c r="AN1028" s="11">
        <v>0</v>
      </c>
      <c r="AO1028" s="11">
        <v>61.28754</v>
      </c>
      <c r="AP1028" s="105">
        <v>61.28754</v>
      </c>
      <c r="AQ1028" s="11">
        <v>61.28754</v>
      </c>
      <c r="AR1028" s="11">
        <v>0</v>
      </c>
      <c r="AS1028" s="11">
        <v>0</v>
      </c>
      <c r="AT1028" s="11">
        <v>0</v>
      </c>
      <c r="AU1028" s="11">
        <v>0</v>
      </c>
      <c r="AV1028" s="11">
        <v>0</v>
      </c>
      <c r="AW1028" s="11">
        <v>0</v>
      </c>
      <c r="AX1028" s="11">
        <v>0</v>
      </c>
      <c r="AZ1028" s="11">
        <v>0</v>
      </c>
      <c r="BA1028" s="11">
        <v>1582.2203200000001</v>
      </c>
      <c r="BB1028" s="122"/>
    </row>
    <row r="1029" spans="1:54" hidden="1" x14ac:dyDescent="0.25">
      <c r="A1029">
        <v>7</v>
      </c>
      <c r="B1029" t="str">
        <f t="shared" si="127"/>
        <v>GC-7121</v>
      </c>
      <c r="C1029" s="2" t="s">
        <v>317</v>
      </c>
      <c r="D1029" s="2" t="str">
        <f t="shared" si="124"/>
        <v>7</v>
      </c>
      <c r="E1029" s="2" t="str">
        <f t="shared" si="125"/>
        <v>71</v>
      </c>
      <c r="F1029" s="2" t="str">
        <f t="shared" si="126"/>
        <v>712</v>
      </c>
      <c r="G1029" s="1" t="s">
        <v>224</v>
      </c>
      <c r="H1029" s="27">
        <v>0</v>
      </c>
      <c r="I1029" s="27"/>
      <c r="J1029" s="27">
        <v>0</v>
      </c>
      <c r="K1029" s="27">
        <v>0</v>
      </c>
      <c r="L1029" s="27">
        <v>0</v>
      </c>
      <c r="M1029" s="27"/>
      <c r="N1029" s="27">
        <v>0</v>
      </c>
      <c r="O1029" s="27">
        <v>0</v>
      </c>
      <c r="P1029" s="27">
        <v>0</v>
      </c>
      <c r="Q1029" s="27"/>
      <c r="R1029" s="27">
        <v>0</v>
      </c>
      <c r="S1029" s="27">
        <v>0</v>
      </c>
      <c r="T1029" s="27">
        <v>0</v>
      </c>
      <c r="U1029" s="27"/>
      <c r="V1029" s="27">
        <v>0</v>
      </c>
      <c r="W1029" s="27">
        <v>0</v>
      </c>
      <c r="X1029" s="27">
        <v>0</v>
      </c>
      <c r="Y1029" s="27"/>
      <c r="Z1029" s="27">
        <v>0</v>
      </c>
      <c r="AA1029" s="27">
        <v>0</v>
      </c>
      <c r="AB1029" s="27">
        <v>0</v>
      </c>
      <c r="AC1029" s="27"/>
      <c r="AD1029" s="27">
        <v>0</v>
      </c>
      <c r="AE1029" s="27">
        <v>0</v>
      </c>
      <c r="AF1029" s="27">
        <v>0</v>
      </c>
      <c r="AG1029" s="106">
        <v>0</v>
      </c>
      <c r="AH1029" s="27">
        <v>0</v>
      </c>
      <c r="AI1029" s="27">
        <v>0</v>
      </c>
      <c r="AJ1029" s="27">
        <v>0</v>
      </c>
      <c r="AK1029" s="106">
        <v>0</v>
      </c>
      <c r="AL1029" s="106">
        <v>0</v>
      </c>
      <c r="AM1029" s="105">
        <v>0</v>
      </c>
      <c r="AN1029" s="11">
        <v>0</v>
      </c>
      <c r="AO1029" s="11">
        <v>0</v>
      </c>
      <c r="AP1029" s="105">
        <v>0</v>
      </c>
      <c r="AQ1029" s="11">
        <v>0</v>
      </c>
      <c r="AR1029" s="11">
        <v>0</v>
      </c>
      <c r="AS1029" s="11">
        <v>0</v>
      </c>
      <c r="AT1029" s="11">
        <v>0</v>
      </c>
      <c r="AU1029" s="11">
        <v>0</v>
      </c>
      <c r="AV1029" s="11">
        <v>0</v>
      </c>
      <c r="AW1029" s="11">
        <v>0</v>
      </c>
      <c r="AX1029" s="11">
        <v>0</v>
      </c>
      <c r="AZ1029" s="11">
        <v>0</v>
      </c>
      <c r="BA1029" s="11">
        <v>0</v>
      </c>
      <c r="BB1029" s="122"/>
    </row>
    <row r="1030" spans="1:54" hidden="1" x14ac:dyDescent="0.25">
      <c r="A1030">
        <v>7</v>
      </c>
      <c r="B1030" t="str">
        <f t="shared" si="127"/>
        <v>GC-7122</v>
      </c>
      <c r="C1030" s="2" t="s">
        <v>317</v>
      </c>
      <c r="D1030" s="2" t="str">
        <f t="shared" si="124"/>
        <v>7</v>
      </c>
      <c r="E1030" s="2" t="str">
        <f t="shared" si="125"/>
        <v>71</v>
      </c>
      <c r="F1030" s="2" t="str">
        <f t="shared" si="126"/>
        <v>712</v>
      </c>
      <c r="G1030" s="1" t="s">
        <v>225</v>
      </c>
      <c r="H1030" s="27">
        <v>0</v>
      </c>
      <c r="I1030" s="27"/>
      <c r="J1030" s="27">
        <v>0</v>
      </c>
      <c r="K1030" s="27">
        <v>0</v>
      </c>
      <c r="L1030" s="27">
        <v>0</v>
      </c>
      <c r="M1030" s="27"/>
      <c r="N1030" s="27">
        <v>0</v>
      </c>
      <c r="O1030" s="27">
        <v>0</v>
      </c>
      <c r="P1030" s="27">
        <v>0</v>
      </c>
      <c r="Q1030" s="27"/>
      <c r="R1030" s="27">
        <v>0</v>
      </c>
      <c r="S1030" s="27">
        <v>0</v>
      </c>
      <c r="T1030" s="27">
        <v>0</v>
      </c>
      <c r="U1030" s="27"/>
      <c r="V1030" s="27">
        <v>0</v>
      </c>
      <c r="W1030" s="27">
        <v>0</v>
      </c>
      <c r="X1030" s="27">
        <v>0</v>
      </c>
      <c r="Y1030" s="27"/>
      <c r="Z1030" s="27">
        <v>0</v>
      </c>
      <c r="AA1030" s="27">
        <v>0</v>
      </c>
      <c r="AB1030" s="27">
        <v>0</v>
      </c>
      <c r="AC1030" s="27"/>
      <c r="AD1030" s="27">
        <v>0</v>
      </c>
      <c r="AE1030" s="27">
        <v>0</v>
      </c>
      <c r="AF1030" s="27">
        <v>0</v>
      </c>
      <c r="AG1030" s="106">
        <v>0</v>
      </c>
      <c r="AH1030" s="27">
        <v>0</v>
      </c>
      <c r="AI1030" s="27">
        <v>0</v>
      </c>
      <c r="AJ1030" s="27">
        <v>0</v>
      </c>
      <c r="AK1030" s="106">
        <v>0</v>
      </c>
      <c r="AL1030" s="106">
        <v>0</v>
      </c>
      <c r="AM1030" s="105">
        <v>0</v>
      </c>
      <c r="AN1030" s="11">
        <v>0</v>
      </c>
      <c r="AO1030" s="11">
        <v>0</v>
      </c>
      <c r="AP1030" s="105">
        <v>0</v>
      </c>
      <c r="AQ1030" s="11">
        <v>0</v>
      </c>
      <c r="AR1030" s="11">
        <v>0</v>
      </c>
      <c r="AS1030" s="11">
        <v>0</v>
      </c>
      <c r="AT1030" s="11">
        <v>0</v>
      </c>
      <c r="AU1030" s="11">
        <v>0</v>
      </c>
      <c r="AV1030" s="11">
        <v>0</v>
      </c>
      <c r="AW1030" s="11">
        <v>0</v>
      </c>
      <c r="AX1030" s="11">
        <v>0</v>
      </c>
      <c r="AZ1030" s="11">
        <v>0</v>
      </c>
      <c r="BA1030" s="11">
        <v>0</v>
      </c>
      <c r="BB1030" s="122"/>
    </row>
    <row r="1031" spans="1:54" hidden="1" x14ac:dyDescent="0.25">
      <c r="A1031">
        <v>7</v>
      </c>
      <c r="B1031" t="str">
        <f t="shared" si="127"/>
        <v>GC-7131</v>
      </c>
      <c r="C1031" s="2" t="s">
        <v>317</v>
      </c>
      <c r="D1031" s="2" t="str">
        <f t="shared" si="124"/>
        <v>7</v>
      </c>
      <c r="E1031" s="2" t="str">
        <f t="shared" si="125"/>
        <v>71</v>
      </c>
      <c r="F1031" s="2" t="str">
        <f t="shared" si="126"/>
        <v>713</v>
      </c>
      <c r="G1031" s="1" t="s">
        <v>226</v>
      </c>
      <c r="H1031" s="27">
        <v>0</v>
      </c>
      <c r="I1031" s="27"/>
      <c r="J1031" s="27">
        <v>0</v>
      </c>
      <c r="K1031" s="27">
        <v>0</v>
      </c>
      <c r="L1031" s="27">
        <v>0</v>
      </c>
      <c r="M1031" s="27"/>
      <c r="N1031" s="27">
        <v>0</v>
      </c>
      <c r="O1031" s="27">
        <v>0</v>
      </c>
      <c r="P1031" s="27">
        <v>0</v>
      </c>
      <c r="Q1031" s="27"/>
      <c r="R1031" s="27">
        <v>0</v>
      </c>
      <c r="S1031" s="27">
        <v>0</v>
      </c>
      <c r="T1031" s="27">
        <v>0</v>
      </c>
      <c r="U1031" s="27"/>
      <c r="V1031" s="27">
        <v>0</v>
      </c>
      <c r="W1031" s="27">
        <v>0</v>
      </c>
      <c r="X1031" s="27">
        <v>0</v>
      </c>
      <c r="Y1031" s="27"/>
      <c r="Z1031" s="27">
        <v>0</v>
      </c>
      <c r="AA1031" s="27">
        <v>0</v>
      </c>
      <c r="AB1031" s="27">
        <v>0</v>
      </c>
      <c r="AC1031" s="27"/>
      <c r="AD1031" s="27">
        <v>0</v>
      </c>
      <c r="AE1031" s="27">
        <v>0</v>
      </c>
      <c r="AF1031" s="27">
        <v>0</v>
      </c>
      <c r="AG1031" s="106">
        <v>0</v>
      </c>
      <c r="AH1031" s="27">
        <v>0</v>
      </c>
      <c r="AI1031" s="27">
        <v>0</v>
      </c>
      <c r="AJ1031" s="27">
        <v>0</v>
      </c>
      <c r="AK1031" s="106">
        <v>0</v>
      </c>
      <c r="AL1031" s="106">
        <v>0</v>
      </c>
      <c r="AM1031" s="105">
        <v>0</v>
      </c>
      <c r="AN1031" s="11">
        <v>0</v>
      </c>
      <c r="AO1031" s="11">
        <v>0</v>
      </c>
      <c r="AP1031" s="105">
        <v>0</v>
      </c>
      <c r="AQ1031" s="11">
        <v>0</v>
      </c>
      <c r="AR1031" s="11">
        <v>0</v>
      </c>
      <c r="AS1031" s="11">
        <v>0</v>
      </c>
      <c r="AT1031" s="11">
        <v>0</v>
      </c>
      <c r="AU1031" s="11">
        <v>0</v>
      </c>
      <c r="AV1031" s="11">
        <v>0</v>
      </c>
      <c r="AW1031" s="11">
        <v>0</v>
      </c>
      <c r="AX1031" s="11">
        <v>0</v>
      </c>
      <c r="AZ1031" s="11">
        <v>0</v>
      </c>
      <c r="BA1031" s="11">
        <v>0</v>
      </c>
      <c r="BB1031" s="122"/>
    </row>
    <row r="1032" spans="1:54" hidden="1" x14ac:dyDescent="0.25">
      <c r="A1032">
        <v>7</v>
      </c>
      <c r="B1032" t="str">
        <f t="shared" si="127"/>
        <v>GC-7132</v>
      </c>
      <c r="C1032" s="2" t="s">
        <v>317</v>
      </c>
      <c r="D1032" s="2" t="str">
        <f t="shared" si="124"/>
        <v>7</v>
      </c>
      <c r="E1032" s="2" t="str">
        <f t="shared" si="125"/>
        <v>71</v>
      </c>
      <c r="F1032" s="2" t="str">
        <f t="shared" si="126"/>
        <v>713</v>
      </c>
      <c r="G1032" s="1" t="s">
        <v>227</v>
      </c>
      <c r="H1032" s="27">
        <v>0</v>
      </c>
      <c r="I1032" s="27"/>
      <c r="J1032" s="27">
        <v>1.9710000000000001</v>
      </c>
      <c r="K1032" s="27">
        <v>1.9710000000000001</v>
      </c>
      <c r="L1032" s="27">
        <v>0</v>
      </c>
      <c r="M1032" s="27"/>
      <c r="N1032" s="27">
        <v>1.2</v>
      </c>
      <c r="O1032" s="27">
        <v>1.2</v>
      </c>
      <c r="P1032" s="27">
        <v>0</v>
      </c>
      <c r="Q1032" s="27"/>
      <c r="R1032" s="27">
        <v>1</v>
      </c>
      <c r="S1032" s="27">
        <v>0.86070000000000002</v>
      </c>
      <c r="T1032" s="27">
        <v>5</v>
      </c>
      <c r="U1032" s="27"/>
      <c r="V1032" s="27">
        <v>480</v>
      </c>
      <c r="W1032" s="27">
        <v>480</v>
      </c>
      <c r="X1032" s="27">
        <v>5</v>
      </c>
      <c r="Y1032" s="27"/>
      <c r="Z1032" s="27">
        <v>1.6002400000000001</v>
      </c>
      <c r="AA1032" s="27">
        <v>1.6002400000000001</v>
      </c>
      <c r="AB1032" s="27">
        <v>5</v>
      </c>
      <c r="AC1032" s="27"/>
      <c r="AD1032" s="27">
        <v>4.7454000000000001</v>
      </c>
      <c r="AE1032" s="27">
        <v>4.7454000000000001</v>
      </c>
      <c r="AF1032" s="27">
        <v>5</v>
      </c>
      <c r="AG1032" s="106">
        <v>7.3010600000000005</v>
      </c>
      <c r="AH1032" s="27">
        <v>7.3010600000000005</v>
      </c>
      <c r="AI1032" s="27">
        <v>7.3010600000000005</v>
      </c>
      <c r="AJ1032" s="27">
        <v>40</v>
      </c>
      <c r="AK1032" s="106">
        <v>105.95983000000001</v>
      </c>
      <c r="AL1032" s="106">
        <v>175.03944000000001</v>
      </c>
      <c r="AM1032" s="105">
        <v>175.03944000000001</v>
      </c>
      <c r="AN1032" s="11">
        <v>3</v>
      </c>
      <c r="AO1032" s="11">
        <v>192.54987999999997</v>
      </c>
      <c r="AP1032" s="105">
        <v>193.13614999999999</v>
      </c>
      <c r="AQ1032" s="11">
        <v>193.13615000000001</v>
      </c>
      <c r="AR1032" s="11">
        <v>3</v>
      </c>
      <c r="AS1032" s="11">
        <v>47.75808</v>
      </c>
      <c r="AT1032" s="11">
        <v>49.862899999999996</v>
      </c>
      <c r="AU1032" s="11">
        <v>49.862899999999996</v>
      </c>
      <c r="AV1032" s="11">
        <v>3</v>
      </c>
      <c r="AW1032" s="11">
        <v>1.3222700000000001</v>
      </c>
      <c r="AX1032" s="11">
        <v>1.3222700000000001</v>
      </c>
      <c r="AZ1032" s="11">
        <v>283</v>
      </c>
      <c r="BA1032" s="11">
        <v>320.13272999999998</v>
      </c>
      <c r="BB1032" s="122"/>
    </row>
    <row r="1033" spans="1:54" hidden="1" x14ac:dyDescent="0.25">
      <c r="A1033">
        <v>7</v>
      </c>
      <c r="B1033" t="str">
        <f t="shared" si="127"/>
        <v>GC-7200</v>
      </c>
      <c r="C1033" s="2" t="s">
        <v>317</v>
      </c>
      <c r="D1033" s="2" t="str">
        <f t="shared" si="124"/>
        <v>7</v>
      </c>
      <c r="E1033" s="2" t="str">
        <f t="shared" si="125"/>
        <v>72</v>
      </c>
      <c r="F1033" s="2" t="str">
        <f t="shared" si="126"/>
        <v>720</v>
      </c>
      <c r="G1033" s="1" t="s">
        <v>229</v>
      </c>
      <c r="H1033" s="27">
        <v>3719</v>
      </c>
      <c r="I1033" s="27"/>
      <c r="J1033" s="27">
        <v>2457.3629999999998</v>
      </c>
      <c r="K1033" s="27">
        <v>2457.3629999999998</v>
      </c>
      <c r="L1033" s="27">
        <v>85371</v>
      </c>
      <c r="M1033" s="27"/>
      <c r="N1033" s="27">
        <v>6450.4159999999993</v>
      </c>
      <c r="O1033" s="27">
        <v>6450.4159999999993</v>
      </c>
      <c r="P1033" s="27">
        <v>9744</v>
      </c>
      <c r="Q1033" s="27"/>
      <c r="R1033" s="27">
        <v>15322.019</v>
      </c>
      <c r="S1033" s="27">
        <v>3939.1137800000033</v>
      </c>
      <c r="T1033" s="27">
        <v>50742</v>
      </c>
      <c r="U1033" s="27"/>
      <c r="V1033" s="27">
        <v>61097.611529999995</v>
      </c>
      <c r="W1033" s="27">
        <v>60067.565470000001</v>
      </c>
      <c r="X1033" s="27">
        <v>25393</v>
      </c>
      <c r="Y1033" s="27"/>
      <c r="Z1033" s="27">
        <v>20791.830610000001</v>
      </c>
      <c r="AA1033" s="27">
        <v>20791.830610000001</v>
      </c>
      <c r="AB1033" s="27">
        <v>7370</v>
      </c>
      <c r="AC1033" s="27"/>
      <c r="AD1033" s="27">
        <v>5501.4557599999989</v>
      </c>
      <c r="AE1033" s="27">
        <v>5501.4557599999989</v>
      </c>
      <c r="AF1033" s="27">
        <v>20131</v>
      </c>
      <c r="AG1033" s="106">
        <v>20439.494650000004</v>
      </c>
      <c r="AH1033" s="27">
        <v>20439.494650000004</v>
      </c>
      <c r="AI1033" s="27">
        <v>6269.6146200000003</v>
      </c>
      <c r="AJ1033" s="27">
        <v>18890</v>
      </c>
      <c r="AK1033" s="106">
        <v>3762.3822200000004</v>
      </c>
      <c r="AL1033" s="106">
        <v>3837.3822200000004</v>
      </c>
      <c r="AM1033" s="105">
        <v>3837.3822199999995</v>
      </c>
      <c r="AN1033" s="11">
        <v>2809</v>
      </c>
      <c r="AO1033" s="11">
        <v>2343.8067799999999</v>
      </c>
      <c r="AP1033" s="105">
        <v>2376.1916300000003</v>
      </c>
      <c r="AQ1033" s="11">
        <v>2376.1916300000003</v>
      </c>
      <c r="AR1033" s="11">
        <v>2297</v>
      </c>
      <c r="AS1033" s="11">
        <v>1524.9321100000002</v>
      </c>
      <c r="AT1033" s="11">
        <v>1524.9321100000002</v>
      </c>
      <c r="AU1033" s="11">
        <v>1524.93211</v>
      </c>
      <c r="AV1033" s="11">
        <v>3287</v>
      </c>
      <c r="AW1033" s="11">
        <v>1296.3451399999999</v>
      </c>
      <c r="AX1033" s="11">
        <v>1296.3451399999999</v>
      </c>
      <c r="AZ1033" s="11">
        <v>5193</v>
      </c>
      <c r="BA1033" s="11">
        <v>1673.7667300000001</v>
      </c>
      <c r="BB1033" s="122"/>
    </row>
    <row r="1034" spans="1:54" hidden="1" x14ac:dyDescent="0.25">
      <c r="A1034">
        <v>7</v>
      </c>
      <c r="B1034" t="str">
        <f t="shared" si="127"/>
        <v>GC-7290</v>
      </c>
      <c r="C1034" s="2" t="s">
        <v>317</v>
      </c>
      <c r="D1034" s="2" t="str">
        <f t="shared" si="124"/>
        <v>7</v>
      </c>
      <c r="E1034" s="2" t="str">
        <f t="shared" si="125"/>
        <v>72</v>
      </c>
      <c r="F1034" s="2" t="str">
        <f t="shared" si="126"/>
        <v>729</v>
      </c>
      <c r="G1034" s="1" t="s">
        <v>916</v>
      </c>
      <c r="H1034" s="27">
        <v>0</v>
      </c>
      <c r="I1034" s="27"/>
      <c r="J1034" s="27">
        <v>0</v>
      </c>
      <c r="K1034" s="27">
        <v>0</v>
      </c>
      <c r="L1034" s="27">
        <v>0</v>
      </c>
      <c r="M1034" s="27"/>
      <c r="N1034" s="27">
        <v>0</v>
      </c>
      <c r="O1034" s="27">
        <v>0</v>
      </c>
      <c r="P1034" s="27">
        <v>0</v>
      </c>
      <c r="Q1034" s="27"/>
      <c r="R1034" s="27">
        <v>0</v>
      </c>
      <c r="S1034" s="27">
        <v>0</v>
      </c>
      <c r="T1034" s="27">
        <v>0</v>
      </c>
      <c r="U1034" s="27"/>
      <c r="V1034" s="27">
        <v>0</v>
      </c>
      <c r="W1034" s="27">
        <v>0</v>
      </c>
      <c r="X1034" s="27">
        <v>0</v>
      </c>
      <c r="Y1034" s="27"/>
      <c r="Z1034" s="27">
        <v>0</v>
      </c>
      <c r="AA1034" s="27">
        <v>0</v>
      </c>
      <c r="AB1034" s="27">
        <v>0</v>
      </c>
      <c r="AC1034" s="27"/>
      <c r="AD1034" s="27">
        <v>0</v>
      </c>
      <c r="AE1034" s="27">
        <v>0</v>
      </c>
      <c r="AF1034" s="27">
        <v>0</v>
      </c>
      <c r="AG1034" s="106">
        <v>0</v>
      </c>
      <c r="AH1034" s="27">
        <v>0</v>
      </c>
      <c r="AI1034" s="27">
        <v>0</v>
      </c>
      <c r="AJ1034" s="27">
        <v>0</v>
      </c>
      <c r="AK1034" s="106">
        <v>0</v>
      </c>
      <c r="AL1034" s="106">
        <v>0</v>
      </c>
      <c r="AM1034" s="105">
        <v>0</v>
      </c>
      <c r="AN1034" s="11">
        <v>0</v>
      </c>
      <c r="AO1034" s="11">
        <v>0</v>
      </c>
      <c r="AP1034" s="105">
        <v>0</v>
      </c>
      <c r="AQ1034" s="11">
        <v>0</v>
      </c>
      <c r="AR1034" s="11">
        <v>0</v>
      </c>
      <c r="AS1034" s="11">
        <v>0</v>
      </c>
      <c r="AT1034" s="11">
        <v>0</v>
      </c>
      <c r="AU1034" s="11">
        <v>0</v>
      </c>
      <c r="AV1034" s="11">
        <v>0</v>
      </c>
      <c r="AW1034" s="11">
        <v>0</v>
      </c>
      <c r="AX1034" s="11">
        <v>0</v>
      </c>
      <c r="AZ1034" s="11">
        <v>0</v>
      </c>
      <c r="BA1034" s="11"/>
      <c r="BB1034" s="122"/>
    </row>
    <row r="1035" spans="1:54" hidden="1" x14ac:dyDescent="0.25">
      <c r="A1035">
        <v>7</v>
      </c>
      <c r="B1035" t="str">
        <f t="shared" si="127"/>
        <v>GC-7310</v>
      </c>
      <c r="C1035" s="2" t="s">
        <v>317</v>
      </c>
      <c r="D1035" s="2" t="str">
        <f t="shared" si="124"/>
        <v>7</v>
      </c>
      <c r="E1035" s="2" t="str">
        <f t="shared" si="125"/>
        <v>73</v>
      </c>
      <c r="F1035" s="2" t="str">
        <f t="shared" si="126"/>
        <v>731</v>
      </c>
      <c r="G1035" s="1" t="s">
        <v>232</v>
      </c>
      <c r="H1035" s="27">
        <v>0</v>
      </c>
      <c r="I1035" s="27"/>
      <c r="J1035" s="27">
        <v>0</v>
      </c>
      <c r="K1035" s="27">
        <v>0</v>
      </c>
      <c r="L1035" s="27">
        <v>0</v>
      </c>
      <c r="M1035" s="27"/>
      <c r="N1035" s="27">
        <v>0</v>
      </c>
      <c r="O1035" s="27">
        <v>0</v>
      </c>
      <c r="P1035" s="27">
        <v>0</v>
      </c>
      <c r="Q1035" s="27"/>
      <c r="R1035" s="27">
        <v>0</v>
      </c>
      <c r="S1035" s="27">
        <v>0</v>
      </c>
      <c r="T1035" s="27">
        <v>0</v>
      </c>
      <c r="U1035" s="27"/>
      <c r="V1035" s="27">
        <v>0</v>
      </c>
      <c r="W1035" s="27">
        <v>0</v>
      </c>
      <c r="X1035" s="27">
        <v>0</v>
      </c>
      <c r="Y1035" s="27"/>
      <c r="Z1035" s="27">
        <v>0</v>
      </c>
      <c r="AA1035" s="27">
        <v>0</v>
      </c>
      <c r="AB1035" s="27">
        <v>0</v>
      </c>
      <c r="AC1035" s="27"/>
      <c r="AD1035" s="27">
        <v>0</v>
      </c>
      <c r="AE1035" s="27">
        <v>0</v>
      </c>
      <c r="AF1035" s="27">
        <v>0</v>
      </c>
      <c r="AG1035" s="106">
        <v>0</v>
      </c>
      <c r="AH1035" s="27">
        <v>0</v>
      </c>
      <c r="AI1035" s="27">
        <v>0</v>
      </c>
      <c r="AJ1035" s="27">
        <v>0</v>
      </c>
      <c r="AK1035" s="106">
        <v>0</v>
      </c>
      <c r="AL1035" s="106">
        <v>0</v>
      </c>
      <c r="AM1035" s="105">
        <v>0</v>
      </c>
      <c r="AN1035" s="11">
        <v>0</v>
      </c>
      <c r="AO1035" s="11">
        <v>0</v>
      </c>
      <c r="AP1035" s="105">
        <v>0</v>
      </c>
      <c r="AQ1035" s="11">
        <v>0</v>
      </c>
      <c r="AR1035" s="11">
        <v>0</v>
      </c>
      <c r="AS1035" s="11">
        <v>0</v>
      </c>
      <c r="AT1035" s="11">
        <v>0</v>
      </c>
      <c r="AU1035" s="11">
        <v>0</v>
      </c>
      <c r="AV1035" s="11">
        <v>0</v>
      </c>
      <c r="AW1035" s="11">
        <v>0</v>
      </c>
      <c r="AX1035" s="11">
        <v>0</v>
      </c>
      <c r="AZ1035" s="11">
        <v>0</v>
      </c>
      <c r="BA1035" s="11"/>
      <c r="BB1035" s="122"/>
    </row>
    <row r="1036" spans="1:54" hidden="1" x14ac:dyDescent="0.25">
      <c r="A1036">
        <v>7</v>
      </c>
      <c r="B1036" t="str">
        <f t="shared" si="127"/>
        <v>GC-7320</v>
      </c>
      <c r="C1036" s="2" t="s">
        <v>317</v>
      </c>
      <c r="D1036" s="2" t="str">
        <f t="shared" si="124"/>
        <v>7</v>
      </c>
      <c r="E1036" s="2" t="str">
        <f t="shared" si="125"/>
        <v>73</v>
      </c>
      <c r="F1036" s="2" t="str">
        <f t="shared" si="126"/>
        <v>732</v>
      </c>
      <c r="G1036" s="1" t="s">
        <v>233</v>
      </c>
      <c r="H1036" s="27">
        <v>0</v>
      </c>
      <c r="I1036" s="27"/>
      <c r="J1036" s="27">
        <v>0</v>
      </c>
      <c r="K1036" s="27">
        <v>0</v>
      </c>
      <c r="L1036" s="27">
        <v>0</v>
      </c>
      <c r="M1036" s="27"/>
      <c r="N1036" s="27">
        <v>0</v>
      </c>
      <c r="O1036" s="27">
        <v>0</v>
      </c>
      <c r="P1036" s="27">
        <v>0</v>
      </c>
      <c r="Q1036" s="27"/>
      <c r="R1036" s="27">
        <v>0</v>
      </c>
      <c r="S1036" s="27">
        <v>0</v>
      </c>
      <c r="T1036" s="27">
        <v>0</v>
      </c>
      <c r="U1036" s="27"/>
      <c r="V1036" s="27">
        <v>0</v>
      </c>
      <c r="W1036" s="27">
        <v>0</v>
      </c>
      <c r="X1036" s="27">
        <v>0</v>
      </c>
      <c r="Y1036" s="27"/>
      <c r="Z1036" s="27">
        <v>0</v>
      </c>
      <c r="AA1036" s="27">
        <v>0</v>
      </c>
      <c r="AB1036" s="27">
        <v>0</v>
      </c>
      <c r="AC1036" s="27"/>
      <c r="AD1036" s="27">
        <v>0</v>
      </c>
      <c r="AE1036" s="27">
        <v>0</v>
      </c>
      <c r="AF1036" s="27">
        <v>0</v>
      </c>
      <c r="AG1036" s="106">
        <v>0</v>
      </c>
      <c r="AH1036" s="27">
        <v>0</v>
      </c>
      <c r="AI1036" s="27">
        <v>0</v>
      </c>
      <c r="AJ1036" s="27">
        <v>0</v>
      </c>
      <c r="AK1036" s="106">
        <v>0</v>
      </c>
      <c r="AL1036" s="106">
        <v>0</v>
      </c>
      <c r="AM1036" s="105">
        <v>0</v>
      </c>
      <c r="AN1036" s="11">
        <v>0</v>
      </c>
      <c r="AO1036" s="11">
        <v>0</v>
      </c>
      <c r="AP1036" s="105">
        <v>0</v>
      </c>
      <c r="AQ1036" s="11">
        <v>0</v>
      </c>
      <c r="AR1036" s="11">
        <v>0</v>
      </c>
      <c r="AS1036" s="11">
        <v>0</v>
      </c>
      <c r="AT1036" s="11">
        <v>0</v>
      </c>
      <c r="AU1036" s="11">
        <v>0</v>
      </c>
      <c r="AV1036" s="11">
        <v>0</v>
      </c>
      <c r="AW1036" s="11">
        <v>0</v>
      </c>
      <c r="AX1036" s="11">
        <v>0</v>
      </c>
      <c r="AZ1036" s="11">
        <v>0</v>
      </c>
      <c r="BA1036" s="11"/>
      <c r="BB1036" s="122"/>
    </row>
    <row r="1037" spans="1:54" hidden="1" x14ac:dyDescent="0.25">
      <c r="A1037">
        <v>7</v>
      </c>
      <c r="B1037" t="str">
        <f t="shared" si="127"/>
        <v>GC-7330</v>
      </c>
      <c r="C1037" s="2" t="s">
        <v>317</v>
      </c>
      <c r="D1037" s="2" t="str">
        <f t="shared" si="124"/>
        <v>7</v>
      </c>
      <c r="E1037" s="2" t="str">
        <f t="shared" si="125"/>
        <v>73</v>
      </c>
      <c r="F1037" s="2" t="str">
        <f t="shared" si="126"/>
        <v>733</v>
      </c>
      <c r="G1037" s="1" t="s">
        <v>234</v>
      </c>
      <c r="H1037" s="27">
        <v>0</v>
      </c>
      <c r="I1037" s="27"/>
      <c r="J1037" s="27">
        <v>0</v>
      </c>
      <c r="K1037" s="27">
        <v>0</v>
      </c>
      <c r="L1037" s="27">
        <v>0</v>
      </c>
      <c r="M1037" s="27"/>
      <c r="N1037" s="27">
        <v>0</v>
      </c>
      <c r="O1037" s="27">
        <v>0</v>
      </c>
      <c r="P1037" s="27">
        <v>0</v>
      </c>
      <c r="Q1037" s="27"/>
      <c r="R1037" s="27">
        <v>0</v>
      </c>
      <c r="S1037" s="27">
        <v>0</v>
      </c>
      <c r="T1037" s="27">
        <v>0</v>
      </c>
      <c r="U1037" s="27"/>
      <c r="V1037" s="27">
        <v>0</v>
      </c>
      <c r="W1037" s="27">
        <v>0</v>
      </c>
      <c r="X1037" s="27">
        <v>0</v>
      </c>
      <c r="Y1037" s="27"/>
      <c r="Z1037" s="27">
        <v>0</v>
      </c>
      <c r="AA1037" s="27">
        <v>0</v>
      </c>
      <c r="AB1037" s="27">
        <v>0</v>
      </c>
      <c r="AC1037" s="27"/>
      <c r="AD1037" s="27">
        <v>0</v>
      </c>
      <c r="AE1037" s="27">
        <v>0</v>
      </c>
      <c r="AF1037" s="27">
        <v>0</v>
      </c>
      <c r="AG1037" s="106">
        <v>0</v>
      </c>
      <c r="AH1037" s="27">
        <v>0</v>
      </c>
      <c r="AI1037" s="27">
        <v>0</v>
      </c>
      <c r="AJ1037" s="27">
        <v>0</v>
      </c>
      <c r="AK1037" s="106">
        <v>0</v>
      </c>
      <c r="AL1037" s="106">
        <v>0</v>
      </c>
      <c r="AM1037" s="105">
        <v>0</v>
      </c>
      <c r="AN1037" s="11">
        <v>0</v>
      </c>
      <c r="AO1037" s="11">
        <v>0</v>
      </c>
      <c r="AP1037" s="105">
        <v>0</v>
      </c>
      <c r="AQ1037" s="11">
        <v>0</v>
      </c>
      <c r="AR1037" s="11">
        <v>0</v>
      </c>
      <c r="AS1037" s="11">
        <v>0</v>
      </c>
      <c r="AT1037" s="11">
        <v>0</v>
      </c>
      <c r="AU1037" s="11">
        <v>0</v>
      </c>
      <c r="AV1037" s="11">
        <v>0</v>
      </c>
      <c r="AW1037" s="11">
        <v>0</v>
      </c>
      <c r="AX1037" s="11">
        <v>0</v>
      </c>
      <c r="AZ1037" s="11">
        <v>0</v>
      </c>
      <c r="BA1037" s="11"/>
      <c r="BB1037" s="122"/>
    </row>
    <row r="1038" spans="1:54" hidden="1" x14ac:dyDescent="0.25">
      <c r="A1038">
        <v>7</v>
      </c>
      <c r="B1038" t="str">
        <f t="shared" si="127"/>
        <v>GC-7340</v>
      </c>
      <c r="C1038" s="2" t="s">
        <v>317</v>
      </c>
      <c r="D1038" s="2" t="str">
        <f t="shared" si="124"/>
        <v>7</v>
      </c>
      <c r="E1038" s="2" t="str">
        <f t="shared" si="125"/>
        <v>73</v>
      </c>
      <c r="F1038" s="2" t="str">
        <f t="shared" si="126"/>
        <v>734</v>
      </c>
      <c r="G1038" s="1" t="s">
        <v>235</v>
      </c>
      <c r="H1038" s="27">
        <v>0</v>
      </c>
      <c r="I1038" s="27"/>
      <c r="J1038" s="27">
        <v>0</v>
      </c>
      <c r="K1038" s="27">
        <v>0</v>
      </c>
      <c r="L1038" s="27">
        <v>0</v>
      </c>
      <c r="M1038" s="27"/>
      <c r="N1038" s="27">
        <v>0</v>
      </c>
      <c r="O1038" s="27">
        <v>0</v>
      </c>
      <c r="P1038" s="27">
        <v>0</v>
      </c>
      <c r="Q1038" s="27"/>
      <c r="R1038" s="27">
        <v>0</v>
      </c>
      <c r="S1038" s="27">
        <v>0</v>
      </c>
      <c r="T1038" s="27">
        <v>0</v>
      </c>
      <c r="U1038" s="27"/>
      <c r="V1038" s="27">
        <v>0</v>
      </c>
      <c r="W1038" s="27">
        <v>0</v>
      </c>
      <c r="X1038" s="27">
        <v>0</v>
      </c>
      <c r="Y1038" s="27"/>
      <c r="Z1038" s="27">
        <v>0</v>
      </c>
      <c r="AA1038" s="27">
        <v>0</v>
      </c>
      <c r="AB1038" s="27">
        <v>0</v>
      </c>
      <c r="AC1038" s="27"/>
      <c r="AD1038" s="27">
        <v>0</v>
      </c>
      <c r="AE1038" s="27">
        <v>0</v>
      </c>
      <c r="AF1038" s="27">
        <v>0</v>
      </c>
      <c r="AG1038" s="106">
        <v>0</v>
      </c>
      <c r="AH1038" s="27">
        <v>0</v>
      </c>
      <c r="AI1038" s="27">
        <v>0</v>
      </c>
      <c r="AJ1038" s="27">
        <v>0</v>
      </c>
      <c r="AK1038" s="106">
        <v>0</v>
      </c>
      <c r="AL1038" s="106">
        <v>0</v>
      </c>
      <c r="AM1038" s="105">
        <v>0</v>
      </c>
      <c r="AN1038" s="11">
        <v>0</v>
      </c>
      <c r="AO1038" s="11">
        <v>0</v>
      </c>
      <c r="AP1038" s="105">
        <v>0</v>
      </c>
      <c r="AQ1038" s="11">
        <v>0</v>
      </c>
      <c r="AR1038" s="11">
        <v>0</v>
      </c>
      <c r="AS1038" s="11">
        <v>0</v>
      </c>
      <c r="AT1038" s="11">
        <v>0</v>
      </c>
      <c r="AU1038" s="11">
        <v>0</v>
      </c>
      <c r="AV1038" s="11">
        <v>0</v>
      </c>
      <c r="AW1038" s="11">
        <v>0</v>
      </c>
      <c r="AX1038" s="11">
        <v>0</v>
      </c>
      <c r="AZ1038" s="11">
        <v>0</v>
      </c>
      <c r="BA1038" s="11"/>
      <c r="BB1038" s="122"/>
    </row>
    <row r="1039" spans="1:54" hidden="1" x14ac:dyDescent="0.25">
      <c r="A1039">
        <v>7</v>
      </c>
      <c r="B1039" t="str">
        <f t="shared" si="127"/>
        <v>GC-7390</v>
      </c>
      <c r="C1039" s="2" t="s">
        <v>317</v>
      </c>
      <c r="D1039" s="2" t="s">
        <v>2163</v>
      </c>
      <c r="E1039" s="2" t="s">
        <v>2164</v>
      </c>
      <c r="F1039" s="2" t="s">
        <v>2165</v>
      </c>
      <c r="G1039" s="1" t="s">
        <v>2152</v>
      </c>
      <c r="H1039" s="27">
        <v>0</v>
      </c>
      <c r="I1039" s="27"/>
      <c r="J1039" s="27">
        <v>0</v>
      </c>
      <c r="K1039" s="27">
        <v>0</v>
      </c>
      <c r="L1039" s="27">
        <v>0</v>
      </c>
      <c r="M1039" s="27"/>
      <c r="N1039" s="27">
        <v>0</v>
      </c>
      <c r="O1039" s="27">
        <v>0</v>
      </c>
      <c r="P1039" s="27">
        <v>0</v>
      </c>
      <c r="Q1039" s="27"/>
      <c r="R1039" s="27">
        <v>0</v>
      </c>
      <c r="S1039" s="27">
        <v>0</v>
      </c>
      <c r="T1039" s="27">
        <v>0</v>
      </c>
      <c r="U1039" s="27"/>
      <c r="V1039" s="27">
        <v>0</v>
      </c>
      <c r="W1039" s="27">
        <v>0</v>
      </c>
      <c r="X1039" s="27">
        <v>0</v>
      </c>
      <c r="Y1039" s="27"/>
      <c r="Z1039" s="27">
        <v>0</v>
      </c>
      <c r="AA1039" s="27">
        <v>0</v>
      </c>
      <c r="AB1039" s="27">
        <v>0</v>
      </c>
      <c r="AC1039" s="27"/>
      <c r="AD1039" s="27">
        <v>0</v>
      </c>
      <c r="AE1039" s="27">
        <v>0</v>
      </c>
      <c r="AF1039" s="27">
        <v>0</v>
      </c>
      <c r="AG1039" s="106">
        <v>0</v>
      </c>
      <c r="AH1039" s="27">
        <v>0</v>
      </c>
      <c r="AI1039" s="27">
        <v>0</v>
      </c>
      <c r="AJ1039" s="27">
        <v>0</v>
      </c>
      <c r="AK1039" s="106">
        <v>0</v>
      </c>
      <c r="AL1039" s="106">
        <v>0</v>
      </c>
      <c r="AM1039" s="105">
        <v>0</v>
      </c>
      <c r="AN1039" s="11">
        <v>0</v>
      </c>
      <c r="AO1039" s="11">
        <v>0</v>
      </c>
      <c r="AP1039" s="105">
        <v>0</v>
      </c>
      <c r="AQ1039" s="11">
        <v>0</v>
      </c>
      <c r="AR1039" s="11">
        <v>0</v>
      </c>
      <c r="AS1039" s="11">
        <v>0</v>
      </c>
      <c r="AT1039" s="11">
        <v>0</v>
      </c>
      <c r="AU1039" s="11">
        <v>0</v>
      </c>
      <c r="AV1039" s="11">
        <v>0</v>
      </c>
      <c r="AW1039" s="11">
        <v>0</v>
      </c>
      <c r="AX1039" s="11">
        <v>0</v>
      </c>
      <c r="AZ1039" s="11">
        <v>0</v>
      </c>
      <c r="BA1039" s="11"/>
      <c r="BB1039" s="122"/>
    </row>
    <row r="1040" spans="1:54" hidden="1" x14ac:dyDescent="0.25">
      <c r="A1040">
        <v>7</v>
      </c>
      <c r="B1040" t="str">
        <f t="shared" si="127"/>
        <v>GC-7410</v>
      </c>
      <c r="C1040" s="2" t="s">
        <v>317</v>
      </c>
      <c r="D1040" s="2" t="str">
        <f t="shared" ref="D1040:D1071" si="128">LEFT($G1040,1)</f>
        <v>7</v>
      </c>
      <c r="E1040" s="2" t="str">
        <f t="shared" ref="E1040:E1071" si="129">LEFT($G1040,2)</f>
        <v>74</v>
      </c>
      <c r="F1040" s="2" t="str">
        <f t="shared" ref="F1040:F1071" si="130">LEFT($G1040,3)</f>
        <v>741</v>
      </c>
      <c r="G1040" s="1" t="s">
        <v>237</v>
      </c>
      <c r="H1040" s="27">
        <v>0</v>
      </c>
      <c r="I1040" s="27"/>
      <c r="J1040" s="27">
        <v>0</v>
      </c>
      <c r="K1040" s="27">
        <v>0</v>
      </c>
      <c r="L1040" s="27">
        <v>15</v>
      </c>
      <c r="M1040" s="27"/>
      <c r="N1040" s="27">
        <v>5.2750000000000004</v>
      </c>
      <c r="O1040" s="27">
        <v>5.2750000000000004</v>
      </c>
      <c r="P1040" s="27">
        <v>0</v>
      </c>
      <c r="Q1040" s="27"/>
      <c r="R1040" s="27">
        <v>0</v>
      </c>
      <c r="S1040" s="27">
        <v>0.64700000000000002</v>
      </c>
      <c r="T1040" s="27">
        <v>0</v>
      </c>
      <c r="U1040" s="27"/>
      <c r="V1040" s="27">
        <v>0</v>
      </c>
      <c r="W1040" s="27">
        <v>14.208680000000001</v>
      </c>
      <c r="X1040" s="27">
        <v>0</v>
      </c>
      <c r="Y1040" s="27"/>
      <c r="Z1040" s="27">
        <v>0</v>
      </c>
      <c r="AA1040" s="27">
        <v>0</v>
      </c>
      <c r="AB1040" s="27">
        <v>0</v>
      </c>
      <c r="AC1040" s="27"/>
      <c r="AD1040" s="27">
        <v>0</v>
      </c>
      <c r="AE1040" s="27">
        <v>0</v>
      </c>
      <c r="AF1040" s="27">
        <v>0</v>
      </c>
      <c r="AG1040" s="106">
        <v>0</v>
      </c>
      <c r="AH1040" s="27">
        <v>0</v>
      </c>
      <c r="AI1040" s="27">
        <v>0</v>
      </c>
      <c r="AJ1040" s="27">
        <v>0</v>
      </c>
      <c r="AK1040" s="106">
        <v>0</v>
      </c>
      <c r="AL1040" s="106">
        <v>0</v>
      </c>
      <c r="AM1040" s="105">
        <v>0</v>
      </c>
      <c r="AN1040" s="11">
        <v>0</v>
      </c>
      <c r="AO1040" s="11">
        <v>0</v>
      </c>
      <c r="AP1040" s="105">
        <v>0</v>
      </c>
      <c r="AQ1040" s="11">
        <v>0</v>
      </c>
      <c r="AR1040" s="11">
        <v>0</v>
      </c>
      <c r="AS1040" s="11">
        <v>0</v>
      </c>
      <c r="AT1040" s="11">
        <v>0</v>
      </c>
      <c r="AU1040" s="11">
        <v>0</v>
      </c>
      <c r="AV1040" s="11">
        <v>0</v>
      </c>
      <c r="AW1040" s="11">
        <v>0</v>
      </c>
      <c r="AX1040" s="11">
        <v>0</v>
      </c>
      <c r="AZ1040" s="11">
        <v>0</v>
      </c>
      <c r="BA1040" s="11">
        <v>0</v>
      </c>
      <c r="BB1040" s="122"/>
    </row>
    <row r="1041" spans="1:54" hidden="1" x14ac:dyDescent="0.25">
      <c r="A1041">
        <v>7</v>
      </c>
      <c r="B1041" t="str">
        <f t="shared" si="127"/>
        <v>GC-7421</v>
      </c>
      <c r="C1041" s="2" t="s">
        <v>317</v>
      </c>
      <c r="D1041" s="2" t="str">
        <f t="shared" si="128"/>
        <v>7</v>
      </c>
      <c r="E1041" s="2" t="str">
        <f t="shared" si="129"/>
        <v>74</v>
      </c>
      <c r="F1041" s="2" t="str">
        <f t="shared" si="130"/>
        <v>742</v>
      </c>
      <c r="G1041" s="1" t="s">
        <v>961</v>
      </c>
      <c r="H1041" s="27">
        <v>0</v>
      </c>
      <c r="I1041" s="27"/>
      <c r="J1041" s="27">
        <v>0</v>
      </c>
      <c r="K1041" s="27">
        <v>0</v>
      </c>
      <c r="L1041" s="27">
        <v>0</v>
      </c>
      <c r="M1041" s="27"/>
      <c r="N1041" s="27">
        <v>0</v>
      </c>
      <c r="O1041" s="27">
        <v>0</v>
      </c>
      <c r="P1041" s="27">
        <v>0</v>
      </c>
      <c r="Q1041" s="27"/>
      <c r="R1041" s="27">
        <v>0</v>
      </c>
      <c r="S1041" s="27">
        <v>0</v>
      </c>
      <c r="T1041" s="27">
        <v>0</v>
      </c>
      <c r="U1041" s="27"/>
      <c r="V1041" s="27">
        <v>0</v>
      </c>
      <c r="W1041" s="27">
        <v>0</v>
      </c>
      <c r="X1041" s="27">
        <v>0</v>
      </c>
      <c r="Y1041" s="27"/>
      <c r="Z1041" s="27">
        <v>0</v>
      </c>
      <c r="AA1041" s="27">
        <v>0</v>
      </c>
      <c r="AB1041" s="27">
        <v>0</v>
      </c>
      <c r="AC1041" s="27"/>
      <c r="AD1041" s="27">
        <v>0</v>
      </c>
      <c r="AE1041" s="27">
        <v>0</v>
      </c>
      <c r="AF1041" s="27">
        <v>0</v>
      </c>
      <c r="AG1041" s="106">
        <v>0</v>
      </c>
      <c r="AH1041" s="27">
        <v>0</v>
      </c>
      <c r="AI1041" s="27">
        <v>0</v>
      </c>
      <c r="AJ1041" s="27">
        <v>0</v>
      </c>
      <c r="AK1041" s="106">
        <v>0</v>
      </c>
      <c r="AL1041" s="106">
        <v>0</v>
      </c>
      <c r="AM1041" s="105">
        <v>0</v>
      </c>
      <c r="AN1041" s="11">
        <v>0</v>
      </c>
      <c r="AO1041" s="11">
        <v>0</v>
      </c>
      <c r="AP1041" s="105">
        <v>0</v>
      </c>
      <c r="AQ1041" s="11">
        <v>0</v>
      </c>
      <c r="AR1041" s="11">
        <v>0</v>
      </c>
      <c r="AS1041" s="11">
        <v>0</v>
      </c>
      <c r="AT1041" s="11">
        <v>0</v>
      </c>
      <c r="AU1041" s="11"/>
      <c r="AV1041" s="11">
        <v>0</v>
      </c>
      <c r="AW1041" s="11">
        <v>0</v>
      </c>
      <c r="AX1041" s="11"/>
      <c r="AZ1041" s="11"/>
      <c r="BA1041" s="11"/>
      <c r="BB1041" s="122"/>
    </row>
    <row r="1042" spans="1:54" hidden="1" x14ac:dyDescent="0.25">
      <c r="A1042">
        <v>7</v>
      </c>
      <c r="B1042" t="str">
        <f t="shared" si="127"/>
        <v>GC-7422</v>
      </c>
      <c r="C1042" s="2" t="s">
        <v>317</v>
      </c>
      <c r="D1042" s="2" t="str">
        <f t="shared" si="128"/>
        <v>7</v>
      </c>
      <c r="E1042" s="2" t="str">
        <f t="shared" si="129"/>
        <v>74</v>
      </c>
      <c r="F1042" s="2" t="str">
        <f t="shared" si="130"/>
        <v>742</v>
      </c>
      <c r="G1042" s="1" t="s">
        <v>239</v>
      </c>
      <c r="H1042" s="27">
        <v>1604.354</v>
      </c>
      <c r="I1042" s="27"/>
      <c r="J1042" s="27">
        <v>2160.3010000000004</v>
      </c>
      <c r="K1042" s="27">
        <v>2160.3010000000004</v>
      </c>
      <c r="L1042" s="27">
        <v>1873.904</v>
      </c>
      <c r="M1042" s="27"/>
      <c r="N1042" s="27">
        <v>1884.7089999999998</v>
      </c>
      <c r="O1042" s="27">
        <v>1867.9859999999999</v>
      </c>
      <c r="P1042" s="27">
        <v>4251.4040000000005</v>
      </c>
      <c r="Q1042" s="27"/>
      <c r="R1042" s="27">
        <v>3534.9110000000001</v>
      </c>
      <c r="S1042" s="27">
        <v>3573.7639999999992</v>
      </c>
      <c r="T1042" s="27">
        <v>11046</v>
      </c>
      <c r="U1042" s="27"/>
      <c r="V1042" s="27">
        <v>7055.7449099999994</v>
      </c>
      <c r="W1042" s="27">
        <v>9439.1167100000002</v>
      </c>
      <c r="X1042" s="27">
        <v>6381</v>
      </c>
      <c r="Y1042" s="27"/>
      <c r="Z1042" s="27">
        <v>8393.7187900000008</v>
      </c>
      <c r="AA1042" s="27">
        <v>8396.4803100000008</v>
      </c>
      <c r="AB1042" s="27">
        <v>1775</v>
      </c>
      <c r="AC1042" s="27"/>
      <c r="AD1042" s="27">
        <v>2595.8270299999999</v>
      </c>
      <c r="AE1042" s="27">
        <v>2599.0269600000001</v>
      </c>
      <c r="AF1042" s="27">
        <v>2102</v>
      </c>
      <c r="AG1042" s="106">
        <v>2812.7039600000003</v>
      </c>
      <c r="AH1042" s="27">
        <v>2813.7322000000004</v>
      </c>
      <c r="AI1042" s="27">
        <v>2813.7321999999999</v>
      </c>
      <c r="AJ1042" s="27">
        <v>3308</v>
      </c>
      <c r="AK1042" s="106">
        <v>3175.4612800000004</v>
      </c>
      <c r="AL1042" s="106">
        <v>3234.2322300000005</v>
      </c>
      <c r="AM1042" s="105">
        <v>3234.2322300000005</v>
      </c>
      <c r="AN1042" s="11">
        <v>3028</v>
      </c>
      <c r="AO1042" s="11">
        <v>4092.1096200000002</v>
      </c>
      <c r="AP1042" s="105">
        <v>4095.2496799999994</v>
      </c>
      <c r="AQ1042" s="11">
        <v>4105.7766799999999</v>
      </c>
      <c r="AR1042" s="11">
        <v>2509</v>
      </c>
      <c r="AS1042" s="11">
        <v>2853.4275500000008</v>
      </c>
      <c r="AT1042" s="11">
        <v>2846.8886199999997</v>
      </c>
      <c r="AU1042" s="11">
        <v>2847.4936299999999</v>
      </c>
      <c r="AV1042" s="11">
        <v>2112</v>
      </c>
      <c r="AW1042" s="11">
        <v>2922.2753199999997</v>
      </c>
      <c r="AX1042" s="11">
        <v>2920.4877700000002</v>
      </c>
      <c r="AZ1042" s="11">
        <v>0</v>
      </c>
      <c r="BA1042" s="11">
        <v>3201.1443199999994</v>
      </c>
      <c r="BB1042" s="122"/>
    </row>
    <row r="1043" spans="1:54" hidden="1" x14ac:dyDescent="0.25">
      <c r="A1043">
        <v>7</v>
      </c>
      <c r="B1043" t="str">
        <f t="shared" si="127"/>
        <v>GC-7430</v>
      </c>
      <c r="C1043" s="2" t="s">
        <v>317</v>
      </c>
      <c r="D1043" s="2" t="str">
        <f t="shared" si="128"/>
        <v>7</v>
      </c>
      <c r="E1043" s="2" t="str">
        <f t="shared" si="129"/>
        <v>74</v>
      </c>
      <c r="F1043" s="2" t="str">
        <f t="shared" si="130"/>
        <v>743</v>
      </c>
      <c r="G1043" s="1" t="s">
        <v>241</v>
      </c>
      <c r="H1043" s="27">
        <v>0</v>
      </c>
      <c r="I1043" s="27"/>
      <c r="J1043" s="27">
        <v>0</v>
      </c>
      <c r="K1043" s="27">
        <v>0</v>
      </c>
      <c r="L1043" s="27">
        <v>0</v>
      </c>
      <c r="M1043" s="27"/>
      <c r="N1043" s="27">
        <v>0</v>
      </c>
      <c r="O1043" s="27">
        <v>0</v>
      </c>
      <c r="P1043" s="27">
        <v>0</v>
      </c>
      <c r="Q1043" s="27"/>
      <c r="R1043" s="27">
        <v>0</v>
      </c>
      <c r="S1043" s="27">
        <v>0</v>
      </c>
      <c r="T1043" s="27">
        <v>0</v>
      </c>
      <c r="U1043" s="27"/>
      <c r="V1043" s="27">
        <v>0</v>
      </c>
      <c r="W1043" s="27">
        <v>0</v>
      </c>
      <c r="X1043" s="27">
        <v>0</v>
      </c>
      <c r="Y1043" s="27"/>
      <c r="Z1043" s="27">
        <v>0</v>
      </c>
      <c r="AA1043" s="27">
        <v>0</v>
      </c>
      <c r="AB1043" s="27">
        <v>0</v>
      </c>
      <c r="AC1043" s="27"/>
      <c r="AD1043" s="27">
        <v>0</v>
      </c>
      <c r="AE1043" s="27">
        <v>0</v>
      </c>
      <c r="AF1043" s="27">
        <v>0</v>
      </c>
      <c r="AG1043" s="106">
        <v>0</v>
      </c>
      <c r="AH1043" s="27">
        <v>0</v>
      </c>
      <c r="AI1043" s="27">
        <v>0</v>
      </c>
      <c r="AJ1043" s="27">
        <v>0</v>
      </c>
      <c r="AK1043" s="106">
        <v>0</v>
      </c>
      <c r="AL1043" s="106">
        <v>0</v>
      </c>
      <c r="AM1043" s="105">
        <v>0</v>
      </c>
      <c r="AN1043" s="11">
        <v>0</v>
      </c>
      <c r="AO1043" s="11">
        <v>0</v>
      </c>
      <c r="AP1043" s="105">
        <v>0</v>
      </c>
      <c r="AQ1043" s="11">
        <v>0</v>
      </c>
      <c r="AR1043" s="11">
        <v>0</v>
      </c>
      <c r="AS1043" s="11">
        <v>0</v>
      </c>
      <c r="AT1043" s="11">
        <v>0</v>
      </c>
      <c r="AU1043" s="11">
        <v>0</v>
      </c>
      <c r="AV1043" s="11">
        <v>0</v>
      </c>
      <c r="AW1043" s="11">
        <v>0</v>
      </c>
      <c r="AX1043" s="11">
        <v>0</v>
      </c>
      <c r="AZ1043" s="11">
        <v>0</v>
      </c>
      <c r="BA1043" s="11">
        <v>0</v>
      </c>
      <c r="BB1043" s="122"/>
    </row>
    <row r="1044" spans="1:54" hidden="1" x14ac:dyDescent="0.25">
      <c r="A1044">
        <v>7</v>
      </c>
      <c r="B1044" t="str">
        <f t="shared" si="127"/>
        <v>GC-7440</v>
      </c>
      <c r="C1044" s="2" t="s">
        <v>317</v>
      </c>
      <c r="D1044" s="2" t="str">
        <f t="shared" si="128"/>
        <v>7</v>
      </c>
      <c r="E1044" s="2" t="str">
        <f t="shared" si="129"/>
        <v>74</v>
      </c>
      <c r="F1044" s="2" t="str">
        <f t="shared" si="130"/>
        <v>744</v>
      </c>
      <c r="G1044" s="1" t="s">
        <v>242</v>
      </c>
      <c r="H1044" s="27">
        <v>19.5</v>
      </c>
      <c r="I1044" s="27"/>
      <c r="J1044" s="27">
        <v>36.511000000000003</v>
      </c>
      <c r="K1044" s="27">
        <v>36.511000000000003</v>
      </c>
      <c r="L1044" s="27">
        <v>66.843000000000004</v>
      </c>
      <c r="M1044" s="27"/>
      <c r="N1044" s="27">
        <v>31.164000000000001</v>
      </c>
      <c r="O1044" s="27">
        <v>31.164000000000001</v>
      </c>
      <c r="P1044" s="27">
        <v>60.171999999999997</v>
      </c>
      <c r="Q1044" s="27"/>
      <c r="R1044" s="27">
        <v>4.2290000000000001</v>
      </c>
      <c r="S1044" s="27">
        <v>4.2289599999999998</v>
      </c>
      <c r="T1044" s="27">
        <v>35</v>
      </c>
      <c r="U1044" s="27"/>
      <c r="V1044" s="27">
        <v>48.393770000000004</v>
      </c>
      <c r="W1044" s="27">
        <v>48.393770000000004</v>
      </c>
      <c r="X1044" s="27">
        <v>28</v>
      </c>
      <c r="Y1044" s="27"/>
      <c r="Z1044" s="27">
        <v>69.619149999999991</v>
      </c>
      <c r="AA1044" s="27">
        <v>69.619149999999991</v>
      </c>
      <c r="AB1044" s="27">
        <v>25</v>
      </c>
      <c r="AC1044" s="27"/>
      <c r="AD1044" s="27">
        <v>35.61553</v>
      </c>
      <c r="AE1044" s="27">
        <v>35.61553</v>
      </c>
      <c r="AF1044" s="27">
        <v>52</v>
      </c>
      <c r="AG1044" s="106">
        <v>26.740679999999998</v>
      </c>
      <c r="AH1044" s="27">
        <v>26.740680000000005</v>
      </c>
      <c r="AI1044" s="27">
        <v>26.740679999999998</v>
      </c>
      <c r="AJ1044" s="27">
        <v>133</v>
      </c>
      <c r="AK1044" s="106">
        <v>83.18871</v>
      </c>
      <c r="AL1044" s="106">
        <v>83.18871</v>
      </c>
      <c r="AM1044" s="105">
        <v>83.18871</v>
      </c>
      <c r="AN1044" s="11">
        <v>618</v>
      </c>
      <c r="AO1044" s="11">
        <v>312.61055999999996</v>
      </c>
      <c r="AP1044" s="105">
        <v>312.61056000000002</v>
      </c>
      <c r="AQ1044" s="11">
        <v>312.61056000000002</v>
      </c>
      <c r="AR1044" s="11">
        <v>80</v>
      </c>
      <c r="AS1044" s="11">
        <v>242.31360000000001</v>
      </c>
      <c r="AT1044" s="11">
        <v>242.31360000000001</v>
      </c>
      <c r="AU1044" s="11">
        <v>242.31360000000001</v>
      </c>
      <c r="AV1044" s="11">
        <v>260</v>
      </c>
      <c r="AW1044" s="11">
        <v>389.61991</v>
      </c>
      <c r="AX1044" s="11">
        <v>383.95710999999994</v>
      </c>
      <c r="AZ1044" s="11">
        <v>0</v>
      </c>
      <c r="BA1044" s="11">
        <v>384.21821999999997</v>
      </c>
      <c r="BB1044" s="122"/>
    </row>
    <row r="1045" spans="1:54" hidden="1" x14ac:dyDescent="0.25">
      <c r="A1045">
        <v>7</v>
      </c>
      <c r="B1045" t="str">
        <f t="shared" si="127"/>
        <v>GC-7450</v>
      </c>
      <c r="C1045" s="2" t="s">
        <v>317</v>
      </c>
      <c r="D1045" s="2" t="str">
        <f t="shared" si="128"/>
        <v>7</v>
      </c>
      <c r="E1045" s="2" t="str">
        <f t="shared" si="129"/>
        <v>74</v>
      </c>
      <c r="F1045" s="2" t="str">
        <f t="shared" si="130"/>
        <v>745</v>
      </c>
      <c r="G1045" s="1" t="s">
        <v>244</v>
      </c>
      <c r="H1045" s="27">
        <v>68</v>
      </c>
      <c r="I1045" s="27"/>
      <c r="J1045" s="27">
        <v>2</v>
      </c>
      <c r="K1045" s="27">
        <v>2</v>
      </c>
      <c r="L1045" s="27">
        <v>68</v>
      </c>
      <c r="M1045" s="27"/>
      <c r="N1045" s="27">
        <v>13.121</v>
      </c>
      <c r="O1045" s="27">
        <v>13.121</v>
      </c>
      <c r="P1045" s="27">
        <v>68</v>
      </c>
      <c r="Q1045" s="27"/>
      <c r="R1045" s="27">
        <v>47.155999999999999</v>
      </c>
      <c r="S1045" s="27">
        <v>47.156059999999997</v>
      </c>
      <c r="T1045" s="27">
        <v>69</v>
      </c>
      <c r="U1045" s="27"/>
      <c r="V1045" s="27">
        <v>42.461849999999998</v>
      </c>
      <c r="W1045" s="27">
        <v>42.461850000000005</v>
      </c>
      <c r="X1045" s="27">
        <v>69</v>
      </c>
      <c r="Y1045" s="27"/>
      <c r="Z1045" s="27">
        <v>31.478819999999995</v>
      </c>
      <c r="AA1045" s="27">
        <v>31.478819999999995</v>
      </c>
      <c r="AB1045" s="27">
        <v>61</v>
      </c>
      <c r="AC1045" s="27"/>
      <c r="AD1045" s="27">
        <v>65.892009999999999</v>
      </c>
      <c r="AE1045" s="27">
        <v>65.892009999999999</v>
      </c>
      <c r="AF1045" s="27">
        <v>24</v>
      </c>
      <c r="AG1045" s="106">
        <v>15.97358</v>
      </c>
      <c r="AH1045" s="27">
        <v>15.97358</v>
      </c>
      <c r="AI1045" s="27">
        <v>15.97358</v>
      </c>
      <c r="AJ1045" s="27">
        <v>17</v>
      </c>
      <c r="AK1045" s="106">
        <v>15.290010000000001</v>
      </c>
      <c r="AL1045" s="106">
        <v>15.290010000000001</v>
      </c>
      <c r="AM1045" s="105">
        <v>15.290010000000001</v>
      </c>
      <c r="AN1045" s="11">
        <v>17</v>
      </c>
      <c r="AO1045" s="11">
        <v>20.65137</v>
      </c>
      <c r="AP1045" s="105">
        <v>20.65137</v>
      </c>
      <c r="AQ1045" s="11">
        <v>20.65137</v>
      </c>
      <c r="AR1045" s="11">
        <v>21</v>
      </c>
      <c r="AS1045" s="11">
        <v>19.378599999999999</v>
      </c>
      <c r="AT1045" s="11">
        <v>19.378599999999999</v>
      </c>
      <c r="AU1045" s="11">
        <v>19.378599999999999</v>
      </c>
      <c r="AV1045" s="11">
        <v>16</v>
      </c>
      <c r="AW1045" s="11">
        <v>15</v>
      </c>
      <c r="AX1045" s="11">
        <v>15</v>
      </c>
      <c r="AZ1045" s="11">
        <v>0</v>
      </c>
      <c r="BA1045" s="11">
        <v>29.962040000000002</v>
      </c>
      <c r="BB1045" s="122"/>
    </row>
    <row r="1046" spans="1:54" hidden="1" x14ac:dyDescent="0.25">
      <c r="A1046">
        <v>7</v>
      </c>
      <c r="B1046" t="str">
        <f t="shared" si="127"/>
        <v>GC-7460</v>
      </c>
      <c r="C1046" s="2" t="s">
        <v>317</v>
      </c>
      <c r="D1046" s="2" t="str">
        <f t="shared" si="128"/>
        <v>7</v>
      </c>
      <c r="E1046" s="2" t="str">
        <f t="shared" si="129"/>
        <v>74</v>
      </c>
      <c r="F1046" s="2" t="str">
        <f t="shared" si="130"/>
        <v>746</v>
      </c>
      <c r="G1046" s="1" t="s">
        <v>246</v>
      </c>
      <c r="H1046" s="27">
        <v>0</v>
      </c>
      <c r="I1046" s="27"/>
      <c r="J1046" s="27">
        <v>0</v>
      </c>
      <c r="K1046" s="27">
        <v>0</v>
      </c>
      <c r="L1046" s="27">
        <v>0</v>
      </c>
      <c r="M1046" s="27"/>
      <c r="N1046" s="27">
        <v>0</v>
      </c>
      <c r="O1046" s="27">
        <v>0</v>
      </c>
      <c r="P1046" s="27">
        <v>0</v>
      </c>
      <c r="Q1046" s="27"/>
      <c r="R1046" s="27">
        <v>0</v>
      </c>
      <c r="S1046" s="27">
        <v>0</v>
      </c>
      <c r="T1046" s="27">
        <v>0</v>
      </c>
      <c r="U1046" s="27"/>
      <c r="V1046" s="27">
        <v>0</v>
      </c>
      <c r="W1046" s="27">
        <v>0</v>
      </c>
      <c r="X1046" s="27">
        <v>0</v>
      </c>
      <c r="Y1046" s="27"/>
      <c r="Z1046" s="27">
        <v>0</v>
      </c>
      <c r="AA1046" s="27">
        <v>0</v>
      </c>
      <c r="AB1046" s="27">
        <v>0</v>
      </c>
      <c r="AC1046" s="27"/>
      <c r="AD1046" s="27">
        <v>0</v>
      </c>
      <c r="AE1046" s="27">
        <v>0</v>
      </c>
      <c r="AF1046" s="27">
        <v>0</v>
      </c>
      <c r="AG1046" s="106">
        <v>0</v>
      </c>
      <c r="AH1046" s="27">
        <v>0</v>
      </c>
      <c r="AI1046" s="27">
        <v>0</v>
      </c>
      <c r="AJ1046" s="27">
        <v>0</v>
      </c>
      <c r="AK1046" s="106">
        <v>0</v>
      </c>
      <c r="AL1046" s="106">
        <v>0</v>
      </c>
      <c r="AM1046" s="105">
        <v>0</v>
      </c>
      <c r="AN1046" s="11">
        <v>0</v>
      </c>
      <c r="AO1046" s="11">
        <v>0</v>
      </c>
      <c r="AP1046" s="105">
        <v>0</v>
      </c>
      <c r="AQ1046" s="11">
        <v>0</v>
      </c>
      <c r="AR1046" s="11">
        <v>0</v>
      </c>
      <c r="AS1046" s="11">
        <v>0</v>
      </c>
      <c r="AT1046" s="11">
        <v>0</v>
      </c>
      <c r="AU1046" s="11">
        <v>0</v>
      </c>
      <c r="AV1046" s="11">
        <v>0</v>
      </c>
      <c r="AW1046" s="11">
        <v>0</v>
      </c>
      <c r="AX1046" s="11">
        <v>0</v>
      </c>
      <c r="AZ1046" s="11">
        <v>0</v>
      </c>
      <c r="BA1046" s="11">
        <v>0</v>
      </c>
      <c r="BB1046" s="122"/>
    </row>
    <row r="1047" spans="1:54" hidden="1" x14ac:dyDescent="0.25">
      <c r="A1047">
        <v>7</v>
      </c>
      <c r="B1047" t="str">
        <f t="shared" si="127"/>
        <v>GC-7470</v>
      </c>
      <c r="C1047" s="2" t="s">
        <v>317</v>
      </c>
      <c r="D1047" s="2" t="str">
        <f t="shared" si="128"/>
        <v>7</v>
      </c>
      <c r="E1047" s="2" t="str">
        <f t="shared" si="129"/>
        <v>74</v>
      </c>
      <c r="F1047" s="2" t="str">
        <f t="shared" si="130"/>
        <v>747</v>
      </c>
      <c r="G1047" s="1" t="s">
        <v>247</v>
      </c>
      <c r="H1047" s="27">
        <v>0</v>
      </c>
      <c r="I1047" s="27"/>
      <c r="J1047" s="27">
        <v>0</v>
      </c>
      <c r="K1047" s="27">
        <v>0</v>
      </c>
      <c r="L1047" s="27">
        <v>0</v>
      </c>
      <c r="M1047" s="27"/>
      <c r="N1047" s="27">
        <v>0</v>
      </c>
      <c r="O1047" s="27">
        <v>0</v>
      </c>
      <c r="P1047" s="27">
        <v>0</v>
      </c>
      <c r="Q1047" s="27"/>
      <c r="R1047" s="27">
        <v>0</v>
      </c>
      <c r="S1047" s="27">
        <v>0</v>
      </c>
      <c r="T1047" s="27">
        <v>0</v>
      </c>
      <c r="U1047" s="27"/>
      <c r="V1047" s="27">
        <v>0</v>
      </c>
      <c r="W1047" s="27">
        <v>0</v>
      </c>
      <c r="X1047" s="27">
        <v>0</v>
      </c>
      <c r="Y1047" s="27"/>
      <c r="Z1047" s="27">
        <v>0</v>
      </c>
      <c r="AA1047" s="27">
        <v>0</v>
      </c>
      <c r="AB1047" s="27">
        <v>0</v>
      </c>
      <c r="AC1047" s="27"/>
      <c r="AD1047" s="27">
        <v>0</v>
      </c>
      <c r="AE1047" s="27">
        <v>0</v>
      </c>
      <c r="AF1047" s="27">
        <v>0</v>
      </c>
      <c r="AG1047" s="106">
        <v>0</v>
      </c>
      <c r="AH1047" s="27">
        <v>0</v>
      </c>
      <c r="AI1047" s="27">
        <v>0</v>
      </c>
      <c r="AJ1047" s="27">
        <v>0</v>
      </c>
      <c r="AK1047" s="106">
        <v>0</v>
      </c>
      <c r="AL1047" s="106">
        <v>0</v>
      </c>
      <c r="AM1047" s="105">
        <v>0</v>
      </c>
      <c r="AN1047" s="11">
        <v>0</v>
      </c>
      <c r="AO1047" s="11">
        <v>0</v>
      </c>
      <c r="AP1047" s="105">
        <v>0</v>
      </c>
      <c r="AQ1047" s="11">
        <v>0</v>
      </c>
      <c r="AR1047" s="11">
        <v>0</v>
      </c>
      <c r="AS1047" s="11">
        <v>0</v>
      </c>
      <c r="AT1047" s="11">
        <v>0</v>
      </c>
      <c r="AU1047" s="11">
        <v>0</v>
      </c>
      <c r="AV1047" s="11">
        <v>0</v>
      </c>
      <c r="AW1047" s="11">
        <v>0</v>
      </c>
      <c r="AX1047" s="11">
        <v>0</v>
      </c>
      <c r="AZ1047" s="11">
        <v>0</v>
      </c>
      <c r="BA1047" s="11">
        <v>0</v>
      </c>
      <c r="BB1047" s="122"/>
    </row>
    <row r="1048" spans="1:54" hidden="1" x14ac:dyDescent="0.25">
      <c r="A1048">
        <v>7</v>
      </c>
      <c r="B1048" t="str">
        <f t="shared" si="127"/>
        <v>GC-7480</v>
      </c>
      <c r="C1048" s="2" t="s">
        <v>317</v>
      </c>
      <c r="D1048" s="2" t="str">
        <f t="shared" si="128"/>
        <v>7</v>
      </c>
      <c r="E1048" s="2" t="str">
        <f t="shared" si="129"/>
        <v>74</v>
      </c>
      <c r="F1048" s="2" t="str">
        <f t="shared" si="130"/>
        <v>748</v>
      </c>
      <c r="G1048" s="1" t="s">
        <v>249</v>
      </c>
      <c r="H1048" s="27">
        <v>0</v>
      </c>
      <c r="I1048" s="27"/>
      <c r="J1048" s="27">
        <v>0</v>
      </c>
      <c r="K1048" s="27">
        <v>0</v>
      </c>
      <c r="L1048" s="27">
        <v>0</v>
      </c>
      <c r="M1048" s="27"/>
      <c r="N1048" s="27">
        <v>0</v>
      </c>
      <c r="O1048" s="27">
        <v>0</v>
      </c>
      <c r="P1048" s="27">
        <v>0</v>
      </c>
      <c r="Q1048" s="27"/>
      <c r="R1048" s="27">
        <v>0</v>
      </c>
      <c r="S1048" s="27">
        <v>0</v>
      </c>
      <c r="T1048" s="27">
        <v>0</v>
      </c>
      <c r="U1048" s="27"/>
      <c r="V1048" s="27">
        <v>0</v>
      </c>
      <c r="W1048" s="27">
        <v>0</v>
      </c>
      <c r="X1048" s="27">
        <v>0</v>
      </c>
      <c r="Y1048" s="27"/>
      <c r="Z1048" s="27">
        <v>0</v>
      </c>
      <c r="AA1048" s="27">
        <v>0</v>
      </c>
      <c r="AB1048" s="27">
        <v>0</v>
      </c>
      <c r="AC1048" s="27"/>
      <c r="AD1048" s="27">
        <v>0</v>
      </c>
      <c r="AE1048" s="27">
        <v>0</v>
      </c>
      <c r="AF1048" s="27">
        <v>0</v>
      </c>
      <c r="AG1048" s="106">
        <v>0</v>
      </c>
      <c r="AH1048" s="27">
        <v>0</v>
      </c>
      <c r="AI1048" s="27">
        <v>0</v>
      </c>
      <c r="AJ1048" s="27">
        <v>0</v>
      </c>
      <c r="AK1048" s="106">
        <v>0</v>
      </c>
      <c r="AL1048" s="106">
        <v>0</v>
      </c>
      <c r="AM1048" s="105">
        <v>0</v>
      </c>
      <c r="AN1048" s="11">
        <v>0</v>
      </c>
      <c r="AO1048" s="11">
        <v>0</v>
      </c>
      <c r="AP1048" s="105">
        <v>0</v>
      </c>
      <c r="AQ1048" s="11">
        <v>0</v>
      </c>
      <c r="AR1048" s="11">
        <v>0</v>
      </c>
      <c r="AS1048" s="11">
        <v>0</v>
      </c>
      <c r="AT1048" s="11">
        <v>0</v>
      </c>
      <c r="AU1048" s="11">
        <v>0</v>
      </c>
      <c r="AV1048" s="11">
        <v>0</v>
      </c>
      <c r="AW1048" s="11">
        <v>0</v>
      </c>
      <c r="AX1048" s="11">
        <v>0</v>
      </c>
      <c r="AZ1048" s="11">
        <v>0</v>
      </c>
      <c r="BA1048" s="11">
        <v>0</v>
      </c>
      <c r="BB1048" s="122"/>
    </row>
    <row r="1049" spans="1:54" hidden="1" x14ac:dyDescent="0.25">
      <c r="A1049">
        <v>7</v>
      </c>
      <c r="B1049" t="str">
        <f t="shared" si="127"/>
        <v>GC-7490</v>
      </c>
      <c r="C1049" s="2" t="s">
        <v>317</v>
      </c>
      <c r="D1049" s="2" t="str">
        <f t="shared" si="128"/>
        <v>7</v>
      </c>
      <c r="E1049" s="2" t="str">
        <f t="shared" si="129"/>
        <v>74</v>
      </c>
      <c r="F1049" s="2" t="str">
        <f t="shared" si="130"/>
        <v>749</v>
      </c>
      <c r="G1049" s="1" t="s">
        <v>251</v>
      </c>
      <c r="H1049" s="27">
        <v>0</v>
      </c>
      <c r="I1049" s="27"/>
      <c r="J1049" s="27">
        <v>0</v>
      </c>
      <c r="K1049" s="27">
        <v>0</v>
      </c>
      <c r="L1049" s="27">
        <v>0</v>
      </c>
      <c r="M1049" s="27"/>
      <c r="N1049" s="27">
        <v>0</v>
      </c>
      <c r="O1049" s="27">
        <v>0</v>
      </c>
      <c r="P1049" s="27">
        <v>0</v>
      </c>
      <c r="Q1049" s="27"/>
      <c r="R1049" s="27">
        <v>0</v>
      </c>
      <c r="S1049" s="27">
        <v>0</v>
      </c>
      <c r="T1049" s="27">
        <v>0</v>
      </c>
      <c r="U1049" s="27"/>
      <c r="V1049" s="27">
        <v>0</v>
      </c>
      <c r="W1049" s="27">
        <v>0</v>
      </c>
      <c r="X1049" s="27">
        <v>0</v>
      </c>
      <c r="Y1049" s="27"/>
      <c r="Z1049" s="27">
        <v>0</v>
      </c>
      <c r="AA1049" s="27">
        <v>0</v>
      </c>
      <c r="AB1049" s="27">
        <v>0</v>
      </c>
      <c r="AC1049" s="27"/>
      <c r="AD1049" s="27">
        <v>0</v>
      </c>
      <c r="AE1049" s="27">
        <v>0</v>
      </c>
      <c r="AF1049" s="27">
        <v>0</v>
      </c>
      <c r="AG1049" s="106">
        <v>0</v>
      </c>
      <c r="AH1049" s="27">
        <v>0</v>
      </c>
      <c r="AI1049" s="27">
        <v>0</v>
      </c>
      <c r="AJ1049" s="27">
        <v>0</v>
      </c>
      <c r="AK1049" s="106">
        <v>0</v>
      </c>
      <c r="AL1049" s="106">
        <v>0</v>
      </c>
      <c r="AM1049" s="105">
        <v>0</v>
      </c>
      <c r="AN1049" s="11">
        <v>0</v>
      </c>
      <c r="AO1049" s="11">
        <v>0</v>
      </c>
      <c r="AP1049" s="105">
        <v>0</v>
      </c>
      <c r="AQ1049" s="11">
        <v>0</v>
      </c>
      <c r="AR1049" s="11">
        <v>0</v>
      </c>
      <c r="AS1049" s="11">
        <v>0</v>
      </c>
      <c r="AT1049" s="11">
        <v>0</v>
      </c>
      <c r="AU1049" s="11">
        <v>0</v>
      </c>
      <c r="AV1049" s="11">
        <v>0</v>
      </c>
      <c r="AW1049" s="11">
        <v>0</v>
      </c>
      <c r="AX1049" s="11">
        <v>0</v>
      </c>
      <c r="AZ1049" s="11">
        <v>0</v>
      </c>
      <c r="BA1049" s="11"/>
      <c r="BB1049" s="122"/>
    </row>
    <row r="1050" spans="1:54" hidden="1" x14ac:dyDescent="0.25">
      <c r="A1050">
        <v>7</v>
      </c>
      <c r="B1050" t="str">
        <f t="shared" si="127"/>
        <v>GC-7500</v>
      </c>
      <c r="C1050" s="2" t="s">
        <v>317</v>
      </c>
      <c r="D1050" s="2" t="str">
        <f t="shared" si="128"/>
        <v>7</v>
      </c>
      <c r="E1050" s="2" t="str">
        <f t="shared" si="129"/>
        <v>75</v>
      </c>
      <c r="F1050" s="2" t="str">
        <f t="shared" si="130"/>
        <v>750</v>
      </c>
      <c r="G1050" s="1" t="s">
        <v>254</v>
      </c>
      <c r="H1050" s="27">
        <v>0</v>
      </c>
      <c r="I1050" s="27"/>
      <c r="J1050" s="27">
        <v>0</v>
      </c>
      <c r="K1050" s="27">
        <v>0</v>
      </c>
      <c r="L1050" s="27">
        <v>0</v>
      </c>
      <c r="M1050" s="27"/>
      <c r="N1050" s="27">
        <v>0</v>
      </c>
      <c r="O1050" s="27">
        <v>0</v>
      </c>
      <c r="P1050" s="27">
        <v>0</v>
      </c>
      <c r="Q1050" s="27"/>
      <c r="R1050" s="27">
        <v>0</v>
      </c>
      <c r="S1050" s="27">
        <v>0</v>
      </c>
      <c r="T1050" s="27">
        <v>0</v>
      </c>
      <c r="U1050" s="27"/>
      <c r="V1050" s="27">
        <v>0</v>
      </c>
      <c r="W1050" s="27">
        <v>0</v>
      </c>
      <c r="X1050" s="27">
        <v>0</v>
      </c>
      <c r="Y1050" s="27"/>
      <c r="Z1050" s="27">
        <v>0</v>
      </c>
      <c r="AA1050" s="27">
        <v>0</v>
      </c>
      <c r="AB1050" s="27">
        <v>0</v>
      </c>
      <c r="AC1050" s="27"/>
      <c r="AD1050" s="27">
        <v>0</v>
      </c>
      <c r="AE1050" s="27">
        <v>0</v>
      </c>
      <c r="AF1050" s="27">
        <v>0</v>
      </c>
      <c r="AG1050" s="106">
        <v>0</v>
      </c>
      <c r="AH1050" s="27">
        <v>0</v>
      </c>
      <c r="AI1050" s="27">
        <v>0</v>
      </c>
      <c r="AJ1050" s="27">
        <v>0</v>
      </c>
      <c r="AK1050" s="106">
        <v>0</v>
      </c>
      <c r="AL1050" s="106">
        <v>0</v>
      </c>
      <c r="AM1050" s="105">
        <v>0</v>
      </c>
      <c r="AN1050" s="11">
        <v>0</v>
      </c>
      <c r="AO1050" s="11">
        <v>0</v>
      </c>
      <c r="AP1050" s="105">
        <v>0</v>
      </c>
      <c r="AQ1050" s="11">
        <v>0</v>
      </c>
      <c r="AR1050" s="11">
        <v>0</v>
      </c>
      <c r="AS1050" s="11">
        <v>0</v>
      </c>
      <c r="AT1050" s="11">
        <v>0</v>
      </c>
      <c r="AU1050" s="11">
        <v>0</v>
      </c>
      <c r="AV1050" s="11">
        <v>0</v>
      </c>
      <c r="AW1050" s="11">
        <v>0</v>
      </c>
      <c r="AX1050" s="11">
        <v>0</v>
      </c>
      <c r="AZ1050" s="11">
        <v>0</v>
      </c>
      <c r="BA1050" s="11"/>
      <c r="BB1050" s="122"/>
    </row>
    <row r="1051" spans="1:54" hidden="1" x14ac:dyDescent="0.25">
      <c r="A1051">
        <v>7</v>
      </c>
      <c r="B1051" t="str">
        <f t="shared" si="127"/>
        <v>GC-8111</v>
      </c>
      <c r="C1051" s="2" t="s">
        <v>317</v>
      </c>
      <c r="D1051" s="2" t="str">
        <f t="shared" si="128"/>
        <v>8</v>
      </c>
      <c r="E1051" s="2" t="str">
        <f t="shared" si="129"/>
        <v>81</v>
      </c>
      <c r="F1051" s="2" t="str">
        <f t="shared" si="130"/>
        <v>811</v>
      </c>
      <c r="G1051" s="1" t="s">
        <v>257</v>
      </c>
      <c r="H1051" s="27">
        <v>200</v>
      </c>
      <c r="I1051" s="27"/>
      <c r="J1051" s="27">
        <v>546</v>
      </c>
      <c r="K1051" s="27">
        <v>546</v>
      </c>
      <c r="L1051" s="27">
        <v>250</v>
      </c>
      <c r="M1051" s="27"/>
      <c r="N1051" s="27">
        <v>337</v>
      </c>
      <c r="O1051" s="27">
        <v>337</v>
      </c>
      <c r="P1051" s="27">
        <v>250</v>
      </c>
      <c r="Q1051" s="27"/>
      <c r="R1051" s="27">
        <v>80</v>
      </c>
      <c r="S1051" s="27">
        <v>80</v>
      </c>
      <c r="T1051" s="27">
        <v>250</v>
      </c>
      <c r="U1051" s="27"/>
      <c r="V1051" s="27">
        <v>206.88066000000001</v>
      </c>
      <c r="W1051" s="27">
        <v>206.88066000000001</v>
      </c>
      <c r="X1051" s="27">
        <v>543.11933999999997</v>
      </c>
      <c r="Y1051" s="27"/>
      <c r="Z1051" s="27">
        <v>240</v>
      </c>
      <c r="AA1051" s="27">
        <v>240</v>
      </c>
      <c r="AB1051" s="27">
        <v>150</v>
      </c>
      <c r="AC1051" s="27"/>
      <c r="AD1051" s="27">
        <v>0</v>
      </c>
      <c r="AE1051" s="27">
        <v>0</v>
      </c>
      <c r="AF1051" s="27">
        <v>50</v>
      </c>
      <c r="AG1051" s="106">
        <v>81</v>
      </c>
      <c r="AH1051" s="27">
        <v>81</v>
      </c>
      <c r="AI1051" s="27">
        <v>81</v>
      </c>
      <c r="AJ1051" s="27">
        <v>50</v>
      </c>
      <c r="AK1051" s="106">
        <v>550</v>
      </c>
      <c r="AL1051" s="106">
        <v>550</v>
      </c>
      <c r="AM1051" s="105">
        <v>550</v>
      </c>
      <c r="AN1051" s="11">
        <v>250</v>
      </c>
      <c r="AO1051" s="11">
        <v>201.25</v>
      </c>
      <c r="AP1051" s="105">
        <v>201.25</v>
      </c>
      <c r="AQ1051" s="11">
        <v>201.25</v>
      </c>
      <c r="AR1051" s="11">
        <v>250</v>
      </c>
      <c r="AS1051" s="11">
        <v>243.49299999999999</v>
      </c>
      <c r="AT1051" s="11">
        <v>271.89774</v>
      </c>
      <c r="AU1051" s="11">
        <v>243.49299999999999</v>
      </c>
      <c r="AV1051" s="11">
        <v>10250</v>
      </c>
      <c r="AW1051" s="11">
        <v>20157.282330000002</v>
      </c>
      <c r="AX1051" s="11">
        <v>20157.282329999998</v>
      </c>
      <c r="AZ1051" s="11">
        <v>0</v>
      </c>
      <c r="BA1051" s="11">
        <v>11901.4406</v>
      </c>
      <c r="BB1051" s="122"/>
    </row>
    <row r="1052" spans="1:54" hidden="1" x14ac:dyDescent="0.25">
      <c r="A1052">
        <v>7</v>
      </c>
      <c r="B1052" t="str">
        <f t="shared" si="127"/>
        <v>GC-8112</v>
      </c>
      <c r="C1052" s="2" t="s">
        <v>317</v>
      </c>
      <c r="D1052" s="2" t="str">
        <f t="shared" si="128"/>
        <v>8</v>
      </c>
      <c r="E1052" s="2" t="str">
        <f t="shared" si="129"/>
        <v>81</v>
      </c>
      <c r="F1052" s="2" t="str">
        <f t="shared" si="130"/>
        <v>811</v>
      </c>
      <c r="G1052" s="1" t="s">
        <v>258</v>
      </c>
      <c r="H1052" s="27">
        <v>0</v>
      </c>
      <c r="I1052" s="27"/>
      <c r="J1052" s="27">
        <v>0</v>
      </c>
      <c r="K1052" s="27">
        <v>0</v>
      </c>
      <c r="L1052" s="27">
        <v>0</v>
      </c>
      <c r="M1052" s="27"/>
      <c r="N1052" s="27">
        <v>0</v>
      </c>
      <c r="O1052" s="27">
        <v>0</v>
      </c>
      <c r="P1052" s="27">
        <v>0</v>
      </c>
      <c r="Q1052" s="27"/>
      <c r="R1052" s="27">
        <v>15.858000000000001</v>
      </c>
      <c r="S1052" s="27">
        <v>15.858639999999999</v>
      </c>
      <c r="T1052" s="27">
        <v>0</v>
      </c>
      <c r="U1052" s="27"/>
      <c r="V1052" s="27">
        <v>57.5</v>
      </c>
      <c r="W1052" s="27">
        <v>57.5</v>
      </c>
      <c r="X1052" s="27">
        <v>210.02865</v>
      </c>
      <c r="Y1052" s="27"/>
      <c r="Z1052" s="27">
        <v>100</v>
      </c>
      <c r="AA1052" s="27">
        <v>100</v>
      </c>
      <c r="AB1052" s="27">
        <v>100</v>
      </c>
      <c r="AC1052" s="27"/>
      <c r="AD1052" s="27">
        <v>0</v>
      </c>
      <c r="AE1052" s="27">
        <v>0</v>
      </c>
      <c r="AF1052" s="27">
        <v>75</v>
      </c>
      <c r="AG1052" s="106">
        <v>100</v>
      </c>
      <c r="AH1052" s="27">
        <v>100</v>
      </c>
      <c r="AI1052" s="27">
        <v>100</v>
      </c>
      <c r="AJ1052" s="27">
        <v>100</v>
      </c>
      <c r="AK1052" s="106">
        <v>0</v>
      </c>
      <c r="AL1052" s="106">
        <v>0</v>
      </c>
      <c r="AM1052" s="105">
        <v>0</v>
      </c>
      <c r="AN1052" s="11">
        <v>100</v>
      </c>
      <c r="AO1052" s="11">
        <v>0</v>
      </c>
      <c r="AP1052" s="105">
        <v>0</v>
      </c>
      <c r="AQ1052" s="11">
        <v>0</v>
      </c>
      <c r="AR1052" s="11">
        <v>100</v>
      </c>
      <c r="AS1052" s="11">
        <v>26301.692219999997</v>
      </c>
      <c r="AT1052" s="11">
        <v>25819.702309999997</v>
      </c>
      <c r="AU1052" s="11">
        <v>25819.702309999997</v>
      </c>
      <c r="AV1052" s="11">
        <v>100</v>
      </c>
      <c r="AW1052" s="11">
        <v>135.60507999999999</v>
      </c>
      <c r="AX1052" s="11">
        <v>135.60507999999999</v>
      </c>
      <c r="AZ1052" s="11">
        <v>0</v>
      </c>
      <c r="BA1052" s="11">
        <v>0</v>
      </c>
      <c r="BB1052" s="122"/>
    </row>
    <row r="1053" spans="1:54" hidden="1" x14ac:dyDescent="0.25">
      <c r="A1053">
        <v>7</v>
      </c>
      <c r="B1053" t="str">
        <f t="shared" si="127"/>
        <v>GC-8121</v>
      </c>
      <c r="C1053" s="2" t="s">
        <v>317</v>
      </c>
      <c r="D1053" s="2" t="str">
        <f t="shared" si="128"/>
        <v>8</v>
      </c>
      <c r="E1053" s="2" t="str">
        <f t="shared" si="129"/>
        <v>81</v>
      </c>
      <c r="F1053" s="2" t="str">
        <f t="shared" si="130"/>
        <v>812</v>
      </c>
      <c r="G1053" s="1" t="s">
        <v>259</v>
      </c>
      <c r="H1053" s="27">
        <v>0</v>
      </c>
      <c r="I1053" s="27"/>
      <c r="J1053" s="27">
        <v>0</v>
      </c>
      <c r="K1053" s="27">
        <v>0</v>
      </c>
      <c r="L1053" s="27">
        <v>0</v>
      </c>
      <c r="M1053" s="27"/>
      <c r="N1053" s="27">
        <v>0</v>
      </c>
      <c r="O1053" s="27">
        <v>0</v>
      </c>
      <c r="P1053" s="27">
        <v>0</v>
      </c>
      <c r="Q1053" s="27"/>
      <c r="R1053" s="27">
        <v>0</v>
      </c>
      <c r="S1053" s="27">
        <v>0</v>
      </c>
      <c r="T1053" s="27">
        <v>0</v>
      </c>
      <c r="U1053" s="27"/>
      <c r="V1053" s="27">
        <v>0</v>
      </c>
      <c r="W1053" s="27">
        <v>0</v>
      </c>
      <c r="X1053" s="27">
        <v>0</v>
      </c>
      <c r="Y1053" s="27"/>
      <c r="Z1053" s="27">
        <v>0</v>
      </c>
      <c r="AA1053" s="27">
        <v>0</v>
      </c>
      <c r="AB1053" s="27">
        <v>0</v>
      </c>
      <c r="AC1053" s="27"/>
      <c r="AD1053" s="27">
        <v>0</v>
      </c>
      <c r="AE1053" s="27">
        <v>0</v>
      </c>
      <c r="AF1053" s="27">
        <v>0</v>
      </c>
      <c r="AG1053" s="106">
        <v>0</v>
      </c>
      <c r="AH1053" s="27">
        <v>0</v>
      </c>
      <c r="AI1053" s="27">
        <v>0</v>
      </c>
      <c r="AJ1053" s="27">
        <v>0</v>
      </c>
      <c r="AK1053" s="106">
        <v>0</v>
      </c>
      <c r="AL1053" s="106">
        <v>0</v>
      </c>
      <c r="AM1053" s="105">
        <v>0</v>
      </c>
      <c r="AN1053" s="11">
        <v>0</v>
      </c>
      <c r="AO1053" s="11">
        <v>0</v>
      </c>
      <c r="AP1053" s="105">
        <v>0</v>
      </c>
      <c r="AQ1053" s="11">
        <v>0</v>
      </c>
      <c r="AR1053" s="11">
        <v>0</v>
      </c>
      <c r="AS1053" s="11">
        <v>0</v>
      </c>
      <c r="AT1053" s="11">
        <v>0</v>
      </c>
      <c r="AU1053" s="11">
        <v>0</v>
      </c>
      <c r="AV1053" s="11">
        <v>0</v>
      </c>
      <c r="AW1053" s="11">
        <v>0</v>
      </c>
      <c r="AX1053" s="11">
        <v>0</v>
      </c>
      <c r="AZ1053" s="11">
        <v>0</v>
      </c>
      <c r="BA1053" s="11">
        <v>0</v>
      </c>
      <c r="BB1053" s="122"/>
    </row>
    <row r="1054" spans="1:54" hidden="1" x14ac:dyDescent="0.25">
      <c r="A1054">
        <v>7</v>
      </c>
      <c r="B1054" t="str">
        <f t="shared" si="127"/>
        <v>GC-8122</v>
      </c>
      <c r="C1054" s="2" t="s">
        <v>317</v>
      </c>
      <c r="D1054" s="2" t="str">
        <f t="shared" si="128"/>
        <v>8</v>
      </c>
      <c r="E1054" s="2" t="str">
        <f t="shared" si="129"/>
        <v>81</v>
      </c>
      <c r="F1054" s="2" t="str">
        <f t="shared" si="130"/>
        <v>812</v>
      </c>
      <c r="G1054" s="1" t="s">
        <v>260</v>
      </c>
      <c r="H1054" s="27">
        <v>0</v>
      </c>
      <c r="I1054" s="27"/>
      <c r="J1054" s="27">
        <v>0</v>
      </c>
      <c r="K1054" s="27">
        <v>0</v>
      </c>
      <c r="L1054" s="27">
        <v>0</v>
      </c>
      <c r="M1054" s="27"/>
      <c r="N1054" s="27">
        <v>0</v>
      </c>
      <c r="O1054" s="27">
        <v>0</v>
      </c>
      <c r="P1054" s="27">
        <v>0</v>
      </c>
      <c r="Q1054" s="27"/>
      <c r="R1054" s="27">
        <v>0</v>
      </c>
      <c r="S1054" s="27">
        <v>0</v>
      </c>
      <c r="T1054" s="27">
        <v>0</v>
      </c>
      <c r="U1054" s="27"/>
      <c r="V1054" s="27">
        <v>0</v>
      </c>
      <c r="W1054" s="27">
        <v>0</v>
      </c>
      <c r="X1054" s="27">
        <v>0</v>
      </c>
      <c r="Y1054" s="27"/>
      <c r="Z1054" s="27">
        <v>0</v>
      </c>
      <c r="AA1054" s="27">
        <v>0</v>
      </c>
      <c r="AB1054" s="27">
        <v>0</v>
      </c>
      <c r="AC1054" s="27"/>
      <c r="AD1054" s="27">
        <v>0</v>
      </c>
      <c r="AE1054" s="27">
        <v>0</v>
      </c>
      <c r="AF1054" s="27">
        <v>0</v>
      </c>
      <c r="AG1054" s="106">
        <v>0</v>
      </c>
      <c r="AH1054" s="27">
        <v>0</v>
      </c>
      <c r="AI1054" s="27">
        <v>0</v>
      </c>
      <c r="AJ1054" s="27">
        <v>0</v>
      </c>
      <c r="AK1054" s="106">
        <v>0</v>
      </c>
      <c r="AL1054" s="106">
        <v>0</v>
      </c>
      <c r="AM1054" s="105">
        <v>0</v>
      </c>
      <c r="AN1054" s="11">
        <v>0</v>
      </c>
      <c r="AO1054" s="11">
        <v>0</v>
      </c>
      <c r="AP1054" s="105">
        <v>0</v>
      </c>
      <c r="AQ1054" s="11">
        <v>0</v>
      </c>
      <c r="AR1054" s="11">
        <v>0</v>
      </c>
      <c r="AS1054" s="11">
        <v>0</v>
      </c>
      <c r="AT1054" s="11">
        <v>0</v>
      </c>
      <c r="AU1054" s="11">
        <v>0</v>
      </c>
      <c r="AV1054" s="11">
        <v>0</v>
      </c>
      <c r="AW1054" s="11">
        <v>0</v>
      </c>
      <c r="AX1054" s="11">
        <v>0</v>
      </c>
      <c r="AZ1054" s="11">
        <v>0</v>
      </c>
      <c r="BA1054" s="11">
        <v>0</v>
      </c>
      <c r="BB1054" s="122"/>
    </row>
    <row r="1055" spans="1:54" hidden="1" x14ac:dyDescent="0.25">
      <c r="A1055">
        <v>7</v>
      </c>
      <c r="B1055" t="str">
        <f t="shared" si="127"/>
        <v>GC-8131</v>
      </c>
      <c r="C1055" s="2" t="s">
        <v>317</v>
      </c>
      <c r="D1055" s="2" t="str">
        <f t="shared" si="128"/>
        <v>8</v>
      </c>
      <c r="E1055" s="2" t="str">
        <f t="shared" si="129"/>
        <v>81</v>
      </c>
      <c r="F1055" s="2" t="str">
        <f t="shared" si="130"/>
        <v>813</v>
      </c>
      <c r="G1055" s="1" t="s">
        <v>261</v>
      </c>
      <c r="H1055" s="27">
        <v>0</v>
      </c>
      <c r="I1055" s="27"/>
      <c r="J1055" s="27">
        <v>0</v>
      </c>
      <c r="K1055" s="27">
        <v>0</v>
      </c>
      <c r="L1055" s="27">
        <v>0</v>
      </c>
      <c r="M1055" s="27"/>
      <c r="N1055" s="27">
        <v>0</v>
      </c>
      <c r="O1055" s="27">
        <v>0</v>
      </c>
      <c r="P1055" s="27">
        <v>0</v>
      </c>
      <c r="Q1055" s="27"/>
      <c r="R1055" s="27">
        <v>0</v>
      </c>
      <c r="S1055" s="27">
        <v>0</v>
      </c>
      <c r="T1055" s="27">
        <v>0</v>
      </c>
      <c r="U1055" s="27"/>
      <c r="V1055" s="27">
        <v>0</v>
      </c>
      <c r="W1055" s="27">
        <v>0</v>
      </c>
      <c r="X1055" s="27">
        <v>0</v>
      </c>
      <c r="Y1055" s="27"/>
      <c r="Z1055" s="27">
        <v>0</v>
      </c>
      <c r="AA1055" s="27">
        <v>0</v>
      </c>
      <c r="AB1055" s="27">
        <v>0</v>
      </c>
      <c r="AC1055" s="27"/>
      <c r="AD1055" s="27">
        <v>0</v>
      </c>
      <c r="AE1055" s="27">
        <v>0</v>
      </c>
      <c r="AF1055" s="27">
        <v>0</v>
      </c>
      <c r="AG1055" s="106">
        <v>0</v>
      </c>
      <c r="AH1055" s="27">
        <v>0</v>
      </c>
      <c r="AI1055" s="27">
        <v>0</v>
      </c>
      <c r="AJ1055" s="27">
        <v>0</v>
      </c>
      <c r="AK1055" s="106">
        <v>0</v>
      </c>
      <c r="AL1055" s="106">
        <v>0</v>
      </c>
      <c r="AM1055" s="105">
        <v>0</v>
      </c>
      <c r="AN1055" s="11">
        <v>0</v>
      </c>
      <c r="AO1055" s="11">
        <v>0</v>
      </c>
      <c r="AP1055" s="105">
        <v>0</v>
      </c>
      <c r="AQ1055" s="11">
        <v>0</v>
      </c>
      <c r="AR1055" s="11">
        <v>0</v>
      </c>
      <c r="AS1055" s="11">
        <v>0</v>
      </c>
      <c r="AT1055" s="11">
        <v>0</v>
      </c>
      <c r="AU1055" s="11">
        <v>0</v>
      </c>
      <c r="AV1055" s="11">
        <v>0</v>
      </c>
      <c r="AW1055" s="11">
        <v>0</v>
      </c>
      <c r="AX1055" s="11">
        <v>0</v>
      </c>
      <c r="AZ1055" s="11">
        <v>0</v>
      </c>
      <c r="BA1055" s="11">
        <v>0</v>
      </c>
      <c r="BB1055" s="122"/>
    </row>
    <row r="1056" spans="1:54" hidden="1" x14ac:dyDescent="0.25">
      <c r="A1056">
        <v>7</v>
      </c>
      <c r="B1056" t="str">
        <f t="shared" si="127"/>
        <v>GC-8132</v>
      </c>
      <c r="C1056" s="2" t="s">
        <v>317</v>
      </c>
      <c r="D1056" s="2" t="str">
        <f t="shared" si="128"/>
        <v>8</v>
      </c>
      <c r="E1056" s="2" t="str">
        <f t="shared" si="129"/>
        <v>81</v>
      </c>
      <c r="F1056" s="2" t="str">
        <f t="shared" si="130"/>
        <v>813</v>
      </c>
      <c r="G1056" s="1" t="s">
        <v>262</v>
      </c>
      <c r="H1056" s="27">
        <v>0</v>
      </c>
      <c r="I1056" s="27"/>
      <c r="J1056" s="27">
        <v>0</v>
      </c>
      <c r="K1056" s="27">
        <v>0</v>
      </c>
      <c r="L1056" s="27">
        <v>0</v>
      </c>
      <c r="M1056" s="27"/>
      <c r="N1056" s="27">
        <v>0</v>
      </c>
      <c r="O1056" s="27">
        <v>0</v>
      </c>
      <c r="P1056" s="27">
        <v>0</v>
      </c>
      <c r="Q1056" s="27"/>
      <c r="R1056" s="27">
        <v>0</v>
      </c>
      <c r="S1056" s="27">
        <v>0</v>
      </c>
      <c r="T1056" s="27">
        <v>0</v>
      </c>
      <c r="U1056" s="27"/>
      <c r="V1056" s="27">
        <v>0</v>
      </c>
      <c r="W1056" s="27">
        <v>0</v>
      </c>
      <c r="X1056" s="27">
        <v>0</v>
      </c>
      <c r="Y1056" s="27"/>
      <c r="Z1056" s="27">
        <v>0</v>
      </c>
      <c r="AA1056" s="27">
        <v>0</v>
      </c>
      <c r="AB1056" s="27">
        <v>0</v>
      </c>
      <c r="AC1056" s="27"/>
      <c r="AD1056" s="27">
        <v>0</v>
      </c>
      <c r="AE1056" s="27">
        <v>0</v>
      </c>
      <c r="AF1056" s="27">
        <v>0</v>
      </c>
      <c r="AG1056" s="106">
        <v>0</v>
      </c>
      <c r="AH1056" s="27">
        <v>0</v>
      </c>
      <c r="AI1056" s="27">
        <v>0</v>
      </c>
      <c r="AJ1056" s="27">
        <v>0</v>
      </c>
      <c r="AK1056" s="106">
        <v>0</v>
      </c>
      <c r="AL1056" s="106">
        <v>0</v>
      </c>
      <c r="AM1056" s="105">
        <v>0</v>
      </c>
      <c r="AN1056" s="11">
        <v>0</v>
      </c>
      <c r="AO1056" s="11">
        <v>0</v>
      </c>
      <c r="AP1056" s="105">
        <v>0</v>
      </c>
      <c r="AQ1056" s="11">
        <v>0</v>
      </c>
      <c r="AR1056" s="11">
        <v>0</v>
      </c>
      <c r="AS1056" s="11">
        <v>0</v>
      </c>
      <c r="AT1056" s="11">
        <v>0</v>
      </c>
      <c r="AU1056" s="11">
        <v>0</v>
      </c>
      <c r="AV1056" s="11">
        <v>0</v>
      </c>
      <c r="AW1056" s="11">
        <v>0</v>
      </c>
      <c r="AX1056" s="11">
        <v>0</v>
      </c>
      <c r="AZ1056" s="11">
        <v>0</v>
      </c>
      <c r="BA1056" s="11">
        <v>0</v>
      </c>
      <c r="BB1056" s="122"/>
    </row>
    <row r="1057" spans="1:54" hidden="1" x14ac:dyDescent="0.25">
      <c r="A1057">
        <v>7</v>
      </c>
      <c r="B1057" t="str">
        <f t="shared" si="127"/>
        <v>GC-8141</v>
      </c>
      <c r="C1057" s="2" t="s">
        <v>317</v>
      </c>
      <c r="D1057" s="2" t="str">
        <f t="shared" si="128"/>
        <v>8</v>
      </c>
      <c r="E1057" s="2" t="str">
        <f t="shared" si="129"/>
        <v>81</v>
      </c>
      <c r="F1057" s="2" t="str">
        <f t="shared" si="130"/>
        <v>814</v>
      </c>
      <c r="G1057" s="1" t="s">
        <v>263</v>
      </c>
      <c r="H1057" s="27">
        <v>0</v>
      </c>
      <c r="I1057" s="27"/>
      <c r="J1057" s="27">
        <v>0</v>
      </c>
      <c r="K1057" s="27">
        <v>0</v>
      </c>
      <c r="L1057" s="27">
        <v>0</v>
      </c>
      <c r="M1057" s="27"/>
      <c r="N1057" s="27">
        <v>0</v>
      </c>
      <c r="O1057" s="27">
        <v>0</v>
      </c>
      <c r="P1057" s="27">
        <v>0</v>
      </c>
      <c r="Q1057" s="27"/>
      <c r="R1057" s="27">
        <v>0</v>
      </c>
      <c r="S1057" s="27">
        <v>0</v>
      </c>
      <c r="T1057" s="27">
        <v>0</v>
      </c>
      <c r="U1057" s="27"/>
      <c r="V1057" s="27">
        <v>0</v>
      </c>
      <c r="W1057" s="27">
        <v>0</v>
      </c>
      <c r="X1057" s="27">
        <v>0</v>
      </c>
      <c r="Y1057" s="27"/>
      <c r="Z1057" s="27">
        <v>0</v>
      </c>
      <c r="AA1057" s="27">
        <v>0</v>
      </c>
      <c r="AB1057" s="27">
        <v>0</v>
      </c>
      <c r="AC1057" s="27"/>
      <c r="AD1057" s="27">
        <v>0</v>
      </c>
      <c r="AE1057" s="27">
        <v>0</v>
      </c>
      <c r="AF1057" s="27">
        <v>0</v>
      </c>
      <c r="AG1057" s="106">
        <v>0</v>
      </c>
      <c r="AH1057" s="27">
        <v>0</v>
      </c>
      <c r="AI1057" s="27">
        <v>0</v>
      </c>
      <c r="AJ1057" s="27">
        <v>0</v>
      </c>
      <c r="AK1057" s="106">
        <v>0</v>
      </c>
      <c r="AL1057" s="106">
        <v>0</v>
      </c>
      <c r="AM1057" s="105">
        <v>0</v>
      </c>
      <c r="AN1057" s="11">
        <v>0</v>
      </c>
      <c r="AO1057" s="11">
        <v>0</v>
      </c>
      <c r="AP1057" s="105">
        <v>0</v>
      </c>
      <c r="AQ1057" s="11">
        <v>0</v>
      </c>
      <c r="AR1057" s="11">
        <v>0</v>
      </c>
      <c r="AS1057" s="11">
        <v>0</v>
      </c>
      <c r="AT1057" s="11">
        <v>0</v>
      </c>
      <c r="AU1057" s="11">
        <v>0</v>
      </c>
      <c r="AV1057" s="11">
        <v>0</v>
      </c>
      <c r="AW1057" s="11">
        <v>0</v>
      </c>
      <c r="AX1057" s="11">
        <v>0</v>
      </c>
      <c r="AZ1057" s="11">
        <v>0</v>
      </c>
      <c r="BA1057" s="11">
        <v>0</v>
      </c>
      <c r="BB1057" s="122"/>
    </row>
    <row r="1058" spans="1:54" hidden="1" x14ac:dyDescent="0.25">
      <c r="A1058">
        <v>7</v>
      </c>
      <c r="B1058" t="str">
        <f t="shared" si="127"/>
        <v>GC-8142</v>
      </c>
      <c r="C1058" s="2" t="s">
        <v>317</v>
      </c>
      <c r="D1058" s="2" t="str">
        <f t="shared" si="128"/>
        <v>8</v>
      </c>
      <c r="E1058" s="2" t="str">
        <f t="shared" si="129"/>
        <v>81</v>
      </c>
      <c r="F1058" s="2" t="str">
        <f t="shared" si="130"/>
        <v>814</v>
      </c>
      <c r="G1058" s="1" t="s">
        <v>264</v>
      </c>
      <c r="H1058" s="27">
        <v>0</v>
      </c>
      <c r="I1058" s="27"/>
      <c r="J1058" s="27">
        <v>0</v>
      </c>
      <c r="K1058" s="27">
        <v>0</v>
      </c>
      <c r="L1058" s="27">
        <v>0</v>
      </c>
      <c r="M1058" s="27"/>
      <c r="N1058" s="27">
        <v>0</v>
      </c>
      <c r="O1058" s="27">
        <v>0</v>
      </c>
      <c r="P1058" s="27">
        <v>0</v>
      </c>
      <c r="Q1058" s="27"/>
      <c r="R1058" s="27">
        <v>0</v>
      </c>
      <c r="S1058" s="27">
        <v>0</v>
      </c>
      <c r="T1058" s="27">
        <v>0</v>
      </c>
      <c r="U1058" s="27"/>
      <c r="V1058" s="27">
        <v>0</v>
      </c>
      <c r="W1058" s="27">
        <v>0</v>
      </c>
      <c r="X1058" s="27">
        <v>0</v>
      </c>
      <c r="Y1058" s="27"/>
      <c r="Z1058" s="27">
        <v>0</v>
      </c>
      <c r="AA1058" s="27">
        <v>0</v>
      </c>
      <c r="AB1058" s="27">
        <v>0</v>
      </c>
      <c r="AC1058" s="27"/>
      <c r="AD1058" s="27">
        <v>0</v>
      </c>
      <c r="AE1058" s="27">
        <v>0</v>
      </c>
      <c r="AF1058" s="27">
        <v>0</v>
      </c>
      <c r="AG1058" s="106">
        <v>0</v>
      </c>
      <c r="AH1058" s="27">
        <v>0</v>
      </c>
      <c r="AI1058" s="27">
        <v>0</v>
      </c>
      <c r="AJ1058" s="27">
        <v>0</v>
      </c>
      <c r="AK1058" s="106">
        <v>0</v>
      </c>
      <c r="AL1058" s="106">
        <v>0</v>
      </c>
      <c r="AM1058" s="105">
        <v>0</v>
      </c>
      <c r="AN1058" s="11">
        <v>0</v>
      </c>
      <c r="AO1058" s="11">
        <v>0</v>
      </c>
      <c r="AP1058" s="105">
        <v>0</v>
      </c>
      <c r="AQ1058" s="11">
        <v>0</v>
      </c>
      <c r="AR1058" s="11">
        <v>0</v>
      </c>
      <c r="AS1058" s="11">
        <v>0</v>
      </c>
      <c r="AT1058" s="11">
        <v>0</v>
      </c>
      <c r="AU1058" s="11">
        <v>0</v>
      </c>
      <c r="AV1058" s="11">
        <v>0</v>
      </c>
      <c r="AW1058" s="11">
        <v>0</v>
      </c>
      <c r="AX1058" s="11">
        <v>0</v>
      </c>
      <c r="AZ1058" s="11">
        <v>0</v>
      </c>
      <c r="BA1058" s="11">
        <v>0</v>
      </c>
      <c r="BB1058" s="122"/>
    </row>
    <row r="1059" spans="1:54" hidden="1" x14ac:dyDescent="0.25">
      <c r="A1059">
        <v>7</v>
      </c>
      <c r="B1059" t="str">
        <f t="shared" si="127"/>
        <v>GC-8151</v>
      </c>
      <c r="C1059" s="2" t="s">
        <v>317</v>
      </c>
      <c r="D1059" s="2" t="str">
        <f t="shared" si="128"/>
        <v>8</v>
      </c>
      <c r="E1059" s="2" t="str">
        <f t="shared" si="129"/>
        <v>81</v>
      </c>
      <c r="F1059" s="2" t="str">
        <f t="shared" si="130"/>
        <v>815</v>
      </c>
      <c r="G1059" s="1" t="s">
        <v>265</v>
      </c>
      <c r="H1059" s="27">
        <v>0</v>
      </c>
      <c r="I1059" s="27"/>
      <c r="J1059" s="27">
        <v>0</v>
      </c>
      <c r="K1059" s="27">
        <v>0</v>
      </c>
      <c r="L1059" s="27">
        <v>0</v>
      </c>
      <c r="M1059" s="27"/>
      <c r="N1059" s="27">
        <v>0</v>
      </c>
      <c r="O1059" s="27">
        <v>0</v>
      </c>
      <c r="P1059" s="27">
        <v>0</v>
      </c>
      <c r="Q1059" s="27"/>
      <c r="R1059" s="27">
        <v>0</v>
      </c>
      <c r="S1059" s="27">
        <v>0</v>
      </c>
      <c r="T1059" s="27">
        <v>0</v>
      </c>
      <c r="U1059" s="27"/>
      <c r="V1059" s="27">
        <v>0</v>
      </c>
      <c r="W1059" s="27">
        <v>0</v>
      </c>
      <c r="X1059" s="27">
        <v>0</v>
      </c>
      <c r="Y1059" s="27"/>
      <c r="Z1059" s="27">
        <v>0</v>
      </c>
      <c r="AA1059" s="27">
        <v>0</v>
      </c>
      <c r="AB1059" s="27">
        <v>0</v>
      </c>
      <c r="AC1059" s="27"/>
      <c r="AD1059" s="27">
        <v>0</v>
      </c>
      <c r="AE1059" s="27">
        <v>0</v>
      </c>
      <c r="AF1059" s="27">
        <v>0</v>
      </c>
      <c r="AG1059" s="106">
        <v>0</v>
      </c>
      <c r="AH1059" s="27">
        <v>0</v>
      </c>
      <c r="AI1059" s="27">
        <v>0</v>
      </c>
      <c r="AJ1059" s="27">
        <v>0</v>
      </c>
      <c r="AK1059" s="106">
        <v>0</v>
      </c>
      <c r="AL1059" s="106">
        <v>0</v>
      </c>
      <c r="AM1059" s="105">
        <v>0</v>
      </c>
      <c r="AN1059" s="11">
        <v>0</v>
      </c>
      <c r="AO1059" s="11">
        <v>0</v>
      </c>
      <c r="AP1059" s="105">
        <v>0</v>
      </c>
      <c r="AQ1059" s="11">
        <v>0</v>
      </c>
      <c r="AR1059" s="11">
        <v>0</v>
      </c>
      <c r="AS1059" s="11">
        <v>0</v>
      </c>
      <c r="AT1059" s="11">
        <v>0</v>
      </c>
      <c r="AU1059" s="11">
        <v>0</v>
      </c>
      <c r="AV1059" s="11">
        <v>0</v>
      </c>
      <c r="AW1059" s="11">
        <v>0</v>
      </c>
      <c r="AX1059" s="11">
        <v>0</v>
      </c>
      <c r="AZ1059" s="11">
        <v>0</v>
      </c>
      <c r="BA1059" s="11">
        <v>0</v>
      </c>
      <c r="BB1059" s="122"/>
    </row>
    <row r="1060" spans="1:54" hidden="1" x14ac:dyDescent="0.25">
      <c r="A1060">
        <v>7</v>
      </c>
      <c r="B1060" t="str">
        <f t="shared" si="127"/>
        <v>GC-8152</v>
      </c>
      <c r="C1060" s="2" t="s">
        <v>317</v>
      </c>
      <c r="D1060" s="2" t="str">
        <f t="shared" si="128"/>
        <v>8</v>
      </c>
      <c r="E1060" s="2" t="str">
        <f t="shared" si="129"/>
        <v>81</v>
      </c>
      <c r="F1060" s="2" t="str">
        <f t="shared" si="130"/>
        <v>815</v>
      </c>
      <c r="G1060" s="1" t="s">
        <v>266</v>
      </c>
      <c r="H1060" s="27">
        <v>0</v>
      </c>
      <c r="I1060" s="27"/>
      <c r="J1060" s="27">
        <v>0</v>
      </c>
      <c r="K1060" s="27">
        <v>0</v>
      </c>
      <c r="L1060" s="27">
        <v>0</v>
      </c>
      <c r="M1060" s="27"/>
      <c r="N1060" s="27">
        <v>0</v>
      </c>
      <c r="O1060" s="27">
        <v>0</v>
      </c>
      <c r="P1060" s="27">
        <v>0</v>
      </c>
      <c r="Q1060" s="27"/>
      <c r="R1060" s="27">
        <v>0</v>
      </c>
      <c r="S1060" s="27">
        <v>0</v>
      </c>
      <c r="T1060" s="27">
        <v>0</v>
      </c>
      <c r="U1060" s="27"/>
      <c r="V1060" s="27">
        <v>0</v>
      </c>
      <c r="W1060" s="27">
        <v>0</v>
      </c>
      <c r="X1060" s="27">
        <v>0</v>
      </c>
      <c r="Y1060" s="27"/>
      <c r="Z1060" s="27">
        <v>0</v>
      </c>
      <c r="AA1060" s="27">
        <v>0</v>
      </c>
      <c r="AB1060" s="27">
        <v>0</v>
      </c>
      <c r="AC1060" s="27"/>
      <c r="AD1060" s="27">
        <v>0</v>
      </c>
      <c r="AE1060" s="27">
        <v>0</v>
      </c>
      <c r="AF1060" s="27">
        <v>0</v>
      </c>
      <c r="AG1060" s="106">
        <v>0</v>
      </c>
      <c r="AH1060" s="27">
        <v>0</v>
      </c>
      <c r="AI1060" s="27">
        <v>0</v>
      </c>
      <c r="AJ1060" s="27">
        <v>0</v>
      </c>
      <c r="AK1060" s="106">
        <v>0</v>
      </c>
      <c r="AL1060" s="106">
        <v>0</v>
      </c>
      <c r="AM1060" s="105">
        <v>0</v>
      </c>
      <c r="AN1060" s="11">
        <v>0</v>
      </c>
      <c r="AO1060" s="11">
        <v>0</v>
      </c>
      <c r="AP1060" s="105">
        <v>0</v>
      </c>
      <c r="AQ1060" s="11">
        <v>0</v>
      </c>
      <c r="AR1060" s="11">
        <v>0</v>
      </c>
      <c r="AS1060" s="11">
        <v>0</v>
      </c>
      <c r="AT1060" s="11">
        <v>0</v>
      </c>
      <c r="AU1060" s="11">
        <v>0</v>
      </c>
      <c r="AV1060" s="11">
        <v>0</v>
      </c>
      <c r="AW1060" s="11">
        <v>0</v>
      </c>
      <c r="AX1060" s="11">
        <v>0</v>
      </c>
      <c r="AZ1060" s="11">
        <v>0</v>
      </c>
      <c r="BA1060" s="11">
        <v>0</v>
      </c>
      <c r="BB1060" s="122"/>
    </row>
    <row r="1061" spans="1:54" hidden="1" x14ac:dyDescent="0.25">
      <c r="A1061">
        <v>7</v>
      </c>
      <c r="B1061" t="str">
        <f t="shared" si="127"/>
        <v>GC-8161</v>
      </c>
      <c r="C1061" s="2" t="s">
        <v>317</v>
      </c>
      <c r="D1061" s="2" t="str">
        <f t="shared" si="128"/>
        <v>8</v>
      </c>
      <c r="E1061" s="2" t="str">
        <f t="shared" si="129"/>
        <v>81</v>
      </c>
      <c r="F1061" s="2" t="str">
        <f t="shared" si="130"/>
        <v>816</v>
      </c>
      <c r="G1061" s="1" t="s">
        <v>267</v>
      </c>
      <c r="H1061" s="27">
        <v>0</v>
      </c>
      <c r="I1061" s="27"/>
      <c r="J1061" s="27">
        <v>0</v>
      </c>
      <c r="K1061" s="27">
        <v>0</v>
      </c>
      <c r="L1061" s="27">
        <v>0</v>
      </c>
      <c r="M1061" s="27"/>
      <c r="N1061" s="27">
        <v>0</v>
      </c>
      <c r="O1061" s="27">
        <v>0</v>
      </c>
      <c r="P1061" s="27">
        <v>0</v>
      </c>
      <c r="Q1061" s="27"/>
      <c r="R1061" s="27">
        <v>0</v>
      </c>
      <c r="S1061" s="27">
        <v>0</v>
      </c>
      <c r="T1061" s="27">
        <v>0</v>
      </c>
      <c r="U1061" s="27"/>
      <c r="V1061" s="27">
        <v>0</v>
      </c>
      <c r="W1061" s="27">
        <v>0</v>
      </c>
      <c r="X1061" s="27">
        <v>0</v>
      </c>
      <c r="Y1061" s="27"/>
      <c r="Z1061" s="27">
        <v>0</v>
      </c>
      <c r="AA1061" s="27">
        <v>0</v>
      </c>
      <c r="AB1061" s="27">
        <v>0</v>
      </c>
      <c r="AC1061" s="27"/>
      <c r="AD1061" s="27">
        <v>0</v>
      </c>
      <c r="AE1061" s="27">
        <v>0</v>
      </c>
      <c r="AF1061" s="27">
        <v>0</v>
      </c>
      <c r="AG1061" s="106">
        <v>0</v>
      </c>
      <c r="AH1061" s="27">
        <v>0</v>
      </c>
      <c r="AI1061" s="27">
        <v>0</v>
      </c>
      <c r="AJ1061" s="27">
        <v>0</v>
      </c>
      <c r="AK1061" s="106">
        <v>0</v>
      </c>
      <c r="AL1061" s="106">
        <v>0</v>
      </c>
      <c r="AM1061" s="105">
        <v>0</v>
      </c>
      <c r="AN1061" s="11">
        <v>0</v>
      </c>
      <c r="AO1061" s="11">
        <v>0</v>
      </c>
      <c r="AP1061" s="105">
        <v>0</v>
      </c>
      <c r="AQ1061" s="11">
        <v>0</v>
      </c>
      <c r="AR1061" s="11">
        <v>0</v>
      </c>
      <c r="AS1061" s="11">
        <v>0</v>
      </c>
      <c r="AT1061" s="11">
        <v>0</v>
      </c>
      <c r="AU1061" s="11">
        <v>0</v>
      </c>
      <c r="AV1061" s="11">
        <v>0</v>
      </c>
      <c r="AW1061" s="11">
        <v>0</v>
      </c>
      <c r="AX1061" s="11">
        <v>0</v>
      </c>
      <c r="AZ1061" s="11">
        <v>0</v>
      </c>
      <c r="BA1061" s="11">
        <v>0</v>
      </c>
      <c r="BB1061" s="122"/>
    </row>
    <row r="1062" spans="1:54" hidden="1" x14ac:dyDescent="0.25">
      <c r="A1062">
        <v>7</v>
      </c>
      <c r="B1062" t="str">
        <f t="shared" si="127"/>
        <v>GC-8162</v>
      </c>
      <c r="C1062" s="2" t="s">
        <v>317</v>
      </c>
      <c r="D1062" s="2" t="str">
        <f t="shared" si="128"/>
        <v>8</v>
      </c>
      <c r="E1062" s="2" t="str">
        <f t="shared" si="129"/>
        <v>81</v>
      </c>
      <c r="F1062" s="2" t="str">
        <f t="shared" si="130"/>
        <v>816</v>
      </c>
      <c r="G1062" s="1" t="s">
        <v>268</v>
      </c>
      <c r="H1062" s="27">
        <v>0</v>
      </c>
      <c r="I1062" s="27"/>
      <c r="J1062" s="27">
        <v>0</v>
      </c>
      <c r="K1062" s="27">
        <v>0</v>
      </c>
      <c r="L1062" s="27">
        <v>0</v>
      </c>
      <c r="M1062" s="27"/>
      <c r="N1062" s="27">
        <v>0</v>
      </c>
      <c r="O1062" s="27">
        <v>0</v>
      </c>
      <c r="P1062" s="27">
        <v>0</v>
      </c>
      <c r="Q1062" s="27"/>
      <c r="R1062" s="27">
        <v>0</v>
      </c>
      <c r="S1062" s="27">
        <v>0</v>
      </c>
      <c r="T1062" s="27">
        <v>0</v>
      </c>
      <c r="U1062" s="27"/>
      <c r="V1062" s="27">
        <v>0</v>
      </c>
      <c r="W1062" s="27">
        <v>0</v>
      </c>
      <c r="X1062" s="27">
        <v>0</v>
      </c>
      <c r="Y1062" s="27"/>
      <c r="Z1062" s="27">
        <v>0</v>
      </c>
      <c r="AA1062" s="27">
        <v>0</v>
      </c>
      <c r="AB1062" s="27">
        <v>0</v>
      </c>
      <c r="AC1062" s="27"/>
      <c r="AD1062" s="27">
        <v>0</v>
      </c>
      <c r="AE1062" s="27">
        <v>0</v>
      </c>
      <c r="AF1062" s="27">
        <v>0</v>
      </c>
      <c r="AG1062" s="106">
        <v>0</v>
      </c>
      <c r="AH1062" s="27">
        <v>0</v>
      </c>
      <c r="AI1062" s="27">
        <v>0</v>
      </c>
      <c r="AJ1062" s="27">
        <v>0</v>
      </c>
      <c r="AK1062" s="106">
        <v>0</v>
      </c>
      <c r="AL1062" s="106">
        <v>0</v>
      </c>
      <c r="AM1062" s="105">
        <v>0</v>
      </c>
      <c r="AN1062" s="11">
        <v>0</v>
      </c>
      <c r="AO1062" s="11">
        <v>0</v>
      </c>
      <c r="AP1062" s="105">
        <v>0</v>
      </c>
      <c r="AQ1062" s="11">
        <v>0</v>
      </c>
      <c r="AR1062" s="11">
        <v>0</v>
      </c>
      <c r="AS1062" s="11">
        <v>0</v>
      </c>
      <c r="AT1062" s="11">
        <v>0</v>
      </c>
      <c r="AU1062" s="11">
        <v>0</v>
      </c>
      <c r="AV1062" s="11">
        <v>0</v>
      </c>
      <c r="AW1062" s="11">
        <v>0</v>
      </c>
      <c r="AX1062" s="11">
        <v>0</v>
      </c>
      <c r="AZ1062" s="11">
        <v>0</v>
      </c>
      <c r="BA1062" s="11">
        <v>0</v>
      </c>
      <c r="BB1062" s="122"/>
    </row>
    <row r="1063" spans="1:54" hidden="1" x14ac:dyDescent="0.25">
      <c r="A1063">
        <v>7</v>
      </c>
      <c r="B1063" t="str">
        <f t="shared" si="127"/>
        <v>GC-8170</v>
      </c>
      <c r="C1063" s="2" t="s">
        <v>317</v>
      </c>
      <c r="D1063" s="2" t="str">
        <f t="shared" si="128"/>
        <v>8</v>
      </c>
      <c r="E1063" s="2" t="str">
        <f t="shared" si="129"/>
        <v>81</v>
      </c>
      <c r="F1063" s="2" t="str">
        <f t="shared" si="130"/>
        <v>817</v>
      </c>
      <c r="G1063" s="1" t="s">
        <v>269</v>
      </c>
      <c r="H1063" s="27">
        <v>0</v>
      </c>
      <c r="I1063" s="27"/>
      <c r="J1063" s="27">
        <v>0</v>
      </c>
      <c r="K1063" s="27">
        <v>0</v>
      </c>
      <c r="L1063" s="27">
        <v>0</v>
      </c>
      <c r="M1063" s="27"/>
      <c r="N1063" s="27">
        <v>0</v>
      </c>
      <c r="O1063" s="27">
        <v>0</v>
      </c>
      <c r="P1063" s="27">
        <v>0</v>
      </c>
      <c r="Q1063" s="27"/>
      <c r="R1063" s="27">
        <v>0</v>
      </c>
      <c r="S1063" s="27">
        <v>0</v>
      </c>
      <c r="T1063" s="27">
        <v>0</v>
      </c>
      <c r="U1063" s="27"/>
      <c r="V1063" s="27">
        <v>0</v>
      </c>
      <c r="W1063" s="27">
        <v>0</v>
      </c>
      <c r="X1063" s="27">
        <v>0</v>
      </c>
      <c r="Y1063" s="27"/>
      <c r="Z1063" s="27">
        <v>0</v>
      </c>
      <c r="AA1063" s="27">
        <v>0</v>
      </c>
      <c r="AB1063" s="27">
        <v>0</v>
      </c>
      <c r="AC1063" s="27"/>
      <c r="AD1063" s="27">
        <v>0</v>
      </c>
      <c r="AE1063" s="27">
        <v>0</v>
      </c>
      <c r="AF1063" s="27">
        <v>0</v>
      </c>
      <c r="AG1063" s="106">
        <v>0</v>
      </c>
      <c r="AH1063" s="27">
        <v>0</v>
      </c>
      <c r="AI1063" s="27">
        <v>0</v>
      </c>
      <c r="AJ1063" s="27">
        <v>0</v>
      </c>
      <c r="AK1063" s="106">
        <v>0</v>
      </c>
      <c r="AL1063" s="106">
        <v>0</v>
      </c>
      <c r="AM1063" s="105">
        <v>0</v>
      </c>
      <c r="AN1063" s="11">
        <v>0</v>
      </c>
      <c r="AO1063" s="11">
        <v>0</v>
      </c>
      <c r="AP1063" s="105">
        <v>0</v>
      </c>
      <c r="AQ1063" s="11">
        <v>0</v>
      </c>
      <c r="AR1063" s="11">
        <v>0</v>
      </c>
      <c r="AS1063" s="11">
        <v>0</v>
      </c>
      <c r="AT1063" s="11">
        <v>0</v>
      </c>
      <c r="AU1063" s="11">
        <v>0</v>
      </c>
      <c r="AV1063" s="11">
        <v>0</v>
      </c>
      <c r="AW1063" s="11">
        <v>0</v>
      </c>
      <c r="AX1063" s="11">
        <v>0</v>
      </c>
      <c r="AZ1063" s="11">
        <v>0</v>
      </c>
      <c r="BA1063" s="11"/>
      <c r="BB1063" s="122"/>
    </row>
    <row r="1064" spans="1:54" hidden="1" x14ac:dyDescent="0.25">
      <c r="A1064">
        <v>7</v>
      </c>
      <c r="B1064" t="str">
        <f t="shared" si="127"/>
        <v>GC-8180</v>
      </c>
      <c r="C1064" s="2" t="s">
        <v>317</v>
      </c>
      <c r="D1064" s="2" t="str">
        <f t="shared" si="128"/>
        <v>8</v>
      </c>
      <c r="E1064" s="2" t="str">
        <f t="shared" si="129"/>
        <v>81</v>
      </c>
      <c r="F1064" s="2" t="str">
        <f t="shared" si="130"/>
        <v>818</v>
      </c>
      <c r="G1064" s="1" t="s">
        <v>3535</v>
      </c>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106"/>
      <c r="AH1064" s="27"/>
      <c r="AI1064" s="27"/>
      <c r="AJ1064" s="27"/>
      <c r="AK1064" s="106"/>
      <c r="AL1064" s="106"/>
      <c r="AM1064" s="105"/>
      <c r="AN1064" s="11"/>
      <c r="AO1064" s="11"/>
      <c r="AP1064" s="105"/>
      <c r="AQ1064" s="11"/>
      <c r="AR1064" s="11"/>
      <c r="AS1064" s="11"/>
      <c r="AT1064" s="11"/>
      <c r="AU1064" s="11"/>
      <c r="AV1064" s="11">
        <v>0</v>
      </c>
      <c r="AW1064" s="11">
        <v>0</v>
      </c>
      <c r="AX1064" s="11"/>
      <c r="AZ1064" s="11"/>
      <c r="BA1064" s="11"/>
      <c r="BB1064" s="122"/>
    </row>
    <row r="1065" spans="1:54" hidden="1" x14ac:dyDescent="0.25">
      <c r="A1065">
        <v>7</v>
      </c>
      <c r="B1065" t="str">
        <f t="shared" si="127"/>
        <v>GC-8200</v>
      </c>
      <c r="C1065" s="2" t="s">
        <v>317</v>
      </c>
      <c r="D1065" s="2" t="str">
        <f t="shared" si="128"/>
        <v>8</v>
      </c>
      <c r="E1065" s="2" t="str">
        <f t="shared" si="129"/>
        <v>82</v>
      </c>
      <c r="F1065" s="2" t="str">
        <f t="shared" si="130"/>
        <v>820</v>
      </c>
      <c r="G1065" s="1" t="s">
        <v>270</v>
      </c>
      <c r="H1065" s="27">
        <v>0</v>
      </c>
      <c r="I1065" s="27"/>
      <c r="J1065" s="27">
        <v>300</v>
      </c>
      <c r="K1065" s="27">
        <v>300</v>
      </c>
      <c r="L1065" s="27">
        <v>0</v>
      </c>
      <c r="M1065" s="27"/>
      <c r="N1065" s="27">
        <v>200</v>
      </c>
      <c r="O1065" s="27">
        <v>200</v>
      </c>
      <c r="P1065" s="27">
        <v>0</v>
      </c>
      <c r="Q1065" s="27"/>
      <c r="R1065" s="27">
        <v>0</v>
      </c>
      <c r="S1065" s="27">
        <v>0</v>
      </c>
      <c r="T1065" s="27">
        <v>0</v>
      </c>
      <c r="U1065" s="27"/>
      <c r="V1065" s="27">
        <v>0</v>
      </c>
      <c r="W1065" s="27">
        <v>0</v>
      </c>
      <c r="X1065" s="27">
        <v>0</v>
      </c>
      <c r="Y1065" s="27"/>
      <c r="Z1065" s="27">
        <v>0</v>
      </c>
      <c r="AA1065" s="27">
        <v>0</v>
      </c>
      <c r="AB1065" s="27">
        <v>0</v>
      </c>
      <c r="AC1065" s="27"/>
      <c r="AD1065" s="27">
        <v>4.1100699999999994</v>
      </c>
      <c r="AE1065" s="27">
        <v>4.1100699999999994</v>
      </c>
      <c r="AF1065" s="27">
        <v>0</v>
      </c>
      <c r="AG1065" s="106">
        <v>0</v>
      </c>
      <c r="AH1065" s="27">
        <v>0</v>
      </c>
      <c r="AI1065" s="27">
        <v>0</v>
      </c>
      <c r="AJ1065" s="27">
        <v>0</v>
      </c>
      <c r="AK1065" s="106">
        <v>0</v>
      </c>
      <c r="AL1065" s="106">
        <v>0</v>
      </c>
      <c r="AM1065" s="105">
        <v>0</v>
      </c>
      <c r="AN1065" s="11">
        <v>0</v>
      </c>
      <c r="AO1065" s="11">
        <v>0</v>
      </c>
      <c r="AP1065" s="105">
        <v>0</v>
      </c>
      <c r="AQ1065" s="11">
        <v>0</v>
      </c>
      <c r="AR1065" s="11">
        <v>0</v>
      </c>
      <c r="AS1065" s="11">
        <v>0</v>
      </c>
      <c r="AT1065" s="11">
        <v>0</v>
      </c>
      <c r="AU1065" s="11">
        <v>0</v>
      </c>
      <c r="AV1065" s="11">
        <v>6500</v>
      </c>
      <c r="AW1065" s="11">
        <v>6598.6180999999997</v>
      </c>
      <c r="AX1065" s="11">
        <v>6599.1365199999991</v>
      </c>
      <c r="AZ1065" s="11">
        <v>0</v>
      </c>
      <c r="BA1065" s="11">
        <v>6730.5319400000008</v>
      </c>
      <c r="BB1065" s="122"/>
    </row>
    <row r="1066" spans="1:54" hidden="1" x14ac:dyDescent="0.25">
      <c r="A1066">
        <v>7</v>
      </c>
      <c r="B1066" t="str">
        <f t="shared" si="127"/>
        <v>GC-8210</v>
      </c>
      <c r="C1066" s="2" t="s">
        <v>317</v>
      </c>
      <c r="D1066" s="2" t="str">
        <f t="shared" si="128"/>
        <v>8</v>
      </c>
      <c r="E1066" s="2" t="str">
        <f t="shared" si="129"/>
        <v>82</v>
      </c>
      <c r="F1066" s="2" t="str">
        <f t="shared" si="130"/>
        <v>821</v>
      </c>
      <c r="G1066" s="1" t="s">
        <v>3536</v>
      </c>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106"/>
      <c r="AH1066" s="27"/>
      <c r="AI1066" s="27"/>
      <c r="AJ1066" s="27"/>
      <c r="AK1066" s="106"/>
      <c r="AL1066" s="106"/>
      <c r="AM1066" s="105"/>
      <c r="AN1066" s="11"/>
      <c r="AO1066" s="11"/>
      <c r="AP1066" s="105"/>
      <c r="AQ1066" s="11"/>
      <c r="AR1066" s="11"/>
      <c r="AS1066" s="11"/>
      <c r="AT1066" s="11"/>
      <c r="AU1066" s="11"/>
      <c r="AV1066" s="11">
        <v>0</v>
      </c>
      <c r="AW1066" s="11">
        <v>0</v>
      </c>
      <c r="AX1066" s="11"/>
      <c r="AZ1066" s="11"/>
      <c r="BA1066" s="11"/>
      <c r="BB1066" s="122"/>
    </row>
    <row r="1067" spans="1:54" hidden="1" x14ac:dyDescent="0.25">
      <c r="A1067">
        <v>7</v>
      </c>
      <c r="B1067" t="str">
        <f t="shared" si="127"/>
        <v>GC-8300</v>
      </c>
      <c r="C1067" s="2" t="s">
        <v>317</v>
      </c>
      <c r="D1067" s="2" t="str">
        <f t="shared" si="128"/>
        <v>8</v>
      </c>
      <c r="E1067" s="2" t="str">
        <f t="shared" si="129"/>
        <v>83</v>
      </c>
      <c r="F1067" s="2" t="str">
        <f t="shared" si="130"/>
        <v>830</v>
      </c>
      <c r="G1067" s="1" t="s">
        <v>271</v>
      </c>
      <c r="H1067" s="27">
        <v>0</v>
      </c>
      <c r="I1067" s="27"/>
      <c r="J1067" s="27">
        <v>0</v>
      </c>
      <c r="K1067" s="27">
        <v>0</v>
      </c>
      <c r="L1067" s="27">
        <v>0</v>
      </c>
      <c r="M1067" s="27"/>
      <c r="N1067" s="27">
        <v>0</v>
      </c>
      <c r="O1067" s="27">
        <v>0</v>
      </c>
      <c r="P1067" s="27">
        <v>0</v>
      </c>
      <c r="Q1067" s="27"/>
      <c r="R1067" s="27">
        <v>0</v>
      </c>
      <c r="S1067" s="27">
        <v>0</v>
      </c>
      <c r="T1067" s="27">
        <v>0</v>
      </c>
      <c r="U1067" s="27"/>
      <c r="V1067" s="27">
        <v>0</v>
      </c>
      <c r="W1067" s="27">
        <v>0</v>
      </c>
      <c r="X1067" s="27">
        <v>0</v>
      </c>
      <c r="Y1067" s="27"/>
      <c r="Z1067" s="27">
        <v>0</v>
      </c>
      <c r="AA1067" s="27">
        <v>0</v>
      </c>
      <c r="AB1067" s="27">
        <v>0</v>
      </c>
      <c r="AC1067" s="27"/>
      <c r="AD1067" s="27">
        <v>0</v>
      </c>
      <c r="AE1067" s="27">
        <v>0</v>
      </c>
      <c r="AF1067" s="27">
        <v>0</v>
      </c>
      <c r="AG1067" s="106">
        <v>0</v>
      </c>
      <c r="AH1067" s="27">
        <v>0</v>
      </c>
      <c r="AI1067" s="27">
        <v>0</v>
      </c>
      <c r="AJ1067" s="27">
        <v>0</v>
      </c>
      <c r="AK1067" s="106">
        <v>15</v>
      </c>
      <c r="AL1067" s="106">
        <v>15</v>
      </c>
      <c r="AM1067" s="105">
        <v>15</v>
      </c>
      <c r="AN1067" s="11">
        <v>30</v>
      </c>
      <c r="AO1067" s="11">
        <v>0</v>
      </c>
      <c r="AP1067" s="105">
        <v>0</v>
      </c>
      <c r="AQ1067" s="11">
        <v>0</v>
      </c>
      <c r="AR1067" s="11">
        <v>30</v>
      </c>
      <c r="AS1067" s="11">
        <v>0</v>
      </c>
      <c r="AT1067" s="11">
        <v>0</v>
      </c>
      <c r="AU1067" s="11">
        <v>0</v>
      </c>
      <c r="AV1067" s="11">
        <v>15</v>
      </c>
      <c r="AW1067" s="11">
        <v>0</v>
      </c>
      <c r="AX1067" s="11">
        <v>0</v>
      </c>
      <c r="AZ1067" s="11">
        <v>0</v>
      </c>
      <c r="BA1067" s="11">
        <v>0</v>
      </c>
      <c r="BB1067" s="122"/>
    </row>
    <row r="1068" spans="1:54" hidden="1" x14ac:dyDescent="0.25">
      <c r="A1068">
        <v>7</v>
      </c>
      <c r="B1068" t="str">
        <f t="shared" si="127"/>
        <v>GC-8310</v>
      </c>
      <c r="C1068" s="2" t="s">
        <v>317</v>
      </c>
      <c r="D1068" s="2" t="str">
        <f t="shared" si="128"/>
        <v>8</v>
      </c>
      <c r="E1068" s="2" t="str">
        <f t="shared" si="129"/>
        <v>83</v>
      </c>
      <c r="F1068" s="2" t="str">
        <f t="shared" si="130"/>
        <v>831</v>
      </c>
      <c r="G1068" s="1" t="s">
        <v>3537</v>
      </c>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106"/>
      <c r="AH1068" s="27"/>
      <c r="AI1068" s="27"/>
      <c r="AJ1068" s="27"/>
      <c r="AK1068" s="106"/>
      <c r="AL1068" s="106"/>
      <c r="AM1068" s="105"/>
      <c r="AN1068" s="11"/>
      <c r="AO1068" s="11"/>
      <c r="AP1068" s="105"/>
      <c r="AQ1068" s="11"/>
      <c r="AR1068" s="11"/>
      <c r="AS1068" s="11"/>
      <c r="AT1068" s="11"/>
      <c r="AU1068" s="11"/>
      <c r="AV1068" s="11">
        <v>0</v>
      </c>
      <c r="AW1068" s="11">
        <v>0</v>
      </c>
      <c r="AX1068" s="11"/>
      <c r="AZ1068" s="11"/>
      <c r="BA1068" s="11"/>
      <c r="BB1068" s="122"/>
    </row>
    <row r="1069" spans="1:54" hidden="1" x14ac:dyDescent="0.25">
      <c r="A1069">
        <v>7</v>
      </c>
      <c r="B1069" t="str">
        <f t="shared" si="127"/>
        <v>GC-8411</v>
      </c>
      <c r="C1069" s="2" t="s">
        <v>317</v>
      </c>
      <c r="D1069" s="2" t="str">
        <f t="shared" si="128"/>
        <v>8</v>
      </c>
      <c r="E1069" s="2" t="str">
        <f t="shared" si="129"/>
        <v>84</v>
      </c>
      <c r="F1069" s="2" t="str">
        <f t="shared" si="130"/>
        <v>841</v>
      </c>
      <c r="G1069" s="1" t="s">
        <v>273</v>
      </c>
      <c r="H1069" s="27">
        <v>0</v>
      </c>
      <c r="I1069" s="27"/>
      <c r="J1069" s="27">
        <v>0</v>
      </c>
      <c r="K1069" s="27">
        <v>0</v>
      </c>
      <c r="L1069" s="27">
        <v>0</v>
      </c>
      <c r="M1069" s="27"/>
      <c r="N1069" s="27">
        <v>0</v>
      </c>
      <c r="O1069" s="27">
        <v>0</v>
      </c>
      <c r="P1069" s="27">
        <v>0</v>
      </c>
      <c r="Q1069" s="27"/>
      <c r="R1069" s="27">
        <v>0</v>
      </c>
      <c r="S1069" s="27">
        <v>0</v>
      </c>
      <c r="T1069" s="27">
        <v>0</v>
      </c>
      <c r="U1069" s="27"/>
      <c r="V1069" s="27">
        <v>0</v>
      </c>
      <c r="W1069" s="27">
        <v>0</v>
      </c>
      <c r="X1069" s="27">
        <v>0</v>
      </c>
      <c r="Y1069" s="27"/>
      <c r="Z1069" s="27">
        <v>0</v>
      </c>
      <c r="AA1069" s="27">
        <v>0</v>
      </c>
      <c r="AB1069" s="27">
        <v>0</v>
      </c>
      <c r="AC1069" s="27"/>
      <c r="AD1069" s="27">
        <v>0</v>
      </c>
      <c r="AE1069" s="27">
        <v>0</v>
      </c>
      <c r="AF1069" s="27">
        <v>0</v>
      </c>
      <c r="AG1069" s="106">
        <v>0</v>
      </c>
      <c r="AH1069" s="27">
        <v>0</v>
      </c>
      <c r="AI1069" s="27">
        <v>0</v>
      </c>
      <c r="AJ1069" s="27">
        <v>0</v>
      </c>
      <c r="AK1069" s="106">
        <v>0</v>
      </c>
      <c r="AL1069" s="106">
        <v>0</v>
      </c>
      <c r="AM1069" s="105">
        <v>0</v>
      </c>
      <c r="AN1069" s="11">
        <v>0</v>
      </c>
      <c r="AO1069" s="11">
        <v>0</v>
      </c>
      <c r="AP1069" s="105">
        <v>0</v>
      </c>
      <c r="AQ1069" s="11">
        <v>0</v>
      </c>
      <c r="AR1069" s="11">
        <v>0</v>
      </c>
      <c r="AS1069" s="11">
        <v>0</v>
      </c>
      <c r="AT1069" s="11">
        <v>0</v>
      </c>
      <c r="AU1069" s="11">
        <v>0</v>
      </c>
      <c r="AV1069" s="11">
        <v>0</v>
      </c>
      <c r="AW1069" s="11">
        <v>0</v>
      </c>
      <c r="AX1069" s="11">
        <v>0</v>
      </c>
      <c r="AZ1069" s="11">
        <v>0</v>
      </c>
      <c r="BA1069" s="11">
        <v>0</v>
      </c>
      <c r="BB1069" s="122"/>
    </row>
    <row r="1070" spans="1:54" hidden="1" x14ac:dyDescent="0.25">
      <c r="A1070">
        <v>7</v>
      </c>
      <c r="B1070" t="str">
        <f t="shared" si="127"/>
        <v>GC-8412</v>
      </c>
      <c r="C1070" s="2" t="s">
        <v>317</v>
      </c>
      <c r="D1070" s="2" t="str">
        <f t="shared" si="128"/>
        <v>8</v>
      </c>
      <c r="E1070" s="2" t="str">
        <f t="shared" si="129"/>
        <v>84</v>
      </c>
      <c r="F1070" s="2" t="str">
        <f t="shared" si="130"/>
        <v>841</v>
      </c>
      <c r="G1070" s="1" t="s">
        <v>274</v>
      </c>
      <c r="H1070" s="27">
        <v>0</v>
      </c>
      <c r="I1070" s="27"/>
      <c r="J1070" s="27">
        <v>0</v>
      </c>
      <c r="K1070" s="27">
        <v>0</v>
      </c>
      <c r="L1070" s="27">
        <v>0</v>
      </c>
      <c r="M1070" s="27"/>
      <c r="N1070" s="27">
        <v>0</v>
      </c>
      <c r="O1070" s="27">
        <v>0</v>
      </c>
      <c r="P1070" s="27">
        <v>0</v>
      </c>
      <c r="Q1070" s="27"/>
      <c r="R1070" s="27">
        <v>0</v>
      </c>
      <c r="S1070" s="27">
        <v>0</v>
      </c>
      <c r="T1070" s="27">
        <v>0</v>
      </c>
      <c r="U1070" s="27"/>
      <c r="V1070" s="27">
        <v>0</v>
      </c>
      <c r="W1070" s="27">
        <v>0</v>
      </c>
      <c r="X1070" s="27">
        <v>0</v>
      </c>
      <c r="Y1070" s="27"/>
      <c r="Z1070" s="27">
        <v>0</v>
      </c>
      <c r="AA1070" s="27">
        <v>0</v>
      </c>
      <c r="AB1070" s="27">
        <v>0</v>
      </c>
      <c r="AC1070" s="27"/>
      <c r="AD1070" s="27">
        <v>0</v>
      </c>
      <c r="AE1070" s="27">
        <v>0</v>
      </c>
      <c r="AF1070" s="27">
        <v>0</v>
      </c>
      <c r="AG1070" s="106">
        <v>0</v>
      </c>
      <c r="AH1070" s="27">
        <v>0</v>
      </c>
      <c r="AI1070" s="27">
        <v>0</v>
      </c>
      <c r="AJ1070" s="27">
        <v>0</v>
      </c>
      <c r="AK1070" s="106">
        <v>0</v>
      </c>
      <c r="AL1070" s="106">
        <v>0</v>
      </c>
      <c r="AM1070" s="105">
        <v>0</v>
      </c>
      <c r="AN1070" s="11">
        <v>0</v>
      </c>
      <c r="AO1070" s="11">
        <v>0</v>
      </c>
      <c r="AP1070" s="105">
        <v>0</v>
      </c>
      <c r="AQ1070" s="11">
        <v>0</v>
      </c>
      <c r="AR1070" s="11">
        <v>0</v>
      </c>
      <c r="AS1070" s="11">
        <v>0</v>
      </c>
      <c r="AT1070" s="11">
        <v>0</v>
      </c>
      <c r="AU1070" s="11">
        <v>0</v>
      </c>
      <c r="AV1070" s="11">
        <v>0</v>
      </c>
      <c r="AW1070" s="11">
        <v>0</v>
      </c>
      <c r="AX1070" s="11">
        <v>0</v>
      </c>
      <c r="AZ1070" s="11">
        <v>0</v>
      </c>
      <c r="BA1070" s="11">
        <v>0</v>
      </c>
      <c r="BB1070" s="122"/>
    </row>
    <row r="1071" spans="1:54" hidden="1" x14ac:dyDescent="0.25">
      <c r="A1071">
        <v>7</v>
      </c>
      <c r="B1071" t="str">
        <f t="shared" si="127"/>
        <v>GC-8413</v>
      </c>
      <c r="C1071" s="2" t="s">
        <v>317</v>
      </c>
      <c r="D1071" s="2" t="str">
        <f t="shared" si="128"/>
        <v>8</v>
      </c>
      <c r="E1071" s="2" t="str">
        <f t="shared" si="129"/>
        <v>84</v>
      </c>
      <c r="F1071" s="2" t="str">
        <f t="shared" si="130"/>
        <v>841</v>
      </c>
      <c r="G1071" s="1" t="s">
        <v>275</v>
      </c>
      <c r="H1071" s="27">
        <v>0</v>
      </c>
      <c r="I1071" s="27"/>
      <c r="J1071" s="27">
        <v>0</v>
      </c>
      <c r="K1071" s="27">
        <v>0</v>
      </c>
      <c r="L1071" s="27">
        <v>0</v>
      </c>
      <c r="M1071" s="27"/>
      <c r="N1071" s="27">
        <v>0</v>
      </c>
      <c r="O1071" s="27">
        <v>0</v>
      </c>
      <c r="P1071" s="27">
        <v>0</v>
      </c>
      <c r="Q1071" s="27"/>
      <c r="R1071" s="27">
        <v>0</v>
      </c>
      <c r="S1071" s="27">
        <v>0</v>
      </c>
      <c r="T1071" s="27">
        <v>0</v>
      </c>
      <c r="U1071" s="27"/>
      <c r="V1071" s="27">
        <v>0</v>
      </c>
      <c r="W1071" s="27">
        <v>0</v>
      </c>
      <c r="X1071" s="27">
        <v>0</v>
      </c>
      <c r="Y1071" s="27"/>
      <c r="Z1071" s="27">
        <v>0</v>
      </c>
      <c r="AA1071" s="27">
        <v>0</v>
      </c>
      <c r="AB1071" s="27">
        <v>0</v>
      </c>
      <c r="AC1071" s="27"/>
      <c r="AD1071" s="27">
        <v>0</v>
      </c>
      <c r="AE1071" s="27">
        <v>0</v>
      </c>
      <c r="AF1071" s="27">
        <v>0</v>
      </c>
      <c r="AG1071" s="106">
        <v>0</v>
      </c>
      <c r="AH1071" s="27">
        <v>0</v>
      </c>
      <c r="AI1071" s="27">
        <v>0</v>
      </c>
      <c r="AJ1071" s="27">
        <v>0</v>
      </c>
      <c r="AK1071" s="106">
        <v>0</v>
      </c>
      <c r="AL1071" s="106">
        <v>0</v>
      </c>
      <c r="AM1071" s="105">
        <v>0</v>
      </c>
      <c r="AN1071" s="11">
        <v>0</v>
      </c>
      <c r="AO1071" s="11">
        <v>0</v>
      </c>
      <c r="AP1071" s="105">
        <v>0</v>
      </c>
      <c r="AQ1071" s="11">
        <v>0</v>
      </c>
      <c r="AR1071" s="11">
        <v>0</v>
      </c>
      <c r="AS1071" s="11">
        <v>0</v>
      </c>
      <c r="AT1071" s="11">
        <v>0</v>
      </c>
      <c r="AU1071" s="11">
        <v>0</v>
      </c>
      <c r="AV1071" s="11">
        <v>0</v>
      </c>
      <c r="AW1071" s="11">
        <v>0</v>
      </c>
      <c r="AX1071" s="11">
        <v>0</v>
      </c>
      <c r="AZ1071" s="11">
        <v>0</v>
      </c>
      <c r="BA1071" s="11">
        <v>0</v>
      </c>
      <c r="BB1071" s="122"/>
    </row>
    <row r="1072" spans="1:54" hidden="1" x14ac:dyDescent="0.25">
      <c r="A1072">
        <v>7</v>
      </c>
      <c r="B1072" t="str">
        <f t="shared" si="127"/>
        <v>GC-8414</v>
      </c>
      <c r="C1072" s="2" t="s">
        <v>317</v>
      </c>
      <c r="D1072" s="2" t="str">
        <f t="shared" ref="D1072:D1103" si="131">LEFT($G1072,1)</f>
        <v>8</v>
      </c>
      <c r="E1072" s="2" t="str">
        <f t="shared" ref="E1072:E1103" si="132">LEFT($G1072,2)</f>
        <v>84</v>
      </c>
      <c r="F1072" s="2" t="str">
        <f t="shared" ref="F1072:F1103" si="133">LEFT($G1072,3)</f>
        <v>841</v>
      </c>
      <c r="G1072" s="1" t="s">
        <v>276</v>
      </c>
      <c r="H1072" s="27">
        <v>0</v>
      </c>
      <c r="I1072" s="27"/>
      <c r="J1072" s="27">
        <v>0</v>
      </c>
      <c r="K1072" s="27">
        <v>0</v>
      </c>
      <c r="L1072" s="27">
        <v>0</v>
      </c>
      <c r="M1072" s="27"/>
      <c r="N1072" s="27">
        <v>0</v>
      </c>
      <c r="O1072" s="27">
        <v>0</v>
      </c>
      <c r="P1072" s="27">
        <v>0</v>
      </c>
      <c r="Q1072" s="27"/>
      <c r="R1072" s="27">
        <v>0</v>
      </c>
      <c r="S1072" s="27">
        <v>0</v>
      </c>
      <c r="T1072" s="27">
        <v>0</v>
      </c>
      <c r="U1072" s="27"/>
      <c r="V1072" s="27">
        <v>0</v>
      </c>
      <c r="W1072" s="27">
        <v>0</v>
      </c>
      <c r="X1072" s="27">
        <v>0</v>
      </c>
      <c r="Y1072" s="27"/>
      <c r="Z1072" s="27">
        <v>0</v>
      </c>
      <c r="AA1072" s="27">
        <v>0</v>
      </c>
      <c r="AB1072" s="27">
        <v>0</v>
      </c>
      <c r="AC1072" s="27"/>
      <c r="AD1072" s="27">
        <v>0</v>
      </c>
      <c r="AE1072" s="27">
        <v>0</v>
      </c>
      <c r="AF1072" s="27">
        <v>0</v>
      </c>
      <c r="AG1072" s="106">
        <v>0</v>
      </c>
      <c r="AH1072" s="27">
        <v>0</v>
      </c>
      <c r="AI1072" s="27">
        <v>0</v>
      </c>
      <c r="AJ1072" s="27">
        <v>0</v>
      </c>
      <c r="AK1072" s="106">
        <v>0</v>
      </c>
      <c r="AL1072" s="106">
        <v>0</v>
      </c>
      <c r="AM1072" s="105">
        <v>0</v>
      </c>
      <c r="AN1072" s="11">
        <v>0</v>
      </c>
      <c r="AO1072" s="11">
        <v>0</v>
      </c>
      <c r="AP1072" s="105">
        <v>0</v>
      </c>
      <c r="AQ1072" s="11">
        <v>0</v>
      </c>
      <c r="AR1072" s="11">
        <v>0</v>
      </c>
      <c r="AS1072" s="11">
        <v>0</v>
      </c>
      <c r="AT1072" s="11">
        <v>0</v>
      </c>
      <c r="AU1072" s="11">
        <v>0</v>
      </c>
      <c r="AV1072" s="11">
        <v>0</v>
      </c>
      <c r="AW1072" s="11">
        <v>0</v>
      </c>
      <c r="AX1072" s="11">
        <v>0</v>
      </c>
      <c r="AZ1072" s="11">
        <v>0</v>
      </c>
      <c r="BA1072" s="11">
        <v>0</v>
      </c>
      <c r="BB1072" s="122"/>
    </row>
    <row r="1073" spans="1:54" hidden="1" x14ac:dyDescent="0.25">
      <c r="A1073">
        <v>7</v>
      </c>
      <c r="B1073" t="str">
        <f t="shared" si="127"/>
        <v>GC-8415</v>
      </c>
      <c r="C1073" s="2" t="s">
        <v>317</v>
      </c>
      <c r="D1073" s="2" t="str">
        <f t="shared" si="131"/>
        <v>8</v>
      </c>
      <c r="E1073" s="2" t="str">
        <f t="shared" si="132"/>
        <v>84</v>
      </c>
      <c r="F1073" s="2" t="str">
        <f t="shared" si="133"/>
        <v>841</v>
      </c>
      <c r="G1073" s="1" t="s">
        <v>277</v>
      </c>
      <c r="H1073" s="27">
        <v>0</v>
      </c>
      <c r="I1073" s="27"/>
      <c r="J1073" s="27">
        <v>0</v>
      </c>
      <c r="K1073" s="27">
        <v>0</v>
      </c>
      <c r="L1073" s="27">
        <v>0</v>
      </c>
      <c r="M1073" s="27"/>
      <c r="N1073" s="27">
        <v>0</v>
      </c>
      <c r="O1073" s="27">
        <v>0</v>
      </c>
      <c r="P1073" s="27">
        <v>0</v>
      </c>
      <c r="Q1073" s="27"/>
      <c r="R1073" s="27">
        <v>0</v>
      </c>
      <c r="S1073" s="27">
        <v>0</v>
      </c>
      <c r="T1073" s="27">
        <v>0</v>
      </c>
      <c r="U1073" s="27"/>
      <c r="V1073" s="27">
        <v>0</v>
      </c>
      <c r="W1073" s="27">
        <v>0</v>
      </c>
      <c r="X1073" s="27">
        <v>0</v>
      </c>
      <c r="Y1073" s="27"/>
      <c r="Z1073" s="27">
        <v>0</v>
      </c>
      <c r="AA1073" s="27">
        <v>0</v>
      </c>
      <c r="AB1073" s="27">
        <v>0</v>
      </c>
      <c r="AC1073" s="27"/>
      <c r="AD1073" s="27">
        <v>0</v>
      </c>
      <c r="AE1073" s="27">
        <v>0</v>
      </c>
      <c r="AF1073" s="27">
        <v>0</v>
      </c>
      <c r="AG1073" s="106">
        <v>0</v>
      </c>
      <c r="AH1073" s="27">
        <v>0</v>
      </c>
      <c r="AI1073" s="27">
        <v>0</v>
      </c>
      <c r="AJ1073" s="27">
        <v>0</v>
      </c>
      <c r="AK1073" s="106">
        <v>0</v>
      </c>
      <c r="AL1073" s="106">
        <v>0</v>
      </c>
      <c r="AM1073" s="105">
        <v>0</v>
      </c>
      <c r="AN1073" s="11">
        <v>0</v>
      </c>
      <c r="AO1073" s="11">
        <v>0</v>
      </c>
      <c r="AP1073" s="105">
        <v>0</v>
      </c>
      <c r="AQ1073" s="11">
        <v>0</v>
      </c>
      <c r="AR1073" s="11">
        <v>0</v>
      </c>
      <c r="AS1073" s="11">
        <v>0</v>
      </c>
      <c r="AT1073" s="11">
        <v>0</v>
      </c>
      <c r="AU1073" s="11">
        <v>0</v>
      </c>
      <c r="AV1073" s="11">
        <v>0</v>
      </c>
      <c r="AW1073" s="11">
        <v>0</v>
      </c>
      <c r="AX1073" s="11">
        <v>0</v>
      </c>
      <c r="AZ1073" s="11">
        <v>0</v>
      </c>
      <c r="BA1073" s="11">
        <v>0</v>
      </c>
      <c r="BB1073" s="122"/>
    </row>
    <row r="1074" spans="1:54" hidden="1" x14ac:dyDescent="0.25">
      <c r="A1074">
        <v>7</v>
      </c>
      <c r="B1074" t="str">
        <f t="shared" si="127"/>
        <v>GC-8416</v>
      </c>
      <c r="C1074" s="2" t="s">
        <v>317</v>
      </c>
      <c r="D1074" s="2" t="str">
        <f t="shared" si="131"/>
        <v>8</v>
      </c>
      <c r="E1074" s="2" t="str">
        <f t="shared" si="132"/>
        <v>84</v>
      </c>
      <c r="F1074" s="2" t="str">
        <f t="shared" si="133"/>
        <v>841</v>
      </c>
      <c r="G1074" s="1" t="s">
        <v>278</v>
      </c>
      <c r="H1074" s="27">
        <v>0</v>
      </c>
      <c r="I1074" s="27"/>
      <c r="J1074" s="27">
        <v>0</v>
      </c>
      <c r="K1074" s="27">
        <v>0</v>
      </c>
      <c r="L1074" s="27">
        <v>0</v>
      </c>
      <c r="M1074" s="27"/>
      <c r="N1074" s="27">
        <v>0</v>
      </c>
      <c r="O1074" s="27">
        <v>0</v>
      </c>
      <c r="P1074" s="27">
        <v>0</v>
      </c>
      <c r="Q1074" s="27"/>
      <c r="R1074" s="27">
        <v>0</v>
      </c>
      <c r="S1074" s="27">
        <v>0</v>
      </c>
      <c r="T1074" s="27">
        <v>0</v>
      </c>
      <c r="U1074" s="27"/>
      <c r="V1074" s="27">
        <v>0</v>
      </c>
      <c r="W1074" s="27">
        <v>0</v>
      </c>
      <c r="X1074" s="27">
        <v>0</v>
      </c>
      <c r="Y1074" s="27"/>
      <c r="Z1074" s="27">
        <v>0</v>
      </c>
      <c r="AA1074" s="27">
        <v>0</v>
      </c>
      <c r="AB1074" s="27">
        <v>0</v>
      </c>
      <c r="AC1074" s="27"/>
      <c r="AD1074" s="27">
        <v>0</v>
      </c>
      <c r="AE1074" s="27">
        <v>0</v>
      </c>
      <c r="AF1074" s="27">
        <v>0</v>
      </c>
      <c r="AG1074" s="106">
        <v>0</v>
      </c>
      <c r="AH1074" s="27">
        <v>0</v>
      </c>
      <c r="AI1074" s="27">
        <v>0</v>
      </c>
      <c r="AJ1074" s="27">
        <v>0</v>
      </c>
      <c r="AK1074" s="106">
        <v>0</v>
      </c>
      <c r="AL1074" s="106">
        <v>0</v>
      </c>
      <c r="AM1074" s="105">
        <v>0</v>
      </c>
      <c r="AN1074" s="11">
        <v>0</v>
      </c>
      <c r="AO1074" s="11">
        <v>0</v>
      </c>
      <c r="AP1074" s="105">
        <v>0</v>
      </c>
      <c r="AQ1074" s="11">
        <v>0</v>
      </c>
      <c r="AR1074" s="11">
        <v>0</v>
      </c>
      <c r="AS1074" s="11">
        <v>0</v>
      </c>
      <c r="AT1074" s="11">
        <v>0</v>
      </c>
      <c r="AU1074" s="11">
        <v>0</v>
      </c>
      <c r="AV1074" s="11">
        <v>0</v>
      </c>
      <c r="AW1074" s="11">
        <v>0</v>
      </c>
      <c r="AX1074" s="11">
        <v>0</v>
      </c>
      <c r="AZ1074" s="11">
        <v>0</v>
      </c>
      <c r="BA1074" s="11">
        <v>0</v>
      </c>
      <c r="BB1074" s="122"/>
    </row>
    <row r="1075" spans="1:54" hidden="1" x14ac:dyDescent="0.25">
      <c r="A1075">
        <v>7</v>
      </c>
      <c r="B1075" t="str">
        <f t="shared" si="127"/>
        <v>GC-8417</v>
      </c>
      <c r="C1075" s="2" t="s">
        <v>317</v>
      </c>
      <c r="D1075" s="2" t="str">
        <f t="shared" si="131"/>
        <v>8</v>
      </c>
      <c r="E1075" s="2" t="str">
        <f t="shared" si="132"/>
        <v>84</v>
      </c>
      <c r="F1075" s="2" t="str">
        <f t="shared" si="133"/>
        <v>841</v>
      </c>
      <c r="G1075" s="1" t="s">
        <v>1431</v>
      </c>
      <c r="H1075" s="27">
        <v>0</v>
      </c>
      <c r="I1075" s="27"/>
      <c r="J1075" s="27">
        <v>0</v>
      </c>
      <c r="K1075" s="27">
        <v>0</v>
      </c>
      <c r="L1075" s="27">
        <v>0</v>
      </c>
      <c r="M1075" s="27"/>
      <c r="N1075" s="27">
        <v>0</v>
      </c>
      <c r="O1075" s="27">
        <v>0</v>
      </c>
      <c r="P1075" s="27">
        <v>0</v>
      </c>
      <c r="Q1075" s="27"/>
      <c r="R1075" s="27">
        <v>0</v>
      </c>
      <c r="S1075" s="27">
        <v>0</v>
      </c>
      <c r="T1075" s="27">
        <v>0</v>
      </c>
      <c r="U1075" s="27"/>
      <c r="V1075" s="27">
        <v>0</v>
      </c>
      <c r="W1075" s="27">
        <v>0</v>
      </c>
      <c r="X1075" s="27">
        <v>0</v>
      </c>
      <c r="Y1075" s="27"/>
      <c r="Z1075" s="27">
        <v>0</v>
      </c>
      <c r="AA1075" s="27">
        <v>0</v>
      </c>
      <c r="AB1075" s="27">
        <v>0</v>
      </c>
      <c r="AC1075" s="27"/>
      <c r="AD1075" s="27">
        <v>0</v>
      </c>
      <c r="AE1075" s="27">
        <v>0</v>
      </c>
      <c r="AF1075" s="27">
        <v>0</v>
      </c>
      <c r="AG1075" s="106">
        <v>0</v>
      </c>
      <c r="AH1075" s="27">
        <v>0</v>
      </c>
      <c r="AI1075" s="27">
        <v>0</v>
      </c>
      <c r="AJ1075" s="27">
        <v>0</v>
      </c>
      <c r="AK1075" s="106">
        <v>0</v>
      </c>
      <c r="AL1075" s="106">
        <v>0</v>
      </c>
      <c r="AM1075" s="105">
        <v>0</v>
      </c>
      <c r="AN1075" s="11">
        <v>0</v>
      </c>
      <c r="AO1075" s="11">
        <v>0</v>
      </c>
      <c r="AP1075" s="105">
        <v>0</v>
      </c>
      <c r="AQ1075" s="11">
        <v>0</v>
      </c>
      <c r="AR1075" s="11">
        <v>0</v>
      </c>
      <c r="AS1075" s="11">
        <v>0</v>
      </c>
      <c r="AT1075" s="11">
        <v>0</v>
      </c>
      <c r="AU1075" s="11"/>
      <c r="AV1075" s="11">
        <v>0</v>
      </c>
      <c r="AW1075" s="11">
        <v>0</v>
      </c>
      <c r="AX1075" s="11"/>
      <c r="AZ1075" s="11"/>
      <c r="BA1075" s="11"/>
      <c r="BB1075" s="122"/>
    </row>
    <row r="1076" spans="1:54" hidden="1" x14ac:dyDescent="0.25">
      <c r="A1076">
        <v>7</v>
      </c>
      <c r="B1076" t="str">
        <f t="shared" si="127"/>
        <v>GC-8421</v>
      </c>
      <c r="C1076" s="2" t="s">
        <v>317</v>
      </c>
      <c r="D1076" s="2" t="str">
        <f t="shared" si="131"/>
        <v>8</v>
      </c>
      <c r="E1076" s="2" t="str">
        <f t="shared" si="132"/>
        <v>84</v>
      </c>
      <c r="F1076" s="2" t="str">
        <f t="shared" si="133"/>
        <v>842</v>
      </c>
      <c r="G1076" s="1" t="s">
        <v>279</v>
      </c>
      <c r="H1076" s="27">
        <v>0</v>
      </c>
      <c r="I1076" s="27"/>
      <c r="J1076" s="27">
        <v>0</v>
      </c>
      <c r="K1076" s="27">
        <v>0</v>
      </c>
      <c r="L1076" s="27">
        <v>0</v>
      </c>
      <c r="M1076" s="27"/>
      <c r="N1076" s="27">
        <v>0</v>
      </c>
      <c r="O1076" s="27">
        <v>0</v>
      </c>
      <c r="P1076" s="27">
        <v>0</v>
      </c>
      <c r="Q1076" s="27"/>
      <c r="R1076" s="27">
        <v>0</v>
      </c>
      <c r="S1076" s="27">
        <v>0</v>
      </c>
      <c r="T1076" s="27">
        <v>0</v>
      </c>
      <c r="U1076" s="27"/>
      <c r="V1076" s="27">
        <v>0</v>
      </c>
      <c r="W1076" s="27">
        <v>0</v>
      </c>
      <c r="X1076" s="27">
        <v>0</v>
      </c>
      <c r="Y1076" s="27"/>
      <c r="Z1076" s="27">
        <v>0</v>
      </c>
      <c r="AA1076" s="27">
        <v>0</v>
      </c>
      <c r="AB1076" s="27">
        <v>0</v>
      </c>
      <c r="AC1076" s="27"/>
      <c r="AD1076" s="27">
        <v>0</v>
      </c>
      <c r="AE1076" s="27">
        <v>0</v>
      </c>
      <c r="AF1076" s="27">
        <v>0</v>
      </c>
      <c r="AG1076" s="106">
        <v>0</v>
      </c>
      <c r="AH1076" s="27">
        <v>0</v>
      </c>
      <c r="AI1076" s="27">
        <v>0</v>
      </c>
      <c r="AJ1076" s="27">
        <v>0</v>
      </c>
      <c r="AK1076" s="106">
        <v>0</v>
      </c>
      <c r="AL1076" s="106">
        <v>0</v>
      </c>
      <c r="AM1076" s="105">
        <v>0</v>
      </c>
      <c r="AN1076" s="11">
        <v>0</v>
      </c>
      <c r="AO1076" s="11">
        <v>0</v>
      </c>
      <c r="AP1076" s="105">
        <v>0</v>
      </c>
      <c r="AQ1076" s="11">
        <v>0</v>
      </c>
      <c r="AR1076" s="11">
        <v>0</v>
      </c>
      <c r="AS1076" s="11">
        <v>0</v>
      </c>
      <c r="AT1076" s="11">
        <v>0</v>
      </c>
      <c r="AU1076" s="11">
        <v>0</v>
      </c>
      <c r="AV1076" s="11">
        <v>0</v>
      </c>
      <c r="AW1076" s="11">
        <v>0</v>
      </c>
      <c r="AX1076" s="11">
        <v>0</v>
      </c>
      <c r="AZ1076" s="11">
        <v>0</v>
      </c>
      <c r="BA1076" s="11">
        <v>0</v>
      </c>
      <c r="BB1076" s="122"/>
    </row>
    <row r="1077" spans="1:54" hidden="1" x14ac:dyDescent="0.25">
      <c r="A1077">
        <v>7</v>
      </c>
      <c r="B1077" t="str">
        <f t="shared" si="127"/>
        <v>GC-8422</v>
      </c>
      <c r="C1077" s="2" t="s">
        <v>317</v>
      </c>
      <c r="D1077" s="2" t="str">
        <f t="shared" si="131"/>
        <v>8</v>
      </c>
      <c r="E1077" s="2" t="str">
        <f t="shared" si="132"/>
        <v>84</v>
      </c>
      <c r="F1077" s="2" t="str">
        <f t="shared" si="133"/>
        <v>842</v>
      </c>
      <c r="G1077" s="1" t="s">
        <v>280</v>
      </c>
      <c r="H1077" s="27">
        <v>0</v>
      </c>
      <c r="I1077" s="27"/>
      <c r="J1077" s="27">
        <v>0</v>
      </c>
      <c r="K1077" s="27">
        <v>0</v>
      </c>
      <c r="L1077" s="27">
        <v>0</v>
      </c>
      <c r="M1077" s="27"/>
      <c r="N1077" s="27">
        <v>0</v>
      </c>
      <c r="O1077" s="27">
        <v>0</v>
      </c>
      <c r="P1077" s="27">
        <v>0</v>
      </c>
      <c r="Q1077" s="27"/>
      <c r="R1077" s="27">
        <v>0</v>
      </c>
      <c r="S1077" s="27">
        <v>0</v>
      </c>
      <c r="T1077" s="27">
        <v>0</v>
      </c>
      <c r="U1077" s="27"/>
      <c r="V1077" s="27">
        <v>0</v>
      </c>
      <c r="W1077" s="27">
        <v>0</v>
      </c>
      <c r="X1077" s="27">
        <v>0</v>
      </c>
      <c r="Y1077" s="27"/>
      <c r="Z1077" s="27">
        <v>0</v>
      </c>
      <c r="AA1077" s="27">
        <v>0</v>
      </c>
      <c r="AB1077" s="27">
        <v>0</v>
      </c>
      <c r="AC1077" s="27"/>
      <c r="AD1077" s="27">
        <v>0</v>
      </c>
      <c r="AE1077" s="27">
        <v>0</v>
      </c>
      <c r="AF1077" s="27">
        <v>0</v>
      </c>
      <c r="AG1077" s="106">
        <v>0</v>
      </c>
      <c r="AH1077" s="27">
        <v>0</v>
      </c>
      <c r="AI1077" s="27">
        <v>0</v>
      </c>
      <c r="AJ1077" s="27">
        <v>0</v>
      </c>
      <c r="AK1077" s="106">
        <v>0</v>
      </c>
      <c r="AL1077" s="106">
        <v>0</v>
      </c>
      <c r="AM1077" s="105">
        <v>0</v>
      </c>
      <c r="AN1077" s="11">
        <v>0</v>
      </c>
      <c r="AO1077" s="11">
        <v>0</v>
      </c>
      <c r="AP1077" s="105">
        <v>0</v>
      </c>
      <c r="AQ1077" s="11">
        <v>0</v>
      </c>
      <c r="AR1077" s="11">
        <v>0</v>
      </c>
      <c r="AS1077" s="11">
        <v>0</v>
      </c>
      <c r="AT1077" s="11">
        <v>0</v>
      </c>
      <c r="AU1077" s="11">
        <v>0</v>
      </c>
      <c r="AV1077" s="11">
        <v>0</v>
      </c>
      <c r="AW1077" s="11">
        <v>0</v>
      </c>
      <c r="AX1077" s="11">
        <v>0</v>
      </c>
      <c r="AZ1077" s="11">
        <v>0</v>
      </c>
      <c r="BA1077" s="11">
        <v>0</v>
      </c>
      <c r="BB1077" s="122"/>
    </row>
    <row r="1078" spans="1:54" hidden="1" x14ac:dyDescent="0.25">
      <c r="A1078">
        <v>7</v>
      </c>
      <c r="B1078" t="str">
        <f t="shared" si="127"/>
        <v>GC-8423</v>
      </c>
      <c r="C1078" s="2" t="s">
        <v>317</v>
      </c>
      <c r="D1078" s="2" t="str">
        <f t="shared" si="131"/>
        <v>8</v>
      </c>
      <c r="E1078" s="2" t="str">
        <f t="shared" si="132"/>
        <v>84</v>
      </c>
      <c r="F1078" s="2" t="str">
        <f t="shared" si="133"/>
        <v>842</v>
      </c>
      <c r="G1078" s="1" t="s">
        <v>281</v>
      </c>
      <c r="H1078" s="27">
        <v>0</v>
      </c>
      <c r="I1078" s="27"/>
      <c r="J1078" s="27">
        <v>0</v>
      </c>
      <c r="K1078" s="27">
        <v>0</v>
      </c>
      <c r="L1078" s="27">
        <v>0</v>
      </c>
      <c r="M1078" s="27"/>
      <c r="N1078" s="27">
        <v>0</v>
      </c>
      <c r="O1078" s="27">
        <v>0</v>
      </c>
      <c r="P1078" s="27">
        <v>0</v>
      </c>
      <c r="Q1078" s="27"/>
      <c r="R1078" s="27">
        <v>0</v>
      </c>
      <c r="S1078" s="27">
        <v>0</v>
      </c>
      <c r="T1078" s="27">
        <v>0</v>
      </c>
      <c r="U1078" s="27"/>
      <c r="V1078" s="27">
        <v>0</v>
      </c>
      <c r="W1078" s="27">
        <v>0</v>
      </c>
      <c r="X1078" s="27">
        <v>0</v>
      </c>
      <c r="Y1078" s="27"/>
      <c r="Z1078" s="27">
        <v>0</v>
      </c>
      <c r="AA1078" s="27">
        <v>0</v>
      </c>
      <c r="AB1078" s="27">
        <v>0</v>
      </c>
      <c r="AC1078" s="27"/>
      <c r="AD1078" s="27">
        <v>0</v>
      </c>
      <c r="AE1078" s="27">
        <v>0</v>
      </c>
      <c r="AF1078" s="27">
        <v>0</v>
      </c>
      <c r="AG1078" s="106">
        <v>0</v>
      </c>
      <c r="AH1078" s="27">
        <v>0</v>
      </c>
      <c r="AI1078" s="27">
        <v>0</v>
      </c>
      <c r="AJ1078" s="27">
        <v>0</v>
      </c>
      <c r="AK1078" s="106">
        <v>0</v>
      </c>
      <c r="AL1078" s="106">
        <v>0</v>
      </c>
      <c r="AM1078" s="105">
        <v>0</v>
      </c>
      <c r="AN1078" s="11">
        <v>0</v>
      </c>
      <c r="AO1078" s="11">
        <v>0</v>
      </c>
      <c r="AP1078" s="105">
        <v>0</v>
      </c>
      <c r="AQ1078" s="11">
        <v>0</v>
      </c>
      <c r="AR1078" s="11">
        <v>0</v>
      </c>
      <c r="AS1078" s="11">
        <v>0</v>
      </c>
      <c r="AT1078" s="11">
        <v>0</v>
      </c>
      <c r="AU1078" s="11">
        <v>0</v>
      </c>
      <c r="AV1078" s="11">
        <v>0</v>
      </c>
      <c r="AW1078" s="11">
        <v>0</v>
      </c>
      <c r="AX1078" s="11">
        <v>0</v>
      </c>
      <c r="AZ1078" s="11">
        <v>0</v>
      </c>
      <c r="BA1078" s="11">
        <v>0</v>
      </c>
      <c r="BB1078" s="122"/>
    </row>
    <row r="1079" spans="1:54" hidden="1" x14ac:dyDescent="0.25">
      <c r="A1079">
        <v>7</v>
      </c>
      <c r="B1079" t="str">
        <f t="shared" si="127"/>
        <v>GC-8424</v>
      </c>
      <c r="C1079" s="2" t="s">
        <v>317</v>
      </c>
      <c r="D1079" s="2" t="str">
        <f t="shared" si="131"/>
        <v>8</v>
      </c>
      <c r="E1079" s="2" t="str">
        <f t="shared" si="132"/>
        <v>84</v>
      </c>
      <c r="F1079" s="2" t="str">
        <f t="shared" si="133"/>
        <v>842</v>
      </c>
      <c r="G1079" s="1" t="s">
        <v>282</v>
      </c>
      <c r="H1079" s="27">
        <v>0</v>
      </c>
      <c r="I1079" s="27"/>
      <c r="J1079" s="27">
        <v>0</v>
      </c>
      <c r="K1079" s="27">
        <v>0</v>
      </c>
      <c r="L1079" s="27">
        <v>0</v>
      </c>
      <c r="M1079" s="27"/>
      <c r="N1079" s="27">
        <v>0</v>
      </c>
      <c r="O1079" s="27">
        <v>0</v>
      </c>
      <c r="P1079" s="27">
        <v>0</v>
      </c>
      <c r="Q1079" s="27"/>
      <c r="R1079" s="27">
        <v>0</v>
      </c>
      <c r="S1079" s="27">
        <v>0</v>
      </c>
      <c r="T1079" s="27">
        <v>0</v>
      </c>
      <c r="U1079" s="27"/>
      <c r="V1079" s="27">
        <v>0</v>
      </c>
      <c r="W1079" s="27">
        <v>0</v>
      </c>
      <c r="X1079" s="27">
        <v>0</v>
      </c>
      <c r="Y1079" s="27"/>
      <c r="Z1079" s="27">
        <v>0</v>
      </c>
      <c r="AA1079" s="27">
        <v>0</v>
      </c>
      <c r="AB1079" s="27">
        <v>0</v>
      </c>
      <c r="AC1079" s="27"/>
      <c r="AD1079" s="27">
        <v>0</v>
      </c>
      <c r="AE1079" s="27">
        <v>0</v>
      </c>
      <c r="AF1079" s="27">
        <v>0</v>
      </c>
      <c r="AG1079" s="106">
        <v>0</v>
      </c>
      <c r="AH1079" s="27">
        <v>0</v>
      </c>
      <c r="AI1079" s="27">
        <v>0</v>
      </c>
      <c r="AJ1079" s="27">
        <v>0</v>
      </c>
      <c r="AK1079" s="106">
        <v>0</v>
      </c>
      <c r="AL1079" s="106">
        <v>0</v>
      </c>
      <c r="AM1079" s="105">
        <v>0</v>
      </c>
      <c r="AN1079" s="11">
        <v>0</v>
      </c>
      <c r="AO1079" s="11">
        <v>0</v>
      </c>
      <c r="AP1079" s="105">
        <v>0</v>
      </c>
      <c r="AQ1079" s="11">
        <v>0</v>
      </c>
      <c r="AR1079" s="11">
        <v>0</v>
      </c>
      <c r="AS1079" s="11">
        <v>0</v>
      </c>
      <c r="AT1079" s="11">
        <v>0</v>
      </c>
      <c r="AU1079" s="11">
        <v>0</v>
      </c>
      <c r="AV1079" s="11">
        <v>0</v>
      </c>
      <c r="AW1079" s="11">
        <v>0</v>
      </c>
      <c r="AX1079" s="11">
        <v>0</v>
      </c>
      <c r="AZ1079" s="11">
        <v>0</v>
      </c>
      <c r="BA1079" s="11">
        <v>0</v>
      </c>
      <c r="BB1079" s="122"/>
    </row>
    <row r="1080" spans="1:54" hidden="1" x14ac:dyDescent="0.25">
      <c r="A1080">
        <v>7</v>
      </c>
      <c r="B1080" t="str">
        <f t="shared" si="127"/>
        <v>GC-8430</v>
      </c>
      <c r="C1080" s="2" t="s">
        <v>317</v>
      </c>
      <c r="D1080" s="2" t="str">
        <f t="shared" si="131"/>
        <v>8</v>
      </c>
      <c r="E1080" s="2" t="str">
        <f t="shared" si="132"/>
        <v>84</v>
      </c>
      <c r="F1080" s="2" t="str">
        <f t="shared" si="133"/>
        <v>843</v>
      </c>
      <c r="G1080" s="1" t="s">
        <v>3538</v>
      </c>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106"/>
      <c r="AH1080" s="27"/>
      <c r="AI1080" s="27"/>
      <c r="AJ1080" s="27"/>
      <c r="AK1080" s="106"/>
      <c r="AL1080" s="106"/>
      <c r="AM1080" s="105"/>
      <c r="AN1080" s="11"/>
      <c r="AO1080" s="11"/>
      <c r="AP1080" s="105"/>
      <c r="AQ1080" s="11"/>
      <c r="AR1080" s="11"/>
      <c r="AS1080" s="11"/>
      <c r="AT1080" s="11"/>
      <c r="AU1080" s="11"/>
      <c r="AV1080" s="11">
        <v>0</v>
      </c>
      <c r="AW1080" s="11">
        <v>0</v>
      </c>
      <c r="AX1080" s="11"/>
      <c r="AZ1080" s="11"/>
      <c r="BA1080" s="11"/>
      <c r="BB1080" s="122"/>
    </row>
    <row r="1081" spans="1:54" hidden="1" x14ac:dyDescent="0.25">
      <c r="A1081">
        <v>7</v>
      </c>
      <c r="B1081" t="str">
        <f t="shared" si="127"/>
        <v>GC-8511</v>
      </c>
      <c r="C1081" s="2" t="s">
        <v>317</v>
      </c>
      <c r="D1081" s="2" t="str">
        <f t="shared" si="131"/>
        <v>8</v>
      </c>
      <c r="E1081" s="2" t="str">
        <f t="shared" si="132"/>
        <v>85</v>
      </c>
      <c r="F1081" s="2" t="str">
        <f t="shared" si="133"/>
        <v>851</v>
      </c>
      <c r="G1081" s="1" t="s">
        <v>284</v>
      </c>
      <c r="H1081" s="27">
        <v>0</v>
      </c>
      <c r="I1081" s="27"/>
      <c r="J1081" s="27">
        <v>0</v>
      </c>
      <c r="K1081" s="27">
        <v>0</v>
      </c>
      <c r="L1081" s="27">
        <v>0</v>
      </c>
      <c r="M1081" s="27"/>
      <c r="N1081" s="27">
        <v>0</v>
      </c>
      <c r="O1081" s="27">
        <v>0</v>
      </c>
      <c r="P1081" s="27">
        <v>0</v>
      </c>
      <c r="Q1081" s="27"/>
      <c r="R1081" s="27">
        <v>0</v>
      </c>
      <c r="S1081" s="27">
        <v>0</v>
      </c>
      <c r="T1081" s="27">
        <v>0</v>
      </c>
      <c r="U1081" s="27"/>
      <c r="V1081" s="27">
        <v>0</v>
      </c>
      <c r="W1081" s="27">
        <v>0</v>
      </c>
      <c r="X1081" s="27">
        <v>0</v>
      </c>
      <c r="Y1081" s="27"/>
      <c r="Z1081" s="27">
        <v>0</v>
      </c>
      <c r="AA1081" s="27">
        <v>0</v>
      </c>
      <c r="AB1081" s="27">
        <v>0</v>
      </c>
      <c r="AC1081" s="27"/>
      <c r="AD1081" s="27">
        <v>0</v>
      </c>
      <c r="AE1081" s="27">
        <v>0</v>
      </c>
      <c r="AF1081" s="27">
        <v>0</v>
      </c>
      <c r="AG1081" s="106">
        <v>0</v>
      </c>
      <c r="AH1081" s="27">
        <v>0</v>
      </c>
      <c r="AI1081" s="27">
        <v>0</v>
      </c>
      <c r="AJ1081" s="27">
        <v>0</v>
      </c>
      <c r="AK1081" s="106">
        <v>0</v>
      </c>
      <c r="AL1081" s="106">
        <v>0</v>
      </c>
      <c r="AM1081" s="105">
        <v>0</v>
      </c>
      <c r="AN1081" s="11">
        <v>0</v>
      </c>
      <c r="AO1081" s="11">
        <v>0</v>
      </c>
      <c r="AP1081" s="105">
        <v>0</v>
      </c>
      <c r="AQ1081" s="11">
        <v>0</v>
      </c>
      <c r="AR1081" s="11">
        <v>0</v>
      </c>
      <c r="AS1081" s="11">
        <v>0</v>
      </c>
      <c r="AT1081" s="11">
        <v>0</v>
      </c>
      <c r="AU1081" s="11">
        <v>0</v>
      </c>
      <c r="AV1081" s="11">
        <v>0</v>
      </c>
      <c r="AW1081" s="11">
        <v>0</v>
      </c>
      <c r="AX1081" s="11">
        <v>0</v>
      </c>
      <c r="AZ1081" s="11">
        <v>0</v>
      </c>
      <c r="BA1081" s="11">
        <v>0</v>
      </c>
      <c r="BB1081" s="122"/>
    </row>
    <row r="1082" spans="1:54" hidden="1" x14ac:dyDescent="0.25">
      <c r="A1082">
        <v>7</v>
      </c>
      <c r="B1082" t="str">
        <f t="shared" si="127"/>
        <v>GC-8512</v>
      </c>
      <c r="C1082" s="2" t="s">
        <v>317</v>
      </c>
      <c r="D1082" s="2" t="str">
        <f t="shared" si="131"/>
        <v>8</v>
      </c>
      <c r="E1082" s="2" t="str">
        <f t="shared" si="132"/>
        <v>85</v>
      </c>
      <c r="F1082" s="2" t="str">
        <f t="shared" si="133"/>
        <v>851</v>
      </c>
      <c r="G1082" s="1" t="s">
        <v>285</v>
      </c>
      <c r="H1082" s="27">
        <v>0</v>
      </c>
      <c r="I1082" s="27"/>
      <c r="J1082" s="27">
        <v>0</v>
      </c>
      <c r="K1082" s="27">
        <v>0</v>
      </c>
      <c r="L1082" s="27">
        <v>0</v>
      </c>
      <c r="M1082" s="27"/>
      <c r="N1082" s="27">
        <v>0</v>
      </c>
      <c r="O1082" s="27">
        <v>0</v>
      </c>
      <c r="P1082" s="27">
        <v>0</v>
      </c>
      <c r="Q1082" s="27"/>
      <c r="R1082" s="27">
        <v>0</v>
      </c>
      <c r="S1082" s="27">
        <v>0</v>
      </c>
      <c r="T1082" s="27">
        <v>0</v>
      </c>
      <c r="U1082" s="27"/>
      <c r="V1082" s="27">
        <v>0</v>
      </c>
      <c r="W1082" s="27">
        <v>0</v>
      </c>
      <c r="X1082" s="27">
        <v>0</v>
      </c>
      <c r="Y1082" s="27"/>
      <c r="Z1082" s="27">
        <v>0</v>
      </c>
      <c r="AA1082" s="27">
        <v>0</v>
      </c>
      <c r="AB1082" s="27">
        <v>0</v>
      </c>
      <c r="AC1082" s="27"/>
      <c r="AD1082" s="27">
        <v>0</v>
      </c>
      <c r="AE1082" s="27">
        <v>0</v>
      </c>
      <c r="AF1082" s="27">
        <v>0</v>
      </c>
      <c r="AG1082" s="106">
        <v>0</v>
      </c>
      <c r="AH1082" s="27">
        <v>0</v>
      </c>
      <c r="AI1082" s="27">
        <v>0</v>
      </c>
      <c r="AJ1082" s="27">
        <v>0</v>
      </c>
      <c r="AK1082" s="106">
        <v>0</v>
      </c>
      <c r="AL1082" s="106">
        <v>0</v>
      </c>
      <c r="AM1082" s="105">
        <v>0</v>
      </c>
      <c r="AN1082" s="11">
        <v>0</v>
      </c>
      <c r="AO1082" s="11">
        <v>0</v>
      </c>
      <c r="AP1082" s="105">
        <v>0</v>
      </c>
      <c r="AQ1082" s="11">
        <v>0</v>
      </c>
      <c r="AR1082" s="11">
        <v>0</v>
      </c>
      <c r="AS1082" s="11">
        <v>0</v>
      </c>
      <c r="AT1082" s="11">
        <v>0</v>
      </c>
      <c r="AU1082" s="11">
        <v>0</v>
      </c>
      <c r="AV1082" s="11">
        <v>0</v>
      </c>
      <c r="AW1082" s="11">
        <v>0</v>
      </c>
      <c r="AX1082" s="11">
        <v>0</v>
      </c>
      <c r="AZ1082" s="11">
        <v>0</v>
      </c>
      <c r="BA1082" s="11">
        <v>0</v>
      </c>
      <c r="BB1082" s="122"/>
    </row>
    <row r="1083" spans="1:54" hidden="1" x14ac:dyDescent="0.25">
      <c r="A1083">
        <v>7</v>
      </c>
      <c r="B1083" t="str">
        <f t="shared" si="127"/>
        <v>GC-8513</v>
      </c>
      <c r="C1083" s="2" t="s">
        <v>317</v>
      </c>
      <c r="D1083" s="2" t="str">
        <f t="shared" si="131"/>
        <v>8</v>
      </c>
      <c r="E1083" s="2" t="str">
        <f t="shared" si="132"/>
        <v>85</v>
      </c>
      <c r="F1083" s="2" t="str">
        <f t="shared" si="133"/>
        <v>851</v>
      </c>
      <c r="G1083" s="1" t="s">
        <v>286</v>
      </c>
      <c r="H1083" s="27">
        <v>0</v>
      </c>
      <c r="I1083" s="27"/>
      <c r="J1083" s="27">
        <v>0</v>
      </c>
      <c r="K1083" s="27">
        <v>0</v>
      </c>
      <c r="L1083" s="27">
        <v>0</v>
      </c>
      <c r="M1083" s="27"/>
      <c r="N1083" s="27">
        <v>0</v>
      </c>
      <c r="O1083" s="27">
        <v>0</v>
      </c>
      <c r="P1083" s="27">
        <v>0</v>
      </c>
      <c r="Q1083" s="27"/>
      <c r="R1083" s="27">
        <v>0</v>
      </c>
      <c r="S1083" s="27">
        <v>0</v>
      </c>
      <c r="T1083" s="27">
        <v>0</v>
      </c>
      <c r="U1083" s="27"/>
      <c r="V1083" s="27">
        <v>0</v>
      </c>
      <c r="W1083" s="27">
        <v>0</v>
      </c>
      <c r="X1083" s="27">
        <v>0</v>
      </c>
      <c r="Y1083" s="27"/>
      <c r="Z1083" s="27">
        <v>0</v>
      </c>
      <c r="AA1083" s="27">
        <v>0</v>
      </c>
      <c r="AB1083" s="27">
        <v>0</v>
      </c>
      <c r="AC1083" s="27"/>
      <c r="AD1083" s="27">
        <v>0</v>
      </c>
      <c r="AE1083" s="27">
        <v>0</v>
      </c>
      <c r="AF1083" s="27">
        <v>0</v>
      </c>
      <c r="AG1083" s="106">
        <v>0</v>
      </c>
      <c r="AH1083" s="27">
        <v>0</v>
      </c>
      <c r="AI1083" s="27">
        <v>0</v>
      </c>
      <c r="AJ1083" s="27">
        <v>0</v>
      </c>
      <c r="AK1083" s="106">
        <v>0</v>
      </c>
      <c r="AL1083" s="106">
        <v>0</v>
      </c>
      <c r="AM1083" s="105">
        <v>0</v>
      </c>
      <c r="AN1083" s="11">
        <v>0</v>
      </c>
      <c r="AO1083" s="11">
        <v>0</v>
      </c>
      <c r="AP1083" s="105">
        <v>0</v>
      </c>
      <c r="AQ1083" s="11">
        <v>0</v>
      </c>
      <c r="AR1083" s="11">
        <v>0</v>
      </c>
      <c r="AS1083" s="11">
        <v>0</v>
      </c>
      <c r="AT1083" s="11">
        <v>0</v>
      </c>
      <c r="AU1083" s="11">
        <v>0</v>
      </c>
      <c r="AV1083" s="11">
        <v>0</v>
      </c>
      <c r="AW1083" s="11">
        <v>0</v>
      </c>
      <c r="AX1083" s="11">
        <v>0</v>
      </c>
      <c r="AZ1083" s="11">
        <v>0</v>
      </c>
      <c r="BA1083" s="11">
        <v>0</v>
      </c>
      <c r="BB1083" s="122"/>
    </row>
    <row r="1084" spans="1:54" hidden="1" x14ac:dyDescent="0.25">
      <c r="A1084">
        <v>7</v>
      </c>
      <c r="B1084" t="str">
        <f t="shared" si="127"/>
        <v>GC-8514</v>
      </c>
      <c r="C1084" s="2" t="s">
        <v>317</v>
      </c>
      <c r="D1084" s="2" t="str">
        <f t="shared" si="131"/>
        <v>8</v>
      </c>
      <c r="E1084" s="2" t="str">
        <f t="shared" si="132"/>
        <v>85</v>
      </c>
      <c r="F1084" s="2" t="str">
        <f t="shared" si="133"/>
        <v>851</v>
      </c>
      <c r="G1084" s="1" t="s">
        <v>287</v>
      </c>
      <c r="H1084" s="27">
        <v>0</v>
      </c>
      <c r="I1084" s="27"/>
      <c r="J1084" s="27">
        <v>0</v>
      </c>
      <c r="K1084" s="27">
        <v>0</v>
      </c>
      <c r="L1084" s="27">
        <v>0</v>
      </c>
      <c r="M1084" s="27"/>
      <c r="N1084" s="27">
        <v>0</v>
      </c>
      <c r="O1084" s="27">
        <v>0</v>
      </c>
      <c r="P1084" s="27">
        <v>0</v>
      </c>
      <c r="Q1084" s="27"/>
      <c r="R1084" s="27">
        <v>0</v>
      </c>
      <c r="S1084" s="27">
        <v>0</v>
      </c>
      <c r="T1084" s="27">
        <v>0</v>
      </c>
      <c r="U1084" s="27"/>
      <c r="V1084" s="27">
        <v>0</v>
      </c>
      <c r="W1084" s="27">
        <v>0</v>
      </c>
      <c r="X1084" s="27">
        <v>0</v>
      </c>
      <c r="Y1084" s="27"/>
      <c r="Z1084" s="27">
        <v>0</v>
      </c>
      <c r="AA1084" s="27">
        <v>0</v>
      </c>
      <c r="AB1084" s="27">
        <v>0</v>
      </c>
      <c r="AC1084" s="27"/>
      <c r="AD1084" s="27">
        <v>0</v>
      </c>
      <c r="AE1084" s="27">
        <v>0</v>
      </c>
      <c r="AF1084" s="27">
        <v>0</v>
      </c>
      <c r="AG1084" s="106">
        <v>0</v>
      </c>
      <c r="AH1084" s="27">
        <v>0</v>
      </c>
      <c r="AI1084" s="27">
        <v>0</v>
      </c>
      <c r="AJ1084" s="27">
        <v>0</v>
      </c>
      <c r="AK1084" s="106">
        <v>0</v>
      </c>
      <c r="AL1084" s="106">
        <v>0</v>
      </c>
      <c r="AM1084" s="105">
        <v>0</v>
      </c>
      <c r="AN1084" s="11">
        <v>0</v>
      </c>
      <c r="AO1084" s="11">
        <v>0</v>
      </c>
      <c r="AP1084" s="105">
        <v>0</v>
      </c>
      <c r="AQ1084" s="11">
        <v>0</v>
      </c>
      <c r="AR1084" s="11">
        <v>0</v>
      </c>
      <c r="AS1084" s="11">
        <v>0</v>
      </c>
      <c r="AT1084" s="11">
        <v>0</v>
      </c>
      <c r="AU1084" s="11">
        <v>0</v>
      </c>
      <c r="AV1084" s="11">
        <v>0</v>
      </c>
      <c r="AW1084" s="11">
        <v>0</v>
      </c>
      <c r="AX1084" s="11">
        <v>0</v>
      </c>
      <c r="AZ1084" s="11">
        <v>0</v>
      </c>
      <c r="BA1084" s="11">
        <v>0</v>
      </c>
      <c r="BB1084" s="122"/>
    </row>
    <row r="1085" spans="1:54" hidden="1" x14ac:dyDescent="0.25">
      <c r="A1085">
        <v>7</v>
      </c>
      <c r="B1085" t="str">
        <f t="shared" si="127"/>
        <v>GC-8515</v>
      </c>
      <c r="C1085" s="2" t="s">
        <v>317</v>
      </c>
      <c r="D1085" s="2" t="str">
        <f t="shared" si="131"/>
        <v>8</v>
      </c>
      <c r="E1085" s="2" t="str">
        <f t="shared" si="132"/>
        <v>85</v>
      </c>
      <c r="F1085" s="2" t="str">
        <f t="shared" si="133"/>
        <v>851</v>
      </c>
      <c r="G1085" s="1" t="s">
        <v>288</v>
      </c>
      <c r="H1085" s="27">
        <v>0</v>
      </c>
      <c r="I1085" s="27"/>
      <c r="J1085" s="27">
        <v>0</v>
      </c>
      <c r="K1085" s="27">
        <v>0</v>
      </c>
      <c r="L1085" s="27">
        <v>0</v>
      </c>
      <c r="M1085" s="27"/>
      <c r="N1085" s="27">
        <v>0</v>
      </c>
      <c r="O1085" s="27">
        <v>0</v>
      </c>
      <c r="P1085" s="27">
        <v>0</v>
      </c>
      <c r="Q1085" s="27"/>
      <c r="R1085" s="27">
        <v>0</v>
      </c>
      <c r="S1085" s="27">
        <v>0</v>
      </c>
      <c r="T1085" s="27">
        <v>0</v>
      </c>
      <c r="U1085" s="27"/>
      <c r="V1085" s="27">
        <v>0</v>
      </c>
      <c r="W1085" s="27">
        <v>0</v>
      </c>
      <c r="X1085" s="27">
        <v>0</v>
      </c>
      <c r="Y1085" s="27"/>
      <c r="Z1085" s="27">
        <v>0</v>
      </c>
      <c r="AA1085" s="27">
        <v>0</v>
      </c>
      <c r="AB1085" s="27">
        <v>0</v>
      </c>
      <c r="AC1085" s="27"/>
      <c r="AD1085" s="27">
        <v>0</v>
      </c>
      <c r="AE1085" s="27">
        <v>0</v>
      </c>
      <c r="AF1085" s="27">
        <v>0</v>
      </c>
      <c r="AG1085" s="106">
        <v>0</v>
      </c>
      <c r="AH1085" s="27">
        <v>0</v>
      </c>
      <c r="AI1085" s="27">
        <v>0</v>
      </c>
      <c r="AJ1085" s="27">
        <v>0</v>
      </c>
      <c r="AK1085" s="106">
        <v>0</v>
      </c>
      <c r="AL1085" s="106">
        <v>0</v>
      </c>
      <c r="AM1085" s="105">
        <v>0</v>
      </c>
      <c r="AN1085" s="11">
        <v>0</v>
      </c>
      <c r="AO1085" s="11">
        <v>0</v>
      </c>
      <c r="AP1085" s="105">
        <v>0</v>
      </c>
      <c r="AQ1085" s="11">
        <v>0</v>
      </c>
      <c r="AR1085" s="11">
        <v>0</v>
      </c>
      <c r="AS1085" s="11">
        <v>0</v>
      </c>
      <c r="AT1085" s="11">
        <v>0</v>
      </c>
      <c r="AU1085" s="11">
        <v>0</v>
      </c>
      <c r="AV1085" s="11">
        <v>0</v>
      </c>
      <c r="AW1085" s="11">
        <v>0</v>
      </c>
      <c r="AX1085" s="11">
        <v>0</v>
      </c>
      <c r="AZ1085" s="11">
        <v>0</v>
      </c>
      <c r="BA1085" s="11">
        <v>0</v>
      </c>
      <c r="BB1085" s="122"/>
    </row>
    <row r="1086" spans="1:54" hidden="1" x14ac:dyDescent="0.25">
      <c r="A1086">
        <v>7</v>
      </c>
      <c r="B1086" t="str">
        <f t="shared" si="127"/>
        <v>GC-8516</v>
      </c>
      <c r="C1086" s="2" t="s">
        <v>317</v>
      </c>
      <c r="D1086" s="2" t="str">
        <f t="shared" si="131"/>
        <v>8</v>
      </c>
      <c r="E1086" s="2" t="str">
        <f t="shared" si="132"/>
        <v>85</v>
      </c>
      <c r="F1086" s="2" t="str">
        <f t="shared" si="133"/>
        <v>851</v>
      </c>
      <c r="G1086" s="1" t="s">
        <v>289</v>
      </c>
      <c r="H1086" s="27">
        <v>0</v>
      </c>
      <c r="I1086" s="27"/>
      <c r="J1086" s="27">
        <v>0</v>
      </c>
      <c r="K1086" s="27">
        <v>0</v>
      </c>
      <c r="L1086" s="27">
        <v>0</v>
      </c>
      <c r="M1086" s="27"/>
      <c r="N1086" s="27">
        <v>0</v>
      </c>
      <c r="O1086" s="27">
        <v>0</v>
      </c>
      <c r="P1086" s="27">
        <v>0</v>
      </c>
      <c r="Q1086" s="27"/>
      <c r="R1086" s="27">
        <v>0</v>
      </c>
      <c r="S1086" s="27">
        <v>0</v>
      </c>
      <c r="T1086" s="27">
        <v>0</v>
      </c>
      <c r="U1086" s="27"/>
      <c r="V1086" s="27">
        <v>0</v>
      </c>
      <c r="W1086" s="27">
        <v>0</v>
      </c>
      <c r="X1086" s="27">
        <v>0</v>
      </c>
      <c r="Y1086" s="27"/>
      <c r="Z1086" s="27">
        <v>0</v>
      </c>
      <c r="AA1086" s="27">
        <v>0</v>
      </c>
      <c r="AB1086" s="27">
        <v>0</v>
      </c>
      <c r="AC1086" s="27"/>
      <c r="AD1086" s="27">
        <v>0</v>
      </c>
      <c r="AE1086" s="27">
        <v>0</v>
      </c>
      <c r="AF1086" s="27">
        <v>0</v>
      </c>
      <c r="AG1086" s="106">
        <v>0</v>
      </c>
      <c r="AH1086" s="27">
        <v>0</v>
      </c>
      <c r="AI1086" s="27">
        <v>0</v>
      </c>
      <c r="AJ1086" s="27">
        <v>0</v>
      </c>
      <c r="AK1086" s="106">
        <v>0</v>
      </c>
      <c r="AL1086" s="106">
        <v>0</v>
      </c>
      <c r="AM1086" s="105">
        <v>0</v>
      </c>
      <c r="AN1086" s="11">
        <v>0</v>
      </c>
      <c r="AO1086" s="11">
        <v>0</v>
      </c>
      <c r="AP1086" s="105">
        <v>0</v>
      </c>
      <c r="AQ1086" s="11">
        <v>0</v>
      </c>
      <c r="AR1086" s="11">
        <v>0</v>
      </c>
      <c r="AS1086" s="11">
        <v>0</v>
      </c>
      <c r="AT1086" s="11">
        <v>0</v>
      </c>
      <c r="AU1086" s="11">
        <v>0</v>
      </c>
      <c r="AV1086" s="11">
        <v>0</v>
      </c>
      <c r="AW1086" s="11">
        <v>0</v>
      </c>
      <c r="AX1086" s="11">
        <v>0</v>
      </c>
      <c r="AZ1086" s="11">
        <v>0</v>
      </c>
      <c r="BA1086" s="11">
        <v>0</v>
      </c>
      <c r="BB1086" s="122"/>
    </row>
    <row r="1087" spans="1:54" hidden="1" x14ac:dyDescent="0.25">
      <c r="A1087">
        <v>7</v>
      </c>
      <c r="B1087" t="str">
        <f t="shared" si="127"/>
        <v>GC-8517</v>
      </c>
      <c r="C1087" s="2" t="s">
        <v>317</v>
      </c>
      <c r="D1087" s="2" t="str">
        <f t="shared" si="131"/>
        <v>8</v>
      </c>
      <c r="E1087" s="2" t="str">
        <f t="shared" si="132"/>
        <v>85</v>
      </c>
      <c r="F1087" s="2" t="str">
        <f t="shared" si="133"/>
        <v>851</v>
      </c>
      <c r="G1087" s="1" t="s">
        <v>290</v>
      </c>
      <c r="H1087" s="27">
        <v>0</v>
      </c>
      <c r="I1087" s="27"/>
      <c r="J1087" s="27">
        <v>0</v>
      </c>
      <c r="K1087" s="27">
        <v>0</v>
      </c>
      <c r="L1087" s="27">
        <v>0</v>
      </c>
      <c r="M1087" s="27"/>
      <c r="N1087" s="27">
        <v>0</v>
      </c>
      <c r="O1087" s="27">
        <v>0</v>
      </c>
      <c r="P1087" s="27">
        <v>0</v>
      </c>
      <c r="Q1087" s="27"/>
      <c r="R1087" s="27">
        <v>0</v>
      </c>
      <c r="S1087" s="27">
        <v>0</v>
      </c>
      <c r="T1087" s="27">
        <v>0</v>
      </c>
      <c r="U1087" s="27"/>
      <c r="V1087" s="27">
        <v>0</v>
      </c>
      <c r="W1087" s="27">
        <v>0</v>
      </c>
      <c r="X1087" s="27">
        <v>0</v>
      </c>
      <c r="Y1087" s="27"/>
      <c r="Z1087" s="27">
        <v>0</v>
      </c>
      <c r="AA1087" s="27">
        <v>0</v>
      </c>
      <c r="AB1087" s="27">
        <v>0</v>
      </c>
      <c r="AC1087" s="27"/>
      <c r="AD1087" s="27">
        <v>0</v>
      </c>
      <c r="AE1087" s="27">
        <v>0</v>
      </c>
      <c r="AF1087" s="27">
        <v>0</v>
      </c>
      <c r="AG1087" s="106">
        <v>0</v>
      </c>
      <c r="AH1087" s="27">
        <v>0</v>
      </c>
      <c r="AI1087" s="27">
        <v>0</v>
      </c>
      <c r="AJ1087" s="27">
        <v>0</v>
      </c>
      <c r="AK1087" s="106">
        <v>0</v>
      </c>
      <c r="AL1087" s="106">
        <v>0</v>
      </c>
      <c r="AM1087" s="105">
        <v>0</v>
      </c>
      <c r="AN1087" s="11">
        <v>0</v>
      </c>
      <c r="AO1087" s="11">
        <v>0</v>
      </c>
      <c r="AP1087" s="105">
        <v>0</v>
      </c>
      <c r="AQ1087" s="11">
        <v>0</v>
      </c>
      <c r="AR1087" s="11">
        <v>0</v>
      </c>
      <c r="AS1087" s="11">
        <v>0</v>
      </c>
      <c r="AT1087" s="11">
        <v>0</v>
      </c>
      <c r="AU1087" s="11">
        <v>0</v>
      </c>
      <c r="AV1087" s="11">
        <v>0</v>
      </c>
      <c r="AW1087" s="11">
        <v>0</v>
      </c>
      <c r="AX1087" s="11">
        <v>0</v>
      </c>
      <c r="AZ1087" s="11">
        <v>0</v>
      </c>
      <c r="BA1087" s="11">
        <v>0</v>
      </c>
      <c r="BB1087" s="122"/>
    </row>
    <row r="1088" spans="1:54" hidden="1" x14ac:dyDescent="0.25">
      <c r="A1088">
        <v>7</v>
      </c>
      <c r="B1088" t="str">
        <f t="shared" si="127"/>
        <v>GC-8520</v>
      </c>
      <c r="C1088" s="2" t="s">
        <v>317</v>
      </c>
      <c r="D1088" s="2" t="str">
        <f t="shared" si="131"/>
        <v>8</v>
      </c>
      <c r="E1088" s="2" t="str">
        <f t="shared" si="132"/>
        <v>85</v>
      </c>
      <c r="F1088" s="2" t="str">
        <f t="shared" si="133"/>
        <v>852</v>
      </c>
      <c r="G1088" s="1" t="s">
        <v>291</v>
      </c>
      <c r="H1088" s="27">
        <v>0</v>
      </c>
      <c r="I1088" s="27"/>
      <c r="J1088" s="27">
        <v>0</v>
      </c>
      <c r="K1088" s="27">
        <v>0</v>
      </c>
      <c r="L1088" s="27">
        <v>0</v>
      </c>
      <c r="M1088" s="27"/>
      <c r="N1088" s="27">
        <v>0</v>
      </c>
      <c r="O1088" s="27">
        <v>0</v>
      </c>
      <c r="P1088" s="27">
        <v>0</v>
      </c>
      <c r="Q1088" s="27"/>
      <c r="R1088" s="27">
        <v>0</v>
      </c>
      <c r="S1088" s="27">
        <v>0</v>
      </c>
      <c r="T1088" s="27">
        <v>0</v>
      </c>
      <c r="U1088" s="27"/>
      <c r="V1088" s="27">
        <v>0</v>
      </c>
      <c r="W1088" s="27">
        <v>0</v>
      </c>
      <c r="X1088" s="27">
        <v>0</v>
      </c>
      <c r="Y1088" s="27"/>
      <c r="Z1088" s="27">
        <v>0</v>
      </c>
      <c r="AA1088" s="27">
        <v>0</v>
      </c>
      <c r="AB1088" s="27">
        <v>0</v>
      </c>
      <c r="AC1088" s="27"/>
      <c r="AD1088" s="27">
        <v>0</v>
      </c>
      <c r="AE1088" s="27">
        <v>0</v>
      </c>
      <c r="AF1088" s="27">
        <v>0</v>
      </c>
      <c r="AG1088" s="106">
        <v>0</v>
      </c>
      <c r="AH1088" s="27">
        <v>0</v>
      </c>
      <c r="AI1088" s="27">
        <v>0</v>
      </c>
      <c r="AJ1088" s="27">
        <v>0</v>
      </c>
      <c r="AK1088" s="106">
        <v>0</v>
      </c>
      <c r="AL1088" s="106">
        <v>0</v>
      </c>
      <c r="AM1088" s="105">
        <v>0</v>
      </c>
      <c r="AN1088" s="11">
        <v>0</v>
      </c>
      <c r="AO1088" s="11">
        <v>0</v>
      </c>
      <c r="AP1088" s="105">
        <v>0</v>
      </c>
      <c r="AQ1088" s="11">
        <v>0</v>
      </c>
      <c r="AR1088" s="11">
        <v>0</v>
      </c>
      <c r="AS1088" s="11">
        <v>0</v>
      </c>
      <c r="AT1088" s="11">
        <v>0</v>
      </c>
      <c r="AU1088" s="11">
        <v>0</v>
      </c>
      <c r="AV1088" s="11">
        <v>0</v>
      </c>
      <c r="AW1088" s="11">
        <v>0</v>
      </c>
      <c r="AX1088" s="11">
        <v>0</v>
      </c>
      <c r="AZ1088" s="11">
        <v>0</v>
      </c>
      <c r="BA1088" s="11">
        <v>0</v>
      </c>
      <c r="BB1088" s="122"/>
    </row>
    <row r="1089" spans="1:54" hidden="1" x14ac:dyDescent="0.25">
      <c r="A1089">
        <v>7</v>
      </c>
      <c r="B1089" t="str">
        <f t="shared" si="127"/>
        <v>GC-8531</v>
      </c>
      <c r="C1089" s="2" t="s">
        <v>317</v>
      </c>
      <c r="D1089" s="2" t="str">
        <f t="shared" si="131"/>
        <v>8</v>
      </c>
      <c r="E1089" s="2" t="str">
        <f t="shared" si="132"/>
        <v>85</v>
      </c>
      <c r="F1089" s="2" t="str">
        <f t="shared" si="133"/>
        <v>853</v>
      </c>
      <c r="G1089" s="1" t="s">
        <v>292</v>
      </c>
      <c r="H1089" s="27">
        <v>0</v>
      </c>
      <c r="I1089" s="27"/>
      <c r="J1089" s="27">
        <v>0</v>
      </c>
      <c r="K1089" s="27">
        <v>0</v>
      </c>
      <c r="L1089" s="27">
        <v>0</v>
      </c>
      <c r="M1089" s="27"/>
      <c r="N1089" s="27">
        <v>0</v>
      </c>
      <c r="O1089" s="27">
        <v>0</v>
      </c>
      <c r="P1089" s="27">
        <v>0</v>
      </c>
      <c r="Q1089" s="27"/>
      <c r="R1089" s="27">
        <v>0</v>
      </c>
      <c r="S1089" s="27">
        <v>0</v>
      </c>
      <c r="T1089" s="27">
        <v>0</v>
      </c>
      <c r="U1089" s="27"/>
      <c r="V1089" s="27">
        <v>0</v>
      </c>
      <c r="W1089" s="27">
        <v>0</v>
      </c>
      <c r="X1089" s="27">
        <v>0</v>
      </c>
      <c r="Y1089" s="27"/>
      <c r="Z1089" s="27">
        <v>0</v>
      </c>
      <c r="AA1089" s="27">
        <v>0</v>
      </c>
      <c r="AB1089" s="27">
        <v>0</v>
      </c>
      <c r="AC1089" s="27"/>
      <c r="AD1089" s="27">
        <v>0</v>
      </c>
      <c r="AE1089" s="27">
        <v>0</v>
      </c>
      <c r="AF1089" s="27">
        <v>0</v>
      </c>
      <c r="AG1089" s="106">
        <v>0</v>
      </c>
      <c r="AH1089" s="27">
        <v>0</v>
      </c>
      <c r="AI1089" s="27">
        <v>0</v>
      </c>
      <c r="AJ1089" s="27">
        <v>0</v>
      </c>
      <c r="AK1089" s="106">
        <v>0</v>
      </c>
      <c r="AL1089" s="106">
        <v>0</v>
      </c>
      <c r="AM1089" s="105">
        <v>0</v>
      </c>
      <c r="AN1089" s="11">
        <v>0</v>
      </c>
      <c r="AO1089" s="11">
        <v>0</v>
      </c>
      <c r="AP1089" s="105">
        <v>0</v>
      </c>
      <c r="AQ1089" s="11">
        <v>0</v>
      </c>
      <c r="AR1089" s="11">
        <v>0</v>
      </c>
      <c r="AS1089" s="11">
        <v>0</v>
      </c>
      <c r="AT1089" s="11">
        <v>0</v>
      </c>
      <c r="AU1089" s="11">
        <v>0</v>
      </c>
      <c r="AV1089" s="11">
        <v>0</v>
      </c>
      <c r="AW1089" s="11">
        <v>0</v>
      </c>
      <c r="AX1089" s="11">
        <v>0</v>
      </c>
      <c r="AZ1089" s="11">
        <v>0</v>
      </c>
      <c r="BA1089" s="11">
        <v>0</v>
      </c>
      <c r="BB1089" s="122"/>
    </row>
    <row r="1090" spans="1:54" hidden="1" x14ac:dyDescent="0.25">
      <c r="A1090">
        <v>7</v>
      </c>
      <c r="B1090" t="str">
        <f t="shared" si="127"/>
        <v>GC-8532</v>
      </c>
      <c r="C1090" s="2" t="s">
        <v>317</v>
      </c>
      <c r="D1090" s="2" t="str">
        <f t="shared" si="131"/>
        <v>8</v>
      </c>
      <c r="E1090" s="2" t="str">
        <f t="shared" si="132"/>
        <v>85</v>
      </c>
      <c r="F1090" s="2" t="str">
        <f t="shared" si="133"/>
        <v>853</v>
      </c>
      <c r="G1090" s="1" t="s">
        <v>293</v>
      </c>
      <c r="H1090" s="27">
        <v>0</v>
      </c>
      <c r="I1090" s="27"/>
      <c r="J1090" s="27">
        <v>0</v>
      </c>
      <c r="K1090" s="27">
        <v>0</v>
      </c>
      <c r="L1090" s="27">
        <v>0</v>
      </c>
      <c r="M1090" s="27"/>
      <c r="N1090" s="27">
        <v>0</v>
      </c>
      <c r="O1090" s="27">
        <v>0</v>
      </c>
      <c r="P1090" s="27">
        <v>0</v>
      </c>
      <c r="Q1090" s="27"/>
      <c r="R1090" s="27">
        <v>0</v>
      </c>
      <c r="S1090" s="27">
        <v>0</v>
      </c>
      <c r="T1090" s="27">
        <v>0</v>
      </c>
      <c r="U1090" s="27"/>
      <c r="V1090" s="27">
        <v>0</v>
      </c>
      <c r="W1090" s="27">
        <v>0</v>
      </c>
      <c r="X1090" s="27">
        <v>0</v>
      </c>
      <c r="Y1090" s="27"/>
      <c r="Z1090" s="27">
        <v>0</v>
      </c>
      <c r="AA1090" s="27">
        <v>0</v>
      </c>
      <c r="AB1090" s="27">
        <v>0</v>
      </c>
      <c r="AC1090" s="27"/>
      <c r="AD1090" s="27">
        <v>0</v>
      </c>
      <c r="AE1090" s="27">
        <v>0</v>
      </c>
      <c r="AF1090" s="27">
        <v>0</v>
      </c>
      <c r="AG1090" s="106">
        <v>0</v>
      </c>
      <c r="AH1090" s="27">
        <v>0</v>
      </c>
      <c r="AI1090" s="27">
        <v>0</v>
      </c>
      <c r="AJ1090" s="27">
        <v>0</v>
      </c>
      <c r="AK1090" s="106">
        <v>0</v>
      </c>
      <c r="AL1090" s="106">
        <v>0</v>
      </c>
      <c r="AM1090" s="105">
        <v>0</v>
      </c>
      <c r="AN1090" s="11">
        <v>0</v>
      </c>
      <c r="AO1090" s="11">
        <v>0</v>
      </c>
      <c r="AP1090" s="105">
        <v>0</v>
      </c>
      <c r="AQ1090" s="11">
        <v>0</v>
      </c>
      <c r="AR1090" s="11">
        <v>0</v>
      </c>
      <c r="AS1090" s="11">
        <v>0</v>
      </c>
      <c r="AT1090" s="11">
        <v>0</v>
      </c>
      <c r="AU1090" s="11">
        <v>0</v>
      </c>
      <c r="AV1090" s="11">
        <v>0</v>
      </c>
      <c r="AW1090" s="11">
        <v>0</v>
      </c>
      <c r="AX1090" s="11">
        <v>0</v>
      </c>
      <c r="AZ1090" s="11">
        <v>0</v>
      </c>
      <c r="BA1090" s="11">
        <v>0</v>
      </c>
      <c r="BB1090" s="122"/>
    </row>
    <row r="1091" spans="1:54" hidden="1" x14ac:dyDescent="0.25">
      <c r="A1091">
        <v>7</v>
      </c>
      <c r="B1091" t="str">
        <f t="shared" ref="B1091:B1154" si="134">C1091&amp;"-"&amp;G1091</f>
        <v>GC-8533</v>
      </c>
      <c r="C1091" s="2" t="s">
        <v>317</v>
      </c>
      <c r="D1091" s="2" t="str">
        <f t="shared" si="131"/>
        <v>8</v>
      </c>
      <c r="E1091" s="2" t="str">
        <f t="shared" si="132"/>
        <v>85</v>
      </c>
      <c r="F1091" s="2" t="str">
        <f t="shared" si="133"/>
        <v>853</v>
      </c>
      <c r="G1091" s="1" t="s">
        <v>962</v>
      </c>
      <c r="H1091" s="27">
        <v>0</v>
      </c>
      <c r="I1091" s="27"/>
      <c r="J1091" s="27">
        <v>0</v>
      </c>
      <c r="K1091" s="27">
        <v>0</v>
      </c>
      <c r="L1091" s="27">
        <v>0</v>
      </c>
      <c r="M1091" s="27"/>
      <c r="N1091" s="27">
        <v>0</v>
      </c>
      <c r="O1091" s="27">
        <v>0</v>
      </c>
      <c r="P1091" s="27">
        <v>0</v>
      </c>
      <c r="Q1091" s="27"/>
      <c r="R1091" s="27">
        <v>0</v>
      </c>
      <c r="S1091" s="27">
        <v>0</v>
      </c>
      <c r="T1091" s="27">
        <v>0</v>
      </c>
      <c r="U1091" s="27"/>
      <c r="V1091" s="27">
        <v>0</v>
      </c>
      <c r="W1091" s="27">
        <v>0</v>
      </c>
      <c r="X1091" s="27">
        <v>0</v>
      </c>
      <c r="Y1091" s="27"/>
      <c r="Z1091" s="27">
        <v>0</v>
      </c>
      <c r="AA1091" s="27">
        <v>0</v>
      </c>
      <c r="AB1091" s="27">
        <v>0</v>
      </c>
      <c r="AC1091" s="27"/>
      <c r="AD1091" s="27">
        <v>0</v>
      </c>
      <c r="AE1091" s="27">
        <v>0</v>
      </c>
      <c r="AF1091" s="27">
        <v>0</v>
      </c>
      <c r="AG1091" s="106">
        <v>0</v>
      </c>
      <c r="AH1091" s="27">
        <v>0</v>
      </c>
      <c r="AI1091" s="27">
        <v>0</v>
      </c>
      <c r="AJ1091" s="27">
        <v>0</v>
      </c>
      <c r="AK1091" s="106">
        <v>0</v>
      </c>
      <c r="AL1091" s="106">
        <v>0</v>
      </c>
      <c r="AM1091" s="105">
        <v>0</v>
      </c>
      <c r="AN1091" s="11">
        <v>0</v>
      </c>
      <c r="AO1091" s="11">
        <v>0</v>
      </c>
      <c r="AP1091" s="105">
        <v>0</v>
      </c>
      <c r="AQ1091" s="11">
        <v>0</v>
      </c>
      <c r="AR1091" s="11">
        <v>0</v>
      </c>
      <c r="AS1091" s="11">
        <v>0</v>
      </c>
      <c r="AT1091" s="11">
        <v>0</v>
      </c>
      <c r="AU1091" s="11"/>
      <c r="AV1091" s="11">
        <v>0</v>
      </c>
      <c r="AW1091" s="11">
        <v>0</v>
      </c>
      <c r="AX1091" s="11"/>
      <c r="AZ1091" s="11"/>
      <c r="BA1091" s="11"/>
      <c r="BB1091" s="122"/>
    </row>
    <row r="1092" spans="1:54" hidden="1" x14ac:dyDescent="0.25">
      <c r="A1092">
        <v>7</v>
      </c>
      <c r="B1092" t="str">
        <f t="shared" si="134"/>
        <v>GC-8534</v>
      </c>
      <c r="C1092" s="2" t="s">
        <v>317</v>
      </c>
      <c r="D1092" s="2" t="str">
        <f t="shared" si="131"/>
        <v>8</v>
      </c>
      <c r="E1092" s="2" t="str">
        <f t="shared" si="132"/>
        <v>85</v>
      </c>
      <c r="F1092" s="2" t="str">
        <f t="shared" si="133"/>
        <v>853</v>
      </c>
      <c r="G1092" s="1" t="s">
        <v>294</v>
      </c>
      <c r="H1092" s="27">
        <v>0</v>
      </c>
      <c r="I1092" s="27"/>
      <c r="J1092" s="27">
        <v>0</v>
      </c>
      <c r="K1092" s="27">
        <v>0</v>
      </c>
      <c r="L1092" s="27">
        <v>0</v>
      </c>
      <c r="M1092" s="27"/>
      <c r="N1092" s="27">
        <v>0</v>
      </c>
      <c r="O1092" s="27">
        <v>0</v>
      </c>
      <c r="P1092" s="27">
        <v>0</v>
      </c>
      <c r="Q1092" s="27"/>
      <c r="R1092" s="27">
        <v>0</v>
      </c>
      <c r="S1092" s="27">
        <v>0</v>
      </c>
      <c r="T1092" s="27">
        <v>0</v>
      </c>
      <c r="U1092" s="27"/>
      <c r="V1092" s="27">
        <v>0</v>
      </c>
      <c r="W1092" s="27">
        <v>0</v>
      </c>
      <c r="X1092" s="27">
        <v>0</v>
      </c>
      <c r="Y1092" s="27"/>
      <c r="Z1092" s="27">
        <v>0</v>
      </c>
      <c r="AA1092" s="27">
        <v>0</v>
      </c>
      <c r="AB1092" s="27">
        <v>0</v>
      </c>
      <c r="AC1092" s="27"/>
      <c r="AD1092" s="27">
        <v>0</v>
      </c>
      <c r="AE1092" s="27">
        <v>0</v>
      </c>
      <c r="AF1092" s="27">
        <v>0</v>
      </c>
      <c r="AG1092" s="106">
        <v>0</v>
      </c>
      <c r="AH1092" s="27">
        <v>0</v>
      </c>
      <c r="AI1092" s="27">
        <v>0</v>
      </c>
      <c r="AJ1092" s="27">
        <v>0</v>
      </c>
      <c r="AK1092" s="106">
        <v>0</v>
      </c>
      <c r="AL1092" s="106">
        <v>0</v>
      </c>
      <c r="AM1092" s="105">
        <v>0</v>
      </c>
      <c r="AN1092" s="11">
        <v>0</v>
      </c>
      <c r="AO1092" s="11">
        <v>0</v>
      </c>
      <c r="AP1092" s="105">
        <v>0</v>
      </c>
      <c r="AQ1092" s="11">
        <v>0</v>
      </c>
      <c r="AR1092" s="11">
        <v>0</v>
      </c>
      <c r="AS1092" s="11">
        <v>0</v>
      </c>
      <c r="AT1092" s="11">
        <v>0</v>
      </c>
      <c r="AU1092" s="11">
        <v>0</v>
      </c>
      <c r="AV1092" s="11">
        <v>0</v>
      </c>
      <c r="AW1092" s="11">
        <v>0</v>
      </c>
      <c r="AX1092" s="11">
        <v>0</v>
      </c>
      <c r="AZ1092" s="11">
        <v>0</v>
      </c>
      <c r="BA1092" s="11">
        <v>0</v>
      </c>
      <c r="BB1092" s="122"/>
    </row>
    <row r="1093" spans="1:54" hidden="1" x14ac:dyDescent="0.25">
      <c r="A1093">
        <v>7</v>
      </c>
      <c r="B1093" t="str">
        <f t="shared" si="134"/>
        <v>GC-8535</v>
      </c>
      <c r="C1093" s="2" t="s">
        <v>317</v>
      </c>
      <c r="D1093" s="2" t="str">
        <f t="shared" si="131"/>
        <v>8</v>
      </c>
      <c r="E1093" s="2" t="str">
        <f t="shared" si="132"/>
        <v>85</v>
      </c>
      <c r="F1093" s="2" t="str">
        <f t="shared" si="133"/>
        <v>853</v>
      </c>
      <c r="G1093" s="1" t="s">
        <v>296</v>
      </c>
      <c r="H1093" s="27">
        <v>0</v>
      </c>
      <c r="I1093" s="27"/>
      <c r="J1093" s="27">
        <v>0</v>
      </c>
      <c r="K1093" s="27">
        <v>0</v>
      </c>
      <c r="L1093" s="27">
        <v>0</v>
      </c>
      <c r="M1093" s="27"/>
      <c r="N1093" s="27">
        <v>0</v>
      </c>
      <c r="O1093" s="27">
        <v>0</v>
      </c>
      <c r="P1093" s="27">
        <v>0</v>
      </c>
      <c r="Q1093" s="27"/>
      <c r="R1093" s="27">
        <v>0</v>
      </c>
      <c r="S1093" s="27">
        <v>0</v>
      </c>
      <c r="T1093" s="27">
        <v>0</v>
      </c>
      <c r="U1093" s="27"/>
      <c r="V1093" s="27">
        <v>0</v>
      </c>
      <c r="W1093" s="27">
        <v>0</v>
      </c>
      <c r="X1093" s="27">
        <v>0</v>
      </c>
      <c r="Y1093" s="27"/>
      <c r="Z1093" s="27">
        <v>0</v>
      </c>
      <c r="AA1093" s="27">
        <v>0</v>
      </c>
      <c r="AB1093" s="27">
        <v>0</v>
      </c>
      <c r="AC1093" s="27"/>
      <c r="AD1093" s="27">
        <v>0</v>
      </c>
      <c r="AE1093" s="27">
        <v>0</v>
      </c>
      <c r="AF1093" s="27">
        <v>0</v>
      </c>
      <c r="AG1093" s="106">
        <v>0</v>
      </c>
      <c r="AH1093" s="27">
        <v>0</v>
      </c>
      <c r="AI1093" s="27">
        <v>0</v>
      </c>
      <c r="AJ1093" s="27">
        <v>0</v>
      </c>
      <c r="AK1093" s="106">
        <v>0</v>
      </c>
      <c r="AL1093" s="106">
        <v>0</v>
      </c>
      <c r="AM1093" s="105">
        <v>0</v>
      </c>
      <c r="AN1093" s="11">
        <v>0</v>
      </c>
      <c r="AO1093" s="11">
        <v>0</v>
      </c>
      <c r="AP1093" s="105">
        <v>0</v>
      </c>
      <c r="AQ1093" s="11">
        <v>0</v>
      </c>
      <c r="AR1093" s="11">
        <v>0</v>
      </c>
      <c r="AS1093" s="11">
        <v>0</v>
      </c>
      <c r="AT1093" s="11">
        <v>0</v>
      </c>
      <c r="AU1093" s="11">
        <v>0</v>
      </c>
      <c r="AV1093" s="11">
        <v>0</v>
      </c>
      <c r="AW1093" s="11">
        <v>0</v>
      </c>
      <c r="AX1093" s="11">
        <v>0</v>
      </c>
      <c r="AZ1093" s="11">
        <v>0</v>
      </c>
      <c r="BA1093" s="11">
        <v>0</v>
      </c>
      <c r="BB1093" s="122"/>
    </row>
    <row r="1094" spans="1:54" hidden="1" x14ac:dyDescent="0.25">
      <c r="A1094">
        <v>7</v>
      </c>
      <c r="B1094" t="str">
        <f t="shared" si="134"/>
        <v>GC-8540</v>
      </c>
      <c r="C1094" s="2" t="s">
        <v>317</v>
      </c>
      <c r="D1094" s="2" t="str">
        <f t="shared" si="131"/>
        <v>8</v>
      </c>
      <c r="E1094" s="2" t="str">
        <f t="shared" si="132"/>
        <v>85</v>
      </c>
      <c r="F1094" s="2" t="str">
        <f t="shared" si="133"/>
        <v>854</v>
      </c>
      <c r="G1094" s="1" t="s">
        <v>297</v>
      </c>
      <c r="H1094" s="27">
        <v>0</v>
      </c>
      <c r="I1094" s="27"/>
      <c r="J1094" s="27">
        <v>0</v>
      </c>
      <c r="K1094" s="27">
        <v>0</v>
      </c>
      <c r="L1094" s="27">
        <v>0</v>
      </c>
      <c r="M1094" s="27"/>
      <c r="N1094" s="27">
        <v>0</v>
      </c>
      <c r="O1094" s="27">
        <v>0</v>
      </c>
      <c r="P1094" s="27">
        <v>0</v>
      </c>
      <c r="Q1094" s="27"/>
      <c r="R1094" s="27">
        <v>0</v>
      </c>
      <c r="S1094" s="27">
        <v>0</v>
      </c>
      <c r="T1094" s="27">
        <v>0</v>
      </c>
      <c r="U1094" s="27"/>
      <c r="V1094" s="27">
        <v>0</v>
      </c>
      <c r="W1094" s="27">
        <v>0</v>
      </c>
      <c r="X1094" s="27">
        <v>0</v>
      </c>
      <c r="Y1094" s="27"/>
      <c r="Z1094" s="27">
        <v>0</v>
      </c>
      <c r="AA1094" s="27">
        <v>0</v>
      </c>
      <c r="AB1094" s="27">
        <v>0</v>
      </c>
      <c r="AC1094" s="27"/>
      <c r="AD1094" s="27">
        <v>0</v>
      </c>
      <c r="AE1094" s="27">
        <v>0</v>
      </c>
      <c r="AF1094" s="27">
        <v>0</v>
      </c>
      <c r="AG1094" s="106">
        <v>0</v>
      </c>
      <c r="AH1094" s="27">
        <v>0</v>
      </c>
      <c r="AI1094" s="27">
        <v>0</v>
      </c>
      <c r="AJ1094" s="27">
        <v>0</v>
      </c>
      <c r="AK1094" s="106">
        <v>0</v>
      </c>
      <c r="AL1094" s="106">
        <v>0</v>
      </c>
      <c r="AM1094" s="105">
        <v>0</v>
      </c>
      <c r="AN1094" s="11">
        <v>0</v>
      </c>
      <c r="AO1094" s="11">
        <v>0</v>
      </c>
      <c r="AP1094" s="105">
        <v>0</v>
      </c>
      <c r="AQ1094" s="11">
        <v>0</v>
      </c>
      <c r="AR1094" s="11">
        <v>0</v>
      </c>
      <c r="AS1094" s="11">
        <v>0</v>
      </c>
      <c r="AT1094" s="11">
        <v>0</v>
      </c>
      <c r="AU1094" s="11">
        <v>0</v>
      </c>
      <c r="AV1094" s="11">
        <v>0</v>
      </c>
      <c r="AW1094" s="11">
        <v>0</v>
      </c>
      <c r="AX1094" s="11">
        <v>0</v>
      </c>
      <c r="AZ1094" s="11">
        <v>0</v>
      </c>
      <c r="BA1094" s="11">
        <v>0</v>
      </c>
      <c r="BB1094" s="122"/>
    </row>
    <row r="1095" spans="1:54" hidden="1" x14ac:dyDescent="0.25">
      <c r="A1095">
        <v>7</v>
      </c>
      <c r="B1095" t="str">
        <f t="shared" si="134"/>
        <v>GC-8550</v>
      </c>
      <c r="C1095" s="2" t="s">
        <v>317</v>
      </c>
      <c r="D1095" s="2" t="str">
        <f t="shared" si="131"/>
        <v>8</v>
      </c>
      <c r="E1095" s="2" t="str">
        <f t="shared" si="132"/>
        <v>85</v>
      </c>
      <c r="F1095" s="2" t="str">
        <f t="shared" si="133"/>
        <v>855</v>
      </c>
      <c r="G1095" s="1" t="s">
        <v>298</v>
      </c>
      <c r="H1095" s="27">
        <v>0</v>
      </c>
      <c r="I1095" s="27"/>
      <c r="J1095" s="27">
        <v>0</v>
      </c>
      <c r="K1095" s="27">
        <v>0</v>
      </c>
      <c r="L1095" s="27">
        <v>0</v>
      </c>
      <c r="M1095" s="27"/>
      <c r="N1095" s="27">
        <v>0</v>
      </c>
      <c r="O1095" s="27">
        <v>0</v>
      </c>
      <c r="P1095" s="27">
        <v>0</v>
      </c>
      <c r="Q1095" s="27"/>
      <c r="R1095" s="27">
        <v>0</v>
      </c>
      <c r="S1095" s="27">
        <v>0</v>
      </c>
      <c r="T1095" s="27">
        <v>0</v>
      </c>
      <c r="U1095" s="27"/>
      <c r="V1095" s="27">
        <v>0</v>
      </c>
      <c r="W1095" s="27">
        <v>0</v>
      </c>
      <c r="X1095" s="27">
        <v>0</v>
      </c>
      <c r="Y1095" s="27"/>
      <c r="Z1095" s="27">
        <v>0</v>
      </c>
      <c r="AA1095" s="27">
        <v>0</v>
      </c>
      <c r="AB1095" s="27">
        <v>0</v>
      </c>
      <c r="AC1095" s="27"/>
      <c r="AD1095" s="27">
        <v>0</v>
      </c>
      <c r="AE1095" s="27">
        <v>0</v>
      </c>
      <c r="AF1095" s="27">
        <v>0</v>
      </c>
      <c r="AG1095" s="106">
        <v>0</v>
      </c>
      <c r="AH1095" s="27">
        <v>0</v>
      </c>
      <c r="AI1095" s="27">
        <v>0</v>
      </c>
      <c r="AJ1095" s="27">
        <v>0</v>
      </c>
      <c r="AK1095" s="106">
        <v>0</v>
      </c>
      <c r="AL1095" s="106">
        <v>0</v>
      </c>
      <c r="AM1095" s="105">
        <v>0</v>
      </c>
      <c r="AN1095" s="11">
        <v>0</v>
      </c>
      <c r="AO1095" s="11">
        <v>0</v>
      </c>
      <c r="AP1095" s="105">
        <v>0</v>
      </c>
      <c r="AQ1095" s="11">
        <v>0</v>
      </c>
      <c r="AR1095" s="11">
        <v>0</v>
      </c>
      <c r="AS1095" s="11">
        <v>0</v>
      </c>
      <c r="AT1095" s="11">
        <v>0</v>
      </c>
      <c r="AU1095" s="11">
        <v>0</v>
      </c>
      <c r="AV1095" s="11">
        <v>0</v>
      </c>
      <c r="AW1095" s="11">
        <v>0</v>
      </c>
      <c r="AX1095" s="11">
        <v>0</v>
      </c>
      <c r="AZ1095" s="11">
        <v>0</v>
      </c>
      <c r="BA1095" s="11">
        <v>0</v>
      </c>
      <c r="BB1095" s="122"/>
    </row>
    <row r="1096" spans="1:54" hidden="1" x14ac:dyDescent="0.25">
      <c r="A1096">
        <v>7</v>
      </c>
      <c r="B1096" t="str">
        <f t="shared" si="134"/>
        <v>GC-8561</v>
      </c>
      <c r="C1096" s="2" t="s">
        <v>317</v>
      </c>
      <c r="D1096" s="2" t="str">
        <f t="shared" si="131"/>
        <v>8</v>
      </c>
      <c r="E1096" s="2" t="str">
        <f t="shared" si="132"/>
        <v>85</v>
      </c>
      <c r="F1096" s="2" t="str">
        <f t="shared" si="133"/>
        <v>856</v>
      </c>
      <c r="G1096" s="1" t="s">
        <v>299</v>
      </c>
      <c r="H1096" s="27">
        <v>0</v>
      </c>
      <c r="I1096" s="27"/>
      <c r="J1096" s="27">
        <v>0</v>
      </c>
      <c r="K1096" s="27">
        <v>0</v>
      </c>
      <c r="L1096" s="27">
        <v>0</v>
      </c>
      <c r="M1096" s="27"/>
      <c r="N1096" s="27">
        <v>0</v>
      </c>
      <c r="O1096" s="27">
        <v>0</v>
      </c>
      <c r="P1096" s="27">
        <v>0</v>
      </c>
      <c r="Q1096" s="27"/>
      <c r="R1096" s="27">
        <v>0</v>
      </c>
      <c r="S1096" s="27">
        <v>0</v>
      </c>
      <c r="T1096" s="27">
        <v>0</v>
      </c>
      <c r="U1096" s="27"/>
      <c r="V1096" s="27">
        <v>0</v>
      </c>
      <c r="W1096" s="27">
        <v>0</v>
      </c>
      <c r="X1096" s="27">
        <v>0</v>
      </c>
      <c r="Y1096" s="27"/>
      <c r="Z1096" s="27">
        <v>0</v>
      </c>
      <c r="AA1096" s="27">
        <v>0</v>
      </c>
      <c r="AB1096" s="27">
        <v>0</v>
      </c>
      <c r="AC1096" s="27"/>
      <c r="AD1096" s="27">
        <v>0</v>
      </c>
      <c r="AE1096" s="27">
        <v>0</v>
      </c>
      <c r="AF1096" s="27">
        <v>0</v>
      </c>
      <c r="AG1096" s="106">
        <v>0</v>
      </c>
      <c r="AH1096" s="27">
        <v>0</v>
      </c>
      <c r="AI1096" s="27">
        <v>0</v>
      </c>
      <c r="AJ1096" s="27">
        <v>0</v>
      </c>
      <c r="AK1096" s="106">
        <v>0</v>
      </c>
      <c r="AL1096" s="106">
        <v>0</v>
      </c>
      <c r="AM1096" s="105">
        <v>0</v>
      </c>
      <c r="AN1096" s="11">
        <v>0</v>
      </c>
      <c r="AO1096" s="11">
        <v>0</v>
      </c>
      <c r="AP1096" s="105">
        <v>0</v>
      </c>
      <c r="AQ1096" s="11">
        <v>0</v>
      </c>
      <c r="AR1096" s="11">
        <v>0</v>
      </c>
      <c r="AS1096" s="11">
        <v>0</v>
      </c>
      <c r="AT1096" s="11">
        <v>0</v>
      </c>
      <c r="AU1096" s="11">
        <v>0</v>
      </c>
      <c r="AV1096" s="11">
        <v>0</v>
      </c>
      <c r="AW1096" s="11">
        <v>0</v>
      </c>
      <c r="AX1096" s="11">
        <v>0</v>
      </c>
      <c r="AZ1096" s="11">
        <v>0</v>
      </c>
      <c r="BA1096" s="11">
        <v>0</v>
      </c>
      <c r="BB1096" s="122"/>
    </row>
    <row r="1097" spans="1:54" hidden="1" x14ac:dyDescent="0.25">
      <c r="A1097">
        <v>7</v>
      </c>
      <c r="B1097" t="str">
        <f t="shared" si="134"/>
        <v>GC-8562</v>
      </c>
      <c r="C1097" s="2" t="s">
        <v>317</v>
      </c>
      <c r="D1097" s="2" t="str">
        <f t="shared" si="131"/>
        <v>8</v>
      </c>
      <c r="E1097" s="2" t="str">
        <f t="shared" si="132"/>
        <v>85</v>
      </c>
      <c r="F1097" s="2" t="str">
        <f t="shared" si="133"/>
        <v>856</v>
      </c>
      <c r="G1097" s="1" t="s">
        <v>300</v>
      </c>
      <c r="H1097" s="27">
        <v>0</v>
      </c>
      <c r="I1097" s="27"/>
      <c r="J1097" s="27">
        <v>0</v>
      </c>
      <c r="K1097" s="27">
        <v>0</v>
      </c>
      <c r="L1097" s="27">
        <v>0</v>
      </c>
      <c r="M1097" s="27"/>
      <c r="N1097" s="27">
        <v>0</v>
      </c>
      <c r="O1097" s="27">
        <v>0</v>
      </c>
      <c r="P1097" s="27">
        <v>0</v>
      </c>
      <c r="Q1097" s="27"/>
      <c r="R1097" s="27">
        <v>0</v>
      </c>
      <c r="S1097" s="27">
        <v>0</v>
      </c>
      <c r="T1097" s="27">
        <v>0</v>
      </c>
      <c r="U1097" s="27"/>
      <c r="V1097" s="27">
        <v>0</v>
      </c>
      <c r="W1097" s="27">
        <v>0</v>
      </c>
      <c r="X1097" s="27">
        <v>0</v>
      </c>
      <c r="Y1097" s="27"/>
      <c r="Z1097" s="27">
        <v>0</v>
      </c>
      <c r="AA1097" s="27">
        <v>0</v>
      </c>
      <c r="AB1097" s="27">
        <v>0</v>
      </c>
      <c r="AC1097" s="27"/>
      <c r="AD1097" s="27">
        <v>0</v>
      </c>
      <c r="AE1097" s="27">
        <v>0</v>
      </c>
      <c r="AF1097" s="27">
        <v>0</v>
      </c>
      <c r="AG1097" s="106">
        <v>0</v>
      </c>
      <c r="AH1097" s="27">
        <v>0</v>
      </c>
      <c r="AI1097" s="27">
        <v>0</v>
      </c>
      <c r="AJ1097" s="27">
        <v>0</v>
      </c>
      <c r="AK1097" s="106">
        <v>0</v>
      </c>
      <c r="AL1097" s="106">
        <v>0</v>
      </c>
      <c r="AM1097" s="105">
        <v>0</v>
      </c>
      <c r="AN1097" s="11">
        <v>0</v>
      </c>
      <c r="AO1097" s="11">
        <v>0</v>
      </c>
      <c r="AP1097" s="105">
        <v>0</v>
      </c>
      <c r="AQ1097" s="11">
        <v>0</v>
      </c>
      <c r="AR1097" s="11">
        <v>0</v>
      </c>
      <c r="AS1097" s="11">
        <v>0</v>
      </c>
      <c r="AT1097" s="11">
        <v>0</v>
      </c>
      <c r="AU1097" s="11">
        <v>0</v>
      </c>
      <c r="AV1097" s="11">
        <v>0</v>
      </c>
      <c r="AW1097" s="11">
        <v>0</v>
      </c>
      <c r="AX1097" s="11">
        <v>0</v>
      </c>
      <c r="AZ1097" s="11">
        <v>0</v>
      </c>
      <c r="BA1097" s="11"/>
      <c r="BB1097" s="122"/>
    </row>
    <row r="1098" spans="1:54" hidden="1" x14ac:dyDescent="0.25">
      <c r="A1098">
        <v>7</v>
      </c>
      <c r="B1098" t="str">
        <f t="shared" si="134"/>
        <v>GC-8563</v>
      </c>
      <c r="C1098" s="2" t="s">
        <v>317</v>
      </c>
      <c r="D1098" s="2" t="str">
        <f t="shared" si="131"/>
        <v>8</v>
      </c>
      <c r="E1098" s="2" t="str">
        <f t="shared" si="132"/>
        <v>85</v>
      </c>
      <c r="F1098" s="2" t="str">
        <f t="shared" si="133"/>
        <v>856</v>
      </c>
      <c r="G1098" s="1" t="s">
        <v>301</v>
      </c>
      <c r="H1098" s="27">
        <v>0</v>
      </c>
      <c r="I1098" s="27"/>
      <c r="J1098" s="27">
        <v>0</v>
      </c>
      <c r="K1098" s="27">
        <v>0</v>
      </c>
      <c r="L1098" s="27">
        <v>0</v>
      </c>
      <c r="M1098" s="27"/>
      <c r="N1098" s="27">
        <v>0</v>
      </c>
      <c r="O1098" s="27">
        <v>0</v>
      </c>
      <c r="P1098" s="27">
        <v>0</v>
      </c>
      <c r="Q1098" s="27"/>
      <c r="R1098" s="27">
        <v>0</v>
      </c>
      <c r="S1098" s="27">
        <v>0</v>
      </c>
      <c r="T1098" s="27">
        <v>0</v>
      </c>
      <c r="U1098" s="27"/>
      <c r="V1098" s="27">
        <v>0</v>
      </c>
      <c r="W1098" s="27">
        <v>0</v>
      </c>
      <c r="X1098" s="27">
        <v>0</v>
      </c>
      <c r="Y1098" s="27"/>
      <c r="Z1098" s="27">
        <v>0</v>
      </c>
      <c r="AA1098" s="27">
        <v>0</v>
      </c>
      <c r="AB1098" s="27">
        <v>0</v>
      </c>
      <c r="AC1098" s="27"/>
      <c r="AD1098" s="27">
        <v>0</v>
      </c>
      <c r="AE1098" s="27">
        <v>0</v>
      </c>
      <c r="AF1098" s="27">
        <v>0</v>
      </c>
      <c r="AG1098" s="106">
        <v>0</v>
      </c>
      <c r="AH1098" s="27">
        <v>0</v>
      </c>
      <c r="AI1098" s="27">
        <v>0</v>
      </c>
      <c r="AJ1098" s="27">
        <v>0</v>
      </c>
      <c r="AK1098" s="106">
        <v>0</v>
      </c>
      <c r="AL1098" s="106">
        <v>0</v>
      </c>
      <c r="AM1098" s="105">
        <v>0</v>
      </c>
      <c r="AN1098" s="11">
        <v>0</v>
      </c>
      <c r="AO1098" s="11">
        <v>0</v>
      </c>
      <c r="AP1098" s="105">
        <v>0</v>
      </c>
      <c r="AQ1098" s="11">
        <v>0</v>
      </c>
      <c r="AR1098" s="11">
        <v>0</v>
      </c>
      <c r="AS1098" s="11">
        <v>0</v>
      </c>
      <c r="AT1098" s="11">
        <v>0</v>
      </c>
      <c r="AU1098" s="11">
        <v>0</v>
      </c>
      <c r="AV1098" s="11">
        <v>0</v>
      </c>
      <c r="AW1098" s="11">
        <v>0</v>
      </c>
      <c r="AX1098" s="11">
        <v>0</v>
      </c>
      <c r="AZ1098" s="11">
        <v>0</v>
      </c>
      <c r="BA1098" s="11"/>
      <c r="BB1098" s="122"/>
    </row>
    <row r="1099" spans="1:54" hidden="1" x14ac:dyDescent="0.25">
      <c r="A1099">
        <v>7</v>
      </c>
      <c r="B1099" t="str">
        <f t="shared" si="134"/>
        <v>GC-8564</v>
      </c>
      <c r="C1099" s="2" t="s">
        <v>317</v>
      </c>
      <c r="D1099" s="2" t="str">
        <f t="shared" si="131"/>
        <v>8</v>
      </c>
      <c r="E1099" s="2" t="str">
        <f t="shared" si="132"/>
        <v>85</v>
      </c>
      <c r="F1099" s="2" t="str">
        <f t="shared" si="133"/>
        <v>856</v>
      </c>
      <c r="G1099" s="1" t="s">
        <v>302</v>
      </c>
      <c r="H1099" s="27">
        <v>0</v>
      </c>
      <c r="I1099" s="27"/>
      <c r="J1099" s="27">
        <v>0</v>
      </c>
      <c r="K1099" s="27">
        <v>0</v>
      </c>
      <c r="L1099" s="27">
        <v>0</v>
      </c>
      <c r="M1099" s="27"/>
      <c r="N1099" s="27">
        <v>0</v>
      </c>
      <c r="O1099" s="27">
        <v>0</v>
      </c>
      <c r="P1099" s="27">
        <v>0</v>
      </c>
      <c r="Q1099" s="27"/>
      <c r="R1099" s="27">
        <v>0</v>
      </c>
      <c r="S1099" s="27">
        <v>0</v>
      </c>
      <c r="T1099" s="27">
        <v>0</v>
      </c>
      <c r="U1099" s="27"/>
      <c r="V1099" s="27">
        <v>0</v>
      </c>
      <c r="W1099" s="27">
        <v>0</v>
      </c>
      <c r="X1099" s="27">
        <v>0</v>
      </c>
      <c r="Y1099" s="27"/>
      <c r="Z1099" s="27">
        <v>0</v>
      </c>
      <c r="AA1099" s="27">
        <v>0</v>
      </c>
      <c r="AB1099" s="27">
        <v>0</v>
      </c>
      <c r="AC1099" s="27"/>
      <c r="AD1099" s="27">
        <v>0</v>
      </c>
      <c r="AE1099" s="27">
        <v>0</v>
      </c>
      <c r="AF1099" s="27">
        <v>0</v>
      </c>
      <c r="AG1099" s="106">
        <v>0</v>
      </c>
      <c r="AH1099" s="27">
        <v>0</v>
      </c>
      <c r="AI1099" s="27">
        <v>0</v>
      </c>
      <c r="AJ1099" s="27">
        <v>0</v>
      </c>
      <c r="AK1099" s="106">
        <v>0</v>
      </c>
      <c r="AL1099" s="106">
        <v>0</v>
      </c>
      <c r="AM1099" s="105">
        <v>0</v>
      </c>
      <c r="AN1099" s="11">
        <v>0</v>
      </c>
      <c r="AO1099" s="11">
        <v>0</v>
      </c>
      <c r="AP1099" s="105">
        <v>0</v>
      </c>
      <c r="AQ1099" s="11">
        <v>0</v>
      </c>
      <c r="AR1099" s="11">
        <v>0</v>
      </c>
      <c r="AS1099" s="11">
        <v>0</v>
      </c>
      <c r="AT1099" s="11">
        <v>0</v>
      </c>
      <c r="AU1099" s="11">
        <v>0</v>
      </c>
      <c r="AV1099" s="11">
        <v>0</v>
      </c>
      <c r="AW1099" s="11">
        <v>0</v>
      </c>
      <c r="AX1099" s="11">
        <v>0</v>
      </c>
      <c r="AZ1099" s="11">
        <v>0</v>
      </c>
      <c r="BA1099" s="11"/>
      <c r="BB1099" s="122"/>
    </row>
    <row r="1100" spans="1:54" hidden="1" x14ac:dyDescent="0.25">
      <c r="A1100">
        <v>7</v>
      </c>
      <c r="B1100" t="str">
        <f t="shared" si="134"/>
        <v>GC-8565</v>
      </c>
      <c r="C1100" s="2" t="s">
        <v>317</v>
      </c>
      <c r="D1100" s="2" t="str">
        <f t="shared" si="131"/>
        <v>8</v>
      </c>
      <c r="E1100" s="2" t="str">
        <f t="shared" si="132"/>
        <v>85</v>
      </c>
      <c r="F1100" s="2" t="str">
        <f t="shared" si="133"/>
        <v>856</v>
      </c>
      <c r="G1100" s="1" t="s">
        <v>303</v>
      </c>
      <c r="H1100" s="27">
        <v>0</v>
      </c>
      <c r="I1100" s="27"/>
      <c r="J1100" s="27">
        <v>0</v>
      </c>
      <c r="K1100" s="27">
        <v>0</v>
      </c>
      <c r="L1100" s="27">
        <v>0</v>
      </c>
      <c r="M1100" s="27"/>
      <c r="N1100" s="27">
        <v>0</v>
      </c>
      <c r="O1100" s="27">
        <v>0</v>
      </c>
      <c r="P1100" s="27">
        <v>0</v>
      </c>
      <c r="Q1100" s="27"/>
      <c r="R1100" s="27">
        <v>0</v>
      </c>
      <c r="S1100" s="27">
        <v>0</v>
      </c>
      <c r="T1100" s="27">
        <v>0</v>
      </c>
      <c r="U1100" s="27"/>
      <c r="V1100" s="27">
        <v>0</v>
      </c>
      <c r="W1100" s="27">
        <v>0</v>
      </c>
      <c r="X1100" s="27">
        <v>0</v>
      </c>
      <c r="Y1100" s="27"/>
      <c r="Z1100" s="27">
        <v>0</v>
      </c>
      <c r="AA1100" s="27">
        <v>0</v>
      </c>
      <c r="AB1100" s="27">
        <v>0</v>
      </c>
      <c r="AC1100" s="27"/>
      <c r="AD1100" s="27">
        <v>0</v>
      </c>
      <c r="AE1100" s="27">
        <v>0</v>
      </c>
      <c r="AF1100" s="27">
        <v>0</v>
      </c>
      <c r="AG1100" s="106">
        <v>0</v>
      </c>
      <c r="AH1100" s="27">
        <v>0</v>
      </c>
      <c r="AI1100" s="27">
        <v>0</v>
      </c>
      <c r="AJ1100" s="27">
        <v>0</v>
      </c>
      <c r="AK1100" s="106">
        <v>0</v>
      </c>
      <c r="AL1100" s="106">
        <v>0</v>
      </c>
      <c r="AM1100" s="105">
        <v>0</v>
      </c>
      <c r="AN1100" s="11">
        <v>0</v>
      </c>
      <c r="AO1100" s="11">
        <v>0</v>
      </c>
      <c r="AP1100" s="105">
        <v>0</v>
      </c>
      <c r="AQ1100" s="11">
        <v>0</v>
      </c>
      <c r="AR1100" s="11">
        <v>0</v>
      </c>
      <c r="AS1100" s="11">
        <v>0</v>
      </c>
      <c r="AT1100" s="11">
        <v>0</v>
      </c>
      <c r="AU1100" s="11">
        <v>0</v>
      </c>
      <c r="AV1100" s="11">
        <v>0</v>
      </c>
      <c r="AW1100" s="11">
        <v>0</v>
      </c>
      <c r="AX1100" s="11">
        <v>0</v>
      </c>
      <c r="AZ1100" s="11">
        <v>0</v>
      </c>
      <c r="BA1100" s="11"/>
      <c r="BB1100" s="122"/>
    </row>
    <row r="1101" spans="1:54" hidden="1" x14ac:dyDescent="0.25">
      <c r="A1101">
        <v>7</v>
      </c>
      <c r="B1101" t="str">
        <f t="shared" si="134"/>
        <v>GC-8571</v>
      </c>
      <c r="C1101" s="2" t="s">
        <v>317</v>
      </c>
      <c r="D1101" s="2" t="str">
        <f t="shared" si="131"/>
        <v>8</v>
      </c>
      <c r="E1101" s="2" t="str">
        <f t="shared" si="132"/>
        <v>85</v>
      </c>
      <c r="F1101" s="2" t="str">
        <f t="shared" si="133"/>
        <v>857</v>
      </c>
      <c r="G1101" s="1" t="s">
        <v>3539</v>
      </c>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106"/>
      <c r="AH1101" s="27"/>
      <c r="AI1101" s="27"/>
      <c r="AJ1101" s="27"/>
      <c r="AK1101" s="106"/>
      <c r="AL1101" s="106"/>
      <c r="AM1101" s="105"/>
      <c r="AN1101" s="11"/>
      <c r="AO1101" s="11"/>
      <c r="AP1101" s="105"/>
      <c r="AQ1101" s="11"/>
      <c r="AR1101" s="11"/>
      <c r="AS1101" s="11"/>
      <c r="AT1101" s="11"/>
      <c r="AU1101" s="11"/>
      <c r="AV1101" s="11">
        <v>0</v>
      </c>
      <c r="AW1101" s="11">
        <v>0</v>
      </c>
      <c r="AX1101" s="11"/>
      <c r="AZ1101" s="11"/>
      <c r="BA1101" s="11"/>
      <c r="BB1101" s="122"/>
    </row>
    <row r="1102" spans="1:54" hidden="1" x14ac:dyDescent="0.25">
      <c r="A1102">
        <v>7</v>
      </c>
      <c r="B1102" t="str">
        <f t="shared" si="134"/>
        <v>GC-8572</v>
      </c>
      <c r="C1102" s="2" t="s">
        <v>317</v>
      </c>
      <c r="D1102" s="2" t="str">
        <f t="shared" si="131"/>
        <v>8</v>
      </c>
      <c r="E1102" s="2" t="str">
        <f t="shared" si="132"/>
        <v>85</v>
      </c>
      <c r="F1102" s="2" t="str">
        <f t="shared" si="133"/>
        <v>857</v>
      </c>
      <c r="G1102" s="1" t="s">
        <v>3540</v>
      </c>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106"/>
      <c r="AH1102" s="27"/>
      <c r="AI1102" s="27"/>
      <c r="AJ1102" s="27"/>
      <c r="AK1102" s="106"/>
      <c r="AL1102" s="106"/>
      <c r="AM1102" s="105"/>
      <c r="AN1102" s="11"/>
      <c r="AO1102" s="11"/>
      <c r="AP1102" s="105"/>
      <c r="AQ1102" s="11"/>
      <c r="AR1102" s="11"/>
      <c r="AS1102" s="11"/>
      <c r="AT1102" s="11"/>
      <c r="AU1102" s="11"/>
      <c r="AV1102" s="11">
        <v>0</v>
      </c>
      <c r="AW1102" s="11">
        <v>0</v>
      </c>
      <c r="AX1102" s="11"/>
      <c r="AZ1102" s="11"/>
      <c r="BA1102" s="11"/>
      <c r="BB1102" s="122"/>
    </row>
    <row r="1103" spans="1:54" hidden="1" x14ac:dyDescent="0.25">
      <c r="A1103">
        <v>7</v>
      </c>
      <c r="B1103" t="str">
        <f t="shared" si="134"/>
        <v>GC-8573</v>
      </c>
      <c r="C1103" s="2" t="s">
        <v>317</v>
      </c>
      <c r="D1103" s="2" t="str">
        <f t="shared" si="131"/>
        <v>8</v>
      </c>
      <c r="E1103" s="2" t="str">
        <f t="shared" si="132"/>
        <v>85</v>
      </c>
      <c r="F1103" s="2" t="str">
        <f t="shared" si="133"/>
        <v>857</v>
      </c>
      <c r="G1103" s="1" t="s">
        <v>3541</v>
      </c>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106"/>
      <c r="AH1103" s="27"/>
      <c r="AI1103" s="27"/>
      <c r="AJ1103" s="27"/>
      <c r="AK1103" s="106"/>
      <c r="AL1103" s="106"/>
      <c r="AM1103" s="105"/>
      <c r="AN1103" s="11"/>
      <c r="AO1103" s="11"/>
      <c r="AP1103" s="105"/>
      <c r="AQ1103" s="11"/>
      <c r="AR1103" s="11"/>
      <c r="AS1103" s="11"/>
      <c r="AT1103" s="11"/>
      <c r="AU1103" s="11"/>
      <c r="AV1103" s="11">
        <v>0</v>
      </c>
      <c r="AW1103" s="11">
        <v>0</v>
      </c>
      <c r="AX1103" s="11"/>
      <c r="AZ1103" s="11"/>
      <c r="BA1103" s="11"/>
      <c r="BB1103" s="122"/>
    </row>
    <row r="1104" spans="1:54" hidden="1" x14ac:dyDescent="0.25">
      <c r="A1104">
        <v>7</v>
      </c>
      <c r="B1104" t="str">
        <f t="shared" si="134"/>
        <v>GC-8574</v>
      </c>
      <c r="C1104" s="2" t="s">
        <v>317</v>
      </c>
      <c r="D1104" s="2" t="str">
        <f t="shared" ref="D1104:D1135" si="135">LEFT($G1104,1)</f>
        <v>8</v>
      </c>
      <c r="E1104" s="2" t="str">
        <f t="shared" ref="E1104:E1135" si="136">LEFT($G1104,2)</f>
        <v>85</v>
      </c>
      <c r="F1104" s="2" t="str">
        <f t="shared" ref="F1104:F1135" si="137">LEFT($G1104,3)</f>
        <v>857</v>
      </c>
      <c r="G1104" s="1" t="s">
        <v>3542</v>
      </c>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106"/>
      <c r="AH1104" s="27"/>
      <c r="AI1104" s="27"/>
      <c r="AJ1104" s="27"/>
      <c r="AK1104" s="106"/>
      <c r="AL1104" s="106"/>
      <c r="AM1104" s="105"/>
      <c r="AN1104" s="11"/>
      <c r="AO1104" s="11"/>
      <c r="AP1104" s="105"/>
      <c r="AQ1104" s="11"/>
      <c r="AR1104" s="11"/>
      <c r="AS1104" s="11"/>
      <c r="AT1104" s="11"/>
      <c r="AU1104" s="11"/>
      <c r="AV1104" s="11">
        <v>0</v>
      </c>
      <c r="AW1104" s="11">
        <v>0</v>
      </c>
      <c r="AX1104" s="11"/>
      <c r="AZ1104" s="11"/>
      <c r="BA1104" s="11"/>
      <c r="BB1104" s="122"/>
    </row>
    <row r="1105" spans="1:54" hidden="1" x14ac:dyDescent="0.25">
      <c r="A1105">
        <v>7</v>
      </c>
      <c r="B1105" t="str">
        <f t="shared" si="134"/>
        <v>GC-8575</v>
      </c>
      <c r="C1105" s="2" t="s">
        <v>317</v>
      </c>
      <c r="D1105" s="2" t="str">
        <f t="shared" si="135"/>
        <v>8</v>
      </c>
      <c r="E1105" s="2" t="str">
        <f t="shared" si="136"/>
        <v>85</v>
      </c>
      <c r="F1105" s="2" t="str">
        <f t="shared" si="137"/>
        <v>857</v>
      </c>
      <c r="G1105" s="1" t="s">
        <v>3543</v>
      </c>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106"/>
      <c r="AH1105" s="27"/>
      <c r="AI1105" s="27"/>
      <c r="AJ1105" s="27"/>
      <c r="AK1105" s="106"/>
      <c r="AL1105" s="106"/>
      <c r="AM1105" s="105"/>
      <c r="AN1105" s="11"/>
      <c r="AO1105" s="11"/>
      <c r="AP1105" s="105"/>
      <c r="AQ1105" s="11"/>
      <c r="AR1105" s="11"/>
      <c r="AS1105" s="11"/>
      <c r="AT1105" s="11"/>
      <c r="AU1105" s="11"/>
      <c r="AV1105" s="11">
        <v>0</v>
      </c>
      <c r="AW1105" s="11">
        <v>0</v>
      </c>
      <c r="AX1105" s="11"/>
      <c r="AZ1105" s="11"/>
      <c r="BA1105" s="11"/>
      <c r="BB1105" s="122"/>
    </row>
    <row r="1106" spans="1:54" hidden="1" x14ac:dyDescent="0.25">
      <c r="A1106">
        <v>7</v>
      </c>
      <c r="B1106" t="str">
        <f t="shared" si="134"/>
        <v>GC-9110</v>
      </c>
      <c r="C1106" s="2" t="s">
        <v>317</v>
      </c>
      <c r="D1106" s="2" t="str">
        <f t="shared" si="135"/>
        <v>9</v>
      </c>
      <c r="E1106" s="2" t="str">
        <f t="shared" si="136"/>
        <v>91</v>
      </c>
      <c r="F1106" s="2" t="str">
        <f t="shared" si="137"/>
        <v>911</v>
      </c>
      <c r="G1106" s="1" t="s">
        <v>306</v>
      </c>
      <c r="H1106" s="27">
        <v>2437.0459999999998</v>
      </c>
      <c r="I1106" s="27"/>
      <c r="J1106" s="27">
        <v>2436.6150000000002</v>
      </c>
      <c r="K1106" s="27">
        <v>2436.6150000000002</v>
      </c>
      <c r="L1106" s="27">
        <v>2541.6770000000001</v>
      </c>
      <c r="M1106" s="27"/>
      <c r="N1106" s="27">
        <v>2615.6669999999999</v>
      </c>
      <c r="O1106" s="27">
        <v>2615.6669999999999</v>
      </c>
      <c r="P1106" s="27">
        <v>2736</v>
      </c>
      <c r="Q1106" s="27"/>
      <c r="R1106" s="27">
        <v>2914.9839999999999</v>
      </c>
      <c r="S1106" s="27">
        <v>2914.8187800000001</v>
      </c>
      <c r="T1106" s="27">
        <v>2869.5</v>
      </c>
      <c r="U1106" s="27"/>
      <c r="V1106" s="27">
        <v>3034.6196199999999</v>
      </c>
      <c r="W1106" s="27">
        <v>3034.6196199999999</v>
      </c>
      <c r="X1106" s="27">
        <v>3213.3803800000001</v>
      </c>
      <c r="Y1106" s="27"/>
      <c r="Z1106" s="27">
        <v>3207.1563299999998</v>
      </c>
      <c r="AA1106" s="27">
        <v>3207.1563299999998</v>
      </c>
      <c r="AB1106" s="27">
        <v>3441</v>
      </c>
      <c r="AC1106" s="27"/>
      <c r="AD1106" s="27">
        <v>3388.4526799999999</v>
      </c>
      <c r="AE1106" s="27">
        <v>3388.4526799999999</v>
      </c>
      <c r="AF1106" s="27">
        <v>3959</v>
      </c>
      <c r="AG1106" s="106">
        <v>3391.3372100000001</v>
      </c>
      <c r="AH1106" s="27">
        <v>3595.3225100000004</v>
      </c>
      <c r="AI1106" s="27">
        <v>3595.3225100000004</v>
      </c>
      <c r="AJ1106" s="27">
        <v>7181</v>
      </c>
      <c r="AK1106" s="106">
        <v>7175.3938499999995</v>
      </c>
      <c r="AL1106" s="106">
        <v>7884.6715699999995</v>
      </c>
      <c r="AM1106" s="105">
        <v>7884.6715699999995</v>
      </c>
      <c r="AN1106" s="11">
        <v>91739</v>
      </c>
      <c r="AO1106" s="11">
        <v>92470.05442</v>
      </c>
      <c r="AP1106" s="105">
        <v>92470.05442</v>
      </c>
      <c r="AQ1106" s="11">
        <v>92470.05442</v>
      </c>
      <c r="AR1106" s="11">
        <v>58014</v>
      </c>
      <c r="AS1106" s="11">
        <v>58772.707539999996</v>
      </c>
      <c r="AT1106" s="11">
        <v>58772.707539999996</v>
      </c>
      <c r="AU1106" s="11">
        <v>58772.707539999996</v>
      </c>
      <c r="AV1106" s="11">
        <v>95081</v>
      </c>
      <c r="AW1106" s="11">
        <v>95867.824110000001</v>
      </c>
      <c r="AX1106" s="11">
        <v>95867.824110000001</v>
      </c>
      <c r="AZ1106" s="11">
        <v>0</v>
      </c>
      <c r="BA1106" s="11">
        <v>87838.929569999993</v>
      </c>
      <c r="BB1106" s="122"/>
    </row>
    <row r="1107" spans="1:54" hidden="1" x14ac:dyDescent="0.25">
      <c r="A1107">
        <v>7</v>
      </c>
      <c r="B1107" t="str">
        <f t="shared" si="134"/>
        <v>GC-9120</v>
      </c>
      <c r="C1107" s="2" t="s">
        <v>317</v>
      </c>
      <c r="D1107" s="2" t="str">
        <f t="shared" si="135"/>
        <v>9</v>
      </c>
      <c r="E1107" s="2" t="str">
        <f t="shared" si="136"/>
        <v>91</v>
      </c>
      <c r="F1107" s="2" t="str">
        <f t="shared" si="137"/>
        <v>912</v>
      </c>
      <c r="G1107" s="1" t="s">
        <v>307</v>
      </c>
      <c r="H1107" s="27">
        <v>0</v>
      </c>
      <c r="I1107" s="27"/>
      <c r="J1107" s="27">
        <v>0</v>
      </c>
      <c r="K1107" s="27">
        <v>0</v>
      </c>
      <c r="L1107" s="27">
        <v>0</v>
      </c>
      <c r="M1107" s="27"/>
      <c r="N1107" s="27">
        <v>0</v>
      </c>
      <c r="O1107" s="27">
        <v>0</v>
      </c>
      <c r="P1107" s="27">
        <v>0</v>
      </c>
      <c r="Q1107" s="27"/>
      <c r="R1107" s="27">
        <v>482.31599999999997</v>
      </c>
      <c r="S1107" s="27">
        <v>0</v>
      </c>
      <c r="T1107" s="27">
        <v>0</v>
      </c>
      <c r="U1107" s="27"/>
      <c r="V1107" s="27">
        <v>0</v>
      </c>
      <c r="W1107" s="27">
        <v>0</v>
      </c>
      <c r="X1107" s="27">
        <v>0</v>
      </c>
      <c r="Y1107" s="27"/>
      <c r="Z1107" s="27">
        <v>0</v>
      </c>
      <c r="AA1107" s="27">
        <v>0</v>
      </c>
      <c r="AB1107" s="27">
        <v>0</v>
      </c>
      <c r="AC1107" s="27"/>
      <c r="AD1107" s="27">
        <v>0</v>
      </c>
      <c r="AE1107" s="27">
        <v>0</v>
      </c>
      <c r="AF1107" s="27">
        <v>0</v>
      </c>
      <c r="AG1107" s="106">
        <v>0</v>
      </c>
      <c r="AH1107" s="27">
        <v>0</v>
      </c>
      <c r="AI1107" s="27">
        <v>0</v>
      </c>
      <c r="AJ1107" s="27">
        <v>0</v>
      </c>
      <c r="AK1107" s="106">
        <v>0</v>
      </c>
      <c r="AL1107" s="106">
        <v>0</v>
      </c>
      <c r="AM1107" s="105">
        <v>0</v>
      </c>
      <c r="AN1107" s="11">
        <v>0</v>
      </c>
      <c r="AO1107" s="11">
        <v>0</v>
      </c>
      <c r="AP1107" s="105">
        <v>0</v>
      </c>
      <c r="AQ1107" s="11">
        <v>0</v>
      </c>
      <c r="AR1107" s="11">
        <v>0</v>
      </c>
      <c r="AS1107" s="11">
        <v>0</v>
      </c>
      <c r="AT1107" s="11">
        <v>0</v>
      </c>
      <c r="AU1107" s="11">
        <v>0</v>
      </c>
      <c r="AV1107" s="11">
        <v>0</v>
      </c>
      <c r="AW1107" s="11">
        <v>0</v>
      </c>
      <c r="AX1107" s="11">
        <v>0</v>
      </c>
      <c r="AZ1107" s="11">
        <v>0</v>
      </c>
      <c r="BA1107" s="11">
        <v>0</v>
      </c>
      <c r="BB1107" s="122"/>
    </row>
    <row r="1108" spans="1:54" hidden="1" x14ac:dyDescent="0.25">
      <c r="A1108">
        <v>7</v>
      </c>
      <c r="B1108" t="str">
        <f t="shared" si="134"/>
        <v>GC-9130</v>
      </c>
      <c r="C1108" s="2" t="s">
        <v>317</v>
      </c>
      <c r="D1108" s="2" t="str">
        <f t="shared" si="135"/>
        <v>9</v>
      </c>
      <c r="E1108" s="2" t="str">
        <f t="shared" si="136"/>
        <v>91</v>
      </c>
      <c r="F1108" s="2" t="str">
        <f t="shared" si="137"/>
        <v>913</v>
      </c>
      <c r="G1108" s="1" t="s">
        <v>308</v>
      </c>
      <c r="H1108" s="27">
        <v>0</v>
      </c>
      <c r="I1108" s="27"/>
      <c r="J1108" s="27">
        <v>0</v>
      </c>
      <c r="K1108" s="27">
        <v>0</v>
      </c>
      <c r="L1108" s="27">
        <v>0</v>
      </c>
      <c r="M1108" s="27"/>
      <c r="N1108" s="27">
        <v>0</v>
      </c>
      <c r="O1108" s="27">
        <v>0</v>
      </c>
      <c r="P1108" s="27">
        <v>0</v>
      </c>
      <c r="Q1108" s="27"/>
      <c r="R1108" s="27">
        <v>0</v>
      </c>
      <c r="S1108" s="27">
        <v>0</v>
      </c>
      <c r="T1108" s="27">
        <v>0</v>
      </c>
      <c r="U1108" s="27"/>
      <c r="V1108" s="27">
        <v>0</v>
      </c>
      <c r="W1108" s="27">
        <v>0</v>
      </c>
      <c r="X1108" s="27">
        <v>0</v>
      </c>
      <c r="Y1108" s="27"/>
      <c r="Z1108" s="27">
        <v>0</v>
      </c>
      <c r="AA1108" s="27">
        <v>0</v>
      </c>
      <c r="AB1108" s="27">
        <v>0</v>
      </c>
      <c r="AC1108" s="27"/>
      <c r="AD1108" s="27">
        <v>0</v>
      </c>
      <c r="AE1108" s="27">
        <v>0</v>
      </c>
      <c r="AF1108" s="27">
        <v>0</v>
      </c>
      <c r="AG1108" s="106">
        <v>313.82347000000004</v>
      </c>
      <c r="AH1108" s="27">
        <v>312.84095000000002</v>
      </c>
      <c r="AI1108" s="27">
        <v>8112.8409499999998</v>
      </c>
      <c r="AJ1108" s="27">
        <v>367</v>
      </c>
      <c r="AK1108" s="106">
        <v>11653.80978</v>
      </c>
      <c r="AL1108" s="106">
        <v>11666.899100000001</v>
      </c>
      <c r="AM1108" s="105">
        <v>11666.899100000001</v>
      </c>
      <c r="AN1108" s="11">
        <v>3552</v>
      </c>
      <c r="AO1108" s="11">
        <v>2331.97721</v>
      </c>
      <c r="AP1108" s="105">
        <v>2356.97721</v>
      </c>
      <c r="AQ1108" s="11">
        <v>2356.97721</v>
      </c>
      <c r="AR1108" s="11">
        <v>2629</v>
      </c>
      <c r="AS1108" s="11">
        <v>2641.4075900000003</v>
      </c>
      <c r="AT1108" s="11">
        <v>2663.82341</v>
      </c>
      <c r="AU1108" s="11">
        <v>2663.82341</v>
      </c>
      <c r="AV1108" s="11">
        <v>0</v>
      </c>
      <c r="AW1108" s="11">
        <v>5864.8475200000012</v>
      </c>
      <c r="AX1108" s="11">
        <v>5889.8475200000012</v>
      </c>
      <c r="AZ1108" s="11">
        <v>0</v>
      </c>
      <c r="BA1108" s="11">
        <v>13959.91287</v>
      </c>
      <c r="BB1108" s="122"/>
    </row>
    <row r="1109" spans="1:54" hidden="1" x14ac:dyDescent="0.25">
      <c r="A1109">
        <v>7</v>
      </c>
      <c r="B1109" t="str">
        <f t="shared" si="134"/>
        <v>GC-9131</v>
      </c>
      <c r="C1109" s="2" t="s">
        <v>317</v>
      </c>
      <c r="D1109" s="2" t="str">
        <f t="shared" si="135"/>
        <v>9</v>
      </c>
      <c r="E1109" s="2" t="str">
        <f t="shared" si="136"/>
        <v>91</v>
      </c>
      <c r="F1109" s="2" t="str">
        <f t="shared" si="137"/>
        <v>913</v>
      </c>
      <c r="G1109" s="1" t="s">
        <v>3555</v>
      </c>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106"/>
      <c r="AH1109" s="27"/>
      <c r="AI1109" s="27"/>
      <c r="AJ1109" s="27"/>
      <c r="AK1109" s="106"/>
      <c r="AL1109" s="106"/>
      <c r="AM1109" s="105"/>
      <c r="AN1109" s="11"/>
      <c r="AO1109" s="11"/>
      <c r="AP1109" s="105"/>
      <c r="AQ1109" s="11"/>
      <c r="AR1109" s="11"/>
      <c r="AS1109" s="11"/>
      <c r="AT1109" s="11"/>
      <c r="AU1109" s="11"/>
      <c r="AV1109" s="11">
        <v>0</v>
      </c>
      <c r="AW1109" s="11">
        <v>0</v>
      </c>
      <c r="AX1109" s="11"/>
      <c r="AZ1109" s="11"/>
      <c r="BA1109" s="11"/>
      <c r="BB1109" s="122"/>
    </row>
    <row r="1110" spans="1:54" hidden="1" x14ac:dyDescent="0.25">
      <c r="A1110">
        <v>7</v>
      </c>
      <c r="B1110" t="str">
        <f t="shared" si="134"/>
        <v>GC-9132</v>
      </c>
      <c r="C1110" s="2" t="s">
        <v>317</v>
      </c>
      <c r="D1110" s="2" t="str">
        <f t="shared" si="135"/>
        <v>9</v>
      </c>
      <c r="E1110" s="2" t="str">
        <f t="shared" si="136"/>
        <v>91</v>
      </c>
      <c r="F1110" s="2" t="str">
        <f t="shared" si="137"/>
        <v>913</v>
      </c>
      <c r="G1110" s="1" t="s">
        <v>3556</v>
      </c>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106"/>
      <c r="AH1110" s="27"/>
      <c r="AI1110" s="27"/>
      <c r="AJ1110" s="27"/>
      <c r="AK1110" s="106"/>
      <c r="AL1110" s="106"/>
      <c r="AM1110" s="105"/>
      <c r="AN1110" s="11"/>
      <c r="AO1110" s="11"/>
      <c r="AP1110" s="105"/>
      <c r="AQ1110" s="11"/>
      <c r="AR1110" s="11"/>
      <c r="AS1110" s="11"/>
      <c r="AT1110" s="11"/>
      <c r="AU1110" s="11"/>
      <c r="AV1110" s="11">
        <v>0</v>
      </c>
      <c r="AW1110" s="11">
        <v>0</v>
      </c>
      <c r="AX1110" s="11"/>
      <c r="AZ1110" s="11"/>
      <c r="BA1110" s="11"/>
      <c r="BB1110" s="122"/>
    </row>
    <row r="1111" spans="1:54" hidden="1" x14ac:dyDescent="0.25">
      <c r="A1111">
        <v>7</v>
      </c>
      <c r="B1111" t="str">
        <f t="shared" si="134"/>
        <v>GC-9133</v>
      </c>
      <c r="C1111" s="2" t="s">
        <v>317</v>
      </c>
      <c r="D1111" s="2" t="str">
        <f t="shared" si="135"/>
        <v>9</v>
      </c>
      <c r="E1111" s="2" t="str">
        <f t="shared" si="136"/>
        <v>91</v>
      </c>
      <c r="F1111" s="2" t="str">
        <f t="shared" si="137"/>
        <v>913</v>
      </c>
      <c r="G1111" s="1" t="s">
        <v>3557</v>
      </c>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106"/>
      <c r="AH1111" s="27"/>
      <c r="AI1111" s="27"/>
      <c r="AJ1111" s="27"/>
      <c r="AK1111" s="106"/>
      <c r="AL1111" s="106"/>
      <c r="AM1111" s="105"/>
      <c r="AN1111" s="11"/>
      <c r="AO1111" s="11"/>
      <c r="AP1111" s="105"/>
      <c r="AQ1111" s="11"/>
      <c r="AR1111" s="11"/>
      <c r="AS1111" s="11"/>
      <c r="AT1111" s="11"/>
      <c r="AU1111" s="11"/>
      <c r="AV1111" s="11">
        <v>0</v>
      </c>
      <c r="AW1111" s="11">
        <v>0</v>
      </c>
      <c r="AX1111" s="11"/>
      <c r="AZ1111" s="11"/>
      <c r="BA1111" s="11"/>
      <c r="BB1111" s="122"/>
    </row>
    <row r="1112" spans="1:54" hidden="1" x14ac:dyDescent="0.25">
      <c r="A1112">
        <v>7</v>
      </c>
      <c r="B1112" t="str">
        <f t="shared" si="134"/>
        <v>GC-9134</v>
      </c>
      <c r="C1112" s="2" t="s">
        <v>317</v>
      </c>
      <c r="D1112" s="2" t="str">
        <f t="shared" si="135"/>
        <v>9</v>
      </c>
      <c r="E1112" s="2" t="str">
        <f t="shared" si="136"/>
        <v>91</v>
      </c>
      <c r="F1112" s="2" t="str">
        <f t="shared" si="137"/>
        <v>913</v>
      </c>
      <c r="G1112" s="1" t="s">
        <v>3558</v>
      </c>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106"/>
      <c r="AH1112" s="27"/>
      <c r="AI1112" s="27"/>
      <c r="AJ1112" s="27"/>
      <c r="AK1112" s="106"/>
      <c r="AL1112" s="106"/>
      <c r="AM1112" s="105"/>
      <c r="AN1112" s="11"/>
      <c r="AO1112" s="11"/>
      <c r="AP1112" s="105"/>
      <c r="AQ1112" s="11"/>
      <c r="AR1112" s="11"/>
      <c r="AS1112" s="11"/>
      <c r="AT1112" s="11"/>
      <c r="AU1112" s="11"/>
      <c r="AV1112" s="11">
        <v>0</v>
      </c>
      <c r="AW1112" s="11">
        <v>0</v>
      </c>
      <c r="AX1112" s="11"/>
      <c r="AZ1112" s="11"/>
      <c r="BA1112" s="11"/>
      <c r="BB1112" s="122"/>
    </row>
    <row r="1113" spans="1:54" hidden="1" x14ac:dyDescent="0.25">
      <c r="A1113">
        <v>7</v>
      </c>
      <c r="B1113" t="str">
        <f t="shared" si="134"/>
        <v>GC-9135</v>
      </c>
      <c r="C1113" s="2" t="s">
        <v>317</v>
      </c>
      <c r="D1113" s="2" t="str">
        <f t="shared" si="135"/>
        <v>9</v>
      </c>
      <c r="E1113" s="2" t="str">
        <f t="shared" si="136"/>
        <v>91</v>
      </c>
      <c r="F1113" s="2" t="str">
        <f t="shared" si="137"/>
        <v>913</v>
      </c>
      <c r="G1113" s="1" t="s">
        <v>3559</v>
      </c>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106"/>
      <c r="AH1113" s="27"/>
      <c r="AI1113" s="27"/>
      <c r="AJ1113" s="27"/>
      <c r="AK1113" s="106"/>
      <c r="AL1113" s="106"/>
      <c r="AM1113" s="105"/>
      <c r="AN1113" s="11"/>
      <c r="AO1113" s="11"/>
      <c r="AP1113" s="105"/>
      <c r="AQ1113" s="11"/>
      <c r="AR1113" s="11"/>
      <c r="AS1113" s="11"/>
      <c r="AT1113" s="11"/>
      <c r="AU1113" s="11"/>
      <c r="AV1113" s="11">
        <v>6393</v>
      </c>
      <c r="AW1113" s="11">
        <v>0</v>
      </c>
      <c r="AX1113" s="11"/>
      <c r="AZ1113" s="11"/>
      <c r="BA1113" s="11"/>
      <c r="BB1113" s="122"/>
    </row>
    <row r="1114" spans="1:54" hidden="1" x14ac:dyDescent="0.25">
      <c r="A1114">
        <v>7</v>
      </c>
      <c r="B1114" t="str">
        <f t="shared" si="134"/>
        <v>GC-9140</v>
      </c>
      <c r="C1114" s="2" t="s">
        <v>317</v>
      </c>
      <c r="D1114" s="2" t="str">
        <f t="shared" si="135"/>
        <v>9</v>
      </c>
      <c r="E1114" s="2" t="str">
        <f t="shared" si="136"/>
        <v>91</v>
      </c>
      <c r="F1114" s="2" t="str">
        <f t="shared" si="137"/>
        <v>914</v>
      </c>
      <c r="G1114" s="1" t="s">
        <v>3566</v>
      </c>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106"/>
      <c r="AH1114" s="27"/>
      <c r="AI1114" s="27"/>
      <c r="AJ1114" s="27"/>
      <c r="AK1114" s="106"/>
      <c r="AL1114" s="106"/>
      <c r="AM1114" s="105"/>
      <c r="AN1114" s="11"/>
      <c r="AO1114" s="11"/>
      <c r="AP1114" s="105"/>
      <c r="AQ1114" s="11"/>
      <c r="AR1114" s="11"/>
      <c r="AS1114" s="11"/>
      <c r="AT1114" s="11"/>
      <c r="AU1114" s="11"/>
      <c r="AV1114" s="11">
        <v>0</v>
      </c>
      <c r="AW1114" s="11">
        <v>0</v>
      </c>
      <c r="AX1114" s="11"/>
      <c r="AZ1114" s="11"/>
      <c r="BA1114" s="11"/>
      <c r="BB1114" s="122"/>
    </row>
    <row r="1115" spans="1:54" hidden="1" x14ac:dyDescent="0.25">
      <c r="A1115">
        <v>7</v>
      </c>
      <c r="B1115" t="str">
        <f t="shared" si="134"/>
        <v>GC-9170</v>
      </c>
      <c r="C1115" s="2" t="s">
        <v>317</v>
      </c>
      <c r="D1115" s="2" t="str">
        <f t="shared" si="135"/>
        <v>9</v>
      </c>
      <c r="E1115" s="2" t="str">
        <f t="shared" si="136"/>
        <v>91</v>
      </c>
      <c r="F1115" s="2" t="str">
        <f t="shared" si="137"/>
        <v>917</v>
      </c>
      <c r="G1115" s="1" t="s">
        <v>309</v>
      </c>
      <c r="H1115" s="27">
        <v>760.94799999999998</v>
      </c>
      <c r="I1115" s="27"/>
      <c r="J1115" s="27">
        <v>606.64599999999996</v>
      </c>
      <c r="K1115" s="27">
        <v>606.64599999999996</v>
      </c>
      <c r="L1115" s="27">
        <v>0.73699999999999999</v>
      </c>
      <c r="M1115" s="27"/>
      <c r="N1115" s="27">
        <v>610.99</v>
      </c>
      <c r="O1115" s="27">
        <v>610.99</v>
      </c>
      <c r="P1115" s="27">
        <v>635</v>
      </c>
      <c r="Q1115" s="27"/>
      <c r="R1115" s="27">
        <v>108.12</v>
      </c>
      <c r="S1115" s="27">
        <v>593.05140000000006</v>
      </c>
      <c r="T1115" s="27">
        <v>762</v>
      </c>
      <c r="U1115" s="27"/>
      <c r="V1115" s="27">
        <v>618.71479999999997</v>
      </c>
      <c r="W1115" s="27">
        <v>739.57327999999995</v>
      </c>
      <c r="X1115" s="27">
        <v>595.51207999999997</v>
      </c>
      <c r="Y1115" s="27"/>
      <c r="Z1115" s="27">
        <v>775.40315999999996</v>
      </c>
      <c r="AA1115" s="27">
        <v>775.40315999999996</v>
      </c>
      <c r="AB1115" s="27">
        <v>812</v>
      </c>
      <c r="AC1115" s="27"/>
      <c r="AD1115" s="27">
        <v>1111.72936</v>
      </c>
      <c r="AE1115" s="27">
        <v>1111.72936</v>
      </c>
      <c r="AF1115" s="27">
        <v>834</v>
      </c>
      <c r="AG1115" s="106">
        <v>830.81644999999992</v>
      </c>
      <c r="AH1115" s="27">
        <v>830.81644999999992</v>
      </c>
      <c r="AI1115" s="27">
        <v>830.81644999999992</v>
      </c>
      <c r="AJ1115" s="27">
        <v>867</v>
      </c>
      <c r="AK1115" s="106">
        <v>865.70920000000001</v>
      </c>
      <c r="AL1115" s="106">
        <v>865.70920000000001</v>
      </c>
      <c r="AM1115" s="105">
        <v>865.70920000000001</v>
      </c>
      <c r="AN1115" s="11">
        <v>906</v>
      </c>
      <c r="AO1115" s="11">
        <v>903.07893000000001</v>
      </c>
      <c r="AP1115" s="105">
        <v>903.50598000000002</v>
      </c>
      <c r="AQ1115" s="11">
        <v>903.50598000000002</v>
      </c>
      <c r="AR1115" s="11">
        <v>947</v>
      </c>
      <c r="AS1115" s="11">
        <v>946.04248000000007</v>
      </c>
      <c r="AT1115" s="11">
        <v>946.23295000000007</v>
      </c>
      <c r="AU1115" s="11">
        <v>946.23295000000007</v>
      </c>
      <c r="AV1115" s="11">
        <v>986</v>
      </c>
      <c r="AW1115" s="11">
        <v>982.35931000000005</v>
      </c>
      <c r="AX1115" s="11">
        <v>982.35931000000005</v>
      </c>
      <c r="AZ1115" s="11">
        <v>0</v>
      </c>
      <c r="BA1115" s="11">
        <v>1026.4373899999998</v>
      </c>
      <c r="BB1115" s="122"/>
    </row>
    <row r="1116" spans="1:54" hidden="1" x14ac:dyDescent="0.25">
      <c r="A1116">
        <v>7</v>
      </c>
      <c r="B1116" t="str">
        <f t="shared" si="134"/>
        <v>GC-9200</v>
      </c>
      <c r="C1116" s="2" t="s">
        <v>317</v>
      </c>
      <c r="D1116" s="2" t="str">
        <f t="shared" si="135"/>
        <v>9</v>
      </c>
      <c r="E1116" s="2" t="str">
        <f t="shared" si="136"/>
        <v>92</v>
      </c>
      <c r="F1116" s="2" t="str">
        <f t="shared" si="137"/>
        <v>920</v>
      </c>
      <c r="G1116" s="1" t="s">
        <v>2390</v>
      </c>
      <c r="H1116" s="27">
        <v>0</v>
      </c>
      <c r="I1116" s="27"/>
      <c r="J1116" s="27">
        <v>0</v>
      </c>
      <c r="K1116" s="27">
        <v>0</v>
      </c>
      <c r="L1116" s="27">
        <v>609</v>
      </c>
      <c r="M1116" s="27"/>
      <c r="N1116" s="27">
        <v>0</v>
      </c>
      <c r="O1116" s="27">
        <v>0</v>
      </c>
      <c r="P1116" s="27">
        <v>0</v>
      </c>
      <c r="Q1116" s="27"/>
      <c r="R1116" s="27">
        <v>0</v>
      </c>
      <c r="S1116" s="27">
        <v>0</v>
      </c>
      <c r="T1116" s="27">
        <v>0</v>
      </c>
      <c r="U1116" s="27"/>
      <c r="V1116" s="27">
        <v>0</v>
      </c>
      <c r="W1116" s="27">
        <v>0</v>
      </c>
      <c r="X1116" s="27">
        <v>0</v>
      </c>
      <c r="Y1116" s="27"/>
      <c r="Z1116" s="27">
        <v>0</v>
      </c>
      <c r="AA1116" s="27">
        <v>0</v>
      </c>
      <c r="AB1116" s="27">
        <v>0</v>
      </c>
      <c r="AC1116" s="27"/>
      <c r="AD1116" s="27">
        <v>0</v>
      </c>
      <c r="AE1116" s="27">
        <v>0</v>
      </c>
      <c r="AF1116" s="27">
        <v>0</v>
      </c>
      <c r="AG1116" s="106">
        <v>0</v>
      </c>
      <c r="AH1116" s="27">
        <v>0</v>
      </c>
      <c r="AI1116" s="27">
        <v>0</v>
      </c>
      <c r="AJ1116" s="27">
        <v>0</v>
      </c>
      <c r="AK1116" s="106">
        <v>0</v>
      </c>
      <c r="AL1116" s="106">
        <v>0</v>
      </c>
      <c r="AM1116" s="105">
        <v>0</v>
      </c>
      <c r="AN1116" s="11">
        <v>0</v>
      </c>
      <c r="AO1116" s="11">
        <v>0</v>
      </c>
      <c r="AP1116" s="105">
        <v>0</v>
      </c>
      <c r="AQ1116" s="11">
        <v>0</v>
      </c>
      <c r="AR1116" s="11">
        <v>0</v>
      </c>
      <c r="AS1116" s="11">
        <v>0</v>
      </c>
      <c r="AT1116" s="11">
        <v>0</v>
      </c>
      <c r="AU1116" s="11">
        <v>0</v>
      </c>
      <c r="AV1116" s="11">
        <v>0</v>
      </c>
      <c r="AW1116" s="11">
        <v>0</v>
      </c>
      <c r="AX1116" s="11">
        <v>0</v>
      </c>
      <c r="AZ1116" s="11">
        <v>0</v>
      </c>
      <c r="BA1116" s="11"/>
      <c r="BB1116" s="122"/>
    </row>
    <row r="1117" spans="1:54" hidden="1" x14ac:dyDescent="0.25">
      <c r="A1117">
        <v>7</v>
      </c>
      <c r="B1117" t="str">
        <f t="shared" si="134"/>
        <v>GC-9300</v>
      </c>
      <c r="C1117" s="2" t="s">
        <v>317</v>
      </c>
      <c r="D1117" s="2" t="str">
        <f t="shared" si="135"/>
        <v>9</v>
      </c>
      <c r="E1117" s="2" t="str">
        <f t="shared" si="136"/>
        <v>93</v>
      </c>
      <c r="F1117" s="2" t="str">
        <f t="shared" si="137"/>
        <v>930</v>
      </c>
      <c r="G1117" s="1" t="s">
        <v>312</v>
      </c>
      <c r="H1117" s="27">
        <v>0</v>
      </c>
      <c r="I1117" s="27"/>
      <c r="J1117" s="27">
        <v>0</v>
      </c>
      <c r="K1117" s="27">
        <v>0</v>
      </c>
      <c r="L1117" s="27">
        <v>0</v>
      </c>
      <c r="M1117" s="27"/>
      <c r="N1117" s="27">
        <v>0</v>
      </c>
      <c r="O1117" s="27">
        <v>0</v>
      </c>
      <c r="P1117" s="27">
        <v>0</v>
      </c>
      <c r="Q1117" s="27"/>
      <c r="R1117" s="27">
        <v>0</v>
      </c>
      <c r="S1117" s="27">
        <v>0</v>
      </c>
      <c r="T1117" s="27">
        <v>0</v>
      </c>
      <c r="U1117" s="27"/>
      <c r="V1117" s="27">
        <v>0</v>
      </c>
      <c r="W1117" s="27">
        <v>0</v>
      </c>
      <c r="X1117" s="27">
        <v>0</v>
      </c>
      <c r="Y1117" s="27"/>
      <c r="Z1117" s="27">
        <v>0</v>
      </c>
      <c r="AA1117" s="27">
        <v>0</v>
      </c>
      <c r="AB1117" s="27">
        <v>0</v>
      </c>
      <c r="AC1117" s="27"/>
      <c r="AD1117" s="27">
        <v>0</v>
      </c>
      <c r="AE1117" s="27">
        <v>0</v>
      </c>
      <c r="AF1117" s="27">
        <v>0</v>
      </c>
      <c r="AG1117" s="106">
        <v>0</v>
      </c>
      <c r="AH1117" s="27">
        <v>0</v>
      </c>
      <c r="AI1117" s="27">
        <v>0</v>
      </c>
      <c r="AJ1117" s="27">
        <v>0</v>
      </c>
      <c r="AK1117" s="106">
        <v>0</v>
      </c>
      <c r="AL1117" s="106">
        <v>0</v>
      </c>
      <c r="AM1117" s="105">
        <v>0</v>
      </c>
      <c r="AN1117" s="11">
        <v>0</v>
      </c>
      <c r="AO1117" s="11">
        <v>0</v>
      </c>
      <c r="AP1117" s="105">
        <v>0</v>
      </c>
      <c r="AQ1117" s="11">
        <v>0</v>
      </c>
      <c r="AR1117" s="11">
        <v>0</v>
      </c>
      <c r="AS1117" s="11">
        <v>0</v>
      </c>
      <c r="AT1117" s="11">
        <v>0</v>
      </c>
      <c r="AU1117" s="11">
        <v>0</v>
      </c>
      <c r="AV1117" s="11">
        <v>0</v>
      </c>
      <c r="AW1117" s="11">
        <v>0</v>
      </c>
      <c r="AX1117" s="11">
        <v>0</v>
      </c>
      <c r="AZ1117" s="11">
        <v>0</v>
      </c>
      <c r="BA1117" s="11"/>
      <c r="BB1117" s="122"/>
    </row>
    <row r="1118" spans="1:54" hidden="1" x14ac:dyDescent="0.25">
      <c r="A1118">
        <v>7</v>
      </c>
      <c r="B1118" t="str">
        <f t="shared" si="134"/>
        <v>GC-9400</v>
      </c>
      <c r="C1118" s="2" t="s">
        <v>317</v>
      </c>
      <c r="D1118" s="2" t="str">
        <f t="shared" si="135"/>
        <v>9</v>
      </c>
      <c r="E1118" s="2" t="str">
        <f t="shared" si="136"/>
        <v>94</v>
      </c>
      <c r="F1118" s="2" t="str">
        <f t="shared" si="137"/>
        <v>940</v>
      </c>
      <c r="G1118" s="1" t="s">
        <v>3545</v>
      </c>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106"/>
      <c r="AH1118" s="27"/>
      <c r="AI1118" s="27"/>
      <c r="AJ1118" s="27"/>
      <c r="AK1118" s="106"/>
      <c r="AL1118" s="106"/>
      <c r="AM1118" s="105"/>
      <c r="AN1118" s="11"/>
      <c r="AO1118" s="11"/>
      <c r="AP1118" s="105"/>
      <c r="AQ1118" s="11"/>
      <c r="AR1118" s="11"/>
      <c r="AS1118" s="11"/>
      <c r="AT1118" s="11"/>
      <c r="AU1118" s="11"/>
      <c r="AV1118" s="11">
        <v>0</v>
      </c>
      <c r="AW1118" s="11">
        <v>0</v>
      </c>
      <c r="AX1118" s="11"/>
      <c r="AZ1118" s="11"/>
      <c r="BA1118" s="11"/>
      <c r="BB1118" s="122"/>
    </row>
    <row r="1119" spans="1:54" hidden="1" x14ac:dyDescent="0.25">
      <c r="A1119">
        <v>7</v>
      </c>
      <c r="B1119" t="str">
        <f t="shared" si="134"/>
        <v>GC-4351 (old)</v>
      </c>
      <c r="C1119" s="2" t="s">
        <v>317</v>
      </c>
      <c r="D1119" s="2" t="str">
        <f t="shared" si="135"/>
        <v>4</v>
      </c>
      <c r="E1119" s="2" t="str">
        <f t="shared" si="136"/>
        <v>43</v>
      </c>
      <c r="F1119" s="2" t="str">
        <f t="shared" si="137"/>
        <v>435</v>
      </c>
      <c r="G1119" s="1" t="s">
        <v>3453</v>
      </c>
      <c r="H1119" s="27">
        <v>38</v>
      </c>
      <c r="I1119" s="27"/>
      <c r="J1119" s="27">
        <v>38</v>
      </c>
      <c r="K1119" s="27">
        <v>38</v>
      </c>
      <c r="L1119" s="27">
        <v>40</v>
      </c>
      <c r="M1119" s="27"/>
      <c r="N1119" s="27">
        <v>46.152000000000001</v>
      </c>
      <c r="O1119" s="27">
        <v>46.152000000000001</v>
      </c>
      <c r="P1119" s="27">
        <v>41</v>
      </c>
      <c r="Q1119" s="27"/>
      <c r="R1119" s="27">
        <v>38.939</v>
      </c>
      <c r="S1119" s="27">
        <v>38.939459999999997</v>
      </c>
      <c r="T1119" s="27">
        <v>41</v>
      </c>
      <c r="U1119" s="27"/>
      <c r="V1119" s="27">
        <v>39.288599999999995</v>
      </c>
      <c r="W1119" s="27">
        <v>39.288599999999995</v>
      </c>
      <c r="X1119" s="27">
        <v>41</v>
      </c>
      <c r="Y1119" s="27"/>
      <c r="Z1119" s="27">
        <v>41.955239999999996</v>
      </c>
      <c r="AA1119" s="27">
        <v>41.955239999999996</v>
      </c>
      <c r="AB1119" s="27">
        <v>0</v>
      </c>
      <c r="AC1119" s="27"/>
      <c r="AD1119" s="27">
        <v>0</v>
      </c>
      <c r="AE1119" s="27">
        <v>0</v>
      </c>
      <c r="AF1119" s="27">
        <v>0</v>
      </c>
      <c r="AG1119" s="106">
        <v>0</v>
      </c>
      <c r="AH1119" s="27">
        <v>0</v>
      </c>
      <c r="AI1119" s="27">
        <v>0</v>
      </c>
      <c r="AJ1119" s="27">
        <v>0</v>
      </c>
      <c r="AK1119" s="106">
        <v>0</v>
      </c>
      <c r="AL1119" s="106">
        <v>0</v>
      </c>
      <c r="AM1119" s="105">
        <v>0</v>
      </c>
      <c r="AN1119" s="11">
        <v>0</v>
      </c>
      <c r="AO1119" s="11">
        <v>0</v>
      </c>
      <c r="AP1119" s="105">
        <v>0</v>
      </c>
      <c r="AQ1119" s="11">
        <v>0</v>
      </c>
      <c r="AR1119" s="11">
        <v>0</v>
      </c>
      <c r="AS1119" s="11">
        <v>0</v>
      </c>
      <c r="AT1119" s="11">
        <v>0</v>
      </c>
      <c r="AU1119" s="11"/>
      <c r="AV1119" s="11">
        <v>0</v>
      </c>
      <c r="AW1119" s="11">
        <v>0</v>
      </c>
      <c r="AX1119" s="11"/>
      <c r="AZ1119" s="11"/>
      <c r="BA1119" s="11"/>
      <c r="BB1119" s="122"/>
    </row>
    <row r="1120" spans="1:54" hidden="1" x14ac:dyDescent="0.25">
      <c r="A1120">
        <v>7</v>
      </c>
      <c r="B1120" t="str">
        <f t="shared" si="134"/>
        <v>GC-4352 (old)</v>
      </c>
      <c r="C1120" s="2" t="s">
        <v>317</v>
      </c>
      <c r="D1120" s="2" t="str">
        <f t="shared" si="135"/>
        <v>4</v>
      </c>
      <c r="E1120" s="2" t="str">
        <f t="shared" si="136"/>
        <v>43</v>
      </c>
      <c r="F1120" s="2" t="str">
        <f t="shared" si="137"/>
        <v>435</v>
      </c>
      <c r="G1120" s="1" t="s">
        <v>3454</v>
      </c>
      <c r="H1120" s="27">
        <v>0</v>
      </c>
      <c r="I1120" s="27"/>
      <c r="J1120" s="27">
        <v>0</v>
      </c>
      <c r="K1120" s="27">
        <v>0</v>
      </c>
      <c r="L1120" s="27">
        <v>0</v>
      </c>
      <c r="M1120" s="27"/>
      <c r="N1120" s="27">
        <v>246.19</v>
      </c>
      <c r="O1120" s="27">
        <v>246.19</v>
      </c>
      <c r="P1120" s="27">
        <v>274</v>
      </c>
      <c r="Q1120" s="27"/>
      <c r="R1120" s="27">
        <v>0</v>
      </c>
      <c r="S1120" s="27">
        <v>0</v>
      </c>
      <c r="T1120" s="27">
        <v>0</v>
      </c>
      <c r="U1120" s="27"/>
      <c r="V1120" s="27">
        <v>0</v>
      </c>
      <c r="W1120" s="27">
        <v>0</v>
      </c>
      <c r="X1120" s="27">
        <v>0</v>
      </c>
      <c r="Y1120" s="27"/>
      <c r="Z1120" s="27">
        <v>0</v>
      </c>
      <c r="AA1120" s="27">
        <v>0</v>
      </c>
      <c r="AB1120" s="27">
        <v>0</v>
      </c>
      <c r="AC1120" s="27"/>
      <c r="AD1120" s="27">
        <v>0</v>
      </c>
      <c r="AE1120" s="27">
        <v>0</v>
      </c>
      <c r="AF1120" s="27">
        <v>0</v>
      </c>
      <c r="AG1120" s="106">
        <v>0</v>
      </c>
      <c r="AH1120" s="27">
        <v>0</v>
      </c>
      <c r="AI1120" s="27">
        <v>0</v>
      </c>
      <c r="AJ1120" s="27">
        <v>0</v>
      </c>
      <c r="AK1120" s="106">
        <v>0</v>
      </c>
      <c r="AL1120" s="106">
        <v>0</v>
      </c>
      <c r="AM1120" s="105">
        <v>0</v>
      </c>
      <c r="AN1120" s="11">
        <v>0</v>
      </c>
      <c r="AO1120" s="11">
        <v>0</v>
      </c>
      <c r="AP1120" s="105">
        <v>0</v>
      </c>
      <c r="AQ1120" s="11">
        <v>0</v>
      </c>
      <c r="AR1120" s="11">
        <v>0</v>
      </c>
      <c r="AS1120" s="11">
        <v>0</v>
      </c>
      <c r="AT1120" s="11">
        <v>0</v>
      </c>
      <c r="AU1120" s="11"/>
      <c r="AV1120" s="11">
        <v>0</v>
      </c>
      <c r="AW1120" s="11">
        <v>0</v>
      </c>
      <c r="AX1120" s="11"/>
      <c r="AZ1120" s="11"/>
      <c r="BA1120" s="11"/>
      <c r="BB1120" s="122"/>
    </row>
    <row r="1121" spans="1:54" hidden="1" x14ac:dyDescent="0.25">
      <c r="A1121">
        <v>7</v>
      </c>
      <c r="B1121" t="str">
        <f t="shared" si="134"/>
        <v>GC-6351 (old)</v>
      </c>
      <c r="C1121" s="2" t="s">
        <v>317</v>
      </c>
      <c r="D1121" s="2" t="str">
        <f t="shared" si="135"/>
        <v>6</v>
      </c>
      <c r="E1121" s="2" t="str">
        <f t="shared" si="136"/>
        <v>63</v>
      </c>
      <c r="F1121" s="2" t="str">
        <f t="shared" si="137"/>
        <v>635</v>
      </c>
      <c r="G1121" s="1" t="s">
        <v>3455</v>
      </c>
      <c r="H1121" s="27">
        <v>310</v>
      </c>
      <c r="I1121" s="27"/>
      <c r="J1121" s="27">
        <v>430.81400000000002</v>
      </c>
      <c r="K1121" s="27">
        <v>430.81400000000002</v>
      </c>
      <c r="L1121" s="27">
        <v>955</v>
      </c>
      <c r="M1121" s="27"/>
      <c r="N1121" s="27">
        <v>1293.9480000000001</v>
      </c>
      <c r="O1121" s="27">
        <v>1293.9480000000001</v>
      </c>
      <c r="P1121" s="27">
        <v>521</v>
      </c>
      <c r="Q1121" s="27"/>
      <c r="R1121" s="27">
        <v>523.35199999999998</v>
      </c>
      <c r="S1121" s="27">
        <v>523.35217999999998</v>
      </c>
      <c r="T1121" s="27">
        <v>179</v>
      </c>
      <c r="U1121" s="27"/>
      <c r="V1121" s="27">
        <v>295.37680999999998</v>
      </c>
      <c r="W1121" s="27">
        <v>295.37680999999998</v>
      </c>
      <c r="X1121" s="27">
        <v>94</v>
      </c>
      <c r="Y1121" s="27"/>
      <c r="Z1121" s="27">
        <v>428.80769999999995</v>
      </c>
      <c r="AA1121" s="27">
        <v>428.80769999999995</v>
      </c>
      <c r="AB1121" s="27">
        <v>0</v>
      </c>
      <c r="AC1121" s="27"/>
      <c r="AD1121" s="27">
        <v>0</v>
      </c>
      <c r="AE1121" s="27">
        <v>0</v>
      </c>
      <c r="AF1121" s="27">
        <v>0</v>
      </c>
      <c r="AG1121" s="106">
        <v>0</v>
      </c>
      <c r="AH1121" s="27">
        <v>0</v>
      </c>
      <c r="AI1121" s="27">
        <v>0</v>
      </c>
      <c r="AJ1121" s="27">
        <v>0</v>
      </c>
      <c r="AK1121" s="106">
        <v>0</v>
      </c>
      <c r="AL1121" s="106">
        <v>0</v>
      </c>
      <c r="AM1121" s="105">
        <v>0</v>
      </c>
      <c r="AN1121" s="11">
        <v>0</v>
      </c>
      <c r="AO1121" s="11">
        <v>0</v>
      </c>
      <c r="AP1121" s="105">
        <v>0</v>
      </c>
      <c r="AQ1121" s="11">
        <v>0</v>
      </c>
      <c r="AR1121" s="11">
        <v>0</v>
      </c>
      <c r="AS1121" s="11">
        <v>0</v>
      </c>
      <c r="AT1121" s="11">
        <v>0</v>
      </c>
      <c r="AU1121" s="11"/>
      <c r="AV1121" s="11">
        <v>0</v>
      </c>
      <c r="AW1121" s="11">
        <v>0</v>
      </c>
      <c r="AX1121" s="11"/>
      <c r="AZ1121" s="11"/>
      <c r="BA1121" s="11"/>
      <c r="BB1121" s="122"/>
    </row>
    <row r="1122" spans="1:54" hidden="1" x14ac:dyDescent="0.25">
      <c r="A1122">
        <v>7</v>
      </c>
      <c r="B1122" t="str">
        <f t="shared" si="134"/>
        <v>GC-6352 (old)</v>
      </c>
      <c r="C1122" s="2" t="s">
        <v>317</v>
      </c>
      <c r="D1122" s="2" t="str">
        <f t="shared" si="135"/>
        <v>6</v>
      </c>
      <c r="E1122" s="2" t="str">
        <f t="shared" si="136"/>
        <v>63</v>
      </c>
      <c r="F1122" s="2" t="str">
        <f t="shared" si="137"/>
        <v>635</v>
      </c>
      <c r="G1122" s="1" t="s">
        <v>3456</v>
      </c>
      <c r="H1122" s="27">
        <v>3</v>
      </c>
      <c r="I1122" s="27"/>
      <c r="J1122" s="27">
        <v>0</v>
      </c>
      <c r="K1122" s="27">
        <v>0</v>
      </c>
      <c r="L1122" s="27">
        <v>3</v>
      </c>
      <c r="M1122" s="27"/>
      <c r="N1122" s="27">
        <v>0</v>
      </c>
      <c r="O1122" s="27">
        <v>0</v>
      </c>
      <c r="P1122" s="27">
        <v>3</v>
      </c>
      <c r="Q1122" s="27"/>
      <c r="R1122" s="27">
        <v>2.9470000000000001</v>
      </c>
      <c r="S1122" s="27">
        <v>2.9478400000000002</v>
      </c>
      <c r="T1122" s="27">
        <v>4</v>
      </c>
      <c r="U1122" s="27"/>
      <c r="V1122" s="27">
        <v>0</v>
      </c>
      <c r="W1122" s="27">
        <v>0</v>
      </c>
      <c r="X1122" s="27">
        <v>4</v>
      </c>
      <c r="Y1122" s="27"/>
      <c r="Z1122" s="27">
        <v>0</v>
      </c>
      <c r="AA1122" s="27">
        <v>0</v>
      </c>
      <c r="AB1122" s="27">
        <v>0</v>
      </c>
      <c r="AC1122" s="27"/>
      <c r="AD1122" s="27">
        <v>0</v>
      </c>
      <c r="AE1122" s="27">
        <v>0</v>
      </c>
      <c r="AF1122" s="27">
        <v>0</v>
      </c>
      <c r="AG1122" s="106">
        <v>0</v>
      </c>
      <c r="AH1122" s="27">
        <v>0</v>
      </c>
      <c r="AI1122" s="27">
        <v>0</v>
      </c>
      <c r="AJ1122" s="27">
        <v>0</v>
      </c>
      <c r="AK1122" s="106">
        <v>0</v>
      </c>
      <c r="AL1122" s="106">
        <v>0</v>
      </c>
      <c r="AM1122" s="105">
        <v>0</v>
      </c>
      <c r="AN1122" s="11">
        <v>0</v>
      </c>
      <c r="AO1122" s="11">
        <v>0</v>
      </c>
      <c r="AP1122" s="105">
        <v>0</v>
      </c>
      <c r="AQ1122" s="11">
        <v>0</v>
      </c>
      <c r="AR1122" s="11">
        <v>0</v>
      </c>
      <c r="AS1122" s="11">
        <v>0</v>
      </c>
      <c r="AT1122" s="11">
        <v>0</v>
      </c>
      <c r="AU1122" s="11"/>
      <c r="AV1122" s="11">
        <v>0</v>
      </c>
      <c r="AW1122" s="11">
        <v>0</v>
      </c>
      <c r="AX1122" s="11"/>
      <c r="AZ1122" s="11"/>
      <c r="BA1122" s="11"/>
      <c r="BB1122" s="122"/>
    </row>
    <row r="1123" spans="1:54" hidden="1" x14ac:dyDescent="0.25">
      <c r="A1123">
        <v>8</v>
      </c>
      <c r="B1123" t="str">
        <f t="shared" si="134"/>
        <v>WR-0100</v>
      </c>
      <c r="C1123" s="2" t="s">
        <v>318</v>
      </c>
      <c r="D1123" s="2" t="str">
        <f t="shared" si="135"/>
        <v>0</v>
      </c>
      <c r="E1123" s="2" t="str">
        <f t="shared" si="136"/>
        <v>01</v>
      </c>
      <c r="F1123" s="2" t="str">
        <f t="shared" si="137"/>
        <v>010</v>
      </c>
      <c r="G1123" s="3" t="s">
        <v>10</v>
      </c>
      <c r="H1123" s="27">
        <v>585332</v>
      </c>
      <c r="I1123" s="27"/>
      <c r="J1123" s="27">
        <v>178642</v>
      </c>
      <c r="K1123" s="27">
        <v>106126.30313999999</v>
      </c>
      <c r="L1123" s="27">
        <v>453864</v>
      </c>
      <c r="M1123" s="27"/>
      <c r="N1123" s="27">
        <v>180667.93741000001</v>
      </c>
      <c r="O1123" s="27">
        <v>179782.28973000002</v>
      </c>
      <c r="P1123" s="27">
        <v>441890</v>
      </c>
      <c r="Q1123" s="27"/>
      <c r="R1123" s="27">
        <v>236804.943</v>
      </c>
      <c r="S1123" s="27">
        <v>236824.1502</v>
      </c>
      <c r="T1123" s="27">
        <v>422264</v>
      </c>
      <c r="U1123" s="27"/>
      <c r="V1123" s="27">
        <v>193954.60500000001</v>
      </c>
      <c r="W1123" s="27">
        <v>191584.75547999999</v>
      </c>
      <c r="X1123" s="27">
        <v>320187.09999999998</v>
      </c>
      <c r="Y1123" s="27"/>
      <c r="Z1123" s="27">
        <v>195868.83252</v>
      </c>
      <c r="AA1123" s="27">
        <v>195868.83252</v>
      </c>
      <c r="AB1123" s="27">
        <v>463349</v>
      </c>
      <c r="AC1123" s="27"/>
      <c r="AD1123" s="27">
        <v>218525.65242999999</v>
      </c>
      <c r="AE1123" s="27">
        <v>218525.65242999999</v>
      </c>
      <c r="AF1123" s="27">
        <v>378054</v>
      </c>
      <c r="AG1123" s="106">
        <v>207178.75928</v>
      </c>
      <c r="AH1123" s="27">
        <v>207752.80490999998</v>
      </c>
      <c r="AI1123" s="27">
        <v>207752.80490999998</v>
      </c>
      <c r="AJ1123" s="27">
        <v>422165</v>
      </c>
      <c r="AK1123" s="106">
        <v>282001.00459999999</v>
      </c>
      <c r="AL1123" s="106">
        <v>266901.62825000001</v>
      </c>
      <c r="AM1123" s="105">
        <v>266886.62825000001</v>
      </c>
      <c r="AN1123" s="11">
        <v>468216</v>
      </c>
      <c r="AO1123" s="11">
        <v>244503.92218999998</v>
      </c>
      <c r="AP1123" s="105">
        <v>244270.88598999998</v>
      </c>
      <c r="AQ1123" s="11">
        <v>244270.88598999998</v>
      </c>
      <c r="AR1123" s="11">
        <v>517212</v>
      </c>
      <c r="AS1123" s="11">
        <v>260047.60183999999</v>
      </c>
      <c r="AT1123" s="11">
        <v>259917.15318999998</v>
      </c>
      <c r="AU1123" s="11">
        <v>259917.15318999998</v>
      </c>
      <c r="AV1123" s="11">
        <v>742165</v>
      </c>
      <c r="AW1123" s="11">
        <v>34210.915500000003</v>
      </c>
      <c r="AX1123" s="11">
        <v>36121.426449999999</v>
      </c>
      <c r="AZ1123" s="11">
        <v>1845431</v>
      </c>
      <c r="BA1123" s="11">
        <v>25282.151989999998</v>
      </c>
      <c r="BB1123" s="122"/>
    </row>
    <row r="1124" spans="1:54" hidden="1" x14ac:dyDescent="0.25">
      <c r="A1124">
        <v>8</v>
      </c>
      <c r="B1124" t="str">
        <f t="shared" si="134"/>
        <v>WR-0200</v>
      </c>
      <c r="C1124" s="2" t="s">
        <v>318</v>
      </c>
      <c r="D1124" s="2" t="str">
        <f t="shared" si="135"/>
        <v>0</v>
      </c>
      <c r="E1124" s="2" t="str">
        <f t="shared" si="136"/>
        <v>02</v>
      </c>
      <c r="F1124" s="2" t="str">
        <f t="shared" si="137"/>
        <v>020</v>
      </c>
      <c r="G1124" s="3" t="s">
        <v>2101</v>
      </c>
      <c r="H1124" s="27">
        <v>0</v>
      </c>
      <c r="I1124" s="27"/>
      <c r="J1124" s="27">
        <v>0</v>
      </c>
      <c r="K1124" s="27">
        <v>0</v>
      </c>
      <c r="L1124" s="27">
        <v>0</v>
      </c>
      <c r="M1124" s="27"/>
      <c r="N1124" s="27">
        <v>0</v>
      </c>
      <c r="O1124" s="27">
        <v>0</v>
      </c>
      <c r="P1124" s="27">
        <v>0</v>
      </c>
      <c r="Q1124" s="27"/>
      <c r="R1124" s="27">
        <v>0</v>
      </c>
      <c r="S1124" s="27">
        <v>0</v>
      </c>
      <c r="T1124" s="27">
        <v>0</v>
      </c>
      <c r="U1124" s="27"/>
      <c r="V1124" s="27">
        <v>0</v>
      </c>
      <c r="W1124" s="27">
        <v>0</v>
      </c>
      <c r="X1124" s="27">
        <v>0</v>
      </c>
      <c r="Y1124" s="27"/>
      <c r="Z1124" s="27">
        <v>0</v>
      </c>
      <c r="AA1124" s="27">
        <v>0</v>
      </c>
      <c r="AB1124" s="27">
        <v>0</v>
      </c>
      <c r="AC1124" s="27"/>
      <c r="AD1124" s="27">
        <v>0</v>
      </c>
      <c r="AE1124" s="27">
        <v>0</v>
      </c>
      <c r="AF1124" s="27">
        <v>0</v>
      </c>
      <c r="AG1124" s="106">
        <v>0</v>
      </c>
      <c r="AH1124" s="27">
        <v>0</v>
      </c>
      <c r="AI1124" s="27">
        <v>0</v>
      </c>
      <c r="AJ1124" s="27">
        <v>0</v>
      </c>
      <c r="AK1124" s="106">
        <v>0</v>
      </c>
      <c r="AL1124" s="106">
        <v>0</v>
      </c>
      <c r="AM1124" s="105">
        <v>0</v>
      </c>
      <c r="AN1124" s="11">
        <v>0</v>
      </c>
      <c r="AO1124" s="11">
        <v>0</v>
      </c>
      <c r="AP1124" s="105">
        <v>0</v>
      </c>
      <c r="AQ1124" s="11">
        <v>0</v>
      </c>
      <c r="AR1124" s="11">
        <v>0</v>
      </c>
      <c r="AS1124" s="11">
        <v>0</v>
      </c>
      <c r="AT1124" s="11">
        <v>0</v>
      </c>
      <c r="AU1124" s="11"/>
      <c r="AV1124" s="11">
        <v>0</v>
      </c>
      <c r="AW1124" s="11">
        <v>0</v>
      </c>
      <c r="AX1124" s="11"/>
      <c r="AZ1124" s="11"/>
      <c r="BA1124" s="11"/>
      <c r="BB1124" s="122"/>
    </row>
    <row r="1125" spans="1:54" hidden="1" x14ac:dyDescent="0.25">
      <c r="A1125">
        <v>8</v>
      </c>
      <c r="B1125" t="str">
        <f t="shared" si="134"/>
        <v>WR-0400</v>
      </c>
      <c r="C1125" s="2" t="s">
        <v>318</v>
      </c>
      <c r="D1125" s="2" t="str">
        <f t="shared" si="135"/>
        <v>0</v>
      </c>
      <c r="E1125" s="2" t="str">
        <f t="shared" si="136"/>
        <v>04</v>
      </c>
      <c r="F1125" s="2" t="str">
        <f t="shared" si="137"/>
        <v>040</v>
      </c>
      <c r="G1125" s="1" t="s">
        <v>12</v>
      </c>
      <c r="H1125" s="27">
        <v>0</v>
      </c>
      <c r="I1125" s="27"/>
      <c r="J1125" s="27">
        <v>0</v>
      </c>
      <c r="K1125" s="27">
        <v>0</v>
      </c>
      <c r="L1125" s="27">
        <v>0</v>
      </c>
      <c r="M1125" s="27"/>
      <c r="N1125" s="27">
        <v>0</v>
      </c>
      <c r="O1125" s="27">
        <v>0</v>
      </c>
      <c r="P1125" s="27">
        <v>0</v>
      </c>
      <c r="Q1125" s="27"/>
      <c r="R1125" s="27">
        <v>0</v>
      </c>
      <c r="S1125" s="27">
        <v>0</v>
      </c>
      <c r="T1125" s="27">
        <v>0</v>
      </c>
      <c r="U1125" s="27"/>
      <c r="V1125" s="27">
        <v>0</v>
      </c>
      <c r="W1125" s="27">
        <v>0</v>
      </c>
      <c r="X1125" s="27">
        <v>0</v>
      </c>
      <c r="Y1125" s="27"/>
      <c r="Z1125" s="27">
        <v>0</v>
      </c>
      <c r="AA1125" s="27">
        <v>0</v>
      </c>
      <c r="AB1125" s="27">
        <v>14</v>
      </c>
      <c r="AC1125" s="27"/>
      <c r="AD1125" s="27">
        <v>0</v>
      </c>
      <c r="AE1125" s="27">
        <v>0</v>
      </c>
      <c r="AF1125" s="27">
        <v>0</v>
      </c>
      <c r="AG1125" s="106">
        <v>0</v>
      </c>
      <c r="AH1125" s="27">
        <v>0</v>
      </c>
      <c r="AI1125" s="27">
        <v>0</v>
      </c>
      <c r="AJ1125" s="27">
        <v>0</v>
      </c>
      <c r="AK1125" s="106">
        <v>0</v>
      </c>
      <c r="AL1125" s="106">
        <v>0</v>
      </c>
      <c r="AM1125" s="105">
        <v>0</v>
      </c>
      <c r="AN1125" s="11">
        <v>0</v>
      </c>
      <c r="AO1125" s="11">
        <v>0</v>
      </c>
      <c r="AP1125" s="105">
        <v>0</v>
      </c>
      <c r="AQ1125" s="11">
        <v>0</v>
      </c>
      <c r="AR1125" s="11">
        <v>0</v>
      </c>
      <c r="AS1125" s="11">
        <v>0</v>
      </c>
      <c r="AT1125" s="11">
        <v>0</v>
      </c>
      <c r="AU1125" s="11">
        <v>0</v>
      </c>
      <c r="AV1125" s="11">
        <v>0</v>
      </c>
      <c r="AW1125" s="11">
        <v>0</v>
      </c>
      <c r="AX1125" s="11">
        <v>0</v>
      </c>
      <c r="AZ1125" s="11">
        <v>0</v>
      </c>
      <c r="BA1125" s="11">
        <v>0</v>
      </c>
      <c r="BB1125" s="122"/>
    </row>
    <row r="1126" spans="1:54" hidden="1" x14ac:dyDescent="0.25">
      <c r="A1126">
        <v>8</v>
      </c>
      <c r="B1126" t="str">
        <f t="shared" si="134"/>
        <v>WR-1111</v>
      </c>
      <c r="C1126" s="2" t="s">
        <v>318</v>
      </c>
      <c r="D1126" s="2" t="str">
        <f t="shared" si="135"/>
        <v>1</v>
      </c>
      <c r="E1126" s="2" t="str">
        <f t="shared" si="136"/>
        <v>11</v>
      </c>
      <c r="F1126" s="2" t="str">
        <f t="shared" si="137"/>
        <v>111</v>
      </c>
      <c r="G1126" s="1" t="s">
        <v>16</v>
      </c>
      <c r="H1126" s="27">
        <v>648943</v>
      </c>
      <c r="I1126" s="27"/>
      <c r="J1126" s="27">
        <v>586905</v>
      </c>
      <c r="K1126" s="27">
        <v>576781.50766999996</v>
      </c>
      <c r="L1126" s="27">
        <v>609440</v>
      </c>
      <c r="M1126" s="27"/>
      <c r="N1126" s="27">
        <v>589587.03154999996</v>
      </c>
      <c r="O1126" s="27">
        <v>590104.09468999994</v>
      </c>
      <c r="P1126" s="27">
        <v>598124.17000000004</v>
      </c>
      <c r="Q1126" s="27"/>
      <c r="R1126" s="27">
        <v>609128.78700000001</v>
      </c>
      <c r="S1126" s="27">
        <v>609222.51895675797</v>
      </c>
      <c r="T1126" s="27">
        <v>618192.03</v>
      </c>
      <c r="U1126" s="27"/>
      <c r="V1126" s="27">
        <v>622018.59199999995</v>
      </c>
      <c r="W1126" s="27">
        <v>653262.75504920003</v>
      </c>
      <c r="X1126" s="27">
        <v>634137.1</v>
      </c>
      <c r="Y1126" s="27"/>
      <c r="Z1126" s="27">
        <v>828337.90423882008</v>
      </c>
      <c r="AA1126" s="27">
        <v>828710.02667881991</v>
      </c>
      <c r="AB1126" s="27">
        <v>877420.65229</v>
      </c>
      <c r="AC1126" s="27"/>
      <c r="AD1126" s="27">
        <v>894707.76568783983</v>
      </c>
      <c r="AE1126" s="27">
        <v>887469.2959078399</v>
      </c>
      <c r="AF1126" s="27">
        <v>938777.56015194766</v>
      </c>
      <c r="AG1126" s="106">
        <v>913225.01106814062</v>
      </c>
      <c r="AH1126" s="27">
        <v>910555.44761999999</v>
      </c>
      <c r="AI1126" s="27">
        <v>910987.23862000008</v>
      </c>
      <c r="AJ1126" s="27">
        <v>969792.58496169758</v>
      </c>
      <c r="AK1126" s="106">
        <v>1033623.1748463002</v>
      </c>
      <c r="AL1126" s="106">
        <v>950831.69234509999</v>
      </c>
      <c r="AM1126" s="105">
        <v>952451.60224510008</v>
      </c>
      <c r="AN1126" s="11">
        <v>1001648.5408417608</v>
      </c>
      <c r="AO1126" s="11">
        <v>976106.22149170027</v>
      </c>
      <c r="AP1126" s="105">
        <v>972826.92029930023</v>
      </c>
      <c r="AQ1126" s="11">
        <v>972839.55765930028</v>
      </c>
      <c r="AR1126" s="11">
        <v>1044176.6677498003</v>
      </c>
      <c r="AS1126" s="11">
        <v>1042393.0409696</v>
      </c>
      <c r="AT1126" s="11">
        <v>1038353.5457895002</v>
      </c>
      <c r="AU1126" s="11">
        <v>1031461.6620825001</v>
      </c>
      <c r="AV1126" s="11">
        <v>1090551.3920289997</v>
      </c>
      <c r="AW1126" s="11">
        <v>1079399.917493145</v>
      </c>
      <c r="AX1126" s="11">
        <v>1067374.3400529446</v>
      </c>
      <c r="AZ1126" s="11">
        <v>1120120.2611011001</v>
      </c>
      <c r="BA1126" s="11">
        <v>1115574.8524397151</v>
      </c>
      <c r="BB1126" s="122"/>
    </row>
    <row r="1127" spans="1:54" hidden="1" x14ac:dyDescent="0.25">
      <c r="A1127">
        <v>8</v>
      </c>
      <c r="B1127" t="str">
        <f t="shared" si="134"/>
        <v>WR-1112</v>
      </c>
      <c r="C1127" s="2" t="s">
        <v>318</v>
      </c>
      <c r="D1127" s="2" t="str">
        <f t="shared" si="135"/>
        <v>1</v>
      </c>
      <c r="E1127" s="2" t="str">
        <f t="shared" si="136"/>
        <v>11</v>
      </c>
      <c r="F1127" s="2" t="str">
        <f t="shared" si="137"/>
        <v>111</v>
      </c>
      <c r="G1127" s="1" t="s">
        <v>17</v>
      </c>
      <c r="H1127" s="27">
        <v>18261</v>
      </c>
      <c r="I1127" s="27"/>
      <c r="J1127" s="27">
        <v>78661</v>
      </c>
      <c r="K1127" s="27">
        <v>92831.248342000006</v>
      </c>
      <c r="L1127" s="27">
        <v>72056</v>
      </c>
      <c r="M1127" s="27"/>
      <c r="N1127" s="27">
        <v>94156.72802000001</v>
      </c>
      <c r="O1127" s="27">
        <v>94582.497319999995</v>
      </c>
      <c r="P1127" s="27">
        <v>93567.56</v>
      </c>
      <c r="Q1127" s="27"/>
      <c r="R1127" s="27">
        <v>92659.33</v>
      </c>
      <c r="S1127" s="27">
        <v>92634.921329741992</v>
      </c>
      <c r="T1127" s="27">
        <v>93755.1</v>
      </c>
      <c r="U1127" s="27"/>
      <c r="V1127" s="27">
        <v>95337.255000000005</v>
      </c>
      <c r="W1127" s="27">
        <v>74464.477346</v>
      </c>
      <c r="X1127" s="27">
        <v>86098.73</v>
      </c>
      <c r="Y1127" s="27"/>
      <c r="Z1127" s="27">
        <v>120315.77978109999</v>
      </c>
      <c r="AA1127" s="27">
        <v>121328.9480871</v>
      </c>
      <c r="AB1127" s="27">
        <v>122870.22830000002</v>
      </c>
      <c r="AC1127" s="27"/>
      <c r="AD1127" s="27">
        <v>139831.88042220002</v>
      </c>
      <c r="AE1127" s="27">
        <v>134928.48434220001</v>
      </c>
      <c r="AF1127" s="27">
        <v>132464.08882639796</v>
      </c>
      <c r="AG1127" s="106">
        <v>140541.59745984821</v>
      </c>
      <c r="AH1127" s="27">
        <v>142602.24132550001</v>
      </c>
      <c r="AI1127" s="27">
        <v>142407.77591550001</v>
      </c>
      <c r="AJ1127" s="27">
        <v>139057.02253971534</v>
      </c>
      <c r="AK1127" s="106">
        <v>121908.23095401532</v>
      </c>
      <c r="AL1127" s="106">
        <v>153118.8523764</v>
      </c>
      <c r="AM1127" s="105">
        <v>157020.84306640003</v>
      </c>
      <c r="AN1127" s="11">
        <v>147761.14226621285</v>
      </c>
      <c r="AO1127" s="11">
        <v>151338.4624283</v>
      </c>
      <c r="AP1127" s="105">
        <v>144871.7965611</v>
      </c>
      <c r="AQ1127" s="11">
        <v>144726.00804109997</v>
      </c>
      <c r="AR1127" s="11">
        <v>204797.18890040007</v>
      </c>
      <c r="AS1127" s="11">
        <v>146658.16622110002</v>
      </c>
      <c r="AT1127" s="11">
        <v>151002.63377840002</v>
      </c>
      <c r="AU1127" s="11">
        <v>149937.37584000002</v>
      </c>
      <c r="AV1127" s="11">
        <v>155008.61658759997</v>
      </c>
      <c r="AW1127" s="11">
        <v>140265.21964209402</v>
      </c>
      <c r="AX1127" s="11">
        <v>163100.41980759398</v>
      </c>
      <c r="AZ1127" s="11">
        <v>160166.77380219998</v>
      </c>
      <c r="BA1127" s="11">
        <v>154896.64640429101</v>
      </c>
      <c r="BB1127" s="122"/>
    </row>
    <row r="1128" spans="1:54" hidden="1" x14ac:dyDescent="0.25">
      <c r="A1128">
        <v>8</v>
      </c>
      <c r="B1128" t="str">
        <f t="shared" si="134"/>
        <v>WR-1120</v>
      </c>
      <c r="C1128" s="2" t="s">
        <v>318</v>
      </c>
      <c r="D1128" s="2" t="str">
        <f t="shared" si="135"/>
        <v>1</v>
      </c>
      <c r="E1128" s="2" t="str">
        <f t="shared" si="136"/>
        <v>11</v>
      </c>
      <c r="F1128" s="2" t="str">
        <f t="shared" si="137"/>
        <v>112</v>
      </c>
      <c r="G1128" s="1" t="s">
        <v>18</v>
      </c>
      <c r="H1128" s="27">
        <v>74918</v>
      </c>
      <c r="I1128" s="27"/>
      <c r="J1128" s="27">
        <v>126017</v>
      </c>
      <c r="K1128" s="27">
        <v>123810.90408899999</v>
      </c>
      <c r="L1128" s="27">
        <v>124247</v>
      </c>
      <c r="M1128" s="27"/>
      <c r="N1128" s="27">
        <v>127307.21014000001</v>
      </c>
      <c r="O1128" s="27">
        <v>128102.91402</v>
      </c>
      <c r="P1128" s="27">
        <v>130515.31</v>
      </c>
      <c r="Q1128" s="27"/>
      <c r="R1128" s="27">
        <v>129936.52499999999</v>
      </c>
      <c r="S1128" s="27">
        <v>129985.83153349999</v>
      </c>
      <c r="T1128" s="27">
        <v>135629.45000000001</v>
      </c>
      <c r="U1128" s="27"/>
      <c r="V1128" s="27">
        <v>135608.67200000002</v>
      </c>
      <c r="W1128" s="27">
        <v>141855.97599000001</v>
      </c>
      <c r="X1128" s="27">
        <v>136333.01999999999</v>
      </c>
      <c r="Y1128" s="27"/>
      <c r="Z1128" s="27">
        <v>218866.2946355</v>
      </c>
      <c r="AA1128" s="27">
        <v>217974.51404550002</v>
      </c>
      <c r="AB1128" s="27">
        <v>212420.18216</v>
      </c>
      <c r="AC1128" s="27"/>
      <c r="AD1128" s="27">
        <v>235684.85186599998</v>
      </c>
      <c r="AE1128" s="27">
        <v>234512.48220600002</v>
      </c>
      <c r="AF1128" s="27">
        <v>242499.1437567129</v>
      </c>
      <c r="AG1128" s="106">
        <v>243967.9138727003</v>
      </c>
      <c r="AH1128" s="27">
        <v>243504.29225700005</v>
      </c>
      <c r="AI1128" s="27">
        <v>243536.24158700003</v>
      </c>
      <c r="AJ1128" s="27">
        <v>250314.3845592073</v>
      </c>
      <c r="AK1128" s="106">
        <v>203422.89652379998</v>
      </c>
      <c r="AL1128" s="106">
        <v>263538.75301639998</v>
      </c>
      <c r="AM1128" s="105">
        <v>265532.36499639996</v>
      </c>
      <c r="AN1128" s="11">
        <v>254682.89935426397</v>
      </c>
      <c r="AO1128" s="11">
        <v>257851.54494250001</v>
      </c>
      <c r="AP1128" s="105">
        <v>282959.09340200003</v>
      </c>
      <c r="AQ1128" s="11">
        <v>282958.97268200002</v>
      </c>
      <c r="AR1128" s="11">
        <v>228753.33052700001</v>
      </c>
      <c r="AS1128" s="11">
        <v>299613.90552990005</v>
      </c>
      <c r="AT1128" s="11">
        <v>301341.43745860003</v>
      </c>
      <c r="AU1128" s="11">
        <v>299618.50142660009</v>
      </c>
      <c r="AV1128" s="11">
        <v>316248.35826870002</v>
      </c>
      <c r="AW1128" s="11">
        <v>314134.13447804411</v>
      </c>
      <c r="AX1128" s="11">
        <v>311478.98100854404</v>
      </c>
      <c r="AZ1128" s="11">
        <v>326393.55088680005</v>
      </c>
      <c r="BA1128" s="11">
        <v>338610.30428461498</v>
      </c>
      <c r="BB1128" s="122"/>
    </row>
    <row r="1129" spans="1:54" hidden="1" x14ac:dyDescent="0.25">
      <c r="A1129">
        <v>8</v>
      </c>
      <c r="B1129" t="str">
        <f t="shared" si="134"/>
        <v>WR-1131</v>
      </c>
      <c r="C1129" s="2" t="s">
        <v>318</v>
      </c>
      <c r="D1129" s="2" t="str">
        <f t="shared" si="135"/>
        <v>1</v>
      </c>
      <c r="E1129" s="2" t="str">
        <f t="shared" si="136"/>
        <v>11</v>
      </c>
      <c r="F1129" s="2" t="str">
        <f t="shared" si="137"/>
        <v>113</v>
      </c>
      <c r="G1129" s="1" t="s">
        <v>19</v>
      </c>
      <c r="H1129" s="27">
        <v>15816</v>
      </c>
      <c r="I1129" s="27"/>
      <c r="J1129" s="27">
        <v>28612</v>
      </c>
      <c r="K1129" s="27">
        <v>26742.576139999997</v>
      </c>
      <c r="L1129" s="27">
        <v>31215</v>
      </c>
      <c r="M1129" s="27"/>
      <c r="N1129" s="27">
        <v>27222.39531</v>
      </c>
      <c r="O1129" s="27">
        <v>27128.939849999999</v>
      </c>
      <c r="P1129" s="27">
        <v>28899.360000000001</v>
      </c>
      <c r="Q1129" s="27"/>
      <c r="R1129" s="27">
        <v>29651.876</v>
      </c>
      <c r="S1129" s="27">
        <v>29654.679980000001</v>
      </c>
      <c r="T1129" s="27">
        <v>30069.06</v>
      </c>
      <c r="U1129" s="27"/>
      <c r="V1129" s="27">
        <v>30311.06</v>
      </c>
      <c r="W1129" s="27">
        <v>29262.466084800002</v>
      </c>
      <c r="X1129" s="27">
        <v>30488.95</v>
      </c>
      <c r="Y1129" s="27"/>
      <c r="Z1129" s="27">
        <v>28960.284504580002</v>
      </c>
      <c r="AA1129" s="27">
        <v>29689.928544580001</v>
      </c>
      <c r="AB1129" s="27">
        <v>17967.29</v>
      </c>
      <c r="AC1129" s="27"/>
      <c r="AD1129" s="27">
        <v>19859.071950000001</v>
      </c>
      <c r="AE1129" s="27">
        <v>19778.254629999999</v>
      </c>
      <c r="AF1129" s="27">
        <v>19952.482764186221</v>
      </c>
      <c r="AG1129" s="106">
        <v>18113.760869999998</v>
      </c>
      <c r="AH1129" s="27">
        <v>18546.113080000003</v>
      </c>
      <c r="AI1129" s="27">
        <v>18511.113080000003</v>
      </c>
      <c r="AJ1129" s="27">
        <v>18887.735668399888</v>
      </c>
      <c r="AK1129" s="106">
        <v>20225.801489999998</v>
      </c>
      <c r="AL1129" s="106">
        <v>20176.416720000001</v>
      </c>
      <c r="AM1129" s="105">
        <v>20176.416720000001</v>
      </c>
      <c r="AN1129" s="11">
        <v>19063.326940395615</v>
      </c>
      <c r="AO1129" s="11">
        <v>17239.258739999997</v>
      </c>
      <c r="AP1129" s="105">
        <v>7039.4648399999996</v>
      </c>
      <c r="AQ1129" s="11">
        <v>7046.6305499999999</v>
      </c>
      <c r="AR1129" s="11">
        <v>19177.052442699998</v>
      </c>
      <c r="AS1129" s="11">
        <v>7459.5933599999989</v>
      </c>
      <c r="AT1129" s="11">
        <v>7486.7144800000005</v>
      </c>
      <c r="AU1129" s="11">
        <v>7486.7144800000005</v>
      </c>
      <c r="AV1129" s="11">
        <v>6564.9504000000006</v>
      </c>
      <c r="AW1129" s="11">
        <v>7147.1684084170001</v>
      </c>
      <c r="AX1129" s="11">
        <v>7174.6343984169998</v>
      </c>
      <c r="AZ1129" s="11">
        <v>6988.6121638000004</v>
      </c>
      <c r="BA1129" s="11">
        <v>7702.3240527790003</v>
      </c>
      <c r="BB1129" s="122"/>
    </row>
    <row r="1130" spans="1:54" hidden="1" x14ac:dyDescent="0.25">
      <c r="A1130">
        <v>8</v>
      </c>
      <c r="B1130" t="str">
        <f t="shared" si="134"/>
        <v>WR-1132</v>
      </c>
      <c r="C1130" s="2" t="s">
        <v>318</v>
      </c>
      <c r="D1130" s="2" t="str">
        <f t="shared" si="135"/>
        <v>1</v>
      </c>
      <c r="E1130" s="2" t="str">
        <f t="shared" si="136"/>
        <v>11</v>
      </c>
      <c r="F1130" s="2" t="str">
        <f t="shared" si="137"/>
        <v>113</v>
      </c>
      <c r="G1130" s="1" t="s">
        <v>20</v>
      </c>
      <c r="H1130" s="27">
        <v>276</v>
      </c>
      <c r="I1130" s="27"/>
      <c r="J1130" s="27">
        <v>278</v>
      </c>
      <c r="K1130" s="27">
        <v>1166.93633</v>
      </c>
      <c r="L1130" s="27">
        <v>314</v>
      </c>
      <c r="M1130" s="27"/>
      <c r="N1130" s="27">
        <v>1213.4568200000001</v>
      </c>
      <c r="O1130" s="27">
        <v>953.40467999999998</v>
      </c>
      <c r="P1130" s="27">
        <v>1073.3</v>
      </c>
      <c r="Q1130" s="27"/>
      <c r="R1130" s="27">
        <v>837.18</v>
      </c>
      <c r="S1130" s="27">
        <v>837.18398999999999</v>
      </c>
      <c r="T1130" s="27">
        <v>981.73</v>
      </c>
      <c r="U1130" s="27"/>
      <c r="V1130" s="27">
        <v>1080.6400000000001</v>
      </c>
      <c r="W1130" s="27">
        <v>0</v>
      </c>
      <c r="X1130" s="27">
        <v>1075.75</v>
      </c>
      <c r="Y1130" s="27"/>
      <c r="Z1130" s="27">
        <v>3649</v>
      </c>
      <c r="AA1130" s="27">
        <v>3648.6531299999997</v>
      </c>
      <c r="AB1130" s="27">
        <v>3179</v>
      </c>
      <c r="AC1130" s="27"/>
      <c r="AD1130" s="27">
        <v>2727.56999</v>
      </c>
      <c r="AE1130" s="27">
        <v>3064.4045099999998</v>
      </c>
      <c r="AF1130" s="27">
        <v>2684.243454675563</v>
      </c>
      <c r="AG1130" s="106">
        <v>2301.2314499999993</v>
      </c>
      <c r="AH1130" s="27">
        <v>2199.2771700000003</v>
      </c>
      <c r="AI1130" s="27">
        <v>2199.2771700000003</v>
      </c>
      <c r="AJ1130" s="27">
        <v>2200.3508530566778</v>
      </c>
      <c r="AK1130" s="106">
        <v>582.303</v>
      </c>
      <c r="AL1130" s="106">
        <v>1632.91248</v>
      </c>
      <c r="AM1130" s="105">
        <v>1632.91248</v>
      </c>
      <c r="AN1130" s="11">
        <v>2050.7968445180172</v>
      </c>
      <c r="AO1130" s="11">
        <v>1441.44749</v>
      </c>
      <c r="AP1130" s="105">
        <v>1209.8454899999999</v>
      </c>
      <c r="AQ1130" s="11">
        <v>1209.8454900000002</v>
      </c>
      <c r="AR1130" s="11">
        <v>4958.9369000000006</v>
      </c>
      <c r="AS1130" s="11">
        <v>4503.7430000000004</v>
      </c>
      <c r="AT1130" s="11">
        <v>4247.41903</v>
      </c>
      <c r="AU1130" s="11">
        <v>4247.41903</v>
      </c>
      <c r="AV1130" s="11">
        <v>2763.2799999999997</v>
      </c>
      <c r="AW1130" s="11">
        <v>3069.4864900000002</v>
      </c>
      <c r="AX1130" s="11">
        <v>2810.2442900000001</v>
      </c>
      <c r="AZ1130" s="11">
        <v>1751.7799999999997</v>
      </c>
      <c r="BA1130" s="11">
        <v>1732.2224999999999</v>
      </c>
      <c r="BB1130" s="122"/>
    </row>
    <row r="1131" spans="1:54" hidden="1" x14ac:dyDescent="0.25">
      <c r="A1131">
        <v>8</v>
      </c>
      <c r="B1131" t="str">
        <f t="shared" si="134"/>
        <v>WR-1133</v>
      </c>
      <c r="C1131" s="2" t="s">
        <v>318</v>
      </c>
      <c r="D1131" s="2" t="str">
        <f t="shared" si="135"/>
        <v>1</v>
      </c>
      <c r="E1131" s="2" t="str">
        <f t="shared" si="136"/>
        <v>11</v>
      </c>
      <c r="F1131" s="2" t="str">
        <f t="shared" si="137"/>
        <v>113</v>
      </c>
      <c r="G1131" s="1" t="s">
        <v>21</v>
      </c>
      <c r="H1131" s="27">
        <v>0</v>
      </c>
      <c r="I1131" s="27"/>
      <c r="J1131" s="27">
        <v>0</v>
      </c>
      <c r="K1131" s="27">
        <v>39.662660000000002</v>
      </c>
      <c r="L1131" s="27">
        <v>0</v>
      </c>
      <c r="M1131" s="27"/>
      <c r="N1131" s="27">
        <v>39.909179999999999</v>
      </c>
      <c r="O1131" s="27">
        <v>44.694000000000003</v>
      </c>
      <c r="P1131" s="27">
        <v>40.26</v>
      </c>
      <c r="Q1131" s="27"/>
      <c r="R1131" s="27">
        <v>41.44</v>
      </c>
      <c r="S1131" s="27">
        <v>41.438600000000001</v>
      </c>
      <c r="T1131" s="27">
        <v>48.62</v>
      </c>
      <c r="U1131" s="27"/>
      <c r="V1131" s="27">
        <v>34.630000000000003</v>
      </c>
      <c r="W1131" s="27">
        <v>945.56997000000001</v>
      </c>
      <c r="X1131" s="27">
        <v>39.049999999999997</v>
      </c>
      <c r="Y1131" s="27"/>
      <c r="Z1131" s="27">
        <v>33852</v>
      </c>
      <c r="AA1131" s="27">
        <v>32519.591130000004</v>
      </c>
      <c r="AB1131" s="27">
        <v>36013</v>
      </c>
      <c r="AC1131" s="27"/>
      <c r="AD1131" s="27">
        <v>28738.728659999997</v>
      </c>
      <c r="AE1131" s="27">
        <v>28738.728659999997</v>
      </c>
      <c r="AF1131" s="27">
        <v>32415.488743075952</v>
      </c>
      <c r="AG1131" s="106">
        <v>30486.188630000001</v>
      </c>
      <c r="AH1131" s="27">
        <v>29750.020630000003</v>
      </c>
      <c r="AI1131" s="27">
        <v>29750.020630000003</v>
      </c>
      <c r="AJ1131" s="27">
        <v>32119.456515585614</v>
      </c>
      <c r="AK1131" s="106">
        <v>34972.352083800004</v>
      </c>
      <c r="AL1131" s="106">
        <v>36988.941786700001</v>
      </c>
      <c r="AM1131" s="105">
        <v>36988.941786700001</v>
      </c>
      <c r="AN1131" s="11">
        <v>29552.650127421392</v>
      </c>
      <c r="AO1131" s="11">
        <v>64931.442215700001</v>
      </c>
      <c r="AP1131" s="105">
        <v>64603.319309999992</v>
      </c>
      <c r="AQ1131" s="11">
        <v>64603.319309999992</v>
      </c>
      <c r="AR1131" s="11">
        <v>35507.048431700001</v>
      </c>
      <c r="AS1131" s="11">
        <v>35223.275309999997</v>
      </c>
      <c r="AT1131" s="11">
        <v>33696.964959999998</v>
      </c>
      <c r="AU1131" s="11">
        <v>33696.964959999998</v>
      </c>
      <c r="AV1131" s="11">
        <v>33334.53</v>
      </c>
      <c r="AW1131" s="11">
        <v>33365.442609999998</v>
      </c>
      <c r="AX1131" s="11">
        <v>33597.177439999999</v>
      </c>
      <c r="AZ1131" s="11">
        <v>35509.033389600001</v>
      </c>
      <c r="BA1131" s="11">
        <v>34213.055229999998</v>
      </c>
      <c r="BB1131" s="122"/>
    </row>
    <row r="1132" spans="1:54" hidden="1" x14ac:dyDescent="0.25">
      <c r="A1132">
        <v>8</v>
      </c>
      <c r="B1132" t="str">
        <f t="shared" si="134"/>
        <v>WR-1140</v>
      </c>
      <c r="C1132" s="2" t="s">
        <v>318</v>
      </c>
      <c r="D1132" s="2" t="str">
        <f t="shared" si="135"/>
        <v>1</v>
      </c>
      <c r="E1132" s="2" t="str">
        <f t="shared" si="136"/>
        <v>11</v>
      </c>
      <c r="F1132" s="2" t="str">
        <f t="shared" si="137"/>
        <v>114</v>
      </c>
      <c r="G1132" s="1" t="s">
        <v>22</v>
      </c>
      <c r="H1132" s="27">
        <v>22661</v>
      </c>
      <c r="I1132" s="27"/>
      <c r="J1132" s="27">
        <v>15049</v>
      </c>
      <c r="K1132" s="27">
        <v>17039.227139999999</v>
      </c>
      <c r="L1132" s="27">
        <v>19526</v>
      </c>
      <c r="M1132" s="27"/>
      <c r="N1132" s="27">
        <v>19352.331050000001</v>
      </c>
      <c r="O1132" s="27">
        <v>18929.514869999999</v>
      </c>
      <c r="P1132" s="27">
        <v>22001.79</v>
      </c>
      <c r="Q1132" s="27"/>
      <c r="R1132" s="27">
        <v>18184.172999999999</v>
      </c>
      <c r="S1132" s="27">
        <v>18208.804680176618</v>
      </c>
      <c r="T1132" s="27">
        <v>21987.27</v>
      </c>
      <c r="U1132" s="27"/>
      <c r="V1132" s="27">
        <v>19328.909</v>
      </c>
      <c r="W1132" s="27">
        <v>16023.167369999999</v>
      </c>
      <c r="X1132" s="27">
        <v>20268.669999999998</v>
      </c>
      <c r="Y1132" s="27"/>
      <c r="Z1132" s="27">
        <v>32477.39142</v>
      </c>
      <c r="AA1132" s="27">
        <v>32280.452303999999</v>
      </c>
      <c r="AB1132" s="27">
        <v>34534.692999999999</v>
      </c>
      <c r="AC1132" s="27"/>
      <c r="AD1132" s="27">
        <v>28862.340191000003</v>
      </c>
      <c r="AE1132" s="27">
        <v>28874.004321</v>
      </c>
      <c r="AF1132" s="27">
        <v>34161.250499439688</v>
      </c>
      <c r="AG1132" s="106">
        <v>26596.302798310913</v>
      </c>
      <c r="AH1132" s="27">
        <v>25962.761686500002</v>
      </c>
      <c r="AI1132" s="27">
        <v>25929.259686500001</v>
      </c>
      <c r="AJ1132" s="27">
        <v>33053.403805399998</v>
      </c>
      <c r="AK1132" s="106">
        <v>13980.7042542</v>
      </c>
      <c r="AL1132" s="106">
        <v>8239.0358300000007</v>
      </c>
      <c r="AM1132" s="105">
        <v>8370.532650000001</v>
      </c>
      <c r="AN1132" s="11">
        <v>21470.965587208913</v>
      </c>
      <c r="AO1132" s="11">
        <v>19288.114552499999</v>
      </c>
      <c r="AP1132" s="105">
        <v>19033.437440000002</v>
      </c>
      <c r="AQ1132" s="11">
        <v>19154.207780000004</v>
      </c>
      <c r="AR1132" s="11">
        <v>15713.018411600002</v>
      </c>
      <c r="AS1132" s="11">
        <v>18952.931522700001</v>
      </c>
      <c r="AT1132" s="11">
        <v>18737.802660000001</v>
      </c>
      <c r="AU1132" s="11">
        <v>18792.17153</v>
      </c>
      <c r="AV1132" s="11">
        <v>16195.0823556</v>
      </c>
      <c r="AW1132" s="11">
        <v>21034.048151700001</v>
      </c>
      <c r="AX1132" s="11">
        <v>21086.592831700003</v>
      </c>
      <c r="AZ1132" s="11">
        <v>20575.754292400001</v>
      </c>
      <c r="BA1132" s="11">
        <v>18624.675983300003</v>
      </c>
      <c r="BB1132" s="122"/>
    </row>
    <row r="1133" spans="1:54" hidden="1" x14ac:dyDescent="0.25">
      <c r="A1133">
        <v>8</v>
      </c>
      <c r="B1133" t="str">
        <f t="shared" si="134"/>
        <v>WR-1211</v>
      </c>
      <c r="C1133" s="2" t="s">
        <v>318</v>
      </c>
      <c r="D1133" s="2" t="str">
        <f t="shared" si="135"/>
        <v>1</v>
      </c>
      <c r="E1133" s="2" t="str">
        <f t="shared" si="136"/>
        <v>12</v>
      </c>
      <c r="F1133" s="2" t="str">
        <f t="shared" si="137"/>
        <v>121</v>
      </c>
      <c r="G1133" s="1" t="s">
        <v>24</v>
      </c>
      <c r="H1133" s="27">
        <v>438982</v>
      </c>
      <c r="I1133" s="27"/>
      <c r="J1133" s="27">
        <v>430242</v>
      </c>
      <c r="K1133" s="27">
        <v>411748.06627000001</v>
      </c>
      <c r="L1133" s="27">
        <v>441334</v>
      </c>
      <c r="M1133" s="27"/>
      <c r="N1133" s="27">
        <v>378127.00023000001</v>
      </c>
      <c r="O1133" s="27">
        <v>377356.95944999997</v>
      </c>
      <c r="P1133" s="27">
        <v>443838.65</v>
      </c>
      <c r="Q1133" s="27"/>
      <c r="R1133" s="27">
        <v>401507.66200000001</v>
      </c>
      <c r="S1133" s="27">
        <v>404046.09037699999</v>
      </c>
      <c r="T1133" s="27">
        <v>421480.5</v>
      </c>
      <c r="U1133" s="27"/>
      <c r="V1133" s="27">
        <v>376926.76</v>
      </c>
      <c r="W1133" s="27">
        <v>374817.26737000002</v>
      </c>
      <c r="X1133" s="27">
        <v>413228.04</v>
      </c>
      <c r="Y1133" s="27"/>
      <c r="Z1133" s="27">
        <v>700651.64341999998</v>
      </c>
      <c r="AA1133" s="27">
        <v>695514.08062000002</v>
      </c>
      <c r="AB1133" s="27">
        <v>679335.60309999995</v>
      </c>
      <c r="AC1133" s="27"/>
      <c r="AD1133" s="27">
        <v>831512.27703</v>
      </c>
      <c r="AE1133" s="27">
        <v>825776.23659999995</v>
      </c>
      <c r="AF1133" s="27">
        <v>903130.11562467157</v>
      </c>
      <c r="AG1133" s="106">
        <v>892165.23673000012</v>
      </c>
      <c r="AH1133" s="27">
        <v>790568.00335000013</v>
      </c>
      <c r="AI1133" s="27">
        <v>790897.64247000008</v>
      </c>
      <c r="AJ1133" s="27">
        <v>885079.21875012608</v>
      </c>
      <c r="AK1133" s="106">
        <v>696845.75669370999</v>
      </c>
      <c r="AL1133" s="106">
        <v>710058.1001565</v>
      </c>
      <c r="AM1133" s="105">
        <v>716117.4302264998</v>
      </c>
      <c r="AN1133" s="11">
        <v>746111.80557812715</v>
      </c>
      <c r="AO1133" s="11">
        <v>766128.51739710022</v>
      </c>
      <c r="AP1133" s="105">
        <v>760932.75693829986</v>
      </c>
      <c r="AQ1133" s="11">
        <v>760060.89045830036</v>
      </c>
      <c r="AR1133" s="11">
        <v>748507.15135859966</v>
      </c>
      <c r="AS1133" s="11">
        <v>703850.64125670027</v>
      </c>
      <c r="AT1133" s="11">
        <v>703777.91426760051</v>
      </c>
      <c r="AU1133" s="11">
        <v>696112.06965950015</v>
      </c>
      <c r="AV1133" s="11">
        <v>728267.59715830011</v>
      </c>
      <c r="AW1133" s="11">
        <v>779110.87706599955</v>
      </c>
      <c r="AX1133" s="11">
        <v>752590.52069839987</v>
      </c>
      <c r="AZ1133" s="11">
        <v>853080.62976659986</v>
      </c>
      <c r="BA1133" s="11">
        <v>930745.69641700061</v>
      </c>
      <c r="BB1133" s="122"/>
    </row>
    <row r="1134" spans="1:54" hidden="1" x14ac:dyDescent="0.25">
      <c r="A1134">
        <v>8</v>
      </c>
      <c r="B1134" t="str">
        <f t="shared" si="134"/>
        <v>WR-1212</v>
      </c>
      <c r="C1134" s="2" t="s">
        <v>318</v>
      </c>
      <c r="D1134" s="2" t="str">
        <f t="shared" si="135"/>
        <v>1</v>
      </c>
      <c r="E1134" s="2" t="str">
        <f t="shared" si="136"/>
        <v>12</v>
      </c>
      <c r="F1134" s="2" t="str">
        <f t="shared" si="137"/>
        <v>121</v>
      </c>
      <c r="G1134" s="1" t="s">
        <v>25</v>
      </c>
      <c r="H1134" s="27">
        <v>40133</v>
      </c>
      <c r="I1134" s="27"/>
      <c r="J1134" s="27">
        <v>23276</v>
      </c>
      <c r="K1134" s="27">
        <v>31984.368770000001</v>
      </c>
      <c r="L1134" s="27">
        <v>25856</v>
      </c>
      <c r="M1134" s="27"/>
      <c r="N1134" s="27">
        <v>33339.188399999999</v>
      </c>
      <c r="O1134" s="27">
        <v>33151.041250000002</v>
      </c>
      <c r="P1134" s="27">
        <v>35244.379999999997</v>
      </c>
      <c r="Q1134" s="27"/>
      <c r="R1134" s="27">
        <v>36905.411999999997</v>
      </c>
      <c r="S1134" s="27">
        <v>36925.24182956</v>
      </c>
      <c r="T1134" s="27">
        <v>33771.78</v>
      </c>
      <c r="U1134" s="27"/>
      <c r="V1134" s="27">
        <v>32721.685000000001</v>
      </c>
      <c r="W1134" s="27">
        <v>31699.534060000002</v>
      </c>
      <c r="X1134" s="27">
        <v>33168.39</v>
      </c>
      <c r="Y1134" s="27"/>
      <c r="Z1134" s="27">
        <v>41561.632509999996</v>
      </c>
      <c r="AA1134" s="27">
        <v>41323.940310000005</v>
      </c>
      <c r="AB1134" s="27">
        <v>45666.991999999998</v>
      </c>
      <c r="AC1134" s="27"/>
      <c r="AD1134" s="27">
        <v>33862.560309999993</v>
      </c>
      <c r="AE1134" s="27">
        <v>34110.468479999996</v>
      </c>
      <c r="AF1134" s="27">
        <v>39815.12052874807</v>
      </c>
      <c r="AG1134" s="106">
        <v>36807.30475000001</v>
      </c>
      <c r="AH1134" s="27">
        <v>33494.535580000003</v>
      </c>
      <c r="AI1134" s="27">
        <v>33269.535580000003</v>
      </c>
      <c r="AJ1134" s="27">
        <v>39688.687806200003</v>
      </c>
      <c r="AK1134" s="106">
        <v>29134.2384169</v>
      </c>
      <c r="AL1134" s="106">
        <v>33915.943946899999</v>
      </c>
      <c r="AM1134" s="105">
        <v>34819.134346899998</v>
      </c>
      <c r="AN1134" s="11">
        <v>40511.787782757528</v>
      </c>
      <c r="AO1134" s="11">
        <v>34699.152816699992</v>
      </c>
      <c r="AP1134" s="105">
        <v>33788.504006699994</v>
      </c>
      <c r="AQ1134" s="11">
        <v>33725.484116699998</v>
      </c>
      <c r="AR1134" s="11">
        <v>37635.754073299999</v>
      </c>
      <c r="AS1134" s="11">
        <v>37029.827129700003</v>
      </c>
      <c r="AT1134" s="11">
        <v>36739.570509700003</v>
      </c>
      <c r="AU1134" s="11">
        <v>36398.720180000004</v>
      </c>
      <c r="AV1134" s="11">
        <v>39560.368129499999</v>
      </c>
      <c r="AW1134" s="11">
        <v>39582.082993800002</v>
      </c>
      <c r="AX1134" s="11">
        <v>38151.954511799995</v>
      </c>
      <c r="AZ1134" s="11">
        <v>38495.255720000001</v>
      </c>
      <c r="BA1134" s="11">
        <v>39522.205166699998</v>
      </c>
      <c r="BB1134" s="122"/>
    </row>
    <row r="1135" spans="1:54" hidden="1" x14ac:dyDescent="0.25">
      <c r="A1135">
        <v>8</v>
      </c>
      <c r="B1135" t="str">
        <f t="shared" si="134"/>
        <v>WR-1221</v>
      </c>
      <c r="C1135" s="2" t="s">
        <v>318</v>
      </c>
      <c r="D1135" s="2" t="str">
        <f t="shared" si="135"/>
        <v>1</v>
      </c>
      <c r="E1135" s="2" t="str">
        <f t="shared" si="136"/>
        <v>12</v>
      </c>
      <c r="F1135" s="2" t="str">
        <f t="shared" si="137"/>
        <v>122</v>
      </c>
      <c r="G1135" s="1" t="s">
        <v>26</v>
      </c>
      <c r="H1135" s="27">
        <v>2033</v>
      </c>
      <c r="I1135" s="27"/>
      <c r="J1135" s="27">
        <v>6368</v>
      </c>
      <c r="K1135" s="27">
        <v>6525.7320200000004</v>
      </c>
      <c r="L1135" s="27">
        <v>8071</v>
      </c>
      <c r="M1135" s="27"/>
      <c r="N1135" s="27">
        <v>6413.9089999999997</v>
      </c>
      <c r="O1135" s="27">
        <v>6417.8589999999995</v>
      </c>
      <c r="P1135" s="27">
        <v>8189</v>
      </c>
      <c r="Q1135" s="27"/>
      <c r="R1135" s="27">
        <v>5521.3819999999996</v>
      </c>
      <c r="S1135" s="27">
        <v>5524.3219999999992</v>
      </c>
      <c r="T1135" s="27">
        <v>7821</v>
      </c>
      <c r="U1135" s="27"/>
      <c r="V1135" s="27">
        <v>6924.2380000000003</v>
      </c>
      <c r="W1135" s="27">
        <v>6924.4661800000003</v>
      </c>
      <c r="X1135" s="27">
        <v>7889</v>
      </c>
      <c r="Y1135" s="27"/>
      <c r="Z1135" s="27">
        <v>7466.4191000000001</v>
      </c>
      <c r="AA1135" s="27">
        <v>7466.4191000000001</v>
      </c>
      <c r="AB1135" s="27">
        <v>7791.69</v>
      </c>
      <c r="AC1135" s="27"/>
      <c r="AD1135" s="27">
        <v>8592.9671099999996</v>
      </c>
      <c r="AE1135" s="27">
        <v>8592.9671099999996</v>
      </c>
      <c r="AF1135" s="27">
        <v>7355.7626600000003</v>
      </c>
      <c r="AG1135" s="106">
        <v>6739.1676200000002</v>
      </c>
      <c r="AH1135" s="27">
        <v>19470.45161</v>
      </c>
      <c r="AI1135" s="27">
        <v>19470.45161</v>
      </c>
      <c r="AJ1135" s="27">
        <v>9710.7950000000001</v>
      </c>
      <c r="AK1135" s="106">
        <v>10003.236929999999</v>
      </c>
      <c r="AL1135" s="106">
        <v>9726.2569299999996</v>
      </c>
      <c r="AM1135" s="105">
        <v>9794.896929999999</v>
      </c>
      <c r="AN1135" s="11">
        <v>10727.607959999999</v>
      </c>
      <c r="AO1135" s="11">
        <v>13075.504444999999</v>
      </c>
      <c r="AP1135" s="105">
        <v>13220.86321</v>
      </c>
      <c r="AQ1135" s="11">
        <v>13224.503209999999</v>
      </c>
      <c r="AR1135" s="11">
        <v>14186.754140000001</v>
      </c>
      <c r="AS1135" s="11">
        <v>8614.2474849999981</v>
      </c>
      <c r="AT1135" s="11">
        <v>8575.943940000001</v>
      </c>
      <c r="AU1135" s="11">
        <v>4653.5638599999993</v>
      </c>
      <c r="AV1135" s="11">
        <v>20544.096170000001</v>
      </c>
      <c r="AW1135" s="11">
        <v>6767.3331099999996</v>
      </c>
      <c r="AX1135" s="11">
        <v>7030.7590299999993</v>
      </c>
      <c r="AZ1135" s="11">
        <v>9892.0014800000008</v>
      </c>
      <c r="BA1135" s="11">
        <v>9198.5766299999996</v>
      </c>
      <c r="BB1135" s="122"/>
    </row>
    <row r="1136" spans="1:54" hidden="1" x14ac:dyDescent="0.25">
      <c r="A1136">
        <v>8</v>
      </c>
      <c r="B1136" t="str">
        <f t="shared" si="134"/>
        <v>WR-1222</v>
      </c>
      <c r="C1136" s="2" t="s">
        <v>318</v>
      </c>
      <c r="D1136" s="2" t="str">
        <f t="shared" ref="D1136:D1167" si="138">LEFT($G1136,1)</f>
        <v>1</v>
      </c>
      <c r="E1136" s="2" t="str">
        <f t="shared" ref="E1136:E1167" si="139">LEFT($G1136,2)</f>
        <v>12</v>
      </c>
      <c r="F1136" s="2" t="str">
        <f t="shared" ref="F1136:F1167" si="140">LEFT($G1136,3)</f>
        <v>122</v>
      </c>
      <c r="G1136" s="1" t="s">
        <v>27</v>
      </c>
      <c r="H1136" s="27">
        <v>0</v>
      </c>
      <c r="I1136" s="27"/>
      <c r="J1136" s="27">
        <v>0</v>
      </c>
      <c r="K1136" s="27">
        <v>0</v>
      </c>
      <c r="L1136" s="27">
        <v>0</v>
      </c>
      <c r="M1136" s="27"/>
      <c r="N1136" s="27">
        <v>73.571110000000004</v>
      </c>
      <c r="O1136" s="27">
        <v>73.571110000000004</v>
      </c>
      <c r="P1136" s="27">
        <v>69.709999999999994</v>
      </c>
      <c r="Q1136" s="27"/>
      <c r="R1136" s="27">
        <v>71.510000000000005</v>
      </c>
      <c r="S1136" s="27">
        <v>71.506150000000005</v>
      </c>
      <c r="T1136" s="27">
        <v>75</v>
      </c>
      <c r="U1136" s="27"/>
      <c r="V1136" s="27">
        <v>75</v>
      </c>
      <c r="W1136" s="27">
        <v>247.83219</v>
      </c>
      <c r="X1136" s="27">
        <v>75</v>
      </c>
      <c r="Y1136" s="27"/>
      <c r="Z1136" s="27">
        <v>63</v>
      </c>
      <c r="AA1136" s="27">
        <v>316.14999999999998</v>
      </c>
      <c r="AB1136" s="27">
        <v>323.14999999999998</v>
      </c>
      <c r="AC1136" s="27"/>
      <c r="AD1136" s="27">
        <v>322.91001</v>
      </c>
      <c r="AE1136" s="27">
        <v>322.91001</v>
      </c>
      <c r="AF1136" s="27">
        <v>348.08</v>
      </c>
      <c r="AG1136" s="106">
        <v>78.577079999999995</v>
      </c>
      <c r="AH1136" s="27">
        <v>386.26425</v>
      </c>
      <c r="AI1136" s="27">
        <v>386.26425</v>
      </c>
      <c r="AJ1136" s="27">
        <v>1848.6290000000001</v>
      </c>
      <c r="AK1136" s="106">
        <v>460.49023999999997</v>
      </c>
      <c r="AL1136" s="106">
        <v>478.96093000000002</v>
      </c>
      <c r="AM1136" s="105">
        <v>478.96092999999996</v>
      </c>
      <c r="AN1136" s="11">
        <v>608.64499999999998</v>
      </c>
      <c r="AO1136" s="11">
        <v>629.00563000000011</v>
      </c>
      <c r="AP1136" s="105">
        <v>629.00563000000011</v>
      </c>
      <c r="AQ1136" s="11">
        <v>691.3592000000001</v>
      </c>
      <c r="AR1136" s="11">
        <v>637.80103000000008</v>
      </c>
      <c r="AS1136" s="11">
        <v>639.9033300000001</v>
      </c>
      <c r="AT1136" s="11">
        <v>641.67626000000007</v>
      </c>
      <c r="AU1136" s="11">
        <v>21.5091</v>
      </c>
      <c r="AV1136" s="11">
        <v>648.29882999999995</v>
      </c>
      <c r="AW1136" s="11">
        <v>20.835560000000001</v>
      </c>
      <c r="AX1136" s="11">
        <v>1077.83556</v>
      </c>
      <c r="AZ1136" s="11">
        <v>1519.6886000000002</v>
      </c>
      <c r="BA1136" s="11">
        <v>1614.5716</v>
      </c>
      <c r="BB1136" s="122"/>
    </row>
    <row r="1137" spans="1:54" hidden="1" x14ac:dyDescent="0.25">
      <c r="A1137">
        <v>8</v>
      </c>
      <c r="B1137" t="str">
        <f t="shared" si="134"/>
        <v>WR-1250</v>
      </c>
      <c r="C1137" s="2" t="s">
        <v>318</v>
      </c>
      <c r="D1137" s="2" t="str">
        <f t="shared" si="138"/>
        <v>1</v>
      </c>
      <c r="E1137" s="2" t="str">
        <f t="shared" si="139"/>
        <v>12</v>
      </c>
      <c r="F1137" s="2" t="str">
        <f t="shared" si="140"/>
        <v>125</v>
      </c>
      <c r="G1137" s="1" t="s">
        <v>28</v>
      </c>
      <c r="H1137" s="27">
        <v>236</v>
      </c>
      <c r="I1137" s="27"/>
      <c r="J1137" s="27">
        <v>331</v>
      </c>
      <c r="K1137" s="27">
        <v>620.16606000000002</v>
      </c>
      <c r="L1137" s="27">
        <v>355</v>
      </c>
      <c r="M1137" s="27"/>
      <c r="N1137" s="27">
        <v>619.80934000000002</v>
      </c>
      <c r="O1137" s="27">
        <v>596.93845999999996</v>
      </c>
      <c r="P1137" s="27">
        <v>722.84</v>
      </c>
      <c r="Q1137" s="27"/>
      <c r="R1137" s="27">
        <v>605.23</v>
      </c>
      <c r="S1137" s="27">
        <v>672.60390344000007</v>
      </c>
      <c r="T1137" s="27">
        <v>610.99</v>
      </c>
      <c r="U1137" s="27"/>
      <c r="V1137" s="27">
        <v>533.20000000000005</v>
      </c>
      <c r="W1137" s="27">
        <v>549.69637</v>
      </c>
      <c r="X1137" s="27">
        <v>556.13</v>
      </c>
      <c r="Y1137" s="27"/>
      <c r="Z1137" s="27">
        <v>5184.1129499999997</v>
      </c>
      <c r="AA1137" s="27">
        <v>5176.6936500000002</v>
      </c>
      <c r="AB1137" s="27">
        <v>3517.8032599999997</v>
      </c>
      <c r="AC1137" s="27"/>
      <c r="AD1137" s="27">
        <v>16781.476662809921</v>
      </c>
      <c r="AE1137" s="27">
        <v>16133.680350000001</v>
      </c>
      <c r="AF1137" s="27">
        <v>20488.093607212864</v>
      </c>
      <c r="AG1137" s="106">
        <v>12218.261890000005</v>
      </c>
      <c r="AH1137" s="27">
        <v>9194.0147277685919</v>
      </c>
      <c r="AI1137" s="27">
        <v>9184.9147277685934</v>
      </c>
      <c r="AJ1137" s="27">
        <v>11287.473516725115</v>
      </c>
      <c r="AK1137" s="106">
        <v>13256.080202100004</v>
      </c>
      <c r="AL1137" s="106">
        <v>15308.3549329</v>
      </c>
      <c r="AM1137" s="105">
        <v>17194.680372899995</v>
      </c>
      <c r="AN1137" s="11">
        <v>11604.110900733313</v>
      </c>
      <c r="AO1137" s="11">
        <v>17127.585344000003</v>
      </c>
      <c r="AP1137" s="105">
        <v>16101.2532737</v>
      </c>
      <c r="AQ1137" s="11">
        <v>16109.074263699998</v>
      </c>
      <c r="AR1137" s="11">
        <v>14875.058319700005</v>
      </c>
      <c r="AS1137" s="11">
        <v>16338.2943966</v>
      </c>
      <c r="AT1137" s="11">
        <v>15419.749567899997</v>
      </c>
      <c r="AU1137" s="11">
        <v>14471.211769999996</v>
      </c>
      <c r="AV1137" s="11">
        <v>17208.206319599994</v>
      </c>
      <c r="AW1137" s="11">
        <v>22827.745622499999</v>
      </c>
      <c r="AX1137" s="11">
        <v>20122.705103900007</v>
      </c>
      <c r="AZ1137" s="11">
        <v>19842.941602899995</v>
      </c>
      <c r="BA1137" s="11">
        <v>21993.938571999995</v>
      </c>
      <c r="BB1137" s="122"/>
    </row>
    <row r="1138" spans="1:54" hidden="1" x14ac:dyDescent="0.25">
      <c r="A1138">
        <v>8</v>
      </c>
      <c r="B1138" t="str">
        <f t="shared" si="134"/>
        <v>WR-1300</v>
      </c>
      <c r="C1138" s="2" t="s">
        <v>318</v>
      </c>
      <c r="D1138" s="2" t="str">
        <f t="shared" si="138"/>
        <v>1</v>
      </c>
      <c r="E1138" s="2" t="str">
        <f t="shared" si="139"/>
        <v>13</v>
      </c>
      <c r="F1138" s="2" t="str">
        <f t="shared" si="140"/>
        <v>130</v>
      </c>
      <c r="G1138" s="1" t="s">
        <v>934</v>
      </c>
      <c r="H1138" s="27">
        <v>0</v>
      </c>
      <c r="I1138" s="27"/>
      <c r="J1138" s="27">
        <v>0</v>
      </c>
      <c r="K1138" s="27">
        <v>0</v>
      </c>
      <c r="L1138" s="27">
        <v>0</v>
      </c>
      <c r="M1138" s="27"/>
      <c r="N1138" s="27">
        <v>0</v>
      </c>
      <c r="O1138" s="27">
        <v>0</v>
      </c>
      <c r="P1138" s="27">
        <v>0</v>
      </c>
      <c r="Q1138" s="27"/>
      <c r="R1138" s="27">
        <v>0</v>
      </c>
      <c r="S1138" s="27">
        <v>0</v>
      </c>
      <c r="T1138" s="27">
        <v>0</v>
      </c>
      <c r="U1138" s="27"/>
      <c r="V1138" s="27">
        <v>0</v>
      </c>
      <c r="W1138" s="27">
        <v>0</v>
      </c>
      <c r="X1138" s="27">
        <v>0</v>
      </c>
      <c r="Y1138" s="27"/>
      <c r="Z1138" s="27">
        <v>0</v>
      </c>
      <c r="AA1138" s="27">
        <v>0</v>
      </c>
      <c r="AB1138" s="27">
        <v>0</v>
      </c>
      <c r="AC1138" s="27"/>
      <c r="AD1138" s="27">
        <v>0</v>
      </c>
      <c r="AE1138" s="27">
        <v>0</v>
      </c>
      <c r="AF1138" s="27">
        <v>0</v>
      </c>
      <c r="AG1138" s="106">
        <v>0</v>
      </c>
      <c r="AH1138" s="27">
        <v>0</v>
      </c>
      <c r="AI1138" s="27">
        <v>0</v>
      </c>
      <c r="AJ1138" s="27">
        <v>0</v>
      </c>
      <c r="AK1138" s="106">
        <v>0</v>
      </c>
      <c r="AL1138" s="106">
        <v>0</v>
      </c>
      <c r="AM1138" s="105">
        <v>0</v>
      </c>
      <c r="AN1138" s="11">
        <v>0</v>
      </c>
      <c r="AO1138" s="11">
        <v>0</v>
      </c>
      <c r="AP1138" s="105">
        <v>0</v>
      </c>
      <c r="AQ1138" s="11">
        <v>0</v>
      </c>
      <c r="AR1138" s="11">
        <v>0</v>
      </c>
      <c r="AS1138" s="11">
        <v>0</v>
      </c>
      <c r="AT1138" s="11">
        <v>0</v>
      </c>
      <c r="AU1138" s="11"/>
      <c r="AV1138" s="11">
        <v>0</v>
      </c>
      <c r="AW1138" s="11">
        <v>0</v>
      </c>
      <c r="AX1138" s="11"/>
      <c r="AZ1138" s="11"/>
      <c r="BA1138" s="11"/>
      <c r="BB1138" s="122"/>
    </row>
    <row r="1139" spans="1:54" hidden="1" x14ac:dyDescent="0.25">
      <c r="A1139">
        <v>8</v>
      </c>
      <c r="B1139" t="str">
        <f t="shared" si="134"/>
        <v>WR-1410</v>
      </c>
      <c r="C1139" s="2" t="s">
        <v>318</v>
      </c>
      <c r="D1139" s="2" t="str">
        <f t="shared" si="138"/>
        <v>1</v>
      </c>
      <c r="E1139" s="2" t="str">
        <f t="shared" si="139"/>
        <v>14</v>
      </c>
      <c r="F1139" s="2" t="str">
        <f t="shared" si="140"/>
        <v>141</v>
      </c>
      <c r="G1139" s="1" t="s">
        <v>30</v>
      </c>
      <c r="H1139" s="27">
        <v>115833</v>
      </c>
      <c r="I1139" s="27"/>
      <c r="J1139" s="27">
        <v>106221</v>
      </c>
      <c r="K1139" s="27">
        <v>106220.74103999999</v>
      </c>
      <c r="L1139" s="27">
        <v>80565</v>
      </c>
      <c r="M1139" s="27"/>
      <c r="N1139" s="27">
        <v>82548.100000000006</v>
      </c>
      <c r="O1139" s="27">
        <v>82548.100000000006</v>
      </c>
      <c r="P1139" s="27">
        <v>75276</v>
      </c>
      <c r="Q1139" s="27"/>
      <c r="R1139" s="27">
        <v>64457.866999999998</v>
      </c>
      <c r="S1139" s="27">
        <v>64457.866999999998</v>
      </c>
      <c r="T1139" s="27">
        <v>71233</v>
      </c>
      <c r="U1139" s="27"/>
      <c r="V1139" s="27">
        <v>80434.850000000006</v>
      </c>
      <c r="W1139" s="27">
        <v>80434.850000000006</v>
      </c>
      <c r="X1139" s="27">
        <v>70279</v>
      </c>
      <c r="Y1139" s="27"/>
      <c r="Z1139" s="27">
        <v>76156.191189999998</v>
      </c>
      <c r="AA1139" s="27">
        <v>76156.191189999998</v>
      </c>
      <c r="AB1139" s="27">
        <v>77790</v>
      </c>
      <c r="AC1139" s="27"/>
      <c r="AD1139" s="27">
        <v>80238.689700000003</v>
      </c>
      <c r="AE1139" s="27">
        <v>80238.689700000003</v>
      </c>
      <c r="AF1139" s="27">
        <v>76801</v>
      </c>
      <c r="AG1139" s="106">
        <v>76019.199160000004</v>
      </c>
      <c r="AH1139" s="27">
        <v>76019.199160000004</v>
      </c>
      <c r="AI1139" s="27">
        <v>76019.199160000004</v>
      </c>
      <c r="AJ1139" s="27">
        <v>76601</v>
      </c>
      <c r="AK1139" s="106">
        <v>175148.21795000002</v>
      </c>
      <c r="AL1139" s="106">
        <v>180659.30207999999</v>
      </c>
      <c r="AM1139" s="105">
        <v>180659.30207999999</v>
      </c>
      <c r="AN1139" s="11">
        <v>214404.41500000001</v>
      </c>
      <c r="AO1139" s="11">
        <v>194831.39311</v>
      </c>
      <c r="AP1139" s="105">
        <v>194118.82203000001</v>
      </c>
      <c r="AQ1139" s="11">
        <v>194118.82202999998</v>
      </c>
      <c r="AR1139" s="11">
        <v>220503.07984000002</v>
      </c>
      <c r="AS1139" s="11">
        <v>213735.16719000001</v>
      </c>
      <c r="AT1139" s="11">
        <v>233235.50691999996</v>
      </c>
      <c r="AU1139" s="11">
        <v>233235.50691999996</v>
      </c>
      <c r="AV1139" s="11">
        <v>208516.60600000003</v>
      </c>
      <c r="AW1139" s="11">
        <v>256460.29877999998</v>
      </c>
      <c r="AX1139" s="11">
        <v>224341.07736999998</v>
      </c>
      <c r="AZ1139" s="11">
        <v>231070.1107547</v>
      </c>
      <c r="BA1139" s="11">
        <v>248348.94386000003</v>
      </c>
      <c r="BB1139" s="122"/>
    </row>
    <row r="1140" spans="1:54" hidden="1" x14ac:dyDescent="0.25">
      <c r="A1140">
        <v>8</v>
      </c>
      <c r="B1140" t="str">
        <f t="shared" si="134"/>
        <v>WR-1420</v>
      </c>
      <c r="C1140" s="2" t="s">
        <v>318</v>
      </c>
      <c r="D1140" s="2" t="str">
        <f t="shared" si="138"/>
        <v>1</v>
      </c>
      <c r="E1140" s="2" t="str">
        <f t="shared" si="139"/>
        <v>14</v>
      </c>
      <c r="F1140" s="2" t="str">
        <f t="shared" si="140"/>
        <v>142</v>
      </c>
      <c r="G1140" s="1" t="s">
        <v>31</v>
      </c>
      <c r="H1140" s="27">
        <v>0</v>
      </c>
      <c r="I1140" s="27"/>
      <c r="J1140" s="27">
        <v>0</v>
      </c>
      <c r="K1140" s="27">
        <v>0</v>
      </c>
      <c r="L1140" s="27">
        <v>0</v>
      </c>
      <c r="M1140" s="27"/>
      <c r="N1140" s="27">
        <v>0</v>
      </c>
      <c r="O1140" s="27">
        <v>0</v>
      </c>
      <c r="P1140" s="27">
        <v>0</v>
      </c>
      <c r="Q1140" s="27"/>
      <c r="R1140" s="27">
        <v>0</v>
      </c>
      <c r="S1140" s="27">
        <v>0</v>
      </c>
      <c r="T1140" s="27">
        <v>0</v>
      </c>
      <c r="U1140" s="27"/>
      <c r="V1140" s="27">
        <v>0</v>
      </c>
      <c r="W1140" s="27">
        <v>0</v>
      </c>
      <c r="X1140" s="27">
        <v>0</v>
      </c>
      <c r="Y1140" s="27"/>
      <c r="Z1140" s="27">
        <v>0</v>
      </c>
      <c r="AA1140" s="27">
        <v>0</v>
      </c>
      <c r="AB1140" s="27">
        <v>0</v>
      </c>
      <c r="AC1140" s="27"/>
      <c r="AD1140" s="27">
        <v>0</v>
      </c>
      <c r="AE1140" s="27">
        <v>0</v>
      </c>
      <c r="AF1140" s="27">
        <v>0</v>
      </c>
      <c r="AG1140" s="106">
        <v>6608.1139999999996</v>
      </c>
      <c r="AH1140" s="27">
        <v>0</v>
      </c>
      <c r="AI1140" s="27">
        <v>0</v>
      </c>
      <c r="AJ1140" s="27">
        <v>0</v>
      </c>
      <c r="AK1140" s="106">
        <v>1790.7467199999999</v>
      </c>
      <c r="AL1140" s="106">
        <v>1081.7919999999999</v>
      </c>
      <c r="AM1140" s="105">
        <v>1081.7919999999999</v>
      </c>
      <c r="AN1140" s="11">
        <v>636</v>
      </c>
      <c r="AO1140" s="11">
        <v>475.83834000000002</v>
      </c>
      <c r="AP1140" s="105">
        <v>475.83834000000002</v>
      </c>
      <c r="AQ1140" s="11">
        <v>475.83834000000002</v>
      </c>
      <c r="AR1140" s="11">
        <v>803</v>
      </c>
      <c r="AS1140" s="11">
        <v>803</v>
      </c>
      <c r="AT1140" s="11">
        <v>803</v>
      </c>
      <c r="AU1140" s="11">
        <v>803</v>
      </c>
      <c r="AV1140" s="11">
        <v>917.2</v>
      </c>
      <c r="AW1140" s="11">
        <v>949.50515000000007</v>
      </c>
      <c r="AX1140" s="11">
        <v>1065.3846799999999</v>
      </c>
      <c r="AZ1140" s="11">
        <v>870</v>
      </c>
      <c r="BA1140" s="11">
        <v>899.41210000000001</v>
      </c>
      <c r="BB1140" s="122"/>
    </row>
    <row r="1141" spans="1:54" hidden="1" x14ac:dyDescent="0.25">
      <c r="A1141">
        <v>8</v>
      </c>
      <c r="B1141" t="str">
        <f t="shared" si="134"/>
        <v>WR-2110</v>
      </c>
      <c r="C1141" s="2" t="s">
        <v>318</v>
      </c>
      <c r="D1141" s="2" t="str">
        <f t="shared" si="138"/>
        <v>2</v>
      </c>
      <c r="E1141" s="2" t="str">
        <f t="shared" si="139"/>
        <v>21</v>
      </c>
      <c r="F1141" s="2" t="str">
        <f t="shared" si="140"/>
        <v>211</v>
      </c>
      <c r="G1141" s="1" t="s">
        <v>34</v>
      </c>
      <c r="H1141" s="27">
        <v>224753</v>
      </c>
      <c r="I1141" s="27"/>
      <c r="J1141" s="27">
        <v>117665</v>
      </c>
      <c r="K1141" s="27">
        <v>117384.37852</v>
      </c>
      <c r="L1141" s="27">
        <v>236474</v>
      </c>
      <c r="M1141" s="27"/>
      <c r="N1141" s="27">
        <v>208534.92402999999</v>
      </c>
      <c r="O1141" s="27">
        <v>208276.50980999999</v>
      </c>
      <c r="P1141" s="27">
        <v>257648.18</v>
      </c>
      <c r="Q1141" s="27"/>
      <c r="R1141" s="27">
        <v>235658.261</v>
      </c>
      <c r="S1141" s="27">
        <v>235658.49038999999</v>
      </c>
      <c r="T1141" s="27">
        <v>261272.4</v>
      </c>
      <c r="U1141" s="27"/>
      <c r="V1141" s="27">
        <v>221596.715</v>
      </c>
      <c r="W1141" s="27">
        <v>222457.25118999998</v>
      </c>
      <c r="X1141" s="27">
        <v>243771.6</v>
      </c>
      <c r="Y1141" s="27"/>
      <c r="Z1141" s="27">
        <v>338112.94679000002</v>
      </c>
      <c r="AA1141" s="27">
        <v>338881.63550999999</v>
      </c>
      <c r="AB1141" s="27">
        <v>330147.31841000001</v>
      </c>
      <c r="AC1141" s="27"/>
      <c r="AD1141" s="27">
        <v>509805.59686000005</v>
      </c>
      <c r="AE1141" s="27">
        <v>511374.52356000006</v>
      </c>
      <c r="AF1141" s="27">
        <v>565903.3377560114</v>
      </c>
      <c r="AG1141" s="106">
        <v>512160.21062727971</v>
      </c>
      <c r="AH1141" s="27">
        <v>509807.95352392364</v>
      </c>
      <c r="AI1141" s="27">
        <v>509939.95352392364</v>
      </c>
      <c r="AJ1141" s="27">
        <v>557087.83204144123</v>
      </c>
      <c r="AK1141" s="106">
        <v>475341.16973369999</v>
      </c>
      <c r="AL1141" s="106">
        <v>457620.75931250001</v>
      </c>
      <c r="AM1141" s="105">
        <v>458734.78823249997</v>
      </c>
      <c r="AN1141" s="11">
        <v>510915.86822053598</v>
      </c>
      <c r="AO1141" s="11">
        <v>467530.27754069987</v>
      </c>
      <c r="AP1141" s="105">
        <v>465327.57546339981</v>
      </c>
      <c r="AQ1141" s="11">
        <v>465327.74897339998</v>
      </c>
      <c r="AR1141" s="11">
        <v>517503.2200974999</v>
      </c>
      <c r="AS1141" s="11">
        <v>463986.3580985</v>
      </c>
      <c r="AT1141" s="11">
        <v>459313.22763919993</v>
      </c>
      <c r="AU1141" s="11">
        <v>458504.24362569995</v>
      </c>
      <c r="AV1141" s="11">
        <v>513706.82416549994</v>
      </c>
      <c r="AW1141" s="11">
        <v>474724.13565619994</v>
      </c>
      <c r="AX1141" s="11">
        <v>477135.95481369994</v>
      </c>
      <c r="AZ1141" s="11">
        <v>543117.30464740004</v>
      </c>
      <c r="BA1141" s="11">
        <v>512765.12152659998</v>
      </c>
      <c r="BB1141" s="122"/>
    </row>
    <row r="1142" spans="1:54" hidden="1" x14ac:dyDescent="0.25">
      <c r="A1142">
        <v>8</v>
      </c>
      <c r="B1142" t="str">
        <f t="shared" si="134"/>
        <v>WR-2120</v>
      </c>
      <c r="C1142" s="2" t="s">
        <v>318</v>
      </c>
      <c r="D1142" s="2" t="str">
        <f t="shared" si="138"/>
        <v>2</v>
      </c>
      <c r="E1142" s="2" t="str">
        <f t="shared" si="139"/>
        <v>21</v>
      </c>
      <c r="F1142" s="2" t="str">
        <f t="shared" si="140"/>
        <v>212</v>
      </c>
      <c r="G1142" s="1" t="s">
        <v>36</v>
      </c>
      <c r="H1142" s="27">
        <v>0</v>
      </c>
      <c r="I1142" s="27"/>
      <c r="J1142" s="27">
        <v>0</v>
      </c>
      <c r="K1142" s="27">
        <v>0</v>
      </c>
      <c r="L1142" s="27">
        <v>0</v>
      </c>
      <c r="M1142" s="27"/>
      <c r="N1142" s="27">
        <v>0</v>
      </c>
      <c r="O1142" s="27">
        <v>0</v>
      </c>
      <c r="P1142" s="27">
        <v>0</v>
      </c>
      <c r="Q1142" s="27"/>
      <c r="R1142" s="27">
        <v>0</v>
      </c>
      <c r="S1142" s="27">
        <v>0</v>
      </c>
      <c r="T1142" s="27">
        <v>0</v>
      </c>
      <c r="U1142" s="27"/>
      <c r="V1142" s="27">
        <v>0</v>
      </c>
      <c r="W1142" s="27">
        <v>0</v>
      </c>
      <c r="X1142" s="27">
        <v>0</v>
      </c>
      <c r="Y1142" s="27"/>
      <c r="Z1142" s="27">
        <v>0</v>
      </c>
      <c r="AA1142" s="27">
        <v>0</v>
      </c>
      <c r="AB1142" s="27">
        <v>0</v>
      </c>
      <c r="AC1142" s="27"/>
      <c r="AD1142" s="27">
        <v>0</v>
      </c>
      <c r="AE1142" s="27">
        <v>0</v>
      </c>
      <c r="AF1142" s="27">
        <v>0</v>
      </c>
      <c r="AG1142" s="106">
        <v>0</v>
      </c>
      <c r="AH1142" s="27">
        <v>0</v>
      </c>
      <c r="AI1142" s="27">
        <v>0</v>
      </c>
      <c r="AJ1142" s="27">
        <v>0</v>
      </c>
      <c r="AK1142" s="106">
        <v>1136.9970899999998</v>
      </c>
      <c r="AL1142" s="106">
        <v>0</v>
      </c>
      <c r="AM1142" s="105">
        <v>0</v>
      </c>
      <c r="AN1142" s="11">
        <v>0</v>
      </c>
      <c r="AO1142" s="11">
        <v>0</v>
      </c>
      <c r="AP1142" s="105">
        <v>0</v>
      </c>
      <c r="AQ1142" s="11">
        <v>0</v>
      </c>
      <c r="AR1142" s="11">
        <v>1</v>
      </c>
      <c r="AS1142" s="11">
        <v>0</v>
      </c>
      <c r="AT1142" s="11">
        <v>0</v>
      </c>
      <c r="AU1142" s="11">
        <v>0</v>
      </c>
      <c r="AV1142" s="11">
        <v>1</v>
      </c>
      <c r="AW1142" s="11">
        <v>0</v>
      </c>
      <c r="AX1142" s="11">
        <v>0</v>
      </c>
      <c r="AZ1142" s="11">
        <v>1</v>
      </c>
      <c r="BA1142" s="11">
        <v>0.15596000000000002</v>
      </c>
      <c r="BB1142" s="122"/>
    </row>
    <row r="1143" spans="1:54" hidden="1" x14ac:dyDescent="0.25">
      <c r="A1143">
        <v>8</v>
      </c>
      <c r="B1143" t="str">
        <f t="shared" si="134"/>
        <v>WR-2130</v>
      </c>
      <c r="C1143" s="2" t="s">
        <v>318</v>
      </c>
      <c r="D1143" s="2" t="str">
        <f t="shared" si="138"/>
        <v>2</v>
      </c>
      <c r="E1143" s="2" t="str">
        <f t="shared" si="139"/>
        <v>21</v>
      </c>
      <c r="F1143" s="2" t="str">
        <f t="shared" si="140"/>
        <v>213</v>
      </c>
      <c r="G1143" s="1" t="s">
        <v>38</v>
      </c>
      <c r="H1143" s="27">
        <v>2500</v>
      </c>
      <c r="I1143" s="27"/>
      <c r="J1143" s="27">
        <v>2265</v>
      </c>
      <c r="K1143" s="27">
        <v>2533.0388200000002</v>
      </c>
      <c r="L1143" s="27">
        <v>1250</v>
      </c>
      <c r="M1143" s="27"/>
      <c r="N1143" s="27">
        <v>151.09700000000001</v>
      </c>
      <c r="O1143" s="27">
        <v>151.09700000000001</v>
      </c>
      <c r="P1143" s="27">
        <v>1250</v>
      </c>
      <c r="Q1143" s="27"/>
      <c r="R1143" s="27">
        <v>457.88799999999998</v>
      </c>
      <c r="S1143" s="27">
        <v>457.88799999999998</v>
      </c>
      <c r="T1143" s="27">
        <v>1000</v>
      </c>
      <c r="U1143" s="27"/>
      <c r="V1143" s="27">
        <v>118.75</v>
      </c>
      <c r="W1143" s="27">
        <v>118.75</v>
      </c>
      <c r="X1143" s="27">
        <v>1000</v>
      </c>
      <c r="Y1143" s="27"/>
      <c r="Z1143" s="27">
        <v>37723.557339999992</v>
      </c>
      <c r="AA1143" s="27">
        <v>37723.557339999992</v>
      </c>
      <c r="AB1143" s="27">
        <v>1000</v>
      </c>
      <c r="AC1143" s="27"/>
      <c r="AD1143" s="27">
        <v>34913.259610000001</v>
      </c>
      <c r="AE1143" s="27">
        <v>36450.829509999996</v>
      </c>
      <c r="AF1143" s="27">
        <v>31869.83426</v>
      </c>
      <c r="AG1143" s="106">
        <v>49670.092669999998</v>
      </c>
      <c r="AH1143" s="27">
        <v>40656.372009999999</v>
      </c>
      <c r="AI1143" s="27">
        <v>40648.381829999998</v>
      </c>
      <c r="AJ1143" s="27">
        <v>39976.346613243099</v>
      </c>
      <c r="AK1143" s="106">
        <v>40545.413656000004</v>
      </c>
      <c r="AL1143" s="106">
        <v>37306.375700000004</v>
      </c>
      <c r="AM1143" s="105">
        <v>41535.693989999992</v>
      </c>
      <c r="AN1143" s="11">
        <v>50397.605259999997</v>
      </c>
      <c r="AO1143" s="11">
        <v>44695.479449999992</v>
      </c>
      <c r="AP1143" s="105">
        <v>45887.192309999999</v>
      </c>
      <c r="AQ1143" s="11">
        <v>45887.192309999999</v>
      </c>
      <c r="AR1143" s="11">
        <v>47711.486670000006</v>
      </c>
      <c r="AS1143" s="11">
        <v>43263.095410000002</v>
      </c>
      <c r="AT1143" s="11">
        <v>47110.077120000002</v>
      </c>
      <c r="AU1143" s="11">
        <v>47110.077120000002</v>
      </c>
      <c r="AV1143" s="11">
        <v>44517.020700000001</v>
      </c>
      <c r="AW1143" s="11">
        <v>43874.416176999999</v>
      </c>
      <c r="AX1143" s="11">
        <v>44115.147889999993</v>
      </c>
      <c r="AZ1143" s="11">
        <v>44622.909269999996</v>
      </c>
      <c r="BA1143" s="11">
        <v>44118.523459999997</v>
      </c>
      <c r="BB1143" s="122"/>
    </row>
    <row r="1144" spans="1:54" hidden="1" x14ac:dyDescent="0.25">
      <c r="A1144">
        <v>8</v>
      </c>
      <c r="B1144" t="str">
        <f t="shared" si="134"/>
        <v>WR-2140</v>
      </c>
      <c r="C1144" s="2" t="s">
        <v>318</v>
      </c>
      <c r="D1144" s="2" t="str">
        <f t="shared" si="138"/>
        <v>2</v>
      </c>
      <c r="E1144" s="2" t="str">
        <f t="shared" si="139"/>
        <v>21</v>
      </c>
      <c r="F1144" s="2" t="str">
        <f t="shared" si="140"/>
        <v>214</v>
      </c>
      <c r="G1144" s="1" t="s">
        <v>39</v>
      </c>
      <c r="H1144" s="27">
        <v>0</v>
      </c>
      <c r="I1144" s="27"/>
      <c r="J1144" s="27">
        <v>0</v>
      </c>
      <c r="K1144" s="27">
        <v>2.3125399999999998</v>
      </c>
      <c r="L1144" s="27">
        <v>0</v>
      </c>
      <c r="M1144" s="27"/>
      <c r="N1144" s="27">
        <v>2.3269099999999998</v>
      </c>
      <c r="O1144" s="27">
        <v>-1.857</v>
      </c>
      <c r="P1144" s="27">
        <v>2.35</v>
      </c>
      <c r="Q1144" s="27"/>
      <c r="R1144" s="27">
        <v>0.63</v>
      </c>
      <c r="S1144" s="27">
        <v>0.63328999999999991</v>
      </c>
      <c r="T1144" s="27">
        <v>-0.56000000000000005</v>
      </c>
      <c r="U1144" s="27"/>
      <c r="V1144" s="27">
        <v>0.61</v>
      </c>
      <c r="W1144" s="27">
        <v>0</v>
      </c>
      <c r="X1144" s="27">
        <v>0.92</v>
      </c>
      <c r="Y1144" s="27"/>
      <c r="Z1144" s="27">
        <v>0</v>
      </c>
      <c r="AA1144" s="27">
        <v>0</v>
      </c>
      <c r="AB1144" s="27">
        <v>0</v>
      </c>
      <c r="AC1144" s="27"/>
      <c r="AD1144" s="27">
        <v>0.11015999999999999</v>
      </c>
      <c r="AE1144" s="27">
        <v>0</v>
      </c>
      <c r="AF1144" s="27">
        <v>0</v>
      </c>
      <c r="AG1144" s="106">
        <v>0</v>
      </c>
      <c r="AH1144" s="27">
        <v>2.75224</v>
      </c>
      <c r="AI1144" s="27">
        <v>2.75224</v>
      </c>
      <c r="AJ1144" s="27">
        <v>0</v>
      </c>
      <c r="AK1144" s="106">
        <v>3.5105599999999999</v>
      </c>
      <c r="AL1144" s="106">
        <v>3.5105599999999999</v>
      </c>
      <c r="AM1144" s="105">
        <v>3.5105599999999999</v>
      </c>
      <c r="AN1144" s="11">
        <v>0</v>
      </c>
      <c r="AO1144" s="11">
        <v>0</v>
      </c>
      <c r="AP1144" s="105">
        <v>0</v>
      </c>
      <c r="AQ1144" s="11">
        <v>0</v>
      </c>
      <c r="AR1144" s="11">
        <v>0</v>
      </c>
      <c r="AS1144" s="11">
        <v>0</v>
      </c>
      <c r="AT1144" s="11">
        <v>0</v>
      </c>
      <c r="AU1144" s="11">
        <v>0</v>
      </c>
      <c r="AV1144" s="11">
        <v>0</v>
      </c>
      <c r="AW1144" s="11">
        <v>0.42804000000000003</v>
      </c>
      <c r="AX1144" s="11">
        <v>0.42804000000000003</v>
      </c>
      <c r="AZ1144" s="11">
        <v>-13.639537300000001</v>
      </c>
      <c r="BA1144" s="11">
        <v>401.59004000000004</v>
      </c>
      <c r="BB1144" s="122"/>
    </row>
    <row r="1145" spans="1:54" hidden="1" x14ac:dyDescent="0.25">
      <c r="A1145">
        <v>8</v>
      </c>
      <c r="B1145" t="str">
        <f t="shared" si="134"/>
        <v>WR-2150</v>
      </c>
      <c r="C1145" s="2" t="s">
        <v>318</v>
      </c>
      <c r="D1145" s="2" t="str">
        <f t="shared" si="138"/>
        <v>2</v>
      </c>
      <c r="E1145" s="2" t="str">
        <f t="shared" si="139"/>
        <v>21</v>
      </c>
      <c r="F1145" s="2" t="str">
        <f t="shared" si="140"/>
        <v>215</v>
      </c>
      <c r="G1145" s="1" t="s">
        <v>41</v>
      </c>
      <c r="H1145" s="27">
        <v>7191</v>
      </c>
      <c r="I1145" s="27"/>
      <c r="J1145" s="27">
        <v>7478</v>
      </c>
      <c r="K1145" s="27">
        <v>7478.3439799999996</v>
      </c>
      <c r="L1145" s="27">
        <v>6695</v>
      </c>
      <c r="M1145" s="27"/>
      <c r="N1145" s="27">
        <v>5210.366</v>
      </c>
      <c r="O1145" s="27">
        <v>5210.366</v>
      </c>
      <c r="P1145" s="27">
        <v>4795</v>
      </c>
      <c r="Q1145" s="27"/>
      <c r="R1145" s="27">
        <v>3917.7719999999999</v>
      </c>
      <c r="S1145" s="27">
        <v>3917.7719999999999</v>
      </c>
      <c r="T1145" s="27">
        <v>2813</v>
      </c>
      <c r="U1145" s="27"/>
      <c r="V1145" s="27">
        <v>2500.6350000000002</v>
      </c>
      <c r="W1145" s="27">
        <v>2506.6350000000002</v>
      </c>
      <c r="X1145" s="27">
        <v>2813</v>
      </c>
      <c r="Y1145" s="27"/>
      <c r="Z1145" s="27">
        <v>993.29109000000005</v>
      </c>
      <c r="AA1145" s="27">
        <v>998.29108999999994</v>
      </c>
      <c r="AB1145" s="27">
        <v>1739</v>
      </c>
      <c r="AC1145" s="27"/>
      <c r="AD1145" s="27">
        <v>596.84598000000005</v>
      </c>
      <c r="AE1145" s="27">
        <v>614.44333000000006</v>
      </c>
      <c r="AF1145" s="27">
        <v>616.40264999999999</v>
      </c>
      <c r="AG1145" s="106">
        <v>1221.0079499999999</v>
      </c>
      <c r="AH1145" s="27">
        <v>1309.77495</v>
      </c>
      <c r="AI1145" s="27">
        <v>1309.77495</v>
      </c>
      <c r="AJ1145" s="27">
        <v>1075.8918699999999</v>
      </c>
      <c r="AK1145" s="106">
        <v>846.93464000000006</v>
      </c>
      <c r="AL1145" s="106">
        <v>849.35086999999999</v>
      </c>
      <c r="AM1145" s="105">
        <v>849.35086999999999</v>
      </c>
      <c r="AN1145" s="11">
        <v>764.31543999999997</v>
      </c>
      <c r="AO1145" s="11">
        <v>720.75587999999993</v>
      </c>
      <c r="AP1145" s="105">
        <v>720.75572999999997</v>
      </c>
      <c r="AQ1145" s="11">
        <v>720.75572999999997</v>
      </c>
      <c r="AR1145" s="11">
        <v>762.16551000000004</v>
      </c>
      <c r="AS1145" s="11">
        <v>624.56742500000007</v>
      </c>
      <c r="AT1145" s="11">
        <v>625.01078000000007</v>
      </c>
      <c r="AU1145" s="11">
        <v>588.84528000000012</v>
      </c>
      <c r="AV1145" s="11">
        <v>691.48793999999998</v>
      </c>
      <c r="AW1145" s="11">
        <v>626.93149000000005</v>
      </c>
      <c r="AX1145" s="11">
        <v>623.75766999999996</v>
      </c>
      <c r="AZ1145" s="11">
        <v>546.89400000000001</v>
      </c>
      <c r="BA1145" s="11">
        <v>497.75434000000001</v>
      </c>
      <c r="BB1145" s="122"/>
    </row>
    <row r="1146" spans="1:54" hidden="1" x14ac:dyDescent="0.25">
      <c r="A1146">
        <v>8</v>
      </c>
      <c r="B1146" t="str">
        <f t="shared" si="134"/>
        <v>WR-2160</v>
      </c>
      <c r="C1146" s="2" t="s">
        <v>318</v>
      </c>
      <c r="D1146" s="2" t="str">
        <f t="shared" si="138"/>
        <v>2</v>
      </c>
      <c r="E1146" s="2" t="str">
        <f t="shared" si="139"/>
        <v>21</v>
      </c>
      <c r="F1146" s="2" t="str">
        <f t="shared" si="140"/>
        <v>216</v>
      </c>
      <c r="G1146" s="1" t="s">
        <v>43</v>
      </c>
      <c r="H1146" s="27">
        <v>0</v>
      </c>
      <c r="I1146" s="27"/>
      <c r="J1146" s="27">
        <v>0</v>
      </c>
      <c r="K1146" s="27">
        <v>0</v>
      </c>
      <c r="L1146" s="27">
        <v>0</v>
      </c>
      <c r="M1146" s="27"/>
      <c r="N1146" s="27">
        <v>0</v>
      </c>
      <c r="O1146" s="27">
        <v>0</v>
      </c>
      <c r="P1146" s="27">
        <v>0</v>
      </c>
      <c r="Q1146" s="27"/>
      <c r="R1146" s="27">
        <v>0</v>
      </c>
      <c r="S1146" s="27">
        <v>0</v>
      </c>
      <c r="T1146" s="27">
        <v>0</v>
      </c>
      <c r="U1146" s="27"/>
      <c r="V1146" s="27">
        <v>0</v>
      </c>
      <c r="W1146" s="27">
        <v>0</v>
      </c>
      <c r="X1146" s="27">
        <v>0</v>
      </c>
      <c r="Y1146" s="27"/>
      <c r="Z1146" s="27">
        <v>0</v>
      </c>
      <c r="AA1146" s="27">
        <v>0</v>
      </c>
      <c r="AB1146" s="27">
        <v>0</v>
      </c>
      <c r="AC1146" s="27"/>
      <c r="AD1146" s="27">
        <v>17.940150000000003</v>
      </c>
      <c r="AE1146" s="27">
        <v>0</v>
      </c>
      <c r="AF1146" s="27">
        <v>16.728991469579029</v>
      </c>
      <c r="AG1146" s="106">
        <v>5.492</v>
      </c>
      <c r="AH1146" s="27">
        <v>112.51044</v>
      </c>
      <c r="AI1146" s="27">
        <v>112.51044</v>
      </c>
      <c r="AJ1146" s="27">
        <v>15.760792599255357</v>
      </c>
      <c r="AK1146" s="106">
        <v>0</v>
      </c>
      <c r="AL1146" s="106">
        <v>40.86074</v>
      </c>
      <c r="AM1146" s="105">
        <v>43.103940000000001</v>
      </c>
      <c r="AN1146" s="11">
        <v>432.36546272940853</v>
      </c>
      <c r="AO1146" s="11">
        <v>2.7279900000000001</v>
      </c>
      <c r="AP1146" s="105">
        <v>2.6459999999999999</v>
      </c>
      <c r="AQ1146" s="11">
        <v>2.7005599999999998</v>
      </c>
      <c r="AR1146" s="11">
        <v>200</v>
      </c>
      <c r="AS1146" s="11">
        <v>2.9217900000000001</v>
      </c>
      <c r="AT1146" s="11">
        <v>3.3260300000000003</v>
      </c>
      <c r="AU1146" s="11">
        <v>3.3260300000000003</v>
      </c>
      <c r="AV1146" s="11">
        <v>152.98859999999999</v>
      </c>
      <c r="AW1146" s="11">
        <v>348.00443000000001</v>
      </c>
      <c r="AX1146" s="11">
        <v>348.00443000000001</v>
      </c>
      <c r="AZ1146" s="11">
        <v>202.85709</v>
      </c>
      <c r="BA1146" s="11">
        <v>951.00468000000012</v>
      </c>
      <c r="BB1146" s="122"/>
    </row>
    <row r="1147" spans="1:54" hidden="1" x14ac:dyDescent="0.25">
      <c r="A1147">
        <v>8</v>
      </c>
      <c r="B1147" t="str">
        <f t="shared" si="134"/>
        <v>WR-2200</v>
      </c>
      <c r="C1147" s="2" t="s">
        <v>318</v>
      </c>
      <c r="D1147" s="2" t="str">
        <f t="shared" si="138"/>
        <v>2</v>
      </c>
      <c r="E1147" s="2" t="str">
        <f t="shared" si="139"/>
        <v>22</v>
      </c>
      <c r="F1147" s="2" t="str">
        <f t="shared" si="140"/>
        <v>220</v>
      </c>
      <c r="G1147" s="1" t="s">
        <v>2103</v>
      </c>
      <c r="H1147" s="27">
        <v>0</v>
      </c>
      <c r="I1147" s="27"/>
      <c r="J1147" s="27">
        <v>0</v>
      </c>
      <c r="K1147" s="27">
        <v>0</v>
      </c>
      <c r="L1147" s="27">
        <v>0</v>
      </c>
      <c r="M1147" s="27"/>
      <c r="N1147" s="27">
        <v>0</v>
      </c>
      <c r="O1147" s="27">
        <v>0</v>
      </c>
      <c r="P1147" s="27">
        <v>0</v>
      </c>
      <c r="Q1147" s="27"/>
      <c r="R1147" s="27">
        <v>0</v>
      </c>
      <c r="S1147" s="27">
        <v>0</v>
      </c>
      <c r="T1147" s="27">
        <v>0</v>
      </c>
      <c r="U1147" s="27"/>
      <c r="V1147" s="27">
        <v>0</v>
      </c>
      <c r="W1147" s="27">
        <v>0</v>
      </c>
      <c r="X1147" s="27">
        <v>0</v>
      </c>
      <c r="Y1147" s="27"/>
      <c r="Z1147" s="27">
        <v>0</v>
      </c>
      <c r="AA1147" s="27">
        <v>0</v>
      </c>
      <c r="AB1147" s="27">
        <v>0</v>
      </c>
      <c r="AC1147" s="27"/>
      <c r="AD1147" s="27">
        <v>0</v>
      </c>
      <c r="AE1147" s="27">
        <v>0</v>
      </c>
      <c r="AF1147" s="27">
        <v>0</v>
      </c>
      <c r="AG1147" s="106">
        <v>0</v>
      </c>
      <c r="AH1147" s="27">
        <v>0</v>
      </c>
      <c r="AI1147" s="27">
        <v>0</v>
      </c>
      <c r="AJ1147" s="27">
        <v>0</v>
      </c>
      <c r="AK1147" s="106">
        <v>0</v>
      </c>
      <c r="AL1147" s="106">
        <v>0</v>
      </c>
      <c r="AM1147" s="105">
        <v>0</v>
      </c>
      <c r="AN1147" s="11">
        <v>0</v>
      </c>
      <c r="AO1147" s="11">
        <v>0</v>
      </c>
      <c r="AP1147" s="105">
        <v>0</v>
      </c>
      <c r="AQ1147" s="11">
        <v>0</v>
      </c>
      <c r="AR1147" s="11">
        <v>0</v>
      </c>
      <c r="AS1147" s="11">
        <v>0</v>
      </c>
      <c r="AT1147" s="11">
        <v>0</v>
      </c>
      <c r="AU1147" s="11"/>
      <c r="AV1147" s="11">
        <v>0</v>
      </c>
      <c r="AW1147" s="11">
        <v>0</v>
      </c>
      <c r="AX1147" s="11"/>
      <c r="AZ1147" s="11"/>
      <c r="BA1147" s="11"/>
      <c r="BB1147" s="122"/>
    </row>
    <row r="1148" spans="1:54" hidden="1" x14ac:dyDescent="0.25">
      <c r="A1148">
        <v>8</v>
      </c>
      <c r="B1148" t="str">
        <f t="shared" si="134"/>
        <v>WR-2410</v>
      </c>
      <c r="C1148" s="2" t="s">
        <v>318</v>
      </c>
      <c r="D1148" s="2" t="str">
        <f t="shared" si="138"/>
        <v>2</v>
      </c>
      <c r="E1148" s="2" t="str">
        <f t="shared" si="139"/>
        <v>24</v>
      </c>
      <c r="F1148" s="2" t="str">
        <f t="shared" si="140"/>
        <v>241</v>
      </c>
      <c r="G1148" s="1" t="s">
        <v>46</v>
      </c>
      <c r="H1148" s="27">
        <v>0</v>
      </c>
      <c r="I1148" s="27"/>
      <c r="J1148" s="27">
        <v>0</v>
      </c>
      <c r="K1148" s="27">
        <v>0</v>
      </c>
      <c r="L1148" s="27">
        <v>0</v>
      </c>
      <c r="M1148" s="27"/>
      <c r="N1148" s="27">
        <v>0</v>
      </c>
      <c r="O1148" s="27">
        <v>0</v>
      </c>
      <c r="P1148" s="27">
        <v>0</v>
      </c>
      <c r="Q1148" s="27"/>
      <c r="R1148" s="27">
        <v>0</v>
      </c>
      <c r="S1148" s="27">
        <v>0</v>
      </c>
      <c r="T1148" s="27">
        <v>0</v>
      </c>
      <c r="U1148" s="27"/>
      <c r="V1148" s="27">
        <v>0</v>
      </c>
      <c r="W1148" s="27">
        <v>0</v>
      </c>
      <c r="X1148" s="27">
        <v>0</v>
      </c>
      <c r="Y1148" s="27"/>
      <c r="Z1148" s="27">
        <v>0</v>
      </c>
      <c r="AA1148" s="27">
        <v>0</v>
      </c>
      <c r="AB1148" s="27">
        <v>0</v>
      </c>
      <c r="AC1148" s="27"/>
      <c r="AD1148" s="27">
        <v>1.8955499999999998</v>
      </c>
      <c r="AE1148" s="27">
        <v>1.8955499999999998</v>
      </c>
      <c r="AF1148" s="27">
        <v>0</v>
      </c>
      <c r="AG1148" s="106">
        <v>0</v>
      </c>
      <c r="AH1148" s="27">
        <v>0</v>
      </c>
      <c r="AI1148" s="27">
        <v>0</v>
      </c>
      <c r="AJ1148" s="27">
        <v>0</v>
      </c>
      <c r="AK1148" s="106">
        <v>0</v>
      </c>
      <c r="AL1148" s="106">
        <v>0</v>
      </c>
      <c r="AM1148" s="105">
        <v>0</v>
      </c>
      <c r="AN1148" s="11">
        <v>0</v>
      </c>
      <c r="AO1148" s="11">
        <v>0</v>
      </c>
      <c r="AP1148" s="105">
        <v>0</v>
      </c>
      <c r="AQ1148" s="11">
        <v>0</v>
      </c>
      <c r="AR1148" s="11">
        <v>0</v>
      </c>
      <c r="AS1148" s="11">
        <v>0</v>
      </c>
      <c r="AT1148" s="11">
        <v>0</v>
      </c>
      <c r="AU1148" s="11">
        <v>0</v>
      </c>
      <c r="AV1148" s="11">
        <v>0</v>
      </c>
      <c r="AW1148" s="11">
        <v>0</v>
      </c>
      <c r="AX1148" s="11">
        <v>0</v>
      </c>
      <c r="AZ1148" s="11">
        <v>0</v>
      </c>
      <c r="BA1148" s="11">
        <v>0</v>
      </c>
      <c r="BB1148" s="122"/>
    </row>
    <row r="1149" spans="1:54" hidden="1" x14ac:dyDescent="0.25">
      <c r="A1149">
        <v>8</v>
      </c>
      <c r="B1149" t="str">
        <f t="shared" si="134"/>
        <v>WR-2420</v>
      </c>
      <c r="C1149" s="2" t="s">
        <v>318</v>
      </c>
      <c r="D1149" s="2" t="str">
        <f t="shared" si="138"/>
        <v>2</v>
      </c>
      <c r="E1149" s="2" t="str">
        <f t="shared" si="139"/>
        <v>24</v>
      </c>
      <c r="F1149" s="2" t="str">
        <f t="shared" si="140"/>
        <v>242</v>
      </c>
      <c r="G1149" s="1" t="s">
        <v>47</v>
      </c>
      <c r="H1149" s="27">
        <v>0</v>
      </c>
      <c r="I1149" s="27"/>
      <c r="J1149" s="27">
        <v>0</v>
      </c>
      <c r="K1149" s="27">
        <v>0</v>
      </c>
      <c r="L1149" s="27">
        <v>0</v>
      </c>
      <c r="M1149" s="27"/>
      <c r="N1149" s="27">
        <v>0</v>
      </c>
      <c r="O1149" s="27">
        <v>0</v>
      </c>
      <c r="P1149" s="27">
        <v>0</v>
      </c>
      <c r="Q1149" s="27"/>
      <c r="R1149" s="27">
        <v>0</v>
      </c>
      <c r="S1149" s="27">
        <v>0</v>
      </c>
      <c r="T1149" s="27">
        <v>0</v>
      </c>
      <c r="U1149" s="27"/>
      <c r="V1149" s="27">
        <v>0</v>
      </c>
      <c r="W1149" s="27">
        <v>0</v>
      </c>
      <c r="X1149" s="27">
        <v>0</v>
      </c>
      <c r="Y1149" s="27"/>
      <c r="Z1149" s="27">
        <v>84.571029999999993</v>
      </c>
      <c r="AA1149" s="27">
        <v>84.571029999999993</v>
      </c>
      <c r="AB1149" s="27">
        <v>0</v>
      </c>
      <c r="AC1149" s="27"/>
      <c r="AD1149" s="27">
        <v>0</v>
      </c>
      <c r="AE1149" s="27">
        <v>16550.403200000001</v>
      </c>
      <c r="AF1149" s="27">
        <v>0</v>
      </c>
      <c r="AG1149" s="106">
        <v>0</v>
      </c>
      <c r="AH1149" s="27">
        <v>0</v>
      </c>
      <c r="AI1149" s="27">
        <v>0</v>
      </c>
      <c r="AJ1149" s="27">
        <v>0</v>
      </c>
      <c r="AK1149" s="106">
        <v>44.858510000000003</v>
      </c>
      <c r="AL1149" s="106">
        <v>44.860990000000001</v>
      </c>
      <c r="AM1149" s="105">
        <v>44.860989999999994</v>
      </c>
      <c r="AN1149" s="11">
        <v>43.5</v>
      </c>
      <c r="AO1149" s="11">
        <v>45.824099999999994</v>
      </c>
      <c r="AP1149" s="105">
        <v>45.824099999999994</v>
      </c>
      <c r="AQ1149" s="11">
        <v>45.824099999999994</v>
      </c>
      <c r="AR1149" s="11">
        <v>45.725999999999999</v>
      </c>
      <c r="AS1149" s="11">
        <v>45.92989</v>
      </c>
      <c r="AT1149" s="11">
        <v>45.92989</v>
      </c>
      <c r="AU1149" s="11">
        <v>45.92989</v>
      </c>
      <c r="AV1149" s="11">
        <v>46</v>
      </c>
      <c r="AW1149" s="11">
        <v>45.997299999999996</v>
      </c>
      <c r="AX1149" s="11">
        <v>45.997299999999996</v>
      </c>
      <c r="AZ1149" s="11">
        <v>49</v>
      </c>
      <c r="BA1149" s="11">
        <v>49.035060000000001</v>
      </c>
      <c r="BB1149" s="122"/>
    </row>
    <row r="1150" spans="1:54" hidden="1" x14ac:dyDescent="0.25">
      <c r="A1150">
        <v>8</v>
      </c>
      <c r="B1150" t="str">
        <f t="shared" si="134"/>
        <v>WR-2500</v>
      </c>
      <c r="C1150" s="2" t="s">
        <v>318</v>
      </c>
      <c r="D1150" s="2" t="str">
        <f t="shared" si="138"/>
        <v>2</v>
      </c>
      <c r="E1150" s="2" t="str">
        <f t="shared" si="139"/>
        <v>25</v>
      </c>
      <c r="F1150" s="2" t="str">
        <f t="shared" si="140"/>
        <v>250</v>
      </c>
      <c r="G1150" s="1" t="s">
        <v>49</v>
      </c>
      <c r="H1150" s="27">
        <v>0</v>
      </c>
      <c r="I1150" s="27"/>
      <c r="J1150" s="27">
        <v>0</v>
      </c>
      <c r="K1150" s="27">
        <v>0</v>
      </c>
      <c r="L1150" s="27">
        <v>0</v>
      </c>
      <c r="M1150" s="27"/>
      <c r="N1150" s="27">
        <v>0</v>
      </c>
      <c r="O1150" s="27">
        <v>0</v>
      </c>
      <c r="P1150" s="27">
        <v>0</v>
      </c>
      <c r="Q1150" s="27"/>
      <c r="R1150" s="27">
        <v>0</v>
      </c>
      <c r="S1150" s="27">
        <v>0</v>
      </c>
      <c r="T1150" s="27">
        <v>0</v>
      </c>
      <c r="U1150" s="27"/>
      <c r="V1150" s="27">
        <v>0</v>
      </c>
      <c r="W1150" s="27">
        <v>0</v>
      </c>
      <c r="X1150" s="27">
        <v>0</v>
      </c>
      <c r="Y1150" s="27"/>
      <c r="Z1150" s="27">
        <v>0</v>
      </c>
      <c r="AA1150" s="27">
        <v>0</v>
      </c>
      <c r="AB1150" s="27">
        <v>0</v>
      </c>
      <c r="AC1150" s="27"/>
      <c r="AD1150" s="27">
        <v>16704.133570000002</v>
      </c>
      <c r="AE1150" s="27">
        <v>0</v>
      </c>
      <c r="AF1150" s="27">
        <v>16803.538189999999</v>
      </c>
      <c r="AG1150" s="106">
        <v>90.880297199999987</v>
      </c>
      <c r="AH1150" s="27">
        <v>4619.8129200000003</v>
      </c>
      <c r="AI1150" s="27">
        <v>4619.8129200000003</v>
      </c>
      <c r="AJ1150" s="27">
        <v>117.2386078445922</v>
      </c>
      <c r="AK1150" s="106">
        <v>2868.7625800000001</v>
      </c>
      <c r="AL1150" s="106">
        <v>2790</v>
      </c>
      <c r="AM1150" s="105">
        <v>2808</v>
      </c>
      <c r="AN1150" s="11">
        <v>18.423999999999999</v>
      </c>
      <c r="AO1150" s="11">
        <v>62641.796829999999</v>
      </c>
      <c r="AP1150" s="105">
        <v>73741.923009999999</v>
      </c>
      <c r="AQ1150" s="11">
        <v>73741.923009999999</v>
      </c>
      <c r="AR1150" s="11">
        <v>40605.08079</v>
      </c>
      <c r="AS1150" s="11">
        <v>5805.47948</v>
      </c>
      <c r="AT1150" s="11">
        <v>9557.3582999999999</v>
      </c>
      <c r="AU1150" s="11">
        <v>9557.3582999999999</v>
      </c>
      <c r="AV1150" s="11">
        <v>3621.4679099999998</v>
      </c>
      <c r="AW1150" s="11">
        <v>5063.8081299999994</v>
      </c>
      <c r="AX1150" s="11">
        <v>10153.21285</v>
      </c>
      <c r="AZ1150" s="11">
        <v>5141.5791500000005</v>
      </c>
      <c r="BA1150" s="11">
        <v>4323.3426599999993</v>
      </c>
      <c r="BB1150" s="122"/>
    </row>
    <row r="1151" spans="1:54" hidden="1" x14ac:dyDescent="0.25">
      <c r="A1151">
        <v>8</v>
      </c>
      <c r="B1151" t="str">
        <f t="shared" si="134"/>
        <v>WR-3111</v>
      </c>
      <c r="C1151" s="2" t="s">
        <v>318</v>
      </c>
      <c r="D1151" s="2" t="str">
        <f t="shared" si="138"/>
        <v>3</v>
      </c>
      <c r="E1151" s="2" t="str">
        <f t="shared" si="139"/>
        <v>31</v>
      </c>
      <c r="F1151" s="2" t="str">
        <f t="shared" si="140"/>
        <v>311</v>
      </c>
      <c r="G1151" s="1" t="s">
        <v>52</v>
      </c>
      <c r="H1151" s="27">
        <v>26000</v>
      </c>
      <c r="I1151" s="27"/>
      <c r="J1151" s="27">
        <v>7593</v>
      </c>
      <c r="K1151" s="27">
        <v>7593.4402899999995</v>
      </c>
      <c r="L1151" s="27">
        <v>15000</v>
      </c>
      <c r="M1151" s="27"/>
      <c r="N1151" s="27">
        <v>7415.2430000000004</v>
      </c>
      <c r="O1151" s="27">
        <v>7415.2430000000004</v>
      </c>
      <c r="P1151" s="27">
        <v>16251</v>
      </c>
      <c r="Q1151" s="27"/>
      <c r="R1151" s="27">
        <v>8761.5619999999999</v>
      </c>
      <c r="S1151" s="27">
        <v>8761.5619999999999</v>
      </c>
      <c r="T1151" s="27">
        <v>11228</v>
      </c>
      <c r="U1151" s="27"/>
      <c r="V1151" s="27">
        <v>6932.7920000000004</v>
      </c>
      <c r="W1151" s="27">
        <v>6932.7920000000004</v>
      </c>
      <c r="X1151" s="27">
        <v>8228</v>
      </c>
      <c r="Y1151" s="27"/>
      <c r="Z1151" s="27">
        <v>3031.3942299999999</v>
      </c>
      <c r="AA1151" s="27">
        <v>3031.3942299999999</v>
      </c>
      <c r="AB1151" s="27">
        <v>8044</v>
      </c>
      <c r="AC1151" s="27"/>
      <c r="AD1151" s="27">
        <v>10593.457710000001</v>
      </c>
      <c r="AE1151" s="27">
        <v>10593.457710000001</v>
      </c>
      <c r="AF1151" s="27">
        <v>4808</v>
      </c>
      <c r="AG1151" s="106">
        <v>1640.0963200000001</v>
      </c>
      <c r="AH1151" s="27">
        <v>11450.79486</v>
      </c>
      <c r="AI1151" s="27">
        <v>11450.79486</v>
      </c>
      <c r="AJ1151" s="27">
        <v>2808</v>
      </c>
      <c r="AK1151" s="106">
        <v>1101.1996200000001</v>
      </c>
      <c r="AL1151" s="106">
        <v>3964.1492900000003</v>
      </c>
      <c r="AM1151" s="105">
        <v>3964.1492900000003</v>
      </c>
      <c r="AN1151" s="11">
        <v>2755</v>
      </c>
      <c r="AO1151" s="11">
        <v>8453.2968500000006</v>
      </c>
      <c r="AP1151" s="105">
        <v>8453.2968500000006</v>
      </c>
      <c r="AQ1151" s="11">
        <v>8453.2968500000006</v>
      </c>
      <c r="AR1151" s="11">
        <v>9190</v>
      </c>
      <c r="AS1151" s="11">
        <v>9899.8562399999992</v>
      </c>
      <c r="AT1151" s="11">
        <v>9899.8562399999992</v>
      </c>
      <c r="AU1151" s="11">
        <v>9899.8562399999992</v>
      </c>
      <c r="AV1151" s="11">
        <v>10600</v>
      </c>
      <c r="AW1151" s="11">
        <v>16538.046299999998</v>
      </c>
      <c r="AX1151" s="11">
        <v>16538.046299999998</v>
      </c>
      <c r="AZ1151" s="11">
        <v>217</v>
      </c>
      <c r="BA1151" s="11">
        <v>2862.1393600000001</v>
      </c>
      <c r="BB1151" s="122"/>
    </row>
    <row r="1152" spans="1:54" hidden="1" x14ac:dyDescent="0.25">
      <c r="A1152">
        <v>8</v>
      </c>
      <c r="B1152" t="str">
        <f t="shared" si="134"/>
        <v>WR-3112</v>
      </c>
      <c r="C1152" s="2" t="s">
        <v>318</v>
      </c>
      <c r="D1152" s="2" t="str">
        <f t="shared" si="138"/>
        <v>3</v>
      </c>
      <c r="E1152" s="2" t="str">
        <f t="shared" si="139"/>
        <v>31</v>
      </c>
      <c r="F1152" s="2" t="str">
        <f t="shared" si="140"/>
        <v>311</v>
      </c>
      <c r="G1152" s="1" t="s">
        <v>53</v>
      </c>
      <c r="H1152" s="27">
        <v>23567</v>
      </c>
      <c r="I1152" s="27"/>
      <c r="J1152" s="27">
        <v>11645</v>
      </c>
      <c r="K1152" s="27">
        <v>6540.3981199999998</v>
      </c>
      <c r="L1152" s="27">
        <v>12637</v>
      </c>
      <c r="M1152" s="27"/>
      <c r="N1152" s="27">
        <v>8292.2749999999996</v>
      </c>
      <c r="O1152" s="27">
        <v>8292.2749999999996</v>
      </c>
      <c r="P1152" s="27">
        <v>8000</v>
      </c>
      <c r="Q1152" s="27"/>
      <c r="R1152" s="27">
        <v>4179.8670000000002</v>
      </c>
      <c r="S1152" s="27">
        <v>4179.8670000000002</v>
      </c>
      <c r="T1152" s="27">
        <v>2500</v>
      </c>
      <c r="U1152" s="27"/>
      <c r="V1152" s="27">
        <v>3635.9969999999998</v>
      </c>
      <c r="W1152" s="27">
        <v>3635.9969999999998</v>
      </c>
      <c r="X1152" s="27">
        <v>6000</v>
      </c>
      <c r="Y1152" s="27"/>
      <c r="Z1152" s="27">
        <v>3027.0187099999998</v>
      </c>
      <c r="AA1152" s="27">
        <v>3027.0187099999998</v>
      </c>
      <c r="AB1152" s="27">
        <v>6000</v>
      </c>
      <c r="AC1152" s="27"/>
      <c r="AD1152" s="27">
        <v>18100.14978</v>
      </c>
      <c r="AE1152" s="27">
        <v>18100.14978</v>
      </c>
      <c r="AF1152" s="27">
        <v>27372.948900000003</v>
      </c>
      <c r="AG1152" s="106">
        <v>27490.227329999998</v>
      </c>
      <c r="AH1152" s="27">
        <v>16872.172519999996</v>
      </c>
      <c r="AI1152" s="27">
        <v>16872.172519999996</v>
      </c>
      <c r="AJ1152" s="27">
        <v>31676</v>
      </c>
      <c r="AK1152" s="106">
        <v>316.93741999999997</v>
      </c>
      <c r="AL1152" s="106">
        <v>316.93741999999997</v>
      </c>
      <c r="AM1152" s="105">
        <v>316.93741999999997</v>
      </c>
      <c r="AN1152" s="11">
        <v>500</v>
      </c>
      <c r="AO1152" s="11">
        <v>529.67192999999997</v>
      </c>
      <c r="AP1152" s="105">
        <v>529.67192999999997</v>
      </c>
      <c r="AQ1152" s="11">
        <v>529.67192999999997</v>
      </c>
      <c r="AR1152" s="11">
        <v>1000</v>
      </c>
      <c r="AS1152" s="11">
        <v>917.26525000000004</v>
      </c>
      <c r="AT1152" s="11">
        <v>917.26525000000004</v>
      </c>
      <c r="AU1152" s="11">
        <v>917.26525000000004</v>
      </c>
      <c r="AV1152" s="11">
        <v>200</v>
      </c>
      <c r="AW1152" s="11">
        <v>147.39242999999999</v>
      </c>
      <c r="AX1152" s="11">
        <v>147.39242999999999</v>
      </c>
      <c r="AZ1152" s="11">
        <v>0</v>
      </c>
      <c r="BA1152" s="11">
        <v>0</v>
      </c>
      <c r="BB1152" s="122"/>
    </row>
    <row r="1153" spans="1:54" hidden="1" x14ac:dyDescent="0.25">
      <c r="A1153">
        <v>8</v>
      </c>
      <c r="B1153" t="str">
        <f t="shared" si="134"/>
        <v>WR-3121</v>
      </c>
      <c r="C1153" s="2" t="s">
        <v>318</v>
      </c>
      <c r="D1153" s="2" t="str">
        <f t="shared" si="138"/>
        <v>3</v>
      </c>
      <c r="E1153" s="2" t="str">
        <f t="shared" si="139"/>
        <v>31</v>
      </c>
      <c r="F1153" s="2" t="str">
        <f t="shared" si="140"/>
        <v>312</v>
      </c>
      <c r="G1153" s="1" t="s">
        <v>54</v>
      </c>
      <c r="H1153" s="27">
        <v>0</v>
      </c>
      <c r="I1153" s="27"/>
      <c r="J1153" s="27">
        <v>100</v>
      </c>
      <c r="K1153" s="27">
        <v>0</v>
      </c>
      <c r="L1153" s="27">
        <v>0</v>
      </c>
      <c r="M1153" s="27"/>
      <c r="N1153" s="27">
        <v>0</v>
      </c>
      <c r="O1153" s="27">
        <v>0</v>
      </c>
      <c r="P1153" s="27">
        <v>0</v>
      </c>
      <c r="Q1153" s="27"/>
      <c r="R1153" s="27">
        <v>0</v>
      </c>
      <c r="S1153" s="27">
        <v>-134.75</v>
      </c>
      <c r="T1153" s="27">
        <v>0</v>
      </c>
      <c r="U1153" s="27"/>
      <c r="V1153" s="27">
        <v>-341.34</v>
      </c>
      <c r="W1153" s="27">
        <v>0</v>
      </c>
      <c r="X1153" s="27">
        <v>-71.849999999999994</v>
      </c>
      <c r="Y1153" s="27"/>
      <c r="Z1153" s="27">
        <v>0</v>
      </c>
      <c r="AA1153" s="27">
        <v>0</v>
      </c>
      <c r="AB1153" s="27">
        <v>0</v>
      </c>
      <c r="AC1153" s="27"/>
      <c r="AD1153" s="27">
        <v>-53.75</v>
      </c>
      <c r="AE1153" s="27">
        <v>-53.75</v>
      </c>
      <c r="AF1153" s="27">
        <v>0</v>
      </c>
      <c r="AG1153" s="106">
        <v>0</v>
      </c>
      <c r="AH1153" s="27">
        <v>0</v>
      </c>
      <c r="AI1153" s="27">
        <v>0</v>
      </c>
      <c r="AJ1153" s="27">
        <v>0</v>
      </c>
      <c r="AK1153" s="106">
        <v>978611</v>
      </c>
      <c r="AL1153" s="106">
        <v>0</v>
      </c>
      <c r="AM1153" s="105">
        <v>0</v>
      </c>
      <c r="AN1153" s="11">
        <v>0</v>
      </c>
      <c r="AO1153" s="11">
        <v>0</v>
      </c>
      <c r="AP1153" s="105">
        <v>0</v>
      </c>
      <c r="AQ1153" s="11">
        <v>0</v>
      </c>
      <c r="AR1153" s="11">
        <v>0</v>
      </c>
      <c r="AS1153" s="11">
        <v>0</v>
      </c>
      <c r="AT1153" s="11">
        <v>0</v>
      </c>
      <c r="AU1153" s="11">
        <v>0</v>
      </c>
      <c r="AV1153" s="11">
        <v>0</v>
      </c>
      <c r="AW1153" s="11">
        <v>0</v>
      </c>
      <c r="AX1153" s="11">
        <v>0</v>
      </c>
      <c r="AZ1153" s="11">
        <v>0</v>
      </c>
      <c r="BA1153" s="11">
        <v>0</v>
      </c>
      <c r="BB1153" s="122"/>
    </row>
    <row r="1154" spans="1:54" hidden="1" x14ac:dyDescent="0.25">
      <c r="A1154">
        <v>8</v>
      </c>
      <c r="B1154" t="str">
        <f t="shared" si="134"/>
        <v>WR-3122</v>
      </c>
      <c r="C1154" s="2" t="s">
        <v>318</v>
      </c>
      <c r="D1154" s="2" t="str">
        <f t="shared" si="138"/>
        <v>3</v>
      </c>
      <c r="E1154" s="2" t="str">
        <f t="shared" si="139"/>
        <v>31</v>
      </c>
      <c r="F1154" s="2" t="str">
        <f t="shared" si="140"/>
        <v>312</v>
      </c>
      <c r="G1154" s="1" t="s">
        <v>55</v>
      </c>
      <c r="H1154" s="27">
        <v>450014</v>
      </c>
      <c r="I1154" s="27"/>
      <c r="J1154" s="27">
        <v>479433</v>
      </c>
      <c r="K1154" s="27">
        <v>475403.13721999998</v>
      </c>
      <c r="L1154" s="27">
        <v>488055</v>
      </c>
      <c r="M1154" s="27"/>
      <c r="N1154" s="27">
        <v>484583.74300000002</v>
      </c>
      <c r="O1154" s="27">
        <v>484583.74300000002</v>
      </c>
      <c r="P1154" s="27">
        <v>543803</v>
      </c>
      <c r="Q1154" s="27"/>
      <c r="R1154" s="27">
        <v>550534.58900000004</v>
      </c>
      <c r="S1154" s="27">
        <v>550534.58900000004</v>
      </c>
      <c r="T1154" s="27">
        <v>553531</v>
      </c>
      <c r="U1154" s="27"/>
      <c r="V1154" s="27">
        <v>537001.04099999997</v>
      </c>
      <c r="W1154" s="27">
        <v>537001.04099999997</v>
      </c>
      <c r="X1154" s="27">
        <v>572294</v>
      </c>
      <c r="Y1154" s="27"/>
      <c r="Z1154" s="27">
        <v>37462.488649999999</v>
      </c>
      <c r="AA1154" s="27">
        <v>37462.488649999999</v>
      </c>
      <c r="AB1154" s="27">
        <v>27808</v>
      </c>
      <c r="AC1154" s="27"/>
      <c r="AD1154" s="27">
        <v>24761.185670000003</v>
      </c>
      <c r="AE1154" s="27">
        <v>24761.185670000003</v>
      </c>
      <c r="AF1154" s="27">
        <v>14412</v>
      </c>
      <c r="AG1154" s="106">
        <v>12855.51633</v>
      </c>
      <c r="AH1154" s="27">
        <v>12772.867850000001</v>
      </c>
      <c r="AI1154" s="27">
        <v>12772.867850000001</v>
      </c>
      <c r="AJ1154" s="27">
        <v>13303</v>
      </c>
      <c r="AK1154" s="106">
        <v>12569.049230000001</v>
      </c>
      <c r="AL1154" s="106">
        <v>12569.049230000001</v>
      </c>
      <c r="AM1154" s="105">
        <v>12569.049230000001</v>
      </c>
      <c r="AN1154" s="11">
        <v>13077</v>
      </c>
      <c r="AO1154" s="11">
        <v>12817.280919999999</v>
      </c>
      <c r="AP1154" s="105">
        <v>12789.50445</v>
      </c>
      <c r="AQ1154" s="11">
        <v>12789.50445</v>
      </c>
      <c r="AR1154" s="11">
        <v>11393</v>
      </c>
      <c r="AS1154" s="11">
        <v>12666.31055</v>
      </c>
      <c r="AT1154" s="11">
        <v>12652.057839999999</v>
      </c>
      <c r="AU1154" s="11">
        <v>12652.057839999999</v>
      </c>
      <c r="AV1154" s="11">
        <v>16703</v>
      </c>
      <c r="AW1154" s="11">
        <v>65157.330999999998</v>
      </c>
      <c r="AX1154" s="11">
        <v>65103.242400000003</v>
      </c>
      <c r="AZ1154" s="11">
        <v>17232</v>
      </c>
      <c r="BA1154" s="11">
        <v>48813.254450000008</v>
      </c>
      <c r="BB1154" s="122"/>
    </row>
    <row r="1155" spans="1:54" hidden="1" x14ac:dyDescent="0.25">
      <c r="A1155">
        <v>8</v>
      </c>
      <c r="B1155" t="str">
        <f t="shared" ref="B1155:B1218" si="141">C1155&amp;"-"&amp;G1155</f>
        <v>WR-3131</v>
      </c>
      <c r="C1155" s="2" t="s">
        <v>318</v>
      </c>
      <c r="D1155" s="2" t="str">
        <f t="shared" si="138"/>
        <v>3</v>
      </c>
      <c r="E1155" s="2" t="str">
        <f t="shared" si="139"/>
        <v>31</v>
      </c>
      <c r="F1155" s="2" t="str">
        <f t="shared" si="140"/>
        <v>313</v>
      </c>
      <c r="G1155" s="1" t="s">
        <v>56</v>
      </c>
      <c r="H1155" s="27">
        <v>0</v>
      </c>
      <c r="I1155" s="27"/>
      <c r="J1155" s="27">
        <v>0</v>
      </c>
      <c r="K1155" s="27">
        <v>0</v>
      </c>
      <c r="L1155" s="27">
        <v>0</v>
      </c>
      <c r="M1155" s="27"/>
      <c r="N1155" s="27">
        <v>0</v>
      </c>
      <c r="O1155" s="27">
        <v>0</v>
      </c>
      <c r="P1155" s="27">
        <v>0</v>
      </c>
      <c r="Q1155" s="27"/>
      <c r="R1155" s="27">
        <v>0</v>
      </c>
      <c r="S1155" s="27">
        <v>0</v>
      </c>
      <c r="T1155" s="27">
        <v>0</v>
      </c>
      <c r="U1155" s="27"/>
      <c r="V1155" s="27">
        <v>0</v>
      </c>
      <c r="W1155" s="27">
        <v>0</v>
      </c>
      <c r="X1155" s="27">
        <v>0</v>
      </c>
      <c r="Y1155" s="27"/>
      <c r="Z1155" s="27">
        <v>402.5</v>
      </c>
      <c r="AA1155" s="27">
        <v>402.5</v>
      </c>
      <c r="AB1155" s="27">
        <v>415.5</v>
      </c>
      <c r="AC1155" s="27"/>
      <c r="AD1155" s="27">
        <v>187.6215</v>
      </c>
      <c r="AE1155" s="27">
        <v>187.6215</v>
      </c>
      <c r="AF1155" s="27">
        <v>191</v>
      </c>
      <c r="AG1155" s="106">
        <v>0</v>
      </c>
      <c r="AH1155" s="27">
        <v>0</v>
      </c>
      <c r="AI1155" s="27">
        <v>0</v>
      </c>
      <c r="AJ1155" s="27">
        <v>0</v>
      </c>
      <c r="AK1155" s="106">
        <v>0</v>
      </c>
      <c r="AL1155" s="106">
        <v>1.6397299999999999</v>
      </c>
      <c r="AM1155" s="105">
        <v>1.6397299999999999</v>
      </c>
      <c r="AN1155" s="11">
        <v>0</v>
      </c>
      <c r="AO1155" s="11">
        <v>0</v>
      </c>
      <c r="AP1155" s="105">
        <v>0</v>
      </c>
      <c r="AQ1155" s="11">
        <v>0</v>
      </c>
      <c r="AR1155" s="11">
        <v>0</v>
      </c>
      <c r="AS1155" s="11">
        <v>0</v>
      </c>
      <c r="AT1155" s="11">
        <v>0</v>
      </c>
      <c r="AU1155" s="11">
        <v>0</v>
      </c>
      <c r="AV1155" s="11">
        <v>0</v>
      </c>
      <c r="AW1155" s="11">
        <v>3675.01118</v>
      </c>
      <c r="AX1155" s="11">
        <v>3675.01118</v>
      </c>
      <c r="AZ1155" s="11">
        <v>0</v>
      </c>
      <c r="BA1155" s="11">
        <v>3354.2219799999998</v>
      </c>
      <c r="BB1155" s="122"/>
    </row>
    <row r="1156" spans="1:54" hidden="1" x14ac:dyDescent="0.25">
      <c r="A1156">
        <v>8</v>
      </c>
      <c r="B1156" t="str">
        <f t="shared" si="141"/>
        <v>WR-3132</v>
      </c>
      <c r="C1156" s="2" t="s">
        <v>318</v>
      </c>
      <c r="D1156" s="2" t="str">
        <f t="shared" si="138"/>
        <v>3</v>
      </c>
      <c r="E1156" s="2" t="str">
        <f t="shared" si="139"/>
        <v>31</v>
      </c>
      <c r="F1156" s="2" t="str">
        <f t="shared" si="140"/>
        <v>313</v>
      </c>
      <c r="G1156" s="1" t="s">
        <v>57</v>
      </c>
      <c r="H1156" s="27">
        <v>133131</v>
      </c>
      <c r="I1156" s="27"/>
      <c r="J1156" s="27">
        <v>128576</v>
      </c>
      <c r="K1156" s="27">
        <v>540143.81215000001</v>
      </c>
      <c r="L1156" s="27">
        <v>136193</v>
      </c>
      <c r="M1156" s="27"/>
      <c r="N1156" s="27">
        <v>541836.20995000005</v>
      </c>
      <c r="O1156" s="27">
        <v>545311.33481999999</v>
      </c>
      <c r="P1156" s="27">
        <v>691332.27</v>
      </c>
      <c r="Q1156" s="27"/>
      <c r="R1156" s="27">
        <v>695782.42299999995</v>
      </c>
      <c r="S1156" s="27">
        <v>696715.45179999992</v>
      </c>
      <c r="T1156" s="27">
        <v>581190.61</v>
      </c>
      <c r="U1156" s="27"/>
      <c r="V1156" s="27">
        <v>593293.875</v>
      </c>
      <c r="W1156" s="27">
        <v>592727.88207000005</v>
      </c>
      <c r="X1156" s="27">
        <v>606401.09000000008</v>
      </c>
      <c r="Y1156" s="27"/>
      <c r="Z1156" s="27">
        <v>642408.21952000004</v>
      </c>
      <c r="AA1156" s="27">
        <v>642406.88562000007</v>
      </c>
      <c r="AB1156" s="27">
        <v>1908259.13</v>
      </c>
      <c r="AC1156" s="27"/>
      <c r="AD1156" s="27">
        <v>1177430.02192</v>
      </c>
      <c r="AE1156" s="27">
        <v>1177430.02792</v>
      </c>
      <c r="AF1156" s="27">
        <v>1833506.1242041995</v>
      </c>
      <c r="AG1156" s="106">
        <v>1151369.12699</v>
      </c>
      <c r="AH1156" s="27">
        <v>1249990.2130399998</v>
      </c>
      <c r="AI1156" s="27">
        <v>1249990.2130399998</v>
      </c>
      <c r="AJ1156" s="27">
        <v>1909626.63173</v>
      </c>
      <c r="AK1156" s="106">
        <v>344944.96541</v>
      </c>
      <c r="AL1156" s="106">
        <v>1288939.3236100001</v>
      </c>
      <c r="AM1156" s="105">
        <v>1288973.1862000001</v>
      </c>
      <c r="AN1156" s="11">
        <v>1949286.2727473928</v>
      </c>
      <c r="AO1156" s="11">
        <v>1373538.9659366</v>
      </c>
      <c r="AP1156" s="105">
        <v>1371588.8253066</v>
      </c>
      <c r="AQ1156" s="11">
        <v>1374497.6653065998</v>
      </c>
      <c r="AR1156" s="11">
        <v>3604798.5000000005</v>
      </c>
      <c r="AS1156" s="11">
        <v>2951630.9590099994</v>
      </c>
      <c r="AT1156" s="11">
        <v>2944905.9654899989</v>
      </c>
      <c r="AU1156" s="11">
        <v>2944905.9654899999</v>
      </c>
      <c r="AV1156" s="11">
        <v>2755903.8389999992</v>
      </c>
      <c r="AW1156" s="11">
        <v>2435824.1954399999</v>
      </c>
      <c r="AX1156" s="11">
        <v>2433834.0555000002</v>
      </c>
      <c r="AZ1156" s="11">
        <v>1377047.9034215999</v>
      </c>
      <c r="BA1156" s="11">
        <v>2324043.3973600003</v>
      </c>
      <c r="BB1156" s="122"/>
    </row>
    <row r="1157" spans="1:54" hidden="1" x14ac:dyDescent="0.25">
      <c r="A1157">
        <v>8</v>
      </c>
      <c r="B1157" t="str">
        <f t="shared" si="141"/>
        <v>WR-3140</v>
      </c>
      <c r="C1157" s="2" t="s">
        <v>318</v>
      </c>
      <c r="D1157" s="2" t="str">
        <f t="shared" si="138"/>
        <v>3</v>
      </c>
      <c r="E1157" s="2" t="str">
        <f t="shared" si="139"/>
        <v>31</v>
      </c>
      <c r="F1157" s="2" t="str">
        <f t="shared" si="140"/>
        <v>314</v>
      </c>
      <c r="G1157" s="1" t="s">
        <v>59</v>
      </c>
      <c r="H1157" s="27">
        <v>0</v>
      </c>
      <c r="I1157" s="27"/>
      <c r="J1157" s="27">
        <v>0</v>
      </c>
      <c r="K1157" s="27">
        <v>0</v>
      </c>
      <c r="L1157" s="27">
        <v>0</v>
      </c>
      <c r="M1157" s="27"/>
      <c r="N1157" s="27">
        <v>0</v>
      </c>
      <c r="O1157" s="27">
        <v>0</v>
      </c>
      <c r="P1157" s="27">
        <v>0</v>
      </c>
      <c r="Q1157" s="27"/>
      <c r="R1157" s="27">
        <v>0</v>
      </c>
      <c r="S1157" s="27">
        <v>0</v>
      </c>
      <c r="T1157" s="27">
        <v>0</v>
      </c>
      <c r="U1157" s="27"/>
      <c r="V1157" s="27">
        <v>0</v>
      </c>
      <c r="W1157" s="27">
        <v>0</v>
      </c>
      <c r="X1157" s="27">
        <v>0</v>
      </c>
      <c r="Y1157" s="27"/>
      <c r="Z1157" s="27">
        <v>0</v>
      </c>
      <c r="AA1157" s="27">
        <v>0</v>
      </c>
      <c r="AB1157" s="27">
        <v>0</v>
      </c>
      <c r="AC1157" s="27"/>
      <c r="AD1157" s="27">
        <v>629177.84</v>
      </c>
      <c r="AE1157" s="27">
        <v>626785.28000000003</v>
      </c>
      <c r="AF1157" s="27">
        <v>0</v>
      </c>
      <c r="AG1157" s="106">
        <v>632536.1</v>
      </c>
      <c r="AH1157" s="27">
        <v>640790.08000000007</v>
      </c>
      <c r="AI1157" s="27">
        <v>640790.08000000007</v>
      </c>
      <c r="AJ1157" s="27">
        <v>0</v>
      </c>
      <c r="AK1157" s="106">
        <v>653733.47</v>
      </c>
      <c r="AL1157" s="106">
        <v>653733.47</v>
      </c>
      <c r="AM1157" s="105">
        <v>644379.09</v>
      </c>
      <c r="AN1157" s="11">
        <v>0</v>
      </c>
      <c r="AO1157" s="11">
        <v>599348.36</v>
      </c>
      <c r="AP1157" s="105">
        <v>599321.5</v>
      </c>
      <c r="AQ1157" s="11">
        <v>609981.63</v>
      </c>
      <c r="AR1157" s="11">
        <v>0</v>
      </c>
      <c r="AS1157" s="11">
        <v>596411.36</v>
      </c>
      <c r="AT1157" s="11">
        <v>596898.52</v>
      </c>
      <c r="AU1157" s="11">
        <v>596898.52</v>
      </c>
      <c r="AV1157" s="11">
        <v>0</v>
      </c>
      <c r="AW1157" s="11">
        <v>572643.31999999995</v>
      </c>
      <c r="AX1157" s="11">
        <v>578153.33000000007</v>
      </c>
      <c r="AZ1157" s="11">
        <v>0</v>
      </c>
      <c r="BA1157" s="11">
        <v>601681.40999999992</v>
      </c>
      <c r="BB1157" s="122"/>
    </row>
    <row r="1158" spans="1:54" hidden="1" x14ac:dyDescent="0.25">
      <c r="A1158">
        <v>8</v>
      </c>
      <c r="B1158" t="str">
        <f t="shared" si="141"/>
        <v>WR-3200</v>
      </c>
      <c r="C1158" s="2" t="s">
        <v>318</v>
      </c>
      <c r="D1158" s="2" t="str">
        <f t="shared" si="138"/>
        <v>3</v>
      </c>
      <c r="E1158" s="2" t="str">
        <f t="shared" si="139"/>
        <v>32</v>
      </c>
      <c r="F1158" s="2" t="str">
        <f t="shared" si="140"/>
        <v>320</v>
      </c>
      <c r="G1158" s="1" t="s">
        <v>60</v>
      </c>
      <c r="H1158" s="27">
        <v>15985</v>
      </c>
      <c r="I1158" s="27"/>
      <c r="J1158" s="27">
        <v>15711</v>
      </c>
      <c r="K1158" s="27">
        <v>12836.099610000001</v>
      </c>
      <c r="L1158" s="27">
        <v>18321</v>
      </c>
      <c r="M1158" s="27"/>
      <c r="N1158" s="27">
        <v>12169.64415</v>
      </c>
      <c r="O1158" s="27">
        <v>12160.167740000001</v>
      </c>
      <c r="P1158" s="27">
        <v>13255.58</v>
      </c>
      <c r="Q1158" s="27"/>
      <c r="R1158" s="27">
        <v>9261.9380000000001</v>
      </c>
      <c r="S1158" s="27">
        <v>9261.9398700000002</v>
      </c>
      <c r="T1158" s="27">
        <v>14275.23</v>
      </c>
      <c r="U1158" s="27"/>
      <c r="V1158" s="27">
        <v>11300.940999999999</v>
      </c>
      <c r="W1158" s="27">
        <v>13653.700999999999</v>
      </c>
      <c r="X1158" s="27">
        <v>13189.69</v>
      </c>
      <c r="Y1158" s="27"/>
      <c r="Z1158" s="27">
        <v>13830.014999999999</v>
      </c>
      <c r="AA1158" s="27">
        <v>13830.014999999999</v>
      </c>
      <c r="AB1158" s="27">
        <v>10348</v>
      </c>
      <c r="AC1158" s="27"/>
      <c r="AD1158" s="27">
        <v>5765.2470700000003</v>
      </c>
      <c r="AE1158" s="27">
        <v>5765.2470700000003</v>
      </c>
      <c r="AF1158" s="27">
        <v>4458.3437203734593</v>
      </c>
      <c r="AG1158" s="106">
        <v>7511.0368599999993</v>
      </c>
      <c r="AH1158" s="27">
        <v>11466.479859999999</v>
      </c>
      <c r="AI1158" s="27">
        <v>11466.479859999999</v>
      </c>
      <c r="AJ1158" s="27">
        <v>1624.3437203734597</v>
      </c>
      <c r="AK1158" s="106">
        <v>9472.0440999999992</v>
      </c>
      <c r="AL1158" s="106">
        <v>13607.79938</v>
      </c>
      <c r="AM1158" s="105">
        <v>13607.79938</v>
      </c>
      <c r="AN1158" s="11">
        <v>13310.344596001867</v>
      </c>
      <c r="AO1158" s="11">
        <v>12236.937760000001</v>
      </c>
      <c r="AP1158" s="105">
        <v>12752.728869999999</v>
      </c>
      <c r="AQ1158" s="11">
        <v>12752.728869999999</v>
      </c>
      <c r="AR1158" s="11">
        <v>13784</v>
      </c>
      <c r="AS1158" s="11">
        <v>21221.085339999998</v>
      </c>
      <c r="AT1158" s="11">
        <v>10977.252039999999</v>
      </c>
      <c r="AU1158" s="11">
        <v>10977.252039999999</v>
      </c>
      <c r="AV1158" s="11">
        <v>17246.5</v>
      </c>
      <c r="AW1158" s="11">
        <v>15525.343510000001</v>
      </c>
      <c r="AX1158" s="11">
        <v>14372.88262</v>
      </c>
      <c r="AZ1158" s="11">
        <v>23282.703999999998</v>
      </c>
      <c r="BA1158" s="11">
        <v>38451.207069999997</v>
      </c>
      <c r="BB1158" s="122"/>
    </row>
    <row r="1159" spans="1:54" hidden="1" x14ac:dyDescent="0.25">
      <c r="A1159">
        <v>8</v>
      </c>
      <c r="B1159" t="str">
        <f t="shared" si="141"/>
        <v>WR-3300</v>
      </c>
      <c r="C1159" s="2" t="s">
        <v>318</v>
      </c>
      <c r="D1159" s="2" t="str">
        <f t="shared" si="138"/>
        <v>3</v>
      </c>
      <c r="E1159" s="2" t="str">
        <f t="shared" si="139"/>
        <v>33</v>
      </c>
      <c r="F1159" s="2" t="str">
        <f t="shared" si="140"/>
        <v>330</v>
      </c>
      <c r="G1159" s="1" t="s">
        <v>61</v>
      </c>
      <c r="H1159" s="27">
        <v>1080117</v>
      </c>
      <c r="I1159" s="27"/>
      <c r="J1159" s="27">
        <v>1146658</v>
      </c>
      <c r="K1159" s="27">
        <v>775893.33119000006</v>
      </c>
      <c r="L1159" s="27">
        <v>1207658</v>
      </c>
      <c r="M1159" s="27"/>
      <c r="N1159" s="27">
        <v>825858.48894000007</v>
      </c>
      <c r="O1159" s="27">
        <v>822798.06781000004</v>
      </c>
      <c r="P1159" s="27">
        <v>742632.47</v>
      </c>
      <c r="Q1159" s="27"/>
      <c r="R1159" s="27">
        <v>718996.08100000001</v>
      </c>
      <c r="S1159" s="27">
        <v>719110.98347000009</v>
      </c>
      <c r="T1159" s="27">
        <v>869692.23</v>
      </c>
      <c r="U1159" s="27"/>
      <c r="V1159" s="27">
        <v>830172.11700000009</v>
      </c>
      <c r="W1159" s="27">
        <v>878888.07489000005</v>
      </c>
      <c r="X1159" s="27">
        <v>892492.45</v>
      </c>
      <c r="Y1159" s="27"/>
      <c r="Z1159" s="27">
        <v>907730.35366999987</v>
      </c>
      <c r="AA1159" s="27">
        <v>907730.35366999987</v>
      </c>
      <c r="AB1159" s="27">
        <v>941009.22</v>
      </c>
      <c r="AC1159" s="27"/>
      <c r="AD1159" s="27">
        <v>882576.31805000012</v>
      </c>
      <c r="AE1159" s="27">
        <v>880980.30017000006</v>
      </c>
      <c r="AF1159" s="27">
        <v>946043.58867752948</v>
      </c>
      <c r="AG1159" s="106">
        <v>942351.65162000002</v>
      </c>
      <c r="AH1159" s="27">
        <v>945918.09184999997</v>
      </c>
      <c r="AI1159" s="27">
        <v>945918.09184999997</v>
      </c>
      <c r="AJ1159" s="27">
        <v>964987.81609752949</v>
      </c>
      <c r="AK1159" s="106">
        <v>961674.7683600001</v>
      </c>
      <c r="AL1159" s="106">
        <v>966786.03691000002</v>
      </c>
      <c r="AM1159" s="105">
        <v>960212.95140000025</v>
      </c>
      <c r="AN1159" s="11">
        <v>1004159.2443170951</v>
      </c>
      <c r="AO1159" s="11">
        <v>961268.88843000028</v>
      </c>
      <c r="AP1159" s="105">
        <v>966617.11279000004</v>
      </c>
      <c r="AQ1159" s="11">
        <v>966617.11279000039</v>
      </c>
      <c r="AR1159" s="11">
        <v>1076613.32</v>
      </c>
      <c r="AS1159" s="11">
        <v>1063760.9842000003</v>
      </c>
      <c r="AT1159" s="11">
        <v>1063074.5384900002</v>
      </c>
      <c r="AU1159" s="11">
        <v>1063030.5384900002</v>
      </c>
      <c r="AV1159" s="11">
        <v>1137436.8229999999</v>
      </c>
      <c r="AW1159" s="11">
        <v>1197283.5442299997</v>
      </c>
      <c r="AX1159" s="11">
        <v>1193109.2183999999</v>
      </c>
      <c r="AZ1159" s="11">
        <v>1171005.7283333</v>
      </c>
      <c r="BA1159" s="11">
        <v>1291903.5365400005</v>
      </c>
      <c r="BB1159" s="122"/>
    </row>
    <row r="1160" spans="1:54" hidden="1" x14ac:dyDescent="0.25">
      <c r="A1160">
        <v>8</v>
      </c>
      <c r="B1160" t="str">
        <f t="shared" si="141"/>
        <v>WR-3410</v>
      </c>
      <c r="C1160" s="2" t="s">
        <v>318</v>
      </c>
      <c r="D1160" s="2" t="str">
        <f t="shared" si="138"/>
        <v>3</v>
      </c>
      <c r="E1160" s="2" t="str">
        <f t="shared" si="139"/>
        <v>34</v>
      </c>
      <c r="F1160" s="2" t="str">
        <f t="shared" si="140"/>
        <v>341</v>
      </c>
      <c r="G1160" s="1" t="s">
        <v>63</v>
      </c>
      <c r="H1160" s="27">
        <v>0</v>
      </c>
      <c r="I1160" s="27"/>
      <c r="J1160" s="27">
        <v>101</v>
      </c>
      <c r="K1160" s="27">
        <v>0</v>
      </c>
      <c r="L1160" s="27">
        <v>0</v>
      </c>
      <c r="M1160" s="27"/>
      <c r="N1160" s="27">
        <v>0</v>
      </c>
      <c r="O1160" s="27">
        <v>0</v>
      </c>
      <c r="P1160" s="27">
        <v>0</v>
      </c>
      <c r="Q1160" s="27"/>
      <c r="R1160" s="27">
        <v>0</v>
      </c>
      <c r="S1160" s="27">
        <v>0</v>
      </c>
      <c r="T1160" s="27">
        <v>0</v>
      </c>
      <c r="U1160" s="27"/>
      <c r="V1160" s="27">
        <v>0</v>
      </c>
      <c r="W1160" s="27">
        <v>0</v>
      </c>
      <c r="X1160" s="27">
        <v>0</v>
      </c>
      <c r="Y1160" s="27"/>
      <c r="Z1160" s="27">
        <v>0</v>
      </c>
      <c r="AA1160" s="27">
        <v>0</v>
      </c>
      <c r="AB1160" s="27">
        <v>0</v>
      </c>
      <c r="AC1160" s="27"/>
      <c r="AD1160" s="27">
        <v>0</v>
      </c>
      <c r="AE1160" s="27">
        <v>0</v>
      </c>
      <c r="AF1160" s="27">
        <v>0</v>
      </c>
      <c r="AG1160" s="106">
        <v>0</v>
      </c>
      <c r="AH1160" s="27">
        <v>0</v>
      </c>
      <c r="AI1160" s="27">
        <v>0</v>
      </c>
      <c r="AJ1160" s="27">
        <v>0</v>
      </c>
      <c r="AK1160" s="106">
        <v>0</v>
      </c>
      <c r="AL1160" s="106">
        <v>0</v>
      </c>
      <c r="AM1160" s="105">
        <v>0</v>
      </c>
      <c r="AN1160" s="11">
        <v>0</v>
      </c>
      <c r="AO1160" s="11">
        <v>0</v>
      </c>
      <c r="AP1160" s="105">
        <v>0</v>
      </c>
      <c r="AQ1160" s="11">
        <v>0</v>
      </c>
      <c r="AR1160" s="11">
        <v>0</v>
      </c>
      <c r="AS1160" s="11">
        <v>0</v>
      </c>
      <c r="AT1160" s="11">
        <v>0</v>
      </c>
      <c r="AU1160" s="11">
        <v>0</v>
      </c>
      <c r="AV1160" s="11">
        <v>0</v>
      </c>
      <c r="AW1160" s="11">
        <v>0</v>
      </c>
      <c r="AX1160" s="11">
        <v>0</v>
      </c>
      <c r="AZ1160" s="11">
        <v>0</v>
      </c>
      <c r="BA1160" s="11">
        <v>0</v>
      </c>
      <c r="BB1160" s="122"/>
    </row>
    <row r="1161" spans="1:54" hidden="1" x14ac:dyDescent="0.25">
      <c r="A1161">
        <v>8</v>
      </c>
      <c r="B1161" t="str">
        <f t="shared" si="141"/>
        <v>WR-3420</v>
      </c>
      <c r="C1161" s="2" t="s">
        <v>318</v>
      </c>
      <c r="D1161" s="2" t="str">
        <f t="shared" si="138"/>
        <v>3</v>
      </c>
      <c r="E1161" s="2" t="str">
        <f t="shared" si="139"/>
        <v>34</v>
      </c>
      <c r="F1161" s="2" t="str">
        <f t="shared" si="140"/>
        <v>342</v>
      </c>
      <c r="G1161" s="1" t="s">
        <v>64</v>
      </c>
      <c r="H1161" s="27">
        <v>0</v>
      </c>
      <c r="I1161" s="27"/>
      <c r="J1161" s="27">
        <v>0</v>
      </c>
      <c r="K1161" s="27">
        <v>0</v>
      </c>
      <c r="L1161" s="27">
        <v>0</v>
      </c>
      <c r="M1161" s="27"/>
      <c r="N1161" s="27">
        <v>0</v>
      </c>
      <c r="O1161" s="27">
        <v>0</v>
      </c>
      <c r="P1161" s="27">
        <v>0</v>
      </c>
      <c r="Q1161" s="27"/>
      <c r="R1161" s="27">
        <v>0</v>
      </c>
      <c r="S1161" s="27">
        <v>0</v>
      </c>
      <c r="T1161" s="27">
        <v>0</v>
      </c>
      <c r="U1161" s="27"/>
      <c r="V1161" s="27">
        <v>0</v>
      </c>
      <c r="W1161" s="27">
        <v>0</v>
      </c>
      <c r="X1161" s="27">
        <v>0</v>
      </c>
      <c r="Y1161" s="27"/>
      <c r="Z1161" s="27">
        <v>0</v>
      </c>
      <c r="AA1161" s="27">
        <v>0</v>
      </c>
      <c r="AB1161" s="27">
        <v>0</v>
      </c>
      <c r="AC1161" s="27"/>
      <c r="AD1161" s="27">
        <v>0</v>
      </c>
      <c r="AE1161" s="27">
        <v>0</v>
      </c>
      <c r="AF1161" s="27">
        <v>0</v>
      </c>
      <c r="AG1161" s="106">
        <v>0</v>
      </c>
      <c r="AH1161" s="27">
        <v>0</v>
      </c>
      <c r="AI1161" s="27">
        <v>0</v>
      </c>
      <c r="AJ1161" s="27">
        <v>0</v>
      </c>
      <c r="AK1161" s="106">
        <v>0</v>
      </c>
      <c r="AL1161" s="106">
        <v>0</v>
      </c>
      <c r="AM1161" s="105">
        <v>0</v>
      </c>
      <c r="AN1161" s="11">
        <v>0</v>
      </c>
      <c r="AO1161" s="11">
        <v>0</v>
      </c>
      <c r="AP1161" s="105">
        <v>0</v>
      </c>
      <c r="AQ1161" s="11">
        <v>0</v>
      </c>
      <c r="AR1161" s="11">
        <v>0</v>
      </c>
      <c r="AS1161" s="11">
        <v>0</v>
      </c>
      <c r="AT1161" s="11">
        <v>0</v>
      </c>
      <c r="AU1161" s="11">
        <v>0</v>
      </c>
      <c r="AV1161" s="11">
        <v>0</v>
      </c>
      <c r="AW1161" s="11">
        <v>0</v>
      </c>
      <c r="AX1161" s="11">
        <v>0</v>
      </c>
      <c r="AZ1161" s="11">
        <v>0</v>
      </c>
      <c r="BA1161" s="11">
        <v>0</v>
      </c>
      <c r="BB1161" s="122"/>
    </row>
    <row r="1162" spans="1:54" hidden="1" x14ac:dyDescent="0.25">
      <c r="A1162">
        <v>8</v>
      </c>
      <c r="B1162" t="str">
        <f t="shared" si="141"/>
        <v>WR-3431</v>
      </c>
      <c r="C1162" s="2" t="s">
        <v>318</v>
      </c>
      <c r="D1162" s="2" t="str">
        <f t="shared" si="138"/>
        <v>3</v>
      </c>
      <c r="E1162" s="2" t="str">
        <f t="shared" si="139"/>
        <v>34</v>
      </c>
      <c r="F1162" s="2" t="str">
        <f t="shared" si="140"/>
        <v>343</v>
      </c>
      <c r="G1162" s="1" t="s">
        <v>65</v>
      </c>
      <c r="H1162" s="27">
        <v>30175</v>
      </c>
      <c r="I1162" s="27"/>
      <c r="J1162" s="27">
        <v>26052</v>
      </c>
      <c r="K1162" s="27">
        <v>25683.615870000001</v>
      </c>
      <c r="L1162" s="27">
        <v>31995</v>
      </c>
      <c r="M1162" s="27"/>
      <c r="N1162" s="27">
        <v>29171.825000000001</v>
      </c>
      <c r="O1162" s="27">
        <v>28826.532749999998</v>
      </c>
      <c r="P1162" s="27">
        <v>7359</v>
      </c>
      <c r="Q1162" s="27"/>
      <c r="R1162" s="27">
        <v>6178.6909999999998</v>
      </c>
      <c r="S1162" s="27">
        <v>6178.6917599999997</v>
      </c>
      <c r="T1162" s="27">
        <v>7929</v>
      </c>
      <c r="U1162" s="27"/>
      <c r="V1162" s="27">
        <v>66456.42</v>
      </c>
      <c r="W1162" s="27">
        <v>45310.085309999995</v>
      </c>
      <c r="X1162" s="27">
        <v>41893.699999999997</v>
      </c>
      <c r="Y1162" s="27"/>
      <c r="Z1162" s="27">
        <v>44166.674929999994</v>
      </c>
      <c r="AA1162" s="27">
        <v>44166.674929999994</v>
      </c>
      <c r="AB1162" s="27">
        <v>73619</v>
      </c>
      <c r="AC1162" s="27"/>
      <c r="AD1162" s="27">
        <v>2286925.6260099993</v>
      </c>
      <c r="AE1162" s="27">
        <v>2286925.6260099993</v>
      </c>
      <c r="AF1162" s="27">
        <v>50152</v>
      </c>
      <c r="AG1162" s="106">
        <v>2178462.18952</v>
      </c>
      <c r="AH1162" s="27">
        <v>2176813.1022400004</v>
      </c>
      <c r="AI1162" s="27">
        <v>2176813.1022400004</v>
      </c>
      <c r="AJ1162" s="27">
        <v>3523324</v>
      </c>
      <c r="AK1162" s="106">
        <v>2227595.4884199998</v>
      </c>
      <c r="AL1162" s="106">
        <v>2251909.1229999997</v>
      </c>
      <c r="AM1162" s="105">
        <v>2377916.0652700001</v>
      </c>
      <c r="AN1162" s="11">
        <v>185680.5</v>
      </c>
      <c r="AO1162" s="11">
        <v>2458667.7843900002</v>
      </c>
      <c r="AP1162" s="105">
        <v>2458818.8639900004</v>
      </c>
      <c r="AQ1162" s="11">
        <v>2412567.2539900001</v>
      </c>
      <c r="AR1162" s="11">
        <v>1546890.2</v>
      </c>
      <c r="AS1162" s="11">
        <v>1815941.6458899996</v>
      </c>
      <c r="AT1162" s="11">
        <v>1817840.8865600002</v>
      </c>
      <c r="AU1162" s="11">
        <v>1817840.88656</v>
      </c>
      <c r="AV1162" s="11">
        <v>2404229.1</v>
      </c>
      <c r="AW1162" s="11">
        <v>3723354.2092399998</v>
      </c>
      <c r="AX1162" s="11">
        <v>3680885.8050700002</v>
      </c>
      <c r="AZ1162" s="11">
        <v>3993976.8000000003</v>
      </c>
      <c r="BA1162" s="11">
        <v>3747043.9014546997</v>
      </c>
      <c r="BB1162" s="122"/>
    </row>
    <row r="1163" spans="1:54" hidden="1" x14ac:dyDescent="0.25">
      <c r="A1163">
        <v>8</v>
      </c>
      <c r="B1163" t="str">
        <f t="shared" si="141"/>
        <v>WR-3432</v>
      </c>
      <c r="C1163" s="2" t="s">
        <v>318</v>
      </c>
      <c r="D1163" s="2" t="str">
        <f t="shared" si="138"/>
        <v>3</v>
      </c>
      <c r="E1163" s="2" t="str">
        <f t="shared" si="139"/>
        <v>34</v>
      </c>
      <c r="F1163" s="2" t="str">
        <f t="shared" si="140"/>
        <v>343</v>
      </c>
      <c r="G1163" s="1" t="s">
        <v>66</v>
      </c>
      <c r="H1163" s="27">
        <v>327</v>
      </c>
      <c r="I1163" s="27"/>
      <c r="J1163" s="27">
        <v>0</v>
      </c>
      <c r="K1163" s="27">
        <v>0</v>
      </c>
      <c r="L1163" s="27">
        <v>0</v>
      </c>
      <c r="M1163" s="27"/>
      <c r="N1163" s="27">
        <v>0</v>
      </c>
      <c r="O1163" s="27">
        <v>0</v>
      </c>
      <c r="P1163" s="27">
        <v>0</v>
      </c>
      <c r="Q1163" s="27"/>
      <c r="R1163" s="27">
        <v>0</v>
      </c>
      <c r="S1163" s="27">
        <v>0</v>
      </c>
      <c r="T1163" s="27">
        <v>0</v>
      </c>
      <c r="U1163" s="27"/>
      <c r="V1163" s="27">
        <v>0</v>
      </c>
      <c r="W1163" s="27">
        <v>0</v>
      </c>
      <c r="X1163" s="27">
        <v>0</v>
      </c>
      <c r="Y1163" s="27"/>
      <c r="Z1163" s="27">
        <v>0</v>
      </c>
      <c r="AA1163" s="27">
        <v>0</v>
      </c>
      <c r="AB1163" s="27">
        <v>0</v>
      </c>
      <c r="AC1163" s="27"/>
      <c r="AD1163" s="27">
        <v>1022475.38</v>
      </c>
      <c r="AE1163" s="27">
        <v>1023688.05</v>
      </c>
      <c r="AF1163" s="27">
        <v>0</v>
      </c>
      <c r="AG1163" s="106">
        <v>1257357</v>
      </c>
      <c r="AH1163" s="27">
        <v>1254276</v>
      </c>
      <c r="AI1163" s="27">
        <v>1254276</v>
      </c>
      <c r="AJ1163" s="27">
        <v>0</v>
      </c>
      <c r="AK1163" s="106">
        <v>1289785</v>
      </c>
      <c r="AL1163" s="106">
        <v>1278613.68</v>
      </c>
      <c r="AM1163" s="105">
        <v>1278613.6800000002</v>
      </c>
      <c r="AN1163" s="11">
        <v>0</v>
      </c>
      <c r="AO1163" s="11">
        <v>1326643</v>
      </c>
      <c r="AP1163" s="105">
        <v>1312094.6800000002</v>
      </c>
      <c r="AQ1163" s="11">
        <v>1312094.6800000002</v>
      </c>
      <c r="AR1163" s="11">
        <v>0</v>
      </c>
      <c r="AS1163" s="11">
        <v>410271</v>
      </c>
      <c r="AT1163" s="11">
        <v>408603.92000000004</v>
      </c>
      <c r="AU1163" s="11">
        <v>408603.92000000004</v>
      </c>
      <c r="AV1163" s="11">
        <v>0</v>
      </c>
      <c r="AW1163" s="11">
        <v>168225.84865999999</v>
      </c>
      <c r="AX1163" s="11">
        <v>167493.19581999999</v>
      </c>
      <c r="AZ1163" s="11">
        <v>3000</v>
      </c>
      <c r="BA1163" s="11">
        <v>182194.73607000001</v>
      </c>
      <c r="BB1163" s="122"/>
    </row>
    <row r="1164" spans="1:54" hidden="1" x14ac:dyDescent="0.25">
      <c r="A1164">
        <v>8</v>
      </c>
      <c r="B1164" t="str">
        <f t="shared" si="141"/>
        <v>WR-3441</v>
      </c>
      <c r="C1164" s="2" t="s">
        <v>318</v>
      </c>
      <c r="D1164" s="2" t="str">
        <f t="shared" si="138"/>
        <v>3</v>
      </c>
      <c r="E1164" s="2" t="str">
        <f t="shared" si="139"/>
        <v>34</v>
      </c>
      <c r="F1164" s="2" t="str">
        <f t="shared" si="140"/>
        <v>344</v>
      </c>
      <c r="G1164" s="1" t="s">
        <v>67</v>
      </c>
      <c r="H1164" s="27">
        <v>62737</v>
      </c>
      <c r="I1164" s="27"/>
      <c r="J1164" s="27">
        <v>155420</v>
      </c>
      <c r="K1164" s="27">
        <v>159851.15033999999</v>
      </c>
      <c r="L1164" s="27">
        <v>92303</v>
      </c>
      <c r="M1164" s="27"/>
      <c r="N1164" s="27">
        <v>82501.974140000006</v>
      </c>
      <c r="O1164" s="27">
        <v>79956.763960000011</v>
      </c>
      <c r="P1164" s="27">
        <v>77352.649999999994</v>
      </c>
      <c r="Q1164" s="27"/>
      <c r="R1164" s="27">
        <v>71618.880999999994</v>
      </c>
      <c r="S1164" s="27">
        <v>71628.718380000006</v>
      </c>
      <c r="T1164" s="27">
        <v>58911.83</v>
      </c>
      <c r="U1164" s="27"/>
      <c r="V1164" s="27">
        <v>63416.646999999997</v>
      </c>
      <c r="W1164" s="27">
        <v>63397.827000000005</v>
      </c>
      <c r="X1164" s="27">
        <v>58693.09</v>
      </c>
      <c r="Y1164" s="27"/>
      <c r="Z1164" s="27">
        <v>69037.296589999998</v>
      </c>
      <c r="AA1164" s="27">
        <v>69037.296589999998</v>
      </c>
      <c r="AB1164" s="27">
        <v>61953.01</v>
      </c>
      <c r="AC1164" s="27"/>
      <c r="AD1164" s="27">
        <v>49717.460869999995</v>
      </c>
      <c r="AE1164" s="27">
        <v>49717.460869999995</v>
      </c>
      <c r="AF1164" s="27">
        <v>49037.49716652053</v>
      </c>
      <c r="AG1164" s="106">
        <v>49390.622200000005</v>
      </c>
      <c r="AH1164" s="27">
        <v>47657.012199999997</v>
      </c>
      <c r="AI1164" s="27">
        <v>47657.012199999997</v>
      </c>
      <c r="AJ1164" s="27">
        <v>48754.896999999997</v>
      </c>
      <c r="AK1164" s="106">
        <v>43807.695960000005</v>
      </c>
      <c r="AL1164" s="106">
        <v>19497.747159999999</v>
      </c>
      <c r="AM1164" s="105">
        <v>17164.00216</v>
      </c>
      <c r="AN1164" s="11">
        <v>59106.897166513998</v>
      </c>
      <c r="AO1164" s="11">
        <v>34716.824090000002</v>
      </c>
      <c r="AP1164" s="105">
        <v>34717.46009</v>
      </c>
      <c r="AQ1164" s="11">
        <v>34717.46009</v>
      </c>
      <c r="AR1164" s="11">
        <v>50340</v>
      </c>
      <c r="AS1164" s="11">
        <v>73151.771789999999</v>
      </c>
      <c r="AT1164" s="11">
        <v>73151.771789999999</v>
      </c>
      <c r="AU1164" s="11">
        <v>73151.771789999999</v>
      </c>
      <c r="AV1164" s="11">
        <v>20632</v>
      </c>
      <c r="AW1164" s="11">
        <v>35874.473549999995</v>
      </c>
      <c r="AX1164" s="11">
        <v>36513.293009999994</v>
      </c>
      <c r="AZ1164" s="11">
        <v>54822</v>
      </c>
      <c r="BA1164" s="11">
        <v>53573.00836</v>
      </c>
      <c r="BB1164" s="122"/>
    </row>
    <row r="1165" spans="1:54" hidden="1" x14ac:dyDescent="0.25">
      <c r="A1165">
        <v>8</v>
      </c>
      <c r="B1165" t="str">
        <f t="shared" si="141"/>
        <v>WR-3442</v>
      </c>
      <c r="C1165" s="2" t="s">
        <v>318</v>
      </c>
      <c r="D1165" s="2" t="str">
        <f t="shared" si="138"/>
        <v>3</v>
      </c>
      <c r="E1165" s="2" t="str">
        <f t="shared" si="139"/>
        <v>34</v>
      </c>
      <c r="F1165" s="2" t="str">
        <f t="shared" si="140"/>
        <v>344</v>
      </c>
      <c r="G1165" s="1" t="s">
        <v>68</v>
      </c>
      <c r="H1165" s="27">
        <v>0</v>
      </c>
      <c r="I1165" s="27"/>
      <c r="J1165" s="27">
        <v>0</v>
      </c>
      <c r="K1165" s="27">
        <v>0</v>
      </c>
      <c r="L1165" s="27">
        <v>0</v>
      </c>
      <c r="M1165" s="27"/>
      <c r="N1165" s="27">
        <v>0</v>
      </c>
      <c r="O1165" s="27">
        <v>0</v>
      </c>
      <c r="P1165" s="27">
        <v>0</v>
      </c>
      <c r="Q1165" s="27"/>
      <c r="R1165" s="27">
        <v>0</v>
      </c>
      <c r="S1165" s="27">
        <v>0</v>
      </c>
      <c r="T1165" s="27">
        <v>0</v>
      </c>
      <c r="U1165" s="27"/>
      <c r="V1165" s="27">
        <v>0</v>
      </c>
      <c r="W1165" s="27">
        <v>0</v>
      </c>
      <c r="X1165" s="27">
        <v>0</v>
      </c>
      <c r="Y1165" s="27"/>
      <c r="Z1165" s="27">
        <v>0</v>
      </c>
      <c r="AA1165" s="27">
        <v>0</v>
      </c>
      <c r="AB1165" s="27">
        <v>0</v>
      </c>
      <c r="AC1165" s="27"/>
      <c r="AD1165" s="27">
        <v>0</v>
      </c>
      <c r="AE1165" s="27">
        <v>0</v>
      </c>
      <c r="AF1165" s="27">
        <v>0</v>
      </c>
      <c r="AG1165" s="106">
        <v>0</v>
      </c>
      <c r="AH1165" s="27">
        <v>0</v>
      </c>
      <c r="AI1165" s="27">
        <v>0</v>
      </c>
      <c r="AJ1165" s="27">
        <v>0</v>
      </c>
      <c r="AK1165" s="106">
        <v>0</v>
      </c>
      <c r="AL1165" s="106">
        <v>0</v>
      </c>
      <c r="AM1165" s="105">
        <v>0</v>
      </c>
      <c r="AN1165" s="11">
        <v>0</v>
      </c>
      <c r="AO1165" s="11">
        <v>0</v>
      </c>
      <c r="AP1165" s="105">
        <v>0</v>
      </c>
      <c r="AQ1165" s="11">
        <v>0</v>
      </c>
      <c r="AR1165" s="11">
        <v>0</v>
      </c>
      <c r="AS1165" s="11">
        <v>0</v>
      </c>
      <c r="AT1165" s="11">
        <v>0</v>
      </c>
      <c r="AU1165" s="11">
        <v>0</v>
      </c>
      <c r="AV1165" s="11">
        <v>0</v>
      </c>
      <c r="AW1165" s="11">
        <v>0</v>
      </c>
      <c r="AX1165" s="11">
        <v>0</v>
      </c>
      <c r="AZ1165" s="11">
        <v>0</v>
      </c>
      <c r="BA1165" s="11">
        <v>119.2028</v>
      </c>
      <c r="BB1165" s="122"/>
    </row>
    <row r="1166" spans="1:54" hidden="1" x14ac:dyDescent="0.25">
      <c r="A1166">
        <v>8</v>
      </c>
      <c r="B1166" t="str">
        <f t="shared" si="141"/>
        <v>WR-3450</v>
      </c>
      <c r="C1166" s="2" t="s">
        <v>318</v>
      </c>
      <c r="D1166" s="2" t="str">
        <f t="shared" si="138"/>
        <v>3</v>
      </c>
      <c r="E1166" s="2" t="str">
        <f t="shared" si="139"/>
        <v>34</v>
      </c>
      <c r="F1166" s="2" t="str">
        <f t="shared" si="140"/>
        <v>345</v>
      </c>
      <c r="G1166" s="1" t="s">
        <v>69</v>
      </c>
      <c r="H1166" s="27">
        <v>0</v>
      </c>
      <c r="I1166" s="27"/>
      <c r="J1166" s="27">
        <v>0</v>
      </c>
      <c r="K1166" s="27">
        <v>0</v>
      </c>
      <c r="L1166" s="27">
        <v>0</v>
      </c>
      <c r="M1166" s="27"/>
      <c r="N1166" s="27">
        <v>0</v>
      </c>
      <c r="O1166" s="27">
        <v>0</v>
      </c>
      <c r="P1166" s="27">
        <v>0</v>
      </c>
      <c r="Q1166" s="27"/>
      <c r="R1166" s="27">
        <v>0</v>
      </c>
      <c r="S1166" s="27">
        <v>0</v>
      </c>
      <c r="T1166" s="27">
        <v>0</v>
      </c>
      <c r="U1166" s="27"/>
      <c r="V1166" s="27">
        <v>0</v>
      </c>
      <c r="W1166" s="27">
        <v>117.26024000000001</v>
      </c>
      <c r="X1166" s="27">
        <v>0</v>
      </c>
      <c r="Y1166" s="27"/>
      <c r="Z1166" s="27">
        <v>436.95183999999995</v>
      </c>
      <c r="AA1166" s="27">
        <v>436.95183999999995</v>
      </c>
      <c r="AB1166" s="27">
        <v>1850</v>
      </c>
      <c r="AC1166" s="27"/>
      <c r="AD1166" s="27">
        <v>26921.66404</v>
      </c>
      <c r="AE1166" s="27">
        <v>26921.66404</v>
      </c>
      <c r="AF1166" s="27">
        <v>24300</v>
      </c>
      <c r="AG1166" s="106">
        <v>25141.312000000002</v>
      </c>
      <c r="AH1166" s="27">
        <v>25141.312000000002</v>
      </c>
      <c r="AI1166" s="27">
        <v>25141.312000000002</v>
      </c>
      <c r="AJ1166" s="27">
        <v>27380.748</v>
      </c>
      <c r="AK1166" s="106">
        <v>6000</v>
      </c>
      <c r="AL1166" s="106">
        <v>6191.0977000000003</v>
      </c>
      <c r="AM1166" s="105">
        <v>6191.0977000000003</v>
      </c>
      <c r="AN1166" s="11">
        <v>3000</v>
      </c>
      <c r="AO1166" s="11">
        <v>1686.40624</v>
      </c>
      <c r="AP1166" s="105">
        <v>1703.68624</v>
      </c>
      <c r="AQ1166" s="11">
        <v>1703.68624</v>
      </c>
      <c r="AR1166" s="11">
        <v>2000</v>
      </c>
      <c r="AS1166" s="11">
        <v>84.249920000000003</v>
      </c>
      <c r="AT1166" s="11">
        <v>84.359920000000002</v>
      </c>
      <c r="AU1166" s="11">
        <v>84.359920000000002</v>
      </c>
      <c r="AV1166" s="11">
        <v>0</v>
      </c>
      <c r="AW1166" s="11">
        <v>427.25</v>
      </c>
      <c r="AX1166" s="11">
        <v>428.9</v>
      </c>
      <c r="AZ1166" s="11">
        <v>58228</v>
      </c>
      <c r="BA1166" s="11">
        <v>178823.07371</v>
      </c>
      <c r="BB1166" s="122"/>
    </row>
    <row r="1167" spans="1:54" hidden="1" x14ac:dyDescent="0.25">
      <c r="A1167">
        <v>8</v>
      </c>
      <c r="B1167" t="str">
        <f t="shared" si="141"/>
        <v>WR-3510</v>
      </c>
      <c r="C1167" s="2" t="s">
        <v>318</v>
      </c>
      <c r="D1167" s="2" t="str">
        <f t="shared" si="138"/>
        <v>3</v>
      </c>
      <c r="E1167" s="2" t="str">
        <f t="shared" si="139"/>
        <v>35</v>
      </c>
      <c r="F1167" s="2" t="str">
        <f t="shared" si="140"/>
        <v>351</v>
      </c>
      <c r="G1167" s="1" t="s">
        <v>71</v>
      </c>
      <c r="H1167" s="27">
        <v>0</v>
      </c>
      <c r="I1167" s="27"/>
      <c r="J1167" s="27">
        <v>0</v>
      </c>
      <c r="K1167" s="27">
        <v>0</v>
      </c>
      <c r="L1167" s="27">
        <v>0</v>
      </c>
      <c r="M1167" s="27"/>
      <c r="N1167" s="27">
        <v>0</v>
      </c>
      <c r="O1167" s="27">
        <v>0</v>
      </c>
      <c r="P1167" s="27">
        <v>0</v>
      </c>
      <c r="Q1167" s="27"/>
      <c r="R1167" s="27">
        <v>0</v>
      </c>
      <c r="S1167" s="27">
        <v>0</v>
      </c>
      <c r="T1167" s="27">
        <v>0</v>
      </c>
      <c r="U1167" s="27"/>
      <c r="V1167" s="27">
        <v>0</v>
      </c>
      <c r="W1167" s="27">
        <v>0</v>
      </c>
      <c r="X1167" s="27">
        <v>0</v>
      </c>
      <c r="Y1167" s="27"/>
      <c r="Z1167" s="27">
        <v>0</v>
      </c>
      <c r="AA1167" s="27">
        <v>0</v>
      </c>
      <c r="AB1167" s="27">
        <v>0</v>
      </c>
      <c r="AC1167" s="27"/>
      <c r="AD1167" s="27">
        <v>0</v>
      </c>
      <c r="AE1167" s="27">
        <v>0</v>
      </c>
      <c r="AF1167" s="27">
        <v>0</v>
      </c>
      <c r="AG1167" s="106">
        <v>0</v>
      </c>
      <c r="AH1167" s="27">
        <v>0</v>
      </c>
      <c r="AI1167" s="27">
        <v>0</v>
      </c>
      <c r="AJ1167" s="27">
        <v>0</v>
      </c>
      <c r="AK1167" s="106">
        <v>0</v>
      </c>
      <c r="AL1167" s="106">
        <v>0</v>
      </c>
      <c r="AM1167" s="105">
        <v>0</v>
      </c>
      <c r="AN1167" s="11">
        <v>0</v>
      </c>
      <c r="AO1167" s="11">
        <v>0</v>
      </c>
      <c r="AP1167" s="105">
        <v>0</v>
      </c>
      <c r="AQ1167" s="11">
        <v>0</v>
      </c>
      <c r="AR1167" s="11">
        <v>0</v>
      </c>
      <c r="AS1167" s="11">
        <v>0</v>
      </c>
      <c r="AT1167" s="11">
        <v>0</v>
      </c>
      <c r="AU1167" s="11">
        <v>0</v>
      </c>
      <c r="AV1167" s="11">
        <v>0</v>
      </c>
      <c r="AW1167" s="11">
        <v>0</v>
      </c>
      <c r="AX1167" s="11">
        <v>0</v>
      </c>
      <c r="AZ1167" s="11">
        <v>0</v>
      </c>
      <c r="BA1167" s="11">
        <v>9.24</v>
      </c>
      <c r="BB1167" s="122"/>
    </row>
    <row r="1168" spans="1:54" hidden="1" x14ac:dyDescent="0.25">
      <c r="A1168">
        <v>8</v>
      </c>
      <c r="B1168" t="str">
        <f t="shared" si="141"/>
        <v>WR-3520</v>
      </c>
      <c r="C1168" s="2" t="s">
        <v>318</v>
      </c>
      <c r="D1168" s="2" t="str">
        <f t="shared" ref="D1168:D1199" si="142">LEFT($G1168,1)</f>
        <v>3</v>
      </c>
      <c r="E1168" s="2" t="str">
        <f t="shared" ref="E1168:E1199" si="143">LEFT($G1168,2)</f>
        <v>35</v>
      </c>
      <c r="F1168" s="2" t="str">
        <f t="shared" ref="F1168:F1199" si="144">LEFT($G1168,3)</f>
        <v>352</v>
      </c>
      <c r="G1168" s="1" t="s">
        <v>72</v>
      </c>
      <c r="H1168" s="27">
        <v>0</v>
      </c>
      <c r="I1168" s="27"/>
      <c r="J1168" s="27">
        <v>0</v>
      </c>
      <c r="K1168" s="27">
        <v>0</v>
      </c>
      <c r="L1168" s="27">
        <v>0</v>
      </c>
      <c r="M1168" s="27"/>
      <c r="N1168" s="27">
        <v>0</v>
      </c>
      <c r="O1168" s="27">
        <v>0</v>
      </c>
      <c r="P1168" s="27">
        <v>0</v>
      </c>
      <c r="Q1168" s="27"/>
      <c r="R1168" s="27">
        <v>0</v>
      </c>
      <c r="S1168" s="27">
        <v>0</v>
      </c>
      <c r="T1168" s="27">
        <v>0</v>
      </c>
      <c r="U1168" s="27"/>
      <c r="V1168" s="27">
        <v>0</v>
      </c>
      <c r="W1168" s="27">
        <v>0</v>
      </c>
      <c r="X1168" s="27">
        <v>0</v>
      </c>
      <c r="Y1168" s="27"/>
      <c r="Z1168" s="27">
        <v>0</v>
      </c>
      <c r="AA1168" s="27">
        <v>0</v>
      </c>
      <c r="AB1168" s="27">
        <v>0</v>
      </c>
      <c r="AC1168" s="27"/>
      <c r="AD1168" s="27">
        <v>0</v>
      </c>
      <c r="AE1168" s="27">
        <v>0</v>
      </c>
      <c r="AF1168" s="27">
        <v>0</v>
      </c>
      <c r="AG1168" s="106">
        <v>0</v>
      </c>
      <c r="AH1168" s="27">
        <v>0</v>
      </c>
      <c r="AI1168" s="27">
        <v>0</v>
      </c>
      <c r="AJ1168" s="27">
        <v>0</v>
      </c>
      <c r="AK1168" s="106">
        <v>0</v>
      </c>
      <c r="AL1168" s="106">
        <v>0</v>
      </c>
      <c r="AM1168" s="105">
        <v>0</v>
      </c>
      <c r="AN1168" s="11">
        <v>0</v>
      </c>
      <c r="AO1168" s="11">
        <v>0</v>
      </c>
      <c r="AP1168" s="105">
        <v>0</v>
      </c>
      <c r="AQ1168" s="11">
        <v>0</v>
      </c>
      <c r="AR1168" s="11">
        <v>0</v>
      </c>
      <c r="AS1168" s="11">
        <v>0</v>
      </c>
      <c r="AT1168" s="11">
        <v>0</v>
      </c>
      <c r="AU1168" s="11">
        <v>0</v>
      </c>
      <c r="AV1168" s="11">
        <v>0</v>
      </c>
      <c r="AW1168" s="11">
        <v>19.56569</v>
      </c>
      <c r="AX1168" s="11">
        <v>19.56569</v>
      </c>
      <c r="AZ1168" s="11">
        <v>0</v>
      </c>
      <c r="BA1168" s="11">
        <v>0</v>
      </c>
      <c r="BB1168" s="122"/>
    </row>
    <row r="1169" spans="1:54" hidden="1" x14ac:dyDescent="0.25">
      <c r="A1169">
        <v>8</v>
      </c>
      <c r="B1169" t="str">
        <f t="shared" si="141"/>
        <v>WR-3530</v>
      </c>
      <c r="C1169" s="2" t="s">
        <v>318</v>
      </c>
      <c r="D1169" s="2" t="str">
        <f t="shared" si="142"/>
        <v>3</v>
      </c>
      <c r="E1169" s="2" t="str">
        <f t="shared" si="143"/>
        <v>35</v>
      </c>
      <c r="F1169" s="2" t="str">
        <f t="shared" si="144"/>
        <v>353</v>
      </c>
      <c r="G1169" s="1" t="s">
        <v>73</v>
      </c>
      <c r="H1169" s="27">
        <v>0</v>
      </c>
      <c r="I1169" s="27"/>
      <c r="J1169" s="27">
        <v>0</v>
      </c>
      <c r="K1169" s="27">
        <v>0</v>
      </c>
      <c r="L1169" s="27">
        <v>0</v>
      </c>
      <c r="M1169" s="27"/>
      <c r="N1169" s="27">
        <v>0</v>
      </c>
      <c r="O1169" s="27">
        <v>0</v>
      </c>
      <c r="P1169" s="27">
        <v>0</v>
      </c>
      <c r="Q1169" s="27"/>
      <c r="R1169" s="27">
        <v>0</v>
      </c>
      <c r="S1169" s="27">
        <v>0</v>
      </c>
      <c r="T1169" s="27">
        <v>0</v>
      </c>
      <c r="U1169" s="27"/>
      <c r="V1169" s="27">
        <v>0</v>
      </c>
      <c r="W1169" s="27">
        <v>0</v>
      </c>
      <c r="X1169" s="27">
        <v>0</v>
      </c>
      <c r="Y1169" s="27"/>
      <c r="Z1169" s="27">
        <v>0</v>
      </c>
      <c r="AA1169" s="27">
        <v>0</v>
      </c>
      <c r="AB1169" s="27">
        <v>0</v>
      </c>
      <c r="AC1169" s="27"/>
      <c r="AD1169" s="27">
        <v>0</v>
      </c>
      <c r="AE1169" s="27">
        <v>0</v>
      </c>
      <c r="AF1169" s="27">
        <v>0</v>
      </c>
      <c r="AG1169" s="106">
        <v>0</v>
      </c>
      <c r="AH1169" s="27">
        <v>0</v>
      </c>
      <c r="AI1169" s="27">
        <v>0</v>
      </c>
      <c r="AJ1169" s="27">
        <v>0</v>
      </c>
      <c r="AK1169" s="106">
        <v>0</v>
      </c>
      <c r="AL1169" s="106">
        <v>0</v>
      </c>
      <c r="AM1169" s="105">
        <v>0</v>
      </c>
      <c r="AN1169" s="11">
        <v>0</v>
      </c>
      <c r="AO1169" s="11">
        <v>0</v>
      </c>
      <c r="AP1169" s="105">
        <v>0</v>
      </c>
      <c r="AQ1169" s="11">
        <v>0</v>
      </c>
      <c r="AR1169" s="11">
        <v>0</v>
      </c>
      <c r="AS1169" s="11">
        <v>0</v>
      </c>
      <c r="AT1169" s="11">
        <v>0</v>
      </c>
      <c r="AU1169" s="11">
        <v>0</v>
      </c>
      <c r="AV1169" s="11">
        <v>0</v>
      </c>
      <c r="AW1169" s="11">
        <v>0</v>
      </c>
      <c r="AX1169" s="11">
        <v>0</v>
      </c>
      <c r="AZ1169" s="11">
        <v>0</v>
      </c>
      <c r="BA1169" s="11">
        <v>24</v>
      </c>
      <c r="BB1169" s="122"/>
    </row>
    <row r="1170" spans="1:54" hidden="1" x14ac:dyDescent="0.25">
      <c r="A1170">
        <v>8</v>
      </c>
      <c r="B1170" t="str">
        <f t="shared" si="141"/>
        <v>WR-3540</v>
      </c>
      <c r="C1170" s="2" t="s">
        <v>318</v>
      </c>
      <c r="D1170" s="2" t="str">
        <f t="shared" si="142"/>
        <v>3</v>
      </c>
      <c r="E1170" s="2" t="str">
        <f t="shared" si="143"/>
        <v>35</v>
      </c>
      <c r="F1170" s="2" t="str">
        <f t="shared" si="144"/>
        <v>354</v>
      </c>
      <c r="G1170" s="1" t="s">
        <v>74</v>
      </c>
      <c r="H1170" s="27">
        <v>1014</v>
      </c>
      <c r="I1170" s="27"/>
      <c r="J1170" s="27">
        <v>3038</v>
      </c>
      <c r="K1170" s="27">
        <v>3021.5074800000002</v>
      </c>
      <c r="L1170" s="27">
        <v>1025</v>
      </c>
      <c r="M1170" s="27"/>
      <c r="N1170" s="27">
        <v>911.33685000000003</v>
      </c>
      <c r="O1170" s="27">
        <v>911.62504000000001</v>
      </c>
      <c r="P1170" s="27">
        <v>1017.26</v>
      </c>
      <c r="Q1170" s="27"/>
      <c r="R1170" s="27">
        <v>1232.377</v>
      </c>
      <c r="S1170" s="27">
        <v>1239.82872</v>
      </c>
      <c r="T1170" s="27">
        <v>962.11</v>
      </c>
      <c r="U1170" s="27"/>
      <c r="V1170" s="27">
        <v>1659.366</v>
      </c>
      <c r="W1170" s="27">
        <v>848.01599999999996</v>
      </c>
      <c r="X1170" s="27">
        <v>1006</v>
      </c>
      <c r="Y1170" s="27"/>
      <c r="Z1170" s="27">
        <v>766.43528000000003</v>
      </c>
      <c r="AA1170" s="27">
        <v>766.43528000000003</v>
      </c>
      <c r="AB1170" s="27">
        <v>720.6</v>
      </c>
      <c r="AC1170" s="27"/>
      <c r="AD1170" s="27">
        <v>844.53051000000005</v>
      </c>
      <c r="AE1170" s="27">
        <v>844.53051000000005</v>
      </c>
      <c r="AF1170" s="27">
        <v>8927</v>
      </c>
      <c r="AG1170" s="106">
        <v>4765.9574199999997</v>
      </c>
      <c r="AH1170" s="27">
        <v>12861.127399999999</v>
      </c>
      <c r="AI1170" s="27">
        <v>12861.127399999999</v>
      </c>
      <c r="AJ1170" s="27">
        <v>12975</v>
      </c>
      <c r="AK1170" s="106">
        <v>12861.664760000001</v>
      </c>
      <c r="AL1170" s="106">
        <v>12861.75798</v>
      </c>
      <c r="AM1170" s="105">
        <v>12861.757980000002</v>
      </c>
      <c r="AN1170" s="11">
        <v>12875</v>
      </c>
      <c r="AO1170" s="11">
        <v>12788.354310000001</v>
      </c>
      <c r="AP1170" s="105">
        <v>12788.354310000001</v>
      </c>
      <c r="AQ1170" s="11">
        <v>12788.354310000001</v>
      </c>
      <c r="AR1170" s="11">
        <v>13007</v>
      </c>
      <c r="AS1170" s="11">
        <v>12870.77348</v>
      </c>
      <c r="AT1170" s="11">
        <v>12795.89482</v>
      </c>
      <c r="AU1170" s="11">
        <v>12795.89482</v>
      </c>
      <c r="AV1170" s="11">
        <v>13315</v>
      </c>
      <c r="AW1170" s="11">
        <v>12960.765649999999</v>
      </c>
      <c r="AX1170" s="11">
        <v>12960.29429</v>
      </c>
      <c r="AZ1170" s="11">
        <v>13461</v>
      </c>
      <c r="BA1170" s="11">
        <v>13207.263459999998</v>
      </c>
      <c r="BB1170" s="122"/>
    </row>
    <row r="1171" spans="1:54" hidden="1" x14ac:dyDescent="0.25">
      <c r="A1171">
        <v>8</v>
      </c>
      <c r="B1171" t="str">
        <f t="shared" si="141"/>
        <v>WR-3550</v>
      </c>
      <c r="C1171" s="2" t="s">
        <v>318</v>
      </c>
      <c r="D1171" s="2" t="str">
        <f t="shared" si="142"/>
        <v>3</v>
      </c>
      <c r="E1171" s="2" t="str">
        <f t="shared" si="143"/>
        <v>35</v>
      </c>
      <c r="F1171" s="2" t="str">
        <f t="shared" si="144"/>
        <v>355</v>
      </c>
      <c r="G1171" s="1" t="s">
        <v>75</v>
      </c>
      <c r="H1171" s="27">
        <v>0</v>
      </c>
      <c r="I1171" s="27"/>
      <c r="J1171" s="27">
        <v>0</v>
      </c>
      <c r="K1171" s="27">
        <v>0</v>
      </c>
      <c r="L1171" s="27">
        <v>0</v>
      </c>
      <c r="M1171" s="27"/>
      <c r="N1171" s="27">
        <v>0</v>
      </c>
      <c r="O1171" s="27">
        <v>0</v>
      </c>
      <c r="P1171" s="27">
        <v>0</v>
      </c>
      <c r="Q1171" s="27"/>
      <c r="R1171" s="27">
        <v>550</v>
      </c>
      <c r="S1171" s="27">
        <v>550</v>
      </c>
      <c r="T1171" s="27">
        <v>0</v>
      </c>
      <c r="U1171" s="27"/>
      <c r="V1171" s="27">
        <v>0</v>
      </c>
      <c r="W1171" s="27">
        <v>0</v>
      </c>
      <c r="X1171" s="27">
        <v>0</v>
      </c>
      <c r="Y1171" s="27"/>
      <c r="Z1171" s="27">
        <v>0</v>
      </c>
      <c r="AA1171" s="27">
        <v>0</v>
      </c>
      <c r="AB1171" s="27">
        <v>142</v>
      </c>
      <c r="AC1171" s="27"/>
      <c r="AD1171" s="27">
        <v>114</v>
      </c>
      <c r="AE1171" s="27">
        <v>114</v>
      </c>
      <c r="AF1171" s="27">
        <v>80</v>
      </c>
      <c r="AG1171" s="106">
        <v>80</v>
      </c>
      <c r="AH1171" s="27">
        <v>80</v>
      </c>
      <c r="AI1171" s="27">
        <v>80</v>
      </c>
      <c r="AJ1171" s="27">
        <v>81</v>
      </c>
      <c r="AK1171" s="106">
        <v>81</v>
      </c>
      <c r="AL1171" s="106">
        <v>131</v>
      </c>
      <c r="AM1171" s="105">
        <v>131</v>
      </c>
      <c r="AN1171" s="11">
        <v>85</v>
      </c>
      <c r="AO1171" s="11">
        <v>64.56559</v>
      </c>
      <c r="AP1171" s="105">
        <v>64.56559</v>
      </c>
      <c r="AQ1171" s="11">
        <v>64.56559</v>
      </c>
      <c r="AR1171" s="11">
        <v>85</v>
      </c>
      <c r="AS1171" s="11">
        <v>4.4193999999999996</v>
      </c>
      <c r="AT1171" s="11">
        <v>4.4193999999999996</v>
      </c>
      <c r="AU1171" s="11">
        <v>4.4193999999999996</v>
      </c>
      <c r="AV1171" s="11">
        <v>159</v>
      </c>
      <c r="AW1171" s="11">
        <v>159</v>
      </c>
      <c r="AX1171" s="11">
        <v>18</v>
      </c>
      <c r="AZ1171" s="11">
        <v>120</v>
      </c>
      <c r="BA1171" s="11">
        <v>0</v>
      </c>
      <c r="BB1171" s="122"/>
    </row>
    <row r="1172" spans="1:54" hidden="1" x14ac:dyDescent="0.25">
      <c r="A1172">
        <v>8</v>
      </c>
      <c r="B1172" t="str">
        <f t="shared" si="141"/>
        <v>WR-3560</v>
      </c>
      <c r="C1172" s="2" t="s">
        <v>318</v>
      </c>
      <c r="D1172" s="2" t="str">
        <f t="shared" si="142"/>
        <v>3</v>
      </c>
      <c r="E1172" s="2" t="str">
        <f t="shared" si="143"/>
        <v>35</v>
      </c>
      <c r="F1172" s="2" t="str">
        <f t="shared" si="144"/>
        <v>356</v>
      </c>
      <c r="G1172" s="1" t="s">
        <v>76</v>
      </c>
      <c r="H1172" s="27">
        <v>0</v>
      </c>
      <c r="I1172" s="27"/>
      <c r="J1172" s="27">
        <v>0</v>
      </c>
      <c r="K1172" s="27">
        <v>0</v>
      </c>
      <c r="L1172" s="27">
        <v>501</v>
      </c>
      <c r="M1172" s="27"/>
      <c r="N1172" s="27">
        <v>150</v>
      </c>
      <c r="O1172" s="27">
        <v>150</v>
      </c>
      <c r="P1172" s="27">
        <v>501</v>
      </c>
      <c r="Q1172" s="27"/>
      <c r="R1172" s="27">
        <v>106.367</v>
      </c>
      <c r="S1172" s="27">
        <v>106.367</v>
      </c>
      <c r="T1172" s="27">
        <v>1101</v>
      </c>
      <c r="U1172" s="27"/>
      <c r="V1172" s="27">
        <v>164.61700000000002</v>
      </c>
      <c r="W1172" s="27">
        <v>904.61699999999996</v>
      </c>
      <c r="X1172" s="27">
        <v>1341</v>
      </c>
      <c r="Y1172" s="27"/>
      <c r="Z1172" s="27">
        <v>961.31942000000004</v>
      </c>
      <c r="AA1172" s="27">
        <v>961.31942000000004</v>
      </c>
      <c r="AB1172" s="27">
        <v>1051</v>
      </c>
      <c r="AC1172" s="27"/>
      <c r="AD1172" s="27">
        <v>1810.7188599999999</v>
      </c>
      <c r="AE1172" s="27">
        <v>1810.7188599999999</v>
      </c>
      <c r="AF1172" s="27">
        <v>1501</v>
      </c>
      <c r="AG1172" s="106">
        <v>9081.72444</v>
      </c>
      <c r="AH1172" s="27">
        <v>956.45445999999993</v>
      </c>
      <c r="AI1172" s="27">
        <v>956.45445999999993</v>
      </c>
      <c r="AJ1172" s="27">
        <v>1226</v>
      </c>
      <c r="AK1172" s="106">
        <v>758.55373999999995</v>
      </c>
      <c r="AL1172" s="106">
        <v>758.55373999999995</v>
      </c>
      <c r="AM1172" s="105">
        <v>758.55373999999995</v>
      </c>
      <c r="AN1172" s="11">
        <v>1185</v>
      </c>
      <c r="AO1172" s="11">
        <v>484.53426000000002</v>
      </c>
      <c r="AP1172" s="105">
        <v>484.53426000000002</v>
      </c>
      <c r="AQ1172" s="11">
        <v>484.53426000000002</v>
      </c>
      <c r="AR1172" s="11">
        <v>1030</v>
      </c>
      <c r="AS1172" s="11">
        <v>607.03770999999995</v>
      </c>
      <c r="AT1172" s="11">
        <v>607.03770999999995</v>
      </c>
      <c r="AU1172" s="11">
        <v>607.03770999999995</v>
      </c>
      <c r="AV1172" s="11">
        <v>527</v>
      </c>
      <c r="AW1172" s="11">
        <v>196.26254</v>
      </c>
      <c r="AX1172" s="11">
        <v>196.26254</v>
      </c>
      <c r="AZ1172" s="11">
        <v>600</v>
      </c>
      <c r="BA1172" s="11">
        <v>246.33814000000001</v>
      </c>
      <c r="BB1172" s="122"/>
    </row>
    <row r="1173" spans="1:54" hidden="1" x14ac:dyDescent="0.25">
      <c r="A1173">
        <v>8</v>
      </c>
      <c r="B1173" t="str">
        <f t="shared" si="141"/>
        <v>WR-4110</v>
      </c>
      <c r="C1173" s="2" t="s">
        <v>318</v>
      </c>
      <c r="D1173" s="2" t="str">
        <f t="shared" si="142"/>
        <v>4</v>
      </c>
      <c r="E1173" s="2" t="str">
        <f t="shared" si="143"/>
        <v>41</v>
      </c>
      <c r="F1173" s="2" t="str">
        <f t="shared" si="144"/>
        <v>411</v>
      </c>
      <c r="G1173" s="1" t="s">
        <v>79</v>
      </c>
      <c r="H1173" s="27">
        <v>0</v>
      </c>
      <c r="I1173" s="27"/>
      <c r="J1173" s="27">
        <v>0</v>
      </c>
      <c r="K1173" s="27">
        <v>0</v>
      </c>
      <c r="L1173" s="27">
        <v>0</v>
      </c>
      <c r="M1173" s="27"/>
      <c r="N1173" s="27">
        <v>0</v>
      </c>
      <c r="O1173" s="27">
        <v>0</v>
      </c>
      <c r="P1173" s="27">
        <v>0</v>
      </c>
      <c r="Q1173" s="27"/>
      <c r="R1173" s="27">
        <v>0</v>
      </c>
      <c r="S1173" s="27">
        <v>0</v>
      </c>
      <c r="T1173" s="27">
        <v>0</v>
      </c>
      <c r="U1173" s="27"/>
      <c r="V1173" s="27">
        <v>0</v>
      </c>
      <c r="W1173" s="27">
        <v>0</v>
      </c>
      <c r="X1173" s="27">
        <v>0</v>
      </c>
      <c r="Y1173" s="27"/>
      <c r="Z1173" s="27">
        <v>0</v>
      </c>
      <c r="AA1173" s="27">
        <v>0</v>
      </c>
      <c r="AB1173" s="27">
        <v>0</v>
      </c>
      <c r="AC1173" s="27"/>
      <c r="AD1173" s="27">
        <v>0</v>
      </c>
      <c r="AE1173" s="27">
        <v>0</v>
      </c>
      <c r="AF1173" s="27">
        <v>0</v>
      </c>
      <c r="AG1173" s="106">
        <v>0</v>
      </c>
      <c r="AH1173" s="27">
        <v>0</v>
      </c>
      <c r="AI1173" s="27">
        <v>0</v>
      </c>
      <c r="AJ1173" s="27">
        <v>0</v>
      </c>
      <c r="AK1173" s="106">
        <v>0</v>
      </c>
      <c r="AL1173" s="106">
        <v>0</v>
      </c>
      <c r="AM1173" s="105">
        <v>0</v>
      </c>
      <c r="AN1173" s="11">
        <v>0</v>
      </c>
      <c r="AO1173" s="11">
        <v>0</v>
      </c>
      <c r="AP1173" s="105">
        <v>0</v>
      </c>
      <c r="AQ1173" s="11">
        <v>0</v>
      </c>
      <c r="AR1173" s="11">
        <v>0</v>
      </c>
      <c r="AS1173" s="11">
        <v>0</v>
      </c>
      <c r="AT1173" s="11">
        <v>0</v>
      </c>
      <c r="AU1173" s="11">
        <v>0</v>
      </c>
      <c r="AV1173" s="11">
        <v>0</v>
      </c>
      <c r="AW1173" s="11">
        <v>0</v>
      </c>
      <c r="AX1173" s="11">
        <v>0</v>
      </c>
      <c r="AZ1173" s="11">
        <v>0</v>
      </c>
      <c r="BA1173" s="11">
        <v>0</v>
      </c>
      <c r="BB1173" s="122"/>
    </row>
    <row r="1174" spans="1:54" hidden="1" x14ac:dyDescent="0.25">
      <c r="A1174">
        <v>8</v>
      </c>
      <c r="B1174" t="str">
        <f t="shared" si="141"/>
        <v>WR-4120</v>
      </c>
      <c r="C1174" s="2" t="s">
        <v>318</v>
      </c>
      <c r="D1174" s="2" t="str">
        <f t="shared" si="142"/>
        <v>4</v>
      </c>
      <c r="E1174" s="2" t="str">
        <f t="shared" si="143"/>
        <v>41</v>
      </c>
      <c r="F1174" s="2" t="str">
        <f t="shared" si="144"/>
        <v>412</v>
      </c>
      <c r="G1174" s="1" t="s">
        <v>80</v>
      </c>
      <c r="H1174" s="27">
        <v>0</v>
      </c>
      <c r="I1174" s="27"/>
      <c r="J1174" s="27">
        <v>0</v>
      </c>
      <c r="K1174" s="27">
        <v>0</v>
      </c>
      <c r="L1174" s="27">
        <v>0</v>
      </c>
      <c r="M1174" s="27"/>
      <c r="N1174" s="27">
        <v>0</v>
      </c>
      <c r="O1174" s="27">
        <v>0</v>
      </c>
      <c r="P1174" s="27">
        <v>0</v>
      </c>
      <c r="Q1174" s="27"/>
      <c r="R1174" s="27">
        <v>0</v>
      </c>
      <c r="S1174" s="27">
        <v>0</v>
      </c>
      <c r="T1174" s="27">
        <v>0</v>
      </c>
      <c r="U1174" s="27"/>
      <c r="V1174" s="27">
        <v>0</v>
      </c>
      <c r="W1174" s="27">
        <v>0</v>
      </c>
      <c r="X1174" s="27">
        <v>0</v>
      </c>
      <c r="Y1174" s="27"/>
      <c r="Z1174" s="27">
        <v>0</v>
      </c>
      <c r="AA1174" s="27">
        <v>0</v>
      </c>
      <c r="AB1174" s="27">
        <v>0</v>
      </c>
      <c r="AC1174" s="27"/>
      <c r="AD1174" s="27">
        <v>0</v>
      </c>
      <c r="AE1174" s="27">
        <v>0</v>
      </c>
      <c r="AF1174" s="27">
        <v>0</v>
      </c>
      <c r="AG1174" s="106">
        <v>0</v>
      </c>
      <c r="AH1174" s="27">
        <v>0</v>
      </c>
      <c r="AI1174" s="27">
        <v>0</v>
      </c>
      <c r="AJ1174" s="27">
        <v>0</v>
      </c>
      <c r="AK1174" s="106">
        <v>0</v>
      </c>
      <c r="AL1174" s="106">
        <v>0</v>
      </c>
      <c r="AM1174" s="105">
        <v>0</v>
      </c>
      <c r="AN1174" s="11">
        <v>0</v>
      </c>
      <c r="AO1174" s="11">
        <v>0</v>
      </c>
      <c r="AP1174" s="105">
        <v>0</v>
      </c>
      <c r="AQ1174" s="11">
        <v>0</v>
      </c>
      <c r="AR1174" s="11">
        <v>0</v>
      </c>
      <c r="AS1174" s="11">
        <v>0</v>
      </c>
      <c r="AT1174" s="11">
        <v>0</v>
      </c>
      <c r="AU1174" s="11">
        <v>0</v>
      </c>
      <c r="AV1174" s="11">
        <v>0</v>
      </c>
      <c r="AW1174" s="11">
        <v>0</v>
      </c>
      <c r="AX1174" s="11">
        <v>0</v>
      </c>
      <c r="AZ1174" s="11">
        <v>0</v>
      </c>
      <c r="BA1174" s="11">
        <v>0</v>
      </c>
      <c r="BB1174" s="122"/>
    </row>
    <row r="1175" spans="1:54" hidden="1" x14ac:dyDescent="0.25">
      <c r="A1175">
        <v>8</v>
      </c>
      <c r="B1175" t="str">
        <f t="shared" si="141"/>
        <v>WR-4130</v>
      </c>
      <c r="C1175" s="2" t="s">
        <v>318</v>
      </c>
      <c r="D1175" s="2" t="str">
        <f t="shared" si="142"/>
        <v>4</v>
      </c>
      <c r="E1175" s="2" t="str">
        <f t="shared" si="143"/>
        <v>41</v>
      </c>
      <c r="F1175" s="2" t="str">
        <f t="shared" si="144"/>
        <v>413</v>
      </c>
      <c r="G1175" s="1" t="s">
        <v>81</v>
      </c>
      <c r="H1175" s="27">
        <v>0</v>
      </c>
      <c r="I1175" s="27"/>
      <c r="J1175" s="27">
        <v>0</v>
      </c>
      <c r="K1175" s="27">
        <v>0</v>
      </c>
      <c r="L1175" s="27">
        <v>0</v>
      </c>
      <c r="M1175" s="27"/>
      <c r="N1175" s="27">
        <v>0</v>
      </c>
      <c r="O1175" s="27">
        <v>0</v>
      </c>
      <c r="P1175" s="27">
        <v>0</v>
      </c>
      <c r="Q1175" s="27"/>
      <c r="R1175" s="27">
        <v>0</v>
      </c>
      <c r="S1175" s="27">
        <v>0</v>
      </c>
      <c r="T1175" s="27">
        <v>0</v>
      </c>
      <c r="U1175" s="27"/>
      <c r="V1175" s="27">
        <v>0</v>
      </c>
      <c r="W1175" s="27">
        <v>0</v>
      </c>
      <c r="X1175" s="27">
        <v>0</v>
      </c>
      <c r="Y1175" s="27"/>
      <c r="Z1175" s="27">
        <v>0</v>
      </c>
      <c r="AA1175" s="27">
        <v>0</v>
      </c>
      <c r="AB1175" s="27">
        <v>0</v>
      </c>
      <c r="AC1175" s="27"/>
      <c r="AD1175" s="27">
        <v>0</v>
      </c>
      <c r="AE1175" s="27">
        <v>0</v>
      </c>
      <c r="AF1175" s="27">
        <v>0</v>
      </c>
      <c r="AG1175" s="106">
        <v>0</v>
      </c>
      <c r="AH1175" s="27">
        <v>0</v>
      </c>
      <c r="AI1175" s="27">
        <v>0</v>
      </c>
      <c r="AJ1175" s="27">
        <v>0</v>
      </c>
      <c r="AK1175" s="106">
        <v>0</v>
      </c>
      <c r="AL1175" s="106">
        <v>0</v>
      </c>
      <c r="AM1175" s="105">
        <v>0</v>
      </c>
      <c r="AN1175" s="11">
        <v>0</v>
      </c>
      <c r="AO1175" s="11">
        <v>0</v>
      </c>
      <c r="AP1175" s="105">
        <v>0</v>
      </c>
      <c r="AQ1175" s="11">
        <v>0</v>
      </c>
      <c r="AR1175" s="11">
        <v>0</v>
      </c>
      <c r="AS1175" s="11">
        <v>0</v>
      </c>
      <c r="AT1175" s="11">
        <v>0</v>
      </c>
      <c r="AU1175" s="11">
        <v>0</v>
      </c>
      <c r="AV1175" s="11">
        <v>0</v>
      </c>
      <c r="AW1175" s="11">
        <v>0</v>
      </c>
      <c r="AX1175" s="11">
        <v>0</v>
      </c>
      <c r="AZ1175" s="11">
        <v>0</v>
      </c>
      <c r="BA1175" s="11">
        <v>0</v>
      </c>
      <c r="BB1175" s="122"/>
    </row>
    <row r="1176" spans="1:54" hidden="1" x14ac:dyDescent="0.25">
      <c r="A1176">
        <v>8</v>
      </c>
      <c r="B1176" t="str">
        <f t="shared" si="141"/>
        <v>WR-4140</v>
      </c>
      <c r="C1176" s="2" t="s">
        <v>318</v>
      </c>
      <c r="D1176" s="2" t="str">
        <f t="shared" si="142"/>
        <v>4</v>
      </c>
      <c r="E1176" s="2" t="str">
        <f t="shared" si="143"/>
        <v>41</v>
      </c>
      <c r="F1176" s="2" t="str">
        <f t="shared" si="144"/>
        <v>414</v>
      </c>
      <c r="G1176" s="1" t="s">
        <v>82</v>
      </c>
      <c r="H1176" s="27">
        <v>0</v>
      </c>
      <c r="I1176" s="27"/>
      <c r="J1176" s="27">
        <v>0</v>
      </c>
      <c r="K1176" s="27">
        <v>0</v>
      </c>
      <c r="L1176" s="27">
        <v>0</v>
      </c>
      <c r="M1176" s="27"/>
      <c r="N1176" s="27">
        <v>0</v>
      </c>
      <c r="O1176" s="27">
        <v>0</v>
      </c>
      <c r="P1176" s="27">
        <v>0</v>
      </c>
      <c r="Q1176" s="27"/>
      <c r="R1176" s="27">
        <v>0</v>
      </c>
      <c r="S1176" s="27">
        <v>0</v>
      </c>
      <c r="T1176" s="27">
        <v>0</v>
      </c>
      <c r="U1176" s="27"/>
      <c r="V1176" s="27">
        <v>0</v>
      </c>
      <c r="W1176" s="27">
        <v>0</v>
      </c>
      <c r="X1176" s="27">
        <v>0</v>
      </c>
      <c r="Y1176" s="27"/>
      <c r="Z1176" s="27">
        <v>0</v>
      </c>
      <c r="AA1176" s="27">
        <v>0</v>
      </c>
      <c r="AB1176" s="27">
        <v>0</v>
      </c>
      <c r="AC1176" s="27"/>
      <c r="AD1176" s="27">
        <v>0</v>
      </c>
      <c r="AE1176" s="27">
        <v>0</v>
      </c>
      <c r="AF1176" s="27">
        <v>0</v>
      </c>
      <c r="AG1176" s="106">
        <v>0</v>
      </c>
      <c r="AH1176" s="27">
        <v>0</v>
      </c>
      <c r="AI1176" s="27">
        <v>0</v>
      </c>
      <c r="AJ1176" s="27">
        <v>0</v>
      </c>
      <c r="AK1176" s="106">
        <v>0</v>
      </c>
      <c r="AL1176" s="106">
        <v>0</v>
      </c>
      <c r="AM1176" s="105">
        <v>0</v>
      </c>
      <c r="AN1176" s="11">
        <v>0</v>
      </c>
      <c r="AO1176" s="11">
        <v>0</v>
      </c>
      <c r="AP1176" s="105">
        <v>0</v>
      </c>
      <c r="AQ1176" s="11">
        <v>0</v>
      </c>
      <c r="AR1176" s="11">
        <v>0</v>
      </c>
      <c r="AS1176" s="11">
        <v>0</v>
      </c>
      <c r="AT1176" s="11">
        <v>0</v>
      </c>
      <c r="AU1176" s="11">
        <v>0</v>
      </c>
      <c r="AV1176" s="11">
        <v>0</v>
      </c>
      <c r="AW1176" s="11">
        <v>0</v>
      </c>
      <c r="AX1176" s="11">
        <v>0</v>
      </c>
      <c r="AZ1176" s="11">
        <v>0</v>
      </c>
      <c r="BA1176" s="11">
        <v>0</v>
      </c>
      <c r="BB1176" s="122"/>
    </row>
    <row r="1177" spans="1:54" hidden="1" x14ac:dyDescent="0.25">
      <c r="A1177">
        <v>8</v>
      </c>
      <c r="B1177" t="str">
        <f t="shared" si="141"/>
        <v>WR-4150</v>
      </c>
      <c r="C1177" s="2" t="s">
        <v>318</v>
      </c>
      <c r="D1177" s="2" t="str">
        <f t="shared" si="142"/>
        <v>4</v>
      </c>
      <c r="E1177" s="2" t="str">
        <f t="shared" si="143"/>
        <v>41</v>
      </c>
      <c r="F1177" s="2" t="str">
        <f t="shared" si="144"/>
        <v>415</v>
      </c>
      <c r="G1177" s="1" t="s">
        <v>83</v>
      </c>
      <c r="H1177" s="27">
        <v>0</v>
      </c>
      <c r="I1177" s="27"/>
      <c r="J1177" s="27">
        <v>0</v>
      </c>
      <c r="K1177" s="27">
        <v>0</v>
      </c>
      <c r="L1177" s="27">
        <v>0</v>
      </c>
      <c r="M1177" s="27"/>
      <c r="N1177" s="27">
        <v>0</v>
      </c>
      <c r="O1177" s="27">
        <v>0</v>
      </c>
      <c r="P1177" s="27">
        <v>0</v>
      </c>
      <c r="Q1177" s="27"/>
      <c r="R1177" s="27">
        <v>0</v>
      </c>
      <c r="S1177" s="27">
        <v>0</v>
      </c>
      <c r="T1177" s="27">
        <v>0</v>
      </c>
      <c r="U1177" s="27"/>
      <c r="V1177" s="27">
        <v>0</v>
      </c>
      <c r="W1177" s="27">
        <v>0</v>
      </c>
      <c r="X1177" s="27">
        <v>0</v>
      </c>
      <c r="Y1177" s="27"/>
      <c r="Z1177" s="27">
        <v>0</v>
      </c>
      <c r="AA1177" s="27">
        <v>0</v>
      </c>
      <c r="AB1177" s="27">
        <v>0</v>
      </c>
      <c r="AC1177" s="27"/>
      <c r="AD1177" s="27">
        <v>0</v>
      </c>
      <c r="AE1177" s="27">
        <v>0</v>
      </c>
      <c r="AF1177" s="27">
        <v>0</v>
      </c>
      <c r="AG1177" s="106">
        <v>0</v>
      </c>
      <c r="AH1177" s="27">
        <v>0</v>
      </c>
      <c r="AI1177" s="27">
        <v>0</v>
      </c>
      <c r="AJ1177" s="27">
        <v>0</v>
      </c>
      <c r="AK1177" s="106">
        <v>0</v>
      </c>
      <c r="AL1177" s="106">
        <v>0</v>
      </c>
      <c r="AM1177" s="105">
        <v>0</v>
      </c>
      <c r="AN1177" s="11">
        <v>0</v>
      </c>
      <c r="AO1177" s="11">
        <v>0</v>
      </c>
      <c r="AP1177" s="105">
        <v>0</v>
      </c>
      <c r="AQ1177" s="11">
        <v>0</v>
      </c>
      <c r="AR1177" s="11">
        <v>0</v>
      </c>
      <c r="AS1177" s="11">
        <v>0</v>
      </c>
      <c r="AT1177" s="11">
        <v>0</v>
      </c>
      <c r="AU1177" s="11">
        <v>0</v>
      </c>
      <c r="AV1177" s="11">
        <v>0</v>
      </c>
      <c r="AW1177" s="11">
        <v>0</v>
      </c>
      <c r="AX1177" s="11">
        <v>0</v>
      </c>
      <c r="AZ1177" s="11">
        <v>0</v>
      </c>
      <c r="BA1177" s="11">
        <v>0</v>
      </c>
      <c r="BB1177" s="122"/>
    </row>
    <row r="1178" spans="1:54" hidden="1" x14ac:dyDescent="0.25">
      <c r="A1178">
        <v>8</v>
      </c>
      <c r="B1178" t="str">
        <f t="shared" si="141"/>
        <v>WR-4160</v>
      </c>
      <c r="C1178" s="2" t="s">
        <v>318</v>
      </c>
      <c r="D1178" s="2" t="str">
        <f t="shared" si="142"/>
        <v>4</v>
      </c>
      <c r="E1178" s="2" t="str">
        <f t="shared" si="143"/>
        <v>41</v>
      </c>
      <c r="F1178" s="2" t="str">
        <f t="shared" si="144"/>
        <v>416</v>
      </c>
      <c r="G1178" s="1" t="s">
        <v>84</v>
      </c>
      <c r="H1178" s="27">
        <v>0</v>
      </c>
      <c r="I1178" s="27"/>
      <c r="J1178" s="27">
        <v>0</v>
      </c>
      <c r="K1178" s="27">
        <v>0</v>
      </c>
      <c r="L1178" s="27">
        <v>0</v>
      </c>
      <c r="M1178" s="27"/>
      <c r="N1178" s="27">
        <v>0</v>
      </c>
      <c r="O1178" s="27">
        <v>0</v>
      </c>
      <c r="P1178" s="27">
        <v>0</v>
      </c>
      <c r="Q1178" s="27"/>
      <c r="R1178" s="27">
        <v>0</v>
      </c>
      <c r="S1178" s="27">
        <v>0</v>
      </c>
      <c r="T1178" s="27">
        <v>0</v>
      </c>
      <c r="U1178" s="27"/>
      <c r="V1178" s="27">
        <v>0</v>
      </c>
      <c r="W1178" s="27">
        <v>0</v>
      </c>
      <c r="X1178" s="27">
        <v>0</v>
      </c>
      <c r="Y1178" s="27"/>
      <c r="Z1178" s="27">
        <v>0</v>
      </c>
      <c r="AA1178" s="27">
        <v>0</v>
      </c>
      <c r="AB1178" s="27">
        <v>0</v>
      </c>
      <c r="AC1178" s="27"/>
      <c r="AD1178" s="27">
        <v>0</v>
      </c>
      <c r="AE1178" s="27">
        <v>0</v>
      </c>
      <c r="AF1178" s="27">
        <v>0</v>
      </c>
      <c r="AG1178" s="106">
        <v>0</v>
      </c>
      <c r="AH1178" s="27">
        <v>0</v>
      </c>
      <c r="AI1178" s="27">
        <v>0</v>
      </c>
      <c r="AJ1178" s="27">
        <v>0</v>
      </c>
      <c r="AK1178" s="106">
        <v>0</v>
      </c>
      <c r="AL1178" s="106">
        <v>0</v>
      </c>
      <c r="AM1178" s="105">
        <v>0</v>
      </c>
      <c r="AN1178" s="11">
        <v>0</v>
      </c>
      <c r="AO1178" s="11">
        <v>0</v>
      </c>
      <c r="AP1178" s="105">
        <v>0</v>
      </c>
      <c r="AQ1178" s="11">
        <v>0</v>
      </c>
      <c r="AR1178" s="11">
        <v>0</v>
      </c>
      <c r="AS1178" s="11">
        <v>0</v>
      </c>
      <c r="AT1178" s="11">
        <v>0</v>
      </c>
      <c r="AU1178" s="11">
        <v>0</v>
      </c>
      <c r="AV1178" s="11">
        <v>0</v>
      </c>
      <c r="AW1178" s="11">
        <v>0</v>
      </c>
      <c r="AX1178" s="11">
        <v>0</v>
      </c>
      <c r="AZ1178" s="11">
        <v>0</v>
      </c>
      <c r="BA1178" s="11">
        <v>0</v>
      </c>
      <c r="BB1178" s="122"/>
    </row>
    <row r="1179" spans="1:54" hidden="1" x14ac:dyDescent="0.25">
      <c r="A1179">
        <v>8</v>
      </c>
      <c r="B1179" t="str">
        <f t="shared" si="141"/>
        <v>WR-4170</v>
      </c>
      <c r="C1179" s="2" t="s">
        <v>318</v>
      </c>
      <c r="D1179" s="2" t="str">
        <f t="shared" si="142"/>
        <v>4</v>
      </c>
      <c r="E1179" s="2" t="str">
        <f t="shared" si="143"/>
        <v>41</v>
      </c>
      <c r="F1179" s="2" t="str">
        <f t="shared" si="144"/>
        <v>417</v>
      </c>
      <c r="G1179" s="1" t="s">
        <v>86</v>
      </c>
      <c r="H1179" s="27">
        <v>0</v>
      </c>
      <c r="I1179" s="27"/>
      <c r="J1179" s="27">
        <v>0</v>
      </c>
      <c r="K1179" s="27">
        <v>0</v>
      </c>
      <c r="L1179" s="27">
        <v>0</v>
      </c>
      <c r="M1179" s="27"/>
      <c r="N1179" s="27">
        <v>0</v>
      </c>
      <c r="O1179" s="27">
        <v>0</v>
      </c>
      <c r="P1179" s="27">
        <v>0</v>
      </c>
      <c r="Q1179" s="27"/>
      <c r="R1179" s="27">
        <v>0</v>
      </c>
      <c r="S1179" s="27">
        <v>0</v>
      </c>
      <c r="T1179" s="27">
        <v>0</v>
      </c>
      <c r="U1179" s="27"/>
      <c r="V1179" s="27">
        <v>0</v>
      </c>
      <c r="W1179" s="27">
        <v>0</v>
      </c>
      <c r="X1179" s="27">
        <v>0</v>
      </c>
      <c r="Y1179" s="27"/>
      <c r="Z1179" s="27">
        <v>0</v>
      </c>
      <c r="AA1179" s="27">
        <v>0</v>
      </c>
      <c r="AB1179" s="27">
        <v>0</v>
      </c>
      <c r="AC1179" s="27"/>
      <c r="AD1179" s="27">
        <v>0</v>
      </c>
      <c r="AE1179" s="27">
        <v>0</v>
      </c>
      <c r="AF1179" s="27">
        <v>0</v>
      </c>
      <c r="AG1179" s="106">
        <v>0</v>
      </c>
      <c r="AH1179" s="27">
        <v>0</v>
      </c>
      <c r="AI1179" s="27">
        <v>0</v>
      </c>
      <c r="AJ1179" s="27">
        <v>0</v>
      </c>
      <c r="AK1179" s="106">
        <v>0</v>
      </c>
      <c r="AL1179" s="106">
        <v>0</v>
      </c>
      <c r="AM1179" s="105">
        <v>0</v>
      </c>
      <c r="AN1179" s="11">
        <v>0</v>
      </c>
      <c r="AO1179" s="11">
        <v>0</v>
      </c>
      <c r="AP1179" s="105">
        <v>0</v>
      </c>
      <c r="AQ1179" s="11">
        <v>0</v>
      </c>
      <c r="AR1179" s="11">
        <v>0</v>
      </c>
      <c r="AS1179" s="11">
        <v>0</v>
      </c>
      <c r="AT1179" s="11">
        <v>0</v>
      </c>
      <c r="AU1179" s="11">
        <v>0</v>
      </c>
      <c r="AV1179" s="11">
        <v>0</v>
      </c>
      <c r="AW1179" s="11">
        <v>0</v>
      </c>
      <c r="AX1179" s="11">
        <v>0</v>
      </c>
      <c r="AZ1179" s="11">
        <v>0</v>
      </c>
      <c r="BA1179" s="11">
        <v>0</v>
      </c>
      <c r="BB1179" s="122"/>
    </row>
    <row r="1180" spans="1:54" hidden="1" x14ac:dyDescent="0.25">
      <c r="A1180">
        <v>8</v>
      </c>
      <c r="B1180" t="str">
        <f t="shared" si="141"/>
        <v>WR-4210</v>
      </c>
      <c r="C1180" s="2" t="s">
        <v>318</v>
      </c>
      <c r="D1180" s="2" t="str">
        <f t="shared" si="142"/>
        <v>4</v>
      </c>
      <c r="E1180" s="2" t="str">
        <f t="shared" si="143"/>
        <v>42</v>
      </c>
      <c r="F1180" s="2" t="str">
        <f t="shared" si="144"/>
        <v>421</v>
      </c>
      <c r="G1180" s="1" t="s">
        <v>89</v>
      </c>
      <c r="H1180" s="27">
        <v>0</v>
      </c>
      <c r="I1180" s="27"/>
      <c r="J1180" s="27">
        <v>0</v>
      </c>
      <c r="K1180" s="27">
        <v>0</v>
      </c>
      <c r="L1180" s="27">
        <v>0</v>
      </c>
      <c r="M1180" s="27"/>
      <c r="N1180" s="27">
        <v>0</v>
      </c>
      <c r="O1180" s="27">
        <v>0</v>
      </c>
      <c r="P1180" s="27">
        <v>0</v>
      </c>
      <c r="Q1180" s="27"/>
      <c r="R1180" s="27">
        <v>0</v>
      </c>
      <c r="S1180" s="27">
        <v>0</v>
      </c>
      <c r="T1180" s="27">
        <v>0</v>
      </c>
      <c r="U1180" s="27"/>
      <c r="V1180" s="27">
        <v>0</v>
      </c>
      <c r="W1180" s="27">
        <v>0</v>
      </c>
      <c r="X1180" s="27">
        <v>0</v>
      </c>
      <c r="Y1180" s="27"/>
      <c r="Z1180" s="27">
        <v>0</v>
      </c>
      <c r="AA1180" s="27">
        <v>0</v>
      </c>
      <c r="AB1180" s="27">
        <v>0</v>
      </c>
      <c r="AC1180" s="27"/>
      <c r="AD1180" s="27">
        <v>0</v>
      </c>
      <c r="AE1180" s="27">
        <v>0</v>
      </c>
      <c r="AF1180" s="27">
        <v>0</v>
      </c>
      <c r="AG1180" s="106">
        <v>0</v>
      </c>
      <c r="AH1180" s="27">
        <v>0</v>
      </c>
      <c r="AI1180" s="27">
        <v>0</v>
      </c>
      <c r="AJ1180" s="27">
        <v>0</v>
      </c>
      <c r="AK1180" s="106">
        <v>0</v>
      </c>
      <c r="AL1180" s="106">
        <v>0</v>
      </c>
      <c r="AM1180" s="105">
        <v>0</v>
      </c>
      <c r="AN1180" s="11">
        <v>0</v>
      </c>
      <c r="AO1180" s="11">
        <v>0</v>
      </c>
      <c r="AP1180" s="105">
        <v>0</v>
      </c>
      <c r="AQ1180" s="11">
        <v>0</v>
      </c>
      <c r="AR1180" s="11">
        <v>0</v>
      </c>
      <c r="AS1180" s="11">
        <v>0</v>
      </c>
      <c r="AT1180" s="11">
        <v>0</v>
      </c>
      <c r="AU1180" s="11">
        <v>0</v>
      </c>
      <c r="AV1180" s="11">
        <v>0</v>
      </c>
      <c r="AW1180" s="11">
        <v>0</v>
      </c>
      <c r="AX1180" s="11">
        <v>0</v>
      </c>
      <c r="AZ1180" s="11">
        <v>0</v>
      </c>
      <c r="BA1180" s="11">
        <v>0</v>
      </c>
      <c r="BB1180" s="122"/>
    </row>
    <row r="1181" spans="1:54" hidden="1" x14ac:dyDescent="0.25">
      <c r="A1181">
        <v>8</v>
      </c>
      <c r="B1181" t="str">
        <f t="shared" si="141"/>
        <v>WR-4220</v>
      </c>
      <c r="C1181" s="2" t="s">
        <v>318</v>
      </c>
      <c r="D1181" s="2" t="str">
        <f t="shared" si="142"/>
        <v>4</v>
      </c>
      <c r="E1181" s="2" t="str">
        <f t="shared" si="143"/>
        <v>42</v>
      </c>
      <c r="F1181" s="2" t="str">
        <f t="shared" si="144"/>
        <v>422</v>
      </c>
      <c r="G1181" s="1" t="s">
        <v>90</v>
      </c>
      <c r="H1181" s="27">
        <v>0</v>
      </c>
      <c r="I1181" s="27"/>
      <c r="J1181" s="27">
        <v>0</v>
      </c>
      <c r="K1181" s="27">
        <v>0</v>
      </c>
      <c r="L1181" s="27">
        <v>0</v>
      </c>
      <c r="M1181" s="27"/>
      <c r="N1181" s="27">
        <v>0</v>
      </c>
      <c r="O1181" s="27">
        <v>0</v>
      </c>
      <c r="P1181" s="27">
        <v>0</v>
      </c>
      <c r="Q1181" s="27"/>
      <c r="R1181" s="27">
        <v>0</v>
      </c>
      <c r="S1181" s="27">
        <v>0</v>
      </c>
      <c r="T1181" s="27">
        <v>0</v>
      </c>
      <c r="U1181" s="27"/>
      <c r="V1181" s="27">
        <v>0</v>
      </c>
      <c r="W1181" s="27">
        <v>0</v>
      </c>
      <c r="X1181" s="27">
        <v>0</v>
      </c>
      <c r="Y1181" s="27"/>
      <c r="Z1181" s="27">
        <v>0</v>
      </c>
      <c r="AA1181" s="27">
        <v>0</v>
      </c>
      <c r="AB1181" s="27">
        <v>0</v>
      </c>
      <c r="AC1181" s="27"/>
      <c r="AD1181" s="27">
        <v>0</v>
      </c>
      <c r="AE1181" s="27">
        <v>0</v>
      </c>
      <c r="AF1181" s="27">
        <v>0</v>
      </c>
      <c r="AG1181" s="106">
        <v>0</v>
      </c>
      <c r="AH1181" s="27">
        <v>0</v>
      </c>
      <c r="AI1181" s="27">
        <v>0</v>
      </c>
      <c r="AJ1181" s="27">
        <v>0</v>
      </c>
      <c r="AK1181" s="106">
        <v>0</v>
      </c>
      <c r="AL1181" s="106">
        <v>0</v>
      </c>
      <c r="AM1181" s="105">
        <v>0</v>
      </c>
      <c r="AN1181" s="11">
        <v>0</v>
      </c>
      <c r="AO1181" s="11">
        <v>0</v>
      </c>
      <c r="AP1181" s="105">
        <v>0</v>
      </c>
      <c r="AQ1181" s="11">
        <v>0</v>
      </c>
      <c r="AR1181" s="11">
        <v>38395</v>
      </c>
      <c r="AS1181" s="11">
        <v>875</v>
      </c>
      <c r="AT1181" s="11">
        <v>878.95811000000003</v>
      </c>
      <c r="AU1181" s="11">
        <v>878.95811000000003</v>
      </c>
      <c r="AV1181" s="11">
        <v>998</v>
      </c>
      <c r="AW1181" s="11">
        <v>899.59125000000006</v>
      </c>
      <c r="AX1181" s="11">
        <v>899.06715000000008</v>
      </c>
      <c r="AZ1181" s="11">
        <v>1079</v>
      </c>
      <c r="BA1181" s="11">
        <v>975.26566000000003</v>
      </c>
      <c r="BB1181" s="122"/>
    </row>
    <row r="1182" spans="1:54" hidden="1" x14ac:dyDescent="0.25">
      <c r="A1182">
        <v>8</v>
      </c>
      <c r="B1182" t="str">
        <f t="shared" si="141"/>
        <v>WR-4230</v>
      </c>
      <c r="C1182" s="2" t="s">
        <v>318</v>
      </c>
      <c r="D1182" s="2" t="str">
        <f t="shared" si="142"/>
        <v>4</v>
      </c>
      <c r="E1182" s="2" t="str">
        <f t="shared" si="143"/>
        <v>42</v>
      </c>
      <c r="F1182" s="2" t="str">
        <f t="shared" si="144"/>
        <v>423</v>
      </c>
      <c r="G1182" s="1" t="s">
        <v>91</v>
      </c>
      <c r="H1182" s="27">
        <v>0</v>
      </c>
      <c r="I1182" s="27"/>
      <c r="J1182" s="27">
        <v>0</v>
      </c>
      <c r="K1182" s="27">
        <v>0</v>
      </c>
      <c r="L1182" s="27">
        <v>0</v>
      </c>
      <c r="M1182" s="27"/>
      <c r="N1182" s="27">
        <v>0</v>
      </c>
      <c r="O1182" s="27">
        <v>0</v>
      </c>
      <c r="P1182" s="27">
        <v>0</v>
      </c>
      <c r="Q1182" s="27"/>
      <c r="R1182" s="27">
        <v>0</v>
      </c>
      <c r="S1182" s="27">
        <v>0</v>
      </c>
      <c r="T1182" s="27">
        <v>0</v>
      </c>
      <c r="U1182" s="27"/>
      <c r="V1182" s="27">
        <v>0</v>
      </c>
      <c r="W1182" s="27">
        <v>0</v>
      </c>
      <c r="X1182" s="27">
        <v>0</v>
      </c>
      <c r="Y1182" s="27"/>
      <c r="Z1182" s="27">
        <v>0</v>
      </c>
      <c r="AA1182" s="27">
        <v>0</v>
      </c>
      <c r="AB1182" s="27">
        <v>0</v>
      </c>
      <c r="AC1182" s="27"/>
      <c r="AD1182" s="27">
        <v>0</v>
      </c>
      <c r="AE1182" s="27">
        <v>0</v>
      </c>
      <c r="AF1182" s="27">
        <v>0</v>
      </c>
      <c r="AG1182" s="106">
        <v>0</v>
      </c>
      <c r="AH1182" s="27">
        <v>0</v>
      </c>
      <c r="AI1182" s="27">
        <v>0</v>
      </c>
      <c r="AJ1182" s="27">
        <v>0</v>
      </c>
      <c r="AK1182" s="106">
        <v>0</v>
      </c>
      <c r="AL1182" s="106">
        <v>0</v>
      </c>
      <c r="AM1182" s="105">
        <v>0</v>
      </c>
      <c r="AN1182" s="11">
        <v>0</v>
      </c>
      <c r="AO1182" s="11">
        <v>0</v>
      </c>
      <c r="AP1182" s="105">
        <v>0</v>
      </c>
      <c r="AQ1182" s="11">
        <v>0</v>
      </c>
      <c r="AR1182" s="11">
        <v>0</v>
      </c>
      <c r="AS1182" s="11">
        <v>0</v>
      </c>
      <c r="AT1182" s="11">
        <v>0</v>
      </c>
      <c r="AU1182" s="11">
        <v>0</v>
      </c>
      <c r="AV1182" s="11">
        <v>0</v>
      </c>
      <c r="AW1182" s="11">
        <v>0</v>
      </c>
      <c r="AX1182" s="11">
        <v>0</v>
      </c>
      <c r="AZ1182" s="11">
        <v>0</v>
      </c>
      <c r="BA1182" s="11">
        <v>0</v>
      </c>
      <c r="BB1182" s="122"/>
    </row>
    <row r="1183" spans="1:54" hidden="1" x14ac:dyDescent="0.25">
      <c r="A1183">
        <v>8</v>
      </c>
      <c r="B1183" t="str">
        <f t="shared" si="141"/>
        <v>WR-4240</v>
      </c>
      <c r="C1183" s="2" t="s">
        <v>318</v>
      </c>
      <c r="D1183" s="2" t="str">
        <f t="shared" si="142"/>
        <v>4</v>
      </c>
      <c r="E1183" s="2" t="str">
        <f t="shared" si="143"/>
        <v>42</v>
      </c>
      <c r="F1183" s="2" t="str">
        <f t="shared" si="144"/>
        <v>424</v>
      </c>
      <c r="G1183" s="1" t="s">
        <v>93</v>
      </c>
      <c r="H1183" s="27">
        <v>0</v>
      </c>
      <c r="I1183" s="27"/>
      <c r="J1183" s="27">
        <v>0</v>
      </c>
      <c r="K1183" s="27">
        <v>0</v>
      </c>
      <c r="L1183" s="27">
        <v>0</v>
      </c>
      <c r="M1183" s="27"/>
      <c r="N1183" s="27">
        <v>0</v>
      </c>
      <c r="O1183" s="27">
        <v>0</v>
      </c>
      <c r="P1183" s="27">
        <v>0</v>
      </c>
      <c r="Q1183" s="27"/>
      <c r="R1183" s="27">
        <v>0</v>
      </c>
      <c r="S1183" s="27">
        <v>0</v>
      </c>
      <c r="T1183" s="27">
        <v>0</v>
      </c>
      <c r="U1183" s="27"/>
      <c r="V1183" s="27">
        <v>0</v>
      </c>
      <c r="W1183" s="27">
        <v>0</v>
      </c>
      <c r="X1183" s="27">
        <v>0</v>
      </c>
      <c r="Y1183" s="27"/>
      <c r="Z1183" s="27">
        <v>0</v>
      </c>
      <c r="AA1183" s="27">
        <v>0</v>
      </c>
      <c r="AB1183" s="27">
        <v>0</v>
      </c>
      <c r="AC1183" s="27"/>
      <c r="AD1183" s="27">
        <v>0</v>
      </c>
      <c r="AE1183" s="27">
        <v>0</v>
      </c>
      <c r="AF1183" s="27">
        <v>0</v>
      </c>
      <c r="AG1183" s="106">
        <v>0</v>
      </c>
      <c r="AH1183" s="27">
        <v>0</v>
      </c>
      <c r="AI1183" s="27">
        <v>0</v>
      </c>
      <c r="AJ1183" s="27">
        <v>0</v>
      </c>
      <c r="AK1183" s="106">
        <v>0</v>
      </c>
      <c r="AL1183" s="106">
        <v>0</v>
      </c>
      <c r="AM1183" s="105">
        <v>0</v>
      </c>
      <c r="AN1183" s="11">
        <v>0</v>
      </c>
      <c r="AO1183" s="11">
        <v>0</v>
      </c>
      <c r="AP1183" s="105">
        <v>0</v>
      </c>
      <c r="AQ1183" s="11">
        <v>0</v>
      </c>
      <c r="AR1183" s="11">
        <v>0</v>
      </c>
      <c r="AS1183" s="11">
        <v>0</v>
      </c>
      <c r="AT1183" s="11">
        <v>0</v>
      </c>
      <c r="AU1183" s="11">
        <v>0</v>
      </c>
      <c r="AV1183" s="11">
        <v>0</v>
      </c>
      <c r="AW1183" s="11">
        <v>0</v>
      </c>
      <c r="AX1183" s="11">
        <v>0</v>
      </c>
      <c r="AZ1183" s="11">
        <v>0</v>
      </c>
      <c r="BA1183" s="11">
        <v>0</v>
      </c>
      <c r="BB1183" s="122"/>
    </row>
    <row r="1184" spans="1:54" hidden="1" x14ac:dyDescent="0.25">
      <c r="A1184">
        <v>8</v>
      </c>
      <c r="B1184" t="str">
        <f t="shared" si="141"/>
        <v>WR-4250</v>
      </c>
      <c r="C1184" s="2" t="s">
        <v>318</v>
      </c>
      <c r="D1184" s="2" t="str">
        <f t="shared" si="142"/>
        <v>4</v>
      </c>
      <c r="E1184" s="2" t="str">
        <f t="shared" si="143"/>
        <v>42</v>
      </c>
      <c r="F1184" s="2" t="str">
        <f t="shared" si="144"/>
        <v>425</v>
      </c>
      <c r="G1184" s="1" t="s">
        <v>94</v>
      </c>
      <c r="H1184" s="27">
        <v>0</v>
      </c>
      <c r="I1184" s="27"/>
      <c r="J1184" s="27">
        <v>0</v>
      </c>
      <c r="K1184" s="27">
        <v>0</v>
      </c>
      <c r="L1184" s="27">
        <v>0</v>
      </c>
      <c r="M1184" s="27"/>
      <c r="N1184" s="27">
        <v>0</v>
      </c>
      <c r="O1184" s="27">
        <v>0</v>
      </c>
      <c r="P1184" s="27">
        <v>0</v>
      </c>
      <c r="Q1184" s="27"/>
      <c r="R1184" s="27">
        <v>0</v>
      </c>
      <c r="S1184" s="27">
        <v>0</v>
      </c>
      <c r="T1184" s="27">
        <v>0</v>
      </c>
      <c r="U1184" s="27"/>
      <c r="V1184" s="27">
        <v>0</v>
      </c>
      <c r="W1184" s="27">
        <v>0</v>
      </c>
      <c r="X1184" s="27">
        <v>0</v>
      </c>
      <c r="Y1184" s="27"/>
      <c r="Z1184" s="27">
        <v>0</v>
      </c>
      <c r="AA1184" s="27">
        <v>0</v>
      </c>
      <c r="AB1184" s="27">
        <v>0</v>
      </c>
      <c r="AC1184" s="27"/>
      <c r="AD1184" s="27">
        <v>0</v>
      </c>
      <c r="AE1184" s="27">
        <v>0</v>
      </c>
      <c r="AF1184" s="27">
        <v>0</v>
      </c>
      <c r="AG1184" s="106">
        <v>0</v>
      </c>
      <c r="AH1184" s="27">
        <v>0</v>
      </c>
      <c r="AI1184" s="27">
        <v>0</v>
      </c>
      <c r="AJ1184" s="27">
        <v>0</v>
      </c>
      <c r="AK1184" s="106">
        <v>0</v>
      </c>
      <c r="AL1184" s="106">
        <v>0</v>
      </c>
      <c r="AM1184" s="105">
        <v>0</v>
      </c>
      <c r="AN1184" s="11">
        <v>0</v>
      </c>
      <c r="AO1184" s="11">
        <v>0</v>
      </c>
      <c r="AP1184" s="105">
        <v>0</v>
      </c>
      <c r="AQ1184" s="11">
        <v>0</v>
      </c>
      <c r="AR1184" s="11">
        <v>0</v>
      </c>
      <c r="AS1184" s="11">
        <v>0</v>
      </c>
      <c r="AT1184" s="11">
        <v>0</v>
      </c>
      <c r="AU1184" s="11">
        <v>0</v>
      </c>
      <c r="AV1184" s="11">
        <v>0</v>
      </c>
      <c r="AW1184" s="11">
        <v>0</v>
      </c>
      <c r="AX1184" s="11">
        <v>0</v>
      </c>
      <c r="AZ1184" s="11">
        <v>0</v>
      </c>
      <c r="BA1184" s="11">
        <v>0</v>
      </c>
      <c r="BB1184" s="122"/>
    </row>
    <row r="1185" spans="1:54" hidden="1" x14ac:dyDescent="0.25">
      <c r="A1185">
        <v>8</v>
      </c>
      <c r="B1185" t="str">
        <f t="shared" si="141"/>
        <v>WR-4260</v>
      </c>
      <c r="C1185" s="2" t="s">
        <v>318</v>
      </c>
      <c r="D1185" s="2" t="str">
        <f t="shared" si="142"/>
        <v>4</v>
      </c>
      <c r="E1185" s="2" t="str">
        <f t="shared" si="143"/>
        <v>42</v>
      </c>
      <c r="F1185" s="2" t="str">
        <f t="shared" si="144"/>
        <v>426</v>
      </c>
      <c r="G1185" s="1" t="s">
        <v>95</v>
      </c>
      <c r="H1185" s="27">
        <v>0</v>
      </c>
      <c r="I1185" s="27"/>
      <c r="J1185" s="27">
        <v>0</v>
      </c>
      <c r="K1185" s="27">
        <v>0</v>
      </c>
      <c r="L1185" s="27">
        <v>0</v>
      </c>
      <c r="M1185" s="27"/>
      <c r="N1185" s="27">
        <v>0</v>
      </c>
      <c r="O1185" s="27">
        <v>0</v>
      </c>
      <c r="P1185" s="27">
        <v>0</v>
      </c>
      <c r="Q1185" s="27"/>
      <c r="R1185" s="27">
        <v>0</v>
      </c>
      <c r="S1185" s="27">
        <v>0</v>
      </c>
      <c r="T1185" s="27">
        <v>0</v>
      </c>
      <c r="U1185" s="27"/>
      <c r="V1185" s="27">
        <v>0</v>
      </c>
      <c r="W1185" s="27">
        <v>0</v>
      </c>
      <c r="X1185" s="27">
        <v>0</v>
      </c>
      <c r="Y1185" s="27"/>
      <c r="Z1185" s="27">
        <v>0</v>
      </c>
      <c r="AA1185" s="27">
        <v>0</v>
      </c>
      <c r="AB1185" s="27">
        <v>0</v>
      </c>
      <c r="AC1185" s="27"/>
      <c r="AD1185" s="27">
        <v>0</v>
      </c>
      <c r="AE1185" s="27">
        <v>0</v>
      </c>
      <c r="AF1185" s="27">
        <v>0</v>
      </c>
      <c r="AG1185" s="106">
        <v>0</v>
      </c>
      <c r="AH1185" s="27">
        <v>0</v>
      </c>
      <c r="AI1185" s="27">
        <v>0</v>
      </c>
      <c r="AJ1185" s="27">
        <v>0</v>
      </c>
      <c r="AK1185" s="106">
        <v>0</v>
      </c>
      <c r="AL1185" s="106">
        <v>0</v>
      </c>
      <c r="AM1185" s="105">
        <v>0</v>
      </c>
      <c r="AN1185" s="11">
        <v>0</v>
      </c>
      <c r="AO1185" s="11">
        <v>0</v>
      </c>
      <c r="AP1185" s="105">
        <v>0</v>
      </c>
      <c r="AQ1185" s="11">
        <v>0</v>
      </c>
      <c r="AR1185" s="11">
        <v>0</v>
      </c>
      <c r="AS1185" s="11">
        <v>0</v>
      </c>
      <c r="AT1185" s="11">
        <v>0</v>
      </c>
      <c r="AU1185" s="11">
        <v>0</v>
      </c>
      <c r="AV1185" s="11">
        <v>0</v>
      </c>
      <c r="AW1185" s="11">
        <v>0</v>
      </c>
      <c r="AX1185" s="11">
        <v>0</v>
      </c>
      <c r="AZ1185" s="11">
        <v>0</v>
      </c>
      <c r="BA1185" s="11">
        <v>0</v>
      </c>
      <c r="BB1185" s="122"/>
    </row>
    <row r="1186" spans="1:54" hidden="1" x14ac:dyDescent="0.25">
      <c r="A1186">
        <v>8</v>
      </c>
      <c r="B1186" t="str">
        <f t="shared" si="141"/>
        <v>WR-4270</v>
      </c>
      <c r="C1186" s="2" t="s">
        <v>318</v>
      </c>
      <c r="D1186" s="2" t="str">
        <f t="shared" si="142"/>
        <v>4</v>
      </c>
      <c r="E1186" s="2" t="str">
        <f t="shared" si="143"/>
        <v>42</v>
      </c>
      <c r="F1186" s="2" t="str">
        <f t="shared" si="144"/>
        <v>427</v>
      </c>
      <c r="G1186" s="1" t="s">
        <v>96</v>
      </c>
      <c r="H1186" s="27">
        <v>0</v>
      </c>
      <c r="I1186" s="27"/>
      <c r="J1186" s="27">
        <v>0</v>
      </c>
      <c r="K1186" s="27">
        <v>0</v>
      </c>
      <c r="L1186" s="27">
        <v>0</v>
      </c>
      <c r="M1186" s="27"/>
      <c r="N1186" s="27">
        <v>0</v>
      </c>
      <c r="O1186" s="27">
        <v>0</v>
      </c>
      <c r="P1186" s="27">
        <v>0</v>
      </c>
      <c r="Q1186" s="27"/>
      <c r="R1186" s="27">
        <v>0</v>
      </c>
      <c r="S1186" s="27">
        <v>0</v>
      </c>
      <c r="T1186" s="27">
        <v>0</v>
      </c>
      <c r="U1186" s="27"/>
      <c r="V1186" s="27">
        <v>0</v>
      </c>
      <c r="W1186" s="27">
        <v>0</v>
      </c>
      <c r="X1186" s="27">
        <v>0</v>
      </c>
      <c r="Y1186" s="27"/>
      <c r="Z1186" s="27">
        <v>0</v>
      </c>
      <c r="AA1186" s="27">
        <v>0</v>
      </c>
      <c r="AB1186" s="27">
        <v>0</v>
      </c>
      <c r="AC1186" s="27"/>
      <c r="AD1186" s="27">
        <v>0</v>
      </c>
      <c r="AE1186" s="27">
        <v>0</v>
      </c>
      <c r="AF1186" s="27">
        <v>0</v>
      </c>
      <c r="AG1186" s="106">
        <v>0</v>
      </c>
      <c r="AH1186" s="27">
        <v>0</v>
      </c>
      <c r="AI1186" s="27">
        <v>0</v>
      </c>
      <c r="AJ1186" s="27">
        <v>0</v>
      </c>
      <c r="AK1186" s="106">
        <v>0</v>
      </c>
      <c r="AL1186" s="106">
        <v>0</v>
      </c>
      <c r="AM1186" s="105">
        <v>0</v>
      </c>
      <c r="AN1186" s="11">
        <v>0</v>
      </c>
      <c r="AO1186" s="11">
        <v>0</v>
      </c>
      <c r="AP1186" s="105">
        <v>0</v>
      </c>
      <c r="AQ1186" s="11">
        <v>0</v>
      </c>
      <c r="AR1186" s="11">
        <v>0</v>
      </c>
      <c r="AS1186" s="11">
        <v>0</v>
      </c>
      <c r="AT1186" s="11">
        <v>0</v>
      </c>
      <c r="AU1186" s="11">
        <v>0</v>
      </c>
      <c r="AV1186" s="11">
        <v>0</v>
      </c>
      <c r="AW1186" s="11">
        <v>0</v>
      </c>
      <c r="AX1186" s="11">
        <v>0</v>
      </c>
      <c r="AZ1186" s="11">
        <v>0</v>
      </c>
      <c r="BA1186" s="11">
        <v>0</v>
      </c>
      <c r="BB1186" s="122"/>
    </row>
    <row r="1187" spans="1:54" hidden="1" x14ac:dyDescent="0.25">
      <c r="A1187">
        <v>8</v>
      </c>
      <c r="B1187" t="str">
        <f t="shared" si="141"/>
        <v>WR-4280</v>
      </c>
      <c r="C1187" s="2" t="s">
        <v>318</v>
      </c>
      <c r="D1187" s="2" t="str">
        <f t="shared" si="142"/>
        <v>4</v>
      </c>
      <c r="E1187" s="2" t="str">
        <f t="shared" si="143"/>
        <v>42</v>
      </c>
      <c r="F1187" s="2" t="str">
        <f t="shared" si="144"/>
        <v>428</v>
      </c>
      <c r="G1187" s="1" t="s">
        <v>97</v>
      </c>
      <c r="H1187" s="27">
        <v>0</v>
      </c>
      <c r="I1187" s="27"/>
      <c r="J1187" s="27">
        <v>0</v>
      </c>
      <c r="K1187" s="27">
        <v>0</v>
      </c>
      <c r="L1187" s="27">
        <v>0</v>
      </c>
      <c r="M1187" s="27"/>
      <c r="N1187" s="27">
        <v>0</v>
      </c>
      <c r="O1187" s="27">
        <v>0</v>
      </c>
      <c r="P1187" s="27">
        <v>0</v>
      </c>
      <c r="Q1187" s="27"/>
      <c r="R1187" s="27">
        <v>0</v>
      </c>
      <c r="S1187" s="27">
        <v>0</v>
      </c>
      <c r="T1187" s="27">
        <v>0</v>
      </c>
      <c r="U1187" s="27"/>
      <c r="V1187" s="27">
        <v>0</v>
      </c>
      <c r="W1187" s="27">
        <v>0</v>
      </c>
      <c r="X1187" s="27">
        <v>0</v>
      </c>
      <c r="Y1187" s="27"/>
      <c r="Z1187" s="27">
        <v>0</v>
      </c>
      <c r="AA1187" s="27">
        <v>0</v>
      </c>
      <c r="AB1187" s="27">
        <v>0</v>
      </c>
      <c r="AC1187" s="27"/>
      <c r="AD1187" s="27">
        <v>0</v>
      </c>
      <c r="AE1187" s="27">
        <v>0</v>
      </c>
      <c r="AF1187" s="27">
        <v>4242749</v>
      </c>
      <c r="AG1187" s="106">
        <v>0</v>
      </c>
      <c r="AH1187" s="27">
        <v>0</v>
      </c>
      <c r="AI1187" s="27">
        <v>0</v>
      </c>
      <c r="AJ1187" s="27">
        <v>0</v>
      </c>
      <c r="AK1187" s="106">
        <v>0</v>
      </c>
      <c r="AL1187" s="106">
        <v>0</v>
      </c>
      <c r="AM1187" s="105">
        <v>0</v>
      </c>
      <c r="AN1187" s="11">
        <v>3391926</v>
      </c>
      <c r="AO1187" s="11">
        <v>0</v>
      </c>
      <c r="AP1187" s="105">
        <v>0</v>
      </c>
      <c r="AQ1187" s="11">
        <v>0</v>
      </c>
      <c r="AR1187" s="11">
        <v>707</v>
      </c>
      <c r="AS1187" s="11">
        <v>0</v>
      </c>
      <c r="AT1187" s="11">
        <v>0</v>
      </c>
      <c r="AU1187" s="11">
        <v>0</v>
      </c>
      <c r="AV1187" s="11">
        <v>0</v>
      </c>
      <c r="AW1187" s="11">
        <v>0</v>
      </c>
      <c r="AX1187" s="11">
        <v>0</v>
      </c>
      <c r="AZ1187" s="11">
        <v>0</v>
      </c>
      <c r="BA1187" s="11">
        <v>0</v>
      </c>
      <c r="BB1187" s="122"/>
    </row>
    <row r="1188" spans="1:54" hidden="1" x14ac:dyDescent="0.25">
      <c r="A1188">
        <v>8</v>
      </c>
      <c r="B1188" t="str">
        <f t="shared" si="141"/>
        <v>WR-4290</v>
      </c>
      <c r="C1188" s="2" t="s">
        <v>318</v>
      </c>
      <c r="D1188" s="2" t="str">
        <f t="shared" si="142"/>
        <v>4</v>
      </c>
      <c r="E1188" s="2" t="str">
        <f t="shared" si="143"/>
        <v>42</v>
      </c>
      <c r="F1188" s="2" t="str">
        <f t="shared" si="144"/>
        <v>429</v>
      </c>
      <c r="G1188" s="1" t="s">
        <v>98</v>
      </c>
      <c r="H1188" s="27">
        <v>0</v>
      </c>
      <c r="I1188" s="27"/>
      <c r="J1188" s="27">
        <v>0</v>
      </c>
      <c r="K1188" s="27">
        <v>0</v>
      </c>
      <c r="L1188" s="27">
        <v>0</v>
      </c>
      <c r="M1188" s="27"/>
      <c r="N1188" s="27">
        <v>0</v>
      </c>
      <c r="O1188" s="27">
        <v>0</v>
      </c>
      <c r="P1188" s="27">
        <v>0</v>
      </c>
      <c r="Q1188" s="27"/>
      <c r="R1188" s="27">
        <v>0</v>
      </c>
      <c r="S1188" s="27">
        <v>0</v>
      </c>
      <c r="T1188" s="27">
        <v>0</v>
      </c>
      <c r="U1188" s="27"/>
      <c r="V1188" s="27">
        <v>0</v>
      </c>
      <c r="W1188" s="27">
        <v>0</v>
      </c>
      <c r="X1188" s="27">
        <v>0</v>
      </c>
      <c r="Y1188" s="27"/>
      <c r="Z1188" s="27">
        <v>0</v>
      </c>
      <c r="AA1188" s="27">
        <v>0</v>
      </c>
      <c r="AB1188" s="27">
        <v>0</v>
      </c>
      <c r="AC1188" s="27"/>
      <c r="AD1188" s="27">
        <v>0</v>
      </c>
      <c r="AE1188" s="27">
        <v>0</v>
      </c>
      <c r="AF1188" s="27">
        <v>0</v>
      </c>
      <c r="AG1188" s="106">
        <v>0</v>
      </c>
      <c r="AH1188" s="27">
        <v>0</v>
      </c>
      <c r="AI1188" s="27">
        <v>0</v>
      </c>
      <c r="AJ1188" s="27">
        <v>0</v>
      </c>
      <c r="AK1188" s="106">
        <v>0</v>
      </c>
      <c r="AL1188" s="106">
        <v>0</v>
      </c>
      <c r="AM1188" s="105">
        <v>0</v>
      </c>
      <c r="AN1188" s="11">
        <v>0</v>
      </c>
      <c r="AO1188" s="11">
        <v>0</v>
      </c>
      <c r="AP1188" s="105">
        <v>0</v>
      </c>
      <c r="AQ1188" s="11">
        <v>0</v>
      </c>
      <c r="AR1188" s="11">
        <v>0</v>
      </c>
      <c r="AS1188" s="11">
        <v>0</v>
      </c>
      <c r="AT1188" s="11">
        <v>0</v>
      </c>
      <c r="AU1188" s="11">
        <v>0</v>
      </c>
      <c r="AV1188" s="11">
        <v>0</v>
      </c>
      <c r="AW1188" s="11">
        <v>1792.00828</v>
      </c>
      <c r="AX1188" s="11">
        <v>1735.1367599999999</v>
      </c>
      <c r="AZ1188" s="11">
        <v>2106</v>
      </c>
      <c r="BA1188" s="11">
        <v>1695.2741799999999</v>
      </c>
      <c r="BB1188" s="122"/>
    </row>
    <row r="1189" spans="1:54" hidden="1" x14ac:dyDescent="0.25">
      <c r="A1189">
        <v>8</v>
      </c>
      <c r="B1189" t="str">
        <f t="shared" si="141"/>
        <v>WR-4311</v>
      </c>
      <c r="C1189" s="2" t="s">
        <v>318</v>
      </c>
      <c r="D1189" s="2" t="str">
        <f t="shared" si="142"/>
        <v>4</v>
      </c>
      <c r="E1189" s="2" t="str">
        <f t="shared" si="143"/>
        <v>43</v>
      </c>
      <c r="F1189" s="2" t="str">
        <f t="shared" si="144"/>
        <v>431</v>
      </c>
      <c r="G1189" s="1" t="s">
        <v>100</v>
      </c>
      <c r="H1189" s="27">
        <v>139300</v>
      </c>
      <c r="I1189" s="27"/>
      <c r="J1189" s="27">
        <v>144730</v>
      </c>
      <c r="K1189" s="27">
        <v>139100</v>
      </c>
      <c r="L1189" s="27">
        <v>142968</v>
      </c>
      <c r="M1189" s="27"/>
      <c r="N1189" s="27">
        <v>142882</v>
      </c>
      <c r="O1189" s="27">
        <v>142882</v>
      </c>
      <c r="P1189" s="27">
        <v>148086</v>
      </c>
      <c r="Q1189" s="27"/>
      <c r="R1189" s="27">
        <v>148026</v>
      </c>
      <c r="S1189" s="27">
        <v>148026</v>
      </c>
      <c r="T1189" s="27">
        <v>151644</v>
      </c>
      <c r="U1189" s="27"/>
      <c r="V1189" s="27">
        <v>152319.307</v>
      </c>
      <c r="W1189" s="27">
        <v>152319.307</v>
      </c>
      <c r="X1189" s="27">
        <v>157327</v>
      </c>
      <c r="Y1189" s="27"/>
      <c r="Z1189" s="27">
        <v>155376.80848000001</v>
      </c>
      <c r="AA1189" s="27">
        <v>155376.80848000001</v>
      </c>
      <c r="AB1189" s="27">
        <v>144624</v>
      </c>
      <c r="AC1189" s="27"/>
      <c r="AD1189" s="27">
        <v>144584</v>
      </c>
      <c r="AE1189" s="27">
        <v>144584</v>
      </c>
      <c r="AF1189" s="27">
        <v>147036</v>
      </c>
      <c r="AG1189" s="106">
        <v>145246</v>
      </c>
      <c r="AH1189" s="27">
        <v>145246</v>
      </c>
      <c r="AI1189" s="27">
        <v>145246</v>
      </c>
      <c r="AJ1189" s="27">
        <v>150563</v>
      </c>
      <c r="AK1189" s="106">
        <v>144470</v>
      </c>
      <c r="AL1189" s="106">
        <v>148554</v>
      </c>
      <c r="AM1189" s="105">
        <v>148554</v>
      </c>
      <c r="AN1189" s="11">
        <v>144662</v>
      </c>
      <c r="AO1189" s="11">
        <v>144003.73569</v>
      </c>
      <c r="AP1189" s="105">
        <v>144003.73569</v>
      </c>
      <c r="AQ1189" s="11">
        <v>144003.73569</v>
      </c>
      <c r="AR1189" s="11">
        <v>129913</v>
      </c>
      <c r="AS1189" s="11">
        <v>129284.29075</v>
      </c>
      <c r="AT1189" s="11">
        <v>129395.47641</v>
      </c>
      <c r="AU1189" s="11">
        <v>129395.47641</v>
      </c>
      <c r="AV1189" s="11">
        <v>132456</v>
      </c>
      <c r="AW1189" s="11">
        <v>132503.08340999999</v>
      </c>
      <c r="AX1189" s="11">
        <v>131287.00369000001</v>
      </c>
      <c r="AZ1189" s="11">
        <v>132959</v>
      </c>
      <c r="BA1189" s="11">
        <v>132959.55973000001</v>
      </c>
      <c r="BB1189" s="122"/>
    </row>
    <row r="1190" spans="1:54" hidden="1" x14ac:dyDescent="0.25">
      <c r="A1190">
        <v>8</v>
      </c>
      <c r="B1190" t="str">
        <f t="shared" si="141"/>
        <v>WR-4312</v>
      </c>
      <c r="C1190" s="2" t="s">
        <v>318</v>
      </c>
      <c r="D1190" s="2" t="str">
        <f t="shared" si="142"/>
        <v>4</v>
      </c>
      <c r="E1190" s="2" t="str">
        <f t="shared" si="143"/>
        <v>43</v>
      </c>
      <c r="F1190" s="2" t="str">
        <f t="shared" si="144"/>
        <v>431</v>
      </c>
      <c r="G1190" s="1" t="s">
        <v>101</v>
      </c>
      <c r="H1190" s="27">
        <v>40436</v>
      </c>
      <c r="I1190" s="27"/>
      <c r="J1190" s="27">
        <v>40085</v>
      </c>
      <c r="K1190" s="27">
        <v>40460.955139999998</v>
      </c>
      <c r="L1190" s="27">
        <v>43148</v>
      </c>
      <c r="M1190" s="27"/>
      <c r="N1190" s="27">
        <v>44212</v>
      </c>
      <c r="O1190" s="27">
        <v>43845.74192</v>
      </c>
      <c r="P1190" s="27">
        <v>44284</v>
      </c>
      <c r="Q1190" s="27"/>
      <c r="R1190" s="27">
        <v>43577.61</v>
      </c>
      <c r="S1190" s="27">
        <v>43577.611470000003</v>
      </c>
      <c r="T1190" s="27">
        <v>46834</v>
      </c>
      <c r="U1190" s="27"/>
      <c r="V1190" s="27">
        <v>45798.54</v>
      </c>
      <c r="W1190" s="27">
        <v>45798.541420000009</v>
      </c>
      <c r="X1190" s="27">
        <v>47210</v>
      </c>
      <c r="Y1190" s="27"/>
      <c r="Z1190" s="27">
        <v>48227.194850000007</v>
      </c>
      <c r="AA1190" s="27">
        <v>48227.194850000007</v>
      </c>
      <c r="AB1190" s="27">
        <v>48097</v>
      </c>
      <c r="AC1190" s="27"/>
      <c r="AD1190" s="27">
        <v>45306.824120000005</v>
      </c>
      <c r="AE1190" s="27">
        <v>45306.824120000005</v>
      </c>
      <c r="AF1190" s="27">
        <v>0</v>
      </c>
      <c r="AG1190" s="106">
        <v>7.9119999999999999</v>
      </c>
      <c r="AH1190" s="27">
        <v>7.9119999999999999</v>
      </c>
      <c r="AI1190" s="27">
        <v>7.9119999999999999</v>
      </c>
      <c r="AJ1190" s="27">
        <v>0</v>
      </c>
      <c r="AK1190" s="106">
        <v>0</v>
      </c>
      <c r="AL1190" s="106">
        <v>0</v>
      </c>
      <c r="AM1190" s="105">
        <v>0</v>
      </c>
      <c r="AN1190" s="11">
        <v>0</v>
      </c>
      <c r="AO1190" s="11">
        <v>0</v>
      </c>
      <c r="AP1190" s="105">
        <v>0</v>
      </c>
      <c r="AQ1190" s="11">
        <v>0</v>
      </c>
      <c r="AR1190" s="11">
        <v>53</v>
      </c>
      <c r="AS1190" s="11">
        <v>0</v>
      </c>
      <c r="AT1190" s="11">
        <v>0</v>
      </c>
      <c r="AU1190" s="11">
        <v>0</v>
      </c>
      <c r="AV1190" s="11">
        <v>7550</v>
      </c>
      <c r="AW1190" s="11">
        <v>24699.463</v>
      </c>
      <c r="AX1190" s="11">
        <v>24699.463</v>
      </c>
      <c r="AZ1190" s="11">
        <v>54099</v>
      </c>
      <c r="BA1190" s="11">
        <v>75831.343210000021</v>
      </c>
      <c r="BB1190" s="122"/>
    </row>
    <row r="1191" spans="1:54" hidden="1" x14ac:dyDescent="0.25">
      <c r="A1191">
        <v>8</v>
      </c>
      <c r="B1191" t="str">
        <f t="shared" si="141"/>
        <v>WR-4313</v>
      </c>
      <c r="C1191" s="2" t="s">
        <v>318</v>
      </c>
      <c r="D1191" s="2" t="str">
        <f t="shared" si="142"/>
        <v>4</v>
      </c>
      <c r="E1191" s="2" t="str">
        <f t="shared" si="143"/>
        <v>43</v>
      </c>
      <c r="F1191" s="2" t="str">
        <f t="shared" si="144"/>
        <v>431</v>
      </c>
      <c r="G1191" s="1" t="s">
        <v>102</v>
      </c>
      <c r="H1191" s="27">
        <v>0</v>
      </c>
      <c r="I1191" s="27"/>
      <c r="J1191" s="27">
        <v>0</v>
      </c>
      <c r="K1191" s="27">
        <v>0</v>
      </c>
      <c r="L1191" s="27">
        <v>0</v>
      </c>
      <c r="M1191" s="27"/>
      <c r="N1191" s="27">
        <v>0</v>
      </c>
      <c r="O1191" s="27">
        <v>0</v>
      </c>
      <c r="P1191" s="27">
        <v>0</v>
      </c>
      <c r="Q1191" s="27"/>
      <c r="R1191" s="27">
        <v>0</v>
      </c>
      <c r="S1191" s="27">
        <v>0</v>
      </c>
      <c r="T1191" s="27">
        <v>0</v>
      </c>
      <c r="U1191" s="27"/>
      <c r="V1191" s="27">
        <v>0</v>
      </c>
      <c r="W1191" s="27">
        <v>0</v>
      </c>
      <c r="X1191" s="27">
        <v>0</v>
      </c>
      <c r="Y1191" s="27"/>
      <c r="Z1191" s="27">
        <v>0</v>
      </c>
      <c r="AA1191" s="27">
        <v>0</v>
      </c>
      <c r="AB1191" s="27">
        <v>0</v>
      </c>
      <c r="AC1191" s="27"/>
      <c r="AD1191" s="27">
        <v>0</v>
      </c>
      <c r="AE1191" s="27">
        <v>0</v>
      </c>
      <c r="AF1191" s="27">
        <v>0</v>
      </c>
      <c r="AG1191" s="106">
        <v>0</v>
      </c>
      <c r="AH1191" s="27">
        <v>0</v>
      </c>
      <c r="AI1191" s="27">
        <v>0</v>
      </c>
      <c r="AJ1191" s="27">
        <v>0</v>
      </c>
      <c r="AK1191" s="106">
        <v>0</v>
      </c>
      <c r="AL1191" s="106">
        <v>0</v>
      </c>
      <c r="AM1191" s="105">
        <v>0</v>
      </c>
      <c r="AN1191" s="11">
        <v>0</v>
      </c>
      <c r="AO1191" s="11">
        <v>0</v>
      </c>
      <c r="AP1191" s="105">
        <v>0</v>
      </c>
      <c r="AQ1191" s="11">
        <v>0</v>
      </c>
      <c r="AR1191" s="11">
        <v>0</v>
      </c>
      <c r="AS1191" s="11">
        <v>0</v>
      </c>
      <c r="AT1191" s="11">
        <v>0</v>
      </c>
      <c r="AU1191" s="11">
        <v>0</v>
      </c>
      <c r="AV1191" s="11">
        <v>0</v>
      </c>
      <c r="AW1191" s="11">
        <v>0</v>
      </c>
      <c r="AX1191" s="11">
        <v>0</v>
      </c>
      <c r="AZ1191" s="11">
        <v>0</v>
      </c>
      <c r="BA1191" s="11">
        <v>0</v>
      </c>
      <c r="BB1191" s="122"/>
    </row>
    <row r="1192" spans="1:54" hidden="1" x14ac:dyDescent="0.25">
      <c r="A1192">
        <v>8</v>
      </c>
      <c r="B1192" t="str">
        <f t="shared" si="141"/>
        <v>WR-4314</v>
      </c>
      <c r="C1192" s="2" t="s">
        <v>318</v>
      </c>
      <c r="D1192" s="2" t="str">
        <f t="shared" si="142"/>
        <v>4</v>
      </c>
      <c r="E1192" s="2" t="str">
        <f t="shared" si="143"/>
        <v>43</v>
      </c>
      <c r="F1192" s="2" t="str">
        <f t="shared" si="144"/>
        <v>431</v>
      </c>
      <c r="G1192" s="1" t="s">
        <v>103</v>
      </c>
      <c r="H1192" s="27">
        <v>0</v>
      </c>
      <c r="I1192" s="27"/>
      <c r="J1192" s="27">
        <v>0</v>
      </c>
      <c r="K1192" s="27">
        <v>0</v>
      </c>
      <c r="L1192" s="27">
        <v>0</v>
      </c>
      <c r="M1192" s="27"/>
      <c r="N1192" s="27">
        <v>0</v>
      </c>
      <c r="O1192" s="27">
        <v>0</v>
      </c>
      <c r="P1192" s="27">
        <v>0</v>
      </c>
      <c r="Q1192" s="27"/>
      <c r="R1192" s="27">
        <v>0</v>
      </c>
      <c r="S1192" s="27">
        <v>0</v>
      </c>
      <c r="T1192" s="27">
        <v>0</v>
      </c>
      <c r="U1192" s="27"/>
      <c r="V1192" s="27">
        <v>0</v>
      </c>
      <c r="W1192" s="27">
        <v>0</v>
      </c>
      <c r="X1192" s="27">
        <v>0</v>
      </c>
      <c r="Y1192" s="27"/>
      <c r="Z1192" s="27">
        <v>0</v>
      </c>
      <c r="AA1192" s="27">
        <v>0</v>
      </c>
      <c r="AB1192" s="27">
        <v>0</v>
      </c>
      <c r="AC1192" s="27"/>
      <c r="AD1192" s="27">
        <v>0</v>
      </c>
      <c r="AE1192" s="27">
        <v>0</v>
      </c>
      <c r="AF1192" s="27">
        <v>0</v>
      </c>
      <c r="AG1192" s="106">
        <v>0</v>
      </c>
      <c r="AH1192" s="27">
        <v>0</v>
      </c>
      <c r="AI1192" s="27">
        <v>0</v>
      </c>
      <c r="AJ1192" s="27">
        <v>0</v>
      </c>
      <c r="AK1192" s="106">
        <v>0</v>
      </c>
      <c r="AL1192" s="106">
        <v>0</v>
      </c>
      <c r="AM1192" s="105">
        <v>0</v>
      </c>
      <c r="AN1192" s="11">
        <v>0</v>
      </c>
      <c r="AO1192" s="11">
        <v>0</v>
      </c>
      <c r="AP1192" s="105">
        <v>0</v>
      </c>
      <c r="AQ1192" s="11">
        <v>0</v>
      </c>
      <c r="AR1192" s="11">
        <v>0</v>
      </c>
      <c r="AS1192" s="11">
        <v>0</v>
      </c>
      <c r="AT1192" s="11">
        <v>0</v>
      </c>
      <c r="AU1192" s="11">
        <v>0</v>
      </c>
      <c r="AV1192" s="11">
        <v>0</v>
      </c>
      <c r="AW1192" s="11">
        <v>0</v>
      </c>
      <c r="AX1192" s="11">
        <v>0</v>
      </c>
      <c r="AZ1192" s="11">
        <v>0</v>
      </c>
      <c r="BA1192" s="11">
        <v>0</v>
      </c>
      <c r="BB1192" s="122"/>
    </row>
    <row r="1193" spans="1:54" hidden="1" x14ac:dyDescent="0.25">
      <c r="A1193">
        <v>8</v>
      </c>
      <c r="B1193" t="str">
        <f t="shared" si="141"/>
        <v>WR-4315</v>
      </c>
      <c r="C1193" s="2" t="s">
        <v>318</v>
      </c>
      <c r="D1193" s="2" t="str">
        <f t="shared" si="142"/>
        <v>4</v>
      </c>
      <c r="E1193" s="2" t="str">
        <f t="shared" si="143"/>
        <v>43</v>
      </c>
      <c r="F1193" s="2" t="str">
        <f t="shared" si="144"/>
        <v>431</v>
      </c>
      <c r="G1193" s="1" t="s">
        <v>104</v>
      </c>
      <c r="H1193" s="27">
        <v>0</v>
      </c>
      <c r="I1193" s="27"/>
      <c r="J1193" s="27">
        <v>0</v>
      </c>
      <c r="K1193" s="27">
        <v>0</v>
      </c>
      <c r="L1193" s="27">
        <v>0</v>
      </c>
      <c r="M1193" s="27"/>
      <c r="N1193" s="27">
        <v>0</v>
      </c>
      <c r="O1193" s="27">
        <v>0</v>
      </c>
      <c r="P1193" s="27">
        <v>0</v>
      </c>
      <c r="Q1193" s="27"/>
      <c r="R1193" s="27">
        <v>0</v>
      </c>
      <c r="S1193" s="27">
        <v>0</v>
      </c>
      <c r="T1193" s="27">
        <v>0</v>
      </c>
      <c r="U1193" s="27"/>
      <c r="V1193" s="27">
        <v>0</v>
      </c>
      <c r="W1193" s="27">
        <v>0</v>
      </c>
      <c r="X1193" s="27">
        <v>0</v>
      </c>
      <c r="Y1193" s="27"/>
      <c r="Z1193" s="27">
        <v>0</v>
      </c>
      <c r="AA1193" s="27">
        <v>0</v>
      </c>
      <c r="AB1193" s="27">
        <v>0</v>
      </c>
      <c r="AC1193" s="27"/>
      <c r="AD1193" s="27">
        <v>0</v>
      </c>
      <c r="AE1193" s="27">
        <v>0</v>
      </c>
      <c r="AF1193" s="27">
        <v>0</v>
      </c>
      <c r="AG1193" s="106">
        <v>0</v>
      </c>
      <c r="AH1193" s="27">
        <v>0</v>
      </c>
      <c r="AI1193" s="27">
        <v>0</v>
      </c>
      <c r="AJ1193" s="27">
        <v>0</v>
      </c>
      <c r="AK1193" s="106">
        <v>0</v>
      </c>
      <c r="AL1193" s="106">
        <v>0</v>
      </c>
      <c r="AM1193" s="105">
        <v>0</v>
      </c>
      <c r="AN1193" s="11">
        <v>0</v>
      </c>
      <c r="AO1193" s="11">
        <v>0</v>
      </c>
      <c r="AP1193" s="105">
        <v>0</v>
      </c>
      <c r="AQ1193" s="11">
        <v>0</v>
      </c>
      <c r="AR1193" s="11">
        <v>0</v>
      </c>
      <c r="AS1193" s="11">
        <v>0</v>
      </c>
      <c r="AT1193" s="11">
        <v>0</v>
      </c>
      <c r="AU1193" s="11">
        <v>0</v>
      </c>
      <c r="AV1193" s="11">
        <v>0</v>
      </c>
      <c r="AW1193" s="11">
        <v>0</v>
      </c>
      <c r="AX1193" s="11">
        <v>0</v>
      </c>
      <c r="AZ1193" s="11">
        <v>0</v>
      </c>
      <c r="BA1193" s="11">
        <v>0</v>
      </c>
      <c r="BB1193" s="122"/>
    </row>
    <row r="1194" spans="1:54" hidden="1" x14ac:dyDescent="0.25">
      <c r="A1194">
        <v>8</v>
      </c>
      <c r="B1194" t="str">
        <f t="shared" si="141"/>
        <v>WR-4316</v>
      </c>
      <c r="C1194" s="2" t="s">
        <v>318</v>
      </c>
      <c r="D1194" s="2" t="str">
        <f t="shared" si="142"/>
        <v>4</v>
      </c>
      <c r="E1194" s="2" t="str">
        <f t="shared" si="143"/>
        <v>43</v>
      </c>
      <c r="F1194" s="2" t="str">
        <f t="shared" si="144"/>
        <v>431</v>
      </c>
      <c r="G1194" s="1" t="s">
        <v>105</v>
      </c>
      <c r="H1194" s="27">
        <v>0</v>
      </c>
      <c r="I1194" s="27"/>
      <c r="J1194" s="27">
        <v>0</v>
      </c>
      <c r="K1194" s="27">
        <v>0</v>
      </c>
      <c r="L1194" s="27">
        <v>0</v>
      </c>
      <c r="M1194" s="27"/>
      <c r="N1194" s="27">
        <v>0</v>
      </c>
      <c r="O1194" s="27">
        <v>0</v>
      </c>
      <c r="P1194" s="27">
        <v>0</v>
      </c>
      <c r="Q1194" s="27"/>
      <c r="R1194" s="27">
        <v>0</v>
      </c>
      <c r="S1194" s="27">
        <v>0</v>
      </c>
      <c r="T1194" s="27">
        <v>0</v>
      </c>
      <c r="U1194" s="27"/>
      <c r="V1194" s="27">
        <v>0</v>
      </c>
      <c r="W1194" s="27">
        <v>0</v>
      </c>
      <c r="X1194" s="27">
        <v>0</v>
      </c>
      <c r="Y1194" s="27"/>
      <c r="Z1194" s="27">
        <v>0</v>
      </c>
      <c r="AA1194" s="27">
        <v>0</v>
      </c>
      <c r="AB1194" s="27">
        <v>0</v>
      </c>
      <c r="AC1194" s="27"/>
      <c r="AD1194" s="27">
        <v>0</v>
      </c>
      <c r="AE1194" s="27">
        <v>0</v>
      </c>
      <c r="AF1194" s="27">
        <v>0</v>
      </c>
      <c r="AG1194" s="106">
        <v>0</v>
      </c>
      <c r="AH1194" s="27">
        <v>0</v>
      </c>
      <c r="AI1194" s="27">
        <v>0</v>
      </c>
      <c r="AJ1194" s="27">
        <v>0</v>
      </c>
      <c r="AK1194" s="106">
        <v>0</v>
      </c>
      <c r="AL1194" s="106">
        <v>0</v>
      </c>
      <c r="AM1194" s="105">
        <v>0</v>
      </c>
      <c r="AN1194" s="11">
        <v>0</v>
      </c>
      <c r="AO1194" s="11">
        <v>0</v>
      </c>
      <c r="AP1194" s="105">
        <v>0</v>
      </c>
      <c r="AQ1194" s="11">
        <v>0</v>
      </c>
      <c r="AR1194" s="11">
        <v>0</v>
      </c>
      <c r="AS1194" s="11">
        <v>0</v>
      </c>
      <c r="AT1194" s="11">
        <v>0</v>
      </c>
      <c r="AU1194" s="11">
        <v>0</v>
      </c>
      <c r="AV1194" s="11">
        <v>0</v>
      </c>
      <c r="AW1194" s="11">
        <v>0</v>
      </c>
      <c r="AX1194" s="11">
        <v>0</v>
      </c>
      <c r="AZ1194" s="11">
        <v>0</v>
      </c>
      <c r="BA1194" s="11">
        <v>0</v>
      </c>
      <c r="BB1194" s="122"/>
    </row>
    <row r="1195" spans="1:54" hidden="1" x14ac:dyDescent="0.25">
      <c r="A1195">
        <v>8</v>
      </c>
      <c r="B1195" t="str">
        <f t="shared" si="141"/>
        <v>WR-4321</v>
      </c>
      <c r="C1195" s="2" t="s">
        <v>318</v>
      </c>
      <c r="D1195" s="2" t="str">
        <f t="shared" si="142"/>
        <v>4</v>
      </c>
      <c r="E1195" s="2" t="str">
        <f t="shared" si="143"/>
        <v>43</v>
      </c>
      <c r="F1195" s="2" t="str">
        <f t="shared" si="144"/>
        <v>432</v>
      </c>
      <c r="G1195" s="1" t="s">
        <v>106</v>
      </c>
      <c r="H1195" s="27">
        <v>962516</v>
      </c>
      <c r="I1195" s="27"/>
      <c r="J1195" s="27">
        <v>962667</v>
      </c>
      <c r="K1195" s="27">
        <v>962666.95912000001</v>
      </c>
      <c r="L1195" s="27">
        <v>996484</v>
      </c>
      <c r="M1195" s="27"/>
      <c r="N1195" s="27">
        <v>1004268.6040000001</v>
      </c>
      <c r="O1195" s="27">
        <v>1004268.6040000001</v>
      </c>
      <c r="P1195" s="27">
        <v>1050183</v>
      </c>
      <c r="Q1195" s="27"/>
      <c r="R1195" s="27">
        <v>1057293.993</v>
      </c>
      <c r="S1195" s="27">
        <v>1057293.993</v>
      </c>
      <c r="T1195" s="27">
        <v>1079983</v>
      </c>
      <c r="U1195" s="27"/>
      <c r="V1195" s="27">
        <v>1072475.6170000001</v>
      </c>
      <c r="W1195" s="27">
        <v>1072475.6170000001</v>
      </c>
      <c r="X1195" s="27">
        <v>1108334</v>
      </c>
      <c r="Y1195" s="27"/>
      <c r="Z1195" s="27">
        <v>1105218.24131</v>
      </c>
      <c r="AA1195" s="27">
        <v>1105218.24131</v>
      </c>
      <c r="AB1195" s="27">
        <v>1123756</v>
      </c>
      <c r="AC1195" s="27"/>
      <c r="AD1195" s="27">
        <v>1105310.2580800001</v>
      </c>
      <c r="AE1195" s="27">
        <v>1105310.2580800001</v>
      </c>
      <c r="AF1195" s="27">
        <v>1130368</v>
      </c>
      <c r="AG1195" s="106">
        <v>1142223.14971</v>
      </c>
      <c r="AH1195" s="27">
        <v>1142223.14971</v>
      </c>
      <c r="AI1195" s="27">
        <v>1142223.14971</v>
      </c>
      <c r="AJ1195" s="27">
        <v>1177679</v>
      </c>
      <c r="AK1195" s="106">
        <v>1187925</v>
      </c>
      <c r="AL1195" s="106">
        <v>1187925</v>
      </c>
      <c r="AM1195" s="105">
        <v>1187925</v>
      </c>
      <c r="AN1195" s="11">
        <v>1209135</v>
      </c>
      <c r="AO1195" s="11">
        <v>1217434</v>
      </c>
      <c r="AP1195" s="105">
        <v>1217434</v>
      </c>
      <c r="AQ1195" s="11">
        <v>1217434</v>
      </c>
      <c r="AR1195" s="11">
        <v>1255875</v>
      </c>
      <c r="AS1195" s="11">
        <v>1254625</v>
      </c>
      <c r="AT1195" s="11">
        <v>1254625</v>
      </c>
      <c r="AU1195" s="11">
        <v>1254625</v>
      </c>
      <c r="AV1195" s="11">
        <v>1275331</v>
      </c>
      <c r="AW1195" s="11">
        <v>1266932.9513999999</v>
      </c>
      <c r="AX1195" s="11">
        <v>1266932.9513999999</v>
      </c>
      <c r="AZ1195" s="11">
        <v>1300630</v>
      </c>
      <c r="BA1195" s="11">
        <v>1298940.1575499999</v>
      </c>
      <c r="BB1195" s="122"/>
    </row>
    <row r="1196" spans="1:54" hidden="1" x14ac:dyDescent="0.25">
      <c r="A1196">
        <v>8</v>
      </c>
      <c r="B1196" t="str">
        <f t="shared" si="141"/>
        <v>WR-4322</v>
      </c>
      <c r="C1196" s="2" t="s">
        <v>318</v>
      </c>
      <c r="D1196" s="2" t="str">
        <f t="shared" si="142"/>
        <v>4</v>
      </c>
      <c r="E1196" s="2" t="str">
        <f t="shared" si="143"/>
        <v>43</v>
      </c>
      <c r="F1196" s="2" t="str">
        <f t="shared" si="144"/>
        <v>432</v>
      </c>
      <c r="G1196" s="1" t="s">
        <v>107</v>
      </c>
      <c r="H1196" s="27">
        <v>425994</v>
      </c>
      <c r="I1196" s="27"/>
      <c r="J1196" s="27">
        <v>439898</v>
      </c>
      <c r="K1196" s="27">
        <v>213980.80839000002</v>
      </c>
      <c r="L1196" s="27">
        <v>413585</v>
      </c>
      <c r="M1196" s="27"/>
      <c r="N1196" s="27">
        <v>155883.76431</v>
      </c>
      <c r="O1196" s="27">
        <v>156114.53177</v>
      </c>
      <c r="P1196" s="27">
        <v>190587</v>
      </c>
      <c r="Q1196" s="27"/>
      <c r="R1196" s="27">
        <v>137251.80299999999</v>
      </c>
      <c r="S1196" s="27">
        <v>137251.80231999999</v>
      </c>
      <c r="T1196" s="27">
        <v>154751</v>
      </c>
      <c r="U1196" s="27"/>
      <c r="V1196" s="27">
        <v>187727.505</v>
      </c>
      <c r="W1196" s="27">
        <v>458845.22983999999</v>
      </c>
      <c r="X1196" s="27">
        <v>186446</v>
      </c>
      <c r="Y1196" s="27"/>
      <c r="Z1196" s="27">
        <v>414714.07353000005</v>
      </c>
      <c r="AA1196" s="27">
        <v>414714.07353000005</v>
      </c>
      <c r="AB1196" s="27">
        <v>487806</v>
      </c>
      <c r="AC1196" s="27"/>
      <c r="AD1196" s="27">
        <v>496388.02862</v>
      </c>
      <c r="AE1196" s="27">
        <v>496388.02862</v>
      </c>
      <c r="AF1196" s="27">
        <v>510525.6</v>
      </c>
      <c r="AG1196" s="106">
        <v>507120.3996</v>
      </c>
      <c r="AH1196" s="27">
        <v>502519.78760000004</v>
      </c>
      <c r="AI1196" s="27">
        <v>502519.78760000004</v>
      </c>
      <c r="AJ1196" s="27">
        <v>522336.6</v>
      </c>
      <c r="AK1196" s="106">
        <v>506474.94192999997</v>
      </c>
      <c r="AL1196" s="106">
        <v>515958.79093000002</v>
      </c>
      <c r="AM1196" s="105">
        <v>515816.04092999996</v>
      </c>
      <c r="AN1196" s="11">
        <v>534431.41924704658</v>
      </c>
      <c r="AO1196" s="11">
        <v>480059.84143999999</v>
      </c>
      <c r="AP1196" s="105">
        <v>480058.04200000002</v>
      </c>
      <c r="AQ1196" s="11">
        <v>480058.04200000002</v>
      </c>
      <c r="AR1196" s="11">
        <v>866539.50199999998</v>
      </c>
      <c r="AS1196" s="11">
        <v>532675.16959999991</v>
      </c>
      <c r="AT1196" s="11">
        <v>532572.49933999998</v>
      </c>
      <c r="AU1196" s="11">
        <v>532572.49933999998</v>
      </c>
      <c r="AV1196" s="11">
        <v>1104546.013</v>
      </c>
      <c r="AW1196" s="11">
        <v>559077.99700999993</v>
      </c>
      <c r="AX1196" s="11">
        <v>558541.71528999996</v>
      </c>
      <c r="AZ1196" s="11">
        <v>1133028.9539999999</v>
      </c>
      <c r="BA1196" s="11">
        <v>684057.92122999986</v>
      </c>
      <c r="BB1196" s="122"/>
    </row>
    <row r="1197" spans="1:54" hidden="1" x14ac:dyDescent="0.25">
      <c r="A1197">
        <v>8</v>
      </c>
      <c r="B1197" t="str">
        <f t="shared" si="141"/>
        <v>WR-4323</v>
      </c>
      <c r="C1197" s="2" t="s">
        <v>318</v>
      </c>
      <c r="D1197" s="2" t="str">
        <f t="shared" si="142"/>
        <v>4</v>
      </c>
      <c r="E1197" s="2" t="str">
        <f t="shared" si="143"/>
        <v>43</v>
      </c>
      <c r="F1197" s="2" t="str">
        <f t="shared" si="144"/>
        <v>432</v>
      </c>
      <c r="G1197" s="1" t="s">
        <v>108</v>
      </c>
      <c r="H1197" s="27">
        <v>12147</v>
      </c>
      <c r="I1197" s="27"/>
      <c r="J1197" s="27">
        <v>86576</v>
      </c>
      <c r="K1197" s="27">
        <v>86575.95</v>
      </c>
      <c r="L1197" s="27">
        <v>86040</v>
      </c>
      <c r="M1197" s="27"/>
      <c r="N1197" s="27">
        <v>86514</v>
      </c>
      <c r="O1197" s="27">
        <v>86514</v>
      </c>
      <c r="P1197" s="27">
        <v>87825</v>
      </c>
      <c r="Q1197" s="27"/>
      <c r="R1197" s="27">
        <v>80836</v>
      </c>
      <c r="S1197" s="27">
        <v>80836</v>
      </c>
      <c r="T1197" s="27">
        <v>85535</v>
      </c>
      <c r="U1197" s="27"/>
      <c r="V1197" s="27">
        <v>85112</v>
      </c>
      <c r="W1197" s="27">
        <v>85112</v>
      </c>
      <c r="X1197" s="27">
        <v>104971</v>
      </c>
      <c r="Y1197" s="27"/>
      <c r="Z1197" s="27">
        <v>104785</v>
      </c>
      <c r="AA1197" s="27">
        <v>104785</v>
      </c>
      <c r="AB1197" s="27">
        <v>0</v>
      </c>
      <c r="AC1197" s="27"/>
      <c r="AD1197" s="27">
        <v>8578.3136200000008</v>
      </c>
      <c r="AE1197" s="27">
        <v>8578.3136200000008</v>
      </c>
      <c r="AF1197" s="27">
        <v>8442</v>
      </c>
      <c r="AG1197" s="106">
        <v>0</v>
      </c>
      <c r="AH1197" s="27">
        <v>0</v>
      </c>
      <c r="AI1197" s="27">
        <v>0</v>
      </c>
      <c r="AJ1197" s="27">
        <v>7665.5990000000002</v>
      </c>
      <c r="AK1197" s="106">
        <v>0</v>
      </c>
      <c r="AL1197" s="106">
        <v>1826.1987841</v>
      </c>
      <c r="AM1197" s="105">
        <v>1826.1987841</v>
      </c>
      <c r="AN1197" s="11">
        <v>0</v>
      </c>
      <c r="AO1197" s="11">
        <v>0</v>
      </c>
      <c r="AP1197" s="105">
        <v>0</v>
      </c>
      <c r="AQ1197" s="11">
        <v>0</v>
      </c>
      <c r="AR1197" s="11">
        <v>0</v>
      </c>
      <c r="AS1197" s="11">
        <v>0</v>
      </c>
      <c r="AT1197" s="11">
        <v>0</v>
      </c>
      <c r="AU1197" s="11">
        <v>0</v>
      </c>
      <c r="AV1197" s="11">
        <v>0</v>
      </c>
      <c r="AW1197" s="11">
        <v>50</v>
      </c>
      <c r="AX1197" s="11">
        <v>50</v>
      </c>
      <c r="AZ1197" s="11">
        <v>0</v>
      </c>
      <c r="BA1197" s="11">
        <v>0</v>
      </c>
      <c r="BB1197" s="122"/>
    </row>
    <row r="1198" spans="1:54" hidden="1" x14ac:dyDescent="0.25">
      <c r="A1198">
        <v>8</v>
      </c>
      <c r="B1198" t="str">
        <f t="shared" si="141"/>
        <v>WR-4324</v>
      </c>
      <c r="C1198" s="2" t="s">
        <v>318</v>
      </c>
      <c r="D1198" s="2" t="str">
        <f t="shared" si="142"/>
        <v>4</v>
      </c>
      <c r="E1198" s="2" t="str">
        <f t="shared" si="143"/>
        <v>43</v>
      </c>
      <c r="F1198" s="2" t="str">
        <f t="shared" si="144"/>
        <v>432</v>
      </c>
      <c r="G1198" s="1" t="s">
        <v>109</v>
      </c>
      <c r="H1198" s="27">
        <v>0</v>
      </c>
      <c r="I1198" s="27"/>
      <c r="J1198" s="27">
        <v>0</v>
      </c>
      <c r="K1198" s="27">
        <v>0</v>
      </c>
      <c r="L1198" s="27">
        <v>0</v>
      </c>
      <c r="M1198" s="27"/>
      <c r="N1198" s="27">
        <v>0</v>
      </c>
      <c r="O1198" s="27">
        <v>0</v>
      </c>
      <c r="P1198" s="27">
        <v>0</v>
      </c>
      <c r="Q1198" s="27"/>
      <c r="R1198" s="27">
        <v>0</v>
      </c>
      <c r="S1198" s="27">
        <v>0</v>
      </c>
      <c r="T1198" s="27">
        <v>0</v>
      </c>
      <c r="U1198" s="27"/>
      <c r="V1198" s="27">
        <v>0</v>
      </c>
      <c r="W1198" s="27">
        <v>0</v>
      </c>
      <c r="X1198" s="27">
        <v>0</v>
      </c>
      <c r="Y1198" s="27"/>
      <c r="Z1198" s="27">
        <v>0</v>
      </c>
      <c r="AA1198" s="27">
        <v>0</v>
      </c>
      <c r="AB1198" s="27">
        <v>0</v>
      </c>
      <c r="AC1198" s="27"/>
      <c r="AD1198" s="27">
        <v>0</v>
      </c>
      <c r="AE1198" s="27">
        <v>0</v>
      </c>
      <c r="AF1198" s="27">
        <v>0</v>
      </c>
      <c r="AG1198" s="106">
        <v>0</v>
      </c>
      <c r="AH1198" s="27">
        <v>0</v>
      </c>
      <c r="AI1198" s="27">
        <v>0</v>
      </c>
      <c r="AJ1198" s="27">
        <v>0</v>
      </c>
      <c r="AK1198" s="106">
        <v>0</v>
      </c>
      <c r="AL1198" s="106">
        <v>0</v>
      </c>
      <c r="AM1198" s="105">
        <v>0</v>
      </c>
      <c r="AN1198" s="11">
        <v>0</v>
      </c>
      <c r="AO1198" s="11">
        <v>0</v>
      </c>
      <c r="AP1198" s="105">
        <v>0</v>
      </c>
      <c r="AQ1198" s="11">
        <v>0</v>
      </c>
      <c r="AR1198" s="11">
        <v>0</v>
      </c>
      <c r="AS1198" s="11">
        <v>0</v>
      </c>
      <c r="AT1198" s="11">
        <v>0</v>
      </c>
      <c r="AU1198" s="11">
        <v>0</v>
      </c>
      <c r="AV1198" s="11">
        <v>0</v>
      </c>
      <c r="AW1198" s="11">
        <v>0</v>
      </c>
      <c r="AX1198" s="11">
        <v>0</v>
      </c>
      <c r="AZ1198" s="11">
        <v>0</v>
      </c>
      <c r="BA1198" s="11">
        <v>0</v>
      </c>
      <c r="BB1198" s="122"/>
    </row>
    <row r="1199" spans="1:54" hidden="1" x14ac:dyDescent="0.25">
      <c r="A1199">
        <v>8</v>
      </c>
      <c r="B1199" t="str">
        <f t="shared" si="141"/>
        <v>WR-4325</v>
      </c>
      <c r="C1199" s="2" t="s">
        <v>318</v>
      </c>
      <c r="D1199" s="2" t="str">
        <f t="shared" si="142"/>
        <v>4</v>
      </c>
      <c r="E1199" s="2" t="str">
        <f t="shared" si="143"/>
        <v>43</v>
      </c>
      <c r="F1199" s="2" t="str">
        <f t="shared" si="144"/>
        <v>432</v>
      </c>
      <c r="G1199" s="1" t="s">
        <v>110</v>
      </c>
      <c r="H1199" s="27">
        <v>0</v>
      </c>
      <c r="I1199" s="27"/>
      <c r="J1199" s="27">
        <v>0</v>
      </c>
      <c r="K1199" s="27">
        <v>0</v>
      </c>
      <c r="L1199" s="27">
        <v>0</v>
      </c>
      <c r="M1199" s="27"/>
      <c r="N1199" s="27">
        <v>0</v>
      </c>
      <c r="O1199" s="27">
        <v>0</v>
      </c>
      <c r="P1199" s="27">
        <v>0</v>
      </c>
      <c r="Q1199" s="27"/>
      <c r="R1199" s="27">
        <v>0</v>
      </c>
      <c r="S1199" s="27">
        <v>0</v>
      </c>
      <c r="T1199" s="27">
        <v>0</v>
      </c>
      <c r="U1199" s="27"/>
      <c r="V1199" s="27">
        <v>0</v>
      </c>
      <c r="W1199" s="27">
        <v>0</v>
      </c>
      <c r="X1199" s="27">
        <v>0</v>
      </c>
      <c r="Y1199" s="27"/>
      <c r="Z1199" s="27">
        <v>0</v>
      </c>
      <c r="AA1199" s="27">
        <v>0</v>
      </c>
      <c r="AB1199" s="27">
        <v>0</v>
      </c>
      <c r="AC1199" s="27"/>
      <c r="AD1199" s="27">
        <v>0</v>
      </c>
      <c r="AE1199" s="27">
        <v>0</v>
      </c>
      <c r="AF1199" s="27">
        <v>0</v>
      </c>
      <c r="AG1199" s="106">
        <v>0</v>
      </c>
      <c r="AH1199" s="27">
        <v>0</v>
      </c>
      <c r="AI1199" s="27">
        <v>0</v>
      </c>
      <c r="AJ1199" s="27">
        <v>0</v>
      </c>
      <c r="AK1199" s="106">
        <v>0</v>
      </c>
      <c r="AL1199" s="106">
        <v>0</v>
      </c>
      <c r="AM1199" s="105">
        <v>0</v>
      </c>
      <c r="AN1199" s="11">
        <v>0</v>
      </c>
      <c r="AO1199" s="11">
        <v>0</v>
      </c>
      <c r="AP1199" s="105">
        <v>0</v>
      </c>
      <c r="AQ1199" s="11">
        <v>0</v>
      </c>
      <c r="AR1199" s="11">
        <v>0</v>
      </c>
      <c r="AS1199" s="11">
        <v>0</v>
      </c>
      <c r="AT1199" s="11">
        <v>0</v>
      </c>
      <c r="AU1199" s="11">
        <v>0</v>
      </c>
      <c r="AV1199" s="11">
        <v>0</v>
      </c>
      <c r="AW1199" s="11">
        <v>0</v>
      </c>
      <c r="AX1199" s="11">
        <v>0</v>
      </c>
      <c r="AZ1199" s="11">
        <v>0</v>
      </c>
      <c r="BA1199" s="11">
        <v>0</v>
      </c>
      <c r="BB1199" s="122"/>
    </row>
    <row r="1200" spans="1:54" hidden="1" x14ac:dyDescent="0.25">
      <c r="A1200">
        <v>8</v>
      </c>
      <c r="B1200" t="str">
        <f t="shared" si="141"/>
        <v>WR-4326</v>
      </c>
      <c r="C1200" s="2" t="s">
        <v>318</v>
      </c>
      <c r="D1200" s="2" t="str">
        <f t="shared" ref="D1200:D1207" si="145">LEFT($G1200,1)</f>
        <v>4</v>
      </c>
      <c r="E1200" s="2" t="str">
        <f t="shared" ref="E1200:E1207" si="146">LEFT($G1200,2)</f>
        <v>43</v>
      </c>
      <c r="F1200" s="2" t="str">
        <f t="shared" ref="F1200:F1207" si="147">LEFT($G1200,3)</f>
        <v>432</v>
      </c>
      <c r="G1200" s="1" t="s">
        <v>111</v>
      </c>
      <c r="H1200" s="27">
        <v>0</v>
      </c>
      <c r="I1200" s="27"/>
      <c r="J1200" s="27">
        <v>0</v>
      </c>
      <c r="K1200" s="27">
        <v>0</v>
      </c>
      <c r="L1200" s="27">
        <v>0</v>
      </c>
      <c r="M1200" s="27"/>
      <c r="N1200" s="27">
        <v>0</v>
      </c>
      <c r="O1200" s="27">
        <v>0</v>
      </c>
      <c r="P1200" s="27">
        <v>0</v>
      </c>
      <c r="Q1200" s="27"/>
      <c r="R1200" s="27">
        <v>0</v>
      </c>
      <c r="S1200" s="27">
        <v>0</v>
      </c>
      <c r="T1200" s="27">
        <v>0</v>
      </c>
      <c r="U1200" s="27"/>
      <c r="V1200" s="27">
        <v>0</v>
      </c>
      <c r="W1200" s="27">
        <v>0</v>
      </c>
      <c r="X1200" s="27">
        <v>0</v>
      </c>
      <c r="Y1200" s="27"/>
      <c r="Z1200" s="27">
        <v>0</v>
      </c>
      <c r="AA1200" s="27">
        <v>0</v>
      </c>
      <c r="AB1200" s="27">
        <v>0</v>
      </c>
      <c r="AC1200" s="27"/>
      <c r="AD1200" s="27">
        <v>0</v>
      </c>
      <c r="AE1200" s="27">
        <v>0</v>
      </c>
      <c r="AF1200" s="27">
        <v>0</v>
      </c>
      <c r="AG1200" s="106">
        <v>0</v>
      </c>
      <c r="AH1200" s="27">
        <v>0</v>
      </c>
      <c r="AI1200" s="27">
        <v>0</v>
      </c>
      <c r="AJ1200" s="27">
        <v>0</v>
      </c>
      <c r="AK1200" s="106">
        <v>0</v>
      </c>
      <c r="AL1200" s="106">
        <v>0</v>
      </c>
      <c r="AM1200" s="105">
        <v>0</v>
      </c>
      <c r="AN1200" s="11">
        <v>0</v>
      </c>
      <c r="AO1200" s="11">
        <v>0</v>
      </c>
      <c r="AP1200" s="105">
        <v>0</v>
      </c>
      <c r="AQ1200" s="11">
        <v>0</v>
      </c>
      <c r="AR1200" s="11">
        <v>0</v>
      </c>
      <c r="AS1200" s="11">
        <v>0</v>
      </c>
      <c r="AT1200" s="11">
        <v>0</v>
      </c>
      <c r="AU1200" s="11">
        <v>0</v>
      </c>
      <c r="AV1200" s="11">
        <v>0</v>
      </c>
      <c r="AW1200" s="11">
        <v>3.1966799999999997</v>
      </c>
      <c r="AX1200" s="11">
        <v>3.1966799999999997</v>
      </c>
      <c r="AZ1200" s="11">
        <v>0</v>
      </c>
      <c r="BA1200" s="11">
        <v>0.2</v>
      </c>
      <c r="BB1200" s="122"/>
    </row>
    <row r="1201" spans="1:54" hidden="1" x14ac:dyDescent="0.25">
      <c r="A1201">
        <v>8</v>
      </c>
      <c r="B1201" t="str">
        <f t="shared" si="141"/>
        <v>WR-4331</v>
      </c>
      <c r="C1201" s="2" t="s">
        <v>318</v>
      </c>
      <c r="D1201" s="2" t="str">
        <f t="shared" si="145"/>
        <v>4</v>
      </c>
      <c r="E1201" s="2" t="str">
        <f t="shared" si="146"/>
        <v>43</v>
      </c>
      <c r="F1201" s="2" t="str">
        <f t="shared" si="147"/>
        <v>433</v>
      </c>
      <c r="G1201" s="1" t="s">
        <v>935</v>
      </c>
      <c r="H1201" s="27">
        <v>0</v>
      </c>
      <c r="I1201" s="27"/>
      <c r="J1201" s="27">
        <v>0</v>
      </c>
      <c r="K1201" s="27">
        <v>0</v>
      </c>
      <c r="L1201" s="27">
        <v>0</v>
      </c>
      <c r="M1201" s="27"/>
      <c r="N1201" s="27">
        <v>0</v>
      </c>
      <c r="O1201" s="27">
        <v>0</v>
      </c>
      <c r="P1201" s="27">
        <v>0</v>
      </c>
      <c r="Q1201" s="27"/>
      <c r="R1201" s="27">
        <v>0</v>
      </c>
      <c r="S1201" s="27">
        <v>0</v>
      </c>
      <c r="T1201" s="27">
        <v>0</v>
      </c>
      <c r="U1201" s="27"/>
      <c r="V1201" s="27">
        <v>0</v>
      </c>
      <c r="W1201" s="27">
        <v>0</v>
      </c>
      <c r="X1201" s="27">
        <v>0</v>
      </c>
      <c r="Y1201" s="27"/>
      <c r="Z1201" s="27">
        <v>0</v>
      </c>
      <c r="AA1201" s="27">
        <v>0</v>
      </c>
      <c r="AB1201" s="27">
        <v>0</v>
      </c>
      <c r="AC1201" s="27"/>
      <c r="AD1201" s="27">
        <v>0</v>
      </c>
      <c r="AE1201" s="27">
        <v>0</v>
      </c>
      <c r="AF1201" s="27">
        <v>0</v>
      </c>
      <c r="AG1201" s="106">
        <v>0</v>
      </c>
      <c r="AH1201" s="27">
        <v>0</v>
      </c>
      <c r="AI1201" s="27">
        <v>0</v>
      </c>
      <c r="AJ1201" s="27">
        <v>0</v>
      </c>
      <c r="AK1201" s="106">
        <v>0</v>
      </c>
      <c r="AL1201" s="106">
        <v>0</v>
      </c>
      <c r="AM1201" s="105">
        <v>0</v>
      </c>
      <c r="AN1201" s="11">
        <v>0</v>
      </c>
      <c r="AO1201" s="11">
        <v>0</v>
      </c>
      <c r="AP1201" s="105">
        <v>0</v>
      </c>
      <c r="AQ1201" s="11">
        <v>0</v>
      </c>
      <c r="AR1201" s="11">
        <v>0</v>
      </c>
      <c r="AS1201" s="11">
        <v>0</v>
      </c>
      <c r="AT1201" s="11">
        <v>0</v>
      </c>
      <c r="AU1201" s="11"/>
      <c r="AV1201" s="11">
        <v>0</v>
      </c>
      <c r="AW1201" s="11">
        <v>0</v>
      </c>
      <c r="AX1201" s="11"/>
      <c r="AZ1201" s="11"/>
      <c r="BA1201" s="11"/>
      <c r="BB1201" s="122"/>
    </row>
    <row r="1202" spans="1:54" hidden="1" x14ac:dyDescent="0.25">
      <c r="A1202">
        <v>8</v>
      </c>
      <c r="B1202" t="str">
        <f t="shared" si="141"/>
        <v>WR-4332</v>
      </c>
      <c r="C1202" s="2" t="s">
        <v>318</v>
      </c>
      <c r="D1202" s="2" t="str">
        <f t="shared" si="145"/>
        <v>4</v>
      </c>
      <c r="E1202" s="2" t="str">
        <f t="shared" si="146"/>
        <v>43</v>
      </c>
      <c r="F1202" s="2" t="str">
        <f t="shared" si="147"/>
        <v>433</v>
      </c>
      <c r="G1202" s="1" t="s">
        <v>936</v>
      </c>
      <c r="H1202" s="27">
        <v>0</v>
      </c>
      <c r="I1202" s="27"/>
      <c r="J1202" s="27">
        <v>416</v>
      </c>
      <c r="K1202" s="27">
        <v>247823.33548000001</v>
      </c>
      <c r="L1202" s="27">
        <v>7130</v>
      </c>
      <c r="M1202" s="27"/>
      <c r="N1202" s="27">
        <v>255323.46401999998</v>
      </c>
      <c r="O1202" s="27">
        <v>274014.89</v>
      </c>
      <c r="P1202" s="27">
        <v>271447.07999999996</v>
      </c>
      <c r="Q1202" s="27"/>
      <c r="R1202" s="27">
        <v>278553.00300000003</v>
      </c>
      <c r="S1202" s="27">
        <v>278553.00076999998</v>
      </c>
      <c r="T1202" s="27">
        <v>338462.9</v>
      </c>
      <c r="U1202" s="27"/>
      <c r="V1202" s="27">
        <v>300858.196</v>
      </c>
      <c r="W1202" s="27">
        <v>27938.876</v>
      </c>
      <c r="X1202" s="27">
        <v>294498.83</v>
      </c>
      <c r="Y1202" s="27"/>
      <c r="Z1202" s="27">
        <v>27047.766540000001</v>
      </c>
      <c r="AA1202" s="27">
        <v>27047.766540000001</v>
      </c>
      <c r="AB1202" s="27">
        <v>0</v>
      </c>
      <c r="AC1202" s="27"/>
      <c r="AD1202" s="27">
        <v>0</v>
      </c>
      <c r="AE1202" s="27">
        <v>0</v>
      </c>
      <c r="AF1202" s="27">
        <v>0</v>
      </c>
      <c r="AG1202" s="106">
        <v>0</v>
      </c>
      <c r="AH1202" s="27">
        <v>0</v>
      </c>
      <c r="AI1202" s="27">
        <v>0</v>
      </c>
      <c r="AJ1202" s="27">
        <v>0</v>
      </c>
      <c r="AK1202" s="106">
        <v>0</v>
      </c>
      <c r="AL1202" s="106">
        <v>0</v>
      </c>
      <c r="AM1202" s="105">
        <v>0</v>
      </c>
      <c r="AN1202" s="11">
        <v>0</v>
      </c>
      <c r="AO1202" s="11">
        <v>0</v>
      </c>
      <c r="AP1202" s="105">
        <v>0</v>
      </c>
      <c r="AQ1202" s="11">
        <v>0</v>
      </c>
      <c r="AR1202" s="11">
        <v>0</v>
      </c>
      <c r="AS1202" s="11">
        <v>0</v>
      </c>
      <c r="AT1202" s="11">
        <v>0</v>
      </c>
      <c r="AU1202" s="11"/>
      <c r="AV1202" s="11">
        <v>0</v>
      </c>
      <c r="AW1202" s="11">
        <v>0</v>
      </c>
      <c r="AX1202" s="11"/>
      <c r="AZ1202" s="11"/>
      <c r="BA1202" s="11"/>
      <c r="BB1202" s="122"/>
    </row>
    <row r="1203" spans="1:54" hidden="1" x14ac:dyDescent="0.25">
      <c r="A1203">
        <v>8</v>
      </c>
      <c r="B1203" t="str">
        <f t="shared" si="141"/>
        <v>WR-4333</v>
      </c>
      <c r="C1203" s="2" t="s">
        <v>318</v>
      </c>
      <c r="D1203" s="2" t="str">
        <f t="shared" si="145"/>
        <v>4</v>
      </c>
      <c r="E1203" s="2" t="str">
        <f t="shared" si="146"/>
        <v>43</v>
      </c>
      <c r="F1203" s="2" t="str">
        <f t="shared" si="147"/>
        <v>433</v>
      </c>
      <c r="G1203" s="1" t="s">
        <v>937</v>
      </c>
      <c r="H1203" s="27">
        <v>0</v>
      </c>
      <c r="I1203" s="27"/>
      <c r="J1203" s="27">
        <v>0</v>
      </c>
      <c r="K1203" s="27">
        <v>0</v>
      </c>
      <c r="L1203" s="27">
        <v>0</v>
      </c>
      <c r="M1203" s="27"/>
      <c r="N1203" s="27">
        <v>0</v>
      </c>
      <c r="O1203" s="27">
        <v>0</v>
      </c>
      <c r="P1203" s="27">
        <v>0</v>
      </c>
      <c r="Q1203" s="27"/>
      <c r="R1203" s="27">
        <v>0</v>
      </c>
      <c r="S1203" s="27">
        <v>0</v>
      </c>
      <c r="T1203" s="27">
        <v>0</v>
      </c>
      <c r="U1203" s="27"/>
      <c r="V1203" s="27">
        <v>0</v>
      </c>
      <c r="W1203" s="27">
        <v>0</v>
      </c>
      <c r="X1203" s="27">
        <v>0</v>
      </c>
      <c r="Y1203" s="27"/>
      <c r="Z1203" s="27">
        <v>0</v>
      </c>
      <c r="AA1203" s="27">
        <v>0</v>
      </c>
      <c r="AB1203" s="27">
        <v>0</v>
      </c>
      <c r="AC1203" s="27"/>
      <c r="AD1203" s="27">
        <v>0</v>
      </c>
      <c r="AE1203" s="27">
        <v>0</v>
      </c>
      <c r="AF1203" s="27">
        <v>0</v>
      </c>
      <c r="AG1203" s="106">
        <v>0</v>
      </c>
      <c r="AH1203" s="27">
        <v>0</v>
      </c>
      <c r="AI1203" s="27">
        <v>0</v>
      </c>
      <c r="AJ1203" s="27">
        <v>0</v>
      </c>
      <c r="AK1203" s="106">
        <v>0</v>
      </c>
      <c r="AL1203" s="106">
        <v>0</v>
      </c>
      <c r="AM1203" s="105">
        <v>0</v>
      </c>
      <c r="AN1203" s="11">
        <v>0</v>
      </c>
      <c r="AO1203" s="11">
        <v>0</v>
      </c>
      <c r="AP1203" s="105">
        <v>0</v>
      </c>
      <c r="AQ1203" s="11">
        <v>0</v>
      </c>
      <c r="AR1203" s="11">
        <v>0</v>
      </c>
      <c r="AS1203" s="11">
        <v>0</v>
      </c>
      <c r="AT1203" s="11">
        <v>0</v>
      </c>
      <c r="AU1203" s="11"/>
      <c r="AV1203" s="11">
        <v>0</v>
      </c>
      <c r="AW1203" s="11">
        <v>0</v>
      </c>
      <c r="AX1203" s="11"/>
      <c r="AZ1203" s="11"/>
      <c r="BA1203" s="11"/>
      <c r="BB1203" s="122"/>
    </row>
    <row r="1204" spans="1:54" hidden="1" x14ac:dyDescent="0.25">
      <c r="A1204">
        <v>8</v>
      </c>
      <c r="B1204" t="str">
        <f t="shared" si="141"/>
        <v>WR-4334</v>
      </c>
      <c r="C1204" s="2" t="s">
        <v>318</v>
      </c>
      <c r="D1204" s="2" t="str">
        <f t="shared" si="145"/>
        <v>4</v>
      </c>
      <c r="E1204" s="2" t="str">
        <f t="shared" si="146"/>
        <v>43</v>
      </c>
      <c r="F1204" s="2" t="str">
        <f t="shared" si="147"/>
        <v>433</v>
      </c>
      <c r="G1204" s="1" t="s">
        <v>938</v>
      </c>
      <c r="H1204" s="27">
        <v>0</v>
      </c>
      <c r="I1204" s="27"/>
      <c r="J1204" s="27">
        <v>0</v>
      </c>
      <c r="K1204" s="27">
        <v>0</v>
      </c>
      <c r="L1204" s="27">
        <v>0</v>
      </c>
      <c r="M1204" s="27"/>
      <c r="N1204" s="27">
        <v>0</v>
      </c>
      <c r="O1204" s="27">
        <v>0</v>
      </c>
      <c r="P1204" s="27">
        <v>0</v>
      </c>
      <c r="Q1204" s="27"/>
      <c r="R1204" s="27">
        <v>0</v>
      </c>
      <c r="S1204" s="27">
        <v>0</v>
      </c>
      <c r="T1204" s="27">
        <v>0</v>
      </c>
      <c r="U1204" s="27"/>
      <c r="V1204" s="27">
        <v>0</v>
      </c>
      <c r="W1204" s="27">
        <v>0</v>
      </c>
      <c r="X1204" s="27">
        <v>0</v>
      </c>
      <c r="Y1204" s="27"/>
      <c r="Z1204" s="27">
        <v>0</v>
      </c>
      <c r="AA1204" s="27">
        <v>0</v>
      </c>
      <c r="AB1204" s="27">
        <v>0</v>
      </c>
      <c r="AC1204" s="27"/>
      <c r="AD1204" s="27">
        <v>0</v>
      </c>
      <c r="AE1204" s="27">
        <v>0</v>
      </c>
      <c r="AF1204" s="27">
        <v>0</v>
      </c>
      <c r="AG1204" s="106">
        <v>0</v>
      </c>
      <c r="AH1204" s="27">
        <v>0</v>
      </c>
      <c r="AI1204" s="27">
        <v>0</v>
      </c>
      <c r="AJ1204" s="27">
        <v>0</v>
      </c>
      <c r="AK1204" s="106">
        <v>0</v>
      </c>
      <c r="AL1204" s="106">
        <v>0</v>
      </c>
      <c r="AM1204" s="105">
        <v>0</v>
      </c>
      <c r="AN1204" s="11">
        <v>0</v>
      </c>
      <c r="AO1204" s="11">
        <v>0</v>
      </c>
      <c r="AP1204" s="105">
        <v>0</v>
      </c>
      <c r="AQ1204" s="11">
        <v>0</v>
      </c>
      <c r="AR1204" s="11">
        <v>0</v>
      </c>
      <c r="AS1204" s="11">
        <v>0</v>
      </c>
      <c r="AT1204" s="11">
        <v>0</v>
      </c>
      <c r="AU1204" s="11"/>
      <c r="AV1204" s="11">
        <v>0</v>
      </c>
      <c r="AW1204" s="11">
        <v>0</v>
      </c>
      <c r="AX1204" s="11"/>
      <c r="AZ1204" s="11"/>
      <c r="BA1204" s="11"/>
      <c r="BB1204" s="122"/>
    </row>
    <row r="1205" spans="1:54" hidden="1" x14ac:dyDescent="0.25">
      <c r="A1205">
        <v>8</v>
      </c>
      <c r="B1205" t="str">
        <f t="shared" si="141"/>
        <v>WR-4335</v>
      </c>
      <c r="C1205" s="2" t="s">
        <v>318</v>
      </c>
      <c r="D1205" s="2" t="str">
        <f t="shared" si="145"/>
        <v>4</v>
      </c>
      <c r="E1205" s="2" t="str">
        <f t="shared" si="146"/>
        <v>43</v>
      </c>
      <c r="F1205" s="2" t="str">
        <f t="shared" si="147"/>
        <v>433</v>
      </c>
      <c r="G1205" s="1" t="s">
        <v>939</v>
      </c>
      <c r="H1205" s="27">
        <v>0</v>
      </c>
      <c r="I1205" s="27"/>
      <c r="J1205" s="27">
        <v>0</v>
      </c>
      <c r="K1205" s="27">
        <v>0</v>
      </c>
      <c r="L1205" s="27">
        <v>0</v>
      </c>
      <c r="M1205" s="27"/>
      <c r="N1205" s="27">
        <v>0</v>
      </c>
      <c r="O1205" s="27">
        <v>0</v>
      </c>
      <c r="P1205" s="27">
        <v>0</v>
      </c>
      <c r="Q1205" s="27"/>
      <c r="R1205" s="27">
        <v>0</v>
      </c>
      <c r="S1205" s="27">
        <v>0</v>
      </c>
      <c r="T1205" s="27">
        <v>0</v>
      </c>
      <c r="U1205" s="27"/>
      <c r="V1205" s="27">
        <v>0</v>
      </c>
      <c r="W1205" s="27">
        <v>0</v>
      </c>
      <c r="X1205" s="27">
        <v>0</v>
      </c>
      <c r="Y1205" s="27"/>
      <c r="Z1205" s="27">
        <v>0</v>
      </c>
      <c r="AA1205" s="27">
        <v>0</v>
      </c>
      <c r="AB1205" s="27">
        <v>0</v>
      </c>
      <c r="AC1205" s="27"/>
      <c r="AD1205" s="27">
        <v>0</v>
      </c>
      <c r="AE1205" s="27">
        <v>0</v>
      </c>
      <c r="AF1205" s="27">
        <v>0</v>
      </c>
      <c r="AG1205" s="106">
        <v>0</v>
      </c>
      <c r="AH1205" s="27">
        <v>0</v>
      </c>
      <c r="AI1205" s="27">
        <v>0</v>
      </c>
      <c r="AJ1205" s="27">
        <v>0</v>
      </c>
      <c r="AK1205" s="106">
        <v>0</v>
      </c>
      <c r="AL1205" s="106">
        <v>0</v>
      </c>
      <c r="AM1205" s="105">
        <v>0</v>
      </c>
      <c r="AN1205" s="11">
        <v>0</v>
      </c>
      <c r="AO1205" s="11">
        <v>0</v>
      </c>
      <c r="AP1205" s="105">
        <v>0</v>
      </c>
      <c r="AQ1205" s="11">
        <v>0</v>
      </c>
      <c r="AR1205" s="11">
        <v>0</v>
      </c>
      <c r="AS1205" s="11">
        <v>0</v>
      </c>
      <c r="AT1205" s="11">
        <v>0</v>
      </c>
      <c r="AU1205" s="11"/>
      <c r="AV1205" s="11">
        <v>0</v>
      </c>
      <c r="AW1205" s="11">
        <v>0</v>
      </c>
      <c r="AX1205" s="11"/>
      <c r="AZ1205" s="11"/>
      <c r="BA1205" s="11"/>
      <c r="BB1205" s="122"/>
    </row>
    <row r="1206" spans="1:54" hidden="1" x14ac:dyDescent="0.25">
      <c r="A1206">
        <v>8</v>
      </c>
      <c r="B1206" t="str">
        <f t="shared" si="141"/>
        <v>WR-4336</v>
      </c>
      <c r="C1206" s="2" t="s">
        <v>318</v>
      </c>
      <c r="D1206" s="2" t="str">
        <f t="shared" si="145"/>
        <v>4</v>
      </c>
      <c r="E1206" s="2" t="str">
        <f t="shared" si="146"/>
        <v>43</v>
      </c>
      <c r="F1206" s="2" t="str">
        <f t="shared" si="147"/>
        <v>433</v>
      </c>
      <c r="G1206" s="1" t="s">
        <v>940</v>
      </c>
      <c r="H1206" s="27">
        <v>0</v>
      </c>
      <c r="I1206" s="27"/>
      <c r="J1206" s="27">
        <v>0</v>
      </c>
      <c r="K1206" s="27">
        <v>0</v>
      </c>
      <c r="L1206" s="27">
        <v>0</v>
      </c>
      <c r="M1206" s="27"/>
      <c r="N1206" s="27">
        <v>0</v>
      </c>
      <c r="O1206" s="27">
        <v>0</v>
      </c>
      <c r="P1206" s="27">
        <v>0</v>
      </c>
      <c r="Q1206" s="27"/>
      <c r="R1206" s="27">
        <v>0</v>
      </c>
      <c r="S1206" s="27">
        <v>0</v>
      </c>
      <c r="T1206" s="27">
        <v>0</v>
      </c>
      <c r="U1206" s="27"/>
      <c r="V1206" s="27">
        <v>0</v>
      </c>
      <c r="W1206" s="27">
        <v>0</v>
      </c>
      <c r="X1206" s="27">
        <v>0</v>
      </c>
      <c r="Y1206" s="27"/>
      <c r="Z1206" s="27">
        <v>0</v>
      </c>
      <c r="AA1206" s="27">
        <v>0</v>
      </c>
      <c r="AB1206" s="27">
        <v>0</v>
      </c>
      <c r="AC1206" s="27"/>
      <c r="AD1206" s="27">
        <v>0</v>
      </c>
      <c r="AE1206" s="27">
        <v>0</v>
      </c>
      <c r="AF1206" s="27">
        <v>0</v>
      </c>
      <c r="AG1206" s="106">
        <v>0</v>
      </c>
      <c r="AH1206" s="27">
        <v>0</v>
      </c>
      <c r="AI1206" s="27">
        <v>0</v>
      </c>
      <c r="AJ1206" s="27">
        <v>0</v>
      </c>
      <c r="AK1206" s="106">
        <v>0</v>
      </c>
      <c r="AL1206" s="106">
        <v>0</v>
      </c>
      <c r="AM1206" s="105">
        <v>0</v>
      </c>
      <c r="AN1206" s="11">
        <v>0</v>
      </c>
      <c r="AO1206" s="11">
        <v>0</v>
      </c>
      <c r="AP1206" s="105">
        <v>0</v>
      </c>
      <c r="AQ1206" s="11">
        <v>0</v>
      </c>
      <c r="AR1206" s="11">
        <v>0</v>
      </c>
      <c r="AS1206" s="11">
        <v>0</v>
      </c>
      <c r="AT1206" s="11">
        <v>0</v>
      </c>
      <c r="AU1206" s="11"/>
      <c r="AV1206" s="11">
        <v>0</v>
      </c>
      <c r="AW1206" s="11">
        <v>0</v>
      </c>
      <c r="AX1206" s="11"/>
      <c r="AZ1206" s="11"/>
      <c r="BA1206" s="11"/>
      <c r="BB1206" s="122"/>
    </row>
    <row r="1207" spans="1:54" hidden="1" x14ac:dyDescent="0.25">
      <c r="A1207">
        <v>8</v>
      </c>
      <c r="B1207" t="str">
        <f t="shared" si="141"/>
        <v>WR-4340</v>
      </c>
      <c r="C1207" s="2" t="s">
        <v>318</v>
      </c>
      <c r="D1207" s="2" t="str">
        <f t="shared" si="145"/>
        <v>4</v>
      </c>
      <c r="E1207" s="2" t="str">
        <f t="shared" si="146"/>
        <v>43</v>
      </c>
      <c r="F1207" s="2" t="str">
        <f t="shared" si="147"/>
        <v>434</v>
      </c>
      <c r="G1207" s="1" t="s">
        <v>112</v>
      </c>
      <c r="H1207" s="27">
        <v>0</v>
      </c>
      <c r="I1207" s="27"/>
      <c r="J1207" s="27">
        <v>0</v>
      </c>
      <c r="K1207" s="27">
        <v>0</v>
      </c>
      <c r="L1207" s="27">
        <v>0</v>
      </c>
      <c r="M1207" s="27"/>
      <c r="N1207" s="27">
        <v>0</v>
      </c>
      <c r="O1207" s="27">
        <v>0</v>
      </c>
      <c r="P1207" s="27">
        <v>0</v>
      </c>
      <c r="Q1207" s="27"/>
      <c r="R1207" s="27">
        <v>0</v>
      </c>
      <c r="S1207" s="27">
        <v>0</v>
      </c>
      <c r="T1207" s="27">
        <v>430</v>
      </c>
      <c r="U1207" s="27"/>
      <c r="V1207" s="27">
        <v>124.557</v>
      </c>
      <c r="W1207" s="27">
        <v>1965.557</v>
      </c>
      <c r="X1207" s="27">
        <v>686</v>
      </c>
      <c r="Y1207" s="27"/>
      <c r="Z1207" s="27">
        <v>580.36261000000002</v>
      </c>
      <c r="AA1207" s="27">
        <v>580.36261000000002</v>
      </c>
      <c r="AB1207" s="27">
        <v>690</v>
      </c>
      <c r="AC1207" s="27"/>
      <c r="AD1207" s="27">
        <v>2898.0801000000001</v>
      </c>
      <c r="AE1207" s="27">
        <v>2898.0801000000001</v>
      </c>
      <c r="AF1207" s="27">
        <v>69622</v>
      </c>
      <c r="AG1207" s="106">
        <v>68945</v>
      </c>
      <c r="AH1207" s="27">
        <v>69507</v>
      </c>
      <c r="AI1207" s="27">
        <v>69507</v>
      </c>
      <c r="AJ1207" s="27">
        <v>70949</v>
      </c>
      <c r="AK1207" s="106">
        <v>70849.23202000001</v>
      </c>
      <c r="AL1207" s="106">
        <v>71226.712990000015</v>
      </c>
      <c r="AM1207" s="105">
        <v>71226.712989999985</v>
      </c>
      <c r="AN1207" s="11">
        <v>73494</v>
      </c>
      <c r="AO1207" s="11">
        <v>71222.716079999998</v>
      </c>
      <c r="AP1207" s="105">
        <v>71625.945879999999</v>
      </c>
      <c r="AQ1207" s="11">
        <v>71625.945879999999</v>
      </c>
      <c r="AR1207" s="11">
        <v>75679</v>
      </c>
      <c r="AS1207" s="11">
        <v>74930.349170000001</v>
      </c>
      <c r="AT1207" s="11">
        <v>75110.863729999997</v>
      </c>
      <c r="AU1207" s="11">
        <v>75110.863729999997</v>
      </c>
      <c r="AV1207" s="11">
        <v>77562</v>
      </c>
      <c r="AW1207" s="11">
        <v>84449.975829999981</v>
      </c>
      <c r="AX1207" s="11">
        <v>84774.504259999987</v>
      </c>
      <c r="AZ1207" s="11">
        <v>83525.600333300012</v>
      </c>
      <c r="BA1207" s="11">
        <v>92963.174670000008</v>
      </c>
      <c r="BB1207" s="122"/>
    </row>
    <row r="1208" spans="1:54" hidden="1" x14ac:dyDescent="0.25">
      <c r="A1208">
        <v>8</v>
      </c>
      <c r="B1208" t="str">
        <f t="shared" si="141"/>
        <v>WR-4351</v>
      </c>
      <c r="C1208" s="2" t="s">
        <v>318</v>
      </c>
      <c r="D1208" s="2" t="s">
        <v>2156</v>
      </c>
      <c r="E1208" s="2" t="s">
        <v>2157</v>
      </c>
      <c r="F1208" s="2" t="s">
        <v>2158</v>
      </c>
      <c r="G1208" s="1" t="s">
        <v>113</v>
      </c>
      <c r="H1208" s="27">
        <v>0</v>
      </c>
      <c r="I1208" s="27"/>
      <c r="J1208" s="27">
        <v>0</v>
      </c>
      <c r="K1208" s="27">
        <v>0</v>
      </c>
      <c r="L1208" s="27">
        <v>0</v>
      </c>
      <c r="M1208" s="27"/>
      <c r="N1208" s="27">
        <v>0</v>
      </c>
      <c r="O1208" s="27">
        <v>0</v>
      </c>
      <c r="P1208" s="27">
        <v>0</v>
      </c>
      <c r="Q1208" s="27"/>
      <c r="R1208" s="27">
        <v>0</v>
      </c>
      <c r="S1208" s="27">
        <v>0</v>
      </c>
      <c r="T1208" s="27">
        <v>0</v>
      </c>
      <c r="U1208" s="27"/>
      <c r="V1208" s="27">
        <v>0</v>
      </c>
      <c r="W1208" s="27">
        <v>0</v>
      </c>
      <c r="X1208" s="27">
        <v>0</v>
      </c>
      <c r="Y1208" s="27"/>
      <c r="Z1208" s="27">
        <v>0</v>
      </c>
      <c r="AA1208" s="27">
        <v>0</v>
      </c>
      <c r="AB1208" s="27">
        <v>0</v>
      </c>
      <c r="AC1208" s="27"/>
      <c r="AD1208" s="27">
        <v>0</v>
      </c>
      <c r="AE1208" s="27">
        <v>0</v>
      </c>
      <c r="AF1208" s="27">
        <v>0</v>
      </c>
      <c r="AG1208" s="106">
        <v>0</v>
      </c>
      <c r="AH1208" s="27">
        <v>0</v>
      </c>
      <c r="AI1208" s="27">
        <v>0</v>
      </c>
      <c r="AJ1208" s="27">
        <v>0</v>
      </c>
      <c r="AK1208" s="106">
        <v>0</v>
      </c>
      <c r="AL1208" s="106">
        <v>0</v>
      </c>
      <c r="AM1208" s="105">
        <v>0</v>
      </c>
      <c r="AN1208" s="11">
        <v>0</v>
      </c>
      <c r="AO1208" s="11">
        <v>0</v>
      </c>
      <c r="AP1208" s="105">
        <v>0</v>
      </c>
      <c r="AQ1208" s="11">
        <v>0</v>
      </c>
      <c r="AR1208" s="11">
        <v>0</v>
      </c>
      <c r="AS1208" s="11">
        <v>0</v>
      </c>
      <c r="AT1208" s="11">
        <v>0</v>
      </c>
      <c r="AU1208" s="11">
        <v>0</v>
      </c>
      <c r="AV1208" s="11">
        <v>0</v>
      </c>
      <c r="AW1208" s="11">
        <v>0</v>
      </c>
      <c r="AX1208" s="11">
        <v>0</v>
      </c>
      <c r="AZ1208" s="11">
        <v>0</v>
      </c>
      <c r="BA1208" s="11">
        <v>0</v>
      </c>
      <c r="BB1208" s="122"/>
    </row>
    <row r="1209" spans="1:54" hidden="1" x14ac:dyDescent="0.25">
      <c r="A1209">
        <v>8</v>
      </c>
      <c r="B1209" t="str">
        <f t="shared" si="141"/>
        <v>WR-4352</v>
      </c>
      <c r="C1209" s="2" t="s">
        <v>318</v>
      </c>
      <c r="D1209" s="2" t="s">
        <v>2156</v>
      </c>
      <c r="E1209" s="2" t="s">
        <v>2157</v>
      </c>
      <c r="F1209" s="2" t="s">
        <v>2158</v>
      </c>
      <c r="G1209" s="1" t="s">
        <v>115</v>
      </c>
      <c r="H1209" s="27">
        <v>0</v>
      </c>
      <c r="I1209" s="27"/>
      <c r="J1209" s="27">
        <v>0</v>
      </c>
      <c r="K1209" s="27">
        <v>0</v>
      </c>
      <c r="L1209" s="27">
        <v>0</v>
      </c>
      <c r="M1209" s="27"/>
      <c r="N1209" s="27">
        <v>0</v>
      </c>
      <c r="O1209" s="27">
        <v>0</v>
      </c>
      <c r="P1209" s="27">
        <v>0</v>
      </c>
      <c r="Q1209" s="27"/>
      <c r="R1209" s="27">
        <v>0</v>
      </c>
      <c r="S1209" s="27">
        <v>0</v>
      </c>
      <c r="T1209" s="27">
        <v>0</v>
      </c>
      <c r="U1209" s="27"/>
      <c r="V1209" s="27">
        <v>0</v>
      </c>
      <c r="W1209" s="27">
        <v>0</v>
      </c>
      <c r="X1209" s="27">
        <v>0</v>
      </c>
      <c r="Y1209" s="27"/>
      <c r="Z1209" s="27">
        <v>0</v>
      </c>
      <c r="AA1209" s="27">
        <v>0</v>
      </c>
      <c r="AB1209" s="27">
        <v>212376</v>
      </c>
      <c r="AC1209" s="27"/>
      <c r="AD1209" s="27">
        <v>212013.85840999999</v>
      </c>
      <c r="AE1209" s="27">
        <v>212013.85840999999</v>
      </c>
      <c r="AF1209" s="27">
        <v>217722</v>
      </c>
      <c r="AG1209" s="106">
        <v>142497.09450000001</v>
      </c>
      <c r="AH1209" s="27">
        <v>222897.09450000001</v>
      </c>
      <c r="AI1209" s="27">
        <v>222897.09450000001</v>
      </c>
      <c r="AJ1209" s="27">
        <v>236149</v>
      </c>
      <c r="AK1209" s="106">
        <v>238813.36194</v>
      </c>
      <c r="AL1209" s="106">
        <v>238990.26426999999</v>
      </c>
      <c r="AM1209" s="105">
        <v>238990.26426999999</v>
      </c>
      <c r="AN1209" s="11">
        <v>243762</v>
      </c>
      <c r="AO1209" s="11">
        <v>241198.81436000002</v>
      </c>
      <c r="AP1209" s="105">
        <v>240660.39221999998</v>
      </c>
      <c r="AQ1209" s="11">
        <v>240660.39221999998</v>
      </c>
      <c r="AR1209" s="11">
        <v>316938</v>
      </c>
      <c r="AS1209" s="11">
        <v>322178.53457999998</v>
      </c>
      <c r="AT1209" s="11">
        <v>322002.27331999998</v>
      </c>
      <c r="AU1209" s="11">
        <v>322002.27331999998</v>
      </c>
      <c r="AV1209" s="11">
        <v>332339</v>
      </c>
      <c r="AW1209" s="11">
        <v>391220.64992999996</v>
      </c>
      <c r="AX1209" s="11">
        <v>390494.05366999999</v>
      </c>
      <c r="AZ1209" s="11">
        <v>356373</v>
      </c>
      <c r="BA1209" s="11">
        <v>398392.60436999996</v>
      </c>
      <c r="BB1209" s="122"/>
    </row>
    <row r="1210" spans="1:54" hidden="1" x14ac:dyDescent="0.25">
      <c r="A1210">
        <v>8</v>
      </c>
      <c r="B1210" t="str">
        <f t="shared" si="141"/>
        <v>WR-4353</v>
      </c>
      <c r="C1210" s="2" t="s">
        <v>318</v>
      </c>
      <c r="D1210" s="2" t="str">
        <f t="shared" ref="D1210:D1241" si="148">LEFT($G1210,1)</f>
        <v>4</v>
      </c>
      <c r="E1210" s="2" t="str">
        <f t="shared" ref="E1210:E1241" si="149">LEFT($G1210,2)</f>
        <v>43</v>
      </c>
      <c r="F1210" s="2" t="str">
        <f t="shared" ref="F1210:F1241" si="150">LEFT($G1210,3)</f>
        <v>435</v>
      </c>
      <c r="G1210" s="1" t="s">
        <v>117</v>
      </c>
      <c r="H1210" s="27">
        <v>0</v>
      </c>
      <c r="I1210" s="27"/>
      <c r="J1210" s="27">
        <v>0</v>
      </c>
      <c r="K1210" s="27">
        <v>0</v>
      </c>
      <c r="L1210" s="27">
        <v>0</v>
      </c>
      <c r="M1210" s="27"/>
      <c r="N1210" s="27">
        <v>0</v>
      </c>
      <c r="O1210" s="27">
        <v>0</v>
      </c>
      <c r="P1210" s="27">
        <v>0</v>
      </c>
      <c r="Q1210" s="27"/>
      <c r="R1210" s="27">
        <v>0</v>
      </c>
      <c r="S1210" s="27">
        <v>0</v>
      </c>
      <c r="T1210" s="27">
        <v>0</v>
      </c>
      <c r="U1210" s="27"/>
      <c r="V1210" s="27">
        <v>0</v>
      </c>
      <c r="W1210" s="27">
        <v>0</v>
      </c>
      <c r="X1210" s="27">
        <v>0</v>
      </c>
      <c r="Y1210" s="27"/>
      <c r="Z1210" s="27">
        <v>0</v>
      </c>
      <c r="AA1210" s="27">
        <v>0</v>
      </c>
      <c r="AB1210" s="27">
        <v>11220</v>
      </c>
      <c r="AC1210" s="27"/>
      <c r="AD1210" s="27">
        <v>3.12778</v>
      </c>
      <c r="AE1210" s="27">
        <v>3.12778</v>
      </c>
      <c r="AF1210" s="27">
        <v>0</v>
      </c>
      <c r="AG1210" s="106">
        <v>158.77933999999999</v>
      </c>
      <c r="AH1210" s="27">
        <v>158.77933999999999</v>
      </c>
      <c r="AI1210" s="27">
        <v>158.77933999999999</v>
      </c>
      <c r="AJ1210" s="27">
        <v>0</v>
      </c>
      <c r="AK1210" s="106">
        <v>540.61027000000001</v>
      </c>
      <c r="AL1210" s="106">
        <v>4456.0700200000001</v>
      </c>
      <c r="AM1210" s="105">
        <v>4456.0700199999992</v>
      </c>
      <c r="AN1210" s="11">
        <v>187.66</v>
      </c>
      <c r="AO1210" s="11">
        <v>616.08561000000009</v>
      </c>
      <c r="AP1210" s="105">
        <v>616.08561000000009</v>
      </c>
      <c r="AQ1210" s="11">
        <v>616.08561000000009</v>
      </c>
      <c r="AR1210" s="11">
        <v>191.41300000000001</v>
      </c>
      <c r="AS1210" s="11">
        <v>479.83497999999997</v>
      </c>
      <c r="AT1210" s="11">
        <v>479.83497999999997</v>
      </c>
      <c r="AU1210" s="11">
        <v>479.83497999999997</v>
      </c>
      <c r="AV1210" s="11">
        <v>187</v>
      </c>
      <c r="AW1210" s="11">
        <v>12401.872579999999</v>
      </c>
      <c r="AX1210" s="11">
        <v>12241.210079999999</v>
      </c>
      <c r="AZ1210" s="11">
        <v>2236</v>
      </c>
      <c r="BA1210" s="11">
        <v>11127.16467</v>
      </c>
      <c r="BB1210" s="122"/>
    </row>
    <row r="1211" spans="1:54" hidden="1" x14ac:dyDescent="0.25">
      <c r="A1211">
        <v>8</v>
      </c>
      <c r="B1211" t="str">
        <f t="shared" si="141"/>
        <v>WR-4354</v>
      </c>
      <c r="C1211" s="2" t="s">
        <v>318</v>
      </c>
      <c r="D1211" s="2" t="str">
        <f t="shared" si="148"/>
        <v>4</v>
      </c>
      <c r="E1211" s="2" t="str">
        <f t="shared" si="149"/>
        <v>43</v>
      </c>
      <c r="F1211" s="2" t="str">
        <f t="shared" si="150"/>
        <v>435</v>
      </c>
      <c r="G1211" s="1" t="s">
        <v>119</v>
      </c>
      <c r="H1211" s="27">
        <v>0</v>
      </c>
      <c r="I1211" s="27"/>
      <c r="J1211" s="27">
        <v>0</v>
      </c>
      <c r="K1211" s="27">
        <v>0</v>
      </c>
      <c r="L1211" s="27">
        <v>0</v>
      </c>
      <c r="M1211" s="27"/>
      <c r="N1211" s="27">
        <v>0</v>
      </c>
      <c r="O1211" s="27">
        <v>0</v>
      </c>
      <c r="P1211" s="27">
        <v>0</v>
      </c>
      <c r="Q1211" s="27"/>
      <c r="R1211" s="27">
        <v>0</v>
      </c>
      <c r="S1211" s="27">
        <v>0</v>
      </c>
      <c r="T1211" s="27">
        <v>0</v>
      </c>
      <c r="U1211" s="27"/>
      <c r="V1211" s="27">
        <v>0</v>
      </c>
      <c r="W1211" s="27">
        <v>0</v>
      </c>
      <c r="X1211" s="27">
        <v>0</v>
      </c>
      <c r="Y1211" s="27"/>
      <c r="Z1211" s="27">
        <v>0</v>
      </c>
      <c r="AA1211" s="27">
        <v>0</v>
      </c>
      <c r="AB1211" s="27">
        <v>0</v>
      </c>
      <c r="AC1211" s="27"/>
      <c r="AD1211" s="27">
        <v>0</v>
      </c>
      <c r="AE1211" s="27">
        <v>0</v>
      </c>
      <c r="AF1211" s="27">
        <v>0</v>
      </c>
      <c r="AG1211" s="106">
        <v>0</v>
      </c>
      <c r="AH1211" s="27">
        <v>0</v>
      </c>
      <c r="AI1211" s="27">
        <v>0</v>
      </c>
      <c r="AJ1211" s="27">
        <v>0</v>
      </c>
      <c r="AK1211" s="106">
        <v>0</v>
      </c>
      <c r="AL1211" s="106">
        <v>0</v>
      </c>
      <c r="AM1211" s="105">
        <v>0</v>
      </c>
      <c r="AN1211" s="11">
        <v>0</v>
      </c>
      <c r="AO1211" s="11">
        <v>0</v>
      </c>
      <c r="AP1211" s="105">
        <v>0</v>
      </c>
      <c r="AQ1211" s="11">
        <v>0</v>
      </c>
      <c r="AR1211" s="11">
        <v>0</v>
      </c>
      <c r="AS1211" s="11">
        <v>0</v>
      </c>
      <c r="AT1211" s="11">
        <v>0</v>
      </c>
      <c r="AU1211" s="11">
        <v>0</v>
      </c>
      <c r="AV1211" s="11">
        <v>0</v>
      </c>
      <c r="AW1211" s="11">
        <v>0</v>
      </c>
      <c r="AX1211" s="11">
        <v>0</v>
      </c>
      <c r="AZ1211" s="11">
        <v>0</v>
      </c>
      <c r="BA1211" s="11">
        <v>0</v>
      </c>
      <c r="BB1211" s="122"/>
    </row>
    <row r="1212" spans="1:54" hidden="1" x14ac:dyDescent="0.25">
      <c r="A1212">
        <v>8</v>
      </c>
      <c r="B1212" t="str">
        <f t="shared" si="141"/>
        <v>WR-4359</v>
      </c>
      <c r="C1212" s="2" t="s">
        <v>318</v>
      </c>
      <c r="D1212" s="2" t="str">
        <f t="shared" si="148"/>
        <v>4</v>
      </c>
      <c r="E1212" s="2" t="str">
        <f t="shared" si="149"/>
        <v>43</v>
      </c>
      <c r="F1212" s="2" t="str">
        <f t="shared" si="150"/>
        <v>435</v>
      </c>
      <c r="G1212" s="1" t="s">
        <v>121</v>
      </c>
      <c r="H1212" s="27">
        <v>0</v>
      </c>
      <c r="I1212" s="27"/>
      <c r="J1212" s="27">
        <v>0</v>
      </c>
      <c r="K1212" s="27">
        <v>0</v>
      </c>
      <c r="L1212" s="27">
        <v>0</v>
      </c>
      <c r="M1212" s="27"/>
      <c r="N1212" s="27">
        <v>0</v>
      </c>
      <c r="O1212" s="27">
        <v>0</v>
      </c>
      <c r="P1212" s="27">
        <v>0</v>
      </c>
      <c r="Q1212" s="27"/>
      <c r="R1212" s="27">
        <v>0</v>
      </c>
      <c r="S1212" s="27">
        <v>0</v>
      </c>
      <c r="T1212" s="27">
        <v>0</v>
      </c>
      <c r="U1212" s="27"/>
      <c r="V1212" s="27">
        <v>0</v>
      </c>
      <c r="W1212" s="27">
        <v>0</v>
      </c>
      <c r="X1212" s="27">
        <v>0</v>
      </c>
      <c r="Y1212" s="27"/>
      <c r="Z1212" s="27">
        <v>0</v>
      </c>
      <c r="AA1212" s="27">
        <v>0</v>
      </c>
      <c r="AB1212" s="27">
        <v>1514</v>
      </c>
      <c r="AC1212" s="27"/>
      <c r="AD1212" s="27">
        <v>1152.9767199999999</v>
      </c>
      <c r="AE1212" s="27">
        <v>1152.9767199999999</v>
      </c>
      <c r="AF1212" s="27">
        <v>1141</v>
      </c>
      <c r="AG1212" s="106">
        <v>1140.1318100000001</v>
      </c>
      <c r="AH1212" s="27">
        <v>1140.1318100000001</v>
      </c>
      <c r="AI1212" s="27">
        <v>1140.1318100000001</v>
      </c>
      <c r="AJ1212" s="27">
        <v>828</v>
      </c>
      <c r="AK1212" s="106">
        <v>1041.0992200000001</v>
      </c>
      <c r="AL1212" s="106">
        <v>1041.0992200000001</v>
      </c>
      <c r="AM1212" s="105">
        <v>1041.0992200000001</v>
      </c>
      <c r="AN1212" s="11">
        <v>828</v>
      </c>
      <c r="AO1212" s="11">
        <v>897.58128999999997</v>
      </c>
      <c r="AP1212" s="105">
        <v>897.58128999999997</v>
      </c>
      <c r="AQ1212" s="11">
        <v>897.58128999999997</v>
      </c>
      <c r="AR1212" s="11">
        <v>828</v>
      </c>
      <c r="AS1212" s="11">
        <v>130.66692</v>
      </c>
      <c r="AT1212" s="11">
        <v>130.66692</v>
      </c>
      <c r="AU1212" s="11">
        <v>130.66692</v>
      </c>
      <c r="AV1212" s="11">
        <v>190</v>
      </c>
      <c r="AW1212" s="11">
        <v>639.82825000000003</v>
      </c>
      <c r="AX1212" s="11">
        <v>639.82825000000003</v>
      </c>
      <c r="AZ1212" s="11">
        <v>1133</v>
      </c>
      <c r="BA1212" s="11">
        <v>972.35827000000006</v>
      </c>
      <c r="BB1212" s="122"/>
    </row>
    <row r="1213" spans="1:54" hidden="1" x14ac:dyDescent="0.25">
      <c r="A1213">
        <v>8</v>
      </c>
      <c r="B1213" t="str">
        <f t="shared" si="141"/>
        <v>WR-4410</v>
      </c>
      <c r="C1213" s="2" t="s">
        <v>318</v>
      </c>
      <c r="D1213" s="2" t="str">
        <f t="shared" si="148"/>
        <v>4</v>
      </c>
      <c r="E1213" s="2" t="str">
        <f t="shared" si="149"/>
        <v>44</v>
      </c>
      <c r="F1213" s="2" t="str">
        <f t="shared" si="150"/>
        <v>441</v>
      </c>
      <c r="G1213" s="1" t="s">
        <v>124</v>
      </c>
      <c r="H1213" s="27">
        <v>31737</v>
      </c>
      <c r="I1213" s="27"/>
      <c r="J1213" s="27">
        <v>34638</v>
      </c>
      <c r="K1213" s="27">
        <v>26387.879000000001</v>
      </c>
      <c r="L1213" s="27">
        <v>32465</v>
      </c>
      <c r="M1213" s="27"/>
      <c r="N1213" s="27">
        <v>32960.565690000003</v>
      </c>
      <c r="O1213" s="27">
        <v>29764.37269</v>
      </c>
      <c r="P1213" s="27">
        <v>32848.379999999997</v>
      </c>
      <c r="Q1213" s="27"/>
      <c r="R1213" s="27">
        <v>33149.64</v>
      </c>
      <c r="S1213" s="27">
        <v>33160.223830000003</v>
      </c>
      <c r="T1213" s="27">
        <v>35273.800000000003</v>
      </c>
      <c r="U1213" s="27"/>
      <c r="V1213" s="27">
        <v>34863.910000000003</v>
      </c>
      <c r="W1213" s="27">
        <v>10</v>
      </c>
      <c r="X1213" s="27">
        <v>31016.400000000001</v>
      </c>
      <c r="Y1213" s="27"/>
      <c r="Z1213" s="27">
        <v>9.8079999999999998</v>
      </c>
      <c r="AA1213" s="27">
        <v>9.8079999999999998</v>
      </c>
      <c r="AB1213" s="27">
        <v>0</v>
      </c>
      <c r="AC1213" s="27"/>
      <c r="AD1213" s="27">
        <v>21118.720419999998</v>
      </c>
      <c r="AE1213" s="27">
        <v>21118.720420000001</v>
      </c>
      <c r="AF1213" s="27">
        <v>24848</v>
      </c>
      <c r="AG1213" s="106">
        <v>22479.00603</v>
      </c>
      <c r="AH1213" s="27">
        <v>22008.263719999999</v>
      </c>
      <c r="AI1213" s="27">
        <v>22008.263719999999</v>
      </c>
      <c r="AJ1213" s="27">
        <v>26244</v>
      </c>
      <c r="AK1213" s="106">
        <v>23260.581570000002</v>
      </c>
      <c r="AL1213" s="106">
        <v>23373.784030000003</v>
      </c>
      <c r="AM1213" s="105">
        <v>23373.784029999992</v>
      </c>
      <c r="AN1213" s="11">
        <v>0</v>
      </c>
      <c r="AO1213" s="11">
        <v>24140.6433</v>
      </c>
      <c r="AP1213" s="105">
        <v>24057.227340000001</v>
      </c>
      <c r="AQ1213" s="11">
        <v>24057.227340000001</v>
      </c>
      <c r="AR1213" s="11">
        <v>26455</v>
      </c>
      <c r="AS1213" s="11">
        <v>24231.826240000002</v>
      </c>
      <c r="AT1213" s="11">
        <v>24216.345099999999</v>
      </c>
      <c r="AU1213" s="11">
        <v>24216.345099999999</v>
      </c>
      <c r="AV1213" s="11">
        <v>26455</v>
      </c>
      <c r="AW1213" s="11">
        <v>27134.018679999997</v>
      </c>
      <c r="AX1213" s="11">
        <v>23745.892599999999</v>
      </c>
      <c r="AZ1213" s="11">
        <v>24705</v>
      </c>
      <c r="BA1213" s="11">
        <v>26471.899879999997</v>
      </c>
      <c r="BB1213" s="122"/>
    </row>
    <row r="1214" spans="1:54" hidden="1" x14ac:dyDescent="0.25">
      <c r="A1214">
        <v>8</v>
      </c>
      <c r="B1214" t="str">
        <f t="shared" si="141"/>
        <v>WR-4420</v>
      </c>
      <c r="C1214" s="2" t="s">
        <v>318</v>
      </c>
      <c r="D1214" s="2" t="str">
        <f t="shared" si="148"/>
        <v>4</v>
      </c>
      <c r="E1214" s="2" t="str">
        <f t="shared" si="149"/>
        <v>44</v>
      </c>
      <c r="F1214" s="2" t="str">
        <f t="shared" si="150"/>
        <v>442</v>
      </c>
      <c r="G1214" s="1" t="s">
        <v>125</v>
      </c>
      <c r="H1214" s="27">
        <v>0</v>
      </c>
      <c r="I1214" s="27"/>
      <c r="J1214" s="27">
        <v>0</v>
      </c>
      <c r="K1214" s="27">
        <v>0</v>
      </c>
      <c r="L1214" s="27">
        <v>0</v>
      </c>
      <c r="M1214" s="27"/>
      <c r="N1214" s="27">
        <v>0</v>
      </c>
      <c r="O1214" s="27">
        <v>0</v>
      </c>
      <c r="P1214" s="27">
        <v>0</v>
      </c>
      <c r="Q1214" s="27"/>
      <c r="R1214" s="27">
        <v>0</v>
      </c>
      <c r="S1214" s="27">
        <v>0</v>
      </c>
      <c r="T1214" s="27">
        <v>0</v>
      </c>
      <c r="U1214" s="27"/>
      <c r="V1214" s="27">
        <v>0</v>
      </c>
      <c r="W1214" s="27">
        <v>0</v>
      </c>
      <c r="X1214" s="27">
        <v>0</v>
      </c>
      <c r="Y1214" s="27"/>
      <c r="Z1214" s="27">
        <v>0</v>
      </c>
      <c r="AA1214" s="27">
        <v>0</v>
      </c>
      <c r="AB1214" s="27">
        <v>0</v>
      </c>
      <c r="AC1214" s="27"/>
      <c r="AD1214" s="27">
        <v>0</v>
      </c>
      <c r="AE1214" s="27">
        <v>0</v>
      </c>
      <c r="AF1214" s="27">
        <v>0</v>
      </c>
      <c r="AG1214" s="106">
        <v>0</v>
      </c>
      <c r="AH1214" s="27">
        <v>0</v>
      </c>
      <c r="AI1214" s="27">
        <v>0</v>
      </c>
      <c r="AJ1214" s="27">
        <v>0</v>
      </c>
      <c r="AK1214" s="106">
        <v>0</v>
      </c>
      <c r="AL1214" s="106">
        <v>0</v>
      </c>
      <c r="AM1214" s="105">
        <v>0</v>
      </c>
      <c r="AN1214" s="11">
        <v>0</v>
      </c>
      <c r="AO1214" s="11">
        <v>0</v>
      </c>
      <c r="AP1214" s="105">
        <v>0</v>
      </c>
      <c r="AQ1214" s="11">
        <v>0</v>
      </c>
      <c r="AR1214" s="11">
        <v>0</v>
      </c>
      <c r="AS1214" s="11">
        <v>0</v>
      </c>
      <c r="AT1214" s="11">
        <v>0</v>
      </c>
      <c r="AU1214" s="11">
        <v>0</v>
      </c>
      <c r="AV1214" s="11">
        <v>0</v>
      </c>
      <c r="AW1214" s="11">
        <v>0</v>
      </c>
      <c r="AX1214" s="11">
        <v>0</v>
      </c>
      <c r="AZ1214" s="11">
        <v>0</v>
      </c>
      <c r="BA1214" s="11">
        <v>0</v>
      </c>
      <c r="BB1214" s="122"/>
    </row>
    <row r="1215" spans="1:54" hidden="1" x14ac:dyDescent="0.25">
      <c r="A1215">
        <v>8</v>
      </c>
      <c r="B1215" t="str">
        <f t="shared" si="141"/>
        <v>WR-4430</v>
      </c>
      <c r="C1215" s="2" t="s">
        <v>318</v>
      </c>
      <c r="D1215" s="2" t="str">
        <f t="shared" si="148"/>
        <v>4</v>
      </c>
      <c r="E1215" s="2" t="str">
        <f t="shared" si="149"/>
        <v>44</v>
      </c>
      <c r="F1215" s="2" t="str">
        <f t="shared" si="150"/>
        <v>443</v>
      </c>
      <c r="G1215" s="1" t="s">
        <v>126</v>
      </c>
      <c r="H1215" s="27">
        <v>0</v>
      </c>
      <c r="I1215" s="27"/>
      <c r="J1215" s="27">
        <v>0</v>
      </c>
      <c r="K1215" s="27">
        <v>0</v>
      </c>
      <c r="L1215" s="27">
        <v>0</v>
      </c>
      <c r="M1215" s="27"/>
      <c r="N1215" s="27">
        <v>0</v>
      </c>
      <c r="O1215" s="27">
        <v>0</v>
      </c>
      <c r="P1215" s="27">
        <v>0</v>
      </c>
      <c r="Q1215" s="27"/>
      <c r="R1215" s="27">
        <v>0</v>
      </c>
      <c r="S1215" s="27">
        <v>0</v>
      </c>
      <c r="T1215" s="27">
        <v>0</v>
      </c>
      <c r="U1215" s="27"/>
      <c r="V1215" s="27">
        <v>0</v>
      </c>
      <c r="W1215" s="27">
        <v>0</v>
      </c>
      <c r="X1215" s="27">
        <v>0</v>
      </c>
      <c r="Y1215" s="27"/>
      <c r="Z1215" s="27">
        <v>0</v>
      </c>
      <c r="AA1215" s="27">
        <v>0</v>
      </c>
      <c r="AB1215" s="27">
        <v>10</v>
      </c>
      <c r="AC1215" s="27"/>
      <c r="AD1215" s="27">
        <v>8533.4890199999973</v>
      </c>
      <c r="AE1215" s="27">
        <v>8533.4890200000009</v>
      </c>
      <c r="AF1215" s="27">
        <v>7945</v>
      </c>
      <c r="AG1215" s="106">
        <v>10066.34187</v>
      </c>
      <c r="AH1215" s="27">
        <v>11924.099990000001</v>
      </c>
      <c r="AI1215" s="27">
        <v>11924.099990000001</v>
      </c>
      <c r="AJ1215" s="27">
        <v>12319</v>
      </c>
      <c r="AK1215" s="106">
        <v>12418.78701</v>
      </c>
      <c r="AL1215" s="106">
        <v>12606.323809999998</v>
      </c>
      <c r="AM1215" s="105">
        <v>12606.323809999998</v>
      </c>
      <c r="AN1215" s="11">
        <v>14</v>
      </c>
      <c r="AO1215" s="11">
        <v>10790.294009999998</v>
      </c>
      <c r="AP1215" s="105">
        <v>13172.113849999998</v>
      </c>
      <c r="AQ1215" s="11">
        <v>13172.11385</v>
      </c>
      <c r="AR1215" s="11">
        <v>11620</v>
      </c>
      <c r="AS1215" s="11">
        <v>11852.792579999999</v>
      </c>
      <c r="AT1215" s="11">
        <v>13336.634749999999</v>
      </c>
      <c r="AU1215" s="11">
        <v>13290.77679</v>
      </c>
      <c r="AV1215" s="11">
        <v>11620</v>
      </c>
      <c r="AW1215" s="11">
        <v>14832.50987</v>
      </c>
      <c r="AX1215" s="11">
        <v>21666.548969999996</v>
      </c>
      <c r="AZ1215" s="11">
        <v>13170</v>
      </c>
      <c r="BA1215" s="11">
        <v>16279.131380000003</v>
      </c>
      <c r="BB1215" s="122"/>
    </row>
    <row r="1216" spans="1:54" hidden="1" x14ac:dyDescent="0.25">
      <c r="A1216">
        <v>8</v>
      </c>
      <c r="B1216" t="str">
        <f t="shared" si="141"/>
        <v>WR-4440</v>
      </c>
      <c r="C1216" s="2" t="s">
        <v>318</v>
      </c>
      <c r="D1216" s="2" t="str">
        <f t="shared" si="148"/>
        <v>4</v>
      </c>
      <c r="E1216" s="2" t="str">
        <f t="shared" si="149"/>
        <v>44</v>
      </c>
      <c r="F1216" s="2" t="str">
        <f t="shared" si="150"/>
        <v>444</v>
      </c>
      <c r="G1216" s="1" t="s">
        <v>127</v>
      </c>
      <c r="H1216" s="27">
        <v>0</v>
      </c>
      <c r="I1216" s="27"/>
      <c r="J1216" s="27">
        <v>0</v>
      </c>
      <c r="K1216" s="27">
        <v>0</v>
      </c>
      <c r="L1216" s="27">
        <v>0</v>
      </c>
      <c r="M1216" s="27"/>
      <c r="N1216" s="27">
        <v>0</v>
      </c>
      <c r="O1216" s="27">
        <v>0</v>
      </c>
      <c r="P1216" s="27">
        <v>0</v>
      </c>
      <c r="Q1216" s="27"/>
      <c r="R1216" s="27">
        <v>0</v>
      </c>
      <c r="S1216" s="27">
        <v>0</v>
      </c>
      <c r="T1216" s="27">
        <v>0</v>
      </c>
      <c r="U1216" s="27"/>
      <c r="V1216" s="27">
        <v>0</v>
      </c>
      <c r="W1216" s="27">
        <v>0</v>
      </c>
      <c r="X1216" s="27">
        <v>0</v>
      </c>
      <c r="Y1216" s="27"/>
      <c r="Z1216" s="27">
        <v>0</v>
      </c>
      <c r="AA1216" s="27">
        <v>0</v>
      </c>
      <c r="AB1216" s="27">
        <v>0</v>
      </c>
      <c r="AC1216" s="27"/>
      <c r="AD1216" s="27">
        <v>0</v>
      </c>
      <c r="AE1216" s="27">
        <v>0</v>
      </c>
      <c r="AF1216" s="27">
        <v>0</v>
      </c>
      <c r="AG1216" s="106">
        <v>0</v>
      </c>
      <c r="AH1216" s="27">
        <v>0</v>
      </c>
      <c r="AI1216" s="27">
        <v>0</v>
      </c>
      <c r="AJ1216" s="27">
        <v>0</v>
      </c>
      <c r="AK1216" s="106">
        <v>0</v>
      </c>
      <c r="AL1216" s="106">
        <v>0</v>
      </c>
      <c r="AM1216" s="105">
        <v>0</v>
      </c>
      <c r="AN1216" s="11">
        <v>-21</v>
      </c>
      <c r="AO1216" s="11">
        <v>0</v>
      </c>
      <c r="AP1216" s="105">
        <v>0</v>
      </c>
      <c r="AQ1216" s="11">
        <v>0</v>
      </c>
      <c r="AR1216" s="11">
        <v>0</v>
      </c>
      <c r="AS1216" s="11">
        <v>0</v>
      </c>
      <c r="AT1216" s="11">
        <v>0</v>
      </c>
      <c r="AU1216" s="11">
        <v>0</v>
      </c>
      <c r="AV1216" s="11">
        <v>0</v>
      </c>
      <c r="AW1216" s="11">
        <v>0</v>
      </c>
      <c r="AX1216" s="11">
        <v>0</v>
      </c>
      <c r="AZ1216" s="11">
        <v>0</v>
      </c>
      <c r="BA1216" s="11">
        <v>0</v>
      </c>
      <c r="BB1216" s="122"/>
    </row>
    <row r="1217" spans="1:54" hidden="1" x14ac:dyDescent="0.25">
      <c r="A1217">
        <v>8</v>
      </c>
      <c r="B1217" t="str">
        <f t="shared" si="141"/>
        <v>WR-4500</v>
      </c>
      <c r="C1217" s="2" t="s">
        <v>318</v>
      </c>
      <c r="D1217" s="2" t="str">
        <f t="shared" si="148"/>
        <v>4</v>
      </c>
      <c r="E1217" s="2" t="str">
        <f t="shared" si="149"/>
        <v>45</v>
      </c>
      <c r="F1217" s="2" t="str">
        <f t="shared" si="150"/>
        <v>450</v>
      </c>
      <c r="G1217" s="1" t="s">
        <v>930</v>
      </c>
      <c r="H1217" s="27">
        <v>0</v>
      </c>
      <c r="I1217" s="27"/>
      <c r="J1217" s="27">
        <v>0</v>
      </c>
      <c r="K1217" s="27">
        <v>0</v>
      </c>
      <c r="L1217" s="27">
        <v>0</v>
      </c>
      <c r="M1217" s="27"/>
      <c r="N1217" s="27">
        <v>0</v>
      </c>
      <c r="O1217" s="27">
        <v>0</v>
      </c>
      <c r="P1217" s="27">
        <v>0</v>
      </c>
      <c r="Q1217" s="27"/>
      <c r="R1217" s="27">
        <v>0</v>
      </c>
      <c r="S1217" s="27">
        <v>0</v>
      </c>
      <c r="T1217" s="27">
        <v>0</v>
      </c>
      <c r="U1217" s="27"/>
      <c r="V1217" s="27">
        <v>0</v>
      </c>
      <c r="W1217" s="27">
        <v>0</v>
      </c>
      <c r="X1217" s="27">
        <v>0</v>
      </c>
      <c r="Y1217" s="27"/>
      <c r="Z1217" s="27">
        <v>0</v>
      </c>
      <c r="AA1217" s="27">
        <v>0</v>
      </c>
      <c r="AB1217" s="27">
        <v>0</v>
      </c>
      <c r="AC1217" s="27"/>
      <c r="AD1217" s="27">
        <v>0</v>
      </c>
      <c r="AE1217" s="27">
        <v>0</v>
      </c>
      <c r="AF1217" s="27">
        <v>0</v>
      </c>
      <c r="AG1217" s="106">
        <v>0</v>
      </c>
      <c r="AH1217" s="27">
        <v>0</v>
      </c>
      <c r="AI1217" s="27">
        <v>0</v>
      </c>
      <c r="AJ1217" s="27">
        <v>0</v>
      </c>
      <c r="AK1217" s="106">
        <v>0</v>
      </c>
      <c r="AL1217" s="106">
        <v>0</v>
      </c>
      <c r="AM1217" s="105">
        <v>0</v>
      </c>
      <c r="AN1217" s="11">
        <v>0</v>
      </c>
      <c r="AO1217" s="11">
        <v>0</v>
      </c>
      <c r="AP1217" s="105">
        <v>0</v>
      </c>
      <c r="AQ1217" s="11">
        <v>0</v>
      </c>
      <c r="AR1217" s="11">
        <v>0</v>
      </c>
      <c r="AS1217" s="11">
        <v>0</v>
      </c>
      <c r="AT1217" s="11">
        <v>0</v>
      </c>
      <c r="AU1217" s="11"/>
      <c r="AV1217" s="11">
        <v>0</v>
      </c>
      <c r="AW1217" s="11">
        <v>0</v>
      </c>
      <c r="AX1217" s="11"/>
      <c r="AZ1217" s="11"/>
      <c r="BA1217" s="11"/>
      <c r="BB1217" s="122"/>
    </row>
    <row r="1218" spans="1:54" hidden="1" x14ac:dyDescent="0.25">
      <c r="A1218">
        <v>8</v>
      </c>
      <c r="B1218" t="str">
        <f t="shared" si="141"/>
        <v>WR-4510</v>
      </c>
      <c r="C1218" s="2" t="s">
        <v>318</v>
      </c>
      <c r="D1218" s="2" t="str">
        <f t="shared" si="148"/>
        <v>4</v>
      </c>
      <c r="E1218" s="2" t="str">
        <f t="shared" si="149"/>
        <v>45</v>
      </c>
      <c r="F1218" s="2" t="str">
        <f t="shared" si="150"/>
        <v>451</v>
      </c>
      <c r="G1218" s="1" t="s">
        <v>941</v>
      </c>
      <c r="H1218" s="27">
        <v>0</v>
      </c>
      <c r="I1218" s="27"/>
      <c r="J1218" s="27">
        <v>0</v>
      </c>
      <c r="K1218" s="27">
        <v>0</v>
      </c>
      <c r="L1218" s="27">
        <v>750</v>
      </c>
      <c r="M1218" s="27"/>
      <c r="N1218" s="27">
        <v>750</v>
      </c>
      <c r="O1218" s="27">
        <v>692.05728999999997</v>
      </c>
      <c r="P1218" s="27">
        <v>0</v>
      </c>
      <c r="Q1218" s="27"/>
      <c r="R1218" s="27">
        <v>0</v>
      </c>
      <c r="S1218" s="27">
        <v>0</v>
      </c>
      <c r="T1218" s="27">
        <v>750</v>
      </c>
      <c r="U1218" s="27"/>
      <c r="V1218" s="27">
        <v>1776.94</v>
      </c>
      <c r="W1218" s="27">
        <v>1776.9419400000002</v>
      </c>
      <c r="X1218" s="27">
        <v>1099</v>
      </c>
      <c r="Y1218" s="27"/>
      <c r="Z1218" s="27">
        <v>2254.1341400000001</v>
      </c>
      <c r="AA1218" s="27">
        <v>2254.1341400000001</v>
      </c>
      <c r="AB1218" s="27">
        <v>0</v>
      </c>
      <c r="AC1218" s="27"/>
      <c r="AD1218" s="27">
        <v>0</v>
      </c>
      <c r="AE1218" s="27">
        <v>0</v>
      </c>
      <c r="AF1218" s="27">
        <v>0</v>
      </c>
      <c r="AG1218" s="106">
        <v>0</v>
      </c>
      <c r="AH1218" s="27">
        <v>0</v>
      </c>
      <c r="AI1218" s="27">
        <v>0</v>
      </c>
      <c r="AJ1218" s="27">
        <v>0</v>
      </c>
      <c r="AK1218" s="106">
        <v>0</v>
      </c>
      <c r="AL1218" s="106">
        <v>0</v>
      </c>
      <c r="AM1218" s="105">
        <v>0</v>
      </c>
      <c r="AN1218" s="11">
        <v>0</v>
      </c>
      <c r="AO1218" s="11">
        <v>0</v>
      </c>
      <c r="AP1218" s="105">
        <v>0</v>
      </c>
      <c r="AQ1218" s="11">
        <v>0</v>
      </c>
      <c r="AR1218" s="11">
        <v>0</v>
      </c>
      <c r="AS1218" s="11">
        <v>0</v>
      </c>
      <c r="AT1218" s="11">
        <v>0</v>
      </c>
      <c r="AU1218" s="11"/>
      <c r="AV1218" s="11">
        <v>0</v>
      </c>
      <c r="AW1218" s="11">
        <v>0</v>
      </c>
      <c r="AX1218" s="11"/>
      <c r="AZ1218" s="11"/>
      <c r="BA1218" s="11"/>
      <c r="BB1218" s="122"/>
    </row>
    <row r="1219" spans="1:54" hidden="1" x14ac:dyDescent="0.25">
      <c r="A1219">
        <v>8</v>
      </c>
      <c r="B1219" t="str">
        <f t="shared" ref="B1219:B1282" si="151">C1219&amp;"-"&amp;G1219</f>
        <v>WR-4511</v>
      </c>
      <c r="C1219" s="2" t="s">
        <v>318</v>
      </c>
      <c r="D1219" s="2" t="str">
        <f t="shared" si="148"/>
        <v>4</v>
      </c>
      <c r="E1219" s="2" t="str">
        <f t="shared" si="149"/>
        <v>45</v>
      </c>
      <c r="F1219" s="2" t="str">
        <f t="shared" si="150"/>
        <v>451</v>
      </c>
      <c r="G1219" s="1" t="s">
        <v>129</v>
      </c>
      <c r="H1219" s="27">
        <v>0</v>
      </c>
      <c r="I1219" s="27"/>
      <c r="J1219" s="27">
        <v>0</v>
      </c>
      <c r="K1219" s="27">
        <v>0</v>
      </c>
      <c r="L1219" s="27">
        <v>0</v>
      </c>
      <c r="M1219" s="27"/>
      <c r="N1219" s="27">
        <v>0</v>
      </c>
      <c r="O1219" s="27">
        <v>0</v>
      </c>
      <c r="P1219" s="27">
        <v>0</v>
      </c>
      <c r="Q1219" s="27"/>
      <c r="R1219" s="27">
        <v>0</v>
      </c>
      <c r="S1219" s="27">
        <v>0</v>
      </c>
      <c r="T1219" s="27">
        <v>0</v>
      </c>
      <c r="U1219" s="27"/>
      <c r="V1219" s="27">
        <v>0</v>
      </c>
      <c r="W1219" s="27">
        <v>0</v>
      </c>
      <c r="X1219" s="27">
        <v>0</v>
      </c>
      <c r="Y1219" s="27"/>
      <c r="Z1219" s="27">
        <v>0</v>
      </c>
      <c r="AA1219" s="27">
        <v>0</v>
      </c>
      <c r="AB1219" s="27">
        <v>575.79999999999995</v>
      </c>
      <c r="AC1219" s="27"/>
      <c r="AD1219" s="27">
        <v>0</v>
      </c>
      <c r="AE1219" s="27">
        <v>0</v>
      </c>
      <c r="AF1219" s="27">
        <v>73</v>
      </c>
      <c r="AG1219" s="106">
        <v>18.75</v>
      </c>
      <c r="AH1219" s="27">
        <v>18.75</v>
      </c>
      <c r="AI1219" s="27">
        <v>18.75</v>
      </c>
      <c r="AJ1219" s="27">
        <v>0</v>
      </c>
      <c r="AK1219" s="106">
        <v>0</v>
      </c>
      <c r="AL1219" s="106">
        <v>0</v>
      </c>
      <c r="AM1219" s="105">
        <v>0</v>
      </c>
      <c r="AN1219" s="11">
        <v>0</v>
      </c>
      <c r="AO1219" s="11">
        <v>0</v>
      </c>
      <c r="AP1219" s="105">
        <v>0</v>
      </c>
      <c r="AQ1219" s="11">
        <v>0</v>
      </c>
      <c r="AR1219" s="11">
        <v>0</v>
      </c>
      <c r="AS1219" s="11">
        <v>0</v>
      </c>
      <c r="AT1219" s="11">
        <v>0</v>
      </c>
      <c r="AU1219" s="11">
        <v>0</v>
      </c>
      <c r="AV1219" s="11">
        <v>0</v>
      </c>
      <c r="AW1219" s="11">
        <v>0</v>
      </c>
      <c r="AX1219" s="11">
        <v>0</v>
      </c>
      <c r="AZ1219" s="11">
        <v>0</v>
      </c>
      <c r="BA1219" s="11">
        <v>0</v>
      </c>
      <c r="BB1219" s="122"/>
    </row>
    <row r="1220" spans="1:54" hidden="1" x14ac:dyDescent="0.25">
      <c r="A1220">
        <v>8</v>
      </c>
      <c r="B1220" t="str">
        <f t="shared" si="151"/>
        <v>WR-4512</v>
      </c>
      <c r="C1220" s="2" t="s">
        <v>318</v>
      </c>
      <c r="D1220" s="2" t="str">
        <f t="shared" si="148"/>
        <v>4</v>
      </c>
      <c r="E1220" s="2" t="str">
        <f t="shared" si="149"/>
        <v>45</v>
      </c>
      <c r="F1220" s="2" t="str">
        <f t="shared" si="150"/>
        <v>451</v>
      </c>
      <c r="G1220" s="1" t="s">
        <v>131</v>
      </c>
      <c r="H1220" s="27">
        <v>0</v>
      </c>
      <c r="I1220" s="27"/>
      <c r="J1220" s="27">
        <v>0</v>
      </c>
      <c r="K1220" s="27">
        <v>0</v>
      </c>
      <c r="L1220" s="27">
        <v>0</v>
      </c>
      <c r="M1220" s="27"/>
      <c r="N1220" s="27">
        <v>0</v>
      </c>
      <c r="O1220" s="27">
        <v>0</v>
      </c>
      <c r="P1220" s="27">
        <v>0</v>
      </c>
      <c r="Q1220" s="27"/>
      <c r="R1220" s="27">
        <v>0</v>
      </c>
      <c r="S1220" s="27">
        <v>0</v>
      </c>
      <c r="T1220" s="27">
        <v>0</v>
      </c>
      <c r="U1220" s="27"/>
      <c r="V1220" s="27">
        <v>0</v>
      </c>
      <c r="W1220" s="27">
        <v>0</v>
      </c>
      <c r="X1220" s="27">
        <v>0</v>
      </c>
      <c r="Y1220" s="27"/>
      <c r="Z1220" s="27">
        <v>0</v>
      </c>
      <c r="AA1220" s="27">
        <v>0</v>
      </c>
      <c r="AB1220" s="27">
        <v>0</v>
      </c>
      <c r="AC1220" s="27"/>
      <c r="AD1220" s="27">
        <v>0</v>
      </c>
      <c r="AE1220" s="27">
        <v>0</v>
      </c>
      <c r="AF1220" s="27">
        <v>0</v>
      </c>
      <c r="AG1220" s="106">
        <v>0</v>
      </c>
      <c r="AH1220" s="27">
        <v>0</v>
      </c>
      <c r="AI1220" s="27">
        <v>0</v>
      </c>
      <c r="AJ1220" s="27">
        <v>0</v>
      </c>
      <c r="AK1220" s="106">
        <v>0</v>
      </c>
      <c r="AL1220" s="106">
        <v>0</v>
      </c>
      <c r="AM1220" s="105">
        <v>0</v>
      </c>
      <c r="AN1220" s="11">
        <v>0</v>
      </c>
      <c r="AO1220" s="11">
        <v>0</v>
      </c>
      <c r="AP1220" s="105">
        <v>0</v>
      </c>
      <c r="AQ1220" s="11">
        <v>0</v>
      </c>
      <c r="AR1220" s="11">
        <v>0</v>
      </c>
      <c r="AS1220" s="11">
        <v>0</v>
      </c>
      <c r="AT1220" s="11">
        <v>0</v>
      </c>
      <c r="AU1220" s="11">
        <v>0</v>
      </c>
      <c r="AV1220" s="11">
        <v>0</v>
      </c>
      <c r="AW1220" s="11">
        <v>0</v>
      </c>
      <c r="AX1220" s="11">
        <v>0</v>
      </c>
      <c r="AZ1220" s="11">
        <v>0</v>
      </c>
      <c r="BA1220" s="11">
        <v>0</v>
      </c>
      <c r="BB1220" s="122"/>
    </row>
    <row r="1221" spans="1:54" hidden="1" x14ac:dyDescent="0.25">
      <c r="A1221">
        <v>8</v>
      </c>
      <c r="B1221" t="str">
        <f t="shared" si="151"/>
        <v>WR-4513</v>
      </c>
      <c r="C1221" s="2" t="s">
        <v>318</v>
      </c>
      <c r="D1221" s="2" t="str">
        <f t="shared" si="148"/>
        <v>4</v>
      </c>
      <c r="E1221" s="2" t="str">
        <f t="shared" si="149"/>
        <v>45</v>
      </c>
      <c r="F1221" s="2" t="str">
        <f t="shared" si="150"/>
        <v>451</v>
      </c>
      <c r="G1221" s="1" t="s">
        <v>133</v>
      </c>
      <c r="H1221" s="27">
        <v>0</v>
      </c>
      <c r="I1221" s="27"/>
      <c r="J1221" s="27">
        <v>0</v>
      </c>
      <c r="K1221" s="27">
        <v>0</v>
      </c>
      <c r="L1221" s="27">
        <v>0</v>
      </c>
      <c r="M1221" s="27"/>
      <c r="N1221" s="27">
        <v>0</v>
      </c>
      <c r="O1221" s="27">
        <v>0</v>
      </c>
      <c r="P1221" s="27">
        <v>0</v>
      </c>
      <c r="Q1221" s="27"/>
      <c r="R1221" s="27">
        <v>0</v>
      </c>
      <c r="S1221" s="27">
        <v>0</v>
      </c>
      <c r="T1221" s="27">
        <v>0</v>
      </c>
      <c r="U1221" s="27"/>
      <c r="V1221" s="27">
        <v>0</v>
      </c>
      <c r="W1221" s="27">
        <v>0</v>
      </c>
      <c r="X1221" s="27">
        <v>0</v>
      </c>
      <c r="Y1221" s="27"/>
      <c r="Z1221" s="27">
        <v>0</v>
      </c>
      <c r="AA1221" s="27">
        <v>0</v>
      </c>
      <c r="AB1221" s="27">
        <v>0</v>
      </c>
      <c r="AC1221" s="27"/>
      <c r="AD1221" s="27">
        <v>0</v>
      </c>
      <c r="AE1221" s="27">
        <v>0</v>
      </c>
      <c r="AF1221" s="27">
        <v>0</v>
      </c>
      <c r="AG1221" s="106">
        <v>0</v>
      </c>
      <c r="AH1221" s="27">
        <v>1907.693</v>
      </c>
      <c r="AI1221" s="27">
        <v>1907.693</v>
      </c>
      <c r="AJ1221" s="27">
        <v>0</v>
      </c>
      <c r="AK1221" s="106">
        <v>0</v>
      </c>
      <c r="AL1221" s="106">
        <v>0</v>
      </c>
      <c r="AM1221" s="105">
        <v>0</v>
      </c>
      <c r="AN1221" s="11">
        <v>0</v>
      </c>
      <c r="AO1221" s="11">
        <v>0</v>
      </c>
      <c r="AP1221" s="105">
        <v>0</v>
      </c>
      <c r="AQ1221" s="11">
        <v>0</v>
      </c>
      <c r="AR1221" s="11">
        <v>0</v>
      </c>
      <c r="AS1221" s="11">
        <v>0</v>
      </c>
      <c r="AT1221" s="11">
        <v>0</v>
      </c>
      <c r="AU1221" s="11">
        <v>0</v>
      </c>
      <c r="AV1221" s="11">
        <v>0</v>
      </c>
      <c r="AW1221" s="11">
        <v>0</v>
      </c>
      <c r="AX1221" s="11">
        <v>0</v>
      </c>
      <c r="AZ1221" s="11">
        <v>0</v>
      </c>
      <c r="BA1221" s="11">
        <v>0</v>
      </c>
      <c r="BB1221" s="122"/>
    </row>
    <row r="1222" spans="1:54" hidden="1" x14ac:dyDescent="0.25">
      <c r="A1222">
        <v>8</v>
      </c>
      <c r="B1222" t="str">
        <f t="shared" si="151"/>
        <v>WR-4521</v>
      </c>
      <c r="C1222" s="2" t="s">
        <v>318</v>
      </c>
      <c r="D1222" s="2" t="str">
        <f t="shared" si="148"/>
        <v>4</v>
      </c>
      <c r="E1222" s="2" t="str">
        <f t="shared" si="149"/>
        <v>45</v>
      </c>
      <c r="F1222" s="2" t="str">
        <f t="shared" si="150"/>
        <v>452</v>
      </c>
      <c r="G1222" s="1" t="s">
        <v>942</v>
      </c>
      <c r="H1222" s="27">
        <v>18668</v>
      </c>
      <c r="I1222" s="27"/>
      <c r="J1222" s="27">
        <v>16592</v>
      </c>
      <c r="K1222" s="27">
        <v>16553</v>
      </c>
      <c r="L1222" s="27">
        <v>18817</v>
      </c>
      <c r="M1222" s="27"/>
      <c r="N1222" s="27">
        <v>19805</v>
      </c>
      <c r="O1222" s="27">
        <v>19805</v>
      </c>
      <c r="P1222" s="27">
        <v>19542</v>
      </c>
      <c r="Q1222" s="27"/>
      <c r="R1222" s="27">
        <v>18882.580999999998</v>
      </c>
      <c r="S1222" s="27">
        <v>18882.580999999998</v>
      </c>
      <c r="T1222" s="27">
        <v>39536</v>
      </c>
      <c r="U1222" s="27"/>
      <c r="V1222" s="27">
        <v>27377</v>
      </c>
      <c r="W1222" s="27">
        <v>27377</v>
      </c>
      <c r="X1222" s="27">
        <v>19961</v>
      </c>
      <c r="Y1222" s="27"/>
      <c r="Z1222" s="27">
        <v>23003.25505</v>
      </c>
      <c r="AA1222" s="27">
        <v>23003.25505</v>
      </c>
      <c r="AB1222" s="27">
        <v>0</v>
      </c>
      <c r="AC1222" s="27"/>
      <c r="AD1222" s="27">
        <v>0</v>
      </c>
      <c r="AE1222" s="27">
        <v>0</v>
      </c>
      <c r="AF1222" s="27">
        <v>0</v>
      </c>
      <c r="AG1222" s="106">
        <v>0</v>
      </c>
      <c r="AH1222" s="27">
        <v>0</v>
      </c>
      <c r="AI1222" s="27">
        <v>0</v>
      </c>
      <c r="AJ1222" s="27">
        <v>0</v>
      </c>
      <c r="AK1222" s="106">
        <v>0</v>
      </c>
      <c r="AL1222" s="106">
        <v>0</v>
      </c>
      <c r="AM1222" s="105">
        <v>0</v>
      </c>
      <c r="AN1222" s="11">
        <v>0</v>
      </c>
      <c r="AO1222" s="11">
        <v>0</v>
      </c>
      <c r="AP1222" s="105">
        <v>0</v>
      </c>
      <c r="AQ1222" s="11">
        <v>0</v>
      </c>
      <c r="AR1222" s="11">
        <v>0</v>
      </c>
      <c r="AS1222" s="11">
        <v>0</v>
      </c>
      <c r="AT1222" s="11">
        <v>0</v>
      </c>
      <c r="AU1222" s="11"/>
      <c r="AV1222" s="11">
        <v>0</v>
      </c>
      <c r="AW1222" s="11">
        <v>0</v>
      </c>
      <c r="AX1222" s="11"/>
      <c r="AZ1222" s="11"/>
      <c r="BA1222" s="11"/>
      <c r="BB1222" s="122"/>
    </row>
    <row r="1223" spans="1:54" hidden="1" x14ac:dyDescent="0.25">
      <c r="A1223">
        <v>8</v>
      </c>
      <c r="B1223" t="str">
        <f t="shared" si="151"/>
        <v>WR-4522</v>
      </c>
      <c r="C1223" s="2" t="s">
        <v>318</v>
      </c>
      <c r="D1223" s="2" t="str">
        <f t="shared" si="148"/>
        <v>4</v>
      </c>
      <c r="E1223" s="2" t="str">
        <f t="shared" si="149"/>
        <v>45</v>
      </c>
      <c r="F1223" s="2" t="str">
        <f t="shared" si="150"/>
        <v>452</v>
      </c>
      <c r="G1223" s="1" t="s">
        <v>943</v>
      </c>
      <c r="H1223" s="27">
        <v>0</v>
      </c>
      <c r="I1223" s="27"/>
      <c r="J1223" s="27">
        <v>0</v>
      </c>
      <c r="K1223" s="27">
        <v>0</v>
      </c>
      <c r="L1223" s="27">
        <v>0</v>
      </c>
      <c r="M1223" s="27"/>
      <c r="N1223" s="27">
        <v>0</v>
      </c>
      <c r="O1223" s="27">
        <v>0</v>
      </c>
      <c r="P1223" s="27">
        <v>0</v>
      </c>
      <c r="Q1223" s="27"/>
      <c r="R1223" s="27">
        <v>0</v>
      </c>
      <c r="S1223" s="27">
        <v>0</v>
      </c>
      <c r="T1223" s="27">
        <v>0</v>
      </c>
      <c r="U1223" s="27"/>
      <c r="V1223" s="27">
        <v>0</v>
      </c>
      <c r="W1223" s="27">
        <v>0</v>
      </c>
      <c r="X1223" s="27">
        <v>0</v>
      </c>
      <c r="Y1223" s="27"/>
      <c r="Z1223" s="27">
        <v>0</v>
      </c>
      <c r="AA1223" s="27">
        <v>0</v>
      </c>
      <c r="AB1223" s="27">
        <v>0</v>
      </c>
      <c r="AC1223" s="27"/>
      <c r="AD1223" s="27">
        <v>0</v>
      </c>
      <c r="AE1223" s="27">
        <v>0</v>
      </c>
      <c r="AF1223" s="27">
        <v>0</v>
      </c>
      <c r="AG1223" s="106">
        <v>0</v>
      </c>
      <c r="AH1223" s="27">
        <v>0</v>
      </c>
      <c r="AI1223" s="27">
        <v>0</v>
      </c>
      <c r="AJ1223" s="27">
        <v>0</v>
      </c>
      <c r="AK1223" s="106">
        <v>0</v>
      </c>
      <c r="AL1223" s="106">
        <v>0</v>
      </c>
      <c r="AM1223" s="105">
        <v>0</v>
      </c>
      <c r="AN1223" s="11">
        <v>0</v>
      </c>
      <c r="AO1223" s="11">
        <v>0</v>
      </c>
      <c r="AP1223" s="105">
        <v>0</v>
      </c>
      <c r="AQ1223" s="11">
        <v>0</v>
      </c>
      <c r="AR1223" s="11">
        <v>0</v>
      </c>
      <c r="AS1223" s="11">
        <v>0</v>
      </c>
      <c r="AT1223" s="11">
        <v>0</v>
      </c>
      <c r="AU1223" s="11"/>
      <c r="AV1223" s="11">
        <v>0</v>
      </c>
      <c r="AW1223" s="11">
        <v>0</v>
      </c>
      <c r="AX1223" s="11"/>
      <c r="AZ1223" s="11"/>
      <c r="BA1223" s="11"/>
      <c r="BB1223" s="122"/>
    </row>
    <row r="1224" spans="1:54" hidden="1" x14ac:dyDescent="0.25">
      <c r="A1224">
        <v>8</v>
      </c>
      <c r="B1224" t="str">
        <f t="shared" si="151"/>
        <v>WR-4523</v>
      </c>
      <c r="C1224" s="2" t="s">
        <v>318</v>
      </c>
      <c r="D1224" s="2" t="str">
        <f t="shared" si="148"/>
        <v>4</v>
      </c>
      <c r="E1224" s="2" t="str">
        <f t="shared" si="149"/>
        <v>45</v>
      </c>
      <c r="F1224" s="2" t="str">
        <f t="shared" si="150"/>
        <v>452</v>
      </c>
      <c r="G1224" s="1" t="s">
        <v>944</v>
      </c>
      <c r="H1224" s="27">
        <v>110062</v>
      </c>
      <c r="I1224" s="27"/>
      <c r="J1224" s="27">
        <v>143516</v>
      </c>
      <c r="K1224" s="27">
        <v>175824.20175000001</v>
      </c>
      <c r="L1224" s="27">
        <v>124205</v>
      </c>
      <c r="M1224" s="27"/>
      <c r="N1224" s="27">
        <v>174407.07214999999</v>
      </c>
      <c r="O1224" s="27">
        <v>167128.24080999999</v>
      </c>
      <c r="P1224" s="27">
        <v>161692.49</v>
      </c>
      <c r="Q1224" s="27"/>
      <c r="R1224" s="27">
        <v>138114.872</v>
      </c>
      <c r="S1224" s="27">
        <v>138114.87537999998</v>
      </c>
      <c r="T1224" s="27">
        <v>142399.26</v>
      </c>
      <c r="U1224" s="27"/>
      <c r="V1224" s="27">
        <v>138857.02300000002</v>
      </c>
      <c r="W1224" s="27">
        <v>138722.26787000001</v>
      </c>
      <c r="X1224" s="27">
        <v>152276.71</v>
      </c>
      <c r="Y1224" s="27"/>
      <c r="Z1224" s="27">
        <v>162859.61736999999</v>
      </c>
      <c r="AA1224" s="27">
        <v>162859.61736999999</v>
      </c>
      <c r="AB1224" s="27">
        <v>0</v>
      </c>
      <c r="AC1224" s="27"/>
      <c r="AD1224" s="27">
        <v>0</v>
      </c>
      <c r="AE1224" s="27">
        <v>0</v>
      </c>
      <c r="AF1224" s="27">
        <v>0</v>
      </c>
      <c r="AG1224" s="106">
        <v>0</v>
      </c>
      <c r="AH1224" s="27">
        <v>0</v>
      </c>
      <c r="AI1224" s="27">
        <v>0</v>
      </c>
      <c r="AJ1224" s="27">
        <v>0</v>
      </c>
      <c r="AK1224" s="106">
        <v>0</v>
      </c>
      <c r="AL1224" s="106">
        <v>0</v>
      </c>
      <c r="AM1224" s="105">
        <v>0</v>
      </c>
      <c r="AN1224" s="11">
        <v>0</v>
      </c>
      <c r="AO1224" s="11">
        <v>0</v>
      </c>
      <c r="AP1224" s="105">
        <v>0</v>
      </c>
      <c r="AQ1224" s="11">
        <v>0</v>
      </c>
      <c r="AR1224" s="11">
        <v>0</v>
      </c>
      <c r="AS1224" s="11">
        <v>0</v>
      </c>
      <c r="AT1224" s="11">
        <v>0</v>
      </c>
      <c r="AU1224" s="11"/>
      <c r="AV1224" s="11">
        <v>0</v>
      </c>
      <c r="AW1224" s="11">
        <v>0</v>
      </c>
      <c r="AX1224" s="11"/>
      <c r="AZ1224" s="11"/>
      <c r="BA1224" s="11"/>
      <c r="BB1224" s="122"/>
    </row>
    <row r="1225" spans="1:54" hidden="1" x14ac:dyDescent="0.25">
      <c r="A1225">
        <v>8</v>
      </c>
      <c r="B1225" t="str">
        <f t="shared" si="151"/>
        <v>WR-4524</v>
      </c>
      <c r="C1225" s="2" t="s">
        <v>318</v>
      </c>
      <c r="D1225" s="2" t="str">
        <f t="shared" si="148"/>
        <v>4</v>
      </c>
      <c r="E1225" s="2" t="str">
        <f t="shared" si="149"/>
        <v>45</v>
      </c>
      <c r="F1225" s="2" t="str">
        <f t="shared" si="150"/>
        <v>452</v>
      </c>
      <c r="G1225" s="1" t="s">
        <v>135</v>
      </c>
      <c r="H1225" s="27">
        <v>0</v>
      </c>
      <c r="I1225" s="27"/>
      <c r="J1225" s="27">
        <v>0</v>
      </c>
      <c r="K1225" s="27">
        <v>0</v>
      </c>
      <c r="L1225" s="27">
        <v>0</v>
      </c>
      <c r="M1225" s="27"/>
      <c r="N1225" s="27">
        <v>0</v>
      </c>
      <c r="O1225" s="27">
        <v>0</v>
      </c>
      <c r="P1225" s="27">
        <v>0</v>
      </c>
      <c r="Q1225" s="27"/>
      <c r="R1225" s="27">
        <v>0</v>
      </c>
      <c r="S1225" s="27">
        <v>0</v>
      </c>
      <c r="T1225" s="27">
        <v>0</v>
      </c>
      <c r="U1225" s="27"/>
      <c r="V1225" s="27">
        <v>0</v>
      </c>
      <c r="W1225" s="27">
        <v>0</v>
      </c>
      <c r="X1225" s="27">
        <v>0</v>
      </c>
      <c r="Y1225" s="27"/>
      <c r="Z1225" s="27">
        <v>0</v>
      </c>
      <c r="AA1225" s="27">
        <v>0</v>
      </c>
      <c r="AB1225" s="27">
        <v>121524.6</v>
      </c>
      <c r="AC1225" s="27"/>
      <c r="AD1225" s="27">
        <v>108688.26887</v>
      </c>
      <c r="AE1225" s="27">
        <v>108688.26887</v>
      </c>
      <c r="AF1225" s="27">
        <v>115182.27</v>
      </c>
      <c r="AG1225" s="106">
        <v>94668.364819999988</v>
      </c>
      <c r="AH1225" s="27">
        <v>93986.625899999985</v>
      </c>
      <c r="AI1225" s="27">
        <v>93986.625899999985</v>
      </c>
      <c r="AJ1225" s="27">
        <v>119480.7</v>
      </c>
      <c r="AK1225" s="106">
        <v>93569.52003</v>
      </c>
      <c r="AL1225" s="106">
        <v>93509.079029999994</v>
      </c>
      <c r="AM1225" s="105">
        <v>93434.079030000008</v>
      </c>
      <c r="AN1225" s="11">
        <v>107849.75389656078</v>
      </c>
      <c r="AO1225" s="11">
        <v>85247.400259999995</v>
      </c>
      <c r="AP1225" s="105">
        <v>85336.010460000005</v>
      </c>
      <c r="AQ1225" s="11">
        <v>85336.010460000005</v>
      </c>
      <c r="AR1225" s="11">
        <v>88388.3</v>
      </c>
      <c r="AS1225" s="11">
        <v>92097.891759999999</v>
      </c>
      <c r="AT1225" s="11">
        <v>92129.529510000008</v>
      </c>
      <c r="AU1225" s="11">
        <v>92129.529510000008</v>
      </c>
      <c r="AV1225" s="11">
        <v>107700.16</v>
      </c>
      <c r="AW1225" s="11">
        <v>131189.95960999999</v>
      </c>
      <c r="AX1225" s="11">
        <v>130941.39233999999</v>
      </c>
      <c r="AZ1225" s="11">
        <v>106045.66</v>
      </c>
      <c r="BA1225" s="11">
        <v>164658.65878</v>
      </c>
      <c r="BB1225" s="122"/>
    </row>
    <row r="1226" spans="1:54" hidden="1" x14ac:dyDescent="0.25">
      <c r="A1226">
        <v>8</v>
      </c>
      <c r="B1226" t="str">
        <f t="shared" si="151"/>
        <v>WR-4525</v>
      </c>
      <c r="C1226" s="2" t="s">
        <v>318</v>
      </c>
      <c r="D1226" s="2" t="str">
        <f t="shared" si="148"/>
        <v>4</v>
      </c>
      <c r="E1226" s="2" t="str">
        <f t="shared" si="149"/>
        <v>45</v>
      </c>
      <c r="F1226" s="2" t="str">
        <f t="shared" si="150"/>
        <v>452</v>
      </c>
      <c r="G1226" s="1" t="s">
        <v>136</v>
      </c>
      <c r="H1226" s="27">
        <v>0</v>
      </c>
      <c r="I1226" s="27"/>
      <c r="J1226" s="27">
        <v>0</v>
      </c>
      <c r="K1226" s="27">
        <v>0</v>
      </c>
      <c r="L1226" s="27">
        <v>0</v>
      </c>
      <c r="M1226" s="27"/>
      <c r="N1226" s="27">
        <v>0</v>
      </c>
      <c r="O1226" s="27">
        <v>0</v>
      </c>
      <c r="P1226" s="27">
        <v>0</v>
      </c>
      <c r="Q1226" s="27"/>
      <c r="R1226" s="27">
        <v>0</v>
      </c>
      <c r="S1226" s="27">
        <v>0</v>
      </c>
      <c r="T1226" s="27">
        <v>0</v>
      </c>
      <c r="U1226" s="27"/>
      <c r="V1226" s="27">
        <v>0</v>
      </c>
      <c r="W1226" s="27">
        <v>0</v>
      </c>
      <c r="X1226" s="27">
        <v>0</v>
      </c>
      <c r="Y1226" s="27"/>
      <c r="Z1226" s="27">
        <v>0</v>
      </c>
      <c r="AA1226" s="27">
        <v>0</v>
      </c>
      <c r="AB1226" s="27">
        <v>0</v>
      </c>
      <c r="AC1226" s="27"/>
      <c r="AD1226" s="27">
        <v>0</v>
      </c>
      <c r="AE1226" s="27">
        <v>0</v>
      </c>
      <c r="AF1226" s="27">
        <v>0</v>
      </c>
      <c r="AG1226" s="106">
        <v>0</v>
      </c>
      <c r="AH1226" s="27">
        <v>0</v>
      </c>
      <c r="AI1226" s="27">
        <v>0</v>
      </c>
      <c r="AJ1226" s="27">
        <v>0</v>
      </c>
      <c r="AK1226" s="106">
        <v>0</v>
      </c>
      <c r="AL1226" s="106">
        <v>0</v>
      </c>
      <c r="AM1226" s="105">
        <v>0</v>
      </c>
      <c r="AN1226" s="11">
        <v>0</v>
      </c>
      <c r="AO1226" s="11">
        <v>0</v>
      </c>
      <c r="AP1226" s="105">
        <v>0</v>
      </c>
      <c r="AQ1226" s="11">
        <v>0</v>
      </c>
      <c r="AR1226" s="11">
        <v>0</v>
      </c>
      <c r="AS1226" s="11">
        <v>0</v>
      </c>
      <c r="AT1226" s="11">
        <v>0</v>
      </c>
      <c r="AU1226" s="11">
        <v>0</v>
      </c>
      <c r="AV1226" s="11">
        <v>0</v>
      </c>
      <c r="AW1226" s="11">
        <v>0</v>
      </c>
      <c r="AX1226" s="11">
        <v>0</v>
      </c>
      <c r="AZ1226" s="11">
        <v>0</v>
      </c>
      <c r="BA1226" s="11">
        <v>0</v>
      </c>
      <c r="BB1226" s="122"/>
    </row>
    <row r="1227" spans="1:54" hidden="1" x14ac:dyDescent="0.25">
      <c r="A1227">
        <v>8</v>
      </c>
      <c r="B1227" t="str">
        <f t="shared" si="151"/>
        <v>WR-4526</v>
      </c>
      <c r="C1227" s="2" t="s">
        <v>318</v>
      </c>
      <c r="D1227" s="2" t="str">
        <f t="shared" si="148"/>
        <v>4</v>
      </c>
      <c r="E1227" s="2" t="str">
        <f t="shared" si="149"/>
        <v>45</v>
      </c>
      <c r="F1227" s="2" t="str">
        <f t="shared" si="150"/>
        <v>452</v>
      </c>
      <c r="G1227" s="1" t="s">
        <v>137</v>
      </c>
      <c r="H1227" s="27">
        <v>0</v>
      </c>
      <c r="I1227" s="27"/>
      <c r="J1227" s="27">
        <v>0</v>
      </c>
      <c r="K1227" s="27">
        <v>0</v>
      </c>
      <c r="L1227" s="27">
        <v>0</v>
      </c>
      <c r="M1227" s="27"/>
      <c r="N1227" s="27">
        <v>0</v>
      </c>
      <c r="O1227" s="27">
        <v>0</v>
      </c>
      <c r="P1227" s="27">
        <v>0</v>
      </c>
      <c r="Q1227" s="27"/>
      <c r="R1227" s="27">
        <v>0</v>
      </c>
      <c r="S1227" s="27">
        <v>0</v>
      </c>
      <c r="T1227" s="27">
        <v>0</v>
      </c>
      <c r="U1227" s="27"/>
      <c r="V1227" s="27">
        <v>0</v>
      </c>
      <c r="W1227" s="27">
        <v>0</v>
      </c>
      <c r="X1227" s="27">
        <v>0</v>
      </c>
      <c r="Y1227" s="27"/>
      <c r="Z1227" s="27">
        <v>0</v>
      </c>
      <c r="AA1227" s="27">
        <v>0</v>
      </c>
      <c r="AB1227" s="27">
        <v>17137</v>
      </c>
      <c r="AC1227" s="27"/>
      <c r="AD1227" s="27">
        <v>41642</v>
      </c>
      <c r="AE1227" s="27">
        <v>41557</v>
      </c>
      <c r="AF1227" s="27">
        <v>62189</v>
      </c>
      <c r="AG1227" s="106">
        <v>62741.851999999999</v>
      </c>
      <c r="AH1227" s="27">
        <v>62741.851999999999</v>
      </c>
      <c r="AI1227" s="27">
        <v>62741.851999999999</v>
      </c>
      <c r="AJ1227" s="27">
        <v>63504</v>
      </c>
      <c r="AK1227" s="106">
        <v>64677.490349999993</v>
      </c>
      <c r="AL1227" s="106">
        <v>64677.490349999993</v>
      </c>
      <c r="AM1227" s="105">
        <v>64752.490349999993</v>
      </c>
      <c r="AN1227" s="11">
        <v>65272</v>
      </c>
      <c r="AO1227" s="11">
        <v>66720.591160000011</v>
      </c>
      <c r="AP1227" s="105">
        <v>66720.825320000004</v>
      </c>
      <c r="AQ1227" s="11">
        <v>66720.825320000004</v>
      </c>
      <c r="AR1227" s="11">
        <v>67772</v>
      </c>
      <c r="AS1227" s="11">
        <v>68911.41</v>
      </c>
      <c r="AT1227" s="11">
        <v>68911.661200000002</v>
      </c>
      <c r="AU1227" s="11">
        <v>68911.661200000002</v>
      </c>
      <c r="AV1227" s="11">
        <v>69430</v>
      </c>
      <c r="AW1227" s="11">
        <v>76013.05068</v>
      </c>
      <c r="AX1227" s="11">
        <v>75891.05068</v>
      </c>
      <c r="AZ1227" s="11">
        <v>77971</v>
      </c>
      <c r="BA1227" s="11">
        <v>76268.927860000011</v>
      </c>
      <c r="BB1227" s="122"/>
    </row>
    <row r="1228" spans="1:54" hidden="1" x14ac:dyDescent="0.25">
      <c r="A1228">
        <v>8</v>
      </c>
      <c r="B1228" t="str">
        <f t="shared" si="151"/>
        <v>WR-4530</v>
      </c>
      <c r="C1228" s="2" t="s">
        <v>318</v>
      </c>
      <c r="D1228" s="2" t="str">
        <f t="shared" si="148"/>
        <v>4</v>
      </c>
      <c r="E1228" s="2" t="str">
        <f t="shared" si="149"/>
        <v>45</v>
      </c>
      <c r="F1228" s="2" t="str">
        <f t="shared" si="150"/>
        <v>453</v>
      </c>
      <c r="G1228" s="1" t="s">
        <v>138</v>
      </c>
      <c r="H1228" s="27">
        <v>0</v>
      </c>
      <c r="I1228" s="27"/>
      <c r="J1228" s="27">
        <v>0</v>
      </c>
      <c r="K1228" s="27">
        <v>0</v>
      </c>
      <c r="L1228" s="27">
        <v>0</v>
      </c>
      <c r="M1228" s="27"/>
      <c r="N1228" s="27">
        <v>0</v>
      </c>
      <c r="O1228" s="27">
        <v>0</v>
      </c>
      <c r="P1228" s="27">
        <v>0</v>
      </c>
      <c r="Q1228" s="27"/>
      <c r="R1228" s="27">
        <v>0</v>
      </c>
      <c r="S1228" s="27">
        <v>0</v>
      </c>
      <c r="T1228" s="27">
        <v>0</v>
      </c>
      <c r="U1228" s="27"/>
      <c r="V1228" s="27">
        <v>0</v>
      </c>
      <c r="W1228" s="27">
        <v>0</v>
      </c>
      <c r="X1228" s="27">
        <v>0</v>
      </c>
      <c r="Y1228" s="27"/>
      <c r="Z1228" s="27">
        <v>0</v>
      </c>
      <c r="AA1228" s="27">
        <v>0</v>
      </c>
      <c r="AB1228" s="27">
        <v>0</v>
      </c>
      <c r="AC1228" s="27"/>
      <c r="AD1228" s="27">
        <v>0</v>
      </c>
      <c r="AE1228" s="27">
        <v>0</v>
      </c>
      <c r="AF1228" s="27">
        <v>0</v>
      </c>
      <c r="AG1228" s="106">
        <v>0</v>
      </c>
      <c r="AH1228" s="27">
        <v>0</v>
      </c>
      <c r="AI1228" s="27">
        <v>0</v>
      </c>
      <c r="AJ1228" s="27">
        <v>0</v>
      </c>
      <c r="AK1228" s="106">
        <v>0</v>
      </c>
      <c r="AL1228" s="106">
        <v>0</v>
      </c>
      <c r="AM1228" s="105">
        <v>0</v>
      </c>
      <c r="AN1228" s="11">
        <v>0</v>
      </c>
      <c r="AO1228" s="11">
        <v>0</v>
      </c>
      <c r="AP1228" s="105">
        <v>0</v>
      </c>
      <c r="AQ1228" s="11">
        <v>0</v>
      </c>
      <c r="AR1228" s="11">
        <v>0</v>
      </c>
      <c r="AS1228" s="11">
        <v>0</v>
      </c>
      <c r="AT1228" s="11">
        <v>0</v>
      </c>
      <c r="AU1228" s="11"/>
      <c r="AV1228" s="11">
        <v>0</v>
      </c>
      <c r="AW1228" s="11">
        <v>0</v>
      </c>
      <c r="AX1228" s="11"/>
      <c r="AZ1228" s="11"/>
      <c r="BA1228" s="11"/>
      <c r="BB1228" s="122"/>
    </row>
    <row r="1229" spans="1:54" hidden="1" x14ac:dyDescent="0.25">
      <c r="A1229">
        <v>8</v>
      </c>
      <c r="B1229" t="str">
        <f t="shared" si="151"/>
        <v>WR-4531</v>
      </c>
      <c r="C1229" s="2" t="s">
        <v>318</v>
      </c>
      <c r="D1229" s="2" t="str">
        <f t="shared" si="148"/>
        <v>4</v>
      </c>
      <c r="E1229" s="2" t="str">
        <f t="shared" si="149"/>
        <v>45</v>
      </c>
      <c r="F1229" s="2" t="str">
        <f t="shared" si="150"/>
        <v>453</v>
      </c>
      <c r="G1229" s="1" t="s">
        <v>945</v>
      </c>
      <c r="H1229" s="27">
        <v>0</v>
      </c>
      <c r="I1229" s="27"/>
      <c r="J1229" s="27">
        <v>0</v>
      </c>
      <c r="K1229" s="27">
        <v>0</v>
      </c>
      <c r="L1229" s="27">
        <v>0</v>
      </c>
      <c r="M1229" s="27"/>
      <c r="N1229" s="27">
        <v>0</v>
      </c>
      <c r="O1229" s="27">
        <v>0</v>
      </c>
      <c r="P1229" s="27">
        <v>0</v>
      </c>
      <c r="Q1229" s="27"/>
      <c r="R1229" s="27">
        <v>0</v>
      </c>
      <c r="S1229" s="27">
        <v>0</v>
      </c>
      <c r="T1229" s="27">
        <v>0</v>
      </c>
      <c r="U1229" s="27"/>
      <c r="V1229" s="27">
        <v>0</v>
      </c>
      <c r="W1229" s="27">
        <v>0</v>
      </c>
      <c r="X1229" s="27">
        <v>0</v>
      </c>
      <c r="Y1229" s="27"/>
      <c r="Z1229" s="27">
        <v>0</v>
      </c>
      <c r="AA1229" s="27">
        <v>0</v>
      </c>
      <c r="AB1229" s="27">
        <v>0</v>
      </c>
      <c r="AC1229" s="27"/>
      <c r="AD1229" s="27">
        <v>0</v>
      </c>
      <c r="AE1229" s="27">
        <v>0</v>
      </c>
      <c r="AF1229" s="27">
        <v>0</v>
      </c>
      <c r="AG1229" s="106">
        <v>0</v>
      </c>
      <c r="AH1229" s="27">
        <v>0</v>
      </c>
      <c r="AI1229" s="27">
        <v>0</v>
      </c>
      <c r="AJ1229" s="27">
        <v>0</v>
      </c>
      <c r="AK1229" s="106">
        <v>0</v>
      </c>
      <c r="AL1229" s="106">
        <v>0</v>
      </c>
      <c r="AM1229" s="105">
        <v>0</v>
      </c>
      <c r="AN1229" s="11">
        <v>0</v>
      </c>
      <c r="AO1229" s="11">
        <v>0</v>
      </c>
      <c r="AP1229" s="105">
        <v>0</v>
      </c>
      <c r="AQ1229" s="11">
        <v>0</v>
      </c>
      <c r="AR1229" s="11">
        <v>0</v>
      </c>
      <c r="AS1229" s="11">
        <v>0</v>
      </c>
      <c r="AT1229" s="11">
        <v>0</v>
      </c>
      <c r="AU1229" s="11"/>
      <c r="AV1229" s="11">
        <v>0</v>
      </c>
      <c r="AW1229" s="11">
        <v>0</v>
      </c>
      <c r="AX1229" s="11"/>
      <c r="AZ1229" s="11"/>
      <c r="BA1229" s="11"/>
      <c r="BB1229" s="122"/>
    </row>
    <row r="1230" spans="1:54" hidden="1" x14ac:dyDescent="0.25">
      <c r="A1230">
        <v>8</v>
      </c>
      <c r="B1230" t="str">
        <f t="shared" si="151"/>
        <v>WR-4532</v>
      </c>
      <c r="C1230" s="2" t="s">
        <v>318</v>
      </c>
      <c r="D1230" s="2" t="str">
        <f t="shared" si="148"/>
        <v>4</v>
      </c>
      <c r="E1230" s="2" t="str">
        <f t="shared" si="149"/>
        <v>45</v>
      </c>
      <c r="F1230" s="2" t="str">
        <f t="shared" si="150"/>
        <v>453</v>
      </c>
      <c r="G1230" s="1" t="s">
        <v>946</v>
      </c>
      <c r="H1230" s="27">
        <v>0</v>
      </c>
      <c r="I1230" s="27"/>
      <c r="J1230" s="27">
        <v>0</v>
      </c>
      <c r="K1230" s="27">
        <v>0</v>
      </c>
      <c r="L1230" s="27">
        <v>0</v>
      </c>
      <c r="M1230" s="27"/>
      <c r="N1230" s="27">
        <v>0</v>
      </c>
      <c r="O1230" s="27">
        <v>0</v>
      </c>
      <c r="P1230" s="27">
        <v>0</v>
      </c>
      <c r="Q1230" s="27"/>
      <c r="R1230" s="27">
        <v>0</v>
      </c>
      <c r="S1230" s="27">
        <v>0</v>
      </c>
      <c r="T1230" s="27">
        <v>0</v>
      </c>
      <c r="U1230" s="27"/>
      <c r="V1230" s="27">
        <v>0</v>
      </c>
      <c r="W1230" s="27">
        <v>0</v>
      </c>
      <c r="X1230" s="27">
        <v>0</v>
      </c>
      <c r="Y1230" s="27"/>
      <c r="Z1230" s="27">
        <v>0</v>
      </c>
      <c r="AA1230" s="27">
        <v>0</v>
      </c>
      <c r="AB1230" s="27">
        <v>0</v>
      </c>
      <c r="AC1230" s="27"/>
      <c r="AD1230" s="27">
        <v>0</v>
      </c>
      <c r="AE1230" s="27">
        <v>0</v>
      </c>
      <c r="AF1230" s="27">
        <v>0</v>
      </c>
      <c r="AG1230" s="106">
        <v>0</v>
      </c>
      <c r="AH1230" s="27">
        <v>0</v>
      </c>
      <c r="AI1230" s="27">
        <v>0</v>
      </c>
      <c r="AJ1230" s="27">
        <v>0</v>
      </c>
      <c r="AK1230" s="106">
        <v>0</v>
      </c>
      <c r="AL1230" s="106">
        <v>0</v>
      </c>
      <c r="AM1230" s="105">
        <v>0</v>
      </c>
      <c r="AN1230" s="11">
        <v>0</v>
      </c>
      <c r="AO1230" s="11">
        <v>0</v>
      </c>
      <c r="AP1230" s="105">
        <v>0</v>
      </c>
      <c r="AQ1230" s="11">
        <v>0</v>
      </c>
      <c r="AR1230" s="11">
        <v>0</v>
      </c>
      <c r="AS1230" s="11">
        <v>0</v>
      </c>
      <c r="AT1230" s="11">
        <v>0</v>
      </c>
      <c r="AU1230" s="11"/>
      <c r="AV1230" s="11">
        <v>0</v>
      </c>
      <c r="AW1230" s="11">
        <v>0</v>
      </c>
      <c r="AX1230" s="11"/>
      <c r="AZ1230" s="11"/>
      <c r="BA1230" s="11"/>
      <c r="BB1230" s="122"/>
    </row>
    <row r="1231" spans="1:54" hidden="1" x14ac:dyDescent="0.25">
      <c r="A1231">
        <v>8</v>
      </c>
      <c r="B1231" t="str">
        <f t="shared" si="151"/>
        <v>WR-4533</v>
      </c>
      <c r="C1231" s="2" t="s">
        <v>318</v>
      </c>
      <c r="D1231" s="2" t="str">
        <f t="shared" si="148"/>
        <v>4</v>
      </c>
      <c r="E1231" s="2" t="str">
        <f t="shared" si="149"/>
        <v>45</v>
      </c>
      <c r="F1231" s="2" t="str">
        <f t="shared" si="150"/>
        <v>453</v>
      </c>
      <c r="G1231" s="1" t="s">
        <v>947</v>
      </c>
      <c r="H1231" s="27">
        <v>0</v>
      </c>
      <c r="I1231" s="27"/>
      <c r="J1231" s="27">
        <v>0</v>
      </c>
      <c r="K1231" s="27">
        <v>0</v>
      </c>
      <c r="L1231" s="27">
        <v>0</v>
      </c>
      <c r="M1231" s="27"/>
      <c r="N1231" s="27">
        <v>0</v>
      </c>
      <c r="O1231" s="27">
        <v>0</v>
      </c>
      <c r="P1231" s="27">
        <v>0</v>
      </c>
      <c r="Q1231" s="27"/>
      <c r="R1231" s="27">
        <v>0</v>
      </c>
      <c r="S1231" s="27">
        <v>0</v>
      </c>
      <c r="T1231" s="27">
        <v>0</v>
      </c>
      <c r="U1231" s="27"/>
      <c r="V1231" s="27">
        <v>0</v>
      </c>
      <c r="W1231" s="27">
        <v>0</v>
      </c>
      <c r="X1231" s="27">
        <v>0</v>
      </c>
      <c r="Y1231" s="27"/>
      <c r="Z1231" s="27">
        <v>0</v>
      </c>
      <c r="AA1231" s="27">
        <v>0</v>
      </c>
      <c r="AB1231" s="27">
        <v>0</v>
      </c>
      <c r="AC1231" s="27"/>
      <c r="AD1231" s="27">
        <v>0</v>
      </c>
      <c r="AE1231" s="27">
        <v>0</v>
      </c>
      <c r="AF1231" s="27">
        <v>0</v>
      </c>
      <c r="AG1231" s="106">
        <v>0</v>
      </c>
      <c r="AH1231" s="27">
        <v>0</v>
      </c>
      <c r="AI1231" s="27">
        <v>0</v>
      </c>
      <c r="AJ1231" s="27">
        <v>0</v>
      </c>
      <c r="AK1231" s="106">
        <v>0</v>
      </c>
      <c r="AL1231" s="106">
        <v>0</v>
      </c>
      <c r="AM1231" s="105">
        <v>0</v>
      </c>
      <c r="AN1231" s="11">
        <v>0</v>
      </c>
      <c r="AO1231" s="11">
        <v>0</v>
      </c>
      <c r="AP1231" s="105">
        <v>0</v>
      </c>
      <c r="AQ1231" s="11">
        <v>0</v>
      </c>
      <c r="AR1231" s="11">
        <v>0</v>
      </c>
      <c r="AS1231" s="11">
        <v>0</v>
      </c>
      <c r="AT1231" s="11">
        <v>0</v>
      </c>
      <c r="AU1231" s="11"/>
      <c r="AV1231" s="11">
        <v>0</v>
      </c>
      <c r="AW1231" s="11">
        <v>0</v>
      </c>
      <c r="AX1231" s="11"/>
      <c r="AZ1231" s="11"/>
      <c r="BA1231" s="11"/>
      <c r="BB1231" s="122"/>
    </row>
    <row r="1232" spans="1:54" hidden="1" x14ac:dyDescent="0.25">
      <c r="A1232">
        <v>8</v>
      </c>
      <c r="B1232" t="str">
        <f t="shared" si="151"/>
        <v>WR-4534</v>
      </c>
      <c r="C1232" s="2" t="s">
        <v>318</v>
      </c>
      <c r="D1232" s="2" t="str">
        <f t="shared" si="148"/>
        <v>4</v>
      </c>
      <c r="E1232" s="2" t="str">
        <f t="shared" si="149"/>
        <v>45</v>
      </c>
      <c r="F1232" s="2" t="str">
        <f t="shared" si="150"/>
        <v>453</v>
      </c>
      <c r="G1232" s="1" t="s">
        <v>140</v>
      </c>
      <c r="H1232" s="27">
        <v>0</v>
      </c>
      <c r="I1232" s="27"/>
      <c r="J1232" s="27">
        <v>0</v>
      </c>
      <c r="K1232" s="27">
        <v>0</v>
      </c>
      <c r="L1232" s="27">
        <v>0</v>
      </c>
      <c r="M1232" s="27"/>
      <c r="N1232" s="27">
        <v>0</v>
      </c>
      <c r="O1232" s="27">
        <v>0</v>
      </c>
      <c r="P1232" s="27">
        <v>0</v>
      </c>
      <c r="Q1232" s="27"/>
      <c r="R1232" s="27">
        <v>0</v>
      </c>
      <c r="S1232" s="27">
        <v>0</v>
      </c>
      <c r="T1232" s="27">
        <v>0</v>
      </c>
      <c r="U1232" s="27"/>
      <c r="V1232" s="27">
        <v>0</v>
      </c>
      <c r="W1232" s="27">
        <v>0</v>
      </c>
      <c r="X1232" s="27">
        <v>0</v>
      </c>
      <c r="Y1232" s="27"/>
      <c r="Z1232" s="27">
        <v>0</v>
      </c>
      <c r="AA1232" s="27">
        <v>0</v>
      </c>
      <c r="AB1232" s="27">
        <v>0</v>
      </c>
      <c r="AC1232" s="27"/>
      <c r="AD1232" s="27">
        <v>0</v>
      </c>
      <c r="AE1232" s="27">
        <v>85</v>
      </c>
      <c r="AF1232" s="27">
        <v>145</v>
      </c>
      <c r="AG1232" s="106">
        <v>0</v>
      </c>
      <c r="AH1232" s="27">
        <v>0</v>
      </c>
      <c r="AI1232" s="27">
        <v>0</v>
      </c>
      <c r="AJ1232" s="27">
        <v>0</v>
      </c>
      <c r="AK1232" s="106">
        <v>0</v>
      </c>
      <c r="AL1232" s="106">
        <v>0</v>
      </c>
      <c r="AM1232" s="105">
        <v>0</v>
      </c>
      <c r="AN1232" s="11">
        <v>0</v>
      </c>
      <c r="AO1232" s="11">
        <v>0</v>
      </c>
      <c r="AP1232" s="105">
        <v>0</v>
      </c>
      <c r="AQ1232" s="11">
        <v>0</v>
      </c>
      <c r="AR1232" s="11">
        <v>0</v>
      </c>
      <c r="AS1232" s="11">
        <v>0</v>
      </c>
      <c r="AT1232" s="11">
        <v>0</v>
      </c>
      <c r="AU1232" s="11">
        <v>0</v>
      </c>
      <c r="AV1232" s="11">
        <v>0</v>
      </c>
      <c r="AW1232" s="11">
        <v>0</v>
      </c>
      <c r="AX1232" s="11">
        <v>0</v>
      </c>
      <c r="AZ1232" s="11">
        <v>0</v>
      </c>
      <c r="BA1232" s="11">
        <v>6.5819999999999999</v>
      </c>
      <c r="BB1232" s="122"/>
    </row>
    <row r="1233" spans="1:54" hidden="1" x14ac:dyDescent="0.25">
      <c r="A1233">
        <v>8</v>
      </c>
      <c r="B1233" t="str">
        <f t="shared" si="151"/>
        <v>WR-4535</v>
      </c>
      <c r="C1233" s="2" t="s">
        <v>318</v>
      </c>
      <c r="D1233" s="2" t="str">
        <f t="shared" si="148"/>
        <v>4</v>
      </c>
      <c r="E1233" s="2" t="str">
        <f t="shared" si="149"/>
        <v>45</v>
      </c>
      <c r="F1233" s="2" t="str">
        <f t="shared" si="150"/>
        <v>453</v>
      </c>
      <c r="G1233" s="1" t="s">
        <v>141</v>
      </c>
      <c r="H1233" s="27">
        <v>0</v>
      </c>
      <c r="I1233" s="27"/>
      <c r="J1233" s="27">
        <v>0</v>
      </c>
      <c r="K1233" s="27">
        <v>0</v>
      </c>
      <c r="L1233" s="27">
        <v>0</v>
      </c>
      <c r="M1233" s="27"/>
      <c r="N1233" s="27">
        <v>0</v>
      </c>
      <c r="O1233" s="27">
        <v>0</v>
      </c>
      <c r="P1233" s="27">
        <v>0</v>
      </c>
      <c r="Q1233" s="27"/>
      <c r="R1233" s="27">
        <v>0</v>
      </c>
      <c r="S1233" s="27">
        <v>0</v>
      </c>
      <c r="T1233" s="27">
        <v>0</v>
      </c>
      <c r="U1233" s="27"/>
      <c r="V1233" s="27">
        <v>0</v>
      </c>
      <c r="W1233" s="27">
        <v>0</v>
      </c>
      <c r="X1233" s="27">
        <v>0</v>
      </c>
      <c r="Y1233" s="27"/>
      <c r="Z1233" s="27">
        <v>0</v>
      </c>
      <c r="AA1233" s="27">
        <v>0</v>
      </c>
      <c r="AB1233" s="27">
        <v>0</v>
      </c>
      <c r="AC1233" s="27"/>
      <c r="AD1233" s="27">
        <v>0</v>
      </c>
      <c r="AE1233" s="27">
        <v>0</v>
      </c>
      <c r="AF1233" s="27">
        <v>0</v>
      </c>
      <c r="AG1233" s="106">
        <v>0</v>
      </c>
      <c r="AH1233" s="27">
        <v>0</v>
      </c>
      <c r="AI1233" s="27">
        <v>0</v>
      </c>
      <c r="AJ1233" s="27">
        <v>0</v>
      </c>
      <c r="AK1233" s="106">
        <v>0</v>
      </c>
      <c r="AL1233" s="106">
        <v>0</v>
      </c>
      <c r="AM1233" s="105">
        <v>0</v>
      </c>
      <c r="AN1233" s="11">
        <v>0</v>
      </c>
      <c r="AO1233" s="11">
        <v>3257.6509999999998</v>
      </c>
      <c r="AP1233" s="105">
        <v>2787.9960000000001</v>
      </c>
      <c r="AQ1233" s="11">
        <v>2787.9960000000001</v>
      </c>
      <c r="AR1233" s="11">
        <v>3564</v>
      </c>
      <c r="AS1233" s="11">
        <v>0</v>
      </c>
      <c r="AT1233" s="11">
        <v>0</v>
      </c>
      <c r="AU1233" s="11">
        <v>0</v>
      </c>
      <c r="AV1233" s="11">
        <v>0</v>
      </c>
      <c r="AW1233" s="11">
        <v>0</v>
      </c>
      <c r="AX1233" s="11">
        <v>0</v>
      </c>
      <c r="AZ1233" s="11">
        <v>99</v>
      </c>
      <c r="BA1233" s="11">
        <v>209.60876000000002</v>
      </c>
      <c r="BB1233" s="122"/>
    </row>
    <row r="1234" spans="1:54" hidden="1" x14ac:dyDescent="0.25">
      <c r="A1234">
        <v>8</v>
      </c>
      <c r="B1234" t="str">
        <f t="shared" si="151"/>
        <v>WR-4540</v>
      </c>
      <c r="C1234" s="2" t="s">
        <v>318</v>
      </c>
      <c r="D1234" s="2" t="str">
        <f t="shared" si="148"/>
        <v>4</v>
      </c>
      <c r="E1234" s="2" t="str">
        <f t="shared" si="149"/>
        <v>45</v>
      </c>
      <c r="F1234" s="2" t="str">
        <f t="shared" si="150"/>
        <v>454</v>
      </c>
      <c r="G1234" s="1" t="s">
        <v>142</v>
      </c>
      <c r="H1234" s="27">
        <v>1768</v>
      </c>
      <c r="I1234" s="27"/>
      <c r="J1234" s="27">
        <v>14477</v>
      </c>
      <c r="K1234" s="27">
        <v>14476.611919999999</v>
      </c>
      <c r="L1234" s="27">
        <v>19854</v>
      </c>
      <c r="M1234" s="27"/>
      <c r="N1234" s="27">
        <v>18673.44267</v>
      </c>
      <c r="O1234" s="27">
        <v>18673.44267</v>
      </c>
      <c r="P1234" s="27">
        <v>26675</v>
      </c>
      <c r="Q1234" s="27"/>
      <c r="R1234" s="27">
        <v>21522.918000000001</v>
      </c>
      <c r="S1234" s="27">
        <v>21522.918000000001</v>
      </c>
      <c r="T1234" s="27">
        <v>17260</v>
      </c>
      <c r="U1234" s="27"/>
      <c r="V1234" s="27">
        <v>7384.1530000000002</v>
      </c>
      <c r="W1234" s="27">
        <v>7339.5691100000004</v>
      </c>
      <c r="X1234" s="27">
        <v>14806</v>
      </c>
      <c r="Y1234" s="27"/>
      <c r="Z1234" s="27">
        <v>8392.0253900000007</v>
      </c>
      <c r="AA1234" s="27">
        <v>8392.0253900000007</v>
      </c>
      <c r="AB1234" s="27">
        <v>3394731</v>
      </c>
      <c r="AC1234" s="27"/>
      <c r="AD1234" s="27">
        <v>11867.46465</v>
      </c>
      <c r="AE1234" s="27">
        <v>11867.46465</v>
      </c>
      <c r="AF1234" s="27">
        <v>11732</v>
      </c>
      <c r="AG1234" s="106">
        <v>133740.98546</v>
      </c>
      <c r="AH1234" s="27">
        <v>130844.98546</v>
      </c>
      <c r="AI1234" s="27">
        <v>130844.98546</v>
      </c>
      <c r="AJ1234" s="27">
        <v>9885</v>
      </c>
      <c r="AK1234" s="106">
        <v>123089.55968000001</v>
      </c>
      <c r="AL1234" s="106">
        <v>123090.42768000001</v>
      </c>
      <c r="AM1234" s="105">
        <v>-582.76958999999977</v>
      </c>
      <c r="AN1234" s="11">
        <v>9854</v>
      </c>
      <c r="AO1234" s="11">
        <v>3781.1407500000005</v>
      </c>
      <c r="AP1234" s="105">
        <v>3781.1111800000003</v>
      </c>
      <c r="AQ1234" s="11">
        <v>3781.1111800000003</v>
      </c>
      <c r="AR1234" s="11">
        <v>173622</v>
      </c>
      <c r="AS1234" s="11">
        <v>5877.1067599999997</v>
      </c>
      <c r="AT1234" s="11">
        <v>5907.4252500000002</v>
      </c>
      <c r="AU1234" s="11">
        <v>5907.4252500000002</v>
      </c>
      <c r="AV1234" s="11">
        <v>189226</v>
      </c>
      <c r="AW1234" s="11">
        <v>-3129.9832500000002</v>
      </c>
      <c r="AX1234" s="11">
        <v>-3196.7015000000006</v>
      </c>
      <c r="AZ1234" s="11">
        <v>192496</v>
      </c>
      <c r="BA1234" s="11">
        <v>45503.862900000007</v>
      </c>
      <c r="BB1234" s="122"/>
    </row>
    <row r="1235" spans="1:54" hidden="1" x14ac:dyDescent="0.25">
      <c r="A1235">
        <v>8</v>
      </c>
      <c r="B1235" t="str">
        <f t="shared" si="151"/>
        <v>WR-4550</v>
      </c>
      <c r="C1235" s="2" t="s">
        <v>318</v>
      </c>
      <c r="D1235" s="2" t="str">
        <f t="shared" si="148"/>
        <v>4</v>
      </c>
      <c r="E1235" s="2" t="str">
        <f t="shared" si="149"/>
        <v>45</v>
      </c>
      <c r="F1235" s="2" t="str">
        <f t="shared" si="150"/>
        <v>455</v>
      </c>
      <c r="G1235" s="1" t="s">
        <v>143</v>
      </c>
      <c r="H1235" s="27">
        <v>0</v>
      </c>
      <c r="I1235" s="27"/>
      <c r="J1235" s="27">
        <v>0</v>
      </c>
      <c r="K1235" s="27">
        <v>0</v>
      </c>
      <c r="L1235" s="27">
        <v>0</v>
      </c>
      <c r="M1235" s="27"/>
      <c r="N1235" s="27">
        <v>0</v>
      </c>
      <c r="O1235" s="27">
        <v>0</v>
      </c>
      <c r="P1235" s="27">
        <v>0</v>
      </c>
      <c r="Q1235" s="27"/>
      <c r="R1235" s="27">
        <v>0</v>
      </c>
      <c r="S1235" s="27">
        <v>0</v>
      </c>
      <c r="T1235" s="27">
        <v>0</v>
      </c>
      <c r="U1235" s="27"/>
      <c r="V1235" s="27">
        <v>0</v>
      </c>
      <c r="W1235" s="27">
        <v>0</v>
      </c>
      <c r="X1235" s="27">
        <v>0</v>
      </c>
      <c r="Y1235" s="27"/>
      <c r="Z1235" s="27">
        <v>0</v>
      </c>
      <c r="AA1235" s="27">
        <v>0</v>
      </c>
      <c r="AB1235" s="27">
        <v>1</v>
      </c>
      <c r="AC1235" s="27"/>
      <c r="AD1235" s="27">
        <v>0</v>
      </c>
      <c r="AE1235" s="27">
        <v>0</v>
      </c>
      <c r="AF1235" s="27">
        <v>0</v>
      </c>
      <c r="AG1235" s="106">
        <v>0</v>
      </c>
      <c r="AH1235" s="27">
        <v>77070.5</v>
      </c>
      <c r="AI1235" s="27">
        <v>77070.5</v>
      </c>
      <c r="AJ1235" s="27">
        <v>0</v>
      </c>
      <c r="AK1235" s="106">
        <v>44795.958729999998</v>
      </c>
      <c r="AL1235" s="106">
        <v>44795.959000000003</v>
      </c>
      <c r="AM1235" s="105">
        <v>44795.959000000003</v>
      </c>
      <c r="AN1235" s="11">
        <v>41615.839999999997</v>
      </c>
      <c r="AO1235" s="11">
        <v>39288.19083</v>
      </c>
      <c r="AP1235" s="105">
        <v>39288.19083</v>
      </c>
      <c r="AQ1235" s="11">
        <v>39288.19083</v>
      </c>
      <c r="AR1235" s="11">
        <v>41310.800000000003</v>
      </c>
      <c r="AS1235" s="11">
        <v>31285.198</v>
      </c>
      <c r="AT1235" s="11">
        <v>41650.02665</v>
      </c>
      <c r="AU1235" s="11">
        <v>41650.02665</v>
      </c>
      <c r="AV1235" s="11">
        <v>42393.5</v>
      </c>
      <c r="AW1235" s="11">
        <v>1104.6376</v>
      </c>
      <c r="AX1235" s="11">
        <v>43614.47047</v>
      </c>
      <c r="AZ1235" s="11">
        <v>44353.599999999999</v>
      </c>
      <c r="BA1235" s="11">
        <v>51966.622500000005</v>
      </c>
      <c r="BB1235" s="122"/>
    </row>
    <row r="1236" spans="1:54" hidden="1" x14ac:dyDescent="0.25">
      <c r="A1236">
        <v>8</v>
      </c>
      <c r="B1236" t="str">
        <f t="shared" si="151"/>
        <v>WR-5111</v>
      </c>
      <c r="C1236" s="2" t="s">
        <v>318</v>
      </c>
      <c r="D1236" s="2" t="str">
        <f t="shared" si="148"/>
        <v>5</v>
      </c>
      <c r="E1236" s="2" t="str">
        <f t="shared" si="149"/>
        <v>51</v>
      </c>
      <c r="F1236" s="2" t="str">
        <f t="shared" si="150"/>
        <v>511</v>
      </c>
      <c r="G1236" s="1" t="s">
        <v>147</v>
      </c>
      <c r="H1236" s="27">
        <v>253488</v>
      </c>
      <c r="I1236" s="27"/>
      <c r="J1236" s="27">
        <v>285367</v>
      </c>
      <c r="K1236" s="27">
        <v>280958.81066000002</v>
      </c>
      <c r="L1236" s="27">
        <v>253976</v>
      </c>
      <c r="M1236" s="27"/>
      <c r="N1236" s="27">
        <v>263389.51108999999</v>
      </c>
      <c r="O1236" s="27">
        <v>263589.34691999998</v>
      </c>
      <c r="P1236" s="27">
        <v>288236</v>
      </c>
      <c r="Q1236" s="27"/>
      <c r="R1236" s="27">
        <v>297471.011</v>
      </c>
      <c r="S1236" s="27">
        <v>299288.01318999997</v>
      </c>
      <c r="T1236" s="27">
        <v>245140</v>
      </c>
      <c r="U1236" s="27"/>
      <c r="V1236" s="27">
        <v>175894.46</v>
      </c>
      <c r="W1236" s="27">
        <v>172449.46</v>
      </c>
      <c r="X1236" s="27">
        <v>283025</v>
      </c>
      <c r="Y1236" s="27"/>
      <c r="Z1236" s="27">
        <v>207403.08332000001</v>
      </c>
      <c r="AA1236" s="27">
        <v>207403.08332000001</v>
      </c>
      <c r="AB1236" s="27">
        <v>165510</v>
      </c>
      <c r="AC1236" s="27"/>
      <c r="AD1236" s="27">
        <v>128792.83263</v>
      </c>
      <c r="AE1236" s="27">
        <v>128792.83263</v>
      </c>
      <c r="AF1236" s="27">
        <v>115553.84</v>
      </c>
      <c r="AG1236" s="106">
        <v>144846.08786999999</v>
      </c>
      <c r="AH1236" s="27">
        <v>146011.4217225</v>
      </c>
      <c r="AI1236" s="27">
        <v>146011.4217225</v>
      </c>
      <c r="AJ1236" s="27">
        <v>125726.07449999999</v>
      </c>
      <c r="AK1236" s="106">
        <v>110558.96678</v>
      </c>
      <c r="AL1236" s="106">
        <v>110972.62222</v>
      </c>
      <c r="AM1236" s="105">
        <v>110972.62222</v>
      </c>
      <c r="AN1236" s="11">
        <v>107305.63008999999</v>
      </c>
      <c r="AO1236" s="11">
        <v>149811.93458</v>
      </c>
      <c r="AP1236" s="105">
        <v>152216.30621000001</v>
      </c>
      <c r="AQ1236" s="11">
        <v>152216.30620999998</v>
      </c>
      <c r="AR1236" s="11">
        <v>136242.03301000001</v>
      </c>
      <c r="AS1236" s="11">
        <v>93201.542290000012</v>
      </c>
      <c r="AT1236" s="11">
        <v>138487.17698000002</v>
      </c>
      <c r="AU1236" s="11">
        <v>138487.17698000002</v>
      </c>
      <c r="AV1236" s="11">
        <v>111697.16930000001</v>
      </c>
      <c r="AW1236" s="11">
        <v>108362.48839</v>
      </c>
      <c r="AX1236" s="11">
        <v>107661.41808999999</v>
      </c>
      <c r="AZ1236" s="11">
        <v>323759.84678999998</v>
      </c>
      <c r="BA1236" s="11">
        <v>326491.25401000003</v>
      </c>
      <c r="BB1236" s="122"/>
    </row>
    <row r="1237" spans="1:54" hidden="1" x14ac:dyDescent="0.25">
      <c r="A1237">
        <v>8</v>
      </c>
      <c r="B1237" t="str">
        <f t="shared" si="151"/>
        <v>WR-5112</v>
      </c>
      <c r="C1237" s="2" t="s">
        <v>318</v>
      </c>
      <c r="D1237" s="2" t="str">
        <f t="shared" si="148"/>
        <v>5</v>
      </c>
      <c r="E1237" s="2" t="str">
        <f t="shared" si="149"/>
        <v>51</v>
      </c>
      <c r="F1237" s="2" t="str">
        <f t="shared" si="150"/>
        <v>511</v>
      </c>
      <c r="G1237" s="1" t="s">
        <v>148</v>
      </c>
      <c r="H1237" s="27">
        <v>196991</v>
      </c>
      <c r="I1237" s="27"/>
      <c r="J1237" s="27">
        <v>288136</v>
      </c>
      <c r="K1237" s="27">
        <v>266403.32827999996</v>
      </c>
      <c r="L1237" s="27">
        <v>237442</v>
      </c>
      <c r="M1237" s="27"/>
      <c r="N1237" s="27">
        <v>222304.845</v>
      </c>
      <c r="O1237" s="27">
        <v>222304.84546000001</v>
      </c>
      <c r="P1237" s="27">
        <v>253151</v>
      </c>
      <c r="Q1237" s="27"/>
      <c r="R1237" s="27">
        <v>211397.15899999999</v>
      </c>
      <c r="S1237" s="27">
        <v>211397.16099999999</v>
      </c>
      <c r="T1237" s="27">
        <v>238803</v>
      </c>
      <c r="U1237" s="27"/>
      <c r="V1237" s="27">
        <v>229351.37</v>
      </c>
      <c r="W1237" s="27">
        <v>229351.97</v>
      </c>
      <c r="X1237" s="27">
        <v>242647</v>
      </c>
      <c r="Y1237" s="27"/>
      <c r="Z1237" s="27">
        <v>316352.54016999999</v>
      </c>
      <c r="AA1237" s="27">
        <v>316352.54016999999</v>
      </c>
      <c r="AB1237" s="27">
        <v>150547</v>
      </c>
      <c r="AC1237" s="27"/>
      <c r="AD1237" s="27">
        <v>190556.63126999998</v>
      </c>
      <c r="AE1237" s="27">
        <v>190556.63126999998</v>
      </c>
      <c r="AF1237" s="27">
        <v>170280</v>
      </c>
      <c r="AG1237" s="106">
        <v>241154.12437000001</v>
      </c>
      <c r="AH1237" s="27">
        <v>206650.12437000001</v>
      </c>
      <c r="AI1237" s="27">
        <v>206650.12437000001</v>
      </c>
      <c r="AJ1237" s="27">
        <v>138302</v>
      </c>
      <c r="AK1237" s="106">
        <v>164542.05205</v>
      </c>
      <c r="AL1237" s="106">
        <v>164684.40205</v>
      </c>
      <c r="AM1237" s="105">
        <v>164684.40205</v>
      </c>
      <c r="AN1237" s="11">
        <v>161774</v>
      </c>
      <c r="AO1237" s="11">
        <v>162470.14641830002</v>
      </c>
      <c r="AP1237" s="105">
        <v>168373.62562830001</v>
      </c>
      <c r="AQ1237" s="11">
        <v>168373.62562830001</v>
      </c>
      <c r="AR1237" s="11">
        <v>168451.45554510001</v>
      </c>
      <c r="AS1237" s="11">
        <v>164875.00194999998</v>
      </c>
      <c r="AT1237" s="11">
        <v>165978.62024999998</v>
      </c>
      <c r="AU1237" s="11">
        <v>165978.62024999998</v>
      </c>
      <c r="AV1237" s="11">
        <v>142145</v>
      </c>
      <c r="AW1237" s="11">
        <v>151865.15594</v>
      </c>
      <c r="AX1237" s="11">
        <v>151694.69594000001</v>
      </c>
      <c r="AZ1237" s="11">
        <v>181163</v>
      </c>
      <c r="BA1237" s="11">
        <v>169814.02777000002</v>
      </c>
      <c r="BB1237" s="122"/>
    </row>
    <row r="1238" spans="1:54" hidden="1" x14ac:dyDescent="0.25">
      <c r="A1238">
        <v>8</v>
      </c>
      <c r="B1238" t="str">
        <f t="shared" si="151"/>
        <v>WR-5121</v>
      </c>
      <c r="C1238" s="2" t="s">
        <v>318</v>
      </c>
      <c r="D1238" s="2" t="str">
        <f t="shared" si="148"/>
        <v>5</v>
      </c>
      <c r="E1238" s="2" t="str">
        <f t="shared" si="149"/>
        <v>51</v>
      </c>
      <c r="F1238" s="2" t="str">
        <f t="shared" si="150"/>
        <v>512</v>
      </c>
      <c r="G1238" s="1" t="s">
        <v>149</v>
      </c>
      <c r="H1238" s="27">
        <v>0</v>
      </c>
      <c r="I1238" s="27"/>
      <c r="J1238" s="27">
        <v>0</v>
      </c>
      <c r="K1238" s="27">
        <v>0</v>
      </c>
      <c r="L1238" s="27">
        <v>0</v>
      </c>
      <c r="M1238" s="27"/>
      <c r="N1238" s="27">
        <v>207500</v>
      </c>
      <c r="O1238" s="27">
        <v>207500</v>
      </c>
      <c r="P1238" s="27">
        <v>0</v>
      </c>
      <c r="Q1238" s="27"/>
      <c r="R1238" s="27">
        <v>0</v>
      </c>
      <c r="S1238" s="27">
        <v>0</v>
      </c>
      <c r="T1238" s="27">
        <v>0</v>
      </c>
      <c r="U1238" s="27"/>
      <c r="V1238" s="27">
        <v>0</v>
      </c>
      <c r="W1238" s="27">
        <v>0</v>
      </c>
      <c r="X1238" s="27">
        <v>0</v>
      </c>
      <c r="Y1238" s="27"/>
      <c r="Z1238" s="27">
        <v>0</v>
      </c>
      <c r="AA1238" s="27">
        <v>0</v>
      </c>
      <c r="AB1238" s="27">
        <v>0</v>
      </c>
      <c r="AC1238" s="27"/>
      <c r="AD1238" s="27">
        <v>0</v>
      </c>
      <c r="AE1238" s="27">
        <v>0</v>
      </c>
      <c r="AF1238" s="27">
        <v>0</v>
      </c>
      <c r="AG1238" s="106">
        <v>0</v>
      </c>
      <c r="AH1238" s="27">
        <v>0</v>
      </c>
      <c r="AI1238" s="27">
        <v>0</v>
      </c>
      <c r="AJ1238" s="27">
        <v>0</v>
      </c>
      <c r="AK1238" s="106">
        <v>0</v>
      </c>
      <c r="AL1238" s="106">
        <v>501.017</v>
      </c>
      <c r="AM1238" s="105">
        <v>501.017</v>
      </c>
      <c r="AN1238" s="11">
        <v>491</v>
      </c>
      <c r="AO1238" s="11">
        <v>434.53159000000005</v>
      </c>
      <c r="AP1238" s="105">
        <v>434.53159000000005</v>
      </c>
      <c r="AQ1238" s="11">
        <v>434.53159000000005</v>
      </c>
      <c r="AR1238" s="11">
        <v>491</v>
      </c>
      <c r="AS1238" s="11">
        <v>428.96</v>
      </c>
      <c r="AT1238" s="11">
        <v>551.71</v>
      </c>
      <c r="AU1238" s="11">
        <v>551.71</v>
      </c>
      <c r="AV1238" s="11">
        <v>532.16</v>
      </c>
      <c r="AW1238" s="11">
        <v>636.96663999999998</v>
      </c>
      <c r="AX1238" s="11">
        <v>563.72516999999993</v>
      </c>
      <c r="AZ1238" s="11">
        <v>548.32000000000005</v>
      </c>
      <c r="BA1238" s="11">
        <v>421.40228000000002</v>
      </c>
      <c r="BB1238" s="122"/>
    </row>
    <row r="1239" spans="1:54" hidden="1" x14ac:dyDescent="0.25">
      <c r="A1239">
        <v>8</v>
      </c>
      <c r="B1239" t="str">
        <f t="shared" si="151"/>
        <v>WR-5122</v>
      </c>
      <c r="C1239" s="2" t="s">
        <v>318</v>
      </c>
      <c r="D1239" s="2" t="str">
        <f t="shared" si="148"/>
        <v>5</v>
      </c>
      <c r="E1239" s="2" t="str">
        <f t="shared" si="149"/>
        <v>51</v>
      </c>
      <c r="F1239" s="2" t="str">
        <f t="shared" si="150"/>
        <v>512</v>
      </c>
      <c r="G1239" s="1" t="s">
        <v>150</v>
      </c>
      <c r="H1239" s="27">
        <v>194</v>
      </c>
      <c r="I1239" s="27"/>
      <c r="J1239" s="27">
        <v>527</v>
      </c>
      <c r="K1239" s="27">
        <v>526.95709999999997</v>
      </c>
      <c r="L1239" s="27">
        <v>5100</v>
      </c>
      <c r="M1239" s="27"/>
      <c r="N1239" s="27">
        <v>4047.8510000000001</v>
      </c>
      <c r="O1239" s="27">
        <v>4047.8510000000001</v>
      </c>
      <c r="P1239" s="27">
        <v>550</v>
      </c>
      <c r="Q1239" s="27"/>
      <c r="R1239" s="27">
        <v>1276.385</v>
      </c>
      <c r="S1239" s="27">
        <v>1276.385</v>
      </c>
      <c r="T1239" s="27">
        <v>550</v>
      </c>
      <c r="U1239" s="27"/>
      <c r="V1239" s="27">
        <v>5528.241</v>
      </c>
      <c r="W1239" s="27">
        <v>5528.241</v>
      </c>
      <c r="X1239" s="27">
        <v>450</v>
      </c>
      <c r="Y1239" s="27"/>
      <c r="Z1239" s="27">
        <v>71.793499999999995</v>
      </c>
      <c r="AA1239" s="27">
        <v>71.793499999999995</v>
      </c>
      <c r="AB1239" s="27">
        <v>400</v>
      </c>
      <c r="AC1239" s="27"/>
      <c r="AD1239" s="27">
        <v>114.31093</v>
      </c>
      <c r="AE1239" s="27">
        <v>114.31093</v>
      </c>
      <c r="AF1239" s="27">
        <v>250</v>
      </c>
      <c r="AG1239" s="106">
        <v>768.57713999999999</v>
      </c>
      <c r="AH1239" s="27">
        <v>768.57713999999999</v>
      </c>
      <c r="AI1239" s="27">
        <v>768.57713999999999</v>
      </c>
      <c r="AJ1239" s="27">
        <v>250</v>
      </c>
      <c r="AK1239" s="106">
        <v>81.8446</v>
      </c>
      <c r="AL1239" s="106">
        <v>81.8446</v>
      </c>
      <c r="AM1239" s="105">
        <v>81.8446</v>
      </c>
      <c r="AN1239" s="11">
        <v>250</v>
      </c>
      <c r="AO1239" s="11">
        <v>20</v>
      </c>
      <c r="AP1239" s="105">
        <v>20</v>
      </c>
      <c r="AQ1239" s="11">
        <v>20</v>
      </c>
      <c r="AR1239" s="11">
        <v>250</v>
      </c>
      <c r="AS1239" s="11">
        <v>150.78343000000001</v>
      </c>
      <c r="AT1239" s="11">
        <v>150.78343000000001</v>
      </c>
      <c r="AU1239" s="11">
        <v>150.78343000000001</v>
      </c>
      <c r="AV1239" s="11">
        <v>250</v>
      </c>
      <c r="AW1239" s="11">
        <v>8.2359100000000005</v>
      </c>
      <c r="AX1239" s="11">
        <v>8.2359100000000005</v>
      </c>
      <c r="AZ1239" s="11">
        <v>200</v>
      </c>
      <c r="BA1239" s="11">
        <v>530.23225000000002</v>
      </c>
      <c r="BB1239" s="122"/>
    </row>
    <row r="1240" spans="1:54" hidden="1" x14ac:dyDescent="0.25">
      <c r="A1240">
        <v>8</v>
      </c>
      <c r="B1240" t="str">
        <f t="shared" si="151"/>
        <v>WR-5130</v>
      </c>
      <c r="C1240" s="2" t="s">
        <v>318</v>
      </c>
      <c r="D1240" s="2" t="str">
        <f t="shared" si="148"/>
        <v>5</v>
      </c>
      <c r="E1240" s="2" t="str">
        <f t="shared" si="149"/>
        <v>51</v>
      </c>
      <c r="F1240" s="2" t="str">
        <f t="shared" si="150"/>
        <v>513</v>
      </c>
      <c r="G1240" s="1" t="s">
        <v>151</v>
      </c>
      <c r="H1240" s="27">
        <v>0</v>
      </c>
      <c r="I1240" s="27"/>
      <c r="J1240" s="27">
        <v>0</v>
      </c>
      <c r="K1240" s="27">
        <v>0</v>
      </c>
      <c r="L1240" s="27">
        <v>0</v>
      </c>
      <c r="M1240" s="27"/>
      <c r="N1240" s="27">
        <v>0</v>
      </c>
      <c r="O1240" s="27">
        <v>0</v>
      </c>
      <c r="P1240" s="27">
        <v>0</v>
      </c>
      <c r="Q1240" s="27"/>
      <c r="R1240" s="27">
        <v>0</v>
      </c>
      <c r="S1240" s="27">
        <v>0</v>
      </c>
      <c r="T1240" s="27">
        <v>90</v>
      </c>
      <c r="U1240" s="27"/>
      <c r="V1240" s="27">
        <v>0</v>
      </c>
      <c r="W1240" s="27">
        <v>0</v>
      </c>
      <c r="X1240" s="27">
        <v>90</v>
      </c>
      <c r="Y1240" s="27"/>
      <c r="Z1240" s="27">
        <v>40.371729999999999</v>
      </c>
      <c r="AA1240" s="27">
        <v>40.371729999999999</v>
      </c>
      <c r="AB1240" s="27">
        <v>70</v>
      </c>
      <c r="AC1240" s="27"/>
      <c r="AD1240" s="27">
        <v>40</v>
      </c>
      <c r="AE1240" s="27">
        <v>40</v>
      </c>
      <c r="AF1240" s="27">
        <v>45</v>
      </c>
      <c r="AG1240" s="106">
        <v>33.567489999999999</v>
      </c>
      <c r="AH1240" s="27">
        <v>33.567489999999999</v>
      </c>
      <c r="AI1240" s="27">
        <v>33.567489999999999</v>
      </c>
      <c r="AJ1240" s="27">
        <v>45</v>
      </c>
      <c r="AK1240" s="106">
        <v>58.564680000000003</v>
      </c>
      <c r="AL1240" s="106">
        <v>58.564680000000003</v>
      </c>
      <c r="AM1240" s="105">
        <v>58.564680000000003</v>
      </c>
      <c r="AN1240" s="11">
        <v>45</v>
      </c>
      <c r="AO1240" s="11">
        <v>22.267939999999999</v>
      </c>
      <c r="AP1240" s="105">
        <v>22.267939999999999</v>
      </c>
      <c r="AQ1240" s="11">
        <v>22.267939999999999</v>
      </c>
      <c r="AR1240" s="11">
        <v>45</v>
      </c>
      <c r="AS1240" s="11">
        <v>73.596490000000003</v>
      </c>
      <c r="AT1240" s="11">
        <v>73.596490000000003</v>
      </c>
      <c r="AU1240" s="11">
        <v>73.596490000000003</v>
      </c>
      <c r="AV1240" s="11">
        <v>45</v>
      </c>
      <c r="AW1240" s="11">
        <v>34.653030000000001</v>
      </c>
      <c r="AX1240" s="11">
        <v>34.653030000000001</v>
      </c>
      <c r="AZ1240" s="11">
        <v>45</v>
      </c>
      <c r="BA1240" s="11">
        <v>1671.92788</v>
      </c>
      <c r="BB1240" s="122"/>
    </row>
    <row r="1241" spans="1:54" hidden="1" x14ac:dyDescent="0.25">
      <c r="A1241">
        <v>8</v>
      </c>
      <c r="B1241" t="str">
        <f t="shared" si="151"/>
        <v>WR-5140</v>
      </c>
      <c r="C1241" s="2" t="s">
        <v>318</v>
      </c>
      <c r="D1241" s="2" t="str">
        <f t="shared" si="148"/>
        <v>5</v>
      </c>
      <c r="E1241" s="2" t="str">
        <f t="shared" si="149"/>
        <v>51</v>
      </c>
      <c r="F1241" s="2" t="str">
        <f t="shared" si="150"/>
        <v>514</v>
      </c>
      <c r="G1241" s="1" t="s">
        <v>152</v>
      </c>
      <c r="H1241" s="27">
        <v>0</v>
      </c>
      <c r="I1241" s="27"/>
      <c r="J1241" s="27">
        <v>0</v>
      </c>
      <c r="K1241" s="27">
        <v>0</v>
      </c>
      <c r="L1241" s="27">
        <v>0</v>
      </c>
      <c r="M1241" s="27"/>
      <c r="N1241" s="27">
        <v>0</v>
      </c>
      <c r="O1241" s="27">
        <v>0</v>
      </c>
      <c r="P1241" s="27">
        <v>0</v>
      </c>
      <c r="Q1241" s="27"/>
      <c r="R1241" s="27">
        <v>0</v>
      </c>
      <c r="S1241" s="27">
        <v>0</v>
      </c>
      <c r="T1241" s="27">
        <v>0</v>
      </c>
      <c r="U1241" s="27"/>
      <c r="V1241" s="27">
        <v>0</v>
      </c>
      <c r="W1241" s="27">
        <v>0</v>
      </c>
      <c r="X1241" s="27">
        <v>0</v>
      </c>
      <c r="Y1241" s="27"/>
      <c r="Z1241" s="27">
        <v>0</v>
      </c>
      <c r="AA1241" s="27">
        <v>0</v>
      </c>
      <c r="AB1241" s="27">
        <v>0</v>
      </c>
      <c r="AC1241" s="27"/>
      <c r="AD1241" s="27">
        <v>0</v>
      </c>
      <c r="AE1241" s="27">
        <v>0</v>
      </c>
      <c r="AF1241" s="27">
        <v>0</v>
      </c>
      <c r="AG1241" s="106">
        <v>0</v>
      </c>
      <c r="AH1241" s="27">
        <v>0</v>
      </c>
      <c r="AI1241" s="27">
        <v>0</v>
      </c>
      <c r="AJ1241" s="27">
        <v>0</v>
      </c>
      <c r="AK1241" s="106">
        <v>0</v>
      </c>
      <c r="AL1241" s="106">
        <v>0</v>
      </c>
      <c r="AM1241" s="105">
        <v>0</v>
      </c>
      <c r="AN1241" s="11">
        <v>0</v>
      </c>
      <c r="AO1241" s="11">
        <v>0</v>
      </c>
      <c r="AP1241" s="105">
        <v>0</v>
      </c>
      <c r="AQ1241" s="11">
        <v>0</v>
      </c>
      <c r="AR1241" s="11">
        <v>0</v>
      </c>
      <c r="AS1241" s="11">
        <v>0</v>
      </c>
      <c r="AT1241" s="11">
        <v>0</v>
      </c>
      <c r="AU1241" s="11">
        <v>0</v>
      </c>
      <c r="AV1241" s="11">
        <v>0</v>
      </c>
      <c r="AW1241" s="11">
        <v>0</v>
      </c>
      <c r="AX1241" s="11">
        <v>0</v>
      </c>
      <c r="AZ1241" s="11">
        <v>0</v>
      </c>
      <c r="BA1241" s="11">
        <v>0</v>
      </c>
      <c r="BB1241" s="122"/>
    </row>
    <row r="1242" spans="1:54" hidden="1" x14ac:dyDescent="0.25">
      <c r="A1242">
        <v>8</v>
      </c>
      <c r="B1242" t="str">
        <f t="shared" si="151"/>
        <v>WR-5210</v>
      </c>
      <c r="C1242" s="2" t="s">
        <v>318</v>
      </c>
      <c r="D1242" s="2" t="str">
        <f t="shared" ref="D1242:D1273" si="152">LEFT($G1242,1)</f>
        <v>5</v>
      </c>
      <c r="E1242" s="2" t="str">
        <f t="shared" ref="E1242:E1273" si="153">LEFT($G1242,2)</f>
        <v>52</v>
      </c>
      <c r="F1242" s="2" t="str">
        <f t="shared" ref="F1242:F1273" si="154">LEFT($G1242,3)</f>
        <v>521</v>
      </c>
      <c r="G1242" s="1" t="s">
        <v>154</v>
      </c>
      <c r="H1242" s="27">
        <v>18871</v>
      </c>
      <c r="I1242" s="27"/>
      <c r="J1242" s="27">
        <v>25827</v>
      </c>
      <c r="K1242" s="27">
        <v>28075.518219999998</v>
      </c>
      <c r="L1242" s="27">
        <v>32672</v>
      </c>
      <c r="M1242" s="27"/>
      <c r="N1242" s="27">
        <v>51636.044949999996</v>
      </c>
      <c r="O1242" s="27">
        <v>50828.912060000002</v>
      </c>
      <c r="P1242" s="27">
        <v>30762</v>
      </c>
      <c r="Q1242" s="27"/>
      <c r="R1242" s="27">
        <v>25697.201000000001</v>
      </c>
      <c r="S1242" s="27">
        <v>25645.332020274036</v>
      </c>
      <c r="T1242" s="27">
        <v>26299</v>
      </c>
      <c r="U1242" s="27"/>
      <c r="V1242" s="27">
        <v>25257.445</v>
      </c>
      <c r="W1242" s="27">
        <v>24555.660779999998</v>
      </c>
      <c r="X1242" s="27">
        <v>30162</v>
      </c>
      <c r="Y1242" s="27"/>
      <c r="Z1242" s="27">
        <v>35685.188970000003</v>
      </c>
      <c r="AA1242" s="27">
        <v>35685.188970000003</v>
      </c>
      <c r="AB1242" s="27">
        <v>22302</v>
      </c>
      <c r="AC1242" s="27"/>
      <c r="AD1242" s="27">
        <v>43599.290160000004</v>
      </c>
      <c r="AE1242" s="27">
        <v>43599.290160000004</v>
      </c>
      <c r="AF1242" s="27">
        <v>18462</v>
      </c>
      <c r="AG1242" s="106">
        <v>45136.411489999999</v>
      </c>
      <c r="AH1242" s="27">
        <v>46485.31149</v>
      </c>
      <c r="AI1242" s="27">
        <v>46485.31149</v>
      </c>
      <c r="AJ1242" s="27">
        <v>18896</v>
      </c>
      <c r="AK1242" s="106">
        <v>62246.500350000002</v>
      </c>
      <c r="AL1242" s="106">
        <v>62399.909539999993</v>
      </c>
      <c r="AM1242" s="105">
        <v>62399.909540000008</v>
      </c>
      <c r="AN1242" s="11">
        <v>23228</v>
      </c>
      <c r="AO1242" s="11">
        <v>54604.97692999999</v>
      </c>
      <c r="AP1242" s="105">
        <v>54565.18333</v>
      </c>
      <c r="AQ1242" s="11">
        <v>54565.183330000007</v>
      </c>
      <c r="AR1242" s="11">
        <v>45579.466549299999</v>
      </c>
      <c r="AS1242" s="11">
        <v>50607.35196</v>
      </c>
      <c r="AT1242" s="11">
        <v>51504.607970000012</v>
      </c>
      <c r="AU1242" s="11">
        <v>51504.607969999997</v>
      </c>
      <c r="AV1242" s="11">
        <v>55458.317900599999</v>
      </c>
      <c r="AW1242" s="11">
        <v>45437.078470000008</v>
      </c>
      <c r="AX1242" s="11">
        <v>46294.72623</v>
      </c>
      <c r="AZ1242" s="11">
        <v>42124.342213399999</v>
      </c>
      <c r="BA1242" s="11">
        <v>35740.762029999998</v>
      </c>
      <c r="BB1242" s="122"/>
    </row>
    <row r="1243" spans="1:54" hidden="1" x14ac:dyDescent="0.25">
      <c r="A1243">
        <v>8</v>
      </c>
      <c r="B1243" t="str">
        <f t="shared" si="151"/>
        <v>WR-5220</v>
      </c>
      <c r="C1243" s="2" t="s">
        <v>318</v>
      </c>
      <c r="D1243" s="2" t="str">
        <f t="shared" si="152"/>
        <v>5</v>
      </c>
      <c r="E1243" s="2" t="str">
        <f t="shared" si="153"/>
        <v>52</v>
      </c>
      <c r="F1243" s="2" t="str">
        <f t="shared" si="154"/>
        <v>522</v>
      </c>
      <c r="G1243" s="1" t="s">
        <v>155</v>
      </c>
      <c r="H1243" s="27">
        <v>0</v>
      </c>
      <c r="I1243" s="27"/>
      <c r="J1243" s="27">
        <v>0</v>
      </c>
      <c r="K1243" s="27">
        <v>0</v>
      </c>
      <c r="L1243" s="27">
        <v>0</v>
      </c>
      <c r="M1243" s="27"/>
      <c r="N1243" s="27">
        <v>0</v>
      </c>
      <c r="O1243" s="27">
        <v>0</v>
      </c>
      <c r="P1243" s="27">
        <v>0</v>
      </c>
      <c r="Q1243" s="27"/>
      <c r="R1243" s="27">
        <v>0</v>
      </c>
      <c r="S1243" s="27">
        <v>0</v>
      </c>
      <c r="T1243" s="27">
        <v>0</v>
      </c>
      <c r="U1243" s="27"/>
      <c r="V1243" s="27">
        <v>0</v>
      </c>
      <c r="W1243" s="27">
        <v>0</v>
      </c>
      <c r="X1243" s="27">
        <v>0</v>
      </c>
      <c r="Y1243" s="27"/>
      <c r="Z1243" s="27">
        <v>0</v>
      </c>
      <c r="AA1243" s="27">
        <v>0</v>
      </c>
      <c r="AB1243" s="27">
        <v>625</v>
      </c>
      <c r="AC1243" s="27"/>
      <c r="AD1243" s="27">
        <v>0</v>
      </c>
      <c r="AE1243" s="27">
        <v>0</v>
      </c>
      <c r="AF1243" s="27">
        <v>15</v>
      </c>
      <c r="AG1243" s="106">
        <v>0</v>
      </c>
      <c r="AH1243" s="27">
        <v>0</v>
      </c>
      <c r="AI1243" s="27">
        <v>0</v>
      </c>
      <c r="AJ1243" s="27">
        <v>0</v>
      </c>
      <c r="AK1243" s="106">
        <v>409.6</v>
      </c>
      <c r="AL1243" s="106">
        <v>409.6</v>
      </c>
      <c r="AM1243" s="105">
        <v>409.6</v>
      </c>
      <c r="AN1243" s="11">
        <v>0</v>
      </c>
      <c r="AO1243" s="11">
        <v>110.09881</v>
      </c>
      <c r="AP1243" s="105">
        <v>110.09881</v>
      </c>
      <c r="AQ1243" s="11">
        <v>110.09881</v>
      </c>
      <c r="AR1243" s="11">
        <v>0</v>
      </c>
      <c r="AS1243" s="11">
        <v>0</v>
      </c>
      <c r="AT1243" s="11">
        <v>0</v>
      </c>
      <c r="AU1243" s="11">
        <v>0</v>
      </c>
      <c r="AV1243" s="11">
        <v>296</v>
      </c>
      <c r="AW1243" s="11">
        <v>29.648980000000002</v>
      </c>
      <c r="AX1243" s="11">
        <v>29.648980000000002</v>
      </c>
      <c r="AZ1243" s="11">
        <v>348</v>
      </c>
      <c r="BA1243" s="11">
        <v>70.817390000000003</v>
      </c>
      <c r="BB1243" s="122"/>
    </row>
    <row r="1244" spans="1:54" hidden="1" x14ac:dyDescent="0.25">
      <c r="A1244">
        <v>8</v>
      </c>
      <c r="B1244" t="str">
        <f t="shared" si="151"/>
        <v>WR-5310</v>
      </c>
      <c r="C1244" s="2" t="s">
        <v>318</v>
      </c>
      <c r="D1244" s="2" t="str">
        <f t="shared" si="152"/>
        <v>5</v>
      </c>
      <c r="E1244" s="2" t="str">
        <f t="shared" si="153"/>
        <v>53</v>
      </c>
      <c r="F1244" s="2" t="str">
        <f t="shared" si="154"/>
        <v>531</v>
      </c>
      <c r="G1244" s="1" t="s">
        <v>158</v>
      </c>
      <c r="H1244" s="27">
        <v>92443</v>
      </c>
      <c r="I1244" s="27"/>
      <c r="J1244" s="27">
        <v>70120</v>
      </c>
      <c r="K1244" s="27">
        <v>107604.41678</v>
      </c>
      <c r="L1244" s="27">
        <v>97211</v>
      </c>
      <c r="M1244" s="27"/>
      <c r="N1244" s="27">
        <v>67685.17568</v>
      </c>
      <c r="O1244" s="27">
        <v>67685.17568</v>
      </c>
      <c r="P1244" s="27">
        <v>90401</v>
      </c>
      <c r="Q1244" s="27"/>
      <c r="R1244" s="27">
        <v>89329.73</v>
      </c>
      <c r="S1244" s="27">
        <v>89329.727729999999</v>
      </c>
      <c r="T1244" s="27">
        <v>77046.7</v>
      </c>
      <c r="U1244" s="27"/>
      <c r="V1244" s="27">
        <v>65867.436000000002</v>
      </c>
      <c r="W1244" s="27">
        <v>64345.735999999997</v>
      </c>
      <c r="X1244" s="27">
        <v>75475.199999999997</v>
      </c>
      <c r="Y1244" s="27"/>
      <c r="Z1244" s="27">
        <v>77901.908119999993</v>
      </c>
      <c r="AA1244" s="27">
        <v>77901.908119999993</v>
      </c>
      <c r="AB1244" s="27">
        <v>46452</v>
      </c>
      <c r="AC1244" s="27"/>
      <c r="AD1244" s="27">
        <v>70749.564299999998</v>
      </c>
      <c r="AE1244" s="27">
        <v>70749.564299999998</v>
      </c>
      <c r="AF1244" s="27">
        <v>36022</v>
      </c>
      <c r="AG1244" s="106">
        <v>29230.021799999999</v>
      </c>
      <c r="AH1244" s="27">
        <v>29230.021799999999</v>
      </c>
      <c r="AI1244" s="27">
        <v>29230.021799999999</v>
      </c>
      <c r="AJ1244" s="27">
        <v>30056</v>
      </c>
      <c r="AK1244" s="106">
        <v>22020.274600000001</v>
      </c>
      <c r="AL1244" s="106">
        <v>22020.274600000001</v>
      </c>
      <c r="AM1244" s="105">
        <v>22020.274600000001</v>
      </c>
      <c r="AN1244" s="11">
        <v>27335.599999999999</v>
      </c>
      <c r="AO1244" s="11">
        <v>19504.09417</v>
      </c>
      <c r="AP1244" s="105">
        <v>19504.09417</v>
      </c>
      <c r="AQ1244" s="11">
        <v>19504.09417</v>
      </c>
      <c r="AR1244" s="11">
        <v>26843</v>
      </c>
      <c r="AS1244" s="11">
        <v>40989.128479999999</v>
      </c>
      <c r="AT1244" s="11">
        <v>40989.128479999999</v>
      </c>
      <c r="AU1244" s="11">
        <v>40989.128479999999</v>
      </c>
      <c r="AV1244" s="11">
        <v>25361.006000000001</v>
      </c>
      <c r="AW1244" s="11">
        <v>43122.357219999998</v>
      </c>
      <c r="AX1244" s="11">
        <v>43122.357219999998</v>
      </c>
      <c r="AZ1244" s="11">
        <v>60191.957000000002</v>
      </c>
      <c r="BA1244" s="11">
        <v>34576.840219999998</v>
      </c>
      <c r="BB1244" s="122"/>
    </row>
    <row r="1245" spans="1:54" hidden="1" x14ac:dyDescent="0.25">
      <c r="A1245">
        <v>8</v>
      </c>
      <c r="B1245" t="str">
        <f t="shared" si="151"/>
        <v>WR-5320</v>
      </c>
      <c r="C1245" s="2" t="s">
        <v>318</v>
      </c>
      <c r="D1245" s="2" t="str">
        <f t="shared" si="152"/>
        <v>5</v>
      </c>
      <c r="E1245" s="2" t="str">
        <f t="shared" si="153"/>
        <v>53</v>
      </c>
      <c r="F1245" s="2" t="str">
        <f t="shared" si="154"/>
        <v>532</v>
      </c>
      <c r="G1245" s="1" t="s">
        <v>159</v>
      </c>
      <c r="H1245" s="27">
        <v>0</v>
      </c>
      <c r="I1245" s="27"/>
      <c r="J1245" s="27">
        <v>0</v>
      </c>
      <c r="K1245" s="27">
        <v>0</v>
      </c>
      <c r="L1245" s="27">
        <v>0</v>
      </c>
      <c r="M1245" s="27"/>
      <c r="N1245" s="27">
        <v>0</v>
      </c>
      <c r="O1245" s="27">
        <v>0</v>
      </c>
      <c r="P1245" s="27">
        <v>0</v>
      </c>
      <c r="Q1245" s="27"/>
      <c r="R1245" s="27">
        <v>0</v>
      </c>
      <c r="S1245" s="27">
        <v>0</v>
      </c>
      <c r="T1245" s="27">
        <v>0</v>
      </c>
      <c r="U1245" s="27"/>
      <c r="V1245" s="27">
        <v>0</v>
      </c>
      <c r="W1245" s="27">
        <v>0</v>
      </c>
      <c r="X1245" s="27">
        <v>0</v>
      </c>
      <c r="Y1245" s="27"/>
      <c r="Z1245" s="27">
        <v>0</v>
      </c>
      <c r="AA1245" s="27">
        <v>0</v>
      </c>
      <c r="AB1245" s="27">
        <v>0</v>
      </c>
      <c r="AC1245" s="27"/>
      <c r="AD1245" s="27">
        <v>0</v>
      </c>
      <c r="AE1245" s="27">
        <v>0</v>
      </c>
      <c r="AF1245" s="27">
        <v>0</v>
      </c>
      <c r="AG1245" s="106">
        <v>0</v>
      </c>
      <c r="AH1245" s="27">
        <v>0</v>
      </c>
      <c r="AI1245" s="27">
        <v>0</v>
      </c>
      <c r="AJ1245" s="27">
        <v>40136</v>
      </c>
      <c r="AK1245" s="106">
        <v>9660</v>
      </c>
      <c r="AL1245" s="106">
        <v>11431.2639</v>
      </c>
      <c r="AM1245" s="105">
        <v>11431.2639</v>
      </c>
      <c r="AN1245" s="11">
        <v>11950</v>
      </c>
      <c r="AO1245" s="11">
        <v>13720.527849999999</v>
      </c>
      <c r="AP1245" s="105">
        <v>13429.340489999999</v>
      </c>
      <c r="AQ1245" s="11">
        <v>13429.340489999999</v>
      </c>
      <c r="AR1245" s="11">
        <v>17277</v>
      </c>
      <c r="AS1245" s="11">
        <v>14410.66908</v>
      </c>
      <c r="AT1245" s="11">
        <v>14411.14086</v>
      </c>
      <c r="AU1245" s="11">
        <v>14411.14086</v>
      </c>
      <c r="AV1245" s="11">
        <v>19406</v>
      </c>
      <c r="AW1245" s="11">
        <v>10500.145789999999</v>
      </c>
      <c r="AX1245" s="11">
        <v>10725.957419999999</v>
      </c>
      <c r="AZ1245" s="11">
        <v>16860.600000000002</v>
      </c>
      <c r="BA1245" s="11">
        <v>10539.314049999999</v>
      </c>
      <c r="BB1245" s="122"/>
    </row>
    <row r="1246" spans="1:54" hidden="1" x14ac:dyDescent="0.25">
      <c r="A1246">
        <v>8</v>
      </c>
      <c r="B1246" t="str">
        <f t="shared" si="151"/>
        <v>WR-5411</v>
      </c>
      <c r="C1246" s="2" t="s">
        <v>318</v>
      </c>
      <c r="D1246" s="2" t="str">
        <f t="shared" si="152"/>
        <v>5</v>
      </c>
      <c r="E1246" s="2" t="str">
        <f t="shared" si="153"/>
        <v>54</v>
      </c>
      <c r="F1246" s="2" t="str">
        <f t="shared" si="154"/>
        <v>541</v>
      </c>
      <c r="G1246" s="1" t="s">
        <v>162</v>
      </c>
      <c r="H1246" s="27">
        <v>0</v>
      </c>
      <c r="I1246" s="27"/>
      <c r="J1246" s="27">
        <v>0</v>
      </c>
      <c r="K1246" s="27">
        <v>0</v>
      </c>
      <c r="L1246" s="27">
        <v>0</v>
      </c>
      <c r="M1246" s="27"/>
      <c r="N1246" s="27">
        <v>0</v>
      </c>
      <c r="O1246" s="27">
        <v>0</v>
      </c>
      <c r="P1246" s="27">
        <v>0</v>
      </c>
      <c r="Q1246" s="27"/>
      <c r="R1246" s="27">
        <v>0</v>
      </c>
      <c r="S1246" s="27">
        <v>0</v>
      </c>
      <c r="T1246" s="27">
        <v>0</v>
      </c>
      <c r="U1246" s="27"/>
      <c r="V1246" s="27">
        <v>0</v>
      </c>
      <c r="W1246" s="27">
        <v>0</v>
      </c>
      <c r="X1246" s="27">
        <v>0</v>
      </c>
      <c r="Y1246" s="27"/>
      <c r="Z1246" s="27">
        <v>0</v>
      </c>
      <c r="AA1246" s="27">
        <v>0</v>
      </c>
      <c r="AB1246" s="27">
        <v>0</v>
      </c>
      <c r="AC1246" s="27"/>
      <c r="AD1246" s="27">
        <v>0</v>
      </c>
      <c r="AE1246" s="27">
        <v>0</v>
      </c>
      <c r="AF1246" s="27">
        <v>0</v>
      </c>
      <c r="AG1246" s="106">
        <v>0</v>
      </c>
      <c r="AH1246" s="27">
        <v>0</v>
      </c>
      <c r="AI1246" s="27">
        <v>0</v>
      </c>
      <c r="AJ1246" s="27">
        <v>0</v>
      </c>
      <c r="AK1246" s="106">
        <v>0</v>
      </c>
      <c r="AL1246" s="106">
        <v>0</v>
      </c>
      <c r="AM1246" s="105">
        <v>0</v>
      </c>
      <c r="AN1246" s="11">
        <v>0</v>
      </c>
      <c r="AO1246" s="11">
        <v>0</v>
      </c>
      <c r="AP1246" s="105">
        <v>0</v>
      </c>
      <c r="AQ1246" s="11">
        <v>0</v>
      </c>
      <c r="AR1246" s="11">
        <v>0</v>
      </c>
      <c r="AS1246" s="11">
        <v>0</v>
      </c>
      <c r="AT1246" s="11">
        <v>0</v>
      </c>
      <c r="AU1246" s="11">
        <v>0</v>
      </c>
      <c r="AV1246" s="11">
        <v>0</v>
      </c>
      <c r="AW1246" s="11">
        <v>0</v>
      </c>
      <c r="AX1246" s="11">
        <v>0</v>
      </c>
      <c r="AZ1246" s="11">
        <v>0</v>
      </c>
      <c r="BA1246" s="11">
        <v>0</v>
      </c>
      <c r="BB1246" s="122"/>
    </row>
    <row r="1247" spans="1:54" hidden="1" x14ac:dyDescent="0.25">
      <c r="A1247">
        <v>8</v>
      </c>
      <c r="B1247" t="str">
        <f t="shared" si="151"/>
        <v>WR-5412</v>
      </c>
      <c r="C1247" s="2" t="s">
        <v>318</v>
      </c>
      <c r="D1247" s="2" t="str">
        <f t="shared" si="152"/>
        <v>5</v>
      </c>
      <c r="E1247" s="2" t="str">
        <f t="shared" si="153"/>
        <v>54</v>
      </c>
      <c r="F1247" s="2" t="str">
        <f t="shared" si="154"/>
        <v>541</v>
      </c>
      <c r="G1247" s="1" t="s">
        <v>163</v>
      </c>
      <c r="H1247" s="27">
        <v>0</v>
      </c>
      <c r="I1247" s="27"/>
      <c r="J1247" s="27">
        <v>0</v>
      </c>
      <c r="K1247" s="27">
        <v>0</v>
      </c>
      <c r="L1247" s="27">
        <v>0</v>
      </c>
      <c r="M1247" s="27"/>
      <c r="N1247" s="27">
        <v>0</v>
      </c>
      <c r="O1247" s="27">
        <v>0</v>
      </c>
      <c r="P1247" s="27">
        <v>0</v>
      </c>
      <c r="Q1247" s="27"/>
      <c r="R1247" s="27">
        <v>0</v>
      </c>
      <c r="S1247" s="27">
        <v>0</v>
      </c>
      <c r="T1247" s="27">
        <v>0</v>
      </c>
      <c r="U1247" s="27"/>
      <c r="V1247" s="27">
        <v>0</v>
      </c>
      <c r="W1247" s="27">
        <v>0</v>
      </c>
      <c r="X1247" s="27">
        <v>0</v>
      </c>
      <c r="Y1247" s="27"/>
      <c r="Z1247" s="27">
        <v>0</v>
      </c>
      <c r="AA1247" s="27">
        <v>0</v>
      </c>
      <c r="AB1247" s="27">
        <v>0</v>
      </c>
      <c r="AC1247" s="27"/>
      <c r="AD1247" s="27">
        <v>0</v>
      </c>
      <c r="AE1247" s="27">
        <v>0</v>
      </c>
      <c r="AF1247" s="27">
        <v>0</v>
      </c>
      <c r="AG1247" s="106">
        <v>0</v>
      </c>
      <c r="AH1247" s="27">
        <v>0</v>
      </c>
      <c r="AI1247" s="27">
        <v>0</v>
      </c>
      <c r="AJ1247" s="27">
        <v>0</v>
      </c>
      <c r="AK1247" s="106">
        <v>0</v>
      </c>
      <c r="AL1247" s="106">
        <v>0</v>
      </c>
      <c r="AM1247" s="105">
        <v>0</v>
      </c>
      <c r="AN1247" s="11">
        <v>0</v>
      </c>
      <c r="AO1247" s="11">
        <v>0</v>
      </c>
      <c r="AP1247" s="105">
        <v>0</v>
      </c>
      <c r="AQ1247" s="11">
        <v>0</v>
      </c>
      <c r="AR1247" s="11">
        <v>0</v>
      </c>
      <c r="AS1247" s="11">
        <v>0</v>
      </c>
      <c r="AT1247" s="11">
        <v>0</v>
      </c>
      <c r="AU1247" s="11">
        <v>0</v>
      </c>
      <c r="AV1247" s="11">
        <v>0</v>
      </c>
      <c r="AW1247" s="11">
        <v>0</v>
      </c>
      <c r="AX1247" s="11">
        <v>0</v>
      </c>
      <c r="AZ1247" s="11">
        <v>0</v>
      </c>
      <c r="BA1247" s="11">
        <v>0</v>
      </c>
      <c r="BB1247" s="122"/>
    </row>
    <row r="1248" spans="1:54" hidden="1" x14ac:dyDescent="0.25">
      <c r="A1248">
        <v>8</v>
      </c>
      <c r="B1248" t="str">
        <f t="shared" si="151"/>
        <v>WR-5421</v>
      </c>
      <c r="C1248" s="2" t="s">
        <v>318</v>
      </c>
      <c r="D1248" s="2" t="str">
        <f t="shared" si="152"/>
        <v>5</v>
      </c>
      <c r="E1248" s="2" t="str">
        <f t="shared" si="153"/>
        <v>54</v>
      </c>
      <c r="F1248" s="2" t="str">
        <f t="shared" si="154"/>
        <v>542</v>
      </c>
      <c r="G1248" s="1" t="s">
        <v>164</v>
      </c>
      <c r="H1248" s="27">
        <v>0</v>
      </c>
      <c r="I1248" s="27"/>
      <c r="J1248" s="27">
        <v>0</v>
      </c>
      <c r="K1248" s="27">
        <v>0</v>
      </c>
      <c r="L1248" s="27">
        <v>0</v>
      </c>
      <c r="M1248" s="27"/>
      <c r="N1248" s="27">
        <v>0</v>
      </c>
      <c r="O1248" s="27">
        <v>0</v>
      </c>
      <c r="P1248" s="27">
        <v>0</v>
      </c>
      <c r="Q1248" s="27"/>
      <c r="R1248" s="27">
        <v>0</v>
      </c>
      <c r="S1248" s="27">
        <v>0</v>
      </c>
      <c r="T1248" s="27">
        <v>0</v>
      </c>
      <c r="U1248" s="27"/>
      <c r="V1248" s="27">
        <v>0</v>
      </c>
      <c r="W1248" s="27">
        <v>0</v>
      </c>
      <c r="X1248" s="27">
        <v>0</v>
      </c>
      <c r="Y1248" s="27"/>
      <c r="Z1248" s="27">
        <v>0</v>
      </c>
      <c r="AA1248" s="27">
        <v>0</v>
      </c>
      <c r="AB1248" s="27">
        <v>0</v>
      </c>
      <c r="AC1248" s="27"/>
      <c r="AD1248" s="27">
        <v>0</v>
      </c>
      <c r="AE1248" s="27">
        <v>0</v>
      </c>
      <c r="AF1248" s="27">
        <v>0</v>
      </c>
      <c r="AG1248" s="106">
        <v>0</v>
      </c>
      <c r="AH1248" s="27">
        <v>0</v>
      </c>
      <c r="AI1248" s="27">
        <v>0</v>
      </c>
      <c r="AJ1248" s="27">
        <v>0</v>
      </c>
      <c r="AK1248" s="106">
        <v>0</v>
      </c>
      <c r="AL1248" s="106">
        <v>0</v>
      </c>
      <c r="AM1248" s="105">
        <v>0</v>
      </c>
      <c r="AN1248" s="11">
        <v>0</v>
      </c>
      <c r="AO1248" s="11">
        <v>0</v>
      </c>
      <c r="AP1248" s="105">
        <v>0</v>
      </c>
      <c r="AQ1248" s="11">
        <v>0</v>
      </c>
      <c r="AR1248" s="11">
        <v>0</v>
      </c>
      <c r="AS1248" s="11">
        <v>0</v>
      </c>
      <c r="AT1248" s="11">
        <v>0</v>
      </c>
      <c r="AU1248" s="11">
        <v>0</v>
      </c>
      <c r="AV1248" s="11">
        <v>0</v>
      </c>
      <c r="AW1248" s="11">
        <v>0</v>
      </c>
      <c r="AX1248" s="11">
        <v>0</v>
      </c>
      <c r="AZ1248" s="11">
        <v>0</v>
      </c>
      <c r="BA1248" s="11">
        <v>2000</v>
      </c>
      <c r="BB1248" s="122"/>
    </row>
    <row r="1249" spans="1:54" hidden="1" x14ac:dyDescent="0.25">
      <c r="A1249">
        <v>8</v>
      </c>
      <c r="B1249" t="str">
        <f t="shared" si="151"/>
        <v>WR-5422</v>
      </c>
      <c r="C1249" s="2" t="s">
        <v>318</v>
      </c>
      <c r="D1249" s="2" t="str">
        <f t="shared" si="152"/>
        <v>5</v>
      </c>
      <c r="E1249" s="2" t="str">
        <f t="shared" si="153"/>
        <v>54</v>
      </c>
      <c r="F1249" s="2" t="str">
        <f t="shared" si="154"/>
        <v>542</v>
      </c>
      <c r="G1249" s="1" t="s">
        <v>165</v>
      </c>
      <c r="H1249" s="27">
        <v>0</v>
      </c>
      <c r="I1249" s="27"/>
      <c r="J1249" s="27">
        <v>0</v>
      </c>
      <c r="K1249" s="27">
        <v>0</v>
      </c>
      <c r="L1249" s="27">
        <v>0</v>
      </c>
      <c r="M1249" s="27"/>
      <c r="N1249" s="27">
        <v>0</v>
      </c>
      <c r="O1249" s="27">
        <v>0</v>
      </c>
      <c r="P1249" s="27">
        <v>0</v>
      </c>
      <c r="Q1249" s="27"/>
      <c r="R1249" s="27">
        <v>0</v>
      </c>
      <c r="S1249" s="27">
        <v>0</v>
      </c>
      <c r="T1249" s="27">
        <v>0</v>
      </c>
      <c r="U1249" s="27"/>
      <c r="V1249" s="27">
        <v>0</v>
      </c>
      <c r="W1249" s="27">
        <v>0</v>
      </c>
      <c r="X1249" s="27">
        <v>0</v>
      </c>
      <c r="Y1249" s="27"/>
      <c r="Z1249" s="27">
        <v>0</v>
      </c>
      <c r="AA1249" s="27">
        <v>0</v>
      </c>
      <c r="AB1249" s="27">
        <v>0</v>
      </c>
      <c r="AC1249" s="27"/>
      <c r="AD1249" s="27">
        <v>0</v>
      </c>
      <c r="AE1249" s="27">
        <v>0</v>
      </c>
      <c r="AF1249" s="27">
        <v>0</v>
      </c>
      <c r="AG1249" s="106">
        <v>0</v>
      </c>
      <c r="AH1249" s="27">
        <v>0</v>
      </c>
      <c r="AI1249" s="27">
        <v>0</v>
      </c>
      <c r="AJ1249" s="27">
        <v>0</v>
      </c>
      <c r="AK1249" s="106">
        <v>0</v>
      </c>
      <c r="AL1249" s="106">
        <v>0</v>
      </c>
      <c r="AM1249" s="105">
        <v>0</v>
      </c>
      <c r="AN1249" s="11">
        <v>0</v>
      </c>
      <c r="AO1249" s="11">
        <v>0</v>
      </c>
      <c r="AP1249" s="105">
        <v>0</v>
      </c>
      <c r="AQ1249" s="11">
        <v>0</v>
      </c>
      <c r="AR1249" s="11">
        <v>0</v>
      </c>
      <c r="AS1249" s="11">
        <v>0</v>
      </c>
      <c r="AT1249" s="11">
        <v>0</v>
      </c>
      <c r="AU1249" s="11">
        <v>0</v>
      </c>
      <c r="AV1249" s="11">
        <v>0</v>
      </c>
      <c r="AW1249" s="11">
        <v>0</v>
      </c>
      <c r="AX1249" s="11">
        <v>0</v>
      </c>
      <c r="AZ1249" s="11">
        <v>0</v>
      </c>
      <c r="BA1249" s="11">
        <v>0</v>
      </c>
      <c r="BB1249" s="122"/>
    </row>
    <row r="1250" spans="1:54" hidden="1" x14ac:dyDescent="0.25">
      <c r="A1250">
        <v>8</v>
      </c>
      <c r="B1250" t="str">
        <f t="shared" si="151"/>
        <v>WR-5431</v>
      </c>
      <c r="C1250" s="2" t="s">
        <v>318</v>
      </c>
      <c r="D1250" s="2" t="str">
        <f t="shared" si="152"/>
        <v>5</v>
      </c>
      <c r="E1250" s="2" t="str">
        <f t="shared" si="153"/>
        <v>54</v>
      </c>
      <c r="F1250" s="2" t="str">
        <f t="shared" si="154"/>
        <v>543</v>
      </c>
      <c r="G1250" s="1" t="s">
        <v>167</v>
      </c>
      <c r="H1250" s="27">
        <v>0</v>
      </c>
      <c r="I1250" s="27"/>
      <c r="J1250" s="27">
        <v>0</v>
      </c>
      <c r="K1250" s="27">
        <v>0</v>
      </c>
      <c r="L1250" s="27">
        <v>0</v>
      </c>
      <c r="M1250" s="27"/>
      <c r="N1250" s="27">
        <v>0</v>
      </c>
      <c r="O1250" s="27">
        <v>0</v>
      </c>
      <c r="P1250" s="27">
        <v>0</v>
      </c>
      <c r="Q1250" s="27"/>
      <c r="R1250" s="27">
        <v>0</v>
      </c>
      <c r="S1250" s="27">
        <v>0</v>
      </c>
      <c r="T1250" s="27">
        <v>0</v>
      </c>
      <c r="U1250" s="27"/>
      <c r="V1250" s="27">
        <v>0</v>
      </c>
      <c r="W1250" s="27">
        <v>0</v>
      </c>
      <c r="X1250" s="27">
        <v>0</v>
      </c>
      <c r="Y1250" s="27"/>
      <c r="Z1250" s="27">
        <v>0</v>
      </c>
      <c r="AA1250" s="27">
        <v>0</v>
      </c>
      <c r="AB1250" s="27">
        <v>0</v>
      </c>
      <c r="AC1250" s="27"/>
      <c r="AD1250" s="27">
        <v>0</v>
      </c>
      <c r="AE1250" s="27">
        <v>0</v>
      </c>
      <c r="AF1250" s="27">
        <v>0</v>
      </c>
      <c r="AG1250" s="106">
        <v>0</v>
      </c>
      <c r="AH1250" s="27">
        <v>0</v>
      </c>
      <c r="AI1250" s="27">
        <v>0</v>
      </c>
      <c r="AJ1250" s="27">
        <v>0</v>
      </c>
      <c r="AK1250" s="106">
        <v>0</v>
      </c>
      <c r="AL1250" s="106">
        <v>0</v>
      </c>
      <c r="AM1250" s="105">
        <v>0</v>
      </c>
      <c r="AN1250" s="11">
        <v>0</v>
      </c>
      <c r="AO1250" s="11">
        <v>0</v>
      </c>
      <c r="AP1250" s="105">
        <v>0</v>
      </c>
      <c r="AQ1250" s="11">
        <v>0</v>
      </c>
      <c r="AR1250" s="11">
        <v>0</v>
      </c>
      <c r="AS1250" s="11">
        <v>0</v>
      </c>
      <c r="AT1250" s="11">
        <v>0</v>
      </c>
      <c r="AU1250" s="11">
        <v>0</v>
      </c>
      <c r="AV1250" s="11">
        <v>0</v>
      </c>
      <c r="AW1250" s="11">
        <v>0</v>
      </c>
      <c r="AX1250" s="11">
        <v>0</v>
      </c>
      <c r="AZ1250" s="11">
        <v>0</v>
      </c>
      <c r="BA1250" s="11">
        <v>0</v>
      </c>
      <c r="BB1250" s="122"/>
    </row>
    <row r="1251" spans="1:54" hidden="1" x14ac:dyDescent="0.25">
      <c r="A1251">
        <v>8</v>
      </c>
      <c r="B1251" t="str">
        <f t="shared" si="151"/>
        <v>WR-5432</v>
      </c>
      <c r="C1251" s="2" t="s">
        <v>318</v>
      </c>
      <c r="D1251" s="2" t="str">
        <f t="shared" si="152"/>
        <v>5</v>
      </c>
      <c r="E1251" s="2" t="str">
        <f t="shared" si="153"/>
        <v>54</v>
      </c>
      <c r="F1251" s="2" t="str">
        <f t="shared" si="154"/>
        <v>543</v>
      </c>
      <c r="G1251" s="1" t="s">
        <v>168</v>
      </c>
      <c r="H1251" s="27">
        <v>0</v>
      </c>
      <c r="I1251" s="27"/>
      <c r="J1251" s="27">
        <v>0</v>
      </c>
      <c r="K1251" s="27">
        <v>0</v>
      </c>
      <c r="L1251" s="27">
        <v>0</v>
      </c>
      <c r="M1251" s="27"/>
      <c r="N1251" s="27">
        <v>0</v>
      </c>
      <c r="O1251" s="27">
        <v>0</v>
      </c>
      <c r="P1251" s="27">
        <v>0</v>
      </c>
      <c r="Q1251" s="27"/>
      <c r="R1251" s="27">
        <v>0</v>
      </c>
      <c r="S1251" s="27">
        <v>0</v>
      </c>
      <c r="T1251" s="27">
        <v>0</v>
      </c>
      <c r="U1251" s="27"/>
      <c r="V1251" s="27">
        <v>0</v>
      </c>
      <c r="W1251" s="27">
        <v>0</v>
      </c>
      <c r="X1251" s="27">
        <v>0</v>
      </c>
      <c r="Y1251" s="27"/>
      <c r="Z1251" s="27">
        <v>0</v>
      </c>
      <c r="AA1251" s="27">
        <v>0</v>
      </c>
      <c r="AB1251" s="27">
        <v>0</v>
      </c>
      <c r="AC1251" s="27"/>
      <c r="AD1251" s="27">
        <v>0</v>
      </c>
      <c r="AE1251" s="27">
        <v>0</v>
      </c>
      <c r="AF1251" s="27">
        <v>0</v>
      </c>
      <c r="AG1251" s="106">
        <v>0</v>
      </c>
      <c r="AH1251" s="27">
        <v>0</v>
      </c>
      <c r="AI1251" s="27">
        <v>0</v>
      </c>
      <c r="AJ1251" s="27">
        <v>0</v>
      </c>
      <c r="AK1251" s="106">
        <v>0</v>
      </c>
      <c r="AL1251" s="106">
        <v>0</v>
      </c>
      <c r="AM1251" s="105">
        <v>0</v>
      </c>
      <c r="AN1251" s="11">
        <v>0</v>
      </c>
      <c r="AO1251" s="11">
        <v>0</v>
      </c>
      <c r="AP1251" s="105">
        <v>0</v>
      </c>
      <c r="AQ1251" s="11">
        <v>0</v>
      </c>
      <c r="AR1251" s="11">
        <v>0</v>
      </c>
      <c r="AS1251" s="11">
        <v>0</v>
      </c>
      <c r="AT1251" s="11">
        <v>0</v>
      </c>
      <c r="AU1251" s="11">
        <v>0</v>
      </c>
      <c r="AV1251" s="11">
        <v>0</v>
      </c>
      <c r="AW1251" s="11">
        <v>0</v>
      </c>
      <c r="AX1251" s="11">
        <v>0</v>
      </c>
      <c r="AZ1251" s="11">
        <v>0</v>
      </c>
      <c r="BA1251" s="11">
        <v>0</v>
      </c>
      <c r="BB1251" s="122"/>
    </row>
    <row r="1252" spans="1:54" hidden="1" x14ac:dyDescent="0.25">
      <c r="A1252">
        <v>8</v>
      </c>
      <c r="B1252" t="str">
        <f t="shared" si="151"/>
        <v>WR-5441</v>
      </c>
      <c r="C1252" s="2" t="s">
        <v>318</v>
      </c>
      <c r="D1252" s="2" t="str">
        <f t="shared" si="152"/>
        <v>5</v>
      </c>
      <c r="E1252" s="2" t="str">
        <f t="shared" si="153"/>
        <v>54</v>
      </c>
      <c r="F1252" s="2" t="str">
        <f t="shared" si="154"/>
        <v>544</v>
      </c>
      <c r="G1252" s="1" t="s">
        <v>169</v>
      </c>
      <c r="H1252" s="27">
        <v>0</v>
      </c>
      <c r="I1252" s="27"/>
      <c r="J1252" s="27">
        <v>0</v>
      </c>
      <c r="K1252" s="27">
        <v>0</v>
      </c>
      <c r="L1252" s="27">
        <v>0</v>
      </c>
      <c r="M1252" s="27"/>
      <c r="N1252" s="27">
        <v>0</v>
      </c>
      <c r="O1252" s="27">
        <v>0</v>
      </c>
      <c r="P1252" s="27">
        <v>0</v>
      </c>
      <c r="Q1252" s="27"/>
      <c r="R1252" s="27">
        <v>0</v>
      </c>
      <c r="S1252" s="27">
        <v>0</v>
      </c>
      <c r="T1252" s="27">
        <v>0</v>
      </c>
      <c r="U1252" s="27"/>
      <c r="V1252" s="27">
        <v>0</v>
      </c>
      <c r="W1252" s="27">
        <v>0</v>
      </c>
      <c r="X1252" s="27">
        <v>0</v>
      </c>
      <c r="Y1252" s="27"/>
      <c r="Z1252" s="27">
        <v>0</v>
      </c>
      <c r="AA1252" s="27">
        <v>0</v>
      </c>
      <c r="AB1252" s="27">
        <v>0</v>
      </c>
      <c r="AC1252" s="27"/>
      <c r="AD1252" s="27">
        <v>0</v>
      </c>
      <c r="AE1252" s="27">
        <v>0</v>
      </c>
      <c r="AF1252" s="27">
        <v>0</v>
      </c>
      <c r="AG1252" s="106">
        <v>0</v>
      </c>
      <c r="AH1252" s="27">
        <v>0</v>
      </c>
      <c r="AI1252" s="27">
        <v>0</v>
      </c>
      <c r="AJ1252" s="27">
        <v>0</v>
      </c>
      <c r="AK1252" s="106">
        <v>0</v>
      </c>
      <c r="AL1252" s="106">
        <v>0</v>
      </c>
      <c r="AM1252" s="105">
        <v>0</v>
      </c>
      <c r="AN1252" s="11">
        <v>0</v>
      </c>
      <c r="AO1252" s="11">
        <v>0</v>
      </c>
      <c r="AP1252" s="105">
        <v>0</v>
      </c>
      <c r="AQ1252" s="11">
        <v>0</v>
      </c>
      <c r="AR1252" s="11">
        <v>0</v>
      </c>
      <c r="AS1252" s="11">
        <v>0</v>
      </c>
      <c r="AT1252" s="11">
        <v>0</v>
      </c>
      <c r="AU1252" s="11">
        <v>0</v>
      </c>
      <c r="AV1252" s="11">
        <v>0</v>
      </c>
      <c r="AW1252" s="11">
        <v>0</v>
      </c>
      <c r="AX1252" s="11">
        <v>0</v>
      </c>
      <c r="AZ1252" s="11">
        <v>0</v>
      </c>
      <c r="BA1252" s="11">
        <v>0</v>
      </c>
      <c r="BB1252" s="122"/>
    </row>
    <row r="1253" spans="1:54" hidden="1" x14ac:dyDescent="0.25">
      <c r="A1253">
        <v>8</v>
      </c>
      <c r="B1253" t="str">
        <f t="shared" si="151"/>
        <v>WR-5442</v>
      </c>
      <c r="C1253" s="2" t="s">
        <v>318</v>
      </c>
      <c r="D1253" s="2" t="str">
        <f t="shared" si="152"/>
        <v>5</v>
      </c>
      <c r="E1253" s="2" t="str">
        <f t="shared" si="153"/>
        <v>54</v>
      </c>
      <c r="F1253" s="2" t="str">
        <f t="shared" si="154"/>
        <v>544</v>
      </c>
      <c r="G1253" s="1" t="s">
        <v>170</v>
      </c>
      <c r="H1253" s="27">
        <v>0</v>
      </c>
      <c r="I1253" s="27"/>
      <c r="J1253" s="27">
        <v>0</v>
      </c>
      <c r="K1253" s="27">
        <v>0</v>
      </c>
      <c r="L1253" s="27">
        <v>0</v>
      </c>
      <c r="M1253" s="27"/>
      <c r="N1253" s="27">
        <v>0</v>
      </c>
      <c r="O1253" s="27">
        <v>0</v>
      </c>
      <c r="P1253" s="27">
        <v>0</v>
      </c>
      <c r="Q1253" s="27"/>
      <c r="R1253" s="27">
        <v>0</v>
      </c>
      <c r="S1253" s="27">
        <v>0</v>
      </c>
      <c r="T1253" s="27">
        <v>0</v>
      </c>
      <c r="U1253" s="27"/>
      <c r="V1253" s="27">
        <v>0</v>
      </c>
      <c r="W1253" s="27">
        <v>0</v>
      </c>
      <c r="X1253" s="27">
        <v>0</v>
      </c>
      <c r="Y1253" s="27"/>
      <c r="Z1253" s="27">
        <v>0</v>
      </c>
      <c r="AA1253" s="27">
        <v>0</v>
      </c>
      <c r="AB1253" s="27">
        <v>0</v>
      </c>
      <c r="AC1253" s="27"/>
      <c r="AD1253" s="27">
        <v>0</v>
      </c>
      <c r="AE1253" s="27">
        <v>0</v>
      </c>
      <c r="AF1253" s="27">
        <v>0</v>
      </c>
      <c r="AG1253" s="106">
        <v>0</v>
      </c>
      <c r="AH1253" s="27">
        <v>0</v>
      </c>
      <c r="AI1253" s="27">
        <v>0</v>
      </c>
      <c r="AJ1253" s="27">
        <v>0</v>
      </c>
      <c r="AK1253" s="106">
        <v>0</v>
      </c>
      <c r="AL1253" s="106">
        <v>0</v>
      </c>
      <c r="AM1253" s="105">
        <v>0</v>
      </c>
      <c r="AN1253" s="11">
        <v>0</v>
      </c>
      <c r="AO1253" s="11">
        <v>0</v>
      </c>
      <c r="AP1253" s="105">
        <v>0</v>
      </c>
      <c r="AQ1253" s="11">
        <v>0</v>
      </c>
      <c r="AR1253" s="11">
        <v>0</v>
      </c>
      <c r="AS1253" s="11">
        <v>0</v>
      </c>
      <c r="AT1253" s="11">
        <v>0</v>
      </c>
      <c r="AU1253" s="11">
        <v>0</v>
      </c>
      <c r="AV1253" s="11">
        <v>0</v>
      </c>
      <c r="AW1253" s="11">
        <v>0</v>
      </c>
      <c r="AX1253" s="11">
        <v>0</v>
      </c>
      <c r="AZ1253" s="11">
        <v>0</v>
      </c>
      <c r="BA1253" s="11">
        <v>0</v>
      </c>
      <c r="BB1253" s="122"/>
    </row>
    <row r="1254" spans="1:54" hidden="1" x14ac:dyDescent="0.25">
      <c r="A1254">
        <v>8</v>
      </c>
      <c r="B1254" t="str">
        <f t="shared" si="151"/>
        <v>WR-5451</v>
      </c>
      <c r="C1254" s="2" t="s">
        <v>318</v>
      </c>
      <c r="D1254" s="2" t="str">
        <f t="shared" si="152"/>
        <v>5</v>
      </c>
      <c r="E1254" s="2" t="str">
        <f t="shared" si="153"/>
        <v>54</v>
      </c>
      <c r="F1254" s="2" t="str">
        <f t="shared" si="154"/>
        <v>545</v>
      </c>
      <c r="G1254" s="1" t="s">
        <v>171</v>
      </c>
      <c r="H1254" s="27">
        <v>0</v>
      </c>
      <c r="I1254" s="27"/>
      <c r="J1254" s="27">
        <v>0</v>
      </c>
      <c r="K1254" s="27">
        <v>0</v>
      </c>
      <c r="L1254" s="27">
        <v>0</v>
      </c>
      <c r="M1254" s="27"/>
      <c r="N1254" s="27">
        <v>0</v>
      </c>
      <c r="O1254" s="27">
        <v>0</v>
      </c>
      <c r="P1254" s="27">
        <v>0</v>
      </c>
      <c r="Q1254" s="27"/>
      <c r="R1254" s="27">
        <v>0</v>
      </c>
      <c r="S1254" s="27">
        <v>0</v>
      </c>
      <c r="T1254" s="27">
        <v>0</v>
      </c>
      <c r="U1254" s="27"/>
      <c r="V1254" s="27">
        <v>0</v>
      </c>
      <c r="W1254" s="27">
        <v>0</v>
      </c>
      <c r="X1254" s="27">
        <v>0</v>
      </c>
      <c r="Y1254" s="27"/>
      <c r="Z1254" s="27">
        <v>0</v>
      </c>
      <c r="AA1254" s="27">
        <v>0</v>
      </c>
      <c r="AB1254" s="27">
        <v>0</v>
      </c>
      <c r="AC1254" s="27"/>
      <c r="AD1254" s="27">
        <v>0</v>
      </c>
      <c r="AE1254" s="27">
        <v>0</v>
      </c>
      <c r="AF1254" s="27">
        <v>0</v>
      </c>
      <c r="AG1254" s="106">
        <v>0</v>
      </c>
      <c r="AH1254" s="27">
        <v>0</v>
      </c>
      <c r="AI1254" s="27">
        <v>0</v>
      </c>
      <c r="AJ1254" s="27">
        <v>0</v>
      </c>
      <c r="AK1254" s="106">
        <v>0</v>
      </c>
      <c r="AL1254" s="106">
        <v>0</v>
      </c>
      <c r="AM1254" s="105">
        <v>0</v>
      </c>
      <c r="AN1254" s="11">
        <v>0</v>
      </c>
      <c r="AO1254" s="11">
        <v>0</v>
      </c>
      <c r="AP1254" s="105">
        <v>0</v>
      </c>
      <c r="AQ1254" s="11">
        <v>0</v>
      </c>
      <c r="AR1254" s="11">
        <v>0</v>
      </c>
      <c r="AS1254" s="11">
        <v>0</v>
      </c>
      <c r="AT1254" s="11">
        <v>0</v>
      </c>
      <c r="AU1254" s="11">
        <v>0</v>
      </c>
      <c r="AV1254" s="11">
        <v>0</v>
      </c>
      <c r="AW1254" s="11">
        <v>0</v>
      </c>
      <c r="AX1254" s="11">
        <v>0</v>
      </c>
      <c r="AZ1254" s="11">
        <v>0</v>
      </c>
      <c r="BA1254" s="11">
        <v>0</v>
      </c>
      <c r="BB1254" s="122"/>
    </row>
    <row r="1255" spans="1:54" hidden="1" x14ac:dyDescent="0.25">
      <c r="A1255">
        <v>8</v>
      </c>
      <c r="B1255" t="str">
        <f t="shared" si="151"/>
        <v>WR-5452</v>
      </c>
      <c r="C1255" s="2" t="s">
        <v>318</v>
      </c>
      <c r="D1255" s="2" t="str">
        <f t="shared" si="152"/>
        <v>5</v>
      </c>
      <c r="E1255" s="2" t="str">
        <f t="shared" si="153"/>
        <v>54</v>
      </c>
      <c r="F1255" s="2" t="str">
        <f t="shared" si="154"/>
        <v>545</v>
      </c>
      <c r="G1255" s="1" t="s">
        <v>172</v>
      </c>
      <c r="H1255" s="27">
        <v>0</v>
      </c>
      <c r="I1255" s="27"/>
      <c r="J1255" s="27">
        <v>0</v>
      </c>
      <c r="K1255" s="27">
        <v>0</v>
      </c>
      <c r="L1255" s="27">
        <v>0</v>
      </c>
      <c r="M1255" s="27"/>
      <c r="N1255" s="27">
        <v>0</v>
      </c>
      <c r="O1255" s="27">
        <v>0</v>
      </c>
      <c r="P1255" s="27">
        <v>0</v>
      </c>
      <c r="Q1255" s="27"/>
      <c r="R1255" s="27">
        <v>0</v>
      </c>
      <c r="S1255" s="27">
        <v>0</v>
      </c>
      <c r="T1255" s="27">
        <v>0</v>
      </c>
      <c r="U1255" s="27"/>
      <c r="V1255" s="27">
        <v>0</v>
      </c>
      <c r="W1255" s="27">
        <v>0</v>
      </c>
      <c r="X1255" s="27">
        <v>0</v>
      </c>
      <c r="Y1255" s="27"/>
      <c r="Z1255" s="27">
        <v>0</v>
      </c>
      <c r="AA1255" s="27">
        <v>0</v>
      </c>
      <c r="AB1255" s="27">
        <v>0</v>
      </c>
      <c r="AC1255" s="27"/>
      <c r="AD1255" s="27">
        <v>0</v>
      </c>
      <c r="AE1255" s="27">
        <v>0</v>
      </c>
      <c r="AF1255" s="27">
        <v>0</v>
      </c>
      <c r="AG1255" s="106">
        <v>0</v>
      </c>
      <c r="AH1255" s="27">
        <v>0</v>
      </c>
      <c r="AI1255" s="27">
        <v>0</v>
      </c>
      <c r="AJ1255" s="27">
        <v>0</v>
      </c>
      <c r="AK1255" s="106">
        <v>0</v>
      </c>
      <c r="AL1255" s="106">
        <v>0</v>
      </c>
      <c r="AM1255" s="105">
        <v>0</v>
      </c>
      <c r="AN1255" s="11">
        <v>0</v>
      </c>
      <c r="AO1255" s="11">
        <v>0</v>
      </c>
      <c r="AP1255" s="105">
        <v>0</v>
      </c>
      <c r="AQ1255" s="11">
        <v>0</v>
      </c>
      <c r="AR1255" s="11">
        <v>0</v>
      </c>
      <c r="AS1255" s="11">
        <v>0</v>
      </c>
      <c r="AT1255" s="11">
        <v>0</v>
      </c>
      <c r="AU1255" s="11">
        <v>0</v>
      </c>
      <c r="AV1255" s="11">
        <v>0</v>
      </c>
      <c r="AW1255" s="11">
        <v>0</v>
      </c>
      <c r="AX1255" s="11">
        <v>0</v>
      </c>
      <c r="AZ1255" s="11">
        <v>0</v>
      </c>
      <c r="BA1255" s="11">
        <v>0</v>
      </c>
      <c r="BB1255" s="122"/>
    </row>
    <row r="1256" spans="1:54" hidden="1" x14ac:dyDescent="0.25">
      <c r="A1256">
        <v>8</v>
      </c>
      <c r="B1256" t="str">
        <f t="shared" si="151"/>
        <v>WR-5461</v>
      </c>
      <c r="C1256" s="2" t="s">
        <v>318</v>
      </c>
      <c r="D1256" s="2" t="str">
        <f t="shared" si="152"/>
        <v>5</v>
      </c>
      <c r="E1256" s="2" t="str">
        <f t="shared" si="153"/>
        <v>54</v>
      </c>
      <c r="F1256" s="2" t="str">
        <f t="shared" si="154"/>
        <v>546</v>
      </c>
      <c r="G1256" s="1" t="s">
        <v>173</v>
      </c>
      <c r="H1256" s="27">
        <v>0</v>
      </c>
      <c r="I1256" s="27"/>
      <c r="J1256" s="27">
        <v>0</v>
      </c>
      <c r="K1256" s="27">
        <v>0</v>
      </c>
      <c r="L1256" s="27">
        <v>0</v>
      </c>
      <c r="M1256" s="27"/>
      <c r="N1256" s="27">
        <v>0</v>
      </c>
      <c r="O1256" s="27">
        <v>0</v>
      </c>
      <c r="P1256" s="27">
        <v>0</v>
      </c>
      <c r="Q1256" s="27"/>
      <c r="R1256" s="27">
        <v>0</v>
      </c>
      <c r="S1256" s="27">
        <v>0</v>
      </c>
      <c r="T1256" s="27">
        <v>0</v>
      </c>
      <c r="U1256" s="27"/>
      <c r="V1256" s="27">
        <v>0</v>
      </c>
      <c r="W1256" s="27">
        <v>0</v>
      </c>
      <c r="X1256" s="27">
        <v>0</v>
      </c>
      <c r="Y1256" s="27"/>
      <c r="Z1256" s="27">
        <v>0</v>
      </c>
      <c r="AA1256" s="27">
        <v>0</v>
      </c>
      <c r="AB1256" s="27">
        <v>0</v>
      </c>
      <c r="AC1256" s="27"/>
      <c r="AD1256" s="27">
        <v>0</v>
      </c>
      <c r="AE1256" s="27">
        <v>0</v>
      </c>
      <c r="AF1256" s="27">
        <v>0</v>
      </c>
      <c r="AG1256" s="106">
        <v>0</v>
      </c>
      <c r="AH1256" s="27">
        <v>0</v>
      </c>
      <c r="AI1256" s="27">
        <v>0</v>
      </c>
      <c r="AJ1256" s="27">
        <v>0</v>
      </c>
      <c r="AK1256" s="106">
        <v>0</v>
      </c>
      <c r="AL1256" s="106">
        <v>0</v>
      </c>
      <c r="AM1256" s="105">
        <v>0</v>
      </c>
      <c r="AN1256" s="11">
        <v>0</v>
      </c>
      <c r="AO1256" s="11">
        <v>0</v>
      </c>
      <c r="AP1256" s="105">
        <v>0</v>
      </c>
      <c r="AQ1256" s="11">
        <v>0</v>
      </c>
      <c r="AR1256" s="11">
        <v>0</v>
      </c>
      <c r="AS1256" s="11">
        <v>0</v>
      </c>
      <c r="AT1256" s="11">
        <v>0</v>
      </c>
      <c r="AU1256" s="11">
        <v>0</v>
      </c>
      <c r="AV1256" s="11">
        <v>0</v>
      </c>
      <c r="AW1256" s="11">
        <v>0</v>
      </c>
      <c r="AX1256" s="11">
        <v>0</v>
      </c>
      <c r="AZ1256" s="11">
        <v>0</v>
      </c>
      <c r="BA1256" s="11">
        <v>0</v>
      </c>
      <c r="BB1256" s="122"/>
    </row>
    <row r="1257" spans="1:54" hidden="1" x14ac:dyDescent="0.25">
      <c r="A1257">
        <v>8</v>
      </c>
      <c r="B1257" t="str">
        <f t="shared" si="151"/>
        <v>WR-5462</v>
      </c>
      <c r="C1257" s="2" t="s">
        <v>318</v>
      </c>
      <c r="D1257" s="2" t="str">
        <f t="shared" si="152"/>
        <v>5</v>
      </c>
      <c r="E1257" s="2" t="str">
        <f t="shared" si="153"/>
        <v>54</v>
      </c>
      <c r="F1257" s="2" t="str">
        <f t="shared" si="154"/>
        <v>546</v>
      </c>
      <c r="G1257" s="1" t="s">
        <v>174</v>
      </c>
      <c r="H1257" s="27">
        <v>0</v>
      </c>
      <c r="I1257" s="27"/>
      <c r="J1257" s="27">
        <v>0</v>
      </c>
      <c r="K1257" s="27">
        <v>0</v>
      </c>
      <c r="L1257" s="27">
        <v>0</v>
      </c>
      <c r="M1257" s="27"/>
      <c r="N1257" s="27">
        <v>0</v>
      </c>
      <c r="O1257" s="27">
        <v>0</v>
      </c>
      <c r="P1257" s="27">
        <v>0</v>
      </c>
      <c r="Q1257" s="27"/>
      <c r="R1257" s="27">
        <v>0</v>
      </c>
      <c r="S1257" s="27">
        <v>0</v>
      </c>
      <c r="T1257" s="27">
        <v>0</v>
      </c>
      <c r="U1257" s="27"/>
      <c r="V1257" s="27">
        <v>0</v>
      </c>
      <c r="W1257" s="27">
        <v>0</v>
      </c>
      <c r="X1257" s="27">
        <v>0</v>
      </c>
      <c r="Y1257" s="27"/>
      <c r="Z1257" s="27">
        <v>0</v>
      </c>
      <c r="AA1257" s="27">
        <v>0</v>
      </c>
      <c r="AB1257" s="27">
        <v>0</v>
      </c>
      <c r="AC1257" s="27"/>
      <c r="AD1257" s="27">
        <v>0</v>
      </c>
      <c r="AE1257" s="27">
        <v>0</v>
      </c>
      <c r="AF1257" s="27">
        <v>0</v>
      </c>
      <c r="AG1257" s="106">
        <v>0</v>
      </c>
      <c r="AH1257" s="27">
        <v>0</v>
      </c>
      <c r="AI1257" s="27">
        <v>0</v>
      </c>
      <c r="AJ1257" s="27">
        <v>0</v>
      </c>
      <c r="AK1257" s="106">
        <v>0</v>
      </c>
      <c r="AL1257" s="106">
        <v>0</v>
      </c>
      <c r="AM1257" s="105">
        <v>0</v>
      </c>
      <c r="AN1257" s="11">
        <v>0</v>
      </c>
      <c r="AO1257" s="11">
        <v>0</v>
      </c>
      <c r="AP1257" s="105">
        <v>0</v>
      </c>
      <c r="AQ1257" s="11">
        <v>0</v>
      </c>
      <c r="AR1257" s="11">
        <v>0</v>
      </c>
      <c r="AS1257" s="11">
        <v>0</v>
      </c>
      <c r="AT1257" s="11">
        <v>0</v>
      </c>
      <c r="AU1257" s="11">
        <v>0</v>
      </c>
      <c r="AV1257" s="11">
        <v>0</v>
      </c>
      <c r="AW1257" s="11">
        <v>0</v>
      </c>
      <c r="AX1257" s="11">
        <v>0</v>
      </c>
      <c r="AZ1257" s="11">
        <v>0</v>
      </c>
      <c r="BA1257" s="11">
        <v>0</v>
      </c>
      <c r="BB1257" s="122"/>
    </row>
    <row r="1258" spans="1:54" hidden="1" x14ac:dyDescent="0.25">
      <c r="A1258">
        <v>8</v>
      </c>
      <c r="B1258" t="str">
        <f t="shared" si="151"/>
        <v>WR-6111</v>
      </c>
      <c r="C1258" s="2" t="s">
        <v>318</v>
      </c>
      <c r="D1258" s="2" t="str">
        <f t="shared" si="152"/>
        <v>6</v>
      </c>
      <c r="E1258" s="2" t="str">
        <f t="shared" si="153"/>
        <v>61</v>
      </c>
      <c r="F1258" s="2" t="str">
        <f t="shared" si="154"/>
        <v>611</v>
      </c>
      <c r="G1258" s="1" t="s">
        <v>177</v>
      </c>
      <c r="H1258" s="27">
        <v>0</v>
      </c>
      <c r="I1258" s="27"/>
      <c r="J1258" s="27">
        <v>0</v>
      </c>
      <c r="K1258" s="27">
        <v>0</v>
      </c>
      <c r="L1258" s="27">
        <v>0</v>
      </c>
      <c r="M1258" s="27"/>
      <c r="N1258" s="27">
        <v>0</v>
      </c>
      <c r="O1258" s="27">
        <v>0</v>
      </c>
      <c r="P1258" s="27">
        <v>0</v>
      </c>
      <c r="Q1258" s="27"/>
      <c r="R1258" s="27">
        <v>0</v>
      </c>
      <c r="S1258" s="27">
        <v>0</v>
      </c>
      <c r="T1258" s="27">
        <v>0</v>
      </c>
      <c r="U1258" s="27"/>
      <c r="V1258" s="27">
        <v>0</v>
      </c>
      <c r="W1258" s="27">
        <v>0</v>
      </c>
      <c r="X1258" s="27">
        <v>0</v>
      </c>
      <c r="Y1258" s="27"/>
      <c r="Z1258" s="27">
        <v>0</v>
      </c>
      <c r="AA1258" s="27">
        <v>0</v>
      </c>
      <c r="AB1258" s="27">
        <v>0</v>
      </c>
      <c r="AC1258" s="27"/>
      <c r="AD1258" s="27">
        <v>0</v>
      </c>
      <c r="AE1258" s="27">
        <v>0</v>
      </c>
      <c r="AF1258" s="27">
        <v>0</v>
      </c>
      <c r="AG1258" s="106">
        <v>0</v>
      </c>
      <c r="AH1258" s="27">
        <v>0</v>
      </c>
      <c r="AI1258" s="27">
        <v>0</v>
      </c>
      <c r="AJ1258" s="27">
        <v>0</v>
      </c>
      <c r="AK1258" s="106">
        <v>0</v>
      </c>
      <c r="AL1258" s="106">
        <v>0</v>
      </c>
      <c r="AM1258" s="105">
        <v>0</v>
      </c>
      <c r="AN1258" s="11">
        <v>0</v>
      </c>
      <c r="AO1258" s="11">
        <v>0</v>
      </c>
      <c r="AP1258" s="105">
        <v>0</v>
      </c>
      <c r="AQ1258" s="11">
        <v>0</v>
      </c>
      <c r="AR1258" s="11">
        <v>0</v>
      </c>
      <c r="AS1258" s="11">
        <v>0</v>
      </c>
      <c r="AT1258" s="11">
        <v>0</v>
      </c>
      <c r="AU1258" s="11">
        <v>0</v>
      </c>
      <c r="AV1258" s="11">
        <v>0</v>
      </c>
      <c r="AW1258" s="11">
        <v>0</v>
      </c>
      <c r="AX1258" s="11">
        <v>0</v>
      </c>
      <c r="AZ1258" s="11">
        <v>0</v>
      </c>
      <c r="BA1258" s="11">
        <v>0</v>
      </c>
      <c r="BB1258" s="122"/>
    </row>
    <row r="1259" spans="1:54" hidden="1" x14ac:dyDescent="0.25">
      <c r="A1259">
        <v>8</v>
      </c>
      <c r="B1259" t="str">
        <f t="shared" si="151"/>
        <v>WR-6112</v>
      </c>
      <c r="C1259" s="2" t="s">
        <v>318</v>
      </c>
      <c r="D1259" s="2" t="str">
        <f t="shared" si="152"/>
        <v>6</v>
      </c>
      <c r="E1259" s="2" t="str">
        <f t="shared" si="153"/>
        <v>61</v>
      </c>
      <c r="F1259" s="2" t="str">
        <f t="shared" si="154"/>
        <v>611</v>
      </c>
      <c r="G1259" s="1" t="s">
        <v>178</v>
      </c>
      <c r="H1259" s="27">
        <v>0</v>
      </c>
      <c r="I1259" s="27"/>
      <c r="J1259" s="27">
        <v>0</v>
      </c>
      <c r="K1259" s="27">
        <v>0</v>
      </c>
      <c r="L1259" s="27">
        <v>0</v>
      </c>
      <c r="M1259" s="27"/>
      <c r="N1259" s="27">
        <v>0</v>
      </c>
      <c r="O1259" s="27">
        <v>0</v>
      </c>
      <c r="P1259" s="27">
        <v>0</v>
      </c>
      <c r="Q1259" s="27"/>
      <c r="R1259" s="27">
        <v>0</v>
      </c>
      <c r="S1259" s="27">
        <v>0</v>
      </c>
      <c r="T1259" s="27">
        <v>0</v>
      </c>
      <c r="U1259" s="27"/>
      <c r="V1259" s="27">
        <v>0</v>
      </c>
      <c r="W1259" s="27">
        <v>0</v>
      </c>
      <c r="X1259" s="27">
        <v>0</v>
      </c>
      <c r="Y1259" s="27"/>
      <c r="Z1259" s="27">
        <v>0</v>
      </c>
      <c r="AA1259" s="27">
        <v>0</v>
      </c>
      <c r="AB1259" s="27">
        <v>0</v>
      </c>
      <c r="AC1259" s="27"/>
      <c r="AD1259" s="27">
        <v>0</v>
      </c>
      <c r="AE1259" s="27">
        <v>0</v>
      </c>
      <c r="AF1259" s="27">
        <v>0</v>
      </c>
      <c r="AG1259" s="106">
        <v>0</v>
      </c>
      <c r="AH1259" s="27">
        <v>0</v>
      </c>
      <c r="AI1259" s="27">
        <v>0</v>
      </c>
      <c r="AJ1259" s="27">
        <v>0</v>
      </c>
      <c r="AK1259" s="106">
        <v>0</v>
      </c>
      <c r="AL1259" s="106">
        <v>0</v>
      </c>
      <c r="AM1259" s="105">
        <v>0</v>
      </c>
      <c r="AN1259" s="11">
        <v>0</v>
      </c>
      <c r="AO1259" s="11">
        <v>0</v>
      </c>
      <c r="AP1259" s="105">
        <v>0</v>
      </c>
      <c r="AQ1259" s="11">
        <v>0</v>
      </c>
      <c r="AR1259" s="11">
        <v>0</v>
      </c>
      <c r="AS1259" s="11">
        <v>0</v>
      </c>
      <c r="AT1259" s="11">
        <v>0</v>
      </c>
      <c r="AU1259" s="11">
        <v>0</v>
      </c>
      <c r="AV1259" s="11">
        <v>0</v>
      </c>
      <c r="AW1259" s="11">
        <v>0</v>
      </c>
      <c r="AX1259" s="11">
        <v>0</v>
      </c>
      <c r="AZ1259" s="11">
        <v>0</v>
      </c>
      <c r="BA1259" s="11">
        <v>0</v>
      </c>
      <c r="BB1259" s="122"/>
    </row>
    <row r="1260" spans="1:54" hidden="1" x14ac:dyDescent="0.25">
      <c r="A1260">
        <v>8</v>
      </c>
      <c r="B1260" t="str">
        <f t="shared" si="151"/>
        <v>WR-6121</v>
      </c>
      <c r="C1260" s="2" t="s">
        <v>318</v>
      </c>
      <c r="D1260" s="2" t="str">
        <f t="shared" si="152"/>
        <v>6</v>
      </c>
      <c r="E1260" s="2" t="str">
        <f t="shared" si="153"/>
        <v>61</v>
      </c>
      <c r="F1260" s="2" t="str">
        <f t="shared" si="154"/>
        <v>612</v>
      </c>
      <c r="G1260" s="1" t="s">
        <v>179</v>
      </c>
      <c r="H1260" s="27">
        <v>0</v>
      </c>
      <c r="I1260" s="27"/>
      <c r="J1260" s="27">
        <v>0</v>
      </c>
      <c r="K1260" s="27">
        <v>0</v>
      </c>
      <c r="L1260" s="27">
        <v>0</v>
      </c>
      <c r="M1260" s="27"/>
      <c r="N1260" s="27">
        <v>0</v>
      </c>
      <c r="O1260" s="27">
        <v>0</v>
      </c>
      <c r="P1260" s="27">
        <v>0</v>
      </c>
      <c r="Q1260" s="27"/>
      <c r="R1260" s="27">
        <v>0</v>
      </c>
      <c r="S1260" s="27">
        <v>0</v>
      </c>
      <c r="T1260" s="27">
        <v>0</v>
      </c>
      <c r="U1260" s="27"/>
      <c r="V1260" s="27">
        <v>0</v>
      </c>
      <c r="W1260" s="27">
        <v>0</v>
      </c>
      <c r="X1260" s="27">
        <v>0</v>
      </c>
      <c r="Y1260" s="27"/>
      <c r="Z1260" s="27">
        <v>0</v>
      </c>
      <c r="AA1260" s="27">
        <v>0</v>
      </c>
      <c r="AB1260" s="27">
        <v>0</v>
      </c>
      <c r="AC1260" s="27"/>
      <c r="AD1260" s="27">
        <v>0</v>
      </c>
      <c r="AE1260" s="27">
        <v>0</v>
      </c>
      <c r="AF1260" s="27">
        <v>0</v>
      </c>
      <c r="AG1260" s="106">
        <v>0</v>
      </c>
      <c r="AH1260" s="27">
        <v>0</v>
      </c>
      <c r="AI1260" s="27">
        <v>0</v>
      </c>
      <c r="AJ1260" s="27">
        <v>0</v>
      </c>
      <c r="AK1260" s="106">
        <v>0</v>
      </c>
      <c r="AL1260" s="106">
        <v>0</v>
      </c>
      <c r="AM1260" s="105">
        <v>0</v>
      </c>
      <c r="AN1260" s="11">
        <v>0</v>
      </c>
      <c r="AO1260" s="11">
        <v>0</v>
      </c>
      <c r="AP1260" s="105">
        <v>0</v>
      </c>
      <c r="AQ1260" s="11">
        <v>0</v>
      </c>
      <c r="AR1260" s="11">
        <v>0</v>
      </c>
      <c r="AS1260" s="11">
        <v>0</v>
      </c>
      <c r="AT1260" s="11">
        <v>0</v>
      </c>
      <c r="AU1260" s="11">
        <v>0</v>
      </c>
      <c r="AV1260" s="11">
        <v>0</v>
      </c>
      <c r="AW1260" s="11">
        <v>0</v>
      </c>
      <c r="AX1260" s="11">
        <v>0</v>
      </c>
      <c r="AZ1260" s="11">
        <v>0</v>
      </c>
      <c r="BA1260" s="11">
        <v>0</v>
      </c>
      <c r="BB1260" s="122"/>
    </row>
    <row r="1261" spans="1:54" hidden="1" x14ac:dyDescent="0.25">
      <c r="A1261">
        <v>8</v>
      </c>
      <c r="B1261" t="str">
        <f t="shared" si="151"/>
        <v>WR-6122</v>
      </c>
      <c r="C1261" s="2" t="s">
        <v>318</v>
      </c>
      <c r="D1261" s="2" t="str">
        <f t="shared" si="152"/>
        <v>6</v>
      </c>
      <c r="E1261" s="2" t="str">
        <f t="shared" si="153"/>
        <v>61</v>
      </c>
      <c r="F1261" s="2" t="str">
        <f t="shared" si="154"/>
        <v>612</v>
      </c>
      <c r="G1261" s="1" t="s">
        <v>180</v>
      </c>
      <c r="H1261" s="27">
        <v>0</v>
      </c>
      <c r="I1261" s="27"/>
      <c r="J1261" s="27">
        <v>0</v>
      </c>
      <c r="K1261" s="27">
        <v>0</v>
      </c>
      <c r="L1261" s="27">
        <v>0</v>
      </c>
      <c r="M1261" s="27"/>
      <c r="N1261" s="27">
        <v>0</v>
      </c>
      <c r="O1261" s="27">
        <v>0</v>
      </c>
      <c r="P1261" s="27">
        <v>0</v>
      </c>
      <c r="Q1261" s="27"/>
      <c r="R1261" s="27">
        <v>0</v>
      </c>
      <c r="S1261" s="27">
        <v>0</v>
      </c>
      <c r="T1261" s="27">
        <v>0</v>
      </c>
      <c r="U1261" s="27"/>
      <c r="V1261" s="27">
        <v>0</v>
      </c>
      <c r="W1261" s="27">
        <v>0</v>
      </c>
      <c r="X1261" s="27">
        <v>0</v>
      </c>
      <c r="Y1261" s="27"/>
      <c r="Z1261" s="27">
        <v>0</v>
      </c>
      <c r="AA1261" s="27">
        <v>0</v>
      </c>
      <c r="AB1261" s="27">
        <v>0</v>
      </c>
      <c r="AC1261" s="27"/>
      <c r="AD1261" s="27">
        <v>0</v>
      </c>
      <c r="AE1261" s="27">
        <v>0</v>
      </c>
      <c r="AF1261" s="27">
        <v>0</v>
      </c>
      <c r="AG1261" s="106">
        <v>0</v>
      </c>
      <c r="AH1261" s="27">
        <v>0</v>
      </c>
      <c r="AI1261" s="27">
        <v>0</v>
      </c>
      <c r="AJ1261" s="27">
        <v>0</v>
      </c>
      <c r="AK1261" s="106">
        <v>0</v>
      </c>
      <c r="AL1261" s="106">
        <v>0</v>
      </c>
      <c r="AM1261" s="105">
        <v>0</v>
      </c>
      <c r="AN1261" s="11">
        <v>0</v>
      </c>
      <c r="AO1261" s="11">
        <v>0</v>
      </c>
      <c r="AP1261" s="105">
        <v>0</v>
      </c>
      <c r="AQ1261" s="11">
        <v>0</v>
      </c>
      <c r="AR1261" s="11">
        <v>0</v>
      </c>
      <c r="AS1261" s="11">
        <v>0</v>
      </c>
      <c r="AT1261" s="11">
        <v>0</v>
      </c>
      <c r="AU1261" s="11">
        <v>0</v>
      </c>
      <c r="AV1261" s="11">
        <v>0</v>
      </c>
      <c r="AW1261" s="11">
        <v>0</v>
      </c>
      <c r="AX1261" s="11">
        <v>0</v>
      </c>
      <c r="AZ1261" s="11">
        <v>0</v>
      </c>
      <c r="BA1261" s="11">
        <v>0</v>
      </c>
      <c r="BB1261" s="122"/>
    </row>
    <row r="1262" spans="1:54" hidden="1" x14ac:dyDescent="0.25">
      <c r="A1262">
        <v>8</v>
      </c>
      <c r="B1262" t="str">
        <f t="shared" si="151"/>
        <v>WR-6131</v>
      </c>
      <c r="C1262" s="2" t="s">
        <v>318</v>
      </c>
      <c r="D1262" s="2" t="str">
        <f t="shared" si="152"/>
        <v>6</v>
      </c>
      <c r="E1262" s="2" t="str">
        <f t="shared" si="153"/>
        <v>61</v>
      </c>
      <c r="F1262" s="2" t="str">
        <f t="shared" si="154"/>
        <v>613</v>
      </c>
      <c r="G1262" s="1" t="s">
        <v>181</v>
      </c>
      <c r="H1262" s="27">
        <v>0</v>
      </c>
      <c r="I1262" s="27"/>
      <c r="J1262" s="27">
        <v>0</v>
      </c>
      <c r="K1262" s="27">
        <v>0</v>
      </c>
      <c r="L1262" s="27">
        <v>0</v>
      </c>
      <c r="M1262" s="27"/>
      <c r="N1262" s="27">
        <v>0</v>
      </c>
      <c r="O1262" s="27">
        <v>0</v>
      </c>
      <c r="P1262" s="27">
        <v>0</v>
      </c>
      <c r="Q1262" s="27"/>
      <c r="R1262" s="27">
        <v>0</v>
      </c>
      <c r="S1262" s="27">
        <v>0</v>
      </c>
      <c r="T1262" s="27">
        <v>0</v>
      </c>
      <c r="U1262" s="27"/>
      <c r="V1262" s="27">
        <v>0</v>
      </c>
      <c r="W1262" s="27">
        <v>0</v>
      </c>
      <c r="X1262" s="27">
        <v>0</v>
      </c>
      <c r="Y1262" s="27"/>
      <c r="Z1262" s="27">
        <v>0</v>
      </c>
      <c r="AA1262" s="27">
        <v>0</v>
      </c>
      <c r="AB1262" s="27">
        <v>0</v>
      </c>
      <c r="AC1262" s="27"/>
      <c r="AD1262" s="27">
        <v>0</v>
      </c>
      <c r="AE1262" s="27">
        <v>0</v>
      </c>
      <c r="AF1262" s="27">
        <v>0</v>
      </c>
      <c r="AG1262" s="106">
        <v>0</v>
      </c>
      <c r="AH1262" s="27">
        <v>0</v>
      </c>
      <c r="AI1262" s="27">
        <v>0</v>
      </c>
      <c r="AJ1262" s="27">
        <v>0</v>
      </c>
      <c r="AK1262" s="106">
        <v>0</v>
      </c>
      <c r="AL1262" s="106">
        <v>0</v>
      </c>
      <c r="AM1262" s="105">
        <v>0</v>
      </c>
      <c r="AN1262" s="11">
        <v>0</v>
      </c>
      <c r="AO1262" s="11">
        <v>0</v>
      </c>
      <c r="AP1262" s="105">
        <v>0</v>
      </c>
      <c r="AQ1262" s="11">
        <v>0</v>
      </c>
      <c r="AR1262" s="11">
        <v>0</v>
      </c>
      <c r="AS1262" s="11">
        <v>0</v>
      </c>
      <c r="AT1262" s="11">
        <v>0</v>
      </c>
      <c r="AU1262" s="11">
        <v>0</v>
      </c>
      <c r="AV1262" s="11">
        <v>0</v>
      </c>
      <c r="AW1262" s="11">
        <v>0</v>
      </c>
      <c r="AX1262" s="11">
        <v>0</v>
      </c>
      <c r="AZ1262" s="11">
        <v>0</v>
      </c>
      <c r="BA1262" s="11">
        <v>0</v>
      </c>
      <c r="BB1262" s="122"/>
    </row>
    <row r="1263" spans="1:54" hidden="1" x14ac:dyDescent="0.25">
      <c r="A1263">
        <v>8</v>
      </c>
      <c r="B1263" t="str">
        <f t="shared" si="151"/>
        <v>WR-6132</v>
      </c>
      <c r="C1263" s="2" t="s">
        <v>318</v>
      </c>
      <c r="D1263" s="2" t="str">
        <f t="shared" si="152"/>
        <v>6</v>
      </c>
      <c r="E1263" s="2" t="str">
        <f t="shared" si="153"/>
        <v>61</v>
      </c>
      <c r="F1263" s="2" t="str">
        <f t="shared" si="154"/>
        <v>613</v>
      </c>
      <c r="G1263" s="1" t="s">
        <v>182</v>
      </c>
      <c r="H1263" s="27">
        <v>0</v>
      </c>
      <c r="I1263" s="27"/>
      <c r="J1263" s="27">
        <v>0</v>
      </c>
      <c r="K1263" s="27">
        <v>0</v>
      </c>
      <c r="L1263" s="27">
        <v>0</v>
      </c>
      <c r="M1263" s="27"/>
      <c r="N1263" s="27">
        <v>0</v>
      </c>
      <c r="O1263" s="27">
        <v>0</v>
      </c>
      <c r="P1263" s="27">
        <v>0</v>
      </c>
      <c r="Q1263" s="27"/>
      <c r="R1263" s="27">
        <v>0</v>
      </c>
      <c r="S1263" s="27">
        <v>0</v>
      </c>
      <c r="T1263" s="27">
        <v>0</v>
      </c>
      <c r="U1263" s="27"/>
      <c r="V1263" s="27">
        <v>0</v>
      </c>
      <c r="W1263" s="27">
        <v>0</v>
      </c>
      <c r="X1263" s="27">
        <v>0</v>
      </c>
      <c r="Y1263" s="27"/>
      <c r="Z1263" s="27">
        <v>0</v>
      </c>
      <c r="AA1263" s="27">
        <v>0</v>
      </c>
      <c r="AB1263" s="27">
        <v>0</v>
      </c>
      <c r="AC1263" s="27"/>
      <c r="AD1263" s="27">
        <v>0</v>
      </c>
      <c r="AE1263" s="27">
        <v>0</v>
      </c>
      <c r="AF1263" s="27">
        <v>0</v>
      </c>
      <c r="AG1263" s="106">
        <v>0</v>
      </c>
      <c r="AH1263" s="27">
        <v>0</v>
      </c>
      <c r="AI1263" s="27">
        <v>0</v>
      </c>
      <c r="AJ1263" s="27">
        <v>0</v>
      </c>
      <c r="AK1263" s="106">
        <v>0</v>
      </c>
      <c r="AL1263" s="106">
        <v>0</v>
      </c>
      <c r="AM1263" s="105">
        <v>0</v>
      </c>
      <c r="AN1263" s="11">
        <v>0</v>
      </c>
      <c r="AO1263" s="11">
        <v>0</v>
      </c>
      <c r="AP1263" s="105">
        <v>0</v>
      </c>
      <c r="AQ1263" s="11">
        <v>0</v>
      </c>
      <c r="AR1263" s="11">
        <v>0</v>
      </c>
      <c r="AS1263" s="11">
        <v>0</v>
      </c>
      <c r="AT1263" s="11">
        <v>0</v>
      </c>
      <c r="AU1263" s="11">
        <v>0</v>
      </c>
      <c r="AV1263" s="11">
        <v>0</v>
      </c>
      <c r="AW1263" s="11">
        <v>0</v>
      </c>
      <c r="AX1263" s="11">
        <v>0</v>
      </c>
      <c r="AZ1263" s="11">
        <v>0</v>
      </c>
      <c r="BA1263" s="11">
        <v>0</v>
      </c>
      <c r="BB1263" s="122"/>
    </row>
    <row r="1264" spans="1:54" hidden="1" x14ac:dyDescent="0.25">
      <c r="A1264">
        <v>8</v>
      </c>
      <c r="B1264" t="str">
        <f t="shared" si="151"/>
        <v>WR-6141</v>
      </c>
      <c r="C1264" s="2" t="s">
        <v>318</v>
      </c>
      <c r="D1264" s="2" t="str">
        <f t="shared" si="152"/>
        <v>6</v>
      </c>
      <c r="E1264" s="2" t="str">
        <f t="shared" si="153"/>
        <v>61</v>
      </c>
      <c r="F1264" s="2" t="str">
        <f t="shared" si="154"/>
        <v>614</v>
      </c>
      <c r="G1264" s="1" t="s">
        <v>183</v>
      </c>
      <c r="H1264" s="27">
        <v>0</v>
      </c>
      <c r="I1264" s="27"/>
      <c r="J1264" s="27">
        <v>0</v>
      </c>
      <c r="K1264" s="27">
        <v>0</v>
      </c>
      <c r="L1264" s="27">
        <v>0</v>
      </c>
      <c r="M1264" s="27"/>
      <c r="N1264" s="27">
        <v>0</v>
      </c>
      <c r="O1264" s="27">
        <v>0</v>
      </c>
      <c r="P1264" s="27">
        <v>0</v>
      </c>
      <c r="Q1264" s="27"/>
      <c r="R1264" s="27">
        <v>0</v>
      </c>
      <c r="S1264" s="27">
        <v>0</v>
      </c>
      <c r="T1264" s="27">
        <v>0</v>
      </c>
      <c r="U1264" s="27"/>
      <c r="V1264" s="27">
        <v>0</v>
      </c>
      <c r="W1264" s="27">
        <v>0</v>
      </c>
      <c r="X1264" s="27">
        <v>0</v>
      </c>
      <c r="Y1264" s="27"/>
      <c r="Z1264" s="27">
        <v>0</v>
      </c>
      <c r="AA1264" s="27">
        <v>0</v>
      </c>
      <c r="AB1264" s="27">
        <v>0</v>
      </c>
      <c r="AC1264" s="27"/>
      <c r="AD1264" s="27">
        <v>0</v>
      </c>
      <c r="AE1264" s="27">
        <v>0</v>
      </c>
      <c r="AF1264" s="27">
        <v>0</v>
      </c>
      <c r="AG1264" s="106">
        <v>0</v>
      </c>
      <c r="AH1264" s="27">
        <v>0</v>
      </c>
      <c r="AI1264" s="27">
        <v>0</v>
      </c>
      <c r="AJ1264" s="27">
        <v>0</v>
      </c>
      <c r="AK1264" s="106">
        <v>0</v>
      </c>
      <c r="AL1264" s="106">
        <v>0</v>
      </c>
      <c r="AM1264" s="105">
        <v>0</v>
      </c>
      <c r="AN1264" s="11">
        <v>0</v>
      </c>
      <c r="AO1264" s="11">
        <v>0</v>
      </c>
      <c r="AP1264" s="105">
        <v>0</v>
      </c>
      <c r="AQ1264" s="11">
        <v>0</v>
      </c>
      <c r="AR1264" s="11">
        <v>0</v>
      </c>
      <c r="AS1264" s="11">
        <v>0</v>
      </c>
      <c r="AT1264" s="11">
        <v>0</v>
      </c>
      <c r="AU1264" s="11">
        <v>0</v>
      </c>
      <c r="AV1264" s="11">
        <v>0</v>
      </c>
      <c r="AW1264" s="11">
        <v>0</v>
      </c>
      <c r="AX1264" s="11">
        <v>0</v>
      </c>
      <c r="AZ1264" s="11">
        <v>0</v>
      </c>
      <c r="BA1264" s="11">
        <v>0</v>
      </c>
      <c r="BB1264" s="122"/>
    </row>
    <row r="1265" spans="1:54" hidden="1" x14ac:dyDescent="0.25">
      <c r="A1265">
        <v>8</v>
      </c>
      <c r="B1265" t="str">
        <f t="shared" si="151"/>
        <v>WR-6142</v>
      </c>
      <c r="C1265" s="2" t="s">
        <v>318</v>
      </c>
      <c r="D1265" s="2" t="str">
        <f t="shared" si="152"/>
        <v>6</v>
      </c>
      <c r="E1265" s="2" t="str">
        <f t="shared" si="153"/>
        <v>61</v>
      </c>
      <c r="F1265" s="2" t="str">
        <f t="shared" si="154"/>
        <v>614</v>
      </c>
      <c r="G1265" s="1" t="s">
        <v>184</v>
      </c>
      <c r="H1265" s="27">
        <v>0</v>
      </c>
      <c r="I1265" s="27"/>
      <c r="J1265" s="27">
        <v>0</v>
      </c>
      <c r="K1265" s="27">
        <v>0</v>
      </c>
      <c r="L1265" s="27">
        <v>0</v>
      </c>
      <c r="M1265" s="27"/>
      <c r="N1265" s="27">
        <v>0</v>
      </c>
      <c r="O1265" s="27">
        <v>0</v>
      </c>
      <c r="P1265" s="27">
        <v>0</v>
      </c>
      <c r="Q1265" s="27"/>
      <c r="R1265" s="27">
        <v>0</v>
      </c>
      <c r="S1265" s="27">
        <v>0</v>
      </c>
      <c r="T1265" s="27">
        <v>0</v>
      </c>
      <c r="U1265" s="27"/>
      <c r="V1265" s="27">
        <v>0</v>
      </c>
      <c r="W1265" s="27">
        <v>0</v>
      </c>
      <c r="X1265" s="27">
        <v>0</v>
      </c>
      <c r="Y1265" s="27"/>
      <c r="Z1265" s="27">
        <v>0</v>
      </c>
      <c r="AA1265" s="27">
        <v>0</v>
      </c>
      <c r="AB1265" s="27">
        <v>0</v>
      </c>
      <c r="AC1265" s="27"/>
      <c r="AD1265" s="27">
        <v>0</v>
      </c>
      <c r="AE1265" s="27">
        <v>0</v>
      </c>
      <c r="AF1265" s="27">
        <v>0</v>
      </c>
      <c r="AG1265" s="106">
        <v>0</v>
      </c>
      <c r="AH1265" s="27">
        <v>0</v>
      </c>
      <c r="AI1265" s="27">
        <v>0</v>
      </c>
      <c r="AJ1265" s="27">
        <v>0</v>
      </c>
      <c r="AK1265" s="106">
        <v>0</v>
      </c>
      <c r="AL1265" s="106">
        <v>0</v>
      </c>
      <c r="AM1265" s="105">
        <v>0</v>
      </c>
      <c r="AN1265" s="11">
        <v>0</v>
      </c>
      <c r="AO1265" s="11">
        <v>0</v>
      </c>
      <c r="AP1265" s="105">
        <v>0</v>
      </c>
      <c r="AQ1265" s="11">
        <v>0</v>
      </c>
      <c r="AR1265" s="11">
        <v>0</v>
      </c>
      <c r="AS1265" s="11">
        <v>0</v>
      </c>
      <c r="AT1265" s="11">
        <v>0</v>
      </c>
      <c r="AU1265" s="11">
        <v>0</v>
      </c>
      <c r="AV1265" s="11">
        <v>0</v>
      </c>
      <c r="AW1265" s="11">
        <v>0</v>
      </c>
      <c r="AX1265" s="11">
        <v>0</v>
      </c>
      <c r="AZ1265" s="11">
        <v>0</v>
      </c>
      <c r="BA1265" s="11">
        <v>0</v>
      </c>
      <c r="BB1265" s="122"/>
    </row>
    <row r="1266" spans="1:54" hidden="1" x14ac:dyDescent="0.25">
      <c r="A1266">
        <v>8</v>
      </c>
      <c r="B1266" t="str">
        <f t="shared" si="151"/>
        <v>WR-6151</v>
      </c>
      <c r="C1266" s="2" t="s">
        <v>318</v>
      </c>
      <c r="D1266" s="2" t="str">
        <f t="shared" si="152"/>
        <v>6</v>
      </c>
      <c r="E1266" s="2" t="str">
        <f t="shared" si="153"/>
        <v>61</v>
      </c>
      <c r="F1266" s="2" t="str">
        <f t="shared" si="154"/>
        <v>615</v>
      </c>
      <c r="G1266" s="1" t="s">
        <v>185</v>
      </c>
      <c r="H1266" s="27">
        <v>0</v>
      </c>
      <c r="I1266" s="27"/>
      <c r="J1266" s="27">
        <v>0</v>
      </c>
      <c r="K1266" s="27">
        <v>0</v>
      </c>
      <c r="L1266" s="27">
        <v>0</v>
      </c>
      <c r="M1266" s="27"/>
      <c r="N1266" s="27">
        <v>0</v>
      </c>
      <c r="O1266" s="27">
        <v>0</v>
      </c>
      <c r="P1266" s="27">
        <v>0</v>
      </c>
      <c r="Q1266" s="27"/>
      <c r="R1266" s="27">
        <v>0</v>
      </c>
      <c r="S1266" s="27">
        <v>0</v>
      </c>
      <c r="T1266" s="27">
        <v>0</v>
      </c>
      <c r="U1266" s="27"/>
      <c r="V1266" s="27">
        <v>0</v>
      </c>
      <c r="W1266" s="27">
        <v>0</v>
      </c>
      <c r="X1266" s="27">
        <v>0</v>
      </c>
      <c r="Y1266" s="27"/>
      <c r="Z1266" s="27">
        <v>0</v>
      </c>
      <c r="AA1266" s="27">
        <v>0</v>
      </c>
      <c r="AB1266" s="27">
        <v>0</v>
      </c>
      <c r="AC1266" s="27"/>
      <c r="AD1266" s="27">
        <v>0</v>
      </c>
      <c r="AE1266" s="27">
        <v>0</v>
      </c>
      <c r="AF1266" s="27">
        <v>0</v>
      </c>
      <c r="AG1266" s="106">
        <v>0</v>
      </c>
      <c r="AH1266" s="27">
        <v>0</v>
      </c>
      <c r="AI1266" s="27">
        <v>0</v>
      </c>
      <c r="AJ1266" s="27">
        <v>0</v>
      </c>
      <c r="AK1266" s="106">
        <v>0</v>
      </c>
      <c r="AL1266" s="106">
        <v>0</v>
      </c>
      <c r="AM1266" s="105">
        <v>0</v>
      </c>
      <c r="AN1266" s="11">
        <v>0</v>
      </c>
      <c r="AO1266" s="11">
        <v>0</v>
      </c>
      <c r="AP1266" s="105">
        <v>0</v>
      </c>
      <c r="AQ1266" s="11">
        <v>0</v>
      </c>
      <c r="AR1266" s="11">
        <v>0</v>
      </c>
      <c r="AS1266" s="11">
        <v>0</v>
      </c>
      <c r="AT1266" s="11">
        <v>0</v>
      </c>
      <c r="AU1266" s="11">
        <v>0</v>
      </c>
      <c r="AV1266" s="11">
        <v>0</v>
      </c>
      <c r="AW1266" s="11">
        <v>0</v>
      </c>
      <c r="AX1266" s="11">
        <v>0</v>
      </c>
      <c r="AZ1266" s="11">
        <v>0</v>
      </c>
      <c r="BA1266" s="11">
        <v>0</v>
      </c>
      <c r="BB1266" s="122"/>
    </row>
    <row r="1267" spans="1:54" hidden="1" x14ac:dyDescent="0.25">
      <c r="A1267">
        <v>8</v>
      </c>
      <c r="B1267" t="str">
        <f t="shared" si="151"/>
        <v>WR-6152</v>
      </c>
      <c r="C1267" s="2" t="s">
        <v>318</v>
      </c>
      <c r="D1267" s="2" t="str">
        <f t="shared" si="152"/>
        <v>6</v>
      </c>
      <c r="E1267" s="2" t="str">
        <f t="shared" si="153"/>
        <v>61</v>
      </c>
      <c r="F1267" s="2" t="str">
        <f t="shared" si="154"/>
        <v>615</v>
      </c>
      <c r="G1267" s="1" t="s">
        <v>186</v>
      </c>
      <c r="H1267" s="27">
        <v>0</v>
      </c>
      <c r="I1267" s="27"/>
      <c r="J1267" s="27">
        <v>0</v>
      </c>
      <c r="K1267" s="27">
        <v>0</v>
      </c>
      <c r="L1267" s="27">
        <v>0</v>
      </c>
      <c r="M1267" s="27"/>
      <c r="N1267" s="27">
        <v>0</v>
      </c>
      <c r="O1267" s="27">
        <v>0</v>
      </c>
      <c r="P1267" s="27">
        <v>0</v>
      </c>
      <c r="Q1267" s="27"/>
      <c r="R1267" s="27">
        <v>0</v>
      </c>
      <c r="S1267" s="27">
        <v>0</v>
      </c>
      <c r="T1267" s="27">
        <v>0</v>
      </c>
      <c r="U1267" s="27"/>
      <c r="V1267" s="27">
        <v>0</v>
      </c>
      <c r="W1267" s="27">
        <v>0</v>
      </c>
      <c r="X1267" s="27">
        <v>0</v>
      </c>
      <c r="Y1267" s="27"/>
      <c r="Z1267" s="27">
        <v>0</v>
      </c>
      <c r="AA1267" s="27">
        <v>0</v>
      </c>
      <c r="AB1267" s="27">
        <v>0</v>
      </c>
      <c r="AC1267" s="27"/>
      <c r="AD1267" s="27">
        <v>0</v>
      </c>
      <c r="AE1267" s="27">
        <v>0</v>
      </c>
      <c r="AF1267" s="27">
        <v>0</v>
      </c>
      <c r="AG1267" s="106">
        <v>0</v>
      </c>
      <c r="AH1267" s="27">
        <v>0</v>
      </c>
      <c r="AI1267" s="27">
        <v>0</v>
      </c>
      <c r="AJ1267" s="27">
        <v>0</v>
      </c>
      <c r="AK1267" s="106">
        <v>0</v>
      </c>
      <c r="AL1267" s="106">
        <v>0</v>
      </c>
      <c r="AM1267" s="105">
        <v>0</v>
      </c>
      <c r="AN1267" s="11">
        <v>0</v>
      </c>
      <c r="AO1267" s="11">
        <v>0</v>
      </c>
      <c r="AP1267" s="105">
        <v>0</v>
      </c>
      <c r="AQ1267" s="11">
        <v>0</v>
      </c>
      <c r="AR1267" s="11">
        <v>0</v>
      </c>
      <c r="AS1267" s="11">
        <v>0</v>
      </c>
      <c r="AT1267" s="11">
        <v>0</v>
      </c>
      <c r="AU1267" s="11">
        <v>0</v>
      </c>
      <c r="AV1267" s="11">
        <v>0</v>
      </c>
      <c r="AW1267" s="11">
        <v>0</v>
      </c>
      <c r="AX1267" s="11">
        <v>0</v>
      </c>
      <c r="AZ1267" s="11">
        <v>0</v>
      </c>
      <c r="BA1267" s="11">
        <v>0</v>
      </c>
      <c r="BB1267" s="122"/>
    </row>
    <row r="1268" spans="1:54" hidden="1" x14ac:dyDescent="0.25">
      <c r="A1268">
        <v>8</v>
      </c>
      <c r="B1268" t="str">
        <f t="shared" si="151"/>
        <v>WR-6161</v>
      </c>
      <c r="C1268" s="2" t="s">
        <v>318</v>
      </c>
      <c r="D1268" s="2" t="str">
        <f t="shared" si="152"/>
        <v>6</v>
      </c>
      <c r="E1268" s="2" t="str">
        <f t="shared" si="153"/>
        <v>61</v>
      </c>
      <c r="F1268" s="2" t="str">
        <f t="shared" si="154"/>
        <v>616</v>
      </c>
      <c r="G1268" s="1" t="s">
        <v>187</v>
      </c>
      <c r="H1268" s="27">
        <v>0</v>
      </c>
      <c r="I1268" s="27"/>
      <c r="J1268" s="27">
        <v>0</v>
      </c>
      <c r="K1268" s="27">
        <v>0</v>
      </c>
      <c r="L1268" s="27">
        <v>0</v>
      </c>
      <c r="M1268" s="27"/>
      <c r="N1268" s="27">
        <v>0</v>
      </c>
      <c r="O1268" s="27">
        <v>0</v>
      </c>
      <c r="P1268" s="27">
        <v>0</v>
      </c>
      <c r="Q1268" s="27"/>
      <c r="R1268" s="27">
        <v>0</v>
      </c>
      <c r="S1268" s="27">
        <v>0</v>
      </c>
      <c r="T1268" s="27">
        <v>0</v>
      </c>
      <c r="U1268" s="27"/>
      <c r="V1268" s="27">
        <v>0</v>
      </c>
      <c r="W1268" s="27">
        <v>0</v>
      </c>
      <c r="X1268" s="27">
        <v>0</v>
      </c>
      <c r="Y1268" s="27"/>
      <c r="Z1268" s="27">
        <v>0</v>
      </c>
      <c r="AA1268" s="27">
        <v>0</v>
      </c>
      <c r="AB1268" s="27">
        <v>0</v>
      </c>
      <c r="AC1268" s="27"/>
      <c r="AD1268" s="27">
        <v>0</v>
      </c>
      <c r="AE1268" s="27">
        <v>0</v>
      </c>
      <c r="AF1268" s="27">
        <v>0</v>
      </c>
      <c r="AG1268" s="106">
        <v>0</v>
      </c>
      <c r="AH1268" s="27">
        <v>0</v>
      </c>
      <c r="AI1268" s="27">
        <v>0</v>
      </c>
      <c r="AJ1268" s="27">
        <v>0</v>
      </c>
      <c r="AK1268" s="106">
        <v>0</v>
      </c>
      <c r="AL1268" s="106">
        <v>0</v>
      </c>
      <c r="AM1268" s="105">
        <v>0</v>
      </c>
      <c r="AN1268" s="11">
        <v>0</v>
      </c>
      <c r="AO1268" s="11">
        <v>0</v>
      </c>
      <c r="AP1268" s="105">
        <v>0</v>
      </c>
      <c r="AQ1268" s="11">
        <v>0</v>
      </c>
      <c r="AR1268" s="11">
        <v>0</v>
      </c>
      <c r="AS1268" s="11">
        <v>0</v>
      </c>
      <c r="AT1268" s="11">
        <v>0</v>
      </c>
      <c r="AU1268" s="11">
        <v>0</v>
      </c>
      <c r="AV1268" s="11">
        <v>0</v>
      </c>
      <c r="AW1268" s="11">
        <v>0</v>
      </c>
      <c r="AX1268" s="11">
        <v>0</v>
      </c>
      <c r="AZ1268" s="11">
        <v>0</v>
      </c>
      <c r="BA1268" s="11">
        <v>0</v>
      </c>
      <c r="BB1268" s="122"/>
    </row>
    <row r="1269" spans="1:54" hidden="1" x14ac:dyDescent="0.25">
      <c r="A1269">
        <v>8</v>
      </c>
      <c r="B1269" t="str">
        <f t="shared" si="151"/>
        <v>WR-6162</v>
      </c>
      <c r="C1269" s="2" t="s">
        <v>318</v>
      </c>
      <c r="D1269" s="2" t="str">
        <f t="shared" si="152"/>
        <v>6</v>
      </c>
      <c r="E1269" s="2" t="str">
        <f t="shared" si="153"/>
        <v>61</v>
      </c>
      <c r="F1269" s="2" t="str">
        <f t="shared" si="154"/>
        <v>616</v>
      </c>
      <c r="G1269" s="1" t="s">
        <v>188</v>
      </c>
      <c r="H1269" s="27">
        <v>0</v>
      </c>
      <c r="I1269" s="27"/>
      <c r="J1269" s="27">
        <v>0</v>
      </c>
      <c r="K1269" s="27">
        <v>0</v>
      </c>
      <c r="L1269" s="27">
        <v>0</v>
      </c>
      <c r="M1269" s="27"/>
      <c r="N1269" s="27">
        <v>0</v>
      </c>
      <c r="O1269" s="27">
        <v>0</v>
      </c>
      <c r="P1269" s="27">
        <v>0</v>
      </c>
      <c r="Q1269" s="27"/>
      <c r="R1269" s="27">
        <v>0</v>
      </c>
      <c r="S1269" s="27">
        <v>0</v>
      </c>
      <c r="T1269" s="27">
        <v>0</v>
      </c>
      <c r="U1269" s="27"/>
      <c r="V1269" s="27">
        <v>0</v>
      </c>
      <c r="W1269" s="27">
        <v>0</v>
      </c>
      <c r="X1269" s="27">
        <v>0</v>
      </c>
      <c r="Y1269" s="27"/>
      <c r="Z1269" s="27">
        <v>0</v>
      </c>
      <c r="AA1269" s="27">
        <v>0</v>
      </c>
      <c r="AB1269" s="27">
        <v>0</v>
      </c>
      <c r="AC1269" s="27"/>
      <c r="AD1269" s="27">
        <v>0</v>
      </c>
      <c r="AE1269" s="27">
        <v>0</v>
      </c>
      <c r="AF1269" s="27">
        <v>0</v>
      </c>
      <c r="AG1269" s="106">
        <v>0</v>
      </c>
      <c r="AH1269" s="27">
        <v>0</v>
      </c>
      <c r="AI1269" s="27">
        <v>0</v>
      </c>
      <c r="AJ1269" s="27">
        <v>0</v>
      </c>
      <c r="AK1269" s="106">
        <v>0</v>
      </c>
      <c r="AL1269" s="106">
        <v>0</v>
      </c>
      <c r="AM1269" s="105">
        <v>0</v>
      </c>
      <c r="AN1269" s="11">
        <v>0</v>
      </c>
      <c r="AO1269" s="11">
        <v>0</v>
      </c>
      <c r="AP1269" s="105">
        <v>0</v>
      </c>
      <c r="AQ1269" s="11">
        <v>0</v>
      </c>
      <c r="AR1269" s="11">
        <v>0</v>
      </c>
      <c r="AS1269" s="11">
        <v>0</v>
      </c>
      <c r="AT1269" s="11">
        <v>0</v>
      </c>
      <c r="AU1269" s="11">
        <v>0</v>
      </c>
      <c r="AV1269" s="11">
        <v>0</v>
      </c>
      <c r="AW1269" s="11">
        <v>0</v>
      </c>
      <c r="AX1269" s="11">
        <v>0</v>
      </c>
      <c r="AZ1269" s="11">
        <v>0</v>
      </c>
      <c r="BA1269" s="11">
        <v>0</v>
      </c>
      <c r="BB1269" s="122"/>
    </row>
    <row r="1270" spans="1:54" hidden="1" x14ac:dyDescent="0.25">
      <c r="A1270">
        <v>8</v>
      </c>
      <c r="B1270" t="str">
        <f t="shared" si="151"/>
        <v>WR-6171</v>
      </c>
      <c r="C1270" s="2" t="s">
        <v>318</v>
      </c>
      <c r="D1270" s="2" t="str">
        <f t="shared" si="152"/>
        <v>6</v>
      </c>
      <c r="E1270" s="2" t="str">
        <f t="shared" si="153"/>
        <v>61</v>
      </c>
      <c r="F1270" s="2" t="str">
        <f t="shared" si="154"/>
        <v>617</v>
      </c>
      <c r="G1270" s="1" t="s">
        <v>189</v>
      </c>
      <c r="H1270" s="27">
        <v>0</v>
      </c>
      <c r="I1270" s="27"/>
      <c r="J1270" s="27">
        <v>0</v>
      </c>
      <c r="K1270" s="27">
        <v>0</v>
      </c>
      <c r="L1270" s="27">
        <v>0</v>
      </c>
      <c r="M1270" s="27"/>
      <c r="N1270" s="27">
        <v>0</v>
      </c>
      <c r="O1270" s="27">
        <v>0</v>
      </c>
      <c r="P1270" s="27">
        <v>0</v>
      </c>
      <c r="Q1270" s="27"/>
      <c r="R1270" s="27">
        <v>0</v>
      </c>
      <c r="S1270" s="27">
        <v>0</v>
      </c>
      <c r="T1270" s="27">
        <v>0</v>
      </c>
      <c r="U1270" s="27"/>
      <c r="V1270" s="27">
        <v>0</v>
      </c>
      <c r="W1270" s="27">
        <v>0</v>
      </c>
      <c r="X1270" s="27">
        <v>0</v>
      </c>
      <c r="Y1270" s="27"/>
      <c r="Z1270" s="27">
        <v>0</v>
      </c>
      <c r="AA1270" s="27">
        <v>0</v>
      </c>
      <c r="AB1270" s="27">
        <v>0</v>
      </c>
      <c r="AC1270" s="27"/>
      <c r="AD1270" s="27">
        <v>0</v>
      </c>
      <c r="AE1270" s="27">
        <v>0</v>
      </c>
      <c r="AF1270" s="27">
        <v>0</v>
      </c>
      <c r="AG1270" s="106">
        <v>0</v>
      </c>
      <c r="AH1270" s="27">
        <v>0</v>
      </c>
      <c r="AI1270" s="27">
        <v>0</v>
      </c>
      <c r="AJ1270" s="27">
        <v>0</v>
      </c>
      <c r="AK1270" s="106">
        <v>0</v>
      </c>
      <c r="AL1270" s="106">
        <v>0</v>
      </c>
      <c r="AM1270" s="105">
        <v>0</v>
      </c>
      <c r="AN1270" s="11">
        <v>0</v>
      </c>
      <c r="AO1270" s="11">
        <v>0</v>
      </c>
      <c r="AP1270" s="105">
        <v>0</v>
      </c>
      <c r="AQ1270" s="11">
        <v>0</v>
      </c>
      <c r="AR1270" s="11">
        <v>0</v>
      </c>
      <c r="AS1270" s="11">
        <v>0</v>
      </c>
      <c r="AT1270" s="11">
        <v>0</v>
      </c>
      <c r="AU1270" s="11">
        <v>0</v>
      </c>
      <c r="AV1270" s="11">
        <v>0</v>
      </c>
      <c r="AW1270" s="11">
        <v>0</v>
      </c>
      <c r="AX1270" s="11">
        <v>0</v>
      </c>
      <c r="AZ1270" s="11">
        <v>0</v>
      </c>
      <c r="BA1270" s="11">
        <v>0</v>
      </c>
      <c r="BB1270" s="122"/>
    </row>
    <row r="1271" spans="1:54" hidden="1" x14ac:dyDescent="0.25">
      <c r="A1271">
        <v>8</v>
      </c>
      <c r="B1271" t="str">
        <f t="shared" si="151"/>
        <v>WR-6172</v>
      </c>
      <c r="C1271" s="2" t="s">
        <v>318</v>
      </c>
      <c r="D1271" s="2" t="str">
        <f t="shared" si="152"/>
        <v>6</v>
      </c>
      <c r="E1271" s="2" t="str">
        <f t="shared" si="153"/>
        <v>61</v>
      </c>
      <c r="F1271" s="2" t="str">
        <f t="shared" si="154"/>
        <v>617</v>
      </c>
      <c r="G1271" s="1" t="s">
        <v>190</v>
      </c>
      <c r="H1271" s="27">
        <v>0</v>
      </c>
      <c r="I1271" s="27"/>
      <c r="J1271" s="27">
        <v>0</v>
      </c>
      <c r="K1271" s="27">
        <v>0</v>
      </c>
      <c r="L1271" s="27">
        <v>0</v>
      </c>
      <c r="M1271" s="27"/>
      <c r="N1271" s="27">
        <v>0</v>
      </c>
      <c r="O1271" s="27">
        <v>0</v>
      </c>
      <c r="P1271" s="27">
        <v>0</v>
      </c>
      <c r="Q1271" s="27"/>
      <c r="R1271" s="27">
        <v>0</v>
      </c>
      <c r="S1271" s="27">
        <v>0</v>
      </c>
      <c r="T1271" s="27">
        <v>0</v>
      </c>
      <c r="U1271" s="27"/>
      <c r="V1271" s="27">
        <v>0</v>
      </c>
      <c r="W1271" s="27">
        <v>0</v>
      </c>
      <c r="X1271" s="27">
        <v>0</v>
      </c>
      <c r="Y1271" s="27"/>
      <c r="Z1271" s="27">
        <v>0</v>
      </c>
      <c r="AA1271" s="27">
        <v>0</v>
      </c>
      <c r="AB1271" s="27">
        <v>0</v>
      </c>
      <c r="AC1271" s="27"/>
      <c r="AD1271" s="27">
        <v>0</v>
      </c>
      <c r="AE1271" s="27">
        <v>0</v>
      </c>
      <c r="AF1271" s="27">
        <v>0</v>
      </c>
      <c r="AG1271" s="106">
        <v>0</v>
      </c>
      <c r="AH1271" s="27">
        <v>0</v>
      </c>
      <c r="AI1271" s="27">
        <v>0</v>
      </c>
      <c r="AJ1271" s="27">
        <v>0</v>
      </c>
      <c r="AK1271" s="106">
        <v>0</v>
      </c>
      <c r="AL1271" s="106">
        <v>0</v>
      </c>
      <c r="AM1271" s="105">
        <v>0</v>
      </c>
      <c r="AN1271" s="11">
        <v>0</v>
      </c>
      <c r="AO1271" s="11">
        <v>0</v>
      </c>
      <c r="AP1271" s="105">
        <v>0</v>
      </c>
      <c r="AQ1271" s="11">
        <v>0</v>
      </c>
      <c r="AR1271" s="11">
        <v>0</v>
      </c>
      <c r="AS1271" s="11">
        <v>0</v>
      </c>
      <c r="AT1271" s="11">
        <v>0</v>
      </c>
      <c r="AU1271" s="11">
        <v>0</v>
      </c>
      <c r="AV1271" s="11">
        <v>0</v>
      </c>
      <c r="AW1271" s="11">
        <v>0</v>
      </c>
      <c r="AX1271" s="11">
        <v>0</v>
      </c>
      <c r="AZ1271" s="11">
        <v>0</v>
      </c>
      <c r="BA1271" s="11">
        <v>0</v>
      </c>
      <c r="BB1271" s="122"/>
    </row>
    <row r="1272" spans="1:54" hidden="1" x14ac:dyDescent="0.25">
      <c r="A1272">
        <v>8</v>
      </c>
      <c r="B1272" t="str">
        <f t="shared" si="151"/>
        <v>WR-6210</v>
      </c>
      <c r="C1272" s="2" t="s">
        <v>318</v>
      </c>
      <c r="D1272" s="2" t="str">
        <f t="shared" si="152"/>
        <v>6</v>
      </c>
      <c r="E1272" s="2" t="str">
        <f t="shared" si="153"/>
        <v>62</v>
      </c>
      <c r="F1272" s="2" t="str">
        <f t="shared" si="154"/>
        <v>621</v>
      </c>
      <c r="G1272" s="1" t="s">
        <v>192</v>
      </c>
      <c r="H1272" s="27">
        <v>0</v>
      </c>
      <c r="I1272" s="27"/>
      <c r="J1272" s="27">
        <v>0</v>
      </c>
      <c r="K1272" s="27">
        <v>0</v>
      </c>
      <c r="L1272" s="27">
        <v>0</v>
      </c>
      <c r="M1272" s="27"/>
      <c r="N1272" s="27">
        <v>0</v>
      </c>
      <c r="O1272" s="27">
        <v>0</v>
      </c>
      <c r="P1272" s="27">
        <v>0</v>
      </c>
      <c r="Q1272" s="27"/>
      <c r="R1272" s="27">
        <v>0</v>
      </c>
      <c r="S1272" s="27">
        <v>0</v>
      </c>
      <c r="T1272" s="27">
        <v>0</v>
      </c>
      <c r="U1272" s="27"/>
      <c r="V1272" s="27">
        <v>0</v>
      </c>
      <c r="W1272" s="27">
        <v>0</v>
      </c>
      <c r="X1272" s="27">
        <v>0</v>
      </c>
      <c r="Y1272" s="27"/>
      <c r="Z1272" s="27">
        <v>0</v>
      </c>
      <c r="AA1272" s="27">
        <v>0</v>
      </c>
      <c r="AB1272" s="27">
        <v>0</v>
      </c>
      <c r="AC1272" s="27"/>
      <c r="AD1272" s="27">
        <v>0</v>
      </c>
      <c r="AE1272" s="27">
        <v>0</v>
      </c>
      <c r="AF1272" s="27">
        <v>43900</v>
      </c>
      <c r="AG1272" s="106">
        <v>0</v>
      </c>
      <c r="AH1272" s="27">
        <v>0</v>
      </c>
      <c r="AI1272" s="27">
        <v>0</v>
      </c>
      <c r="AJ1272" s="27">
        <v>0</v>
      </c>
      <c r="AK1272" s="106">
        <v>0</v>
      </c>
      <c r="AL1272" s="106">
        <v>0</v>
      </c>
      <c r="AM1272" s="105">
        <v>0</v>
      </c>
      <c r="AN1272" s="11">
        <v>22036</v>
      </c>
      <c r="AO1272" s="11">
        <v>5500</v>
      </c>
      <c r="AP1272" s="105">
        <v>5500</v>
      </c>
      <c r="AQ1272" s="11">
        <v>5500</v>
      </c>
      <c r="AR1272" s="11">
        <v>5600</v>
      </c>
      <c r="AS1272" s="11">
        <v>0</v>
      </c>
      <c r="AT1272" s="11">
        <v>0</v>
      </c>
      <c r="AU1272" s="11">
        <v>0</v>
      </c>
      <c r="AV1272" s="11">
        <v>0</v>
      </c>
      <c r="AW1272" s="11">
        <v>0</v>
      </c>
      <c r="AX1272" s="11">
        <v>0</v>
      </c>
      <c r="AZ1272" s="11">
        <v>0</v>
      </c>
      <c r="BA1272" s="11">
        <v>0</v>
      </c>
      <c r="BB1272" s="122"/>
    </row>
    <row r="1273" spans="1:54" hidden="1" x14ac:dyDescent="0.25">
      <c r="A1273">
        <v>8</v>
      </c>
      <c r="B1273" t="str">
        <f t="shared" si="151"/>
        <v>WR-6220</v>
      </c>
      <c r="C1273" s="2" t="s">
        <v>318</v>
      </c>
      <c r="D1273" s="2" t="str">
        <f t="shared" si="152"/>
        <v>6</v>
      </c>
      <c r="E1273" s="2" t="str">
        <f t="shared" si="153"/>
        <v>62</v>
      </c>
      <c r="F1273" s="2" t="str">
        <f t="shared" si="154"/>
        <v>622</v>
      </c>
      <c r="G1273" s="1" t="s">
        <v>193</v>
      </c>
      <c r="H1273" s="27">
        <v>0</v>
      </c>
      <c r="I1273" s="27"/>
      <c r="J1273" s="27">
        <v>0</v>
      </c>
      <c r="K1273" s="27">
        <v>0</v>
      </c>
      <c r="L1273" s="27">
        <v>0</v>
      </c>
      <c r="M1273" s="27"/>
      <c r="N1273" s="27">
        <v>0</v>
      </c>
      <c r="O1273" s="27">
        <v>0</v>
      </c>
      <c r="P1273" s="27">
        <v>0</v>
      </c>
      <c r="Q1273" s="27"/>
      <c r="R1273" s="27">
        <v>0</v>
      </c>
      <c r="S1273" s="27">
        <v>0</v>
      </c>
      <c r="T1273" s="27">
        <v>0</v>
      </c>
      <c r="U1273" s="27"/>
      <c r="V1273" s="27">
        <v>0</v>
      </c>
      <c r="W1273" s="27">
        <v>0</v>
      </c>
      <c r="X1273" s="27">
        <v>0</v>
      </c>
      <c r="Y1273" s="27"/>
      <c r="Z1273" s="27">
        <v>0</v>
      </c>
      <c r="AA1273" s="27">
        <v>0</v>
      </c>
      <c r="AB1273" s="27">
        <v>0</v>
      </c>
      <c r="AC1273" s="27"/>
      <c r="AD1273" s="27">
        <v>0</v>
      </c>
      <c r="AE1273" s="27">
        <v>0</v>
      </c>
      <c r="AF1273" s="27">
        <v>0</v>
      </c>
      <c r="AG1273" s="106">
        <v>0</v>
      </c>
      <c r="AH1273" s="27">
        <v>0</v>
      </c>
      <c r="AI1273" s="27">
        <v>0</v>
      </c>
      <c r="AJ1273" s="27">
        <v>0</v>
      </c>
      <c r="AK1273" s="106">
        <v>0</v>
      </c>
      <c r="AL1273" s="106">
        <v>0</v>
      </c>
      <c r="AM1273" s="105">
        <v>0</v>
      </c>
      <c r="AN1273" s="11">
        <v>0</v>
      </c>
      <c r="AO1273" s="11">
        <v>0</v>
      </c>
      <c r="AP1273" s="105">
        <v>0</v>
      </c>
      <c r="AQ1273" s="11">
        <v>0</v>
      </c>
      <c r="AR1273" s="11">
        <v>0</v>
      </c>
      <c r="AS1273" s="11">
        <v>0</v>
      </c>
      <c r="AT1273" s="11">
        <v>0</v>
      </c>
      <c r="AU1273" s="11">
        <v>0</v>
      </c>
      <c r="AV1273" s="11">
        <v>0</v>
      </c>
      <c r="AW1273" s="11">
        <v>0</v>
      </c>
      <c r="AX1273" s="11">
        <v>0</v>
      </c>
      <c r="AZ1273" s="11">
        <v>0</v>
      </c>
      <c r="BA1273" s="11">
        <v>0</v>
      </c>
      <c r="BB1273" s="122"/>
    </row>
    <row r="1274" spans="1:54" hidden="1" x14ac:dyDescent="0.25">
      <c r="A1274">
        <v>8</v>
      </c>
      <c r="B1274" t="str">
        <f t="shared" si="151"/>
        <v>WR-6300</v>
      </c>
      <c r="C1274" s="2" t="s">
        <v>318</v>
      </c>
      <c r="D1274" s="2" t="str">
        <f t="shared" ref="D1274:D1282" si="155">LEFT($G1274,1)</f>
        <v>6</v>
      </c>
      <c r="E1274" s="2" t="str">
        <f t="shared" ref="E1274:E1282" si="156">LEFT($G1274,2)</f>
        <v>63</v>
      </c>
      <c r="F1274" s="2" t="str">
        <f t="shared" ref="F1274:F1282" si="157">LEFT($G1274,3)</f>
        <v>630</v>
      </c>
      <c r="G1274" s="1" t="s">
        <v>931</v>
      </c>
      <c r="H1274" s="27">
        <v>0</v>
      </c>
      <c r="I1274" s="27"/>
      <c r="J1274" s="27">
        <v>0</v>
      </c>
      <c r="K1274" s="27">
        <v>0</v>
      </c>
      <c r="L1274" s="27">
        <v>0</v>
      </c>
      <c r="M1274" s="27"/>
      <c r="N1274" s="27">
        <v>0</v>
      </c>
      <c r="O1274" s="27">
        <v>0</v>
      </c>
      <c r="P1274" s="27">
        <v>0</v>
      </c>
      <c r="Q1274" s="27"/>
      <c r="R1274" s="27">
        <v>0</v>
      </c>
      <c r="S1274" s="27">
        <v>0</v>
      </c>
      <c r="T1274" s="27">
        <v>0</v>
      </c>
      <c r="U1274" s="27"/>
      <c r="V1274" s="27">
        <v>0</v>
      </c>
      <c r="W1274" s="27">
        <v>0</v>
      </c>
      <c r="X1274" s="27">
        <v>0</v>
      </c>
      <c r="Y1274" s="27"/>
      <c r="Z1274" s="27">
        <v>0</v>
      </c>
      <c r="AA1274" s="27">
        <v>0</v>
      </c>
      <c r="AB1274" s="27">
        <v>0</v>
      </c>
      <c r="AC1274" s="27"/>
      <c r="AD1274" s="27">
        <v>0</v>
      </c>
      <c r="AE1274" s="27">
        <v>0</v>
      </c>
      <c r="AF1274" s="27">
        <v>0</v>
      </c>
      <c r="AG1274" s="106">
        <v>0</v>
      </c>
      <c r="AH1274" s="27">
        <v>0</v>
      </c>
      <c r="AI1274" s="27">
        <v>0</v>
      </c>
      <c r="AJ1274" s="27">
        <v>0</v>
      </c>
      <c r="AK1274" s="106">
        <v>0</v>
      </c>
      <c r="AL1274" s="106">
        <v>0</v>
      </c>
      <c r="AM1274" s="105">
        <v>0</v>
      </c>
      <c r="AN1274" s="11">
        <v>0</v>
      </c>
      <c r="AO1274" s="11">
        <v>0</v>
      </c>
      <c r="AP1274" s="105">
        <v>0</v>
      </c>
      <c r="AQ1274" s="11">
        <v>0</v>
      </c>
      <c r="AR1274" s="11">
        <v>0</v>
      </c>
      <c r="AS1274" s="11">
        <v>0</v>
      </c>
      <c r="AT1274" s="11">
        <v>0</v>
      </c>
      <c r="AU1274" s="11"/>
      <c r="AV1274" s="11">
        <v>0</v>
      </c>
      <c r="AW1274" s="11">
        <v>0</v>
      </c>
      <c r="AX1274" s="11"/>
      <c r="AZ1274" s="11"/>
      <c r="BA1274" s="11"/>
      <c r="BB1274" s="122"/>
    </row>
    <row r="1275" spans="1:54" hidden="1" x14ac:dyDescent="0.25">
      <c r="A1275">
        <v>8</v>
      </c>
      <c r="B1275" t="str">
        <f t="shared" si="151"/>
        <v>WR-6311</v>
      </c>
      <c r="C1275" s="2" t="s">
        <v>318</v>
      </c>
      <c r="D1275" s="2" t="str">
        <f t="shared" si="155"/>
        <v>6</v>
      </c>
      <c r="E1275" s="2" t="str">
        <f t="shared" si="156"/>
        <v>63</v>
      </c>
      <c r="F1275" s="2" t="str">
        <f t="shared" si="157"/>
        <v>631</v>
      </c>
      <c r="G1275" s="1" t="s">
        <v>195</v>
      </c>
      <c r="H1275" s="27">
        <v>0</v>
      </c>
      <c r="I1275" s="27"/>
      <c r="J1275" s="27">
        <v>0</v>
      </c>
      <c r="K1275" s="27">
        <v>0</v>
      </c>
      <c r="L1275" s="27">
        <v>0</v>
      </c>
      <c r="M1275" s="27"/>
      <c r="N1275" s="27">
        <v>0</v>
      </c>
      <c r="O1275" s="27">
        <v>0</v>
      </c>
      <c r="P1275" s="27">
        <v>0</v>
      </c>
      <c r="Q1275" s="27"/>
      <c r="R1275" s="27">
        <v>0</v>
      </c>
      <c r="S1275" s="27">
        <v>0</v>
      </c>
      <c r="T1275" s="27">
        <v>0</v>
      </c>
      <c r="U1275" s="27"/>
      <c r="V1275" s="27">
        <v>0</v>
      </c>
      <c r="W1275" s="27">
        <v>0</v>
      </c>
      <c r="X1275" s="27">
        <v>0</v>
      </c>
      <c r="Y1275" s="27"/>
      <c r="Z1275" s="27">
        <v>10232</v>
      </c>
      <c r="AA1275" s="27">
        <v>10232</v>
      </c>
      <c r="AB1275" s="27">
        <v>0</v>
      </c>
      <c r="AC1275" s="27"/>
      <c r="AD1275" s="27">
        <v>0</v>
      </c>
      <c r="AE1275" s="27">
        <v>0</v>
      </c>
      <c r="AF1275" s="27">
        <v>0</v>
      </c>
      <c r="AG1275" s="106">
        <v>3372.5</v>
      </c>
      <c r="AH1275" s="27">
        <v>0</v>
      </c>
      <c r="AI1275" s="27">
        <v>0</v>
      </c>
      <c r="AJ1275" s="27">
        <v>0</v>
      </c>
      <c r="AK1275" s="106">
        <v>3819.8646200000003</v>
      </c>
      <c r="AL1275" s="106">
        <v>3819.8646200000003</v>
      </c>
      <c r="AM1275" s="105">
        <v>3819.8646200000003</v>
      </c>
      <c r="AN1275" s="11">
        <v>21152</v>
      </c>
      <c r="AO1275" s="11">
        <v>12783.801179999999</v>
      </c>
      <c r="AP1275" s="105">
        <v>12783.801179999999</v>
      </c>
      <c r="AQ1275" s="11">
        <v>12783.801179999999</v>
      </c>
      <c r="AR1275" s="11">
        <v>21761.2986977</v>
      </c>
      <c r="AS1275" s="11">
        <v>7372.9699900000005</v>
      </c>
      <c r="AT1275" s="11">
        <v>7372.9699900000005</v>
      </c>
      <c r="AU1275" s="11">
        <v>7372.9699900000005</v>
      </c>
      <c r="AV1275" s="11">
        <v>13143.8241932</v>
      </c>
      <c r="AW1275" s="11">
        <v>13675.43534</v>
      </c>
      <c r="AX1275" s="11">
        <v>14429.70534</v>
      </c>
      <c r="AZ1275" s="11">
        <v>14020.628115900001</v>
      </c>
      <c r="BA1275" s="11">
        <v>8091.8383300000005</v>
      </c>
      <c r="BB1275" s="122"/>
    </row>
    <row r="1276" spans="1:54" hidden="1" x14ac:dyDescent="0.25">
      <c r="A1276">
        <v>8</v>
      </c>
      <c r="B1276" t="str">
        <f t="shared" si="151"/>
        <v>WR-6312</v>
      </c>
      <c r="C1276" s="2" t="s">
        <v>318</v>
      </c>
      <c r="D1276" s="2" t="str">
        <f t="shared" si="155"/>
        <v>6</v>
      </c>
      <c r="E1276" s="2" t="str">
        <f t="shared" si="156"/>
        <v>63</v>
      </c>
      <c r="F1276" s="2" t="str">
        <f t="shared" si="157"/>
        <v>631</v>
      </c>
      <c r="G1276" s="1" t="s">
        <v>196</v>
      </c>
      <c r="H1276" s="27">
        <v>0</v>
      </c>
      <c r="I1276" s="27"/>
      <c r="J1276" s="27">
        <v>0</v>
      </c>
      <c r="K1276" s="27">
        <v>0</v>
      </c>
      <c r="L1276" s="27">
        <v>0</v>
      </c>
      <c r="M1276" s="27"/>
      <c r="N1276" s="27">
        <v>0</v>
      </c>
      <c r="O1276" s="27">
        <v>0</v>
      </c>
      <c r="P1276" s="27">
        <v>690</v>
      </c>
      <c r="Q1276" s="27"/>
      <c r="R1276" s="27">
        <v>400</v>
      </c>
      <c r="S1276" s="27">
        <v>400</v>
      </c>
      <c r="T1276" s="27">
        <v>290</v>
      </c>
      <c r="U1276" s="27"/>
      <c r="V1276" s="27">
        <v>290</v>
      </c>
      <c r="W1276" s="27">
        <v>290</v>
      </c>
      <c r="X1276" s="27">
        <v>0</v>
      </c>
      <c r="Y1276" s="27"/>
      <c r="Z1276" s="27">
        <v>0</v>
      </c>
      <c r="AA1276" s="27">
        <v>0</v>
      </c>
      <c r="AB1276" s="27">
        <v>0</v>
      </c>
      <c r="AC1276" s="27"/>
      <c r="AD1276" s="27">
        <v>0</v>
      </c>
      <c r="AE1276" s="27">
        <v>0</v>
      </c>
      <c r="AF1276" s="27">
        <v>0</v>
      </c>
      <c r="AG1276" s="106">
        <v>0</v>
      </c>
      <c r="AH1276" s="27">
        <v>0</v>
      </c>
      <c r="AI1276" s="27">
        <v>0</v>
      </c>
      <c r="AJ1276" s="27">
        <v>0</v>
      </c>
      <c r="AK1276" s="106">
        <v>0</v>
      </c>
      <c r="AL1276" s="106">
        <v>0</v>
      </c>
      <c r="AM1276" s="105">
        <v>0</v>
      </c>
      <c r="AN1276" s="11">
        <v>0</v>
      </c>
      <c r="AO1276" s="11">
        <v>0</v>
      </c>
      <c r="AP1276" s="105">
        <v>0</v>
      </c>
      <c r="AQ1276" s="11">
        <v>0</v>
      </c>
      <c r="AR1276" s="11">
        <v>0</v>
      </c>
      <c r="AS1276" s="11">
        <v>0</v>
      </c>
      <c r="AT1276" s="11">
        <v>0</v>
      </c>
      <c r="AU1276" s="11">
        <v>0</v>
      </c>
      <c r="AV1276" s="11">
        <v>140</v>
      </c>
      <c r="AW1276" s="11">
        <v>98.190570000000008</v>
      </c>
      <c r="AX1276" s="11">
        <v>98.190570000000008</v>
      </c>
      <c r="AZ1276" s="11">
        <v>140</v>
      </c>
      <c r="BA1276" s="11">
        <v>61.990290000000002</v>
      </c>
      <c r="BB1276" s="122"/>
    </row>
    <row r="1277" spans="1:54" hidden="1" x14ac:dyDescent="0.25">
      <c r="A1277">
        <v>8</v>
      </c>
      <c r="B1277" t="str">
        <f t="shared" si="151"/>
        <v>WR-6321</v>
      </c>
      <c r="C1277" s="2" t="s">
        <v>318</v>
      </c>
      <c r="D1277" s="2" t="str">
        <f t="shared" si="155"/>
        <v>6</v>
      </c>
      <c r="E1277" s="2" t="str">
        <f t="shared" si="156"/>
        <v>63</v>
      </c>
      <c r="F1277" s="2" t="str">
        <f t="shared" si="157"/>
        <v>632</v>
      </c>
      <c r="G1277" s="1" t="s">
        <v>197</v>
      </c>
      <c r="H1277" s="27">
        <v>168915</v>
      </c>
      <c r="I1277" s="27"/>
      <c r="J1277" s="27">
        <v>161181</v>
      </c>
      <c r="K1277" s="27">
        <v>160909.85501</v>
      </c>
      <c r="L1277" s="27">
        <v>129089</v>
      </c>
      <c r="M1277" s="27"/>
      <c r="N1277" s="27">
        <v>136660.01300000001</v>
      </c>
      <c r="O1277" s="27">
        <v>136660.01298999999</v>
      </c>
      <c r="P1277" s="27">
        <v>142303</v>
      </c>
      <c r="Q1277" s="27"/>
      <c r="R1277" s="27">
        <v>120733.37299999999</v>
      </c>
      <c r="S1277" s="27">
        <v>120733.37771</v>
      </c>
      <c r="T1277" s="27">
        <v>135595</v>
      </c>
      <c r="U1277" s="27"/>
      <c r="V1277" s="27">
        <v>132149.231</v>
      </c>
      <c r="W1277" s="27">
        <v>130784.04399999999</v>
      </c>
      <c r="X1277" s="27">
        <v>136806</v>
      </c>
      <c r="Y1277" s="27"/>
      <c r="Z1277" s="27">
        <v>162191.96844</v>
      </c>
      <c r="AA1277" s="27">
        <v>162191.96844</v>
      </c>
      <c r="AB1277" s="27">
        <v>132163</v>
      </c>
      <c r="AC1277" s="27"/>
      <c r="AD1277" s="27">
        <v>330075.62018999999</v>
      </c>
      <c r="AE1277" s="27">
        <v>330075.62022000004</v>
      </c>
      <c r="AF1277" s="27">
        <v>355727</v>
      </c>
      <c r="AG1277" s="106">
        <v>263615.50949600001</v>
      </c>
      <c r="AH1277" s="27">
        <v>266980.90949599998</v>
      </c>
      <c r="AI1277" s="27">
        <v>266980.90949599998</v>
      </c>
      <c r="AJ1277" s="27">
        <v>356370</v>
      </c>
      <c r="AK1277" s="106">
        <v>221269.48100999999</v>
      </c>
      <c r="AL1277" s="106">
        <v>221639.36569999999</v>
      </c>
      <c r="AM1277" s="105">
        <v>201369.36569999999</v>
      </c>
      <c r="AN1277" s="11">
        <v>382080</v>
      </c>
      <c r="AO1277" s="11">
        <v>184859.90464590001</v>
      </c>
      <c r="AP1277" s="105">
        <v>184859.90464590001</v>
      </c>
      <c r="AQ1277" s="11">
        <v>184859.90464590001</v>
      </c>
      <c r="AR1277" s="11">
        <v>163059.74570980002</v>
      </c>
      <c r="AS1277" s="11">
        <v>188116.70845999999</v>
      </c>
      <c r="AT1277" s="11">
        <v>188116.70845999999</v>
      </c>
      <c r="AU1277" s="11">
        <v>188116.70845999999</v>
      </c>
      <c r="AV1277" s="11">
        <v>295002.72171029996</v>
      </c>
      <c r="AW1277" s="11">
        <v>223468.45394999994</v>
      </c>
      <c r="AX1277" s="11">
        <v>222879.45394999994</v>
      </c>
      <c r="AZ1277" s="11">
        <v>336959.58148210001</v>
      </c>
      <c r="BA1277" s="11">
        <v>330152.3223</v>
      </c>
      <c r="BB1277" s="122"/>
    </row>
    <row r="1278" spans="1:54" hidden="1" x14ac:dyDescent="0.25">
      <c r="A1278">
        <v>8</v>
      </c>
      <c r="B1278" t="str">
        <f t="shared" si="151"/>
        <v>WR-6322</v>
      </c>
      <c r="C1278" s="2" t="s">
        <v>318</v>
      </c>
      <c r="D1278" s="2" t="str">
        <f t="shared" si="155"/>
        <v>6</v>
      </c>
      <c r="E1278" s="2" t="str">
        <f t="shared" si="156"/>
        <v>63</v>
      </c>
      <c r="F1278" s="2" t="str">
        <f t="shared" si="157"/>
        <v>632</v>
      </c>
      <c r="G1278" s="1" t="s">
        <v>198</v>
      </c>
      <c r="H1278" s="27">
        <v>0</v>
      </c>
      <c r="I1278" s="27"/>
      <c r="J1278" s="27">
        <v>0</v>
      </c>
      <c r="K1278" s="27">
        <v>0</v>
      </c>
      <c r="L1278" s="27">
        <v>0</v>
      </c>
      <c r="M1278" s="27"/>
      <c r="N1278" s="27">
        <v>837.6</v>
      </c>
      <c r="O1278" s="27">
        <v>837.6</v>
      </c>
      <c r="P1278" s="27">
        <v>500</v>
      </c>
      <c r="Q1278" s="27"/>
      <c r="R1278" s="27">
        <v>292.56900000000002</v>
      </c>
      <c r="S1278" s="27">
        <v>292.56900000000002</v>
      </c>
      <c r="T1278" s="27">
        <v>550</v>
      </c>
      <c r="U1278" s="27"/>
      <c r="V1278" s="27">
        <v>241.67</v>
      </c>
      <c r="W1278" s="27">
        <v>241.67</v>
      </c>
      <c r="X1278" s="27">
        <v>2000</v>
      </c>
      <c r="Y1278" s="27"/>
      <c r="Z1278" s="27">
        <v>947.49197000000004</v>
      </c>
      <c r="AA1278" s="27">
        <v>947.49197000000004</v>
      </c>
      <c r="AB1278" s="27">
        <v>2177</v>
      </c>
      <c r="AC1278" s="27"/>
      <c r="AD1278" s="27">
        <v>7088.7493700000005</v>
      </c>
      <c r="AE1278" s="27">
        <v>7088.7493700000005</v>
      </c>
      <c r="AF1278" s="27">
        <v>4120</v>
      </c>
      <c r="AG1278" s="106">
        <v>2890.0778500000001</v>
      </c>
      <c r="AH1278" s="27">
        <v>2890.0778500000001</v>
      </c>
      <c r="AI1278" s="27">
        <v>2890.0778500000001</v>
      </c>
      <c r="AJ1278" s="27">
        <v>2513</v>
      </c>
      <c r="AK1278" s="106">
        <v>64535.293879999997</v>
      </c>
      <c r="AL1278" s="106">
        <v>64535.296499999997</v>
      </c>
      <c r="AM1278" s="105">
        <v>64535.293879999997</v>
      </c>
      <c r="AN1278" s="11">
        <v>4590</v>
      </c>
      <c r="AO1278" s="11">
        <v>3832.8142499999999</v>
      </c>
      <c r="AP1278" s="105">
        <v>3832.8142499999999</v>
      </c>
      <c r="AQ1278" s="11">
        <v>3832.8142499999999</v>
      </c>
      <c r="AR1278" s="11">
        <v>26342</v>
      </c>
      <c r="AS1278" s="11">
        <v>55843.225939999997</v>
      </c>
      <c r="AT1278" s="11">
        <v>55843.225939999997</v>
      </c>
      <c r="AU1278" s="11">
        <v>55843.225939999997</v>
      </c>
      <c r="AV1278" s="11">
        <v>19324</v>
      </c>
      <c r="AW1278" s="11">
        <v>0</v>
      </c>
      <c r="AX1278" s="11">
        <v>0</v>
      </c>
      <c r="AZ1278" s="11">
        <v>10486</v>
      </c>
      <c r="BA1278" s="11">
        <v>2619.9810699999998</v>
      </c>
      <c r="BB1278" s="122"/>
    </row>
    <row r="1279" spans="1:54" hidden="1" x14ac:dyDescent="0.25">
      <c r="A1279">
        <v>8</v>
      </c>
      <c r="B1279" t="str">
        <f t="shared" si="151"/>
        <v>WR-6331</v>
      </c>
      <c r="C1279" s="2" t="s">
        <v>318</v>
      </c>
      <c r="D1279" s="2" t="str">
        <f t="shared" si="155"/>
        <v>6</v>
      </c>
      <c r="E1279" s="2" t="str">
        <f t="shared" si="156"/>
        <v>63</v>
      </c>
      <c r="F1279" s="2" t="str">
        <f t="shared" si="157"/>
        <v>633</v>
      </c>
      <c r="G1279" s="1" t="s">
        <v>948</v>
      </c>
      <c r="H1279" s="27">
        <v>0</v>
      </c>
      <c r="I1279" s="27"/>
      <c r="J1279" s="27">
        <v>0</v>
      </c>
      <c r="K1279" s="27">
        <v>2078.7199999999998</v>
      </c>
      <c r="L1279" s="27">
        <v>0</v>
      </c>
      <c r="M1279" s="27"/>
      <c r="N1279" s="27">
        <v>2246.8580000000002</v>
      </c>
      <c r="O1279" s="27">
        <v>2246.8577399999999</v>
      </c>
      <c r="P1279" s="27">
        <v>1280</v>
      </c>
      <c r="Q1279" s="27"/>
      <c r="R1279" s="27">
        <v>2949.1489999999999</v>
      </c>
      <c r="S1279" s="27">
        <v>2949.1489999999999</v>
      </c>
      <c r="T1279" s="27">
        <v>600</v>
      </c>
      <c r="U1279" s="27"/>
      <c r="V1279" s="27">
        <v>839.73</v>
      </c>
      <c r="W1279" s="27">
        <v>839.73</v>
      </c>
      <c r="X1279" s="27">
        <v>690</v>
      </c>
      <c r="Y1279" s="27"/>
      <c r="Z1279" s="27">
        <v>396.72325999999998</v>
      </c>
      <c r="AA1279" s="27">
        <v>396.72325999999998</v>
      </c>
      <c r="AB1279" s="27">
        <v>0</v>
      </c>
      <c r="AC1279" s="27"/>
      <c r="AD1279" s="27">
        <v>0</v>
      </c>
      <c r="AE1279" s="27">
        <v>0</v>
      </c>
      <c r="AF1279" s="27">
        <v>0</v>
      </c>
      <c r="AG1279" s="106">
        <v>0</v>
      </c>
      <c r="AH1279" s="27">
        <v>0</v>
      </c>
      <c r="AI1279" s="27">
        <v>0</v>
      </c>
      <c r="AJ1279" s="27">
        <v>0</v>
      </c>
      <c r="AK1279" s="106">
        <v>0</v>
      </c>
      <c r="AL1279" s="106">
        <v>0</v>
      </c>
      <c r="AM1279" s="105">
        <v>0</v>
      </c>
      <c r="AN1279" s="11">
        <v>0</v>
      </c>
      <c r="AO1279" s="11">
        <v>0</v>
      </c>
      <c r="AP1279" s="105">
        <v>0</v>
      </c>
      <c r="AQ1279" s="11">
        <v>0</v>
      </c>
      <c r="AR1279" s="11">
        <v>0</v>
      </c>
      <c r="AS1279" s="11">
        <v>0</v>
      </c>
      <c r="AT1279" s="11">
        <v>0</v>
      </c>
      <c r="AU1279" s="11"/>
      <c r="AV1279" s="11">
        <v>0</v>
      </c>
      <c r="AW1279" s="11">
        <v>0</v>
      </c>
      <c r="AX1279" s="11"/>
      <c r="AZ1279" s="11"/>
      <c r="BA1279" s="11"/>
      <c r="BB1279" s="122"/>
    </row>
    <row r="1280" spans="1:54" hidden="1" x14ac:dyDescent="0.25">
      <c r="A1280">
        <v>8</v>
      </c>
      <c r="B1280" t="str">
        <f t="shared" si="151"/>
        <v>WR-6332</v>
      </c>
      <c r="C1280" s="2" t="s">
        <v>318</v>
      </c>
      <c r="D1280" s="2" t="str">
        <f t="shared" si="155"/>
        <v>6</v>
      </c>
      <c r="E1280" s="2" t="str">
        <f t="shared" si="156"/>
        <v>63</v>
      </c>
      <c r="F1280" s="2" t="str">
        <f t="shared" si="157"/>
        <v>633</v>
      </c>
      <c r="G1280" s="1" t="s">
        <v>950</v>
      </c>
      <c r="H1280" s="27">
        <v>0</v>
      </c>
      <c r="I1280" s="27"/>
      <c r="J1280" s="27">
        <v>0</v>
      </c>
      <c r="K1280" s="27">
        <v>0</v>
      </c>
      <c r="L1280" s="27">
        <v>4300</v>
      </c>
      <c r="M1280" s="27"/>
      <c r="N1280" s="27">
        <v>3336.9520000000002</v>
      </c>
      <c r="O1280" s="27">
        <v>3336.9520000000002</v>
      </c>
      <c r="P1280" s="27">
        <v>1600</v>
      </c>
      <c r="Q1280" s="27"/>
      <c r="R1280" s="27">
        <v>312.46699999999998</v>
      </c>
      <c r="S1280" s="27">
        <v>312.46699999999998</v>
      </c>
      <c r="T1280" s="27">
        <v>1600</v>
      </c>
      <c r="U1280" s="27"/>
      <c r="V1280" s="27">
        <v>3700</v>
      </c>
      <c r="W1280" s="27">
        <v>3700</v>
      </c>
      <c r="X1280" s="27">
        <v>29250</v>
      </c>
      <c r="Y1280" s="27"/>
      <c r="Z1280" s="27">
        <v>1320</v>
      </c>
      <c r="AA1280" s="27">
        <v>1320</v>
      </c>
      <c r="AB1280" s="27">
        <v>0</v>
      </c>
      <c r="AC1280" s="27"/>
      <c r="AD1280" s="27">
        <v>0</v>
      </c>
      <c r="AE1280" s="27">
        <v>0</v>
      </c>
      <c r="AF1280" s="27">
        <v>0</v>
      </c>
      <c r="AG1280" s="106">
        <v>0</v>
      </c>
      <c r="AH1280" s="27">
        <v>0</v>
      </c>
      <c r="AI1280" s="27">
        <v>0</v>
      </c>
      <c r="AJ1280" s="27">
        <v>0</v>
      </c>
      <c r="AK1280" s="106">
        <v>0</v>
      </c>
      <c r="AL1280" s="106">
        <v>0</v>
      </c>
      <c r="AM1280" s="105">
        <v>0</v>
      </c>
      <c r="AN1280" s="11">
        <v>0</v>
      </c>
      <c r="AO1280" s="11">
        <v>0</v>
      </c>
      <c r="AP1280" s="105">
        <v>0</v>
      </c>
      <c r="AQ1280" s="11">
        <v>0</v>
      </c>
      <c r="AR1280" s="11">
        <v>0</v>
      </c>
      <c r="AS1280" s="11">
        <v>0</v>
      </c>
      <c r="AT1280" s="11">
        <v>0</v>
      </c>
      <c r="AU1280" s="11"/>
      <c r="AV1280" s="11">
        <v>0</v>
      </c>
      <c r="AW1280" s="11">
        <v>0</v>
      </c>
      <c r="AX1280" s="11"/>
      <c r="AZ1280" s="11"/>
      <c r="BA1280" s="11"/>
      <c r="BB1280" s="122"/>
    </row>
    <row r="1281" spans="1:54" hidden="1" x14ac:dyDescent="0.25">
      <c r="A1281">
        <v>8</v>
      </c>
      <c r="B1281" t="str">
        <f t="shared" si="151"/>
        <v>WR-6341</v>
      </c>
      <c r="C1281" s="2" t="s">
        <v>318</v>
      </c>
      <c r="D1281" s="2" t="str">
        <f t="shared" si="155"/>
        <v>6</v>
      </c>
      <c r="E1281" s="2" t="str">
        <f t="shared" si="156"/>
        <v>63</v>
      </c>
      <c r="F1281" s="2" t="str">
        <f t="shared" si="157"/>
        <v>634</v>
      </c>
      <c r="G1281" s="1" t="s">
        <v>199</v>
      </c>
      <c r="H1281" s="27">
        <v>0</v>
      </c>
      <c r="I1281" s="27"/>
      <c r="J1281" s="27">
        <v>0</v>
      </c>
      <c r="K1281" s="27">
        <v>0</v>
      </c>
      <c r="L1281" s="27">
        <v>0</v>
      </c>
      <c r="M1281" s="27"/>
      <c r="N1281" s="27">
        <v>0</v>
      </c>
      <c r="O1281" s="27">
        <v>0</v>
      </c>
      <c r="P1281" s="27">
        <v>0</v>
      </c>
      <c r="Q1281" s="27"/>
      <c r="R1281" s="27">
        <v>0</v>
      </c>
      <c r="S1281" s="27">
        <v>0</v>
      </c>
      <c r="T1281" s="27">
        <v>0</v>
      </c>
      <c r="U1281" s="27"/>
      <c r="V1281" s="27">
        <v>0</v>
      </c>
      <c r="W1281" s="27">
        <v>0</v>
      </c>
      <c r="X1281" s="27">
        <v>0</v>
      </c>
      <c r="Y1281" s="27"/>
      <c r="Z1281" s="27">
        <v>0</v>
      </c>
      <c r="AA1281" s="27">
        <v>0</v>
      </c>
      <c r="AB1281" s="27">
        <v>0</v>
      </c>
      <c r="AC1281" s="27"/>
      <c r="AD1281" s="27">
        <v>0</v>
      </c>
      <c r="AE1281" s="27">
        <v>0</v>
      </c>
      <c r="AF1281" s="27">
        <v>69</v>
      </c>
      <c r="AG1281" s="106">
        <v>7627.8</v>
      </c>
      <c r="AH1281" s="27">
        <v>6424</v>
      </c>
      <c r="AI1281" s="27">
        <v>6424</v>
      </c>
      <c r="AJ1281" s="27">
        <v>317</v>
      </c>
      <c r="AK1281" s="106">
        <v>350.96116000000001</v>
      </c>
      <c r="AL1281" s="106">
        <v>350.96115999999995</v>
      </c>
      <c r="AM1281" s="105">
        <v>350.96116000000001</v>
      </c>
      <c r="AN1281" s="11">
        <v>371</v>
      </c>
      <c r="AO1281" s="11">
        <v>5559.0409099999997</v>
      </c>
      <c r="AP1281" s="105">
        <v>5558.4034899999997</v>
      </c>
      <c r="AQ1281" s="11">
        <v>5558.4034899999997</v>
      </c>
      <c r="AR1281" s="11">
        <v>372</v>
      </c>
      <c r="AS1281" s="11">
        <v>5822.2525500000002</v>
      </c>
      <c r="AT1281" s="11">
        <v>5822.0511299999998</v>
      </c>
      <c r="AU1281" s="11">
        <v>5822.0511299999998</v>
      </c>
      <c r="AV1281" s="11">
        <v>12202.1982057</v>
      </c>
      <c r="AW1281" s="11">
        <v>2333.1147499999997</v>
      </c>
      <c r="AX1281" s="11">
        <v>2333.1147499999997</v>
      </c>
      <c r="AZ1281" s="11">
        <v>7074.7396927</v>
      </c>
      <c r="BA1281" s="11">
        <v>2040.3149699999999</v>
      </c>
      <c r="BB1281" s="122"/>
    </row>
    <row r="1282" spans="1:54" hidden="1" x14ac:dyDescent="0.25">
      <c r="A1282">
        <v>8</v>
      </c>
      <c r="B1282" t="str">
        <f t="shared" si="151"/>
        <v>WR-6342</v>
      </c>
      <c r="C1282" s="2" t="s">
        <v>318</v>
      </c>
      <c r="D1282" s="2" t="str">
        <f t="shared" si="155"/>
        <v>6</v>
      </c>
      <c r="E1282" s="2" t="str">
        <f t="shared" si="156"/>
        <v>63</v>
      </c>
      <c r="F1282" s="2" t="str">
        <f t="shared" si="157"/>
        <v>634</v>
      </c>
      <c r="G1282" s="1" t="s">
        <v>200</v>
      </c>
      <c r="H1282" s="27">
        <v>0</v>
      </c>
      <c r="I1282" s="27"/>
      <c r="J1282" s="27">
        <v>0</v>
      </c>
      <c r="K1282" s="27">
        <v>0</v>
      </c>
      <c r="L1282" s="27">
        <v>500</v>
      </c>
      <c r="M1282" s="27"/>
      <c r="N1282" s="27">
        <v>0</v>
      </c>
      <c r="O1282" s="27">
        <v>0</v>
      </c>
      <c r="P1282" s="27">
        <v>1000</v>
      </c>
      <c r="Q1282" s="27"/>
      <c r="R1282" s="27">
        <v>0</v>
      </c>
      <c r="S1282" s="27">
        <v>0</v>
      </c>
      <c r="T1282" s="27">
        <v>500</v>
      </c>
      <c r="U1282" s="27"/>
      <c r="V1282" s="27">
        <v>14.592000000000001</v>
      </c>
      <c r="W1282" s="27">
        <v>1539.5920000000001</v>
      </c>
      <c r="X1282" s="27">
        <v>500</v>
      </c>
      <c r="Y1282" s="27"/>
      <c r="Z1282" s="27">
        <v>532.02224000000001</v>
      </c>
      <c r="AA1282" s="27">
        <v>532.02224000000001</v>
      </c>
      <c r="AB1282" s="27">
        <v>1850</v>
      </c>
      <c r="AC1282" s="27"/>
      <c r="AD1282" s="27">
        <v>0</v>
      </c>
      <c r="AE1282" s="27">
        <v>0</v>
      </c>
      <c r="AF1282" s="27">
        <v>900</v>
      </c>
      <c r="AG1282" s="106">
        <v>2640.48155</v>
      </c>
      <c r="AH1282" s="27">
        <v>2640.48155</v>
      </c>
      <c r="AI1282" s="27">
        <v>2640.48155</v>
      </c>
      <c r="AJ1282" s="27">
        <v>6600</v>
      </c>
      <c r="AK1282" s="106">
        <v>2693.7449299999998</v>
      </c>
      <c r="AL1282" s="106">
        <v>2693.7449299999998</v>
      </c>
      <c r="AM1282" s="105">
        <v>2693.7449299999998</v>
      </c>
      <c r="AN1282" s="11">
        <v>2400</v>
      </c>
      <c r="AO1282" s="11">
        <v>600.83225000000004</v>
      </c>
      <c r="AP1282" s="105">
        <v>600.83225000000004</v>
      </c>
      <c r="AQ1282" s="11">
        <v>600.83225000000004</v>
      </c>
      <c r="AR1282" s="11">
        <v>1800</v>
      </c>
      <c r="AS1282" s="11">
        <v>520.95633999999995</v>
      </c>
      <c r="AT1282" s="11">
        <v>520.95633999999995</v>
      </c>
      <c r="AU1282" s="11">
        <v>520.95633999999995</v>
      </c>
      <c r="AV1282" s="11">
        <v>2000</v>
      </c>
      <c r="AW1282" s="11">
        <v>722.17427999999995</v>
      </c>
      <c r="AX1282" s="11">
        <v>722.17427999999995</v>
      </c>
      <c r="AZ1282" s="11">
        <v>1800</v>
      </c>
      <c r="BA1282" s="11">
        <v>762.11323000000004</v>
      </c>
      <c r="BB1282" s="122"/>
    </row>
    <row r="1283" spans="1:54" hidden="1" x14ac:dyDescent="0.25">
      <c r="A1283">
        <v>8</v>
      </c>
      <c r="B1283" t="str">
        <f t="shared" ref="B1283:B1346" si="158">C1283&amp;"-"&amp;G1283</f>
        <v>WR-6351</v>
      </c>
      <c r="C1283" s="2" t="s">
        <v>318</v>
      </c>
      <c r="D1283" s="2" t="s">
        <v>2159</v>
      </c>
      <c r="E1283" s="2" t="s">
        <v>2160</v>
      </c>
      <c r="F1283" s="2" t="s">
        <v>2161</v>
      </c>
      <c r="G1283" s="1" t="s">
        <v>201</v>
      </c>
      <c r="H1283" s="27">
        <v>0</v>
      </c>
      <c r="I1283" s="27"/>
      <c r="J1283" s="27">
        <v>0</v>
      </c>
      <c r="K1283" s="27">
        <v>0</v>
      </c>
      <c r="L1283" s="27">
        <v>0</v>
      </c>
      <c r="M1283" s="27"/>
      <c r="N1283" s="27">
        <v>0</v>
      </c>
      <c r="O1283" s="27">
        <v>0</v>
      </c>
      <c r="P1283" s="27">
        <v>0</v>
      </c>
      <c r="Q1283" s="27"/>
      <c r="R1283" s="27">
        <v>0</v>
      </c>
      <c r="S1283" s="27">
        <v>0</v>
      </c>
      <c r="T1283" s="27">
        <v>0</v>
      </c>
      <c r="U1283" s="27"/>
      <c r="V1283" s="27">
        <v>0</v>
      </c>
      <c r="W1283" s="27">
        <v>0</v>
      </c>
      <c r="X1283" s="27">
        <v>0</v>
      </c>
      <c r="Y1283" s="27"/>
      <c r="Z1283" s="27">
        <v>0</v>
      </c>
      <c r="AA1283" s="27">
        <v>0</v>
      </c>
      <c r="AB1283" s="27">
        <v>0</v>
      </c>
      <c r="AC1283" s="27"/>
      <c r="AD1283" s="27">
        <v>735.97500000000002</v>
      </c>
      <c r="AE1283" s="27">
        <v>12413.75008</v>
      </c>
      <c r="AF1283" s="27">
        <v>0</v>
      </c>
      <c r="AG1283" s="106">
        <v>8060.71</v>
      </c>
      <c r="AH1283" s="27">
        <v>7571.7</v>
      </c>
      <c r="AI1283" s="27">
        <v>7571.7</v>
      </c>
      <c r="AJ1283" s="27">
        <v>0</v>
      </c>
      <c r="AK1283" s="106">
        <v>0</v>
      </c>
      <c r="AL1283" s="106">
        <v>155.66910999999999</v>
      </c>
      <c r="AM1283" s="105">
        <v>155.66910999999999</v>
      </c>
      <c r="AN1283" s="11">
        <v>0</v>
      </c>
      <c r="AO1283" s="11">
        <v>327.18169</v>
      </c>
      <c r="AP1283" s="105">
        <v>327.18169</v>
      </c>
      <c r="AQ1283" s="11">
        <v>327.18169</v>
      </c>
      <c r="AR1283" s="11">
        <v>68.304529800000012</v>
      </c>
      <c r="AS1283" s="11">
        <v>0</v>
      </c>
      <c r="AT1283" s="11">
        <v>0</v>
      </c>
      <c r="AU1283" s="11">
        <v>0</v>
      </c>
      <c r="AV1283" s="11">
        <v>513.64759349999997</v>
      </c>
      <c r="AW1283" s="11">
        <v>1720.3738699999999</v>
      </c>
      <c r="AX1283" s="11">
        <v>1645.6071299999999</v>
      </c>
      <c r="AZ1283" s="11">
        <v>0</v>
      </c>
      <c r="BA1283" s="11">
        <v>0</v>
      </c>
      <c r="BB1283" s="122"/>
    </row>
    <row r="1284" spans="1:54" hidden="1" x14ac:dyDescent="0.25">
      <c r="A1284">
        <v>8</v>
      </c>
      <c r="B1284" t="str">
        <f t="shared" si="158"/>
        <v>WR-6352</v>
      </c>
      <c r="C1284" s="2" t="s">
        <v>318</v>
      </c>
      <c r="D1284" s="2" t="s">
        <v>2159</v>
      </c>
      <c r="E1284" s="2" t="s">
        <v>2160</v>
      </c>
      <c r="F1284" s="2" t="s">
        <v>2161</v>
      </c>
      <c r="G1284" s="1" t="s">
        <v>202</v>
      </c>
      <c r="H1284" s="27">
        <v>0</v>
      </c>
      <c r="I1284" s="27"/>
      <c r="J1284" s="27">
        <v>0</v>
      </c>
      <c r="K1284" s="27">
        <v>0</v>
      </c>
      <c r="L1284" s="27">
        <v>0</v>
      </c>
      <c r="M1284" s="27"/>
      <c r="N1284" s="27">
        <v>0</v>
      </c>
      <c r="O1284" s="27">
        <v>0</v>
      </c>
      <c r="P1284" s="27">
        <v>0</v>
      </c>
      <c r="Q1284" s="27"/>
      <c r="R1284" s="27">
        <v>0</v>
      </c>
      <c r="S1284" s="27">
        <v>0</v>
      </c>
      <c r="T1284" s="27">
        <v>0</v>
      </c>
      <c r="U1284" s="27"/>
      <c r="V1284" s="27">
        <v>0</v>
      </c>
      <c r="W1284" s="27">
        <v>0</v>
      </c>
      <c r="X1284" s="27">
        <v>0</v>
      </c>
      <c r="Y1284" s="27"/>
      <c r="Z1284" s="27">
        <v>0</v>
      </c>
      <c r="AA1284" s="27">
        <v>0</v>
      </c>
      <c r="AB1284" s="27">
        <v>0</v>
      </c>
      <c r="AC1284" s="27"/>
      <c r="AD1284" s="27">
        <v>11708.698780000001</v>
      </c>
      <c r="AE1284" s="27">
        <v>16495.073400000001</v>
      </c>
      <c r="AF1284" s="27">
        <v>0</v>
      </c>
      <c r="AG1284" s="106">
        <v>32784.429000000004</v>
      </c>
      <c r="AH1284" s="27">
        <v>32226.028999999999</v>
      </c>
      <c r="AI1284" s="27">
        <v>32226.028999999999</v>
      </c>
      <c r="AJ1284" s="27">
        <v>0</v>
      </c>
      <c r="AK1284" s="106">
        <v>17704.377540000001</v>
      </c>
      <c r="AL1284" s="106">
        <v>17704.377540000001</v>
      </c>
      <c r="AM1284" s="105">
        <v>17704.377540000001</v>
      </c>
      <c r="AN1284" s="11">
        <v>0</v>
      </c>
      <c r="AO1284" s="11">
        <v>15387.05344</v>
      </c>
      <c r="AP1284" s="105">
        <v>15387.05344</v>
      </c>
      <c r="AQ1284" s="11">
        <v>15387.05344</v>
      </c>
      <c r="AR1284" s="11">
        <v>10107.3126115</v>
      </c>
      <c r="AS1284" s="11">
        <v>20855.417880000001</v>
      </c>
      <c r="AT1284" s="11">
        <v>20855.417880000001</v>
      </c>
      <c r="AU1284" s="11">
        <v>20855.417880000001</v>
      </c>
      <c r="AV1284" s="11">
        <v>8639.9756318</v>
      </c>
      <c r="AW1284" s="11">
        <v>5820.3829800000003</v>
      </c>
      <c r="AX1284" s="11">
        <v>5820.3829800000003</v>
      </c>
      <c r="AZ1284" s="11">
        <v>14480.228984199999</v>
      </c>
      <c r="BA1284" s="11">
        <v>9440.296049999999</v>
      </c>
      <c r="BB1284" s="122"/>
    </row>
    <row r="1285" spans="1:54" hidden="1" x14ac:dyDescent="0.25">
      <c r="A1285">
        <v>8</v>
      </c>
      <c r="B1285" t="str">
        <f t="shared" si="158"/>
        <v>WR-6353</v>
      </c>
      <c r="C1285" s="2" t="s">
        <v>318</v>
      </c>
      <c r="D1285" s="2" t="str">
        <f t="shared" ref="D1285:D1318" si="159">LEFT($G1285,1)</f>
        <v>6</v>
      </c>
      <c r="E1285" s="2" t="str">
        <f t="shared" ref="E1285:E1318" si="160">LEFT($G1285,2)</f>
        <v>63</v>
      </c>
      <c r="F1285" s="2" t="str">
        <f t="shared" ref="F1285:F1318" si="161">LEFT($G1285,3)</f>
        <v>635</v>
      </c>
      <c r="G1285" s="1" t="s">
        <v>203</v>
      </c>
      <c r="H1285" s="27">
        <v>0</v>
      </c>
      <c r="I1285" s="27"/>
      <c r="J1285" s="27">
        <v>0</v>
      </c>
      <c r="K1285" s="27">
        <v>0</v>
      </c>
      <c r="L1285" s="27">
        <v>0</v>
      </c>
      <c r="M1285" s="27"/>
      <c r="N1285" s="27">
        <v>0</v>
      </c>
      <c r="O1285" s="27">
        <v>0</v>
      </c>
      <c r="P1285" s="27">
        <v>0</v>
      </c>
      <c r="Q1285" s="27"/>
      <c r="R1285" s="27">
        <v>0</v>
      </c>
      <c r="S1285" s="27">
        <v>0</v>
      </c>
      <c r="T1285" s="27">
        <v>0</v>
      </c>
      <c r="U1285" s="27"/>
      <c r="V1285" s="27">
        <v>0</v>
      </c>
      <c r="W1285" s="27">
        <v>0</v>
      </c>
      <c r="X1285" s="27">
        <v>0</v>
      </c>
      <c r="Y1285" s="27"/>
      <c r="Z1285" s="27">
        <v>0</v>
      </c>
      <c r="AA1285" s="27">
        <v>0</v>
      </c>
      <c r="AB1285" s="27">
        <v>0</v>
      </c>
      <c r="AC1285" s="27"/>
      <c r="AD1285" s="27">
        <v>16464.149700000002</v>
      </c>
      <c r="AE1285" s="27">
        <v>0</v>
      </c>
      <c r="AF1285" s="27">
        <v>27509</v>
      </c>
      <c r="AG1285" s="106">
        <v>12474.12918</v>
      </c>
      <c r="AH1285" s="27">
        <v>11926.12918</v>
      </c>
      <c r="AI1285" s="27">
        <v>11926.12918</v>
      </c>
      <c r="AJ1285" s="27">
        <v>44500</v>
      </c>
      <c r="AK1285" s="106">
        <v>41403.121080000004</v>
      </c>
      <c r="AL1285" s="106">
        <v>41578.271079999999</v>
      </c>
      <c r="AM1285" s="105">
        <v>41578.271079999999</v>
      </c>
      <c r="AN1285" s="11">
        <v>1930</v>
      </c>
      <c r="AO1285" s="11">
        <v>41458.977912000002</v>
      </c>
      <c r="AP1285" s="105">
        <v>41458.982802000006</v>
      </c>
      <c r="AQ1285" s="11">
        <v>41458.982802000006</v>
      </c>
      <c r="AR1285" s="11">
        <v>54590.999975800005</v>
      </c>
      <c r="AS1285" s="11">
        <v>24159.335460000002</v>
      </c>
      <c r="AT1285" s="11">
        <v>24159.272370000002</v>
      </c>
      <c r="AU1285" s="11">
        <v>24159.272370000002</v>
      </c>
      <c r="AV1285" s="11">
        <v>34857.119484900002</v>
      </c>
      <c r="AW1285" s="11">
        <v>53768.742209999997</v>
      </c>
      <c r="AX1285" s="11">
        <v>53782.117209999997</v>
      </c>
      <c r="AZ1285" s="11">
        <v>45702.612512400003</v>
      </c>
      <c r="BA1285" s="11">
        <v>48939.857489999995</v>
      </c>
      <c r="BB1285" s="122"/>
    </row>
    <row r="1286" spans="1:54" hidden="1" x14ac:dyDescent="0.25">
      <c r="A1286">
        <v>8</v>
      </c>
      <c r="B1286" t="str">
        <f t="shared" si="158"/>
        <v>WR-6354</v>
      </c>
      <c r="C1286" s="2" t="s">
        <v>318</v>
      </c>
      <c r="D1286" s="2" t="str">
        <f t="shared" si="159"/>
        <v>6</v>
      </c>
      <c r="E1286" s="2" t="str">
        <f t="shared" si="160"/>
        <v>63</v>
      </c>
      <c r="F1286" s="2" t="str">
        <f t="shared" si="161"/>
        <v>635</v>
      </c>
      <c r="G1286" s="1" t="s">
        <v>204</v>
      </c>
      <c r="H1286" s="27">
        <v>0</v>
      </c>
      <c r="I1286" s="27"/>
      <c r="J1286" s="27">
        <v>0</v>
      </c>
      <c r="K1286" s="27">
        <v>0</v>
      </c>
      <c r="L1286" s="27">
        <v>0</v>
      </c>
      <c r="M1286" s="27"/>
      <c r="N1286" s="27">
        <v>0</v>
      </c>
      <c r="O1286" s="27">
        <v>0</v>
      </c>
      <c r="P1286" s="27">
        <v>0</v>
      </c>
      <c r="Q1286" s="27"/>
      <c r="R1286" s="27">
        <v>0</v>
      </c>
      <c r="S1286" s="27">
        <v>0</v>
      </c>
      <c r="T1286" s="27">
        <v>0</v>
      </c>
      <c r="U1286" s="27"/>
      <c r="V1286" s="27">
        <v>0</v>
      </c>
      <c r="W1286" s="27">
        <v>0</v>
      </c>
      <c r="X1286" s="27">
        <v>0</v>
      </c>
      <c r="Y1286" s="27"/>
      <c r="Z1286" s="27">
        <v>0</v>
      </c>
      <c r="AA1286" s="27">
        <v>0</v>
      </c>
      <c r="AB1286" s="27">
        <v>0</v>
      </c>
      <c r="AC1286" s="27"/>
      <c r="AD1286" s="27">
        <v>0</v>
      </c>
      <c r="AE1286" s="27">
        <v>0</v>
      </c>
      <c r="AF1286" s="27">
        <v>0</v>
      </c>
      <c r="AG1286" s="106">
        <v>0</v>
      </c>
      <c r="AH1286" s="27">
        <v>0</v>
      </c>
      <c r="AI1286" s="27">
        <v>0</v>
      </c>
      <c r="AJ1286" s="27">
        <v>0</v>
      </c>
      <c r="AK1286" s="106">
        <v>0</v>
      </c>
      <c r="AL1286" s="106">
        <v>0</v>
      </c>
      <c r="AM1286" s="105">
        <v>0</v>
      </c>
      <c r="AN1286" s="11">
        <v>0</v>
      </c>
      <c r="AO1286" s="11">
        <v>0</v>
      </c>
      <c r="AP1286" s="105">
        <v>0</v>
      </c>
      <c r="AQ1286" s="11">
        <v>0</v>
      </c>
      <c r="AR1286" s="11">
        <v>0</v>
      </c>
      <c r="AS1286" s="11">
        <v>0</v>
      </c>
      <c r="AT1286" s="11">
        <v>0</v>
      </c>
      <c r="AU1286" s="11">
        <v>0</v>
      </c>
      <c r="AV1286" s="11">
        <v>0</v>
      </c>
      <c r="AW1286" s="11">
        <v>0</v>
      </c>
      <c r="AX1286" s="11">
        <v>0</v>
      </c>
      <c r="AZ1286" s="11">
        <v>0</v>
      </c>
      <c r="BA1286" s="11">
        <v>0</v>
      </c>
      <c r="BB1286" s="122"/>
    </row>
    <row r="1287" spans="1:54" hidden="1" x14ac:dyDescent="0.25">
      <c r="A1287">
        <v>8</v>
      </c>
      <c r="B1287" t="str">
        <f t="shared" si="158"/>
        <v>WR-6359</v>
      </c>
      <c r="C1287" s="2" t="s">
        <v>318</v>
      </c>
      <c r="D1287" s="2" t="str">
        <f t="shared" si="159"/>
        <v>6</v>
      </c>
      <c r="E1287" s="2" t="str">
        <f t="shared" si="160"/>
        <v>63</v>
      </c>
      <c r="F1287" s="2" t="str">
        <f t="shared" si="161"/>
        <v>635</v>
      </c>
      <c r="G1287" s="1" t="s">
        <v>205</v>
      </c>
      <c r="H1287" s="27">
        <v>0</v>
      </c>
      <c r="I1287" s="27"/>
      <c r="J1287" s="27">
        <v>0</v>
      </c>
      <c r="K1287" s="27">
        <v>0</v>
      </c>
      <c r="L1287" s="27">
        <v>0</v>
      </c>
      <c r="M1287" s="27"/>
      <c r="N1287" s="27">
        <v>0</v>
      </c>
      <c r="O1287" s="27">
        <v>0</v>
      </c>
      <c r="P1287" s="27">
        <v>0</v>
      </c>
      <c r="Q1287" s="27"/>
      <c r="R1287" s="27">
        <v>0</v>
      </c>
      <c r="S1287" s="27">
        <v>0</v>
      </c>
      <c r="T1287" s="27">
        <v>0</v>
      </c>
      <c r="U1287" s="27"/>
      <c r="V1287" s="27">
        <v>0</v>
      </c>
      <c r="W1287" s="27">
        <v>0</v>
      </c>
      <c r="X1287" s="27">
        <v>0</v>
      </c>
      <c r="Y1287" s="27"/>
      <c r="Z1287" s="27">
        <v>0</v>
      </c>
      <c r="AA1287" s="27">
        <v>0</v>
      </c>
      <c r="AB1287" s="27">
        <v>1688</v>
      </c>
      <c r="AC1287" s="27"/>
      <c r="AD1287" s="27">
        <v>623.77499999999998</v>
      </c>
      <c r="AE1287" s="27">
        <v>623.77499999999998</v>
      </c>
      <c r="AF1287" s="27">
        <v>486</v>
      </c>
      <c r="AG1287" s="106">
        <v>380.3</v>
      </c>
      <c r="AH1287" s="27">
        <v>380.3</v>
      </c>
      <c r="AI1287" s="27">
        <v>380.3</v>
      </c>
      <c r="AJ1287" s="27">
        <v>386</v>
      </c>
      <c r="AK1287" s="106">
        <v>722</v>
      </c>
      <c r="AL1287" s="106">
        <v>722</v>
      </c>
      <c r="AM1287" s="105">
        <v>722</v>
      </c>
      <c r="AN1287" s="11">
        <v>386</v>
      </c>
      <c r="AO1287" s="11">
        <v>554.125</v>
      </c>
      <c r="AP1287" s="105">
        <v>554.125</v>
      </c>
      <c r="AQ1287" s="11">
        <v>554.125</v>
      </c>
      <c r="AR1287" s="11">
        <v>386</v>
      </c>
      <c r="AS1287" s="11">
        <v>386</v>
      </c>
      <c r="AT1287" s="11">
        <v>386</v>
      </c>
      <c r="AU1287" s="11">
        <v>386</v>
      </c>
      <c r="AV1287" s="11">
        <v>57</v>
      </c>
      <c r="AW1287" s="11">
        <v>0</v>
      </c>
      <c r="AX1287" s="11">
        <v>0</v>
      </c>
      <c r="AZ1287" s="11">
        <v>72</v>
      </c>
      <c r="BA1287" s="11">
        <v>153.46532000000002</v>
      </c>
      <c r="BB1287" s="122"/>
    </row>
    <row r="1288" spans="1:54" hidden="1" x14ac:dyDescent="0.25">
      <c r="A1288">
        <v>8</v>
      </c>
      <c r="B1288" t="str">
        <f t="shared" si="158"/>
        <v>WR-6410</v>
      </c>
      <c r="C1288" s="2" t="s">
        <v>318</v>
      </c>
      <c r="D1288" s="2" t="str">
        <f t="shared" si="159"/>
        <v>6</v>
      </c>
      <c r="E1288" s="2" t="str">
        <f t="shared" si="160"/>
        <v>64</v>
      </c>
      <c r="F1288" s="2" t="str">
        <f t="shared" si="161"/>
        <v>641</v>
      </c>
      <c r="G1288" s="1" t="s">
        <v>207</v>
      </c>
      <c r="H1288" s="27">
        <v>12</v>
      </c>
      <c r="I1288" s="27"/>
      <c r="J1288" s="27">
        <v>119</v>
      </c>
      <c r="K1288" s="27">
        <v>502.72199999999998</v>
      </c>
      <c r="L1288" s="27">
        <v>12</v>
      </c>
      <c r="M1288" s="27"/>
      <c r="N1288" s="27">
        <v>27</v>
      </c>
      <c r="O1288" s="27">
        <v>709.75099999999998</v>
      </c>
      <c r="P1288" s="27">
        <v>27</v>
      </c>
      <c r="Q1288" s="27"/>
      <c r="R1288" s="27">
        <v>1019.87</v>
      </c>
      <c r="S1288" s="27">
        <v>1019.874</v>
      </c>
      <c r="T1288" s="27">
        <v>12</v>
      </c>
      <c r="U1288" s="27"/>
      <c r="V1288" s="27">
        <v>326.62</v>
      </c>
      <c r="W1288" s="27">
        <v>0</v>
      </c>
      <c r="X1288" s="27">
        <v>12</v>
      </c>
      <c r="Y1288" s="27"/>
      <c r="Z1288" s="27">
        <v>0</v>
      </c>
      <c r="AA1288" s="27">
        <v>0</v>
      </c>
      <c r="AB1288" s="27">
        <v>0</v>
      </c>
      <c r="AC1288" s="27"/>
      <c r="AD1288" s="27">
        <v>0</v>
      </c>
      <c r="AE1288" s="27">
        <v>0</v>
      </c>
      <c r="AF1288" s="27">
        <v>0</v>
      </c>
      <c r="AG1288" s="106">
        <v>0</v>
      </c>
      <c r="AH1288" s="27">
        <v>0</v>
      </c>
      <c r="AI1288" s="27">
        <v>0</v>
      </c>
      <c r="AJ1288" s="27">
        <v>0</v>
      </c>
      <c r="AK1288" s="106">
        <v>0</v>
      </c>
      <c r="AL1288" s="106">
        <v>0</v>
      </c>
      <c r="AM1288" s="105">
        <v>0</v>
      </c>
      <c r="AN1288" s="11">
        <v>0</v>
      </c>
      <c r="AO1288" s="11">
        <v>0</v>
      </c>
      <c r="AP1288" s="105">
        <v>0</v>
      </c>
      <c r="AQ1288" s="11">
        <v>0</v>
      </c>
      <c r="AR1288" s="11">
        <v>0</v>
      </c>
      <c r="AS1288" s="11">
        <v>1788.3192299999998</v>
      </c>
      <c r="AT1288" s="11">
        <v>852.68570999999997</v>
      </c>
      <c r="AU1288" s="11">
        <v>852.68570999999997</v>
      </c>
      <c r="AV1288" s="11">
        <v>0</v>
      </c>
      <c r="AW1288" s="11">
        <v>0</v>
      </c>
      <c r="AX1288" s="11">
        <v>0</v>
      </c>
      <c r="AZ1288" s="11">
        <v>0</v>
      </c>
      <c r="BA1288" s="11">
        <v>0</v>
      </c>
      <c r="BB1288" s="122"/>
    </row>
    <row r="1289" spans="1:54" hidden="1" x14ac:dyDescent="0.25">
      <c r="A1289">
        <v>8</v>
      </c>
      <c r="B1289" t="str">
        <f t="shared" si="158"/>
        <v>WR-6420</v>
      </c>
      <c r="C1289" s="2" t="s">
        <v>318</v>
      </c>
      <c r="D1289" s="2" t="str">
        <f t="shared" si="159"/>
        <v>6</v>
      </c>
      <c r="E1289" s="2" t="str">
        <f t="shared" si="160"/>
        <v>64</v>
      </c>
      <c r="F1289" s="2" t="str">
        <f t="shared" si="161"/>
        <v>642</v>
      </c>
      <c r="G1289" s="1" t="s">
        <v>208</v>
      </c>
      <c r="H1289" s="27">
        <v>0</v>
      </c>
      <c r="I1289" s="27"/>
      <c r="J1289" s="27">
        <v>0</v>
      </c>
      <c r="K1289" s="27">
        <v>0</v>
      </c>
      <c r="L1289" s="27">
        <v>0</v>
      </c>
      <c r="M1289" s="27"/>
      <c r="N1289" s="27">
        <v>0</v>
      </c>
      <c r="O1289" s="27">
        <v>0</v>
      </c>
      <c r="P1289" s="27">
        <v>0</v>
      </c>
      <c r="Q1289" s="27"/>
      <c r="R1289" s="27">
        <v>0</v>
      </c>
      <c r="S1289" s="27">
        <v>0</v>
      </c>
      <c r="T1289" s="27">
        <v>0</v>
      </c>
      <c r="U1289" s="27"/>
      <c r="V1289" s="27">
        <v>0</v>
      </c>
      <c r="W1289" s="27">
        <v>0</v>
      </c>
      <c r="X1289" s="27">
        <v>0</v>
      </c>
      <c r="Y1289" s="27"/>
      <c r="Z1289" s="27">
        <v>0</v>
      </c>
      <c r="AA1289" s="27">
        <v>0</v>
      </c>
      <c r="AB1289" s="27">
        <v>0</v>
      </c>
      <c r="AC1289" s="27"/>
      <c r="AD1289" s="27">
        <v>0</v>
      </c>
      <c r="AE1289" s="27">
        <v>0</v>
      </c>
      <c r="AF1289" s="27">
        <v>0</v>
      </c>
      <c r="AG1289" s="106">
        <v>0</v>
      </c>
      <c r="AH1289" s="27">
        <v>0</v>
      </c>
      <c r="AI1289" s="27">
        <v>0</v>
      </c>
      <c r="AJ1289" s="27">
        <v>0</v>
      </c>
      <c r="AK1289" s="106">
        <v>0</v>
      </c>
      <c r="AL1289" s="106">
        <v>0</v>
      </c>
      <c r="AM1289" s="105">
        <v>0</v>
      </c>
      <c r="AN1289" s="11">
        <v>0</v>
      </c>
      <c r="AO1289" s="11">
        <v>0</v>
      </c>
      <c r="AP1289" s="105">
        <v>0</v>
      </c>
      <c r="AQ1289" s="11">
        <v>0</v>
      </c>
      <c r="AR1289" s="11">
        <v>0</v>
      </c>
      <c r="AS1289" s="11">
        <v>0</v>
      </c>
      <c r="AT1289" s="11">
        <v>0</v>
      </c>
      <c r="AU1289" s="11">
        <v>0</v>
      </c>
      <c r="AV1289" s="11">
        <v>0</v>
      </c>
      <c r="AW1289" s="11">
        <v>0</v>
      </c>
      <c r="AX1289" s="11">
        <v>0</v>
      </c>
      <c r="AZ1289" s="11">
        <v>0</v>
      </c>
      <c r="BA1289" s="11">
        <v>0</v>
      </c>
      <c r="BB1289" s="122"/>
    </row>
    <row r="1290" spans="1:54" hidden="1" x14ac:dyDescent="0.25">
      <c r="A1290">
        <v>8</v>
      </c>
      <c r="B1290" t="str">
        <f t="shared" si="158"/>
        <v>WR-6510</v>
      </c>
      <c r="C1290" s="2" t="s">
        <v>318</v>
      </c>
      <c r="D1290" s="2" t="str">
        <f t="shared" si="159"/>
        <v>6</v>
      </c>
      <c r="E1290" s="2" t="str">
        <f t="shared" si="160"/>
        <v>65</v>
      </c>
      <c r="F1290" s="2" t="str">
        <f t="shared" si="161"/>
        <v>651</v>
      </c>
      <c r="G1290" s="1" t="s">
        <v>952</v>
      </c>
      <c r="H1290" s="27">
        <v>0</v>
      </c>
      <c r="I1290" s="27"/>
      <c r="J1290" s="27">
        <v>0</v>
      </c>
      <c r="K1290" s="27">
        <v>0</v>
      </c>
      <c r="L1290" s="27">
        <v>0</v>
      </c>
      <c r="M1290" s="27"/>
      <c r="N1290" s="27">
        <v>0</v>
      </c>
      <c r="O1290" s="27">
        <v>0</v>
      </c>
      <c r="P1290" s="27">
        <v>0</v>
      </c>
      <c r="Q1290" s="27"/>
      <c r="R1290" s="27">
        <v>0</v>
      </c>
      <c r="S1290" s="27">
        <v>0</v>
      </c>
      <c r="T1290" s="27">
        <v>0</v>
      </c>
      <c r="U1290" s="27"/>
      <c r="V1290" s="27">
        <v>0</v>
      </c>
      <c r="W1290" s="27">
        <v>0</v>
      </c>
      <c r="X1290" s="27">
        <v>0</v>
      </c>
      <c r="Y1290" s="27"/>
      <c r="Z1290" s="27">
        <v>0</v>
      </c>
      <c r="AA1290" s="27">
        <v>0</v>
      </c>
      <c r="AB1290" s="27">
        <v>0</v>
      </c>
      <c r="AC1290" s="27"/>
      <c r="AD1290" s="27">
        <v>0</v>
      </c>
      <c r="AE1290" s="27">
        <v>0</v>
      </c>
      <c r="AF1290" s="27">
        <v>0</v>
      </c>
      <c r="AG1290" s="106">
        <v>0</v>
      </c>
      <c r="AH1290" s="27">
        <v>0</v>
      </c>
      <c r="AI1290" s="27">
        <v>0</v>
      </c>
      <c r="AJ1290" s="27">
        <v>0</v>
      </c>
      <c r="AK1290" s="106">
        <v>0</v>
      </c>
      <c r="AL1290" s="106">
        <v>0</v>
      </c>
      <c r="AM1290" s="105">
        <v>0</v>
      </c>
      <c r="AN1290" s="11">
        <v>0</v>
      </c>
      <c r="AO1290" s="11">
        <v>0</v>
      </c>
      <c r="AP1290" s="105">
        <v>0</v>
      </c>
      <c r="AQ1290" s="11">
        <v>0</v>
      </c>
      <c r="AR1290" s="11">
        <v>0</v>
      </c>
      <c r="AS1290" s="11">
        <v>0</v>
      </c>
      <c r="AT1290" s="11">
        <v>0</v>
      </c>
      <c r="AU1290" s="11"/>
      <c r="AV1290" s="11">
        <v>0</v>
      </c>
      <c r="AW1290" s="11">
        <v>0</v>
      </c>
      <c r="AX1290" s="11"/>
      <c r="AZ1290" s="11"/>
      <c r="BA1290" s="11"/>
      <c r="BB1290" s="122"/>
    </row>
    <row r="1291" spans="1:54" hidden="1" x14ac:dyDescent="0.25">
      <c r="A1291">
        <v>8</v>
      </c>
      <c r="B1291" t="str">
        <f t="shared" si="158"/>
        <v>WR-6511</v>
      </c>
      <c r="C1291" s="2" t="s">
        <v>318</v>
      </c>
      <c r="D1291" s="2" t="str">
        <f t="shared" si="159"/>
        <v>6</v>
      </c>
      <c r="E1291" s="2" t="str">
        <f t="shared" si="160"/>
        <v>65</v>
      </c>
      <c r="F1291" s="2" t="str">
        <f t="shared" si="161"/>
        <v>651</v>
      </c>
      <c r="G1291" s="1" t="s">
        <v>210</v>
      </c>
      <c r="H1291" s="27">
        <v>0</v>
      </c>
      <c r="I1291" s="27"/>
      <c r="J1291" s="27">
        <v>0</v>
      </c>
      <c r="K1291" s="27">
        <v>0</v>
      </c>
      <c r="L1291" s="27">
        <v>0</v>
      </c>
      <c r="M1291" s="27"/>
      <c r="N1291" s="27">
        <v>0</v>
      </c>
      <c r="O1291" s="27">
        <v>0</v>
      </c>
      <c r="P1291" s="27">
        <v>0</v>
      </c>
      <c r="Q1291" s="27"/>
      <c r="R1291" s="27">
        <v>0</v>
      </c>
      <c r="S1291" s="27">
        <v>0</v>
      </c>
      <c r="T1291" s="27">
        <v>0</v>
      </c>
      <c r="U1291" s="27"/>
      <c r="V1291" s="27">
        <v>0</v>
      </c>
      <c r="W1291" s="27">
        <v>0</v>
      </c>
      <c r="X1291" s="27">
        <v>0</v>
      </c>
      <c r="Y1291" s="27"/>
      <c r="Z1291" s="27">
        <v>0</v>
      </c>
      <c r="AA1291" s="27">
        <v>0</v>
      </c>
      <c r="AB1291" s="27">
        <v>0</v>
      </c>
      <c r="AC1291" s="27"/>
      <c r="AD1291" s="27">
        <v>0</v>
      </c>
      <c r="AE1291" s="27">
        <v>0</v>
      </c>
      <c r="AF1291" s="27">
        <v>0</v>
      </c>
      <c r="AG1291" s="106">
        <v>0</v>
      </c>
      <c r="AH1291" s="27">
        <v>0</v>
      </c>
      <c r="AI1291" s="27">
        <v>0</v>
      </c>
      <c r="AJ1291" s="27">
        <v>0</v>
      </c>
      <c r="AK1291" s="106">
        <v>0</v>
      </c>
      <c r="AL1291" s="106">
        <v>0</v>
      </c>
      <c r="AM1291" s="105">
        <v>0</v>
      </c>
      <c r="AN1291" s="11">
        <v>0</v>
      </c>
      <c r="AO1291" s="11">
        <v>0</v>
      </c>
      <c r="AP1291" s="105">
        <v>0</v>
      </c>
      <c r="AQ1291" s="11">
        <v>0</v>
      </c>
      <c r="AR1291" s="11">
        <v>0</v>
      </c>
      <c r="AS1291" s="11">
        <v>0</v>
      </c>
      <c r="AT1291" s="11">
        <v>0</v>
      </c>
      <c r="AU1291" s="11">
        <v>0</v>
      </c>
      <c r="AV1291" s="11">
        <v>0</v>
      </c>
      <c r="AW1291" s="11">
        <v>0</v>
      </c>
      <c r="AX1291" s="11">
        <v>0</v>
      </c>
      <c r="AZ1291" s="11">
        <v>0</v>
      </c>
      <c r="BA1291" s="11">
        <v>0</v>
      </c>
      <c r="BB1291" s="122"/>
    </row>
    <row r="1292" spans="1:54" hidden="1" x14ac:dyDescent="0.25">
      <c r="A1292">
        <v>8</v>
      </c>
      <c r="B1292" t="str">
        <f t="shared" si="158"/>
        <v>WR-6512</v>
      </c>
      <c r="C1292" s="2" t="s">
        <v>318</v>
      </c>
      <c r="D1292" s="2" t="str">
        <f t="shared" si="159"/>
        <v>6</v>
      </c>
      <c r="E1292" s="2" t="str">
        <f t="shared" si="160"/>
        <v>65</v>
      </c>
      <c r="F1292" s="2" t="str">
        <f t="shared" si="161"/>
        <v>651</v>
      </c>
      <c r="G1292" s="1" t="s">
        <v>211</v>
      </c>
      <c r="H1292" s="27">
        <v>0</v>
      </c>
      <c r="I1292" s="27"/>
      <c r="J1292" s="27">
        <v>0</v>
      </c>
      <c r="K1292" s="27">
        <v>0</v>
      </c>
      <c r="L1292" s="27">
        <v>0</v>
      </c>
      <c r="M1292" s="27"/>
      <c r="N1292" s="27">
        <v>0</v>
      </c>
      <c r="O1292" s="27">
        <v>0</v>
      </c>
      <c r="P1292" s="27">
        <v>0</v>
      </c>
      <c r="Q1292" s="27"/>
      <c r="R1292" s="27">
        <v>0</v>
      </c>
      <c r="S1292" s="27">
        <v>0</v>
      </c>
      <c r="T1292" s="27">
        <v>0</v>
      </c>
      <c r="U1292" s="27"/>
      <c r="V1292" s="27">
        <v>0</v>
      </c>
      <c r="W1292" s="27">
        <v>0</v>
      </c>
      <c r="X1292" s="27">
        <v>0</v>
      </c>
      <c r="Y1292" s="27"/>
      <c r="Z1292" s="27">
        <v>0</v>
      </c>
      <c r="AA1292" s="27">
        <v>0</v>
      </c>
      <c r="AB1292" s="27">
        <v>0</v>
      </c>
      <c r="AC1292" s="27"/>
      <c r="AD1292" s="27">
        <v>0</v>
      </c>
      <c r="AE1292" s="27">
        <v>0</v>
      </c>
      <c r="AF1292" s="27">
        <v>0</v>
      </c>
      <c r="AG1292" s="106">
        <v>0</v>
      </c>
      <c r="AH1292" s="27">
        <v>0</v>
      </c>
      <c r="AI1292" s="27">
        <v>0</v>
      </c>
      <c r="AJ1292" s="27">
        <v>0</v>
      </c>
      <c r="AK1292" s="106">
        <v>0</v>
      </c>
      <c r="AL1292" s="106">
        <v>0</v>
      </c>
      <c r="AM1292" s="105">
        <v>0</v>
      </c>
      <c r="AN1292" s="11">
        <v>0</v>
      </c>
      <c r="AO1292" s="11">
        <v>0</v>
      </c>
      <c r="AP1292" s="105">
        <v>0</v>
      </c>
      <c r="AQ1292" s="11">
        <v>0</v>
      </c>
      <c r="AR1292" s="11">
        <v>0</v>
      </c>
      <c r="AS1292" s="11">
        <v>0</v>
      </c>
      <c r="AT1292" s="11">
        <v>0</v>
      </c>
      <c r="AU1292" s="11">
        <v>0</v>
      </c>
      <c r="AV1292" s="11">
        <v>0</v>
      </c>
      <c r="AW1292" s="11">
        <v>0</v>
      </c>
      <c r="AX1292" s="11">
        <v>0</v>
      </c>
      <c r="AZ1292" s="11">
        <v>0</v>
      </c>
      <c r="BA1292" s="11">
        <v>0</v>
      </c>
      <c r="BB1292" s="122"/>
    </row>
    <row r="1293" spans="1:54" hidden="1" x14ac:dyDescent="0.25">
      <c r="A1293">
        <v>8</v>
      </c>
      <c r="B1293" t="str">
        <f t="shared" si="158"/>
        <v>WR-6513</v>
      </c>
      <c r="C1293" s="2" t="s">
        <v>318</v>
      </c>
      <c r="D1293" s="2" t="str">
        <f t="shared" si="159"/>
        <v>6</v>
      </c>
      <c r="E1293" s="2" t="str">
        <f t="shared" si="160"/>
        <v>65</v>
      </c>
      <c r="F1293" s="2" t="str">
        <f t="shared" si="161"/>
        <v>651</v>
      </c>
      <c r="G1293" s="1" t="s">
        <v>212</v>
      </c>
      <c r="H1293" s="27">
        <v>0</v>
      </c>
      <c r="I1293" s="27"/>
      <c r="J1293" s="27">
        <v>0</v>
      </c>
      <c r="K1293" s="27">
        <v>0</v>
      </c>
      <c r="L1293" s="27">
        <v>0</v>
      </c>
      <c r="M1293" s="27"/>
      <c r="N1293" s="27">
        <v>0</v>
      </c>
      <c r="O1293" s="27">
        <v>0</v>
      </c>
      <c r="P1293" s="27">
        <v>0</v>
      </c>
      <c r="Q1293" s="27"/>
      <c r="R1293" s="27">
        <v>0</v>
      </c>
      <c r="S1293" s="27">
        <v>0</v>
      </c>
      <c r="T1293" s="27">
        <v>0</v>
      </c>
      <c r="U1293" s="27"/>
      <c r="V1293" s="27">
        <v>0</v>
      </c>
      <c r="W1293" s="27">
        <v>0</v>
      </c>
      <c r="X1293" s="27">
        <v>0</v>
      </c>
      <c r="Y1293" s="27"/>
      <c r="Z1293" s="27">
        <v>0</v>
      </c>
      <c r="AA1293" s="27">
        <v>0</v>
      </c>
      <c r="AB1293" s="27">
        <v>0</v>
      </c>
      <c r="AC1293" s="27"/>
      <c r="AD1293" s="27">
        <v>0</v>
      </c>
      <c r="AE1293" s="27">
        <v>0</v>
      </c>
      <c r="AF1293" s="27">
        <v>0</v>
      </c>
      <c r="AG1293" s="106">
        <v>0</v>
      </c>
      <c r="AH1293" s="27">
        <v>0</v>
      </c>
      <c r="AI1293" s="27">
        <v>0</v>
      </c>
      <c r="AJ1293" s="27">
        <v>0</v>
      </c>
      <c r="AK1293" s="106">
        <v>0</v>
      </c>
      <c r="AL1293" s="106">
        <v>0</v>
      </c>
      <c r="AM1293" s="105">
        <v>0</v>
      </c>
      <c r="AN1293" s="11">
        <v>0</v>
      </c>
      <c r="AO1293" s="11">
        <v>0</v>
      </c>
      <c r="AP1293" s="105">
        <v>0</v>
      </c>
      <c r="AQ1293" s="11">
        <v>0</v>
      </c>
      <c r="AR1293" s="11">
        <v>0</v>
      </c>
      <c r="AS1293" s="11">
        <v>0</v>
      </c>
      <c r="AT1293" s="11">
        <v>0</v>
      </c>
      <c r="AU1293" s="11">
        <v>0</v>
      </c>
      <c r="AV1293" s="11">
        <v>0</v>
      </c>
      <c r="AW1293" s="11">
        <v>0</v>
      </c>
      <c r="AX1293" s="11">
        <v>0</v>
      </c>
      <c r="AZ1293" s="11">
        <v>0</v>
      </c>
      <c r="BA1293" s="11">
        <v>0</v>
      </c>
      <c r="BB1293" s="122"/>
    </row>
    <row r="1294" spans="1:54" hidden="1" x14ac:dyDescent="0.25">
      <c r="A1294">
        <v>8</v>
      </c>
      <c r="B1294" t="str">
        <f t="shared" si="158"/>
        <v>WR-6521</v>
      </c>
      <c r="C1294" s="2" t="s">
        <v>318</v>
      </c>
      <c r="D1294" s="2" t="str">
        <f t="shared" si="159"/>
        <v>6</v>
      </c>
      <c r="E1294" s="2" t="str">
        <f t="shared" si="160"/>
        <v>65</v>
      </c>
      <c r="F1294" s="2" t="str">
        <f t="shared" si="161"/>
        <v>652</v>
      </c>
      <c r="G1294" s="1" t="s">
        <v>953</v>
      </c>
      <c r="H1294" s="27">
        <v>0</v>
      </c>
      <c r="I1294" s="27"/>
      <c r="J1294" s="27">
        <v>0</v>
      </c>
      <c r="K1294" s="27">
        <v>0</v>
      </c>
      <c r="L1294" s="27">
        <v>0</v>
      </c>
      <c r="M1294" s="27"/>
      <c r="N1294" s="27">
        <v>0</v>
      </c>
      <c r="O1294" s="27">
        <v>0</v>
      </c>
      <c r="P1294" s="27">
        <v>0</v>
      </c>
      <c r="Q1294" s="27"/>
      <c r="R1294" s="27">
        <v>0</v>
      </c>
      <c r="S1294" s="27">
        <v>0</v>
      </c>
      <c r="T1294" s="27">
        <v>0</v>
      </c>
      <c r="U1294" s="27"/>
      <c r="V1294" s="27">
        <v>0</v>
      </c>
      <c r="W1294" s="27">
        <v>0</v>
      </c>
      <c r="X1294" s="27">
        <v>0</v>
      </c>
      <c r="Y1294" s="27"/>
      <c r="Z1294" s="27">
        <v>0</v>
      </c>
      <c r="AA1294" s="27">
        <v>0</v>
      </c>
      <c r="AB1294" s="27">
        <v>0</v>
      </c>
      <c r="AC1294" s="27"/>
      <c r="AD1294" s="27">
        <v>0</v>
      </c>
      <c r="AE1294" s="27">
        <v>0</v>
      </c>
      <c r="AF1294" s="27">
        <v>0</v>
      </c>
      <c r="AG1294" s="106">
        <v>0</v>
      </c>
      <c r="AH1294" s="27">
        <v>0</v>
      </c>
      <c r="AI1294" s="27">
        <v>0</v>
      </c>
      <c r="AJ1294" s="27">
        <v>0</v>
      </c>
      <c r="AK1294" s="106">
        <v>0</v>
      </c>
      <c r="AL1294" s="106">
        <v>0</v>
      </c>
      <c r="AM1294" s="105">
        <v>0</v>
      </c>
      <c r="AN1294" s="11">
        <v>0</v>
      </c>
      <c r="AO1294" s="11">
        <v>0</v>
      </c>
      <c r="AP1294" s="105">
        <v>0</v>
      </c>
      <c r="AQ1294" s="11">
        <v>0</v>
      </c>
      <c r="AR1294" s="11">
        <v>0</v>
      </c>
      <c r="AS1294" s="11">
        <v>0</v>
      </c>
      <c r="AT1294" s="11">
        <v>0</v>
      </c>
      <c r="AU1294" s="11"/>
      <c r="AV1294" s="11">
        <v>0</v>
      </c>
      <c r="AW1294" s="11">
        <v>0</v>
      </c>
      <c r="AX1294" s="11"/>
      <c r="AZ1294" s="11"/>
      <c r="BA1294" s="11"/>
      <c r="BB1294" s="122"/>
    </row>
    <row r="1295" spans="1:54" hidden="1" x14ac:dyDescent="0.25">
      <c r="A1295">
        <v>8</v>
      </c>
      <c r="B1295" t="str">
        <f t="shared" si="158"/>
        <v>WR-6522</v>
      </c>
      <c r="C1295" s="2" t="s">
        <v>318</v>
      </c>
      <c r="D1295" s="2" t="str">
        <f t="shared" si="159"/>
        <v>6</v>
      </c>
      <c r="E1295" s="2" t="str">
        <f t="shared" si="160"/>
        <v>65</v>
      </c>
      <c r="F1295" s="2" t="str">
        <f t="shared" si="161"/>
        <v>652</v>
      </c>
      <c r="G1295" s="1" t="s">
        <v>954</v>
      </c>
      <c r="H1295" s="27">
        <v>0</v>
      </c>
      <c r="I1295" s="27"/>
      <c r="J1295" s="27">
        <v>0</v>
      </c>
      <c r="K1295" s="27">
        <v>0</v>
      </c>
      <c r="L1295" s="27">
        <v>0</v>
      </c>
      <c r="M1295" s="27"/>
      <c r="N1295" s="27">
        <v>0</v>
      </c>
      <c r="O1295" s="27">
        <v>0</v>
      </c>
      <c r="P1295" s="27">
        <v>0</v>
      </c>
      <c r="Q1295" s="27"/>
      <c r="R1295" s="27">
        <v>0</v>
      </c>
      <c r="S1295" s="27">
        <v>0</v>
      </c>
      <c r="T1295" s="27">
        <v>0</v>
      </c>
      <c r="U1295" s="27"/>
      <c r="V1295" s="27">
        <v>0</v>
      </c>
      <c r="W1295" s="27">
        <v>0</v>
      </c>
      <c r="X1295" s="27">
        <v>0</v>
      </c>
      <c r="Y1295" s="27"/>
      <c r="Z1295" s="27">
        <v>0</v>
      </c>
      <c r="AA1295" s="27">
        <v>0</v>
      </c>
      <c r="AB1295" s="27">
        <v>0</v>
      </c>
      <c r="AC1295" s="27"/>
      <c r="AD1295" s="27">
        <v>0</v>
      </c>
      <c r="AE1295" s="27">
        <v>0</v>
      </c>
      <c r="AF1295" s="27">
        <v>0</v>
      </c>
      <c r="AG1295" s="106">
        <v>0</v>
      </c>
      <c r="AH1295" s="27">
        <v>0</v>
      </c>
      <c r="AI1295" s="27">
        <v>0</v>
      </c>
      <c r="AJ1295" s="27">
        <v>0</v>
      </c>
      <c r="AK1295" s="106">
        <v>0</v>
      </c>
      <c r="AL1295" s="106">
        <v>0</v>
      </c>
      <c r="AM1295" s="105">
        <v>0</v>
      </c>
      <c r="AN1295" s="11">
        <v>0</v>
      </c>
      <c r="AO1295" s="11">
        <v>0</v>
      </c>
      <c r="AP1295" s="105">
        <v>0</v>
      </c>
      <c r="AQ1295" s="11">
        <v>0</v>
      </c>
      <c r="AR1295" s="11">
        <v>0</v>
      </c>
      <c r="AS1295" s="11">
        <v>0</v>
      </c>
      <c r="AT1295" s="11">
        <v>0</v>
      </c>
      <c r="AU1295" s="11"/>
      <c r="AV1295" s="11">
        <v>0</v>
      </c>
      <c r="AW1295" s="11">
        <v>0</v>
      </c>
      <c r="AX1295" s="11"/>
      <c r="AZ1295" s="11"/>
      <c r="BA1295" s="11"/>
      <c r="BB1295" s="122"/>
    </row>
    <row r="1296" spans="1:54" hidden="1" x14ac:dyDescent="0.25">
      <c r="A1296">
        <v>8</v>
      </c>
      <c r="B1296" t="str">
        <f t="shared" si="158"/>
        <v>WR-6523</v>
      </c>
      <c r="C1296" s="2" t="s">
        <v>318</v>
      </c>
      <c r="D1296" s="2" t="str">
        <f t="shared" si="159"/>
        <v>6</v>
      </c>
      <c r="E1296" s="2" t="str">
        <f t="shared" si="160"/>
        <v>65</v>
      </c>
      <c r="F1296" s="2" t="str">
        <f t="shared" si="161"/>
        <v>652</v>
      </c>
      <c r="G1296" s="1" t="s">
        <v>955</v>
      </c>
      <c r="H1296" s="27">
        <v>0</v>
      </c>
      <c r="I1296" s="27"/>
      <c r="J1296" s="27">
        <v>0</v>
      </c>
      <c r="K1296" s="27">
        <v>0</v>
      </c>
      <c r="L1296" s="27">
        <v>0</v>
      </c>
      <c r="M1296" s="27"/>
      <c r="N1296" s="27">
        <v>0</v>
      </c>
      <c r="O1296" s="27">
        <v>0</v>
      </c>
      <c r="P1296" s="27">
        <v>1799</v>
      </c>
      <c r="Q1296" s="27"/>
      <c r="R1296" s="27">
        <v>885.57899999999995</v>
      </c>
      <c r="S1296" s="27">
        <v>885.57899999999995</v>
      </c>
      <c r="T1296" s="27">
        <v>3964</v>
      </c>
      <c r="U1296" s="27"/>
      <c r="V1296" s="27">
        <v>2030.75</v>
      </c>
      <c r="W1296" s="27">
        <v>2030.75</v>
      </c>
      <c r="X1296" s="27">
        <v>8950</v>
      </c>
      <c r="Y1296" s="27"/>
      <c r="Z1296" s="27">
        <v>5343.1989800000001</v>
      </c>
      <c r="AA1296" s="27">
        <v>5343.1989800000001</v>
      </c>
      <c r="AB1296" s="27">
        <v>0</v>
      </c>
      <c r="AC1296" s="27"/>
      <c r="AD1296" s="27">
        <v>0</v>
      </c>
      <c r="AE1296" s="27">
        <v>0</v>
      </c>
      <c r="AF1296" s="27">
        <v>0</v>
      </c>
      <c r="AG1296" s="106">
        <v>0</v>
      </c>
      <c r="AH1296" s="27">
        <v>0</v>
      </c>
      <c r="AI1296" s="27">
        <v>0</v>
      </c>
      <c r="AJ1296" s="27">
        <v>0</v>
      </c>
      <c r="AK1296" s="106">
        <v>0</v>
      </c>
      <c r="AL1296" s="106">
        <v>0</v>
      </c>
      <c r="AM1296" s="105">
        <v>0</v>
      </c>
      <c r="AN1296" s="11">
        <v>0</v>
      </c>
      <c r="AO1296" s="11">
        <v>0</v>
      </c>
      <c r="AP1296" s="105">
        <v>0</v>
      </c>
      <c r="AQ1296" s="11">
        <v>0</v>
      </c>
      <c r="AR1296" s="11">
        <v>0</v>
      </c>
      <c r="AS1296" s="11">
        <v>0</v>
      </c>
      <c r="AT1296" s="11">
        <v>0</v>
      </c>
      <c r="AU1296" s="11"/>
      <c r="AV1296" s="11">
        <v>0</v>
      </c>
      <c r="AW1296" s="11">
        <v>0</v>
      </c>
      <c r="AX1296" s="11"/>
      <c r="AZ1296" s="11"/>
      <c r="BA1296" s="11"/>
      <c r="BB1296" s="122"/>
    </row>
    <row r="1297" spans="1:54" hidden="1" x14ac:dyDescent="0.25">
      <c r="A1297">
        <v>8</v>
      </c>
      <c r="B1297" t="str">
        <f t="shared" si="158"/>
        <v>WR-6524</v>
      </c>
      <c r="C1297" s="2" t="s">
        <v>318</v>
      </c>
      <c r="D1297" s="2" t="str">
        <f t="shared" si="159"/>
        <v>6</v>
      </c>
      <c r="E1297" s="2" t="str">
        <f t="shared" si="160"/>
        <v>65</v>
      </c>
      <c r="F1297" s="2" t="str">
        <f t="shared" si="161"/>
        <v>652</v>
      </c>
      <c r="G1297" s="1" t="s">
        <v>213</v>
      </c>
      <c r="H1297" s="27">
        <v>0</v>
      </c>
      <c r="I1297" s="27"/>
      <c r="J1297" s="27">
        <v>0</v>
      </c>
      <c r="K1297" s="27">
        <v>0</v>
      </c>
      <c r="L1297" s="27">
        <v>0</v>
      </c>
      <c r="M1297" s="27"/>
      <c r="N1297" s="27">
        <v>0</v>
      </c>
      <c r="O1297" s="27">
        <v>0</v>
      </c>
      <c r="P1297" s="27">
        <v>0</v>
      </c>
      <c r="Q1297" s="27"/>
      <c r="R1297" s="27">
        <v>0</v>
      </c>
      <c r="S1297" s="27">
        <v>0</v>
      </c>
      <c r="T1297" s="27">
        <v>0</v>
      </c>
      <c r="U1297" s="27"/>
      <c r="V1297" s="27">
        <v>0</v>
      </c>
      <c r="W1297" s="27">
        <v>0</v>
      </c>
      <c r="X1297" s="27">
        <v>0</v>
      </c>
      <c r="Y1297" s="27"/>
      <c r="Z1297" s="27">
        <v>0</v>
      </c>
      <c r="AA1297" s="27">
        <v>0</v>
      </c>
      <c r="AB1297" s="27">
        <v>535</v>
      </c>
      <c r="AC1297" s="27"/>
      <c r="AD1297" s="27">
        <v>304.07281</v>
      </c>
      <c r="AE1297" s="27">
        <v>304.07281</v>
      </c>
      <c r="AF1297" s="27">
        <v>1304.0999999999999</v>
      </c>
      <c r="AG1297" s="106">
        <v>1007.6052</v>
      </c>
      <c r="AH1297" s="27">
        <v>1214.6262000000002</v>
      </c>
      <c r="AI1297" s="27">
        <v>1214.6262000000002</v>
      </c>
      <c r="AJ1297" s="27">
        <v>1511.1210000000001</v>
      </c>
      <c r="AK1297" s="106">
        <v>2616.81909</v>
      </c>
      <c r="AL1297" s="106">
        <v>2616.81909</v>
      </c>
      <c r="AM1297" s="105">
        <v>2616.81909</v>
      </c>
      <c r="AN1297" s="11">
        <v>2223</v>
      </c>
      <c r="AO1297" s="11">
        <v>4427.8930099999998</v>
      </c>
      <c r="AP1297" s="105">
        <v>4427.8930099999998</v>
      </c>
      <c r="AQ1297" s="11">
        <v>4427.8930099999998</v>
      </c>
      <c r="AR1297" s="11">
        <v>1080.3040000000001</v>
      </c>
      <c r="AS1297" s="11">
        <v>3561.6075300000002</v>
      </c>
      <c r="AT1297" s="11">
        <v>4497.2410500000005</v>
      </c>
      <c r="AU1297" s="11">
        <v>4497.2410500000005</v>
      </c>
      <c r="AV1297" s="11">
        <v>5165.2470000000003</v>
      </c>
      <c r="AW1297" s="11">
        <v>52256.179110000005</v>
      </c>
      <c r="AX1297" s="11">
        <v>52256.179110000005</v>
      </c>
      <c r="AZ1297" s="11">
        <v>6228.7209909000003</v>
      </c>
      <c r="BA1297" s="11">
        <v>8798.3674800000008</v>
      </c>
      <c r="BB1297" s="122"/>
    </row>
    <row r="1298" spans="1:54" hidden="1" x14ac:dyDescent="0.25">
      <c r="A1298">
        <v>8</v>
      </c>
      <c r="B1298" t="str">
        <f t="shared" si="158"/>
        <v>WR-6525</v>
      </c>
      <c r="C1298" s="2" t="s">
        <v>318</v>
      </c>
      <c r="D1298" s="2" t="str">
        <f t="shared" si="159"/>
        <v>6</v>
      </c>
      <c r="E1298" s="2" t="str">
        <f t="shared" si="160"/>
        <v>65</v>
      </c>
      <c r="F1298" s="2" t="str">
        <f t="shared" si="161"/>
        <v>652</v>
      </c>
      <c r="G1298" s="1" t="s">
        <v>214</v>
      </c>
      <c r="H1298" s="27">
        <v>0</v>
      </c>
      <c r="I1298" s="27"/>
      <c r="J1298" s="27">
        <v>0</v>
      </c>
      <c r="K1298" s="27">
        <v>0</v>
      </c>
      <c r="L1298" s="27">
        <v>0</v>
      </c>
      <c r="M1298" s="27"/>
      <c r="N1298" s="27">
        <v>0</v>
      </c>
      <c r="O1298" s="27">
        <v>0</v>
      </c>
      <c r="P1298" s="27">
        <v>0</v>
      </c>
      <c r="Q1298" s="27"/>
      <c r="R1298" s="27">
        <v>0</v>
      </c>
      <c r="S1298" s="27">
        <v>0</v>
      </c>
      <c r="T1298" s="27">
        <v>0</v>
      </c>
      <c r="U1298" s="27"/>
      <c r="V1298" s="27">
        <v>0</v>
      </c>
      <c r="W1298" s="27">
        <v>0</v>
      </c>
      <c r="X1298" s="27">
        <v>0</v>
      </c>
      <c r="Y1298" s="27"/>
      <c r="Z1298" s="27">
        <v>0</v>
      </c>
      <c r="AA1298" s="27">
        <v>0</v>
      </c>
      <c r="AB1298" s="27">
        <v>0</v>
      </c>
      <c r="AC1298" s="27"/>
      <c r="AD1298" s="27">
        <v>0</v>
      </c>
      <c r="AE1298" s="27">
        <v>0</v>
      </c>
      <c r="AF1298" s="27">
        <v>0</v>
      </c>
      <c r="AG1298" s="106">
        <v>0</v>
      </c>
      <c r="AH1298" s="27">
        <v>0</v>
      </c>
      <c r="AI1298" s="27">
        <v>0</v>
      </c>
      <c r="AJ1298" s="27">
        <v>0</v>
      </c>
      <c r="AK1298" s="106">
        <v>0</v>
      </c>
      <c r="AL1298" s="106">
        <v>0</v>
      </c>
      <c r="AM1298" s="105">
        <v>0</v>
      </c>
      <c r="AN1298" s="11">
        <v>0</v>
      </c>
      <c r="AO1298" s="11">
        <v>0</v>
      </c>
      <c r="AP1298" s="105">
        <v>0</v>
      </c>
      <c r="AQ1298" s="11">
        <v>0</v>
      </c>
      <c r="AR1298" s="11">
        <v>0</v>
      </c>
      <c r="AS1298" s="11">
        <v>0</v>
      </c>
      <c r="AT1298" s="11">
        <v>0</v>
      </c>
      <c r="AU1298" s="11">
        <v>0</v>
      </c>
      <c r="AV1298" s="11">
        <v>0</v>
      </c>
      <c r="AW1298" s="11">
        <v>0</v>
      </c>
      <c r="AX1298" s="11">
        <v>0</v>
      </c>
      <c r="AZ1298" s="11">
        <v>0</v>
      </c>
      <c r="BA1298" s="11">
        <v>0</v>
      </c>
      <c r="BB1298" s="122"/>
    </row>
    <row r="1299" spans="1:54" hidden="1" x14ac:dyDescent="0.25">
      <c r="A1299">
        <v>8</v>
      </c>
      <c r="B1299" t="str">
        <f t="shared" si="158"/>
        <v>WR-6526</v>
      </c>
      <c r="C1299" s="2" t="s">
        <v>318</v>
      </c>
      <c r="D1299" s="2" t="str">
        <f t="shared" si="159"/>
        <v>6</v>
      </c>
      <c r="E1299" s="2" t="str">
        <f t="shared" si="160"/>
        <v>65</v>
      </c>
      <c r="F1299" s="2" t="str">
        <f t="shared" si="161"/>
        <v>652</v>
      </c>
      <c r="G1299" s="1" t="s">
        <v>215</v>
      </c>
      <c r="H1299" s="27">
        <v>0</v>
      </c>
      <c r="I1299" s="27"/>
      <c r="J1299" s="27">
        <v>0</v>
      </c>
      <c r="K1299" s="27">
        <v>0</v>
      </c>
      <c r="L1299" s="27">
        <v>0</v>
      </c>
      <c r="M1299" s="27"/>
      <c r="N1299" s="27">
        <v>0</v>
      </c>
      <c r="O1299" s="27">
        <v>0</v>
      </c>
      <c r="P1299" s="27">
        <v>0</v>
      </c>
      <c r="Q1299" s="27"/>
      <c r="R1299" s="27">
        <v>0</v>
      </c>
      <c r="S1299" s="27">
        <v>0</v>
      </c>
      <c r="T1299" s="27">
        <v>0</v>
      </c>
      <c r="U1299" s="27"/>
      <c r="V1299" s="27">
        <v>0</v>
      </c>
      <c r="W1299" s="27">
        <v>0</v>
      </c>
      <c r="X1299" s="27">
        <v>0</v>
      </c>
      <c r="Y1299" s="27"/>
      <c r="Z1299" s="27">
        <v>0</v>
      </c>
      <c r="AA1299" s="27">
        <v>0</v>
      </c>
      <c r="AB1299" s="27">
        <v>0</v>
      </c>
      <c r="AC1299" s="27"/>
      <c r="AD1299" s="27">
        <v>0</v>
      </c>
      <c r="AE1299" s="27">
        <v>0</v>
      </c>
      <c r="AF1299" s="27">
        <v>0</v>
      </c>
      <c r="AG1299" s="106">
        <v>0</v>
      </c>
      <c r="AH1299" s="27">
        <v>0</v>
      </c>
      <c r="AI1299" s="27">
        <v>0</v>
      </c>
      <c r="AJ1299" s="27">
        <v>0</v>
      </c>
      <c r="AK1299" s="106">
        <v>0</v>
      </c>
      <c r="AL1299" s="106">
        <v>0</v>
      </c>
      <c r="AM1299" s="105">
        <v>0</v>
      </c>
      <c r="AN1299" s="11">
        <v>0</v>
      </c>
      <c r="AO1299" s="11">
        <v>0</v>
      </c>
      <c r="AP1299" s="105">
        <v>0</v>
      </c>
      <c r="AQ1299" s="11">
        <v>0</v>
      </c>
      <c r="AR1299" s="11">
        <v>0</v>
      </c>
      <c r="AS1299" s="11">
        <v>0</v>
      </c>
      <c r="AT1299" s="11">
        <v>0</v>
      </c>
      <c r="AU1299" s="11">
        <v>0</v>
      </c>
      <c r="AV1299" s="11">
        <v>0</v>
      </c>
      <c r="AW1299" s="11">
        <v>25</v>
      </c>
      <c r="AX1299" s="11">
        <v>25</v>
      </c>
      <c r="AZ1299" s="11">
        <v>0</v>
      </c>
      <c r="BA1299" s="11">
        <v>0</v>
      </c>
      <c r="BB1299" s="122"/>
    </row>
    <row r="1300" spans="1:54" hidden="1" x14ac:dyDescent="0.25">
      <c r="A1300">
        <v>8</v>
      </c>
      <c r="B1300" t="str">
        <f t="shared" si="158"/>
        <v>WR-6531</v>
      </c>
      <c r="C1300" s="2" t="s">
        <v>318</v>
      </c>
      <c r="D1300" s="2" t="str">
        <f t="shared" si="159"/>
        <v>6</v>
      </c>
      <c r="E1300" s="2" t="str">
        <f t="shared" si="160"/>
        <v>65</v>
      </c>
      <c r="F1300" s="2" t="str">
        <f t="shared" si="161"/>
        <v>653</v>
      </c>
      <c r="G1300" s="1" t="s">
        <v>957</v>
      </c>
      <c r="H1300" s="27">
        <v>0</v>
      </c>
      <c r="I1300" s="27"/>
      <c r="J1300" s="27">
        <v>0</v>
      </c>
      <c r="K1300" s="27">
        <v>0</v>
      </c>
      <c r="L1300" s="27">
        <v>0</v>
      </c>
      <c r="M1300" s="27"/>
      <c r="N1300" s="27">
        <v>0</v>
      </c>
      <c r="O1300" s="27">
        <v>0</v>
      </c>
      <c r="P1300" s="27">
        <v>0</v>
      </c>
      <c r="Q1300" s="27"/>
      <c r="R1300" s="27">
        <v>0</v>
      </c>
      <c r="S1300" s="27">
        <v>0</v>
      </c>
      <c r="T1300" s="27">
        <v>0</v>
      </c>
      <c r="U1300" s="27"/>
      <c r="V1300" s="27">
        <v>0</v>
      </c>
      <c r="W1300" s="27">
        <v>0</v>
      </c>
      <c r="X1300" s="27">
        <v>0</v>
      </c>
      <c r="Y1300" s="27"/>
      <c r="Z1300" s="27">
        <v>0</v>
      </c>
      <c r="AA1300" s="27">
        <v>0</v>
      </c>
      <c r="AB1300" s="27">
        <v>0</v>
      </c>
      <c r="AC1300" s="27"/>
      <c r="AD1300" s="27">
        <v>0</v>
      </c>
      <c r="AE1300" s="27">
        <v>0</v>
      </c>
      <c r="AF1300" s="27">
        <v>0</v>
      </c>
      <c r="AG1300" s="106">
        <v>0</v>
      </c>
      <c r="AH1300" s="27">
        <v>0</v>
      </c>
      <c r="AI1300" s="27">
        <v>0</v>
      </c>
      <c r="AJ1300" s="27">
        <v>0</v>
      </c>
      <c r="AK1300" s="106">
        <v>0</v>
      </c>
      <c r="AL1300" s="106">
        <v>0</v>
      </c>
      <c r="AM1300" s="105">
        <v>0</v>
      </c>
      <c r="AN1300" s="11">
        <v>0</v>
      </c>
      <c r="AO1300" s="11">
        <v>0</v>
      </c>
      <c r="AP1300" s="105">
        <v>0</v>
      </c>
      <c r="AQ1300" s="11">
        <v>0</v>
      </c>
      <c r="AR1300" s="11">
        <v>0</v>
      </c>
      <c r="AS1300" s="11">
        <v>0</v>
      </c>
      <c r="AT1300" s="11">
        <v>0</v>
      </c>
      <c r="AU1300" s="11"/>
      <c r="AV1300" s="11">
        <v>0</v>
      </c>
      <c r="AW1300" s="11">
        <v>0</v>
      </c>
      <c r="AX1300" s="11"/>
      <c r="AZ1300" s="11"/>
      <c r="BA1300" s="11"/>
      <c r="BB1300" s="122"/>
    </row>
    <row r="1301" spans="1:54" hidden="1" x14ac:dyDescent="0.25">
      <c r="A1301">
        <v>8</v>
      </c>
      <c r="B1301" t="str">
        <f t="shared" si="158"/>
        <v>WR-6532</v>
      </c>
      <c r="C1301" s="2" t="s">
        <v>318</v>
      </c>
      <c r="D1301" s="2" t="str">
        <f t="shared" si="159"/>
        <v>6</v>
      </c>
      <c r="E1301" s="2" t="str">
        <f t="shared" si="160"/>
        <v>65</v>
      </c>
      <c r="F1301" s="2" t="str">
        <f t="shared" si="161"/>
        <v>653</v>
      </c>
      <c r="G1301" s="1" t="s">
        <v>958</v>
      </c>
      <c r="H1301" s="27">
        <v>0</v>
      </c>
      <c r="I1301" s="27"/>
      <c r="J1301" s="27">
        <v>0</v>
      </c>
      <c r="K1301" s="27">
        <v>0</v>
      </c>
      <c r="L1301" s="27">
        <v>0</v>
      </c>
      <c r="M1301" s="27"/>
      <c r="N1301" s="27">
        <v>0</v>
      </c>
      <c r="O1301" s="27">
        <v>0</v>
      </c>
      <c r="P1301" s="27">
        <v>0</v>
      </c>
      <c r="Q1301" s="27"/>
      <c r="R1301" s="27">
        <v>0</v>
      </c>
      <c r="S1301" s="27">
        <v>0</v>
      </c>
      <c r="T1301" s="27">
        <v>0</v>
      </c>
      <c r="U1301" s="27"/>
      <c r="V1301" s="27">
        <v>0</v>
      </c>
      <c r="W1301" s="27">
        <v>0</v>
      </c>
      <c r="X1301" s="27">
        <v>0</v>
      </c>
      <c r="Y1301" s="27"/>
      <c r="Z1301" s="27">
        <v>0</v>
      </c>
      <c r="AA1301" s="27">
        <v>0</v>
      </c>
      <c r="AB1301" s="27">
        <v>0</v>
      </c>
      <c r="AC1301" s="27"/>
      <c r="AD1301" s="27">
        <v>0</v>
      </c>
      <c r="AE1301" s="27">
        <v>0</v>
      </c>
      <c r="AF1301" s="27">
        <v>0</v>
      </c>
      <c r="AG1301" s="106">
        <v>0</v>
      </c>
      <c r="AH1301" s="27">
        <v>0</v>
      </c>
      <c r="AI1301" s="27">
        <v>0</v>
      </c>
      <c r="AJ1301" s="27">
        <v>0</v>
      </c>
      <c r="AK1301" s="106">
        <v>0</v>
      </c>
      <c r="AL1301" s="106">
        <v>0</v>
      </c>
      <c r="AM1301" s="105">
        <v>0</v>
      </c>
      <c r="AN1301" s="11">
        <v>0</v>
      </c>
      <c r="AO1301" s="11">
        <v>0</v>
      </c>
      <c r="AP1301" s="105">
        <v>0</v>
      </c>
      <c r="AQ1301" s="11">
        <v>0</v>
      </c>
      <c r="AR1301" s="11">
        <v>0</v>
      </c>
      <c r="AS1301" s="11">
        <v>0</v>
      </c>
      <c r="AT1301" s="11">
        <v>0</v>
      </c>
      <c r="AU1301" s="11"/>
      <c r="AV1301" s="11">
        <v>0</v>
      </c>
      <c r="AW1301" s="11">
        <v>0</v>
      </c>
      <c r="AX1301" s="11"/>
      <c r="AZ1301" s="11"/>
      <c r="BA1301" s="11"/>
      <c r="BB1301" s="122"/>
    </row>
    <row r="1302" spans="1:54" hidden="1" x14ac:dyDescent="0.25">
      <c r="A1302">
        <v>8</v>
      </c>
      <c r="B1302" t="str">
        <f t="shared" si="158"/>
        <v>WR-6533</v>
      </c>
      <c r="C1302" s="2" t="s">
        <v>318</v>
      </c>
      <c r="D1302" s="2" t="str">
        <f t="shared" si="159"/>
        <v>6</v>
      </c>
      <c r="E1302" s="2" t="str">
        <f t="shared" si="160"/>
        <v>65</v>
      </c>
      <c r="F1302" s="2" t="str">
        <f t="shared" si="161"/>
        <v>653</v>
      </c>
      <c r="G1302" s="1" t="s">
        <v>959</v>
      </c>
      <c r="H1302" s="27">
        <v>0</v>
      </c>
      <c r="I1302" s="27"/>
      <c r="J1302" s="27">
        <v>0</v>
      </c>
      <c r="K1302" s="27">
        <v>0</v>
      </c>
      <c r="L1302" s="27">
        <v>0</v>
      </c>
      <c r="M1302" s="27"/>
      <c r="N1302" s="27">
        <v>0</v>
      </c>
      <c r="O1302" s="27">
        <v>0</v>
      </c>
      <c r="P1302" s="27">
        <v>0</v>
      </c>
      <c r="Q1302" s="27"/>
      <c r="R1302" s="27">
        <v>0</v>
      </c>
      <c r="S1302" s="27">
        <v>0</v>
      </c>
      <c r="T1302" s="27">
        <v>0</v>
      </c>
      <c r="U1302" s="27"/>
      <c r="V1302" s="27">
        <v>0</v>
      </c>
      <c r="W1302" s="27">
        <v>0</v>
      </c>
      <c r="X1302" s="27">
        <v>0</v>
      </c>
      <c r="Y1302" s="27"/>
      <c r="Z1302" s="27">
        <v>0</v>
      </c>
      <c r="AA1302" s="27">
        <v>0</v>
      </c>
      <c r="AB1302" s="27">
        <v>0</v>
      </c>
      <c r="AC1302" s="27"/>
      <c r="AD1302" s="27">
        <v>0</v>
      </c>
      <c r="AE1302" s="27">
        <v>0</v>
      </c>
      <c r="AF1302" s="27">
        <v>0</v>
      </c>
      <c r="AG1302" s="106">
        <v>0</v>
      </c>
      <c r="AH1302" s="27">
        <v>0</v>
      </c>
      <c r="AI1302" s="27">
        <v>0</v>
      </c>
      <c r="AJ1302" s="27">
        <v>0</v>
      </c>
      <c r="AK1302" s="106">
        <v>0</v>
      </c>
      <c r="AL1302" s="106">
        <v>0</v>
      </c>
      <c r="AM1302" s="105">
        <v>0</v>
      </c>
      <c r="AN1302" s="11">
        <v>0</v>
      </c>
      <c r="AO1302" s="11">
        <v>0</v>
      </c>
      <c r="AP1302" s="105">
        <v>0</v>
      </c>
      <c r="AQ1302" s="11">
        <v>0</v>
      </c>
      <c r="AR1302" s="11">
        <v>0</v>
      </c>
      <c r="AS1302" s="11">
        <v>0</v>
      </c>
      <c r="AT1302" s="11">
        <v>0</v>
      </c>
      <c r="AU1302" s="11"/>
      <c r="AV1302" s="11">
        <v>0</v>
      </c>
      <c r="AW1302" s="11">
        <v>0</v>
      </c>
      <c r="AX1302" s="11"/>
      <c r="AZ1302" s="11"/>
      <c r="BA1302" s="11"/>
      <c r="BB1302" s="122"/>
    </row>
    <row r="1303" spans="1:54" hidden="1" x14ac:dyDescent="0.25">
      <c r="A1303">
        <v>8</v>
      </c>
      <c r="B1303" t="str">
        <f t="shared" si="158"/>
        <v>WR-6534</v>
      </c>
      <c r="C1303" s="2" t="s">
        <v>318</v>
      </c>
      <c r="D1303" s="2" t="str">
        <f t="shared" si="159"/>
        <v>6</v>
      </c>
      <c r="E1303" s="2" t="str">
        <f t="shared" si="160"/>
        <v>65</v>
      </c>
      <c r="F1303" s="2" t="str">
        <f t="shared" si="161"/>
        <v>653</v>
      </c>
      <c r="G1303" s="1" t="s">
        <v>216</v>
      </c>
      <c r="H1303" s="27">
        <v>0</v>
      </c>
      <c r="I1303" s="27"/>
      <c r="J1303" s="27">
        <v>0</v>
      </c>
      <c r="K1303" s="27">
        <v>0</v>
      </c>
      <c r="L1303" s="27">
        <v>0</v>
      </c>
      <c r="M1303" s="27"/>
      <c r="N1303" s="27">
        <v>0</v>
      </c>
      <c r="O1303" s="27">
        <v>0</v>
      </c>
      <c r="P1303" s="27">
        <v>0</v>
      </c>
      <c r="Q1303" s="27"/>
      <c r="R1303" s="27">
        <v>0</v>
      </c>
      <c r="S1303" s="27">
        <v>0</v>
      </c>
      <c r="T1303" s="27">
        <v>0</v>
      </c>
      <c r="U1303" s="27"/>
      <c r="V1303" s="27">
        <v>0</v>
      </c>
      <c r="W1303" s="27">
        <v>0</v>
      </c>
      <c r="X1303" s="27">
        <v>0</v>
      </c>
      <c r="Y1303" s="27"/>
      <c r="Z1303" s="27">
        <v>0</v>
      </c>
      <c r="AA1303" s="27">
        <v>0</v>
      </c>
      <c r="AB1303" s="27">
        <v>0</v>
      </c>
      <c r="AC1303" s="27"/>
      <c r="AD1303" s="27">
        <v>0</v>
      </c>
      <c r="AE1303" s="27">
        <v>0</v>
      </c>
      <c r="AF1303" s="27">
        <v>0</v>
      </c>
      <c r="AG1303" s="106">
        <v>0</v>
      </c>
      <c r="AH1303" s="27">
        <v>0</v>
      </c>
      <c r="AI1303" s="27">
        <v>0</v>
      </c>
      <c r="AJ1303" s="27">
        <v>0</v>
      </c>
      <c r="AK1303" s="106">
        <v>0</v>
      </c>
      <c r="AL1303" s="106">
        <v>0</v>
      </c>
      <c r="AM1303" s="105">
        <v>0</v>
      </c>
      <c r="AN1303" s="11">
        <v>0</v>
      </c>
      <c r="AO1303" s="11">
        <v>0</v>
      </c>
      <c r="AP1303" s="105">
        <v>0</v>
      </c>
      <c r="AQ1303" s="11">
        <v>0</v>
      </c>
      <c r="AR1303" s="11">
        <v>0</v>
      </c>
      <c r="AS1303" s="11">
        <v>0</v>
      </c>
      <c r="AT1303" s="11">
        <v>0</v>
      </c>
      <c r="AU1303" s="11">
        <v>0</v>
      </c>
      <c r="AV1303" s="11">
        <v>0</v>
      </c>
      <c r="AW1303" s="11">
        <v>0</v>
      </c>
      <c r="AX1303" s="11">
        <v>0</v>
      </c>
      <c r="AZ1303" s="11">
        <v>0</v>
      </c>
      <c r="BA1303" s="11">
        <v>0</v>
      </c>
      <c r="BB1303" s="122"/>
    </row>
    <row r="1304" spans="1:54" hidden="1" x14ac:dyDescent="0.25">
      <c r="A1304">
        <v>8</v>
      </c>
      <c r="B1304" t="str">
        <f t="shared" si="158"/>
        <v>WR-6535</v>
      </c>
      <c r="C1304" s="2" t="s">
        <v>318</v>
      </c>
      <c r="D1304" s="2" t="str">
        <f t="shared" si="159"/>
        <v>6</v>
      </c>
      <c r="E1304" s="2" t="str">
        <f t="shared" si="160"/>
        <v>65</v>
      </c>
      <c r="F1304" s="2" t="str">
        <f t="shared" si="161"/>
        <v>653</v>
      </c>
      <c r="G1304" s="1" t="s">
        <v>217</v>
      </c>
      <c r="H1304" s="27">
        <v>0</v>
      </c>
      <c r="I1304" s="27"/>
      <c r="J1304" s="27">
        <v>0</v>
      </c>
      <c r="K1304" s="27">
        <v>0</v>
      </c>
      <c r="L1304" s="27">
        <v>0</v>
      </c>
      <c r="M1304" s="27"/>
      <c r="N1304" s="27">
        <v>0</v>
      </c>
      <c r="O1304" s="27">
        <v>0</v>
      </c>
      <c r="P1304" s="27">
        <v>0</v>
      </c>
      <c r="Q1304" s="27"/>
      <c r="R1304" s="27">
        <v>0</v>
      </c>
      <c r="S1304" s="27">
        <v>0</v>
      </c>
      <c r="T1304" s="27">
        <v>0</v>
      </c>
      <c r="U1304" s="27"/>
      <c r="V1304" s="27">
        <v>0</v>
      </c>
      <c r="W1304" s="27">
        <v>0</v>
      </c>
      <c r="X1304" s="27">
        <v>0</v>
      </c>
      <c r="Y1304" s="27"/>
      <c r="Z1304" s="27">
        <v>0</v>
      </c>
      <c r="AA1304" s="27">
        <v>0</v>
      </c>
      <c r="AB1304" s="27">
        <v>0</v>
      </c>
      <c r="AC1304" s="27"/>
      <c r="AD1304" s="27">
        <v>0</v>
      </c>
      <c r="AE1304" s="27">
        <v>0</v>
      </c>
      <c r="AF1304" s="27">
        <v>0</v>
      </c>
      <c r="AG1304" s="106">
        <v>0</v>
      </c>
      <c r="AH1304" s="27">
        <v>0</v>
      </c>
      <c r="AI1304" s="27">
        <v>0</v>
      </c>
      <c r="AJ1304" s="27">
        <v>0</v>
      </c>
      <c r="AK1304" s="106">
        <v>0</v>
      </c>
      <c r="AL1304" s="106">
        <v>0</v>
      </c>
      <c r="AM1304" s="105">
        <v>0</v>
      </c>
      <c r="AN1304" s="11">
        <v>0</v>
      </c>
      <c r="AO1304" s="11">
        <v>0</v>
      </c>
      <c r="AP1304" s="105">
        <v>0</v>
      </c>
      <c r="AQ1304" s="11">
        <v>0</v>
      </c>
      <c r="AR1304" s="11">
        <v>0</v>
      </c>
      <c r="AS1304" s="11">
        <v>0</v>
      </c>
      <c r="AT1304" s="11">
        <v>0</v>
      </c>
      <c r="AU1304" s="11">
        <v>0</v>
      </c>
      <c r="AV1304" s="11">
        <v>0</v>
      </c>
      <c r="AW1304" s="11">
        <v>0</v>
      </c>
      <c r="AX1304" s="11">
        <v>0</v>
      </c>
      <c r="AZ1304" s="11">
        <v>12</v>
      </c>
      <c r="BA1304" s="11">
        <v>0</v>
      </c>
      <c r="BB1304" s="122"/>
    </row>
    <row r="1305" spans="1:54" hidden="1" x14ac:dyDescent="0.25">
      <c r="A1305">
        <v>8</v>
      </c>
      <c r="B1305" t="str">
        <f t="shared" si="158"/>
        <v>WR-6540</v>
      </c>
      <c r="C1305" s="2" t="s">
        <v>318</v>
      </c>
      <c r="D1305" s="2" t="str">
        <f t="shared" si="159"/>
        <v>6</v>
      </c>
      <c r="E1305" s="2" t="str">
        <f t="shared" si="160"/>
        <v>65</v>
      </c>
      <c r="F1305" s="2" t="str">
        <f t="shared" si="161"/>
        <v>654</v>
      </c>
      <c r="G1305" s="1" t="s">
        <v>218</v>
      </c>
      <c r="H1305" s="27">
        <v>0</v>
      </c>
      <c r="I1305" s="27"/>
      <c r="J1305" s="27">
        <v>0</v>
      </c>
      <c r="K1305" s="27">
        <v>0</v>
      </c>
      <c r="L1305" s="27">
        <v>0</v>
      </c>
      <c r="M1305" s="27"/>
      <c r="N1305" s="27">
        <v>0</v>
      </c>
      <c r="O1305" s="27">
        <v>0</v>
      </c>
      <c r="P1305" s="27">
        <v>0</v>
      </c>
      <c r="Q1305" s="27"/>
      <c r="R1305" s="27">
        <v>0</v>
      </c>
      <c r="S1305" s="27">
        <v>0</v>
      </c>
      <c r="T1305" s="27">
        <v>0</v>
      </c>
      <c r="U1305" s="27"/>
      <c r="V1305" s="27">
        <v>0</v>
      </c>
      <c r="W1305" s="27">
        <v>0</v>
      </c>
      <c r="X1305" s="27">
        <v>0</v>
      </c>
      <c r="Y1305" s="27"/>
      <c r="Z1305" s="27">
        <v>0</v>
      </c>
      <c r="AA1305" s="27">
        <v>0</v>
      </c>
      <c r="AB1305" s="27">
        <v>0</v>
      </c>
      <c r="AC1305" s="27"/>
      <c r="AD1305" s="27">
        <v>0</v>
      </c>
      <c r="AE1305" s="27">
        <v>0</v>
      </c>
      <c r="AF1305" s="27">
        <v>0</v>
      </c>
      <c r="AG1305" s="106">
        <v>0</v>
      </c>
      <c r="AH1305" s="27">
        <v>0</v>
      </c>
      <c r="AI1305" s="27">
        <v>0</v>
      </c>
      <c r="AJ1305" s="27">
        <v>0</v>
      </c>
      <c r="AK1305" s="106">
        <v>0</v>
      </c>
      <c r="AL1305" s="106">
        <v>0</v>
      </c>
      <c r="AM1305" s="105">
        <v>0</v>
      </c>
      <c r="AN1305" s="11">
        <v>0</v>
      </c>
      <c r="AO1305" s="11">
        <v>0</v>
      </c>
      <c r="AP1305" s="105">
        <v>0</v>
      </c>
      <c r="AQ1305" s="11">
        <v>0</v>
      </c>
      <c r="AR1305" s="11">
        <v>0</v>
      </c>
      <c r="AS1305" s="11">
        <v>0</v>
      </c>
      <c r="AT1305" s="11">
        <v>0</v>
      </c>
      <c r="AU1305" s="11">
        <v>0</v>
      </c>
      <c r="AV1305" s="11">
        <v>0</v>
      </c>
      <c r="AW1305" s="11">
        <v>0</v>
      </c>
      <c r="AX1305" s="11">
        <v>0</v>
      </c>
      <c r="AZ1305" s="11">
        <v>0</v>
      </c>
      <c r="BA1305" s="11">
        <v>0</v>
      </c>
      <c r="BB1305" s="122"/>
    </row>
    <row r="1306" spans="1:54" hidden="1" x14ac:dyDescent="0.25">
      <c r="A1306">
        <v>8</v>
      </c>
      <c r="B1306" t="str">
        <f t="shared" si="158"/>
        <v>WR-6550</v>
      </c>
      <c r="C1306" s="2" t="s">
        <v>318</v>
      </c>
      <c r="D1306" s="2" t="str">
        <f t="shared" si="159"/>
        <v>6</v>
      </c>
      <c r="E1306" s="2" t="str">
        <f t="shared" si="160"/>
        <v>65</v>
      </c>
      <c r="F1306" s="2" t="str">
        <f t="shared" si="161"/>
        <v>655</v>
      </c>
      <c r="G1306" s="1" t="s">
        <v>219</v>
      </c>
      <c r="H1306" s="27">
        <v>0</v>
      </c>
      <c r="I1306" s="27"/>
      <c r="J1306" s="27">
        <v>0</v>
      </c>
      <c r="K1306" s="27">
        <v>0</v>
      </c>
      <c r="L1306" s="27">
        <v>0</v>
      </c>
      <c r="M1306" s="27"/>
      <c r="N1306" s="27">
        <v>0</v>
      </c>
      <c r="O1306" s="27">
        <v>0</v>
      </c>
      <c r="P1306" s="27">
        <v>0</v>
      </c>
      <c r="Q1306" s="27"/>
      <c r="R1306" s="27">
        <v>0</v>
      </c>
      <c r="S1306" s="27">
        <v>0</v>
      </c>
      <c r="T1306" s="27">
        <v>0</v>
      </c>
      <c r="U1306" s="27"/>
      <c r="V1306" s="27">
        <v>0</v>
      </c>
      <c r="W1306" s="27">
        <v>0</v>
      </c>
      <c r="X1306" s="27">
        <v>0</v>
      </c>
      <c r="Y1306" s="27"/>
      <c r="Z1306" s="27">
        <v>0</v>
      </c>
      <c r="AA1306" s="27">
        <v>0</v>
      </c>
      <c r="AB1306" s="27">
        <v>0</v>
      </c>
      <c r="AC1306" s="27"/>
      <c r="AD1306" s="27">
        <v>0</v>
      </c>
      <c r="AE1306" s="27">
        <v>0</v>
      </c>
      <c r="AF1306" s="27">
        <v>0</v>
      </c>
      <c r="AG1306" s="106">
        <v>0</v>
      </c>
      <c r="AH1306" s="27">
        <v>0</v>
      </c>
      <c r="AI1306" s="27">
        <v>0</v>
      </c>
      <c r="AJ1306" s="27">
        <v>0</v>
      </c>
      <c r="AK1306" s="106">
        <v>0</v>
      </c>
      <c r="AL1306" s="106">
        <v>0</v>
      </c>
      <c r="AM1306" s="105">
        <v>0</v>
      </c>
      <c r="AN1306" s="11">
        <v>0</v>
      </c>
      <c r="AO1306" s="11">
        <v>0</v>
      </c>
      <c r="AP1306" s="105">
        <v>0</v>
      </c>
      <c r="AQ1306" s="11">
        <v>0</v>
      </c>
      <c r="AR1306" s="11">
        <v>0</v>
      </c>
      <c r="AS1306" s="11">
        <v>0</v>
      </c>
      <c r="AT1306" s="11">
        <v>0</v>
      </c>
      <c r="AU1306" s="11">
        <v>0</v>
      </c>
      <c r="AV1306" s="11">
        <v>0</v>
      </c>
      <c r="AW1306" s="11">
        <v>0</v>
      </c>
      <c r="AX1306" s="11">
        <v>0</v>
      </c>
      <c r="AZ1306" s="11"/>
      <c r="BA1306" s="11">
        <v>0</v>
      </c>
      <c r="BB1306" s="122"/>
    </row>
    <row r="1307" spans="1:54" hidden="1" x14ac:dyDescent="0.25">
      <c r="A1307">
        <v>8</v>
      </c>
      <c r="B1307" t="str">
        <f t="shared" si="158"/>
        <v>WR-7111</v>
      </c>
      <c r="C1307" s="2" t="s">
        <v>318</v>
      </c>
      <c r="D1307" s="2" t="str">
        <f t="shared" si="159"/>
        <v>7</v>
      </c>
      <c r="E1307" s="2" t="str">
        <f t="shared" si="160"/>
        <v>71</v>
      </c>
      <c r="F1307" s="2" t="str">
        <f t="shared" si="161"/>
        <v>711</v>
      </c>
      <c r="G1307" s="1" t="s">
        <v>222</v>
      </c>
      <c r="H1307" s="27">
        <v>0</v>
      </c>
      <c r="I1307" s="27"/>
      <c r="J1307" s="27">
        <v>0</v>
      </c>
      <c r="K1307" s="27">
        <v>0</v>
      </c>
      <c r="L1307" s="27">
        <v>0</v>
      </c>
      <c r="M1307" s="27"/>
      <c r="N1307" s="27">
        <v>0</v>
      </c>
      <c r="O1307" s="27">
        <v>0</v>
      </c>
      <c r="P1307" s="27">
        <v>0</v>
      </c>
      <c r="Q1307" s="27"/>
      <c r="R1307" s="27">
        <v>0</v>
      </c>
      <c r="S1307" s="27">
        <v>0</v>
      </c>
      <c r="T1307" s="27">
        <v>0</v>
      </c>
      <c r="U1307" s="27"/>
      <c r="V1307" s="27">
        <v>0</v>
      </c>
      <c r="W1307" s="27">
        <v>0</v>
      </c>
      <c r="X1307" s="27">
        <v>0</v>
      </c>
      <c r="Y1307" s="27"/>
      <c r="Z1307" s="27">
        <v>0</v>
      </c>
      <c r="AA1307" s="27">
        <v>0</v>
      </c>
      <c r="AB1307" s="27">
        <v>0</v>
      </c>
      <c r="AC1307" s="27"/>
      <c r="AD1307" s="27">
        <v>988.13887999999997</v>
      </c>
      <c r="AE1307" s="27">
        <v>988.13887999999997</v>
      </c>
      <c r="AF1307" s="27">
        <v>0</v>
      </c>
      <c r="AG1307" s="106">
        <v>0</v>
      </c>
      <c r="AH1307" s="27">
        <v>0</v>
      </c>
      <c r="AI1307" s="27">
        <v>0</v>
      </c>
      <c r="AJ1307" s="27">
        <v>500</v>
      </c>
      <c r="AK1307" s="106">
        <v>0</v>
      </c>
      <c r="AL1307" s="106">
        <v>0</v>
      </c>
      <c r="AM1307" s="105">
        <v>0</v>
      </c>
      <c r="AN1307" s="11">
        <v>500</v>
      </c>
      <c r="AO1307" s="11">
        <v>0</v>
      </c>
      <c r="AP1307" s="105">
        <v>0</v>
      </c>
      <c r="AQ1307" s="11">
        <v>0</v>
      </c>
      <c r="AR1307" s="11">
        <v>0</v>
      </c>
      <c r="AS1307" s="11">
        <v>0</v>
      </c>
      <c r="AT1307" s="11">
        <v>0</v>
      </c>
      <c r="AU1307" s="11">
        <v>0</v>
      </c>
      <c r="AV1307" s="11">
        <v>0</v>
      </c>
      <c r="AW1307" s="11">
        <v>0</v>
      </c>
      <c r="AX1307" s="11">
        <v>0</v>
      </c>
      <c r="AZ1307" s="11">
        <v>525</v>
      </c>
      <c r="BA1307" s="11">
        <v>753.47092999999995</v>
      </c>
      <c r="BB1307" s="122"/>
    </row>
    <row r="1308" spans="1:54" hidden="1" x14ac:dyDescent="0.25">
      <c r="A1308">
        <v>8</v>
      </c>
      <c r="B1308" t="str">
        <f t="shared" si="158"/>
        <v>WR-7112</v>
      </c>
      <c r="C1308" s="2" t="s">
        <v>318</v>
      </c>
      <c r="D1308" s="2" t="str">
        <f t="shared" si="159"/>
        <v>7</v>
      </c>
      <c r="E1308" s="2" t="str">
        <f t="shared" si="160"/>
        <v>71</v>
      </c>
      <c r="F1308" s="2" t="str">
        <f t="shared" si="161"/>
        <v>711</v>
      </c>
      <c r="G1308" s="1" t="s">
        <v>223</v>
      </c>
      <c r="H1308" s="27">
        <v>780</v>
      </c>
      <c r="I1308" s="27"/>
      <c r="J1308" s="27">
        <v>302</v>
      </c>
      <c r="K1308" s="27">
        <v>301.85708</v>
      </c>
      <c r="L1308" s="27">
        <v>750</v>
      </c>
      <c r="M1308" s="27"/>
      <c r="N1308" s="27">
        <v>256.68</v>
      </c>
      <c r="O1308" s="27">
        <v>256.68</v>
      </c>
      <c r="P1308" s="27">
        <v>843</v>
      </c>
      <c r="Q1308" s="27"/>
      <c r="R1308" s="27">
        <v>1192.4010000000001</v>
      </c>
      <c r="S1308" s="27">
        <v>1192.4010000000001</v>
      </c>
      <c r="T1308" s="27">
        <v>758</v>
      </c>
      <c r="U1308" s="27"/>
      <c r="V1308" s="27">
        <v>425.39699999999999</v>
      </c>
      <c r="W1308" s="27">
        <v>575.39699999999993</v>
      </c>
      <c r="X1308" s="27">
        <v>758</v>
      </c>
      <c r="Y1308" s="27"/>
      <c r="Z1308" s="27">
        <v>601.84132</v>
      </c>
      <c r="AA1308" s="27">
        <v>601.84132</v>
      </c>
      <c r="AB1308" s="27">
        <v>751</v>
      </c>
      <c r="AC1308" s="27"/>
      <c r="AD1308" s="27">
        <v>16399.91894</v>
      </c>
      <c r="AE1308" s="27">
        <v>16399.91894</v>
      </c>
      <c r="AF1308" s="27">
        <v>26053.02982104</v>
      </c>
      <c r="AG1308" s="106">
        <v>12617.422399999999</v>
      </c>
      <c r="AH1308" s="27">
        <v>10007.94058</v>
      </c>
      <c r="AI1308" s="27">
        <v>10007.94058</v>
      </c>
      <c r="AJ1308" s="27">
        <v>10398.061</v>
      </c>
      <c r="AK1308" s="106">
        <v>4004.6262299999999</v>
      </c>
      <c r="AL1308" s="106">
        <v>4137.86852</v>
      </c>
      <c r="AM1308" s="105">
        <v>4137.86852</v>
      </c>
      <c r="AN1308" s="11">
        <v>5958</v>
      </c>
      <c r="AO1308" s="11">
        <v>4334.2829500000007</v>
      </c>
      <c r="AP1308" s="105">
        <v>5300.5399699999998</v>
      </c>
      <c r="AQ1308" s="11">
        <v>5300.5399699999998</v>
      </c>
      <c r="AR1308" s="11">
        <v>9105.4269999999997</v>
      </c>
      <c r="AS1308" s="11">
        <v>8939.3488199999993</v>
      </c>
      <c r="AT1308" s="11">
        <v>10083.1632957</v>
      </c>
      <c r="AU1308" s="11">
        <v>9637.2121800000004</v>
      </c>
      <c r="AV1308" s="11">
        <v>4521</v>
      </c>
      <c r="AW1308" s="11">
        <v>4004.29261</v>
      </c>
      <c r="AX1308" s="11">
        <v>4608.4071400000003</v>
      </c>
      <c r="AZ1308" s="11">
        <v>6611.5110000000004</v>
      </c>
      <c r="BA1308" s="11">
        <v>10353.638589999999</v>
      </c>
      <c r="BB1308" s="122"/>
    </row>
    <row r="1309" spans="1:54" hidden="1" x14ac:dyDescent="0.25">
      <c r="A1309">
        <v>8</v>
      </c>
      <c r="B1309" t="str">
        <f t="shared" si="158"/>
        <v>WR-7121</v>
      </c>
      <c r="C1309" s="2" t="s">
        <v>318</v>
      </c>
      <c r="D1309" s="2" t="str">
        <f t="shared" si="159"/>
        <v>7</v>
      </c>
      <c r="E1309" s="2" t="str">
        <f t="shared" si="160"/>
        <v>71</v>
      </c>
      <c r="F1309" s="2" t="str">
        <f t="shared" si="161"/>
        <v>712</v>
      </c>
      <c r="G1309" s="1" t="s">
        <v>224</v>
      </c>
      <c r="H1309" s="27">
        <v>0</v>
      </c>
      <c r="I1309" s="27"/>
      <c r="J1309" s="27">
        <v>0</v>
      </c>
      <c r="K1309" s="27">
        <v>0</v>
      </c>
      <c r="L1309" s="27">
        <v>0</v>
      </c>
      <c r="M1309" s="27"/>
      <c r="N1309" s="27">
        <v>0</v>
      </c>
      <c r="O1309" s="27">
        <v>0</v>
      </c>
      <c r="P1309" s="27">
        <v>0</v>
      </c>
      <c r="Q1309" s="27"/>
      <c r="R1309" s="27">
        <v>0</v>
      </c>
      <c r="S1309" s="27">
        <v>0</v>
      </c>
      <c r="T1309" s="27">
        <v>0</v>
      </c>
      <c r="U1309" s="27"/>
      <c r="V1309" s="27">
        <v>0</v>
      </c>
      <c r="W1309" s="27">
        <v>0</v>
      </c>
      <c r="X1309" s="27">
        <v>0</v>
      </c>
      <c r="Y1309" s="27"/>
      <c r="Z1309" s="27">
        <v>0</v>
      </c>
      <c r="AA1309" s="27">
        <v>0</v>
      </c>
      <c r="AB1309" s="27">
        <v>0</v>
      </c>
      <c r="AC1309" s="27"/>
      <c r="AD1309" s="27">
        <v>0</v>
      </c>
      <c r="AE1309" s="27">
        <v>0</v>
      </c>
      <c r="AF1309" s="27">
        <v>0</v>
      </c>
      <c r="AG1309" s="106">
        <v>0</v>
      </c>
      <c r="AH1309" s="27">
        <v>0</v>
      </c>
      <c r="AI1309" s="27">
        <v>0</v>
      </c>
      <c r="AJ1309" s="27">
        <v>0</v>
      </c>
      <c r="AK1309" s="106">
        <v>0</v>
      </c>
      <c r="AL1309" s="106">
        <v>0</v>
      </c>
      <c r="AM1309" s="105">
        <v>0</v>
      </c>
      <c r="AN1309" s="11">
        <v>0</v>
      </c>
      <c r="AO1309" s="11">
        <v>0</v>
      </c>
      <c r="AP1309" s="105">
        <v>0</v>
      </c>
      <c r="AQ1309" s="11">
        <v>0</v>
      </c>
      <c r="AR1309" s="11">
        <v>0</v>
      </c>
      <c r="AS1309" s="11">
        <v>0</v>
      </c>
      <c r="AT1309" s="11">
        <v>0</v>
      </c>
      <c r="AU1309" s="11">
        <v>0</v>
      </c>
      <c r="AV1309" s="11">
        <v>0</v>
      </c>
      <c r="AW1309" s="11">
        <v>0</v>
      </c>
      <c r="AX1309" s="11">
        <v>0</v>
      </c>
      <c r="AZ1309" s="11">
        <v>0</v>
      </c>
      <c r="BA1309" s="11">
        <v>0</v>
      </c>
      <c r="BB1309" s="122"/>
    </row>
    <row r="1310" spans="1:54" hidden="1" x14ac:dyDescent="0.25">
      <c r="A1310">
        <v>8</v>
      </c>
      <c r="B1310" t="str">
        <f t="shared" si="158"/>
        <v>WR-7122</v>
      </c>
      <c r="C1310" s="2" t="s">
        <v>318</v>
      </c>
      <c r="D1310" s="2" t="str">
        <f t="shared" si="159"/>
        <v>7</v>
      </c>
      <c r="E1310" s="2" t="str">
        <f t="shared" si="160"/>
        <v>71</v>
      </c>
      <c r="F1310" s="2" t="str">
        <f t="shared" si="161"/>
        <v>712</v>
      </c>
      <c r="G1310" s="1" t="s">
        <v>225</v>
      </c>
      <c r="H1310" s="27">
        <v>0</v>
      </c>
      <c r="I1310" s="27"/>
      <c r="J1310" s="27">
        <v>0</v>
      </c>
      <c r="K1310" s="27">
        <v>0</v>
      </c>
      <c r="L1310" s="27">
        <v>0</v>
      </c>
      <c r="M1310" s="27"/>
      <c r="N1310" s="27">
        <v>0</v>
      </c>
      <c r="O1310" s="27">
        <v>0</v>
      </c>
      <c r="P1310" s="27">
        <v>0</v>
      </c>
      <c r="Q1310" s="27"/>
      <c r="R1310" s="27">
        <v>0</v>
      </c>
      <c r="S1310" s="27">
        <v>0</v>
      </c>
      <c r="T1310" s="27">
        <v>0</v>
      </c>
      <c r="U1310" s="27"/>
      <c r="V1310" s="27">
        <v>0</v>
      </c>
      <c r="W1310" s="27">
        <v>0</v>
      </c>
      <c r="X1310" s="27">
        <v>0</v>
      </c>
      <c r="Y1310" s="27"/>
      <c r="Z1310" s="27">
        <v>0</v>
      </c>
      <c r="AA1310" s="27">
        <v>0</v>
      </c>
      <c r="AB1310" s="27">
        <v>0</v>
      </c>
      <c r="AC1310" s="27"/>
      <c r="AD1310" s="27">
        <v>0</v>
      </c>
      <c r="AE1310" s="27">
        <v>0</v>
      </c>
      <c r="AF1310" s="27">
        <v>0</v>
      </c>
      <c r="AG1310" s="106">
        <v>0</v>
      </c>
      <c r="AH1310" s="27">
        <v>0</v>
      </c>
      <c r="AI1310" s="27">
        <v>0</v>
      </c>
      <c r="AJ1310" s="27">
        <v>0</v>
      </c>
      <c r="AK1310" s="106">
        <v>0</v>
      </c>
      <c r="AL1310" s="106">
        <v>0</v>
      </c>
      <c r="AM1310" s="105">
        <v>0</v>
      </c>
      <c r="AN1310" s="11">
        <v>0</v>
      </c>
      <c r="AO1310" s="11">
        <v>0</v>
      </c>
      <c r="AP1310" s="105">
        <v>0</v>
      </c>
      <c r="AQ1310" s="11">
        <v>0</v>
      </c>
      <c r="AR1310" s="11">
        <v>0</v>
      </c>
      <c r="AS1310" s="11">
        <v>0</v>
      </c>
      <c r="AT1310" s="11">
        <v>0</v>
      </c>
      <c r="AU1310" s="11">
        <v>0</v>
      </c>
      <c r="AV1310" s="11">
        <v>0</v>
      </c>
      <c r="AW1310" s="11">
        <v>0</v>
      </c>
      <c r="AX1310" s="11">
        <v>0</v>
      </c>
      <c r="AZ1310" s="11">
        <v>0</v>
      </c>
      <c r="BA1310" s="11">
        <v>0</v>
      </c>
      <c r="BB1310" s="122"/>
    </row>
    <row r="1311" spans="1:54" hidden="1" x14ac:dyDescent="0.25">
      <c r="A1311">
        <v>8</v>
      </c>
      <c r="B1311" t="str">
        <f t="shared" si="158"/>
        <v>WR-7131</v>
      </c>
      <c r="C1311" s="2" t="s">
        <v>318</v>
      </c>
      <c r="D1311" s="2" t="str">
        <f t="shared" si="159"/>
        <v>7</v>
      </c>
      <c r="E1311" s="2" t="str">
        <f t="shared" si="160"/>
        <v>71</v>
      </c>
      <c r="F1311" s="2" t="str">
        <f t="shared" si="161"/>
        <v>713</v>
      </c>
      <c r="G1311" s="1" t="s">
        <v>226</v>
      </c>
      <c r="H1311" s="27">
        <v>0</v>
      </c>
      <c r="I1311" s="27"/>
      <c r="J1311" s="27">
        <v>0</v>
      </c>
      <c r="K1311" s="27">
        <v>0</v>
      </c>
      <c r="L1311" s="27">
        <v>0</v>
      </c>
      <c r="M1311" s="27"/>
      <c r="N1311" s="27">
        <v>0</v>
      </c>
      <c r="O1311" s="27">
        <v>0</v>
      </c>
      <c r="P1311" s="27">
        <v>0</v>
      </c>
      <c r="Q1311" s="27"/>
      <c r="R1311" s="27">
        <v>0</v>
      </c>
      <c r="S1311" s="27">
        <v>0</v>
      </c>
      <c r="T1311" s="27">
        <v>0</v>
      </c>
      <c r="U1311" s="27"/>
      <c r="V1311" s="27">
        <v>0</v>
      </c>
      <c r="W1311" s="27">
        <v>1808.2479000000001</v>
      </c>
      <c r="X1311" s="27">
        <v>0</v>
      </c>
      <c r="Y1311" s="27"/>
      <c r="Z1311" s="27">
        <v>3875.2074600000001</v>
      </c>
      <c r="AA1311" s="27">
        <v>3633.5190499999999</v>
      </c>
      <c r="AB1311" s="27">
        <v>1893</v>
      </c>
      <c r="AC1311" s="27"/>
      <c r="AD1311" s="27">
        <v>2942.1679999999997</v>
      </c>
      <c r="AE1311" s="27">
        <v>2935.14</v>
      </c>
      <c r="AF1311" s="27">
        <v>1249</v>
      </c>
      <c r="AG1311" s="106">
        <v>1578.7</v>
      </c>
      <c r="AH1311" s="27">
        <v>1813.194</v>
      </c>
      <c r="AI1311" s="27">
        <v>1813.194</v>
      </c>
      <c r="AJ1311" s="27">
        <v>1385</v>
      </c>
      <c r="AK1311" s="106">
        <v>2377.4499999999998</v>
      </c>
      <c r="AL1311" s="106">
        <v>2602.605</v>
      </c>
      <c r="AM1311" s="105">
        <v>2601.605</v>
      </c>
      <c r="AN1311" s="11">
        <v>1334.2</v>
      </c>
      <c r="AO1311" s="11">
        <v>2064.431</v>
      </c>
      <c r="AP1311" s="105">
        <v>2117.2823899999999</v>
      </c>
      <c r="AQ1311" s="11">
        <v>2117.2823899999999</v>
      </c>
      <c r="AR1311" s="11">
        <v>4264.6239999999998</v>
      </c>
      <c r="AS1311" s="11">
        <v>4001.19758</v>
      </c>
      <c r="AT1311" s="11">
        <v>4001.19758</v>
      </c>
      <c r="AU1311" s="11">
        <v>4001.19758</v>
      </c>
      <c r="AV1311" s="11">
        <v>4748.7502999999997</v>
      </c>
      <c r="AW1311" s="11">
        <v>3058.2286300000001</v>
      </c>
      <c r="AX1311" s="11">
        <v>3671.7516000000001</v>
      </c>
      <c r="AZ1311" s="11">
        <v>5366.1</v>
      </c>
      <c r="BA1311" s="11">
        <v>3045.4550800000002</v>
      </c>
      <c r="BB1311" s="122"/>
    </row>
    <row r="1312" spans="1:54" hidden="1" x14ac:dyDescent="0.25">
      <c r="A1312">
        <v>8</v>
      </c>
      <c r="B1312" t="str">
        <f t="shared" si="158"/>
        <v>WR-7132</v>
      </c>
      <c r="C1312" s="2" t="s">
        <v>318</v>
      </c>
      <c r="D1312" s="2" t="str">
        <f t="shared" si="159"/>
        <v>7</v>
      </c>
      <c r="E1312" s="2" t="str">
        <f t="shared" si="160"/>
        <v>71</v>
      </c>
      <c r="F1312" s="2" t="str">
        <f t="shared" si="161"/>
        <v>713</v>
      </c>
      <c r="G1312" s="1" t="s">
        <v>227</v>
      </c>
      <c r="H1312" s="27">
        <v>180</v>
      </c>
      <c r="I1312" s="27"/>
      <c r="J1312" s="27">
        <v>3692</v>
      </c>
      <c r="K1312" s="27">
        <v>4487.2507800000003</v>
      </c>
      <c r="L1312" s="27">
        <v>3400</v>
      </c>
      <c r="M1312" s="27"/>
      <c r="N1312" s="27">
        <v>5426.6221699999996</v>
      </c>
      <c r="O1312" s="27">
        <v>4194.1109999999999</v>
      </c>
      <c r="P1312" s="27">
        <v>5751.84</v>
      </c>
      <c r="Q1312" s="27"/>
      <c r="R1312" s="27">
        <v>4103.5240000000003</v>
      </c>
      <c r="S1312" s="27">
        <v>4103.5246699999998</v>
      </c>
      <c r="T1312" s="27">
        <v>5082.5</v>
      </c>
      <c r="U1312" s="27"/>
      <c r="V1312" s="27">
        <v>3798.5119999999997</v>
      </c>
      <c r="W1312" s="27">
        <v>1997.19498</v>
      </c>
      <c r="X1312" s="27">
        <v>3113.2</v>
      </c>
      <c r="Y1312" s="27"/>
      <c r="Z1312" s="27">
        <v>4362.9786599999998</v>
      </c>
      <c r="AA1312" s="27">
        <v>4362.9786599999998</v>
      </c>
      <c r="AB1312" s="27">
        <v>5757</v>
      </c>
      <c r="AC1312" s="27"/>
      <c r="AD1312" s="27">
        <v>1787.0758000000001</v>
      </c>
      <c r="AE1312" s="27">
        <v>987.07580000000007</v>
      </c>
      <c r="AF1312" s="27">
        <v>27122</v>
      </c>
      <c r="AG1312" s="106">
        <v>20869.646000000001</v>
      </c>
      <c r="AH1312" s="27">
        <v>8307.3884400000006</v>
      </c>
      <c r="AI1312" s="27">
        <v>8307.3884400000006</v>
      </c>
      <c r="AJ1312" s="27">
        <v>41489.167000000001</v>
      </c>
      <c r="AK1312" s="106">
        <v>20282.626790000002</v>
      </c>
      <c r="AL1312" s="106">
        <v>19621.102830000003</v>
      </c>
      <c r="AM1312" s="105">
        <v>19621.102830000003</v>
      </c>
      <c r="AN1312" s="11">
        <v>12765.22</v>
      </c>
      <c r="AO1312" s="11">
        <v>13928.6474</v>
      </c>
      <c r="AP1312" s="105">
        <v>15045.00333</v>
      </c>
      <c r="AQ1312" s="11">
        <v>15045.003330000001</v>
      </c>
      <c r="AR1312" s="11">
        <v>11979.22</v>
      </c>
      <c r="AS1312" s="11">
        <v>11138.798570000001</v>
      </c>
      <c r="AT1312" s="11">
        <v>16785.114174300001</v>
      </c>
      <c r="AU1312" s="11">
        <v>9306.5745400000014</v>
      </c>
      <c r="AV1312" s="11">
        <v>12551.882</v>
      </c>
      <c r="AW1312" s="11">
        <v>7788.3129200000003</v>
      </c>
      <c r="AX1312" s="11">
        <v>7782.0114200000007</v>
      </c>
      <c r="AZ1312" s="11">
        <v>12680.705</v>
      </c>
      <c r="BA1312" s="11">
        <v>12703.80658</v>
      </c>
      <c r="BB1312" s="122"/>
    </row>
    <row r="1313" spans="1:54" hidden="1" x14ac:dyDescent="0.25">
      <c r="A1313">
        <v>8</v>
      </c>
      <c r="B1313" t="str">
        <f t="shared" si="158"/>
        <v>WR-7200</v>
      </c>
      <c r="C1313" s="2" t="s">
        <v>318</v>
      </c>
      <c r="D1313" s="2" t="str">
        <f t="shared" si="159"/>
        <v>7</v>
      </c>
      <c r="E1313" s="2" t="str">
        <f t="shared" si="160"/>
        <v>72</v>
      </c>
      <c r="F1313" s="2" t="str">
        <f t="shared" si="161"/>
        <v>720</v>
      </c>
      <c r="G1313" s="1" t="s">
        <v>229</v>
      </c>
      <c r="H1313" s="27">
        <v>30663</v>
      </c>
      <c r="I1313" s="27"/>
      <c r="J1313" s="27">
        <v>23719</v>
      </c>
      <c r="K1313" s="27">
        <v>16132.991770000001</v>
      </c>
      <c r="L1313" s="27">
        <v>22487</v>
      </c>
      <c r="M1313" s="27"/>
      <c r="N1313" s="27">
        <v>20876.240330000001</v>
      </c>
      <c r="O1313" s="27">
        <v>17623.993710000002</v>
      </c>
      <c r="P1313" s="27">
        <v>43821.69</v>
      </c>
      <c r="Q1313" s="27"/>
      <c r="R1313" s="27">
        <v>27132.991000000002</v>
      </c>
      <c r="S1313" s="27">
        <v>26935.151569999998</v>
      </c>
      <c r="T1313" s="27">
        <v>48781.16</v>
      </c>
      <c r="U1313" s="27"/>
      <c r="V1313" s="27">
        <v>33493.687000000005</v>
      </c>
      <c r="W1313" s="27">
        <v>32141.020789999999</v>
      </c>
      <c r="X1313" s="27">
        <v>56038</v>
      </c>
      <c r="Y1313" s="27"/>
      <c r="Z1313" s="27">
        <v>44803.326300000001</v>
      </c>
      <c r="AA1313" s="27">
        <v>47106.533949999997</v>
      </c>
      <c r="AB1313" s="27">
        <v>50231</v>
      </c>
      <c r="AC1313" s="27"/>
      <c r="AD1313" s="27">
        <v>55304.814749999998</v>
      </c>
      <c r="AE1313" s="27">
        <v>55304.857940000002</v>
      </c>
      <c r="AF1313" s="27">
        <v>46074.128471000004</v>
      </c>
      <c r="AG1313" s="106">
        <v>42662.524460000001</v>
      </c>
      <c r="AH1313" s="27">
        <v>54600.492809999996</v>
      </c>
      <c r="AI1313" s="27">
        <v>54600.492809999996</v>
      </c>
      <c r="AJ1313" s="27">
        <v>38120.781260000003</v>
      </c>
      <c r="AK1313" s="106">
        <v>41801.888579999999</v>
      </c>
      <c r="AL1313" s="106">
        <v>35370.535170000003</v>
      </c>
      <c r="AM1313" s="105">
        <v>35370.535170000003</v>
      </c>
      <c r="AN1313" s="11">
        <v>68177.017999999996</v>
      </c>
      <c r="AO1313" s="11">
        <v>53278.430110000001</v>
      </c>
      <c r="AP1313" s="105">
        <v>52899.566490000012</v>
      </c>
      <c r="AQ1313" s="11">
        <v>52899.566490000012</v>
      </c>
      <c r="AR1313" s="11">
        <v>60769.263871099996</v>
      </c>
      <c r="AS1313" s="11">
        <v>33833.428619999991</v>
      </c>
      <c r="AT1313" s="11">
        <v>34482.230670000004</v>
      </c>
      <c r="AU1313" s="11">
        <v>34620.426990000007</v>
      </c>
      <c r="AV1313" s="11">
        <v>64177.541619999996</v>
      </c>
      <c r="AW1313" s="11">
        <v>39846.462010000003</v>
      </c>
      <c r="AX1313" s="11">
        <v>46230.918249999981</v>
      </c>
      <c r="AZ1313" s="11">
        <v>96643.643862700017</v>
      </c>
      <c r="BA1313" s="11">
        <v>53323.536910000003</v>
      </c>
      <c r="BB1313" s="122"/>
    </row>
    <row r="1314" spans="1:54" hidden="1" x14ac:dyDescent="0.25">
      <c r="A1314">
        <v>8</v>
      </c>
      <c r="B1314" t="str">
        <f t="shared" si="158"/>
        <v>WR-7290</v>
      </c>
      <c r="C1314" s="2" t="s">
        <v>318</v>
      </c>
      <c r="D1314" s="2" t="str">
        <f t="shared" si="159"/>
        <v>7</v>
      </c>
      <c r="E1314" s="2" t="str">
        <f t="shared" si="160"/>
        <v>72</v>
      </c>
      <c r="F1314" s="2" t="str">
        <f t="shared" si="161"/>
        <v>729</v>
      </c>
      <c r="G1314" s="1" t="s">
        <v>916</v>
      </c>
      <c r="H1314" s="27">
        <v>0</v>
      </c>
      <c r="I1314" s="27"/>
      <c r="J1314" s="27">
        <v>0</v>
      </c>
      <c r="K1314" s="27">
        <v>0</v>
      </c>
      <c r="L1314" s="27">
        <v>0</v>
      </c>
      <c r="M1314" s="27"/>
      <c r="N1314" s="27">
        <v>0</v>
      </c>
      <c r="O1314" s="27">
        <v>0</v>
      </c>
      <c r="P1314" s="27">
        <v>0</v>
      </c>
      <c r="Q1314" s="27"/>
      <c r="R1314" s="27">
        <v>0</v>
      </c>
      <c r="S1314" s="27">
        <v>0</v>
      </c>
      <c r="T1314" s="27">
        <v>0</v>
      </c>
      <c r="U1314" s="27"/>
      <c r="V1314" s="27">
        <v>0</v>
      </c>
      <c r="W1314" s="27">
        <v>0</v>
      </c>
      <c r="X1314" s="27">
        <v>0</v>
      </c>
      <c r="Y1314" s="27"/>
      <c r="Z1314" s="27">
        <v>0</v>
      </c>
      <c r="AA1314" s="27">
        <v>0</v>
      </c>
      <c r="AB1314" s="27">
        <v>0</v>
      </c>
      <c r="AC1314" s="27"/>
      <c r="AD1314" s="27">
        <v>0</v>
      </c>
      <c r="AE1314" s="27">
        <v>0</v>
      </c>
      <c r="AF1314" s="27">
        <v>0</v>
      </c>
      <c r="AG1314" s="106">
        <v>0</v>
      </c>
      <c r="AH1314" s="27">
        <v>0</v>
      </c>
      <c r="AI1314" s="27">
        <v>0</v>
      </c>
      <c r="AJ1314" s="27">
        <v>0</v>
      </c>
      <c r="AK1314" s="106">
        <v>0</v>
      </c>
      <c r="AL1314" s="106">
        <v>0</v>
      </c>
      <c r="AM1314" s="105">
        <v>0</v>
      </c>
      <c r="AN1314" s="11">
        <v>0</v>
      </c>
      <c r="AO1314" s="11">
        <v>1.8143099999999999</v>
      </c>
      <c r="AP1314" s="105">
        <v>1.8143099999999999</v>
      </c>
      <c r="AQ1314" s="11">
        <v>1.8143099999999999</v>
      </c>
      <c r="AR1314" s="11">
        <v>0</v>
      </c>
      <c r="AS1314" s="11">
        <v>0</v>
      </c>
      <c r="AT1314" s="11">
        <v>0</v>
      </c>
      <c r="AU1314" s="11">
        <v>0</v>
      </c>
      <c r="AV1314" s="11">
        <v>0</v>
      </c>
      <c r="AW1314" s="11">
        <v>70.760960000000011</v>
      </c>
      <c r="AX1314" s="11">
        <v>70.760960000000011</v>
      </c>
      <c r="AZ1314" s="11">
        <v>0</v>
      </c>
      <c r="BA1314" s="11">
        <v>8.0875199999999996</v>
      </c>
      <c r="BB1314" s="122"/>
    </row>
    <row r="1315" spans="1:54" hidden="1" x14ac:dyDescent="0.25">
      <c r="A1315">
        <v>8</v>
      </c>
      <c r="B1315" t="str">
        <f t="shared" si="158"/>
        <v>WR-7310</v>
      </c>
      <c r="C1315" s="2" t="s">
        <v>318</v>
      </c>
      <c r="D1315" s="2" t="str">
        <f t="shared" si="159"/>
        <v>7</v>
      </c>
      <c r="E1315" s="2" t="str">
        <f t="shared" si="160"/>
        <v>73</v>
      </c>
      <c r="F1315" s="2" t="str">
        <f t="shared" si="161"/>
        <v>731</v>
      </c>
      <c r="G1315" s="1" t="s">
        <v>232</v>
      </c>
      <c r="H1315" s="27">
        <v>88449</v>
      </c>
      <c r="I1315" s="27"/>
      <c r="J1315" s="27">
        <v>75444</v>
      </c>
      <c r="K1315" s="27">
        <v>75341.061430000002</v>
      </c>
      <c r="L1315" s="27">
        <v>104264</v>
      </c>
      <c r="M1315" s="27"/>
      <c r="N1315" s="27">
        <v>97418.005999999994</v>
      </c>
      <c r="O1315" s="27">
        <v>97418.005999999994</v>
      </c>
      <c r="P1315" s="27">
        <v>102365</v>
      </c>
      <c r="Q1315" s="27"/>
      <c r="R1315" s="27">
        <v>95919.37000000001</v>
      </c>
      <c r="S1315" s="27">
        <v>95919.37000000001</v>
      </c>
      <c r="T1315" s="27">
        <v>100526</v>
      </c>
      <c r="U1315" s="27"/>
      <c r="V1315" s="27">
        <v>91949.933000000005</v>
      </c>
      <c r="W1315" s="27">
        <v>91949.933000000005</v>
      </c>
      <c r="X1315" s="27">
        <v>94506</v>
      </c>
      <c r="Y1315" s="27"/>
      <c r="Z1315" s="27">
        <v>237504.02108000001</v>
      </c>
      <c r="AA1315" s="27">
        <v>231709.02108000001</v>
      </c>
      <c r="AB1315" s="27">
        <v>227497</v>
      </c>
      <c r="AC1315" s="27"/>
      <c r="AD1315" s="27">
        <v>203736.73319</v>
      </c>
      <c r="AE1315" s="27">
        <v>203736.73319</v>
      </c>
      <c r="AF1315" s="27">
        <v>203997.92800000001</v>
      </c>
      <c r="AG1315" s="106">
        <v>246055.28077000001</v>
      </c>
      <c r="AH1315" s="27">
        <v>199046.70423000003</v>
      </c>
      <c r="AI1315" s="27">
        <v>199046.70423000003</v>
      </c>
      <c r="AJ1315" s="27">
        <v>288996.60100000002</v>
      </c>
      <c r="AK1315" s="106">
        <v>262457.37939999998</v>
      </c>
      <c r="AL1315" s="106">
        <v>274176.02363000001</v>
      </c>
      <c r="AM1315" s="105">
        <v>274176.02363000001</v>
      </c>
      <c r="AN1315" s="11">
        <v>266765.44099999999</v>
      </c>
      <c r="AO1315" s="11">
        <v>327025.46762000001</v>
      </c>
      <c r="AP1315" s="105">
        <v>327680.27116</v>
      </c>
      <c r="AQ1315" s="11">
        <v>327680.27116</v>
      </c>
      <c r="AR1315" s="11">
        <v>263604.09399999998</v>
      </c>
      <c r="AS1315" s="11">
        <v>289760.30635999999</v>
      </c>
      <c r="AT1315" s="11">
        <v>318525.73580999998</v>
      </c>
      <c r="AU1315" s="11">
        <v>318525.73580999998</v>
      </c>
      <c r="AV1315" s="11">
        <v>187329.106</v>
      </c>
      <c r="AW1315" s="11">
        <v>187638.30731999999</v>
      </c>
      <c r="AX1315" s="11">
        <v>189360.80723999999</v>
      </c>
      <c r="AZ1315" s="11">
        <v>209726.71855349999</v>
      </c>
      <c r="BA1315" s="11">
        <v>167126.07561999996</v>
      </c>
      <c r="BB1315" s="122"/>
    </row>
    <row r="1316" spans="1:54" hidden="1" x14ac:dyDescent="0.25">
      <c r="A1316">
        <v>8</v>
      </c>
      <c r="B1316" t="str">
        <f t="shared" si="158"/>
        <v>WR-7320</v>
      </c>
      <c r="C1316" s="2" t="s">
        <v>318</v>
      </c>
      <c r="D1316" s="2" t="str">
        <f t="shared" si="159"/>
        <v>7</v>
      </c>
      <c r="E1316" s="2" t="str">
        <f t="shared" si="160"/>
        <v>73</v>
      </c>
      <c r="F1316" s="2" t="str">
        <f t="shared" si="161"/>
        <v>732</v>
      </c>
      <c r="G1316" s="1" t="s">
        <v>233</v>
      </c>
      <c r="H1316" s="27">
        <v>53328</v>
      </c>
      <c r="I1316" s="27"/>
      <c r="J1316" s="27">
        <v>44302</v>
      </c>
      <c r="K1316" s="27">
        <v>44301.675459999999</v>
      </c>
      <c r="L1316" s="27">
        <v>52853</v>
      </c>
      <c r="M1316" s="27"/>
      <c r="N1316" s="27">
        <v>52951.3</v>
      </c>
      <c r="O1316" s="27">
        <v>52951.3</v>
      </c>
      <c r="P1316" s="27">
        <v>51328</v>
      </c>
      <c r="Q1316" s="27"/>
      <c r="R1316" s="27">
        <v>55361.343999999997</v>
      </c>
      <c r="S1316" s="27">
        <v>55361.343999999997</v>
      </c>
      <c r="T1316" s="27">
        <v>35518</v>
      </c>
      <c r="U1316" s="27"/>
      <c r="V1316" s="27">
        <v>32362.785</v>
      </c>
      <c r="W1316" s="27">
        <v>32362.785</v>
      </c>
      <c r="X1316" s="27">
        <v>34018</v>
      </c>
      <c r="Y1316" s="27"/>
      <c r="Z1316" s="27">
        <v>104311.40684000001</v>
      </c>
      <c r="AA1316" s="27">
        <v>104311.40684000001</v>
      </c>
      <c r="AB1316" s="27">
        <v>102169</v>
      </c>
      <c r="AC1316" s="27"/>
      <c r="AD1316" s="27">
        <v>112486.75799000001</v>
      </c>
      <c r="AE1316" s="27">
        <v>112486.75799000001</v>
      </c>
      <c r="AF1316" s="27">
        <v>111469.633</v>
      </c>
      <c r="AG1316" s="106">
        <v>62696.063649999996</v>
      </c>
      <c r="AH1316" s="27">
        <v>59687.678650000002</v>
      </c>
      <c r="AI1316" s="27">
        <v>59687.678650000002</v>
      </c>
      <c r="AJ1316" s="27">
        <v>88959.16</v>
      </c>
      <c r="AK1316" s="106">
        <v>60771.393320000003</v>
      </c>
      <c r="AL1316" s="106">
        <v>61959.940180000005</v>
      </c>
      <c r="AM1316" s="105">
        <v>61959.940180000005</v>
      </c>
      <c r="AN1316" s="11">
        <v>111139.86900000001</v>
      </c>
      <c r="AO1316" s="11">
        <v>87162.469880000004</v>
      </c>
      <c r="AP1316" s="105">
        <v>85540.961150000003</v>
      </c>
      <c r="AQ1316" s="11">
        <v>85540.961150000003</v>
      </c>
      <c r="AR1316" s="11">
        <v>127329.8</v>
      </c>
      <c r="AS1316" s="11">
        <v>98474.773269999991</v>
      </c>
      <c r="AT1316" s="11">
        <v>101914.63914</v>
      </c>
      <c r="AU1316" s="11">
        <v>101914.63914</v>
      </c>
      <c r="AV1316" s="11">
        <v>195926.06200000001</v>
      </c>
      <c r="AW1316" s="11">
        <v>100321.36721999999</v>
      </c>
      <c r="AX1316" s="11">
        <v>102279.91097</v>
      </c>
      <c r="AZ1316" s="11">
        <v>119968.49100000001</v>
      </c>
      <c r="BA1316" s="11">
        <v>115938.35230000001</v>
      </c>
      <c r="BB1316" s="122"/>
    </row>
    <row r="1317" spans="1:54" hidden="1" x14ac:dyDescent="0.25">
      <c r="A1317">
        <v>8</v>
      </c>
      <c r="B1317" t="str">
        <f t="shared" si="158"/>
        <v>WR-7330</v>
      </c>
      <c r="C1317" s="2" t="s">
        <v>318</v>
      </c>
      <c r="D1317" s="2" t="str">
        <f t="shared" si="159"/>
        <v>7</v>
      </c>
      <c r="E1317" s="2" t="str">
        <f t="shared" si="160"/>
        <v>73</v>
      </c>
      <c r="F1317" s="2" t="str">
        <f t="shared" si="161"/>
        <v>733</v>
      </c>
      <c r="G1317" s="1" t="s">
        <v>234</v>
      </c>
      <c r="H1317" s="27">
        <v>0</v>
      </c>
      <c r="I1317" s="27"/>
      <c r="J1317" s="27">
        <v>0</v>
      </c>
      <c r="K1317" s="27">
        <v>0</v>
      </c>
      <c r="L1317" s="27">
        <v>0</v>
      </c>
      <c r="M1317" s="27"/>
      <c r="N1317" s="27">
        <v>0</v>
      </c>
      <c r="O1317" s="27">
        <v>0</v>
      </c>
      <c r="P1317" s="27">
        <v>0</v>
      </c>
      <c r="Q1317" s="27"/>
      <c r="R1317" s="27">
        <v>0</v>
      </c>
      <c r="S1317" s="27">
        <v>0</v>
      </c>
      <c r="T1317" s="27">
        <v>0</v>
      </c>
      <c r="U1317" s="27"/>
      <c r="V1317" s="27">
        <v>0</v>
      </c>
      <c r="W1317" s="27">
        <v>0</v>
      </c>
      <c r="X1317" s="27">
        <v>0</v>
      </c>
      <c r="Y1317" s="27"/>
      <c r="Z1317" s="27">
        <v>0</v>
      </c>
      <c r="AA1317" s="27">
        <v>0</v>
      </c>
      <c r="AB1317" s="27">
        <v>0</v>
      </c>
      <c r="AC1317" s="27"/>
      <c r="AD1317" s="27">
        <v>0</v>
      </c>
      <c r="AE1317" s="27">
        <v>0</v>
      </c>
      <c r="AF1317" s="27">
        <v>0</v>
      </c>
      <c r="AG1317" s="106">
        <v>0</v>
      </c>
      <c r="AH1317" s="27">
        <v>0</v>
      </c>
      <c r="AI1317" s="27">
        <v>0</v>
      </c>
      <c r="AJ1317" s="27">
        <v>0</v>
      </c>
      <c r="AK1317" s="106">
        <v>0</v>
      </c>
      <c r="AL1317" s="106">
        <v>0</v>
      </c>
      <c r="AM1317" s="105">
        <v>0</v>
      </c>
      <c r="AN1317" s="11">
        <v>0</v>
      </c>
      <c r="AO1317" s="11">
        <v>0</v>
      </c>
      <c r="AP1317" s="105">
        <v>0</v>
      </c>
      <c r="AQ1317" s="11">
        <v>0</v>
      </c>
      <c r="AR1317" s="11">
        <v>0</v>
      </c>
      <c r="AS1317" s="11">
        <v>0</v>
      </c>
      <c r="AT1317" s="11">
        <v>0</v>
      </c>
      <c r="AU1317" s="11">
        <v>0</v>
      </c>
      <c r="AV1317" s="11">
        <v>0</v>
      </c>
      <c r="AW1317" s="11">
        <v>0</v>
      </c>
      <c r="AX1317" s="11">
        <v>0</v>
      </c>
      <c r="AZ1317" s="11">
        <v>0</v>
      </c>
      <c r="BA1317" s="11">
        <v>0</v>
      </c>
      <c r="BB1317" s="122"/>
    </row>
    <row r="1318" spans="1:54" hidden="1" x14ac:dyDescent="0.25">
      <c r="A1318">
        <v>8</v>
      </c>
      <c r="B1318" t="str">
        <f t="shared" si="158"/>
        <v>WR-7340</v>
      </c>
      <c r="C1318" s="2" t="s">
        <v>318</v>
      </c>
      <c r="D1318" s="2" t="str">
        <f t="shared" si="159"/>
        <v>7</v>
      </c>
      <c r="E1318" s="2" t="str">
        <f t="shared" si="160"/>
        <v>73</v>
      </c>
      <c r="F1318" s="2" t="str">
        <f t="shared" si="161"/>
        <v>734</v>
      </c>
      <c r="G1318" s="1" t="s">
        <v>235</v>
      </c>
      <c r="H1318" s="27">
        <v>11489</v>
      </c>
      <c r="I1318" s="27"/>
      <c r="J1318" s="27">
        <v>5443</v>
      </c>
      <c r="K1318" s="27">
        <v>5443.2993900000001</v>
      </c>
      <c r="L1318" s="27">
        <v>8600</v>
      </c>
      <c r="M1318" s="27"/>
      <c r="N1318" s="27">
        <v>5393.0420000000004</v>
      </c>
      <c r="O1318" s="27">
        <v>5393.0420000000004</v>
      </c>
      <c r="P1318" s="27">
        <v>7566</v>
      </c>
      <c r="Q1318" s="27"/>
      <c r="R1318" s="27">
        <v>4544.393</v>
      </c>
      <c r="S1318" s="27">
        <v>4544.393</v>
      </c>
      <c r="T1318" s="27">
        <v>6110</v>
      </c>
      <c r="U1318" s="27"/>
      <c r="V1318" s="27">
        <v>3895.011</v>
      </c>
      <c r="W1318" s="27">
        <v>3895.011</v>
      </c>
      <c r="X1318" s="27">
        <v>5410</v>
      </c>
      <c r="Y1318" s="27"/>
      <c r="Z1318" s="27">
        <v>14183.187900000001</v>
      </c>
      <c r="AA1318" s="27">
        <v>14397.37084</v>
      </c>
      <c r="AB1318" s="27">
        <v>7747</v>
      </c>
      <c r="AC1318" s="27"/>
      <c r="AD1318" s="27">
        <v>16024.27492</v>
      </c>
      <c r="AE1318" s="27">
        <v>16024.27492</v>
      </c>
      <c r="AF1318" s="27">
        <v>16779.311260000002</v>
      </c>
      <c r="AG1318" s="106">
        <v>16235.86975</v>
      </c>
      <c r="AH1318" s="27">
        <v>15537.869750000003</v>
      </c>
      <c r="AI1318" s="27">
        <v>15537.869750000003</v>
      </c>
      <c r="AJ1318" s="27">
        <v>11673</v>
      </c>
      <c r="AK1318" s="106">
        <v>19698.931</v>
      </c>
      <c r="AL1318" s="106">
        <v>22713.583619999998</v>
      </c>
      <c r="AM1318" s="105">
        <v>22713.583620000001</v>
      </c>
      <c r="AN1318" s="11">
        <v>28395.559000000001</v>
      </c>
      <c r="AO1318" s="11">
        <v>18916.045819999999</v>
      </c>
      <c r="AP1318" s="105">
        <v>19111.437000000002</v>
      </c>
      <c r="AQ1318" s="11">
        <v>19111.437000000002</v>
      </c>
      <c r="AR1318" s="11">
        <v>47951.109999799999</v>
      </c>
      <c r="AS1318" s="11">
        <v>55409.482960000001</v>
      </c>
      <c r="AT1318" s="11">
        <v>58190.612390000002</v>
      </c>
      <c r="AU1318" s="11">
        <v>58190.612390000002</v>
      </c>
      <c r="AV1318" s="11">
        <v>94581.450511600007</v>
      </c>
      <c r="AW1318" s="11">
        <v>51936.075759699997</v>
      </c>
      <c r="AX1318" s="11">
        <v>58918.316287000001</v>
      </c>
      <c r="AZ1318" s="11">
        <v>137769.51200420002</v>
      </c>
      <c r="BA1318" s="11">
        <v>84106.708702400007</v>
      </c>
      <c r="BB1318" s="122"/>
    </row>
    <row r="1319" spans="1:54" hidden="1" x14ac:dyDescent="0.25">
      <c r="A1319">
        <v>8</v>
      </c>
      <c r="B1319" t="str">
        <f t="shared" si="158"/>
        <v>WR-7390</v>
      </c>
      <c r="C1319" s="2" t="s">
        <v>318</v>
      </c>
      <c r="D1319" s="2" t="s">
        <v>2163</v>
      </c>
      <c r="E1319" s="2" t="s">
        <v>2164</v>
      </c>
      <c r="F1319" s="2" t="s">
        <v>2165</v>
      </c>
      <c r="G1319" s="1" t="s">
        <v>2152</v>
      </c>
      <c r="H1319" s="27">
        <v>0</v>
      </c>
      <c r="I1319" s="27"/>
      <c r="J1319" s="27">
        <v>0</v>
      </c>
      <c r="K1319" s="27">
        <v>0</v>
      </c>
      <c r="L1319" s="27">
        <v>0</v>
      </c>
      <c r="M1319" s="27"/>
      <c r="N1319" s="27">
        <v>0</v>
      </c>
      <c r="O1319" s="27">
        <v>0</v>
      </c>
      <c r="P1319" s="27">
        <v>0</v>
      </c>
      <c r="Q1319" s="27"/>
      <c r="R1319" s="27">
        <v>0</v>
      </c>
      <c r="S1319" s="27">
        <v>0</v>
      </c>
      <c r="T1319" s="27">
        <v>0</v>
      </c>
      <c r="U1319" s="27"/>
      <c r="V1319" s="27">
        <v>0</v>
      </c>
      <c r="W1319" s="27">
        <v>0</v>
      </c>
      <c r="X1319" s="27">
        <v>0</v>
      </c>
      <c r="Y1319" s="27"/>
      <c r="Z1319" s="27">
        <v>0</v>
      </c>
      <c r="AA1319" s="27">
        <v>0</v>
      </c>
      <c r="AB1319" s="27">
        <v>0</v>
      </c>
      <c r="AC1319" s="27"/>
      <c r="AD1319" s="27">
        <v>0</v>
      </c>
      <c r="AE1319" s="27">
        <v>0</v>
      </c>
      <c r="AF1319" s="27">
        <v>0</v>
      </c>
      <c r="AG1319" s="106">
        <v>0</v>
      </c>
      <c r="AH1319" s="27">
        <v>0</v>
      </c>
      <c r="AI1319" s="27">
        <v>0</v>
      </c>
      <c r="AJ1319" s="27">
        <v>0</v>
      </c>
      <c r="AK1319" s="106">
        <v>0</v>
      </c>
      <c r="AL1319" s="106">
        <v>0</v>
      </c>
      <c r="AM1319" s="105">
        <v>0</v>
      </c>
      <c r="AN1319" s="11">
        <v>0</v>
      </c>
      <c r="AO1319" s="11">
        <v>0</v>
      </c>
      <c r="AP1319" s="105">
        <v>0</v>
      </c>
      <c r="AQ1319" s="11">
        <v>0</v>
      </c>
      <c r="AR1319" s="11">
        <v>0</v>
      </c>
      <c r="AS1319" s="11">
        <v>0</v>
      </c>
      <c r="AT1319" s="11">
        <v>0</v>
      </c>
      <c r="AU1319" s="11">
        <v>0</v>
      </c>
      <c r="AV1319" s="11">
        <v>0</v>
      </c>
      <c r="AW1319" s="11">
        <v>0</v>
      </c>
      <c r="AX1319" s="11">
        <v>0</v>
      </c>
      <c r="AZ1319" s="11">
        <v>0</v>
      </c>
      <c r="BA1319" s="11">
        <v>0</v>
      </c>
      <c r="BB1319" s="122"/>
    </row>
    <row r="1320" spans="1:54" hidden="1" x14ac:dyDescent="0.25">
      <c r="A1320">
        <v>8</v>
      </c>
      <c r="B1320" t="str">
        <f t="shared" si="158"/>
        <v>WR-7410</v>
      </c>
      <c r="C1320" s="2" t="s">
        <v>318</v>
      </c>
      <c r="D1320" s="2" t="str">
        <f t="shared" ref="D1320:D1351" si="162">LEFT($G1320,1)</f>
        <v>7</v>
      </c>
      <c r="E1320" s="2" t="str">
        <f t="shared" ref="E1320:E1351" si="163">LEFT($G1320,2)</f>
        <v>74</v>
      </c>
      <c r="F1320" s="2" t="str">
        <f t="shared" ref="F1320:F1351" si="164">LEFT($G1320,3)</f>
        <v>741</v>
      </c>
      <c r="G1320" s="1" t="s">
        <v>237</v>
      </c>
      <c r="H1320" s="27">
        <v>281</v>
      </c>
      <c r="I1320" s="27"/>
      <c r="J1320" s="27">
        <v>267</v>
      </c>
      <c r="K1320" s="27">
        <v>400.41854999999998</v>
      </c>
      <c r="L1320" s="27">
        <v>408</v>
      </c>
      <c r="M1320" s="27"/>
      <c r="N1320" s="27">
        <v>496.68045999999998</v>
      </c>
      <c r="O1320" s="27">
        <v>365.89620000000002</v>
      </c>
      <c r="P1320" s="27">
        <v>1918.58</v>
      </c>
      <c r="Q1320" s="27"/>
      <c r="R1320" s="27">
        <v>767.77599999999995</v>
      </c>
      <c r="S1320" s="27">
        <v>634.47927000000004</v>
      </c>
      <c r="T1320" s="27">
        <v>1797</v>
      </c>
      <c r="U1320" s="27"/>
      <c r="V1320" s="27">
        <v>1845.325</v>
      </c>
      <c r="W1320" s="27">
        <v>3374.1542600000002</v>
      </c>
      <c r="X1320" s="27">
        <v>1733.48</v>
      </c>
      <c r="Y1320" s="27"/>
      <c r="Z1320" s="27">
        <v>38849.572499999995</v>
      </c>
      <c r="AA1320" s="27">
        <v>40132.931199999999</v>
      </c>
      <c r="AB1320" s="27">
        <v>41595</v>
      </c>
      <c r="AC1320" s="27"/>
      <c r="AD1320" s="27">
        <v>43579.883159999998</v>
      </c>
      <c r="AE1320" s="27">
        <v>43576.256179999997</v>
      </c>
      <c r="AF1320" s="27">
        <v>24169.301429683161</v>
      </c>
      <c r="AG1320" s="106">
        <v>21599.993919999997</v>
      </c>
      <c r="AH1320" s="27">
        <v>27625.280759999998</v>
      </c>
      <c r="AI1320" s="27">
        <v>27636.500759999999</v>
      </c>
      <c r="AJ1320" s="27">
        <v>49043.345000000001</v>
      </c>
      <c r="AK1320" s="106">
        <v>36901.717449999996</v>
      </c>
      <c r="AL1320" s="106">
        <v>30907.574980000001</v>
      </c>
      <c r="AM1320" s="105">
        <v>30932.363689999995</v>
      </c>
      <c r="AN1320" s="11">
        <v>58240.571983499998</v>
      </c>
      <c r="AO1320" s="11">
        <v>47941.103549999993</v>
      </c>
      <c r="AP1320" s="105">
        <v>47957.524884300001</v>
      </c>
      <c r="AQ1320" s="11">
        <v>47957.524884300001</v>
      </c>
      <c r="AR1320" s="11">
        <v>58415.273221700001</v>
      </c>
      <c r="AS1320" s="11">
        <v>66105.09981</v>
      </c>
      <c r="AT1320" s="11">
        <v>68531.276710000006</v>
      </c>
      <c r="AU1320" s="11">
        <v>68531.276710000006</v>
      </c>
      <c r="AV1320" s="11">
        <v>58877.831900000005</v>
      </c>
      <c r="AW1320" s="11">
        <v>45267.688700000013</v>
      </c>
      <c r="AX1320" s="11">
        <v>44188.94124</v>
      </c>
      <c r="AZ1320" s="11">
        <v>119676.47470000001</v>
      </c>
      <c r="BA1320" s="11">
        <v>101574.09396129999</v>
      </c>
      <c r="BB1320" s="122"/>
    </row>
    <row r="1321" spans="1:54" hidden="1" x14ac:dyDescent="0.25">
      <c r="A1321">
        <v>8</v>
      </c>
      <c r="B1321" t="str">
        <f t="shared" si="158"/>
        <v>WR-7421</v>
      </c>
      <c r="C1321" s="2" t="s">
        <v>318</v>
      </c>
      <c r="D1321" s="2" t="str">
        <f t="shared" si="162"/>
        <v>7</v>
      </c>
      <c r="E1321" s="2" t="str">
        <f t="shared" si="163"/>
        <v>74</v>
      </c>
      <c r="F1321" s="2" t="str">
        <f t="shared" si="164"/>
        <v>742</v>
      </c>
      <c r="G1321" s="1" t="s">
        <v>961</v>
      </c>
      <c r="H1321" s="27">
        <v>0</v>
      </c>
      <c r="I1321" s="27"/>
      <c r="J1321" s="27">
        <v>0</v>
      </c>
      <c r="K1321" s="27">
        <v>0</v>
      </c>
      <c r="L1321" s="27">
        <v>0</v>
      </c>
      <c r="M1321" s="27"/>
      <c r="N1321" s="27">
        <v>0</v>
      </c>
      <c r="O1321" s="27">
        <v>0</v>
      </c>
      <c r="P1321" s="27">
        <v>0</v>
      </c>
      <c r="Q1321" s="27"/>
      <c r="R1321" s="27">
        <v>0</v>
      </c>
      <c r="S1321" s="27">
        <v>0</v>
      </c>
      <c r="T1321" s="27">
        <v>0</v>
      </c>
      <c r="U1321" s="27"/>
      <c r="V1321" s="27">
        <v>0</v>
      </c>
      <c r="W1321" s="27">
        <v>0</v>
      </c>
      <c r="X1321" s="27">
        <v>0</v>
      </c>
      <c r="Y1321" s="27"/>
      <c r="Z1321" s="27">
        <v>0</v>
      </c>
      <c r="AA1321" s="27">
        <v>0</v>
      </c>
      <c r="AB1321" s="27">
        <v>0</v>
      </c>
      <c r="AC1321" s="27"/>
      <c r="AD1321" s="27">
        <v>0</v>
      </c>
      <c r="AE1321" s="27">
        <v>0</v>
      </c>
      <c r="AF1321" s="27">
        <v>0</v>
      </c>
      <c r="AG1321" s="106">
        <v>0</v>
      </c>
      <c r="AH1321" s="27">
        <v>0</v>
      </c>
      <c r="AI1321" s="27">
        <v>0</v>
      </c>
      <c r="AJ1321" s="27">
        <v>0</v>
      </c>
      <c r="AK1321" s="106">
        <v>0</v>
      </c>
      <c r="AL1321" s="106">
        <v>0</v>
      </c>
      <c r="AM1321" s="105">
        <v>0</v>
      </c>
      <c r="AN1321" s="11">
        <v>0</v>
      </c>
      <c r="AO1321" s="11">
        <v>0</v>
      </c>
      <c r="AP1321" s="105">
        <v>0</v>
      </c>
      <c r="AQ1321" s="11">
        <v>0</v>
      </c>
      <c r="AR1321" s="11">
        <v>0</v>
      </c>
      <c r="AS1321" s="11">
        <v>0</v>
      </c>
      <c r="AT1321" s="11">
        <v>0</v>
      </c>
      <c r="AU1321" s="11"/>
      <c r="AV1321" s="11">
        <v>0</v>
      </c>
      <c r="AW1321" s="11">
        <v>0</v>
      </c>
      <c r="AX1321" s="11"/>
      <c r="AZ1321" s="11"/>
      <c r="BA1321" s="11"/>
      <c r="BB1321" s="122"/>
    </row>
    <row r="1322" spans="1:54" hidden="1" x14ac:dyDescent="0.25">
      <c r="A1322">
        <v>8</v>
      </c>
      <c r="B1322" t="str">
        <f t="shared" si="158"/>
        <v>WR-7422</v>
      </c>
      <c r="C1322" s="2" t="s">
        <v>318</v>
      </c>
      <c r="D1322" s="2" t="str">
        <f t="shared" si="162"/>
        <v>7</v>
      </c>
      <c r="E1322" s="2" t="str">
        <f t="shared" si="163"/>
        <v>74</v>
      </c>
      <c r="F1322" s="2" t="str">
        <f t="shared" si="164"/>
        <v>742</v>
      </c>
      <c r="G1322" s="1" t="s">
        <v>239</v>
      </c>
      <c r="H1322" s="27">
        <v>24957</v>
      </c>
      <c r="I1322" s="27"/>
      <c r="J1322" s="27">
        <v>22652</v>
      </c>
      <c r="K1322" s="27">
        <v>26684.89804</v>
      </c>
      <c r="L1322" s="27">
        <v>24453</v>
      </c>
      <c r="M1322" s="27"/>
      <c r="N1322" s="27">
        <v>25863.59088</v>
      </c>
      <c r="O1322" s="27">
        <v>24492.830089999999</v>
      </c>
      <c r="P1322" s="27">
        <v>27634.66</v>
      </c>
      <c r="Q1322" s="27"/>
      <c r="R1322" s="27">
        <v>25536.387999999999</v>
      </c>
      <c r="S1322" s="27">
        <v>23463.594590000001</v>
      </c>
      <c r="T1322" s="27">
        <v>23850.7</v>
      </c>
      <c r="U1322" s="27"/>
      <c r="V1322" s="27">
        <v>22512.343000000001</v>
      </c>
      <c r="W1322" s="27">
        <v>20684.791790000003</v>
      </c>
      <c r="X1322" s="27">
        <v>22683.010000000002</v>
      </c>
      <c r="Y1322" s="27"/>
      <c r="Z1322" s="27">
        <v>40420.302410000004</v>
      </c>
      <c r="AA1322" s="27">
        <v>48660.175600000002</v>
      </c>
      <c r="AB1322" s="27">
        <v>51083.76</v>
      </c>
      <c r="AC1322" s="27"/>
      <c r="AD1322" s="27">
        <v>61047.226970000003</v>
      </c>
      <c r="AE1322" s="27">
        <v>60743.569090000005</v>
      </c>
      <c r="AF1322" s="27">
        <v>46430.72305095879</v>
      </c>
      <c r="AG1322" s="106">
        <v>42706.550718821032</v>
      </c>
      <c r="AH1322" s="27">
        <v>49687.159270000004</v>
      </c>
      <c r="AI1322" s="27">
        <v>49810.159270000004</v>
      </c>
      <c r="AJ1322" s="27">
        <v>71847.828989999995</v>
      </c>
      <c r="AK1322" s="106">
        <v>62531.698520000013</v>
      </c>
      <c r="AL1322" s="106">
        <v>76395.267290000003</v>
      </c>
      <c r="AM1322" s="105">
        <v>76846.084970000011</v>
      </c>
      <c r="AN1322" s="11">
        <v>132373.9929365</v>
      </c>
      <c r="AO1322" s="11">
        <v>93703.574376700009</v>
      </c>
      <c r="AP1322" s="105">
        <v>92198.785833500006</v>
      </c>
      <c r="AQ1322" s="11">
        <v>92222.406883500007</v>
      </c>
      <c r="AR1322" s="11">
        <v>130223.80587509999</v>
      </c>
      <c r="AS1322" s="11">
        <v>106939.75490999999</v>
      </c>
      <c r="AT1322" s="11">
        <v>110758.45975999997</v>
      </c>
      <c r="AU1322" s="11">
        <v>107085.03863999998</v>
      </c>
      <c r="AV1322" s="11">
        <v>152013.11773669999</v>
      </c>
      <c r="AW1322" s="11">
        <v>108765.22737209997</v>
      </c>
      <c r="AX1322" s="11">
        <v>113481.73663870001</v>
      </c>
      <c r="AZ1322" s="11">
        <v>180317.99369560002</v>
      </c>
      <c r="BA1322" s="11">
        <v>118520.92455800003</v>
      </c>
      <c r="BB1322" s="122"/>
    </row>
    <row r="1323" spans="1:54" hidden="1" x14ac:dyDescent="0.25">
      <c r="A1323">
        <v>8</v>
      </c>
      <c r="B1323" t="str">
        <f t="shared" si="158"/>
        <v>WR-7430</v>
      </c>
      <c r="C1323" s="2" t="s">
        <v>318</v>
      </c>
      <c r="D1323" s="2" t="str">
        <f t="shared" si="162"/>
        <v>7</v>
      </c>
      <c r="E1323" s="2" t="str">
        <f t="shared" si="163"/>
        <v>74</v>
      </c>
      <c r="F1323" s="2" t="str">
        <f t="shared" si="164"/>
        <v>743</v>
      </c>
      <c r="G1323" s="1" t="s">
        <v>241</v>
      </c>
      <c r="H1323" s="27">
        <v>0</v>
      </c>
      <c r="I1323" s="27"/>
      <c r="J1323" s="27">
        <v>0</v>
      </c>
      <c r="K1323" s="27">
        <v>0</v>
      </c>
      <c r="L1323" s="27">
        <v>0</v>
      </c>
      <c r="M1323" s="27"/>
      <c r="N1323" s="27">
        <v>0</v>
      </c>
      <c r="O1323" s="27">
        <v>0</v>
      </c>
      <c r="P1323" s="27">
        <v>0</v>
      </c>
      <c r="Q1323" s="27"/>
      <c r="R1323" s="27">
        <v>0</v>
      </c>
      <c r="S1323" s="27">
        <v>0</v>
      </c>
      <c r="T1323" s="27">
        <v>0</v>
      </c>
      <c r="U1323" s="27"/>
      <c r="V1323" s="27">
        <v>0</v>
      </c>
      <c r="W1323" s="27">
        <v>0</v>
      </c>
      <c r="X1323" s="27">
        <v>0</v>
      </c>
      <c r="Y1323" s="27"/>
      <c r="Z1323" s="27">
        <v>0</v>
      </c>
      <c r="AA1323" s="27">
        <v>0</v>
      </c>
      <c r="AB1323" s="27">
        <v>330</v>
      </c>
      <c r="AC1323" s="27"/>
      <c r="AD1323" s="27">
        <v>9.6199999999999992</v>
      </c>
      <c r="AE1323" s="27">
        <v>9.6199999999999992</v>
      </c>
      <c r="AF1323" s="27">
        <v>0</v>
      </c>
      <c r="AG1323" s="106">
        <v>774</v>
      </c>
      <c r="AH1323" s="27">
        <v>760</v>
      </c>
      <c r="AI1323" s="27">
        <v>468</v>
      </c>
      <c r="AJ1323" s="27">
        <v>732</v>
      </c>
      <c r="AK1323" s="106">
        <v>185.51900000000001</v>
      </c>
      <c r="AL1323" s="106">
        <v>204.39180999999999</v>
      </c>
      <c r="AM1323" s="105">
        <v>204.39180999999999</v>
      </c>
      <c r="AN1323" s="11">
        <v>405</v>
      </c>
      <c r="AO1323" s="11">
        <v>525.58280000000002</v>
      </c>
      <c r="AP1323" s="105">
        <v>525.58280000000002</v>
      </c>
      <c r="AQ1323" s="11">
        <v>525.58280000000002</v>
      </c>
      <c r="AR1323" s="11">
        <v>527</v>
      </c>
      <c r="AS1323" s="11">
        <v>710.42663000000005</v>
      </c>
      <c r="AT1323" s="11">
        <v>709.23887000000002</v>
      </c>
      <c r="AU1323" s="11">
        <v>709.23887000000002</v>
      </c>
      <c r="AV1323" s="11">
        <v>3857</v>
      </c>
      <c r="AW1323" s="11">
        <v>958.66072999999994</v>
      </c>
      <c r="AX1323" s="11">
        <v>711.12523999999996</v>
      </c>
      <c r="AZ1323" s="11">
        <v>3577</v>
      </c>
      <c r="BA1323" s="11">
        <v>372.70160999999996</v>
      </c>
      <c r="BB1323" s="122"/>
    </row>
    <row r="1324" spans="1:54" hidden="1" x14ac:dyDescent="0.25">
      <c r="A1324">
        <v>8</v>
      </c>
      <c r="B1324" t="str">
        <f t="shared" si="158"/>
        <v>WR-7440</v>
      </c>
      <c r="C1324" s="2" t="s">
        <v>318</v>
      </c>
      <c r="D1324" s="2" t="str">
        <f t="shared" si="162"/>
        <v>7</v>
      </c>
      <c r="E1324" s="2" t="str">
        <f t="shared" si="163"/>
        <v>74</v>
      </c>
      <c r="F1324" s="2" t="str">
        <f t="shared" si="164"/>
        <v>744</v>
      </c>
      <c r="G1324" s="1" t="s">
        <v>242</v>
      </c>
      <c r="H1324" s="27">
        <v>2705</v>
      </c>
      <c r="I1324" s="27"/>
      <c r="J1324" s="27">
        <v>336</v>
      </c>
      <c r="K1324" s="27">
        <v>171.56987000000001</v>
      </c>
      <c r="L1324" s="27">
        <v>2575</v>
      </c>
      <c r="M1324" s="27"/>
      <c r="N1324" s="27">
        <v>9352.7170000000006</v>
      </c>
      <c r="O1324" s="27">
        <v>9262.8477899999998</v>
      </c>
      <c r="P1324" s="27">
        <v>2633</v>
      </c>
      <c r="Q1324" s="27"/>
      <c r="R1324" s="27">
        <v>1470.47</v>
      </c>
      <c r="S1324" s="27">
        <v>1439.23669</v>
      </c>
      <c r="T1324" s="27">
        <v>1537</v>
      </c>
      <c r="U1324" s="27"/>
      <c r="V1324" s="27">
        <v>139.54</v>
      </c>
      <c r="W1324" s="27">
        <v>1580.08133</v>
      </c>
      <c r="X1324" s="27">
        <v>1513</v>
      </c>
      <c r="Y1324" s="27"/>
      <c r="Z1324" s="27">
        <v>4640.8704699999998</v>
      </c>
      <c r="AA1324" s="27">
        <v>5031.1192700000001</v>
      </c>
      <c r="AB1324" s="27">
        <v>4327</v>
      </c>
      <c r="AC1324" s="27"/>
      <c r="AD1324" s="27">
        <v>930.4690300000002</v>
      </c>
      <c r="AE1324" s="27">
        <v>998.46902999999998</v>
      </c>
      <c r="AF1324" s="27">
        <v>4574.1348600000001</v>
      </c>
      <c r="AG1324" s="106">
        <v>319.87464999999997</v>
      </c>
      <c r="AH1324" s="27">
        <v>507.31407000000002</v>
      </c>
      <c r="AI1324" s="27">
        <v>507.31407000000002</v>
      </c>
      <c r="AJ1324" s="27">
        <v>701</v>
      </c>
      <c r="AK1324" s="106">
        <v>740.54698999999994</v>
      </c>
      <c r="AL1324" s="106">
        <v>833.9964506</v>
      </c>
      <c r="AM1324" s="105">
        <v>833.9964506</v>
      </c>
      <c r="AN1324" s="11">
        <v>2365.39725</v>
      </c>
      <c r="AO1324" s="11">
        <v>341.18150999999995</v>
      </c>
      <c r="AP1324" s="105">
        <v>314.25910999999996</v>
      </c>
      <c r="AQ1324" s="11">
        <v>314.25910999999996</v>
      </c>
      <c r="AR1324" s="11">
        <v>3107.8423300000004</v>
      </c>
      <c r="AS1324" s="11">
        <v>1248.7280599999999</v>
      </c>
      <c r="AT1324" s="11">
        <v>1004.6784499999998</v>
      </c>
      <c r="AU1324" s="11">
        <v>1004.6784499999998</v>
      </c>
      <c r="AV1324" s="11">
        <v>1213.3001999999999</v>
      </c>
      <c r="AW1324" s="11">
        <v>310.81095500000004</v>
      </c>
      <c r="AX1324" s="11">
        <v>1243.9304950000001</v>
      </c>
      <c r="AZ1324" s="11">
        <v>737.45</v>
      </c>
      <c r="BA1324" s="11">
        <v>877.56536000000006</v>
      </c>
      <c r="BB1324" s="122"/>
    </row>
    <row r="1325" spans="1:54" hidden="1" x14ac:dyDescent="0.25">
      <c r="A1325">
        <v>8</v>
      </c>
      <c r="B1325" t="str">
        <f t="shared" si="158"/>
        <v>WR-7450</v>
      </c>
      <c r="C1325" s="2" t="s">
        <v>318</v>
      </c>
      <c r="D1325" s="2" t="str">
        <f t="shared" si="162"/>
        <v>7</v>
      </c>
      <c r="E1325" s="2" t="str">
        <f t="shared" si="163"/>
        <v>74</v>
      </c>
      <c r="F1325" s="2" t="str">
        <f t="shared" si="164"/>
        <v>745</v>
      </c>
      <c r="G1325" s="1" t="s">
        <v>244</v>
      </c>
      <c r="H1325" s="27">
        <v>0</v>
      </c>
      <c r="I1325" s="27"/>
      <c r="J1325" s="27">
        <v>0</v>
      </c>
      <c r="K1325" s="27">
        <v>0</v>
      </c>
      <c r="L1325" s="27">
        <v>0</v>
      </c>
      <c r="M1325" s="27"/>
      <c r="N1325" s="27">
        <v>0</v>
      </c>
      <c r="O1325" s="27">
        <v>0</v>
      </c>
      <c r="P1325" s="27">
        <v>0</v>
      </c>
      <c r="Q1325" s="27"/>
      <c r="R1325" s="27">
        <v>0</v>
      </c>
      <c r="S1325" s="27">
        <v>0</v>
      </c>
      <c r="T1325" s="27">
        <v>0</v>
      </c>
      <c r="U1325" s="27"/>
      <c r="V1325" s="27">
        <v>1.56</v>
      </c>
      <c r="W1325" s="27">
        <v>1.56</v>
      </c>
      <c r="X1325" s="27">
        <v>0</v>
      </c>
      <c r="Y1325" s="27"/>
      <c r="Z1325" s="27">
        <v>0</v>
      </c>
      <c r="AA1325" s="27">
        <v>0</v>
      </c>
      <c r="AB1325" s="27">
        <v>0</v>
      </c>
      <c r="AC1325" s="27"/>
      <c r="AD1325" s="27">
        <v>0</v>
      </c>
      <c r="AE1325" s="27">
        <v>0</v>
      </c>
      <c r="AF1325" s="27">
        <v>0</v>
      </c>
      <c r="AG1325" s="106">
        <v>0</v>
      </c>
      <c r="AH1325" s="27">
        <v>0</v>
      </c>
      <c r="AI1325" s="27">
        <v>0</v>
      </c>
      <c r="AJ1325" s="27">
        <v>0</v>
      </c>
      <c r="AK1325" s="106">
        <v>0</v>
      </c>
      <c r="AL1325" s="106">
        <v>0.75</v>
      </c>
      <c r="AM1325" s="105">
        <v>0.75</v>
      </c>
      <c r="AN1325" s="11">
        <v>0</v>
      </c>
      <c r="AO1325" s="11">
        <v>0</v>
      </c>
      <c r="AP1325" s="105">
        <v>0</v>
      </c>
      <c r="AQ1325" s="11">
        <v>0</v>
      </c>
      <c r="AR1325" s="11">
        <v>2</v>
      </c>
      <c r="AS1325" s="11">
        <v>0</v>
      </c>
      <c r="AT1325" s="11">
        <v>0</v>
      </c>
      <c r="AU1325" s="11">
        <v>0</v>
      </c>
      <c r="AV1325" s="11">
        <v>2</v>
      </c>
      <c r="AW1325" s="11">
        <v>0</v>
      </c>
      <c r="AX1325" s="11">
        <v>0</v>
      </c>
      <c r="AZ1325" s="11">
        <v>2</v>
      </c>
      <c r="BA1325" s="11">
        <v>0</v>
      </c>
      <c r="BB1325" s="122"/>
    </row>
    <row r="1326" spans="1:54" hidden="1" x14ac:dyDescent="0.25">
      <c r="A1326">
        <v>8</v>
      </c>
      <c r="B1326" t="str">
        <f t="shared" si="158"/>
        <v>WR-7460</v>
      </c>
      <c r="C1326" s="2" t="s">
        <v>318</v>
      </c>
      <c r="D1326" s="2" t="str">
        <f t="shared" si="162"/>
        <v>7</v>
      </c>
      <c r="E1326" s="2" t="str">
        <f t="shared" si="163"/>
        <v>74</v>
      </c>
      <c r="F1326" s="2" t="str">
        <f t="shared" si="164"/>
        <v>746</v>
      </c>
      <c r="G1326" s="1" t="s">
        <v>246</v>
      </c>
      <c r="H1326" s="27">
        <v>0</v>
      </c>
      <c r="I1326" s="27"/>
      <c r="J1326" s="27">
        <v>0</v>
      </c>
      <c r="K1326" s="27">
        <v>0</v>
      </c>
      <c r="L1326" s="27">
        <v>0</v>
      </c>
      <c r="M1326" s="27"/>
      <c r="N1326" s="27">
        <v>0</v>
      </c>
      <c r="O1326" s="27">
        <v>0</v>
      </c>
      <c r="P1326" s="27">
        <v>0</v>
      </c>
      <c r="Q1326" s="27"/>
      <c r="R1326" s="27">
        <v>0</v>
      </c>
      <c r="S1326" s="27">
        <v>0</v>
      </c>
      <c r="T1326" s="27">
        <v>0</v>
      </c>
      <c r="U1326" s="27"/>
      <c r="V1326" s="27">
        <v>0</v>
      </c>
      <c r="W1326" s="27">
        <v>0</v>
      </c>
      <c r="X1326" s="27">
        <v>0</v>
      </c>
      <c r="Y1326" s="27"/>
      <c r="Z1326" s="27">
        <v>0</v>
      </c>
      <c r="AA1326" s="27">
        <v>0</v>
      </c>
      <c r="AB1326" s="27">
        <v>0</v>
      </c>
      <c r="AC1326" s="27"/>
      <c r="AD1326" s="27">
        <v>0</v>
      </c>
      <c r="AE1326" s="27">
        <v>1044.7926199999999</v>
      </c>
      <c r="AF1326" s="27">
        <v>0</v>
      </c>
      <c r="AG1326" s="106">
        <v>0</v>
      </c>
      <c r="AH1326" s="27">
        <v>0</v>
      </c>
      <c r="AI1326" s="27">
        <v>0</v>
      </c>
      <c r="AJ1326" s="27">
        <v>0</v>
      </c>
      <c r="AK1326" s="106">
        <v>0</v>
      </c>
      <c r="AL1326" s="106">
        <v>0</v>
      </c>
      <c r="AM1326" s="105">
        <v>0</v>
      </c>
      <c r="AN1326" s="11">
        <v>0</v>
      </c>
      <c r="AO1326" s="11">
        <v>0</v>
      </c>
      <c r="AP1326" s="105">
        <v>0</v>
      </c>
      <c r="AQ1326" s="11">
        <v>0</v>
      </c>
      <c r="AR1326" s="11">
        <v>0</v>
      </c>
      <c r="AS1326" s="11">
        <v>0</v>
      </c>
      <c r="AT1326" s="11">
        <v>0</v>
      </c>
      <c r="AU1326" s="11">
        <v>0</v>
      </c>
      <c r="AV1326" s="11">
        <v>0</v>
      </c>
      <c r="AW1326" s="11">
        <v>0</v>
      </c>
      <c r="AX1326" s="11">
        <v>0</v>
      </c>
      <c r="AZ1326" s="11">
        <v>0</v>
      </c>
      <c r="BA1326" s="11">
        <v>0</v>
      </c>
      <c r="BB1326" s="122"/>
    </row>
    <row r="1327" spans="1:54" hidden="1" x14ac:dyDescent="0.25">
      <c r="A1327">
        <v>8</v>
      </c>
      <c r="B1327" t="str">
        <f t="shared" si="158"/>
        <v>WR-7470</v>
      </c>
      <c r="C1327" s="2" t="s">
        <v>318</v>
      </c>
      <c r="D1327" s="2" t="str">
        <f t="shared" si="162"/>
        <v>7</v>
      </c>
      <c r="E1327" s="2" t="str">
        <f t="shared" si="163"/>
        <v>74</v>
      </c>
      <c r="F1327" s="2" t="str">
        <f t="shared" si="164"/>
        <v>747</v>
      </c>
      <c r="G1327" s="1" t="s">
        <v>247</v>
      </c>
      <c r="H1327" s="27">
        <v>0</v>
      </c>
      <c r="I1327" s="27"/>
      <c r="J1327" s="27">
        <v>0</v>
      </c>
      <c r="K1327" s="27">
        <v>0</v>
      </c>
      <c r="L1327" s="27">
        <v>0</v>
      </c>
      <c r="M1327" s="27"/>
      <c r="N1327" s="27">
        <v>0</v>
      </c>
      <c r="O1327" s="27">
        <v>0</v>
      </c>
      <c r="P1327" s="27">
        <v>0</v>
      </c>
      <c r="Q1327" s="27"/>
      <c r="R1327" s="27">
        <v>0</v>
      </c>
      <c r="S1327" s="27">
        <v>0</v>
      </c>
      <c r="T1327" s="27">
        <v>0</v>
      </c>
      <c r="U1327" s="27"/>
      <c r="V1327" s="27">
        <v>0</v>
      </c>
      <c r="W1327" s="27">
        <v>0</v>
      </c>
      <c r="X1327" s="27">
        <v>0</v>
      </c>
      <c r="Y1327" s="27"/>
      <c r="Z1327" s="27">
        <v>0</v>
      </c>
      <c r="AA1327" s="27">
        <v>0</v>
      </c>
      <c r="AB1327" s="27">
        <v>0</v>
      </c>
      <c r="AC1327" s="27"/>
      <c r="AD1327" s="27">
        <v>0</v>
      </c>
      <c r="AE1327" s="27">
        <v>0</v>
      </c>
      <c r="AF1327" s="27">
        <v>0</v>
      </c>
      <c r="AG1327" s="106">
        <v>0</v>
      </c>
      <c r="AH1327" s="27">
        <v>0</v>
      </c>
      <c r="AI1327" s="27">
        <v>0</v>
      </c>
      <c r="AJ1327" s="27">
        <v>0</v>
      </c>
      <c r="AK1327" s="106">
        <v>0</v>
      </c>
      <c r="AL1327" s="106">
        <v>0</v>
      </c>
      <c r="AM1327" s="105">
        <v>0</v>
      </c>
      <c r="AN1327" s="11">
        <v>0</v>
      </c>
      <c r="AO1327" s="11">
        <v>0</v>
      </c>
      <c r="AP1327" s="105">
        <v>0</v>
      </c>
      <c r="AQ1327" s="11">
        <v>0</v>
      </c>
      <c r="AR1327" s="11">
        <v>0</v>
      </c>
      <c r="AS1327" s="11">
        <v>0</v>
      </c>
      <c r="AT1327" s="11">
        <v>0</v>
      </c>
      <c r="AU1327" s="11">
        <v>0</v>
      </c>
      <c r="AV1327" s="11">
        <v>0</v>
      </c>
      <c r="AW1327" s="11">
        <v>0</v>
      </c>
      <c r="AX1327" s="11">
        <v>0</v>
      </c>
      <c r="AZ1327" s="11">
        <v>0</v>
      </c>
      <c r="BA1327" s="11">
        <v>0</v>
      </c>
      <c r="BB1327" s="122"/>
    </row>
    <row r="1328" spans="1:54" hidden="1" x14ac:dyDescent="0.25">
      <c r="A1328">
        <v>8</v>
      </c>
      <c r="B1328" t="str">
        <f t="shared" si="158"/>
        <v>WR-7480</v>
      </c>
      <c r="C1328" s="2" t="s">
        <v>318</v>
      </c>
      <c r="D1328" s="2" t="str">
        <f t="shared" si="162"/>
        <v>7</v>
      </c>
      <c r="E1328" s="2" t="str">
        <f t="shared" si="163"/>
        <v>74</v>
      </c>
      <c r="F1328" s="2" t="str">
        <f t="shared" si="164"/>
        <v>748</v>
      </c>
      <c r="G1328" s="1" t="s">
        <v>249</v>
      </c>
      <c r="H1328" s="27">
        <v>0</v>
      </c>
      <c r="I1328" s="27"/>
      <c r="J1328" s="27">
        <v>0</v>
      </c>
      <c r="K1328" s="27">
        <v>0</v>
      </c>
      <c r="L1328" s="27">
        <v>0</v>
      </c>
      <c r="M1328" s="27"/>
      <c r="N1328" s="27">
        <v>0</v>
      </c>
      <c r="O1328" s="27">
        <v>0</v>
      </c>
      <c r="P1328" s="27">
        <v>0</v>
      </c>
      <c r="Q1328" s="27"/>
      <c r="R1328" s="27">
        <v>0</v>
      </c>
      <c r="S1328" s="27">
        <v>0</v>
      </c>
      <c r="T1328" s="27">
        <v>0</v>
      </c>
      <c r="U1328" s="27"/>
      <c r="V1328" s="27">
        <v>0</v>
      </c>
      <c r="W1328" s="27">
        <v>0</v>
      </c>
      <c r="X1328" s="27">
        <v>0</v>
      </c>
      <c r="Y1328" s="27"/>
      <c r="Z1328" s="27">
        <v>0</v>
      </c>
      <c r="AA1328" s="27">
        <v>0</v>
      </c>
      <c r="AB1328" s="27">
        <v>1369.87</v>
      </c>
      <c r="AC1328" s="27"/>
      <c r="AD1328" s="27">
        <v>1111.6467</v>
      </c>
      <c r="AE1328" s="27">
        <v>1111.6467</v>
      </c>
      <c r="AF1328" s="27">
        <v>2341.31</v>
      </c>
      <c r="AG1328" s="106">
        <v>1540.6696399999998</v>
      </c>
      <c r="AH1328" s="27">
        <v>1540.6696399999998</v>
      </c>
      <c r="AI1328" s="27">
        <v>1540.6696399999998</v>
      </c>
      <c r="AJ1328" s="27">
        <v>1548.01</v>
      </c>
      <c r="AK1328" s="106">
        <v>1335.5375200000001</v>
      </c>
      <c r="AL1328" s="106">
        <v>1210.1391900000001</v>
      </c>
      <c r="AM1328" s="105">
        <v>1210.1391900000001</v>
      </c>
      <c r="AN1328" s="11">
        <v>1244.02</v>
      </c>
      <c r="AO1328" s="11">
        <v>1019.26706</v>
      </c>
      <c r="AP1328" s="105">
        <v>1019.26706</v>
      </c>
      <c r="AQ1328" s="11">
        <v>1019.26706</v>
      </c>
      <c r="AR1328" s="11">
        <v>1125.67</v>
      </c>
      <c r="AS1328" s="11">
        <v>1541.3157699999999</v>
      </c>
      <c r="AT1328" s="11">
        <v>1541.3157699999999</v>
      </c>
      <c r="AU1328" s="11">
        <v>1541.3157699999999</v>
      </c>
      <c r="AV1328" s="11">
        <v>1656.93</v>
      </c>
      <c r="AW1328" s="11">
        <v>1070.5573509000001</v>
      </c>
      <c r="AX1328" s="11">
        <v>1070.5573509000001</v>
      </c>
      <c r="AZ1328" s="11">
        <v>1232</v>
      </c>
      <c r="BA1328" s="11">
        <v>596.36235999999997</v>
      </c>
      <c r="BB1328" s="122"/>
    </row>
    <row r="1329" spans="1:54" hidden="1" x14ac:dyDescent="0.25">
      <c r="A1329">
        <v>8</v>
      </c>
      <c r="B1329" t="str">
        <f t="shared" si="158"/>
        <v>WR-7490</v>
      </c>
      <c r="C1329" s="2" t="s">
        <v>318</v>
      </c>
      <c r="D1329" s="2" t="str">
        <f t="shared" si="162"/>
        <v>7</v>
      </c>
      <c r="E1329" s="2" t="str">
        <f t="shared" si="163"/>
        <v>74</v>
      </c>
      <c r="F1329" s="2" t="str">
        <f t="shared" si="164"/>
        <v>749</v>
      </c>
      <c r="G1329" s="1" t="s">
        <v>251</v>
      </c>
      <c r="H1329" s="27">
        <v>0</v>
      </c>
      <c r="I1329" s="27"/>
      <c r="J1329" s="27">
        <v>0</v>
      </c>
      <c r="K1329" s="27">
        <v>0</v>
      </c>
      <c r="L1329" s="27">
        <v>0</v>
      </c>
      <c r="M1329" s="27"/>
      <c r="N1329" s="27">
        <v>0</v>
      </c>
      <c r="O1329" s="27">
        <v>0</v>
      </c>
      <c r="P1329" s="27">
        <v>0</v>
      </c>
      <c r="Q1329" s="27"/>
      <c r="R1329" s="27">
        <v>0</v>
      </c>
      <c r="S1329" s="27">
        <v>0</v>
      </c>
      <c r="T1329" s="27">
        <v>0</v>
      </c>
      <c r="U1329" s="27"/>
      <c r="V1329" s="27">
        <v>0</v>
      </c>
      <c r="W1329" s="27">
        <v>0</v>
      </c>
      <c r="X1329" s="27">
        <v>0</v>
      </c>
      <c r="Y1329" s="27"/>
      <c r="Z1329" s="27">
        <v>0</v>
      </c>
      <c r="AA1329" s="27">
        <v>0</v>
      </c>
      <c r="AB1329" s="27">
        <v>0</v>
      </c>
      <c r="AC1329" s="27"/>
      <c r="AD1329" s="27">
        <v>0</v>
      </c>
      <c r="AE1329" s="27">
        <v>0</v>
      </c>
      <c r="AF1329" s="27">
        <v>0</v>
      </c>
      <c r="AG1329" s="106">
        <v>0</v>
      </c>
      <c r="AH1329" s="27">
        <v>0</v>
      </c>
      <c r="AI1329" s="27">
        <v>0</v>
      </c>
      <c r="AJ1329" s="27">
        <v>0</v>
      </c>
      <c r="AK1329" s="106">
        <v>0</v>
      </c>
      <c r="AL1329" s="106">
        <v>0</v>
      </c>
      <c r="AM1329" s="105">
        <v>0</v>
      </c>
      <c r="AN1329" s="11">
        <v>0</v>
      </c>
      <c r="AO1329" s="11">
        <v>0</v>
      </c>
      <c r="AP1329" s="105">
        <v>0</v>
      </c>
      <c r="AQ1329" s="11">
        <v>0</v>
      </c>
      <c r="AR1329" s="11">
        <v>0</v>
      </c>
      <c r="AS1329" s="11">
        <v>0</v>
      </c>
      <c r="AT1329" s="11">
        <v>0</v>
      </c>
      <c r="AU1329" s="11">
        <v>0</v>
      </c>
      <c r="AV1329" s="11">
        <v>0</v>
      </c>
      <c r="AW1329" s="11">
        <v>0</v>
      </c>
      <c r="AX1329" s="11">
        <v>0</v>
      </c>
      <c r="AZ1329" s="11">
        <v>0</v>
      </c>
      <c r="BA1329" s="11">
        <v>0</v>
      </c>
      <c r="BB1329" s="122"/>
    </row>
    <row r="1330" spans="1:54" hidden="1" x14ac:dyDescent="0.25">
      <c r="A1330">
        <v>8</v>
      </c>
      <c r="B1330" t="str">
        <f t="shared" si="158"/>
        <v>WR-7500</v>
      </c>
      <c r="C1330" s="2" t="s">
        <v>318</v>
      </c>
      <c r="D1330" s="2" t="str">
        <f t="shared" si="162"/>
        <v>7</v>
      </c>
      <c r="E1330" s="2" t="str">
        <f t="shared" si="163"/>
        <v>75</v>
      </c>
      <c r="F1330" s="2" t="str">
        <f t="shared" si="164"/>
        <v>750</v>
      </c>
      <c r="G1330" s="1" t="s">
        <v>254</v>
      </c>
      <c r="H1330" s="27">
        <v>0</v>
      </c>
      <c r="I1330" s="27"/>
      <c r="J1330" s="27">
        <v>0</v>
      </c>
      <c r="K1330" s="27">
        <v>0</v>
      </c>
      <c r="L1330" s="27">
        <v>0</v>
      </c>
      <c r="M1330" s="27"/>
      <c r="N1330" s="27">
        <v>0</v>
      </c>
      <c r="O1330" s="27">
        <v>0</v>
      </c>
      <c r="P1330" s="27">
        <v>0</v>
      </c>
      <c r="Q1330" s="27"/>
      <c r="R1330" s="27">
        <v>0</v>
      </c>
      <c r="S1330" s="27">
        <v>0</v>
      </c>
      <c r="T1330" s="27">
        <v>0</v>
      </c>
      <c r="U1330" s="27"/>
      <c r="V1330" s="27">
        <v>0</v>
      </c>
      <c r="W1330" s="27">
        <v>0</v>
      </c>
      <c r="X1330" s="27">
        <v>0</v>
      </c>
      <c r="Y1330" s="27"/>
      <c r="Z1330" s="27">
        <v>0</v>
      </c>
      <c r="AA1330" s="27">
        <v>0</v>
      </c>
      <c r="AB1330" s="27">
        <v>0</v>
      </c>
      <c r="AC1330" s="27"/>
      <c r="AD1330" s="27">
        <v>0.05</v>
      </c>
      <c r="AE1330" s="27">
        <v>0</v>
      </c>
      <c r="AF1330" s="27">
        <v>0.05</v>
      </c>
      <c r="AG1330" s="106">
        <v>120.09050999999999</v>
      </c>
      <c r="AH1330" s="27">
        <v>120.04051</v>
      </c>
      <c r="AI1330" s="27">
        <v>120.04051</v>
      </c>
      <c r="AJ1330" s="27">
        <v>748</v>
      </c>
      <c r="AK1330" s="106">
        <v>148.45232999999999</v>
      </c>
      <c r="AL1330" s="106">
        <v>610.41458999999998</v>
      </c>
      <c r="AM1330" s="105">
        <v>610.41458999999998</v>
      </c>
      <c r="AN1330" s="11">
        <v>0</v>
      </c>
      <c r="AO1330" s="11">
        <v>781.90012000000002</v>
      </c>
      <c r="AP1330" s="105">
        <v>785.55989</v>
      </c>
      <c r="AQ1330" s="11">
        <v>785.55989</v>
      </c>
      <c r="AR1330" s="11">
        <v>802</v>
      </c>
      <c r="AS1330" s="11">
        <v>543.20713999999998</v>
      </c>
      <c r="AT1330" s="11">
        <v>543.20713999999998</v>
      </c>
      <c r="AU1330" s="11">
        <v>543.20713999999998</v>
      </c>
      <c r="AV1330" s="11">
        <v>800</v>
      </c>
      <c r="AW1330" s="11">
        <v>182.00666000000001</v>
      </c>
      <c r="AX1330" s="11">
        <v>182.00666000000001</v>
      </c>
      <c r="AZ1330" s="11">
        <v>450</v>
      </c>
      <c r="BA1330" s="11">
        <v>300.70672999999999</v>
      </c>
      <c r="BB1330" s="122"/>
    </row>
    <row r="1331" spans="1:54" hidden="1" x14ac:dyDescent="0.25">
      <c r="A1331">
        <v>8</v>
      </c>
      <c r="B1331" t="str">
        <f t="shared" si="158"/>
        <v>WR-8111</v>
      </c>
      <c r="C1331" s="2" t="s">
        <v>318</v>
      </c>
      <c r="D1331" s="2" t="str">
        <f t="shared" si="162"/>
        <v>8</v>
      </c>
      <c r="E1331" s="2" t="str">
        <f t="shared" si="163"/>
        <v>81</v>
      </c>
      <c r="F1331" s="2" t="str">
        <f t="shared" si="164"/>
        <v>811</v>
      </c>
      <c r="G1331" s="1" t="s">
        <v>257</v>
      </c>
      <c r="H1331" s="27">
        <v>33151</v>
      </c>
      <c r="I1331" s="27"/>
      <c r="J1331" s="27">
        <v>33346</v>
      </c>
      <c r="K1331" s="27">
        <v>33345.919999999998</v>
      </c>
      <c r="L1331" s="27">
        <v>32055</v>
      </c>
      <c r="M1331" s="27"/>
      <c r="N1331" s="27">
        <v>31743.439999999999</v>
      </c>
      <c r="O1331" s="27">
        <v>31743.439999999999</v>
      </c>
      <c r="P1331" s="27">
        <v>18300</v>
      </c>
      <c r="Q1331" s="27"/>
      <c r="R1331" s="27">
        <v>20000</v>
      </c>
      <c r="S1331" s="27">
        <v>20000</v>
      </c>
      <c r="T1331" s="27">
        <v>17020</v>
      </c>
      <c r="U1331" s="27"/>
      <c r="V1331" s="27">
        <v>40608.44</v>
      </c>
      <c r="W1331" s="27">
        <v>40608.44</v>
      </c>
      <c r="X1331" s="27">
        <v>32440</v>
      </c>
      <c r="Y1331" s="27"/>
      <c r="Z1331" s="27">
        <v>102609</v>
      </c>
      <c r="AA1331" s="27">
        <v>102609</v>
      </c>
      <c r="AB1331" s="27">
        <v>75100</v>
      </c>
      <c r="AC1331" s="27"/>
      <c r="AD1331" s="27">
        <v>439416.60153999989</v>
      </c>
      <c r="AE1331" s="27">
        <v>430592.38091000001</v>
      </c>
      <c r="AF1331" s="27">
        <v>422807.38952999993</v>
      </c>
      <c r="AG1331" s="106">
        <v>275626.83922999998</v>
      </c>
      <c r="AH1331" s="27">
        <v>323373.35815750004</v>
      </c>
      <c r="AI1331" s="27">
        <v>323373.35815750004</v>
      </c>
      <c r="AJ1331" s="27">
        <v>62311.375500000002</v>
      </c>
      <c r="AK1331" s="106">
        <v>85620.419750000001</v>
      </c>
      <c r="AL1331" s="106">
        <v>85620.419750000001</v>
      </c>
      <c r="AM1331" s="105">
        <v>85620.419750000001</v>
      </c>
      <c r="AN1331" s="11">
        <v>54578.484259999997</v>
      </c>
      <c r="AO1331" s="11">
        <v>383385.86518999998</v>
      </c>
      <c r="AP1331" s="105">
        <v>784909.43835000007</v>
      </c>
      <c r="AQ1331" s="11">
        <v>784909.43834999995</v>
      </c>
      <c r="AR1331" s="11">
        <v>56831.6345</v>
      </c>
      <c r="AS1331" s="11">
        <v>69393.811500000011</v>
      </c>
      <c r="AT1331" s="11">
        <v>58411.926040000006</v>
      </c>
      <c r="AU1331" s="11">
        <v>58411.926040000006</v>
      </c>
      <c r="AV1331" s="11">
        <v>72697.22649999999</v>
      </c>
      <c r="AW1331" s="11">
        <v>64164.3505</v>
      </c>
      <c r="AX1331" s="11">
        <v>67769.285579999996</v>
      </c>
      <c r="AZ1331" s="11">
        <v>142535.65224999998</v>
      </c>
      <c r="BA1331" s="11">
        <v>141677.11225000001</v>
      </c>
      <c r="BB1331" s="122"/>
    </row>
    <row r="1332" spans="1:54" hidden="1" x14ac:dyDescent="0.25">
      <c r="A1332">
        <v>8</v>
      </c>
      <c r="B1332" t="str">
        <f t="shared" si="158"/>
        <v>WR-8112</v>
      </c>
      <c r="C1332" s="2" t="s">
        <v>318</v>
      </c>
      <c r="D1332" s="2" t="str">
        <f t="shared" si="162"/>
        <v>8</v>
      </c>
      <c r="E1332" s="2" t="str">
        <f t="shared" si="163"/>
        <v>81</v>
      </c>
      <c r="F1332" s="2" t="str">
        <f t="shared" si="164"/>
        <v>811</v>
      </c>
      <c r="G1332" s="1" t="s">
        <v>258</v>
      </c>
      <c r="H1332" s="27">
        <v>182323</v>
      </c>
      <c r="I1332" s="27"/>
      <c r="J1332" s="27">
        <v>44796</v>
      </c>
      <c r="K1332" s="27">
        <v>169380.60221000001</v>
      </c>
      <c r="L1332" s="27">
        <v>108868</v>
      </c>
      <c r="M1332" s="27"/>
      <c r="N1332" s="27">
        <v>78898.684999999998</v>
      </c>
      <c r="O1332" s="27">
        <v>78898.684999999998</v>
      </c>
      <c r="P1332" s="27">
        <v>167952</v>
      </c>
      <c r="Q1332" s="27"/>
      <c r="R1332" s="27">
        <v>122204.72199999999</v>
      </c>
      <c r="S1332" s="27">
        <v>122204.72199999999</v>
      </c>
      <c r="T1332" s="27">
        <v>222708</v>
      </c>
      <c r="U1332" s="27"/>
      <c r="V1332" s="27">
        <v>239863.98</v>
      </c>
      <c r="W1332" s="27">
        <v>239863.98</v>
      </c>
      <c r="X1332" s="27">
        <v>149537</v>
      </c>
      <c r="Y1332" s="27"/>
      <c r="Z1332" s="27">
        <v>166663.01289000001</v>
      </c>
      <c r="AA1332" s="27">
        <v>166663.01289000001</v>
      </c>
      <c r="AB1332" s="27">
        <v>170570</v>
      </c>
      <c r="AC1332" s="27"/>
      <c r="AD1332" s="27">
        <v>50025.519399999997</v>
      </c>
      <c r="AE1332" s="27">
        <v>50025.519399999997</v>
      </c>
      <c r="AF1332" s="27">
        <v>110488</v>
      </c>
      <c r="AG1332" s="106">
        <v>59346.736819999998</v>
      </c>
      <c r="AH1332" s="27">
        <v>59346.736819999998</v>
      </c>
      <c r="AI1332" s="27">
        <v>59346.736819999998</v>
      </c>
      <c r="AJ1332" s="27">
        <v>110641</v>
      </c>
      <c r="AK1332" s="106">
        <v>401410.94665999996</v>
      </c>
      <c r="AL1332" s="106">
        <v>402012.90375999996</v>
      </c>
      <c r="AM1332" s="105">
        <v>588473.17916000006</v>
      </c>
      <c r="AN1332" s="11">
        <v>203244</v>
      </c>
      <c r="AO1332" s="11">
        <v>125269.03161000001</v>
      </c>
      <c r="AP1332" s="105">
        <v>125319.03161000001</v>
      </c>
      <c r="AQ1332" s="11">
        <v>125319.03161000001</v>
      </c>
      <c r="AR1332" s="11">
        <v>160489</v>
      </c>
      <c r="AS1332" s="11">
        <v>352158.22168000002</v>
      </c>
      <c r="AT1332" s="11">
        <v>362778.84412000002</v>
      </c>
      <c r="AU1332" s="11">
        <v>299376.68838000007</v>
      </c>
      <c r="AV1332" s="11">
        <v>175602</v>
      </c>
      <c r="AW1332" s="11">
        <v>279165.27181000001</v>
      </c>
      <c r="AX1332" s="11">
        <v>380881.93969999999</v>
      </c>
      <c r="AZ1332" s="11">
        <v>47427</v>
      </c>
      <c r="BA1332" s="11">
        <v>195737.62529000003</v>
      </c>
      <c r="BB1332" s="122"/>
    </row>
    <row r="1333" spans="1:54" hidden="1" x14ac:dyDescent="0.25">
      <c r="A1333">
        <v>8</v>
      </c>
      <c r="B1333" t="str">
        <f t="shared" si="158"/>
        <v>WR-8121</v>
      </c>
      <c r="C1333" s="2" t="s">
        <v>318</v>
      </c>
      <c r="D1333" s="2" t="str">
        <f t="shared" si="162"/>
        <v>8</v>
      </c>
      <c r="E1333" s="2" t="str">
        <f t="shared" si="163"/>
        <v>81</v>
      </c>
      <c r="F1333" s="2" t="str">
        <f t="shared" si="164"/>
        <v>812</v>
      </c>
      <c r="G1333" s="1" t="s">
        <v>259</v>
      </c>
      <c r="H1333" s="27">
        <v>0</v>
      </c>
      <c r="I1333" s="27"/>
      <c r="J1333" s="27">
        <v>0</v>
      </c>
      <c r="K1333" s="27">
        <v>0</v>
      </c>
      <c r="L1333" s="27">
        <v>0</v>
      </c>
      <c r="M1333" s="27"/>
      <c r="N1333" s="27">
        <v>0</v>
      </c>
      <c r="O1333" s="27">
        <v>0</v>
      </c>
      <c r="P1333" s="27">
        <v>0</v>
      </c>
      <c r="Q1333" s="27"/>
      <c r="R1333" s="27">
        <v>0</v>
      </c>
      <c r="S1333" s="27">
        <v>0</v>
      </c>
      <c r="T1333" s="27">
        <v>0</v>
      </c>
      <c r="U1333" s="27"/>
      <c r="V1333" s="27">
        <v>0</v>
      </c>
      <c r="W1333" s="27">
        <v>0</v>
      </c>
      <c r="X1333" s="27">
        <v>0</v>
      </c>
      <c r="Y1333" s="27"/>
      <c r="Z1333" s="27">
        <v>0</v>
      </c>
      <c r="AA1333" s="27">
        <v>0</v>
      </c>
      <c r="AB1333" s="27">
        <v>0</v>
      </c>
      <c r="AC1333" s="27"/>
      <c r="AD1333" s="27">
        <v>0</v>
      </c>
      <c r="AE1333" s="27">
        <v>0</v>
      </c>
      <c r="AF1333" s="27">
        <v>0</v>
      </c>
      <c r="AG1333" s="106">
        <v>0</v>
      </c>
      <c r="AH1333" s="27">
        <v>0</v>
      </c>
      <c r="AI1333" s="27">
        <v>0</v>
      </c>
      <c r="AJ1333" s="27">
        <v>0</v>
      </c>
      <c r="AK1333" s="106">
        <v>0</v>
      </c>
      <c r="AL1333" s="106">
        <v>0</v>
      </c>
      <c r="AM1333" s="105">
        <v>0</v>
      </c>
      <c r="AN1333" s="11">
        <v>0</v>
      </c>
      <c r="AO1333" s="11">
        <v>0</v>
      </c>
      <c r="AP1333" s="105">
        <v>0</v>
      </c>
      <c r="AQ1333" s="11">
        <v>0</v>
      </c>
      <c r="AR1333" s="11">
        <v>0</v>
      </c>
      <c r="AS1333" s="11">
        <v>0</v>
      </c>
      <c r="AT1333" s="11">
        <v>0</v>
      </c>
      <c r="AU1333" s="11">
        <v>0</v>
      </c>
      <c r="AV1333" s="11">
        <v>0</v>
      </c>
      <c r="AW1333" s="11">
        <v>0</v>
      </c>
      <c r="AX1333" s="11">
        <v>0</v>
      </c>
      <c r="AZ1333" s="11">
        <v>0</v>
      </c>
      <c r="BA1333" s="11">
        <v>0</v>
      </c>
      <c r="BB1333" s="122"/>
    </row>
    <row r="1334" spans="1:54" hidden="1" x14ac:dyDescent="0.25">
      <c r="A1334">
        <v>8</v>
      </c>
      <c r="B1334" t="str">
        <f t="shared" si="158"/>
        <v>WR-8122</v>
      </c>
      <c r="C1334" s="2" t="s">
        <v>318</v>
      </c>
      <c r="D1334" s="2" t="str">
        <f t="shared" si="162"/>
        <v>8</v>
      </c>
      <c r="E1334" s="2" t="str">
        <f t="shared" si="163"/>
        <v>81</v>
      </c>
      <c r="F1334" s="2" t="str">
        <f t="shared" si="164"/>
        <v>812</v>
      </c>
      <c r="G1334" s="1" t="s">
        <v>260</v>
      </c>
      <c r="H1334" s="27">
        <v>0</v>
      </c>
      <c r="I1334" s="27"/>
      <c r="J1334" s="27">
        <v>0</v>
      </c>
      <c r="K1334" s="27">
        <v>0</v>
      </c>
      <c r="L1334" s="27">
        <v>0</v>
      </c>
      <c r="M1334" s="27"/>
      <c r="N1334" s="27">
        <v>0</v>
      </c>
      <c r="O1334" s="27">
        <v>0</v>
      </c>
      <c r="P1334" s="27">
        <v>0</v>
      </c>
      <c r="Q1334" s="27"/>
      <c r="R1334" s="27">
        <v>0</v>
      </c>
      <c r="S1334" s="27">
        <v>0</v>
      </c>
      <c r="T1334" s="27">
        <v>0</v>
      </c>
      <c r="U1334" s="27"/>
      <c r="V1334" s="27">
        <v>0</v>
      </c>
      <c r="W1334" s="27">
        <v>0</v>
      </c>
      <c r="X1334" s="27">
        <v>0</v>
      </c>
      <c r="Y1334" s="27"/>
      <c r="Z1334" s="27">
        <v>0</v>
      </c>
      <c r="AA1334" s="27">
        <v>0</v>
      </c>
      <c r="AB1334" s="27">
        <v>0</v>
      </c>
      <c r="AC1334" s="27"/>
      <c r="AD1334" s="27">
        <v>0</v>
      </c>
      <c r="AE1334" s="27">
        <v>0</v>
      </c>
      <c r="AF1334" s="27">
        <v>0</v>
      </c>
      <c r="AG1334" s="106">
        <v>0</v>
      </c>
      <c r="AH1334" s="27">
        <v>0</v>
      </c>
      <c r="AI1334" s="27">
        <v>0</v>
      </c>
      <c r="AJ1334" s="27">
        <v>0</v>
      </c>
      <c r="AK1334" s="106">
        <v>0</v>
      </c>
      <c r="AL1334" s="106">
        <v>0</v>
      </c>
      <c r="AM1334" s="105">
        <v>0</v>
      </c>
      <c r="AN1334" s="11">
        <v>0</v>
      </c>
      <c r="AO1334" s="11">
        <v>0</v>
      </c>
      <c r="AP1334" s="105">
        <v>0</v>
      </c>
      <c r="AQ1334" s="11">
        <v>0</v>
      </c>
      <c r="AR1334" s="11">
        <v>0</v>
      </c>
      <c r="AS1334" s="11">
        <v>0</v>
      </c>
      <c r="AT1334" s="11">
        <v>0</v>
      </c>
      <c r="AU1334" s="11">
        <v>0</v>
      </c>
      <c r="AV1334" s="11">
        <v>0</v>
      </c>
      <c r="AW1334" s="11">
        <v>0</v>
      </c>
      <c r="AX1334" s="11">
        <v>0</v>
      </c>
      <c r="AZ1334" s="11">
        <v>0</v>
      </c>
      <c r="BA1334" s="11">
        <v>6000</v>
      </c>
      <c r="BB1334" s="122"/>
    </row>
    <row r="1335" spans="1:54" hidden="1" x14ac:dyDescent="0.25">
      <c r="A1335">
        <v>8</v>
      </c>
      <c r="B1335" t="str">
        <f t="shared" si="158"/>
        <v>WR-8131</v>
      </c>
      <c r="C1335" s="2" t="s">
        <v>318</v>
      </c>
      <c r="D1335" s="2" t="str">
        <f t="shared" si="162"/>
        <v>8</v>
      </c>
      <c r="E1335" s="2" t="str">
        <f t="shared" si="163"/>
        <v>81</v>
      </c>
      <c r="F1335" s="2" t="str">
        <f t="shared" si="164"/>
        <v>813</v>
      </c>
      <c r="G1335" s="1" t="s">
        <v>261</v>
      </c>
      <c r="H1335" s="27">
        <v>0</v>
      </c>
      <c r="I1335" s="27"/>
      <c r="J1335" s="27">
        <v>0</v>
      </c>
      <c r="K1335" s="27">
        <v>0</v>
      </c>
      <c r="L1335" s="27">
        <v>0</v>
      </c>
      <c r="M1335" s="27"/>
      <c r="N1335" s="27">
        <v>0</v>
      </c>
      <c r="O1335" s="27">
        <v>0</v>
      </c>
      <c r="P1335" s="27">
        <v>0</v>
      </c>
      <c r="Q1335" s="27"/>
      <c r="R1335" s="27">
        <v>0</v>
      </c>
      <c r="S1335" s="27">
        <v>0</v>
      </c>
      <c r="T1335" s="27">
        <v>0</v>
      </c>
      <c r="U1335" s="27"/>
      <c r="V1335" s="27">
        <v>0</v>
      </c>
      <c r="W1335" s="27">
        <v>0</v>
      </c>
      <c r="X1335" s="27">
        <v>0</v>
      </c>
      <c r="Y1335" s="27"/>
      <c r="Z1335" s="27">
        <v>0</v>
      </c>
      <c r="AA1335" s="27">
        <v>0</v>
      </c>
      <c r="AB1335" s="27">
        <v>0</v>
      </c>
      <c r="AC1335" s="27"/>
      <c r="AD1335" s="27">
        <v>0</v>
      </c>
      <c r="AE1335" s="27">
        <v>0</v>
      </c>
      <c r="AF1335" s="27">
        <v>0</v>
      </c>
      <c r="AG1335" s="106">
        <v>0</v>
      </c>
      <c r="AH1335" s="27">
        <v>0</v>
      </c>
      <c r="AI1335" s="27">
        <v>0</v>
      </c>
      <c r="AJ1335" s="27">
        <v>0</v>
      </c>
      <c r="AK1335" s="106">
        <v>0</v>
      </c>
      <c r="AL1335" s="106">
        <v>0</v>
      </c>
      <c r="AM1335" s="105">
        <v>0</v>
      </c>
      <c r="AN1335" s="11">
        <v>0</v>
      </c>
      <c r="AO1335" s="11">
        <v>0</v>
      </c>
      <c r="AP1335" s="105">
        <v>0</v>
      </c>
      <c r="AQ1335" s="11">
        <v>0</v>
      </c>
      <c r="AR1335" s="11">
        <v>0</v>
      </c>
      <c r="AS1335" s="11">
        <v>0</v>
      </c>
      <c r="AT1335" s="11">
        <v>0</v>
      </c>
      <c r="AU1335" s="11">
        <v>0</v>
      </c>
      <c r="AV1335" s="11">
        <v>0</v>
      </c>
      <c r="AW1335" s="11">
        <v>0</v>
      </c>
      <c r="AX1335" s="11">
        <v>0</v>
      </c>
      <c r="AZ1335" s="11">
        <v>0</v>
      </c>
      <c r="BA1335" s="11">
        <v>0</v>
      </c>
      <c r="BB1335" s="122"/>
    </row>
    <row r="1336" spans="1:54" hidden="1" x14ac:dyDescent="0.25">
      <c r="A1336">
        <v>8</v>
      </c>
      <c r="B1336" t="str">
        <f t="shared" si="158"/>
        <v>WR-8132</v>
      </c>
      <c r="C1336" s="2" t="s">
        <v>318</v>
      </c>
      <c r="D1336" s="2" t="str">
        <f t="shared" si="162"/>
        <v>8</v>
      </c>
      <c r="E1336" s="2" t="str">
        <f t="shared" si="163"/>
        <v>81</v>
      </c>
      <c r="F1336" s="2" t="str">
        <f t="shared" si="164"/>
        <v>813</v>
      </c>
      <c r="G1336" s="1" t="s">
        <v>262</v>
      </c>
      <c r="H1336" s="27">
        <v>0</v>
      </c>
      <c r="I1336" s="27"/>
      <c r="J1336" s="27">
        <v>0</v>
      </c>
      <c r="K1336" s="27">
        <v>0</v>
      </c>
      <c r="L1336" s="27">
        <v>0</v>
      </c>
      <c r="M1336" s="27"/>
      <c r="N1336" s="27">
        <v>0</v>
      </c>
      <c r="O1336" s="27">
        <v>0</v>
      </c>
      <c r="P1336" s="27">
        <v>0</v>
      </c>
      <c r="Q1336" s="27"/>
      <c r="R1336" s="27">
        <v>0</v>
      </c>
      <c r="S1336" s="27">
        <v>0</v>
      </c>
      <c r="T1336" s="27">
        <v>0</v>
      </c>
      <c r="U1336" s="27"/>
      <c r="V1336" s="27">
        <v>0</v>
      </c>
      <c r="W1336" s="27">
        <v>0</v>
      </c>
      <c r="X1336" s="27">
        <v>0</v>
      </c>
      <c r="Y1336" s="27"/>
      <c r="Z1336" s="27">
        <v>0</v>
      </c>
      <c r="AA1336" s="27">
        <v>0</v>
      </c>
      <c r="AB1336" s="27">
        <v>0</v>
      </c>
      <c r="AC1336" s="27"/>
      <c r="AD1336" s="27">
        <v>0</v>
      </c>
      <c r="AE1336" s="27">
        <v>0</v>
      </c>
      <c r="AF1336" s="27">
        <v>0</v>
      </c>
      <c r="AG1336" s="106">
        <v>0</v>
      </c>
      <c r="AH1336" s="27">
        <v>0</v>
      </c>
      <c r="AI1336" s="27">
        <v>0</v>
      </c>
      <c r="AJ1336" s="27">
        <v>0</v>
      </c>
      <c r="AK1336" s="106">
        <v>0</v>
      </c>
      <c r="AL1336" s="106">
        <v>0</v>
      </c>
      <c r="AM1336" s="105">
        <v>0</v>
      </c>
      <c r="AN1336" s="11">
        <v>0</v>
      </c>
      <c r="AO1336" s="11">
        <v>0</v>
      </c>
      <c r="AP1336" s="105">
        <v>0</v>
      </c>
      <c r="AQ1336" s="11">
        <v>0</v>
      </c>
      <c r="AR1336" s="11">
        <v>0</v>
      </c>
      <c r="AS1336" s="11">
        <v>0</v>
      </c>
      <c r="AT1336" s="11">
        <v>0</v>
      </c>
      <c r="AU1336" s="11">
        <v>0</v>
      </c>
      <c r="AV1336" s="11">
        <v>0</v>
      </c>
      <c r="AW1336" s="11">
        <v>0</v>
      </c>
      <c r="AX1336" s="11">
        <v>0</v>
      </c>
      <c r="AZ1336" s="11">
        <v>0</v>
      </c>
      <c r="BA1336" s="11">
        <v>0</v>
      </c>
      <c r="BB1336" s="122"/>
    </row>
    <row r="1337" spans="1:54" hidden="1" x14ac:dyDescent="0.25">
      <c r="A1337">
        <v>8</v>
      </c>
      <c r="B1337" t="str">
        <f t="shared" si="158"/>
        <v>WR-8141</v>
      </c>
      <c r="C1337" s="2" t="s">
        <v>318</v>
      </c>
      <c r="D1337" s="2" t="str">
        <f t="shared" si="162"/>
        <v>8</v>
      </c>
      <c r="E1337" s="2" t="str">
        <f t="shared" si="163"/>
        <v>81</v>
      </c>
      <c r="F1337" s="2" t="str">
        <f t="shared" si="164"/>
        <v>814</v>
      </c>
      <c r="G1337" s="1" t="s">
        <v>263</v>
      </c>
      <c r="H1337" s="27">
        <v>13440</v>
      </c>
      <c r="I1337" s="27"/>
      <c r="J1337" s="27">
        <v>59014</v>
      </c>
      <c r="K1337" s="27">
        <v>25589.805799999998</v>
      </c>
      <c r="L1337" s="27">
        <v>24590</v>
      </c>
      <c r="M1337" s="27"/>
      <c r="N1337" s="27">
        <v>24589.806</v>
      </c>
      <c r="O1337" s="27">
        <v>24589.806</v>
      </c>
      <c r="P1337" s="27">
        <v>22590</v>
      </c>
      <c r="Q1337" s="27"/>
      <c r="R1337" s="27">
        <v>27147</v>
      </c>
      <c r="S1337" s="27">
        <v>27147</v>
      </c>
      <c r="T1337" s="27">
        <v>21584</v>
      </c>
      <c r="U1337" s="27"/>
      <c r="V1337" s="27">
        <v>9236.9590000000007</v>
      </c>
      <c r="W1337" s="27">
        <v>9236.9590000000007</v>
      </c>
      <c r="X1337" s="27">
        <v>20580</v>
      </c>
      <c r="Y1337" s="27"/>
      <c r="Z1337" s="27">
        <v>16353.57209</v>
      </c>
      <c r="AA1337" s="27">
        <v>16353.57209</v>
      </c>
      <c r="AB1337" s="27">
        <v>23830</v>
      </c>
      <c r="AC1337" s="27"/>
      <c r="AD1337" s="27">
        <v>12574.5551</v>
      </c>
      <c r="AE1337" s="27">
        <v>12574.5551</v>
      </c>
      <c r="AF1337" s="27">
        <v>233</v>
      </c>
      <c r="AG1337" s="106">
        <v>222.77042</v>
      </c>
      <c r="AH1337" s="27">
        <v>222.77042</v>
      </c>
      <c r="AI1337" s="27">
        <v>222.77042</v>
      </c>
      <c r="AJ1337" s="27">
        <v>10220</v>
      </c>
      <c r="AK1337" s="106">
        <v>12566.37761</v>
      </c>
      <c r="AL1337" s="106">
        <v>12566.37761</v>
      </c>
      <c r="AM1337" s="105">
        <v>12566.37761</v>
      </c>
      <c r="AN1337" s="11">
        <v>212</v>
      </c>
      <c r="AO1337" s="11">
        <v>211.92033000000001</v>
      </c>
      <c r="AP1337" s="105">
        <v>211.92033000000001</v>
      </c>
      <c r="AQ1337" s="11">
        <v>211.92033000000001</v>
      </c>
      <c r="AR1337" s="11">
        <v>10212</v>
      </c>
      <c r="AS1337" s="11">
        <v>10204.759330000001</v>
      </c>
      <c r="AT1337" s="11">
        <v>10204.759330000001</v>
      </c>
      <c r="AU1337" s="11">
        <v>10204.759330000001</v>
      </c>
      <c r="AV1337" s="11">
        <v>10191</v>
      </c>
      <c r="AW1337" s="11">
        <v>18600</v>
      </c>
      <c r="AX1337" s="11">
        <v>18600</v>
      </c>
      <c r="AZ1337" s="11">
        <v>10000</v>
      </c>
      <c r="BA1337" s="11">
        <v>0</v>
      </c>
      <c r="BB1337" s="122"/>
    </row>
    <row r="1338" spans="1:54" hidden="1" x14ac:dyDescent="0.25">
      <c r="A1338">
        <v>8</v>
      </c>
      <c r="B1338" t="str">
        <f t="shared" si="158"/>
        <v>WR-8142</v>
      </c>
      <c r="C1338" s="2" t="s">
        <v>318</v>
      </c>
      <c r="D1338" s="2" t="str">
        <f t="shared" si="162"/>
        <v>8</v>
      </c>
      <c r="E1338" s="2" t="str">
        <f t="shared" si="163"/>
        <v>81</v>
      </c>
      <c r="F1338" s="2" t="str">
        <f t="shared" si="164"/>
        <v>814</v>
      </c>
      <c r="G1338" s="1" t="s">
        <v>264</v>
      </c>
      <c r="H1338" s="27">
        <v>3000</v>
      </c>
      <c r="I1338" s="27"/>
      <c r="J1338" s="27">
        <v>163135</v>
      </c>
      <c r="K1338" s="27">
        <v>71724.174740000002</v>
      </c>
      <c r="L1338" s="27">
        <v>58400</v>
      </c>
      <c r="M1338" s="27"/>
      <c r="N1338" s="27">
        <v>54367.241999999998</v>
      </c>
      <c r="O1338" s="27">
        <v>54367.241999999998</v>
      </c>
      <c r="P1338" s="27">
        <v>63051</v>
      </c>
      <c r="Q1338" s="27"/>
      <c r="R1338" s="27">
        <v>93420.694000000003</v>
      </c>
      <c r="S1338" s="27">
        <v>93420.694000000003</v>
      </c>
      <c r="T1338" s="27">
        <v>46074</v>
      </c>
      <c r="U1338" s="27"/>
      <c r="V1338" s="27">
        <v>65699</v>
      </c>
      <c r="W1338" s="27">
        <v>65699</v>
      </c>
      <c r="X1338" s="27">
        <v>37402</v>
      </c>
      <c r="Y1338" s="27"/>
      <c r="Z1338" s="27">
        <v>37300.315000000002</v>
      </c>
      <c r="AA1338" s="27">
        <v>37300.315000000002</v>
      </c>
      <c r="AB1338" s="27">
        <v>100000</v>
      </c>
      <c r="AC1338" s="27"/>
      <c r="AD1338" s="27">
        <v>-50</v>
      </c>
      <c r="AE1338" s="27">
        <v>-50</v>
      </c>
      <c r="AF1338" s="27">
        <v>0</v>
      </c>
      <c r="AG1338" s="106">
        <v>118052.69442000001</v>
      </c>
      <c r="AH1338" s="27">
        <v>118052.69442000001</v>
      </c>
      <c r="AI1338" s="27">
        <v>118052.69442000001</v>
      </c>
      <c r="AJ1338" s="27">
        <v>2500</v>
      </c>
      <c r="AK1338" s="106">
        <v>59321.066220000008</v>
      </c>
      <c r="AL1338" s="106">
        <v>59363.066100000004</v>
      </c>
      <c r="AM1338" s="105">
        <v>59363.066100000004</v>
      </c>
      <c r="AN1338" s="11">
        <v>4001</v>
      </c>
      <c r="AO1338" s="11">
        <v>45062.075850000001</v>
      </c>
      <c r="AP1338" s="105">
        <v>46838.685850000002</v>
      </c>
      <c r="AQ1338" s="11">
        <v>46838.685850000002</v>
      </c>
      <c r="AR1338" s="11">
        <v>1</v>
      </c>
      <c r="AS1338" s="11">
        <v>1101811.4689299997</v>
      </c>
      <c r="AT1338" s="11">
        <v>1083479.9120799999</v>
      </c>
      <c r="AU1338" s="11">
        <v>1031398.88084</v>
      </c>
      <c r="AV1338" s="11">
        <v>66501</v>
      </c>
      <c r="AW1338" s="11">
        <v>211807.92673999997</v>
      </c>
      <c r="AX1338" s="11">
        <v>224660.72673999998</v>
      </c>
      <c r="AZ1338" s="11">
        <v>27851</v>
      </c>
      <c r="BA1338" s="11">
        <v>135925.38204</v>
      </c>
      <c r="BB1338" s="122"/>
    </row>
    <row r="1339" spans="1:54" hidden="1" x14ac:dyDescent="0.25">
      <c r="A1339">
        <v>8</v>
      </c>
      <c r="B1339" t="str">
        <f t="shared" si="158"/>
        <v>WR-8151</v>
      </c>
      <c r="C1339" s="2" t="s">
        <v>318</v>
      </c>
      <c r="D1339" s="2" t="str">
        <f t="shared" si="162"/>
        <v>8</v>
      </c>
      <c r="E1339" s="2" t="str">
        <f t="shared" si="163"/>
        <v>81</v>
      </c>
      <c r="F1339" s="2" t="str">
        <f t="shared" si="164"/>
        <v>815</v>
      </c>
      <c r="G1339" s="1" t="s">
        <v>265</v>
      </c>
      <c r="H1339" s="27">
        <v>0</v>
      </c>
      <c r="I1339" s="27"/>
      <c r="J1339" s="27">
        <v>0</v>
      </c>
      <c r="K1339" s="27">
        <v>0</v>
      </c>
      <c r="L1339" s="27">
        <v>0</v>
      </c>
      <c r="M1339" s="27"/>
      <c r="N1339" s="27">
        <v>0</v>
      </c>
      <c r="O1339" s="27">
        <v>0</v>
      </c>
      <c r="P1339" s="27">
        <v>0</v>
      </c>
      <c r="Q1339" s="27"/>
      <c r="R1339" s="27">
        <v>0</v>
      </c>
      <c r="S1339" s="27">
        <v>0</v>
      </c>
      <c r="T1339" s="27">
        <v>0</v>
      </c>
      <c r="U1339" s="27"/>
      <c r="V1339" s="27">
        <v>0</v>
      </c>
      <c r="W1339" s="27">
        <v>0</v>
      </c>
      <c r="X1339" s="27">
        <v>0</v>
      </c>
      <c r="Y1339" s="27"/>
      <c r="Z1339" s="27">
        <v>0</v>
      </c>
      <c r="AA1339" s="27">
        <v>0</v>
      </c>
      <c r="AB1339" s="27">
        <v>40000</v>
      </c>
      <c r="AC1339" s="27"/>
      <c r="AD1339" s="27">
        <v>0</v>
      </c>
      <c r="AE1339" s="27">
        <v>0</v>
      </c>
      <c r="AF1339" s="27">
        <v>0</v>
      </c>
      <c r="AG1339" s="106">
        <v>0</v>
      </c>
      <c r="AH1339" s="27">
        <v>0</v>
      </c>
      <c r="AI1339" s="27">
        <v>0</v>
      </c>
      <c r="AJ1339" s="27">
        <v>0</v>
      </c>
      <c r="AK1339" s="106">
        <v>0</v>
      </c>
      <c r="AL1339" s="106">
        <v>0</v>
      </c>
      <c r="AM1339" s="105">
        <v>0</v>
      </c>
      <c r="AN1339" s="11">
        <v>37645</v>
      </c>
      <c r="AO1339" s="11">
        <v>0</v>
      </c>
      <c r="AP1339" s="105">
        <v>0</v>
      </c>
      <c r="AQ1339" s="11">
        <v>0</v>
      </c>
      <c r="AR1339" s="11">
        <v>0</v>
      </c>
      <c r="AS1339" s="11">
        <v>0</v>
      </c>
      <c r="AT1339" s="11">
        <v>0</v>
      </c>
      <c r="AU1339" s="11">
        <v>0</v>
      </c>
      <c r="AV1339" s="11">
        <v>0</v>
      </c>
      <c r="AW1339" s="11">
        <v>0</v>
      </c>
      <c r="AX1339" s="11">
        <v>0</v>
      </c>
      <c r="AZ1339" s="11">
        <v>0</v>
      </c>
      <c r="BA1339" s="11">
        <v>0</v>
      </c>
      <c r="BB1339" s="122"/>
    </row>
    <row r="1340" spans="1:54" hidden="1" x14ac:dyDescent="0.25">
      <c r="A1340">
        <v>8</v>
      </c>
      <c r="B1340" t="str">
        <f t="shared" si="158"/>
        <v>WR-8152</v>
      </c>
      <c r="C1340" s="2" t="s">
        <v>318</v>
      </c>
      <c r="D1340" s="2" t="str">
        <f t="shared" si="162"/>
        <v>8</v>
      </c>
      <c r="E1340" s="2" t="str">
        <f t="shared" si="163"/>
        <v>81</v>
      </c>
      <c r="F1340" s="2" t="str">
        <f t="shared" si="164"/>
        <v>815</v>
      </c>
      <c r="G1340" s="1" t="s">
        <v>266</v>
      </c>
      <c r="H1340" s="27">
        <v>0</v>
      </c>
      <c r="I1340" s="27"/>
      <c r="J1340" s="27">
        <v>0</v>
      </c>
      <c r="K1340" s="27">
        <v>0</v>
      </c>
      <c r="L1340" s="27">
        <v>0</v>
      </c>
      <c r="M1340" s="27"/>
      <c r="N1340" s="27">
        <v>0</v>
      </c>
      <c r="O1340" s="27">
        <v>0</v>
      </c>
      <c r="P1340" s="27">
        <v>0</v>
      </c>
      <c r="Q1340" s="27"/>
      <c r="R1340" s="27">
        <v>0</v>
      </c>
      <c r="S1340" s="27">
        <v>0</v>
      </c>
      <c r="T1340" s="27">
        <v>0</v>
      </c>
      <c r="U1340" s="27"/>
      <c r="V1340" s="27">
        <v>0</v>
      </c>
      <c r="W1340" s="27">
        <v>0</v>
      </c>
      <c r="X1340" s="27">
        <v>0</v>
      </c>
      <c r="Y1340" s="27"/>
      <c r="Z1340" s="27">
        <v>0</v>
      </c>
      <c r="AA1340" s="27">
        <v>0</v>
      </c>
      <c r="AB1340" s="27">
        <v>0</v>
      </c>
      <c r="AC1340" s="27"/>
      <c r="AD1340" s="27">
        <v>0</v>
      </c>
      <c r="AE1340" s="27">
        <v>0</v>
      </c>
      <c r="AF1340" s="27">
        <v>0</v>
      </c>
      <c r="AG1340" s="106">
        <v>0</v>
      </c>
      <c r="AH1340" s="27">
        <v>0</v>
      </c>
      <c r="AI1340" s="27">
        <v>0</v>
      </c>
      <c r="AJ1340" s="27">
        <v>0</v>
      </c>
      <c r="AK1340" s="106">
        <v>0</v>
      </c>
      <c r="AL1340" s="106">
        <v>0</v>
      </c>
      <c r="AM1340" s="105">
        <v>0</v>
      </c>
      <c r="AN1340" s="11">
        <v>0</v>
      </c>
      <c r="AO1340" s="11">
        <v>0</v>
      </c>
      <c r="AP1340" s="105">
        <v>0</v>
      </c>
      <c r="AQ1340" s="11">
        <v>0</v>
      </c>
      <c r="AR1340" s="11">
        <v>0</v>
      </c>
      <c r="AS1340" s="11">
        <v>633335.18741999997</v>
      </c>
      <c r="AT1340" s="11">
        <v>633335.18741999997</v>
      </c>
      <c r="AU1340" s="11">
        <v>633335.18741999997</v>
      </c>
      <c r="AV1340" s="11">
        <v>0</v>
      </c>
      <c r="AW1340" s="11">
        <v>0</v>
      </c>
      <c r="AX1340" s="11">
        <v>0</v>
      </c>
      <c r="AZ1340" s="11">
        <v>0</v>
      </c>
      <c r="BA1340" s="11">
        <v>0</v>
      </c>
      <c r="BB1340" s="122"/>
    </row>
    <row r="1341" spans="1:54" hidden="1" x14ac:dyDescent="0.25">
      <c r="A1341">
        <v>8</v>
      </c>
      <c r="B1341" t="str">
        <f t="shared" si="158"/>
        <v>WR-8161</v>
      </c>
      <c r="C1341" s="2" t="s">
        <v>318</v>
      </c>
      <c r="D1341" s="2" t="str">
        <f t="shared" si="162"/>
        <v>8</v>
      </c>
      <c r="E1341" s="2" t="str">
        <f t="shared" si="163"/>
        <v>81</v>
      </c>
      <c r="F1341" s="2" t="str">
        <f t="shared" si="164"/>
        <v>816</v>
      </c>
      <c r="G1341" s="1" t="s">
        <v>267</v>
      </c>
      <c r="H1341" s="27">
        <v>0</v>
      </c>
      <c r="I1341" s="27"/>
      <c r="J1341" s="27">
        <v>0</v>
      </c>
      <c r="K1341" s="27">
        <v>0</v>
      </c>
      <c r="L1341" s="27">
        <v>0</v>
      </c>
      <c r="M1341" s="27"/>
      <c r="N1341" s="27">
        <v>0</v>
      </c>
      <c r="O1341" s="27">
        <v>0</v>
      </c>
      <c r="P1341" s="27">
        <v>0</v>
      </c>
      <c r="Q1341" s="27"/>
      <c r="R1341" s="27">
        <v>0</v>
      </c>
      <c r="S1341" s="27">
        <v>0</v>
      </c>
      <c r="T1341" s="27">
        <v>0</v>
      </c>
      <c r="U1341" s="27"/>
      <c r="V1341" s="27">
        <v>0</v>
      </c>
      <c r="W1341" s="27">
        <v>0</v>
      </c>
      <c r="X1341" s="27">
        <v>0</v>
      </c>
      <c r="Y1341" s="27"/>
      <c r="Z1341" s="27">
        <v>0</v>
      </c>
      <c r="AA1341" s="27">
        <v>0</v>
      </c>
      <c r="AB1341" s="27">
        <v>0</v>
      </c>
      <c r="AC1341" s="27"/>
      <c r="AD1341" s="27">
        <v>0</v>
      </c>
      <c r="AE1341" s="27">
        <v>0</v>
      </c>
      <c r="AF1341" s="27">
        <v>0</v>
      </c>
      <c r="AG1341" s="106">
        <v>0</v>
      </c>
      <c r="AH1341" s="27">
        <v>0</v>
      </c>
      <c r="AI1341" s="27">
        <v>0</v>
      </c>
      <c r="AJ1341" s="27">
        <v>0</v>
      </c>
      <c r="AK1341" s="106">
        <v>-26.78</v>
      </c>
      <c r="AL1341" s="106">
        <v>0</v>
      </c>
      <c r="AM1341" s="105">
        <v>0</v>
      </c>
      <c r="AN1341" s="11">
        <v>0</v>
      </c>
      <c r="AO1341" s="11">
        <v>0</v>
      </c>
      <c r="AP1341" s="105">
        <v>0</v>
      </c>
      <c r="AQ1341" s="11">
        <v>0</v>
      </c>
      <c r="AR1341" s="11">
        <v>0</v>
      </c>
      <c r="AS1341" s="11">
        <v>0</v>
      </c>
      <c r="AT1341" s="11">
        <v>0</v>
      </c>
      <c r="AU1341" s="11">
        <v>0</v>
      </c>
      <c r="AV1341" s="11">
        <v>0</v>
      </c>
      <c r="AW1341" s="11">
        <v>0</v>
      </c>
      <c r="AX1341" s="11">
        <v>0</v>
      </c>
      <c r="AZ1341" s="11">
        <v>0</v>
      </c>
      <c r="BA1341" s="11">
        <v>0</v>
      </c>
      <c r="BB1341" s="122"/>
    </row>
    <row r="1342" spans="1:54" hidden="1" x14ac:dyDescent="0.25">
      <c r="A1342">
        <v>8</v>
      </c>
      <c r="B1342" t="str">
        <f t="shared" si="158"/>
        <v>WR-8162</v>
      </c>
      <c r="C1342" s="2" t="s">
        <v>318</v>
      </c>
      <c r="D1342" s="2" t="str">
        <f t="shared" si="162"/>
        <v>8</v>
      </c>
      <c r="E1342" s="2" t="str">
        <f t="shared" si="163"/>
        <v>81</v>
      </c>
      <c r="F1342" s="2" t="str">
        <f t="shared" si="164"/>
        <v>816</v>
      </c>
      <c r="G1342" s="1" t="s">
        <v>268</v>
      </c>
      <c r="H1342" s="27">
        <v>0</v>
      </c>
      <c r="I1342" s="27"/>
      <c r="J1342" s="27">
        <v>0</v>
      </c>
      <c r="K1342" s="27">
        <v>0</v>
      </c>
      <c r="L1342" s="27">
        <v>0</v>
      </c>
      <c r="M1342" s="27"/>
      <c r="N1342" s="27">
        <v>0</v>
      </c>
      <c r="O1342" s="27">
        <v>0</v>
      </c>
      <c r="P1342" s="27">
        <v>0</v>
      </c>
      <c r="Q1342" s="27"/>
      <c r="R1342" s="27">
        <v>0</v>
      </c>
      <c r="S1342" s="27">
        <v>0</v>
      </c>
      <c r="T1342" s="27">
        <v>0</v>
      </c>
      <c r="U1342" s="27"/>
      <c r="V1342" s="27">
        <v>0</v>
      </c>
      <c r="W1342" s="27">
        <v>0</v>
      </c>
      <c r="X1342" s="27">
        <v>0</v>
      </c>
      <c r="Y1342" s="27"/>
      <c r="Z1342" s="27">
        <v>0</v>
      </c>
      <c r="AA1342" s="27">
        <v>0</v>
      </c>
      <c r="AB1342" s="27">
        <v>0</v>
      </c>
      <c r="AC1342" s="27"/>
      <c r="AD1342" s="27">
        <v>0</v>
      </c>
      <c r="AE1342" s="27">
        <v>0</v>
      </c>
      <c r="AF1342" s="27">
        <v>0</v>
      </c>
      <c r="AG1342" s="106">
        <v>0</v>
      </c>
      <c r="AH1342" s="27">
        <v>0</v>
      </c>
      <c r="AI1342" s="27">
        <v>0</v>
      </c>
      <c r="AJ1342" s="27">
        <v>0</v>
      </c>
      <c r="AK1342" s="106">
        <v>0</v>
      </c>
      <c r="AL1342" s="106">
        <v>0</v>
      </c>
      <c r="AM1342" s="105">
        <v>0</v>
      </c>
      <c r="AN1342" s="11">
        <v>0</v>
      </c>
      <c r="AO1342" s="11">
        <v>0</v>
      </c>
      <c r="AP1342" s="105">
        <v>0</v>
      </c>
      <c r="AQ1342" s="11">
        <v>43.014499999999998</v>
      </c>
      <c r="AR1342" s="11">
        <v>0</v>
      </c>
      <c r="AS1342" s="11">
        <v>0</v>
      </c>
      <c r="AT1342" s="11">
        <v>0</v>
      </c>
      <c r="AU1342" s="11">
        <v>0</v>
      </c>
      <c r="AV1342" s="11">
        <v>0</v>
      </c>
      <c r="AW1342" s="11">
        <v>0</v>
      </c>
      <c r="AX1342" s="11">
        <v>0</v>
      </c>
      <c r="AZ1342" s="11">
        <v>0</v>
      </c>
      <c r="BA1342" s="11">
        <v>0</v>
      </c>
      <c r="BB1342" s="122"/>
    </row>
    <row r="1343" spans="1:54" hidden="1" x14ac:dyDescent="0.25">
      <c r="A1343">
        <v>8</v>
      </c>
      <c r="B1343" t="str">
        <f t="shared" si="158"/>
        <v>WR-8170</v>
      </c>
      <c r="C1343" s="2" t="s">
        <v>318</v>
      </c>
      <c r="D1343" s="2" t="str">
        <f t="shared" si="162"/>
        <v>8</v>
      </c>
      <c r="E1343" s="2" t="str">
        <f t="shared" si="163"/>
        <v>81</v>
      </c>
      <c r="F1343" s="2" t="str">
        <f t="shared" si="164"/>
        <v>817</v>
      </c>
      <c r="G1343" s="1" t="s">
        <v>269</v>
      </c>
      <c r="H1343" s="27">
        <v>0</v>
      </c>
      <c r="I1343" s="27"/>
      <c r="J1343" s="27">
        <v>0</v>
      </c>
      <c r="K1343" s="27">
        <v>0</v>
      </c>
      <c r="L1343" s="27">
        <v>0</v>
      </c>
      <c r="M1343" s="27"/>
      <c r="N1343" s="27">
        <v>0</v>
      </c>
      <c r="O1343" s="27">
        <v>0</v>
      </c>
      <c r="P1343" s="27">
        <v>0</v>
      </c>
      <c r="Q1343" s="27"/>
      <c r="R1343" s="27">
        <v>0</v>
      </c>
      <c r="S1343" s="27">
        <v>0</v>
      </c>
      <c r="T1343" s="27">
        <v>0</v>
      </c>
      <c r="U1343" s="27"/>
      <c r="V1343" s="27">
        <v>0</v>
      </c>
      <c r="W1343" s="27">
        <v>0</v>
      </c>
      <c r="X1343" s="27">
        <v>0</v>
      </c>
      <c r="Y1343" s="27"/>
      <c r="Z1343" s="27">
        <v>29341</v>
      </c>
      <c r="AA1343" s="27">
        <v>29341</v>
      </c>
      <c r="AB1343" s="27">
        <v>32000</v>
      </c>
      <c r="AC1343" s="27"/>
      <c r="AD1343" s="27">
        <v>141018.64585</v>
      </c>
      <c r="AE1343" s="27">
        <v>141070.38984000002</v>
      </c>
      <c r="AF1343" s="27">
        <v>144612.1582077936</v>
      </c>
      <c r="AG1343" s="106">
        <v>146045.43028999999</v>
      </c>
      <c r="AH1343" s="27">
        <v>128113.87601000001</v>
      </c>
      <c r="AI1343" s="27">
        <v>128113.87601000001</v>
      </c>
      <c r="AJ1343" s="27">
        <v>146780.65549999999</v>
      </c>
      <c r="AK1343" s="106">
        <v>312020.93252700003</v>
      </c>
      <c r="AL1343" s="106">
        <v>345130.93465999997</v>
      </c>
      <c r="AM1343" s="105">
        <v>345149.77557000006</v>
      </c>
      <c r="AN1343" s="11">
        <v>208735.85928830001</v>
      </c>
      <c r="AO1343" s="11">
        <v>195111.12746829999</v>
      </c>
      <c r="AP1343" s="105">
        <v>198643.68189409998</v>
      </c>
      <c r="AQ1343" s="11">
        <v>198643.68189410001</v>
      </c>
      <c r="AR1343" s="11">
        <v>116079.51613999999</v>
      </c>
      <c r="AS1343" s="11">
        <v>112722.51894000001</v>
      </c>
      <c r="AT1343" s="11">
        <v>123467.65231</v>
      </c>
      <c r="AU1343" s="11">
        <v>123467.65231</v>
      </c>
      <c r="AV1343" s="11">
        <v>110143.10212329999</v>
      </c>
      <c r="AW1343" s="11">
        <v>108617.77773</v>
      </c>
      <c r="AX1343" s="11">
        <v>109401.52578000001</v>
      </c>
      <c r="AZ1343" s="11">
        <v>108292.55833999999</v>
      </c>
      <c r="BA1343" s="11">
        <v>101184.42449</v>
      </c>
      <c r="BB1343" s="122"/>
    </row>
    <row r="1344" spans="1:54" hidden="1" x14ac:dyDescent="0.25">
      <c r="A1344">
        <v>8</v>
      </c>
      <c r="B1344" t="str">
        <f t="shared" si="158"/>
        <v>WR-8180</v>
      </c>
      <c r="C1344" s="2" t="s">
        <v>318</v>
      </c>
      <c r="D1344" s="2" t="str">
        <f t="shared" si="162"/>
        <v>8</v>
      </c>
      <c r="E1344" s="2" t="str">
        <f t="shared" si="163"/>
        <v>81</v>
      </c>
      <c r="F1344" s="2" t="str">
        <f t="shared" si="164"/>
        <v>818</v>
      </c>
      <c r="G1344" s="1" t="s">
        <v>3535</v>
      </c>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106"/>
      <c r="AH1344" s="27"/>
      <c r="AI1344" s="27"/>
      <c r="AJ1344" s="27"/>
      <c r="AK1344" s="106"/>
      <c r="AL1344" s="106"/>
      <c r="AM1344" s="105"/>
      <c r="AN1344" s="11"/>
      <c r="AO1344" s="11"/>
      <c r="AP1344" s="105"/>
      <c r="AQ1344" s="11"/>
      <c r="AR1344" s="11"/>
      <c r="AS1344" s="11"/>
      <c r="AT1344" s="11"/>
      <c r="AU1344" s="11">
        <v>0</v>
      </c>
      <c r="AV1344" s="11">
        <v>0</v>
      </c>
      <c r="AW1344" s="11">
        <v>105.36659</v>
      </c>
      <c r="AX1344" s="11">
        <v>105.36659</v>
      </c>
      <c r="AZ1344" s="11">
        <v>75410</v>
      </c>
      <c r="BA1344" s="11">
        <v>64578.730340000002</v>
      </c>
      <c r="BB1344" s="122"/>
    </row>
    <row r="1345" spans="1:54" hidden="1" x14ac:dyDescent="0.25">
      <c r="A1345">
        <v>8</v>
      </c>
      <c r="B1345" t="str">
        <f t="shared" si="158"/>
        <v>WR-8200</v>
      </c>
      <c r="C1345" s="2" t="s">
        <v>318</v>
      </c>
      <c r="D1345" s="2" t="str">
        <f t="shared" si="162"/>
        <v>8</v>
      </c>
      <c r="E1345" s="2" t="str">
        <f t="shared" si="163"/>
        <v>82</v>
      </c>
      <c r="F1345" s="2" t="str">
        <f t="shared" si="164"/>
        <v>820</v>
      </c>
      <c r="G1345" s="1" t="s">
        <v>270</v>
      </c>
      <c r="H1345" s="27">
        <v>0</v>
      </c>
      <c r="I1345" s="27"/>
      <c r="J1345" s="27">
        <v>0</v>
      </c>
      <c r="K1345" s="27">
        <v>0</v>
      </c>
      <c r="L1345" s="27">
        <v>0</v>
      </c>
      <c r="M1345" s="27"/>
      <c r="N1345" s="27">
        <v>0</v>
      </c>
      <c r="O1345" s="27">
        <v>0</v>
      </c>
      <c r="P1345" s="27">
        <v>0</v>
      </c>
      <c r="Q1345" s="27"/>
      <c r="R1345" s="27">
        <v>0</v>
      </c>
      <c r="S1345" s="27">
        <v>0</v>
      </c>
      <c r="T1345" s="27">
        <v>0</v>
      </c>
      <c r="U1345" s="27"/>
      <c r="V1345" s="27">
        <v>0</v>
      </c>
      <c r="W1345" s="27">
        <v>0</v>
      </c>
      <c r="X1345" s="27">
        <v>0</v>
      </c>
      <c r="Y1345" s="27"/>
      <c r="Z1345" s="27">
        <v>0</v>
      </c>
      <c r="AA1345" s="27">
        <v>0</v>
      </c>
      <c r="AB1345" s="27">
        <v>0</v>
      </c>
      <c r="AC1345" s="27"/>
      <c r="AD1345" s="27">
        <v>50</v>
      </c>
      <c r="AE1345" s="27">
        <v>50</v>
      </c>
      <c r="AF1345" s="27">
        <v>150</v>
      </c>
      <c r="AG1345" s="106">
        <v>95</v>
      </c>
      <c r="AH1345" s="27">
        <v>95</v>
      </c>
      <c r="AI1345" s="27">
        <v>95</v>
      </c>
      <c r="AJ1345" s="27">
        <v>150</v>
      </c>
      <c r="AK1345" s="106">
        <v>10637</v>
      </c>
      <c r="AL1345" s="106">
        <v>1319</v>
      </c>
      <c r="AM1345" s="105">
        <v>1319</v>
      </c>
      <c r="AN1345" s="11">
        <v>150</v>
      </c>
      <c r="AO1345" s="11">
        <v>0</v>
      </c>
      <c r="AP1345" s="105">
        <v>1054.67047</v>
      </c>
      <c r="AQ1345" s="11">
        <v>1054.67047</v>
      </c>
      <c r="AR1345" s="11">
        <v>3050</v>
      </c>
      <c r="AS1345" s="11">
        <v>633.154</v>
      </c>
      <c r="AT1345" s="11">
        <v>633.154</v>
      </c>
      <c r="AU1345" s="11">
        <v>633.154</v>
      </c>
      <c r="AV1345" s="11">
        <v>2650</v>
      </c>
      <c r="AW1345" s="11">
        <v>989.66300000000001</v>
      </c>
      <c r="AX1345" s="11">
        <v>989.66300000000001</v>
      </c>
      <c r="AZ1345" s="11">
        <v>2650</v>
      </c>
      <c r="BA1345" s="11">
        <v>1104.9518899999998</v>
      </c>
      <c r="BB1345" s="122"/>
    </row>
    <row r="1346" spans="1:54" hidden="1" x14ac:dyDescent="0.25">
      <c r="A1346">
        <v>8</v>
      </c>
      <c r="B1346" t="str">
        <f t="shared" si="158"/>
        <v>WR-8210</v>
      </c>
      <c r="C1346" s="2" t="s">
        <v>318</v>
      </c>
      <c r="D1346" s="2" t="str">
        <f t="shared" si="162"/>
        <v>8</v>
      </c>
      <c r="E1346" s="2" t="str">
        <f t="shared" si="163"/>
        <v>82</v>
      </c>
      <c r="F1346" s="2" t="str">
        <f t="shared" si="164"/>
        <v>821</v>
      </c>
      <c r="G1346" s="1" t="s">
        <v>3536</v>
      </c>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106"/>
      <c r="AH1346" s="27"/>
      <c r="AI1346" s="27"/>
      <c r="AJ1346" s="27"/>
      <c r="AK1346" s="106"/>
      <c r="AL1346" s="106"/>
      <c r="AM1346" s="105"/>
      <c r="AN1346" s="11"/>
      <c r="AO1346" s="11"/>
      <c r="AP1346" s="105"/>
      <c r="AQ1346" s="11"/>
      <c r="AR1346" s="11"/>
      <c r="AS1346" s="11"/>
      <c r="AT1346" s="11"/>
      <c r="AU1346" s="11">
        <v>0</v>
      </c>
      <c r="AV1346" s="11">
        <v>0</v>
      </c>
      <c r="AW1346" s="11">
        <v>0</v>
      </c>
      <c r="AX1346" s="11">
        <v>0</v>
      </c>
      <c r="AZ1346" s="11">
        <v>0</v>
      </c>
      <c r="BA1346" s="11">
        <v>0</v>
      </c>
      <c r="BB1346" s="122"/>
    </row>
    <row r="1347" spans="1:54" hidden="1" x14ac:dyDescent="0.25">
      <c r="A1347">
        <v>8</v>
      </c>
      <c r="B1347" t="str">
        <f t="shared" ref="B1347:B1410" si="165">C1347&amp;"-"&amp;G1347</f>
        <v>WR-8300</v>
      </c>
      <c r="C1347" s="2" t="s">
        <v>318</v>
      </c>
      <c r="D1347" s="2" t="str">
        <f t="shared" si="162"/>
        <v>8</v>
      </c>
      <c r="E1347" s="2" t="str">
        <f t="shared" si="163"/>
        <v>83</v>
      </c>
      <c r="F1347" s="2" t="str">
        <f t="shared" si="164"/>
        <v>830</v>
      </c>
      <c r="G1347" s="1" t="s">
        <v>271</v>
      </c>
      <c r="H1347" s="27">
        <v>0</v>
      </c>
      <c r="I1347" s="27"/>
      <c r="J1347" s="27">
        <v>0</v>
      </c>
      <c r="K1347" s="27">
        <v>0</v>
      </c>
      <c r="L1347" s="27">
        <v>0</v>
      </c>
      <c r="M1347" s="27"/>
      <c r="N1347" s="27">
        <v>0</v>
      </c>
      <c r="O1347" s="27">
        <v>0</v>
      </c>
      <c r="P1347" s="27">
        <v>0</v>
      </c>
      <c r="Q1347" s="27"/>
      <c r="R1347" s="27">
        <v>0</v>
      </c>
      <c r="S1347" s="27">
        <v>0</v>
      </c>
      <c r="T1347" s="27">
        <v>0</v>
      </c>
      <c r="U1347" s="27"/>
      <c r="V1347" s="27">
        <v>0</v>
      </c>
      <c r="W1347" s="27">
        <v>0</v>
      </c>
      <c r="X1347" s="27">
        <v>4000</v>
      </c>
      <c r="Y1347" s="27"/>
      <c r="Z1347" s="27">
        <v>0</v>
      </c>
      <c r="AA1347" s="27">
        <v>0</v>
      </c>
      <c r="AB1347" s="27">
        <v>16785</v>
      </c>
      <c r="AC1347" s="27"/>
      <c r="AD1347" s="27">
        <v>150987</v>
      </c>
      <c r="AE1347" s="27">
        <v>150987</v>
      </c>
      <c r="AF1347" s="27">
        <v>186704</v>
      </c>
      <c r="AG1347" s="106">
        <v>127081</v>
      </c>
      <c r="AH1347" s="27">
        <v>127081</v>
      </c>
      <c r="AI1347" s="27">
        <v>127081</v>
      </c>
      <c r="AJ1347" s="27">
        <v>176250</v>
      </c>
      <c r="AK1347" s="106">
        <v>321887</v>
      </c>
      <c r="AL1347" s="106">
        <v>285721.70579000004</v>
      </c>
      <c r="AM1347" s="105">
        <v>313894.28946</v>
      </c>
      <c r="AN1347" s="11">
        <v>342285</v>
      </c>
      <c r="AO1347" s="11">
        <v>443746.54949</v>
      </c>
      <c r="AP1347" s="105">
        <v>452966.63692000002</v>
      </c>
      <c r="AQ1347" s="11">
        <v>452966.63692000002</v>
      </c>
      <c r="AR1347" s="11">
        <v>599986</v>
      </c>
      <c r="AS1347" s="11">
        <v>595487.81134999997</v>
      </c>
      <c r="AT1347" s="11">
        <v>595025.73034999997</v>
      </c>
      <c r="AU1347" s="11">
        <v>595025.73034999997</v>
      </c>
      <c r="AV1347" s="11">
        <v>616422.5</v>
      </c>
      <c r="AW1347" s="11">
        <v>601419.87682999985</v>
      </c>
      <c r="AX1347" s="11">
        <v>601509.3356799999</v>
      </c>
      <c r="AZ1347" s="11">
        <v>600243.94590000005</v>
      </c>
      <c r="BA1347" s="11">
        <v>720628.40038739995</v>
      </c>
      <c r="BB1347" s="122"/>
    </row>
    <row r="1348" spans="1:54" hidden="1" x14ac:dyDescent="0.25">
      <c r="A1348">
        <v>8</v>
      </c>
      <c r="B1348" t="str">
        <f t="shared" si="165"/>
        <v>WR-8310</v>
      </c>
      <c r="C1348" s="2" t="s">
        <v>318</v>
      </c>
      <c r="D1348" s="2" t="str">
        <f t="shared" si="162"/>
        <v>8</v>
      </c>
      <c r="E1348" s="2" t="str">
        <f t="shared" si="163"/>
        <v>83</v>
      </c>
      <c r="F1348" s="2" t="str">
        <f t="shared" si="164"/>
        <v>831</v>
      </c>
      <c r="G1348" s="1" t="s">
        <v>3537</v>
      </c>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106"/>
      <c r="AH1348" s="27"/>
      <c r="AI1348" s="27"/>
      <c r="AJ1348" s="27"/>
      <c r="AK1348" s="106"/>
      <c r="AL1348" s="106"/>
      <c r="AM1348" s="105"/>
      <c r="AN1348" s="11"/>
      <c r="AO1348" s="11"/>
      <c r="AP1348" s="105"/>
      <c r="AQ1348" s="11"/>
      <c r="AR1348" s="11"/>
      <c r="AS1348" s="11"/>
      <c r="AT1348" s="11"/>
      <c r="AU1348" s="11">
        <v>0</v>
      </c>
      <c r="AV1348" s="11">
        <v>0</v>
      </c>
      <c r="AW1348" s="11">
        <v>301.09663999999998</v>
      </c>
      <c r="AX1348" s="11">
        <v>0</v>
      </c>
      <c r="AZ1348" s="11">
        <v>0</v>
      </c>
      <c r="BA1348" s="11">
        <v>297.20913999999999</v>
      </c>
      <c r="BB1348" s="122"/>
    </row>
    <row r="1349" spans="1:54" hidden="1" x14ac:dyDescent="0.25">
      <c r="A1349">
        <v>8</v>
      </c>
      <c r="B1349" t="str">
        <f t="shared" si="165"/>
        <v>WR-8411</v>
      </c>
      <c r="C1349" s="2" t="s">
        <v>318</v>
      </c>
      <c r="D1349" s="2" t="str">
        <f t="shared" si="162"/>
        <v>8</v>
      </c>
      <c r="E1349" s="2" t="str">
        <f t="shared" si="163"/>
        <v>84</v>
      </c>
      <c r="F1349" s="2" t="str">
        <f t="shared" si="164"/>
        <v>841</v>
      </c>
      <c r="G1349" s="1" t="s">
        <v>273</v>
      </c>
      <c r="H1349" s="27">
        <v>0</v>
      </c>
      <c r="I1349" s="27"/>
      <c r="J1349" s="27">
        <v>0</v>
      </c>
      <c r="K1349" s="27">
        <v>0</v>
      </c>
      <c r="L1349" s="27">
        <v>0</v>
      </c>
      <c r="M1349" s="27"/>
      <c r="N1349" s="27">
        <v>0</v>
      </c>
      <c r="O1349" s="27">
        <v>0</v>
      </c>
      <c r="P1349" s="27">
        <v>0</v>
      </c>
      <c r="Q1349" s="27"/>
      <c r="R1349" s="27">
        <v>0</v>
      </c>
      <c r="S1349" s="27">
        <v>0</v>
      </c>
      <c r="T1349" s="27">
        <v>0</v>
      </c>
      <c r="U1349" s="27"/>
      <c r="V1349" s="27">
        <v>0</v>
      </c>
      <c r="W1349" s="27">
        <v>0</v>
      </c>
      <c r="X1349" s="27">
        <v>0</v>
      </c>
      <c r="Y1349" s="27"/>
      <c r="Z1349" s="27">
        <v>0</v>
      </c>
      <c r="AA1349" s="27">
        <v>0</v>
      </c>
      <c r="AB1349" s="27">
        <v>0</v>
      </c>
      <c r="AC1349" s="27"/>
      <c r="AD1349" s="27">
        <v>0</v>
      </c>
      <c r="AE1349" s="27">
        <v>0</v>
      </c>
      <c r="AF1349" s="27">
        <v>0</v>
      </c>
      <c r="AG1349" s="106">
        <v>0</v>
      </c>
      <c r="AH1349" s="27">
        <v>0</v>
      </c>
      <c r="AI1349" s="27">
        <v>0</v>
      </c>
      <c r="AJ1349" s="27">
        <v>0</v>
      </c>
      <c r="AK1349" s="106">
        <v>0</v>
      </c>
      <c r="AL1349" s="106">
        <v>0</v>
      </c>
      <c r="AM1349" s="105">
        <v>0</v>
      </c>
      <c r="AN1349" s="11">
        <v>0</v>
      </c>
      <c r="AO1349" s="11">
        <v>0</v>
      </c>
      <c r="AP1349" s="105">
        <v>0</v>
      </c>
      <c r="AQ1349" s="11">
        <v>0</v>
      </c>
      <c r="AR1349" s="11">
        <v>0</v>
      </c>
      <c r="AS1349" s="11">
        <v>0</v>
      </c>
      <c r="AT1349" s="11">
        <v>0</v>
      </c>
      <c r="AU1349" s="11">
        <v>0</v>
      </c>
      <c r="AV1349" s="11">
        <v>0</v>
      </c>
      <c r="AW1349" s="11">
        <v>0</v>
      </c>
      <c r="AX1349" s="11">
        <v>0</v>
      </c>
      <c r="AZ1349" s="11">
        <v>0</v>
      </c>
      <c r="BA1349" s="11">
        <v>0</v>
      </c>
      <c r="BB1349" s="122"/>
    </row>
    <row r="1350" spans="1:54" hidden="1" x14ac:dyDescent="0.25">
      <c r="A1350">
        <v>8</v>
      </c>
      <c r="B1350" t="str">
        <f t="shared" si="165"/>
        <v>WR-8412</v>
      </c>
      <c r="C1350" s="2" t="s">
        <v>318</v>
      </c>
      <c r="D1350" s="2" t="str">
        <f t="shared" si="162"/>
        <v>8</v>
      </c>
      <c r="E1350" s="2" t="str">
        <f t="shared" si="163"/>
        <v>84</v>
      </c>
      <c r="F1350" s="2" t="str">
        <f t="shared" si="164"/>
        <v>841</v>
      </c>
      <c r="G1350" s="1" t="s">
        <v>274</v>
      </c>
      <c r="H1350" s="27">
        <v>0</v>
      </c>
      <c r="I1350" s="27"/>
      <c r="J1350" s="27">
        <v>0</v>
      </c>
      <c r="K1350" s="27">
        <v>0</v>
      </c>
      <c r="L1350" s="27">
        <v>0</v>
      </c>
      <c r="M1350" s="27"/>
      <c r="N1350" s="27">
        <v>0</v>
      </c>
      <c r="O1350" s="27">
        <v>0</v>
      </c>
      <c r="P1350" s="27">
        <v>0</v>
      </c>
      <c r="Q1350" s="27"/>
      <c r="R1350" s="27">
        <v>0</v>
      </c>
      <c r="S1350" s="27">
        <v>0</v>
      </c>
      <c r="T1350" s="27">
        <v>0</v>
      </c>
      <c r="U1350" s="27"/>
      <c r="V1350" s="27">
        <v>0</v>
      </c>
      <c r="W1350" s="27">
        <v>0</v>
      </c>
      <c r="X1350" s="27">
        <v>0</v>
      </c>
      <c r="Y1350" s="27"/>
      <c r="Z1350" s="27">
        <v>0</v>
      </c>
      <c r="AA1350" s="27">
        <v>0</v>
      </c>
      <c r="AB1350" s="27">
        <v>0</v>
      </c>
      <c r="AC1350" s="27"/>
      <c r="AD1350" s="27">
        <v>0</v>
      </c>
      <c r="AE1350" s="27">
        <v>0</v>
      </c>
      <c r="AF1350" s="27">
        <v>0</v>
      </c>
      <c r="AG1350" s="106">
        <v>0</v>
      </c>
      <c r="AH1350" s="27">
        <v>0</v>
      </c>
      <c r="AI1350" s="27">
        <v>0</v>
      </c>
      <c r="AJ1350" s="27">
        <v>0</v>
      </c>
      <c r="AK1350" s="106">
        <v>0</v>
      </c>
      <c r="AL1350" s="106">
        <v>0</v>
      </c>
      <c r="AM1350" s="105">
        <v>0</v>
      </c>
      <c r="AN1350" s="11">
        <v>0</v>
      </c>
      <c r="AO1350" s="11">
        <v>0</v>
      </c>
      <c r="AP1350" s="105">
        <v>0</v>
      </c>
      <c r="AQ1350" s="11">
        <v>0</v>
      </c>
      <c r="AR1350" s="11">
        <v>0</v>
      </c>
      <c r="AS1350" s="11">
        <v>0</v>
      </c>
      <c r="AT1350" s="11">
        <v>0</v>
      </c>
      <c r="AU1350" s="11">
        <v>0</v>
      </c>
      <c r="AV1350" s="11">
        <v>0</v>
      </c>
      <c r="AW1350" s="11">
        <v>0</v>
      </c>
      <c r="AX1350" s="11">
        <v>0</v>
      </c>
      <c r="AZ1350" s="11">
        <v>0</v>
      </c>
      <c r="BA1350" s="11">
        <v>0</v>
      </c>
      <c r="BB1350" s="122"/>
    </row>
    <row r="1351" spans="1:54" hidden="1" x14ac:dyDescent="0.25">
      <c r="A1351">
        <v>8</v>
      </c>
      <c r="B1351" t="str">
        <f t="shared" si="165"/>
        <v>WR-8413</v>
      </c>
      <c r="C1351" s="2" t="s">
        <v>318</v>
      </c>
      <c r="D1351" s="2" t="str">
        <f t="shared" si="162"/>
        <v>8</v>
      </c>
      <c r="E1351" s="2" t="str">
        <f t="shared" si="163"/>
        <v>84</v>
      </c>
      <c r="F1351" s="2" t="str">
        <f t="shared" si="164"/>
        <v>841</v>
      </c>
      <c r="G1351" s="1" t="s">
        <v>275</v>
      </c>
      <c r="H1351" s="27">
        <v>0</v>
      </c>
      <c r="I1351" s="27"/>
      <c r="J1351" s="27">
        <v>0</v>
      </c>
      <c r="K1351" s="27">
        <v>0</v>
      </c>
      <c r="L1351" s="27">
        <v>0</v>
      </c>
      <c r="M1351" s="27"/>
      <c r="N1351" s="27">
        <v>0</v>
      </c>
      <c r="O1351" s="27">
        <v>0</v>
      </c>
      <c r="P1351" s="27">
        <v>0</v>
      </c>
      <c r="Q1351" s="27"/>
      <c r="R1351" s="27">
        <v>0</v>
      </c>
      <c r="S1351" s="27">
        <v>0</v>
      </c>
      <c r="T1351" s="27">
        <v>0</v>
      </c>
      <c r="U1351" s="27"/>
      <c r="V1351" s="27">
        <v>0</v>
      </c>
      <c r="W1351" s="27">
        <v>0</v>
      </c>
      <c r="X1351" s="27">
        <v>0</v>
      </c>
      <c r="Y1351" s="27"/>
      <c r="Z1351" s="27">
        <v>0</v>
      </c>
      <c r="AA1351" s="27">
        <v>0</v>
      </c>
      <c r="AB1351" s="27">
        <v>0</v>
      </c>
      <c r="AC1351" s="27"/>
      <c r="AD1351" s="27">
        <v>0</v>
      </c>
      <c r="AE1351" s="27">
        <v>0</v>
      </c>
      <c r="AF1351" s="27">
        <v>0</v>
      </c>
      <c r="AG1351" s="106">
        <v>0</v>
      </c>
      <c r="AH1351" s="27">
        <v>0</v>
      </c>
      <c r="AI1351" s="27">
        <v>0</v>
      </c>
      <c r="AJ1351" s="27">
        <v>0</v>
      </c>
      <c r="AK1351" s="106">
        <v>0</v>
      </c>
      <c r="AL1351" s="106">
        <v>0</v>
      </c>
      <c r="AM1351" s="105">
        <v>0</v>
      </c>
      <c r="AN1351" s="11">
        <v>0</v>
      </c>
      <c r="AO1351" s="11">
        <v>0</v>
      </c>
      <c r="AP1351" s="105">
        <v>0</v>
      </c>
      <c r="AQ1351" s="11">
        <v>0</v>
      </c>
      <c r="AR1351" s="11">
        <v>0</v>
      </c>
      <c r="AS1351" s="11">
        <v>0</v>
      </c>
      <c r="AT1351" s="11">
        <v>0</v>
      </c>
      <c r="AU1351" s="11">
        <v>0</v>
      </c>
      <c r="AV1351" s="11">
        <v>0</v>
      </c>
      <c r="AW1351" s="11">
        <v>0</v>
      </c>
      <c r="AX1351" s="11">
        <v>0</v>
      </c>
      <c r="AZ1351" s="11">
        <v>0</v>
      </c>
      <c r="BA1351" s="11">
        <v>0</v>
      </c>
      <c r="BB1351" s="122"/>
    </row>
    <row r="1352" spans="1:54" hidden="1" x14ac:dyDescent="0.25">
      <c r="A1352">
        <v>8</v>
      </c>
      <c r="B1352" t="str">
        <f t="shared" si="165"/>
        <v>WR-8414</v>
      </c>
      <c r="C1352" s="2" t="s">
        <v>318</v>
      </c>
      <c r="D1352" s="2" t="str">
        <f t="shared" ref="D1352:D1383" si="166">LEFT($G1352,1)</f>
        <v>8</v>
      </c>
      <c r="E1352" s="2" t="str">
        <f t="shared" ref="E1352:E1383" si="167">LEFT($G1352,2)</f>
        <v>84</v>
      </c>
      <c r="F1352" s="2" t="str">
        <f t="shared" ref="F1352:F1383" si="168">LEFT($G1352,3)</f>
        <v>841</v>
      </c>
      <c r="G1352" s="1" t="s">
        <v>276</v>
      </c>
      <c r="H1352" s="27">
        <v>0</v>
      </c>
      <c r="I1352" s="27"/>
      <c r="J1352" s="27">
        <v>0</v>
      </c>
      <c r="K1352" s="27">
        <v>0</v>
      </c>
      <c r="L1352" s="27">
        <v>0</v>
      </c>
      <c r="M1352" s="27"/>
      <c r="N1352" s="27">
        <v>0</v>
      </c>
      <c r="O1352" s="27">
        <v>0</v>
      </c>
      <c r="P1352" s="27">
        <v>0</v>
      </c>
      <c r="Q1352" s="27"/>
      <c r="R1352" s="27">
        <v>0</v>
      </c>
      <c r="S1352" s="27">
        <v>0</v>
      </c>
      <c r="T1352" s="27">
        <v>0</v>
      </c>
      <c r="U1352" s="27"/>
      <c r="V1352" s="27">
        <v>0</v>
      </c>
      <c r="W1352" s="27">
        <v>0</v>
      </c>
      <c r="X1352" s="27">
        <v>0</v>
      </c>
      <c r="Y1352" s="27"/>
      <c r="Z1352" s="27">
        <v>0</v>
      </c>
      <c r="AA1352" s="27">
        <v>0</v>
      </c>
      <c r="AB1352" s="27">
        <v>0</v>
      </c>
      <c r="AC1352" s="27"/>
      <c r="AD1352" s="27">
        <v>0</v>
      </c>
      <c r="AE1352" s="27">
        <v>0</v>
      </c>
      <c r="AF1352" s="27">
        <v>0</v>
      </c>
      <c r="AG1352" s="106">
        <v>0</v>
      </c>
      <c r="AH1352" s="27">
        <v>0</v>
      </c>
      <c r="AI1352" s="27">
        <v>0</v>
      </c>
      <c r="AJ1352" s="27">
        <v>0</v>
      </c>
      <c r="AK1352" s="106">
        <v>0</v>
      </c>
      <c r="AL1352" s="106">
        <v>0</v>
      </c>
      <c r="AM1352" s="105">
        <v>0</v>
      </c>
      <c r="AN1352" s="11">
        <v>0</v>
      </c>
      <c r="AO1352" s="11">
        <v>0</v>
      </c>
      <c r="AP1352" s="105">
        <v>0</v>
      </c>
      <c r="AQ1352" s="11">
        <v>0</v>
      </c>
      <c r="AR1352" s="11">
        <v>0</v>
      </c>
      <c r="AS1352" s="11">
        <v>0</v>
      </c>
      <c r="AT1352" s="11">
        <v>0</v>
      </c>
      <c r="AU1352" s="11">
        <v>0</v>
      </c>
      <c r="AV1352" s="11">
        <v>0</v>
      </c>
      <c r="AW1352" s="11">
        <v>0</v>
      </c>
      <c r="AX1352" s="11">
        <v>0</v>
      </c>
      <c r="AZ1352" s="11">
        <v>0</v>
      </c>
      <c r="BA1352" s="11">
        <v>0</v>
      </c>
      <c r="BB1352" s="122"/>
    </row>
    <row r="1353" spans="1:54" hidden="1" x14ac:dyDescent="0.25">
      <c r="A1353">
        <v>8</v>
      </c>
      <c r="B1353" t="str">
        <f t="shared" si="165"/>
        <v>WR-8415</v>
      </c>
      <c r="C1353" s="2" t="s">
        <v>318</v>
      </c>
      <c r="D1353" s="2" t="str">
        <f t="shared" si="166"/>
        <v>8</v>
      </c>
      <c r="E1353" s="2" t="str">
        <f t="shared" si="167"/>
        <v>84</v>
      </c>
      <c r="F1353" s="2" t="str">
        <f t="shared" si="168"/>
        <v>841</v>
      </c>
      <c r="G1353" s="1" t="s">
        <v>277</v>
      </c>
      <c r="H1353" s="27">
        <v>0</v>
      </c>
      <c r="I1353" s="27"/>
      <c r="J1353" s="27">
        <v>0</v>
      </c>
      <c r="K1353" s="27">
        <v>0</v>
      </c>
      <c r="L1353" s="27">
        <v>0</v>
      </c>
      <c r="M1353" s="27"/>
      <c r="N1353" s="27">
        <v>0</v>
      </c>
      <c r="O1353" s="27">
        <v>0</v>
      </c>
      <c r="P1353" s="27">
        <v>0</v>
      </c>
      <c r="Q1353" s="27"/>
      <c r="R1353" s="27">
        <v>0</v>
      </c>
      <c r="S1353" s="27">
        <v>0</v>
      </c>
      <c r="T1353" s="27">
        <v>0</v>
      </c>
      <c r="U1353" s="27"/>
      <c r="V1353" s="27">
        <v>0</v>
      </c>
      <c r="W1353" s="27">
        <v>0</v>
      </c>
      <c r="X1353" s="27">
        <v>0</v>
      </c>
      <c r="Y1353" s="27"/>
      <c r="Z1353" s="27">
        <v>0</v>
      </c>
      <c r="AA1353" s="27">
        <v>0</v>
      </c>
      <c r="AB1353" s="27">
        <v>0</v>
      </c>
      <c r="AC1353" s="27"/>
      <c r="AD1353" s="27">
        <v>0</v>
      </c>
      <c r="AE1353" s="27">
        <v>0</v>
      </c>
      <c r="AF1353" s="27">
        <v>0</v>
      </c>
      <c r="AG1353" s="106">
        <v>0</v>
      </c>
      <c r="AH1353" s="27">
        <v>0</v>
      </c>
      <c r="AI1353" s="27">
        <v>0</v>
      </c>
      <c r="AJ1353" s="27">
        <v>0</v>
      </c>
      <c r="AK1353" s="106">
        <v>0</v>
      </c>
      <c r="AL1353" s="106">
        <v>0</v>
      </c>
      <c r="AM1353" s="105">
        <v>0</v>
      </c>
      <c r="AN1353" s="11">
        <v>0</v>
      </c>
      <c r="AO1353" s="11">
        <v>0</v>
      </c>
      <c r="AP1353" s="105">
        <v>0</v>
      </c>
      <c r="AQ1353" s="11">
        <v>0</v>
      </c>
      <c r="AR1353" s="11">
        <v>0</v>
      </c>
      <c r="AS1353" s="11">
        <v>0</v>
      </c>
      <c r="AT1353" s="11">
        <v>0</v>
      </c>
      <c r="AU1353" s="11">
        <v>0</v>
      </c>
      <c r="AV1353" s="11">
        <v>0</v>
      </c>
      <c r="AW1353" s="11">
        <v>0</v>
      </c>
      <c r="AX1353" s="11">
        <v>0</v>
      </c>
      <c r="AZ1353" s="11">
        <v>0</v>
      </c>
      <c r="BA1353" s="11">
        <v>0</v>
      </c>
      <c r="BB1353" s="122"/>
    </row>
    <row r="1354" spans="1:54" hidden="1" x14ac:dyDescent="0.25">
      <c r="A1354">
        <v>8</v>
      </c>
      <c r="B1354" t="str">
        <f t="shared" si="165"/>
        <v>WR-8416</v>
      </c>
      <c r="C1354" s="2" t="s">
        <v>318</v>
      </c>
      <c r="D1354" s="2" t="str">
        <f t="shared" si="166"/>
        <v>8</v>
      </c>
      <c r="E1354" s="2" t="str">
        <f t="shared" si="167"/>
        <v>84</v>
      </c>
      <c r="F1354" s="2" t="str">
        <f t="shared" si="168"/>
        <v>841</v>
      </c>
      <c r="G1354" s="1" t="s">
        <v>278</v>
      </c>
      <c r="H1354" s="27">
        <v>0</v>
      </c>
      <c r="I1354" s="27"/>
      <c r="J1354" s="27">
        <v>0</v>
      </c>
      <c r="K1354" s="27">
        <v>0</v>
      </c>
      <c r="L1354" s="27">
        <v>0</v>
      </c>
      <c r="M1354" s="27"/>
      <c r="N1354" s="27">
        <v>0</v>
      </c>
      <c r="O1354" s="27">
        <v>0</v>
      </c>
      <c r="P1354" s="27">
        <v>0</v>
      </c>
      <c r="Q1354" s="27"/>
      <c r="R1354" s="27">
        <v>0</v>
      </c>
      <c r="S1354" s="27">
        <v>0</v>
      </c>
      <c r="T1354" s="27">
        <v>0</v>
      </c>
      <c r="U1354" s="27"/>
      <c r="V1354" s="27">
        <v>0</v>
      </c>
      <c r="W1354" s="27">
        <v>0</v>
      </c>
      <c r="X1354" s="27">
        <v>0</v>
      </c>
      <c r="Y1354" s="27"/>
      <c r="Z1354" s="27">
        <v>0</v>
      </c>
      <c r="AA1354" s="27">
        <v>0</v>
      </c>
      <c r="AB1354" s="27">
        <v>0</v>
      </c>
      <c r="AC1354" s="27"/>
      <c r="AD1354" s="27">
        <v>0</v>
      </c>
      <c r="AE1354" s="27">
        <v>0</v>
      </c>
      <c r="AF1354" s="27">
        <v>0</v>
      </c>
      <c r="AG1354" s="106">
        <v>0</v>
      </c>
      <c r="AH1354" s="27">
        <v>0</v>
      </c>
      <c r="AI1354" s="27">
        <v>0</v>
      </c>
      <c r="AJ1354" s="27">
        <v>0</v>
      </c>
      <c r="AK1354" s="106">
        <v>0</v>
      </c>
      <c r="AL1354" s="106">
        <v>0</v>
      </c>
      <c r="AM1354" s="105">
        <v>0</v>
      </c>
      <c r="AN1354" s="11">
        <v>0</v>
      </c>
      <c r="AO1354" s="11">
        <v>0</v>
      </c>
      <c r="AP1354" s="105">
        <v>0</v>
      </c>
      <c r="AQ1354" s="11">
        <v>0</v>
      </c>
      <c r="AR1354" s="11">
        <v>0</v>
      </c>
      <c r="AS1354" s="11">
        <v>0</v>
      </c>
      <c r="AT1354" s="11">
        <v>0</v>
      </c>
      <c r="AU1354" s="11">
        <v>0</v>
      </c>
      <c r="AV1354" s="11">
        <v>0</v>
      </c>
      <c r="AW1354" s="11">
        <v>0</v>
      </c>
      <c r="AX1354" s="11">
        <v>0</v>
      </c>
      <c r="AZ1354" s="11">
        <v>0</v>
      </c>
      <c r="BA1354" s="11">
        <v>0</v>
      </c>
      <c r="BB1354" s="122"/>
    </row>
    <row r="1355" spans="1:54" hidden="1" x14ac:dyDescent="0.25">
      <c r="A1355">
        <v>8</v>
      </c>
      <c r="B1355" t="str">
        <f t="shared" si="165"/>
        <v>WR-8417</v>
      </c>
      <c r="C1355" s="2" t="s">
        <v>318</v>
      </c>
      <c r="D1355" s="2" t="str">
        <f t="shared" si="166"/>
        <v>8</v>
      </c>
      <c r="E1355" s="2" t="str">
        <f t="shared" si="167"/>
        <v>84</v>
      </c>
      <c r="F1355" s="2" t="str">
        <f t="shared" si="168"/>
        <v>841</v>
      </c>
      <c r="G1355" s="1" t="s">
        <v>1431</v>
      </c>
      <c r="H1355" s="27">
        <v>0</v>
      </c>
      <c r="I1355" s="27"/>
      <c r="J1355" s="27">
        <v>0</v>
      </c>
      <c r="K1355" s="27">
        <v>0</v>
      </c>
      <c r="L1355" s="27">
        <v>0</v>
      </c>
      <c r="M1355" s="27"/>
      <c r="N1355" s="27">
        <v>0</v>
      </c>
      <c r="O1355" s="27">
        <v>0</v>
      </c>
      <c r="P1355" s="27">
        <v>0</v>
      </c>
      <c r="Q1355" s="27"/>
      <c r="R1355" s="27">
        <v>0</v>
      </c>
      <c r="S1355" s="27">
        <v>0</v>
      </c>
      <c r="T1355" s="27">
        <v>0</v>
      </c>
      <c r="U1355" s="27"/>
      <c r="V1355" s="27">
        <v>0</v>
      </c>
      <c r="W1355" s="27">
        <v>0</v>
      </c>
      <c r="X1355" s="27">
        <v>0</v>
      </c>
      <c r="Y1355" s="27"/>
      <c r="Z1355" s="27">
        <v>0</v>
      </c>
      <c r="AA1355" s="27">
        <v>0</v>
      </c>
      <c r="AB1355" s="27">
        <v>0</v>
      </c>
      <c r="AC1355" s="27"/>
      <c r="AD1355" s="27">
        <v>0</v>
      </c>
      <c r="AE1355" s="27">
        <v>0</v>
      </c>
      <c r="AF1355" s="27">
        <v>0</v>
      </c>
      <c r="AG1355" s="106">
        <v>0</v>
      </c>
      <c r="AH1355" s="27">
        <v>0</v>
      </c>
      <c r="AI1355" s="27">
        <v>0</v>
      </c>
      <c r="AJ1355" s="27">
        <v>0</v>
      </c>
      <c r="AK1355" s="106">
        <v>0</v>
      </c>
      <c r="AL1355" s="106">
        <v>0</v>
      </c>
      <c r="AM1355" s="105">
        <v>0</v>
      </c>
      <c r="AN1355" s="11">
        <v>0</v>
      </c>
      <c r="AO1355" s="11">
        <v>0</v>
      </c>
      <c r="AP1355" s="105">
        <v>0</v>
      </c>
      <c r="AQ1355" s="11">
        <v>0</v>
      </c>
      <c r="AR1355" s="11">
        <v>0</v>
      </c>
      <c r="AS1355" s="11">
        <v>0</v>
      </c>
      <c r="AT1355" s="11">
        <v>0</v>
      </c>
      <c r="AU1355" s="11">
        <v>0</v>
      </c>
      <c r="AV1355" s="11">
        <v>0</v>
      </c>
      <c r="AW1355" s="11">
        <v>0</v>
      </c>
      <c r="AX1355" s="11">
        <v>0</v>
      </c>
      <c r="AZ1355" s="11">
        <v>0</v>
      </c>
      <c r="BA1355" s="11">
        <v>0</v>
      </c>
      <c r="BB1355" s="122"/>
    </row>
    <row r="1356" spans="1:54" hidden="1" x14ac:dyDescent="0.25">
      <c r="A1356">
        <v>8</v>
      </c>
      <c r="B1356" t="str">
        <f t="shared" si="165"/>
        <v>WR-8421</v>
      </c>
      <c r="C1356" s="2" t="s">
        <v>318</v>
      </c>
      <c r="D1356" s="2" t="str">
        <f t="shared" si="166"/>
        <v>8</v>
      </c>
      <c r="E1356" s="2" t="str">
        <f t="shared" si="167"/>
        <v>84</v>
      </c>
      <c r="F1356" s="2" t="str">
        <f t="shared" si="168"/>
        <v>842</v>
      </c>
      <c r="G1356" s="1" t="s">
        <v>279</v>
      </c>
      <c r="H1356" s="27">
        <v>0</v>
      </c>
      <c r="I1356" s="27"/>
      <c r="J1356" s="27">
        <v>0</v>
      </c>
      <c r="K1356" s="27">
        <v>0</v>
      </c>
      <c r="L1356" s="27">
        <v>0</v>
      </c>
      <c r="M1356" s="27"/>
      <c r="N1356" s="27">
        <v>0</v>
      </c>
      <c r="O1356" s="27">
        <v>0</v>
      </c>
      <c r="P1356" s="27">
        <v>0</v>
      </c>
      <c r="Q1356" s="27"/>
      <c r="R1356" s="27">
        <v>0</v>
      </c>
      <c r="S1356" s="27">
        <v>0</v>
      </c>
      <c r="T1356" s="27">
        <v>0</v>
      </c>
      <c r="U1356" s="27"/>
      <c r="V1356" s="27">
        <v>0</v>
      </c>
      <c r="W1356" s="27">
        <v>0</v>
      </c>
      <c r="X1356" s="27">
        <v>0</v>
      </c>
      <c r="Y1356" s="27"/>
      <c r="Z1356" s="27">
        <v>0</v>
      </c>
      <c r="AA1356" s="27">
        <v>0</v>
      </c>
      <c r="AB1356" s="27">
        <v>0</v>
      </c>
      <c r="AC1356" s="27"/>
      <c r="AD1356" s="27">
        <v>0</v>
      </c>
      <c r="AE1356" s="27">
        <v>0</v>
      </c>
      <c r="AF1356" s="27">
        <v>0</v>
      </c>
      <c r="AG1356" s="106">
        <v>0</v>
      </c>
      <c r="AH1356" s="27">
        <v>0</v>
      </c>
      <c r="AI1356" s="27">
        <v>0</v>
      </c>
      <c r="AJ1356" s="27">
        <v>0</v>
      </c>
      <c r="AK1356" s="106">
        <v>0</v>
      </c>
      <c r="AL1356" s="106">
        <v>0</v>
      </c>
      <c r="AM1356" s="105">
        <v>0</v>
      </c>
      <c r="AN1356" s="11">
        <v>0</v>
      </c>
      <c r="AO1356" s="11">
        <v>0</v>
      </c>
      <c r="AP1356" s="105">
        <v>0</v>
      </c>
      <c r="AQ1356" s="11">
        <v>0</v>
      </c>
      <c r="AR1356" s="11">
        <v>0</v>
      </c>
      <c r="AS1356" s="11">
        <v>0</v>
      </c>
      <c r="AT1356" s="11">
        <v>0</v>
      </c>
      <c r="AU1356" s="11">
        <v>0</v>
      </c>
      <c r="AV1356" s="11">
        <v>0</v>
      </c>
      <c r="AW1356" s="11">
        <v>0</v>
      </c>
      <c r="AX1356" s="11">
        <v>0</v>
      </c>
      <c r="AZ1356" s="11">
        <v>0</v>
      </c>
      <c r="BA1356" s="11">
        <v>0</v>
      </c>
      <c r="BB1356" s="122"/>
    </row>
    <row r="1357" spans="1:54" hidden="1" x14ac:dyDescent="0.25">
      <c r="A1357">
        <v>8</v>
      </c>
      <c r="B1357" t="str">
        <f t="shared" si="165"/>
        <v>WR-8422</v>
      </c>
      <c r="C1357" s="2" t="s">
        <v>318</v>
      </c>
      <c r="D1357" s="2" t="str">
        <f t="shared" si="166"/>
        <v>8</v>
      </c>
      <c r="E1357" s="2" t="str">
        <f t="shared" si="167"/>
        <v>84</v>
      </c>
      <c r="F1357" s="2" t="str">
        <f t="shared" si="168"/>
        <v>842</v>
      </c>
      <c r="G1357" s="1" t="s">
        <v>280</v>
      </c>
      <c r="H1357" s="27">
        <v>0</v>
      </c>
      <c r="I1357" s="27"/>
      <c r="J1357" s="27">
        <v>0</v>
      </c>
      <c r="K1357" s="27">
        <v>0</v>
      </c>
      <c r="L1357" s="27">
        <v>0</v>
      </c>
      <c r="M1357" s="27"/>
      <c r="N1357" s="27">
        <v>0</v>
      </c>
      <c r="O1357" s="27">
        <v>0</v>
      </c>
      <c r="P1357" s="27">
        <v>0</v>
      </c>
      <c r="Q1357" s="27"/>
      <c r="R1357" s="27">
        <v>0</v>
      </c>
      <c r="S1357" s="27">
        <v>0</v>
      </c>
      <c r="T1357" s="27">
        <v>0</v>
      </c>
      <c r="U1357" s="27"/>
      <c r="V1357" s="27">
        <v>0</v>
      </c>
      <c r="W1357" s="27">
        <v>0</v>
      </c>
      <c r="X1357" s="27">
        <v>0</v>
      </c>
      <c r="Y1357" s="27"/>
      <c r="Z1357" s="27">
        <v>119</v>
      </c>
      <c r="AA1357" s="27">
        <v>119</v>
      </c>
      <c r="AB1357" s="27">
        <v>80</v>
      </c>
      <c r="AC1357" s="27"/>
      <c r="AD1357" s="27">
        <v>0</v>
      </c>
      <c r="AE1357" s="27">
        <v>0</v>
      </c>
      <c r="AF1357" s="27">
        <v>0</v>
      </c>
      <c r="AG1357" s="106">
        <v>80</v>
      </c>
      <c r="AH1357" s="27">
        <v>80</v>
      </c>
      <c r="AI1357" s="27">
        <v>80</v>
      </c>
      <c r="AJ1357" s="27">
        <v>150</v>
      </c>
      <c r="AK1357" s="106">
        <v>112.52397999999999</v>
      </c>
      <c r="AL1357" s="106">
        <v>117.29213</v>
      </c>
      <c r="AM1357" s="105">
        <v>117.29213</v>
      </c>
      <c r="AN1357" s="11">
        <v>150</v>
      </c>
      <c r="AO1357" s="11">
        <v>82.101159999999993</v>
      </c>
      <c r="AP1357" s="105">
        <v>82.101159999999993</v>
      </c>
      <c r="AQ1357" s="11">
        <v>82.101159999999993</v>
      </c>
      <c r="AR1357" s="11">
        <v>150</v>
      </c>
      <c r="AS1357" s="11">
        <v>150</v>
      </c>
      <c r="AT1357" s="11">
        <v>156.28145999999998</v>
      </c>
      <c r="AU1357" s="11">
        <v>156.28145999999998</v>
      </c>
      <c r="AV1357" s="11">
        <v>150</v>
      </c>
      <c r="AW1357" s="11">
        <v>135.50671</v>
      </c>
      <c r="AX1357" s="11">
        <v>155.83342999999999</v>
      </c>
      <c r="AZ1357" s="11">
        <v>150</v>
      </c>
      <c r="BA1357" s="11">
        <v>114.74776999999999</v>
      </c>
      <c r="BB1357" s="122"/>
    </row>
    <row r="1358" spans="1:54" hidden="1" x14ac:dyDescent="0.25">
      <c r="A1358">
        <v>8</v>
      </c>
      <c r="B1358" t="str">
        <f t="shared" si="165"/>
        <v>WR-8423</v>
      </c>
      <c r="C1358" s="2" t="s">
        <v>318</v>
      </c>
      <c r="D1358" s="2" t="str">
        <f t="shared" si="166"/>
        <v>8</v>
      </c>
      <c r="E1358" s="2" t="str">
        <f t="shared" si="167"/>
        <v>84</v>
      </c>
      <c r="F1358" s="2" t="str">
        <f t="shared" si="168"/>
        <v>842</v>
      </c>
      <c r="G1358" s="1" t="s">
        <v>281</v>
      </c>
      <c r="H1358" s="27">
        <v>900</v>
      </c>
      <c r="I1358" s="27"/>
      <c r="J1358" s="27">
        <v>886</v>
      </c>
      <c r="K1358" s="27">
        <v>886</v>
      </c>
      <c r="L1358" s="27">
        <v>900</v>
      </c>
      <c r="M1358" s="27"/>
      <c r="N1358" s="27">
        <v>900</v>
      </c>
      <c r="O1358" s="27">
        <v>900</v>
      </c>
      <c r="P1358" s="27">
        <v>900</v>
      </c>
      <c r="Q1358" s="27"/>
      <c r="R1358" s="27">
        <v>900</v>
      </c>
      <c r="S1358" s="27">
        <v>900</v>
      </c>
      <c r="T1358" s="27">
        <v>900</v>
      </c>
      <c r="U1358" s="27"/>
      <c r="V1358" s="27">
        <v>0</v>
      </c>
      <c r="W1358" s="27">
        <v>900</v>
      </c>
      <c r="X1358" s="27">
        <v>900</v>
      </c>
      <c r="Y1358" s="27"/>
      <c r="Z1358" s="27">
        <v>0</v>
      </c>
      <c r="AA1358" s="27">
        <v>0</v>
      </c>
      <c r="AB1358" s="27">
        <v>0</v>
      </c>
      <c r="AC1358" s="27"/>
      <c r="AD1358" s="27">
        <v>0</v>
      </c>
      <c r="AE1358" s="27">
        <v>0</v>
      </c>
      <c r="AF1358" s="27">
        <v>0</v>
      </c>
      <c r="AG1358" s="106">
        <v>0</v>
      </c>
      <c r="AH1358" s="27">
        <v>0</v>
      </c>
      <c r="AI1358" s="27">
        <v>0</v>
      </c>
      <c r="AJ1358" s="27">
        <v>0</v>
      </c>
      <c r="AK1358" s="106">
        <v>0</v>
      </c>
      <c r="AL1358" s="106">
        <v>0</v>
      </c>
      <c r="AM1358" s="105">
        <v>0</v>
      </c>
      <c r="AN1358" s="11">
        <v>0</v>
      </c>
      <c r="AO1358" s="11">
        <v>0</v>
      </c>
      <c r="AP1358" s="105">
        <v>0</v>
      </c>
      <c r="AQ1358" s="11">
        <v>0</v>
      </c>
      <c r="AR1358" s="11">
        <v>0</v>
      </c>
      <c r="AS1358" s="11">
        <v>0</v>
      </c>
      <c r="AT1358" s="11">
        <v>0</v>
      </c>
      <c r="AU1358" s="11">
        <v>0</v>
      </c>
      <c r="AV1358" s="11">
        <v>0</v>
      </c>
      <c r="AW1358" s="11">
        <v>0</v>
      </c>
      <c r="AX1358" s="11">
        <v>0</v>
      </c>
      <c r="AZ1358" s="11">
        <v>0</v>
      </c>
      <c r="BA1358" s="11">
        <v>0</v>
      </c>
      <c r="BB1358" s="122"/>
    </row>
    <row r="1359" spans="1:54" hidden="1" x14ac:dyDescent="0.25">
      <c r="A1359">
        <v>8</v>
      </c>
      <c r="B1359" t="str">
        <f t="shared" si="165"/>
        <v>WR-8424</v>
      </c>
      <c r="C1359" s="2" t="s">
        <v>318</v>
      </c>
      <c r="D1359" s="2" t="str">
        <f t="shared" si="166"/>
        <v>8</v>
      </c>
      <c r="E1359" s="2" t="str">
        <f t="shared" si="167"/>
        <v>84</v>
      </c>
      <c r="F1359" s="2" t="str">
        <f t="shared" si="168"/>
        <v>842</v>
      </c>
      <c r="G1359" s="1" t="s">
        <v>282</v>
      </c>
      <c r="H1359" s="27">
        <v>0</v>
      </c>
      <c r="I1359" s="27"/>
      <c r="J1359" s="27">
        <v>0</v>
      </c>
      <c r="K1359" s="27">
        <v>0</v>
      </c>
      <c r="L1359" s="27">
        <v>0</v>
      </c>
      <c r="M1359" s="27"/>
      <c r="N1359" s="27">
        <v>0</v>
      </c>
      <c r="O1359" s="27">
        <v>0</v>
      </c>
      <c r="P1359" s="27">
        <v>0</v>
      </c>
      <c r="Q1359" s="27"/>
      <c r="R1359" s="27">
        <v>0</v>
      </c>
      <c r="S1359" s="27">
        <v>0</v>
      </c>
      <c r="T1359" s="27">
        <v>0</v>
      </c>
      <c r="U1359" s="27"/>
      <c r="V1359" s="27">
        <v>0</v>
      </c>
      <c r="W1359" s="27">
        <v>0</v>
      </c>
      <c r="X1359" s="27">
        <v>0</v>
      </c>
      <c r="Y1359" s="27"/>
      <c r="Z1359" s="27">
        <v>0</v>
      </c>
      <c r="AA1359" s="27">
        <v>0</v>
      </c>
      <c r="AB1359" s="27">
        <v>0</v>
      </c>
      <c r="AC1359" s="27"/>
      <c r="AD1359" s="27">
        <v>0</v>
      </c>
      <c r="AE1359" s="27">
        <v>0</v>
      </c>
      <c r="AF1359" s="27">
        <v>0</v>
      </c>
      <c r="AG1359" s="106">
        <v>0</v>
      </c>
      <c r="AH1359" s="27">
        <v>0</v>
      </c>
      <c r="AI1359" s="27">
        <v>0</v>
      </c>
      <c r="AJ1359" s="27">
        <v>0</v>
      </c>
      <c r="AK1359" s="106">
        <v>0</v>
      </c>
      <c r="AL1359" s="106">
        <v>0</v>
      </c>
      <c r="AM1359" s="105">
        <v>0</v>
      </c>
      <c r="AN1359" s="11">
        <v>0</v>
      </c>
      <c r="AO1359" s="11">
        <v>0</v>
      </c>
      <c r="AP1359" s="105">
        <v>0</v>
      </c>
      <c r="AQ1359" s="11">
        <v>0</v>
      </c>
      <c r="AR1359" s="11">
        <v>0</v>
      </c>
      <c r="AS1359" s="11">
        <v>0</v>
      </c>
      <c r="AT1359" s="11">
        <v>0</v>
      </c>
      <c r="AU1359" s="11">
        <v>0</v>
      </c>
      <c r="AV1359" s="11">
        <v>0</v>
      </c>
      <c r="AW1359" s="11">
        <v>0</v>
      </c>
      <c r="AX1359" s="11">
        <v>0</v>
      </c>
      <c r="AZ1359" s="11">
        <v>0</v>
      </c>
      <c r="BA1359" s="11">
        <v>0</v>
      </c>
      <c r="BB1359" s="122"/>
    </row>
    <row r="1360" spans="1:54" hidden="1" x14ac:dyDescent="0.25">
      <c r="A1360">
        <v>8</v>
      </c>
      <c r="B1360" t="str">
        <f t="shared" si="165"/>
        <v>WR-8430</v>
      </c>
      <c r="C1360" s="2" t="s">
        <v>318</v>
      </c>
      <c r="D1360" s="2" t="str">
        <f t="shared" si="166"/>
        <v>8</v>
      </c>
      <c r="E1360" s="2" t="str">
        <f t="shared" si="167"/>
        <v>84</v>
      </c>
      <c r="F1360" s="2" t="str">
        <f t="shared" si="168"/>
        <v>843</v>
      </c>
      <c r="G1360" s="1" t="s">
        <v>3538</v>
      </c>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106"/>
      <c r="AH1360" s="27"/>
      <c r="AI1360" s="27"/>
      <c r="AJ1360" s="27"/>
      <c r="AK1360" s="106"/>
      <c r="AL1360" s="106"/>
      <c r="AM1360" s="105"/>
      <c r="AN1360" s="11"/>
      <c r="AO1360" s="11"/>
      <c r="AP1360" s="105"/>
      <c r="AQ1360" s="11"/>
      <c r="AR1360" s="11"/>
      <c r="AS1360" s="11"/>
      <c r="AT1360" s="11"/>
      <c r="AU1360" s="11">
        <v>0</v>
      </c>
      <c r="AV1360" s="11">
        <v>0</v>
      </c>
      <c r="AW1360" s="11">
        <v>0</v>
      </c>
      <c r="AX1360" s="11">
        <v>0</v>
      </c>
      <c r="AZ1360" s="11">
        <v>0</v>
      </c>
      <c r="BA1360" s="11">
        <v>0</v>
      </c>
      <c r="BB1360" s="122"/>
    </row>
    <row r="1361" spans="1:54" hidden="1" x14ac:dyDescent="0.25">
      <c r="A1361">
        <v>8</v>
      </c>
      <c r="B1361" t="str">
        <f t="shared" si="165"/>
        <v>WR-8511</v>
      </c>
      <c r="C1361" s="2" t="s">
        <v>318</v>
      </c>
      <c r="D1361" s="2" t="str">
        <f t="shared" si="166"/>
        <v>8</v>
      </c>
      <c r="E1361" s="2" t="str">
        <f t="shared" si="167"/>
        <v>85</v>
      </c>
      <c r="F1361" s="2" t="str">
        <f t="shared" si="168"/>
        <v>851</v>
      </c>
      <c r="G1361" s="1" t="s">
        <v>284</v>
      </c>
      <c r="H1361" s="27">
        <v>0</v>
      </c>
      <c r="I1361" s="27"/>
      <c r="J1361" s="27">
        <v>0</v>
      </c>
      <c r="K1361" s="27">
        <v>0</v>
      </c>
      <c r="L1361" s="27">
        <v>0</v>
      </c>
      <c r="M1361" s="27"/>
      <c r="N1361" s="27">
        <v>0</v>
      </c>
      <c r="O1361" s="27">
        <v>0</v>
      </c>
      <c r="P1361" s="27">
        <v>0</v>
      </c>
      <c r="Q1361" s="27"/>
      <c r="R1361" s="27">
        <v>0</v>
      </c>
      <c r="S1361" s="27">
        <v>0</v>
      </c>
      <c r="T1361" s="27">
        <v>0</v>
      </c>
      <c r="U1361" s="27"/>
      <c r="V1361" s="27">
        <v>0</v>
      </c>
      <c r="W1361" s="27">
        <v>0</v>
      </c>
      <c r="X1361" s="27">
        <v>0</v>
      </c>
      <c r="Y1361" s="27"/>
      <c r="Z1361" s="27">
        <v>0</v>
      </c>
      <c r="AA1361" s="27">
        <v>0</v>
      </c>
      <c r="AB1361" s="27">
        <v>0</v>
      </c>
      <c r="AC1361" s="27"/>
      <c r="AD1361" s="27">
        <v>0</v>
      </c>
      <c r="AE1361" s="27">
        <v>0</v>
      </c>
      <c r="AF1361" s="27">
        <v>0</v>
      </c>
      <c r="AG1361" s="106">
        <v>0</v>
      </c>
      <c r="AH1361" s="27">
        <v>0</v>
      </c>
      <c r="AI1361" s="27">
        <v>0</v>
      </c>
      <c r="AJ1361" s="27">
        <v>0</v>
      </c>
      <c r="AK1361" s="106">
        <v>0</v>
      </c>
      <c r="AL1361" s="106">
        <v>0</v>
      </c>
      <c r="AM1361" s="105">
        <v>0</v>
      </c>
      <c r="AN1361" s="11">
        <v>0</v>
      </c>
      <c r="AO1361" s="11">
        <v>0</v>
      </c>
      <c r="AP1361" s="105">
        <v>0</v>
      </c>
      <c r="AQ1361" s="11">
        <v>0</v>
      </c>
      <c r="AR1361" s="11">
        <v>0</v>
      </c>
      <c r="AS1361" s="11">
        <v>0</v>
      </c>
      <c r="AT1361" s="11">
        <v>0</v>
      </c>
      <c r="AU1361" s="11">
        <v>0</v>
      </c>
      <c r="AV1361" s="11">
        <v>0</v>
      </c>
      <c r="AW1361" s="11">
        <v>0</v>
      </c>
      <c r="AX1361" s="11">
        <v>0</v>
      </c>
      <c r="AZ1361" s="11">
        <v>0</v>
      </c>
      <c r="BA1361" s="11">
        <v>0</v>
      </c>
      <c r="BB1361" s="122"/>
    </row>
    <row r="1362" spans="1:54" hidden="1" x14ac:dyDescent="0.25">
      <c r="A1362">
        <v>8</v>
      </c>
      <c r="B1362" t="str">
        <f t="shared" si="165"/>
        <v>WR-8512</v>
      </c>
      <c r="C1362" s="2" t="s">
        <v>318</v>
      </c>
      <c r="D1362" s="2" t="str">
        <f t="shared" si="166"/>
        <v>8</v>
      </c>
      <c r="E1362" s="2" t="str">
        <f t="shared" si="167"/>
        <v>85</v>
      </c>
      <c r="F1362" s="2" t="str">
        <f t="shared" si="168"/>
        <v>851</v>
      </c>
      <c r="G1362" s="1" t="s">
        <v>285</v>
      </c>
      <c r="H1362" s="27">
        <v>0</v>
      </c>
      <c r="I1362" s="27"/>
      <c r="J1362" s="27">
        <v>0</v>
      </c>
      <c r="K1362" s="27">
        <v>0</v>
      </c>
      <c r="L1362" s="27">
        <v>0</v>
      </c>
      <c r="M1362" s="27"/>
      <c r="N1362" s="27">
        <v>0</v>
      </c>
      <c r="O1362" s="27">
        <v>0</v>
      </c>
      <c r="P1362" s="27">
        <v>0</v>
      </c>
      <c r="Q1362" s="27"/>
      <c r="R1362" s="27">
        <v>0</v>
      </c>
      <c r="S1362" s="27">
        <v>0</v>
      </c>
      <c r="T1362" s="27">
        <v>0</v>
      </c>
      <c r="U1362" s="27"/>
      <c r="V1362" s="27">
        <v>0</v>
      </c>
      <c r="W1362" s="27">
        <v>0</v>
      </c>
      <c r="X1362" s="27">
        <v>0</v>
      </c>
      <c r="Y1362" s="27"/>
      <c r="Z1362" s="27">
        <v>0</v>
      </c>
      <c r="AA1362" s="27">
        <v>0</v>
      </c>
      <c r="AB1362" s="27">
        <v>0</v>
      </c>
      <c r="AC1362" s="27"/>
      <c r="AD1362" s="27">
        <v>0</v>
      </c>
      <c r="AE1362" s="27">
        <v>0</v>
      </c>
      <c r="AF1362" s="27">
        <v>0</v>
      </c>
      <c r="AG1362" s="106">
        <v>0</v>
      </c>
      <c r="AH1362" s="27">
        <v>0</v>
      </c>
      <c r="AI1362" s="27">
        <v>0</v>
      </c>
      <c r="AJ1362" s="27">
        <v>0</v>
      </c>
      <c r="AK1362" s="106">
        <v>0</v>
      </c>
      <c r="AL1362" s="106">
        <v>0</v>
      </c>
      <c r="AM1362" s="105">
        <v>0</v>
      </c>
      <c r="AN1362" s="11">
        <v>0</v>
      </c>
      <c r="AO1362" s="11">
        <v>0</v>
      </c>
      <c r="AP1362" s="105">
        <v>0</v>
      </c>
      <c r="AQ1362" s="11">
        <v>0</v>
      </c>
      <c r="AR1362" s="11">
        <v>0</v>
      </c>
      <c r="AS1362" s="11">
        <v>0</v>
      </c>
      <c r="AT1362" s="11">
        <v>0</v>
      </c>
      <c r="AU1362" s="11">
        <v>0</v>
      </c>
      <c r="AV1362" s="11">
        <v>0</v>
      </c>
      <c r="AW1362" s="11">
        <v>0</v>
      </c>
      <c r="AX1362" s="11">
        <v>0</v>
      </c>
      <c r="AZ1362" s="11">
        <v>0</v>
      </c>
      <c r="BA1362" s="11">
        <v>0</v>
      </c>
      <c r="BB1362" s="122"/>
    </row>
    <row r="1363" spans="1:54" hidden="1" x14ac:dyDescent="0.25">
      <c r="A1363">
        <v>8</v>
      </c>
      <c r="B1363" t="str">
        <f t="shared" si="165"/>
        <v>WR-8513</v>
      </c>
      <c r="C1363" s="2" t="s">
        <v>318</v>
      </c>
      <c r="D1363" s="2" t="str">
        <f t="shared" si="166"/>
        <v>8</v>
      </c>
      <c r="E1363" s="2" t="str">
        <f t="shared" si="167"/>
        <v>85</v>
      </c>
      <c r="F1363" s="2" t="str">
        <f t="shared" si="168"/>
        <v>851</v>
      </c>
      <c r="G1363" s="1" t="s">
        <v>286</v>
      </c>
      <c r="H1363" s="27">
        <v>0</v>
      </c>
      <c r="I1363" s="27"/>
      <c r="J1363" s="27">
        <v>0</v>
      </c>
      <c r="K1363" s="27">
        <v>0</v>
      </c>
      <c r="L1363" s="27">
        <v>0</v>
      </c>
      <c r="M1363" s="27"/>
      <c r="N1363" s="27">
        <v>0</v>
      </c>
      <c r="O1363" s="27">
        <v>0</v>
      </c>
      <c r="P1363" s="27">
        <v>0</v>
      </c>
      <c r="Q1363" s="27"/>
      <c r="R1363" s="27">
        <v>0</v>
      </c>
      <c r="S1363" s="27">
        <v>0</v>
      </c>
      <c r="T1363" s="27">
        <v>0</v>
      </c>
      <c r="U1363" s="27"/>
      <c r="V1363" s="27">
        <v>0</v>
      </c>
      <c r="W1363" s="27">
        <v>0</v>
      </c>
      <c r="X1363" s="27">
        <v>0</v>
      </c>
      <c r="Y1363" s="27"/>
      <c r="Z1363" s="27">
        <v>0</v>
      </c>
      <c r="AA1363" s="27">
        <v>0</v>
      </c>
      <c r="AB1363" s="27">
        <v>0</v>
      </c>
      <c r="AC1363" s="27"/>
      <c r="AD1363" s="27">
        <v>0</v>
      </c>
      <c r="AE1363" s="27">
        <v>0</v>
      </c>
      <c r="AF1363" s="27">
        <v>0</v>
      </c>
      <c r="AG1363" s="106">
        <v>0</v>
      </c>
      <c r="AH1363" s="27">
        <v>0</v>
      </c>
      <c r="AI1363" s="27">
        <v>0</v>
      </c>
      <c r="AJ1363" s="27">
        <v>0</v>
      </c>
      <c r="AK1363" s="106">
        <v>0</v>
      </c>
      <c r="AL1363" s="106">
        <v>0</v>
      </c>
      <c r="AM1363" s="105">
        <v>0</v>
      </c>
      <c r="AN1363" s="11">
        <v>0</v>
      </c>
      <c r="AO1363" s="11">
        <v>0</v>
      </c>
      <c r="AP1363" s="105">
        <v>0</v>
      </c>
      <c r="AQ1363" s="11">
        <v>0</v>
      </c>
      <c r="AR1363" s="11">
        <v>0</v>
      </c>
      <c r="AS1363" s="11">
        <v>0</v>
      </c>
      <c r="AT1363" s="11">
        <v>0</v>
      </c>
      <c r="AU1363" s="11">
        <v>0</v>
      </c>
      <c r="AV1363" s="11">
        <v>0</v>
      </c>
      <c r="AW1363" s="11">
        <v>0</v>
      </c>
      <c r="AX1363" s="11">
        <v>0</v>
      </c>
      <c r="AZ1363" s="11">
        <v>0</v>
      </c>
      <c r="BA1363" s="11">
        <v>0</v>
      </c>
      <c r="BB1363" s="122"/>
    </row>
    <row r="1364" spans="1:54" hidden="1" x14ac:dyDescent="0.25">
      <c r="A1364">
        <v>8</v>
      </c>
      <c r="B1364" t="str">
        <f t="shared" si="165"/>
        <v>WR-8514</v>
      </c>
      <c r="C1364" s="2" t="s">
        <v>318</v>
      </c>
      <c r="D1364" s="2" t="str">
        <f t="shared" si="166"/>
        <v>8</v>
      </c>
      <c r="E1364" s="2" t="str">
        <f t="shared" si="167"/>
        <v>85</v>
      </c>
      <c r="F1364" s="2" t="str">
        <f t="shared" si="168"/>
        <v>851</v>
      </c>
      <c r="G1364" s="1" t="s">
        <v>287</v>
      </c>
      <c r="H1364" s="27">
        <v>0</v>
      </c>
      <c r="I1364" s="27"/>
      <c r="J1364" s="27">
        <v>0</v>
      </c>
      <c r="K1364" s="27">
        <v>0</v>
      </c>
      <c r="L1364" s="27">
        <v>0</v>
      </c>
      <c r="M1364" s="27"/>
      <c r="N1364" s="27">
        <v>0</v>
      </c>
      <c r="O1364" s="27">
        <v>0</v>
      </c>
      <c r="P1364" s="27">
        <v>0</v>
      </c>
      <c r="Q1364" s="27"/>
      <c r="R1364" s="27">
        <v>0</v>
      </c>
      <c r="S1364" s="27">
        <v>0</v>
      </c>
      <c r="T1364" s="27">
        <v>0</v>
      </c>
      <c r="U1364" s="27"/>
      <c r="V1364" s="27">
        <v>0</v>
      </c>
      <c r="W1364" s="27">
        <v>0</v>
      </c>
      <c r="X1364" s="27">
        <v>0</v>
      </c>
      <c r="Y1364" s="27"/>
      <c r="Z1364" s="27">
        <v>0</v>
      </c>
      <c r="AA1364" s="27">
        <v>0</v>
      </c>
      <c r="AB1364" s="27">
        <v>0</v>
      </c>
      <c r="AC1364" s="27"/>
      <c r="AD1364" s="27">
        <v>0</v>
      </c>
      <c r="AE1364" s="27">
        <v>0</v>
      </c>
      <c r="AF1364" s="27">
        <v>0</v>
      </c>
      <c r="AG1364" s="106">
        <v>0</v>
      </c>
      <c r="AH1364" s="27">
        <v>0</v>
      </c>
      <c r="AI1364" s="27">
        <v>0</v>
      </c>
      <c r="AJ1364" s="27">
        <v>0</v>
      </c>
      <c r="AK1364" s="106">
        <v>0</v>
      </c>
      <c r="AL1364" s="106">
        <v>0</v>
      </c>
      <c r="AM1364" s="105">
        <v>0</v>
      </c>
      <c r="AN1364" s="11">
        <v>0</v>
      </c>
      <c r="AO1364" s="11">
        <v>0</v>
      </c>
      <c r="AP1364" s="105">
        <v>0</v>
      </c>
      <c r="AQ1364" s="11">
        <v>0</v>
      </c>
      <c r="AR1364" s="11">
        <v>0</v>
      </c>
      <c r="AS1364" s="11">
        <v>0</v>
      </c>
      <c r="AT1364" s="11">
        <v>0</v>
      </c>
      <c r="AU1364" s="11">
        <v>0</v>
      </c>
      <c r="AV1364" s="11">
        <v>0</v>
      </c>
      <c r="AW1364" s="11">
        <v>0</v>
      </c>
      <c r="AX1364" s="11">
        <v>0</v>
      </c>
      <c r="AZ1364" s="11">
        <v>0</v>
      </c>
      <c r="BA1364" s="11">
        <v>0</v>
      </c>
      <c r="BB1364" s="122"/>
    </row>
    <row r="1365" spans="1:54" hidden="1" x14ac:dyDescent="0.25">
      <c r="A1365">
        <v>8</v>
      </c>
      <c r="B1365" t="str">
        <f t="shared" si="165"/>
        <v>WR-8515</v>
      </c>
      <c r="C1365" s="2" t="s">
        <v>318</v>
      </c>
      <c r="D1365" s="2" t="str">
        <f t="shared" si="166"/>
        <v>8</v>
      </c>
      <c r="E1365" s="2" t="str">
        <f t="shared" si="167"/>
        <v>85</v>
      </c>
      <c r="F1365" s="2" t="str">
        <f t="shared" si="168"/>
        <v>851</v>
      </c>
      <c r="G1365" s="1" t="s">
        <v>288</v>
      </c>
      <c r="H1365" s="27">
        <v>0</v>
      </c>
      <c r="I1365" s="27"/>
      <c r="J1365" s="27">
        <v>0</v>
      </c>
      <c r="K1365" s="27">
        <v>0</v>
      </c>
      <c r="L1365" s="27">
        <v>0</v>
      </c>
      <c r="M1365" s="27"/>
      <c r="N1365" s="27">
        <v>0</v>
      </c>
      <c r="O1365" s="27">
        <v>0</v>
      </c>
      <c r="P1365" s="27">
        <v>0</v>
      </c>
      <c r="Q1365" s="27"/>
      <c r="R1365" s="27">
        <v>0</v>
      </c>
      <c r="S1365" s="27">
        <v>0</v>
      </c>
      <c r="T1365" s="27">
        <v>0</v>
      </c>
      <c r="U1365" s="27"/>
      <c r="V1365" s="27">
        <v>0</v>
      </c>
      <c r="W1365" s="27">
        <v>0</v>
      </c>
      <c r="X1365" s="27">
        <v>0</v>
      </c>
      <c r="Y1365" s="27"/>
      <c r="Z1365" s="27">
        <v>0</v>
      </c>
      <c r="AA1365" s="27">
        <v>0</v>
      </c>
      <c r="AB1365" s="27">
        <v>0</v>
      </c>
      <c r="AC1365" s="27"/>
      <c r="AD1365" s="27">
        <v>0</v>
      </c>
      <c r="AE1365" s="27">
        <v>0</v>
      </c>
      <c r="AF1365" s="27">
        <v>0</v>
      </c>
      <c r="AG1365" s="106">
        <v>0</v>
      </c>
      <c r="AH1365" s="27">
        <v>0</v>
      </c>
      <c r="AI1365" s="27">
        <v>0</v>
      </c>
      <c r="AJ1365" s="27">
        <v>0</v>
      </c>
      <c r="AK1365" s="106">
        <v>0</v>
      </c>
      <c r="AL1365" s="106">
        <v>0</v>
      </c>
      <c r="AM1365" s="105">
        <v>0</v>
      </c>
      <c r="AN1365" s="11">
        <v>0</v>
      </c>
      <c r="AO1365" s="11">
        <v>0</v>
      </c>
      <c r="AP1365" s="105">
        <v>0</v>
      </c>
      <c r="AQ1365" s="11">
        <v>0</v>
      </c>
      <c r="AR1365" s="11">
        <v>0</v>
      </c>
      <c r="AS1365" s="11">
        <v>0</v>
      </c>
      <c r="AT1365" s="11">
        <v>0</v>
      </c>
      <c r="AU1365" s="11">
        <v>0</v>
      </c>
      <c r="AV1365" s="11">
        <v>0</v>
      </c>
      <c r="AW1365" s="11">
        <v>0</v>
      </c>
      <c r="AX1365" s="11">
        <v>0</v>
      </c>
      <c r="AZ1365" s="11">
        <v>0</v>
      </c>
      <c r="BA1365" s="11">
        <v>0</v>
      </c>
      <c r="BB1365" s="122"/>
    </row>
    <row r="1366" spans="1:54" hidden="1" x14ac:dyDescent="0.25">
      <c r="A1366">
        <v>8</v>
      </c>
      <c r="B1366" t="str">
        <f t="shared" si="165"/>
        <v>WR-8516</v>
      </c>
      <c r="C1366" s="2" t="s">
        <v>318</v>
      </c>
      <c r="D1366" s="2" t="str">
        <f t="shared" si="166"/>
        <v>8</v>
      </c>
      <c r="E1366" s="2" t="str">
        <f t="shared" si="167"/>
        <v>85</v>
      </c>
      <c r="F1366" s="2" t="str">
        <f t="shared" si="168"/>
        <v>851</v>
      </c>
      <c r="G1366" s="1" t="s">
        <v>289</v>
      </c>
      <c r="H1366" s="27">
        <v>0</v>
      </c>
      <c r="I1366" s="27"/>
      <c r="J1366" s="27">
        <v>0</v>
      </c>
      <c r="K1366" s="27">
        <v>0</v>
      </c>
      <c r="L1366" s="27">
        <v>0</v>
      </c>
      <c r="M1366" s="27"/>
      <c r="N1366" s="27">
        <v>0</v>
      </c>
      <c r="O1366" s="27">
        <v>0</v>
      </c>
      <c r="P1366" s="27">
        <v>0</v>
      </c>
      <c r="Q1366" s="27"/>
      <c r="R1366" s="27">
        <v>0</v>
      </c>
      <c r="S1366" s="27">
        <v>0</v>
      </c>
      <c r="T1366" s="27">
        <v>0</v>
      </c>
      <c r="U1366" s="27"/>
      <c r="V1366" s="27">
        <v>0</v>
      </c>
      <c r="W1366" s="27">
        <v>0</v>
      </c>
      <c r="X1366" s="27">
        <v>0</v>
      </c>
      <c r="Y1366" s="27"/>
      <c r="Z1366" s="27">
        <v>0</v>
      </c>
      <c r="AA1366" s="27">
        <v>0</v>
      </c>
      <c r="AB1366" s="27">
        <v>0</v>
      </c>
      <c r="AC1366" s="27"/>
      <c r="AD1366" s="27">
        <v>0</v>
      </c>
      <c r="AE1366" s="27">
        <v>0</v>
      </c>
      <c r="AF1366" s="27">
        <v>0</v>
      </c>
      <c r="AG1366" s="106">
        <v>0</v>
      </c>
      <c r="AH1366" s="27">
        <v>0</v>
      </c>
      <c r="AI1366" s="27">
        <v>0</v>
      </c>
      <c r="AJ1366" s="27">
        <v>0</v>
      </c>
      <c r="AK1366" s="106">
        <v>0</v>
      </c>
      <c r="AL1366" s="106">
        <v>0</v>
      </c>
      <c r="AM1366" s="105">
        <v>0</v>
      </c>
      <c r="AN1366" s="11">
        <v>0</v>
      </c>
      <c r="AO1366" s="11">
        <v>0</v>
      </c>
      <c r="AP1366" s="105">
        <v>0</v>
      </c>
      <c r="AQ1366" s="11">
        <v>0</v>
      </c>
      <c r="AR1366" s="11">
        <v>0</v>
      </c>
      <c r="AS1366" s="11">
        <v>0</v>
      </c>
      <c r="AT1366" s="11">
        <v>0</v>
      </c>
      <c r="AU1366" s="11">
        <v>0</v>
      </c>
      <c r="AV1366" s="11">
        <v>0</v>
      </c>
      <c r="AW1366" s="11">
        <v>0</v>
      </c>
      <c r="AX1366" s="11">
        <v>0</v>
      </c>
      <c r="AZ1366" s="11">
        <v>0</v>
      </c>
      <c r="BA1366" s="11">
        <v>0</v>
      </c>
      <c r="BB1366" s="122"/>
    </row>
    <row r="1367" spans="1:54" hidden="1" x14ac:dyDescent="0.25">
      <c r="A1367">
        <v>8</v>
      </c>
      <c r="B1367" t="str">
        <f t="shared" si="165"/>
        <v>WR-8517</v>
      </c>
      <c r="C1367" s="2" t="s">
        <v>318</v>
      </c>
      <c r="D1367" s="2" t="str">
        <f t="shared" si="166"/>
        <v>8</v>
      </c>
      <c r="E1367" s="2" t="str">
        <f t="shared" si="167"/>
        <v>85</v>
      </c>
      <c r="F1367" s="2" t="str">
        <f t="shared" si="168"/>
        <v>851</v>
      </c>
      <c r="G1367" s="1" t="s">
        <v>290</v>
      </c>
      <c r="H1367" s="27">
        <v>0</v>
      </c>
      <c r="I1367" s="27"/>
      <c r="J1367" s="27">
        <v>0</v>
      </c>
      <c r="K1367" s="27">
        <v>0</v>
      </c>
      <c r="L1367" s="27">
        <v>0</v>
      </c>
      <c r="M1367" s="27"/>
      <c r="N1367" s="27">
        <v>0</v>
      </c>
      <c r="O1367" s="27">
        <v>0</v>
      </c>
      <c r="P1367" s="27">
        <v>0</v>
      </c>
      <c r="Q1367" s="27"/>
      <c r="R1367" s="27">
        <v>0</v>
      </c>
      <c r="S1367" s="27">
        <v>0</v>
      </c>
      <c r="T1367" s="27">
        <v>0</v>
      </c>
      <c r="U1367" s="27"/>
      <c r="V1367" s="27">
        <v>0</v>
      </c>
      <c r="W1367" s="27">
        <v>0</v>
      </c>
      <c r="X1367" s="27">
        <v>0</v>
      </c>
      <c r="Y1367" s="27"/>
      <c r="Z1367" s="27">
        <v>0</v>
      </c>
      <c r="AA1367" s="27">
        <v>0</v>
      </c>
      <c r="AB1367" s="27">
        <v>0</v>
      </c>
      <c r="AC1367" s="27"/>
      <c r="AD1367" s="27">
        <v>0</v>
      </c>
      <c r="AE1367" s="27">
        <v>0</v>
      </c>
      <c r="AF1367" s="27">
        <v>0</v>
      </c>
      <c r="AG1367" s="106">
        <v>0</v>
      </c>
      <c r="AH1367" s="27">
        <v>0</v>
      </c>
      <c r="AI1367" s="27">
        <v>0</v>
      </c>
      <c r="AJ1367" s="27">
        <v>0</v>
      </c>
      <c r="AK1367" s="106">
        <v>0</v>
      </c>
      <c r="AL1367" s="106">
        <v>0</v>
      </c>
      <c r="AM1367" s="105">
        <v>0</v>
      </c>
      <c r="AN1367" s="11">
        <v>0</v>
      </c>
      <c r="AO1367" s="11">
        <v>0</v>
      </c>
      <c r="AP1367" s="105">
        <v>0</v>
      </c>
      <c r="AQ1367" s="11">
        <v>0</v>
      </c>
      <c r="AR1367" s="11">
        <v>0</v>
      </c>
      <c r="AS1367" s="11">
        <v>0</v>
      </c>
      <c r="AT1367" s="11">
        <v>0</v>
      </c>
      <c r="AU1367" s="11">
        <v>0</v>
      </c>
      <c r="AV1367" s="11">
        <v>0</v>
      </c>
      <c r="AW1367" s="11">
        <v>0</v>
      </c>
      <c r="AX1367" s="11">
        <v>0</v>
      </c>
      <c r="AZ1367" s="11">
        <v>0</v>
      </c>
      <c r="BA1367" s="11">
        <v>0</v>
      </c>
      <c r="BB1367" s="122"/>
    </row>
    <row r="1368" spans="1:54" hidden="1" x14ac:dyDescent="0.25">
      <c r="A1368">
        <v>8</v>
      </c>
      <c r="B1368" t="str">
        <f t="shared" si="165"/>
        <v>WR-8520</v>
      </c>
      <c r="C1368" s="2" t="s">
        <v>318</v>
      </c>
      <c r="D1368" s="2" t="str">
        <f t="shared" si="166"/>
        <v>8</v>
      </c>
      <c r="E1368" s="2" t="str">
        <f t="shared" si="167"/>
        <v>85</v>
      </c>
      <c r="F1368" s="2" t="str">
        <f t="shared" si="168"/>
        <v>852</v>
      </c>
      <c r="G1368" s="1" t="s">
        <v>291</v>
      </c>
      <c r="H1368" s="27">
        <v>0</v>
      </c>
      <c r="I1368" s="27"/>
      <c r="J1368" s="27">
        <v>0</v>
      </c>
      <c r="K1368" s="27">
        <v>0</v>
      </c>
      <c r="L1368" s="27">
        <v>0</v>
      </c>
      <c r="M1368" s="27"/>
      <c r="N1368" s="27">
        <v>0</v>
      </c>
      <c r="O1368" s="27">
        <v>0</v>
      </c>
      <c r="P1368" s="27">
        <v>0</v>
      </c>
      <c r="Q1368" s="27"/>
      <c r="R1368" s="27">
        <v>0</v>
      </c>
      <c r="S1368" s="27">
        <v>0</v>
      </c>
      <c r="T1368" s="27">
        <v>0</v>
      </c>
      <c r="U1368" s="27"/>
      <c r="V1368" s="27">
        <v>0</v>
      </c>
      <c r="W1368" s="27">
        <v>0</v>
      </c>
      <c r="X1368" s="27">
        <v>0</v>
      </c>
      <c r="Y1368" s="27"/>
      <c r="Z1368" s="27">
        <v>0</v>
      </c>
      <c r="AA1368" s="27">
        <v>0</v>
      </c>
      <c r="AB1368" s="27">
        <v>0</v>
      </c>
      <c r="AC1368" s="27"/>
      <c r="AD1368" s="27">
        <v>0</v>
      </c>
      <c r="AE1368" s="27">
        <v>0</v>
      </c>
      <c r="AF1368" s="27">
        <v>0</v>
      </c>
      <c r="AG1368" s="106">
        <v>0</v>
      </c>
      <c r="AH1368" s="27">
        <v>0</v>
      </c>
      <c r="AI1368" s="27">
        <v>0</v>
      </c>
      <c r="AJ1368" s="27">
        <v>0</v>
      </c>
      <c r="AK1368" s="106">
        <v>0</v>
      </c>
      <c r="AL1368" s="106">
        <v>0</v>
      </c>
      <c r="AM1368" s="105">
        <v>0</v>
      </c>
      <c r="AN1368" s="11">
        <v>0</v>
      </c>
      <c r="AO1368" s="11">
        <v>0</v>
      </c>
      <c r="AP1368" s="105">
        <v>0</v>
      </c>
      <c r="AQ1368" s="11">
        <v>0</v>
      </c>
      <c r="AR1368" s="11">
        <v>0</v>
      </c>
      <c r="AS1368" s="11">
        <v>0</v>
      </c>
      <c r="AT1368" s="11">
        <v>0</v>
      </c>
      <c r="AU1368" s="11">
        <v>0</v>
      </c>
      <c r="AV1368" s="11">
        <v>0</v>
      </c>
      <c r="AW1368" s="11">
        <v>0</v>
      </c>
      <c r="AX1368" s="11">
        <v>0</v>
      </c>
      <c r="AZ1368" s="11">
        <v>0</v>
      </c>
      <c r="BA1368" s="11">
        <v>0</v>
      </c>
      <c r="BB1368" s="122"/>
    </row>
    <row r="1369" spans="1:54" hidden="1" x14ac:dyDescent="0.25">
      <c r="A1369">
        <v>8</v>
      </c>
      <c r="B1369" t="str">
        <f t="shared" si="165"/>
        <v>WR-8531</v>
      </c>
      <c r="C1369" s="2" t="s">
        <v>318</v>
      </c>
      <c r="D1369" s="2" t="str">
        <f t="shared" si="166"/>
        <v>8</v>
      </c>
      <c r="E1369" s="2" t="str">
        <f t="shared" si="167"/>
        <v>85</v>
      </c>
      <c r="F1369" s="2" t="str">
        <f t="shared" si="168"/>
        <v>853</v>
      </c>
      <c r="G1369" s="1" t="s">
        <v>292</v>
      </c>
      <c r="H1369" s="27">
        <v>0</v>
      </c>
      <c r="I1369" s="27"/>
      <c r="J1369" s="27">
        <v>0</v>
      </c>
      <c r="K1369" s="27">
        <v>0</v>
      </c>
      <c r="L1369" s="27">
        <v>0</v>
      </c>
      <c r="M1369" s="27"/>
      <c r="N1369" s="27">
        <v>0</v>
      </c>
      <c r="O1369" s="27">
        <v>0</v>
      </c>
      <c r="P1369" s="27">
        <v>0</v>
      </c>
      <c r="Q1369" s="27"/>
      <c r="R1369" s="27">
        <v>0</v>
      </c>
      <c r="S1369" s="27">
        <v>0</v>
      </c>
      <c r="T1369" s="27">
        <v>0</v>
      </c>
      <c r="U1369" s="27"/>
      <c r="V1369" s="27">
        <v>0</v>
      </c>
      <c r="W1369" s="27">
        <v>0</v>
      </c>
      <c r="X1369" s="27">
        <v>0</v>
      </c>
      <c r="Y1369" s="27"/>
      <c r="Z1369" s="27">
        <v>0</v>
      </c>
      <c r="AA1369" s="27">
        <v>0</v>
      </c>
      <c r="AB1369" s="27">
        <v>0</v>
      </c>
      <c r="AC1369" s="27"/>
      <c r="AD1369" s="27">
        <v>0</v>
      </c>
      <c r="AE1369" s="27">
        <v>0</v>
      </c>
      <c r="AF1369" s="27">
        <v>0</v>
      </c>
      <c r="AG1369" s="106">
        <v>0</v>
      </c>
      <c r="AH1369" s="27">
        <v>0</v>
      </c>
      <c r="AI1369" s="27">
        <v>0</v>
      </c>
      <c r="AJ1369" s="27">
        <v>0</v>
      </c>
      <c r="AK1369" s="106">
        <v>0</v>
      </c>
      <c r="AL1369" s="106">
        <v>0</v>
      </c>
      <c r="AM1369" s="105">
        <v>0</v>
      </c>
      <c r="AN1369" s="11">
        <v>0</v>
      </c>
      <c r="AO1369" s="11">
        <v>0</v>
      </c>
      <c r="AP1369" s="105">
        <v>0</v>
      </c>
      <c r="AQ1369" s="11">
        <v>0</v>
      </c>
      <c r="AR1369" s="11">
        <v>0</v>
      </c>
      <c r="AS1369" s="11">
        <v>0</v>
      </c>
      <c r="AT1369" s="11">
        <v>0</v>
      </c>
      <c r="AU1369" s="11">
        <v>0</v>
      </c>
      <c r="AV1369" s="11">
        <v>0</v>
      </c>
      <c r="AW1369" s="11">
        <v>0</v>
      </c>
      <c r="AX1369" s="11">
        <v>0</v>
      </c>
      <c r="AZ1369" s="11">
        <v>0</v>
      </c>
      <c r="BA1369" s="11">
        <v>0</v>
      </c>
      <c r="BB1369" s="122"/>
    </row>
    <row r="1370" spans="1:54" hidden="1" x14ac:dyDescent="0.25">
      <c r="A1370">
        <v>8</v>
      </c>
      <c r="B1370" t="str">
        <f t="shared" si="165"/>
        <v>WR-8532</v>
      </c>
      <c r="C1370" s="2" t="s">
        <v>318</v>
      </c>
      <c r="D1370" s="2" t="str">
        <f t="shared" si="166"/>
        <v>8</v>
      </c>
      <c r="E1370" s="2" t="str">
        <f t="shared" si="167"/>
        <v>85</v>
      </c>
      <c r="F1370" s="2" t="str">
        <f t="shared" si="168"/>
        <v>853</v>
      </c>
      <c r="G1370" s="1" t="s">
        <v>293</v>
      </c>
      <c r="H1370" s="27">
        <v>250</v>
      </c>
      <c r="I1370" s="27"/>
      <c r="J1370" s="27">
        <v>3</v>
      </c>
      <c r="K1370" s="27">
        <v>3.3235600000000001</v>
      </c>
      <c r="L1370" s="27">
        <v>125</v>
      </c>
      <c r="M1370" s="27"/>
      <c r="N1370" s="27">
        <v>6.1260000000000003</v>
      </c>
      <c r="O1370" s="27">
        <v>6.1260000000000003</v>
      </c>
      <c r="P1370" s="27">
        <v>50</v>
      </c>
      <c r="Q1370" s="27"/>
      <c r="R1370" s="27">
        <v>8.9600000000000009</v>
      </c>
      <c r="S1370" s="27">
        <v>8.9600000000000009</v>
      </c>
      <c r="T1370" s="27">
        <v>49</v>
      </c>
      <c r="U1370" s="27"/>
      <c r="V1370" s="27">
        <v>22.890999999999998</v>
      </c>
      <c r="W1370" s="27">
        <v>22.890999999999998</v>
      </c>
      <c r="X1370" s="27">
        <v>50</v>
      </c>
      <c r="Y1370" s="27"/>
      <c r="Z1370" s="27">
        <v>3.3045100000000001</v>
      </c>
      <c r="AA1370" s="27">
        <v>3.3045100000000001</v>
      </c>
      <c r="AB1370" s="27">
        <v>100</v>
      </c>
      <c r="AC1370" s="27"/>
      <c r="AD1370" s="27">
        <v>50.848149999999997</v>
      </c>
      <c r="AE1370" s="27">
        <v>50.848149999999997</v>
      </c>
      <c r="AF1370" s="27">
        <v>100</v>
      </c>
      <c r="AG1370" s="106">
        <v>85.843450000000004</v>
      </c>
      <c r="AH1370" s="27">
        <v>85.843450000000004</v>
      </c>
      <c r="AI1370" s="27">
        <v>85.843450000000004</v>
      </c>
      <c r="AJ1370" s="27">
        <v>100</v>
      </c>
      <c r="AK1370" s="106">
        <v>23.778130000000001</v>
      </c>
      <c r="AL1370" s="106">
        <v>23.778130000000001</v>
      </c>
      <c r="AM1370" s="105">
        <v>23.778130000000001</v>
      </c>
      <c r="AN1370" s="11">
        <v>40</v>
      </c>
      <c r="AO1370" s="11">
        <v>30.21461</v>
      </c>
      <c r="AP1370" s="105">
        <v>30.21461</v>
      </c>
      <c r="AQ1370" s="11">
        <v>30.21461</v>
      </c>
      <c r="AR1370" s="11">
        <v>40</v>
      </c>
      <c r="AS1370" s="11">
        <v>63.533470000000001</v>
      </c>
      <c r="AT1370" s="11">
        <v>63.533470000000001</v>
      </c>
      <c r="AU1370" s="11">
        <v>63.533470000000001</v>
      </c>
      <c r="AV1370" s="11">
        <v>140</v>
      </c>
      <c r="AW1370" s="11">
        <v>45.989190000000001</v>
      </c>
      <c r="AX1370" s="11">
        <v>45.989190000000001</v>
      </c>
      <c r="AZ1370" s="11">
        <v>0</v>
      </c>
      <c r="BA1370" s="11">
        <v>0</v>
      </c>
      <c r="BB1370" s="122"/>
    </row>
    <row r="1371" spans="1:54" hidden="1" x14ac:dyDescent="0.25">
      <c r="A1371">
        <v>8</v>
      </c>
      <c r="B1371" t="str">
        <f t="shared" si="165"/>
        <v>WR-8533</v>
      </c>
      <c r="C1371" s="2" t="s">
        <v>318</v>
      </c>
      <c r="D1371" s="2" t="str">
        <f t="shared" si="166"/>
        <v>8</v>
      </c>
      <c r="E1371" s="2" t="str">
        <f t="shared" si="167"/>
        <v>85</v>
      </c>
      <c r="F1371" s="2" t="str">
        <f t="shared" si="168"/>
        <v>853</v>
      </c>
      <c r="G1371" s="1" t="s">
        <v>962</v>
      </c>
      <c r="H1371" s="27">
        <v>0</v>
      </c>
      <c r="I1371" s="27"/>
      <c r="J1371" s="27">
        <v>0</v>
      </c>
      <c r="K1371" s="27">
        <v>0</v>
      </c>
      <c r="L1371" s="27">
        <v>0</v>
      </c>
      <c r="M1371" s="27"/>
      <c r="N1371" s="27">
        <v>0</v>
      </c>
      <c r="O1371" s="27">
        <v>0</v>
      </c>
      <c r="P1371" s="27">
        <v>0</v>
      </c>
      <c r="Q1371" s="27"/>
      <c r="R1371" s="27">
        <v>0</v>
      </c>
      <c r="S1371" s="27">
        <v>0</v>
      </c>
      <c r="T1371" s="27">
        <v>0</v>
      </c>
      <c r="U1371" s="27"/>
      <c r="V1371" s="27">
        <v>0</v>
      </c>
      <c r="W1371" s="27">
        <v>0</v>
      </c>
      <c r="X1371" s="27">
        <v>0</v>
      </c>
      <c r="Y1371" s="27"/>
      <c r="Z1371" s="27">
        <v>0</v>
      </c>
      <c r="AA1371" s="27">
        <v>0</v>
      </c>
      <c r="AB1371" s="27">
        <v>0</v>
      </c>
      <c r="AC1371" s="27"/>
      <c r="AD1371" s="27">
        <v>0</v>
      </c>
      <c r="AE1371" s="27">
        <v>0</v>
      </c>
      <c r="AF1371" s="27">
        <v>0</v>
      </c>
      <c r="AG1371" s="106">
        <v>0</v>
      </c>
      <c r="AH1371" s="27">
        <v>0</v>
      </c>
      <c r="AI1371" s="27">
        <v>0</v>
      </c>
      <c r="AJ1371" s="27">
        <v>0</v>
      </c>
      <c r="AK1371" s="106">
        <v>0</v>
      </c>
      <c r="AL1371" s="106">
        <v>0</v>
      </c>
      <c r="AM1371" s="105">
        <v>0</v>
      </c>
      <c r="AN1371" s="11">
        <v>0</v>
      </c>
      <c r="AO1371" s="11">
        <v>0</v>
      </c>
      <c r="AP1371" s="105">
        <v>0</v>
      </c>
      <c r="AQ1371" s="11">
        <v>0</v>
      </c>
      <c r="AR1371" s="11">
        <v>0</v>
      </c>
      <c r="AS1371" s="11">
        <v>0</v>
      </c>
      <c r="AT1371" s="11">
        <v>0</v>
      </c>
      <c r="AU1371" s="11"/>
      <c r="AV1371" s="11">
        <v>0</v>
      </c>
      <c r="AW1371" s="11">
        <v>0</v>
      </c>
      <c r="AX1371" s="11"/>
      <c r="AZ1371" s="11"/>
      <c r="BA1371" s="11"/>
      <c r="BB1371" s="122"/>
    </row>
    <row r="1372" spans="1:54" hidden="1" x14ac:dyDescent="0.25">
      <c r="A1372">
        <v>8</v>
      </c>
      <c r="B1372" t="str">
        <f t="shared" si="165"/>
        <v>WR-8534</v>
      </c>
      <c r="C1372" s="2" t="s">
        <v>318</v>
      </c>
      <c r="D1372" s="2" t="str">
        <f t="shared" si="166"/>
        <v>8</v>
      </c>
      <c r="E1372" s="2" t="str">
        <f t="shared" si="167"/>
        <v>85</v>
      </c>
      <c r="F1372" s="2" t="str">
        <f t="shared" si="168"/>
        <v>853</v>
      </c>
      <c r="G1372" s="1" t="s">
        <v>294</v>
      </c>
      <c r="H1372" s="27">
        <v>1415</v>
      </c>
      <c r="I1372" s="27"/>
      <c r="J1372" s="27">
        <v>987</v>
      </c>
      <c r="K1372" s="27">
        <v>723.51139999999998</v>
      </c>
      <c r="L1372" s="27">
        <v>1565</v>
      </c>
      <c r="M1372" s="27"/>
      <c r="N1372" s="27">
        <v>676.26199999999994</v>
      </c>
      <c r="O1372" s="27">
        <v>676.26199999999994</v>
      </c>
      <c r="P1372" s="27">
        <v>1565</v>
      </c>
      <c r="Q1372" s="27"/>
      <c r="R1372" s="27">
        <v>684.98299999999995</v>
      </c>
      <c r="S1372" s="27">
        <v>684.98299999999995</v>
      </c>
      <c r="T1372" s="27">
        <v>1565</v>
      </c>
      <c r="U1372" s="27"/>
      <c r="V1372" s="27">
        <v>1138.2470000000001</v>
      </c>
      <c r="W1372" s="27">
        <v>1138.2470000000001</v>
      </c>
      <c r="X1372" s="27">
        <v>1565</v>
      </c>
      <c r="Y1372" s="27"/>
      <c r="Z1372" s="27">
        <v>246.94578999999999</v>
      </c>
      <c r="AA1372" s="27">
        <v>246.94578999999999</v>
      </c>
      <c r="AB1372" s="27">
        <v>1565</v>
      </c>
      <c r="AC1372" s="27"/>
      <c r="AD1372" s="27">
        <v>133.03728000000001</v>
      </c>
      <c r="AE1372" s="27">
        <v>133.03728000000001</v>
      </c>
      <c r="AF1372" s="27">
        <v>1565</v>
      </c>
      <c r="AG1372" s="106">
        <v>391.42151999999999</v>
      </c>
      <c r="AH1372" s="27">
        <v>391.42151999999999</v>
      </c>
      <c r="AI1372" s="27">
        <v>391.42151999999999</v>
      </c>
      <c r="AJ1372" s="27">
        <v>1565</v>
      </c>
      <c r="AK1372" s="106">
        <v>740.92827999999997</v>
      </c>
      <c r="AL1372" s="106">
        <v>740.92827999999997</v>
      </c>
      <c r="AM1372" s="105">
        <v>740.92827999999997</v>
      </c>
      <c r="AN1372" s="11">
        <v>1565</v>
      </c>
      <c r="AO1372" s="11">
        <v>307.03895999999997</v>
      </c>
      <c r="AP1372" s="105">
        <v>307.03895999999997</v>
      </c>
      <c r="AQ1372" s="11">
        <v>307.03895999999997</v>
      </c>
      <c r="AR1372" s="11">
        <v>825</v>
      </c>
      <c r="AS1372" s="11">
        <v>619.73045000000002</v>
      </c>
      <c r="AT1372" s="11">
        <v>619.73045000000002</v>
      </c>
      <c r="AU1372" s="11">
        <v>619.73045000000002</v>
      </c>
      <c r="AV1372" s="11">
        <v>825</v>
      </c>
      <c r="AW1372" s="11">
        <v>479.39797999999996</v>
      </c>
      <c r="AX1372" s="11">
        <v>479.39797999999996</v>
      </c>
      <c r="AZ1372" s="11">
        <v>0</v>
      </c>
      <c r="BA1372" s="11">
        <v>0</v>
      </c>
      <c r="BB1372" s="122"/>
    </row>
    <row r="1373" spans="1:54" hidden="1" x14ac:dyDescent="0.25">
      <c r="A1373">
        <v>8</v>
      </c>
      <c r="B1373" t="str">
        <f t="shared" si="165"/>
        <v>WR-8535</v>
      </c>
      <c r="C1373" s="2" t="s">
        <v>318</v>
      </c>
      <c r="D1373" s="2" t="str">
        <f t="shared" si="166"/>
        <v>8</v>
      </c>
      <c r="E1373" s="2" t="str">
        <f t="shared" si="167"/>
        <v>85</v>
      </c>
      <c r="F1373" s="2" t="str">
        <f t="shared" si="168"/>
        <v>853</v>
      </c>
      <c r="G1373" s="1" t="s">
        <v>296</v>
      </c>
      <c r="H1373" s="27">
        <v>0</v>
      </c>
      <c r="I1373" s="27"/>
      <c r="J1373" s="27">
        <v>0</v>
      </c>
      <c r="K1373" s="27">
        <v>0</v>
      </c>
      <c r="L1373" s="27">
        <v>0</v>
      </c>
      <c r="M1373" s="27"/>
      <c r="N1373" s="27">
        <v>0</v>
      </c>
      <c r="O1373" s="27">
        <v>0</v>
      </c>
      <c r="P1373" s="27">
        <v>0</v>
      </c>
      <c r="Q1373" s="27"/>
      <c r="R1373" s="27">
        <v>0</v>
      </c>
      <c r="S1373" s="27">
        <v>0</v>
      </c>
      <c r="T1373" s="27">
        <v>0</v>
      </c>
      <c r="U1373" s="27"/>
      <c r="V1373" s="27">
        <v>0</v>
      </c>
      <c r="W1373" s="27">
        <v>0</v>
      </c>
      <c r="X1373" s="27">
        <v>0</v>
      </c>
      <c r="Y1373" s="27"/>
      <c r="Z1373" s="27">
        <v>0</v>
      </c>
      <c r="AA1373" s="27">
        <v>0</v>
      </c>
      <c r="AB1373" s="27">
        <v>0</v>
      </c>
      <c r="AC1373" s="27"/>
      <c r="AD1373" s="27">
        <v>0</v>
      </c>
      <c r="AE1373" s="27">
        <v>0</v>
      </c>
      <c r="AF1373" s="27">
        <v>0</v>
      </c>
      <c r="AG1373" s="106">
        <v>0</v>
      </c>
      <c r="AH1373" s="27">
        <v>0</v>
      </c>
      <c r="AI1373" s="27">
        <v>0</v>
      </c>
      <c r="AJ1373" s="27">
        <v>0</v>
      </c>
      <c r="AK1373" s="106">
        <v>0</v>
      </c>
      <c r="AL1373" s="106">
        <v>0</v>
      </c>
      <c r="AM1373" s="105">
        <v>0</v>
      </c>
      <c r="AN1373" s="11">
        <v>0</v>
      </c>
      <c r="AO1373" s="11">
        <v>23</v>
      </c>
      <c r="AP1373" s="105">
        <v>22.684999999999999</v>
      </c>
      <c r="AQ1373" s="11">
        <v>22.684999999999999</v>
      </c>
      <c r="AR1373" s="11">
        <v>0</v>
      </c>
      <c r="AS1373" s="11">
        <v>0</v>
      </c>
      <c r="AT1373" s="11">
        <v>0</v>
      </c>
      <c r="AU1373" s="11">
        <v>0</v>
      </c>
      <c r="AV1373" s="11">
        <v>12</v>
      </c>
      <c r="AW1373" s="11">
        <v>0</v>
      </c>
      <c r="AX1373" s="11">
        <v>0</v>
      </c>
      <c r="AZ1373" s="11">
        <v>1</v>
      </c>
      <c r="BA1373" s="11">
        <v>0</v>
      </c>
      <c r="BB1373" s="122"/>
    </row>
    <row r="1374" spans="1:54" hidden="1" x14ac:dyDescent="0.25">
      <c r="A1374">
        <v>8</v>
      </c>
      <c r="B1374" t="str">
        <f t="shared" si="165"/>
        <v>WR-8540</v>
      </c>
      <c r="C1374" s="2" t="s">
        <v>318</v>
      </c>
      <c r="D1374" s="2" t="str">
        <f t="shared" si="166"/>
        <v>8</v>
      </c>
      <c r="E1374" s="2" t="str">
        <f t="shared" si="167"/>
        <v>85</v>
      </c>
      <c r="F1374" s="2" t="str">
        <f t="shared" si="168"/>
        <v>854</v>
      </c>
      <c r="G1374" s="1" t="s">
        <v>297</v>
      </c>
      <c r="H1374" s="27">
        <v>0</v>
      </c>
      <c r="I1374" s="27"/>
      <c r="J1374" s="27">
        <v>0</v>
      </c>
      <c r="K1374" s="27">
        <v>0</v>
      </c>
      <c r="L1374" s="27">
        <v>0</v>
      </c>
      <c r="M1374" s="27"/>
      <c r="N1374" s="27">
        <v>0</v>
      </c>
      <c r="O1374" s="27">
        <v>0</v>
      </c>
      <c r="P1374" s="27">
        <v>0</v>
      </c>
      <c r="Q1374" s="27"/>
      <c r="R1374" s="27">
        <v>0</v>
      </c>
      <c r="S1374" s="27">
        <v>0</v>
      </c>
      <c r="T1374" s="27">
        <v>0</v>
      </c>
      <c r="U1374" s="27"/>
      <c r="V1374" s="27">
        <v>0</v>
      </c>
      <c r="W1374" s="27">
        <v>0</v>
      </c>
      <c r="X1374" s="27">
        <v>0</v>
      </c>
      <c r="Y1374" s="27"/>
      <c r="Z1374" s="27">
        <v>0</v>
      </c>
      <c r="AA1374" s="27">
        <v>0</v>
      </c>
      <c r="AB1374" s="27">
        <v>0</v>
      </c>
      <c r="AC1374" s="27"/>
      <c r="AD1374" s="27">
        <v>0</v>
      </c>
      <c r="AE1374" s="27">
        <v>0</v>
      </c>
      <c r="AF1374" s="27">
        <v>0</v>
      </c>
      <c r="AG1374" s="106">
        <v>0</v>
      </c>
      <c r="AH1374" s="27">
        <v>0</v>
      </c>
      <c r="AI1374" s="27">
        <v>0</v>
      </c>
      <c r="AJ1374" s="27">
        <v>0</v>
      </c>
      <c r="AK1374" s="106">
        <v>0</v>
      </c>
      <c r="AL1374" s="106">
        <v>0</v>
      </c>
      <c r="AM1374" s="105">
        <v>0</v>
      </c>
      <c r="AN1374" s="11">
        <v>0</v>
      </c>
      <c r="AO1374" s="11">
        <v>0</v>
      </c>
      <c r="AP1374" s="105">
        <v>0</v>
      </c>
      <c r="AQ1374" s="11">
        <v>0</v>
      </c>
      <c r="AR1374" s="11">
        <v>0</v>
      </c>
      <c r="AS1374" s="11">
        <v>0</v>
      </c>
      <c r="AT1374" s="11">
        <v>0</v>
      </c>
      <c r="AU1374" s="11">
        <v>0</v>
      </c>
      <c r="AV1374" s="11">
        <v>0</v>
      </c>
      <c r="AW1374" s="11">
        <v>0</v>
      </c>
      <c r="AX1374" s="11">
        <v>0</v>
      </c>
      <c r="AZ1374" s="11">
        <v>0</v>
      </c>
      <c r="BA1374" s="11">
        <v>0</v>
      </c>
      <c r="BB1374" s="122"/>
    </row>
    <row r="1375" spans="1:54" hidden="1" x14ac:dyDescent="0.25">
      <c r="A1375">
        <v>8</v>
      </c>
      <c r="B1375" t="str">
        <f t="shared" si="165"/>
        <v>WR-8550</v>
      </c>
      <c r="C1375" s="2" t="s">
        <v>318</v>
      </c>
      <c r="D1375" s="2" t="str">
        <f t="shared" si="166"/>
        <v>8</v>
      </c>
      <c r="E1375" s="2" t="str">
        <f t="shared" si="167"/>
        <v>85</v>
      </c>
      <c r="F1375" s="2" t="str">
        <f t="shared" si="168"/>
        <v>855</v>
      </c>
      <c r="G1375" s="1" t="s">
        <v>298</v>
      </c>
      <c r="H1375" s="27">
        <v>0</v>
      </c>
      <c r="I1375" s="27"/>
      <c r="J1375" s="27">
        <v>0</v>
      </c>
      <c r="K1375" s="27">
        <v>0</v>
      </c>
      <c r="L1375" s="27">
        <v>0</v>
      </c>
      <c r="M1375" s="27"/>
      <c r="N1375" s="27">
        <v>0</v>
      </c>
      <c r="O1375" s="27">
        <v>0</v>
      </c>
      <c r="P1375" s="27">
        <v>0</v>
      </c>
      <c r="Q1375" s="27"/>
      <c r="R1375" s="27">
        <v>0</v>
      </c>
      <c r="S1375" s="27">
        <v>0</v>
      </c>
      <c r="T1375" s="27">
        <v>0</v>
      </c>
      <c r="U1375" s="27"/>
      <c r="V1375" s="27">
        <v>0</v>
      </c>
      <c r="W1375" s="27">
        <v>0</v>
      </c>
      <c r="X1375" s="27">
        <v>0</v>
      </c>
      <c r="Y1375" s="27"/>
      <c r="Z1375" s="27">
        <v>0</v>
      </c>
      <c r="AA1375" s="27">
        <v>0</v>
      </c>
      <c r="AB1375" s="27">
        <v>0</v>
      </c>
      <c r="AC1375" s="27"/>
      <c r="AD1375" s="27">
        <v>0</v>
      </c>
      <c r="AE1375" s="27">
        <v>0</v>
      </c>
      <c r="AF1375" s="27">
        <v>0</v>
      </c>
      <c r="AG1375" s="106">
        <v>0</v>
      </c>
      <c r="AH1375" s="27">
        <v>0</v>
      </c>
      <c r="AI1375" s="27">
        <v>0</v>
      </c>
      <c r="AJ1375" s="27">
        <v>0</v>
      </c>
      <c r="AK1375" s="106">
        <v>0</v>
      </c>
      <c r="AL1375" s="106">
        <v>0</v>
      </c>
      <c r="AM1375" s="105">
        <v>0</v>
      </c>
      <c r="AN1375" s="11">
        <v>0</v>
      </c>
      <c r="AO1375" s="11">
        <v>0</v>
      </c>
      <c r="AP1375" s="105">
        <v>0</v>
      </c>
      <c r="AQ1375" s="11">
        <v>0</v>
      </c>
      <c r="AR1375" s="11">
        <v>0</v>
      </c>
      <c r="AS1375" s="11">
        <v>0</v>
      </c>
      <c r="AT1375" s="11">
        <v>0</v>
      </c>
      <c r="AU1375" s="11">
        <v>0</v>
      </c>
      <c r="AV1375" s="11">
        <v>0</v>
      </c>
      <c r="AW1375" s="11">
        <v>0</v>
      </c>
      <c r="AX1375" s="11">
        <v>0</v>
      </c>
      <c r="AZ1375" s="11">
        <v>0</v>
      </c>
      <c r="BA1375" s="11">
        <v>0</v>
      </c>
      <c r="BB1375" s="122"/>
    </row>
    <row r="1376" spans="1:54" hidden="1" x14ac:dyDescent="0.25">
      <c r="A1376">
        <v>8</v>
      </c>
      <c r="B1376" t="str">
        <f t="shared" si="165"/>
        <v>WR-8561</v>
      </c>
      <c r="C1376" s="2" t="s">
        <v>318</v>
      </c>
      <c r="D1376" s="2" t="str">
        <f t="shared" si="166"/>
        <v>8</v>
      </c>
      <c r="E1376" s="2" t="str">
        <f t="shared" si="167"/>
        <v>85</v>
      </c>
      <c r="F1376" s="2" t="str">
        <f t="shared" si="168"/>
        <v>856</v>
      </c>
      <c r="G1376" s="1" t="s">
        <v>299</v>
      </c>
      <c r="H1376" s="27">
        <v>0</v>
      </c>
      <c r="I1376" s="27"/>
      <c r="J1376" s="27">
        <v>0</v>
      </c>
      <c r="K1376" s="27">
        <v>0</v>
      </c>
      <c r="L1376" s="27">
        <v>0</v>
      </c>
      <c r="M1376" s="27"/>
      <c r="N1376" s="27">
        <v>0</v>
      </c>
      <c r="O1376" s="27">
        <v>0</v>
      </c>
      <c r="P1376" s="27">
        <v>0</v>
      </c>
      <c r="Q1376" s="27"/>
      <c r="R1376" s="27">
        <v>0</v>
      </c>
      <c r="S1376" s="27">
        <v>0</v>
      </c>
      <c r="T1376" s="27">
        <v>0</v>
      </c>
      <c r="U1376" s="27"/>
      <c r="V1376" s="27">
        <v>0</v>
      </c>
      <c r="W1376" s="27">
        <v>0</v>
      </c>
      <c r="X1376" s="27">
        <v>0</v>
      </c>
      <c r="Y1376" s="27"/>
      <c r="Z1376" s="27">
        <v>0</v>
      </c>
      <c r="AA1376" s="27">
        <v>0</v>
      </c>
      <c r="AB1376" s="27">
        <v>0</v>
      </c>
      <c r="AC1376" s="27"/>
      <c r="AD1376" s="27">
        <v>0</v>
      </c>
      <c r="AE1376" s="27">
        <v>0</v>
      </c>
      <c r="AF1376" s="27">
        <v>0</v>
      </c>
      <c r="AG1376" s="106">
        <v>0</v>
      </c>
      <c r="AH1376" s="27">
        <v>0</v>
      </c>
      <c r="AI1376" s="27">
        <v>0</v>
      </c>
      <c r="AJ1376" s="27">
        <v>0</v>
      </c>
      <c r="AK1376" s="106">
        <v>0</v>
      </c>
      <c r="AL1376" s="106">
        <v>0</v>
      </c>
      <c r="AM1376" s="105">
        <v>0</v>
      </c>
      <c r="AN1376" s="11">
        <v>0</v>
      </c>
      <c r="AO1376" s="11">
        <v>0</v>
      </c>
      <c r="AP1376" s="105">
        <v>0</v>
      </c>
      <c r="AQ1376" s="11">
        <v>0</v>
      </c>
      <c r="AR1376" s="11">
        <v>0</v>
      </c>
      <c r="AS1376" s="11">
        <v>0</v>
      </c>
      <c r="AT1376" s="11">
        <v>0</v>
      </c>
      <c r="AU1376" s="11">
        <v>0</v>
      </c>
      <c r="AV1376" s="11">
        <v>0</v>
      </c>
      <c r="AW1376" s="11">
        <v>0</v>
      </c>
      <c r="AX1376" s="11">
        <v>0</v>
      </c>
      <c r="AZ1376" s="11">
        <v>0</v>
      </c>
      <c r="BA1376" s="11">
        <v>0</v>
      </c>
      <c r="BB1376" s="122"/>
    </row>
    <row r="1377" spans="1:54" hidden="1" x14ac:dyDescent="0.25">
      <c r="A1377">
        <v>8</v>
      </c>
      <c r="B1377" t="str">
        <f t="shared" si="165"/>
        <v>WR-8562</v>
      </c>
      <c r="C1377" s="2" t="s">
        <v>318</v>
      </c>
      <c r="D1377" s="2" t="str">
        <f t="shared" si="166"/>
        <v>8</v>
      </c>
      <c r="E1377" s="2" t="str">
        <f t="shared" si="167"/>
        <v>85</v>
      </c>
      <c r="F1377" s="2" t="str">
        <f t="shared" si="168"/>
        <v>856</v>
      </c>
      <c r="G1377" s="1" t="s">
        <v>300</v>
      </c>
      <c r="H1377" s="27">
        <v>0</v>
      </c>
      <c r="I1377" s="27"/>
      <c r="J1377" s="27">
        <v>0</v>
      </c>
      <c r="K1377" s="27">
        <v>0</v>
      </c>
      <c r="L1377" s="27">
        <v>0</v>
      </c>
      <c r="M1377" s="27"/>
      <c r="N1377" s="27">
        <v>0</v>
      </c>
      <c r="O1377" s="27">
        <v>0</v>
      </c>
      <c r="P1377" s="27">
        <v>0</v>
      </c>
      <c r="Q1377" s="27"/>
      <c r="R1377" s="27">
        <v>0</v>
      </c>
      <c r="S1377" s="27">
        <v>0</v>
      </c>
      <c r="T1377" s="27">
        <v>0</v>
      </c>
      <c r="U1377" s="27"/>
      <c r="V1377" s="27">
        <v>0</v>
      </c>
      <c r="W1377" s="27">
        <v>0</v>
      </c>
      <c r="X1377" s="27">
        <v>0</v>
      </c>
      <c r="Y1377" s="27"/>
      <c r="Z1377" s="27">
        <v>0</v>
      </c>
      <c r="AA1377" s="27">
        <v>0</v>
      </c>
      <c r="AB1377" s="27">
        <v>0</v>
      </c>
      <c r="AC1377" s="27"/>
      <c r="AD1377" s="27">
        <v>0</v>
      </c>
      <c r="AE1377" s="27">
        <v>0</v>
      </c>
      <c r="AF1377" s="27">
        <v>0</v>
      </c>
      <c r="AG1377" s="106">
        <v>0</v>
      </c>
      <c r="AH1377" s="27">
        <v>0</v>
      </c>
      <c r="AI1377" s="27">
        <v>0</v>
      </c>
      <c r="AJ1377" s="27">
        <v>0</v>
      </c>
      <c r="AK1377" s="106">
        <v>0</v>
      </c>
      <c r="AL1377" s="106">
        <v>0</v>
      </c>
      <c r="AM1377" s="105">
        <v>0</v>
      </c>
      <c r="AN1377" s="11">
        <v>0</v>
      </c>
      <c r="AO1377" s="11">
        <v>0</v>
      </c>
      <c r="AP1377" s="105">
        <v>0</v>
      </c>
      <c r="AQ1377" s="11">
        <v>0</v>
      </c>
      <c r="AR1377" s="11">
        <v>0</v>
      </c>
      <c r="AS1377" s="11">
        <v>0</v>
      </c>
      <c r="AT1377" s="11">
        <v>0</v>
      </c>
      <c r="AU1377" s="11">
        <v>0</v>
      </c>
      <c r="AV1377" s="11">
        <v>0</v>
      </c>
      <c r="AW1377" s="11">
        <v>0</v>
      </c>
      <c r="AX1377" s="11">
        <v>0</v>
      </c>
      <c r="AZ1377" s="11">
        <v>0</v>
      </c>
      <c r="BA1377" s="11">
        <v>0</v>
      </c>
      <c r="BB1377" s="122"/>
    </row>
    <row r="1378" spans="1:54" hidden="1" x14ac:dyDescent="0.25">
      <c r="A1378">
        <v>8</v>
      </c>
      <c r="B1378" t="str">
        <f t="shared" si="165"/>
        <v>WR-8563</v>
      </c>
      <c r="C1378" s="2" t="s">
        <v>318</v>
      </c>
      <c r="D1378" s="2" t="str">
        <f t="shared" si="166"/>
        <v>8</v>
      </c>
      <c r="E1378" s="2" t="str">
        <f t="shared" si="167"/>
        <v>85</v>
      </c>
      <c r="F1378" s="2" t="str">
        <f t="shared" si="168"/>
        <v>856</v>
      </c>
      <c r="G1378" s="1" t="s">
        <v>301</v>
      </c>
      <c r="H1378" s="27">
        <v>0</v>
      </c>
      <c r="I1378" s="27"/>
      <c r="J1378" s="27">
        <v>0</v>
      </c>
      <c r="K1378" s="27">
        <v>0</v>
      </c>
      <c r="L1378" s="27">
        <v>0</v>
      </c>
      <c r="M1378" s="27"/>
      <c r="N1378" s="27">
        <v>0</v>
      </c>
      <c r="O1378" s="27">
        <v>0</v>
      </c>
      <c r="P1378" s="27">
        <v>0</v>
      </c>
      <c r="Q1378" s="27"/>
      <c r="R1378" s="27">
        <v>0</v>
      </c>
      <c r="S1378" s="27">
        <v>0</v>
      </c>
      <c r="T1378" s="27">
        <v>0</v>
      </c>
      <c r="U1378" s="27"/>
      <c r="V1378" s="27">
        <v>0</v>
      </c>
      <c r="W1378" s="27">
        <v>0</v>
      </c>
      <c r="X1378" s="27">
        <v>0</v>
      </c>
      <c r="Y1378" s="27"/>
      <c r="Z1378" s="27">
        <v>0</v>
      </c>
      <c r="AA1378" s="27">
        <v>0</v>
      </c>
      <c r="AB1378" s="27">
        <v>0</v>
      </c>
      <c r="AC1378" s="27"/>
      <c r="AD1378" s="27">
        <v>0</v>
      </c>
      <c r="AE1378" s="27">
        <v>0</v>
      </c>
      <c r="AF1378" s="27">
        <v>0</v>
      </c>
      <c r="AG1378" s="106">
        <v>0</v>
      </c>
      <c r="AH1378" s="27">
        <v>0</v>
      </c>
      <c r="AI1378" s="27">
        <v>0</v>
      </c>
      <c r="AJ1378" s="27">
        <v>0</v>
      </c>
      <c r="AK1378" s="106">
        <v>0</v>
      </c>
      <c r="AL1378" s="106">
        <v>0</v>
      </c>
      <c r="AM1378" s="105">
        <v>0</v>
      </c>
      <c r="AN1378" s="11">
        <v>0</v>
      </c>
      <c r="AO1378" s="11">
        <v>0</v>
      </c>
      <c r="AP1378" s="105">
        <v>0</v>
      </c>
      <c r="AQ1378" s="11">
        <v>0</v>
      </c>
      <c r="AR1378" s="11">
        <v>0</v>
      </c>
      <c r="AS1378" s="11">
        <v>0</v>
      </c>
      <c r="AT1378" s="11">
        <v>0</v>
      </c>
      <c r="AU1378" s="11">
        <v>0</v>
      </c>
      <c r="AV1378" s="11">
        <v>0</v>
      </c>
      <c r="AW1378" s="11">
        <v>0</v>
      </c>
      <c r="AX1378" s="11">
        <v>0</v>
      </c>
      <c r="AZ1378" s="11">
        <v>0</v>
      </c>
      <c r="BA1378" s="11">
        <v>0</v>
      </c>
      <c r="BB1378" s="122"/>
    </row>
    <row r="1379" spans="1:54" hidden="1" x14ac:dyDescent="0.25">
      <c r="A1379">
        <v>8</v>
      </c>
      <c r="B1379" t="str">
        <f t="shared" si="165"/>
        <v>WR-8564</v>
      </c>
      <c r="C1379" s="2" t="s">
        <v>318</v>
      </c>
      <c r="D1379" s="2" t="str">
        <f t="shared" si="166"/>
        <v>8</v>
      </c>
      <c r="E1379" s="2" t="str">
        <f t="shared" si="167"/>
        <v>85</v>
      </c>
      <c r="F1379" s="2" t="str">
        <f t="shared" si="168"/>
        <v>856</v>
      </c>
      <c r="G1379" s="1" t="s">
        <v>302</v>
      </c>
      <c r="H1379" s="27">
        <v>0</v>
      </c>
      <c r="I1379" s="27"/>
      <c r="J1379" s="27">
        <v>0</v>
      </c>
      <c r="K1379" s="27">
        <v>0</v>
      </c>
      <c r="L1379" s="27">
        <v>0</v>
      </c>
      <c r="M1379" s="27"/>
      <c r="N1379" s="27">
        <v>0</v>
      </c>
      <c r="O1379" s="27">
        <v>0</v>
      </c>
      <c r="P1379" s="27">
        <v>0</v>
      </c>
      <c r="Q1379" s="27"/>
      <c r="R1379" s="27">
        <v>0</v>
      </c>
      <c r="S1379" s="27">
        <v>0</v>
      </c>
      <c r="T1379" s="27">
        <v>0</v>
      </c>
      <c r="U1379" s="27"/>
      <c r="V1379" s="27">
        <v>0</v>
      </c>
      <c r="W1379" s="27">
        <v>0</v>
      </c>
      <c r="X1379" s="27">
        <v>0</v>
      </c>
      <c r="Y1379" s="27"/>
      <c r="Z1379" s="27">
        <v>0</v>
      </c>
      <c r="AA1379" s="27">
        <v>0</v>
      </c>
      <c r="AB1379" s="27">
        <v>0</v>
      </c>
      <c r="AC1379" s="27"/>
      <c r="AD1379" s="27">
        <v>0</v>
      </c>
      <c r="AE1379" s="27">
        <v>0</v>
      </c>
      <c r="AF1379" s="27">
        <v>0</v>
      </c>
      <c r="AG1379" s="106">
        <v>0</v>
      </c>
      <c r="AH1379" s="27">
        <v>0</v>
      </c>
      <c r="AI1379" s="27">
        <v>0</v>
      </c>
      <c r="AJ1379" s="27">
        <v>0</v>
      </c>
      <c r="AK1379" s="106">
        <v>0</v>
      </c>
      <c r="AL1379" s="106">
        <v>0</v>
      </c>
      <c r="AM1379" s="105">
        <v>0</v>
      </c>
      <c r="AN1379" s="11">
        <v>0</v>
      </c>
      <c r="AO1379" s="11">
        <v>0</v>
      </c>
      <c r="AP1379" s="105">
        <v>0</v>
      </c>
      <c r="AQ1379" s="11">
        <v>0</v>
      </c>
      <c r="AR1379" s="11">
        <v>0</v>
      </c>
      <c r="AS1379" s="11">
        <v>0</v>
      </c>
      <c r="AT1379" s="11">
        <v>0</v>
      </c>
      <c r="AU1379" s="11">
        <v>0</v>
      </c>
      <c r="AV1379" s="11">
        <v>0</v>
      </c>
      <c r="AW1379" s="11">
        <v>0</v>
      </c>
      <c r="AX1379" s="11">
        <v>0</v>
      </c>
      <c r="AZ1379" s="11">
        <v>0</v>
      </c>
      <c r="BA1379" s="11">
        <v>0</v>
      </c>
      <c r="BB1379" s="122"/>
    </row>
    <row r="1380" spans="1:54" hidden="1" x14ac:dyDescent="0.25">
      <c r="A1380">
        <v>8</v>
      </c>
      <c r="B1380" t="str">
        <f t="shared" si="165"/>
        <v>WR-8565</v>
      </c>
      <c r="C1380" s="2" t="s">
        <v>318</v>
      </c>
      <c r="D1380" s="2" t="str">
        <f t="shared" si="166"/>
        <v>8</v>
      </c>
      <c r="E1380" s="2" t="str">
        <f t="shared" si="167"/>
        <v>85</v>
      </c>
      <c r="F1380" s="2" t="str">
        <f t="shared" si="168"/>
        <v>856</v>
      </c>
      <c r="G1380" s="1" t="s">
        <v>303</v>
      </c>
      <c r="H1380" s="27">
        <v>0</v>
      </c>
      <c r="I1380" s="27"/>
      <c r="J1380" s="27">
        <v>0</v>
      </c>
      <c r="K1380" s="27">
        <v>0</v>
      </c>
      <c r="L1380" s="27">
        <v>0</v>
      </c>
      <c r="M1380" s="27"/>
      <c r="N1380" s="27">
        <v>0</v>
      </c>
      <c r="O1380" s="27">
        <v>0</v>
      </c>
      <c r="P1380" s="27">
        <v>0</v>
      </c>
      <c r="Q1380" s="27"/>
      <c r="R1380" s="27">
        <v>0</v>
      </c>
      <c r="S1380" s="27">
        <v>0</v>
      </c>
      <c r="T1380" s="27">
        <v>0</v>
      </c>
      <c r="U1380" s="27"/>
      <c r="V1380" s="27">
        <v>0</v>
      </c>
      <c r="W1380" s="27">
        <v>0</v>
      </c>
      <c r="X1380" s="27">
        <v>0</v>
      </c>
      <c r="Y1380" s="27"/>
      <c r="Z1380" s="27">
        <v>0</v>
      </c>
      <c r="AA1380" s="27">
        <v>0</v>
      </c>
      <c r="AB1380" s="27">
        <v>0</v>
      </c>
      <c r="AC1380" s="27"/>
      <c r="AD1380" s="27">
        <v>0</v>
      </c>
      <c r="AE1380" s="27">
        <v>0</v>
      </c>
      <c r="AF1380" s="27">
        <v>0</v>
      </c>
      <c r="AG1380" s="106">
        <v>0</v>
      </c>
      <c r="AH1380" s="27">
        <v>0</v>
      </c>
      <c r="AI1380" s="27">
        <v>0</v>
      </c>
      <c r="AJ1380" s="27">
        <v>0</v>
      </c>
      <c r="AK1380" s="106">
        <v>0</v>
      </c>
      <c r="AL1380" s="106">
        <v>0</v>
      </c>
      <c r="AM1380" s="105">
        <v>0</v>
      </c>
      <c r="AN1380" s="11">
        <v>0</v>
      </c>
      <c r="AO1380" s="11">
        <v>0</v>
      </c>
      <c r="AP1380" s="105">
        <v>0</v>
      </c>
      <c r="AQ1380" s="11">
        <v>0</v>
      </c>
      <c r="AR1380" s="11">
        <v>0</v>
      </c>
      <c r="AS1380" s="11">
        <v>590760.75147999986</v>
      </c>
      <c r="AT1380" s="11">
        <v>590760.75147999986</v>
      </c>
      <c r="AU1380" s="11">
        <v>588121.4251799999</v>
      </c>
      <c r="AV1380" s="11">
        <v>0</v>
      </c>
      <c r="AW1380" s="11">
        <v>0</v>
      </c>
      <c r="AX1380" s="11">
        <v>71770</v>
      </c>
      <c r="AZ1380" s="11">
        <v>0</v>
      </c>
      <c r="BA1380" s="11">
        <v>0</v>
      </c>
      <c r="BB1380" s="122"/>
    </row>
    <row r="1381" spans="1:54" hidden="1" x14ac:dyDescent="0.25">
      <c r="A1381">
        <v>8</v>
      </c>
      <c r="B1381" t="str">
        <f t="shared" si="165"/>
        <v>WR-8571</v>
      </c>
      <c r="C1381" s="2" t="s">
        <v>318</v>
      </c>
      <c r="D1381" s="2" t="str">
        <f t="shared" si="166"/>
        <v>8</v>
      </c>
      <c r="E1381" s="2" t="str">
        <f t="shared" si="167"/>
        <v>85</v>
      </c>
      <c r="F1381" s="2" t="str">
        <f t="shared" si="168"/>
        <v>857</v>
      </c>
      <c r="G1381" s="1" t="s">
        <v>3539</v>
      </c>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106"/>
      <c r="AH1381" s="27"/>
      <c r="AI1381" s="27"/>
      <c r="AJ1381" s="27"/>
      <c r="AK1381" s="106"/>
      <c r="AL1381" s="106"/>
      <c r="AM1381" s="105"/>
      <c r="AN1381" s="11"/>
      <c r="AO1381" s="11"/>
      <c r="AP1381" s="105"/>
      <c r="AQ1381" s="11"/>
      <c r="AR1381" s="11"/>
      <c r="AS1381" s="11"/>
      <c r="AT1381" s="11"/>
      <c r="AU1381" s="11">
        <v>0</v>
      </c>
      <c r="AV1381" s="11">
        <v>0</v>
      </c>
      <c r="AW1381" s="11">
        <v>0</v>
      </c>
      <c r="AX1381" s="11">
        <v>0</v>
      </c>
      <c r="AZ1381" s="11">
        <v>0</v>
      </c>
      <c r="BA1381" s="11">
        <v>0</v>
      </c>
      <c r="BB1381" s="122"/>
    </row>
    <row r="1382" spans="1:54" hidden="1" x14ac:dyDescent="0.25">
      <c r="A1382">
        <v>8</v>
      </c>
      <c r="B1382" t="str">
        <f t="shared" si="165"/>
        <v>WR-8572</v>
      </c>
      <c r="C1382" s="2" t="s">
        <v>318</v>
      </c>
      <c r="D1382" s="2" t="str">
        <f t="shared" si="166"/>
        <v>8</v>
      </c>
      <c r="E1382" s="2" t="str">
        <f t="shared" si="167"/>
        <v>85</v>
      </c>
      <c r="F1382" s="2" t="str">
        <f t="shared" si="168"/>
        <v>857</v>
      </c>
      <c r="G1382" s="1" t="s">
        <v>3540</v>
      </c>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106"/>
      <c r="AH1382" s="27"/>
      <c r="AI1382" s="27"/>
      <c r="AJ1382" s="27"/>
      <c r="AK1382" s="106"/>
      <c r="AL1382" s="106"/>
      <c r="AM1382" s="105"/>
      <c r="AN1382" s="11"/>
      <c r="AO1382" s="11"/>
      <c r="AP1382" s="105"/>
      <c r="AQ1382" s="11"/>
      <c r="AR1382" s="11"/>
      <c r="AS1382" s="11"/>
      <c r="AT1382" s="11"/>
      <c r="AU1382" s="11">
        <v>0</v>
      </c>
      <c r="AV1382" s="11">
        <v>0</v>
      </c>
      <c r="AW1382" s="11">
        <v>0</v>
      </c>
      <c r="AX1382" s="11">
        <v>0</v>
      </c>
      <c r="AZ1382" s="11">
        <v>0</v>
      </c>
      <c r="BA1382" s="11">
        <v>0</v>
      </c>
      <c r="BB1382" s="122"/>
    </row>
    <row r="1383" spans="1:54" hidden="1" x14ac:dyDescent="0.25">
      <c r="A1383">
        <v>8</v>
      </c>
      <c r="B1383" t="str">
        <f t="shared" si="165"/>
        <v>WR-8573</v>
      </c>
      <c r="C1383" s="2" t="s">
        <v>318</v>
      </c>
      <c r="D1383" s="2" t="str">
        <f t="shared" si="166"/>
        <v>8</v>
      </c>
      <c r="E1383" s="2" t="str">
        <f t="shared" si="167"/>
        <v>85</v>
      </c>
      <c r="F1383" s="2" t="str">
        <f t="shared" si="168"/>
        <v>857</v>
      </c>
      <c r="G1383" s="1" t="s">
        <v>3541</v>
      </c>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106"/>
      <c r="AH1383" s="27"/>
      <c r="AI1383" s="27"/>
      <c r="AJ1383" s="27"/>
      <c r="AK1383" s="106"/>
      <c r="AL1383" s="106"/>
      <c r="AM1383" s="105"/>
      <c r="AN1383" s="11"/>
      <c r="AO1383" s="11"/>
      <c r="AP1383" s="105"/>
      <c r="AQ1383" s="11"/>
      <c r="AR1383" s="11"/>
      <c r="AS1383" s="11"/>
      <c r="AT1383" s="11"/>
      <c r="AU1383" s="11">
        <v>0</v>
      </c>
      <c r="AV1383" s="11">
        <v>0</v>
      </c>
      <c r="AW1383" s="11">
        <v>0</v>
      </c>
      <c r="AX1383" s="11">
        <v>0</v>
      </c>
      <c r="AZ1383" s="11">
        <v>825</v>
      </c>
      <c r="BA1383" s="11">
        <v>274.02333000000004</v>
      </c>
      <c r="BB1383" s="122"/>
    </row>
    <row r="1384" spans="1:54" hidden="1" x14ac:dyDescent="0.25">
      <c r="A1384">
        <v>8</v>
      </c>
      <c r="B1384" t="str">
        <f t="shared" si="165"/>
        <v>WR-8574</v>
      </c>
      <c r="C1384" s="2" t="s">
        <v>318</v>
      </c>
      <c r="D1384" s="2" t="str">
        <f t="shared" ref="D1384:D1415" si="169">LEFT($G1384,1)</f>
        <v>8</v>
      </c>
      <c r="E1384" s="2" t="str">
        <f t="shared" ref="E1384:E1415" si="170">LEFT($G1384,2)</f>
        <v>85</v>
      </c>
      <c r="F1384" s="2" t="str">
        <f t="shared" ref="F1384:F1415" si="171">LEFT($G1384,3)</f>
        <v>857</v>
      </c>
      <c r="G1384" s="1" t="s">
        <v>3542</v>
      </c>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106"/>
      <c r="AH1384" s="27"/>
      <c r="AI1384" s="27"/>
      <c r="AJ1384" s="27"/>
      <c r="AK1384" s="106"/>
      <c r="AL1384" s="106"/>
      <c r="AM1384" s="105"/>
      <c r="AN1384" s="11"/>
      <c r="AO1384" s="11"/>
      <c r="AP1384" s="105"/>
      <c r="AQ1384" s="11"/>
      <c r="AR1384" s="11"/>
      <c r="AS1384" s="11"/>
      <c r="AT1384" s="11"/>
      <c r="AU1384" s="11">
        <v>0</v>
      </c>
      <c r="AV1384" s="11">
        <v>0</v>
      </c>
      <c r="AW1384" s="11">
        <v>0</v>
      </c>
      <c r="AX1384" s="11">
        <v>0</v>
      </c>
      <c r="AZ1384" s="11">
        <v>0</v>
      </c>
      <c r="BA1384" s="11">
        <v>0</v>
      </c>
      <c r="BB1384" s="122"/>
    </row>
    <row r="1385" spans="1:54" hidden="1" x14ac:dyDescent="0.25">
      <c r="A1385">
        <v>8</v>
      </c>
      <c r="B1385" t="str">
        <f t="shared" si="165"/>
        <v>WR-8575</v>
      </c>
      <c r="C1385" s="2" t="s">
        <v>318</v>
      </c>
      <c r="D1385" s="2" t="str">
        <f t="shared" si="169"/>
        <v>8</v>
      </c>
      <c r="E1385" s="2" t="str">
        <f t="shared" si="170"/>
        <v>85</v>
      </c>
      <c r="F1385" s="2" t="str">
        <f t="shared" si="171"/>
        <v>857</v>
      </c>
      <c r="G1385" s="1" t="s">
        <v>3543</v>
      </c>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106"/>
      <c r="AH1385" s="27"/>
      <c r="AI1385" s="27"/>
      <c r="AJ1385" s="27"/>
      <c r="AK1385" s="106"/>
      <c r="AL1385" s="106"/>
      <c r="AM1385" s="105"/>
      <c r="AN1385" s="11"/>
      <c r="AO1385" s="11"/>
      <c r="AP1385" s="105"/>
      <c r="AQ1385" s="11"/>
      <c r="AR1385" s="11"/>
      <c r="AS1385" s="11"/>
      <c r="AT1385" s="11"/>
      <c r="AU1385" s="11">
        <v>0</v>
      </c>
      <c r="AV1385" s="11">
        <v>0</v>
      </c>
      <c r="AW1385" s="11">
        <v>0</v>
      </c>
      <c r="AX1385" s="11">
        <v>0</v>
      </c>
      <c r="AZ1385" s="11">
        <v>0</v>
      </c>
      <c r="BA1385" s="11">
        <v>0</v>
      </c>
      <c r="BB1385" s="122"/>
    </row>
    <row r="1386" spans="1:54" hidden="1" x14ac:dyDescent="0.25">
      <c r="A1386">
        <v>8</v>
      </c>
      <c r="B1386" t="str">
        <f t="shared" si="165"/>
        <v>WR-9110</v>
      </c>
      <c r="C1386" s="2" t="s">
        <v>318</v>
      </c>
      <c r="D1386" s="2" t="str">
        <f t="shared" si="169"/>
        <v>9</v>
      </c>
      <c r="E1386" s="2" t="str">
        <f t="shared" si="170"/>
        <v>91</v>
      </c>
      <c r="F1386" s="2" t="str">
        <f t="shared" si="171"/>
        <v>911</v>
      </c>
      <c r="G1386" s="1" t="s">
        <v>306</v>
      </c>
      <c r="H1386" s="27">
        <v>4036</v>
      </c>
      <c r="I1386" s="27"/>
      <c r="J1386" s="27">
        <v>11827</v>
      </c>
      <c r="K1386" s="27">
        <v>11825.61766</v>
      </c>
      <c r="L1386" s="27">
        <v>11730</v>
      </c>
      <c r="M1386" s="27"/>
      <c r="N1386" s="27">
        <v>11637.85147</v>
      </c>
      <c r="O1386" s="27">
        <v>11637.19405</v>
      </c>
      <c r="P1386" s="27">
        <v>9696</v>
      </c>
      <c r="Q1386" s="27"/>
      <c r="R1386" s="27">
        <v>9538.6839999999993</v>
      </c>
      <c r="S1386" s="27">
        <v>9538.6794499999996</v>
      </c>
      <c r="T1386" s="27">
        <v>9779</v>
      </c>
      <c r="U1386" s="27"/>
      <c r="V1386" s="27">
        <v>9938.3179999999993</v>
      </c>
      <c r="W1386" s="27">
        <v>9938.32258</v>
      </c>
      <c r="X1386" s="27">
        <v>9656</v>
      </c>
      <c r="Y1386" s="27"/>
      <c r="Z1386" s="27">
        <v>243832.23996000001</v>
      </c>
      <c r="AA1386" s="27">
        <v>244149.23996000001</v>
      </c>
      <c r="AB1386" s="27">
        <v>1644</v>
      </c>
      <c r="AC1386" s="27"/>
      <c r="AD1386" s="27">
        <v>539109.64521999995</v>
      </c>
      <c r="AE1386" s="27">
        <v>539978.26552999998</v>
      </c>
      <c r="AF1386" s="27">
        <v>500117.81701056013</v>
      </c>
      <c r="AG1386" s="106">
        <v>484399.79399000003</v>
      </c>
      <c r="AH1386" s="27">
        <v>501507.16648000001</v>
      </c>
      <c r="AI1386" s="27">
        <v>501507.16648000001</v>
      </c>
      <c r="AJ1386" s="27">
        <v>373581.08280056022</v>
      </c>
      <c r="AK1386" s="106">
        <v>829753.72051000013</v>
      </c>
      <c r="AL1386" s="106">
        <v>956334.81955600018</v>
      </c>
      <c r="AM1386" s="105">
        <v>1008126.963026</v>
      </c>
      <c r="AN1386" s="11">
        <v>663838.69929049991</v>
      </c>
      <c r="AO1386" s="11">
        <v>1427897.8372499999</v>
      </c>
      <c r="AP1386" s="105">
        <v>1450543.4214999997</v>
      </c>
      <c r="AQ1386" s="11">
        <v>1450543.4214999997</v>
      </c>
      <c r="AR1386" s="11">
        <v>1630608.9159886001</v>
      </c>
      <c r="AS1386" s="11">
        <v>1952235.2349522999</v>
      </c>
      <c r="AT1386" s="11">
        <v>2051932.5738578998</v>
      </c>
      <c r="AU1386" s="11">
        <v>2043184.2818978997</v>
      </c>
      <c r="AV1386" s="11">
        <v>1418679.3955127001</v>
      </c>
      <c r="AW1386" s="11">
        <v>1125272.4027809999</v>
      </c>
      <c r="AX1386" s="11">
        <v>1775899.4021109999</v>
      </c>
      <c r="AZ1386" s="11">
        <v>1388795.6523668999</v>
      </c>
      <c r="BA1386" s="11">
        <v>1103601.5118426001</v>
      </c>
      <c r="BB1386" s="122"/>
    </row>
    <row r="1387" spans="1:54" hidden="1" x14ac:dyDescent="0.25">
      <c r="A1387">
        <v>8</v>
      </c>
      <c r="B1387" t="str">
        <f t="shared" si="165"/>
        <v>WR-9120</v>
      </c>
      <c r="C1387" s="2" t="s">
        <v>318</v>
      </c>
      <c r="D1387" s="2" t="str">
        <f t="shared" si="169"/>
        <v>9</v>
      </c>
      <c r="E1387" s="2" t="str">
        <f t="shared" si="170"/>
        <v>91</v>
      </c>
      <c r="F1387" s="2" t="str">
        <f t="shared" si="171"/>
        <v>912</v>
      </c>
      <c r="G1387" s="1" t="s">
        <v>307</v>
      </c>
      <c r="H1387" s="27">
        <v>0</v>
      </c>
      <c r="I1387" s="27"/>
      <c r="J1387" s="27">
        <v>0</v>
      </c>
      <c r="K1387" s="27">
        <v>0</v>
      </c>
      <c r="L1387" s="27">
        <v>0</v>
      </c>
      <c r="M1387" s="27"/>
      <c r="N1387" s="27">
        <v>0</v>
      </c>
      <c r="O1387" s="27">
        <v>0</v>
      </c>
      <c r="P1387" s="27">
        <v>0</v>
      </c>
      <c r="Q1387" s="27"/>
      <c r="R1387" s="27">
        <v>0</v>
      </c>
      <c r="S1387" s="27">
        <v>0</v>
      </c>
      <c r="T1387" s="27">
        <v>0</v>
      </c>
      <c r="U1387" s="27"/>
      <c r="V1387" s="27">
        <v>0</v>
      </c>
      <c r="W1387" s="27">
        <v>0</v>
      </c>
      <c r="X1387" s="27">
        <v>0</v>
      </c>
      <c r="Y1387" s="27"/>
      <c r="Z1387" s="27">
        <v>0</v>
      </c>
      <c r="AA1387" s="27">
        <v>0</v>
      </c>
      <c r="AB1387" s="27">
        <v>0</v>
      </c>
      <c r="AC1387" s="27"/>
      <c r="AD1387" s="27">
        <v>0</v>
      </c>
      <c r="AE1387" s="27">
        <v>0</v>
      </c>
      <c r="AF1387" s="27">
        <v>0</v>
      </c>
      <c r="AG1387" s="106">
        <v>0</v>
      </c>
      <c r="AH1387" s="27">
        <v>0</v>
      </c>
      <c r="AI1387" s="27">
        <v>0</v>
      </c>
      <c r="AJ1387" s="27">
        <v>0</v>
      </c>
      <c r="AK1387" s="106">
        <v>0</v>
      </c>
      <c r="AL1387" s="106">
        <v>0</v>
      </c>
      <c r="AM1387" s="105">
        <v>0</v>
      </c>
      <c r="AN1387" s="11">
        <v>0</v>
      </c>
      <c r="AO1387" s="11">
        <v>0</v>
      </c>
      <c r="AP1387" s="105">
        <v>0</v>
      </c>
      <c r="AQ1387" s="11">
        <v>0</v>
      </c>
      <c r="AR1387" s="11">
        <v>0</v>
      </c>
      <c r="AS1387" s="11">
        <v>0</v>
      </c>
      <c r="AT1387" s="11">
        <v>0</v>
      </c>
      <c r="AU1387" s="11">
        <v>0</v>
      </c>
      <c r="AV1387" s="11">
        <v>75000</v>
      </c>
      <c r="AW1387" s="11">
        <v>75000</v>
      </c>
      <c r="AX1387" s="11">
        <v>75000</v>
      </c>
      <c r="AZ1387" s="11">
        <v>75000</v>
      </c>
      <c r="BA1387" s="11">
        <v>100000</v>
      </c>
      <c r="BB1387" s="122"/>
    </row>
    <row r="1388" spans="1:54" hidden="1" x14ac:dyDescent="0.25">
      <c r="A1388">
        <v>8</v>
      </c>
      <c r="B1388" t="str">
        <f t="shared" si="165"/>
        <v>WR-9130</v>
      </c>
      <c r="C1388" s="2" t="s">
        <v>318</v>
      </c>
      <c r="D1388" s="2" t="str">
        <f t="shared" si="169"/>
        <v>9</v>
      </c>
      <c r="E1388" s="2" t="str">
        <f t="shared" si="170"/>
        <v>91</v>
      </c>
      <c r="F1388" s="2" t="str">
        <f t="shared" si="171"/>
        <v>913</v>
      </c>
      <c r="G1388" s="1" t="s">
        <v>308</v>
      </c>
      <c r="H1388" s="27">
        <v>0</v>
      </c>
      <c r="I1388" s="27"/>
      <c r="J1388" s="27">
        <v>0</v>
      </c>
      <c r="K1388" s="27">
        <v>0</v>
      </c>
      <c r="L1388" s="27">
        <v>0</v>
      </c>
      <c r="M1388" s="27"/>
      <c r="N1388" s="27">
        <v>0</v>
      </c>
      <c r="O1388" s="27">
        <v>0</v>
      </c>
      <c r="P1388" s="27">
        <v>0</v>
      </c>
      <c r="Q1388" s="27"/>
      <c r="R1388" s="27">
        <v>0</v>
      </c>
      <c r="S1388" s="27">
        <v>0</v>
      </c>
      <c r="T1388" s="27">
        <v>0</v>
      </c>
      <c r="U1388" s="27"/>
      <c r="V1388" s="27">
        <v>0</v>
      </c>
      <c r="W1388" s="27">
        <v>0</v>
      </c>
      <c r="X1388" s="27">
        <v>0</v>
      </c>
      <c r="Y1388" s="27"/>
      <c r="Z1388" s="27">
        <v>0</v>
      </c>
      <c r="AA1388" s="27">
        <v>0</v>
      </c>
      <c r="AB1388" s="27">
        <v>0</v>
      </c>
      <c r="AC1388" s="27"/>
      <c r="AD1388" s="27">
        <v>3373</v>
      </c>
      <c r="AE1388" s="27">
        <v>3373</v>
      </c>
      <c r="AF1388" s="27">
        <v>4737.5</v>
      </c>
      <c r="AG1388" s="106">
        <v>5315</v>
      </c>
      <c r="AH1388" s="27">
        <v>5315</v>
      </c>
      <c r="AI1388" s="27">
        <v>5315</v>
      </c>
      <c r="AJ1388" s="27">
        <v>5373</v>
      </c>
      <c r="AK1388" s="106">
        <v>31312.37761</v>
      </c>
      <c r="AL1388" s="106">
        <v>31348.37761</v>
      </c>
      <c r="AM1388" s="105">
        <v>49436.562460000001</v>
      </c>
      <c r="AN1388" s="11">
        <v>7707</v>
      </c>
      <c r="AO1388" s="11">
        <v>168993.97148000001</v>
      </c>
      <c r="AP1388" s="105">
        <v>181919.29474000001</v>
      </c>
      <c r="AQ1388" s="11">
        <v>184604.29174999997</v>
      </c>
      <c r="AR1388" s="11">
        <v>119353.19225999998</v>
      </c>
      <c r="AS1388" s="11">
        <v>229355.99387999994</v>
      </c>
      <c r="AT1388" s="11">
        <v>233102.80694999994</v>
      </c>
      <c r="AU1388" s="11">
        <v>237426.14200999995</v>
      </c>
      <c r="AV1388" s="11">
        <v>167785.52253160003</v>
      </c>
      <c r="AW1388" s="11">
        <v>47792.967369999998</v>
      </c>
      <c r="AX1388" s="11">
        <v>52041.626810000002</v>
      </c>
      <c r="AZ1388" s="11">
        <v>30583.9140032</v>
      </c>
      <c r="BA1388" s="11">
        <v>2801.5221799999999</v>
      </c>
      <c r="BB1388" s="122"/>
    </row>
    <row r="1389" spans="1:54" hidden="1" x14ac:dyDescent="0.25">
      <c r="A1389">
        <v>8</v>
      </c>
      <c r="B1389" t="str">
        <f t="shared" si="165"/>
        <v>WR-9131</v>
      </c>
      <c r="C1389" s="2" t="s">
        <v>318</v>
      </c>
      <c r="D1389" s="2" t="str">
        <f t="shared" si="169"/>
        <v>9</v>
      </c>
      <c r="E1389" s="2" t="str">
        <f t="shared" si="170"/>
        <v>91</v>
      </c>
      <c r="F1389" s="2" t="str">
        <f t="shared" si="171"/>
        <v>913</v>
      </c>
      <c r="G1389" s="1" t="s">
        <v>3555</v>
      </c>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106"/>
      <c r="AH1389" s="27"/>
      <c r="AI1389" s="27"/>
      <c r="AJ1389" s="27"/>
      <c r="AK1389" s="106"/>
      <c r="AL1389" s="106"/>
      <c r="AM1389" s="105"/>
      <c r="AN1389" s="11"/>
      <c r="AO1389" s="11"/>
      <c r="AP1389" s="105"/>
      <c r="AQ1389" s="11"/>
      <c r="AR1389" s="11"/>
      <c r="AS1389" s="11"/>
      <c r="AT1389" s="11"/>
      <c r="AU1389" s="11">
        <v>0</v>
      </c>
      <c r="AV1389" s="11">
        <v>0</v>
      </c>
      <c r="AW1389" s="11">
        <v>163798.85125000001</v>
      </c>
      <c r="AX1389" s="11">
        <v>167208.71789000003</v>
      </c>
      <c r="AZ1389" s="11">
        <v>120287.09075999999</v>
      </c>
      <c r="BA1389" s="11">
        <v>301034.41183999996</v>
      </c>
      <c r="BB1389" s="122"/>
    </row>
    <row r="1390" spans="1:54" hidden="1" x14ac:dyDescent="0.25">
      <c r="A1390">
        <v>8</v>
      </c>
      <c r="B1390" t="str">
        <f t="shared" si="165"/>
        <v>WR-9132</v>
      </c>
      <c r="C1390" s="2" t="s">
        <v>318</v>
      </c>
      <c r="D1390" s="2" t="str">
        <f t="shared" si="169"/>
        <v>9</v>
      </c>
      <c r="E1390" s="2" t="str">
        <f t="shared" si="170"/>
        <v>91</v>
      </c>
      <c r="F1390" s="2" t="str">
        <f t="shared" si="171"/>
        <v>913</v>
      </c>
      <c r="G1390" s="1" t="s">
        <v>3556</v>
      </c>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106"/>
      <c r="AH1390" s="27"/>
      <c r="AI1390" s="27"/>
      <c r="AJ1390" s="27"/>
      <c r="AK1390" s="106"/>
      <c r="AL1390" s="106"/>
      <c r="AM1390" s="105"/>
      <c r="AN1390" s="11"/>
      <c r="AO1390" s="11"/>
      <c r="AP1390" s="105"/>
      <c r="AQ1390" s="11"/>
      <c r="AR1390" s="11"/>
      <c r="AS1390" s="11"/>
      <c r="AT1390" s="11"/>
      <c r="AU1390" s="11">
        <v>0</v>
      </c>
      <c r="AV1390" s="11">
        <v>0</v>
      </c>
      <c r="AW1390" s="11">
        <v>0</v>
      </c>
      <c r="AX1390" s="11">
        <v>0</v>
      </c>
      <c r="AZ1390" s="11">
        <v>0</v>
      </c>
      <c r="BA1390" s="11">
        <v>0</v>
      </c>
      <c r="BB1390" s="122"/>
    </row>
    <row r="1391" spans="1:54" hidden="1" x14ac:dyDescent="0.25">
      <c r="A1391">
        <v>8</v>
      </c>
      <c r="B1391" t="str">
        <f t="shared" si="165"/>
        <v>WR-9133</v>
      </c>
      <c r="C1391" s="2" t="s">
        <v>318</v>
      </c>
      <c r="D1391" s="2" t="str">
        <f t="shared" si="169"/>
        <v>9</v>
      </c>
      <c r="E1391" s="2" t="str">
        <f t="shared" si="170"/>
        <v>91</v>
      </c>
      <c r="F1391" s="2" t="str">
        <f t="shared" si="171"/>
        <v>913</v>
      </c>
      <c r="G1391" s="1" t="s">
        <v>3557</v>
      </c>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106"/>
      <c r="AH1391" s="27"/>
      <c r="AI1391" s="27"/>
      <c r="AJ1391" s="27"/>
      <c r="AK1391" s="106"/>
      <c r="AL1391" s="106"/>
      <c r="AM1391" s="105"/>
      <c r="AN1391" s="11"/>
      <c r="AO1391" s="11"/>
      <c r="AP1391" s="105"/>
      <c r="AQ1391" s="11"/>
      <c r="AR1391" s="11"/>
      <c r="AS1391" s="11"/>
      <c r="AT1391" s="11"/>
      <c r="AU1391" s="11">
        <v>0</v>
      </c>
      <c r="AV1391" s="11">
        <v>0</v>
      </c>
      <c r="AW1391" s="11">
        <v>0</v>
      </c>
      <c r="AX1391" s="11">
        <v>0</v>
      </c>
      <c r="AZ1391" s="11">
        <v>0</v>
      </c>
      <c r="BA1391" s="11">
        <v>0</v>
      </c>
      <c r="BB1391" s="122"/>
    </row>
    <row r="1392" spans="1:54" hidden="1" x14ac:dyDescent="0.25">
      <c r="A1392">
        <v>8</v>
      </c>
      <c r="B1392" t="str">
        <f t="shared" si="165"/>
        <v>WR-9134</v>
      </c>
      <c r="C1392" s="2" t="s">
        <v>318</v>
      </c>
      <c r="D1392" s="2" t="str">
        <f t="shared" si="169"/>
        <v>9</v>
      </c>
      <c r="E1392" s="2" t="str">
        <f t="shared" si="170"/>
        <v>91</v>
      </c>
      <c r="F1392" s="2" t="str">
        <f t="shared" si="171"/>
        <v>913</v>
      </c>
      <c r="G1392" s="1" t="s">
        <v>3558</v>
      </c>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106"/>
      <c r="AH1392" s="27"/>
      <c r="AI1392" s="27"/>
      <c r="AJ1392" s="27"/>
      <c r="AK1392" s="106"/>
      <c r="AL1392" s="106"/>
      <c r="AM1392" s="105"/>
      <c r="AN1392" s="11"/>
      <c r="AO1392" s="11"/>
      <c r="AP1392" s="105"/>
      <c r="AQ1392" s="11"/>
      <c r="AR1392" s="11"/>
      <c r="AS1392" s="11"/>
      <c r="AT1392" s="11"/>
      <c r="AU1392" s="11">
        <v>0</v>
      </c>
      <c r="AV1392" s="11">
        <v>0</v>
      </c>
      <c r="AW1392" s="11">
        <v>0</v>
      </c>
      <c r="AX1392" s="11">
        <v>0</v>
      </c>
      <c r="AZ1392" s="11">
        <v>0</v>
      </c>
      <c r="BA1392" s="11">
        <v>0</v>
      </c>
      <c r="BB1392" s="122"/>
    </row>
    <row r="1393" spans="1:54" hidden="1" x14ac:dyDescent="0.25">
      <c r="A1393">
        <v>8</v>
      </c>
      <c r="B1393" t="str">
        <f t="shared" si="165"/>
        <v>WR-9135</v>
      </c>
      <c r="C1393" s="2" t="s">
        <v>318</v>
      </c>
      <c r="D1393" s="2" t="str">
        <f t="shared" si="169"/>
        <v>9</v>
      </c>
      <c r="E1393" s="2" t="str">
        <f t="shared" si="170"/>
        <v>91</v>
      </c>
      <c r="F1393" s="2" t="str">
        <f t="shared" si="171"/>
        <v>913</v>
      </c>
      <c r="G1393" s="1" t="s">
        <v>3559</v>
      </c>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106"/>
      <c r="AH1393" s="27"/>
      <c r="AI1393" s="27"/>
      <c r="AJ1393" s="27"/>
      <c r="AK1393" s="106"/>
      <c r="AL1393" s="106"/>
      <c r="AM1393" s="105"/>
      <c r="AN1393" s="11"/>
      <c r="AO1393" s="11"/>
      <c r="AP1393" s="105"/>
      <c r="AQ1393" s="11"/>
      <c r="AR1393" s="11"/>
      <c r="AS1393" s="11"/>
      <c r="AT1393" s="11"/>
      <c r="AU1393" s="11">
        <v>0</v>
      </c>
      <c r="AV1393" s="11">
        <v>0</v>
      </c>
      <c r="AW1393" s="11">
        <v>0</v>
      </c>
      <c r="AX1393" s="11">
        <v>0</v>
      </c>
      <c r="AZ1393" s="11">
        <v>0</v>
      </c>
      <c r="BA1393" s="11">
        <v>0</v>
      </c>
      <c r="BB1393" s="122"/>
    </row>
    <row r="1394" spans="1:54" hidden="1" x14ac:dyDescent="0.25">
      <c r="A1394">
        <v>8</v>
      </c>
      <c r="B1394" t="str">
        <f t="shared" si="165"/>
        <v>WR-9140</v>
      </c>
      <c r="C1394" s="2" t="s">
        <v>318</v>
      </c>
      <c r="D1394" s="2" t="str">
        <f t="shared" si="169"/>
        <v>9</v>
      </c>
      <c r="E1394" s="2" t="str">
        <f t="shared" si="170"/>
        <v>91</v>
      </c>
      <c r="F1394" s="2" t="str">
        <f t="shared" si="171"/>
        <v>914</v>
      </c>
      <c r="G1394" s="1" t="s">
        <v>3566</v>
      </c>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106"/>
      <c r="AH1394" s="27"/>
      <c r="AI1394" s="27"/>
      <c r="AJ1394" s="27"/>
      <c r="AK1394" s="106"/>
      <c r="AL1394" s="106"/>
      <c r="AM1394" s="105"/>
      <c r="AN1394" s="11"/>
      <c r="AO1394" s="11"/>
      <c r="AP1394" s="105"/>
      <c r="AQ1394" s="11"/>
      <c r="AR1394" s="11"/>
      <c r="AS1394" s="11"/>
      <c r="AT1394" s="11"/>
      <c r="AU1394" s="11">
        <v>0</v>
      </c>
      <c r="AV1394" s="11">
        <v>0</v>
      </c>
      <c r="AW1394" s="11">
        <v>0</v>
      </c>
      <c r="AX1394" s="11">
        <v>0</v>
      </c>
      <c r="AZ1394" s="11">
        <v>0</v>
      </c>
      <c r="BA1394" s="11">
        <v>0</v>
      </c>
      <c r="BB1394" s="122"/>
    </row>
    <row r="1395" spans="1:54" hidden="1" x14ac:dyDescent="0.25">
      <c r="A1395">
        <v>8</v>
      </c>
      <c r="B1395" t="str">
        <f t="shared" si="165"/>
        <v>WR-9170</v>
      </c>
      <c r="C1395" s="2" t="s">
        <v>318</v>
      </c>
      <c r="D1395" s="2" t="str">
        <f t="shared" si="169"/>
        <v>9</v>
      </c>
      <c r="E1395" s="2" t="str">
        <f t="shared" si="170"/>
        <v>91</v>
      </c>
      <c r="F1395" s="2" t="str">
        <f t="shared" si="171"/>
        <v>917</v>
      </c>
      <c r="G1395" s="1" t="s">
        <v>309</v>
      </c>
      <c r="H1395" s="27">
        <v>25113</v>
      </c>
      <c r="I1395" s="27"/>
      <c r="J1395" s="27">
        <v>29810</v>
      </c>
      <c r="K1395" s="27">
        <v>29809.941470000002</v>
      </c>
      <c r="L1395" s="27">
        <v>25298</v>
      </c>
      <c r="M1395" s="27"/>
      <c r="N1395" s="27">
        <v>26420.224999999999</v>
      </c>
      <c r="O1395" s="27">
        <v>26420.224999999999</v>
      </c>
      <c r="P1395" s="27">
        <v>27029</v>
      </c>
      <c r="Q1395" s="27"/>
      <c r="R1395" s="27">
        <v>27054.753000000001</v>
      </c>
      <c r="S1395" s="27">
        <v>27054.753000000001</v>
      </c>
      <c r="T1395" s="27">
        <v>27491</v>
      </c>
      <c r="U1395" s="27"/>
      <c r="V1395" s="27">
        <v>21222.460999999999</v>
      </c>
      <c r="W1395" s="27">
        <v>22096.460999999999</v>
      </c>
      <c r="X1395" s="27">
        <v>21706</v>
      </c>
      <c r="Y1395" s="27"/>
      <c r="Z1395" s="27">
        <v>13042.270920000001</v>
      </c>
      <c r="AA1395" s="27">
        <v>13042.270920000001</v>
      </c>
      <c r="AB1395" s="27">
        <v>22185</v>
      </c>
      <c r="AC1395" s="27"/>
      <c r="AD1395" s="27">
        <v>0</v>
      </c>
      <c r="AE1395" s="27">
        <v>0</v>
      </c>
      <c r="AF1395" s="27">
        <v>8830</v>
      </c>
      <c r="AG1395" s="106">
        <v>9583.98</v>
      </c>
      <c r="AH1395" s="27">
        <v>9897.98</v>
      </c>
      <c r="AI1395" s="27">
        <v>9897.98</v>
      </c>
      <c r="AJ1395" s="27">
        <v>648</v>
      </c>
      <c r="AK1395" s="106">
        <v>1088.9095199999999</v>
      </c>
      <c r="AL1395" s="106">
        <v>1088.9095199999999</v>
      </c>
      <c r="AM1395" s="105">
        <v>1088.9095199999999</v>
      </c>
      <c r="AN1395" s="11">
        <v>1163</v>
      </c>
      <c r="AO1395" s="11">
        <v>1162.9433999999999</v>
      </c>
      <c r="AP1395" s="105">
        <v>1162.9433999999999</v>
      </c>
      <c r="AQ1395" s="11">
        <v>1162.9433999999999</v>
      </c>
      <c r="AR1395" s="11">
        <v>1238</v>
      </c>
      <c r="AS1395" s="11">
        <v>1237</v>
      </c>
      <c r="AT1395" s="11">
        <v>1237.10364</v>
      </c>
      <c r="AU1395" s="11">
        <v>1237.10364</v>
      </c>
      <c r="AV1395" s="11">
        <v>10142</v>
      </c>
      <c r="AW1395" s="11">
        <v>10148.876690000001</v>
      </c>
      <c r="AX1395" s="11">
        <v>10149.22997</v>
      </c>
      <c r="AZ1395" s="11">
        <v>10196</v>
      </c>
      <c r="BA1395" s="11">
        <v>10284.335139999999</v>
      </c>
      <c r="BB1395" s="122"/>
    </row>
    <row r="1396" spans="1:54" hidden="1" x14ac:dyDescent="0.25">
      <c r="A1396">
        <v>8</v>
      </c>
      <c r="B1396" t="str">
        <f t="shared" si="165"/>
        <v>WR-9200</v>
      </c>
      <c r="C1396" s="2" t="s">
        <v>318</v>
      </c>
      <c r="D1396" s="2" t="str">
        <f t="shared" si="169"/>
        <v>9</v>
      </c>
      <c r="E1396" s="2" t="str">
        <f t="shared" si="170"/>
        <v>92</v>
      </c>
      <c r="F1396" s="2" t="str">
        <f t="shared" si="171"/>
        <v>920</v>
      </c>
      <c r="G1396" s="1" t="s">
        <v>2390</v>
      </c>
      <c r="H1396" s="27">
        <v>0</v>
      </c>
      <c r="I1396" s="27"/>
      <c r="J1396" s="27">
        <v>0</v>
      </c>
      <c r="K1396" s="27">
        <v>0</v>
      </c>
      <c r="L1396" s="27">
        <v>0</v>
      </c>
      <c r="M1396" s="27"/>
      <c r="N1396" s="27">
        <v>0</v>
      </c>
      <c r="O1396" s="27">
        <v>0</v>
      </c>
      <c r="P1396" s="27">
        <v>0</v>
      </c>
      <c r="Q1396" s="27"/>
      <c r="R1396" s="27">
        <v>0</v>
      </c>
      <c r="S1396" s="27">
        <v>0</v>
      </c>
      <c r="T1396" s="27">
        <v>0</v>
      </c>
      <c r="U1396" s="27"/>
      <c r="V1396" s="27">
        <v>0</v>
      </c>
      <c r="W1396" s="27">
        <v>0</v>
      </c>
      <c r="X1396" s="27">
        <v>0</v>
      </c>
      <c r="Y1396" s="27"/>
      <c r="Z1396" s="27">
        <v>0</v>
      </c>
      <c r="AA1396" s="27">
        <v>0</v>
      </c>
      <c r="AB1396" s="27">
        <v>0</v>
      </c>
      <c r="AC1396" s="27"/>
      <c r="AD1396" s="27">
        <v>0</v>
      </c>
      <c r="AE1396" s="27">
        <v>0</v>
      </c>
      <c r="AF1396" s="27">
        <v>0</v>
      </c>
      <c r="AG1396" s="106">
        <v>0</v>
      </c>
      <c r="AH1396" s="27">
        <v>0</v>
      </c>
      <c r="AI1396" s="27">
        <v>0</v>
      </c>
      <c r="AJ1396" s="27">
        <v>0</v>
      </c>
      <c r="AK1396" s="106">
        <v>0</v>
      </c>
      <c r="AL1396" s="106">
        <v>0</v>
      </c>
      <c r="AM1396" s="105">
        <v>0</v>
      </c>
      <c r="AN1396" s="11">
        <v>0</v>
      </c>
      <c r="AO1396" s="11">
        <v>0</v>
      </c>
      <c r="AP1396" s="105">
        <v>0</v>
      </c>
      <c r="AQ1396" s="11">
        <v>0</v>
      </c>
      <c r="AR1396" s="11">
        <v>0</v>
      </c>
      <c r="AS1396" s="11">
        <v>0</v>
      </c>
      <c r="AT1396" s="11">
        <v>0</v>
      </c>
      <c r="AU1396" s="11">
        <v>0</v>
      </c>
      <c r="AV1396" s="11">
        <v>0</v>
      </c>
      <c r="AW1396" s="11">
        <v>0</v>
      </c>
      <c r="AX1396" s="11">
        <v>0</v>
      </c>
      <c r="AZ1396" s="11">
        <v>0</v>
      </c>
      <c r="BA1396" s="11">
        <v>0</v>
      </c>
      <c r="BB1396" s="122"/>
    </row>
    <row r="1397" spans="1:54" hidden="1" x14ac:dyDescent="0.25">
      <c r="A1397">
        <v>8</v>
      </c>
      <c r="B1397" t="str">
        <f t="shared" si="165"/>
        <v>WR-9300</v>
      </c>
      <c r="C1397" s="2" t="s">
        <v>318</v>
      </c>
      <c r="D1397" s="2" t="str">
        <f t="shared" si="169"/>
        <v>9</v>
      </c>
      <c r="E1397" s="2" t="str">
        <f t="shared" si="170"/>
        <v>93</v>
      </c>
      <c r="F1397" s="2" t="str">
        <f t="shared" si="171"/>
        <v>930</v>
      </c>
      <c r="G1397" s="1" t="s">
        <v>312</v>
      </c>
      <c r="H1397" s="27">
        <v>0</v>
      </c>
      <c r="I1397" s="27"/>
      <c r="J1397" s="27">
        <v>0</v>
      </c>
      <c r="K1397" s="27">
        <v>0</v>
      </c>
      <c r="L1397" s="27">
        <v>0</v>
      </c>
      <c r="M1397" s="27"/>
      <c r="N1397" s="27">
        <v>0</v>
      </c>
      <c r="O1397" s="27">
        <v>0</v>
      </c>
      <c r="P1397" s="27">
        <v>0</v>
      </c>
      <c r="Q1397" s="27"/>
      <c r="R1397" s="27">
        <v>0</v>
      </c>
      <c r="S1397" s="27">
        <v>0</v>
      </c>
      <c r="T1397" s="27">
        <v>0</v>
      </c>
      <c r="U1397" s="27"/>
      <c r="V1397" s="27">
        <v>0</v>
      </c>
      <c r="W1397" s="27">
        <v>0</v>
      </c>
      <c r="X1397" s="27">
        <v>0</v>
      </c>
      <c r="Y1397" s="27"/>
      <c r="Z1397" s="27">
        <v>0</v>
      </c>
      <c r="AA1397" s="27">
        <v>0</v>
      </c>
      <c r="AB1397" s="27">
        <v>0</v>
      </c>
      <c r="AC1397" s="27"/>
      <c r="AD1397" s="27">
        <v>0</v>
      </c>
      <c r="AE1397" s="27">
        <v>0</v>
      </c>
      <c r="AF1397" s="27">
        <v>0</v>
      </c>
      <c r="AG1397" s="106">
        <v>0</v>
      </c>
      <c r="AH1397" s="27">
        <v>0</v>
      </c>
      <c r="AI1397" s="27">
        <v>0</v>
      </c>
      <c r="AJ1397" s="27">
        <v>0</v>
      </c>
      <c r="AK1397" s="106">
        <v>0</v>
      </c>
      <c r="AL1397" s="106">
        <v>0</v>
      </c>
      <c r="AM1397" s="105">
        <v>600</v>
      </c>
      <c r="AN1397" s="11">
        <v>0</v>
      </c>
      <c r="AO1397" s="11">
        <v>0.99157000000000006</v>
      </c>
      <c r="AP1397" s="105">
        <v>0.99157000000000006</v>
      </c>
      <c r="AQ1397" s="11">
        <v>0.99157000000000006</v>
      </c>
      <c r="AR1397" s="11">
        <v>0</v>
      </c>
      <c r="AS1397" s="11">
        <v>0</v>
      </c>
      <c r="AT1397" s="11">
        <v>0</v>
      </c>
      <c r="AU1397" s="11">
        <v>0</v>
      </c>
      <c r="AV1397" s="11">
        <v>0</v>
      </c>
      <c r="AW1397" s="11">
        <v>0</v>
      </c>
      <c r="AX1397" s="11">
        <v>0</v>
      </c>
      <c r="AZ1397" s="11">
        <v>0</v>
      </c>
      <c r="BA1397" s="11">
        <v>0</v>
      </c>
      <c r="BB1397" s="122"/>
    </row>
    <row r="1398" spans="1:54" hidden="1" x14ac:dyDescent="0.25">
      <c r="A1398">
        <v>8</v>
      </c>
      <c r="B1398" t="str">
        <f t="shared" si="165"/>
        <v>WR-9400</v>
      </c>
      <c r="C1398" s="2" t="s">
        <v>318</v>
      </c>
      <c r="D1398" s="2" t="str">
        <f t="shared" si="169"/>
        <v>9</v>
      </c>
      <c r="E1398" s="2" t="str">
        <f t="shared" si="170"/>
        <v>94</v>
      </c>
      <c r="F1398" s="2" t="str">
        <f t="shared" si="171"/>
        <v>940</v>
      </c>
      <c r="G1398" s="1" t="s">
        <v>3545</v>
      </c>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106"/>
      <c r="AH1398" s="27"/>
      <c r="AI1398" s="27"/>
      <c r="AJ1398" s="27"/>
      <c r="AK1398" s="106"/>
      <c r="AL1398" s="106"/>
      <c r="AM1398" s="105"/>
      <c r="AN1398" s="11"/>
      <c r="AO1398" s="11"/>
      <c r="AP1398" s="105"/>
      <c r="AQ1398" s="11"/>
      <c r="AR1398" s="11"/>
      <c r="AS1398" s="11"/>
      <c r="AT1398" s="11"/>
      <c r="AU1398" s="11">
        <v>0</v>
      </c>
      <c r="AV1398" s="11">
        <v>0</v>
      </c>
      <c r="AW1398" s="11">
        <v>0</v>
      </c>
      <c r="AX1398" s="11">
        <v>0</v>
      </c>
      <c r="AZ1398" s="11">
        <v>0</v>
      </c>
      <c r="BA1398" s="11">
        <v>6411.7860000000001</v>
      </c>
      <c r="BB1398" s="122"/>
    </row>
    <row r="1399" spans="1:54" hidden="1" x14ac:dyDescent="0.25">
      <c r="A1399">
        <v>8</v>
      </c>
      <c r="B1399" t="str">
        <f t="shared" si="165"/>
        <v>WR-4351 (old)</v>
      </c>
      <c r="C1399" s="2" t="s">
        <v>318</v>
      </c>
      <c r="D1399" s="2" t="str">
        <f t="shared" si="169"/>
        <v>4</v>
      </c>
      <c r="E1399" s="2" t="str">
        <f t="shared" si="170"/>
        <v>43</v>
      </c>
      <c r="F1399" s="2" t="str">
        <f t="shared" si="171"/>
        <v>435</v>
      </c>
      <c r="G1399" s="1" t="s">
        <v>3453</v>
      </c>
      <c r="H1399" s="27">
        <v>0</v>
      </c>
      <c r="I1399" s="27"/>
      <c r="J1399" s="27">
        <v>0</v>
      </c>
      <c r="K1399" s="27">
        <v>0</v>
      </c>
      <c r="L1399" s="27">
        <v>0</v>
      </c>
      <c r="M1399" s="27"/>
      <c r="N1399" s="27">
        <v>0</v>
      </c>
      <c r="O1399" s="27">
        <v>0</v>
      </c>
      <c r="P1399" s="27">
        <v>0</v>
      </c>
      <c r="Q1399" s="27"/>
      <c r="R1399" s="27">
        <v>0</v>
      </c>
      <c r="S1399" s="27">
        <v>0</v>
      </c>
      <c r="T1399" s="27">
        <v>0</v>
      </c>
      <c r="U1399" s="27"/>
      <c r="V1399" s="27">
        <v>0</v>
      </c>
      <c r="W1399" s="27">
        <v>0</v>
      </c>
      <c r="X1399" s="27">
        <v>0</v>
      </c>
      <c r="Y1399" s="27"/>
      <c r="Z1399" s="27">
        <v>0</v>
      </c>
      <c r="AA1399" s="27">
        <v>0</v>
      </c>
      <c r="AB1399" s="27">
        <v>0</v>
      </c>
      <c r="AC1399" s="27"/>
      <c r="AD1399" s="27">
        <v>0</v>
      </c>
      <c r="AE1399" s="27">
        <v>0</v>
      </c>
      <c r="AF1399" s="27">
        <v>0</v>
      </c>
      <c r="AG1399" s="106">
        <v>0</v>
      </c>
      <c r="AH1399" s="27">
        <v>0</v>
      </c>
      <c r="AI1399" s="27">
        <v>0</v>
      </c>
      <c r="AJ1399" s="27">
        <v>0</v>
      </c>
      <c r="AK1399" s="106">
        <v>0</v>
      </c>
      <c r="AL1399" s="106">
        <v>0</v>
      </c>
      <c r="AM1399" s="105">
        <v>0</v>
      </c>
      <c r="AN1399" s="11">
        <v>0</v>
      </c>
      <c r="AO1399" s="11">
        <v>0</v>
      </c>
      <c r="AP1399" s="105">
        <v>0</v>
      </c>
      <c r="AQ1399" s="11">
        <v>0</v>
      </c>
      <c r="AR1399" s="11">
        <v>0</v>
      </c>
      <c r="AS1399" s="11">
        <v>0</v>
      </c>
      <c r="AT1399" s="11">
        <v>0</v>
      </c>
      <c r="AU1399" s="11"/>
      <c r="AV1399" s="11">
        <v>0</v>
      </c>
      <c r="AW1399" s="11">
        <v>0</v>
      </c>
      <c r="AX1399" s="11"/>
      <c r="AZ1399" s="11"/>
      <c r="BB1399" s="122"/>
    </row>
    <row r="1400" spans="1:54" hidden="1" x14ac:dyDescent="0.25">
      <c r="A1400">
        <v>8</v>
      </c>
      <c r="B1400" t="str">
        <f t="shared" si="165"/>
        <v>WR-4352 (old)</v>
      </c>
      <c r="C1400" s="2" t="s">
        <v>318</v>
      </c>
      <c r="D1400" s="2" t="str">
        <f t="shared" si="169"/>
        <v>4</v>
      </c>
      <c r="E1400" s="2" t="str">
        <f t="shared" si="170"/>
        <v>43</v>
      </c>
      <c r="F1400" s="2" t="str">
        <f t="shared" si="171"/>
        <v>435</v>
      </c>
      <c r="G1400" s="1" t="s">
        <v>3454</v>
      </c>
      <c r="H1400" s="27">
        <v>127275</v>
      </c>
      <c r="I1400" s="27"/>
      <c r="J1400" s="27">
        <v>126542</v>
      </c>
      <c r="K1400" s="27">
        <v>126516.68283999999</v>
      </c>
      <c r="L1400" s="27">
        <v>132964</v>
      </c>
      <c r="M1400" s="27"/>
      <c r="N1400" s="27">
        <v>129151.86</v>
      </c>
      <c r="O1400" s="27">
        <v>129151.86</v>
      </c>
      <c r="P1400" s="27">
        <v>137762</v>
      </c>
      <c r="Q1400" s="27"/>
      <c r="R1400" s="27">
        <v>132246.70699999999</v>
      </c>
      <c r="S1400" s="27">
        <v>132246.70699999999</v>
      </c>
      <c r="T1400" s="27">
        <v>143090</v>
      </c>
      <c r="U1400" s="27"/>
      <c r="V1400" s="27">
        <v>139270.86499999999</v>
      </c>
      <c r="W1400" s="27">
        <v>139270.86499999999</v>
      </c>
      <c r="X1400" s="27">
        <v>144628</v>
      </c>
      <c r="Y1400" s="27"/>
      <c r="Z1400" s="27">
        <v>143008.79272</v>
      </c>
      <c r="AA1400" s="27">
        <v>143008.79272</v>
      </c>
      <c r="AB1400" s="27">
        <v>0</v>
      </c>
      <c r="AC1400" s="27"/>
      <c r="AD1400" s="27">
        <v>0</v>
      </c>
      <c r="AE1400" s="27">
        <v>0</v>
      </c>
      <c r="AF1400" s="27">
        <v>0</v>
      </c>
      <c r="AG1400" s="106">
        <v>0</v>
      </c>
      <c r="AH1400" s="27">
        <v>0</v>
      </c>
      <c r="AI1400" s="27">
        <v>0</v>
      </c>
      <c r="AJ1400" s="27">
        <v>0</v>
      </c>
      <c r="AK1400" s="106">
        <v>0</v>
      </c>
      <c r="AL1400" s="106">
        <v>0</v>
      </c>
      <c r="AM1400" s="105">
        <v>0</v>
      </c>
      <c r="AN1400" s="11">
        <v>0</v>
      </c>
      <c r="AO1400" s="11">
        <v>0</v>
      </c>
      <c r="AP1400" s="105">
        <v>0</v>
      </c>
      <c r="AQ1400" s="11">
        <v>0</v>
      </c>
      <c r="AR1400" s="11">
        <v>0</v>
      </c>
      <c r="AS1400" s="11">
        <v>0</v>
      </c>
      <c r="AT1400" s="11">
        <v>0</v>
      </c>
      <c r="AU1400" s="11"/>
      <c r="AV1400" s="11">
        <v>0</v>
      </c>
      <c r="AW1400" s="11">
        <v>0</v>
      </c>
      <c r="AX1400" s="11"/>
      <c r="AZ1400" s="11"/>
      <c r="BB1400" s="122"/>
    </row>
    <row r="1401" spans="1:54" hidden="1" x14ac:dyDescent="0.25">
      <c r="A1401">
        <v>8</v>
      </c>
      <c r="B1401" t="str">
        <f t="shared" si="165"/>
        <v>WR-6351 (old)</v>
      </c>
      <c r="C1401" s="2" t="s">
        <v>318</v>
      </c>
      <c r="D1401" s="2" t="str">
        <f t="shared" si="169"/>
        <v>6</v>
      </c>
      <c r="E1401" s="2" t="str">
        <f t="shared" si="170"/>
        <v>63</v>
      </c>
      <c r="F1401" s="2" t="str">
        <f t="shared" si="171"/>
        <v>635</v>
      </c>
      <c r="G1401" s="1" t="s">
        <v>3455</v>
      </c>
      <c r="H1401" s="27">
        <v>2856</v>
      </c>
      <c r="I1401" s="27"/>
      <c r="J1401" s="27">
        <v>1421</v>
      </c>
      <c r="K1401" s="27">
        <v>1421.2570000000001</v>
      </c>
      <c r="L1401" s="27">
        <v>32914</v>
      </c>
      <c r="M1401" s="27"/>
      <c r="N1401" s="27">
        <v>31718.489000000001</v>
      </c>
      <c r="O1401" s="27">
        <v>31718.489000000001</v>
      </c>
      <c r="P1401" s="27">
        <v>32914</v>
      </c>
      <c r="Q1401" s="27"/>
      <c r="R1401" s="27">
        <v>31363.695</v>
      </c>
      <c r="S1401" s="27">
        <v>31363.695</v>
      </c>
      <c r="T1401" s="27">
        <v>27778</v>
      </c>
      <c r="U1401" s="27"/>
      <c r="V1401" s="27">
        <v>28247.825000000001</v>
      </c>
      <c r="W1401" s="27">
        <v>28247.825000000001</v>
      </c>
      <c r="X1401" s="27">
        <v>1864</v>
      </c>
      <c r="Y1401" s="27"/>
      <c r="Z1401" s="27">
        <v>2257.875</v>
      </c>
      <c r="AA1401" s="27">
        <v>2257.875</v>
      </c>
      <c r="AB1401" s="27">
        <v>0</v>
      </c>
      <c r="AC1401" s="27"/>
      <c r="AD1401" s="27">
        <v>0</v>
      </c>
      <c r="AE1401" s="27">
        <v>0</v>
      </c>
      <c r="AF1401" s="27">
        <v>0</v>
      </c>
      <c r="AG1401" s="106">
        <v>0</v>
      </c>
      <c r="AH1401" s="27">
        <v>0</v>
      </c>
      <c r="AI1401" s="27">
        <v>0</v>
      </c>
      <c r="AJ1401" s="27">
        <v>0</v>
      </c>
      <c r="AK1401" s="106">
        <v>0</v>
      </c>
      <c r="AL1401" s="106">
        <v>0</v>
      </c>
      <c r="AM1401" s="105">
        <v>0</v>
      </c>
      <c r="AN1401" s="11">
        <v>0</v>
      </c>
      <c r="AO1401" s="11">
        <v>0</v>
      </c>
      <c r="AP1401" s="105">
        <v>0</v>
      </c>
      <c r="AQ1401" s="11">
        <v>0</v>
      </c>
      <c r="AR1401" s="11">
        <v>0</v>
      </c>
      <c r="AS1401" s="11">
        <v>0</v>
      </c>
      <c r="AT1401" s="11">
        <v>0</v>
      </c>
      <c r="AU1401" s="11"/>
      <c r="AV1401" s="11">
        <v>0</v>
      </c>
      <c r="AW1401" s="11">
        <v>0</v>
      </c>
      <c r="AX1401" s="11"/>
      <c r="AZ1401" s="11"/>
      <c r="BB1401" s="122"/>
    </row>
    <row r="1402" spans="1:54" hidden="1" x14ac:dyDescent="0.25">
      <c r="A1402">
        <v>8</v>
      </c>
      <c r="B1402" t="str">
        <f t="shared" si="165"/>
        <v>WR-6352 (old)</v>
      </c>
      <c r="C1402" s="2" t="s">
        <v>318</v>
      </c>
      <c r="D1402" s="2" t="str">
        <f t="shared" si="169"/>
        <v>6</v>
      </c>
      <c r="E1402" s="2" t="str">
        <f t="shared" si="170"/>
        <v>63</v>
      </c>
      <c r="F1402" s="2" t="str">
        <f t="shared" si="171"/>
        <v>635</v>
      </c>
      <c r="G1402" s="1" t="s">
        <v>3456</v>
      </c>
      <c r="H1402" s="27">
        <v>0</v>
      </c>
      <c r="I1402" s="27"/>
      <c r="J1402" s="27">
        <v>0</v>
      </c>
      <c r="K1402" s="27">
        <v>0</v>
      </c>
      <c r="L1402" s="27">
        <v>0</v>
      </c>
      <c r="M1402" s="27"/>
      <c r="N1402" s="27">
        <v>0</v>
      </c>
      <c r="O1402" s="27">
        <v>0</v>
      </c>
      <c r="P1402" s="27">
        <v>0</v>
      </c>
      <c r="Q1402" s="27"/>
      <c r="R1402" s="27">
        <v>0</v>
      </c>
      <c r="S1402" s="27">
        <v>0</v>
      </c>
      <c r="T1402" s="27">
        <v>0</v>
      </c>
      <c r="U1402" s="27"/>
      <c r="V1402" s="27">
        <v>0</v>
      </c>
      <c r="W1402" s="27">
        <v>0</v>
      </c>
      <c r="X1402" s="27">
        <v>0</v>
      </c>
      <c r="Y1402" s="27"/>
      <c r="Z1402" s="27">
        <v>0</v>
      </c>
      <c r="AA1402" s="27">
        <v>0</v>
      </c>
      <c r="AB1402" s="27">
        <v>0</v>
      </c>
      <c r="AC1402" s="27"/>
      <c r="AD1402" s="27">
        <v>0</v>
      </c>
      <c r="AE1402" s="27">
        <v>0</v>
      </c>
      <c r="AF1402" s="27">
        <v>0</v>
      </c>
      <c r="AG1402" s="106">
        <v>0</v>
      </c>
      <c r="AH1402" s="27">
        <v>0</v>
      </c>
      <c r="AI1402" s="27">
        <v>0</v>
      </c>
      <c r="AJ1402" s="27">
        <v>0</v>
      </c>
      <c r="AK1402" s="106">
        <v>0</v>
      </c>
      <c r="AL1402" s="106">
        <v>0</v>
      </c>
      <c r="AM1402" s="105">
        <v>0</v>
      </c>
      <c r="AN1402" s="11">
        <v>0</v>
      </c>
      <c r="AO1402" s="11">
        <v>0</v>
      </c>
      <c r="AP1402" s="105">
        <v>0</v>
      </c>
      <c r="AQ1402" s="11">
        <v>0</v>
      </c>
      <c r="AR1402" s="11">
        <v>0</v>
      </c>
      <c r="AS1402" s="11">
        <v>0</v>
      </c>
      <c r="AT1402" s="11">
        <v>0</v>
      </c>
      <c r="AU1402" s="11"/>
      <c r="AV1402" s="11">
        <v>0</v>
      </c>
      <c r="AW1402" s="11">
        <v>0</v>
      </c>
      <c r="AX1402" s="11"/>
      <c r="AZ1402" s="11"/>
      <c r="BB1402" s="122"/>
    </row>
    <row r="1403" spans="1:54" hidden="1" x14ac:dyDescent="0.25">
      <c r="A1403">
        <v>9</v>
      </c>
      <c r="B1403" t="str">
        <f t="shared" si="165"/>
        <v>BCR-0100</v>
      </c>
      <c r="C1403" s="2" t="s">
        <v>319</v>
      </c>
      <c r="D1403" s="2" t="str">
        <f t="shared" si="169"/>
        <v>0</v>
      </c>
      <c r="E1403" s="2" t="str">
        <f t="shared" si="170"/>
        <v>01</v>
      </c>
      <c r="F1403" s="2" t="str">
        <f t="shared" si="171"/>
        <v>010</v>
      </c>
      <c r="G1403" s="3" t="s">
        <v>10</v>
      </c>
      <c r="H1403" s="27">
        <v>40467</v>
      </c>
      <c r="I1403" s="27"/>
      <c r="J1403" s="27">
        <v>38649.00533</v>
      </c>
      <c r="K1403" s="27">
        <v>38649.00533</v>
      </c>
      <c r="L1403" s="27">
        <v>42832</v>
      </c>
      <c r="M1403" s="27"/>
      <c r="N1403" s="27">
        <v>42321.64604</v>
      </c>
      <c r="O1403" s="27">
        <v>42321.64604</v>
      </c>
      <c r="P1403" s="27">
        <v>47420</v>
      </c>
      <c r="Q1403" s="27"/>
      <c r="R1403" s="27">
        <v>56848.4925</v>
      </c>
      <c r="S1403" s="27">
        <v>56848.4925</v>
      </c>
      <c r="T1403" s="27">
        <v>73719</v>
      </c>
      <c r="U1403" s="27"/>
      <c r="V1403" s="27">
        <v>28704.4925</v>
      </c>
      <c r="W1403" s="27">
        <v>28704.4925</v>
      </c>
      <c r="X1403" s="27">
        <v>107579</v>
      </c>
      <c r="Y1403" s="27"/>
      <c r="Z1403" s="27">
        <v>43762.846749999997</v>
      </c>
      <c r="AA1403" s="27">
        <v>43762.846749999997</v>
      </c>
      <c r="AB1403" s="27">
        <v>160762</v>
      </c>
      <c r="AC1403" s="27"/>
      <c r="AD1403" s="27">
        <v>43070</v>
      </c>
      <c r="AE1403" s="27">
        <v>43070</v>
      </c>
      <c r="AF1403" s="27">
        <v>109551</v>
      </c>
      <c r="AG1403" s="106">
        <v>42824</v>
      </c>
      <c r="AH1403" s="27">
        <v>42824</v>
      </c>
      <c r="AI1403" s="27">
        <v>42824</v>
      </c>
      <c r="AJ1403" s="27">
        <v>47355</v>
      </c>
      <c r="AK1403" s="106">
        <v>43698</v>
      </c>
      <c r="AL1403" s="106">
        <v>43698</v>
      </c>
      <c r="AM1403" s="105">
        <v>43698</v>
      </c>
      <c r="AN1403" s="11">
        <v>50272</v>
      </c>
      <c r="AO1403" s="11">
        <v>44574.543879999997</v>
      </c>
      <c r="AP1403" s="105">
        <v>44574.543879999997</v>
      </c>
      <c r="AQ1403" s="11">
        <v>44574.543880000005</v>
      </c>
      <c r="AR1403" s="11">
        <v>81445</v>
      </c>
      <c r="AS1403" s="11">
        <v>0</v>
      </c>
      <c r="AT1403" s="11">
        <v>0</v>
      </c>
      <c r="AU1403" s="11">
        <v>0</v>
      </c>
      <c r="AV1403" s="11">
        <v>10689</v>
      </c>
      <c r="AW1403" s="11">
        <v>0</v>
      </c>
      <c r="AX1403" s="11">
        <v>0</v>
      </c>
      <c r="AZ1403" s="11">
        <v>280503</v>
      </c>
      <c r="BA1403" s="11">
        <v>0</v>
      </c>
      <c r="BB1403" s="122"/>
    </row>
    <row r="1404" spans="1:54" hidden="1" x14ac:dyDescent="0.25">
      <c r="A1404">
        <v>9</v>
      </c>
      <c r="B1404" t="str">
        <f t="shared" si="165"/>
        <v>BCR-0200</v>
      </c>
      <c r="C1404" s="2" t="s">
        <v>319</v>
      </c>
      <c r="D1404" s="2" t="str">
        <f t="shared" si="169"/>
        <v>0</v>
      </c>
      <c r="E1404" s="2" t="str">
        <f t="shared" si="170"/>
        <v>02</v>
      </c>
      <c r="F1404" s="2" t="str">
        <f t="shared" si="171"/>
        <v>020</v>
      </c>
      <c r="G1404" s="3" t="s">
        <v>2101</v>
      </c>
      <c r="H1404" s="27">
        <v>0</v>
      </c>
      <c r="I1404" s="27"/>
      <c r="J1404" s="27">
        <v>0</v>
      </c>
      <c r="K1404" s="27">
        <v>0</v>
      </c>
      <c r="L1404" s="27">
        <v>0</v>
      </c>
      <c r="M1404" s="27"/>
      <c r="N1404" s="27">
        <v>0</v>
      </c>
      <c r="O1404" s="27">
        <v>0</v>
      </c>
      <c r="P1404" s="27">
        <v>0</v>
      </c>
      <c r="Q1404" s="27"/>
      <c r="R1404" s="27">
        <v>0</v>
      </c>
      <c r="S1404" s="27">
        <v>0</v>
      </c>
      <c r="T1404" s="27">
        <v>0</v>
      </c>
      <c r="U1404" s="27"/>
      <c r="V1404" s="27">
        <v>0</v>
      </c>
      <c r="W1404" s="27">
        <v>0</v>
      </c>
      <c r="X1404" s="27">
        <v>0</v>
      </c>
      <c r="Y1404" s="27"/>
      <c r="Z1404" s="27">
        <v>0</v>
      </c>
      <c r="AA1404" s="27">
        <v>0</v>
      </c>
      <c r="AB1404" s="27">
        <v>0</v>
      </c>
      <c r="AC1404" s="27"/>
      <c r="AD1404" s="27">
        <v>0</v>
      </c>
      <c r="AE1404" s="27">
        <v>0</v>
      </c>
      <c r="AF1404" s="27">
        <v>0</v>
      </c>
      <c r="AG1404" s="106">
        <v>0</v>
      </c>
      <c r="AH1404" s="27">
        <v>0</v>
      </c>
      <c r="AI1404" s="27">
        <v>0</v>
      </c>
      <c r="AJ1404" s="27">
        <v>0</v>
      </c>
      <c r="AK1404" s="106">
        <v>0</v>
      </c>
      <c r="AL1404" s="106">
        <v>0</v>
      </c>
      <c r="AM1404" s="105">
        <v>0</v>
      </c>
      <c r="AN1404" s="11">
        <v>0</v>
      </c>
      <c r="AO1404" s="11">
        <v>0</v>
      </c>
      <c r="AP1404" s="105">
        <v>0</v>
      </c>
      <c r="AQ1404" s="11">
        <v>0</v>
      </c>
      <c r="AR1404" s="11">
        <v>0</v>
      </c>
      <c r="AS1404" s="11">
        <v>0</v>
      </c>
      <c r="AT1404" s="11">
        <v>0</v>
      </c>
      <c r="AU1404" s="11"/>
      <c r="AV1404" s="11">
        <v>0</v>
      </c>
      <c r="AW1404" s="11">
        <v>0</v>
      </c>
      <c r="AX1404" s="11"/>
      <c r="AZ1404" s="11"/>
      <c r="BA1404" s="11"/>
      <c r="BB1404" s="122"/>
    </row>
    <row r="1405" spans="1:54" hidden="1" x14ac:dyDescent="0.25">
      <c r="A1405">
        <v>9</v>
      </c>
      <c r="B1405" t="str">
        <f t="shared" si="165"/>
        <v>BCR-0400</v>
      </c>
      <c r="C1405" s="2" t="s">
        <v>319</v>
      </c>
      <c r="D1405" s="2" t="str">
        <f t="shared" si="169"/>
        <v>0</v>
      </c>
      <c r="E1405" s="2" t="str">
        <f t="shared" si="170"/>
        <v>04</v>
      </c>
      <c r="F1405" s="2" t="str">
        <f t="shared" si="171"/>
        <v>040</v>
      </c>
      <c r="G1405" s="1" t="s">
        <v>12</v>
      </c>
      <c r="H1405" s="27">
        <v>0</v>
      </c>
      <c r="I1405" s="27"/>
      <c r="J1405" s="27">
        <v>0</v>
      </c>
      <c r="K1405" s="27">
        <v>0</v>
      </c>
      <c r="L1405" s="27">
        <v>0</v>
      </c>
      <c r="M1405" s="27"/>
      <c r="N1405" s="27">
        <v>0</v>
      </c>
      <c r="O1405" s="27">
        <v>0</v>
      </c>
      <c r="P1405" s="27">
        <v>0</v>
      </c>
      <c r="Q1405" s="27"/>
      <c r="R1405" s="27">
        <v>0</v>
      </c>
      <c r="S1405" s="27">
        <v>0</v>
      </c>
      <c r="T1405" s="27">
        <v>0</v>
      </c>
      <c r="U1405" s="27"/>
      <c r="V1405" s="27">
        <v>0</v>
      </c>
      <c r="W1405" s="27">
        <v>0</v>
      </c>
      <c r="X1405" s="27">
        <v>0</v>
      </c>
      <c r="Y1405" s="27"/>
      <c r="Z1405" s="27">
        <v>0</v>
      </c>
      <c r="AA1405" s="27">
        <v>0</v>
      </c>
      <c r="AB1405" s="27">
        <v>0</v>
      </c>
      <c r="AC1405" s="27"/>
      <c r="AD1405" s="27">
        <v>0</v>
      </c>
      <c r="AE1405" s="27">
        <v>0</v>
      </c>
      <c r="AF1405" s="27">
        <v>0</v>
      </c>
      <c r="AG1405" s="106">
        <v>0</v>
      </c>
      <c r="AH1405" s="27">
        <v>0</v>
      </c>
      <c r="AI1405" s="27">
        <v>0</v>
      </c>
      <c r="AJ1405" s="27">
        <v>0</v>
      </c>
      <c r="AK1405" s="106">
        <v>0</v>
      </c>
      <c r="AL1405" s="106">
        <v>0</v>
      </c>
      <c r="AM1405" s="105">
        <v>0</v>
      </c>
      <c r="AN1405" s="11">
        <v>0</v>
      </c>
      <c r="AO1405" s="11">
        <v>0</v>
      </c>
      <c r="AP1405" s="105">
        <v>0</v>
      </c>
      <c r="AQ1405" s="11">
        <v>0</v>
      </c>
      <c r="AR1405" s="11">
        <v>0</v>
      </c>
      <c r="AS1405" s="11">
        <v>0</v>
      </c>
      <c r="AT1405" s="11">
        <v>0</v>
      </c>
      <c r="AU1405" s="11">
        <v>0</v>
      </c>
      <c r="AV1405" s="11">
        <v>0</v>
      </c>
      <c r="AW1405" s="11">
        <v>0</v>
      </c>
      <c r="AX1405" s="11">
        <v>0</v>
      </c>
      <c r="AZ1405" s="11">
        <v>0</v>
      </c>
      <c r="BA1405" s="11">
        <v>0</v>
      </c>
      <c r="BB1405" s="122"/>
    </row>
    <row r="1406" spans="1:54" hidden="1" x14ac:dyDescent="0.25">
      <c r="A1406">
        <v>9</v>
      </c>
      <c r="B1406" t="str">
        <f t="shared" si="165"/>
        <v>BCR-1111</v>
      </c>
      <c r="C1406" s="2" t="s">
        <v>319</v>
      </c>
      <c r="D1406" s="2" t="str">
        <f t="shared" si="169"/>
        <v>1</v>
      </c>
      <c r="E1406" s="2" t="str">
        <f t="shared" si="170"/>
        <v>11</v>
      </c>
      <c r="F1406" s="2" t="str">
        <f t="shared" si="171"/>
        <v>111</v>
      </c>
      <c r="G1406" s="1" t="s">
        <v>16</v>
      </c>
      <c r="H1406" s="27">
        <v>579329</v>
      </c>
      <c r="I1406" s="27"/>
      <c r="J1406" s="27">
        <v>559398.41635000007</v>
      </c>
      <c r="K1406" s="27">
        <v>559398.41635000007</v>
      </c>
      <c r="L1406" s="27">
        <v>597875</v>
      </c>
      <c r="M1406" s="27"/>
      <c r="N1406" s="27">
        <v>588102.09926000005</v>
      </c>
      <c r="O1406" s="27">
        <v>588101.13629000005</v>
      </c>
      <c r="P1406" s="27">
        <v>628633</v>
      </c>
      <c r="Q1406" s="27"/>
      <c r="R1406" s="27">
        <v>617265.96050000004</v>
      </c>
      <c r="S1406" s="27">
        <v>617398.27546999999</v>
      </c>
      <c r="T1406" s="27">
        <v>652585</v>
      </c>
      <c r="U1406" s="27"/>
      <c r="V1406" s="27">
        <v>643491.25845999992</v>
      </c>
      <c r="W1406" s="27">
        <v>643316.40846000006</v>
      </c>
      <c r="X1406" s="27">
        <v>670359</v>
      </c>
      <c r="Y1406" s="27"/>
      <c r="Z1406" s="27">
        <v>680276.86405999993</v>
      </c>
      <c r="AA1406" s="27">
        <v>680270.88705999986</v>
      </c>
      <c r="AB1406" s="27">
        <v>755246</v>
      </c>
      <c r="AC1406" s="27"/>
      <c r="AD1406" s="27">
        <v>723661.73481000005</v>
      </c>
      <c r="AE1406" s="27">
        <v>723892.75258000009</v>
      </c>
      <c r="AF1406" s="27">
        <v>765344</v>
      </c>
      <c r="AG1406" s="106">
        <v>739002.46204999997</v>
      </c>
      <c r="AH1406" s="27">
        <v>738191.48352999997</v>
      </c>
      <c r="AI1406" s="27">
        <v>738517.55868999998</v>
      </c>
      <c r="AJ1406" s="27">
        <v>805033</v>
      </c>
      <c r="AK1406" s="106">
        <v>800205.6997</v>
      </c>
      <c r="AL1406" s="106">
        <v>802593.79090000002</v>
      </c>
      <c r="AM1406" s="105">
        <v>802874.35768000002</v>
      </c>
      <c r="AN1406" s="11">
        <v>866133</v>
      </c>
      <c r="AO1406" s="11">
        <v>792944.67499999993</v>
      </c>
      <c r="AP1406" s="105">
        <v>793965.85373999993</v>
      </c>
      <c r="AQ1406" s="11">
        <v>797497.64612999989</v>
      </c>
      <c r="AR1406" s="11">
        <v>922633</v>
      </c>
      <c r="AS1406" s="11">
        <v>935362.89634000009</v>
      </c>
      <c r="AT1406" s="11">
        <v>948882.96574000025</v>
      </c>
      <c r="AU1406" s="11">
        <v>948882.96574000025</v>
      </c>
      <c r="AV1406" s="11">
        <v>969439</v>
      </c>
      <c r="AW1406" s="11">
        <v>978433.01288000005</v>
      </c>
      <c r="AX1406" s="11">
        <v>978465.30525999994</v>
      </c>
      <c r="AZ1406" s="11">
        <v>1050816</v>
      </c>
      <c r="BA1406" s="11">
        <v>1001531.9106599999</v>
      </c>
      <c r="BB1406" s="122"/>
    </row>
    <row r="1407" spans="1:54" hidden="1" x14ac:dyDescent="0.25">
      <c r="A1407">
        <v>9</v>
      </c>
      <c r="B1407" t="str">
        <f t="shared" si="165"/>
        <v>BCR-1112</v>
      </c>
      <c r="C1407" s="2" t="s">
        <v>319</v>
      </c>
      <c r="D1407" s="2" t="str">
        <f t="shared" si="169"/>
        <v>1</v>
      </c>
      <c r="E1407" s="2" t="str">
        <f t="shared" si="170"/>
        <v>11</v>
      </c>
      <c r="F1407" s="2" t="str">
        <f t="shared" si="171"/>
        <v>111</v>
      </c>
      <c r="G1407" s="1" t="s">
        <v>17</v>
      </c>
      <c r="H1407" s="27">
        <v>9971</v>
      </c>
      <c r="I1407" s="27"/>
      <c r="J1407" s="27">
        <v>13064.636710000001</v>
      </c>
      <c r="K1407" s="27">
        <v>13064.636710000001</v>
      </c>
      <c r="L1407" s="27">
        <v>10655</v>
      </c>
      <c r="M1407" s="27"/>
      <c r="N1407" s="27">
        <v>10782.47464</v>
      </c>
      <c r="O1407" s="27">
        <v>10782.47464</v>
      </c>
      <c r="P1407" s="27">
        <v>12197</v>
      </c>
      <c r="Q1407" s="27"/>
      <c r="R1407" s="27">
        <v>12346.00122</v>
      </c>
      <c r="S1407" s="27">
        <v>12454.20822</v>
      </c>
      <c r="T1407" s="27">
        <v>13344</v>
      </c>
      <c r="U1407" s="27"/>
      <c r="V1407" s="27">
        <v>15286.815039999999</v>
      </c>
      <c r="W1407" s="27">
        <v>15231.258040000001</v>
      </c>
      <c r="X1407" s="27">
        <v>15836</v>
      </c>
      <c r="Y1407" s="27"/>
      <c r="Z1407" s="27">
        <v>16083.990239999999</v>
      </c>
      <c r="AA1407" s="27">
        <v>16088.541450000001</v>
      </c>
      <c r="AB1407" s="27">
        <v>17362</v>
      </c>
      <c r="AC1407" s="27"/>
      <c r="AD1407" s="27">
        <v>15405.15504</v>
      </c>
      <c r="AE1407" s="27">
        <v>14817.90864</v>
      </c>
      <c r="AF1407" s="27">
        <v>27827</v>
      </c>
      <c r="AG1407" s="106">
        <v>34091.964760000003</v>
      </c>
      <c r="AH1407" s="27">
        <v>34271.468209999999</v>
      </c>
      <c r="AI1407" s="27">
        <v>33694.303079999998</v>
      </c>
      <c r="AJ1407" s="27">
        <v>35723</v>
      </c>
      <c r="AK1407" s="106">
        <v>35073.342329999999</v>
      </c>
      <c r="AL1407" s="106">
        <v>36640.778770000004</v>
      </c>
      <c r="AM1407" s="105">
        <v>37109.105159999999</v>
      </c>
      <c r="AN1407" s="11">
        <v>47333</v>
      </c>
      <c r="AO1407" s="11">
        <v>54483.281210000001</v>
      </c>
      <c r="AP1407" s="105">
        <v>53857.428059999998</v>
      </c>
      <c r="AQ1407" s="11">
        <v>53405.366099999992</v>
      </c>
      <c r="AR1407" s="11">
        <v>51572</v>
      </c>
      <c r="AS1407" s="11">
        <v>57228.364440000005</v>
      </c>
      <c r="AT1407" s="11">
        <v>58013.41678</v>
      </c>
      <c r="AU1407" s="11">
        <v>58013.41678</v>
      </c>
      <c r="AV1407" s="11">
        <v>54181</v>
      </c>
      <c r="AW1407" s="11">
        <v>61364.495299999995</v>
      </c>
      <c r="AX1407" s="11">
        <v>60703.025719999998</v>
      </c>
      <c r="AZ1407" s="11">
        <v>66454</v>
      </c>
      <c r="BA1407" s="11">
        <v>64258.253659999988</v>
      </c>
      <c r="BB1407" s="122"/>
    </row>
    <row r="1408" spans="1:54" hidden="1" x14ac:dyDescent="0.25">
      <c r="A1408">
        <v>9</v>
      </c>
      <c r="B1408" t="str">
        <f t="shared" si="165"/>
        <v>BCR-1120</v>
      </c>
      <c r="C1408" s="2" t="s">
        <v>319</v>
      </c>
      <c r="D1408" s="2" t="str">
        <f t="shared" si="169"/>
        <v>1</v>
      </c>
      <c r="E1408" s="2" t="str">
        <f t="shared" si="170"/>
        <v>11</v>
      </c>
      <c r="F1408" s="2" t="str">
        <f t="shared" si="171"/>
        <v>112</v>
      </c>
      <c r="G1408" s="1" t="s">
        <v>18</v>
      </c>
      <c r="H1408" s="27">
        <v>117057</v>
      </c>
      <c r="I1408" s="27"/>
      <c r="J1408" s="27">
        <v>114947.46611000001</v>
      </c>
      <c r="K1408" s="27">
        <v>114947.46611000001</v>
      </c>
      <c r="L1408" s="27">
        <v>118916</v>
      </c>
      <c r="M1408" s="27"/>
      <c r="N1408" s="27">
        <v>120417.34712000001</v>
      </c>
      <c r="O1408" s="27">
        <v>120417.34712000001</v>
      </c>
      <c r="P1408" s="27">
        <v>123781</v>
      </c>
      <c r="Q1408" s="27"/>
      <c r="R1408" s="27">
        <v>126915.03885</v>
      </c>
      <c r="S1408" s="27">
        <v>126830.11532000001</v>
      </c>
      <c r="T1408" s="27">
        <v>132634</v>
      </c>
      <c r="U1408" s="27"/>
      <c r="V1408" s="27">
        <v>141954.17950999999</v>
      </c>
      <c r="W1408" s="27">
        <v>141755.60502999998</v>
      </c>
      <c r="X1408" s="27">
        <v>144534</v>
      </c>
      <c r="Y1408" s="27"/>
      <c r="Z1408" s="27">
        <v>149591.97996999999</v>
      </c>
      <c r="AA1408" s="27">
        <v>149607.27072999999</v>
      </c>
      <c r="AB1408" s="27">
        <v>160598</v>
      </c>
      <c r="AC1408" s="27"/>
      <c r="AD1408" s="27">
        <v>162622.67910000001</v>
      </c>
      <c r="AE1408" s="27">
        <v>162392.83763999998</v>
      </c>
      <c r="AF1408" s="27">
        <v>181340</v>
      </c>
      <c r="AG1408" s="106">
        <v>175626.72337000002</v>
      </c>
      <c r="AH1408" s="27">
        <v>175383.36585000003</v>
      </c>
      <c r="AI1408" s="27">
        <v>174969.55972000002</v>
      </c>
      <c r="AJ1408" s="27">
        <v>187441</v>
      </c>
      <c r="AK1408" s="106">
        <v>189288.40867</v>
      </c>
      <c r="AL1408" s="106">
        <v>190453.42437000002</v>
      </c>
      <c r="AM1408" s="105">
        <v>190157.72379000002</v>
      </c>
      <c r="AN1408" s="11">
        <v>199111</v>
      </c>
      <c r="AO1408" s="11">
        <v>210134.78565999999</v>
      </c>
      <c r="AP1408" s="105">
        <v>210091.95876000001</v>
      </c>
      <c r="AQ1408" s="11">
        <v>210348.36121</v>
      </c>
      <c r="AR1408" s="11">
        <v>201228</v>
      </c>
      <c r="AS1408" s="11">
        <v>262821.97486999998</v>
      </c>
      <c r="AT1408" s="11">
        <v>264421.75114000007</v>
      </c>
      <c r="AU1408" s="11">
        <v>264421.75114000007</v>
      </c>
      <c r="AV1408" s="11">
        <v>241760</v>
      </c>
      <c r="AW1408" s="11">
        <v>272021.77867999999</v>
      </c>
      <c r="AX1408" s="11">
        <v>271177.10560000007</v>
      </c>
      <c r="AZ1408" s="11">
        <v>302643</v>
      </c>
      <c r="BA1408" s="11">
        <v>313864.47806999995</v>
      </c>
      <c r="BB1408" s="122"/>
    </row>
    <row r="1409" spans="1:54" hidden="1" x14ac:dyDescent="0.25">
      <c r="A1409">
        <v>9</v>
      </c>
      <c r="B1409" t="str">
        <f t="shared" si="165"/>
        <v>BCR-1131</v>
      </c>
      <c r="C1409" s="2" t="s">
        <v>319</v>
      </c>
      <c r="D1409" s="2" t="str">
        <f t="shared" si="169"/>
        <v>1</v>
      </c>
      <c r="E1409" s="2" t="str">
        <f t="shared" si="170"/>
        <v>11</v>
      </c>
      <c r="F1409" s="2" t="str">
        <f t="shared" si="171"/>
        <v>113</v>
      </c>
      <c r="G1409" s="1" t="s">
        <v>19</v>
      </c>
      <c r="H1409" s="27">
        <v>57291</v>
      </c>
      <c r="I1409" s="27"/>
      <c r="J1409" s="27">
        <v>77396.609899999996</v>
      </c>
      <c r="K1409" s="27">
        <v>77396.609899999996</v>
      </c>
      <c r="L1409" s="27">
        <v>61740</v>
      </c>
      <c r="M1409" s="27"/>
      <c r="N1409" s="27">
        <v>68363.415649999995</v>
      </c>
      <c r="O1409" s="27">
        <v>68363.415649999995</v>
      </c>
      <c r="P1409" s="27">
        <v>62572</v>
      </c>
      <c r="Q1409" s="27"/>
      <c r="R1409" s="27">
        <v>69628.220530000006</v>
      </c>
      <c r="S1409" s="27">
        <v>69658.228029999998</v>
      </c>
      <c r="T1409" s="27">
        <v>65997</v>
      </c>
      <c r="U1409" s="27"/>
      <c r="V1409" s="27">
        <v>76618.630239999999</v>
      </c>
      <c r="W1409" s="27">
        <v>76614.130239999999</v>
      </c>
      <c r="X1409" s="27">
        <v>73219</v>
      </c>
      <c r="Y1409" s="27"/>
      <c r="Z1409" s="27">
        <v>80511.188970000003</v>
      </c>
      <c r="AA1409" s="27">
        <v>80768.21097</v>
      </c>
      <c r="AB1409" s="27">
        <v>70040</v>
      </c>
      <c r="AC1409" s="27"/>
      <c r="AD1409" s="27">
        <v>82416.628200000006</v>
      </c>
      <c r="AE1409" s="27">
        <v>82417.064429999999</v>
      </c>
      <c r="AF1409" s="27">
        <v>82786</v>
      </c>
      <c r="AG1409" s="106">
        <v>83483.524699999994</v>
      </c>
      <c r="AH1409" s="27">
        <v>83486.07084</v>
      </c>
      <c r="AI1409" s="27">
        <v>83486.069839999996</v>
      </c>
      <c r="AJ1409" s="27">
        <v>70233</v>
      </c>
      <c r="AK1409" s="106">
        <v>86143.942769999994</v>
      </c>
      <c r="AL1409" s="106">
        <v>85349.009770000004</v>
      </c>
      <c r="AM1409" s="105">
        <v>85347.544880000001</v>
      </c>
      <c r="AN1409" s="11">
        <v>75540</v>
      </c>
      <c r="AO1409" s="11">
        <v>118852.09312000001</v>
      </c>
      <c r="AP1409" s="105">
        <v>118852.09312000001</v>
      </c>
      <c r="AQ1409" s="11">
        <v>118852.09311999999</v>
      </c>
      <c r="AR1409" s="11">
        <v>114946</v>
      </c>
      <c r="AS1409" s="11">
        <v>863.90575000000001</v>
      </c>
      <c r="AT1409" s="11">
        <v>963.68187999999998</v>
      </c>
      <c r="AU1409" s="11">
        <v>963.68187999999998</v>
      </c>
      <c r="AV1409" s="11">
        <v>84836</v>
      </c>
      <c r="AW1409" s="11">
        <v>828.44533000000001</v>
      </c>
      <c r="AX1409" s="11">
        <v>828.29532999999992</v>
      </c>
      <c r="AZ1409" s="11">
        <v>1494</v>
      </c>
      <c r="BA1409" s="11">
        <v>874.67478999999992</v>
      </c>
      <c r="BB1409" s="122"/>
    </row>
    <row r="1410" spans="1:54" hidden="1" x14ac:dyDescent="0.25">
      <c r="A1410">
        <v>9</v>
      </c>
      <c r="B1410" t="str">
        <f t="shared" si="165"/>
        <v>BCR-1132</v>
      </c>
      <c r="C1410" s="2" t="s">
        <v>319</v>
      </c>
      <c r="D1410" s="2" t="str">
        <f t="shared" si="169"/>
        <v>1</v>
      </c>
      <c r="E1410" s="2" t="str">
        <f t="shared" si="170"/>
        <v>11</v>
      </c>
      <c r="F1410" s="2" t="str">
        <f t="shared" si="171"/>
        <v>113</v>
      </c>
      <c r="G1410" s="1" t="s">
        <v>20</v>
      </c>
      <c r="H1410" s="27">
        <v>294</v>
      </c>
      <c r="I1410" s="27"/>
      <c r="J1410" s="27">
        <v>284.51888000000002</v>
      </c>
      <c r="K1410" s="27">
        <v>284.51888000000002</v>
      </c>
      <c r="L1410" s="27">
        <v>303</v>
      </c>
      <c r="M1410" s="27"/>
      <c r="N1410" s="27">
        <v>79.741690000000006</v>
      </c>
      <c r="O1410" s="27">
        <v>79.741690000000006</v>
      </c>
      <c r="P1410" s="27">
        <v>264</v>
      </c>
      <c r="Q1410" s="27"/>
      <c r="R1410" s="27">
        <v>7.7952199999999996</v>
      </c>
      <c r="S1410" s="27">
        <v>7.7952199999999996</v>
      </c>
      <c r="T1410" s="27">
        <v>304</v>
      </c>
      <c r="U1410" s="27"/>
      <c r="V1410" s="27">
        <v>33.1462</v>
      </c>
      <c r="W1410" s="27">
        <v>33.1462</v>
      </c>
      <c r="X1410" s="27">
        <v>167</v>
      </c>
      <c r="Y1410" s="27"/>
      <c r="Z1410" s="27">
        <v>82.297210000000007</v>
      </c>
      <c r="AA1410" s="27">
        <v>82.297210000000007</v>
      </c>
      <c r="AB1410" s="27">
        <v>3</v>
      </c>
      <c r="AC1410" s="27"/>
      <c r="AD1410" s="27">
        <v>0</v>
      </c>
      <c r="AE1410" s="27">
        <v>0</v>
      </c>
      <c r="AF1410" s="27">
        <v>53</v>
      </c>
      <c r="AG1410" s="106">
        <v>18.215330000000002</v>
      </c>
      <c r="AH1410" s="27">
        <v>18.215330000000002</v>
      </c>
      <c r="AI1410" s="27">
        <v>18.215330000000002</v>
      </c>
      <c r="AJ1410" s="27">
        <v>52</v>
      </c>
      <c r="AK1410" s="106">
        <v>153.49887000000001</v>
      </c>
      <c r="AL1410" s="106">
        <v>153.49887000000001</v>
      </c>
      <c r="AM1410" s="105">
        <v>153.49887000000001</v>
      </c>
      <c r="AN1410" s="11">
        <v>199</v>
      </c>
      <c r="AO1410" s="11">
        <v>207.49306000000001</v>
      </c>
      <c r="AP1410" s="105">
        <v>207.49306000000001</v>
      </c>
      <c r="AQ1410" s="11">
        <v>207.49305999999999</v>
      </c>
      <c r="AR1410" s="11">
        <v>150</v>
      </c>
      <c r="AS1410" s="11">
        <v>195.49604000000002</v>
      </c>
      <c r="AT1410" s="11">
        <v>195.49604000000002</v>
      </c>
      <c r="AU1410" s="11">
        <v>195.49604000000002</v>
      </c>
      <c r="AV1410" s="11">
        <v>153</v>
      </c>
      <c r="AW1410" s="11">
        <v>133.89536999999999</v>
      </c>
      <c r="AX1410" s="11">
        <v>133.89536999999999</v>
      </c>
      <c r="AZ1410" s="11">
        <v>178</v>
      </c>
      <c r="BA1410" s="11">
        <v>147.62973000000002</v>
      </c>
      <c r="BB1410" s="122"/>
    </row>
    <row r="1411" spans="1:54" hidden="1" x14ac:dyDescent="0.25">
      <c r="A1411">
        <v>9</v>
      </c>
      <c r="B1411" t="str">
        <f t="shared" ref="B1411:B1474" si="172">C1411&amp;"-"&amp;G1411</f>
        <v>BCR-1133</v>
      </c>
      <c r="C1411" s="2" t="s">
        <v>319</v>
      </c>
      <c r="D1411" s="2" t="str">
        <f t="shared" si="169"/>
        <v>1</v>
      </c>
      <c r="E1411" s="2" t="str">
        <f t="shared" si="170"/>
        <v>11</v>
      </c>
      <c r="F1411" s="2" t="str">
        <f t="shared" si="171"/>
        <v>113</v>
      </c>
      <c r="G1411" s="1" t="s">
        <v>21</v>
      </c>
      <c r="H1411" s="27">
        <v>36737</v>
      </c>
      <c r="I1411" s="27"/>
      <c r="J1411" s="27">
        <v>37284.330990000002</v>
      </c>
      <c r="K1411" s="27">
        <v>37284.330990000002</v>
      </c>
      <c r="L1411" s="27">
        <v>40860</v>
      </c>
      <c r="M1411" s="27"/>
      <c r="N1411" s="27">
        <v>38135.907310000002</v>
      </c>
      <c r="O1411" s="27">
        <v>38135.907310000002</v>
      </c>
      <c r="P1411" s="27">
        <v>48015</v>
      </c>
      <c r="Q1411" s="27"/>
      <c r="R1411" s="27">
        <v>41044.926999999996</v>
      </c>
      <c r="S1411" s="27">
        <v>41044.926999999996</v>
      </c>
      <c r="T1411" s="27">
        <v>55048</v>
      </c>
      <c r="U1411" s="27"/>
      <c r="V1411" s="27">
        <v>50946.376960000001</v>
      </c>
      <c r="W1411" s="27">
        <v>50946.376960000001</v>
      </c>
      <c r="X1411" s="27">
        <v>60770</v>
      </c>
      <c r="Y1411" s="27"/>
      <c r="Z1411" s="27">
        <v>62467.70463</v>
      </c>
      <c r="AA1411" s="27">
        <v>62467.70463</v>
      </c>
      <c r="AB1411" s="27">
        <v>65026</v>
      </c>
      <c r="AC1411" s="27"/>
      <c r="AD1411" s="27">
        <v>53592.100680000003</v>
      </c>
      <c r="AE1411" s="27">
        <v>53592.100680000003</v>
      </c>
      <c r="AF1411" s="27">
        <v>51424</v>
      </c>
      <c r="AG1411" s="106">
        <v>42291.647649999999</v>
      </c>
      <c r="AH1411" s="27">
        <v>42291.647649999999</v>
      </c>
      <c r="AI1411" s="27">
        <v>42291.647649999999</v>
      </c>
      <c r="AJ1411" s="27">
        <v>62958</v>
      </c>
      <c r="AK1411" s="106">
        <v>42549.72034</v>
      </c>
      <c r="AL1411" s="106">
        <v>42549.718339999999</v>
      </c>
      <c r="AM1411" s="105">
        <v>42549.718339999999</v>
      </c>
      <c r="AN1411" s="11">
        <v>67103</v>
      </c>
      <c r="AO1411" s="11">
        <v>46465.135989999995</v>
      </c>
      <c r="AP1411" s="105">
        <v>46465.135989999995</v>
      </c>
      <c r="AQ1411" s="11">
        <v>46465.135989999995</v>
      </c>
      <c r="AR1411" s="11">
        <v>45214</v>
      </c>
      <c r="AS1411" s="11">
        <v>26356.46629</v>
      </c>
      <c r="AT1411" s="11">
        <v>26356.46629</v>
      </c>
      <c r="AU1411" s="11">
        <v>26356.46629</v>
      </c>
      <c r="AV1411" s="11">
        <v>27357</v>
      </c>
      <c r="AW1411" s="11">
        <v>26702.097129999998</v>
      </c>
      <c r="AX1411" s="11">
        <v>26702.097129999998</v>
      </c>
      <c r="AZ1411" s="11">
        <v>27357</v>
      </c>
      <c r="BA1411" s="11">
        <v>55717.80575</v>
      </c>
      <c r="BB1411" s="122"/>
    </row>
    <row r="1412" spans="1:54" hidden="1" x14ac:dyDescent="0.25">
      <c r="A1412">
        <v>9</v>
      </c>
      <c r="B1412" t="str">
        <f t="shared" si="172"/>
        <v>BCR-1140</v>
      </c>
      <c r="C1412" s="2" t="s">
        <v>319</v>
      </c>
      <c r="D1412" s="2" t="str">
        <f t="shared" si="169"/>
        <v>1</v>
      </c>
      <c r="E1412" s="2" t="str">
        <f t="shared" si="170"/>
        <v>11</v>
      </c>
      <c r="F1412" s="2" t="str">
        <f t="shared" si="171"/>
        <v>114</v>
      </c>
      <c r="G1412" s="1" t="s">
        <v>22</v>
      </c>
      <c r="H1412" s="27">
        <v>5718</v>
      </c>
      <c r="I1412" s="27"/>
      <c r="J1412" s="27">
        <v>5650.4654600000003</v>
      </c>
      <c r="K1412" s="27">
        <v>5650.5343600000006</v>
      </c>
      <c r="L1412" s="27">
        <v>6067</v>
      </c>
      <c r="M1412" s="27"/>
      <c r="N1412" s="27">
        <v>6086.4038</v>
      </c>
      <c r="O1412" s="27">
        <v>6086.4943800000001</v>
      </c>
      <c r="P1412" s="27">
        <v>7645</v>
      </c>
      <c r="Q1412" s="27"/>
      <c r="R1412" s="27">
        <v>8750.3604500000001</v>
      </c>
      <c r="S1412" s="27">
        <v>8772.9996599999995</v>
      </c>
      <c r="T1412" s="27">
        <v>10862</v>
      </c>
      <c r="U1412" s="27"/>
      <c r="V1412" s="27">
        <v>11258.240890000001</v>
      </c>
      <c r="W1412" s="27">
        <v>11273.62091</v>
      </c>
      <c r="X1412" s="27">
        <v>12881</v>
      </c>
      <c r="Y1412" s="27"/>
      <c r="Z1412" s="27">
        <v>11860.15792</v>
      </c>
      <c r="AA1412" s="27">
        <v>11841.045830000001</v>
      </c>
      <c r="AB1412" s="27">
        <v>12840</v>
      </c>
      <c r="AC1412" s="27"/>
      <c r="AD1412" s="27">
        <v>13769.499450000001</v>
      </c>
      <c r="AE1412" s="27">
        <v>13918.40091</v>
      </c>
      <c r="AF1412" s="27">
        <v>14597</v>
      </c>
      <c r="AG1412" s="106">
        <v>13801.7827</v>
      </c>
      <c r="AH1412" s="27">
        <v>13797.518309999999</v>
      </c>
      <c r="AI1412" s="27">
        <v>13651.368709999999</v>
      </c>
      <c r="AJ1412" s="27">
        <v>16719</v>
      </c>
      <c r="AK1412" s="106">
        <v>13826.293850000002</v>
      </c>
      <c r="AL1412" s="106">
        <v>13918.644549999999</v>
      </c>
      <c r="AM1412" s="105">
        <v>14000.992890000001</v>
      </c>
      <c r="AN1412" s="11">
        <v>18356</v>
      </c>
      <c r="AO1412" s="11">
        <v>17877.113880000001</v>
      </c>
      <c r="AP1412" s="105">
        <v>17612.905019999998</v>
      </c>
      <c r="AQ1412" s="11">
        <v>17624.093860000001</v>
      </c>
      <c r="AR1412" s="11">
        <v>21236</v>
      </c>
      <c r="AS1412" s="11">
        <v>56269.26283</v>
      </c>
      <c r="AT1412" s="11">
        <v>56376.935559999998</v>
      </c>
      <c r="AU1412" s="11">
        <v>56376.935559999998</v>
      </c>
      <c r="AV1412" s="11">
        <v>66624</v>
      </c>
      <c r="AW1412" s="11">
        <v>59437.025069999996</v>
      </c>
      <c r="AX1412" s="11">
        <v>59407.12631</v>
      </c>
      <c r="AZ1412" s="11">
        <v>47215</v>
      </c>
      <c r="BA1412" s="11">
        <v>40377.333270000003</v>
      </c>
      <c r="BB1412" s="122"/>
    </row>
    <row r="1413" spans="1:54" hidden="1" x14ac:dyDescent="0.25">
      <c r="A1413">
        <v>9</v>
      </c>
      <c r="B1413" t="str">
        <f t="shared" si="172"/>
        <v>BCR-1211</v>
      </c>
      <c r="C1413" s="2" t="s">
        <v>319</v>
      </c>
      <c r="D1413" s="2" t="str">
        <f t="shared" si="169"/>
        <v>1</v>
      </c>
      <c r="E1413" s="2" t="str">
        <f t="shared" si="170"/>
        <v>12</v>
      </c>
      <c r="F1413" s="2" t="str">
        <f t="shared" si="171"/>
        <v>121</v>
      </c>
      <c r="G1413" s="1" t="s">
        <v>24</v>
      </c>
      <c r="H1413" s="27">
        <v>316760</v>
      </c>
      <c r="I1413" s="27"/>
      <c r="J1413" s="27">
        <v>282170.26598999999</v>
      </c>
      <c r="K1413" s="27">
        <v>282171.83827999997</v>
      </c>
      <c r="L1413" s="27">
        <v>325883</v>
      </c>
      <c r="M1413" s="27"/>
      <c r="N1413" s="27">
        <v>326800.83893999993</v>
      </c>
      <c r="O1413" s="27">
        <v>326813.98951999994</v>
      </c>
      <c r="P1413" s="27">
        <v>362274</v>
      </c>
      <c r="Q1413" s="27"/>
      <c r="R1413" s="27">
        <v>355079.49269999994</v>
      </c>
      <c r="S1413" s="27">
        <v>355842.98750000005</v>
      </c>
      <c r="T1413" s="27">
        <v>356237</v>
      </c>
      <c r="U1413" s="27"/>
      <c r="V1413" s="27">
        <v>331418.24036000005</v>
      </c>
      <c r="W1413" s="27">
        <v>331578.17893999995</v>
      </c>
      <c r="X1413" s="27">
        <v>373985</v>
      </c>
      <c r="Y1413" s="27"/>
      <c r="Z1413" s="27">
        <v>321619.49129000003</v>
      </c>
      <c r="AA1413" s="27">
        <v>321832.74197999999</v>
      </c>
      <c r="AB1413" s="27">
        <v>393663</v>
      </c>
      <c r="AC1413" s="27"/>
      <c r="AD1413" s="27">
        <v>327979.87832000002</v>
      </c>
      <c r="AE1413" s="27">
        <v>329273.42910000001</v>
      </c>
      <c r="AF1413" s="27">
        <v>437947</v>
      </c>
      <c r="AG1413" s="106">
        <v>367162.67858999997</v>
      </c>
      <c r="AH1413" s="27">
        <v>369737.19136999996</v>
      </c>
      <c r="AI1413" s="27">
        <v>370287.30257</v>
      </c>
      <c r="AJ1413" s="27">
        <v>493753</v>
      </c>
      <c r="AK1413" s="106">
        <v>435247.29440999997</v>
      </c>
      <c r="AL1413" s="106">
        <v>427097.40414</v>
      </c>
      <c r="AM1413" s="105">
        <v>427503.66162999999</v>
      </c>
      <c r="AN1413" s="11">
        <v>530240</v>
      </c>
      <c r="AO1413" s="11">
        <v>467672.91888000001</v>
      </c>
      <c r="AP1413" s="105">
        <v>471408.02174</v>
      </c>
      <c r="AQ1413" s="11">
        <v>470926.8384400002</v>
      </c>
      <c r="AR1413" s="11">
        <v>562261</v>
      </c>
      <c r="AS1413" s="11">
        <v>518313.42447999999</v>
      </c>
      <c r="AT1413" s="11">
        <v>518059.60359000025</v>
      </c>
      <c r="AU1413" s="11">
        <v>518059.60359000025</v>
      </c>
      <c r="AV1413" s="11">
        <v>648260</v>
      </c>
      <c r="AW1413" s="11">
        <v>549853.87607999973</v>
      </c>
      <c r="AX1413" s="11">
        <v>549128.83247999998</v>
      </c>
      <c r="AZ1413" s="11">
        <v>730513</v>
      </c>
      <c r="BA1413" s="11">
        <v>571758.90726999997</v>
      </c>
      <c r="BB1413" s="122"/>
    </row>
    <row r="1414" spans="1:54" hidden="1" x14ac:dyDescent="0.25">
      <c r="A1414">
        <v>9</v>
      </c>
      <c r="B1414" t="str">
        <f t="shared" si="172"/>
        <v>BCR-1212</v>
      </c>
      <c r="C1414" s="2" t="s">
        <v>319</v>
      </c>
      <c r="D1414" s="2" t="str">
        <f t="shared" si="169"/>
        <v>1</v>
      </c>
      <c r="E1414" s="2" t="str">
        <f t="shared" si="170"/>
        <v>12</v>
      </c>
      <c r="F1414" s="2" t="str">
        <f t="shared" si="171"/>
        <v>121</v>
      </c>
      <c r="G1414" s="1" t="s">
        <v>25</v>
      </c>
      <c r="H1414" s="27">
        <v>35021</v>
      </c>
      <c r="I1414" s="27"/>
      <c r="J1414" s="27">
        <v>36417.36464</v>
      </c>
      <c r="K1414" s="27">
        <v>36417.36464</v>
      </c>
      <c r="L1414" s="27">
        <v>26649</v>
      </c>
      <c r="M1414" s="27"/>
      <c r="N1414" s="27">
        <v>26006.584909999998</v>
      </c>
      <c r="O1414" s="27">
        <v>26047.05299</v>
      </c>
      <c r="P1414" s="27">
        <v>26944</v>
      </c>
      <c r="Q1414" s="27"/>
      <c r="R1414" s="27">
        <v>27715.010949999996</v>
      </c>
      <c r="S1414" s="27">
        <v>27715.010949999996</v>
      </c>
      <c r="T1414" s="27">
        <v>29699</v>
      </c>
      <c r="U1414" s="27"/>
      <c r="V1414" s="27">
        <v>29101.64486</v>
      </c>
      <c r="W1414" s="27">
        <v>29105.814149999998</v>
      </c>
      <c r="X1414" s="27">
        <v>33242</v>
      </c>
      <c r="Y1414" s="27"/>
      <c r="Z1414" s="27">
        <v>32593.186970000002</v>
      </c>
      <c r="AA1414" s="27">
        <v>32592.871160000002</v>
      </c>
      <c r="AB1414" s="27">
        <v>32957</v>
      </c>
      <c r="AC1414" s="27"/>
      <c r="AD1414" s="27">
        <v>33124.475330000001</v>
      </c>
      <c r="AE1414" s="27">
        <v>33128.012790000001</v>
      </c>
      <c r="AF1414" s="27">
        <v>37839</v>
      </c>
      <c r="AG1414" s="106">
        <v>32245.622650000001</v>
      </c>
      <c r="AH1414" s="27">
        <v>32256.735390000002</v>
      </c>
      <c r="AI1414" s="27">
        <v>32256.735390000002</v>
      </c>
      <c r="AJ1414" s="27">
        <v>35979</v>
      </c>
      <c r="AK1414" s="106">
        <v>35083.11969</v>
      </c>
      <c r="AL1414" s="106">
        <v>35083.11969</v>
      </c>
      <c r="AM1414" s="105">
        <v>35090.190019999995</v>
      </c>
      <c r="AN1414" s="11">
        <v>38842</v>
      </c>
      <c r="AO1414" s="11">
        <v>39452.73115</v>
      </c>
      <c r="AP1414" s="105">
        <v>39451.381300000001</v>
      </c>
      <c r="AQ1414" s="11">
        <v>39466.010200000004</v>
      </c>
      <c r="AR1414" s="11">
        <v>40075</v>
      </c>
      <c r="AS1414" s="11">
        <v>38187.340240000005</v>
      </c>
      <c r="AT1414" s="11">
        <v>38493.679490000002</v>
      </c>
      <c r="AU1414" s="11">
        <v>38493.679490000002</v>
      </c>
      <c r="AV1414" s="11">
        <v>32458</v>
      </c>
      <c r="AW1414" s="11">
        <v>42022.437720000002</v>
      </c>
      <c r="AX1414" s="11">
        <v>42459.468420000005</v>
      </c>
      <c r="AZ1414" s="11">
        <v>47119</v>
      </c>
      <c r="BA1414" s="11">
        <v>45397.474010000005</v>
      </c>
      <c r="BB1414" s="122"/>
    </row>
    <row r="1415" spans="1:54" hidden="1" x14ac:dyDescent="0.25">
      <c r="A1415">
        <v>9</v>
      </c>
      <c r="B1415" t="str">
        <f t="shared" si="172"/>
        <v>BCR-1221</v>
      </c>
      <c r="C1415" s="2" t="s">
        <v>319</v>
      </c>
      <c r="D1415" s="2" t="str">
        <f t="shared" si="169"/>
        <v>1</v>
      </c>
      <c r="E1415" s="2" t="str">
        <f t="shared" si="170"/>
        <v>12</v>
      </c>
      <c r="F1415" s="2" t="str">
        <f t="shared" si="171"/>
        <v>122</v>
      </c>
      <c r="G1415" s="1" t="s">
        <v>26</v>
      </c>
      <c r="H1415" s="27">
        <v>1211</v>
      </c>
      <c r="I1415" s="27"/>
      <c r="J1415" s="27">
        <v>545.08845999999994</v>
      </c>
      <c r="K1415" s="27">
        <v>545.08845999999994</v>
      </c>
      <c r="L1415" s="27">
        <v>837</v>
      </c>
      <c r="M1415" s="27"/>
      <c r="N1415" s="27">
        <v>959.18214999999998</v>
      </c>
      <c r="O1415" s="27">
        <v>959.18214999999998</v>
      </c>
      <c r="P1415" s="27">
        <v>1179</v>
      </c>
      <c r="Q1415" s="27"/>
      <c r="R1415" s="27">
        <v>1193.90681</v>
      </c>
      <c r="S1415" s="27">
        <v>1193.90681</v>
      </c>
      <c r="T1415" s="27">
        <v>1293</v>
      </c>
      <c r="U1415" s="27"/>
      <c r="V1415" s="27">
        <v>1200.09833</v>
      </c>
      <c r="W1415" s="27">
        <v>1200.09833</v>
      </c>
      <c r="X1415" s="27">
        <v>1263</v>
      </c>
      <c r="Y1415" s="27"/>
      <c r="Z1415" s="27">
        <v>1220.94192</v>
      </c>
      <c r="AA1415" s="27">
        <v>1220.94192</v>
      </c>
      <c r="AB1415" s="27">
        <v>1805</v>
      </c>
      <c r="AC1415" s="27"/>
      <c r="AD1415" s="27">
        <v>2150.8665000000001</v>
      </c>
      <c r="AE1415" s="27">
        <v>2150.8665000000001</v>
      </c>
      <c r="AF1415" s="27">
        <v>13551</v>
      </c>
      <c r="AG1415" s="106">
        <v>11083.317220000001</v>
      </c>
      <c r="AH1415" s="27">
        <v>11458.087320000001</v>
      </c>
      <c r="AI1415" s="27">
        <v>11485.547560000001</v>
      </c>
      <c r="AJ1415" s="27">
        <v>13254</v>
      </c>
      <c r="AK1415" s="106">
        <v>12093.674510000001</v>
      </c>
      <c r="AL1415" s="106">
        <v>12093.674510000001</v>
      </c>
      <c r="AM1415" s="105">
        <v>12385.28939</v>
      </c>
      <c r="AN1415" s="11">
        <v>16025</v>
      </c>
      <c r="AO1415" s="11">
        <v>17465.713830000001</v>
      </c>
      <c r="AP1415" s="105">
        <v>17455.446889999999</v>
      </c>
      <c r="AQ1415" s="11">
        <v>18071.227349999997</v>
      </c>
      <c r="AR1415" s="11">
        <v>18944</v>
      </c>
      <c r="AS1415" s="11">
        <v>46026.488499999999</v>
      </c>
      <c r="AT1415" s="11">
        <v>46404.579159999994</v>
      </c>
      <c r="AU1415" s="11">
        <v>46404.579159999994</v>
      </c>
      <c r="AV1415" s="11">
        <v>50258</v>
      </c>
      <c r="AW1415" s="11">
        <v>50228.129939999999</v>
      </c>
      <c r="AX1415" s="11">
        <v>50292.210940000004</v>
      </c>
      <c r="AZ1415" s="11">
        <v>62655</v>
      </c>
      <c r="BA1415" s="11">
        <v>54543.328309999997</v>
      </c>
      <c r="BB1415" s="122"/>
    </row>
    <row r="1416" spans="1:54" hidden="1" x14ac:dyDescent="0.25">
      <c r="A1416">
        <v>9</v>
      </c>
      <c r="B1416" t="str">
        <f t="shared" si="172"/>
        <v>BCR-1222</v>
      </c>
      <c r="C1416" s="2" t="s">
        <v>319</v>
      </c>
      <c r="D1416" s="2" t="str">
        <f t="shared" ref="D1416:D1447" si="173">LEFT($G1416,1)</f>
        <v>1</v>
      </c>
      <c r="E1416" s="2" t="str">
        <f t="shared" ref="E1416:E1447" si="174">LEFT($G1416,2)</f>
        <v>12</v>
      </c>
      <c r="F1416" s="2" t="str">
        <f t="shared" ref="F1416:F1447" si="175">LEFT($G1416,3)</f>
        <v>122</v>
      </c>
      <c r="G1416" s="1" t="s">
        <v>27</v>
      </c>
      <c r="H1416" s="27">
        <v>1</v>
      </c>
      <c r="I1416" s="27"/>
      <c r="J1416" s="27">
        <v>0</v>
      </c>
      <c r="K1416" s="27">
        <v>0</v>
      </c>
      <c r="L1416" s="27">
        <v>0</v>
      </c>
      <c r="M1416" s="27"/>
      <c r="N1416" s="27">
        <v>0</v>
      </c>
      <c r="O1416" s="27">
        <v>0</v>
      </c>
      <c r="P1416" s="27">
        <v>0</v>
      </c>
      <c r="Q1416" s="27"/>
      <c r="R1416" s="27">
        <v>0</v>
      </c>
      <c r="S1416" s="27">
        <v>0</v>
      </c>
      <c r="T1416" s="27">
        <v>0</v>
      </c>
      <c r="U1416" s="27"/>
      <c r="V1416" s="27">
        <v>0</v>
      </c>
      <c r="W1416" s="27">
        <v>0</v>
      </c>
      <c r="X1416" s="27">
        <v>0</v>
      </c>
      <c r="Y1416" s="27"/>
      <c r="Z1416" s="27">
        <v>0</v>
      </c>
      <c r="AA1416" s="27">
        <v>0</v>
      </c>
      <c r="AB1416" s="27">
        <v>18</v>
      </c>
      <c r="AC1416" s="27"/>
      <c r="AD1416" s="27">
        <v>132.08568</v>
      </c>
      <c r="AE1416" s="27">
        <v>133.53568000000001</v>
      </c>
      <c r="AF1416" s="27">
        <v>457</v>
      </c>
      <c r="AG1416" s="106">
        <v>537.00788999999997</v>
      </c>
      <c r="AH1416" s="27">
        <v>537.00788999999997</v>
      </c>
      <c r="AI1416" s="27">
        <v>522.31790000000001</v>
      </c>
      <c r="AJ1416" s="27">
        <v>629</v>
      </c>
      <c r="AK1416" s="106">
        <v>576.36843999999996</v>
      </c>
      <c r="AL1416" s="106">
        <v>576.36843999999996</v>
      </c>
      <c r="AM1416" s="105">
        <v>592.36611000000005</v>
      </c>
      <c r="AN1416" s="11">
        <v>641</v>
      </c>
      <c r="AO1416" s="11">
        <v>423.04727000000003</v>
      </c>
      <c r="AP1416" s="105">
        <v>423.04727000000003</v>
      </c>
      <c r="AQ1416" s="11">
        <v>423.04727000000003</v>
      </c>
      <c r="AR1416" s="11">
        <v>243</v>
      </c>
      <c r="AS1416" s="11">
        <v>227.98204999999999</v>
      </c>
      <c r="AT1416" s="11">
        <v>227.98204999999999</v>
      </c>
      <c r="AU1416" s="11">
        <v>227.98204999999999</v>
      </c>
      <c r="AV1416" s="11">
        <v>343</v>
      </c>
      <c r="AW1416" s="11">
        <v>587.26440000000002</v>
      </c>
      <c r="AX1416" s="11">
        <v>587.26440000000002</v>
      </c>
      <c r="AZ1416" s="11">
        <v>890</v>
      </c>
      <c r="BA1416" s="11">
        <v>915.5924</v>
      </c>
      <c r="BB1416" s="122"/>
    </row>
    <row r="1417" spans="1:54" hidden="1" x14ac:dyDescent="0.25">
      <c r="A1417">
        <v>9</v>
      </c>
      <c r="B1417" t="str">
        <f t="shared" si="172"/>
        <v>BCR-1250</v>
      </c>
      <c r="C1417" s="2" t="s">
        <v>319</v>
      </c>
      <c r="D1417" s="2" t="str">
        <f t="shared" si="173"/>
        <v>1</v>
      </c>
      <c r="E1417" s="2" t="str">
        <f t="shared" si="174"/>
        <v>12</v>
      </c>
      <c r="F1417" s="2" t="str">
        <f t="shared" si="175"/>
        <v>125</v>
      </c>
      <c r="G1417" s="1" t="s">
        <v>28</v>
      </c>
      <c r="H1417" s="27">
        <v>7773</v>
      </c>
      <c r="I1417" s="27"/>
      <c r="J1417" s="27">
        <v>6714.8286799999996</v>
      </c>
      <c r="K1417" s="27">
        <v>6714.8286799999996</v>
      </c>
      <c r="L1417" s="27">
        <v>6844</v>
      </c>
      <c r="M1417" s="27"/>
      <c r="N1417" s="27">
        <v>1724.6663599999997</v>
      </c>
      <c r="O1417" s="27">
        <v>1724.6665599999997</v>
      </c>
      <c r="P1417" s="27">
        <v>5454</v>
      </c>
      <c r="Q1417" s="27"/>
      <c r="R1417" s="27">
        <v>5042.4497499999998</v>
      </c>
      <c r="S1417" s="27">
        <v>5016.2997500000001</v>
      </c>
      <c r="T1417" s="27">
        <v>6411</v>
      </c>
      <c r="U1417" s="27"/>
      <c r="V1417" s="27">
        <v>8292.7222099999999</v>
      </c>
      <c r="W1417" s="27">
        <v>8315.95658</v>
      </c>
      <c r="X1417" s="27">
        <v>10248</v>
      </c>
      <c r="Y1417" s="27"/>
      <c r="Z1417" s="27">
        <v>14496.815710000001</v>
      </c>
      <c r="AA1417" s="27">
        <v>14511.449280000001</v>
      </c>
      <c r="AB1417" s="27">
        <v>11537</v>
      </c>
      <c r="AC1417" s="27"/>
      <c r="AD1417" s="27">
        <v>15597.568800000001</v>
      </c>
      <c r="AE1417" s="27">
        <v>15673.679660000002</v>
      </c>
      <c r="AF1417" s="27">
        <v>13175</v>
      </c>
      <c r="AG1417" s="106">
        <v>29150.422160000002</v>
      </c>
      <c r="AH1417" s="27">
        <v>28854.371760000002</v>
      </c>
      <c r="AI1417" s="27">
        <v>28640.4408</v>
      </c>
      <c r="AJ1417" s="27">
        <v>25587</v>
      </c>
      <c r="AK1417" s="106">
        <v>29752.782050000002</v>
      </c>
      <c r="AL1417" s="106">
        <v>29865.72913</v>
      </c>
      <c r="AM1417" s="105">
        <v>30000.579430000002</v>
      </c>
      <c r="AN1417" s="11">
        <v>27720</v>
      </c>
      <c r="AO1417" s="11">
        <v>23808.374609999999</v>
      </c>
      <c r="AP1417" s="105">
        <v>23806.056750000003</v>
      </c>
      <c r="AQ1417" s="11">
        <v>23743.037640000002</v>
      </c>
      <c r="AR1417" s="11">
        <v>23347</v>
      </c>
      <c r="AS1417" s="11">
        <v>27684.236539999998</v>
      </c>
      <c r="AT1417" s="11">
        <v>27122.096429999998</v>
      </c>
      <c r="AU1417" s="11">
        <v>27122.096429999998</v>
      </c>
      <c r="AV1417" s="11">
        <v>21039</v>
      </c>
      <c r="AW1417" s="11">
        <v>28697.556769999999</v>
      </c>
      <c r="AX1417" s="11">
        <v>27910.463029999999</v>
      </c>
      <c r="AZ1417" s="11">
        <v>30562</v>
      </c>
      <c r="BA1417" s="11">
        <v>31721.89328</v>
      </c>
      <c r="BB1417" s="122"/>
    </row>
    <row r="1418" spans="1:54" hidden="1" x14ac:dyDescent="0.25">
      <c r="A1418">
        <v>9</v>
      </c>
      <c r="B1418" t="str">
        <f t="shared" si="172"/>
        <v>BCR-1300</v>
      </c>
      <c r="C1418" s="2" t="s">
        <v>319</v>
      </c>
      <c r="D1418" s="2" t="str">
        <f t="shared" si="173"/>
        <v>1</v>
      </c>
      <c r="E1418" s="2" t="str">
        <f t="shared" si="174"/>
        <v>13</v>
      </c>
      <c r="F1418" s="2" t="str">
        <f t="shared" si="175"/>
        <v>130</v>
      </c>
      <c r="G1418" s="1" t="s">
        <v>934</v>
      </c>
      <c r="H1418" s="27">
        <v>0</v>
      </c>
      <c r="I1418" s="27"/>
      <c r="J1418" s="27">
        <v>0</v>
      </c>
      <c r="K1418" s="27">
        <v>0</v>
      </c>
      <c r="L1418" s="27">
        <v>0</v>
      </c>
      <c r="M1418" s="27"/>
      <c r="N1418" s="27">
        <v>0</v>
      </c>
      <c r="O1418" s="27">
        <v>0</v>
      </c>
      <c r="P1418" s="27">
        <v>0</v>
      </c>
      <c r="Q1418" s="27"/>
      <c r="R1418" s="27">
        <v>0</v>
      </c>
      <c r="S1418" s="27">
        <v>0</v>
      </c>
      <c r="T1418" s="27">
        <v>0</v>
      </c>
      <c r="U1418" s="27"/>
      <c r="V1418" s="27">
        <v>0</v>
      </c>
      <c r="W1418" s="27">
        <v>0</v>
      </c>
      <c r="X1418" s="27">
        <v>0</v>
      </c>
      <c r="Y1418" s="27"/>
      <c r="Z1418" s="27">
        <v>0</v>
      </c>
      <c r="AA1418" s="27">
        <v>0</v>
      </c>
      <c r="AB1418" s="27">
        <v>0</v>
      </c>
      <c r="AC1418" s="27"/>
      <c r="AD1418" s="27">
        <v>0</v>
      </c>
      <c r="AE1418" s="27">
        <v>0</v>
      </c>
      <c r="AF1418" s="27">
        <v>0</v>
      </c>
      <c r="AG1418" s="106">
        <v>0</v>
      </c>
      <c r="AH1418" s="27">
        <v>0</v>
      </c>
      <c r="AI1418" s="27">
        <v>0</v>
      </c>
      <c r="AJ1418" s="27">
        <v>0</v>
      </c>
      <c r="AK1418" s="106">
        <v>0</v>
      </c>
      <c r="AL1418" s="106">
        <v>0</v>
      </c>
      <c r="AM1418" s="105">
        <v>0</v>
      </c>
      <c r="AN1418" s="11">
        <v>0</v>
      </c>
      <c r="AO1418" s="11">
        <v>0</v>
      </c>
      <c r="AP1418" s="105">
        <v>0</v>
      </c>
      <c r="AQ1418" s="11">
        <v>0</v>
      </c>
      <c r="AR1418" s="11">
        <v>0</v>
      </c>
      <c r="AS1418" s="11">
        <v>0</v>
      </c>
      <c r="AT1418" s="11">
        <v>0</v>
      </c>
      <c r="AU1418" s="11"/>
      <c r="AV1418" s="11">
        <v>0</v>
      </c>
      <c r="AW1418" s="11">
        <v>0</v>
      </c>
      <c r="AX1418" s="11"/>
      <c r="AZ1418" s="11"/>
      <c r="BA1418" s="11"/>
      <c r="BB1418" s="122"/>
    </row>
    <row r="1419" spans="1:54" hidden="1" x14ac:dyDescent="0.25">
      <c r="A1419">
        <v>9</v>
      </c>
      <c r="B1419" t="str">
        <f t="shared" si="172"/>
        <v>BCR-1410</v>
      </c>
      <c r="C1419" s="2" t="s">
        <v>319</v>
      </c>
      <c r="D1419" s="2" t="str">
        <f t="shared" si="173"/>
        <v>1</v>
      </c>
      <c r="E1419" s="2" t="str">
        <f t="shared" si="174"/>
        <v>14</v>
      </c>
      <c r="F1419" s="2" t="str">
        <f t="shared" si="175"/>
        <v>141</v>
      </c>
      <c r="G1419" s="1" t="s">
        <v>30</v>
      </c>
      <c r="H1419" s="27">
        <v>42338</v>
      </c>
      <c r="I1419" s="27"/>
      <c r="J1419" s="27">
        <v>52024.958610000001</v>
      </c>
      <c r="K1419" s="27">
        <v>52024.958610000001</v>
      </c>
      <c r="L1419" s="27">
        <v>44278</v>
      </c>
      <c r="M1419" s="27"/>
      <c r="N1419" s="27">
        <v>45265.177559999996</v>
      </c>
      <c r="O1419" s="27">
        <v>45265.177559999996</v>
      </c>
      <c r="P1419" s="27">
        <v>47233</v>
      </c>
      <c r="Q1419" s="27"/>
      <c r="R1419" s="27">
        <v>40889.215709999997</v>
      </c>
      <c r="S1419" s="27">
        <v>40889.215709999997</v>
      </c>
      <c r="T1419" s="27">
        <v>50066</v>
      </c>
      <c r="U1419" s="27"/>
      <c r="V1419" s="27">
        <v>48592.30631</v>
      </c>
      <c r="W1419" s="27">
        <v>48592.30631</v>
      </c>
      <c r="X1419" s="27">
        <v>53052</v>
      </c>
      <c r="Y1419" s="27"/>
      <c r="Z1419" s="27">
        <v>50866.957710000002</v>
      </c>
      <c r="AA1419" s="27">
        <v>50863.312530000003</v>
      </c>
      <c r="AB1419" s="27">
        <v>55710</v>
      </c>
      <c r="AC1419" s="27"/>
      <c r="AD1419" s="27">
        <v>41307.422460000002</v>
      </c>
      <c r="AE1419" s="27">
        <v>41336.710370000001</v>
      </c>
      <c r="AF1419" s="27">
        <v>55708</v>
      </c>
      <c r="AG1419" s="106">
        <v>49515.758329999997</v>
      </c>
      <c r="AH1419" s="27">
        <v>49556.176889999995</v>
      </c>
      <c r="AI1419" s="27">
        <v>49556.176889999995</v>
      </c>
      <c r="AJ1419" s="27">
        <v>51124</v>
      </c>
      <c r="AK1419" s="106">
        <v>41789.863380000003</v>
      </c>
      <c r="AL1419" s="106">
        <v>41789.863380000003</v>
      </c>
      <c r="AM1419" s="105">
        <v>41810.617720000002</v>
      </c>
      <c r="AN1419" s="11">
        <v>51276</v>
      </c>
      <c r="AO1419" s="11">
        <v>66756.397490000003</v>
      </c>
      <c r="AP1419" s="105">
        <v>66763.873560000007</v>
      </c>
      <c r="AQ1419" s="11">
        <v>66770.444699999993</v>
      </c>
      <c r="AR1419" s="11">
        <v>51891</v>
      </c>
      <c r="AS1419" s="11">
        <v>69231.698499999999</v>
      </c>
      <c r="AT1419" s="11">
        <v>69251.626900000003</v>
      </c>
      <c r="AU1419" s="11">
        <v>69251.626900000003</v>
      </c>
      <c r="AV1419" s="11">
        <v>61213</v>
      </c>
      <c r="AW1419" s="11">
        <v>69841.549410000007</v>
      </c>
      <c r="AX1419" s="11">
        <v>69844.906329999998</v>
      </c>
      <c r="AZ1419" s="11">
        <v>61354</v>
      </c>
      <c r="BA1419" s="11">
        <v>75526.512960000022</v>
      </c>
      <c r="BB1419" s="122"/>
    </row>
    <row r="1420" spans="1:54" hidden="1" x14ac:dyDescent="0.25">
      <c r="A1420">
        <v>9</v>
      </c>
      <c r="B1420" t="str">
        <f t="shared" si="172"/>
        <v>BCR-1420</v>
      </c>
      <c r="C1420" s="2" t="s">
        <v>319</v>
      </c>
      <c r="D1420" s="2" t="str">
        <f t="shared" si="173"/>
        <v>1</v>
      </c>
      <c r="E1420" s="2" t="str">
        <f t="shared" si="174"/>
        <v>14</v>
      </c>
      <c r="F1420" s="2" t="str">
        <f t="shared" si="175"/>
        <v>142</v>
      </c>
      <c r="G1420" s="1" t="s">
        <v>31</v>
      </c>
      <c r="H1420" s="27">
        <v>0</v>
      </c>
      <c r="I1420" s="27"/>
      <c r="J1420" s="27">
        <v>0</v>
      </c>
      <c r="K1420" s="27">
        <v>0</v>
      </c>
      <c r="L1420" s="27">
        <v>0</v>
      </c>
      <c r="M1420" s="27"/>
      <c r="N1420" s="27">
        <v>0</v>
      </c>
      <c r="O1420" s="27">
        <v>0</v>
      </c>
      <c r="P1420" s="27">
        <v>0</v>
      </c>
      <c r="Q1420" s="27"/>
      <c r="R1420" s="27">
        <v>0</v>
      </c>
      <c r="S1420" s="27">
        <v>0</v>
      </c>
      <c r="T1420" s="27">
        <v>0</v>
      </c>
      <c r="U1420" s="27"/>
      <c r="V1420" s="27">
        <v>0</v>
      </c>
      <c r="W1420" s="27">
        <v>0</v>
      </c>
      <c r="X1420" s="27">
        <v>0</v>
      </c>
      <c r="Y1420" s="27"/>
      <c r="Z1420" s="27">
        <v>0</v>
      </c>
      <c r="AA1420" s="27">
        <v>0</v>
      </c>
      <c r="AB1420" s="27">
        <v>0</v>
      </c>
      <c r="AC1420" s="27"/>
      <c r="AD1420" s="27">
        <v>0</v>
      </c>
      <c r="AE1420" s="27">
        <v>0</v>
      </c>
      <c r="AF1420" s="27">
        <v>0</v>
      </c>
      <c r="AG1420" s="106">
        <v>0</v>
      </c>
      <c r="AH1420" s="27">
        <v>0</v>
      </c>
      <c r="AI1420" s="27">
        <v>0</v>
      </c>
      <c r="AJ1420" s="27">
        <v>0</v>
      </c>
      <c r="AK1420" s="106">
        <v>0</v>
      </c>
      <c r="AL1420" s="106">
        <v>0</v>
      </c>
      <c r="AM1420" s="105">
        <v>0</v>
      </c>
      <c r="AN1420" s="11">
        <v>0</v>
      </c>
      <c r="AO1420" s="11">
        <v>0</v>
      </c>
      <c r="AP1420" s="105">
        <v>0</v>
      </c>
      <c r="AQ1420" s="11">
        <v>0</v>
      </c>
      <c r="AR1420" s="11">
        <v>0</v>
      </c>
      <c r="AS1420" s="11">
        <v>0</v>
      </c>
      <c r="AT1420" s="11">
        <v>0</v>
      </c>
      <c r="AU1420" s="11">
        <v>0</v>
      </c>
      <c r="AV1420" s="11">
        <v>0</v>
      </c>
      <c r="AW1420" s="11">
        <v>0</v>
      </c>
      <c r="AX1420" s="11">
        <v>0</v>
      </c>
      <c r="AZ1420" s="11">
        <v>0</v>
      </c>
      <c r="BA1420" s="11">
        <v>0</v>
      </c>
      <c r="BB1420" s="122"/>
    </row>
    <row r="1421" spans="1:54" hidden="1" x14ac:dyDescent="0.25">
      <c r="A1421">
        <v>9</v>
      </c>
      <c r="B1421" t="str">
        <f t="shared" si="172"/>
        <v>BCR-2110</v>
      </c>
      <c r="C1421" s="2" t="s">
        <v>319</v>
      </c>
      <c r="D1421" s="2" t="str">
        <f t="shared" si="173"/>
        <v>2</v>
      </c>
      <c r="E1421" s="2" t="str">
        <f t="shared" si="174"/>
        <v>21</v>
      </c>
      <c r="F1421" s="2" t="str">
        <f t="shared" si="175"/>
        <v>211</v>
      </c>
      <c r="G1421" s="1" t="s">
        <v>34</v>
      </c>
      <c r="H1421" s="27">
        <v>164425</v>
      </c>
      <c r="I1421" s="27"/>
      <c r="J1421" s="27">
        <v>100126.40867</v>
      </c>
      <c r="K1421" s="27">
        <v>100126.40867</v>
      </c>
      <c r="L1421" s="27">
        <v>190787</v>
      </c>
      <c r="M1421" s="27"/>
      <c r="N1421" s="27">
        <v>125011.21580000001</v>
      </c>
      <c r="O1421" s="27">
        <v>125001.25782</v>
      </c>
      <c r="P1421" s="27">
        <v>211114</v>
      </c>
      <c r="Q1421" s="27"/>
      <c r="R1421" s="27">
        <v>140501.23295000001</v>
      </c>
      <c r="S1421" s="27">
        <v>140540.64233</v>
      </c>
      <c r="T1421" s="27">
        <v>203127</v>
      </c>
      <c r="U1421" s="27"/>
      <c r="V1421" s="27">
        <v>148581.80818999998</v>
      </c>
      <c r="W1421" s="27">
        <v>148522.83992999999</v>
      </c>
      <c r="X1421" s="27">
        <v>212843</v>
      </c>
      <c r="Y1421" s="27"/>
      <c r="Z1421" s="27">
        <v>151887.06500999999</v>
      </c>
      <c r="AA1421" s="27">
        <v>151738.74969999999</v>
      </c>
      <c r="AB1421" s="27">
        <v>233245</v>
      </c>
      <c r="AC1421" s="27"/>
      <c r="AD1421" s="27">
        <v>169493.63380000001</v>
      </c>
      <c r="AE1421" s="27">
        <v>170176.53805999999</v>
      </c>
      <c r="AF1421" s="27">
        <v>230846</v>
      </c>
      <c r="AG1421" s="106">
        <v>160157.48649000001</v>
      </c>
      <c r="AH1421" s="27">
        <v>164174.20050000001</v>
      </c>
      <c r="AI1421" s="27">
        <v>162677.51342</v>
      </c>
      <c r="AJ1421" s="27">
        <v>218687</v>
      </c>
      <c r="AK1421" s="106">
        <v>163413.20149000001</v>
      </c>
      <c r="AL1421" s="106">
        <v>162800.58958999999</v>
      </c>
      <c r="AM1421" s="105">
        <v>161691.77836999999</v>
      </c>
      <c r="AN1421" s="11">
        <v>224842</v>
      </c>
      <c r="AO1421" s="11">
        <v>153687.69686</v>
      </c>
      <c r="AP1421" s="105">
        <v>153687.69686</v>
      </c>
      <c r="AQ1421" s="11">
        <v>153202.50326999999</v>
      </c>
      <c r="AR1421" s="11">
        <v>226602</v>
      </c>
      <c r="AS1421" s="11">
        <v>150285.21533000001</v>
      </c>
      <c r="AT1421" s="11">
        <v>150405.88581000001</v>
      </c>
      <c r="AU1421" s="11">
        <v>150405.88581000001</v>
      </c>
      <c r="AV1421" s="11">
        <v>224145</v>
      </c>
      <c r="AW1421" s="11">
        <v>170626.34021999998</v>
      </c>
      <c r="AX1421" s="11">
        <v>173588.19136</v>
      </c>
      <c r="AZ1421" s="11">
        <v>249777</v>
      </c>
      <c r="BA1421" s="11">
        <v>184979.53960000002</v>
      </c>
      <c r="BB1421" s="122"/>
    </row>
    <row r="1422" spans="1:54" hidden="1" x14ac:dyDescent="0.25">
      <c r="A1422">
        <v>9</v>
      </c>
      <c r="B1422" t="str">
        <f t="shared" si="172"/>
        <v>BCR-2120</v>
      </c>
      <c r="C1422" s="2" t="s">
        <v>319</v>
      </c>
      <c r="D1422" s="2" t="str">
        <f t="shared" si="173"/>
        <v>2</v>
      </c>
      <c r="E1422" s="2" t="str">
        <f t="shared" si="174"/>
        <v>21</v>
      </c>
      <c r="F1422" s="2" t="str">
        <f t="shared" si="175"/>
        <v>212</v>
      </c>
      <c r="G1422" s="1" t="s">
        <v>36</v>
      </c>
      <c r="H1422" s="27">
        <v>0</v>
      </c>
      <c r="I1422" s="27"/>
      <c r="J1422" s="27">
        <v>0</v>
      </c>
      <c r="K1422" s="27">
        <v>0</v>
      </c>
      <c r="L1422" s="27">
        <v>0</v>
      </c>
      <c r="M1422" s="27"/>
      <c r="N1422" s="27">
        <v>0</v>
      </c>
      <c r="O1422" s="27">
        <v>0</v>
      </c>
      <c r="P1422" s="27">
        <v>0</v>
      </c>
      <c r="Q1422" s="27"/>
      <c r="R1422" s="27">
        <v>0</v>
      </c>
      <c r="S1422" s="27">
        <v>0</v>
      </c>
      <c r="T1422" s="27">
        <v>0</v>
      </c>
      <c r="U1422" s="27"/>
      <c r="V1422" s="27">
        <v>0</v>
      </c>
      <c r="W1422" s="27">
        <v>0</v>
      </c>
      <c r="X1422" s="27">
        <v>0</v>
      </c>
      <c r="Y1422" s="27"/>
      <c r="Z1422" s="27">
        <v>0</v>
      </c>
      <c r="AA1422" s="27">
        <v>0</v>
      </c>
      <c r="AB1422" s="27">
        <v>0</v>
      </c>
      <c r="AC1422" s="27"/>
      <c r="AD1422" s="27">
        <v>0</v>
      </c>
      <c r="AE1422" s="27">
        <v>0</v>
      </c>
      <c r="AF1422" s="27">
        <v>0</v>
      </c>
      <c r="AG1422" s="106">
        <v>0</v>
      </c>
      <c r="AH1422" s="27">
        <v>0</v>
      </c>
      <c r="AI1422" s="27">
        <v>0</v>
      </c>
      <c r="AJ1422" s="27">
        <v>0</v>
      </c>
      <c r="AK1422" s="106">
        <v>0</v>
      </c>
      <c r="AL1422" s="106">
        <v>0</v>
      </c>
      <c r="AM1422" s="105">
        <v>0</v>
      </c>
      <c r="AN1422" s="11">
        <v>0</v>
      </c>
      <c r="AO1422" s="11">
        <v>0</v>
      </c>
      <c r="AP1422" s="105">
        <v>0</v>
      </c>
      <c r="AQ1422" s="11">
        <v>0</v>
      </c>
      <c r="AR1422" s="11">
        <v>0</v>
      </c>
      <c r="AS1422" s="11">
        <v>0</v>
      </c>
      <c r="AT1422" s="11">
        <v>0</v>
      </c>
      <c r="AU1422" s="11">
        <v>0</v>
      </c>
      <c r="AV1422" s="11">
        <v>0</v>
      </c>
      <c r="AW1422" s="11">
        <v>0</v>
      </c>
      <c r="AX1422" s="11">
        <v>0</v>
      </c>
      <c r="AZ1422" s="11">
        <v>0</v>
      </c>
      <c r="BA1422" s="11">
        <v>0</v>
      </c>
      <c r="BB1422" s="122"/>
    </row>
    <row r="1423" spans="1:54" hidden="1" x14ac:dyDescent="0.25">
      <c r="A1423">
        <v>9</v>
      </c>
      <c r="B1423" t="str">
        <f t="shared" si="172"/>
        <v>BCR-2130</v>
      </c>
      <c r="C1423" s="2" t="s">
        <v>319</v>
      </c>
      <c r="D1423" s="2" t="str">
        <f t="shared" si="173"/>
        <v>2</v>
      </c>
      <c r="E1423" s="2" t="str">
        <f t="shared" si="174"/>
        <v>21</v>
      </c>
      <c r="F1423" s="2" t="str">
        <f t="shared" si="175"/>
        <v>213</v>
      </c>
      <c r="G1423" s="1" t="s">
        <v>38</v>
      </c>
      <c r="H1423" s="27">
        <v>249</v>
      </c>
      <c r="I1423" s="27"/>
      <c r="J1423" s="27">
        <v>446.08693999999997</v>
      </c>
      <c r="K1423" s="27">
        <v>446.08693999999997</v>
      </c>
      <c r="L1423" s="27">
        <v>249</v>
      </c>
      <c r="M1423" s="27"/>
      <c r="N1423" s="27">
        <v>4.3519500000000004</v>
      </c>
      <c r="O1423" s="27">
        <v>4.3519500000000004</v>
      </c>
      <c r="P1423" s="27">
        <v>249</v>
      </c>
      <c r="Q1423" s="27"/>
      <c r="R1423" s="27">
        <v>0.33460000000000001</v>
      </c>
      <c r="S1423" s="27">
        <v>0.33460000000000001</v>
      </c>
      <c r="T1423" s="27">
        <v>249</v>
      </c>
      <c r="U1423" s="27"/>
      <c r="V1423" s="27">
        <v>3.5999999999999997E-2</v>
      </c>
      <c r="W1423" s="27">
        <v>3.5999999999999997E-2</v>
      </c>
      <c r="X1423" s="27">
        <v>249</v>
      </c>
      <c r="Y1423" s="27"/>
      <c r="Z1423" s="27">
        <v>2712.7662999999998</v>
      </c>
      <c r="AA1423" s="27">
        <v>2712.7662999999998</v>
      </c>
      <c r="AB1423" s="27">
        <v>3981</v>
      </c>
      <c r="AC1423" s="27"/>
      <c r="AD1423" s="27">
        <v>2686.1181200000001</v>
      </c>
      <c r="AE1423" s="27">
        <v>2686.1180300000001</v>
      </c>
      <c r="AF1423" s="27">
        <v>2980</v>
      </c>
      <c r="AG1423" s="106">
        <v>2629.0533299999997</v>
      </c>
      <c r="AH1423" s="27">
        <v>2629.24352</v>
      </c>
      <c r="AI1423" s="27">
        <v>2629.24352</v>
      </c>
      <c r="AJ1423" s="27">
        <v>2599</v>
      </c>
      <c r="AK1423" s="106">
        <v>2570.1475700000001</v>
      </c>
      <c r="AL1423" s="106">
        <v>2570.1475700000001</v>
      </c>
      <c r="AM1423" s="105">
        <v>2570.1475700000001</v>
      </c>
      <c r="AN1423" s="11">
        <v>2547</v>
      </c>
      <c r="AO1423" s="11">
        <v>2139.2392299999997</v>
      </c>
      <c r="AP1423" s="105">
        <v>2139.2392299999997</v>
      </c>
      <c r="AQ1423" s="11">
        <v>2516.65996</v>
      </c>
      <c r="AR1423" s="11">
        <v>2490</v>
      </c>
      <c r="AS1423" s="11">
        <v>2482.4010199999998</v>
      </c>
      <c r="AT1423" s="11">
        <v>2482.4010200000002</v>
      </c>
      <c r="AU1423" s="11">
        <v>2482.4010200000002</v>
      </c>
      <c r="AV1423" s="11">
        <v>2437</v>
      </c>
      <c r="AW1423" s="11">
        <v>2447.7080099999998</v>
      </c>
      <c r="AX1423" s="11">
        <v>2447.7080099999998</v>
      </c>
      <c r="AZ1423" s="11">
        <v>2427</v>
      </c>
      <c r="BA1423" s="11">
        <v>2412.1476699999998</v>
      </c>
      <c r="BB1423" s="122"/>
    </row>
    <row r="1424" spans="1:54" hidden="1" x14ac:dyDescent="0.25">
      <c r="A1424">
        <v>9</v>
      </c>
      <c r="B1424" t="str">
        <f t="shared" si="172"/>
        <v>BCR-2140</v>
      </c>
      <c r="C1424" s="2" t="s">
        <v>319</v>
      </c>
      <c r="D1424" s="2" t="str">
        <f t="shared" si="173"/>
        <v>2</v>
      </c>
      <c r="E1424" s="2" t="str">
        <f t="shared" si="174"/>
        <v>21</v>
      </c>
      <c r="F1424" s="2" t="str">
        <f t="shared" si="175"/>
        <v>214</v>
      </c>
      <c r="G1424" s="1" t="s">
        <v>39</v>
      </c>
      <c r="H1424" s="27">
        <v>6966</v>
      </c>
      <c r="I1424" s="27"/>
      <c r="J1424" s="27">
        <v>7313.82096</v>
      </c>
      <c r="K1424" s="27">
        <v>7313.82096</v>
      </c>
      <c r="L1424" s="27">
        <v>6191</v>
      </c>
      <c r="M1424" s="27"/>
      <c r="N1424" s="27">
        <v>5609.97235</v>
      </c>
      <c r="O1424" s="27">
        <v>5609.97235</v>
      </c>
      <c r="P1424" s="27">
        <v>4845</v>
      </c>
      <c r="Q1424" s="27"/>
      <c r="R1424" s="27">
        <v>5161.1673499999997</v>
      </c>
      <c r="S1424" s="27">
        <v>5161.1673499999997</v>
      </c>
      <c r="T1424" s="27">
        <v>4471</v>
      </c>
      <c r="U1424" s="27"/>
      <c r="V1424" s="27">
        <v>4974.6704600000003</v>
      </c>
      <c r="W1424" s="27">
        <v>4974.6704600000003</v>
      </c>
      <c r="X1424" s="27">
        <v>4032</v>
      </c>
      <c r="Y1424" s="27"/>
      <c r="Z1424" s="27">
        <v>4232.3542699999998</v>
      </c>
      <c r="AA1424" s="27">
        <v>4232.3542699999998</v>
      </c>
      <c r="AB1424" s="27">
        <v>3827</v>
      </c>
      <c r="AC1424" s="27"/>
      <c r="AD1424" s="27">
        <v>4190.2778900000003</v>
      </c>
      <c r="AE1424" s="27">
        <v>4190.60113</v>
      </c>
      <c r="AF1424" s="27">
        <v>17</v>
      </c>
      <c r="AG1424" s="106">
        <v>2.2010900000000002</v>
      </c>
      <c r="AH1424" s="27">
        <v>2.2414100000000001</v>
      </c>
      <c r="AI1424" s="27">
        <v>0.55679000000000001</v>
      </c>
      <c r="AJ1424" s="27">
        <v>17</v>
      </c>
      <c r="AK1424" s="106">
        <v>44.237430000000003</v>
      </c>
      <c r="AL1424" s="106">
        <v>216.25309999999999</v>
      </c>
      <c r="AM1424" s="105">
        <v>217.04477</v>
      </c>
      <c r="AN1424" s="11">
        <v>12</v>
      </c>
      <c r="AO1424" s="11">
        <v>19.7745</v>
      </c>
      <c r="AP1424" s="105">
        <v>20.293980000000001</v>
      </c>
      <c r="AQ1424" s="11">
        <v>20.293980000000001</v>
      </c>
      <c r="AR1424" s="11">
        <v>86</v>
      </c>
      <c r="AS1424" s="11">
        <v>20.606719999999999</v>
      </c>
      <c r="AT1424" s="11">
        <v>20.606720000000003</v>
      </c>
      <c r="AU1424" s="11">
        <v>20.606720000000003</v>
      </c>
      <c r="AV1424" s="11">
        <v>61</v>
      </c>
      <c r="AW1424" s="11">
        <v>32.031590000000001</v>
      </c>
      <c r="AX1424" s="11">
        <v>32.031590000000001</v>
      </c>
      <c r="AZ1424" s="11">
        <v>80</v>
      </c>
      <c r="BA1424" s="11">
        <v>193.79582000000002</v>
      </c>
      <c r="BB1424" s="122"/>
    </row>
    <row r="1425" spans="1:54" hidden="1" x14ac:dyDescent="0.25">
      <c r="A1425">
        <v>9</v>
      </c>
      <c r="B1425" t="str">
        <f t="shared" si="172"/>
        <v>BCR-2150</v>
      </c>
      <c r="C1425" s="2" t="s">
        <v>319</v>
      </c>
      <c r="D1425" s="2" t="str">
        <f t="shared" si="173"/>
        <v>2</v>
      </c>
      <c r="E1425" s="2" t="str">
        <f t="shared" si="174"/>
        <v>21</v>
      </c>
      <c r="F1425" s="2" t="str">
        <f t="shared" si="175"/>
        <v>215</v>
      </c>
      <c r="G1425" s="1" t="s">
        <v>41</v>
      </c>
      <c r="H1425" s="27">
        <v>0</v>
      </c>
      <c r="I1425" s="27"/>
      <c r="J1425" s="27">
        <v>0</v>
      </c>
      <c r="K1425" s="27">
        <v>0</v>
      </c>
      <c r="L1425" s="27">
        <v>2300</v>
      </c>
      <c r="M1425" s="27"/>
      <c r="N1425" s="27">
        <v>2299.9235399999998</v>
      </c>
      <c r="O1425" s="27">
        <v>2299.9235399999998</v>
      </c>
      <c r="P1425" s="27">
        <v>2016</v>
      </c>
      <c r="Q1425" s="27"/>
      <c r="R1425" s="27">
        <v>1665.8550299999999</v>
      </c>
      <c r="S1425" s="27">
        <v>1665.8550299999999</v>
      </c>
      <c r="T1425" s="27">
        <v>1422</v>
      </c>
      <c r="U1425" s="27"/>
      <c r="V1425" s="27">
        <v>1421.03424</v>
      </c>
      <c r="W1425" s="27">
        <v>1421.03424</v>
      </c>
      <c r="X1425" s="27">
        <v>1166</v>
      </c>
      <c r="Y1425" s="27"/>
      <c r="Z1425" s="27">
        <v>1165.88192</v>
      </c>
      <c r="AA1425" s="27">
        <v>1165.88192</v>
      </c>
      <c r="AB1425" s="27">
        <v>900</v>
      </c>
      <c r="AC1425" s="27"/>
      <c r="AD1425" s="27">
        <v>899.96238000000005</v>
      </c>
      <c r="AE1425" s="27">
        <v>899.96238000000005</v>
      </c>
      <c r="AF1425" s="27">
        <v>630</v>
      </c>
      <c r="AG1425" s="106">
        <v>2246.4</v>
      </c>
      <c r="AH1425" s="27">
        <v>2246.4</v>
      </c>
      <c r="AI1425" s="27">
        <v>2246.4</v>
      </c>
      <c r="AJ1425" s="27">
        <v>486</v>
      </c>
      <c r="AK1425" s="106">
        <v>562.18082000000004</v>
      </c>
      <c r="AL1425" s="106">
        <v>562.18082000000004</v>
      </c>
      <c r="AM1425" s="105">
        <v>562.18082000000004</v>
      </c>
      <c r="AN1425" s="11">
        <v>354</v>
      </c>
      <c r="AO1425" s="11">
        <v>406.79311000000001</v>
      </c>
      <c r="AP1425" s="105">
        <v>406.79311000000001</v>
      </c>
      <c r="AQ1425" s="11">
        <v>406.79311000000001</v>
      </c>
      <c r="AR1425" s="11">
        <v>333</v>
      </c>
      <c r="AS1425" s="11">
        <v>311.42700000000002</v>
      </c>
      <c r="AT1425" s="11">
        <v>311.42700000000002</v>
      </c>
      <c r="AU1425" s="11">
        <v>311.42700000000002</v>
      </c>
      <c r="AV1425" s="11">
        <v>284</v>
      </c>
      <c r="AW1425" s="11">
        <v>163.52699999999999</v>
      </c>
      <c r="AX1425" s="11">
        <v>163.52699999999999</v>
      </c>
      <c r="AZ1425" s="11">
        <v>296</v>
      </c>
      <c r="BA1425" s="11">
        <v>240.56299999999999</v>
      </c>
      <c r="BB1425" s="122"/>
    </row>
    <row r="1426" spans="1:54" hidden="1" x14ac:dyDescent="0.25">
      <c r="A1426">
        <v>9</v>
      </c>
      <c r="B1426" t="str">
        <f t="shared" si="172"/>
        <v>BCR-2160</v>
      </c>
      <c r="C1426" s="2" t="s">
        <v>319</v>
      </c>
      <c r="D1426" s="2" t="str">
        <f t="shared" si="173"/>
        <v>2</v>
      </c>
      <c r="E1426" s="2" t="str">
        <f t="shared" si="174"/>
        <v>21</v>
      </c>
      <c r="F1426" s="2" t="str">
        <f t="shared" si="175"/>
        <v>216</v>
      </c>
      <c r="G1426" s="1" t="s">
        <v>43</v>
      </c>
      <c r="H1426" s="27">
        <v>0</v>
      </c>
      <c r="I1426" s="27"/>
      <c r="J1426" s="27">
        <v>0</v>
      </c>
      <c r="K1426" s="27">
        <v>0</v>
      </c>
      <c r="L1426" s="27">
        <v>0</v>
      </c>
      <c r="M1426" s="27"/>
      <c r="N1426" s="27">
        <v>0</v>
      </c>
      <c r="O1426" s="27">
        <v>0</v>
      </c>
      <c r="P1426" s="27">
        <v>0</v>
      </c>
      <c r="Q1426" s="27"/>
      <c r="R1426" s="27">
        <v>0</v>
      </c>
      <c r="S1426" s="27">
        <v>0</v>
      </c>
      <c r="T1426" s="27">
        <v>0</v>
      </c>
      <c r="U1426" s="27"/>
      <c r="V1426" s="27">
        <v>0</v>
      </c>
      <c r="W1426" s="27">
        <v>0</v>
      </c>
      <c r="X1426" s="27">
        <v>0</v>
      </c>
      <c r="Y1426" s="27"/>
      <c r="Z1426" s="27">
        <v>0</v>
      </c>
      <c r="AA1426" s="27">
        <v>0</v>
      </c>
      <c r="AB1426" s="27">
        <v>0</v>
      </c>
      <c r="AC1426" s="27"/>
      <c r="AD1426" s="27">
        <v>0</v>
      </c>
      <c r="AE1426" s="27">
        <v>0</v>
      </c>
      <c r="AF1426" s="27">
        <v>0</v>
      </c>
      <c r="AG1426" s="106">
        <v>0</v>
      </c>
      <c r="AH1426" s="27">
        <v>0</v>
      </c>
      <c r="AI1426" s="27">
        <v>0</v>
      </c>
      <c r="AJ1426" s="27">
        <v>0</v>
      </c>
      <c r="AK1426" s="106">
        <v>504.87583999999998</v>
      </c>
      <c r="AL1426" s="106">
        <v>504.87583999999998</v>
      </c>
      <c r="AM1426" s="105">
        <v>504.87583999999998</v>
      </c>
      <c r="AN1426" s="11">
        <v>0</v>
      </c>
      <c r="AO1426" s="11">
        <v>270.53038000000004</v>
      </c>
      <c r="AP1426" s="105">
        <v>270.53038000000004</v>
      </c>
      <c r="AQ1426" s="11">
        <v>362.23023000000006</v>
      </c>
      <c r="AR1426" s="11">
        <v>320</v>
      </c>
      <c r="AS1426" s="11">
        <v>159.27204</v>
      </c>
      <c r="AT1426" s="11">
        <v>216.70108999999999</v>
      </c>
      <c r="AU1426" s="11">
        <v>216.70108999999999</v>
      </c>
      <c r="AV1426" s="11">
        <v>359</v>
      </c>
      <c r="AW1426" s="11">
        <v>191.98140000000001</v>
      </c>
      <c r="AX1426" s="11">
        <v>191.98140000000001</v>
      </c>
      <c r="AZ1426" s="11">
        <v>318</v>
      </c>
      <c r="BA1426" s="11">
        <v>131.89348999999999</v>
      </c>
      <c r="BB1426" s="122"/>
    </row>
    <row r="1427" spans="1:54" hidden="1" x14ac:dyDescent="0.25">
      <c r="A1427">
        <v>9</v>
      </c>
      <c r="B1427" t="str">
        <f t="shared" si="172"/>
        <v>BCR-2200</v>
      </c>
      <c r="C1427" s="2" t="s">
        <v>319</v>
      </c>
      <c r="D1427" s="2" t="str">
        <f t="shared" si="173"/>
        <v>2</v>
      </c>
      <c r="E1427" s="2" t="str">
        <f t="shared" si="174"/>
        <v>22</v>
      </c>
      <c r="F1427" s="2" t="str">
        <f t="shared" si="175"/>
        <v>220</v>
      </c>
      <c r="G1427" s="1" t="s">
        <v>2103</v>
      </c>
      <c r="H1427" s="27">
        <v>0</v>
      </c>
      <c r="I1427" s="27"/>
      <c r="J1427" s="27">
        <v>0</v>
      </c>
      <c r="K1427" s="27">
        <v>0</v>
      </c>
      <c r="L1427" s="27">
        <v>0</v>
      </c>
      <c r="M1427" s="27"/>
      <c r="N1427" s="27">
        <v>0</v>
      </c>
      <c r="O1427" s="27">
        <v>0</v>
      </c>
      <c r="P1427" s="27">
        <v>0</v>
      </c>
      <c r="Q1427" s="27"/>
      <c r="R1427" s="27">
        <v>0</v>
      </c>
      <c r="S1427" s="27">
        <v>0</v>
      </c>
      <c r="T1427" s="27">
        <v>0</v>
      </c>
      <c r="U1427" s="27"/>
      <c r="V1427" s="27">
        <v>0</v>
      </c>
      <c r="W1427" s="27">
        <v>0</v>
      </c>
      <c r="X1427" s="27">
        <v>0</v>
      </c>
      <c r="Y1427" s="27"/>
      <c r="Z1427" s="27">
        <v>0</v>
      </c>
      <c r="AA1427" s="27">
        <v>0</v>
      </c>
      <c r="AB1427" s="27">
        <v>0</v>
      </c>
      <c r="AC1427" s="27"/>
      <c r="AD1427" s="27">
        <v>0</v>
      </c>
      <c r="AE1427" s="27">
        <v>0</v>
      </c>
      <c r="AF1427" s="27">
        <v>0</v>
      </c>
      <c r="AG1427" s="106">
        <v>0</v>
      </c>
      <c r="AH1427" s="27">
        <v>0</v>
      </c>
      <c r="AI1427" s="27">
        <v>0</v>
      </c>
      <c r="AJ1427" s="27">
        <v>0</v>
      </c>
      <c r="AK1427" s="106">
        <v>0</v>
      </c>
      <c r="AL1427" s="106">
        <v>0</v>
      </c>
      <c r="AM1427" s="105">
        <v>0</v>
      </c>
      <c r="AN1427" s="11">
        <v>0</v>
      </c>
      <c r="AO1427" s="11">
        <v>0</v>
      </c>
      <c r="AP1427" s="105">
        <v>0</v>
      </c>
      <c r="AQ1427" s="11">
        <v>0</v>
      </c>
      <c r="AR1427" s="11">
        <v>0</v>
      </c>
      <c r="AS1427" s="11">
        <v>0</v>
      </c>
      <c r="AT1427" s="11">
        <v>0</v>
      </c>
      <c r="AU1427" s="11"/>
      <c r="AV1427" s="11">
        <v>0</v>
      </c>
      <c r="AW1427" s="11">
        <v>0</v>
      </c>
      <c r="AX1427" s="11"/>
      <c r="AZ1427" s="11"/>
      <c r="BA1427" s="11"/>
      <c r="BB1427" s="122"/>
    </row>
    <row r="1428" spans="1:54" hidden="1" x14ac:dyDescent="0.25">
      <c r="A1428">
        <v>9</v>
      </c>
      <c r="B1428" t="str">
        <f t="shared" si="172"/>
        <v>BCR-2410</v>
      </c>
      <c r="C1428" s="2" t="s">
        <v>319</v>
      </c>
      <c r="D1428" s="2" t="str">
        <f t="shared" si="173"/>
        <v>2</v>
      </c>
      <c r="E1428" s="2" t="str">
        <f t="shared" si="174"/>
        <v>24</v>
      </c>
      <c r="F1428" s="2" t="str">
        <f t="shared" si="175"/>
        <v>241</v>
      </c>
      <c r="G1428" s="1" t="s">
        <v>46</v>
      </c>
      <c r="H1428" s="27">
        <v>381</v>
      </c>
      <c r="I1428" s="27"/>
      <c r="J1428" s="27">
        <v>114.47423000000001</v>
      </c>
      <c r="K1428" s="27">
        <v>114.47423000000001</v>
      </c>
      <c r="L1428" s="27">
        <v>119</v>
      </c>
      <c r="M1428" s="27"/>
      <c r="N1428" s="27">
        <v>5.9269699999999998</v>
      </c>
      <c r="O1428" s="27">
        <v>5.9269699999999998</v>
      </c>
      <c r="P1428" s="27">
        <v>7</v>
      </c>
      <c r="Q1428" s="27"/>
      <c r="R1428" s="27">
        <v>3006.13789</v>
      </c>
      <c r="S1428" s="27">
        <v>3006.13789</v>
      </c>
      <c r="T1428" s="27">
        <v>7</v>
      </c>
      <c r="U1428" s="27"/>
      <c r="V1428" s="27">
        <v>5995.7711799999997</v>
      </c>
      <c r="W1428" s="27">
        <v>5995.7711799999997</v>
      </c>
      <c r="X1428" s="27">
        <v>8</v>
      </c>
      <c r="Y1428" s="27"/>
      <c r="Z1428" s="27">
        <v>9.8448899999999995</v>
      </c>
      <c r="AA1428" s="27">
        <v>9.8448899999999995</v>
      </c>
      <c r="AB1428" s="27">
        <v>1</v>
      </c>
      <c r="AC1428" s="27"/>
      <c r="AD1428" s="27">
        <v>2E-3</v>
      </c>
      <c r="AE1428" s="27">
        <v>2E-3</v>
      </c>
      <c r="AF1428" s="27">
        <v>1</v>
      </c>
      <c r="AG1428" s="106">
        <v>1E-3</v>
      </c>
      <c r="AH1428" s="27">
        <v>1E-3</v>
      </c>
      <c r="AI1428" s="27">
        <v>1E-3</v>
      </c>
      <c r="AJ1428" s="27">
        <v>1</v>
      </c>
      <c r="AK1428" s="106">
        <v>1E-3</v>
      </c>
      <c r="AL1428" s="106">
        <v>1E-3</v>
      </c>
      <c r="AM1428" s="105">
        <v>1E-3</v>
      </c>
      <c r="AN1428" s="11">
        <v>1</v>
      </c>
      <c r="AO1428" s="11">
        <v>10.70092</v>
      </c>
      <c r="AP1428" s="105">
        <v>10.70092</v>
      </c>
      <c r="AQ1428" s="11">
        <v>10.70092</v>
      </c>
      <c r="AR1428" s="11">
        <v>1</v>
      </c>
      <c r="AS1428" s="11">
        <v>10.699920000000001</v>
      </c>
      <c r="AT1428" s="11">
        <v>10.699920000000001</v>
      </c>
      <c r="AU1428" s="11">
        <v>10.699920000000001</v>
      </c>
      <c r="AV1428" s="11">
        <v>811</v>
      </c>
      <c r="AW1428" s="11">
        <v>10.70092</v>
      </c>
      <c r="AX1428" s="11">
        <v>10.70092</v>
      </c>
      <c r="AZ1428" s="11">
        <v>811</v>
      </c>
      <c r="BA1428" s="11">
        <v>10.699920000000001</v>
      </c>
      <c r="BB1428" s="122"/>
    </row>
    <row r="1429" spans="1:54" hidden="1" x14ac:dyDescent="0.25">
      <c r="A1429">
        <v>9</v>
      </c>
      <c r="B1429" t="str">
        <f t="shared" si="172"/>
        <v>BCR-2420</v>
      </c>
      <c r="C1429" s="2" t="s">
        <v>319</v>
      </c>
      <c r="D1429" s="2" t="str">
        <f t="shared" si="173"/>
        <v>2</v>
      </c>
      <c r="E1429" s="2" t="str">
        <f t="shared" si="174"/>
        <v>24</v>
      </c>
      <c r="F1429" s="2" t="str">
        <f t="shared" si="175"/>
        <v>242</v>
      </c>
      <c r="G1429" s="1" t="s">
        <v>47</v>
      </c>
      <c r="H1429" s="27">
        <v>78</v>
      </c>
      <c r="I1429" s="27"/>
      <c r="J1429" s="27">
        <v>77.52319</v>
      </c>
      <c r="K1429" s="27">
        <v>77.52319</v>
      </c>
      <c r="L1429" s="27">
        <v>79</v>
      </c>
      <c r="M1429" s="27"/>
      <c r="N1429" s="27">
        <v>79.749880000000005</v>
      </c>
      <c r="O1429" s="27">
        <v>79.749880000000005</v>
      </c>
      <c r="P1429" s="27">
        <v>84</v>
      </c>
      <c r="Q1429" s="27"/>
      <c r="R1429" s="27">
        <v>81.930459999999997</v>
      </c>
      <c r="S1429" s="27">
        <v>81.930459999999997</v>
      </c>
      <c r="T1429" s="27">
        <v>84</v>
      </c>
      <c r="U1429" s="27"/>
      <c r="V1429" s="27">
        <v>83.072379999999995</v>
      </c>
      <c r="W1429" s="27">
        <v>83.072379999999995</v>
      </c>
      <c r="X1429" s="27">
        <v>86</v>
      </c>
      <c r="Y1429" s="27"/>
      <c r="Z1429" s="27">
        <v>83.283919999999995</v>
      </c>
      <c r="AA1429" s="27">
        <v>83.283919999999995</v>
      </c>
      <c r="AB1429" s="27">
        <v>0</v>
      </c>
      <c r="AC1429" s="27"/>
      <c r="AD1429" s="27">
        <v>0</v>
      </c>
      <c r="AE1429" s="27">
        <v>0</v>
      </c>
      <c r="AF1429" s="27">
        <v>0</v>
      </c>
      <c r="AG1429" s="106">
        <v>0</v>
      </c>
      <c r="AH1429" s="27">
        <v>0</v>
      </c>
      <c r="AI1429" s="27">
        <v>0</v>
      </c>
      <c r="AJ1429" s="27">
        <v>0</v>
      </c>
      <c r="AK1429" s="106">
        <v>0</v>
      </c>
      <c r="AL1429" s="106">
        <v>0</v>
      </c>
      <c r="AM1429" s="105">
        <v>0</v>
      </c>
      <c r="AN1429" s="11">
        <v>0</v>
      </c>
      <c r="AO1429" s="11">
        <v>0</v>
      </c>
      <c r="AP1429" s="105">
        <v>0</v>
      </c>
      <c r="AQ1429" s="11">
        <v>0</v>
      </c>
      <c r="AR1429" s="11">
        <v>1</v>
      </c>
      <c r="AS1429" s="11">
        <v>0</v>
      </c>
      <c r="AT1429" s="11">
        <v>0</v>
      </c>
      <c r="AU1429" s="11">
        <v>0</v>
      </c>
      <c r="AV1429" s="11">
        <v>1</v>
      </c>
      <c r="AW1429" s="11">
        <v>0</v>
      </c>
      <c r="AX1429" s="11">
        <v>0</v>
      </c>
      <c r="AZ1429" s="11">
        <v>0</v>
      </c>
      <c r="BA1429" s="11">
        <v>0.16018000000000002</v>
      </c>
      <c r="BB1429" s="122"/>
    </row>
    <row r="1430" spans="1:54" hidden="1" x14ac:dyDescent="0.25">
      <c r="A1430">
        <v>9</v>
      </c>
      <c r="B1430" t="str">
        <f t="shared" si="172"/>
        <v>BCR-2500</v>
      </c>
      <c r="C1430" s="2" t="s">
        <v>319</v>
      </c>
      <c r="D1430" s="2" t="str">
        <f t="shared" si="173"/>
        <v>2</v>
      </c>
      <c r="E1430" s="2" t="str">
        <f t="shared" si="174"/>
        <v>25</v>
      </c>
      <c r="F1430" s="2" t="str">
        <f t="shared" si="175"/>
        <v>250</v>
      </c>
      <c r="G1430" s="1" t="s">
        <v>49</v>
      </c>
      <c r="H1430" s="27">
        <v>0</v>
      </c>
      <c r="I1430" s="27"/>
      <c r="J1430" s="27">
        <v>0</v>
      </c>
      <c r="K1430" s="27">
        <v>0</v>
      </c>
      <c r="L1430" s="27">
        <v>0</v>
      </c>
      <c r="M1430" s="27"/>
      <c r="N1430" s="27">
        <v>0</v>
      </c>
      <c r="O1430" s="27">
        <v>0</v>
      </c>
      <c r="P1430" s="27">
        <v>0</v>
      </c>
      <c r="Q1430" s="27"/>
      <c r="R1430" s="27">
        <v>0</v>
      </c>
      <c r="S1430" s="27">
        <v>0</v>
      </c>
      <c r="T1430" s="27">
        <v>0</v>
      </c>
      <c r="U1430" s="27"/>
      <c r="V1430" s="27">
        <v>0</v>
      </c>
      <c r="W1430" s="27">
        <v>0</v>
      </c>
      <c r="X1430" s="27">
        <v>0</v>
      </c>
      <c r="Y1430" s="27"/>
      <c r="Z1430" s="27">
        <v>0</v>
      </c>
      <c r="AA1430" s="27">
        <v>0</v>
      </c>
      <c r="AB1430" s="27">
        <v>0</v>
      </c>
      <c r="AC1430" s="27"/>
      <c r="AD1430" s="27">
        <v>0</v>
      </c>
      <c r="AE1430" s="27">
        <v>0</v>
      </c>
      <c r="AF1430" s="27">
        <v>0</v>
      </c>
      <c r="AG1430" s="106">
        <v>0</v>
      </c>
      <c r="AH1430" s="27">
        <v>0</v>
      </c>
      <c r="AI1430" s="27">
        <v>0</v>
      </c>
      <c r="AJ1430" s="27">
        <v>0</v>
      </c>
      <c r="AK1430" s="106">
        <v>0</v>
      </c>
      <c r="AL1430" s="106">
        <v>0</v>
      </c>
      <c r="AM1430" s="105">
        <v>0</v>
      </c>
      <c r="AN1430" s="11">
        <v>0</v>
      </c>
      <c r="AO1430" s="11">
        <v>0</v>
      </c>
      <c r="AP1430" s="105">
        <v>0</v>
      </c>
      <c r="AQ1430" s="11">
        <v>0</v>
      </c>
      <c r="AR1430" s="11">
        <v>0</v>
      </c>
      <c r="AS1430" s="11">
        <v>0</v>
      </c>
      <c r="AT1430" s="11">
        <v>0</v>
      </c>
      <c r="AU1430" s="11">
        <v>0</v>
      </c>
      <c r="AV1430" s="11">
        <v>0</v>
      </c>
      <c r="AW1430" s="11">
        <v>0</v>
      </c>
      <c r="AX1430" s="11">
        <v>0</v>
      </c>
      <c r="AZ1430" s="11">
        <v>0</v>
      </c>
      <c r="BA1430" s="11">
        <v>0</v>
      </c>
      <c r="BB1430" s="122"/>
    </row>
    <row r="1431" spans="1:54" hidden="1" x14ac:dyDescent="0.25">
      <c r="A1431">
        <v>9</v>
      </c>
      <c r="B1431" t="str">
        <f t="shared" si="172"/>
        <v>BCR-3111</v>
      </c>
      <c r="C1431" s="2" t="s">
        <v>319</v>
      </c>
      <c r="D1431" s="2" t="str">
        <f t="shared" si="173"/>
        <v>3</v>
      </c>
      <c r="E1431" s="2" t="str">
        <f t="shared" si="174"/>
        <v>31</v>
      </c>
      <c r="F1431" s="2" t="str">
        <f t="shared" si="175"/>
        <v>311</v>
      </c>
      <c r="G1431" s="1" t="s">
        <v>52</v>
      </c>
      <c r="H1431" s="27">
        <v>0</v>
      </c>
      <c r="I1431" s="27"/>
      <c r="J1431" s="27">
        <v>0</v>
      </c>
      <c r="K1431" s="27">
        <v>0</v>
      </c>
      <c r="L1431" s="27">
        <v>0</v>
      </c>
      <c r="M1431" s="27"/>
      <c r="N1431" s="27">
        <v>0</v>
      </c>
      <c r="O1431" s="27">
        <v>0</v>
      </c>
      <c r="P1431" s="27">
        <v>0</v>
      </c>
      <c r="Q1431" s="27"/>
      <c r="R1431" s="27">
        <v>0</v>
      </c>
      <c r="S1431" s="27">
        <v>0</v>
      </c>
      <c r="T1431" s="27">
        <v>0</v>
      </c>
      <c r="U1431" s="27"/>
      <c r="V1431" s="27">
        <v>0</v>
      </c>
      <c r="W1431" s="27">
        <v>0</v>
      </c>
      <c r="X1431" s="27">
        <v>0</v>
      </c>
      <c r="Y1431" s="27"/>
      <c r="Z1431" s="27">
        <v>0</v>
      </c>
      <c r="AA1431" s="27">
        <v>0</v>
      </c>
      <c r="AB1431" s="27">
        <v>0</v>
      </c>
      <c r="AC1431" s="27"/>
      <c r="AD1431" s="27">
        <v>0</v>
      </c>
      <c r="AE1431" s="27">
        <v>0</v>
      </c>
      <c r="AF1431" s="27">
        <v>0</v>
      </c>
      <c r="AG1431" s="106">
        <v>0</v>
      </c>
      <c r="AH1431" s="27">
        <v>0</v>
      </c>
      <c r="AI1431" s="27">
        <v>0</v>
      </c>
      <c r="AJ1431" s="27">
        <v>0</v>
      </c>
      <c r="AK1431" s="106">
        <v>0</v>
      </c>
      <c r="AL1431" s="106">
        <v>0</v>
      </c>
      <c r="AM1431" s="105">
        <v>0</v>
      </c>
      <c r="AN1431" s="11">
        <v>0</v>
      </c>
      <c r="AO1431" s="11">
        <v>0</v>
      </c>
      <c r="AP1431" s="105">
        <v>0</v>
      </c>
      <c r="AQ1431" s="11">
        <v>0</v>
      </c>
      <c r="AR1431" s="11">
        <v>0</v>
      </c>
      <c r="AS1431" s="11">
        <v>0</v>
      </c>
      <c r="AT1431" s="11">
        <v>0</v>
      </c>
      <c r="AU1431" s="11">
        <v>0</v>
      </c>
      <c r="AV1431" s="11">
        <v>0</v>
      </c>
      <c r="AW1431" s="11">
        <v>0</v>
      </c>
      <c r="AX1431" s="11">
        <v>0</v>
      </c>
      <c r="AZ1431" s="11">
        <v>0</v>
      </c>
      <c r="BA1431" s="11">
        <v>0</v>
      </c>
      <c r="BB1431" s="122"/>
    </row>
    <row r="1432" spans="1:54" hidden="1" x14ac:dyDescent="0.25">
      <c r="A1432">
        <v>9</v>
      </c>
      <c r="B1432" t="str">
        <f t="shared" si="172"/>
        <v>BCR-3112</v>
      </c>
      <c r="C1432" s="2" t="s">
        <v>319</v>
      </c>
      <c r="D1432" s="2" t="str">
        <f t="shared" si="173"/>
        <v>3</v>
      </c>
      <c r="E1432" s="2" t="str">
        <f t="shared" si="174"/>
        <v>31</v>
      </c>
      <c r="F1432" s="2" t="str">
        <f t="shared" si="175"/>
        <v>311</v>
      </c>
      <c r="G1432" s="1" t="s">
        <v>53</v>
      </c>
      <c r="H1432" s="27">
        <v>0</v>
      </c>
      <c r="I1432" s="27"/>
      <c r="J1432" s="27">
        <v>0</v>
      </c>
      <c r="K1432" s="27">
        <v>0</v>
      </c>
      <c r="L1432" s="27">
        <v>0</v>
      </c>
      <c r="M1432" s="27"/>
      <c r="N1432" s="27">
        <v>0</v>
      </c>
      <c r="O1432" s="27">
        <v>0</v>
      </c>
      <c r="P1432" s="27">
        <v>0</v>
      </c>
      <c r="Q1432" s="27"/>
      <c r="R1432" s="27">
        <v>0</v>
      </c>
      <c r="S1432" s="27">
        <v>0</v>
      </c>
      <c r="T1432" s="27">
        <v>0</v>
      </c>
      <c r="U1432" s="27"/>
      <c r="V1432" s="27">
        <v>0</v>
      </c>
      <c r="W1432" s="27">
        <v>0</v>
      </c>
      <c r="X1432" s="27">
        <v>0</v>
      </c>
      <c r="Y1432" s="27"/>
      <c r="Z1432" s="27">
        <v>4064.5756799999999</v>
      </c>
      <c r="AA1432" s="27">
        <v>4064.5756799999999</v>
      </c>
      <c r="AB1432" s="27">
        <v>3500</v>
      </c>
      <c r="AC1432" s="27"/>
      <c r="AD1432" s="27">
        <v>2681.3181599999998</v>
      </c>
      <c r="AE1432" s="27">
        <v>2681.3181300000001</v>
      </c>
      <c r="AF1432" s="27">
        <v>4000</v>
      </c>
      <c r="AG1432" s="106">
        <v>3670.9176499999999</v>
      </c>
      <c r="AH1432" s="27">
        <v>3269.8901099999998</v>
      </c>
      <c r="AI1432" s="27">
        <v>3269.8901099999998</v>
      </c>
      <c r="AJ1432" s="27">
        <v>4678</v>
      </c>
      <c r="AK1432" s="106">
        <v>3623.5550400000002</v>
      </c>
      <c r="AL1432" s="106">
        <v>3971.7496099999998</v>
      </c>
      <c r="AM1432" s="105">
        <v>3971.7496099999998</v>
      </c>
      <c r="AN1432" s="11">
        <v>4600</v>
      </c>
      <c r="AO1432" s="11">
        <v>4879.0219999999999</v>
      </c>
      <c r="AP1432" s="105">
        <v>4879.0219999999999</v>
      </c>
      <c r="AQ1432" s="11">
        <v>4437.3856299999998</v>
      </c>
      <c r="AR1432" s="11">
        <v>4600</v>
      </c>
      <c r="AS1432" s="11">
        <v>4225.1373100000001</v>
      </c>
      <c r="AT1432" s="11">
        <v>4225.1373099999992</v>
      </c>
      <c r="AU1432" s="11">
        <v>4225.1373099999992</v>
      </c>
      <c r="AV1432" s="11">
        <v>4600</v>
      </c>
      <c r="AW1432" s="11">
        <v>4353.2809299999999</v>
      </c>
      <c r="AX1432" s="11">
        <v>4353.2809299999999</v>
      </c>
      <c r="AZ1432" s="11">
        <v>4600</v>
      </c>
      <c r="BA1432" s="11">
        <v>4201.3565099999996</v>
      </c>
      <c r="BB1432" s="122"/>
    </row>
    <row r="1433" spans="1:54" hidden="1" x14ac:dyDescent="0.25">
      <c r="A1433">
        <v>9</v>
      </c>
      <c r="B1433" t="str">
        <f t="shared" si="172"/>
        <v>BCR-3121</v>
      </c>
      <c r="C1433" s="2" t="s">
        <v>319</v>
      </c>
      <c r="D1433" s="2" t="str">
        <f t="shared" si="173"/>
        <v>3</v>
      </c>
      <c r="E1433" s="2" t="str">
        <f t="shared" si="174"/>
        <v>31</v>
      </c>
      <c r="F1433" s="2" t="str">
        <f t="shared" si="175"/>
        <v>312</v>
      </c>
      <c r="G1433" s="1" t="s">
        <v>54</v>
      </c>
      <c r="H1433" s="27">
        <v>0</v>
      </c>
      <c r="I1433" s="27"/>
      <c r="J1433" s="27">
        <v>0</v>
      </c>
      <c r="K1433" s="27">
        <v>0</v>
      </c>
      <c r="L1433" s="27">
        <v>0</v>
      </c>
      <c r="M1433" s="27"/>
      <c r="N1433" s="27">
        <v>0</v>
      </c>
      <c r="O1433" s="27">
        <v>0</v>
      </c>
      <c r="P1433" s="27">
        <v>0</v>
      </c>
      <c r="Q1433" s="27"/>
      <c r="R1433" s="27">
        <v>0</v>
      </c>
      <c r="S1433" s="27">
        <v>0</v>
      </c>
      <c r="T1433" s="27">
        <v>0</v>
      </c>
      <c r="U1433" s="27"/>
      <c r="V1433" s="27">
        <v>0</v>
      </c>
      <c r="W1433" s="27">
        <v>0</v>
      </c>
      <c r="X1433" s="27">
        <v>0</v>
      </c>
      <c r="Y1433" s="27"/>
      <c r="Z1433" s="27">
        <v>0</v>
      </c>
      <c r="AA1433" s="27">
        <v>0</v>
      </c>
      <c r="AB1433" s="27">
        <v>0</v>
      </c>
      <c r="AC1433" s="27"/>
      <c r="AD1433" s="27">
        <v>0</v>
      </c>
      <c r="AE1433" s="27">
        <v>0</v>
      </c>
      <c r="AF1433" s="27">
        <v>0</v>
      </c>
      <c r="AG1433" s="106">
        <v>0</v>
      </c>
      <c r="AH1433" s="27">
        <v>0</v>
      </c>
      <c r="AI1433" s="27">
        <v>0</v>
      </c>
      <c r="AJ1433" s="27">
        <v>0</v>
      </c>
      <c r="AK1433" s="106">
        <v>0</v>
      </c>
      <c r="AL1433" s="106">
        <v>0</v>
      </c>
      <c r="AM1433" s="105">
        <v>0</v>
      </c>
      <c r="AN1433" s="11">
        <v>0</v>
      </c>
      <c r="AO1433" s="11">
        <v>0</v>
      </c>
      <c r="AP1433" s="105">
        <v>0</v>
      </c>
      <c r="AQ1433" s="11">
        <v>0</v>
      </c>
      <c r="AR1433" s="11">
        <v>0</v>
      </c>
      <c r="AS1433" s="11">
        <v>0</v>
      </c>
      <c r="AT1433" s="11">
        <v>0</v>
      </c>
      <c r="AU1433" s="11">
        <v>0</v>
      </c>
      <c r="AV1433" s="11">
        <v>0</v>
      </c>
      <c r="AW1433" s="11">
        <v>0</v>
      </c>
      <c r="AX1433" s="11">
        <v>0</v>
      </c>
      <c r="AZ1433" s="11">
        <v>0</v>
      </c>
      <c r="BA1433" s="11">
        <v>0</v>
      </c>
      <c r="BB1433" s="122"/>
    </row>
    <row r="1434" spans="1:54" hidden="1" x14ac:dyDescent="0.25">
      <c r="A1434">
        <v>9</v>
      </c>
      <c r="B1434" t="str">
        <f t="shared" si="172"/>
        <v>BCR-3122</v>
      </c>
      <c r="C1434" s="2" t="s">
        <v>319</v>
      </c>
      <c r="D1434" s="2" t="str">
        <f t="shared" si="173"/>
        <v>3</v>
      </c>
      <c r="E1434" s="2" t="str">
        <f t="shared" si="174"/>
        <v>31</v>
      </c>
      <c r="F1434" s="2" t="str">
        <f t="shared" si="175"/>
        <v>312</v>
      </c>
      <c r="G1434" s="1" t="s">
        <v>55</v>
      </c>
      <c r="H1434" s="27">
        <v>47410</v>
      </c>
      <c r="I1434" s="27"/>
      <c r="J1434" s="27">
        <v>47421.347540000002</v>
      </c>
      <c r="K1434" s="27">
        <v>47421.347540000002</v>
      </c>
      <c r="L1434" s="27">
        <v>49152</v>
      </c>
      <c r="M1434" s="27"/>
      <c r="N1434" s="27">
        <v>48226.968139999997</v>
      </c>
      <c r="O1434" s="27">
        <v>48226.968139999997</v>
      </c>
      <c r="P1434" s="27">
        <v>52091</v>
      </c>
      <c r="Q1434" s="27"/>
      <c r="R1434" s="27">
        <v>51392.277560000002</v>
      </c>
      <c r="S1434" s="27">
        <v>51392.277560000002</v>
      </c>
      <c r="T1434" s="27">
        <v>57986</v>
      </c>
      <c r="U1434" s="27"/>
      <c r="V1434" s="27">
        <v>56512.71026</v>
      </c>
      <c r="W1434" s="27">
        <v>56483.711859999996</v>
      </c>
      <c r="X1434" s="27">
        <v>58922</v>
      </c>
      <c r="Y1434" s="27"/>
      <c r="Z1434" s="27">
        <v>62922.120400000007</v>
      </c>
      <c r="AA1434" s="27">
        <v>62922.120400000007</v>
      </c>
      <c r="AB1434" s="27">
        <v>26465</v>
      </c>
      <c r="AC1434" s="27"/>
      <c r="AD1434" s="27">
        <v>24304.929120000001</v>
      </c>
      <c r="AE1434" s="27">
        <v>24308.929120000001</v>
      </c>
      <c r="AF1434" s="27">
        <v>23399</v>
      </c>
      <c r="AG1434" s="106">
        <v>30282.879410000001</v>
      </c>
      <c r="AH1434" s="27">
        <v>30288.916099999999</v>
      </c>
      <c r="AI1434" s="27">
        <v>30288.916099999999</v>
      </c>
      <c r="AJ1434" s="27">
        <v>17000</v>
      </c>
      <c r="AK1434" s="106">
        <v>16498.102500000001</v>
      </c>
      <c r="AL1434" s="106">
        <v>16498.102500000001</v>
      </c>
      <c r="AM1434" s="105">
        <v>16498.102500000001</v>
      </c>
      <c r="AN1434" s="11">
        <v>18929</v>
      </c>
      <c r="AO1434" s="11">
        <v>16916.275700000002</v>
      </c>
      <c r="AP1434" s="105">
        <v>16916.275700000002</v>
      </c>
      <c r="AQ1434" s="11">
        <v>16916.275700000002</v>
      </c>
      <c r="AR1434" s="11">
        <v>31951</v>
      </c>
      <c r="AS1434" s="11">
        <v>32069.959289999999</v>
      </c>
      <c r="AT1434" s="11">
        <v>32313.332620000001</v>
      </c>
      <c r="AU1434" s="11">
        <v>32313.332620000001</v>
      </c>
      <c r="AV1434" s="11">
        <v>39277</v>
      </c>
      <c r="AW1434" s="11">
        <v>32616.752729999997</v>
      </c>
      <c r="AX1434" s="11">
        <v>32616.752729999997</v>
      </c>
      <c r="AZ1434" s="11">
        <v>76659</v>
      </c>
      <c r="BA1434" s="11">
        <v>70701.110730000015</v>
      </c>
      <c r="BB1434" s="122"/>
    </row>
    <row r="1435" spans="1:54" hidden="1" x14ac:dyDescent="0.25">
      <c r="A1435">
        <v>9</v>
      </c>
      <c r="B1435" t="str">
        <f t="shared" si="172"/>
        <v>BCR-3131</v>
      </c>
      <c r="C1435" s="2" t="s">
        <v>319</v>
      </c>
      <c r="D1435" s="2" t="str">
        <f t="shared" si="173"/>
        <v>3</v>
      </c>
      <c r="E1435" s="2" t="str">
        <f t="shared" si="174"/>
        <v>31</v>
      </c>
      <c r="F1435" s="2" t="str">
        <f t="shared" si="175"/>
        <v>313</v>
      </c>
      <c r="G1435" s="1" t="s">
        <v>56</v>
      </c>
      <c r="H1435" s="27">
        <v>0</v>
      </c>
      <c r="I1435" s="27"/>
      <c r="J1435" s="27">
        <v>0</v>
      </c>
      <c r="K1435" s="27">
        <v>0</v>
      </c>
      <c r="L1435" s="27">
        <v>0</v>
      </c>
      <c r="M1435" s="27"/>
      <c r="N1435" s="27">
        <v>0</v>
      </c>
      <c r="O1435" s="27">
        <v>0</v>
      </c>
      <c r="P1435" s="27">
        <v>0</v>
      </c>
      <c r="Q1435" s="27"/>
      <c r="R1435" s="27">
        <v>0</v>
      </c>
      <c r="S1435" s="27">
        <v>0</v>
      </c>
      <c r="T1435" s="27">
        <v>0</v>
      </c>
      <c r="U1435" s="27"/>
      <c r="V1435" s="27">
        <v>0</v>
      </c>
      <c r="W1435" s="27">
        <v>0</v>
      </c>
      <c r="X1435" s="27">
        <v>0</v>
      </c>
      <c r="Y1435" s="27"/>
      <c r="Z1435" s="27">
        <v>0</v>
      </c>
      <c r="AA1435" s="27">
        <v>0</v>
      </c>
      <c r="AB1435" s="27">
        <v>204802</v>
      </c>
      <c r="AC1435" s="27"/>
      <c r="AD1435" s="27">
        <v>204670</v>
      </c>
      <c r="AE1435" s="27">
        <v>204670</v>
      </c>
      <c r="AF1435" s="27">
        <v>203519</v>
      </c>
      <c r="AG1435" s="106">
        <v>213499.47544000001</v>
      </c>
      <c r="AH1435" s="27">
        <v>213499.47544000001</v>
      </c>
      <c r="AI1435" s="27">
        <v>213499.47544000001</v>
      </c>
      <c r="AJ1435" s="27">
        <v>205832</v>
      </c>
      <c r="AK1435" s="106">
        <v>209032.56244000001</v>
      </c>
      <c r="AL1435" s="106">
        <v>209032.56246000002</v>
      </c>
      <c r="AM1435" s="105">
        <v>209032.56246000002</v>
      </c>
      <c r="AN1435" s="11">
        <v>215832</v>
      </c>
      <c r="AO1435" s="11">
        <v>230870.71924000001</v>
      </c>
      <c r="AP1435" s="105">
        <v>230870.71924000001</v>
      </c>
      <c r="AQ1435" s="11">
        <v>230870.71924000001</v>
      </c>
      <c r="AR1435" s="11">
        <v>214152</v>
      </c>
      <c r="AS1435" s="11">
        <v>220856.53115000002</v>
      </c>
      <c r="AT1435" s="11">
        <v>220856.53115</v>
      </c>
      <c r="AU1435" s="11">
        <v>220856.53115</v>
      </c>
      <c r="AV1435" s="11">
        <v>221052</v>
      </c>
      <c r="AW1435" s="11">
        <v>222320.87529</v>
      </c>
      <c r="AX1435" s="11">
        <v>222320.87529</v>
      </c>
      <c r="AZ1435" s="11">
        <v>241900</v>
      </c>
      <c r="BA1435" s="11">
        <v>234108.91546000002</v>
      </c>
      <c r="BB1435" s="122"/>
    </row>
    <row r="1436" spans="1:54" hidden="1" x14ac:dyDescent="0.25">
      <c r="A1436">
        <v>9</v>
      </c>
      <c r="B1436" t="str">
        <f t="shared" si="172"/>
        <v>BCR-3132</v>
      </c>
      <c r="C1436" s="2" t="s">
        <v>319</v>
      </c>
      <c r="D1436" s="2" t="str">
        <f t="shared" si="173"/>
        <v>3</v>
      </c>
      <c r="E1436" s="2" t="str">
        <f t="shared" si="174"/>
        <v>31</v>
      </c>
      <c r="F1436" s="2" t="str">
        <f t="shared" si="175"/>
        <v>313</v>
      </c>
      <c r="G1436" s="1" t="s">
        <v>57</v>
      </c>
      <c r="H1436" s="27">
        <v>46523</v>
      </c>
      <c r="I1436" s="27"/>
      <c r="J1436" s="27">
        <v>37155.135869999998</v>
      </c>
      <c r="K1436" s="27">
        <v>37155.135869999998</v>
      </c>
      <c r="L1436" s="27">
        <v>39881</v>
      </c>
      <c r="M1436" s="27"/>
      <c r="N1436" s="27">
        <v>35029.561869999998</v>
      </c>
      <c r="O1436" s="27">
        <v>35029.561869999998</v>
      </c>
      <c r="P1436" s="27">
        <v>40435</v>
      </c>
      <c r="Q1436" s="27"/>
      <c r="R1436" s="27">
        <v>36505.935830000002</v>
      </c>
      <c r="S1436" s="27">
        <v>36505.935830000002</v>
      </c>
      <c r="T1436" s="27">
        <v>41925</v>
      </c>
      <c r="U1436" s="27"/>
      <c r="V1436" s="27">
        <v>38547.09994</v>
      </c>
      <c r="W1436" s="27">
        <v>38547.09994</v>
      </c>
      <c r="X1436" s="27">
        <v>42483</v>
      </c>
      <c r="Y1436" s="27"/>
      <c r="Z1436" s="27">
        <v>37026.788520000002</v>
      </c>
      <c r="AA1436" s="27">
        <v>37027.058819999998</v>
      </c>
      <c r="AB1436" s="27">
        <v>236692</v>
      </c>
      <c r="AC1436" s="27"/>
      <c r="AD1436" s="27">
        <v>225604.41915</v>
      </c>
      <c r="AE1436" s="27">
        <v>225596.31922999999</v>
      </c>
      <c r="AF1436" s="27">
        <v>240577</v>
      </c>
      <c r="AG1436" s="106">
        <v>212937.30819000001</v>
      </c>
      <c r="AH1436" s="27">
        <v>214458.49632999999</v>
      </c>
      <c r="AI1436" s="27">
        <v>214572.17468</v>
      </c>
      <c r="AJ1436" s="27">
        <v>219701</v>
      </c>
      <c r="AK1436" s="106">
        <v>197026.49281999998</v>
      </c>
      <c r="AL1436" s="106">
        <v>196935.96302</v>
      </c>
      <c r="AM1436" s="105">
        <v>196921.14285999999</v>
      </c>
      <c r="AN1436" s="11">
        <v>199030</v>
      </c>
      <c r="AO1436" s="11">
        <v>179429.89992</v>
      </c>
      <c r="AP1436" s="105">
        <v>179429.89992</v>
      </c>
      <c r="AQ1436" s="11">
        <v>179429.89992</v>
      </c>
      <c r="AR1436" s="11">
        <v>178153</v>
      </c>
      <c r="AS1436" s="11">
        <v>170594.85900999999</v>
      </c>
      <c r="AT1436" s="11">
        <v>170544.54780999996</v>
      </c>
      <c r="AU1436" s="11">
        <v>170544.54780999996</v>
      </c>
      <c r="AV1436" s="11">
        <v>171744</v>
      </c>
      <c r="AW1436" s="11">
        <v>354617.25209999998</v>
      </c>
      <c r="AX1436" s="11">
        <v>354580.69209999999</v>
      </c>
      <c r="AZ1436" s="11">
        <v>211469</v>
      </c>
      <c r="BA1436" s="11">
        <v>385164.56407999998</v>
      </c>
      <c r="BB1436" s="122"/>
    </row>
    <row r="1437" spans="1:54" hidden="1" x14ac:dyDescent="0.25">
      <c r="A1437">
        <v>9</v>
      </c>
      <c r="B1437" t="str">
        <f t="shared" si="172"/>
        <v>BCR-3140</v>
      </c>
      <c r="C1437" s="2" t="s">
        <v>319</v>
      </c>
      <c r="D1437" s="2" t="str">
        <f t="shared" si="173"/>
        <v>3</v>
      </c>
      <c r="E1437" s="2" t="str">
        <f t="shared" si="174"/>
        <v>31</v>
      </c>
      <c r="F1437" s="2" t="str">
        <f t="shared" si="175"/>
        <v>314</v>
      </c>
      <c r="G1437" s="1" t="s">
        <v>59</v>
      </c>
      <c r="H1437" s="27">
        <v>0</v>
      </c>
      <c r="I1437" s="27"/>
      <c r="J1437" s="27">
        <v>0</v>
      </c>
      <c r="K1437" s="27">
        <v>0</v>
      </c>
      <c r="L1437" s="27">
        <v>0</v>
      </c>
      <c r="M1437" s="27"/>
      <c r="N1437" s="27">
        <v>0</v>
      </c>
      <c r="O1437" s="27">
        <v>0</v>
      </c>
      <c r="P1437" s="27">
        <v>0</v>
      </c>
      <c r="Q1437" s="27"/>
      <c r="R1437" s="27">
        <v>0</v>
      </c>
      <c r="S1437" s="27">
        <v>0</v>
      </c>
      <c r="T1437" s="27">
        <v>0</v>
      </c>
      <c r="U1437" s="27"/>
      <c r="V1437" s="27">
        <v>0</v>
      </c>
      <c r="W1437" s="27">
        <v>0</v>
      </c>
      <c r="X1437" s="27">
        <v>0</v>
      </c>
      <c r="Y1437" s="27"/>
      <c r="Z1437" s="27">
        <v>0</v>
      </c>
      <c r="AA1437" s="27">
        <v>0</v>
      </c>
      <c r="AB1437" s="27">
        <v>0</v>
      </c>
      <c r="AC1437" s="27"/>
      <c r="AD1437" s="27">
        <v>0</v>
      </c>
      <c r="AE1437" s="27">
        <v>0</v>
      </c>
      <c r="AF1437" s="27">
        <v>0</v>
      </c>
      <c r="AG1437" s="106">
        <v>0</v>
      </c>
      <c r="AH1437" s="27">
        <v>0</v>
      </c>
      <c r="AI1437" s="27">
        <v>0</v>
      </c>
      <c r="AJ1437" s="27">
        <v>0</v>
      </c>
      <c r="AK1437" s="106">
        <v>0</v>
      </c>
      <c r="AL1437" s="106">
        <v>0</v>
      </c>
      <c r="AM1437" s="105">
        <v>0</v>
      </c>
      <c r="AN1437" s="11">
        <v>0</v>
      </c>
      <c r="AO1437" s="11">
        <v>0</v>
      </c>
      <c r="AP1437" s="105">
        <v>0</v>
      </c>
      <c r="AQ1437" s="11">
        <v>0</v>
      </c>
      <c r="AR1437" s="11">
        <v>0</v>
      </c>
      <c r="AS1437" s="11">
        <v>0</v>
      </c>
      <c r="AT1437" s="11">
        <v>0</v>
      </c>
      <c r="AU1437" s="11">
        <v>0</v>
      </c>
      <c r="AV1437" s="11">
        <v>0</v>
      </c>
      <c r="AW1437" s="11">
        <v>0</v>
      </c>
      <c r="AX1437" s="11">
        <v>0</v>
      </c>
      <c r="AZ1437" s="11">
        <v>0</v>
      </c>
      <c r="BA1437" s="11">
        <v>0</v>
      </c>
      <c r="BB1437" s="122"/>
    </row>
    <row r="1438" spans="1:54" hidden="1" x14ac:dyDescent="0.25">
      <c r="A1438">
        <v>9</v>
      </c>
      <c r="B1438" t="str">
        <f t="shared" si="172"/>
        <v>BCR-3200</v>
      </c>
      <c r="C1438" s="2" t="s">
        <v>319</v>
      </c>
      <c r="D1438" s="2" t="str">
        <f t="shared" si="173"/>
        <v>3</v>
      </c>
      <c r="E1438" s="2" t="str">
        <f t="shared" si="174"/>
        <v>32</v>
      </c>
      <c r="F1438" s="2" t="str">
        <f t="shared" si="175"/>
        <v>320</v>
      </c>
      <c r="G1438" s="1" t="s">
        <v>60</v>
      </c>
      <c r="H1438" s="27">
        <v>600</v>
      </c>
      <c r="I1438" s="27"/>
      <c r="J1438" s="27">
        <v>487.12794000000002</v>
      </c>
      <c r="K1438" s="27">
        <v>487.12794000000002</v>
      </c>
      <c r="L1438" s="27">
        <v>600</v>
      </c>
      <c r="M1438" s="27"/>
      <c r="N1438" s="27">
        <v>442.42306000000002</v>
      </c>
      <c r="O1438" s="27">
        <v>442.42306000000002</v>
      </c>
      <c r="P1438" s="27">
        <v>525</v>
      </c>
      <c r="Q1438" s="27"/>
      <c r="R1438" s="27">
        <v>623.83453999999995</v>
      </c>
      <c r="S1438" s="27">
        <v>623.83453999999995</v>
      </c>
      <c r="T1438" s="27">
        <v>525</v>
      </c>
      <c r="U1438" s="27"/>
      <c r="V1438" s="27">
        <v>495.82787999999999</v>
      </c>
      <c r="W1438" s="27">
        <v>495.82787999999999</v>
      </c>
      <c r="X1438" s="27">
        <v>478</v>
      </c>
      <c r="Y1438" s="27"/>
      <c r="Z1438" s="27">
        <v>22483.75315</v>
      </c>
      <c r="AA1438" s="27">
        <v>22483.75315</v>
      </c>
      <c r="AB1438" s="27">
        <v>23728</v>
      </c>
      <c r="AC1438" s="27"/>
      <c r="AD1438" s="27">
        <v>25091.429100000001</v>
      </c>
      <c r="AE1438" s="27">
        <v>25091.429100000001</v>
      </c>
      <c r="AF1438" s="27">
        <v>24746</v>
      </c>
      <c r="AG1438" s="106">
        <v>26528.049200000001</v>
      </c>
      <c r="AH1438" s="27">
        <v>26546.191350000001</v>
      </c>
      <c r="AI1438" s="27">
        <v>26546.191350000001</v>
      </c>
      <c r="AJ1438" s="27">
        <v>25674</v>
      </c>
      <c r="AK1438" s="106">
        <v>28787.349409999999</v>
      </c>
      <c r="AL1438" s="106">
        <v>28769.270260000001</v>
      </c>
      <c r="AM1438" s="105">
        <v>28769.270260000001</v>
      </c>
      <c r="AN1438" s="11">
        <v>28773</v>
      </c>
      <c r="AO1438" s="11">
        <v>34130.58352</v>
      </c>
      <c r="AP1438" s="105">
        <v>34130.58352</v>
      </c>
      <c r="AQ1438" s="11">
        <v>34111.667990000002</v>
      </c>
      <c r="AR1438" s="11">
        <v>31214</v>
      </c>
      <c r="AS1438" s="11">
        <v>33597.39299</v>
      </c>
      <c r="AT1438" s="11">
        <v>33597.39299</v>
      </c>
      <c r="AU1438" s="11">
        <v>33597.39299</v>
      </c>
      <c r="AV1438" s="11">
        <v>33098</v>
      </c>
      <c r="AW1438" s="11">
        <v>36295.099489999993</v>
      </c>
      <c r="AX1438" s="11">
        <v>36295.099489999993</v>
      </c>
      <c r="AZ1438" s="11">
        <v>39177</v>
      </c>
      <c r="BA1438" s="11">
        <v>40259.070400000004</v>
      </c>
      <c r="BB1438" s="122"/>
    </row>
    <row r="1439" spans="1:54" hidden="1" x14ac:dyDescent="0.25">
      <c r="A1439">
        <v>9</v>
      </c>
      <c r="B1439" t="str">
        <f t="shared" si="172"/>
        <v>BCR-3300</v>
      </c>
      <c r="C1439" s="2" t="s">
        <v>319</v>
      </c>
      <c r="D1439" s="2" t="str">
        <f t="shared" si="173"/>
        <v>3</v>
      </c>
      <c r="E1439" s="2" t="str">
        <f t="shared" si="174"/>
        <v>33</v>
      </c>
      <c r="F1439" s="2" t="str">
        <f t="shared" si="175"/>
        <v>330</v>
      </c>
      <c r="G1439" s="1" t="s">
        <v>61</v>
      </c>
      <c r="H1439" s="27">
        <v>206887</v>
      </c>
      <c r="I1439" s="27"/>
      <c r="J1439" s="27">
        <v>204522.83955999999</v>
      </c>
      <c r="K1439" s="27">
        <v>204522.83955999999</v>
      </c>
      <c r="L1439" s="27">
        <v>217698</v>
      </c>
      <c r="M1439" s="27"/>
      <c r="N1439" s="27">
        <v>209256.90007999999</v>
      </c>
      <c r="O1439" s="27">
        <v>209256.36309</v>
      </c>
      <c r="P1439" s="27">
        <v>234415</v>
      </c>
      <c r="Q1439" s="27"/>
      <c r="R1439" s="27">
        <v>219510.53107999999</v>
      </c>
      <c r="S1439" s="27">
        <v>219770.76874</v>
      </c>
      <c r="T1439" s="27">
        <v>232681</v>
      </c>
      <c r="U1439" s="27"/>
      <c r="V1439" s="27">
        <v>221046.62132999999</v>
      </c>
      <c r="W1439" s="27">
        <v>221181.24435000002</v>
      </c>
      <c r="X1439" s="27">
        <v>231629</v>
      </c>
      <c r="Y1439" s="27"/>
      <c r="Z1439" s="27">
        <v>248049.82428</v>
      </c>
      <c r="AA1439" s="27">
        <v>248338.93329000002</v>
      </c>
      <c r="AB1439" s="27">
        <v>245882</v>
      </c>
      <c r="AC1439" s="27"/>
      <c r="AD1439" s="27">
        <v>240154.96032000001</v>
      </c>
      <c r="AE1439" s="27">
        <v>240154.96030999999</v>
      </c>
      <c r="AF1439" s="27">
        <v>251371</v>
      </c>
      <c r="AG1439" s="106">
        <v>260437.65721</v>
      </c>
      <c r="AH1439" s="27">
        <v>263103.85143000004</v>
      </c>
      <c r="AI1439" s="27">
        <v>263075.98226000002</v>
      </c>
      <c r="AJ1439" s="27">
        <v>275006</v>
      </c>
      <c r="AK1439" s="106">
        <v>264333.92287000001</v>
      </c>
      <c r="AL1439" s="106">
        <v>264102.65410000004</v>
      </c>
      <c r="AM1439" s="105">
        <v>263956.85235</v>
      </c>
      <c r="AN1439" s="11">
        <v>281805</v>
      </c>
      <c r="AO1439" s="11">
        <v>269113.25735999999</v>
      </c>
      <c r="AP1439" s="105">
        <v>269097.08197</v>
      </c>
      <c r="AQ1439" s="11">
        <v>269028.47589999996</v>
      </c>
      <c r="AR1439" s="11">
        <v>290970</v>
      </c>
      <c r="AS1439" s="11">
        <v>288978.32241999998</v>
      </c>
      <c r="AT1439" s="11">
        <v>286966.12480999995</v>
      </c>
      <c r="AU1439" s="11">
        <v>287124.36787999992</v>
      </c>
      <c r="AV1439" s="11">
        <v>292927</v>
      </c>
      <c r="AW1439" s="11">
        <v>308395.84961999999</v>
      </c>
      <c r="AX1439" s="11">
        <v>308395.84961999999</v>
      </c>
      <c r="AZ1439" s="11">
        <v>353761</v>
      </c>
      <c r="BA1439" s="11">
        <v>260241.49622999999</v>
      </c>
      <c r="BB1439" s="122"/>
    </row>
    <row r="1440" spans="1:54" hidden="1" x14ac:dyDescent="0.25">
      <c r="A1440">
        <v>9</v>
      </c>
      <c r="B1440" t="str">
        <f t="shared" si="172"/>
        <v>BCR-3410</v>
      </c>
      <c r="C1440" s="2" t="s">
        <v>319</v>
      </c>
      <c r="D1440" s="2" t="str">
        <f t="shared" si="173"/>
        <v>3</v>
      </c>
      <c r="E1440" s="2" t="str">
        <f t="shared" si="174"/>
        <v>34</v>
      </c>
      <c r="F1440" s="2" t="str">
        <f t="shared" si="175"/>
        <v>341</v>
      </c>
      <c r="G1440" s="1" t="s">
        <v>63</v>
      </c>
      <c r="H1440" s="27">
        <v>0</v>
      </c>
      <c r="I1440" s="27"/>
      <c r="J1440" s="27">
        <v>0</v>
      </c>
      <c r="K1440" s="27">
        <v>0</v>
      </c>
      <c r="L1440" s="27">
        <v>0</v>
      </c>
      <c r="M1440" s="27"/>
      <c r="N1440" s="27">
        <v>0</v>
      </c>
      <c r="O1440" s="27">
        <v>0</v>
      </c>
      <c r="P1440" s="27">
        <v>0</v>
      </c>
      <c r="Q1440" s="27"/>
      <c r="R1440" s="27">
        <v>0</v>
      </c>
      <c r="S1440" s="27">
        <v>0</v>
      </c>
      <c r="T1440" s="27">
        <v>0</v>
      </c>
      <c r="U1440" s="27"/>
      <c r="V1440" s="27">
        <v>0</v>
      </c>
      <c r="W1440" s="27">
        <v>0</v>
      </c>
      <c r="X1440" s="27">
        <v>0</v>
      </c>
      <c r="Y1440" s="27"/>
      <c r="Z1440" s="27">
        <v>0</v>
      </c>
      <c r="AA1440" s="27">
        <v>0</v>
      </c>
      <c r="AB1440" s="27">
        <v>0</v>
      </c>
      <c r="AC1440" s="27"/>
      <c r="AD1440" s="27">
        <v>0</v>
      </c>
      <c r="AE1440" s="27">
        <v>0</v>
      </c>
      <c r="AF1440" s="27">
        <v>0</v>
      </c>
      <c r="AG1440" s="106">
        <v>0</v>
      </c>
      <c r="AH1440" s="27">
        <v>0</v>
      </c>
      <c r="AI1440" s="27">
        <v>0</v>
      </c>
      <c r="AJ1440" s="27">
        <v>0</v>
      </c>
      <c r="AK1440" s="106">
        <v>0</v>
      </c>
      <c r="AL1440" s="106">
        <v>0</v>
      </c>
      <c r="AM1440" s="105">
        <v>0</v>
      </c>
      <c r="AN1440" s="11">
        <v>0</v>
      </c>
      <c r="AO1440" s="11">
        <v>0</v>
      </c>
      <c r="AP1440" s="105">
        <v>0</v>
      </c>
      <c r="AQ1440" s="11">
        <v>0</v>
      </c>
      <c r="AR1440" s="11">
        <v>0</v>
      </c>
      <c r="AS1440" s="11">
        <v>0</v>
      </c>
      <c r="AT1440" s="11">
        <v>0</v>
      </c>
      <c r="AU1440" s="11">
        <v>0</v>
      </c>
      <c r="AV1440" s="11">
        <v>0</v>
      </c>
      <c r="AW1440" s="11">
        <v>0</v>
      </c>
      <c r="AX1440" s="11">
        <v>0</v>
      </c>
      <c r="AZ1440" s="11">
        <v>0</v>
      </c>
      <c r="BA1440" s="11">
        <v>0</v>
      </c>
      <c r="BB1440" s="122"/>
    </row>
    <row r="1441" spans="1:54" hidden="1" x14ac:dyDescent="0.25">
      <c r="A1441">
        <v>9</v>
      </c>
      <c r="B1441" t="str">
        <f t="shared" si="172"/>
        <v>BCR-3420</v>
      </c>
      <c r="C1441" s="2" t="s">
        <v>319</v>
      </c>
      <c r="D1441" s="2" t="str">
        <f t="shared" si="173"/>
        <v>3</v>
      </c>
      <c r="E1441" s="2" t="str">
        <f t="shared" si="174"/>
        <v>34</v>
      </c>
      <c r="F1441" s="2" t="str">
        <f t="shared" si="175"/>
        <v>342</v>
      </c>
      <c r="G1441" s="1" t="s">
        <v>64</v>
      </c>
      <c r="H1441" s="27">
        <v>0</v>
      </c>
      <c r="I1441" s="27"/>
      <c r="J1441" s="27">
        <v>0</v>
      </c>
      <c r="K1441" s="27">
        <v>0</v>
      </c>
      <c r="L1441" s="27">
        <v>0</v>
      </c>
      <c r="M1441" s="27"/>
      <c r="N1441" s="27">
        <v>0</v>
      </c>
      <c r="O1441" s="27">
        <v>0</v>
      </c>
      <c r="P1441" s="27">
        <v>0</v>
      </c>
      <c r="Q1441" s="27"/>
      <c r="R1441" s="27">
        <v>0</v>
      </c>
      <c r="S1441" s="27">
        <v>0</v>
      </c>
      <c r="T1441" s="27">
        <v>0</v>
      </c>
      <c r="U1441" s="27"/>
      <c r="V1441" s="27">
        <v>0</v>
      </c>
      <c r="W1441" s="27">
        <v>0</v>
      </c>
      <c r="X1441" s="27">
        <v>0</v>
      </c>
      <c r="Y1441" s="27"/>
      <c r="Z1441" s="27">
        <v>0</v>
      </c>
      <c r="AA1441" s="27">
        <v>0</v>
      </c>
      <c r="AB1441" s="27">
        <v>0</v>
      </c>
      <c r="AC1441" s="27"/>
      <c r="AD1441" s="27">
        <v>0</v>
      </c>
      <c r="AE1441" s="27">
        <v>0</v>
      </c>
      <c r="AF1441" s="27">
        <v>0</v>
      </c>
      <c r="AG1441" s="106">
        <v>0</v>
      </c>
      <c r="AH1441" s="27">
        <v>0</v>
      </c>
      <c r="AI1441" s="27">
        <v>0</v>
      </c>
      <c r="AJ1441" s="27">
        <v>0</v>
      </c>
      <c r="AK1441" s="106">
        <v>0</v>
      </c>
      <c r="AL1441" s="106">
        <v>0</v>
      </c>
      <c r="AM1441" s="105">
        <v>0</v>
      </c>
      <c r="AN1441" s="11">
        <v>0</v>
      </c>
      <c r="AO1441" s="11">
        <v>0</v>
      </c>
      <c r="AP1441" s="105">
        <v>0</v>
      </c>
      <c r="AQ1441" s="11">
        <v>0</v>
      </c>
      <c r="AR1441" s="11">
        <v>0</v>
      </c>
      <c r="AS1441" s="11">
        <v>0</v>
      </c>
      <c r="AT1441" s="11">
        <v>0</v>
      </c>
      <c r="AU1441" s="11">
        <v>0</v>
      </c>
      <c r="AV1441" s="11">
        <v>0</v>
      </c>
      <c r="AW1441" s="11">
        <v>0</v>
      </c>
      <c r="AX1441" s="11">
        <v>0</v>
      </c>
      <c r="AZ1441" s="11">
        <v>0</v>
      </c>
      <c r="BA1441" s="11">
        <v>0</v>
      </c>
      <c r="BB1441" s="122"/>
    </row>
    <row r="1442" spans="1:54" hidden="1" x14ac:dyDescent="0.25">
      <c r="A1442">
        <v>9</v>
      </c>
      <c r="B1442" t="str">
        <f t="shared" si="172"/>
        <v>BCR-3431</v>
      </c>
      <c r="C1442" s="2" t="s">
        <v>319</v>
      </c>
      <c r="D1442" s="2" t="str">
        <f t="shared" si="173"/>
        <v>3</v>
      </c>
      <c r="E1442" s="2" t="str">
        <f t="shared" si="174"/>
        <v>34</v>
      </c>
      <c r="F1442" s="2" t="str">
        <f t="shared" si="175"/>
        <v>343</v>
      </c>
      <c r="G1442" s="1" t="s">
        <v>65</v>
      </c>
      <c r="H1442" s="27">
        <v>465</v>
      </c>
      <c r="I1442" s="27"/>
      <c r="J1442" s="27">
        <v>517.70992999999999</v>
      </c>
      <c r="K1442" s="27">
        <v>517.70992999999999</v>
      </c>
      <c r="L1442" s="27">
        <v>485</v>
      </c>
      <c r="M1442" s="27"/>
      <c r="N1442" s="27">
        <v>469.97172</v>
      </c>
      <c r="O1442" s="27">
        <v>469.97172</v>
      </c>
      <c r="P1442" s="27">
        <v>525</v>
      </c>
      <c r="Q1442" s="27"/>
      <c r="R1442" s="27">
        <v>486.76857999999999</v>
      </c>
      <c r="S1442" s="27">
        <v>220.44648999999998</v>
      </c>
      <c r="T1442" s="27">
        <v>375</v>
      </c>
      <c r="U1442" s="27"/>
      <c r="V1442" s="27">
        <v>188.27554999999998</v>
      </c>
      <c r="W1442" s="27">
        <v>188.27554999999998</v>
      </c>
      <c r="X1442" s="27">
        <v>342</v>
      </c>
      <c r="Y1442" s="27"/>
      <c r="Z1442" s="27">
        <v>419.72091</v>
      </c>
      <c r="AA1442" s="27">
        <v>419.72091</v>
      </c>
      <c r="AB1442" s="27">
        <v>37345</v>
      </c>
      <c r="AC1442" s="27"/>
      <c r="AD1442" s="27">
        <v>36420.546979999999</v>
      </c>
      <c r="AE1442" s="27">
        <v>36420.546950000004</v>
      </c>
      <c r="AF1442" s="27">
        <v>36719</v>
      </c>
      <c r="AG1442" s="106">
        <v>37473.675660000001</v>
      </c>
      <c r="AH1442" s="27">
        <v>37405.423840000003</v>
      </c>
      <c r="AI1442" s="27">
        <v>37405.423840000003</v>
      </c>
      <c r="AJ1442" s="27">
        <v>39979</v>
      </c>
      <c r="AK1442" s="106">
        <v>39214.986150000004</v>
      </c>
      <c r="AL1442" s="106">
        <v>39238.492469999997</v>
      </c>
      <c r="AM1442" s="105">
        <v>39238.492469999997</v>
      </c>
      <c r="AN1442" s="11">
        <v>62598</v>
      </c>
      <c r="AO1442" s="11">
        <v>35724.061139999998</v>
      </c>
      <c r="AP1442" s="105">
        <v>35724.061139999998</v>
      </c>
      <c r="AQ1442" s="11">
        <v>35743.447089999994</v>
      </c>
      <c r="AR1442" s="11">
        <v>69099</v>
      </c>
      <c r="AS1442" s="11">
        <v>49971.665689999994</v>
      </c>
      <c r="AT1442" s="11">
        <v>49907.228349999998</v>
      </c>
      <c r="AU1442" s="11">
        <v>49907.228349999998</v>
      </c>
      <c r="AV1442" s="11">
        <v>56505</v>
      </c>
      <c r="AW1442" s="11">
        <v>46143.057869999997</v>
      </c>
      <c r="AX1442" s="11">
        <v>46143.057869999997</v>
      </c>
      <c r="AZ1442" s="11">
        <v>51829</v>
      </c>
      <c r="BA1442" s="11">
        <v>40092.011410000006</v>
      </c>
      <c r="BB1442" s="122"/>
    </row>
    <row r="1443" spans="1:54" hidden="1" x14ac:dyDescent="0.25">
      <c r="A1443">
        <v>9</v>
      </c>
      <c r="B1443" t="str">
        <f t="shared" si="172"/>
        <v>BCR-3432</v>
      </c>
      <c r="C1443" s="2" t="s">
        <v>319</v>
      </c>
      <c r="D1443" s="2" t="str">
        <f t="shared" si="173"/>
        <v>3</v>
      </c>
      <c r="E1443" s="2" t="str">
        <f t="shared" si="174"/>
        <v>34</v>
      </c>
      <c r="F1443" s="2" t="str">
        <f t="shared" si="175"/>
        <v>343</v>
      </c>
      <c r="G1443" s="1" t="s">
        <v>66</v>
      </c>
      <c r="H1443" s="27">
        <v>74805</v>
      </c>
      <c r="I1443" s="27"/>
      <c r="J1443" s="27">
        <v>75852.976389999996</v>
      </c>
      <c r="K1443" s="27">
        <v>75852.976389999996</v>
      </c>
      <c r="L1443" s="27">
        <v>80958</v>
      </c>
      <c r="M1443" s="27"/>
      <c r="N1443" s="27">
        <v>79647.919129999995</v>
      </c>
      <c r="O1443" s="27">
        <v>79647.919129999995</v>
      </c>
      <c r="P1443" s="27">
        <v>81351</v>
      </c>
      <c r="Q1443" s="27"/>
      <c r="R1443" s="27">
        <v>80775.96041</v>
      </c>
      <c r="S1443" s="27">
        <v>80773.827319999997</v>
      </c>
      <c r="T1443" s="27">
        <v>81557</v>
      </c>
      <c r="U1443" s="27"/>
      <c r="V1443" s="27">
        <v>81749.211060000001</v>
      </c>
      <c r="W1443" s="27">
        <v>81749.211060000001</v>
      </c>
      <c r="X1443" s="27">
        <v>85531</v>
      </c>
      <c r="Y1443" s="27"/>
      <c r="Z1443" s="27">
        <v>83731.99742</v>
      </c>
      <c r="AA1443" s="27">
        <v>83731.99742</v>
      </c>
      <c r="AB1443" s="27">
        <v>87685</v>
      </c>
      <c r="AC1443" s="27"/>
      <c r="AD1443" s="27">
        <v>80176.795100000003</v>
      </c>
      <c r="AE1443" s="27">
        <v>80176.795039999997</v>
      </c>
      <c r="AF1443" s="27">
        <v>86987</v>
      </c>
      <c r="AG1443" s="106">
        <v>85100.124169999996</v>
      </c>
      <c r="AH1443" s="27">
        <v>86041.782139999996</v>
      </c>
      <c r="AI1443" s="27">
        <v>86041.782139999996</v>
      </c>
      <c r="AJ1443" s="27">
        <v>89187</v>
      </c>
      <c r="AK1443" s="106">
        <v>84256.310840000006</v>
      </c>
      <c r="AL1443" s="106">
        <v>84240.53919000001</v>
      </c>
      <c r="AM1443" s="105">
        <v>84240.53919000001</v>
      </c>
      <c r="AN1443" s="11">
        <v>89187</v>
      </c>
      <c r="AO1443" s="11">
        <v>85834.548339999994</v>
      </c>
      <c r="AP1443" s="105">
        <v>85834.548339999994</v>
      </c>
      <c r="AQ1443" s="11">
        <v>86615.728149999995</v>
      </c>
      <c r="AR1443" s="11">
        <v>88865</v>
      </c>
      <c r="AS1443" s="11">
        <v>85962.834860000003</v>
      </c>
      <c r="AT1443" s="11">
        <v>85962.834860000003</v>
      </c>
      <c r="AU1443" s="11">
        <v>85962.834860000003</v>
      </c>
      <c r="AV1443" s="11">
        <v>92568</v>
      </c>
      <c r="AW1443" s="11">
        <v>95569.102869999988</v>
      </c>
      <c r="AX1443" s="11">
        <v>95569.102869999988</v>
      </c>
      <c r="AZ1443" s="11">
        <v>32309</v>
      </c>
      <c r="BA1443" s="11">
        <v>99439.179349999991</v>
      </c>
      <c r="BB1443" s="122"/>
    </row>
    <row r="1444" spans="1:54" hidden="1" x14ac:dyDescent="0.25">
      <c r="A1444">
        <v>9</v>
      </c>
      <c r="B1444" t="str">
        <f t="shared" si="172"/>
        <v>BCR-3441</v>
      </c>
      <c r="C1444" s="2" t="s">
        <v>319</v>
      </c>
      <c r="D1444" s="2" t="str">
        <f t="shared" si="173"/>
        <v>3</v>
      </c>
      <c r="E1444" s="2" t="str">
        <f t="shared" si="174"/>
        <v>34</v>
      </c>
      <c r="F1444" s="2" t="str">
        <f t="shared" si="175"/>
        <v>344</v>
      </c>
      <c r="G1444" s="1" t="s">
        <v>67</v>
      </c>
      <c r="H1444" s="27">
        <v>850</v>
      </c>
      <c r="I1444" s="27"/>
      <c r="J1444" s="27">
        <v>1043.9939199999999</v>
      </c>
      <c r="K1444" s="27">
        <v>1043.9939199999999</v>
      </c>
      <c r="L1444" s="27">
        <v>1067</v>
      </c>
      <c r="M1444" s="27"/>
      <c r="N1444" s="27">
        <v>974.61173999999994</v>
      </c>
      <c r="O1444" s="27">
        <v>974.61173999999994</v>
      </c>
      <c r="P1444" s="27">
        <v>4389</v>
      </c>
      <c r="Q1444" s="27"/>
      <c r="R1444" s="27">
        <v>4790.6629000000003</v>
      </c>
      <c r="S1444" s="27">
        <v>4790.6629000000003</v>
      </c>
      <c r="T1444" s="27">
        <v>2195</v>
      </c>
      <c r="U1444" s="27"/>
      <c r="V1444" s="27">
        <v>1525.4397799999999</v>
      </c>
      <c r="W1444" s="27">
        <v>1525.4397799999999</v>
      </c>
      <c r="X1444" s="27">
        <v>2235</v>
      </c>
      <c r="Y1444" s="27"/>
      <c r="Z1444" s="27">
        <v>1214.1048000000001</v>
      </c>
      <c r="AA1444" s="27">
        <v>1214.1048000000001</v>
      </c>
      <c r="AB1444" s="27">
        <v>3213</v>
      </c>
      <c r="AC1444" s="27"/>
      <c r="AD1444" s="27">
        <v>6762.1654899999994</v>
      </c>
      <c r="AE1444" s="27">
        <v>6762.1654899999994</v>
      </c>
      <c r="AF1444" s="27">
        <v>2393</v>
      </c>
      <c r="AG1444" s="106">
        <v>1045.1961600000002</v>
      </c>
      <c r="AH1444" s="27">
        <v>1045.1961600000002</v>
      </c>
      <c r="AI1444" s="27">
        <v>1045.1961600000002</v>
      </c>
      <c r="AJ1444" s="27">
        <v>1405</v>
      </c>
      <c r="AK1444" s="106">
        <v>940.38481000000002</v>
      </c>
      <c r="AL1444" s="106">
        <v>940.38481000000002</v>
      </c>
      <c r="AM1444" s="105">
        <v>940.38481000000002</v>
      </c>
      <c r="AN1444" s="11">
        <v>1556</v>
      </c>
      <c r="AO1444" s="11">
        <v>1171.8258699999999</v>
      </c>
      <c r="AP1444" s="105">
        <v>1171.8258699999999</v>
      </c>
      <c r="AQ1444" s="11">
        <v>1171.8258699999997</v>
      </c>
      <c r="AR1444" s="11">
        <v>3171</v>
      </c>
      <c r="AS1444" s="11">
        <v>1128.95515</v>
      </c>
      <c r="AT1444" s="11">
        <v>1128.95515</v>
      </c>
      <c r="AU1444" s="11">
        <v>1128.95515</v>
      </c>
      <c r="AV1444" s="11">
        <v>2326</v>
      </c>
      <c r="AW1444" s="11">
        <v>1863.1190099999999</v>
      </c>
      <c r="AX1444" s="11">
        <v>1863.1190099999999</v>
      </c>
      <c r="AZ1444" s="11">
        <v>2261</v>
      </c>
      <c r="BA1444" s="11">
        <v>5881.8693300000004</v>
      </c>
      <c r="BB1444" s="122"/>
    </row>
    <row r="1445" spans="1:54" hidden="1" x14ac:dyDescent="0.25">
      <c r="A1445">
        <v>9</v>
      </c>
      <c r="B1445" t="str">
        <f t="shared" si="172"/>
        <v>BCR-3442</v>
      </c>
      <c r="C1445" s="2" t="s">
        <v>319</v>
      </c>
      <c r="D1445" s="2" t="str">
        <f t="shared" si="173"/>
        <v>3</v>
      </c>
      <c r="E1445" s="2" t="str">
        <f t="shared" si="174"/>
        <v>34</v>
      </c>
      <c r="F1445" s="2" t="str">
        <f t="shared" si="175"/>
        <v>344</v>
      </c>
      <c r="G1445" s="1" t="s">
        <v>68</v>
      </c>
      <c r="H1445" s="27">
        <v>0</v>
      </c>
      <c r="I1445" s="27"/>
      <c r="J1445" s="27">
        <v>0</v>
      </c>
      <c r="K1445" s="27">
        <v>0</v>
      </c>
      <c r="L1445" s="27">
        <v>0</v>
      </c>
      <c r="M1445" s="27"/>
      <c r="N1445" s="27">
        <v>0</v>
      </c>
      <c r="O1445" s="27">
        <v>0</v>
      </c>
      <c r="P1445" s="27">
        <v>0</v>
      </c>
      <c r="Q1445" s="27"/>
      <c r="R1445" s="27">
        <v>0</v>
      </c>
      <c r="S1445" s="27">
        <v>0</v>
      </c>
      <c r="T1445" s="27">
        <v>0</v>
      </c>
      <c r="U1445" s="27"/>
      <c r="V1445" s="27">
        <v>0</v>
      </c>
      <c r="W1445" s="27">
        <v>0</v>
      </c>
      <c r="X1445" s="27">
        <v>0</v>
      </c>
      <c r="Y1445" s="27"/>
      <c r="Z1445" s="27">
        <v>0</v>
      </c>
      <c r="AA1445" s="27">
        <v>0</v>
      </c>
      <c r="AB1445" s="27">
        <v>0</v>
      </c>
      <c r="AC1445" s="27"/>
      <c r="AD1445" s="27">
        <v>0</v>
      </c>
      <c r="AE1445" s="27">
        <v>0</v>
      </c>
      <c r="AF1445" s="27">
        <v>0</v>
      </c>
      <c r="AG1445" s="106">
        <v>0</v>
      </c>
      <c r="AH1445" s="27">
        <v>0</v>
      </c>
      <c r="AI1445" s="27">
        <v>0</v>
      </c>
      <c r="AJ1445" s="27">
        <v>0</v>
      </c>
      <c r="AK1445" s="106">
        <v>0</v>
      </c>
      <c r="AL1445" s="106">
        <v>0</v>
      </c>
      <c r="AM1445" s="105">
        <v>0</v>
      </c>
      <c r="AN1445" s="11">
        <v>0</v>
      </c>
      <c r="AO1445" s="11">
        <v>0</v>
      </c>
      <c r="AP1445" s="105">
        <v>0</v>
      </c>
      <c r="AQ1445" s="11">
        <v>0</v>
      </c>
      <c r="AR1445" s="11">
        <v>0</v>
      </c>
      <c r="AS1445" s="11">
        <v>0</v>
      </c>
      <c r="AT1445" s="11">
        <v>0</v>
      </c>
      <c r="AU1445" s="11">
        <v>0</v>
      </c>
      <c r="AV1445" s="11">
        <v>0</v>
      </c>
      <c r="AW1445" s="11">
        <v>0</v>
      </c>
      <c r="AX1445" s="11">
        <v>69.946259999999995</v>
      </c>
      <c r="AZ1445" s="11">
        <v>0</v>
      </c>
      <c r="BA1445" s="11">
        <v>423.23935000000006</v>
      </c>
      <c r="BB1445" s="122"/>
    </row>
    <row r="1446" spans="1:54" hidden="1" x14ac:dyDescent="0.25">
      <c r="A1446">
        <v>9</v>
      </c>
      <c r="B1446" t="str">
        <f t="shared" si="172"/>
        <v>BCR-3450</v>
      </c>
      <c r="C1446" s="2" t="s">
        <v>319</v>
      </c>
      <c r="D1446" s="2" t="str">
        <f t="shared" si="173"/>
        <v>3</v>
      </c>
      <c r="E1446" s="2" t="str">
        <f t="shared" si="174"/>
        <v>34</v>
      </c>
      <c r="F1446" s="2" t="str">
        <f t="shared" si="175"/>
        <v>345</v>
      </c>
      <c r="G1446" s="1" t="s">
        <v>69</v>
      </c>
      <c r="H1446" s="27">
        <v>185</v>
      </c>
      <c r="I1446" s="27"/>
      <c r="J1446" s="27">
        <v>20.748750000000001</v>
      </c>
      <c r="K1446" s="27">
        <v>20.748750000000001</v>
      </c>
      <c r="L1446" s="27">
        <v>234</v>
      </c>
      <c r="M1446" s="27"/>
      <c r="N1446" s="27">
        <v>55.274999999999999</v>
      </c>
      <c r="O1446" s="27">
        <v>55.274999999999999</v>
      </c>
      <c r="P1446" s="27">
        <v>120</v>
      </c>
      <c r="Q1446" s="27"/>
      <c r="R1446" s="27">
        <v>43.858870000000003</v>
      </c>
      <c r="S1446" s="27">
        <v>43.858870000000003</v>
      </c>
      <c r="T1446" s="27">
        <v>120</v>
      </c>
      <c r="U1446" s="27"/>
      <c r="V1446" s="27">
        <v>49.039380000000001</v>
      </c>
      <c r="W1446" s="27">
        <v>49.039380000000001</v>
      </c>
      <c r="X1446" s="27">
        <v>95</v>
      </c>
      <c r="Y1446" s="27"/>
      <c r="Z1446" s="27">
        <v>56.612270000000002</v>
      </c>
      <c r="AA1446" s="27">
        <v>56.612270000000002</v>
      </c>
      <c r="AB1446" s="27">
        <v>175</v>
      </c>
      <c r="AC1446" s="27"/>
      <c r="AD1446" s="27">
        <v>119.12788999999999</v>
      </c>
      <c r="AE1446" s="27">
        <v>119.12788999999999</v>
      </c>
      <c r="AF1446" s="27">
        <v>175</v>
      </c>
      <c r="AG1446" s="106">
        <v>54.73845</v>
      </c>
      <c r="AH1446" s="27">
        <v>54.73845</v>
      </c>
      <c r="AI1446" s="27">
        <v>54.73845</v>
      </c>
      <c r="AJ1446" s="27">
        <v>48305</v>
      </c>
      <c r="AK1446" s="106">
        <v>44204.194990000004</v>
      </c>
      <c r="AL1446" s="106">
        <v>44203.71499</v>
      </c>
      <c r="AM1446" s="105">
        <v>44203.71499</v>
      </c>
      <c r="AN1446" s="11">
        <v>24388</v>
      </c>
      <c r="AO1446" s="11">
        <v>308.00628</v>
      </c>
      <c r="AP1446" s="105">
        <v>308.00628</v>
      </c>
      <c r="AQ1446" s="11">
        <v>308.00628</v>
      </c>
      <c r="AR1446" s="11">
        <v>24385</v>
      </c>
      <c r="AS1446" s="11">
        <v>472.27512000000002</v>
      </c>
      <c r="AT1446" s="11">
        <v>24188.555120000001</v>
      </c>
      <c r="AU1446" s="11">
        <v>24188.555120000001</v>
      </c>
      <c r="AV1446" s="11">
        <v>25967</v>
      </c>
      <c r="AW1446" s="11">
        <v>24085.175700000003</v>
      </c>
      <c r="AX1446" s="11">
        <v>24085.175700000003</v>
      </c>
      <c r="AZ1446" s="11">
        <v>26967</v>
      </c>
      <c r="BA1446" s="11">
        <v>25992.57027</v>
      </c>
      <c r="BB1446" s="122"/>
    </row>
    <row r="1447" spans="1:54" hidden="1" x14ac:dyDescent="0.25">
      <c r="A1447">
        <v>9</v>
      </c>
      <c r="B1447" t="str">
        <f t="shared" si="172"/>
        <v>BCR-3510</v>
      </c>
      <c r="C1447" s="2" t="s">
        <v>319</v>
      </c>
      <c r="D1447" s="2" t="str">
        <f t="shared" si="173"/>
        <v>3</v>
      </c>
      <c r="E1447" s="2" t="str">
        <f t="shared" si="174"/>
        <v>35</v>
      </c>
      <c r="F1447" s="2" t="str">
        <f t="shared" si="175"/>
        <v>351</v>
      </c>
      <c r="G1447" s="1" t="s">
        <v>71</v>
      </c>
      <c r="H1447" s="27">
        <v>0</v>
      </c>
      <c r="I1447" s="27"/>
      <c r="J1447" s="27">
        <v>0</v>
      </c>
      <c r="K1447" s="27">
        <v>0</v>
      </c>
      <c r="L1447" s="27">
        <v>0</v>
      </c>
      <c r="M1447" s="27"/>
      <c r="N1447" s="27">
        <v>0</v>
      </c>
      <c r="O1447" s="27">
        <v>0</v>
      </c>
      <c r="P1447" s="27">
        <v>0</v>
      </c>
      <c r="Q1447" s="27"/>
      <c r="R1447" s="27">
        <v>0</v>
      </c>
      <c r="S1447" s="27">
        <v>0</v>
      </c>
      <c r="T1447" s="27">
        <v>0</v>
      </c>
      <c r="U1447" s="27"/>
      <c r="V1447" s="27">
        <v>0</v>
      </c>
      <c r="W1447" s="27">
        <v>0</v>
      </c>
      <c r="X1447" s="27">
        <v>0</v>
      </c>
      <c r="Y1447" s="27"/>
      <c r="Z1447" s="27">
        <v>0</v>
      </c>
      <c r="AA1447" s="27">
        <v>0</v>
      </c>
      <c r="AB1447" s="27">
        <v>0</v>
      </c>
      <c r="AC1447" s="27"/>
      <c r="AD1447" s="27">
        <v>3</v>
      </c>
      <c r="AE1447" s="27">
        <v>3</v>
      </c>
      <c r="AF1447" s="27">
        <v>7</v>
      </c>
      <c r="AG1447" s="106">
        <v>0</v>
      </c>
      <c r="AH1447" s="27">
        <v>0</v>
      </c>
      <c r="AI1447" s="27">
        <v>0</v>
      </c>
      <c r="AJ1447" s="27">
        <v>20</v>
      </c>
      <c r="AK1447" s="106">
        <v>20.442910000000001</v>
      </c>
      <c r="AL1447" s="106">
        <v>20.442910000000001</v>
      </c>
      <c r="AM1447" s="105">
        <v>20.442910000000001</v>
      </c>
      <c r="AN1447" s="11">
        <v>13</v>
      </c>
      <c r="AO1447" s="11">
        <v>2.4429099999999999</v>
      </c>
      <c r="AP1447" s="105">
        <v>2.4429099999999999</v>
      </c>
      <c r="AQ1447" s="11">
        <v>2.4429099999999999</v>
      </c>
      <c r="AR1447" s="11">
        <v>13</v>
      </c>
      <c r="AS1447" s="11">
        <v>2.4429099999999999</v>
      </c>
      <c r="AT1447" s="11">
        <v>2.4429099999999999</v>
      </c>
      <c r="AU1447" s="11">
        <v>2.4429099999999999</v>
      </c>
      <c r="AV1447" s="11">
        <v>13</v>
      </c>
      <c r="AW1447" s="11">
        <v>532.44290999999998</v>
      </c>
      <c r="AX1447" s="11">
        <v>532.44290999999998</v>
      </c>
      <c r="AZ1447" s="11">
        <v>13</v>
      </c>
      <c r="BA1447" s="11">
        <v>3.4791799999999999</v>
      </c>
      <c r="BB1447" s="122"/>
    </row>
    <row r="1448" spans="1:54" hidden="1" x14ac:dyDescent="0.25">
      <c r="A1448">
        <v>9</v>
      </c>
      <c r="B1448" t="str">
        <f t="shared" si="172"/>
        <v>BCR-3520</v>
      </c>
      <c r="C1448" s="2" t="s">
        <v>319</v>
      </c>
      <c r="D1448" s="2" t="str">
        <f t="shared" ref="D1448:D1479" si="176">LEFT($G1448,1)</f>
        <v>3</v>
      </c>
      <c r="E1448" s="2" t="str">
        <f t="shared" ref="E1448:E1479" si="177">LEFT($G1448,2)</f>
        <v>35</v>
      </c>
      <c r="F1448" s="2" t="str">
        <f t="shared" ref="F1448:F1479" si="178">LEFT($G1448,3)</f>
        <v>352</v>
      </c>
      <c r="G1448" s="1" t="s">
        <v>72</v>
      </c>
      <c r="H1448" s="27">
        <v>2</v>
      </c>
      <c r="I1448" s="27"/>
      <c r="J1448" s="27">
        <v>33.04862</v>
      </c>
      <c r="K1448" s="27">
        <v>33.04862</v>
      </c>
      <c r="L1448" s="27">
        <v>2</v>
      </c>
      <c r="M1448" s="27"/>
      <c r="N1448" s="27">
        <v>39.823419999999999</v>
      </c>
      <c r="O1448" s="27">
        <v>39.823419999999999</v>
      </c>
      <c r="P1448" s="27">
        <v>67</v>
      </c>
      <c r="Q1448" s="27"/>
      <c r="R1448" s="27">
        <v>1.6339999999999999</v>
      </c>
      <c r="S1448" s="27">
        <v>1.6339999999999999</v>
      </c>
      <c r="T1448" s="27">
        <v>2</v>
      </c>
      <c r="U1448" s="27"/>
      <c r="V1448" s="27">
        <v>1.65</v>
      </c>
      <c r="W1448" s="27">
        <v>1.65</v>
      </c>
      <c r="X1448" s="27">
        <v>6</v>
      </c>
      <c r="Y1448" s="27"/>
      <c r="Z1448" s="27">
        <v>0</v>
      </c>
      <c r="AA1448" s="27">
        <v>0</v>
      </c>
      <c r="AB1448" s="27">
        <v>6</v>
      </c>
      <c r="AC1448" s="27"/>
      <c r="AD1448" s="27">
        <v>4.6157500000000002</v>
      </c>
      <c r="AE1448" s="27">
        <v>4.6157500000000002</v>
      </c>
      <c r="AF1448" s="27">
        <v>5</v>
      </c>
      <c r="AG1448" s="106">
        <v>2.4429099999999999</v>
      </c>
      <c r="AH1448" s="27">
        <v>2.4429099999999999</v>
      </c>
      <c r="AI1448" s="27">
        <v>2.4429099999999999</v>
      </c>
      <c r="AJ1448" s="27">
        <v>0</v>
      </c>
      <c r="AK1448" s="106">
        <v>0</v>
      </c>
      <c r="AL1448" s="106">
        <v>0</v>
      </c>
      <c r="AM1448" s="105">
        <v>0</v>
      </c>
      <c r="AN1448" s="11">
        <v>0</v>
      </c>
      <c r="AO1448" s="11">
        <v>0</v>
      </c>
      <c r="AP1448" s="105">
        <v>0</v>
      </c>
      <c r="AQ1448" s="11">
        <v>0</v>
      </c>
      <c r="AR1448" s="11">
        <v>0</v>
      </c>
      <c r="AS1448" s="11">
        <v>0</v>
      </c>
      <c r="AT1448" s="11">
        <v>0</v>
      </c>
      <c r="AU1448" s="11">
        <v>0</v>
      </c>
      <c r="AV1448" s="11">
        <v>1000</v>
      </c>
      <c r="AW1448" s="11">
        <v>2000</v>
      </c>
      <c r="AX1448" s="11">
        <v>2000</v>
      </c>
      <c r="AZ1448" s="11">
        <v>537</v>
      </c>
      <c r="BA1448" s="11">
        <v>0</v>
      </c>
      <c r="BB1448" s="122"/>
    </row>
    <row r="1449" spans="1:54" hidden="1" x14ac:dyDescent="0.25">
      <c r="A1449">
        <v>9</v>
      </c>
      <c r="B1449" t="str">
        <f t="shared" si="172"/>
        <v>BCR-3530</v>
      </c>
      <c r="C1449" s="2" t="s">
        <v>319</v>
      </c>
      <c r="D1449" s="2" t="str">
        <f t="shared" si="176"/>
        <v>3</v>
      </c>
      <c r="E1449" s="2" t="str">
        <f t="shared" si="177"/>
        <v>35</v>
      </c>
      <c r="F1449" s="2" t="str">
        <f t="shared" si="178"/>
        <v>353</v>
      </c>
      <c r="G1449" s="1" t="s">
        <v>73</v>
      </c>
      <c r="H1449" s="27">
        <v>50</v>
      </c>
      <c r="I1449" s="27"/>
      <c r="J1449" s="27">
        <v>0</v>
      </c>
      <c r="K1449" s="27">
        <v>0</v>
      </c>
      <c r="L1449" s="27">
        <v>65</v>
      </c>
      <c r="M1449" s="27"/>
      <c r="N1449" s="27">
        <v>0</v>
      </c>
      <c r="O1449" s="27">
        <v>0</v>
      </c>
      <c r="P1449" s="27">
        <v>0</v>
      </c>
      <c r="Q1449" s="27"/>
      <c r="R1449" s="27">
        <v>49.351950000000002</v>
      </c>
      <c r="S1449" s="27">
        <v>49.351950000000002</v>
      </c>
      <c r="T1449" s="27">
        <v>65</v>
      </c>
      <c r="U1449" s="27"/>
      <c r="V1449" s="27">
        <v>44.475290000000001</v>
      </c>
      <c r="W1449" s="27">
        <v>44.475290000000001</v>
      </c>
      <c r="X1449" s="27">
        <v>65</v>
      </c>
      <c r="Y1449" s="27"/>
      <c r="Z1449" s="27">
        <v>36.060319999999997</v>
      </c>
      <c r="AA1449" s="27">
        <v>36.060319999999997</v>
      </c>
      <c r="AB1449" s="27">
        <v>65</v>
      </c>
      <c r="AC1449" s="27"/>
      <c r="AD1449" s="27">
        <v>21.99316</v>
      </c>
      <c r="AE1449" s="27">
        <v>21.99316</v>
      </c>
      <c r="AF1449" s="27">
        <v>30</v>
      </c>
      <c r="AG1449" s="106">
        <v>11.33067</v>
      </c>
      <c r="AH1449" s="27">
        <v>11.33067</v>
      </c>
      <c r="AI1449" s="27">
        <v>11.33067</v>
      </c>
      <c r="AJ1449" s="27">
        <v>15</v>
      </c>
      <c r="AK1449" s="106">
        <v>12.75745</v>
      </c>
      <c r="AL1449" s="106">
        <v>12.75745</v>
      </c>
      <c r="AM1449" s="105">
        <v>12.75745</v>
      </c>
      <c r="AN1449" s="11">
        <v>14</v>
      </c>
      <c r="AO1449" s="11">
        <v>7.9715999999999996</v>
      </c>
      <c r="AP1449" s="105">
        <v>7.9715999999999996</v>
      </c>
      <c r="AQ1449" s="11">
        <v>7.9716000000000005</v>
      </c>
      <c r="AR1449" s="11">
        <v>14</v>
      </c>
      <c r="AS1449" s="11">
        <v>-2.5318699999999996</v>
      </c>
      <c r="AT1449" s="11">
        <v>-2.5318700000000001</v>
      </c>
      <c r="AU1449" s="11">
        <v>-2.5318700000000001</v>
      </c>
      <c r="AV1449" s="11">
        <v>14</v>
      </c>
      <c r="AW1449" s="11">
        <v>47.087040000000002</v>
      </c>
      <c r="AX1449" s="11">
        <v>47.087040000000002</v>
      </c>
      <c r="AZ1449" s="11">
        <v>14</v>
      </c>
      <c r="BA1449" s="11">
        <v>16</v>
      </c>
      <c r="BB1449" s="122"/>
    </row>
    <row r="1450" spans="1:54" hidden="1" x14ac:dyDescent="0.25">
      <c r="A1450">
        <v>9</v>
      </c>
      <c r="B1450" t="str">
        <f t="shared" si="172"/>
        <v>BCR-3540</v>
      </c>
      <c r="C1450" s="2" t="s">
        <v>319</v>
      </c>
      <c r="D1450" s="2" t="str">
        <f t="shared" si="176"/>
        <v>3</v>
      </c>
      <c r="E1450" s="2" t="str">
        <f t="shared" si="177"/>
        <v>35</v>
      </c>
      <c r="F1450" s="2" t="str">
        <f t="shared" si="178"/>
        <v>354</v>
      </c>
      <c r="G1450" s="1" t="s">
        <v>74</v>
      </c>
      <c r="H1450" s="27">
        <v>743</v>
      </c>
      <c r="I1450" s="27"/>
      <c r="J1450" s="27">
        <v>624.89924999999994</v>
      </c>
      <c r="K1450" s="27">
        <v>624.89924999999994</v>
      </c>
      <c r="L1450" s="27">
        <v>745</v>
      </c>
      <c r="M1450" s="27"/>
      <c r="N1450" s="27">
        <v>711.18019000000004</v>
      </c>
      <c r="O1450" s="27">
        <v>711.18019000000004</v>
      </c>
      <c r="P1450" s="27">
        <v>233</v>
      </c>
      <c r="Q1450" s="27"/>
      <c r="R1450" s="27">
        <v>445.35782999999998</v>
      </c>
      <c r="S1450" s="27">
        <v>445.35782999999998</v>
      </c>
      <c r="T1450" s="27">
        <v>7455</v>
      </c>
      <c r="U1450" s="27"/>
      <c r="V1450" s="27">
        <v>2246.6678900000002</v>
      </c>
      <c r="W1450" s="27">
        <v>2246.6678900000002</v>
      </c>
      <c r="X1450" s="27">
        <v>4251</v>
      </c>
      <c r="Y1450" s="27"/>
      <c r="Z1450" s="27">
        <v>742.31025</v>
      </c>
      <c r="AA1450" s="27">
        <v>742.31025</v>
      </c>
      <c r="AB1450" s="27">
        <v>3266</v>
      </c>
      <c r="AC1450" s="27"/>
      <c r="AD1450" s="27">
        <v>992.55277000000001</v>
      </c>
      <c r="AE1450" s="27">
        <v>992.55277000000001</v>
      </c>
      <c r="AF1450" s="27">
        <v>2909</v>
      </c>
      <c r="AG1450" s="106">
        <v>5069.9207399999996</v>
      </c>
      <c r="AH1450" s="27">
        <v>5090.0437400000001</v>
      </c>
      <c r="AI1450" s="27">
        <v>5090.0437400000001</v>
      </c>
      <c r="AJ1450" s="27">
        <v>202</v>
      </c>
      <c r="AK1450" s="106">
        <v>760.95687999999996</v>
      </c>
      <c r="AL1450" s="106">
        <v>760.95687999999996</v>
      </c>
      <c r="AM1450" s="105">
        <v>760.95687999999996</v>
      </c>
      <c r="AN1450" s="11">
        <v>91</v>
      </c>
      <c r="AO1450" s="11">
        <v>543.13608999999997</v>
      </c>
      <c r="AP1450" s="105">
        <v>543.13608999999997</v>
      </c>
      <c r="AQ1450" s="11">
        <v>543.13608999999997</v>
      </c>
      <c r="AR1450" s="11">
        <v>103</v>
      </c>
      <c r="AS1450" s="11">
        <v>467.02073000000001</v>
      </c>
      <c r="AT1450" s="11">
        <v>473.76490000000001</v>
      </c>
      <c r="AU1450" s="11">
        <v>473.76490000000001</v>
      </c>
      <c r="AV1450" s="11">
        <v>103</v>
      </c>
      <c r="AW1450" s="11">
        <v>1264.9584499999999</v>
      </c>
      <c r="AX1450" s="11">
        <v>1264.9584499999999</v>
      </c>
      <c r="AZ1450" s="11">
        <v>2311</v>
      </c>
      <c r="BA1450" s="11">
        <v>2326.7109599999999</v>
      </c>
      <c r="BB1450" s="122"/>
    </row>
    <row r="1451" spans="1:54" hidden="1" x14ac:dyDescent="0.25">
      <c r="A1451">
        <v>9</v>
      </c>
      <c r="B1451" t="str">
        <f t="shared" si="172"/>
        <v>BCR-3550</v>
      </c>
      <c r="C1451" s="2" t="s">
        <v>319</v>
      </c>
      <c r="D1451" s="2" t="str">
        <f t="shared" si="176"/>
        <v>3</v>
      </c>
      <c r="E1451" s="2" t="str">
        <f t="shared" si="177"/>
        <v>35</v>
      </c>
      <c r="F1451" s="2" t="str">
        <f t="shared" si="178"/>
        <v>355</v>
      </c>
      <c r="G1451" s="1" t="s">
        <v>75</v>
      </c>
      <c r="H1451" s="27">
        <v>0</v>
      </c>
      <c r="I1451" s="27"/>
      <c r="J1451" s="27">
        <v>0</v>
      </c>
      <c r="K1451" s="27">
        <v>0</v>
      </c>
      <c r="L1451" s="27">
        <v>0</v>
      </c>
      <c r="M1451" s="27"/>
      <c r="N1451" s="27">
        <v>0</v>
      </c>
      <c r="O1451" s="27">
        <v>0</v>
      </c>
      <c r="P1451" s="27">
        <v>0</v>
      </c>
      <c r="Q1451" s="27"/>
      <c r="R1451" s="27">
        <v>0</v>
      </c>
      <c r="S1451" s="27">
        <v>0</v>
      </c>
      <c r="T1451" s="27">
        <v>0</v>
      </c>
      <c r="U1451" s="27"/>
      <c r="V1451" s="27">
        <v>0</v>
      </c>
      <c r="W1451" s="27">
        <v>0</v>
      </c>
      <c r="X1451" s="27">
        <v>0</v>
      </c>
      <c r="Y1451" s="27"/>
      <c r="Z1451" s="27">
        <v>0</v>
      </c>
      <c r="AA1451" s="27">
        <v>0</v>
      </c>
      <c r="AB1451" s="27">
        <v>0</v>
      </c>
      <c r="AC1451" s="27"/>
      <c r="AD1451" s="27">
        <v>0</v>
      </c>
      <c r="AE1451" s="27">
        <v>0</v>
      </c>
      <c r="AF1451" s="27">
        <v>0</v>
      </c>
      <c r="AG1451" s="106">
        <v>0</v>
      </c>
      <c r="AH1451" s="27">
        <v>0</v>
      </c>
      <c r="AI1451" s="27">
        <v>0</v>
      </c>
      <c r="AJ1451" s="27">
        <v>0</v>
      </c>
      <c r="AK1451" s="106">
        <v>0</v>
      </c>
      <c r="AL1451" s="106">
        <v>0</v>
      </c>
      <c r="AM1451" s="105">
        <v>0</v>
      </c>
      <c r="AN1451" s="11">
        <v>0</v>
      </c>
      <c r="AO1451" s="11">
        <v>0</v>
      </c>
      <c r="AP1451" s="105">
        <v>0</v>
      </c>
      <c r="AQ1451" s="11">
        <v>0</v>
      </c>
      <c r="AR1451" s="11">
        <v>0</v>
      </c>
      <c r="AS1451" s="11">
        <v>0</v>
      </c>
      <c r="AT1451" s="11">
        <v>0</v>
      </c>
      <c r="AU1451" s="11">
        <v>0</v>
      </c>
      <c r="AV1451" s="11">
        <v>0</v>
      </c>
      <c r="AW1451" s="11">
        <v>0</v>
      </c>
      <c r="AX1451" s="11">
        <v>0</v>
      </c>
      <c r="AZ1451" s="11">
        <v>0</v>
      </c>
      <c r="BA1451" s="11">
        <v>0</v>
      </c>
      <c r="BB1451" s="122"/>
    </row>
    <row r="1452" spans="1:54" hidden="1" x14ac:dyDescent="0.25">
      <c r="A1452">
        <v>9</v>
      </c>
      <c r="B1452" t="str">
        <f t="shared" si="172"/>
        <v>BCR-3560</v>
      </c>
      <c r="C1452" s="2" t="s">
        <v>319</v>
      </c>
      <c r="D1452" s="2" t="str">
        <f t="shared" si="176"/>
        <v>3</v>
      </c>
      <c r="E1452" s="2" t="str">
        <f t="shared" si="177"/>
        <v>35</v>
      </c>
      <c r="F1452" s="2" t="str">
        <f t="shared" si="178"/>
        <v>356</v>
      </c>
      <c r="G1452" s="1" t="s">
        <v>76</v>
      </c>
      <c r="H1452" s="27">
        <v>0</v>
      </c>
      <c r="I1452" s="27"/>
      <c r="J1452" s="27">
        <v>0</v>
      </c>
      <c r="K1452" s="27">
        <v>0</v>
      </c>
      <c r="L1452" s="27">
        <v>0</v>
      </c>
      <c r="M1452" s="27"/>
      <c r="N1452" s="27">
        <v>0</v>
      </c>
      <c r="O1452" s="27">
        <v>0</v>
      </c>
      <c r="P1452" s="27">
        <v>0</v>
      </c>
      <c r="Q1452" s="27"/>
      <c r="R1452" s="27">
        <v>0</v>
      </c>
      <c r="S1452" s="27">
        <v>0</v>
      </c>
      <c r="T1452" s="27">
        <v>0</v>
      </c>
      <c r="U1452" s="27"/>
      <c r="V1452" s="27">
        <v>0</v>
      </c>
      <c r="W1452" s="27">
        <v>0</v>
      </c>
      <c r="X1452" s="27">
        <v>0</v>
      </c>
      <c r="Y1452" s="27"/>
      <c r="Z1452" s="27">
        <v>0</v>
      </c>
      <c r="AA1452" s="27">
        <v>0</v>
      </c>
      <c r="AB1452" s="27">
        <v>0</v>
      </c>
      <c r="AC1452" s="27"/>
      <c r="AD1452" s="27">
        <v>0</v>
      </c>
      <c r="AE1452" s="27">
        <v>0</v>
      </c>
      <c r="AF1452" s="27">
        <v>35</v>
      </c>
      <c r="AG1452" s="106">
        <v>11.111000000000001</v>
      </c>
      <c r="AH1452" s="27">
        <v>11.111000000000001</v>
      </c>
      <c r="AI1452" s="27">
        <v>11.111000000000001</v>
      </c>
      <c r="AJ1452" s="27">
        <v>15</v>
      </c>
      <c r="AK1452" s="106">
        <v>6.8836300000000001</v>
      </c>
      <c r="AL1452" s="106">
        <v>6.8836300000000001</v>
      </c>
      <c r="AM1452" s="105">
        <v>6.8836300000000001</v>
      </c>
      <c r="AN1452" s="11">
        <v>14</v>
      </c>
      <c r="AO1452" s="11">
        <v>4.4589999999999996</v>
      </c>
      <c r="AP1452" s="105">
        <v>4.4589999999999996</v>
      </c>
      <c r="AQ1452" s="11">
        <v>4.4589999999999996</v>
      </c>
      <c r="AR1452" s="11">
        <v>14</v>
      </c>
      <c r="AS1452" s="11">
        <v>-2.1560000000000001</v>
      </c>
      <c r="AT1452" s="11">
        <v>-2.1560000000000001</v>
      </c>
      <c r="AU1452" s="11">
        <v>-2.1560000000000001</v>
      </c>
      <c r="AV1452" s="11">
        <v>14</v>
      </c>
      <c r="AW1452" s="11">
        <v>3.6748500000000002</v>
      </c>
      <c r="AX1452" s="11">
        <v>3.6748500000000002</v>
      </c>
      <c r="AZ1452" s="11">
        <v>14</v>
      </c>
      <c r="BA1452" s="11">
        <v>-0.40967999999999999</v>
      </c>
      <c r="BB1452" s="122"/>
    </row>
    <row r="1453" spans="1:54" hidden="1" x14ac:dyDescent="0.25">
      <c r="A1453">
        <v>9</v>
      </c>
      <c r="B1453" t="str">
        <f t="shared" si="172"/>
        <v>BCR-4110</v>
      </c>
      <c r="C1453" s="2" t="s">
        <v>319</v>
      </c>
      <c r="D1453" s="2" t="str">
        <f t="shared" si="176"/>
        <v>4</v>
      </c>
      <c r="E1453" s="2" t="str">
        <f t="shared" si="177"/>
        <v>41</v>
      </c>
      <c r="F1453" s="2" t="str">
        <f t="shared" si="178"/>
        <v>411</v>
      </c>
      <c r="G1453" s="1" t="s">
        <v>79</v>
      </c>
      <c r="H1453" s="27">
        <v>0</v>
      </c>
      <c r="I1453" s="27"/>
      <c r="J1453" s="27">
        <v>0</v>
      </c>
      <c r="K1453" s="27">
        <v>0</v>
      </c>
      <c r="L1453" s="27">
        <v>0</v>
      </c>
      <c r="M1453" s="27"/>
      <c r="N1453" s="27">
        <v>0</v>
      </c>
      <c r="O1453" s="27">
        <v>0</v>
      </c>
      <c r="P1453" s="27">
        <v>0</v>
      </c>
      <c r="Q1453" s="27"/>
      <c r="R1453" s="27">
        <v>0</v>
      </c>
      <c r="S1453" s="27">
        <v>0</v>
      </c>
      <c r="T1453" s="27">
        <v>0</v>
      </c>
      <c r="U1453" s="27"/>
      <c r="V1453" s="27">
        <v>0</v>
      </c>
      <c r="W1453" s="27">
        <v>0</v>
      </c>
      <c r="X1453" s="27">
        <v>0</v>
      </c>
      <c r="Y1453" s="27"/>
      <c r="Z1453" s="27">
        <v>0</v>
      </c>
      <c r="AA1453" s="27">
        <v>0</v>
      </c>
      <c r="AB1453" s="27">
        <v>0</v>
      </c>
      <c r="AC1453" s="27"/>
      <c r="AD1453" s="27">
        <v>0</v>
      </c>
      <c r="AE1453" s="27">
        <v>0</v>
      </c>
      <c r="AF1453" s="27">
        <v>0</v>
      </c>
      <c r="AG1453" s="106">
        <v>0</v>
      </c>
      <c r="AH1453" s="27">
        <v>0</v>
      </c>
      <c r="AI1453" s="27">
        <v>0</v>
      </c>
      <c r="AJ1453" s="27">
        <v>0</v>
      </c>
      <c r="AK1453" s="106">
        <v>0</v>
      </c>
      <c r="AL1453" s="106">
        <v>0</v>
      </c>
      <c r="AM1453" s="105">
        <v>0</v>
      </c>
      <c r="AN1453" s="11">
        <v>0</v>
      </c>
      <c r="AO1453" s="11">
        <v>0</v>
      </c>
      <c r="AP1453" s="105">
        <v>0</v>
      </c>
      <c r="AQ1453" s="11">
        <v>0</v>
      </c>
      <c r="AR1453" s="11">
        <v>0</v>
      </c>
      <c r="AS1453" s="11">
        <v>0</v>
      </c>
      <c r="AT1453" s="11">
        <v>0</v>
      </c>
      <c r="AU1453" s="11">
        <v>0</v>
      </c>
      <c r="AV1453" s="11">
        <v>0</v>
      </c>
      <c r="AW1453" s="11">
        <v>0</v>
      </c>
      <c r="AX1453" s="11">
        <v>0</v>
      </c>
      <c r="AZ1453" s="11">
        <v>0</v>
      </c>
      <c r="BA1453" s="11">
        <v>0</v>
      </c>
      <c r="BB1453" s="122"/>
    </row>
    <row r="1454" spans="1:54" hidden="1" x14ac:dyDescent="0.25">
      <c r="A1454">
        <v>9</v>
      </c>
      <c r="B1454" t="str">
        <f t="shared" si="172"/>
        <v>BCR-4120</v>
      </c>
      <c r="C1454" s="2" t="s">
        <v>319</v>
      </c>
      <c r="D1454" s="2" t="str">
        <f t="shared" si="176"/>
        <v>4</v>
      </c>
      <c r="E1454" s="2" t="str">
        <f t="shared" si="177"/>
        <v>41</v>
      </c>
      <c r="F1454" s="2" t="str">
        <f t="shared" si="178"/>
        <v>412</v>
      </c>
      <c r="G1454" s="1" t="s">
        <v>80</v>
      </c>
      <c r="H1454" s="27">
        <v>0</v>
      </c>
      <c r="I1454" s="27"/>
      <c r="J1454" s="27">
        <v>0</v>
      </c>
      <c r="K1454" s="27">
        <v>0</v>
      </c>
      <c r="L1454" s="27">
        <v>0</v>
      </c>
      <c r="M1454" s="27"/>
      <c r="N1454" s="27">
        <v>0</v>
      </c>
      <c r="O1454" s="27">
        <v>0</v>
      </c>
      <c r="P1454" s="27">
        <v>0</v>
      </c>
      <c r="Q1454" s="27"/>
      <c r="R1454" s="27">
        <v>0</v>
      </c>
      <c r="S1454" s="27">
        <v>0</v>
      </c>
      <c r="T1454" s="27">
        <v>0</v>
      </c>
      <c r="U1454" s="27"/>
      <c r="V1454" s="27">
        <v>0</v>
      </c>
      <c r="W1454" s="27">
        <v>0</v>
      </c>
      <c r="X1454" s="27">
        <v>0</v>
      </c>
      <c r="Y1454" s="27"/>
      <c r="Z1454" s="27">
        <v>0</v>
      </c>
      <c r="AA1454" s="27">
        <v>0</v>
      </c>
      <c r="AB1454" s="27">
        <v>0</v>
      </c>
      <c r="AC1454" s="27"/>
      <c r="AD1454" s="27">
        <v>0</v>
      </c>
      <c r="AE1454" s="27">
        <v>0</v>
      </c>
      <c r="AF1454" s="27">
        <v>0</v>
      </c>
      <c r="AG1454" s="106">
        <v>0</v>
      </c>
      <c r="AH1454" s="27">
        <v>0</v>
      </c>
      <c r="AI1454" s="27">
        <v>0</v>
      </c>
      <c r="AJ1454" s="27">
        <v>0</v>
      </c>
      <c r="AK1454" s="106">
        <v>0</v>
      </c>
      <c r="AL1454" s="106">
        <v>0</v>
      </c>
      <c r="AM1454" s="105">
        <v>0</v>
      </c>
      <c r="AN1454" s="11">
        <v>0</v>
      </c>
      <c r="AO1454" s="11">
        <v>0</v>
      </c>
      <c r="AP1454" s="105">
        <v>0</v>
      </c>
      <c r="AQ1454" s="11">
        <v>0</v>
      </c>
      <c r="AR1454" s="11">
        <v>0</v>
      </c>
      <c r="AS1454" s="11">
        <v>0</v>
      </c>
      <c r="AT1454" s="11">
        <v>0</v>
      </c>
      <c r="AU1454" s="11">
        <v>0</v>
      </c>
      <c r="AV1454" s="11">
        <v>0</v>
      </c>
      <c r="AW1454" s="11">
        <v>0</v>
      </c>
      <c r="AX1454" s="11">
        <v>0</v>
      </c>
      <c r="AZ1454" s="11">
        <v>0</v>
      </c>
      <c r="BA1454" s="11">
        <v>0</v>
      </c>
      <c r="BB1454" s="122"/>
    </row>
    <row r="1455" spans="1:54" hidden="1" x14ac:dyDescent="0.25">
      <c r="A1455">
        <v>9</v>
      </c>
      <c r="B1455" t="str">
        <f t="shared" si="172"/>
        <v>BCR-4130</v>
      </c>
      <c r="C1455" s="2" t="s">
        <v>319</v>
      </c>
      <c r="D1455" s="2" t="str">
        <f t="shared" si="176"/>
        <v>4</v>
      </c>
      <c r="E1455" s="2" t="str">
        <f t="shared" si="177"/>
        <v>41</v>
      </c>
      <c r="F1455" s="2" t="str">
        <f t="shared" si="178"/>
        <v>413</v>
      </c>
      <c r="G1455" s="1" t="s">
        <v>81</v>
      </c>
      <c r="H1455" s="27">
        <v>0</v>
      </c>
      <c r="I1455" s="27"/>
      <c r="J1455" s="27">
        <v>0</v>
      </c>
      <c r="K1455" s="27">
        <v>0</v>
      </c>
      <c r="L1455" s="27">
        <v>0</v>
      </c>
      <c r="M1455" s="27"/>
      <c r="N1455" s="27">
        <v>0</v>
      </c>
      <c r="O1455" s="27">
        <v>0</v>
      </c>
      <c r="P1455" s="27">
        <v>0</v>
      </c>
      <c r="Q1455" s="27"/>
      <c r="R1455" s="27">
        <v>0</v>
      </c>
      <c r="S1455" s="27">
        <v>0</v>
      </c>
      <c r="T1455" s="27">
        <v>0</v>
      </c>
      <c r="U1455" s="27"/>
      <c r="V1455" s="27">
        <v>0</v>
      </c>
      <c r="W1455" s="27">
        <v>0</v>
      </c>
      <c r="X1455" s="27">
        <v>0</v>
      </c>
      <c r="Y1455" s="27"/>
      <c r="Z1455" s="27">
        <v>0</v>
      </c>
      <c r="AA1455" s="27">
        <v>0</v>
      </c>
      <c r="AB1455" s="27">
        <v>0</v>
      </c>
      <c r="AC1455" s="27"/>
      <c r="AD1455" s="27">
        <v>0</v>
      </c>
      <c r="AE1455" s="27">
        <v>0</v>
      </c>
      <c r="AF1455" s="27">
        <v>0</v>
      </c>
      <c r="AG1455" s="106">
        <v>0</v>
      </c>
      <c r="AH1455" s="27">
        <v>0</v>
      </c>
      <c r="AI1455" s="27">
        <v>0</v>
      </c>
      <c r="AJ1455" s="27">
        <v>0</v>
      </c>
      <c r="AK1455" s="106">
        <v>0</v>
      </c>
      <c r="AL1455" s="106">
        <v>0</v>
      </c>
      <c r="AM1455" s="105">
        <v>0</v>
      </c>
      <c r="AN1455" s="11">
        <v>0</v>
      </c>
      <c r="AO1455" s="11">
        <v>0</v>
      </c>
      <c r="AP1455" s="105">
        <v>0</v>
      </c>
      <c r="AQ1455" s="11">
        <v>0</v>
      </c>
      <c r="AR1455" s="11">
        <v>0</v>
      </c>
      <c r="AS1455" s="11">
        <v>0</v>
      </c>
      <c r="AT1455" s="11">
        <v>0</v>
      </c>
      <c r="AU1455" s="11">
        <v>0</v>
      </c>
      <c r="AV1455" s="11">
        <v>0</v>
      </c>
      <c r="AW1455" s="11">
        <v>0</v>
      </c>
      <c r="AX1455" s="11">
        <v>0</v>
      </c>
      <c r="AZ1455" s="11">
        <v>0</v>
      </c>
      <c r="BA1455" s="11">
        <v>0</v>
      </c>
      <c r="BB1455" s="122"/>
    </row>
    <row r="1456" spans="1:54" hidden="1" x14ac:dyDescent="0.25">
      <c r="A1456">
        <v>9</v>
      </c>
      <c r="B1456" t="str">
        <f t="shared" si="172"/>
        <v>BCR-4140</v>
      </c>
      <c r="C1456" s="2" t="s">
        <v>319</v>
      </c>
      <c r="D1456" s="2" t="str">
        <f t="shared" si="176"/>
        <v>4</v>
      </c>
      <c r="E1456" s="2" t="str">
        <f t="shared" si="177"/>
        <v>41</v>
      </c>
      <c r="F1456" s="2" t="str">
        <f t="shared" si="178"/>
        <v>414</v>
      </c>
      <c r="G1456" s="1" t="s">
        <v>82</v>
      </c>
      <c r="H1456" s="27">
        <v>0</v>
      </c>
      <c r="I1456" s="27"/>
      <c r="J1456" s="27">
        <v>0</v>
      </c>
      <c r="K1456" s="27">
        <v>0</v>
      </c>
      <c r="L1456" s="27">
        <v>0</v>
      </c>
      <c r="M1456" s="27"/>
      <c r="N1456" s="27">
        <v>0</v>
      </c>
      <c r="O1456" s="27">
        <v>0</v>
      </c>
      <c r="P1456" s="27">
        <v>0</v>
      </c>
      <c r="Q1456" s="27"/>
      <c r="R1456" s="27">
        <v>0</v>
      </c>
      <c r="S1456" s="27">
        <v>0</v>
      </c>
      <c r="T1456" s="27">
        <v>0</v>
      </c>
      <c r="U1456" s="27"/>
      <c r="V1456" s="27">
        <v>0</v>
      </c>
      <c r="W1456" s="27">
        <v>0</v>
      </c>
      <c r="X1456" s="27">
        <v>0</v>
      </c>
      <c r="Y1456" s="27"/>
      <c r="Z1456" s="27">
        <v>0</v>
      </c>
      <c r="AA1456" s="27">
        <v>0</v>
      </c>
      <c r="AB1456" s="27">
        <v>0</v>
      </c>
      <c r="AC1456" s="27"/>
      <c r="AD1456" s="27">
        <v>0</v>
      </c>
      <c r="AE1456" s="27">
        <v>0</v>
      </c>
      <c r="AF1456" s="27">
        <v>0</v>
      </c>
      <c r="AG1456" s="106">
        <v>0</v>
      </c>
      <c r="AH1456" s="27">
        <v>0</v>
      </c>
      <c r="AI1456" s="27">
        <v>0</v>
      </c>
      <c r="AJ1456" s="27">
        <v>0</v>
      </c>
      <c r="AK1456" s="106">
        <v>0</v>
      </c>
      <c r="AL1456" s="106">
        <v>0</v>
      </c>
      <c r="AM1456" s="105">
        <v>0</v>
      </c>
      <c r="AN1456" s="11">
        <v>0</v>
      </c>
      <c r="AO1456" s="11">
        <v>0</v>
      </c>
      <c r="AP1456" s="105">
        <v>0</v>
      </c>
      <c r="AQ1456" s="11">
        <v>0</v>
      </c>
      <c r="AR1456" s="11">
        <v>0</v>
      </c>
      <c r="AS1456" s="11">
        <v>0</v>
      </c>
      <c r="AT1456" s="11">
        <v>0</v>
      </c>
      <c r="AU1456" s="11">
        <v>0</v>
      </c>
      <c r="AV1456" s="11">
        <v>0</v>
      </c>
      <c r="AW1456" s="11">
        <v>0</v>
      </c>
      <c r="AX1456" s="11">
        <v>0</v>
      </c>
      <c r="AZ1456" s="11">
        <v>0</v>
      </c>
      <c r="BA1456" s="11">
        <v>0</v>
      </c>
      <c r="BB1456" s="122"/>
    </row>
    <row r="1457" spans="1:54" hidden="1" x14ac:dyDescent="0.25">
      <c r="A1457">
        <v>9</v>
      </c>
      <c r="B1457" t="str">
        <f t="shared" si="172"/>
        <v>BCR-4150</v>
      </c>
      <c r="C1457" s="2" t="s">
        <v>319</v>
      </c>
      <c r="D1457" s="2" t="str">
        <f t="shared" si="176"/>
        <v>4</v>
      </c>
      <c r="E1457" s="2" t="str">
        <f t="shared" si="177"/>
        <v>41</v>
      </c>
      <c r="F1457" s="2" t="str">
        <f t="shared" si="178"/>
        <v>415</v>
      </c>
      <c r="G1457" s="1" t="s">
        <v>83</v>
      </c>
      <c r="H1457" s="27">
        <v>0</v>
      </c>
      <c r="I1457" s="27"/>
      <c r="J1457" s="27">
        <v>0</v>
      </c>
      <c r="K1457" s="27">
        <v>0</v>
      </c>
      <c r="L1457" s="27">
        <v>0</v>
      </c>
      <c r="M1457" s="27"/>
      <c r="N1457" s="27">
        <v>0</v>
      </c>
      <c r="O1457" s="27">
        <v>0</v>
      </c>
      <c r="P1457" s="27">
        <v>0</v>
      </c>
      <c r="Q1457" s="27"/>
      <c r="R1457" s="27">
        <v>0</v>
      </c>
      <c r="S1457" s="27">
        <v>0</v>
      </c>
      <c r="T1457" s="27">
        <v>0</v>
      </c>
      <c r="U1457" s="27"/>
      <c r="V1457" s="27">
        <v>0</v>
      </c>
      <c r="W1457" s="27">
        <v>0</v>
      </c>
      <c r="X1457" s="27">
        <v>0</v>
      </c>
      <c r="Y1457" s="27"/>
      <c r="Z1457" s="27">
        <v>0</v>
      </c>
      <c r="AA1457" s="27">
        <v>0</v>
      </c>
      <c r="AB1457" s="27">
        <v>0</v>
      </c>
      <c r="AC1457" s="27"/>
      <c r="AD1457" s="27">
        <v>0</v>
      </c>
      <c r="AE1457" s="27">
        <v>0</v>
      </c>
      <c r="AF1457" s="27">
        <v>0</v>
      </c>
      <c r="AG1457" s="106">
        <v>0</v>
      </c>
      <c r="AH1457" s="27">
        <v>0</v>
      </c>
      <c r="AI1457" s="27">
        <v>0</v>
      </c>
      <c r="AJ1457" s="27">
        <v>0</v>
      </c>
      <c r="AK1457" s="106">
        <v>0</v>
      </c>
      <c r="AL1457" s="106">
        <v>0</v>
      </c>
      <c r="AM1457" s="105">
        <v>0</v>
      </c>
      <c r="AN1457" s="11">
        <v>0</v>
      </c>
      <c r="AO1457" s="11">
        <v>0</v>
      </c>
      <c r="AP1457" s="105">
        <v>0</v>
      </c>
      <c r="AQ1457" s="11">
        <v>0</v>
      </c>
      <c r="AR1457" s="11">
        <v>0</v>
      </c>
      <c r="AS1457" s="11">
        <v>0</v>
      </c>
      <c r="AT1457" s="11">
        <v>0</v>
      </c>
      <c r="AU1457" s="11">
        <v>0</v>
      </c>
      <c r="AV1457" s="11">
        <v>0</v>
      </c>
      <c r="AW1457" s="11">
        <v>0</v>
      </c>
      <c r="AX1457" s="11">
        <v>0</v>
      </c>
      <c r="AZ1457" s="11">
        <v>0</v>
      </c>
      <c r="BA1457" s="11">
        <v>0</v>
      </c>
      <c r="BB1457" s="122"/>
    </row>
    <row r="1458" spans="1:54" hidden="1" x14ac:dyDescent="0.25">
      <c r="A1458">
        <v>9</v>
      </c>
      <c r="B1458" t="str">
        <f t="shared" si="172"/>
        <v>BCR-4160</v>
      </c>
      <c r="C1458" s="2" t="s">
        <v>319</v>
      </c>
      <c r="D1458" s="2" t="str">
        <f t="shared" si="176"/>
        <v>4</v>
      </c>
      <c r="E1458" s="2" t="str">
        <f t="shared" si="177"/>
        <v>41</v>
      </c>
      <c r="F1458" s="2" t="str">
        <f t="shared" si="178"/>
        <v>416</v>
      </c>
      <c r="G1458" s="1" t="s">
        <v>84</v>
      </c>
      <c r="H1458" s="27">
        <v>0</v>
      </c>
      <c r="I1458" s="27"/>
      <c r="J1458" s="27">
        <v>0</v>
      </c>
      <c r="K1458" s="27">
        <v>0</v>
      </c>
      <c r="L1458" s="27">
        <v>0</v>
      </c>
      <c r="M1458" s="27"/>
      <c r="N1458" s="27">
        <v>0</v>
      </c>
      <c r="O1458" s="27">
        <v>0</v>
      </c>
      <c r="P1458" s="27">
        <v>0</v>
      </c>
      <c r="Q1458" s="27"/>
      <c r="R1458" s="27">
        <v>0</v>
      </c>
      <c r="S1458" s="27">
        <v>0</v>
      </c>
      <c r="T1458" s="27">
        <v>0</v>
      </c>
      <c r="U1458" s="27"/>
      <c r="V1458" s="27">
        <v>0</v>
      </c>
      <c r="W1458" s="27">
        <v>0</v>
      </c>
      <c r="X1458" s="27">
        <v>0</v>
      </c>
      <c r="Y1458" s="27"/>
      <c r="Z1458" s="27">
        <v>0</v>
      </c>
      <c r="AA1458" s="27">
        <v>0</v>
      </c>
      <c r="AB1458" s="27">
        <v>0</v>
      </c>
      <c r="AC1458" s="27"/>
      <c r="AD1458" s="27">
        <v>0</v>
      </c>
      <c r="AE1458" s="27">
        <v>0</v>
      </c>
      <c r="AF1458" s="27">
        <v>0</v>
      </c>
      <c r="AG1458" s="106">
        <v>0</v>
      </c>
      <c r="AH1458" s="27">
        <v>0</v>
      </c>
      <c r="AI1458" s="27">
        <v>0</v>
      </c>
      <c r="AJ1458" s="27">
        <v>0</v>
      </c>
      <c r="AK1458" s="106">
        <v>0</v>
      </c>
      <c r="AL1458" s="106">
        <v>0</v>
      </c>
      <c r="AM1458" s="105">
        <v>0</v>
      </c>
      <c r="AN1458" s="11">
        <v>0</v>
      </c>
      <c r="AO1458" s="11">
        <v>0</v>
      </c>
      <c r="AP1458" s="105">
        <v>0</v>
      </c>
      <c r="AQ1458" s="11">
        <v>0</v>
      </c>
      <c r="AR1458" s="11">
        <v>0</v>
      </c>
      <c r="AS1458" s="11">
        <v>0</v>
      </c>
      <c r="AT1458" s="11">
        <v>0</v>
      </c>
      <c r="AU1458" s="11">
        <v>0</v>
      </c>
      <c r="AV1458" s="11">
        <v>0</v>
      </c>
      <c r="AW1458" s="11">
        <v>0</v>
      </c>
      <c r="AX1458" s="11">
        <v>0</v>
      </c>
      <c r="AZ1458" s="11">
        <v>0</v>
      </c>
      <c r="BA1458" s="11">
        <v>0</v>
      </c>
      <c r="BB1458" s="122"/>
    </row>
    <row r="1459" spans="1:54" hidden="1" x14ac:dyDescent="0.25">
      <c r="A1459">
        <v>9</v>
      </c>
      <c r="B1459" t="str">
        <f t="shared" si="172"/>
        <v>BCR-4170</v>
      </c>
      <c r="C1459" s="2" t="s">
        <v>319</v>
      </c>
      <c r="D1459" s="2" t="str">
        <f t="shared" si="176"/>
        <v>4</v>
      </c>
      <c r="E1459" s="2" t="str">
        <f t="shared" si="177"/>
        <v>41</v>
      </c>
      <c r="F1459" s="2" t="str">
        <f t="shared" si="178"/>
        <v>417</v>
      </c>
      <c r="G1459" s="1" t="s">
        <v>86</v>
      </c>
      <c r="H1459" s="27">
        <v>0</v>
      </c>
      <c r="I1459" s="27"/>
      <c r="J1459" s="27">
        <v>0</v>
      </c>
      <c r="K1459" s="27">
        <v>0</v>
      </c>
      <c r="L1459" s="27">
        <v>0</v>
      </c>
      <c r="M1459" s="27"/>
      <c r="N1459" s="27">
        <v>0</v>
      </c>
      <c r="O1459" s="27">
        <v>0</v>
      </c>
      <c r="P1459" s="27">
        <v>0</v>
      </c>
      <c r="Q1459" s="27"/>
      <c r="R1459" s="27">
        <v>0</v>
      </c>
      <c r="S1459" s="27">
        <v>0</v>
      </c>
      <c r="T1459" s="27">
        <v>0</v>
      </c>
      <c r="U1459" s="27"/>
      <c r="V1459" s="27">
        <v>0</v>
      </c>
      <c r="W1459" s="27">
        <v>0</v>
      </c>
      <c r="X1459" s="27">
        <v>0</v>
      </c>
      <c r="Y1459" s="27"/>
      <c r="Z1459" s="27">
        <v>0</v>
      </c>
      <c r="AA1459" s="27">
        <v>0</v>
      </c>
      <c r="AB1459" s="27">
        <v>0</v>
      </c>
      <c r="AC1459" s="27"/>
      <c r="AD1459" s="27">
        <v>0</v>
      </c>
      <c r="AE1459" s="27">
        <v>0</v>
      </c>
      <c r="AF1459" s="27">
        <v>0</v>
      </c>
      <c r="AG1459" s="106">
        <v>0</v>
      </c>
      <c r="AH1459" s="27">
        <v>0</v>
      </c>
      <c r="AI1459" s="27">
        <v>0</v>
      </c>
      <c r="AJ1459" s="27">
        <v>0</v>
      </c>
      <c r="AK1459" s="106">
        <v>0</v>
      </c>
      <c r="AL1459" s="106">
        <v>0</v>
      </c>
      <c r="AM1459" s="105">
        <v>0</v>
      </c>
      <c r="AN1459" s="11">
        <v>0</v>
      </c>
      <c r="AO1459" s="11">
        <v>0</v>
      </c>
      <c r="AP1459" s="105">
        <v>0</v>
      </c>
      <c r="AQ1459" s="11">
        <v>0</v>
      </c>
      <c r="AR1459" s="11">
        <v>0</v>
      </c>
      <c r="AS1459" s="11">
        <v>0</v>
      </c>
      <c r="AT1459" s="11">
        <v>0</v>
      </c>
      <c r="AU1459" s="11">
        <v>0</v>
      </c>
      <c r="AV1459" s="11">
        <v>0</v>
      </c>
      <c r="AW1459" s="11">
        <v>0</v>
      </c>
      <c r="AX1459" s="11">
        <v>0</v>
      </c>
      <c r="AZ1459" s="11">
        <v>0</v>
      </c>
      <c r="BA1459" s="11">
        <v>0</v>
      </c>
      <c r="BB1459" s="122"/>
    </row>
    <row r="1460" spans="1:54" hidden="1" x14ac:dyDescent="0.25">
      <c r="A1460">
        <v>9</v>
      </c>
      <c r="B1460" t="str">
        <f t="shared" si="172"/>
        <v>BCR-4210</v>
      </c>
      <c r="C1460" s="2" t="s">
        <v>319</v>
      </c>
      <c r="D1460" s="2" t="str">
        <f t="shared" si="176"/>
        <v>4</v>
      </c>
      <c r="E1460" s="2" t="str">
        <f t="shared" si="177"/>
        <v>42</v>
      </c>
      <c r="F1460" s="2" t="str">
        <f t="shared" si="178"/>
        <v>421</v>
      </c>
      <c r="G1460" s="1" t="s">
        <v>89</v>
      </c>
      <c r="H1460" s="27">
        <v>0</v>
      </c>
      <c r="I1460" s="27"/>
      <c r="J1460" s="27">
        <v>0</v>
      </c>
      <c r="K1460" s="27">
        <v>0</v>
      </c>
      <c r="L1460" s="27">
        <v>0</v>
      </c>
      <c r="M1460" s="27"/>
      <c r="N1460" s="27">
        <v>0</v>
      </c>
      <c r="O1460" s="27">
        <v>0</v>
      </c>
      <c r="P1460" s="27">
        <v>0</v>
      </c>
      <c r="Q1460" s="27"/>
      <c r="R1460" s="27">
        <v>0</v>
      </c>
      <c r="S1460" s="27">
        <v>0</v>
      </c>
      <c r="T1460" s="27">
        <v>0</v>
      </c>
      <c r="U1460" s="27"/>
      <c r="V1460" s="27">
        <v>0</v>
      </c>
      <c r="W1460" s="27">
        <v>0</v>
      </c>
      <c r="X1460" s="27">
        <v>0</v>
      </c>
      <c r="Y1460" s="27"/>
      <c r="Z1460" s="27">
        <v>0</v>
      </c>
      <c r="AA1460" s="27">
        <v>0</v>
      </c>
      <c r="AB1460" s="27">
        <v>0</v>
      </c>
      <c r="AC1460" s="27"/>
      <c r="AD1460" s="27">
        <v>0</v>
      </c>
      <c r="AE1460" s="27">
        <v>0</v>
      </c>
      <c r="AF1460" s="27">
        <v>0</v>
      </c>
      <c r="AG1460" s="106">
        <v>0</v>
      </c>
      <c r="AH1460" s="27">
        <v>0</v>
      </c>
      <c r="AI1460" s="27">
        <v>0</v>
      </c>
      <c r="AJ1460" s="27">
        <v>0</v>
      </c>
      <c r="AK1460" s="106">
        <v>0</v>
      </c>
      <c r="AL1460" s="106">
        <v>0</v>
      </c>
      <c r="AM1460" s="105">
        <v>0</v>
      </c>
      <c r="AN1460" s="11">
        <v>0</v>
      </c>
      <c r="AO1460" s="11">
        <v>0</v>
      </c>
      <c r="AP1460" s="105">
        <v>0</v>
      </c>
      <c r="AQ1460" s="11">
        <v>0</v>
      </c>
      <c r="AR1460" s="11">
        <v>0</v>
      </c>
      <c r="AS1460" s="11">
        <v>0</v>
      </c>
      <c r="AT1460" s="11">
        <v>0</v>
      </c>
      <c r="AU1460" s="11">
        <v>0</v>
      </c>
      <c r="AV1460" s="11">
        <v>0</v>
      </c>
      <c r="AW1460" s="11">
        <v>0</v>
      </c>
      <c r="AX1460" s="11">
        <v>0</v>
      </c>
      <c r="AZ1460" s="11">
        <v>0</v>
      </c>
      <c r="BA1460" s="11">
        <v>0</v>
      </c>
      <c r="BB1460" s="122"/>
    </row>
    <row r="1461" spans="1:54" hidden="1" x14ac:dyDescent="0.25">
      <c r="A1461">
        <v>9</v>
      </c>
      <c r="B1461" t="str">
        <f t="shared" si="172"/>
        <v>BCR-4220</v>
      </c>
      <c r="C1461" s="2" t="s">
        <v>319</v>
      </c>
      <c r="D1461" s="2" t="str">
        <f t="shared" si="176"/>
        <v>4</v>
      </c>
      <c r="E1461" s="2" t="str">
        <f t="shared" si="177"/>
        <v>42</v>
      </c>
      <c r="F1461" s="2" t="str">
        <f t="shared" si="178"/>
        <v>422</v>
      </c>
      <c r="G1461" s="1" t="s">
        <v>90</v>
      </c>
      <c r="H1461" s="27">
        <v>0</v>
      </c>
      <c r="I1461" s="27"/>
      <c r="J1461" s="27">
        <v>0</v>
      </c>
      <c r="K1461" s="27">
        <v>0</v>
      </c>
      <c r="L1461" s="27">
        <v>0</v>
      </c>
      <c r="M1461" s="27"/>
      <c r="N1461" s="27">
        <v>0</v>
      </c>
      <c r="O1461" s="27">
        <v>0</v>
      </c>
      <c r="P1461" s="27">
        <v>0</v>
      </c>
      <c r="Q1461" s="27"/>
      <c r="R1461" s="27">
        <v>0</v>
      </c>
      <c r="S1461" s="27">
        <v>0</v>
      </c>
      <c r="T1461" s="27">
        <v>0</v>
      </c>
      <c r="U1461" s="27"/>
      <c r="V1461" s="27">
        <v>0</v>
      </c>
      <c r="W1461" s="27">
        <v>0</v>
      </c>
      <c r="X1461" s="27">
        <v>0</v>
      </c>
      <c r="Y1461" s="27"/>
      <c r="Z1461" s="27">
        <v>0</v>
      </c>
      <c r="AA1461" s="27">
        <v>0</v>
      </c>
      <c r="AB1461" s="27">
        <v>0</v>
      </c>
      <c r="AC1461" s="27"/>
      <c r="AD1461" s="27">
        <v>0</v>
      </c>
      <c r="AE1461" s="27">
        <v>0</v>
      </c>
      <c r="AF1461" s="27">
        <v>0</v>
      </c>
      <c r="AG1461" s="106">
        <v>0</v>
      </c>
      <c r="AH1461" s="27">
        <v>0</v>
      </c>
      <c r="AI1461" s="27">
        <v>0</v>
      </c>
      <c r="AJ1461" s="27">
        <v>0</v>
      </c>
      <c r="AK1461" s="106">
        <v>0</v>
      </c>
      <c r="AL1461" s="106">
        <v>0</v>
      </c>
      <c r="AM1461" s="105">
        <v>0</v>
      </c>
      <c r="AN1461" s="11">
        <v>0</v>
      </c>
      <c r="AO1461" s="11">
        <v>0</v>
      </c>
      <c r="AP1461" s="105">
        <v>0</v>
      </c>
      <c r="AQ1461" s="11">
        <v>0</v>
      </c>
      <c r="AR1461" s="11">
        <v>0</v>
      </c>
      <c r="AS1461" s="11">
        <v>0</v>
      </c>
      <c r="AT1461" s="11">
        <v>0</v>
      </c>
      <c r="AU1461" s="11">
        <v>0</v>
      </c>
      <c r="AV1461" s="11">
        <v>0</v>
      </c>
      <c r="AW1461" s="11">
        <v>0</v>
      </c>
      <c r="AX1461" s="11">
        <v>0</v>
      </c>
      <c r="AZ1461" s="11">
        <v>0</v>
      </c>
      <c r="BA1461" s="11">
        <v>0</v>
      </c>
      <c r="BB1461" s="122"/>
    </row>
    <row r="1462" spans="1:54" hidden="1" x14ac:dyDescent="0.25">
      <c r="A1462">
        <v>9</v>
      </c>
      <c r="B1462" t="str">
        <f t="shared" si="172"/>
        <v>BCR-4230</v>
      </c>
      <c r="C1462" s="2" t="s">
        <v>319</v>
      </c>
      <c r="D1462" s="2" t="str">
        <f t="shared" si="176"/>
        <v>4</v>
      </c>
      <c r="E1462" s="2" t="str">
        <f t="shared" si="177"/>
        <v>42</v>
      </c>
      <c r="F1462" s="2" t="str">
        <f t="shared" si="178"/>
        <v>423</v>
      </c>
      <c r="G1462" s="1" t="s">
        <v>91</v>
      </c>
      <c r="H1462" s="27">
        <v>0</v>
      </c>
      <c r="I1462" s="27"/>
      <c r="J1462" s="27">
        <v>0</v>
      </c>
      <c r="K1462" s="27">
        <v>0</v>
      </c>
      <c r="L1462" s="27">
        <v>0</v>
      </c>
      <c r="M1462" s="27"/>
      <c r="N1462" s="27">
        <v>0</v>
      </c>
      <c r="O1462" s="27">
        <v>0</v>
      </c>
      <c r="P1462" s="27">
        <v>0</v>
      </c>
      <c r="Q1462" s="27"/>
      <c r="R1462" s="27">
        <v>0</v>
      </c>
      <c r="S1462" s="27">
        <v>0</v>
      </c>
      <c r="T1462" s="27">
        <v>0</v>
      </c>
      <c r="U1462" s="27"/>
      <c r="V1462" s="27">
        <v>0</v>
      </c>
      <c r="W1462" s="27">
        <v>0</v>
      </c>
      <c r="X1462" s="27">
        <v>0</v>
      </c>
      <c r="Y1462" s="27"/>
      <c r="Z1462" s="27">
        <v>0</v>
      </c>
      <c r="AA1462" s="27">
        <v>0</v>
      </c>
      <c r="AB1462" s="27">
        <v>0</v>
      </c>
      <c r="AC1462" s="27"/>
      <c r="AD1462" s="27">
        <v>0</v>
      </c>
      <c r="AE1462" s="27">
        <v>0</v>
      </c>
      <c r="AF1462" s="27">
        <v>0</v>
      </c>
      <c r="AG1462" s="106">
        <v>0</v>
      </c>
      <c r="AH1462" s="27">
        <v>0</v>
      </c>
      <c r="AI1462" s="27">
        <v>0</v>
      </c>
      <c r="AJ1462" s="27">
        <v>0</v>
      </c>
      <c r="AK1462" s="106">
        <v>0</v>
      </c>
      <c r="AL1462" s="106">
        <v>0</v>
      </c>
      <c r="AM1462" s="105">
        <v>0</v>
      </c>
      <c r="AN1462" s="11">
        <v>0</v>
      </c>
      <c r="AO1462" s="11">
        <v>0</v>
      </c>
      <c r="AP1462" s="105">
        <v>0</v>
      </c>
      <c r="AQ1462" s="11">
        <v>0</v>
      </c>
      <c r="AR1462" s="11">
        <v>0</v>
      </c>
      <c r="AS1462" s="11">
        <v>0</v>
      </c>
      <c r="AT1462" s="11">
        <v>0</v>
      </c>
      <c r="AU1462" s="11">
        <v>0</v>
      </c>
      <c r="AV1462" s="11">
        <v>0</v>
      </c>
      <c r="AW1462" s="11">
        <v>0</v>
      </c>
      <c r="AX1462" s="11">
        <v>0</v>
      </c>
      <c r="AZ1462" s="11">
        <v>0</v>
      </c>
      <c r="BA1462" s="11">
        <v>0</v>
      </c>
      <c r="BB1462" s="122"/>
    </row>
    <row r="1463" spans="1:54" hidden="1" x14ac:dyDescent="0.25">
      <c r="A1463">
        <v>9</v>
      </c>
      <c r="B1463" t="str">
        <f t="shared" si="172"/>
        <v>BCR-4240</v>
      </c>
      <c r="C1463" s="2" t="s">
        <v>319</v>
      </c>
      <c r="D1463" s="2" t="str">
        <f t="shared" si="176"/>
        <v>4</v>
      </c>
      <c r="E1463" s="2" t="str">
        <f t="shared" si="177"/>
        <v>42</v>
      </c>
      <c r="F1463" s="2" t="str">
        <f t="shared" si="178"/>
        <v>424</v>
      </c>
      <c r="G1463" s="1" t="s">
        <v>93</v>
      </c>
      <c r="H1463" s="27">
        <v>0</v>
      </c>
      <c r="I1463" s="27"/>
      <c r="J1463" s="27">
        <v>0</v>
      </c>
      <c r="K1463" s="27">
        <v>0</v>
      </c>
      <c r="L1463" s="27">
        <v>0</v>
      </c>
      <c r="M1463" s="27"/>
      <c r="N1463" s="27">
        <v>0</v>
      </c>
      <c r="O1463" s="27">
        <v>0</v>
      </c>
      <c r="P1463" s="27">
        <v>0</v>
      </c>
      <c r="Q1463" s="27"/>
      <c r="R1463" s="27">
        <v>0</v>
      </c>
      <c r="S1463" s="27">
        <v>0</v>
      </c>
      <c r="T1463" s="27">
        <v>0</v>
      </c>
      <c r="U1463" s="27"/>
      <c r="V1463" s="27">
        <v>0</v>
      </c>
      <c r="W1463" s="27">
        <v>0</v>
      </c>
      <c r="X1463" s="27">
        <v>0</v>
      </c>
      <c r="Y1463" s="27"/>
      <c r="Z1463" s="27">
        <v>0</v>
      </c>
      <c r="AA1463" s="27">
        <v>0</v>
      </c>
      <c r="AB1463" s="27">
        <v>0</v>
      </c>
      <c r="AC1463" s="27"/>
      <c r="AD1463" s="27">
        <v>0</v>
      </c>
      <c r="AE1463" s="27">
        <v>0</v>
      </c>
      <c r="AF1463" s="27">
        <v>0</v>
      </c>
      <c r="AG1463" s="106">
        <v>0</v>
      </c>
      <c r="AH1463" s="27">
        <v>0</v>
      </c>
      <c r="AI1463" s="27">
        <v>0</v>
      </c>
      <c r="AJ1463" s="27">
        <v>0</v>
      </c>
      <c r="AK1463" s="106">
        <v>0</v>
      </c>
      <c r="AL1463" s="106">
        <v>0</v>
      </c>
      <c r="AM1463" s="105">
        <v>0</v>
      </c>
      <c r="AN1463" s="11">
        <v>0</v>
      </c>
      <c r="AO1463" s="11">
        <v>0</v>
      </c>
      <c r="AP1463" s="105">
        <v>0</v>
      </c>
      <c r="AQ1463" s="11">
        <v>0</v>
      </c>
      <c r="AR1463" s="11">
        <v>0</v>
      </c>
      <c r="AS1463" s="11">
        <v>0</v>
      </c>
      <c r="AT1463" s="11">
        <v>0</v>
      </c>
      <c r="AU1463" s="11">
        <v>0</v>
      </c>
      <c r="AV1463" s="11">
        <v>0</v>
      </c>
      <c r="AW1463" s="11">
        <v>0</v>
      </c>
      <c r="AX1463" s="11">
        <v>0</v>
      </c>
      <c r="AZ1463" s="11">
        <v>0</v>
      </c>
      <c r="BA1463" s="11">
        <v>0</v>
      </c>
      <c r="BB1463" s="122"/>
    </row>
    <row r="1464" spans="1:54" hidden="1" x14ac:dyDescent="0.25">
      <c r="A1464">
        <v>9</v>
      </c>
      <c r="B1464" t="str">
        <f t="shared" si="172"/>
        <v>BCR-4250</v>
      </c>
      <c r="C1464" s="2" t="s">
        <v>319</v>
      </c>
      <c r="D1464" s="2" t="str">
        <f t="shared" si="176"/>
        <v>4</v>
      </c>
      <c r="E1464" s="2" t="str">
        <f t="shared" si="177"/>
        <v>42</v>
      </c>
      <c r="F1464" s="2" t="str">
        <f t="shared" si="178"/>
        <v>425</v>
      </c>
      <c r="G1464" s="1" t="s">
        <v>94</v>
      </c>
      <c r="H1464" s="27">
        <v>0</v>
      </c>
      <c r="I1464" s="27"/>
      <c r="J1464" s="27">
        <v>0</v>
      </c>
      <c r="K1464" s="27">
        <v>0</v>
      </c>
      <c r="L1464" s="27">
        <v>0</v>
      </c>
      <c r="M1464" s="27"/>
      <c r="N1464" s="27">
        <v>0</v>
      </c>
      <c r="O1464" s="27">
        <v>0</v>
      </c>
      <c r="P1464" s="27">
        <v>0</v>
      </c>
      <c r="Q1464" s="27"/>
      <c r="R1464" s="27">
        <v>0</v>
      </c>
      <c r="S1464" s="27">
        <v>0</v>
      </c>
      <c r="T1464" s="27">
        <v>0</v>
      </c>
      <c r="U1464" s="27"/>
      <c r="V1464" s="27">
        <v>0</v>
      </c>
      <c r="W1464" s="27">
        <v>0</v>
      </c>
      <c r="X1464" s="27">
        <v>0</v>
      </c>
      <c r="Y1464" s="27"/>
      <c r="Z1464" s="27">
        <v>0</v>
      </c>
      <c r="AA1464" s="27">
        <v>0</v>
      </c>
      <c r="AB1464" s="27">
        <v>0</v>
      </c>
      <c r="AC1464" s="27"/>
      <c r="AD1464" s="27">
        <v>0</v>
      </c>
      <c r="AE1464" s="27">
        <v>0</v>
      </c>
      <c r="AF1464" s="27">
        <v>0</v>
      </c>
      <c r="AG1464" s="106">
        <v>0</v>
      </c>
      <c r="AH1464" s="27">
        <v>0</v>
      </c>
      <c r="AI1464" s="27">
        <v>0</v>
      </c>
      <c r="AJ1464" s="27">
        <v>0</v>
      </c>
      <c r="AK1464" s="106">
        <v>0</v>
      </c>
      <c r="AL1464" s="106">
        <v>0</v>
      </c>
      <c r="AM1464" s="105">
        <v>0</v>
      </c>
      <c r="AN1464" s="11">
        <v>0</v>
      </c>
      <c r="AO1464" s="11">
        <v>0</v>
      </c>
      <c r="AP1464" s="105">
        <v>0</v>
      </c>
      <c r="AQ1464" s="11">
        <v>0</v>
      </c>
      <c r="AR1464" s="11">
        <v>0</v>
      </c>
      <c r="AS1464" s="11">
        <v>0</v>
      </c>
      <c r="AT1464" s="11">
        <v>0</v>
      </c>
      <c r="AU1464" s="11">
        <v>0</v>
      </c>
      <c r="AV1464" s="11">
        <v>0</v>
      </c>
      <c r="AW1464" s="11">
        <v>0</v>
      </c>
      <c r="AX1464" s="11">
        <v>0</v>
      </c>
      <c r="AZ1464" s="11">
        <v>0</v>
      </c>
      <c r="BA1464" s="11">
        <v>0</v>
      </c>
      <c r="BB1464" s="122"/>
    </row>
    <row r="1465" spans="1:54" hidden="1" x14ac:dyDescent="0.25">
      <c r="A1465">
        <v>9</v>
      </c>
      <c r="B1465" t="str">
        <f t="shared" si="172"/>
        <v>BCR-4260</v>
      </c>
      <c r="C1465" s="2" t="s">
        <v>319</v>
      </c>
      <c r="D1465" s="2" t="str">
        <f t="shared" si="176"/>
        <v>4</v>
      </c>
      <c r="E1465" s="2" t="str">
        <f t="shared" si="177"/>
        <v>42</v>
      </c>
      <c r="F1465" s="2" t="str">
        <f t="shared" si="178"/>
        <v>426</v>
      </c>
      <c r="G1465" s="1" t="s">
        <v>95</v>
      </c>
      <c r="H1465" s="27">
        <v>0</v>
      </c>
      <c r="I1465" s="27"/>
      <c r="J1465" s="27">
        <v>0</v>
      </c>
      <c r="K1465" s="27">
        <v>0</v>
      </c>
      <c r="L1465" s="27">
        <v>0</v>
      </c>
      <c r="M1465" s="27"/>
      <c r="N1465" s="27">
        <v>0</v>
      </c>
      <c r="O1465" s="27">
        <v>0</v>
      </c>
      <c r="P1465" s="27">
        <v>0</v>
      </c>
      <c r="Q1465" s="27"/>
      <c r="R1465" s="27">
        <v>0</v>
      </c>
      <c r="S1465" s="27">
        <v>0</v>
      </c>
      <c r="T1465" s="27">
        <v>0</v>
      </c>
      <c r="U1465" s="27"/>
      <c r="V1465" s="27">
        <v>0</v>
      </c>
      <c r="W1465" s="27">
        <v>0</v>
      </c>
      <c r="X1465" s="27">
        <v>0</v>
      </c>
      <c r="Y1465" s="27"/>
      <c r="Z1465" s="27">
        <v>0</v>
      </c>
      <c r="AA1465" s="27">
        <v>0</v>
      </c>
      <c r="AB1465" s="27">
        <v>0</v>
      </c>
      <c r="AC1465" s="27"/>
      <c r="AD1465" s="27">
        <v>0</v>
      </c>
      <c r="AE1465" s="27">
        <v>0</v>
      </c>
      <c r="AF1465" s="27">
        <v>0</v>
      </c>
      <c r="AG1465" s="106">
        <v>0</v>
      </c>
      <c r="AH1465" s="27">
        <v>0</v>
      </c>
      <c r="AI1465" s="27">
        <v>0</v>
      </c>
      <c r="AJ1465" s="27">
        <v>0</v>
      </c>
      <c r="AK1465" s="106">
        <v>0</v>
      </c>
      <c r="AL1465" s="106">
        <v>0</v>
      </c>
      <c r="AM1465" s="105">
        <v>0</v>
      </c>
      <c r="AN1465" s="11">
        <v>0</v>
      </c>
      <c r="AO1465" s="11">
        <v>0</v>
      </c>
      <c r="AP1465" s="105">
        <v>0</v>
      </c>
      <c r="AQ1465" s="11">
        <v>0</v>
      </c>
      <c r="AR1465" s="11">
        <v>0</v>
      </c>
      <c r="AS1465" s="11">
        <v>0</v>
      </c>
      <c r="AT1465" s="11">
        <v>0</v>
      </c>
      <c r="AU1465" s="11">
        <v>0</v>
      </c>
      <c r="AV1465" s="11">
        <v>0</v>
      </c>
      <c r="AW1465" s="11">
        <v>0</v>
      </c>
      <c r="AX1465" s="11">
        <v>0</v>
      </c>
      <c r="AZ1465" s="11">
        <v>0</v>
      </c>
      <c r="BA1465" s="11">
        <v>0</v>
      </c>
      <c r="BB1465" s="122"/>
    </row>
    <row r="1466" spans="1:54" hidden="1" x14ac:dyDescent="0.25">
      <c r="A1466">
        <v>9</v>
      </c>
      <c r="B1466" t="str">
        <f t="shared" si="172"/>
        <v>BCR-4270</v>
      </c>
      <c r="C1466" s="2" t="s">
        <v>319</v>
      </c>
      <c r="D1466" s="2" t="str">
        <f t="shared" si="176"/>
        <v>4</v>
      </c>
      <c r="E1466" s="2" t="str">
        <f t="shared" si="177"/>
        <v>42</v>
      </c>
      <c r="F1466" s="2" t="str">
        <f t="shared" si="178"/>
        <v>427</v>
      </c>
      <c r="G1466" s="1" t="s">
        <v>96</v>
      </c>
      <c r="H1466" s="27">
        <v>0</v>
      </c>
      <c r="I1466" s="27"/>
      <c r="J1466" s="27">
        <v>0</v>
      </c>
      <c r="K1466" s="27">
        <v>0</v>
      </c>
      <c r="L1466" s="27">
        <v>0</v>
      </c>
      <c r="M1466" s="27"/>
      <c r="N1466" s="27">
        <v>0</v>
      </c>
      <c r="O1466" s="27">
        <v>0</v>
      </c>
      <c r="P1466" s="27">
        <v>0</v>
      </c>
      <c r="Q1466" s="27"/>
      <c r="R1466" s="27">
        <v>0</v>
      </c>
      <c r="S1466" s="27">
        <v>0</v>
      </c>
      <c r="T1466" s="27">
        <v>0</v>
      </c>
      <c r="U1466" s="27"/>
      <c r="V1466" s="27">
        <v>0</v>
      </c>
      <c r="W1466" s="27">
        <v>0</v>
      </c>
      <c r="X1466" s="27">
        <v>0</v>
      </c>
      <c r="Y1466" s="27"/>
      <c r="Z1466" s="27">
        <v>0</v>
      </c>
      <c r="AA1466" s="27">
        <v>0</v>
      </c>
      <c r="AB1466" s="27">
        <v>0</v>
      </c>
      <c r="AC1466" s="27"/>
      <c r="AD1466" s="27">
        <v>0</v>
      </c>
      <c r="AE1466" s="27">
        <v>0</v>
      </c>
      <c r="AF1466" s="27">
        <v>0</v>
      </c>
      <c r="AG1466" s="106">
        <v>0</v>
      </c>
      <c r="AH1466" s="27">
        <v>0</v>
      </c>
      <c r="AI1466" s="27">
        <v>0</v>
      </c>
      <c r="AJ1466" s="27">
        <v>0</v>
      </c>
      <c r="AK1466" s="106">
        <v>0</v>
      </c>
      <c r="AL1466" s="106">
        <v>0</v>
      </c>
      <c r="AM1466" s="105">
        <v>0</v>
      </c>
      <c r="AN1466" s="11">
        <v>0</v>
      </c>
      <c r="AO1466" s="11">
        <v>0</v>
      </c>
      <c r="AP1466" s="105">
        <v>0</v>
      </c>
      <c r="AQ1466" s="11">
        <v>0</v>
      </c>
      <c r="AR1466" s="11">
        <v>0</v>
      </c>
      <c r="AS1466" s="11">
        <v>0</v>
      </c>
      <c r="AT1466" s="11">
        <v>0</v>
      </c>
      <c r="AU1466" s="11">
        <v>0</v>
      </c>
      <c r="AV1466" s="11">
        <v>0</v>
      </c>
      <c r="AW1466" s="11">
        <v>0</v>
      </c>
      <c r="AX1466" s="11">
        <v>0</v>
      </c>
      <c r="AZ1466" s="11">
        <v>0</v>
      </c>
      <c r="BA1466" s="11">
        <v>0</v>
      </c>
      <c r="BB1466" s="122"/>
    </row>
    <row r="1467" spans="1:54" hidden="1" x14ac:dyDescent="0.25">
      <c r="A1467">
        <v>9</v>
      </c>
      <c r="B1467" t="str">
        <f t="shared" si="172"/>
        <v>BCR-4280</v>
      </c>
      <c r="C1467" s="2" t="s">
        <v>319</v>
      </c>
      <c r="D1467" s="2" t="str">
        <f t="shared" si="176"/>
        <v>4</v>
      </c>
      <c r="E1467" s="2" t="str">
        <f t="shared" si="177"/>
        <v>42</v>
      </c>
      <c r="F1467" s="2" t="str">
        <f t="shared" si="178"/>
        <v>428</v>
      </c>
      <c r="G1467" s="1" t="s">
        <v>97</v>
      </c>
      <c r="H1467" s="27">
        <v>0</v>
      </c>
      <c r="I1467" s="27"/>
      <c r="J1467" s="27">
        <v>0</v>
      </c>
      <c r="K1467" s="27">
        <v>0</v>
      </c>
      <c r="L1467" s="27">
        <v>0</v>
      </c>
      <c r="M1467" s="27"/>
      <c r="N1467" s="27">
        <v>0</v>
      </c>
      <c r="O1467" s="27">
        <v>0</v>
      </c>
      <c r="P1467" s="27">
        <v>0</v>
      </c>
      <c r="Q1467" s="27"/>
      <c r="R1467" s="27">
        <v>0</v>
      </c>
      <c r="S1467" s="27">
        <v>0</v>
      </c>
      <c r="T1467" s="27">
        <v>0</v>
      </c>
      <c r="U1467" s="27"/>
      <c r="V1467" s="27">
        <v>0</v>
      </c>
      <c r="W1467" s="27">
        <v>0</v>
      </c>
      <c r="X1467" s="27">
        <v>0</v>
      </c>
      <c r="Y1467" s="27"/>
      <c r="Z1467" s="27">
        <v>0</v>
      </c>
      <c r="AA1467" s="27">
        <v>0</v>
      </c>
      <c r="AB1467" s="27">
        <v>0</v>
      </c>
      <c r="AC1467" s="27"/>
      <c r="AD1467" s="27">
        <v>0</v>
      </c>
      <c r="AE1467" s="27">
        <v>0</v>
      </c>
      <c r="AF1467" s="27">
        <v>0</v>
      </c>
      <c r="AG1467" s="106">
        <v>0</v>
      </c>
      <c r="AH1467" s="27">
        <v>0</v>
      </c>
      <c r="AI1467" s="27">
        <v>0</v>
      </c>
      <c r="AJ1467" s="27">
        <v>0</v>
      </c>
      <c r="AK1467" s="106">
        <v>0</v>
      </c>
      <c r="AL1467" s="106">
        <v>0</v>
      </c>
      <c r="AM1467" s="105">
        <v>0</v>
      </c>
      <c r="AN1467" s="11">
        <v>0</v>
      </c>
      <c r="AO1467" s="11">
        <v>0</v>
      </c>
      <c r="AP1467" s="105">
        <v>0</v>
      </c>
      <c r="AQ1467" s="11">
        <v>0</v>
      </c>
      <c r="AR1467" s="11">
        <v>0</v>
      </c>
      <c r="AS1467" s="11">
        <v>0</v>
      </c>
      <c r="AT1467" s="11">
        <v>0</v>
      </c>
      <c r="AU1467" s="11">
        <v>0</v>
      </c>
      <c r="AV1467" s="11">
        <v>0</v>
      </c>
      <c r="AW1467" s="11">
        <v>0</v>
      </c>
      <c r="AX1467" s="11">
        <v>0</v>
      </c>
      <c r="AZ1467" s="11">
        <v>0</v>
      </c>
      <c r="BA1467" s="11">
        <v>0</v>
      </c>
      <c r="BB1467" s="122"/>
    </row>
    <row r="1468" spans="1:54" hidden="1" x14ac:dyDescent="0.25">
      <c r="A1468">
        <v>9</v>
      </c>
      <c r="B1468" t="str">
        <f t="shared" si="172"/>
        <v>BCR-4290</v>
      </c>
      <c r="C1468" s="2" t="s">
        <v>319</v>
      </c>
      <c r="D1468" s="2" t="str">
        <f t="shared" si="176"/>
        <v>4</v>
      </c>
      <c r="E1468" s="2" t="str">
        <f t="shared" si="177"/>
        <v>42</v>
      </c>
      <c r="F1468" s="2" t="str">
        <f t="shared" si="178"/>
        <v>429</v>
      </c>
      <c r="G1468" s="1" t="s">
        <v>98</v>
      </c>
      <c r="H1468" s="27">
        <v>0</v>
      </c>
      <c r="I1468" s="27"/>
      <c r="J1468" s="27">
        <v>0</v>
      </c>
      <c r="K1468" s="27">
        <v>0</v>
      </c>
      <c r="L1468" s="27">
        <v>0</v>
      </c>
      <c r="M1468" s="27"/>
      <c r="N1468" s="27">
        <v>0</v>
      </c>
      <c r="O1468" s="27">
        <v>0</v>
      </c>
      <c r="P1468" s="27">
        <v>0</v>
      </c>
      <c r="Q1468" s="27"/>
      <c r="R1468" s="27">
        <v>0</v>
      </c>
      <c r="S1468" s="27">
        <v>0</v>
      </c>
      <c r="T1468" s="27">
        <v>0</v>
      </c>
      <c r="U1468" s="27"/>
      <c r="V1468" s="27">
        <v>0</v>
      </c>
      <c r="W1468" s="27">
        <v>0</v>
      </c>
      <c r="X1468" s="27">
        <v>0</v>
      </c>
      <c r="Y1468" s="27"/>
      <c r="Z1468" s="27">
        <v>0</v>
      </c>
      <c r="AA1468" s="27">
        <v>0</v>
      </c>
      <c r="AB1468" s="27">
        <v>0</v>
      </c>
      <c r="AC1468" s="27"/>
      <c r="AD1468" s="27">
        <v>0</v>
      </c>
      <c r="AE1468" s="27">
        <v>0</v>
      </c>
      <c r="AF1468" s="27">
        <v>0</v>
      </c>
      <c r="AG1468" s="106">
        <v>0</v>
      </c>
      <c r="AH1468" s="27">
        <v>0</v>
      </c>
      <c r="AI1468" s="27">
        <v>0</v>
      </c>
      <c r="AJ1468" s="27">
        <v>0</v>
      </c>
      <c r="AK1468" s="106">
        <v>0</v>
      </c>
      <c r="AL1468" s="106">
        <v>0</v>
      </c>
      <c r="AM1468" s="105">
        <v>0</v>
      </c>
      <c r="AN1468" s="11">
        <v>0</v>
      </c>
      <c r="AO1468" s="11">
        <v>0</v>
      </c>
      <c r="AP1468" s="105">
        <v>0</v>
      </c>
      <c r="AQ1468" s="11">
        <v>0</v>
      </c>
      <c r="AR1468" s="11">
        <v>0</v>
      </c>
      <c r="AS1468" s="11">
        <v>0</v>
      </c>
      <c r="AT1468" s="11">
        <v>0</v>
      </c>
      <c r="AU1468" s="11">
        <v>0</v>
      </c>
      <c r="AV1468" s="11">
        <v>0</v>
      </c>
      <c r="AW1468" s="11">
        <v>0</v>
      </c>
      <c r="AX1468" s="11">
        <v>0</v>
      </c>
      <c r="AZ1468" s="11">
        <v>5</v>
      </c>
      <c r="BA1468" s="11">
        <v>7.36</v>
      </c>
      <c r="BB1468" s="122"/>
    </row>
    <row r="1469" spans="1:54" hidden="1" x14ac:dyDescent="0.25">
      <c r="A1469">
        <v>9</v>
      </c>
      <c r="B1469" t="str">
        <f t="shared" si="172"/>
        <v>BCR-4311</v>
      </c>
      <c r="C1469" s="2" t="s">
        <v>319</v>
      </c>
      <c r="D1469" s="2" t="str">
        <f t="shared" si="176"/>
        <v>4</v>
      </c>
      <c r="E1469" s="2" t="str">
        <f t="shared" si="177"/>
        <v>43</v>
      </c>
      <c r="F1469" s="2" t="str">
        <f t="shared" si="178"/>
        <v>431</v>
      </c>
      <c r="G1469" s="1" t="s">
        <v>100</v>
      </c>
      <c r="H1469" s="27">
        <v>0</v>
      </c>
      <c r="I1469" s="27"/>
      <c r="J1469" s="27">
        <v>0</v>
      </c>
      <c r="K1469" s="27">
        <v>0</v>
      </c>
      <c r="L1469" s="27">
        <v>0</v>
      </c>
      <c r="M1469" s="27"/>
      <c r="N1469" s="27">
        <v>0</v>
      </c>
      <c r="O1469" s="27">
        <v>0</v>
      </c>
      <c r="P1469" s="27">
        <v>0</v>
      </c>
      <c r="Q1469" s="27"/>
      <c r="R1469" s="27">
        <v>0</v>
      </c>
      <c r="S1469" s="27">
        <v>0</v>
      </c>
      <c r="T1469" s="27">
        <v>0</v>
      </c>
      <c r="U1469" s="27"/>
      <c r="V1469" s="27">
        <v>0</v>
      </c>
      <c r="W1469" s="27">
        <v>0</v>
      </c>
      <c r="X1469" s="27">
        <v>0</v>
      </c>
      <c r="Y1469" s="27"/>
      <c r="Z1469" s="27">
        <v>0</v>
      </c>
      <c r="AA1469" s="27">
        <v>0</v>
      </c>
      <c r="AB1469" s="27">
        <v>0</v>
      </c>
      <c r="AC1469" s="27"/>
      <c r="AD1469" s="27">
        <v>0</v>
      </c>
      <c r="AE1469" s="27">
        <v>0</v>
      </c>
      <c r="AF1469" s="27">
        <v>0</v>
      </c>
      <c r="AG1469" s="106">
        <v>0</v>
      </c>
      <c r="AH1469" s="27">
        <v>0</v>
      </c>
      <c r="AI1469" s="27">
        <v>0</v>
      </c>
      <c r="AJ1469" s="27">
        <v>0</v>
      </c>
      <c r="AK1469" s="106">
        <v>0</v>
      </c>
      <c r="AL1469" s="106">
        <v>0</v>
      </c>
      <c r="AM1469" s="105">
        <v>0</v>
      </c>
      <c r="AN1469" s="11">
        <v>0</v>
      </c>
      <c r="AO1469" s="11">
        <v>0</v>
      </c>
      <c r="AP1469" s="105">
        <v>0</v>
      </c>
      <c r="AQ1469" s="11">
        <v>0</v>
      </c>
      <c r="AR1469" s="11">
        <v>0</v>
      </c>
      <c r="AS1469" s="11">
        <v>0</v>
      </c>
      <c r="AT1469" s="11">
        <v>0</v>
      </c>
      <c r="AU1469" s="11">
        <v>0</v>
      </c>
      <c r="AV1469" s="11">
        <v>0</v>
      </c>
      <c r="AW1469" s="11">
        <v>0</v>
      </c>
      <c r="AX1469" s="11">
        <v>0</v>
      </c>
      <c r="AZ1469" s="11">
        <v>0</v>
      </c>
      <c r="BA1469" s="11">
        <v>0</v>
      </c>
      <c r="BB1469" s="122"/>
    </row>
    <row r="1470" spans="1:54" hidden="1" x14ac:dyDescent="0.25">
      <c r="A1470">
        <v>9</v>
      </c>
      <c r="B1470" t="str">
        <f t="shared" si="172"/>
        <v>BCR-4312</v>
      </c>
      <c r="C1470" s="2" t="s">
        <v>319</v>
      </c>
      <c r="D1470" s="2" t="str">
        <f t="shared" si="176"/>
        <v>4</v>
      </c>
      <c r="E1470" s="2" t="str">
        <f t="shared" si="177"/>
        <v>43</v>
      </c>
      <c r="F1470" s="2" t="str">
        <f t="shared" si="178"/>
        <v>431</v>
      </c>
      <c r="G1470" s="1" t="s">
        <v>101</v>
      </c>
      <c r="H1470" s="27">
        <v>0</v>
      </c>
      <c r="I1470" s="27"/>
      <c r="J1470" s="27">
        <v>0</v>
      </c>
      <c r="K1470" s="27">
        <v>0</v>
      </c>
      <c r="L1470" s="27">
        <v>0</v>
      </c>
      <c r="M1470" s="27"/>
      <c r="N1470" s="27">
        <v>0</v>
      </c>
      <c r="O1470" s="27">
        <v>0</v>
      </c>
      <c r="P1470" s="27">
        <v>0</v>
      </c>
      <c r="Q1470" s="27"/>
      <c r="R1470" s="27">
        <v>0</v>
      </c>
      <c r="S1470" s="27">
        <v>0</v>
      </c>
      <c r="T1470" s="27">
        <v>0</v>
      </c>
      <c r="U1470" s="27"/>
      <c r="V1470" s="27">
        <v>0</v>
      </c>
      <c r="W1470" s="27">
        <v>0</v>
      </c>
      <c r="X1470" s="27">
        <v>0</v>
      </c>
      <c r="Y1470" s="27"/>
      <c r="Z1470" s="27">
        <v>0</v>
      </c>
      <c r="AA1470" s="27">
        <v>0</v>
      </c>
      <c r="AB1470" s="27">
        <v>0</v>
      </c>
      <c r="AC1470" s="27"/>
      <c r="AD1470" s="27">
        <v>0</v>
      </c>
      <c r="AE1470" s="27">
        <v>0</v>
      </c>
      <c r="AF1470" s="27">
        <v>0</v>
      </c>
      <c r="AG1470" s="106">
        <v>0</v>
      </c>
      <c r="AH1470" s="27">
        <v>0</v>
      </c>
      <c r="AI1470" s="27">
        <v>0</v>
      </c>
      <c r="AJ1470" s="27">
        <v>0</v>
      </c>
      <c r="AK1470" s="106">
        <v>0</v>
      </c>
      <c r="AL1470" s="106">
        <v>0</v>
      </c>
      <c r="AM1470" s="105">
        <v>0</v>
      </c>
      <c r="AN1470" s="11">
        <v>0</v>
      </c>
      <c r="AO1470" s="11">
        <v>0</v>
      </c>
      <c r="AP1470" s="105">
        <v>0</v>
      </c>
      <c r="AQ1470" s="11">
        <v>0</v>
      </c>
      <c r="AR1470" s="11">
        <v>0</v>
      </c>
      <c r="AS1470" s="11">
        <v>0</v>
      </c>
      <c r="AT1470" s="11">
        <v>0</v>
      </c>
      <c r="AU1470" s="11">
        <v>0</v>
      </c>
      <c r="AV1470" s="11">
        <v>0</v>
      </c>
      <c r="AW1470" s="11">
        <v>0</v>
      </c>
      <c r="AX1470" s="11">
        <v>0</v>
      </c>
      <c r="AZ1470" s="11">
        <v>0</v>
      </c>
      <c r="BA1470" s="11">
        <v>0</v>
      </c>
      <c r="BB1470" s="122"/>
    </row>
    <row r="1471" spans="1:54" hidden="1" x14ac:dyDescent="0.25">
      <c r="A1471">
        <v>9</v>
      </c>
      <c r="B1471" t="str">
        <f t="shared" si="172"/>
        <v>BCR-4313</v>
      </c>
      <c r="C1471" s="2" t="s">
        <v>319</v>
      </c>
      <c r="D1471" s="2" t="str">
        <f t="shared" si="176"/>
        <v>4</v>
      </c>
      <c r="E1471" s="2" t="str">
        <f t="shared" si="177"/>
        <v>43</v>
      </c>
      <c r="F1471" s="2" t="str">
        <f t="shared" si="178"/>
        <v>431</v>
      </c>
      <c r="G1471" s="1" t="s">
        <v>102</v>
      </c>
      <c r="H1471" s="27">
        <v>0</v>
      </c>
      <c r="I1471" s="27"/>
      <c r="J1471" s="27">
        <v>0</v>
      </c>
      <c r="K1471" s="27">
        <v>0</v>
      </c>
      <c r="L1471" s="27">
        <v>0</v>
      </c>
      <c r="M1471" s="27"/>
      <c r="N1471" s="27">
        <v>0</v>
      </c>
      <c r="O1471" s="27">
        <v>0</v>
      </c>
      <c r="P1471" s="27">
        <v>0</v>
      </c>
      <c r="Q1471" s="27"/>
      <c r="R1471" s="27">
        <v>0</v>
      </c>
      <c r="S1471" s="27">
        <v>0</v>
      </c>
      <c r="T1471" s="27">
        <v>0</v>
      </c>
      <c r="U1471" s="27"/>
      <c r="V1471" s="27">
        <v>0</v>
      </c>
      <c r="W1471" s="27">
        <v>0</v>
      </c>
      <c r="X1471" s="27">
        <v>0</v>
      </c>
      <c r="Y1471" s="27"/>
      <c r="Z1471" s="27">
        <v>0</v>
      </c>
      <c r="AA1471" s="27">
        <v>0</v>
      </c>
      <c r="AB1471" s="27">
        <v>0</v>
      </c>
      <c r="AC1471" s="27"/>
      <c r="AD1471" s="27">
        <v>0</v>
      </c>
      <c r="AE1471" s="27">
        <v>0</v>
      </c>
      <c r="AF1471" s="27">
        <v>0</v>
      </c>
      <c r="AG1471" s="106">
        <v>0</v>
      </c>
      <c r="AH1471" s="27">
        <v>0</v>
      </c>
      <c r="AI1471" s="27">
        <v>0</v>
      </c>
      <c r="AJ1471" s="27">
        <v>0</v>
      </c>
      <c r="AK1471" s="106">
        <v>0</v>
      </c>
      <c r="AL1471" s="106">
        <v>0</v>
      </c>
      <c r="AM1471" s="105">
        <v>0</v>
      </c>
      <c r="AN1471" s="11">
        <v>0</v>
      </c>
      <c r="AO1471" s="11">
        <v>0</v>
      </c>
      <c r="AP1471" s="105">
        <v>0</v>
      </c>
      <c r="AQ1471" s="11">
        <v>0</v>
      </c>
      <c r="AR1471" s="11">
        <v>0</v>
      </c>
      <c r="AS1471" s="11">
        <v>0</v>
      </c>
      <c r="AT1471" s="11">
        <v>0</v>
      </c>
      <c r="AU1471" s="11">
        <v>0</v>
      </c>
      <c r="AV1471" s="11">
        <v>0</v>
      </c>
      <c r="AW1471" s="11">
        <v>0</v>
      </c>
      <c r="AX1471" s="11">
        <v>0</v>
      </c>
      <c r="AZ1471" s="11">
        <v>0</v>
      </c>
      <c r="BA1471" s="11">
        <v>0</v>
      </c>
      <c r="BB1471" s="122"/>
    </row>
    <row r="1472" spans="1:54" hidden="1" x14ac:dyDescent="0.25">
      <c r="A1472">
        <v>9</v>
      </c>
      <c r="B1472" t="str">
        <f t="shared" si="172"/>
        <v>BCR-4314</v>
      </c>
      <c r="C1472" s="2" t="s">
        <v>319</v>
      </c>
      <c r="D1472" s="2" t="str">
        <f t="shared" si="176"/>
        <v>4</v>
      </c>
      <c r="E1472" s="2" t="str">
        <f t="shared" si="177"/>
        <v>43</v>
      </c>
      <c r="F1472" s="2" t="str">
        <f t="shared" si="178"/>
        <v>431</v>
      </c>
      <c r="G1472" s="1" t="s">
        <v>103</v>
      </c>
      <c r="H1472" s="27">
        <v>0</v>
      </c>
      <c r="I1472" s="27"/>
      <c r="J1472" s="27">
        <v>0</v>
      </c>
      <c r="K1472" s="27">
        <v>0</v>
      </c>
      <c r="L1472" s="27">
        <v>0</v>
      </c>
      <c r="M1472" s="27"/>
      <c r="N1472" s="27">
        <v>0</v>
      </c>
      <c r="O1472" s="27">
        <v>0</v>
      </c>
      <c r="P1472" s="27">
        <v>0</v>
      </c>
      <c r="Q1472" s="27"/>
      <c r="R1472" s="27">
        <v>0</v>
      </c>
      <c r="S1472" s="27">
        <v>0</v>
      </c>
      <c r="T1472" s="27">
        <v>0</v>
      </c>
      <c r="U1472" s="27"/>
      <c r="V1472" s="27">
        <v>0</v>
      </c>
      <c r="W1472" s="27">
        <v>0</v>
      </c>
      <c r="X1472" s="27">
        <v>0</v>
      </c>
      <c r="Y1472" s="27"/>
      <c r="Z1472" s="27">
        <v>0</v>
      </c>
      <c r="AA1472" s="27">
        <v>0</v>
      </c>
      <c r="AB1472" s="27">
        <v>0</v>
      </c>
      <c r="AC1472" s="27"/>
      <c r="AD1472" s="27">
        <v>0</v>
      </c>
      <c r="AE1472" s="27">
        <v>0</v>
      </c>
      <c r="AF1472" s="27">
        <v>0</v>
      </c>
      <c r="AG1472" s="106">
        <v>0</v>
      </c>
      <c r="AH1472" s="27">
        <v>0</v>
      </c>
      <c r="AI1472" s="27">
        <v>0</v>
      </c>
      <c r="AJ1472" s="27">
        <v>0</v>
      </c>
      <c r="AK1472" s="106">
        <v>0</v>
      </c>
      <c r="AL1472" s="106">
        <v>0</v>
      </c>
      <c r="AM1472" s="105">
        <v>0</v>
      </c>
      <c r="AN1472" s="11">
        <v>0</v>
      </c>
      <c r="AO1472" s="11">
        <v>0</v>
      </c>
      <c r="AP1472" s="105">
        <v>0</v>
      </c>
      <c r="AQ1472" s="11">
        <v>0</v>
      </c>
      <c r="AR1472" s="11">
        <v>0</v>
      </c>
      <c r="AS1472" s="11">
        <v>0</v>
      </c>
      <c r="AT1472" s="11">
        <v>0</v>
      </c>
      <c r="AU1472" s="11">
        <v>0</v>
      </c>
      <c r="AV1472" s="11">
        <v>0</v>
      </c>
      <c r="AW1472" s="11">
        <v>0</v>
      </c>
      <c r="AX1472" s="11">
        <v>0</v>
      </c>
      <c r="AZ1472" s="11">
        <v>0</v>
      </c>
      <c r="BA1472" s="11">
        <v>0</v>
      </c>
      <c r="BB1472" s="122"/>
    </row>
    <row r="1473" spans="1:54" hidden="1" x14ac:dyDescent="0.25">
      <c r="A1473">
        <v>9</v>
      </c>
      <c r="B1473" t="str">
        <f t="shared" si="172"/>
        <v>BCR-4315</v>
      </c>
      <c r="C1473" s="2" t="s">
        <v>319</v>
      </c>
      <c r="D1473" s="2" t="str">
        <f t="shared" si="176"/>
        <v>4</v>
      </c>
      <c r="E1473" s="2" t="str">
        <f t="shared" si="177"/>
        <v>43</v>
      </c>
      <c r="F1473" s="2" t="str">
        <f t="shared" si="178"/>
        <v>431</v>
      </c>
      <c r="G1473" s="1" t="s">
        <v>104</v>
      </c>
      <c r="H1473" s="27">
        <v>0</v>
      </c>
      <c r="I1473" s="27"/>
      <c r="J1473" s="27">
        <v>0</v>
      </c>
      <c r="K1473" s="27">
        <v>0</v>
      </c>
      <c r="L1473" s="27">
        <v>0</v>
      </c>
      <c r="M1473" s="27"/>
      <c r="N1473" s="27">
        <v>0</v>
      </c>
      <c r="O1473" s="27">
        <v>0</v>
      </c>
      <c r="P1473" s="27">
        <v>0</v>
      </c>
      <c r="Q1473" s="27"/>
      <c r="R1473" s="27">
        <v>0</v>
      </c>
      <c r="S1473" s="27">
        <v>0</v>
      </c>
      <c r="T1473" s="27">
        <v>0</v>
      </c>
      <c r="U1473" s="27"/>
      <c r="V1473" s="27">
        <v>0</v>
      </c>
      <c r="W1473" s="27">
        <v>0</v>
      </c>
      <c r="X1473" s="27">
        <v>0</v>
      </c>
      <c r="Y1473" s="27"/>
      <c r="Z1473" s="27">
        <v>0</v>
      </c>
      <c r="AA1473" s="27">
        <v>0</v>
      </c>
      <c r="AB1473" s="27">
        <v>0</v>
      </c>
      <c r="AC1473" s="27"/>
      <c r="AD1473" s="27">
        <v>0</v>
      </c>
      <c r="AE1473" s="27">
        <v>0</v>
      </c>
      <c r="AF1473" s="27">
        <v>0</v>
      </c>
      <c r="AG1473" s="106">
        <v>0</v>
      </c>
      <c r="AH1473" s="27">
        <v>0</v>
      </c>
      <c r="AI1473" s="27">
        <v>0</v>
      </c>
      <c r="AJ1473" s="27">
        <v>0</v>
      </c>
      <c r="AK1473" s="106">
        <v>0</v>
      </c>
      <c r="AL1473" s="106">
        <v>0</v>
      </c>
      <c r="AM1473" s="105">
        <v>0</v>
      </c>
      <c r="AN1473" s="11">
        <v>0</v>
      </c>
      <c r="AO1473" s="11">
        <v>0</v>
      </c>
      <c r="AP1473" s="105">
        <v>0</v>
      </c>
      <c r="AQ1473" s="11">
        <v>0</v>
      </c>
      <c r="AR1473" s="11">
        <v>0</v>
      </c>
      <c r="AS1473" s="11">
        <v>0</v>
      </c>
      <c r="AT1473" s="11">
        <v>0</v>
      </c>
      <c r="AU1473" s="11">
        <v>0</v>
      </c>
      <c r="AV1473" s="11">
        <v>0</v>
      </c>
      <c r="AW1473" s="11">
        <v>0</v>
      </c>
      <c r="AX1473" s="11">
        <v>0</v>
      </c>
      <c r="AZ1473" s="11">
        <v>0</v>
      </c>
      <c r="BA1473" s="11">
        <v>0</v>
      </c>
      <c r="BB1473" s="122"/>
    </row>
    <row r="1474" spans="1:54" hidden="1" x14ac:dyDescent="0.25">
      <c r="A1474">
        <v>9</v>
      </c>
      <c r="B1474" t="str">
        <f t="shared" si="172"/>
        <v>BCR-4316</v>
      </c>
      <c r="C1474" s="2" t="s">
        <v>319</v>
      </c>
      <c r="D1474" s="2" t="str">
        <f t="shared" si="176"/>
        <v>4</v>
      </c>
      <c r="E1474" s="2" t="str">
        <f t="shared" si="177"/>
        <v>43</v>
      </c>
      <c r="F1474" s="2" t="str">
        <f t="shared" si="178"/>
        <v>431</v>
      </c>
      <c r="G1474" s="1" t="s">
        <v>105</v>
      </c>
      <c r="H1474" s="27">
        <v>0</v>
      </c>
      <c r="I1474" s="27"/>
      <c r="J1474" s="27">
        <v>0</v>
      </c>
      <c r="K1474" s="27">
        <v>0</v>
      </c>
      <c r="L1474" s="27">
        <v>0</v>
      </c>
      <c r="M1474" s="27"/>
      <c r="N1474" s="27">
        <v>0</v>
      </c>
      <c r="O1474" s="27">
        <v>0</v>
      </c>
      <c r="P1474" s="27">
        <v>0</v>
      </c>
      <c r="Q1474" s="27"/>
      <c r="R1474" s="27">
        <v>0</v>
      </c>
      <c r="S1474" s="27">
        <v>0</v>
      </c>
      <c r="T1474" s="27">
        <v>0</v>
      </c>
      <c r="U1474" s="27"/>
      <c r="V1474" s="27">
        <v>0</v>
      </c>
      <c r="W1474" s="27">
        <v>0</v>
      </c>
      <c r="X1474" s="27">
        <v>0</v>
      </c>
      <c r="Y1474" s="27"/>
      <c r="Z1474" s="27">
        <v>0</v>
      </c>
      <c r="AA1474" s="27">
        <v>0</v>
      </c>
      <c r="AB1474" s="27">
        <v>0</v>
      </c>
      <c r="AC1474" s="27"/>
      <c r="AD1474" s="27">
        <v>0</v>
      </c>
      <c r="AE1474" s="27">
        <v>0</v>
      </c>
      <c r="AF1474" s="27">
        <v>0</v>
      </c>
      <c r="AG1474" s="106">
        <v>0</v>
      </c>
      <c r="AH1474" s="27">
        <v>0</v>
      </c>
      <c r="AI1474" s="27">
        <v>0</v>
      </c>
      <c r="AJ1474" s="27">
        <v>0</v>
      </c>
      <c r="AK1474" s="106">
        <v>0</v>
      </c>
      <c r="AL1474" s="106">
        <v>0</v>
      </c>
      <c r="AM1474" s="105">
        <v>0</v>
      </c>
      <c r="AN1474" s="11">
        <v>0</v>
      </c>
      <c r="AO1474" s="11">
        <v>0</v>
      </c>
      <c r="AP1474" s="105">
        <v>0</v>
      </c>
      <c r="AQ1474" s="11">
        <v>0</v>
      </c>
      <c r="AR1474" s="11">
        <v>0</v>
      </c>
      <c r="AS1474" s="11">
        <v>0</v>
      </c>
      <c r="AT1474" s="11">
        <v>0</v>
      </c>
      <c r="AU1474" s="11">
        <v>0</v>
      </c>
      <c r="AV1474" s="11">
        <v>0</v>
      </c>
      <c r="AW1474" s="11">
        <v>0</v>
      </c>
      <c r="AX1474" s="11">
        <v>0</v>
      </c>
      <c r="AZ1474" s="11">
        <v>0</v>
      </c>
      <c r="BA1474" s="11">
        <v>0</v>
      </c>
      <c r="BB1474" s="122"/>
    </row>
    <row r="1475" spans="1:54" hidden="1" x14ac:dyDescent="0.25">
      <c r="A1475">
        <v>9</v>
      </c>
      <c r="B1475" t="str">
        <f t="shared" ref="B1475:B1538" si="179">C1475&amp;"-"&amp;G1475</f>
        <v>BCR-4321</v>
      </c>
      <c r="C1475" s="2" t="s">
        <v>319</v>
      </c>
      <c r="D1475" s="2" t="str">
        <f t="shared" si="176"/>
        <v>4</v>
      </c>
      <c r="E1475" s="2" t="str">
        <f t="shared" si="177"/>
        <v>43</v>
      </c>
      <c r="F1475" s="2" t="str">
        <f t="shared" si="178"/>
        <v>432</v>
      </c>
      <c r="G1475" s="1" t="s">
        <v>106</v>
      </c>
      <c r="H1475" s="27">
        <v>389334</v>
      </c>
      <c r="I1475" s="27"/>
      <c r="J1475" s="27">
        <v>388117.37745999999</v>
      </c>
      <c r="K1475" s="27">
        <v>388117.37745999999</v>
      </c>
      <c r="L1475" s="27">
        <v>396230</v>
      </c>
      <c r="M1475" s="27"/>
      <c r="N1475" s="27">
        <v>399703.90104000003</v>
      </c>
      <c r="O1475" s="27">
        <v>399703.90104000003</v>
      </c>
      <c r="P1475" s="27">
        <v>408286</v>
      </c>
      <c r="Q1475" s="27"/>
      <c r="R1475" s="27">
        <v>406046.16600999999</v>
      </c>
      <c r="S1475" s="27">
        <v>406022.16600999999</v>
      </c>
      <c r="T1475" s="27">
        <v>394779</v>
      </c>
      <c r="U1475" s="27"/>
      <c r="V1475" s="27">
        <v>392499.38721000002</v>
      </c>
      <c r="W1475" s="27">
        <v>392499.38721000002</v>
      </c>
      <c r="X1475" s="27">
        <v>400305</v>
      </c>
      <c r="Y1475" s="27"/>
      <c r="Z1475" s="27">
        <v>404947.96943</v>
      </c>
      <c r="AA1475" s="27">
        <v>404947.96943</v>
      </c>
      <c r="AB1475" s="27">
        <v>409151</v>
      </c>
      <c r="AC1475" s="27"/>
      <c r="AD1475" s="27">
        <v>407657.41463999997</v>
      </c>
      <c r="AE1475" s="27">
        <v>407657.41463999997</v>
      </c>
      <c r="AF1475" s="27">
        <v>415558</v>
      </c>
      <c r="AG1475" s="106">
        <v>450149.91768000001</v>
      </c>
      <c r="AH1475" s="27">
        <v>450149.91768000001</v>
      </c>
      <c r="AI1475" s="27">
        <v>450149.91768000001</v>
      </c>
      <c r="AJ1475" s="27">
        <v>461431</v>
      </c>
      <c r="AK1475" s="106">
        <v>462687.92548999999</v>
      </c>
      <c r="AL1475" s="106">
        <v>462687.92548999999</v>
      </c>
      <c r="AM1475" s="105">
        <v>462687.92548999999</v>
      </c>
      <c r="AN1475" s="11">
        <v>471344</v>
      </c>
      <c r="AO1475" s="11">
        <v>473803.49883</v>
      </c>
      <c r="AP1475" s="105">
        <v>473803.49883</v>
      </c>
      <c r="AQ1475" s="11">
        <v>473803.49883</v>
      </c>
      <c r="AR1475" s="11">
        <v>481492</v>
      </c>
      <c r="AS1475" s="11">
        <v>482804.59725999989</v>
      </c>
      <c r="AT1475" s="11">
        <v>482889.45237999992</v>
      </c>
      <c r="AU1475" s="11">
        <v>482889.45237999992</v>
      </c>
      <c r="AV1475" s="11">
        <v>492050</v>
      </c>
      <c r="AW1475" s="11">
        <v>516847.86041999998</v>
      </c>
      <c r="AX1475" s="11">
        <v>516847.86041999998</v>
      </c>
      <c r="AZ1475" s="11">
        <v>501162</v>
      </c>
      <c r="BA1475" s="11">
        <v>529195.26574000006</v>
      </c>
      <c r="BB1475" s="122"/>
    </row>
    <row r="1476" spans="1:54" hidden="1" x14ac:dyDescent="0.25">
      <c r="A1476">
        <v>9</v>
      </c>
      <c r="B1476" t="str">
        <f t="shared" si="179"/>
        <v>BCR-4322</v>
      </c>
      <c r="C1476" s="2" t="s">
        <v>319</v>
      </c>
      <c r="D1476" s="2" t="str">
        <f t="shared" si="176"/>
        <v>4</v>
      </c>
      <c r="E1476" s="2" t="str">
        <f t="shared" si="177"/>
        <v>43</v>
      </c>
      <c r="F1476" s="2" t="str">
        <f t="shared" si="178"/>
        <v>432</v>
      </c>
      <c r="G1476" s="1" t="s">
        <v>107</v>
      </c>
      <c r="H1476" s="27">
        <v>53196</v>
      </c>
      <c r="I1476" s="27"/>
      <c r="J1476" s="27">
        <v>50623.580669999996</v>
      </c>
      <c r="K1476" s="27">
        <v>50623.580669999996</v>
      </c>
      <c r="L1476" s="27">
        <v>62002</v>
      </c>
      <c r="M1476" s="27"/>
      <c r="N1476" s="27">
        <v>59183.774369999999</v>
      </c>
      <c r="O1476" s="27">
        <v>59183.774369999999</v>
      </c>
      <c r="P1476" s="27">
        <v>65886</v>
      </c>
      <c r="Q1476" s="27"/>
      <c r="R1476" s="27">
        <v>64150.580260000002</v>
      </c>
      <c r="S1476" s="27">
        <v>64150.783760000006</v>
      </c>
      <c r="T1476" s="27">
        <v>71704</v>
      </c>
      <c r="U1476" s="27"/>
      <c r="V1476" s="27">
        <v>76241.371069999994</v>
      </c>
      <c r="W1476" s="27">
        <v>76257.794370000003</v>
      </c>
      <c r="X1476" s="27">
        <v>73237</v>
      </c>
      <c r="Y1476" s="27"/>
      <c r="Z1476" s="27">
        <v>74887.069270000007</v>
      </c>
      <c r="AA1476" s="27">
        <v>74887.069270000007</v>
      </c>
      <c r="AB1476" s="27">
        <v>77048</v>
      </c>
      <c r="AC1476" s="27"/>
      <c r="AD1476" s="27">
        <v>80197.811790000007</v>
      </c>
      <c r="AE1476" s="27">
        <v>80198.26849300001</v>
      </c>
      <c r="AF1476" s="27">
        <v>96209</v>
      </c>
      <c r="AG1476" s="106">
        <v>82958.538809999998</v>
      </c>
      <c r="AH1476" s="27">
        <v>83363.809570000012</v>
      </c>
      <c r="AI1476" s="27">
        <v>83455.450630000007</v>
      </c>
      <c r="AJ1476" s="27">
        <v>120218</v>
      </c>
      <c r="AK1476" s="106">
        <v>103912.15135000001</v>
      </c>
      <c r="AL1476" s="106">
        <v>103912.15135000001</v>
      </c>
      <c r="AM1476" s="105">
        <v>103421.70590000002</v>
      </c>
      <c r="AN1476" s="11">
        <v>115024</v>
      </c>
      <c r="AO1476" s="11">
        <v>92206.726389999996</v>
      </c>
      <c r="AP1476" s="105">
        <v>92159.290550000005</v>
      </c>
      <c r="AQ1476" s="11">
        <v>92159.290549999991</v>
      </c>
      <c r="AR1476" s="11">
        <v>119576</v>
      </c>
      <c r="AS1476" s="11">
        <v>107201.80416</v>
      </c>
      <c r="AT1476" s="11">
        <v>107004.51942</v>
      </c>
      <c r="AU1476" s="11">
        <v>107004.51942</v>
      </c>
      <c r="AV1476" s="11">
        <v>118237</v>
      </c>
      <c r="AW1476" s="11">
        <v>126843.49766999998</v>
      </c>
      <c r="AX1476" s="11">
        <v>126843.49766999998</v>
      </c>
      <c r="AZ1476" s="11">
        <v>150125</v>
      </c>
      <c r="BA1476" s="11">
        <v>175109.99947000001</v>
      </c>
      <c r="BB1476" s="122"/>
    </row>
    <row r="1477" spans="1:54" hidden="1" x14ac:dyDescent="0.25">
      <c r="A1477">
        <v>9</v>
      </c>
      <c r="B1477" t="str">
        <f t="shared" si="179"/>
        <v>BCR-4323</v>
      </c>
      <c r="C1477" s="2" t="s">
        <v>319</v>
      </c>
      <c r="D1477" s="2" t="str">
        <f t="shared" si="176"/>
        <v>4</v>
      </c>
      <c r="E1477" s="2" t="str">
        <f t="shared" si="177"/>
        <v>43</v>
      </c>
      <c r="F1477" s="2" t="str">
        <f t="shared" si="178"/>
        <v>432</v>
      </c>
      <c r="G1477" s="1" t="s">
        <v>108</v>
      </c>
      <c r="H1477" s="27">
        <v>190</v>
      </c>
      <c r="I1477" s="27"/>
      <c r="J1477" s="27">
        <v>119.67325</v>
      </c>
      <c r="K1477" s="27">
        <v>119.67325</v>
      </c>
      <c r="L1477" s="27">
        <v>100</v>
      </c>
      <c r="M1477" s="27"/>
      <c r="N1477" s="27">
        <v>68.027749999999997</v>
      </c>
      <c r="O1477" s="27">
        <v>68.027749999999997</v>
      </c>
      <c r="P1477" s="27">
        <v>50</v>
      </c>
      <c r="Q1477" s="27"/>
      <c r="R1477" s="27">
        <v>34.442880000000002</v>
      </c>
      <c r="S1477" s="27">
        <v>34.442880000000002</v>
      </c>
      <c r="T1477" s="27">
        <v>30</v>
      </c>
      <c r="U1477" s="27"/>
      <c r="V1477" s="27">
        <v>17.494420000000002</v>
      </c>
      <c r="W1477" s="27">
        <v>17.494420000000002</v>
      </c>
      <c r="X1477" s="27">
        <v>15</v>
      </c>
      <c r="Y1477" s="27"/>
      <c r="Z1477" s="27">
        <v>9.42774</v>
      </c>
      <c r="AA1477" s="27">
        <v>9.42774</v>
      </c>
      <c r="AB1477" s="27">
        <v>7</v>
      </c>
      <c r="AC1477" s="27"/>
      <c r="AD1477" s="27">
        <v>552.30723999999998</v>
      </c>
      <c r="AE1477" s="27">
        <v>552.30723999999998</v>
      </c>
      <c r="AF1477" s="27">
        <v>2</v>
      </c>
      <c r="AG1477" s="106">
        <v>344.85480999999999</v>
      </c>
      <c r="AH1477" s="27">
        <v>344.85480999999999</v>
      </c>
      <c r="AI1477" s="27">
        <v>344.85480999999999</v>
      </c>
      <c r="AJ1477" s="27">
        <v>351</v>
      </c>
      <c r="AK1477" s="106">
        <v>283.70040999999998</v>
      </c>
      <c r="AL1477" s="106">
        <v>283.70040999999998</v>
      </c>
      <c r="AM1477" s="105">
        <v>283.70040999999998</v>
      </c>
      <c r="AN1477" s="11">
        <v>286</v>
      </c>
      <c r="AO1477" s="11">
        <v>249.01939999999999</v>
      </c>
      <c r="AP1477" s="105">
        <v>249.01939999999999</v>
      </c>
      <c r="AQ1477" s="11">
        <v>249.01939999999999</v>
      </c>
      <c r="AR1477" s="11">
        <v>241</v>
      </c>
      <c r="AS1477" s="11">
        <v>236.11909</v>
      </c>
      <c r="AT1477" s="11">
        <v>236.11909</v>
      </c>
      <c r="AU1477" s="11">
        <v>236.11909</v>
      </c>
      <c r="AV1477" s="11">
        <v>240</v>
      </c>
      <c r="AW1477" s="11">
        <v>227.50671</v>
      </c>
      <c r="AX1477" s="11">
        <v>227.50671</v>
      </c>
      <c r="AZ1477" s="11">
        <v>240</v>
      </c>
      <c r="BA1477" s="11">
        <v>216.09779</v>
      </c>
      <c r="BB1477" s="122"/>
    </row>
    <row r="1478" spans="1:54" hidden="1" x14ac:dyDescent="0.25">
      <c r="A1478">
        <v>9</v>
      </c>
      <c r="B1478" t="str">
        <f t="shared" si="179"/>
        <v>BCR-4324</v>
      </c>
      <c r="C1478" s="2" t="s">
        <v>319</v>
      </c>
      <c r="D1478" s="2" t="str">
        <f t="shared" si="176"/>
        <v>4</v>
      </c>
      <c r="E1478" s="2" t="str">
        <f t="shared" si="177"/>
        <v>43</v>
      </c>
      <c r="F1478" s="2" t="str">
        <f t="shared" si="178"/>
        <v>432</v>
      </c>
      <c r="G1478" s="1" t="s">
        <v>109</v>
      </c>
      <c r="H1478" s="27">
        <v>0</v>
      </c>
      <c r="I1478" s="27"/>
      <c r="J1478" s="27">
        <v>0</v>
      </c>
      <c r="K1478" s="27">
        <v>0</v>
      </c>
      <c r="L1478" s="27">
        <v>0</v>
      </c>
      <c r="M1478" s="27"/>
      <c r="N1478" s="27">
        <v>0</v>
      </c>
      <c r="O1478" s="27">
        <v>0</v>
      </c>
      <c r="P1478" s="27">
        <v>0</v>
      </c>
      <c r="Q1478" s="27"/>
      <c r="R1478" s="27">
        <v>0</v>
      </c>
      <c r="S1478" s="27">
        <v>0</v>
      </c>
      <c r="T1478" s="27">
        <v>0</v>
      </c>
      <c r="U1478" s="27"/>
      <c r="V1478" s="27">
        <v>0</v>
      </c>
      <c r="W1478" s="27">
        <v>0</v>
      </c>
      <c r="X1478" s="27">
        <v>0</v>
      </c>
      <c r="Y1478" s="27"/>
      <c r="Z1478" s="27">
        <v>0</v>
      </c>
      <c r="AA1478" s="27">
        <v>0</v>
      </c>
      <c r="AB1478" s="27">
        <v>0</v>
      </c>
      <c r="AC1478" s="27"/>
      <c r="AD1478" s="27">
        <v>0</v>
      </c>
      <c r="AE1478" s="27">
        <v>0</v>
      </c>
      <c r="AF1478" s="27">
        <v>0</v>
      </c>
      <c r="AG1478" s="106">
        <v>0</v>
      </c>
      <c r="AH1478" s="27">
        <v>0</v>
      </c>
      <c r="AI1478" s="27">
        <v>0</v>
      </c>
      <c r="AJ1478" s="27">
        <v>0</v>
      </c>
      <c r="AK1478" s="106">
        <v>0</v>
      </c>
      <c r="AL1478" s="106">
        <v>0</v>
      </c>
      <c r="AM1478" s="105">
        <v>0</v>
      </c>
      <c r="AN1478" s="11">
        <v>0</v>
      </c>
      <c r="AO1478" s="11">
        <v>0</v>
      </c>
      <c r="AP1478" s="105">
        <v>0</v>
      </c>
      <c r="AQ1478" s="11">
        <v>0</v>
      </c>
      <c r="AR1478" s="11">
        <v>0</v>
      </c>
      <c r="AS1478" s="11">
        <v>0</v>
      </c>
      <c r="AT1478" s="11">
        <v>0</v>
      </c>
      <c r="AU1478" s="11">
        <v>0</v>
      </c>
      <c r="AV1478" s="11">
        <v>0</v>
      </c>
      <c r="AW1478" s="11">
        <v>0</v>
      </c>
      <c r="AX1478" s="11">
        <v>0</v>
      </c>
      <c r="AZ1478" s="11">
        <v>0</v>
      </c>
      <c r="BA1478" s="11">
        <v>0</v>
      </c>
      <c r="BB1478" s="122"/>
    </row>
    <row r="1479" spans="1:54" hidden="1" x14ac:dyDescent="0.25">
      <c r="A1479">
        <v>9</v>
      </c>
      <c r="B1479" t="str">
        <f t="shared" si="179"/>
        <v>BCR-4325</v>
      </c>
      <c r="C1479" s="2" t="s">
        <v>319</v>
      </c>
      <c r="D1479" s="2" t="str">
        <f t="shared" si="176"/>
        <v>4</v>
      </c>
      <c r="E1479" s="2" t="str">
        <f t="shared" si="177"/>
        <v>43</v>
      </c>
      <c r="F1479" s="2" t="str">
        <f t="shared" si="178"/>
        <v>432</v>
      </c>
      <c r="G1479" s="1" t="s">
        <v>110</v>
      </c>
      <c r="H1479" s="27">
        <v>0</v>
      </c>
      <c r="I1479" s="27"/>
      <c r="J1479" s="27">
        <v>0</v>
      </c>
      <c r="K1479" s="27">
        <v>0</v>
      </c>
      <c r="L1479" s="27">
        <v>0</v>
      </c>
      <c r="M1479" s="27"/>
      <c r="N1479" s="27">
        <v>0</v>
      </c>
      <c r="O1479" s="27">
        <v>0</v>
      </c>
      <c r="P1479" s="27">
        <v>0</v>
      </c>
      <c r="Q1479" s="27"/>
      <c r="R1479" s="27">
        <v>0</v>
      </c>
      <c r="S1479" s="27">
        <v>0</v>
      </c>
      <c r="T1479" s="27">
        <v>0</v>
      </c>
      <c r="U1479" s="27"/>
      <c r="V1479" s="27">
        <v>0</v>
      </c>
      <c r="W1479" s="27">
        <v>0</v>
      </c>
      <c r="X1479" s="27">
        <v>0</v>
      </c>
      <c r="Y1479" s="27"/>
      <c r="Z1479" s="27">
        <v>0</v>
      </c>
      <c r="AA1479" s="27">
        <v>0</v>
      </c>
      <c r="AB1479" s="27">
        <v>0</v>
      </c>
      <c r="AC1479" s="27"/>
      <c r="AD1479" s="27">
        <v>0</v>
      </c>
      <c r="AE1479" s="27">
        <v>0</v>
      </c>
      <c r="AF1479" s="27">
        <v>0</v>
      </c>
      <c r="AG1479" s="106">
        <v>0</v>
      </c>
      <c r="AH1479" s="27">
        <v>0</v>
      </c>
      <c r="AI1479" s="27">
        <v>0</v>
      </c>
      <c r="AJ1479" s="27">
        <v>0</v>
      </c>
      <c r="AK1479" s="106">
        <v>0</v>
      </c>
      <c r="AL1479" s="106">
        <v>0</v>
      </c>
      <c r="AM1479" s="105">
        <v>0</v>
      </c>
      <c r="AN1479" s="11">
        <v>0</v>
      </c>
      <c r="AO1479" s="11">
        <v>0</v>
      </c>
      <c r="AP1479" s="105">
        <v>0</v>
      </c>
      <c r="AQ1479" s="11">
        <v>0</v>
      </c>
      <c r="AR1479" s="11">
        <v>0</v>
      </c>
      <c r="AS1479" s="11">
        <v>0</v>
      </c>
      <c r="AT1479" s="11">
        <v>0</v>
      </c>
      <c r="AU1479" s="11">
        <v>0</v>
      </c>
      <c r="AV1479" s="11">
        <v>0</v>
      </c>
      <c r="AW1479" s="11">
        <v>0</v>
      </c>
      <c r="AX1479" s="11">
        <v>0</v>
      </c>
      <c r="AZ1479" s="11">
        <v>0</v>
      </c>
      <c r="BA1479" s="11">
        <v>0</v>
      </c>
      <c r="BB1479" s="122"/>
    </row>
    <row r="1480" spans="1:54" hidden="1" x14ac:dyDescent="0.25">
      <c r="A1480">
        <v>9</v>
      </c>
      <c r="B1480" t="str">
        <f t="shared" si="179"/>
        <v>BCR-4326</v>
      </c>
      <c r="C1480" s="2" t="s">
        <v>319</v>
      </c>
      <c r="D1480" s="2" t="str">
        <f t="shared" ref="D1480:D1487" si="180">LEFT($G1480,1)</f>
        <v>4</v>
      </c>
      <c r="E1480" s="2" t="str">
        <f t="shared" ref="E1480:E1487" si="181">LEFT($G1480,2)</f>
        <v>43</v>
      </c>
      <c r="F1480" s="2" t="str">
        <f t="shared" ref="F1480:F1487" si="182">LEFT($G1480,3)</f>
        <v>432</v>
      </c>
      <c r="G1480" s="1" t="s">
        <v>111</v>
      </c>
      <c r="H1480" s="27">
        <v>0</v>
      </c>
      <c r="I1480" s="27"/>
      <c r="J1480" s="27">
        <v>0</v>
      </c>
      <c r="K1480" s="27">
        <v>0</v>
      </c>
      <c r="L1480" s="27">
        <v>0</v>
      </c>
      <c r="M1480" s="27"/>
      <c r="N1480" s="27">
        <v>0</v>
      </c>
      <c r="O1480" s="27">
        <v>0</v>
      </c>
      <c r="P1480" s="27">
        <v>0</v>
      </c>
      <c r="Q1480" s="27"/>
      <c r="R1480" s="27">
        <v>0</v>
      </c>
      <c r="S1480" s="27">
        <v>0</v>
      </c>
      <c r="T1480" s="27">
        <v>0</v>
      </c>
      <c r="U1480" s="27"/>
      <c r="V1480" s="27">
        <v>0</v>
      </c>
      <c r="W1480" s="27">
        <v>0</v>
      </c>
      <c r="X1480" s="27">
        <v>20</v>
      </c>
      <c r="Y1480" s="27"/>
      <c r="Z1480" s="27">
        <v>2.0018199999999999</v>
      </c>
      <c r="AA1480" s="27">
        <v>2.0018199999999999</v>
      </c>
      <c r="AB1480" s="27">
        <v>20</v>
      </c>
      <c r="AC1480" s="27"/>
      <c r="AD1480" s="27">
        <v>10.708360000000001</v>
      </c>
      <c r="AE1480" s="27">
        <v>10.708360000000001</v>
      </c>
      <c r="AF1480" s="27">
        <v>35</v>
      </c>
      <c r="AG1480" s="106">
        <v>21.645980000000002</v>
      </c>
      <c r="AH1480" s="27">
        <v>21.645980000000002</v>
      </c>
      <c r="AI1480" s="27">
        <v>21.645980000000002</v>
      </c>
      <c r="AJ1480" s="27">
        <v>42</v>
      </c>
      <c r="AK1480" s="106">
        <v>11.32696</v>
      </c>
      <c r="AL1480" s="106">
        <v>11.32696</v>
      </c>
      <c r="AM1480" s="105">
        <v>11.32696</v>
      </c>
      <c r="AN1480" s="11">
        <v>50</v>
      </c>
      <c r="AO1480" s="11">
        <v>5.5582000000000003</v>
      </c>
      <c r="AP1480" s="105">
        <v>5.5582000000000003</v>
      </c>
      <c r="AQ1480" s="11">
        <v>5.5582000000000003</v>
      </c>
      <c r="AR1480" s="11">
        <v>50</v>
      </c>
      <c r="AS1480" s="11">
        <v>17.632990000000003</v>
      </c>
      <c r="AT1480" s="11">
        <v>17.632990000000003</v>
      </c>
      <c r="AU1480" s="11">
        <v>17.632990000000003</v>
      </c>
      <c r="AV1480" s="11">
        <v>50</v>
      </c>
      <c r="AW1480" s="11">
        <v>28.734599999999997</v>
      </c>
      <c r="AX1480" s="11">
        <v>28.734599999999997</v>
      </c>
      <c r="AZ1480" s="11">
        <v>50</v>
      </c>
      <c r="BA1480" s="11">
        <v>28.510950000000001</v>
      </c>
      <c r="BB1480" s="122"/>
    </row>
    <row r="1481" spans="1:54" hidden="1" x14ac:dyDescent="0.25">
      <c r="A1481">
        <v>9</v>
      </c>
      <c r="B1481" t="str">
        <f t="shared" si="179"/>
        <v>BCR-4331</v>
      </c>
      <c r="C1481" s="2" t="s">
        <v>319</v>
      </c>
      <c r="D1481" s="2" t="str">
        <f t="shared" si="180"/>
        <v>4</v>
      </c>
      <c r="E1481" s="2" t="str">
        <f t="shared" si="181"/>
        <v>43</v>
      </c>
      <c r="F1481" s="2" t="str">
        <f t="shared" si="182"/>
        <v>433</v>
      </c>
      <c r="G1481" s="1" t="s">
        <v>935</v>
      </c>
      <c r="H1481" s="27">
        <v>0</v>
      </c>
      <c r="I1481" s="27"/>
      <c r="J1481" s="27">
        <v>0</v>
      </c>
      <c r="K1481" s="27">
        <v>0</v>
      </c>
      <c r="L1481" s="27">
        <v>0</v>
      </c>
      <c r="M1481" s="27"/>
      <c r="N1481" s="27">
        <v>0</v>
      </c>
      <c r="O1481" s="27">
        <v>0</v>
      </c>
      <c r="P1481" s="27">
        <v>0</v>
      </c>
      <c r="Q1481" s="27"/>
      <c r="R1481" s="27">
        <v>0</v>
      </c>
      <c r="S1481" s="27">
        <v>0</v>
      </c>
      <c r="T1481" s="27">
        <v>0</v>
      </c>
      <c r="U1481" s="27"/>
      <c r="V1481" s="27">
        <v>0</v>
      </c>
      <c r="W1481" s="27">
        <v>0</v>
      </c>
      <c r="X1481" s="27">
        <v>0</v>
      </c>
      <c r="Y1481" s="27"/>
      <c r="Z1481" s="27">
        <v>0</v>
      </c>
      <c r="AA1481" s="27">
        <v>0</v>
      </c>
      <c r="AB1481" s="27">
        <v>0</v>
      </c>
      <c r="AC1481" s="27"/>
      <c r="AD1481" s="27">
        <v>0</v>
      </c>
      <c r="AE1481" s="27">
        <v>0</v>
      </c>
      <c r="AF1481" s="27">
        <v>0</v>
      </c>
      <c r="AG1481" s="106">
        <v>0</v>
      </c>
      <c r="AH1481" s="27">
        <v>0</v>
      </c>
      <c r="AI1481" s="27">
        <v>0</v>
      </c>
      <c r="AJ1481" s="27">
        <v>0</v>
      </c>
      <c r="AK1481" s="106">
        <v>0</v>
      </c>
      <c r="AL1481" s="106">
        <v>0</v>
      </c>
      <c r="AM1481" s="105">
        <v>0</v>
      </c>
      <c r="AN1481" s="11">
        <v>0</v>
      </c>
      <c r="AO1481" s="11">
        <v>0</v>
      </c>
      <c r="AP1481" s="105">
        <v>0</v>
      </c>
      <c r="AQ1481" s="11">
        <v>0</v>
      </c>
      <c r="AR1481" s="11">
        <v>0</v>
      </c>
      <c r="AS1481" s="11">
        <v>0</v>
      </c>
      <c r="AT1481" s="11">
        <v>0</v>
      </c>
      <c r="AU1481" s="11"/>
      <c r="AV1481" s="11">
        <v>0</v>
      </c>
      <c r="AW1481" s="11">
        <v>0</v>
      </c>
      <c r="AX1481" s="11"/>
      <c r="AZ1481" s="11"/>
      <c r="BA1481" s="11"/>
      <c r="BB1481" s="122"/>
    </row>
    <row r="1482" spans="1:54" hidden="1" x14ac:dyDescent="0.25">
      <c r="A1482">
        <v>9</v>
      </c>
      <c r="B1482" t="str">
        <f t="shared" si="179"/>
        <v>BCR-4332</v>
      </c>
      <c r="C1482" s="2" t="s">
        <v>319</v>
      </c>
      <c r="D1482" s="2" t="str">
        <f t="shared" si="180"/>
        <v>4</v>
      </c>
      <c r="E1482" s="2" t="str">
        <f t="shared" si="181"/>
        <v>43</v>
      </c>
      <c r="F1482" s="2" t="str">
        <f t="shared" si="182"/>
        <v>433</v>
      </c>
      <c r="G1482" s="1" t="s">
        <v>936</v>
      </c>
      <c r="H1482" s="27">
        <v>0</v>
      </c>
      <c r="I1482" s="27"/>
      <c r="J1482" s="27">
        <v>0</v>
      </c>
      <c r="K1482" s="27">
        <v>0</v>
      </c>
      <c r="L1482" s="27">
        <v>0</v>
      </c>
      <c r="M1482" s="27"/>
      <c r="N1482" s="27">
        <v>0</v>
      </c>
      <c r="O1482" s="27">
        <v>0</v>
      </c>
      <c r="P1482" s="27">
        <v>0</v>
      </c>
      <c r="Q1482" s="27"/>
      <c r="R1482" s="27">
        <v>0</v>
      </c>
      <c r="S1482" s="27">
        <v>0</v>
      </c>
      <c r="T1482" s="27">
        <v>0</v>
      </c>
      <c r="U1482" s="27"/>
      <c r="V1482" s="27">
        <v>0</v>
      </c>
      <c r="W1482" s="27">
        <v>0</v>
      </c>
      <c r="X1482" s="27">
        <v>0</v>
      </c>
      <c r="Y1482" s="27"/>
      <c r="Z1482" s="27">
        <v>0</v>
      </c>
      <c r="AA1482" s="27">
        <v>0</v>
      </c>
      <c r="AB1482" s="27">
        <v>0</v>
      </c>
      <c r="AC1482" s="27"/>
      <c r="AD1482" s="27">
        <v>0</v>
      </c>
      <c r="AE1482" s="27">
        <v>0</v>
      </c>
      <c r="AF1482" s="27">
        <v>0</v>
      </c>
      <c r="AG1482" s="106">
        <v>0</v>
      </c>
      <c r="AH1482" s="27">
        <v>0</v>
      </c>
      <c r="AI1482" s="27">
        <v>0</v>
      </c>
      <c r="AJ1482" s="27">
        <v>0</v>
      </c>
      <c r="AK1482" s="106">
        <v>0</v>
      </c>
      <c r="AL1482" s="106">
        <v>0</v>
      </c>
      <c r="AM1482" s="105">
        <v>0</v>
      </c>
      <c r="AN1482" s="11">
        <v>0</v>
      </c>
      <c r="AO1482" s="11">
        <v>0</v>
      </c>
      <c r="AP1482" s="105">
        <v>0</v>
      </c>
      <c r="AQ1482" s="11">
        <v>0</v>
      </c>
      <c r="AR1482" s="11">
        <v>0</v>
      </c>
      <c r="AS1482" s="11">
        <v>0</v>
      </c>
      <c r="AT1482" s="11">
        <v>0</v>
      </c>
      <c r="AU1482" s="11"/>
      <c r="AV1482" s="11">
        <v>0</v>
      </c>
      <c r="AW1482" s="11">
        <v>0</v>
      </c>
      <c r="AX1482" s="11"/>
      <c r="AZ1482" s="11"/>
      <c r="BA1482" s="11"/>
      <c r="BB1482" s="122"/>
    </row>
    <row r="1483" spans="1:54" hidden="1" x14ac:dyDescent="0.25">
      <c r="A1483">
        <v>9</v>
      </c>
      <c r="B1483" t="str">
        <f t="shared" si="179"/>
        <v>BCR-4333</v>
      </c>
      <c r="C1483" s="2" t="s">
        <v>319</v>
      </c>
      <c r="D1483" s="2" t="str">
        <f t="shared" si="180"/>
        <v>4</v>
      </c>
      <c r="E1483" s="2" t="str">
        <f t="shared" si="181"/>
        <v>43</v>
      </c>
      <c r="F1483" s="2" t="str">
        <f t="shared" si="182"/>
        <v>433</v>
      </c>
      <c r="G1483" s="1" t="s">
        <v>937</v>
      </c>
      <c r="H1483" s="27">
        <v>0</v>
      </c>
      <c r="I1483" s="27"/>
      <c r="J1483" s="27">
        <v>0</v>
      </c>
      <c r="K1483" s="27">
        <v>0</v>
      </c>
      <c r="L1483" s="27">
        <v>0</v>
      </c>
      <c r="M1483" s="27"/>
      <c r="N1483" s="27">
        <v>0</v>
      </c>
      <c r="O1483" s="27">
        <v>0</v>
      </c>
      <c r="P1483" s="27">
        <v>0</v>
      </c>
      <c r="Q1483" s="27"/>
      <c r="R1483" s="27">
        <v>0</v>
      </c>
      <c r="S1483" s="27">
        <v>0</v>
      </c>
      <c r="T1483" s="27">
        <v>0</v>
      </c>
      <c r="U1483" s="27"/>
      <c r="V1483" s="27">
        <v>0</v>
      </c>
      <c r="W1483" s="27">
        <v>0</v>
      </c>
      <c r="X1483" s="27">
        <v>0</v>
      </c>
      <c r="Y1483" s="27"/>
      <c r="Z1483" s="27">
        <v>0</v>
      </c>
      <c r="AA1483" s="27">
        <v>0</v>
      </c>
      <c r="AB1483" s="27">
        <v>0</v>
      </c>
      <c r="AC1483" s="27"/>
      <c r="AD1483" s="27">
        <v>0</v>
      </c>
      <c r="AE1483" s="27">
        <v>0</v>
      </c>
      <c r="AF1483" s="27">
        <v>0</v>
      </c>
      <c r="AG1483" s="106">
        <v>0</v>
      </c>
      <c r="AH1483" s="27">
        <v>0</v>
      </c>
      <c r="AI1483" s="27">
        <v>0</v>
      </c>
      <c r="AJ1483" s="27">
        <v>0</v>
      </c>
      <c r="AK1483" s="106">
        <v>0</v>
      </c>
      <c r="AL1483" s="106">
        <v>0</v>
      </c>
      <c r="AM1483" s="105">
        <v>0</v>
      </c>
      <c r="AN1483" s="11">
        <v>0</v>
      </c>
      <c r="AO1483" s="11">
        <v>0</v>
      </c>
      <c r="AP1483" s="105">
        <v>0</v>
      </c>
      <c r="AQ1483" s="11">
        <v>0</v>
      </c>
      <c r="AR1483" s="11">
        <v>0</v>
      </c>
      <c r="AS1483" s="11">
        <v>0</v>
      </c>
      <c r="AT1483" s="11">
        <v>0</v>
      </c>
      <c r="AU1483" s="11"/>
      <c r="AV1483" s="11">
        <v>0</v>
      </c>
      <c r="AW1483" s="11">
        <v>0</v>
      </c>
      <c r="AX1483" s="11"/>
      <c r="AZ1483" s="11"/>
      <c r="BA1483" s="11"/>
      <c r="BB1483" s="122"/>
    </row>
    <row r="1484" spans="1:54" hidden="1" x14ac:dyDescent="0.25">
      <c r="A1484">
        <v>9</v>
      </c>
      <c r="B1484" t="str">
        <f t="shared" si="179"/>
        <v>BCR-4334</v>
      </c>
      <c r="C1484" s="2" t="s">
        <v>319</v>
      </c>
      <c r="D1484" s="2" t="str">
        <f t="shared" si="180"/>
        <v>4</v>
      </c>
      <c r="E1484" s="2" t="str">
        <f t="shared" si="181"/>
        <v>43</v>
      </c>
      <c r="F1484" s="2" t="str">
        <f t="shared" si="182"/>
        <v>433</v>
      </c>
      <c r="G1484" s="1" t="s">
        <v>938</v>
      </c>
      <c r="H1484" s="27">
        <v>0</v>
      </c>
      <c r="I1484" s="27"/>
      <c r="J1484" s="27">
        <v>0</v>
      </c>
      <c r="K1484" s="27">
        <v>0</v>
      </c>
      <c r="L1484" s="27">
        <v>0</v>
      </c>
      <c r="M1484" s="27"/>
      <c r="N1484" s="27">
        <v>0</v>
      </c>
      <c r="O1484" s="27">
        <v>0</v>
      </c>
      <c r="P1484" s="27">
        <v>0</v>
      </c>
      <c r="Q1484" s="27"/>
      <c r="R1484" s="27">
        <v>0</v>
      </c>
      <c r="S1484" s="27">
        <v>0</v>
      </c>
      <c r="T1484" s="27">
        <v>0</v>
      </c>
      <c r="U1484" s="27"/>
      <c r="V1484" s="27">
        <v>0</v>
      </c>
      <c r="W1484" s="27">
        <v>0</v>
      </c>
      <c r="X1484" s="27">
        <v>0</v>
      </c>
      <c r="Y1484" s="27"/>
      <c r="Z1484" s="27">
        <v>0</v>
      </c>
      <c r="AA1484" s="27">
        <v>0</v>
      </c>
      <c r="AB1484" s="27">
        <v>0</v>
      </c>
      <c r="AC1484" s="27"/>
      <c r="AD1484" s="27">
        <v>0</v>
      </c>
      <c r="AE1484" s="27">
        <v>0</v>
      </c>
      <c r="AF1484" s="27">
        <v>0</v>
      </c>
      <c r="AG1484" s="106">
        <v>0</v>
      </c>
      <c r="AH1484" s="27">
        <v>0</v>
      </c>
      <c r="AI1484" s="27">
        <v>0</v>
      </c>
      <c r="AJ1484" s="27">
        <v>0</v>
      </c>
      <c r="AK1484" s="106">
        <v>0</v>
      </c>
      <c r="AL1484" s="106">
        <v>0</v>
      </c>
      <c r="AM1484" s="105">
        <v>0</v>
      </c>
      <c r="AN1484" s="11">
        <v>0</v>
      </c>
      <c r="AO1484" s="11">
        <v>0</v>
      </c>
      <c r="AP1484" s="105">
        <v>0</v>
      </c>
      <c r="AQ1484" s="11">
        <v>0</v>
      </c>
      <c r="AR1484" s="11">
        <v>0</v>
      </c>
      <c r="AS1484" s="11">
        <v>0</v>
      </c>
      <c r="AT1484" s="11">
        <v>0</v>
      </c>
      <c r="AU1484" s="11"/>
      <c r="AV1484" s="11">
        <v>0</v>
      </c>
      <c r="AW1484" s="11">
        <v>0</v>
      </c>
      <c r="AX1484" s="11"/>
      <c r="AZ1484" s="11"/>
      <c r="BA1484" s="11"/>
      <c r="BB1484" s="122"/>
    </row>
    <row r="1485" spans="1:54" hidden="1" x14ac:dyDescent="0.25">
      <c r="A1485">
        <v>9</v>
      </c>
      <c r="B1485" t="str">
        <f t="shared" si="179"/>
        <v>BCR-4335</v>
      </c>
      <c r="C1485" s="2" t="s">
        <v>319</v>
      </c>
      <c r="D1485" s="2" t="str">
        <f t="shared" si="180"/>
        <v>4</v>
      </c>
      <c r="E1485" s="2" t="str">
        <f t="shared" si="181"/>
        <v>43</v>
      </c>
      <c r="F1485" s="2" t="str">
        <f t="shared" si="182"/>
        <v>433</v>
      </c>
      <c r="G1485" s="1" t="s">
        <v>939</v>
      </c>
      <c r="H1485" s="27">
        <v>0</v>
      </c>
      <c r="I1485" s="27"/>
      <c r="J1485" s="27">
        <v>0</v>
      </c>
      <c r="K1485" s="27">
        <v>0</v>
      </c>
      <c r="L1485" s="27">
        <v>0</v>
      </c>
      <c r="M1485" s="27"/>
      <c r="N1485" s="27">
        <v>0</v>
      </c>
      <c r="O1485" s="27">
        <v>0</v>
      </c>
      <c r="P1485" s="27">
        <v>0</v>
      </c>
      <c r="Q1485" s="27"/>
      <c r="R1485" s="27">
        <v>0</v>
      </c>
      <c r="S1485" s="27">
        <v>0</v>
      </c>
      <c r="T1485" s="27">
        <v>0</v>
      </c>
      <c r="U1485" s="27"/>
      <c r="V1485" s="27">
        <v>0</v>
      </c>
      <c r="W1485" s="27">
        <v>0</v>
      </c>
      <c r="X1485" s="27">
        <v>0</v>
      </c>
      <c r="Y1485" s="27"/>
      <c r="Z1485" s="27">
        <v>0</v>
      </c>
      <c r="AA1485" s="27">
        <v>0</v>
      </c>
      <c r="AB1485" s="27">
        <v>0</v>
      </c>
      <c r="AC1485" s="27"/>
      <c r="AD1485" s="27">
        <v>0</v>
      </c>
      <c r="AE1485" s="27">
        <v>0</v>
      </c>
      <c r="AF1485" s="27">
        <v>0</v>
      </c>
      <c r="AG1485" s="106">
        <v>0</v>
      </c>
      <c r="AH1485" s="27">
        <v>0</v>
      </c>
      <c r="AI1485" s="27">
        <v>0</v>
      </c>
      <c r="AJ1485" s="27">
        <v>0</v>
      </c>
      <c r="AK1485" s="106">
        <v>0</v>
      </c>
      <c r="AL1485" s="106">
        <v>0</v>
      </c>
      <c r="AM1485" s="105">
        <v>0</v>
      </c>
      <c r="AN1485" s="11">
        <v>0</v>
      </c>
      <c r="AO1485" s="11">
        <v>0</v>
      </c>
      <c r="AP1485" s="105">
        <v>0</v>
      </c>
      <c r="AQ1485" s="11">
        <v>0</v>
      </c>
      <c r="AR1485" s="11">
        <v>0</v>
      </c>
      <c r="AS1485" s="11">
        <v>0</v>
      </c>
      <c r="AT1485" s="11">
        <v>0</v>
      </c>
      <c r="AU1485" s="11"/>
      <c r="AV1485" s="11">
        <v>0</v>
      </c>
      <c r="AW1485" s="11">
        <v>0</v>
      </c>
      <c r="AX1485" s="11"/>
      <c r="AZ1485" s="11"/>
      <c r="BA1485" s="11"/>
      <c r="BB1485" s="122"/>
    </row>
    <row r="1486" spans="1:54" hidden="1" x14ac:dyDescent="0.25">
      <c r="A1486">
        <v>9</v>
      </c>
      <c r="B1486" t="str">
        <f t="shared" si="179"/>
        <v>BCR-4336</v>
      </c>
      <c r="C1486" s="2" t="s">
        <v>319</v>
      </c>
      <c r="D1486" s="2" t="str">
        <f t="shared" si="180"/>
        <v>4</v>
      </c>
      <c r="E1486" s="2" t="str">
        <f t="shared" si="181"/>
        <v>43</v>
      </c>
      <c r="F1486" s="2" t="str">
        <f t="shared" si="182"/>
        <v>433</v>
      </c>
      <c r="G1486" s="1" t="s">
        <v>940</v>
      </c>
      <c r="H1486" s="27">
        <v>0</v>
      </c>
      <c r="I1486" s="27"/>
      <c r="J1486" s="27">
        <v>0</v>
      </c>
      <c r="K1486" s="27">
        <v>0</v>
      </c>
      <c r="L1486" s="27">
        <v>0</v>
      </c>
      <c r="M1486" s="27"/>
      <c r="N1486" s="27">
        <v>0</v>
      </c>
      <c r="O1486" s="27">
        <v>0</v>
      </c>
      <c r="P1486" s="27">
        <v>0</v>
      </c>
      <c r="Q1486" s="27"/>
      <c r="R1486" s="27">
        <v>0</v>
      </c>
      <c r="S1486" s="27">
        <v>0</v>
      </c>
      <c r="T1486" s="27">
        <v>0</v>
      </c>
      <c r="U1486" s="27"/>
      <c r="V1486" s="27">
        <v>0</v>
      </c>
      <c r="W1486" s="27">
        <v>0</v>
      </c>
      <c r="X1486" s="27">
        <v>0</v>
      </c>
      <c r="Y1486" s="27"/>
      <c r="Z1486" s="27">
        <v>0</v>
      </c>
      <c r="AA1486" s="27">
        <v>0</v>
      </c>
      <c r="AB1486" s="27">
        <v>0</v>
      </c>
      <c r="AC1486" s="27"/>
      <c r="AD1486" s="27">
        <v>0</v>
      </c>
      <c r="AE1486" s="27">
        <v>0</v>
      </c>
      <c r="AF1486" s="27">
        <v>0</v>
      </c>
      <c r="AG1486" s="106">
        <v>0</v>
      </c>
      <c r="AH1486" s="27">
        <v>0</v>
      </c>
      <c r="AI1486" s="27">
        <v>0</v>
      </c>
      <c r="AJ1486" s="27">
        <v>0</v>
      </c>
      <c r="AK1486" s="106">
        <v>0</v>
      </c>
      <c r="AL1486" s="106">
        <v>0</v>
      </c>
      <c r="AM1486" s="105">
        <v>0</v>
      </c>
      <c r="AN1486" s="11">
        <v>0</v>
      </c>
      <c r="AO1486" s="11">
        <v>0</v>
      </c>
      <c r="AP1486" s="105">
        <v>0</v>
      </c>
      <c r="AQ1486" s="11">
        <v>0</v>
      </c>
      <c r="AR1486" s="11">
        <v>0</v>
      </c>
      <c r="AS1486" s="11">
        <v>0</v>
      </c>
      <c r="AT1486" s="11">
        <v>0</v>
      </c>
      <c r="AU1486" s="11"/>
      <c r="AV1486" s="11">
        <v>0</v>
      </c>
      <c r="AW1486" s="11">
        <v>0</v>
      </c>
      <c r="AX1486" s="11"/>
      <c r="AZ1486" s="11"/>
      <c r="BA1486" s="11"/>
      <c r="BB1486" s="122"/>
    </row>
    <row r="1487" spans="1:54" hidden="1" x14ac:dyDescent="0.25">
      <c r="A1487">
        <v>9</v>
      </c>
      <c r="B1487" t="str">
        <f t="shared" si="179"/>
        <v>BCR-4340</v>
      </c>
      <c r="C1487" s="2" t="s">
        <v>319</v>
      </c>
      <c r="D1487" s="2" t="str">
        <f t="shared" si="180"/>
        <v>4</v>
      </c>
      <c r="E1487" s="2" t="str">
        <f t="shared" si="181"/>
        <v>43</v>
      </c>
      <c r="F1487" s="2" t="str">
        <f t="shared" si="182"/>
        <v>434</v>
      </c>
      <c r="G1487" s="1" t="s">
        <v>112</v>
      </c>
      <c r="H1487" s="27">
        <v>76</v>
      </c>
      <c r="I1487" s="27"/>
      <c r="J1487" s="27">
        <v>82.244</v>
      </c>
      <c r="K1487" s="27">
        <v>82.244</v>
      </c>
      <c r="L1487" s="27">
        <v>75</v>
      </c>
      <c r="M1487" s="27"/>
      <c r="N1487" s="27">
        <v>75.400000000000006</v>
      </c>
      <c r="O1487" s="27">
        <v>75.400000000000006</v>
      </c>
      <c r="P1487" s="27">
        <v>75</v>
      </c>
      <c r="Q1487" s="27"/>
      <c r="R1487" s="27">
        <v>38</v>
      </c>
      <c r="S1487" s="27">
        <v>38</v>
      </c>
      <c r="T1487" s="27">
        <v>0</v>
      </c>
      <c r="U1487" s="27"/>
      <c r="V1487" s="27">
        <v>37.4</v>
      </c>
      <c r="W1487" s="27">
        <v>37.4</v>
      </c>
      <c r="X1487" s="27">
        <v>0</v>
      </c>
      <c r="Y1487" s="27"/>
      <c r="Z1487" s="27">
        <v>0</v>
      </c>
      <c r="AA1487" s="27">
        <v>0</v>
      </c>
      <c r="AB1487" s="27">
        <v>0</v>
      </c>
      <c r="AC1487" s="27"/>
      <c r="AD1487" s="27">
        <v>450</v>
      </c>
      <c r="AE1487" s="27">
        <v>450</v>
      </c>
      <c r="AF1487" s="27">
        <v>1100</v>
      </c>
      <c r="AG1487" s="106">
        <v>42.18609</v>
      </c>
      <c r="AH1487" s="27">
        <v>42.18609</v>
      </c>
      <c r="AI1487" s="27">
        <v>42.18609</v>
      </c>
      <c r="AJ1487" s="27">
        <v>1100</v>
      </c>
      <c r="AK1487" s="106">
        <v>25</v>
      </c>
      <c r="AL1487" s="106">
        <v>25</v>
      </c>
      <c r="AM1487" s="105">
        <v>25</v>
      </c>
      <c r="AN1487" s="11">
        <v>1000</v>
      </c>
      <c r="AO1487" s="11">
        <v>14.625</v>
      </c>
      <c r="AP1487" s="105">
        <v>14.625</v>
      </c>
      <c r="AQ1487" s="11">
        <v>14.625</v>
      </c>
      <c r="AR1487" s="11">
        <v>1000</v>
      </c>
      <c r="AS1487" s="11">
        <v>196.40845000000002</v>
      </c>
      <c r="AT1487" s="11">
        <v>196.40845000000002</v>
      </c>
      <c r="AU1487" s="11">
        <v>196.40845000000002</v>
      </c>
      <c r="AV1487" s="11">
        <v>15</v>
      </c>
      <c r="AW1487" s="11">
        <v>565.86315999999999</v>
      </c>
      <c r="AX1487" s="11">
        <v>565.86315999999999</v>
      </c>
      <c r="AZ1487" s="11">
        <v>1236</v>
      </c>
      <c r="BA1487" s="11">
        <v>23599.625910000002</v>
      </c>
      <c r="BB1487" s="122"/>
    </row>
    <row r="1488" spans="1:54" hidden="1" x14ac:dyDescent="0.25">
      <c r="A1488">
        <v>9</v>
      </c>
      <c r="B1488" t="str">
        <f t="shared" si="179"/>
        <v>BCR-4351</v>
      </c>
      <c r="C1488" s="2" t="s">
        <v>319</v>
      </c>
      <c r="D1488" s="2" t="s">
        <v>2156</v>
      </c>
      <c r="E1488" s="2" t="s">
        <v>2157</v>
      </c>
      <c r="F1488" s="2" t="s">
        <v>2158</v>
      </c>
      <c r="G1488" s="1" t="s">
        <v>113</v>
      </c>
      <c r="H1488" s="27">
        <v>0</v>
      </c>
      <c r="I1488" s="27"/>
      <c r="J1488" s="27">
        <v>0</v>
      </c>
      <c r="K1488" s="27">
        <v>0</v>
      </c>
      <c r="L1488" s="27">
        <v>0</v>
      </c>
      <c r="M1488" s="27"/>
      <c r="N1488" s="27">
        <v>0</v>
      </c>
      <c r="O1488" s="27">
        <v>0</v>
      </c>
      <c r="P1488" s="27">
        <v>0</v>
      </c>
      <c r="Q1488" s="27"/>
      <c r="R1488" s="27">
        <v>0</v>
      </c>
      <c r="S1488" s="27">
        <v>0</v>
      </c>
      <c r="T1488" s="27">
        <v>0</v>
      </c>
      <c r="U1488" s="27"/>
      <c r="V1488" s="27">
        <v>0</v>
      </c>
      <c r="W1488" s="27">
        <v>0</v>
      </c>
      <c r="X1488" s="27">
        <v>0</v>
      </c>
      <c r="Y1488" s="27"/>
      <c r="Z1488" s="27">
        <v>0</v>
      </c>
      <c r="AA1488" s="27">
        <v>0</v>
      </c>
      <c r="AB1488" s="27">
        <v>0</v>
      </c>
      <c r="AC1488" s="27"/>
      <c r="AD1488" s="27">
        <v>32300</v>
      </c>
      <c r="AE1488" s="27">
        <v>32300</v>
      </c>
      <c r="AF1488" s="27">
        <v>35000</v>
      </c>
      <c r="AG1488" s="106">
        <v>36999.998500000002</v>
      </c>
      <c r="AH1488" s="27">
        <v>36999.998500000002</v>
      </c>
      <c r="AI1488" s="27">
        <v>36999.998500000002</v>
      </c>
      <c r="AJ1488" s="27">
        <v>37100</v>
      </c>
      <c r="AK1488" s="106">
        <v>35999.999000000003</v>
      </c>
      <c r="AL1488" s="106">
        <v>35999.999000000003</v>
      </c>
      <c r="AM1488" s="105">
        <v>35999.999000000003</v>
      </c>
      <c r="AN1488" s="11">
        <v>35600</v>
      </c>
      <c r="AO1488" s="11">
        <v>35062.72911</v>
      </c>
      <c r="AP1488" s="105">
        <v>35062.72911</v>
      </c>
      <c r="AQ1488" s="11">
        <v>35062.72911</v>
      </c>
      <c r="AR1488" s="11">
        <v>35663</v>
      </c>
      <c r="AS1488" s="11">
        <v>35371.699000000001</v>
      </c>
      <c r="AT1488" s="11">
        <v>35371.699000000001</v>
      </c>
      <c r="AU1488" s="11">
        <v>35371.699000000001</v>
      </c>
      <c r="AV1488" s="11">
        <v>36063</v>
      </c>
      <c r="AW1488" s="11">
        <v>11690.723810000001</v>
      </c>
      <c r="AX1488" s="11">
        <v>11690.723810000001</v>
      </c>
      <c r="AZ1488" s="11">
        <v>30126</v>
      </c>
      <c r="BA1488" s="11">
        <v>38893.221880000005</v>
      </c>
      <c r="BB1488" s="122"/>
    </row>
    <row r="1489" spans="1:54" hidden="1" x14ac:dyDescent="0.25">
      <c r="A1489">
        <v>9</v>
      </c>
      <c r="B1489" t="str">
        <f t="shared" si="179"/>
        <v>BCR-4352</v>
      </c>
      <c r="C1489" s="2" t="s">
        <v>319</v>
      </c>
      <c r="D1489" s="2" t="s">
        <v>2156</v>
      </c>
      <c r="E1489" s="2" t="s">
        <v>2157</v>
      </c>
      <c r="F1489" s="2" t="s">
        <v>2158</v>
      </c>
      <c r="G1489" s="1" t="s">
        <v>115</v>
      </c>
      <c r="H1489" s="27">
        <v>0</v>
      </c>
      <c r="I1489" s="27"/>
      <c r="J1489" s="27">
        <v>0</v>
      </c>
      <c r="K1489" s="27">
        <v>0</v>
      </c>
      <c r="L1489" s="27">
        <v>0</v>
      </c>
      <c r="M1489" s="27"/>
      <c r="N1489" s="27">
        <v>0</v>
      </c>
      <c r="O1489" s="27">
        <v>0</v>
      </c>
      <c r="P1489" s="27">
        <v>0</v>
      </c>
      <c r="Q1489" s="27"/>
      <c r="R1489" s="27">
        <v>0</v>
      </c>
      <c r="S1489" s="27">
        <v>0</v>
      </c>
      <c r="T1489" s="27">
        <v>0</v>
      </c>
      <c r="U1489" s="27"/>
      <c r="V1489" s="27">
        <v>0</v>
      </c>
      <c r="W1489" s="27">
        <v>0</v>
      </c>
      <c r="X1489" s="27">
        <v>0</v>
      </c>
      <c r="Y1489" s="27"/>
      <c r="Z1489" s="27">
        <v>0</v>
      </c>
      <c r="AA1489" s="27">
        <v>0</v>
      </c>
      <c r="AB1489" s="27">
        <v>50890</v>
      </c>
      <c r="AC1489" s="27"/>
      <c r="AD1489" s="27">
        <v>52576.620030000005</v>
      </c>
      <c r="AE1489" s="27">
        <v>52576.620030000005</v>
      </c>
      <c r="AF1489" s="27">
        <v>60836</v>
      </c>
      <c r="AG1489" s="106">
        <v>53680.443569999996</v>
      </c>
      <c r="AH1489" s="27">
        <v>53680.443569999996</v>
      </c>
      <c r="AI1489" s="27">
        <v>53680.443569999996</v>
      </c>
      <c r="AJ1489" s="27">
        <v>63152</v>
      </c>
      <c r="AK1489" s="106">
        <v>64810.265630000002</v>
      </c>
      <c r="AL1489" s="106">
        <v>64810.265630000002</v>
      </c>
      <c r="AM1489" s="105">
        <v>64810.265630000002</v>
      </c>
      <c r="AN1489" s="11">
        <v>67518</v>
      </c>
      <c r="AO1489" s="11">
        <v>65777.816000000006</v>
      </c>
      <c r="AP1489" s="105">
        <v>65777.816000000006</v>
      </c>
      <c r="AQ1489" s="11">
        <v>65777.815999999992</v>
      </c>
      <c r="AR1489" s="11">
        <v>71379</v>
      </c>
      <c r="AS1489" s="11">
        <v>67718.570269999997</v>
      </c>
      <c r="AT1489" s="11">
        <v>67664.027140000006</v>
      </c>
      <c r="AU1489" s="11">
        <v>67664.027140000006</v>
      </c>
      <c r="AV1489" s="11">
        <v>73426</v>
      </c>
      <c r="AW1489" s="11">
        <v>55872.867510000004</v>
      </c>
      <c r="AX1489" s="11">
        <v>55872.867510000004</v>
      </c>
      <c r="AZ1489" s="11">
        <v>71080</v>
      </c>
      <c r="BA1489" s="11">
        <v>58186.520109999998</v>
      </c>
      <c r="BB1489" s="122"/>
    </row>
    <row r="1490" spans="1:54" hidden="1" x14ac:dyDescent="0.25">
      <c r="A1490">
        <v>9</v>
      </c>
      <c r="B1490" t="str">
        <f t="shared" si="179"/>
        <v>BCR-4353</v>
      </c>
      <c r="C1490" s="2" t="s">
        <v>319</v>
      </c>
      <c r="D1490" s="2" t="str">
        <f t="shared" ref="D1490:D1521" si="183">LEFT($G1490,1)</f>
        <v>4</v>
      </c>
      <c r="E1490" s="2" t="str">
        <f t="shared" ref="E1490:E1521" si="184">LEFT($G1490,2)</f>
        <v>43</v>
      </c>
      <c r="F1490" s="2" t="str">
        <f t="shared" ref="F1490:F1521" si="185">LEFT($G1490,3)</f>
        <v>435</v>
      </c>
      <c r="G1490" s="1" t="s">
        <v>117</v>
      </c>
      <c r="H1490" s="27">
        <v>0</v>
      </c>
      <c r="I1490" s="27"/>
      <c r="J1490" s="27">
        <v>0</v>
      </c>
      <c r="K1490" s="27">
        <v>0</v>
      </c>
      <c r="L1490" s="27">
        <v>0</v>
      </c>
      <c r="M1490" s="27"/>
      <c r="N1490" s="27">
        <v>0</v>
      </c>
      <c r="O1490" s="27">
        <v>0</v>
      </c>
      <c r="P1490" s="27">
        <v>0</v>
      </c>
      <c r="Q1490" s="27"/>
      <c r="R1490" s="27">
        <v>0</v>
      </c>
      <c r="S1490" s="27">
        <v>0</v>
      </c>
      <c r="T1490" s="27">
        <v>0</v>
      </c>
      <c r="U1490" s="27"/>
      <c r="V1490" s="27">
        <v>0</v>
      </c>
      <c r="W1490" s="27">
        <v>0</v>
      </c>
      <c r="X1490" s="27">
        <v>0</v>
      </c>
      <c r="Y1490" s="27"/>
      <c r="Z1490" s="27">
        <v>0</v>
      </c>
      <c r="AA1490" s="27">
        <v>0</v>
      </c>
      <c r="AB1490" s="27">
        <v>0</v>
      </c>
      <c r="AC1490" s="27"/>
      <c r="AD1490" s="27">
        <v>0</v>
      </c>
      <c r="AE1490" s="27">
        <v>0</v>
      </c>
      <c r="AF1490" s="27">
        <v>0</v>
      </c>
      <c r="AG1490" s="106">
        <v>3110</v>
      </c>
      <c r="AH1490" s="27">
        <v>3110</v>
      </c>
      <c r="AI1490" s="27">
        <v>3110</v>
      </c>
      <c r="AJ1490" s="27">
        <v>2760</v>
      </c>
      <c r="AK1490" s="106">
        <v>2308</v>
      </c>
      <c r="AL1490" s="106">
        <v>2308</v>
      </c>
      <c r="AM1490" s="105">
        <v>2308</v>
      </c>
      <c r="AN1490" s="11">
        <v>2760</v>
      </c>
      <c r="AO1490" s="11">
        <v>5880.4</v>
      </c>
      <c r="AP1490" s="105">
        <v>5880.4</v>
      </c>
      <c r="AQ1490" s="11">
        <v>5880.4</v>
      </c>
      <c r="AR1490" s="11">
        <v>5000</v>
      </c>
      <c r="AS1490" s="11">
        <v>7218.4</v>
      </c>
      <c r="AT1490" s="11">
        <v>7218.4</v>
      </c>
      <c r="AU1490" s="11">
        <v>7218.4</v>
      </c>
      <c r="AV1490" s="11">
        <v>4664</v>
      </c>
      <c r="AW1490" s="11">
        <v>8753.4290799999999</v>
      </c>
      <c r="AX1490" s="11">
        <v>8753.4290799999999</v>
      </c>
      <c r="AZ1490" s="11">
        <v>6274</v>
      </c>
      <c r="BA1490" s="11">
        <v>9792.2000000000007</v>
      </c>
      <c r="BB1490" s="122"/>
    </row>
    <row r="1491" spans="1:54" hidden="1" x14ac:dyDescent="0.25">
      <c r="A1491">
        <v>9</v>
      </c>
      <c r="B1491" t="str">
        <f t="shared" si="179"/>
        <v>BCR-4354</v>
      </c>
      <c r="C1491" s="2" t="s">
        <v>319</v>
      </c>
      <c r="D1491" s="2" t="str">
        <f t="shared" si="183"/>
        <v>4</v>
      </c>
      <c r="E1491" s="2" t="str">
        <f t="shared" si="184"/>
        <v>43</v>
      </c>
      <c r="F1491" s="2" t="str">
        <f t="shared" si="185"/>
        <v>435</v>
      </c>
      <c r="G1491" s="1" t="s">
        <v>119</v>
      </c>
      <c r="H1491" s="27">
        <v>0</v>
      </c>
      <c r="I1491" s="27"/>
      <c r="J1491" s="27">
        <v>0</v>
      </c>
      <c r="K1491" s="27">
        <v>0</v>
      </c>
      <c r="L1491" s="27">
        <v>0</v>
      </c>
      <c r="M1491" s="27"/>
      <c r="N1491" s="27">
        <v>0</v>
      </c>
      <c r="O1491" s="27">
        <v>0</v>
      </c>
      <c r="P1491" s="27">
        <v>0</v>
      </c>
      <c r="Q1491" s="27"/>
      <c r="R1491" s="27">
        <v>0</v>
      </c>
      <c r="S1491" s="27">
        <v>0</v>
      </c>
      <c r="T1491" s="27">
        <v>0</v>
      </c>
      <c r="U1491" s="27"/>
      <c r="V1491" s="27">
        <v>0</v>
      </c>
      <c r="W1491" s="27">
        <v>0</v>
      </c>
      <c r="X1491" s="27">
        <v>0</v>
      </c>
      <c r="Y1491" s="27"/>
      <c r="Z1491" s="27">
        <v>0</v>
      </c>
      <c r="AA1491" s="27">
        <v>0</v>
      </c>
      <c r="AB1491" s="27">
        <v>0</v>
      </c>
      <c r="AC1491" s="27"/>
      <c r="AD1491" s="27">
        <v>0</v>
      </c>
      <c r="AE1491" s="27">
        <v>0</v>
      </c>
      <c r="AF1491" s="27">
        <v>0</v>
      </c>
      <c r="AG1491" s="106">
        <v>0</v>
      </c>
      <c r="AH1491" s="27">
        <v>0</v>
      </c>
      <c r="AI1491" s="27">
        <v>0</v>
      </c>
      <c r="AJ1491" s="27">
        <v>0</v>
      </c>
      <c r="AK1491" s="106">
        <v>0</v>
      </c>
      <c r="AL1491" s="106">
        <v>0</v>
      </c>
      <c r="AM1491" s="105">
        <v>0</v>
      </c>
      <c r="AN1491" s="11">
        <v>0</v>
      </c>
      <c r="AO1491" s="11">
        <v>0</v>
      </c>
      <c r="AP1491" s="105">
        <v>0</v>
      </c>
      <c r="AQ1491" s="11">
        <v>0</v>
      </c>
      <c r="AR1491" s="11">
        <v>0</v>
      </c>
      <c r="AS1491" s="11">
        <v>0</v>
      </c>
      <c r="AT1491" s="11">
        <v>0</v>
      </c>
      <c r="AU1491" s="11">
        <v>0</v>
      </c>
      <c r="AV1491" s="11">
        <v>0</v>
      </c>
      <c r="AW1491" s="11">
        <v>0</v>
      </c>
      <c r="AX1491" s="11">
        <v>0</v>
      </c>
      <c r="AZ1491" s="11">
        <v>0</v>
      </c>
      <c r="BA1491" s="11">
        <v>0</v>
      </c>
      <c r="BB1491" s="122"/>
    </row>
    <row r="1492" spans="1:54" hidden="1" x14ac:dyDescent="0.25">
      <c r="A1492">
        <v>9</v>
      </c>
      <c r="B1492" t="str">
        <f t="shared" si="179"/>
        <v>BCR-4359</v>
      </c>
      <c r="C1492" s="2" t="s">
        <v>319</v>
      </c>
      <c r="D1492" s="2" t="str">
        <f t="shared" si="183"/>
        <v>4</v>
      </c>
      <c r="E1492" s="2" t="str">
        <f t="shared" si="184"/>
        <v>43</v>
      </c>
      <c r="F1492" s="2" t="str">
        <f t="shared" si="185"/>
        <v>435</v>
      </c>
      <c r="G1492" s="1" t="s">
        <v>121</v>
      </c>
      <c r="H1492" s="27">
        <v>0</v>
      </c>
      <c r="I1492" s="27"/>
      <c r="J1492" s="27">
        <v>0</v>
      </c>
      <c r="K1492" s="27">
        <v>0</v>
      </c>
      <c r="L1492" s="27">
        <v>0</v>
      </c>
      <c r="M1492" s="27"/>
      <c r="N1492" s="27">
        <v>0</v>
      </c>
      <c r="O1492" s="27">
        <v>0</v>
      </c>
      <c r="P1492" s="27">
        <v>0</v>
      </c>
      <c r="Q1492" s="27"/>
      <c r="R1492" s="27">
        <v>0</v>
      </c>
      <c r="S1492" s="27">
        <v>0</v>
      </c>
      <c r="T1492" s="27">
        <v>0</v>
      </c>
      <c r="U1492" s="27"/>
      <c r="V1492" s="27">
        <v>0</v>
      </c>
      <c r="W1492" s="27">
        <v>0</v>
      </c>
      <c r="X1492" s="27">
        <v>0</v>
      </c>
      <c r="Y1492" s="27"/>
      <c r="Z1492" s="27">
        <v>0</v>
      </c>
      <c r="AA1492" s="27">
        <v>0</v>
      </c>
      <c r="AB1492" s="27">
        <v>46041</v>
      </c>
      <c r="AC1492" s="27"/>
      <c r="AD1492" s="27">
        <v>44170.862999999998</v>
      </c>
      <c r="AE1492" s="27">
        <v>44170.862999999998</v>
      </c>
      <c r="AF1492" s="27">
        <v>45343</v>
      </c>
      <c r="AG1492" s="106">
        <v>47688.853719999999</v>
      </c>
      <c r="AH1492" s="27">
        <v>47688.853719999999</v>
      </c>
      <c r="AI1492" s="27">
        <v>47688.853719999999</v>
      </c>
      <c r="AJ1492" s="27">
        <v>47371</v>
      </c>
      <c r="AK1492" s="106">
        <v>45914.128940000002</v>
      </c>
      <c r="AL1492" s="106">
        <v>48012.733939999998</v>
      </c>
      <c r="AM1492" s="105">
        <v>48012.733939999998</v>
      </c>
      <c r="AN1492" s="11">
        <v>39817</v>
      </c>
      <c r="AO1492" s="11">
        <v>44037.806049999999</v>
      </c>
      <c r="AP1492" s="105">
        <v>44037.806049999999</v>
      </c>
      <c r="AQ1492" s="11">
        <v>44037.806049999999</v>
      </c>
      <c r="AR1492" s="11">
        <v>42246</v>
      </c>
      <c r="AS1492" s="11">
        <v>41950.047120000003</v>
      </c>
      <c r="AT1492" s="11">
        <v>41950.047119999996</v>
      </c>
      <c r="AU1492" s="11">
        <v>41950.047119999996</v>
      </c>
      <c r="AV1492" s="11">
        <v>41149</v>
      </c>
      <c r="AW1492" s="11">
        <v>32143.53743</v>
      </c>
      <c r="AX1492" s="11">
        <v>32143.53743</v>
      </c>
      <c r="AZ1492" s="11">
        <v>23850</v>
      </c>
      <c r="BA1492" s="11">
        <v>24238.123649999998</v>
      </c>
      <c r="BB1492" s="122"/>
    </row>
    <row r="1493" spans="1:54" hidden="1" x14ac:dyDescent="0.25">
      <c r="A1493">
        <v>9</v>
      </c>
      <c r="B1493" t="str">
        <f t="shared" si="179"/>
        <v>BCR-4410</v>
      </c>
      <c r="C1493" s="2" t="s">
        <v>319</v>
      </c>
      <c r="D1493" s="2" t="str">
        <f t="shared" si="183"/>
        <v>4</v>
      </c>
      <c r="E1493" s="2" t="str">
        <f t="shared" si="184"/>
        <v>44</v>
      </c>
      <c r="F1493" s="2" t="str">
        <f t="shared" si="185"/>
        <v>441</v>
      </c>
      <c r="G1493" s="1" t="s">
        <v>124</v>
      </c>
      <c r="H1493" s="27">
        <v>0</v>
      </c>
      <c r="I1493" s="27"/>
      <c r="J1493" s="27">
        <v>0</v>
      </c>
      <c r="K1493" s="27">
        <v>0</v>
      </c>
      <c r="L1493" s="27">
        <v>0</v>
      </c>
      <c r="M1493" s="27"/>
      <c r="N1493" s="27">
        <v>0</v>
      </c>
      <c r="O1493" s="27">
        <v>0</v>
      </c>
      <c r="P1493" s="27">
        <v>0</v>
      </c>
      <c r="Q1493" s="27"/>
      <c r="R1493" s="27">
        <v>0</v>
      </c>
      <c r="S1493" s="27">
        <v>0</v>
      </c>
      <c r="T1493" s="27">
        <v>0</v>
      </c>
      <c r="U1493" s="27"/>
      <c r="V1493" s="27">
        <v>0</v>
      </c>
      <c r="W1493" s="27">
        <v>0</v>
      </c>
      <c r="X1493" s="27">
        <v>0</v>
      </c>
      <c r="Y1493" s="27"/>
      <c r="Z1493" s="27">
        <v>0</v>
      </c>
      <c r="AA1493" s="27">
        <v>0</v>
      </c>
      <c r="AB1493" s="27">
        <v>0</v>
      </c>
      <c r="AC1493" s="27"/>
      <c r="AD1493" s="27">
        <v>0</v>
      </c>
      <c r="AE1493" s="27">
        <v>0</v>
      </c>
      <c r="AF1493" s="27">
        <v>0</v>
      </c>
      <c r="AG1493" s="106">
        <v>0</v>
      </c>
      <c r="AH1493" s="27">
        <v>0</v>
      </c>
      <c r="AI1493" s="27">
        <v>0</v>
      </c>
      <c r="AJ1493" s="27">
        <v>0</v>
      </c>
      <c r="AK1493" s="106">
        <v>0</v>
      </c>
      <c r="AL1493" s="106">
        <v>0</v>
      </c>
      <c r="AM1493" s="105">
        <v>0</v>
      </c>
      <c r="AN1493" s="11">
        <v>0</v>
      </c>
      <c r="AO1493" s="11">
        <v>0</v>
      </c>
      <c r="AP1493" s="105">
        <v>0</v>
      </c>
      <c r="AQ1493" s="11">
        <v>0</v>
      </c>
      <c r="AR1493" s="11">
        <v>0</v>
      </c>
      <c r="AS1493" s="11">
        <v>0</v>
      </c>
      <c r="AT1493" s="11">
        <v>0</v>
      </c>
      <c r="AU1493" s="11">
        <v>0</v>
      </c>
      <c r="AV1493" s="11">
        <v>0</v>
      </c>
      <c r="AW1493" s="11">
        <v>0</v>
      </c>
      <c r="AX1493" s="11">
        <v>0</v>
      </c>
      <c r="AZ1493" s="11">
        <v>0</v>
      </c>
      <c r="BA1493" s="11">
        <v>0</v>
      </c>
      <c r="BB1493" s="122"/>
    </row>
    <row r="1494" spans="1:54" hidden="1" x14ac:dyDescent="0.25">
      <c r="A1494">
        <v>9</v>
      </c>
      <c r="B1494" t="str">
        <f t="shared" si="179"/>
        <v>BCR-4420</v>
      </c>
      <c r="C1494" s="2" t="s">
        <v>319</v>
      </c>
      <c r="D1494" s="2" t="str">
        <f t="shared" si="183"/>
        <v>4</v>
      </c>
      <c r="E1494" s="2" t="str">
        <f t="shared" si="184"/>
        <v>44</v>
      </c>
      <c r="F1494" s="2" t="str">
        <f t="shared" si="185"/>
        <v>442</v>
      </c>
      <c r="G1494" s="1" t="s">
        <v>125</v>
      </c>
      <c r="H1494" s="27">
        <v>0</v>
      </c>
      <c r="I1494" s="27"/>
      <c r="J1494" s="27">
        <v>0</v>
      </c>
      <c r="K1494" s="27">
        <v>0</v>
      </c>
      <c r="L1494" s="27">
        <v>0</v>
      </c>
      <c r="M1494" s="27"/>
      <c r="N1494" s="27">
        <v>0</v>
      </c>
      <c r="O1494" s="27">
        <v>0</v>
      </c>
      <c r="P1494" s="27">
        <v>0</v>
      </c>
      <c r="Q1494" s="27"/>
      <c r="R1494" s="27">
        <v>0</v>
      </c>
      <c r="S1494" s="27">
        <v>0</v>
      </c>
      <c r="T1494" s="27">
        <v>0</v>
      </c>
      <c r="U1494" s="27"/>
      <c r="V1494" s="27">
        <v>0</v>
      </c>
      <c r="W1494" s="27">
        <v>0</v>
      </c>
      <c r="X1494" s="27">
        <v>0</v>
      </c>
      <c r="Y1494" s="27"/>
      <c r="Z1494" s="27">
        <v>0</v>
      </c>
      <c r="AA1494" s="27">
        <v>0</v>
      </c>
      <c r="AB1494" s="27">
        <v>0</v>
      </c>
      <c r="AC1494" s="27"/>
      <c r="AD1494" s="27">
        <v>0</v>
      </c>
      <c r="AE1494" s="27">
        <v>0</v>
      </c>
      <c r="AF1494" s="27">
        <v>0</v>
      </c>
      <c r="AG1494" s="106">
        <v>0</v>
      </c>
      <c r="AH1494" s="27">
        <v>0</v>
      </c>
      <c r="AI1494" s="27">
        <v>0</v>
      </c>
      <c r="AJ1494" s="27">
        <v>0</v>
      </c>
      <c r="AK1494" s="106">
        <v>0</v>
      </c>
      <c r="AL1494" s="106">
        <v>0</v>
      </c>
      <c r="AM1494" s="105">
        <v>0</v>
      </c>
      <c r="AN1494" s="11">
        <v>0</v>
      </c>
      <c r="AO1494" s="11">
        <v>0</v>
      </c>
      <c r="AP1494" s="105">
        <v>0</v>
      </c>
      <c r="AQ1494" s="11">
        <v>0</v>
      </c>
      <c r="AR1494" s="11">
        <v>0</v>
      </c>
      <c r="AS1494" s="11">
        <v>0</v>
      </c>
      <c r="AT1494" s="11">
        <v>0</v>
      </c>
      <c r="AU1494" s="11">
        <v>0</v>
      </c>
      <c r="AV1494" s="11">
        <v>0</v>
      </c>
      <c r="AW1494" s="11">
        <v>0</v>
      </c>
      <c r="AX1494" s="11">
        <v>0</v>
      </c>
      <c r="AZ1494" s="11">
        <v>0</v>
      </c>
      <c r="BA1494" s="11">
        <v>0</v>
      </c>
      <c r="BB1494" s="122"/>
    </row>
    <row r="1495" spans="1:54" hidden="1" x14ac:dyDescent="0.25">
      <c r="A1495">
        <v>9</v>
      </c>
      <c r="B1495" t="str">
        <f t="shared" si="179"/>
        <v>BCR-4430</v>
      </c>
      <c r="C1495" s="2" t="s">
        <v>319</v>
      </c>
      <c r="D1495" s="2" t="str">
        <f t="shared" si="183"/>
        <v>4</v>
      </c>
      <c r="E1495" s="2" t="str">
        <f t="shared" si="184"/>
        <v>44</v>
      </c>
      <c r="F1495" s="2" t="str">
        <f t="shared" si="185"/>
        <v>443</v>
      </c>
      <c r="G1495" s="1" t="s">
        <v>126</v>
      </c>
      <c r="H1495" s="27">
        <v>535</v>
      </c>
      <c r="I1495" s="27"/>
      <c r="J1495" s="27">
        <v>1256.3006800000001</v>
      </c>
      <c r="K1495" s="27">
        <v>1256.3006800000001</v>
      </c>
      <c r="L1495" s="27">
        <v>8569</v>
      </c>
      <c r="M1495" s="27"/>
      <c r="N1495" s="27">
        <v>6223.4508800000003</v>
      </c>
      <c r="O1495" s="27">
        <v>6223.4508800000003</v>
      </c>
      <c r="P1495" s="27">
        <v>15561</v>
      </c>
      <c r="Q1495" s="27"/>
      <c r="R1495" s="27">
        <v>12490.286179999999</v>
      </c>
      <c r="S1495" s="27">
        <v>12490.286179999999</v>
      </c>
      <c r="T1495" s="27">
        <v>15803</v>
      </c>
      <c r="U1495" s="27"/>
      <c r="V1495" s="27">
        <v>11226.234490000001</v>
      </c>
      <c r="W1495" s="27">
        <v>11144.482300000001</v>
      </c>
      <c r="X1495" s="27">
        <v>16353</v>
      </c>
      <c r="Y1495" s="27"/>
      <c r="Z1495" s="27">
        <v>15025.676659999999</v>
      </c>
      <c r="AA1495" s="27">
        <v>15107.42872</v>
      </c>
      <c r="AB1495" s="27">
        <v>18177</v>
      </c>
      <c r="AC1495" s="27"/>
      <c r="AD1495" s="27">
        <v>13228.34577</v>
      </c>
      <c r="AE1495" s="27">
        <v>13228.34577</v>
      </c>
      <c r="AF1495" s="27">
        <v>25156</v>
      </c>
      <c r="AG1495" s="106">
        <v>14313.762850000001</v>
      </c>
      <c r="AH1495" s="27">
        <v>17266.13737</v>
      </c>
      <c r="AI1495" s="27">
        <v>17114.511429999999</v>
      </c>
      <c r="AJ1495" s="27">
        <v>18601</v>
      </c>
      <c r="AK1495" s="106">
        <v>15646.32749</v>
      </c>
      <c r="AL1495" s="106">
        <v>15646.32749</v>
      </c>
      <c r="AM1495" s="105">
        <v>15647.46738</v>
      </c>
      <c r="AN1495" s="11">
        <v>21821</v>
      </c>
      <c r="AO1495" s="11">
        <v>17448.67454</v>
      </c>
      <c r="AP1495" s="105">
        <v>17448.67454</v>
      </c>
      <c r="AQ1495" s="11">
        <v>17448.67454</v>
      </c>
      <c r="AR1495" s="11">
        <v>21156</v>
      </c>
      <c r="AS1495" s="11">
        <v>19850.694159999999</v>
      </c>
      <c r="AT1495" s="11">
        <v>20121.304680000001</v>
      </c>
      <c r="AU1495" s="11">
        <v>20121.304680000001</v>
      </c>
      <c r="AV1495" s="11">
        <v>10912</v>
      </c>
      <c r="AW1495" s="11">
        <v>13410.98144</v>
      </c>
      <c r="AX1495" s="11">
        <v>13410.98144</v>
      </c>
      <c r="AZ1495" s="11">
        <v>12607</v>
      </c>
      <c r="BA1495" s="11">
        <v>13841.516749999999</v>
      </c>
      <c r="BB1495" s="122"/>
    </row>
    <row r="1496" spans="1:54" hidden="1" x14ac:dyDescent="0.25">
      <c r="A1496">
        <v>9</v>
      </c>
      <c r="B1496" t="str">
        <f t="shared" si="179"/>
        <v>BCR-4440</v>
      </c>
      <c r="C1496" s="2" t="s">
        <v>319</v>
      </c>
      <c r="D1496" s="2" t="str">
        <f t="shared" si="183"/>
        <v>4</v>
      </c>
      <c r="E1496" s="2" t="str">
        <f t="shared" si="184"/>
        <v>44</v>
      </c>
      <c r="F1496" s="2" t="str">
        <f t="shared" si="185"/>
        <v>444</v>
      </c>
      <c r="G1496" s="1" t="s">
        <v>127</v>
      </c>
      <c r="H1496" s="27">
        <v>0</v>
      </c>
      <c r="I1496" s="27"/>
      <c r="J1496" s="27">
        <v>0</v>
      </c>
      <c r="K1496" s="27">
        <v>0</v>
      </c>
      <c r="L1496" s="27">
        <v>0</v>
      </c>
      <c r="M1496" s="27"/>
      <c r="N1496" s="27">
        <v>0</v>
      </c>
      <c r="O1496" s="27">
        <v>0</v>
      </c>
      <c r="P1496" s="27">
        <v>0</v>
      </c>
      <c r="Q1496" s="27"/>
      <c r="R1496" s="27">
        <v>0</v>
      </c>
      <c r="S1496" s="27">
        <v>0</v>
      </c>
      <c r="T1496" s="27">
        <v>0</v>
      </c>
      <c r="U1496" s="27"/>
      <c r="V1496" s="27">
        <v>0</v>
      </c>
      <c r="W1496" s="27">
        <v>0</v>
      </c>
      <c r="X1496" s="27">
        <v>0</v>
      </c>
      <c r="Y1496" s="27"/>
      <c r="Z1496" s="27">
        <v>0</v>
      </c>
      <c r="AA1496" s="27">
        <v>0</v>
      </c>
      <c r="AB1496" s="27">
        <v>0</v>
      </c>
      <c r="AC1496" s="27"/>
      <c r="AD1496" s="27">
        <v>0</v>
      </c>
      <c r="AE1496" s="27">
        <v>0</v>
      </c>
      <c r="AF1496" s="27">
        <v>0</v>
      </c>
      <c r="AG1496" s="106">
        <v>0</v>
      </c>
      <c r="AH1496" s="27">
        <v>0</v>
      </c>
      <c r="AI1496" s="27">
        <v>0</v>
      </c>
      <c r="AJ1496" s="27">
        <v>0</v>
      </c>
      <c r="AK1496" s="106">
        <v>0</v>
      </c>
      <c r="AL1496" s="106">
        <v>0</v>
      </c>
      <c r="AM1496" s="105">
        <v>0</v>
      </c>
      <c r="AN1496" s="11">
        <v>0</v>
      </c>
      <c r="AO1496" s="11">
        <v>0</v>
      </c>
      <c r="AP1496" s="105">
        <v>0</v>
      </c>
      <c r="AQ1496" s="11">
        <v>0</v>
      </c>
      <c r="AR1496" s="11">
        <v>0</v>
      </c>
      <c r="AS1496" s="11">
        <v>0</v>
      </c>
      <c r="AT1496" s="11">
        <v>0</v>
      </c>
      <c r="AU1496" s="11">
        <v>0</v>
      </c>
      <c r="AV1496" s="11">
        <v>0</v>
      </c>
      <c r="AW1496" s="11">
        <v>0</v>
      </c>
      <c r="AX1496" s="11">
        <v>0</v>
      </c>
      <c r="AZ1496" s="11">
        <v>0</v>
      </c>
      <c r="BA1496" s="11">
        <v>0</v>
      </c>
      <c r="BB1496" s="122"/>
    </row>
    <row r="1497" spans="1:54" hidden="1" x14ac:dyDescent="0.25">
      <c r="A1497">
        <v>9</v>
      </c>
      <c r="B1497" t="str">
        <f t="shared" si="179"/>
        <v>BCR-4500</v>
      </c>
      <c r="C1497" s="2" t="s">
        <v>319</v>
      </c>
      <c r="D1497" s="2" t="str">
        <f t="shared" si="183"/>
        <v>4</v>
      </c>
      <c r="E1497" s="2" t="str">
        <f t="shared" si="184"/>
        <v>45</v>
      </c>
      <c r="F1497" s="2" t="str">
        <f t="shared" si="185"/>
        <v>450</v>
      </c>
      <c r="G1497" s="1" t="s">
        <v>930</v>
      </c>
      <c r="H1497" s="27">
        <v>0</v>
      </c>
      <c r="I1497" s="27"/>
      <c r="J1497" s="27">
        <v>0</v>
      </c>
      <c r="K1497" s="27">
        <v>0</v>
      </c>
      <c r="L1497" s="27">
        <v>0</v>
      </c>
      <c r="M1497" s="27"/>
      <c r="N1497" s="27">
        <v>0</v>
      </c>
      <c r="O1497" s="27">
        <v>0</v>
      </c>
      <c r="P1497" s="27">
        <v>0</v>
      </c>
      <c r="Q1497" s="27"/>
      <c r="R1497" s="27">
        <v>0</v>
      </c>
      <c r="S1497" s="27">
        <v>0</v>
      </c>
      <c r="T1497" s="27">
        <v>0</v>
      </c>
      <c r="U1497" s="27"/>
      <c r="V1497" s="27">
        <v>0</v>
      </c>
      <c r="W1497" s="27">
        <v>0</v>
      </c>
      <c r="X1497" s="27">
        <v>0</v>
      </c>
      <c r="Y1497" s="27"/>
      <c r="Z1497" s="27">
        <v>0</v>
      </c>
      <c r="AA1497" s="27">
        <v>0</v>
      </c>
      <c r="AB1497" s="27">
        <v>0</v>
      </c>
      <c r="AC1497" s="27"/>
      <c r="AD1497" s="27">
        <v>0</v>
      </c>
      <c r="AE1497" s="27">
        <v>0</v>
      </c>
      <c r="AF1497" s="27">
        <v>0</v>
      </c>
      <c r="AG1497" s="106">
        <v>0</v>
      </c>
      <c r="AH1497" s="27">
        <v>0</v>
      </c>
      <c r="AI1497" s="27">
        <v>0</v>
      </c>
      <c r="AJ1497" s="27">
        <v>0</v>
      </c>
      <c r="AK1497" s="106">
        <v>0</v>
      </c>
      <c r="AL1497" s="106">
        <v>0</v>
      </c>
      <c r="AM1497" s="105">
        <v>0</v>
      </c>
      <c r="AN1497" s="11">
        <v>0</v>
      </c>
      <c r="AO1497" s="11">
        <v>0</v>
      </c>
      <c r="AP1497" s="105">
        <v>0</v>
      </c>
      <c r="AQ1497" s="11">
        <v>0</v>
      </c>
      <c r="AR1497" s="11">
        <v>0</v>
      </c>
      <c r="AS1497" s="11">
        <v>0</v>
      </c>
      <c r="AT1497" s="11">
        <v>0</v>
      </c>
      <c r="AU1497" s="11"/>
      <c r="AV1497" s="11">
        <v>0</v>
      </c>
      <c r="AW1497" s="11">
        <v>0</v>
      </c>
      <c r="AX1497" s="11"/>
      <c r="AZ1497" s="11"/>
      <c r="BA1497" s="11"/>
      <c r="BB1497" s="122"/>
    </row>
    <row r="1498" spans="1:54" hidden="1" x14ac:dyDescent="0.25">
      <c r="A1498">
        <v>9</v>
      </c>
      <c r="B1498" t="str">
        <f t="shared" si="179"/>
        <v>BCR-4510</v>
      </c>
      <c r="C1498" s="2" t="s">
        <v>319</v>
      </c>
      <c r="D1498" s="2" t="str">
        <f t="shared" si="183"/>
        <v>4</v>
      </c>
      <c r="E1498" s="2" t="str">
        <f t="shared" si="184"/>
        <v>45</v>
      </c>
      <c r="F1498" s="2" t="str">
        <f t="shared" si="185"/>
        <v>451</v>
      </c>
      <c r="G1498" s="1" t="s">
        <v>941</v>
      </c>
      <c r="H1498" s="27">
        <v>284454</v>
      </c>
      <c r="I1498" s="27"/>
      <c r="J1498" s="27">
        <v>284453</v>
      </c>
      <c r="K1498" s="27">
        <v>284453</v>
      </c>
      <c r="L1498" s="27">
        <v>297822</v>
      </c>
      <c r="M1498" s="27"/>
      <c r="N1498" s="27">
        <v>299939</v>
      </c>
      <c r="O1498" s="27">
        <v>299939</v>
      </c>
      <c r="P1498" s="27">
        <v>306990</v>
      </c>
      <c r="Q1498" s="27"/>
      <c r="R1498" s="27">
        <v>311094.25</v>
      </c>
      <c r="S1498" s="27">
        <v>311094.25</v>
      </c>
      <c r="T1498" s="27">
        <v>345082</v>
      </c>
      <c r="U1498" s="27"/>
      <c r="V1498" s="27">
        <v>345468</v>
      </c>
      <c r="W1498" s="27">
        <v>345468</v>
      </c>
      <c r="X1498" s="27">
        <v>347482</v>
      </c>
      <c r="Y1498" s="27"/>
      <c r="Z1498" s="27">
        <v>350748</v>
      </c>
      <c r="AA1498" s="27">
        <v>350748</v>
      </c>
      <c r="AB1498" s="27">
        <v>0</v>
      </c>
      <c r="AC1498" s="27"/>
      <c r="AD1498" s="27">
        <v>0</v>
      </c>
      <c r="AE1498" s="27">
        <v>0</v>
      </c>
      <c r="AF1498" s="27">
        <v>0</v>
      </c>
      <c r="AG1498" s="106">
        <v>0</v>
      </c>
      <c r="AH1498" s="27">
        <v>0</v>
      </c>
      <c r="AI1498" s="27">
        <v>0</v>
      </c>
      <c r="AJ1498" s="27">
        <v>0</v>
      </c>
      <c r="AK1498" s="106">
        <v>0</v>
      </c>
      <c r="AL1498" s="106">
        <v>0</v>
      </c>
      <c r="AM1498" s="105">
        <v>0</v>
      </c>
      <c r="AN1498" s="11">
        <v>0</v>
      </c>
      <c r="AO1498" s="11">
        <v>0</v>
      </c>
      <c r="AP1498" s="105">
        <v>0</v>
      </c>
      <c r="AQ1498" s="11">
        <v>0</v>
      </c>
      <c r="AR1498" s="11">
        <v>0</v>
      </c>
      <c r="AS1498" s="11">
        <v>0</v>
      </c>
      <c r="AT1498" s="11">
        <v>0</v>
      </c>
      <c r="AU1498" s="11"/>
      <c r="AV1498" s="11">
        <v>0</v>
      </c>
      <c r="AW1498" s="11">
        <v>0</v>
      </c>
      <c r="AX1498" s="11"/>
      <c r="AZ1498" s="11"/>
      <c r="BA1498" s="11"/>
      <c r="BB1498" s="122"/>
    </row>
    <row r="1499" spans="1:54" hidden="1" x14ac:dyDescent="0.25">
      <c r="A1499">
        <v>9</v>
      </c>
      <c r="B1499" t="str">
        <f t="shared" si="179"/>
        <v>BCR-4511</v>
      </c>
      <c r="C1499" s="2" t="s">
        <v>319</v>
      </c>
      <c r="D1499" s="2" t="str">
        <f t="shared" si="183"/>
        <v>4</v>
      </c>
      <c r="E1499" s="2" t="str">
        <f t="shared" si="184"/>
        <v>45</v>
      </c>
      <c r="F1499" s="2" t="str">
        <f t="shared" si="185"/>
        <v>451</v>
      </c>
      <c r="G1499" s="1" t="s">
        <v>129</v>
      </c>
      <c r="H1499" s="27">
        <v>0</v>
      </c>
      <c r="I1499" s="27"/>
      <c r="J1499" s="27">
        <v>0</v>
      </c>
      <c r="K1499" s="27">
        <v>0</v>
      </c>
      <c r="L1499" s="27">
        <v>0</v>
      </c>
      <c r="M1499" s="27"/>
      <c r="N1499" s="27">
        <v>0</v>
      </c>
      <c r="O1499" s="27">
        <v>0</v>
      </c>
      <c r="P1499" s="27">
        <v>0</v>
      </c>
      <c r="Q1499" s="27"/>
      <c r="R1499" s="27">
        <v>0</v>
      </c>
      <c r="S1499" s="27">
        <v>0</v>
      </c>
      <c r="T1499" s="27">
        <v>0</v>
      </c>
      <c r="U1499" s="27"/>
      <c r="V1499" s="27">
        <v>0</v>
      </c>
      <c r="W1499" s="27">
        <v>0</v>
      </c>
      <c r="X1499" s="27">
        <v>0</v>
      </c>
      <c r="Y1499" s="27"/>
      <c r="Z1499" s="27">
        <v>0</v>
      </c>
      <c r="AA1499" s="27">
        <v>0</v>
      </c>
      <c r="AB1499" s="27">
        <v>248737</v>
      </c>
      <c r="AC1499" s="27"/>
      <c r="AD1499" s="27">
        <v>232810.1844</v>
      </c>
      <c r="AE1499" s="27">
        <v>232810.1844</v>
      </c>
      <c r="AF1499" s="27">
        <v>241805</v>
      </c>
      <c r="AG1499" s="106">
        <v>241800.15475999998</v>
      </c>
      <c r="AH1499" s="27">
        <v>241807.40475999998</v>
      </c>
      <c r="AI1499" s="27">
        <v>241807.40475999998</v>
      </c>
      <c r="AJ1499" s="27">
        <v>246778</v>
      </c>
      <c r="AK1499" s="106">
        <v>248069.05893999999</v>
      </c>
      <c r="AL1499" s="106">
        <v>248069.05893999999</v>
      </c>
      <c r="AM1499" s="105">
        <v>248069.05893999999</v>
      </c>
      <c r="AN1499" s="11">
        <v>254245</v>
      </c>
      <c r="AO1499" s="11">
        <v>254231.08921999999</v>
      </c>
      <c r="AP1499" s="105">
        <v>254231.08921999999</v>
      </c>
      <c r="AQ1499" s="11">
        <v>254231.08921999999</v>
      </c>
      <c r="AR1499" s="11">
        <v>258594</v>
      </c>
      <c r="AS1499" s="11">
        <v>258573.761</v>
      </c>
      <c r="AT1499" s="11">
        <v>258573.761</v>
      </c>
      <c r="AU1499" s="11">
        <v>258573.761</v>
      </c>
      <c r="AV1499" s="11">
        <v>272594</v>
      </c>
      <c r="AW1499" s="11">
        <v>306381.761</v>
      </c>
      <c r="AX1499" s="11">
        <v>306381.761</v>
      </c>
      <c r="AZ1499" s="11">
        <v>286641</v>
      </c>
      <c r="BA1499" s="11">
        <v>294883.39500000002</v>
      </c>
      <c r="BB1499" s="122"/>
    </row>
    <row r="1500" spans="1:54" hidden="1" x14ac:dyDescent="0.25">
      <c r="A1500">
        <v>9</v>
      </c>
      <c r="B1500" t="str">
        <f t="shared" si="179"/>
        <v>BCR-4512</v>
      </c>
      <c r="C1500" s="2" t="s">
        <v>319</v>
      </c>
      <c r="D1500" s="2" t="str">
        <f t="shared" si="183"/>
        <v>4</v>
      </c>
      <c r="E1500" s="2" t="str">
        <f t="shared" si="184"/>
        <v>45</v>
      </c>
      <c r="F1500" s="2" t="str">
        <f t="shared" si="185"/>
        <v>451</v>
      </c>
      <c r="G1500" s="1" t="s">
        <v>131</v>
      </c>
      <c r="H1500" s="27">
        <v>0</v>
      </c>
      <c r="I1500" s="27"/>
      <c r="J1500" s="27">
        <v>0</v>
      </c>
      <c r="K1500" s="27">
        <v>0</v>
      </c>
      <c r="L1500" s="27">
        <v>0</v>
      </c>
      <c r="M1500" s="27"/>
      <c r="N1500" s="27">
        <v>0</v>
      </c>
      <c r="O1500" s="27">
        <v>0</v>
      </c>
      <c r="P1500" s="27">
        <v>0</v>
      </c>
      <c r="Q1500" s="27"/>
      <c r="R1500" s="27">
        <v>0</v>
      </c>
      <c r="S1500" s="27">
        <v>0</v>
      </c>
      <c r="T1500" s="27">
        <v>0</v>
      </c>
      <c r="U1500" s="27"/>
      <c r="V1500" s="27">
        <v>0</v>
      </c>
      <c r="W1500" s="27">
        <v>0</v>
      </c>
      <c r="X1500" s="27">
        <v>0</v>
      </c>
      <c r="Y1500" s="27"/>
      <c r="Z1500" s="27">
        <v>0</v>
      </c>
      <c r="AA1500" s="27">
        <v>0</v>
      </c>
      <c r="AB1500" s="27">
        <v>64216</v>
      </c>
      <c r="AC1500" s="27"/>
      <c r="AD1500" s="27">
        <v>64215.515599999999</v>
      </c>
      <c r="AE1500" s="27">
        <v>64215.515599999999</v>
      </c>
      <c r="AF1500" s="27">
        <v>66466</v>
      </c>
      <c r="AG1500" s="106">
        <v>66465.515599999999</v>
      </c>
      <c r="AH1500" s="27">
        <v>66465.515599999999</v>
      </c>
      <c r="AI1500" s="27">
        <v>66465.515599999999</v>
      </c>
      <c r="AJ1500" s="27">
        <v>67840</v>
      </c>
      <c r="AK1500" s="106">
        <v>68161.191000000006</v>
      </c>
      <c r="AL1500" s="106">
        <v>68161.191000000006</v>
      </c>
      <c r="AM1500" s="105">
        <v>68161.191000000006</v>
      </c>
      <c r="AN1500" s="11">
        <v>69839</v>
      </c>
      <c r="AO1500" s="11">
        <v>69842.040720000005</v>
      </c>
      <c r="AP1500" s="105">
        <v>69842.040720000005</v>
      </c>
      <c r="AQ1500" s="11">
        <v>69842.040720000005</v>
      </c>
      <c r="AR1500" s="11">
        <v>71062</v>
      </c>
      <c r="AS1500" s="11">
        <v>71059.62</v>
      </c>
      <c r="AT1500" s="11">
        <v>71059.62</v>
      </c>
      <c r="AU1500" s="11">
        <v>71059.62</v>
      </c>
      <c r="AV1500" s="11">
        <v>74562</v>
      </c>
      <c r="AW1500" s="11">
        <v>83011.62</v>
      </c>
      <c r="AX1500" s="11">
        <v>83011.62</v>
      </c>
      <c r="AZ1500" s="11">
        <v>78216</v>
      </c>
      <c r="BA1500" s="11">
        <v>76225.222999999998</v>
      </c>
      <c r="BB1500" s="122"/>
    </row>
    <row r="1501" spans="1:54" hidden="1" x14ac:dyDescent="0.25">
      <c r="A1501">
        <v>9</v>
      </c>
      <c r="B1501" t="str">
        <f t="shared" si="179"/>
        <v>BCR-4513</v>
      </c>
      <c r="C1501" s="2" t="s">
        <v>319</v>
      </c>
      <c r="D1501" s="2" t="str">
        <f t="shared" si="183"/>
        <v>4</v>
      </c>
      <c r="E1501" s="2" t="str">
        <f t="shared" si="184"/>
        <v>45</v>
      </c>
      <c r="F1501" s="2" t="str">
        <f t="shared" si="185"/>
        <v>451</v>
      </c>
      <c r="G1501" s="1" t="s">
        <v>133</v>
      </c>
      <c r="H1501" s="27">
        <v>0</v>
      </c>
      <c r="I1501" s="27"/>
      <c r="J1501" s="27">
        <v>0</v>
      </c>
      <c r="K1501" s="27">
        <v>0</v>
      </c>
      <c r="L1501" s="27">
        <v>0</v>
      </c>
      <c r="M1501" s="27"/>
      <c r="N1501" s="27">
        <v>0</v>
      </c>
      <c r="O1501" s="27">
        <v>0</v>
      </c>
      <c r="P1501" s="27">
        <v>0</v>
      </c>
      <c r="Q1501" s="27"/>
      <c r="R1501" s="27">
        <v>0</v>
      </c>
      <c r="S1501" s="27">
        <v>0</v>
      </c>
      <c r="T1501" s="27">
        <v>0</v>
      </c>
      <c r="U1501" s="27"/>
      <c r="V1501" s="27">
        <v>0</v>
      </c>
      <c r="W1501" s="27">
        <v>0</v>
      </c>
      <c r="X1501" s="27">
        <v>0</v>
      </c>
      <c r="Y1501" s="27"/>
      <c r="Z1501" s="27">
        <v>0</v>
      </c>
      <c r="AA1501" s="27">
        <v>0</v>
      </c>
      <c r="AB1501" s="27">
        <v>34975</v>
      </c>
      <c r="AC1501" s="27"/>
      <c r="AD1501" s="27">
        <v>73495.5</v>
      </c>
      <c r="AE1501" s="27">
        <v>73495.5</v>
      </c>
      <c r="AF1501" s="27">
        <v>73220</v>
      </c>
      <c r="AG1501" s="106">
        <v>83036</v>
      </c>
      <c r="AH1501" s="27">
        <v>83036</v>
      </c>
      <c r="AI1501" s="27">
        <v>83036</v>
      </c>
      <c r="AJ1501" s="27">
        <v>73878</v>
      </c>
      <c r="AK1501" s="106">
        <v>77826.276670000007</v>
      </c>
      <c r="AL1501" s="106">
        <v>77826.276670000007</v>
      </c>
      <c r="AM1501" s="105">
        <v>77826.276670000007</v>
      </c>
      <c r="AN1501" s="11">
        <v>87578</v>
      </c>
      <c r="AO1501" s="11">
        <v>102309.87699999999</v>
      </c>
      <c r="AP1501" s="105">
        <v>102309.87699999999</v>
      </c>
      <c r="AQ1501" s="11">
        <v>102309.87699999999</v>
      </c>
      <c r="AR1501" s="11">
        <v>102404</v>
      </c>
      <c r="AS1501" s="11">
        <v>113403.64</v>
      </c>
      <c r="AT1501" s="11">
        <v>113403.64</v>
      </c>
      <c r="AU1501" s="11">
        <v>113403.64</v>
      </c>
      <c r="AV1501" s="11">
        <v>144089</v>
      </c>
      <c r="AW1501" s="11">
        <v>374389.41324000002</v>
      </c>
      <c r="AX1501" s="11">
        <v>374389.41324000002</v>
      </c>
      <c r="AZ1501" s="11">
        <v>180126</v>
      </c>
      <c r="BA1501" s="11">
        <v>377854.24593000003</v>
      </c>
      <c r="BB1501" s="122"/>
    </row>
    <row r="1502" spans="1:54" hidden="1" x14ac:dyDescent="0.25">
      <c r="A1502">
        <v>9</v>
      </c>
      <c r="B1502" t="str">
        <f t="shared" si="179"/>
        <v>BCR-4521</v>
      </c>
      <c r="C1502" s="2" t="s">
        <v>319</v>
      </c>
      <c r="D1502" s="2" t="str">
        <f t="shared" si="183"/>
        <v>4</v>
      </c>
      <c r="E1502" s="2" t="str">
        <f t="shared" si="184"/>
        <v>45</v>
      </c>
      <c r="F1502" s="2" t="str">
        <f t="shared" si="185"/>
        <v>452</v>
      </c>
      <c r="G1502" s="1" t="s">
        <v>942</v>
      </c>
      <c r="H1502" s="27">
        <v>0</v>
      </c>
      <c r="I1502" s="27"/>
      <c r="J1502" s="27">
        <v>0</v>
      </c>
      <c r="K1502" s="27">
        <v>0</v>
      </c>
      <c r="L1502" s="27">
        <v>0</v>
      </c>
      <c r="M1502" s="27"/>
      <c r="N1502" s="27">
        <v>0</v>
      </c>
      <c r="O1502" s="27">
        <v>0</v>
      </c>
      <c r="P1502" s="27">
        <v>0</v>
      </c>
      <c r="Q1502" s="27"/>
      <c r="R1502" s="27">
        <v>0</v>
      </c>
      <c r="S1502" s="27">
        <v>0</v>
      </c>
      <c r="T1502" s="27">
        <v>0</v>
      </c>
      <c r="U1502" s="27"/>
      <c r="V1502" s="27">
        <v>0</v>
      </c>
      <c r="W1502" s="27">
        <v>0</v>
      </c>
      <c r="X1502" s="27">
        <v>0</v>
      </c>
      <c r="Y1502" s="27"/>
      <c r="Z1502" s="27">
        <v>0</v>
      </c>
      <c r="AA1502" s="27">
        <v>0</v>
      </c>
      <c r="AB1502" s="27">
        <v>0</v>
      </c>
      <c r="AC1502" s="27"/>
      <c r="AD1502" s="27">
        <v>0</v>
      </c>
      <c r="AE1502" s="27">
        <v>0</v>
      </c>
      <c r="AF1502" s="27">
        <v>0</v>
      </c>
      <c r="AG1502" s="106">
        <v>0</v>
      </c>
      <c r="AH1502" s="27">
        <v>0</v>
      </c>
      <c r="AI1502" s="27">
        <v>0</v>
      </c>
      <c r="AJ1502" s="27">
        <v>0</v>
      </c>
      <c r="AK1502" s="106">
        <v>0</v>
      </c>
      <c r="AL1502" s="106">
        <v>0</v>
      </c>
      <c r="AM1502" s="105">
        <v>0</v>
      </c>
      <c r="AN1502" s="11">
        <v>0</v>
      </c>
      <c r="AO1502" s="11">
        <v>0</v>
      </c>
      <c r="AP1502" s="105">
        <v>0</v>
      </c>
      <c r="AQ1502" s="11">
        <v>0</v>
      </c>
      <c r="AR1502" s="11">
        <v>0</v>
      </c>
      <c r="AS1502" s="11">
        <v>0</v>
      </c>
      <c r="AT1502" s="11">
        <v>0</v>
      </c>
      <c r="AU1502" s="11"/>
      <c r="AV1502" s="11">
        <v>0</v>
      </c>
      <c r="AW1502" s="11">
        <v>0</v>
      </c>
      <c r="AX1502" s="11"/>
      <c r="AZ1502" s="11"/>
      <c r="BA1502" s="11"/>
      <c r="BB1502" s="122"/>
    </row>
    <row r="1503" spans="1:54" hidden="1" x14ac:dyDescent="0.25">
      <c r="A1503">
        <v>9</v>
      </c>
      <c r="B1503" t="str">
        <f t="shared" si="179"/>
        <v>BCR-4522</v>
      </c>
      <c r="C1503" s="2" t="s">
        <v>319</v>
      </c>
      <c r="D1503" s="2" t="str">
        <f t="shared" si="183"/>
        <v>4</v>
      </c>
      <c r="E1503" s="2" t="str">
        <f t="shared" si="184"/>
        <v>45</v>
      </c>
      <c r="F1503" s="2" t="str">
        <f t="shared" si="185"/>
        <v>452</v>
      </c>
      <c r="G1503" s="1" t="s">
        <v>943</v>
      </c>
      <c r="H1503" s="27">
        <v>0</v>
      </c>
      <c r="I1503" s="27"/>
      <c r="J1503" s="27">
        <v>0</v>
      </c>
      <c r="K1503" s="27">
        <v>0</v>
      </c>
      <c r="L1503" s="27">
        <v>0</v>
      </c>
      <c r="M1503" s="27"/>
      <c r="N1503" s="27">
        <v>0</v>
      </c>
      <c r="O1503" s="27">
        <v>0</v>
      </c>
      <c r="P1503" s="27">
        <v>0</v>
      </c>
      <c r="Q1503" s="27"/>
      <c r="R1503" s="27">
        <v>0</v>
      </c>
      <c r="S1503" s="27">
        <v>0</v>
      </c>
      <c r="T1503" s="27">
        <v>0</v>
      </c>
      <c r="U1503" s="27"/>
      <c r="V1503" s="27">
        <v>0</v>
      </c>
      <c r="W1503" s="27">
        <v>0</v>
      </c>
      <c r="X1503" s="27">
        <v>0</v>
      </c>
      <c r="Y1503" s="27"/>
      <c r="Z1503" s="27">
        <v>0</v>
      </c>
      <c r="AA1503" s="27">
        <v>0</v>
      </c>
      <c r="AB1503" s="27">
        <v>0</v>
      </c>
      <c r="AC1503" s="27"/>
      <c r="AD1503" s="27">
        <v>0</v>
      </c>
      <c r="AE1503" s="27">
        <v>0</v>
      </c>
      <c r="AF1503" s="27">
        <v>0</v>
      </c>
      <c r="AG1503" s="106">
        <v>0</v>
      </c>
      <c r="AH1503" s="27">
        <v>0</v>
      </c>
      <c r="AI1503" s="27">
        <v>0</v>
      </c>
      <c r="AJ1503" s="27">
        <v>0</v>
      </c>
      <c r="AK1503" s="106">
        <v>0</v>
      </c>
      <c r="AL1503" s="106">
        <v>0</v>
      </c>
      <c r="AM1503" s="105">
        <v>0</v>
      </c>
      <c r="AN1503" s="11">
        <v>0</v>
      </c>
      <c r="AO1503" s="11">
        <v>0</v>
      </c>
      <c r="AP1503" s="105">
        <v>0</v>
      </c>
      <c r="AQ1503" s="11">
        <v>0</v>
      </c>
      <c r="AR1503" s="11">
        <v>0</v>
      </c>
      <c r="AS1503" s="11">
        <v>0</v>
      </c>
      <c r="AT1503" s="11">
        <v>0</v>
      </c>
      <c r="AU1503" s="11"/>
      <c r="AV1503" s="11">
        <v>0</v>
      </c>
      <c r="AW1503" s="11">
        <v>0</v>
      </c>
      <c r="AX1503" s="11"/>
      <c r="AZ1503" s="11"/>
      <c r="BA1503" s="11"/>
      <c r="BB1503" s="122"/>
    </row>
    <row r="1504" spans="1:54" hidden="1" x14ac:dyDescent="0.25">
      <c r="A1504">
        <v>9</v>
      </c>
      <c r="B1504" t="str">
        <f t="shared" si="179"/>
        <v>BCR-4523</v>
      </c>
      <c r="C1504" s="2" t="s">
        <v>319</v>
      </c>
      <c r="D1504" s="2" t="str">
        <f t="shared" si="183"/>
        <v>4</v>
      </c>
      <c r="E1504" s="2" t="str">
        <f t="shared" si="184"/>
        <v>45</v>
      </c>
      <c r="F1504" s="2" t="str">
        <f t="shared" si="185"/>
        <v>452</v>
      </c>
      <c r="G1504" s="1" t="s">
        <v>944</v>
      </c>
      <c r="H1504" s="27">
        <v>15915</v>
      </c>
      <c r="I1504" s="27"/>
      <c r="J1504" s="27">
        <v>17888.025030000001</v>
      </c>
      <c r="K1504" s="27">
        <v>17888.025030000001</v>
      </c>
      <c r="L1504" s="27">
        <v>20294</v>
      </c>
      <c r="M1504" s="27"/>
      <c r="N1504" s="27">
        <v>18258.470300000001</v>
      </c>
      <c r="O1504" s="27">
        <v>18258.470300000001</v>
      </c>
      <c r="P1504" s="27">
        <v>19245</v>
      </c>
      <c r="Q1504" s="27"/>
      <c r="R1504" s="27">
        <v>19144.761450000002</v>
      </c>
      <c r="S1504" s="27">
        <v>19156.00145</v>
      </c>
      <c r="T1504" s="27">
        <v>20446</v>
      </c>
      <c r="U1504" s="27"/>
      <c r="V1504" s="27">
        <v>18340.72568</v>
      </c>
      <c r="W1504" s="27">
        <v>18371.361059999999</v>
      </c>
      <c r="X1504" s="27">
        <v>18969</v>
      </c>
      <c r="Y1504" s="27"/>
      <c r="Z1504" s="27">
        <v>22008.595969999998</v>
      </c>
      <c r="AA1504" s="27">
        <v>22008.595969999998</v>
      </c>
      <c r="AB1504" s="27">
        <v>0</v>
      </c>
      <c r="AC1504" s="27"/>
      <c r="AD1504" s="27">
        <v>0</v>
      </c>
      <c r="AE1504" s="27">
        <v>0</v>
      </c>
      <c r="AF1504" s="27">
        <v>0</v>
      </c>
      <c r="AG1504" s="106">
        <v>0</v>
      </c>
      <c r="AH1504" s="27">
        <v>0</v>
      </c>
      <c r="AI1504" s="27">
        <v>0</v>
      </c>
      <c r="AJ1504" s="27">
        <v>0</v>
      </c>
      <c r="AK1504" s="106">
        <v>0</v>
      </c>
      <c r="AL1504" s="106">
        <v>0</v>
      </c>
      <c r="AM1504" s="105">
        <v>0</v>
      </c>
      <c r="AN1504" s="11">
        <v>0</v>
      </c>
      <c r="AO1504" s="11">
        <v>0</v>
      </c>
      <c r="AP1504" s="105">
        <v>0</v>
      </c>
      <c r="AQ1504" s="11">
        <v>0</v>
      </c>
      <c r="AR1504" s="11">
        <v>0</v>
      </c>
      <c r="AS1504" s="11">
        <v>0</v>
      </c>
      <c r="AT1504" s="11">
        <v>0</v>
      </c>
      <c r="AU1504" s="11"/>
      <c r="AV1504" s="11">
        <v>0</v>
      </c>
      <c r="AW1504" s="11">
        <v>0</v>
      </c>
      <c r="AX1504" s="11"/>
      <c r="AZ1504" s="11"/>
      <c r="BA1504" s="11"/>
      <c r="BB1504" s="122"/>
    </row>
    <row r="1505" spans="1:54" hidden="1" x14ac:dyDescent="0.25">
      <c r="A1505">
        <v>9</v>
      </c>
      <c r="B1505" t="str">
        <f t="shared" si="179"/>
        <v>BCR-4524</v>
      </c>
      <c r="C1505" s="2" t="s">
        <v>319</v>
      </c>
      <c r="D1505" s="2" t="str">
        <f t="shared" si="183"/>
        <v>4</v>
      </c>
      <c r="E1505" s="2" t="str">
        <f t="shared" si="184"/>
        <v>45</v>
      </c>
      <c r="F1505" s="2" t="str">
        <f t="shared" si="185"/>
        <v>452</v>
      </c>
      <c r="G1505" s="1" t="s">
        <v>135</v>
      </c>
      <c r="H1505" s="27">
        <v>0</v>
      </c>
      <c r="I1505" s="27"/>
      <c r="J1505" s="27">
        <v>0</v>
      </c>
      <c r="K1505" s="27">
        <v>0</v>
      </c>
      <c r="L1505" s="27">
        <v>0</v>
      </c>
      <c r="M1505" s="27"/>
      <c r="N1505" s="27">
        <v>0</v>
      </c>
      <c r="O1505" s="27">
        <v>0</v>
      </c>
      <c r="P1505" s="27">
        <v>0</v>
      </c>
      <c r="Q1505" s="27"/>
      <c r="R1505" s="27">
        <v>0</v>
      </c>
      <c r="S1505" s="27">
        <v>0</v>
      </c>
      <c r="T1505" s="27">
        <v>0</v>
      </c>
      <c r="U1505" s="27"/>
      <c r="V1505" s="27">
        <v>0</v>
      </c>
      <c r="W1505" s="27">
        <v>0</v>
      </c>
      <c r="X1505" s="27">
        <v>0</v>
      </c>
      <c r="Y1505" s="27"/>
      <c r="Z1505" s="27">
        <v>0</v>
      </c>
      <c r="AA1505" s="27">
        <v>0</v>
      </c>
      <c r="AB1505" s="27">
        <v>21363</v>
      </c>
      <c r="AC1505" s="27"/>
      <c r="AD1505" s="27">
        <v>22415.493780000001</v>
      </c>
      <c r="AE1505" s="27">
        <v>21182.814179999998</v>
      </c>
      <c r="AF1505" s="27">
        <v>22118</v>
      </c>
      <c r="AG1505" s="106">
        <v>22297.374589999999</v>
      </c>
      <c r="AH1505" s="27">
        <v>21617.630090000002</v>
      </c>
      <c r="AI1505" s="27">
        <v>21617.630090000002</v>
      </c>
      <c r="AJ1505" s="27">
        <v>28616</v>
      </c>
      <c r="AK1505" s="106">
        <v>27960.35267</v>
      </c>
      <c r="AL1505" s="106">
        <v>27960.35267</v>
      </c>
      <c r="AM1505" s="105">
        <v>27960.35267</v>
      </c>
      <c r="AN1505" s="11">
        <v>28399</v>
      </c>
      <c r="AO1505" s="11">
        <v>27826.44599</v>
      </c>
      <c r="AP1505" s="105">
        <v>27826.44599</v>
      </c>
      <c r="AQ1505" s="11">
        <v>27826.445990000007</v>
      </c>
      <c r="AR1505" s="11">
        <v>32756</v>
      </c>
      <c r="AS1505" s="11">
        <v>26093.417509999999</v>
      </c>
      <c r="AT1505" s="11">
        <v>25715.484789999995</v>
      </c>
      <c r="AU1505" s="11">
        <v>25715.484789999995</v>
      </c>
      <c r="AV1505" s="11">
        <v>36721</v>
      </c>
      <c r="AW1505" s="11">
        <v>33849.216870000004</v>
      </c>
      <c r="AX1505" s="11">
        <v>33849.216870000004</v>
      </c>
      <c r="AZ1505" s="11">
        <v>47599</v>
      </c>
      <c r="BA1505" s="11">
        <v>47393.75710000001</v>
      </c>
      <c r="BB1505" s="122"/>
    </row>
    <row r="1506" spans="1:54" hidden="1" x14ac:dyDescent="0.25">
      <c r="A1506">
        <v>9</v>
      </c>
      <c r="B1506" t="str">
        <f t="shared" si="179"/>
        <v>BCR-4525</v>
      </c>
      <c r="C1506" s="2" t="s">
        <v>319</v>
      </c>
      <c r="D1506" s="2" t="str">
        <f t="shared" si="183"/>
        <v>4</v>
      </c>
      <c r="E1506" s="2" t="str">
        <f t="shared" si="184"/>
        <v>45</v>
      </c>
      <c r="F1506" s="2" t="str">
        <f t="shared" si="185"/>
        <v>452</v>
      </c>
      <c r="G1506" s="1" t="s">
        <v>136</v>
      </c>
      <c r="H1506" s="27">
        <v>0</v>
      </c>
      <c r="I1506" s="27"/>
      <c r="J1506" s="27">
        <v>0</v>
      </c>
      <c r="K1506" s="27">
        <v>0</v>
      </c>
      <c r="L1506" s="27">
        <v>0</v>
      </c>
      <c r="M1506" s="27"/>
      <c r="N1506" s="27">
        <v>0</v>
      </c>
      <c r="O1506" s="27">
        <v>0</v>
      </c>
      <c r="P1506" s="27">
        <v>0</v>
      </c>
      <c r="Q1506" s="27"/>
      <c r="R1506" s="27">
        <v>0</v>
      </c>
      <c r="S1506" s="27">
        <v>0</v>
      </c>
      <c r="T1506" s="27">
        <v>0</v>
      </c>
      <c r="U1506" s="27"/>
      <c r="V1506" s="27">
        <v>0</v>
      </c>
      <c r="W1506" s="27">
        <v>0</v>
      </c>
      <c r="X1506" s="27">
        <v>0</v>
      </c>
      <c r="Y1506" s="27"/>
      <c r="Z1506" s="27">
        <v>0</v>
      </c>
      <c r="AA1506" s="27">
        <v>0</v>
      </c>
      <c r="AB1506" s="27">
        <v>80</v>
      </c>
      <c r="AC1506" s="27"/>
      <c r="AD1506" s="27">
        <v>7129.9348</v>
      </c>
      <c r="AE1506" s="27">
        <v>8367.6144000000004</v>
      </c>
      <c r="AF1506" s="27">
        <v>6467</v>
      </c>
      <c r="AG1506" s="106">
        <v>4811.8310999999994</v>
      </c>
      <c r="AH1506" s="27">
        <v>5514.3765199999998</v>
      </c>
      <c r="AI1506" s="27">
        <v>5514.3765199999998</v>
      </c>
      <c r="AJ1506" s="27">
        <v>8598</v>
      </c>
      <c r="AK1506" s="106">
        <v>6038.8523700000005</v>
      </c>
      <c r="AL1506" s="106">
        <v>6038.8503700000001</v>
      </c>
      <c r="AM1506" s="105">
        <v>6038.8503700000001</v>
      </c>
      <c r="AN1506" s="11">
        <v>9069</v>
      </c>
      <c r="AO1506" s="11">
        <v>7666.0093299999999</v>
      </c>
      <c r="AP1506" s="105">
        <v>7666.0093299999999</v>
      </c>
      <c r="AQ1506" s="11">
        <v>7666.0093299999999</v>
      </c>
      <c r="AR1506" s="11">
        <v>7916</v>
      </c>
      <c r="AS1506" s="11">
        <v>8454.3149900000008</v>
      </c>
      <c r="AT1506" s="11">
        <v>8065.0617800000009</v>
      </c>
      <c r="AU1506" s="11">
        <v>8065.0617800000009</v>
      </c>
      <c r="AV1506" s="11">
        <v>14985</v>
      </c>
      <c r="AW1506" s="11">
        <v>10536.18253</v>
      </c>
      <c r="AX1506" s="11">
        <v>10536.18253</v>
      </c>
      <c r="AZ1506" s="11">
        <v>15752</v>
      </c>
      <c r="BA1506" s="11">
        <v>14903.490650000002</v>
      </c>
      <c r="BB1506" s="122"/>
    </row>
    <row r="1507" spans="1:54" hidden="1" x14ac:dyDescent="0.25">
      <c r="A1507">
        <v>9</v>
      </c>
      <c r="B1507" t="str">
        <f t="shared" si="179"/>
        <v>BCR-4526</v>
      </c>
      <c r="C1507" s="2" t="s">
        <v>319</v>
      </c>
      <c r="D1507" s="2" t="str">
        <f t="shared" si="183"/>
        <v>4</v>
      </c>
      <c r="E1507" s="2" t="str">
        <f t="shared" si="184"/>
        <v>45</v>
      </c>
      <c r="F1507" s="2" t="str">
        <f t="shared" si="185"/>
        <v>452</v>
      </c>
      <c r="G1507" s="1" t="s">
        <v>137</v>
      </c>
      <c r="H1507" s="27">
        <v>0</v>
      </c>
      <c r="I1507" s="27"/>
      <c r="J1507" s="27">
        <v>0</v>
      </c>
      <c r="K1507" s="27">
        <v>0</v>
      </c>
      <c r="L1507" s="27">
        <v>0</v>
      </c>
      <c r="M1507" s="27"/>
      <c r="N1507" s="27">
        <v>0</v>
      </c>
      <c r="O1507" s="27">
        <v>0</v>
      </c>
      <c r="P1507" s="27">
        <v>0</v>
      </c>
      <c r="Q1507" s="27"/>
      <c r="R1507" s="27">
        <v>0</v>
      </c>
      <c r="S1507" s="27">
        <v>0</v>
      </c>
      <c r="T1507" s="27">
        <v>0</v>
      </c>
      <c r="U1507" s="27"/>
      <c r="V1507" s="27">
        <v>0</v>
      </c>
      <c r="W1507" s="27">
        <v>0</v>
      </c>
      <c r="X1507" s="27">
        <v>0</v>
      </c>
      <c r="Y1507" s="27"/>
      <c r="Z1507" s="27">
        <v>0</v>
      </c>
      <c r="AA1507" s="27">
        <v>0</v>
      </c>
      <c r="AB1507" s="27">
        <v>0</v>
      </c>
      <c r="AC1507" s="27"/>
      <c r="AD1507" s="27">
        <v>0</v>
      </c>
      <c r="AE1507" s="27">
        <v>0</v>
      </c>
      <c r="AF1507" s="27">
        <v>0</v>
      </c>
      <c r="AG1507" s="106">
        <v>0</v>
      </c>
      <c r="AH1507" s="27">
        <v>0</v>
      </c>
      <c r="AI1507" s="27">
        <v>0</v>
      </c>
      <c r="AJ1507" s="27">
        <v>0</v>
      </c>
      <c r="AK1507" s="106">
        <v>0</v>
      </c>
      <c r="AL1507" s="106">
        <v>0</v>
      </c>
      <c r="AM1507" s="105">
        <v>0</v>
      </c>
      <c r="AN1507" s="11">
        <v>0</v>
      </c>
      <c r="AO1507" s="11">
        <v>0</v>
      </c>
      <c r="AP1507" s="105">
        <v>0</v>
      </c>
      <c r="AQ1507" s="11">
        <v>0</v>
      </c>
      <c r="AR1507" s="11">
        <v>0</v>
      </c>
      <c r="AS1507" s="11">
        <v>0</v>
      </c>
      <c r="AT1507" s="11">
        <v>0</v>
      </c>
      <c r="AU1507" s="11">
        <v>0</v>
      </c>
      <c r="AV1507" s="11">
        <v>0</v>
      </c>
      <c r="AW1507" s="11">
        <v>0</v>
      </c>
      <c r="AX1507" s="11">
        <v>0</v>
      </c>
      <c r="AZ1507" s="11">
        <v>0</v>
      </c>
      <c r="BA1507" s="11">
        <v>0</v>
      </c>
      <c r="BB1507" s="122"/>
    </row>
    <row r="1508" spans="1:54" hidden="1" x14ac:dyDescent="0.25">
      <c r="A1508">
        <v>9</v>
      </c>
      <c r="B1508" t="str">
        <f t="shared" si="179"/>
        <v>BCR-4530</v>
      </c>
      <c r="C1508" s="2" t="s">
        <v>319</v>
      </c>
      <c r="D1508" s="2" t="str">
        <f t="shared" si="183"/>
        <v>4</v>
      </c>
      <c r="E1508" s="2" t="str">
        <f t="shared" si="184"/>
        <v>45</v>
      </c>
      <c r="F1508" s="2" t="str">
        <f t="shared" si="185"/>
        <v>453</v>
      </c>
      <c r="G1508" s="1" t="s">
        <v>138</v>
      </c>
      <c r="H1508" s="27">
        <v>0</v>
      </c>
      <c r="I1508" s="27"/>
      <c r="J1508" s="27">
        <v>0</v>
      </c>
      <c r="K1508" s="27">
        <v>0</v>
      </c>
      <c r="L1508" s="27">
        <v>0</v>
      </c>
      <c r="M1508" s="27"/>
      <c r="N1508" s="27">
        <v>0</v>
      </c>
      <c r="O1508" s="27">
        <v>0</v>
      </c>
      <c r="P1508" s="27">
        <v>0</v>
      </c>
      <c r="Q1508" s="27"/>
      <c r="R1508" s="27">
        <v>0</v>
      </c>
      <c r="S1508" s="27">
        <v>0</v>
      </c>
      <c r="T1508" s="27">
        <v>0</v>
      </c>
      <c r="U1508" s="27"/>
      <c r="V1508" s="27">
        <v>0</v>
      </c>
      <c r="W1508" s="27">
        <v>0</v>
      </c>
      <c r="X1508" s="27">
        <v>0</v>
      </c>
      <c r="Y1508" s="27"/>
      <c r="Z1508" s="27">
        <v>0</v>
      </c>
      <c r="AA1508" s="27">
        <v>0</v>
      </c>
      <c r="AB1508" s="27">
        <v>0</v>
      </c>
      <c r="AC1508" s="27"/>
      <c r="AD1508" s="27">
        <v>0</v>
      </c>
      <c r="AE1508" s="27">
        <v>0</v>
      </c>
      <c r="AF1508" s="27">
        <v>0</v>
      </c>
      <c r="AG1508" s="106">
        <v>0</v>
      </c>
      <c r="AH1508" s="27">
        <v>0</v>
      </c>
      <c r="AI1508" s="27">
        <v>0</v>
      </c>
      <c r="AJ1508" s="27">
        <v>0</v>
      </c>
      <c r="AK1508" s="106">
        <v>0</v>
      </c>
      <c r="AL1508" s="106">
        <v>0</v>
      </c>
      <c r="AM1508" s="105">
        <v>0</v>
      </c>
      <c r="AN1508" s="11">
        <v>0</v>
      </c>
      <c r="AO1508" s="11">
        <v>0</v>
      </c>
      <c r="AP1508" s="105">
        <v>0</v>
      </c>
      <c r="AQ1508" s="11">
        <v>0</v>
      </c>
      <c r="AR1508" s="11">
        <v>0</v>
      </c>
      <c r="AS1508" s="11">
        <v>0</v>
      </c>
      <c r="AT1508" s="11">
        <v>0</v>
      </c>
      <c r="AU1508" s="11"/>
      <c r="AV1508" s="11">
        <v>0</v>
      </c>
      <c r="AW1508" s="11">
        <v>0</v>
      </c>
      <c r="AX1508" s="11"/>
      <c r="AZ1508" s="11"/>
      <c r="BA1508" s="11"/>
      <c r="BB1508" s="122"/>
    </row>
    <row r="1509" spans="1:54" hidden="1" x14ac:dyDescent="0.25">
      <c r="A1509">
        <v>9</v>
      </c>
      <c r="B1509" t="str">
        <f t="shared" si="179"/>
        <v>BCR-4531</v>
      </c>
      <c r="C1509" s="2" t="s">
        <v>319</v>
      </c>
      <c r="D1509" s="2" t="str">
        <f t="shared" si="183"/>
        <v>4</v>
      </c>
      <c r="E1509" s="2" t="str">
        <f t="shared" si="184"/>
        <v>45</v>
      </c>
      <c r="F1509" s="2" t="str">
        <f t="shared" si="185"/>
        <v>453</v>
      </c>
      <c r="G1509" s="1" t="s">
        <v>945</v>
      </c>
      <c r="H1509" s="27">
        <v>0</v>
      </c>
      <c r="I1509" s="27"/>
      <c r="J1509" s="27">
        <v>0</v>
      </c>
      <c r="K1509" s="27">
        <v>0</v>
      </c>
      <c r="L1509" s="27">
        <v>0</v>
      </c>
      <c r="M1509" s="27"/>
      <c r="N1509" s="27">
        <v>0</v>
      </c>
      <c r="O1509" s="27">
        <v>0</v>
      </c>
      <c r="P1509" s="27">
        <v>0</v>
      </c>
      <c r="Q1509" s="27"/>
      <c r="R1509" s="27">
        <v>0</v>
      </c>
      <c r="S1509" s="27">
        <v>0</v>
      </c>
      <c r="T1509" s="27">
        <v>0</v>
      </c>
      <c r="U1509" s="27"/>
      <c r="V1509" s="27">
        <v>0</v>
      </c>
      <c r="W1509" s="27">
        <v>0</v>
      </c>
      <c r="X1509" s="27">
        <v>0</v>
      </c>
      <c r="Y1509" s="27"/>
      <c r="Z1509" s="27">
        <v>0</v>
      </c>
      <c r="AA1509" s="27">
        <v>0</v>
      </c>
      <c r="AB1509" s="27">
        <v>0</v>
      </c>
      <c r="AC1509" s="27"/>
      <c r="AD1509" s="27">
        <v>0</v>
      </c>
      <c r="AE1509" s="27">
        <v>0</v>
      </c>
      <c r="AF1509" s="27">
        <v>0</v>
      </c>
      <c r="AG1509" s="106">
        <v>0</v>
      </c>
      <c r="AH1509" s="27">
        <v>0</v>
      </c>
      <c r="AI1509" s="27">
        <v>0</v>
      </c>
      <c r="AJ1509" s="27">
        <v>0</v>
      </c>
      <c r="AK1509" s="106">
        <v>0</v>
      </c>
      <c r="AL1509" s="106">
        <v>0</v>
      </c>
      <c r="AM1509" s="105">
        <v>0</v>
      </c>
      <c r="AN1509" s="11">
        <v>0</v>
      </c>
      <c r="AO1509" s="11">
        <v>0</v>
      </c>
      <c r="AP1509" s="105">
        <v>0</v>
      </c>
      <c r="AQ1509" s="11">
        <v>0</v>
      </c>
      <c r="AR1509" s="11">
        <v>0</v>
      </c>
      <c r="AS1509" s="11">
        <v>0</v>
      </c>
      <c r="AT1509" s="11">
        <v>0</v>
      </c>
      <c r="AU1509" s="11"/>
      <c r="AV1509" s="11">
        <v>0</v>
      </c>
      <c r="AW1509" s="11">
        <v>0</v>
      </c>
      <c r="AX1509" s="11"/>
      <c r="AZ1509" s="11"/>
      <c r="BA1509" s="11"/>
      <c r="BB1509" s="122"/>
    </row>
    <row r="1510" spans="1:54" hidden="1" x14ac:dyDescent="0.25">
      <c r="A1510">
        <v>9</v>
      </c>
      <c r="B1510" t="str">
        <f t="shared" si="179"/>
        <v>BCR-4532</v>
      </c>
      <c r="C1510" s="2" t="s">
        <v>319</v>
      </c>
      <c r="D1510" s="2" t="str">
        <f t="shared" si="183"/>
        <v>4</v>
      </c>
      <c r="E1510" s="2" t="str">
        <f t="shared" si="184"/>
        <v>45</v>
      </c>
      <c r="F1510" s="2" t="str">
        <f t="shared" si="185"/>
        <v>453</v>
      </c>
      <c r="G1510" s="1" t="s">
        <v>946</v>
      </c>
      <c r="H1510" s="27">
        <v>0</v>
      </c>
      <c r="I1510" s="27"/>
      <c r="J1510" s="27">
        <v>0</v>
      </c>
      <c r="K1510" s="27">
        <v>0</v>
      </c>
      <c r="L1510" s="27">
        <v>0</v>
      </c>
      <c r="M1510" s="27"/>
      <c r="N1510" s="27">
        <v>0</v>
      </c>
      <c r="O1510" s="27">
        <v>0</v>
      </c>
      <c r="P1510" s="27">
        <v>0</v>
      </c>
      <c r="Q1510" s="27"/>
      <c r="R1510" s="27">
        <v>0</v>
      </c>
      <c r="S1510" s="27">
        <v>0</v>
      </c>
      <c r="T1510" s="27">
        <v>0</v>
      </c>
      <c r="U1510" s="27"/>
      <c r="V1510" s="27">
        <v>0</v>
      </c>
      <c r="W1510" s="27">
        <v>0</v>
      </c>
      <c r="X1510" s="27">
        <v>0</v>
      </c>
      <c r="Y1510" s="27"/>
      <c r="Z1510" s="27">
        <v>0</v>
      </c>
      <c r="AA1510" s="27">
        <v>0</v>
      </c>
      <c r="AB1510" s="27">
        <v>0</v>
      </c>
      <c r="AC1510" s="27"/>
      <c r="AD1510" s="27">
        <v>0</v>
      </c>
      <c r="AE1510" s="27">
        <v>0</v>
      </c>
      <c r="AF1510" s="27">
        <v>0</v>
      </c>
      <c r="AG1510" s="106">
        <v>0</v>
      </c>
      <c r="AH1510" s="27">
        <v>0</v>
      </c>
      <c r="AI1510" s="27">
        <v>0</v>
      </c>
      <c r="AJ1510" s="27">
        <v>0</v>
      </c>
      <c r="AK1510" s="106">
        <v>0</v>
      </c>
      <c r="AL1510" s="106">
        <v>0</v>
      </c>
      <c r="AM1510" s="105">
        <v>0</v>
      </c>
      <c r="AN1510" s="11">
        <v>0</v>
      </c>
      <c r="AO1510" s="11">
        <v>0</v>
      </c>
      <c r="AP1510" s="105">
        <v>0</v>
      </c>
      <c r="AQ1510" s="11">
        <v>0</v>
      </c>
      <c r="AR1510" s="11">
        <v>0</v>
      </c>
      <c r="AS1510" s="11">
        <v>0</v>
      </c>
      <c r="AT1510" s="11">
        <v>0</v>
      </c>
      <c r="AU1510" s="11"/>
      <c r="AV1510" s="11">
        <v>0</v>
      </c>
      <c r="AW1510" s="11">
        <v>0</v>
      </c>
      <c r="AX1510" s="11"/>
      <c r="AZ1510" s="11"/>
      <c r="BA1510" s="11"/>
      <c r="BB1510" s="122"/>
    </row>
    <row r="1511" spans="1:54" hidden="1" x14ac:dyDescent="0.25">
      <c r="A1511">
        <v>9</v>
      </c>
      <c r="B1511" t="str">
        <f t="shared" si="179"/>
        <v>BCR-4533</v>
      </c>
      <c r="C1511" s="2" t="s">
        <v>319</v>
      </c>
      <c r="D1511" s="2" t="str">
        <f t="shared" si="183"/>
        <v>4</v>
      </c>
      <c r="E1511" s="2" t="str">
        <f t="shared" si="184"/>
        <v>45</v>
      </c>
      <c r="F1511" s="2" t="str">
        <f t="shared" si="185"/>
        <v>453</v>
      </c>
      <c r="G1511" s="1" t="s">
        <v>947</v>
      </c>
      <c r="H1511" s="27">
        <v>192</v>
      </c>
      <c r="I1511" s="27"/>
      <c r="J1511" s="27">
        <v>296.12991999999997</v>
      </c>
      <c r="K1511" s="27">
        <v>296.12991999999997</v>
      </c>
      <c r="L1511" s="27">
        <v>292</v>
      </c>
      <c r="M1511" s="27"/>
      <c r="N1511" s="27">
        <v>151.69540000000001</v>
      </c>
      <c r="O1511" s="27">
        <v>151.69540000000001</v>
      </c>
      <c r="P1511" s="27">
        <v>200</v>
      </c>
      <c r="Q1511" s="27"/>
      <c r="R1511" s="27">
        <v>141.27152000000001</v>
      </c>
      <c r="S1511" s="27">
        <v>141.27152000000001</v>
      </c>
      <c r="T1511" s="27">
        <v>200</v>
      </c>
      <c r="U1511" s="27"/>
      <c r="V1511" s="27">
        <v>131.12989999999999</v>
      </c>
      <c r="W1511" s="27">
        <v>131.12989999999999</v>
      </c>
      <c r="X1511" s="27">
        <v>200</v>
      </c>
      <c r="Y1511" s="27"/>
      <c r="Z1511" s="27">
        <v>116.04095</v>
      </c>
      <c r="AA1511" s="27">
        <v>116.04095</v>
      </c>
      <c r="AB1511" s="27">
        <v>0</v>
      </c>
      <c r="AC1511" s="27"/>
      <c r="AD1511" s="27">
        <v>0</v>
      </c>
      <c r="AE1511" s="27">
        <v>0</v>
      </c>
      <c r="AF1511" s="27">
        <v>0</v>
      </c>
      <c r="AG1511" s="106">
        <v>0</v>
      </c>
      <c r="AH1511" s="27">
        <v>0</v>
      </c>
      <c r="AI1511" s="27">
        <v>0</v>
      </c>
      <c r="AJ1511" s="27">
        <v>0</v>
      </c>
      <c r="AK1511" s="106">
        <v>0</v>
      </c>
      <c r="AL1511" s="106">
        <v>0</v>
      </c>
      <c r="AM1511" s="105">
        <v>0</v>
      </c>
      <c r="AN1511" s="11">
        <v>0</v>
      </c>
      <c r="AO1511" s="11">
        <v>0</v>
      </c>
      <c r="AP1511" s="105">
        <v>0</v>
      </c>
      <c r="AQ1511" s="11">
        <v>0</v>
      </c>
      <c r="AR1511" s="11">
        <v>0</v>
      </c>
      <c r="AS1511" s="11">
        <v>0</v>
      </c>
      <c r="AT1511" s="11">
        <v>0</v>
      </c>
      <c r="AU1511" s="11"/>
      <c r="AV1511" s="11">
        <v>0</v>
      </c>
      <c r="AW1511" s="11">
        <v>0</v>
      </c>
      <c r="AX1511" s="11"/>
      <c r="AZ1511" s="11"/>
      <c r="BA1511" s="11"/>
      <c r="BB1511" s="122"/>
    </row>
    <row r="1512" spans="1:54" hidden="1" x14ac:dyDescent="0.25">
      <c r="A1512">
        <v>9</v>
      </c>
      <c r="B1512" t="str">
        <f t="shared" si="179"/>
        <v>BCR-4534</v>
      </c>
      <c r="C1512" s="2" t="s">
        <v>319</v>
      </c>
      <c r="D1512" s="2" t="str">
        <f t="shared" si="183"/>
        <v>4</v>
      </c>
      <c r="E1512" s="2" t="str">
        <f t="shared" si="184"/>
        <v>45</v>
      </c>
      <c r="F1512" s="2" t="str">
        <f t="shared" si="185"/>
        <v>453</v>
      </c>
      <c r="G1512" s="1" t="s">
        <v>140</v>
      </c>
      <c r="H1512" s="27">
        <v>0</v>
      </c>
      <c r="I1512" s="27"/>
      <c r="J1512" s="27">
        <v>0</v>
      </c>
      <c r="K1512" s="27">
        <v>0</v>
      </c>
      <c r="L1512" s="27">
        <v>0</v>
      </c>
      <c r="M1512" s="27"/>
      <c r="N1512" s="27">
        <v>0</v>
      </c>
      <c r="O1512" s="27">
        <v>0</v>
      </c>
      <c r="P1512" s="27">
        <v>0</v>
      </c>
      <c r="Q1512" s="27"/>
      <c r="R1512" s="27">
        <v>0</v>
      </c>
      <c r="S1512" s="27">
        <v>0</v>
      </c>
      <c r="T1512" s="27">
        <v>0</v>
      </c>
      <c r="U1512" s="27"/>
      <c r="V1512" s="27">
        <v>0</v>
      </c>
      <c r="W1512" s="27">
        <v>0</v>
      </c>
      <c r="X1512" s="27">
        <v>0</v>
      </c>
      <c r="Y1512" s="27"/>
      <c r="Z1512" s="27">
        <v>0</v>
      </c>
      <c r="AA1512" s="27">
        <v>0</v>
      </c>
      <c r="AB1512" s="27">
        <v>270</v>
      </c>
      <c r="AC1512" s="27"/>
      <c r="AD1512" s="27">
        <v>3620</v>
      </c>
      <c r="AE1512" s="27">
        <v>3620</v>
      </c>
      <c r="AF1512" s="27">
        <v>4348</v>
      </c>
      <c r="AG1512" s="106">
        <v>3905.5</v>
      </c>
      <c r="AH1512" s="27">
        <v>3905.5</v>
      </c>
      <c r="AI1512" s="27">
        <v>3905.5</v>
      </c>
      <c r="AJ1512" s="27">
        <v>868</v>
      </c>
      <c r="AK1512" s="106">
        <v>427.834</v>
      </c>
      <c r="AL1512" s="106">
        <v>427.834</v>
      </c>
      <c r="AM1512" s="105">
        <v>427.834</v>
      </c>
      <c r="AN1512" s="11">
        <v>225</v>
      </c>
      <c r="AO1512" s="11">
        <v>70</v>
      </c>
      <c r="AP1512" s="105">
        <v>70</v>
      </c>
      <c r="AQ1512" s="11">
        <v>70</v>
      </c>
      <c r="AR1512" s="11">
        <v>110</v>
      </c>
      <c r="AS1512" s="11">
        <v>32.5</v>
      </c>
      <c r="AT1512" s="11">
        <v>32.5</v>
      </c>
      <c r="AU1512" s="11">
        <v>32.5</v>
      </c>
      <c r="AV1512" s="11">
        <v>110</v>
      </c>
      <c r="AW1512" s="11">
        <v>0</v>
      </c>
      <c r="AX1512" s="11">
        <v>0</v>
      </c>
      <c r="AZ1512" s="11">
        <v>110</v>
      </c>
      <c r="BA1512" s="11">
        <v>90</v>
      </c>
      <c r="BB1512" s="122"/>
    </row>
    <row r="1513" spans="1:54" hidden="1" x14ac:dyDescent="0.25">
      <c r="A1513">
        <v>9</v>
      </c>
      <c r="B1513" t="str">
        <f t="shared" si="179"/>
        <v>BCR-4535</v>
      </c>
      <c r="C1513" s="2" t="s">
        <v>319</v>
      </c>
      <c r="D1513" s="2" t="str">
        <f t="shared" si="183"/>
        <v>4</v>
      </c>
      <c r="E1513" s="2" t="str">
        <f t="shared" si="184"/>
        <v>45</v>
      </c>
      <c r="F1513" s="2" t="str">
        <f t="shared" si="185"/>
        <v>453</v>
      </c>
      <c r="G1513" s="1" t="s">
        <v>141</v>
      </c>
      <c r="H1513" s="27">
        <v>0</v>
      </c>
      <c r="I1513" s="27"/>
      <c r="J1513" s="27">
        <v>0</v>
      </c>
      <c r="K1513" s="27">
        <v>0</v>
      </c>
      <c r="L1513" s="27">
        <v>0</v>
      </c>
      <c r="M1513" s="27"/>
      <c r="N1513" s="27">
        <v>0</v>
      </c>
      <c r="O1513" s="27">
        <v>0</v>
      </c>
      <c r="P1513" s="27">
        <v>0</v>
      </c>
      <c r="Q1513" s="27"/>
      <c r="R1513" s="27">
        <v>0</v>
      </c>
      <c r="S1513" s="27">
        <v>0</v>
      </c>
      <c r="T1513" s="27">
        <v>0</v>
      </c>
      <c r="U1513" s="27"/>
      <c r="V1513" s="27">
        <v>0</v>
      </c>
      <c r="W1513" s="27">
        <v>0</v>
      </c>
      <c r="X1513" s="27">
        <v>0</v>
      </c>
      <c r="Y1513" s="27"/>
      <c r="Z1513" s="27">
        <v>0</v>
      </c>
      <c r="AA1513" s="27">
        <v>0</v>
      </c>
      <c r="AB1513" s="27">
        <v>0</v>
      </c>
      <c r="AC1513" s="27"/>
      <c r="AD1513" s="27">
        <v>0</v>
      </c>
      <c r="AE1513" s="27">
        <v>0</v>
      </c>
      <c r="AF1513" s="27">
        <v>0</v>
      </c>
      <c r="AG1513" s="106">
        <v>0</v>
      </c>
      <c r="AH1513" s="27">
        <v>0</v>
      </c>
      <c r="AI1513" s="27">
        <v>0</v>
      </c>
      <c r="AJ1513" s="27">
        <v>0</v>
      </c>
      <c r="AK1513" s="106">
        <v>0</v>
      </c>
      <c r="AL1513" s="106">
        <v>0</v>
      </c>
      <c r="AM1513" s="105">
        <v>0</v>
      </c>
      <c r="AN1513" s="11">
        <v>0</v>
      </c>
      <c r="AO1513" s="11">
        <v>0</v>
      </c>
      <c r="AP1513" s="105">
        <v>0</v>
      </c>
      <c r="AQ1513" s="11">
        <v>0</v>
      </c>
      <c r="AR1513" s="11">
        <v>0</v>
      </c>
      <c r="AS1513" s="11">
        <v>0</v>
      </c>
      <c r="AT1513" s="11">
        <v>0</v>
      </c>
      <c r="AU1513" s="11">
        <v>0</v>
      </c>
      <c r="AV1513" s="11">
        <v>0</v>
      </c>
      <c r="AW1513" s="11">
        <v>0</v>
      </c>
      <c r="AX1513" s="11">
        <v>0</v>
      </c>
      <c r="AZ1513" s="11">
        <v>0</v>
      </c>
      <c r="BA1513" s="11">
        <v>0</v>
      </c>
      <c r="BB1513" s="122"/>
    </row>
    <row r="1514" spans="1:54" hidden="1" x14ac:dyDescent="0.25">
      <c r="A1514">
        <v>9</v>
      </c>
      <c r="B1514" t="str">
        <f t="shared" si="179"/>
        <v>BCR-4540</v>
      </c>
      <c r="C1514" s="2" t="s">
        <v>319</v>
      </c>
      <c r="D1514" s="2" t="str">
        <f t="shared" si="183"/>
        <v>4</v>
      </c>
      <c r="E1514" s="2" t="str">
        <f t="shared" si="184"/>
        <v>45</v>
      </c>
      <c r="F1514" s="2" t="str">
        <f t="shared" si="185"/>
        <v>454</v>
      </c>
      <c r="G1514" s="1" t="s">
        <v>142</v>
      </c>
      <c r="H1514" s="27">
        <v>300</v>
      </c>
      <c r="I1514" s="27"/>
      <c r="J1514" s="27">
        <v>289.69896</v>
      </c>
      <c r="K1514" s="27">
        <v>289.69896</v>
      </c>
      <c r="L1514" s="27">
        <v>300</v>
      </c>
      <c r="M1514" s="27"/>
      <c r="N1514" s="27">
        <v>395.30525</v>
      </c>
      <c r="O1514" s="27">
        <v>395.30525</v>
      </c>
      <c r="P1514" s="27">
        <v>485</v>
      </c>
      <c r="Q1514" s="27"/>
      <c r="R1514" s="27">
        <v>452.42937999999998</v>
      </c>
      <c r="S1514" s="27">
        <v>452.42937999999998</v>
      </c>
      <c r="T1514" s="27">
        <v>887</v>
      </c>
      <c r="U1514" s="27"/>
      <c r="V1514" s="27">
        <v>10683.023810000001</v>
      </c>
      <c r="W1514" s="27">
        <v>10683.023810000001</v>
      </c>
      <c r="X1514" s="27">
        <v>1040</v>
      </c>
      <c r="Y1514" s="27"/>
      <c r="Z1514" s="27">
        <v>1397.50999</v>
      </c>
      <c r="AA1514" s="27">
        <v>1397.50999</v>
      </c>
      <c r="AB1514" s="27">
        <v>1025</v>
      </c>
      <c r="AC1514" s="27"/>
      <c r="AD1514" s="27">
        <v>1406.0036399999999</v>
      </c>
      <c r="AE1514" s="27">
        <v>1401.0036399999999</v>
      </c>
      <c r="AF1514" s="27">
        <v>1098</v>
      </c>
      <c r="AG1514" s="106">
        <v>4097.1708100000005</v>
      </c>
      <c r="AH1514" s="27">
        <v>4120.9165000000003</v>
      </c>
      <c r="AI1514" s="27">
        <v>4120.9165000000003</v>
      </c>
      <c r="AJ1514" s="27">
        <v>1386</v>
      </c>
      <c r="AK1514" s="106">
        <v>1284.6476299999999</v>
      </c>
      <c r="AL1514" s="106">
        <v>1284.6476299999999</v>
      </c>
      <c r="AM1514" s="105">
        <v>1284.6476299999999</v>
      </c>
      <c r="AN1514" s="11">
        <v>1282</v>
      </c>
      <c r="AO1514" s="11">
        <v>1293.6649199999999</v>
      </c>
      <c r="AP1514" s="105">
        <v>1293.6649199999999</v>
      </c>
      <c r="AQ1514" s="11">
        <v>1293.6649199999999</v>
      </c>
      <c r="AR1514" s="11">
        <v>1272</v>
      </c>
      <c r="AS1514" s="11">
        <v>1487.1080100000001</v>
      </c>
      <c r="AT1514" s="11">
        <v>1516.23071</v>
      </c>
      <c r="AU1514" s="11">
        <v>1516.23071</v>
      </c>
      <c r="AV1514" s="11">
        <v>1232</v>
      </c>
      <c r="AW1514" s="11">
        <v>1595.48261</v>
      </c>
      <c r="AX1514" s="11">
        <v>1595.48261</v>
      </c>
      <c r="AZ1514" s="11">
        <v>1645</v>
      </c>
      <c r="BA1514" s="11">
        <v>1482.4556400000001</v>
      </c>
      <c r="BB1514" s="122"/>
    </row>
    <row r="1515" spans="1:54" hidden="1" x14ac:dyDescent="0.25">
      <c r="A1515">
        <v>9</v>
      </c>
      <c r="B1515" t="str">
        <f t="shared" si="179"/>
        <v>BCR-4550</v>
      </c>
      <c r="C1515" s="2" t="s">
        <v>319</v>
      </c>
      <c r="D1515" s="2" t="str">
        <f t="shared" si="183"/>
        <v>4</v>
      </c>
      <c r="E1515" s="2" t="str">
        <f t="shared" si="184"/>
        <v>45</v>
      </c>
      <c r="F1515" s="2" t="str">
        <f t="shared" si="185"/>
        <v>455</v>
      </c>
      <c r="G1515" s="1" t="s">
        <v>143</v>
      </c>
      <c r="H1515" s="27">
        <v>0</v>
      </c>
      <c r="I1515" s="27"/>
      <c r="J1515" s="27">
        <v>0</v>
      </c>
      <c r="K1515" s="27">
        <v>0</v>
      </c>
      <c r="L1515" s="27">
        <v>0</v>
      </c>
      <c r="M1515" s="27"/>
      <c r="N1515" s="27">
        <v>0</v>
      </c>
      <c r="O1515" s="27">
        <v>0</v>
      </c>
      <c r="P1515" s="27">
        <v>0</v>
      </c>
      <c r="Q1515" s="27"/>
      <c r="R1515" s="27">
        <v>0</v>
      </c>
      <c r="S1515" s="27">
        <v>0</v>
      </c>
      <c r="T1515" s="27">
        <v>0</v>
      </c>
      <c r="U1515" s="27"/>
      <c r="V1515" s="27">
        <v>0</v>
      </c>
      <c r="W1515" s="27">
        <v>0</v>
      </c>
      <c r="X1515" s="27">
        <v>0</v>
      </c>
      <c r="Y1515" s="27"/>
      <c r="Z1515" s="27">
        <v>0</v>
      </c>
      <c r="AA1515" s="27">
        <v>0</v>
      </c>
      <c r="AB1515" s="27">
        <v>0</v>
      </c>
      <c r="AC1515" s="27"/>
      <c r="AD1515" s="27">
        <v>0</v>
      </c>
      <c r="AE1515" s="27">
        <v>0</v>
      </c>
      <c r="AF1515" s="27">
        <v>0</v>
      </c>
      <c r="AG1515" s="106">
        <v>0</v>
      </c>
      <c r="AH1515" s="27">
        <v>0</v>
      </c>
      <c r="AI1515" s="27">
        <v>0</v>
      </c>
      <c r="AJ1515" s="27">
        <v>3442</v>
      </c>
      <c r="AK1515" s="106">
        <v>2187.6107299999999</v>
      </c>
      <c r="AL1515" s="106">
        <v>2187.6107299999999</v>
      </c>
      <c r="AM1515" s="105">
        <v>2187.6107299999999</v>
      </c>
      <c r="AN1515" s="11">
        <v>3218</v>
      </c>
      <c r="AO1515" s="11">
        <v>5856.4847800000007</v>
      </c>
      <c r="AP1515" s="105">
        <v>5856.4847800000007</v>
      </c>
      <c r="AQ1515" s="11">
        <v>5856.4847799999998</v>
      </c>
      <c r="AR1515" s="11">
        <v>5556</v>
      </c>
      <c r="AS1515" s="11">
        <v>5781.2517100000005</v>
      </c>
      <c r="AT1515" s="11">
        <v>5679.8636800000004</v>
      </c>
      <c r="AU1515" s="11">
        <v>5679.8636800000004</v>
      </c>
      <c r="AV1515" s="11">
        <v>5694</v>
      </c>
      <c r="AW1515" s="11">
        <v>4030.0707900000002</v>
      </c>
      <c r="AX1515" s="11">
        <v>4030.0707900000002</v>
      </c>
      <c r="AZ1515" s="11">
        <v>4400</v>
      </c>
      <c r="BA1515" s="11">
        <v>3902.6032599999999</v>
      </c>
      <c r="BB1515" s="122"/>
    </row>
    <row r="1516" spans="1:54" hidden="1" x14ac:dyDescent="0.25">
      <c r="A1516">
        <v>9</v>
      </c>
      <c r="B1516" t="str">
        <f t="shared" si="179"/>
        <v>BCR-5111</v>
      </c>
      <c r="C1516" s="2" t="s">
        <v>319</v>
      </c>
      <c r="D1516" s="2" t="str">
        <f t="shared" si="183"/>
        <v>5</v>
      </c>
      <c r="E1516" s="2" t="str">
        <f t="shared" si="184"/>
        <v>51</v>
      </c>
      <c r="F1516" s="2" t="str">
        <f t="shared" si="185"/>
        <v>511</v>
      </c>
      <c r="G1516" s="1" t="s">
        <v>147</v>
      </c>
      <c r="H1516" s="27">
        <v>30095</v>
      </c>
      <c r="I1516" s="27"/>
      <c r="J1516" s="27">
        <v>29386.53</v>
      </c>
      <c r="K1516" s="27">
        <v>29386.53</v>
      </c>
      <c r="L1516" s="27">
        <v>83374</v>
      </c>
      <c r="M1516" s="27"/>
      <c r="N1516" s="27">
        <v>65716.661040000006</v>
      </c>
      <c r="O1516" s="27">
        <v>65716.661040000006</v>
      </c>
      <c r="P1516" s="27">
        <v>104815</v>
      </c>
      <c r="Q1516" s="27"/>
      <c r="R1516" s="27">
        <v>94805.510469999994</v>
      </c>
      <c r="S1516" s="27">
        <v>94805.510469999994</v>
      </c>
      <c r="T1516" s="27">
        <v>122509</v>
      </c>
      <c r="U1516" s="27"/>
      <c r="V1516" s="27">
        <v>115879.99279</v>
      </c>
      <c r="W1516" s="27">
        <v>115879.99279</v>
      </c>
      <c r="X1516" s="27">
        <v>155353</v>
      </c>
      <c r="Y1516" s="27"/>
      <c r="Z1516" s="27">
        <v>184834.04050999999</v>
      </c>
      <c r="AA1516" s="27">
        <v>184834.04050999999</v>
      </c>
      <c r="AB1516" s="27">
        <v>200475</v>
      </c>
      <c r="AC1516" s="27"/>
      <c r="AD1516" s="27">
        <v>166984.06326999998</v>
      </c>
      <c r="AE1516" s="27">
        <v>88902.656570000006</v>
      </c>
      <c r="AF1516" s="27">
        <v>172129</v>
      </c>
      <c r="AG1516" s="106">
        <v>152237.81341</v>
      </c>
      <c r="AH1516" s="27">
        <v>85166.387100000007</v>
      </c>
      <c r="AI1516" s="27">
        <v>85166.387100000007</v>
      </c>
      <c r="AJ1516" s="27">
        <v>170017</v>
      </c>
      <c r="AK1516" s="106">
        <v>88359.912420000008</v>
      </c>
      <c r="AL1516" s="106">
        <v>86799.419580000002</v>
      </c>
      <c r="AM1516" s="105">
        <v>86799.419580000002</v>
      </c>
      <c r="AN1516" s="11">
        <v>148881</v>
      </c>
      <c r="AO1516" s="11">
        <v>114073.32754</v>
      </c>
      <c r="AP1516" s="105">
        <v>114073.32754</v>
      </c>
      <c r="AQ1516" s="11">
        <v>99787.306730000011</v>
      </c>
      <c r="AR1516" s="11">
        <v>98417</v>
      </c>
      <c r="AS1516" s="11">
        <v>93713.122839999996</v>
      </c>
      <c r="AT1516" s="11">
        <v>93713.122839999996</v>
      </c>
      <c r="AU1516" s="11">
        <v>93713.122839999996</v>
      </c>
      <c r="AV1516" s="11">
        <v>107237</v>
      </c>
      <c r="AW1516" s="11">
        <v>106338.87875</v>
      </c>
      <c r="AX1516" s="11">
        <v>106338.87875</v>
      </c>
      <c r="AZ1516" s="11">
        <v>118868</v>
      </c>
      <c r="BA1516" s="11">
        <v>116802.66371000001</v>
      </c>
      <c r="BB1516" s="122"/>
    </row>
    <row r="1517" spans="1:54" hidden="1" x14ac:dyDescent="0.25">
      <c r="A1517">
        <v>9</v>
      </c>
      <c r="B1517" t="str">
        <f t="shared" si="179"/>
        <v>BCR-5112</v>
      </c>
      <c r="C1517" s="2" t="s">
        <v>319</v>
      </c>
      <c r="D1517" s="2" t="str">
        <f t="shared" si="183"/>
        <v>5</v>
      </c>
      <c r="E1517" s="2" t="str">
        <f t="shared" si="184"/>
        <v>51</v>
      </c>
      <c r="F1517" s="2" t="str">
        <f t="shared" si="185"/>
        <v>511</v>
      </c>
      <c r="G1517" s="1" t="s">
        <v>148</v>
      </c>
      <c r="H1517" s="27">
        <v>35942</v>
      </c>
      <c r="I1517" s="27"/>
      <c r="J1517" s="27">
        <v>31902.923089999997</v>
      </c>
      <c r="K1517" s="27">
        <v>31902.923089999997</v>
      </c>
      <c r="L1517" s="27">
        <v>43540</v>
      </c>
      <c r="M1517" s="27"/>
      <c r="N1517" s="27">
        <v>28475.296549999999</v>
      </c>
      <c r="O1517" s="27">
        <v>28475.296549999999</v>
      </c>
      <c r="P1517" s="27">
        <v>38731</v>
      </c>
      <c r="Q1517" s="27"/>
      <c r="R1517" s="27">
        <v>28545.882089999999</v>
      </c>
      <c r="S1517" s="27">
        <v>28545.882089999999</v>
      </c>
      <c r="T1517" s="27">
        <v>38612</v>
      </c>
      <c r="U1517" s="27"/>
      <c r="V1517" s="27">
        <v>27789.596139999998</v>
      </c>
      <c r="W1517" s="27">
        <v>27789.550179999998</v>
      </c>
      <c r="X1517" s="27">
        <v>29237</v>
      </c>
      <c r="Y1517" s="27"/>
      <c r="Z1517" s="27">
        <v>32088.689579999998</v>
      </c>
      <c r="AA1517" s="27">
        <v>32088.689579999998</v>
      </c>
      <c r="AB1517" s="27">
        <v>56991</v>
      </c>
      <c r="AC1517" s="27"/>
      <c r="AD1517" s="27">
        <v>30780.38191</v>
      </c>
      <c r="AE1517" s="27">
        <v>30780.3819</v>
      </c>
      <c r="AF1517" s="27">
        <v>39329</v>
      </c>
      <c r="AG1517" s="106">
        <v>34738.459609999998</v>
      </c>
      <c r="AH1517" s="27">
        <v>33973.28009</v>
      </c>
      <c r="AI1517" s="27">
        <v>33973.28009</v>
      </c>
      <c r="AJ1517" s="27">
        <v>46521</v>
      </c>
      <c r="AK1517" s="106">
        <v>25055.953839999998</v>
      </c>
      <c r="AL1517" s="106">
        <v>37462.309399999998</v>
      </c>
      <c r="AM1517" s="105">
        <v>37462.309399999998</v>
      </c>
      <c r="AN1517" s="11">
        <v>46206</v>
      </c>
      <c r="AO1517" s="11">
        <v>27021.989079999999</v>
      </c>
      <c r="AP1517" s="105">
        <v>27021.989079999999</v>
      </c>
      <c r="AQ1517" s="11">
        <v>40415.267590000003</v>
      </c>
      <c r="AR1517" s="11">
        <v>48624</v>
      </c>
      <c r="AS1517" s="11">
        <v>67829.800660000008</v>
      </c>
      <c r="AT1517" s="11">
        <v>68745.267569999996</v>
      </c>
      <c r="AU1517" s="11">
        <v>68745.267569999996</v>
      </c>
      <c r="AV1517" s="11">
        <v>62259</v>
      </c>
      <c r="AW1517" s="11">
        <v>56198.243289999999</v>
      </c>
      <c r="AX1517" s="11">
        <v>56198.243289999999</v>
      </c>
      <c r="AZ1517" s="11">
        <v>103183</v>
      </c>
      <c r="BA1517" s="11">
        <v>81549.905339999998</v>
      </c>
      <c r="BB1517" s="122"/>
    </row>
    <row r="1518" spans="1:54" hidden="1" x14ac:dyDescent="0.25">
      <c r="A1518">
        <v>9</v>
      </c>
      <c r="B1518" t="str">
        <f t="shared" si="179"/>
        <v>BCR-5121</v>
      </c>
      <c r="C1518" s="2" t="s">
        <v>319</v>
      </c>
      <c r="D1518" s="2" t="str">
        <f t="shared" si="183"/>
        <v>5</v>
      </c>
      <c r="E1518" s="2" t="str">
        <f t="shared" si="184"/>
        <v>51</v>
      </c>
      <c r="F1518" s="2" t="str">
        <f t="shared" si="185"/>
        <v>512</v>
      </c>
      <c r="G1518" s="1" t="s">
        <v>149</v>
      </c>
      <c r="H1518" s="27">
        <v>396</v>
      </c>
      <c r="I1518" s="27"/>
      <c r="J1518" s="27">
        <v>343.12833000000001</v>
      </c>
      <c r="K1518" s="27">
        <v>343.12833000000001</v>
      </c>
      <c r="L1518" s="27">
        <v>396</v>
      </c>
      <c r="M1518" s="27"/>
      <c r="N1518" s="27">
        <v>1974.8</v>
      </c>
      <c r="O1518" s="27">
        <v>1974.8</v>
      </c>
      <c r="P1518" s="27">
        <v>396</v>
      </c>
      <c r="Q1518" s="27"/>
      <c r="R1518" s="27">
        <v>500</v>
      </c>
      <c r="S1518" s="27">
        <v>500</v>
      </c>
      <c r="T1518" s="27">
        <v>396</v>
      </c>
      <c r="U1518" s="27"/>
      <c r="V1518" s="27">
        <v>412</v>
      </c>
      <c r="W1518" s="27">
        <v>412</v>
      </c>
      <c r="X1518" s="27">
        <v>80</v>
      </c>
      <c r="Y1518" s="27"/>
      <c r="Z1518" s="27">
        <v>10079.19</v>
      </c>
      <c r="AA1518" s="27">
        <v>10079.19</v>
      </c>
      <c r="AB1518" s="27">
        <v>0</v>
      </c>
      <c r="AC1518" s="27"/>
      <c r="AD1518" s="27">
        <v>840.84</v>
      </c>
      <c r="AE1518" s="27">
        <v>840.84</v>
      </c>
      <c r="AF1518" s="27">
        <v>0</v>
      </c>
      <c r="AG1518" s="106">
        <v>990.99099000000001</v>
      </c>
      <c r="AH1518" s="27">
        <v>990.99099000000001</v>
      </c>
      <c r="AI1518" s="27">
        <v>9490.9909900000002</v>
      </c>
      <c r="AJ1518" s="27">
        <v>0</v>
      </c>
      <c r="AK1518" s="106">
        <v>0</v>
      </c>
      <c r="AL1518" s="106">
        <v>0</v>
      </c>
      <c r="AM1518" s="105">
        <v>0</v>
      </c>
      <c r="AN1518" s="11">
        <v>0</v>
      </c>
      <c r="AO1518" s="11">
        <v>0</v>
      </c>
      <c r="AP1518" s="105">
        <v>0</v>
      </c>
      <c r="AQ1518" s="11">
        <v>0</v>
      </c>
      <c r="AR1518" s="11">
        <v>0</v>
      </c>
      <c r="AS1518" s="11">
        <v>0</v>
      </c>
      <c r="AT1518" s="11">
        <v>0</v>
      </c>
      <c r="AU1518" s="11">
        <v>0</v>
      </c>
      <c r="AV1518" s="11">
        <v>0</v>
      </c>
      <c r="AW1518" s="11">
        <v>0</v>
      </c>
      <c r="AX1518" s="11">
        <v>0</v>
      </c>
      <c r="AZ1518" s="11">
        <v>0</v>
      </c>
      <c r="BA1518" s="11">
        <v>1126.982</v>
      </c>
      <c r="BB1518" s="122"/>
    </row>
    <row r="1519" spans="1:54" hidden="1" x14ac:dyDescent="0.25">
      <c r="A1519">
        <v>9</v>
      </c>
      <c r="B1519" t="str">
        <f t="shared" si="179"/>
        <v>BCR-5122</v>
      </c>
      <c r="C1519" s="2" t="s">
        <v>319</v>
      </c>
      <c r="D1519" s="2" t="str">
        <f t="shared" si="183"/>
        <v>5</v>
      </c>
      <c r="E1519" s="2" t="str">
        <f t="shared" si="184"/>
        <v>51</v>
      </c>
      <c r="F1519" s="2" t="str">
        <f t="shared" si="185"/>
        <v>512</v>
      </c>
      <c r="G1519" s="1" t="s">
        <v>150</v>
      </c>
      <c r="H1519" s="27">
        <v>486</v>
      </c>
      <c r="I1519" s="27"/>
      <c r="J1519" s="27">
        <v>1092.5276099999999</v>
      </c>
      <c r="K1519" s="27">
        <v>1092.5276099999999</v>
      </c>
      <c r="L1519" s="27">
        <v>933</v>
      </c>
      <c r="M1519" s="27"/>
      <c r="N1519" s="27">
        <v>1299.21956</v>
      </c>
      <c r="O1519" s="27">
        <v>1299.21956</v>
      </c>
      <c r="P1519" s="27">
        <v>4803</v>
      </c>
      <c r="Q1519" s="27"/>
      <c r="R1519" s="27">
        <v>1350.0802700000002</v>
      </c>
      <c r="S1519" s="27">
        <v>1350.0802700000002</v>
      </c>
      <c r="T1519" s="27">
        <v>521</v>
      </c>
      <c r="U1519" s="27"/>
      <c r="V1519" s="27">
        <v>505.01727000000005</v>
      </c>
      <c r="W1519" s="27">
        <v>505.01727000000005</v>
      </c>
      <c r="X1519" s="27">
        <v>735</v>
      </c>
      <c r="Y1519" s="27"/>
      <c r="Z1519" s="27">
        <v>853.51215000000002</v>
      </c>
      <c r="AA1519" s="27">
        <v>853.51215000000002</v>
      </c>
      <c r="AB1519" s="27">
        <v>1452</v>
      </c>
      <c r="AC1519" s="27"/>
      <c r="AD1519" s="27">
        <v>937.6472</v>
      </c>
      <c r="AE1519" s="27">
        <v>937.6472</v>
      </c>
      <c r="AF1519" s="27">
        <v>978</v>
      </c>
      <c r="AG1519" s="106">
        <v>1208.3308299999999</v>
      </c>
      <c r="AH1519" s="27">
        <v>1203.9305000000002</v>
      </c>
      <c r="AI1519" s="27">
        <v>1197.19587</v>
      </c>
      <c r="AJ1519" s="27">
        <v>1677</v>
      </c>
      <c r="AK1519" s="106">
        <v>498.49076000000002</v>
      </c>
      <c r="AL1519" s="106">
        <v>498.49076000000002</v>
      </c>
      <c r="AM1519" s="105">
        <v>922.39203999999995</v>
      </c>
      <c r="AN1519" s="11">
        <v>1775</v>
      </c>
      <c r="AO1519" s="11">
        <v>1071.4057</v>
      </c>
      <c r="AP1519" s="105">
        <v>1249.47469</v>
      </c>
      <c r="AQ1519" s="11">
        <v>1249.4746899999998</v>
      </c>
      <c r="AR1519" s="11">
        <v>1743</v>
      </c>
      <c r="AS1519" s="11">
        <v>860.3604499999999</v>
      </c>
      <c r="AT1519" s="11">
        <v>1488.56315</v>
      </c>
      <c r="AU1519" s="11">
        <v>1488.56315</v>
      </c>
      <c r="AV1519" s="11">
        <v>1752</v>
      </c>
      <c r="AW1519" s="11">
        <v>-106.35756000000001</v>
      </c>
      <c r="AX1519" s="11">
        <v>527.79248000000007</v>
      </c>
      <c r="AZ1519" s="11">
        <v>909</v>
      </c>
      <c r="BA1519" s="11">
        <v>3483.7576600000002</v>
      </c>
      <c r="BB1519" s="122"/>
    </row>
    <row r="1520" spans="1:54" hidden="1" x14ac:dyDescent="0.25">
      <c r="A1520">
        <v>9</v>
      </c>
      <c r="B1520" t="str">
        <f t="shared" si="179"/>
        <v>BCR-5130</v>
      </c>
      <c r="C1520" s="2" t="s">
        <v>319</v>
      </c>
      <c r="D1520" s="2" t="str">
        <f t="shared" si="183"/>
        <v>5</v>
      </c>
      <c r="E1520" s="2" t="str">
        <f t="shared" si="184"/>
        <v>51</v>
      </c>
      <c r="F1520" s="2" t="str">
        <f t="shared" si="185"/>
        <v>513</v>
      </c>
      <c r="G1520" s="1" t="s">
        <v>151</v>
      </c>
      <c r="H1520" s="27">
        <v>2788</v>
      </c>
      <c r="I1520" s="27"/>
      <c r="J1520" s="27">
        <v>2435.2649999999999</v>
      </c>
      <c r="K1520" s="27">
        <v>2435.2649999999999</v>
      </c>
      <c r="L1520" s="27">
        <v>25</v>
      </c>
      <c r="M1520" s="27"/>
      <c r="N1520" s="27">
        <v>97500</v>
      </c>
      <c r="O1520" s="27">
        <v>97500</v>
      </c>
      <c r="P1520" s="27">
        <v>25</v>
      </c>
      <c r="Q1520" s="27"/>
      <c r="R1520" s="27">
        <v>0</v>
      </c>
      <c r="S1520" s="27">
        <v>0</v>
      </c>
      <c r="T1520" s="27">
        <v>25</v>
      </c>
      <c r="U1520" s="27"/>
      <c r="V1520" s="27">
        <v>33.653190000000002</v>
      </c>
      <c r="W1520" s="27">
        <v>33.653190000000002</v>
      </c>
      <c r="X1520" s="27">
        <v>296</v>
      </c>
      <c r="Y1520" s="27"/>
      <c r="Z1520" s="27">
        <v>270.58499999999998</v>
      </c>
      <c r="AA1520" s="27">
        <v>270.58499999999998</v>
      </c>
      <c r="AB1520" s="27">
        <v>25</v>
      </c>
      <c r="AC1520" s="27"/>
      <c r="AD1520" s="27">
        <v>0</v>
      </c>
      <c r="AE1520" s="27">
        <v>0</v>
      </c>
      <c r="AF1520" s="27">
        <v>25</v>
      </c>
      <c r="AG1520" s="106">
        <v>0</v>
      </c>
      <c r="AH1520" s="27">
        <v>0</v>
      </c>
      <c r="AI1520" s="27">
        <v>0</v>
      </c>
      <c r="AJ1520" s="27">
        <v>25</v>
      </c>
      <c r="AK1520" s="106">
        <v>0</v>
      </c>
      <c r="AL1520" s="106">
        <v>0</v>
      </c>
      <c r="AM1520" s="105">
        <v>0</v>
      </c>
      <c r="AN1520" s="11">
        <v>25</v>
      </c>
      <c r="AO1520" s="11">
        <v>0</v>
      </c>
      <c r="AP1520" s="105">
        <v>0</v>
      </c>
      <c r="AQ1520" s="11">
        <v>0</v>
      </c>
      <c r="AR1520" s="11">
        <v>25</v>
      </c>
      <c r="AS1520" s="11">
        <v>0</v>
      </c>
      <c r="AT1520" s="11">
        <v>0</v>
      </c>
      <c r="AU1520" s="11">
        <v>0</v>
      </c>
      <c r="AV1520" s="11">
        <v>25</v>
      </c>
      <c r="AW1520" s="11">
        <v>546.37427000000002</v>
      </c>
      <c r="AX1520" s="11">
        <v>546.37427000000002</v>
      </c>
      <c r="AZ1520" s="11">
        <v>5095</v>
      </c>
      <c r="BA1520" s="11">
        <v>212.91041000000001</v>
      </c>
      <c r="BB1520" s="122"/>
    </row>
    <row r="1521" spans="1:54" hidden="1" x14ac:dyDescent="0.25">
      <c r="A1521">
        <v>9</v>
      </c>
      <c r="B1521" t="str">
        <f t="shared" si="179"/>
        <v>BCR-5140</v>
      </c>
      <c r="C1521" s="2" t="s">
        <v>319</v>
      </c>
      <c r="D1521" s="2" t="str">
        <f t="shared" si="183"/>
        <v>5</v>
      </c>
      <c r="E1521" s="2" t="str">
        <f t="shared" si="184"/>
        <v>51</v>
      </c>
      <c r="F1521" s="2" t="str">
        <f t="shared" si="185"/>
        <v>514</v>
      </c>
      <c r="G1521" s="1" t="s">
        <v>152</v>
      </c>
      <c r="H1521" s="27">
        <v>0</v>
      </c>
      <c r="I1521" s="27"/>
      <c r="J1521" s="27">
        <v>0</v>
      </c>
      <c r="K1521" s="27">
        <v>0</v>
      </c>
      <c r="L1521" s="27">
        <v>0</v>
      </c>
      <c r="M1521" s="27"/>
      <c r="N1521" s="27">
        <v>0</v>
      </c>
      <c r="O1521" s="27">
        <v>0</v>
      </c>
      <c r="P1521" s="27">
        <v>0</v>
      </c>
      <c r="Q1521" s="27"/>
      <c r="R1521" s="27">
        <v>0</v>
      </c>
      <c r="S1521" s="27">
        <v>0</v>
      </c>
      <c r="T1521" s="27">
        <v>0</v>
      </c>
      <c r="U1521" s="27"/>
      <c r="V1521" s="27">
        <v>0</v>
      </c>
      <c r="W1521" s="27">
        <v>0</v>
      </c>
      <c r="X1521" s="27">
        <v>0</v>
      </c>
      <c r="Y1521" s="27"/>
      <c r="Z1521" s="27">
        <v>0</v>
      </c>
      <c r="AA1521" s="27">
        <v>0</v>
      </c>
      <c r="AB1521" s="27">
        <v>0</v>
      </c>
      <c r="AC1521" s="27"/>
      <c r="AD1521" s="27">
        <v>0</v>
      </c>
      <c r="AE1521" s="27">
        <v>0</v>
      </c>
      <c r="AF1521" s="27">
        <v>0</v>
      </c>
      <c r="AG1521" s="106">
        <v>0</v>
      </c>
      <c r="AH1521" s="27">
        <v>0</v>
      </c>
      <c r="AI1521" s="27">
        <v>0</v>
      </c>
      <c r="AJ1521" s="27">
        <v>0</v>
      </c>
      <c r="AK1521" s="106">
        <v>0</v>
      </c>
      <c r="AL1521" s="106">
        <v>0</v>
      </c>
      <c r="AM1521" s="105">
        <v>0</v>
      </c>
      <c r="AN1521" s="11">
        <v>0</v>
      </c>
      <c r="AO1521" s="11">
        <v>0</v>
      </c>
      <c r="AP1521" s="105">
        <v>0</v>
      </c>
      <c r="AQ1521" s="11">
        <v>0</v>
      </c>
      <c r="AR1521" s="11">
        <v>0</v>
      </c>
      <c r="AS1521" s="11">
        <v>0</v>
      </c>
      <c r="AT1521" s="11">
        <v>0</v>
      </c>
      <c r="AU1521" s="11">
        <v>0</v>
      </c>
      <c r="AV1521" s="11">
        <v>0</v>
      </c>
      <c r="AW1521" s="11">
        <v>0</v>
      </c>
      <c r="AX1521" s="11">
        <v>0</v>
      </c>
      <c r="AZ1521" s="11">
        <v>0</v>
      </c>
      <c r="BA1521" s="11">
        <v>0</v>
      </c>
      <c r="BB1521" s="122"/>
    </row>
    <row r="1522" spans="1:54" hidden="1" x14ac:dyDescent="0.25">
      <c r="A1522">
        <v>9</v>
      </c>
      <c r="B1522" t="str">
        <f t="shared" si="179"/>
        <v>BCR-5210</v>
      </c>
      <c r="C1522" s="2" t="s">
        <v>319</v>
      </c>
      <c r="D1522" s="2" t="str">
        <f t="shared" ref="D1522:D1553" si="186">LEFT($G1522,1)</f>
        <v>5</v>
      </c>
      <c r="E1522" s="2" t="str">
        <f t="shared" ref="E1522:E1553" si="187">LEFT($G1522,2)</f>
        <v>52</v>
      </c>
      <c r="F1522" s="2" t="str">
        <f t="shared" ref="F1522:F1553" si="188">LEFT($G1522,3)</f>
        <v>521</v>
      </c>
      <c r="G1522" s="1" t="s">
        <v>154</v>
      </c>
      <c r="H1522" s="27">
        <v>3728</v>
      </c>
      <c r="I1522" s="27"/>
      <c r="J1522" s="27">
        <v>1148.6456900000001</v>
      </c>
      <c r="K1522" s="27">
        <v>1148.6456900000001</v>
      </c>
      <c r="L1522" s="27">
        <v>3976</v>
      </c>
      <c r="M1522" s="27"/>
      <c r="N1522" s="27">
        <v>585.12684999999999</v>
      </c>
      <c r="O1522" s="27">
        <v>585.12684999999999</v>
      </c>
      <c r="P1522" s="27">
        <v>5932</v>
      </c>
      <c r="Q1522" s="27"/>
      <c r="R1522" s="27">
        <v>2464.10871</v>
      </c>
      <c r="S1522" s="27">
        <v>2464.10871</v>
      </c>
      <c r="T1522" s="27">
        <v>6342</v>
      </c>
      <c r="U1522" s="27"/>
      <c r="V1522" s="27">
        <v>3871.2200499999999</v>
      </c>
      <c r="W1522" s="27">
        <v>3871.2200499999999</v>
      </c>
      <c r="X1522" s="27">
        <v>5698</v>
      </c>
      <c r="Y1522" s="27"/>
      <c r="Z1522" s="27">
        <v>3666.9694500000001</v>
      </c>
      <c r="AA1522" s="27">
        <v>3666.9694500000001</v>
      </c>
      <c r="AB1522" s="27">
        <v>7338</v>
      </c>
      <c r="AC1522" s="27"/>
      <c r="AD1522" s="27">
        <v>4871.7359400000005</v>
      </c>
      <c r="AE1522" s="27">
        <v>4871.7359400000005</v>
      </c>
      <c r="AF1522" s="27">
        <v>7226</v>
      </c>
      <c r="AG1522" s="106">
        <v>10840.121939999999</v>
      </c>
      <c r="AH1522" s="27">
        <v>10842.121939999999</v>
      </c>
      <c r="AI1522" s="27">
        <v>10842.121939999999</v>
      </c>
      <c r="AJ1522" s="27">
        <v>9589</v>
      </c>
      <c r="AK1522" s="106">
        <v>5216.6800400000002</v>
      </c>
      <c r="AL1522" s="106">
        <v>5216.6800400000002</v>
      </c>
      <c r="AM1522" s="105">
        <v>5216.6800400000002</v>
      </c>
      <c r="AN1522" s="11">
        <v>11089</v>
      </c>
      <c r="AO1522" s="11">
        <v>3621.3845000000001</v>
      </c>
      <c r="AP1522" s="105">
        <v>3621.3845000000001</v>
      </c>
      <c r="AQ1522" s="11">
        <v>3621.3844999999997</v>
      </c>
      <c r="AR1522" s="11">
        <v>10225</v>
      </c>
      <c r="AS1522" s="11">
        <v>9363.5209799999993</v>
      </c>
      <c r="AT1522" s="11">
        <v>9363.5209799999993</v>
      </c>
      <c r="AU1522" s="11">
        <v>9363.5209799999993</v>
      </c>
      <c r="AV1522" s="11">
        <v>17028</v>
      </c>
      <c r="AW1522" s="11">
        <v>3798.7607700000003</v>
      </c>
      <c r="AX1522" s="11">
        <v>3665.8449599999999</v>
      </c>
      <c r="AZ1522" s="11">
        <v>9296</v>
      </c>
      <c r="BA1522" s="11">
        <v>3007.3718800000001</v>
      </c>
      <c r="BB1522" s="122"/>
    </row>
    <row r="1523" spans="1:54" hidden="1" x14ac:dyDescent="0.25">
      <c r="A1523">
        <v>9</v>
      </c>
      <c r="B1523" t="str">
        <f t="shared" si="179"/>
        <v>BCR-5220</v>
      </c>
      <c r="C1523" s="2" t="s">
        <v>319</v>
      </c>
      <c r="D1523" s="2" t="str">
        <f t="shared" si="186"/>
        <v>5</v>
      </c>
      <c r="E1523" s="2" t="str">
        <f t="shared" si="187"/>
        <v>52</v>
      </c>
      <c r="F1523" s="2" t="str">
        <f t="shared" si="188"/>
        <v>522</v>
      </c>
      <c r="G1523" s="1" t="s">
        <v>155</v>
      </c>
      <c r="H1523" s="27">
        <v>0</v>
      </c>
      <c r="I1523" s="27"/>
      <c r="J1523" s="27">
        <v>8.2270400000000006</v>
      </c>
      <c r="K1523" s="27">
        <v>8.2270400000000006</v>
      </c>
      <c r="L1523" s="27">
        <v>0</v>
      </c>
      <c r="M1523" s="27"/>
      <c r="N1523" s="27">
        <v>0</v>
      </c>
      <c r="O1523" s="27">
        <v>0</v>
      </c>
      <c r="P1523" s="27">
        <v>0</v>
      </c>
      <c r="Q1523" s="27"/>
      <c r="R1523" s="27">
        <v>0</v>
      </c>
      <c r="S1523" s="27">
        <v>0</v>
      </c>
      <c r="T1523" s="27">
        <v>0</v>
      </c>
      <c r="U1523" s="27"/>
      <c r="V1523" s="27">
        <v>0</v>
      </c>
      <c r="W1523" s="27">
        <v>0</v>
      </c>
      <c r="X1523" s="27">
        <v>0</v>
      </c>
      <c r="Y1523" s="27"/>
      <c r="Z1523" s="27">
        <v>0</v>
      </c>
      <c r="AA1523" s="27">
        <v>0</v>
      </c>
      <c r="AB1523" s="27">
        <v>0</v>
      </c>
      <c r="AC1523" s="27"/>
      <c r="AD1523" s="27">
        <v>0</v>
      </c>
      <c r="AE1523" s="27">
        <v>0</v>
      </c>
      <c r="AF1523" s="27">
        <v>0</v>
      </c>
      <c r="AG1523" s="106">
        <v>0</v>
      </c>
      <c r="AH1523" s="27">
        <v>0</v>
      </c>
      <c r="AI1523" s="27">
        <v>0</v>
      </c>
      <c r="AJ1523" s="27">
        <v>0</v>
      </c>
      <c r="AK1523" s="106">
        <v>0</v>
      </c>
      <c r="AL1523" s="106">
        <v>0</v>
      </c>
      <c r="AM1523" s="105">
        <v>0</v>
      </c>
      <c r="AN1523" s="11">
        <v>0</v>
      </c>
      <c r="AO1523" s="11">
        <v>0</v>
      </c>
      <c r="AP1523" s="105">
        <v>0</v>
      </c>
      <c r="AQ1523" s="11">
        <v>0</v>
      </c>
      <c r="AR1523" s="11">
        <v>0</v>
      </c>
      <c r="AS1523" s="11">
        <v>0</v>
      </c>
      <c r="AT1523" s="11">
        <v>0</v>
      </c>
      <c r="AU1523" s="11">
        <v>0</v>
      </c>
      <c r="AV1523" s="11">
        <v>0</v>
      </c>
      <c r="AW1523" s="11">
        <v>0</v>
      </c>
      <c r="AX1523" s="11">
        <v>0</v>
      </c>
      <c r="AZ1523" s="11">
        <v>0</v>
      </c>
      <c r="BA1523" s="11">
        <v>0</v>
      </c>
      <c r="BB1523" s="122"/>
    </row>
    <row r="1524" spans="1:54" hidden="1" x14ac:dyDescent="0.25">
      <c r="A1524">
        <v>9</v>
      </c>
      <c r="B1524" t="str">
        <f t="shared" si="179"/>
        <v>BCR-5310</v>
      </c>
      <c r="C1524" s="2" t="s">
        <v>319</v>
      </c>
      <c r="D1524" s="2" t="str">
        <f t="shared" si="186"/>
        <v>5</v>
      </c>
      <c r="E1524" s="2" t="str">
        <f t="shared" si="187"/>
        <v>53</v>
      </c>
      <c r="F1524" s="2" t="str">
        <f t="shared" si="188"/>
        <v>531</v>
      </c>
      <c r="G1524" s="1" t="s">
        <v>158</v>
      </c>
      <c r="H1524" s="27">
        <v>17097</v>
      </c>
      <c r="I1524" s="27"/>
      <c r="J1524" s="27">
        <v>37757.580580000002</v>
      </c>
      <c r="K1524" s="27">
        <v>37757.580580000002</v>
      </c>
      <c r="L1524" s="27">
        <v>18920</v>
      </c>
      <c r="M1524" s="27"/>
      <c r="N1524" s="27">
        <v>17790.696820000001</v>
      </c>
      <c r="O1524" s="27">
        <v>17790.696820000001</v>
      </c>
      <c r="P1524" s="27">
        <v>29099</v>
      </c>
      <c r="Q1524" s="27"/>
      <c r="R1524" s="27">
        <v>25686.243120000003</v>
      </c>
      <c r="S1524" s="27">
        <v>25686.243120000003</v>
      </c>
      <c r="T1524" s="27">
        <v>31236</v>
      </c>
      <c r="U1524" s="27"/>
      <c r="V1524" s="27">
        <v>32561.857260000001</v>
      </c>
      <c r="W1524" s="27">
        <v>32561.857260000001</v>
      </c>
      <c r="X1524" s="27">
        <v>31579</v>
      </c>
      <c r="Y1524" s="27"/>
      <c r="Z1524" s="27">
        <v>29957.767160000003</v>
      </c>
      <c r="AA1524" s="27">
        <v>29957.767160000003</v>
      </c>
      <c r="AB1524" s="27">
        <v>32075</v>
      </c>
      <c r="AC1524" s="27"/>
      <c r="AD1524" s="27">
        <v>27521.293430000002</v>
      </c>
      <c r="AE1524" s="27">
        <v>27521.293430000002</v>
      </c>
      <c r="AF1524" s="27">
        <v>31793</v>
      </c>
      <c r="AG1524" s="106">
        <v>24650.49525</v>
      </c>
      <c r="AH1524" s="27">
        <v>24650.49525</v>
      </c>
      <c r="AI1524" s="27">
        <v>24650.49525</v>
      </c>
      <c r="AJ1524" s="27">
        <v>28950</v>
      </c>
      <c r="AK1524" s="106">
        <v>19300.813009999998</v>
      </c>
      <c r="AL1524" s="106">
        <v>19300.813009999998</v>
      </c>
      <c r="AM1524" s="105">
        <v>19300.813009999998</v>
      </c>
      <c r="AN1524" s="11">
        <v>26986</v>
      </c>
      <c r="AO1524" s="11">
        <v>25549.293819999999</v>
      </c>
      <c r="AP1524" s="105">
        <v>25549.293819999999</v>
      </c>
      <c r="AQ1524" s="11">
        <v>25549.293820000003</v>
      </c>
      <c r="AR1524" s="11">
        <v>28829</v>
      </c>
      <c r="AS1524" s="11">
        <v>28155.726250000003</v>
      </c>
      <c r="AT1524" s="11">
        <v>28155.72625</v>
      </c>
      <c r="AU1524" s="11">
        <v>28155.72625</v>
      </c>
      <c r="AV1524" s="11">
        <v>25404</v>
      </c>
      <c r="AW1524" s="11">
        <v>32447.564849999999</v>
      </c>
      <c r="AX1524" s="11">
        <v>32334.515629999998</v>
      </c>
      <c r="AZ1524" s="11">
        <v>32926</v>
      </c>
      <c r="BA1524" s="11">
        <v>30852.01484</v>
      </c>
      <c r="BB1524" s="122"/>
    </row>
    <row r="1525" spans="1:54" hidden="1" x14ac:dyDescent="0.25">
      <c r="A1525">
        <v>9</v>
      </c>
      <c r="B1525" t="str">
        <f t="shared" si="179"/>
        <v>BCR-5320</v>
      </c>
      <c r="C1525" s="2" t="s">
        <v>319</v>
      </c>
      <c r="D1525" s="2" t="str">
        <f t="shared" si="186"/>
        <v>5</v>
      </c>
      <c r="E1525" s="2" t="str">
        <f t="shared" si="187"/>
        <v>53</v>
      </c>
      <c r="F1525" s="2" t="str">
        <f t="shared" si="188"/>
        <v>532</v>
      </c>
      <c r="G1525" s="1" t="s">
        <v>159</v>
      </c>
      <c r="H1525" s="27">
        <v>0</v>
      </c>
      <c r="I1525" s="27"/>
      <c r="J1525" s="27">
        <v>0</v>
      </c>
      <c r="K1525" s="27">
        <v>0</v>
      </c>
      <c r="L1525" s="27">
        <v>0</v>
      </c>
      <c r="M1525" s="27"/>
      <c r="N1525" s="27">
        <v>0</v>
      </c>
      <c r="O1525" s="27">
        <v>0</v>
      </c>
      <c r="P1525" s="27">
        <v>0</v>
      </c>
      <c r="Q1525" s="27"/>
      <c r="R1525" s="27">
        <v>0</v>
      </c>
      <c r="S1525" s="27">
        <v>0</v>
      </c>
      <c r="T1525" s="27">
        <v>0</v>
      </c>
      <c r="U1525" s="27"/>
      <c r="V1525" s="27">
        <v>0</v>
      </c>
      <c r="W1525" s="27">
        <v>0</v>
      </c>
      <c r="X1525" s="27">
        <v>0</v>
      </c>
      <c r="Y1525" s="27"/>
      <c r="Z1525" s="27">
        <v>0</v>
      </c>
      <c r="AA1525" s="27">
        <v>0</v>
      </c>
      <c r="AB1525" s="27">
        <v>57</v>
      </c>
      <c r="AC1525" s="27"/>
      <c r="AD1525" s="27">
        <v>0</v>
      </c>
      <c r="AE1525" s="27">
        <v>0</v>
      </c>
      <c r="AF1525" s="27">
        <v>73</v>
      </c>
      <c r="AG1525" s="106">
        <v>0</v>
      </c>
      <c r="AH1525" s="27">
        <v>0</v>
      </c>
      <c r="AI1525" s="27">
        <v>0</v>
      </c>
      <c r="AJ1525" s="27">
        <v>181</v>
      </c>
      <c r="AK1525" s="106">
        <v>0</v>
      </c>
      <c r="AL1525" s="106">
        <v>0</v>
      </c>
      <c r="AM1525" s="105">
        <v>0</v>
      </c>
      <c r="AN1525" s="11">
        <v>116</v>
      </c>
      <c r="AO1525" s="11">
        <v>0</v>
      </c>
      <c r="AP1525" s="105">
        <v>97.858599999999996</v>
      </c>
      <c r="AQ1525" s="11">
        <v>97.85860000000001</v>
      </c>
      <c r="AR1525" s="11">
        <v>74</v>
      </c>
      <c r="AS1525" s="11">
        <v>0</v>
      </c>
      <c r="AT1525" s="11">
        <v>22.22345</v>
      </c>
      <c r="AU1525" s="11">
        <v>22.22345</v>
      </c>
      <c r="AV1525" s="11">
        <v>118</v>
      </c>
      <c r="AW1525" s="11">
        <v>0</v>
      </c>
      <c r="AX1525" s="11">
        <v>138.83510999999999</v>
      </c>
      <c r="AZ1525" s="11">
        <v>152</v>
      </c>
      <c r="BA1525" s="11">
        <v>18891.943049999998</v>
      </c>
      <c r="BB1525" s="122"/>
    </row>
    <row r="1526" spans="1:54" hidden="1" x14ac:dyDescent="0.25">
      <c r="A1526">
        <v>9</v>
      </c>
      <c r="B1526" t="str">
        <f t="shared" si="179"/>
        <v>BCR-5411</v>
      </c>
      <c r="C1526" s="2" t="s">
        <v>319</v>
      </c>
      <c r="D1526" s="2" t="str">
        <f t="shared" si="186"/>
        <v>5</v>
      </c>
      <c r="E1526" s="2" t="str">
        <f t="shared" si="187"/>
        <v>54</v>
      </c>
      <c r="F1526" s="2" t="str">
        <f t="shared" si="188"/>
        <v>541</v>
      </c>
      <c r="G1526" s="1" t="s">
        <v>162</v>
      </c>
      <c r="H1526" s="27">
        <v>0</v>
      </c>
      <c r="I1526" s="27"/>
      <c r="J1526" s="27">
        <v>0</v>
      </c>
      <c r="K1526" s="27">
        <v>0</v>
      </c>
      <c r="L1526" s="27">
        <v>0</v>
      </c>
      <c r="M1526" s="27"/>
      <c r="N1526" s="27">
        <v>0</v>
      </c>
      <c r="O1526" s="27">
        <v>0</v>
      </c>
      <c r="P1526" s="27">
        <v>0</v>
      </c>
      <c r="Q1526" s="27"/>
      <c r="R1526" s="27">
        <v>0</v>
      </c>
      <c r="S1526" s="27">
        <v>0</v>
      </c>
      <c r="T1526" s="27">
        <v>0</v>
      </c>
      <c r="U1526" s="27"/>
      <c r="V1526" s="27">
        <v>6.36</v>
      </c>
      <c r="W1526" s="27">
        <v>6.36</v>
      </c>
      <c r="X1526" s="27">
        <v>0</v>
      </c>
      <c r="Y1526" s="27"/>
      <c r="Z1526" s="27">
        <v>2.3475000000000001</v>
      </c>
      <c r="AA1526" s="27">
        <v>2.3475000000000001</v>
      </c>
      <c r="AB1526" s="27">
        <v>0</v>
      </c>
      <c r="AC1526" s="27"/>
      <c r="AD1526" s="27">
        <v>0</v>
      </c>
      <c r="AE1526" s="27">
        <v>0</v>
      </c>
      <c r="AF1526" s="27">
        <v>10</v>
      </c>
      <c r="AG1526" s="106">
        <v>20.916</v>
      </c>
      <c r="AH1526" s="27">
        <v>20.916</v>
      </c>
      <c r="AI1526" s="27">
        <v>20.916</v>
      </c>
      <c r="AJ1526" s="27">
        <v>50</v>
      </c>
      <c r="AK1526" s="106">
        <v>0</v>
      </c>
      <c r="AL1526" s="106">
        <v>0</v>
      </c>
      <c r="AM1526" s="105">
        <v>0</v>
      </c>
      <c r="AN1526" s="11">
        <v>50</v>
      </c>
      <c r="AO1526" s="11">
        <v>0</v>
      </c>
      <c r="AP1526" s="105">
        <v>0</v>
      </c>
      <c r="AQ1526" s="11">
        <v>0</v>
      </c>
      <c r="AR1526" s="11">
        <v>10</v>
      </c>
      <c r="AS1526" s="11">
        <v>0</v>
      </c>
      <c r="AT1526" s="11">
        <v>0</v>
      </c>
      <c r="AU1526" s="11">
        <v>0</v>
      </c>
      <c r="AV1526" s="11">
        <v>10</v>
      </c>
      <c r="AW1526" s="11">
        <v>0</v>
      </c>
      <c r="AX1526" s="11">
        <v>0</v>
      </c>
      <c r="AZ1526" s="11">
        <v>10</v>
      </c>
      <c r="BA1526" s="11">
        <v>0</v>
      </c>
      <c r="BB1526" s="122"/>
    </row>
    <row r="1527" spans="1:54" hidden="1" x14ac:dyDescent="0.25">
      <c r="A1527">
        <v>9</v>
      </c>
      <c r="B1527" t="str">
        <f t="shared" si="179"/>
        <v>BCR-5412</v>
      </c>
      <c r="C1527" s="2" t="s">
        <v>319</v>
      </c>
      <c r="D1527" s="2" t="str">
        <f t="shared" si="186"/>
        <v>5</v>
      </c>
      <c r="E1527" s="2" t="str">
        <f t="shared" si="187"/>
        <v>54</v>
      </c>
      <c r="F1527" s="2" t="str">
        <f t="shared" si="188"/>
        <v>541</v>
      </c>
      <c r="G1527" s="1" t="s">
        <v>163</v>
      </c>
      <c r="H1527" s="27">
        <v>0</v>
      </c>
      <c r="I1527" s="27"/>
      <c r="J1527" s="27">
        <v>0</v>
      </c>
      <c r="K1527" s="27">
        <v>0</v>
      </c>
      <c r="L1527" s="27">
        <v>0</v>
      </c>
      <c r="M1527" s="27"/>
      <c r="N1527" s="27">
        <v>0</v>
      </c>
      <c r="O1527" s="27">
        <v>0</v>
      </c>
      <c r="P1527" s="27">
        <v>0</v>
      </c>
      <c r="Q1527" s="27"/>
      <c r="R1527" s="27">
        <v>0</v>
      </c>
      <c r="S1527" s="27">
        <v>0</v>
      </c>
      <c r="T1527" s="27">
        <v>0</v>
      </c>
      <c r="U1527" s="27"/>
      <c r="V1527" s="27">
        <v>0</v>
      </c>
      <c r="W1527" s="27">
        <v>0</v>
      </c>
      <c r="X1527" s="27">
        <v>0</v>
      </c>
      <c r="Y1527" s="27"/>
      <c r="Z1527" s="27">
        <v>0</v>
      </c>
      <c r="AA1527" s="27">
        <v>0</v>
      </c>
      <c r="AB1527" s="27">
        <v>0</v>
      </c>
      <c r="AC1527" s="27"/>
      <c r="AD1527" s="27">
        <v>0</v>
      </c>
      <c r="AE1527" s="27">
        <v>0</v>
      </c>
      <c r="AF1527" s="27">
        <v>0</v>
      </c>
      <c r="AG1527" s="106">
        <v>6269.3740699999998</v>
      </c>
      <c r="AH1527" s="27">
        <v>6269.3740699999998</v>
      </c>
      <c r="AI1527" s="27">
        <v>6269.3740699999998</v>
      </c>
      <c r="AJ1527" s="27">
        <v>0</v>
      </c>
      <c r="AK1527" s="106">
        <v>0</v>
      </c>
      <c r="AL1527" s="106">
        <v>0</v>
      </c>
      <c r="AM1527" s="105">
        <v>0</v>
      </c>
      <c r="AN1527" s="11">
        <v>0</v>
      </c>
      <c r="AO1527" s="11">
        <v>164.404</v>
      </c>
      <c r="AP1527" s="105">
        <v>164.404</v>
      </c>
      <c r="AQ1527" s="11">
        <v>164.404</v>
      </c>
      <c r="AR1527" s="11">
        <v>0</v>
      </c>
      <c r="AS1527" s="11">
        <v>0</v>
      </c>
      <c r="AT1527" s="11">
        <v>0</v>
      </c>
      <c r="AU1527" s="11">
        <v>0</v>
      </c>
      <c r="AV1527" s="11">
        <v>0</v>
      </c>
      <c r="AW1527" s="11">
        <v>0</v>
      </c>
      <c r="AX1527" s="11">
        <v>0</v>
      </c>
      <c r="AZ1527" s="11">
        <v>0</v>
      </c>
      <c r="BA1527" s="11">
        <v>0</v>
      </c>
      <c r="BB1527" s="122"/>
    </row>
    <row r="1528" spans="1:54" hidden="1" x14ac:dyDescent="0.25">
      <c r="A1528">
        <v>9</v>
      </c>
      <c r="B1528" t="str">
        <f t="shared" si="179"/>
        <v>BCR-5421</v>
      </c>
      <c r="C1528" s="2" t="s">
        <v>319</v>
      </c>
      <c r="D1528" s="2" t="str">
        <f t="shared" si="186"/>
        <v>5</v>
      </c>
      <c r="E1528" s="2" t="str">
        <f t="shared" si="187"/>
        <v>54</v>
      </c>
      <c r="F1528" s="2" t="str">
        <f t="shared" si="188"/>
        <v>542</v>
      </c>
      <c r="G1528" s="1" t="s">
        <v>164</v>
      </c>
      <c r="H1528" s="27">
        <v>0</v>
      </c>
      <c r="I1528" s="27"/>
      <c r="J1528" s="27">
        <v>0</v>
      </c>
      <c r="K1528" s="27">
        <v>0</v>
      </c>
      <c r="L1528" s="27">
        <v>0</v>
      </c>
      <c r="M1528" s="27"/>
      <c r="N1528" s="27">
        <v>0</v>
      </c>
      <c r="O1528" s="27">
        <v>0</v>
      </c>
      <c r="P1528" s="27">
        <v>0</v>
      </c>
      <c r="Q1528" s="27"/>
      <c r="R1528" s="27">
        <v>0</v>
      </c>
      <c r="S1528" s="27">
        <v>0</v>
      </c>
      <c r="T1528" s="27">
        <v>0</v>
      </c>
      <c r="U1528" s="27"/>
      <c r="V1528" s="27">
        <v>0</v>
      </c>
      <c r="W1528" s="27">
        <v>0</v>
      </c>
      <c r="X1528" s="27">
        <v>0</v>
      </c>
      <c r="Y1528" s="27"/>
      <c r="Z1528" s="27">
        <v>0</v>
      </c>
      <c r="AA1528" s="27">
        <v>0</v>
      </c>
      <c r="AB1528" s="27">
        <v>0</v>
      </c>
      <c r="AC1528" s="27"/>
      <c r="AD1528" s="27">
        <v>0</v>
      </c>
      <c r="AE1528" s="27">
        <v>0</v>
      </c>
      <c r="AF1528" s="27">
        <v>0</v>
      </c>
      <c r="AG1528" s="106">
        <v>0</v>
      </c>
      <c r="AH1528" s="27">
        <v>0</v>
      </c>
      <c r="AI1528" s="27">
        <v>0</v>
      </c>
      <c r="AJ1528" s="27">
        <v>50</v>
      </c>
      <c r="AK1528" s="106">
        <v>0</v>
      </c>
      <c r="AL1528" s="106">
        <v>0</v>
      </c>
      <c r="AM1528" s="105">
        <v>0</v>
      </c>
      <c r="AN1528" s="11">
        <v>50</v>
      </c>
      <c r="AO1528" s="11">
        <v>0</v>
      </c>
      <c r="AP1528" s="105">
        <v>0</v>
      </c>
      <c r="AQ1528" s="11">
        <v>0</v>
      </c>
      <c r="AR1528" s="11">
        <v>10</v>
      </c>
      <c r="AS1528" s="11">
        <v>0</v>
      </c>
      <c r="AT1528" s="11">
        <v>0</v>
      </c>
      <c r="AU1528" s="11">
        <v>0</v>
      </c>
      <c r="AV1528" s="11">
        <v>10</v>
      </c>
      <c r="AW1528" s="11">
        <v>0</v>
      </c>
      <c r="AX1528" s="11">
        <v>0</v>
      </c>
      <c r="AZ1528" s="11">
        <v>10</v>
      </c>
      <c r="BA1528" s="11">
        <v>0</v>
      </c>
      <c r="BB1528" s="122"/>
    </row>
    <row r="1529" spans="1:54" hidden="1" x14ac:dyDescent="0.25">
      <c r="A1529">
        <v>9</v>
      </c>
      <c r="B1529" t="str">
        <f t="shared" si="179"/>
        <v>BCR-5422</v>
      </c>
      <c r="C1529" s="2" t="s">
        <v>319</v>
      </c>
      <c r="D1529" s="2" t="str">
        <f t="shared" si="186"/>
        <v>5</v>
      </c>
      <c r="E1529" s="2" t="str">
        <f t="shared" si="187"/>
        <v>54</v>
      </c>
      <c r="F1529" s="2" t="str">
        <f t="shared" si="188"/>
        <v>542</v>
      </c>
      <c r="G1529" s="1" t="s">
        <v>165</v>
      </c>
      <c r="H1529" s="27">
        <v>0</v>
      </c>
      <c r="I1529" s="27"/>
      <c r="J1529" s="27">
        <v>0</v>
      </c>
      <c r="K1529" s="27">
        <v>0</v>
      </c>
      <c r="L1529" s="27">
        <v>0</v>
      </c>
      <c r="M1529" s="27"/>
      <c r="N1529" s="27">
        <v>0</v>
      </c>
      <c r="O1529" s="27">
        <v>0</v>
      </c>
      <c r="P1529" s="27">
        <v>0</v>
      </c>
      <c r="Q1529" s="27"/>
      <c r="R1529" s="27">
        <v>0</v>
      </c>
      <c r="S1529" s="27">
        <v>0</v>
      </c>
      <c r="T1529" s="27">
        <v>0</v>
      </c>
      <c r="U1529" s="27"/>
      <c r="V1529" s="27">
        <v>0</v>
      </c>
      <c r="W1529" s="27">
        <v>0</v>
      </c>
      <c r="X1529" s="27">
        <v>0</v>
      </c>
      <c r="Y1529" s="27"/>
      <c r="Z1529" s="27">
        <v>0</v>
      </c>
      <c r="AA1529" s="27">
        <v>0</v>
      </c>
      <c r="AB1529" s="27">
        <v>0</v>
      </c>
      <c r="AC1529" s="27"/>
      <c r="AD1529" s="27">
        <v>0</v>
      </c>
      <c r="AE1529" s="27">
        <v>0</v>
      </c>
      <c r="AF1529" s="27">
        <v>0</v>
      </c>
      <c r="AG1529" s="106">
        <v>0</v>
      </c>
      <c r="AH1529" s="27">
        <v>0</v>
      </c>
      <c r="AI1529" s="27">
        <v>0</v>
      </c>
      <c r="AJ1529" s="27">
        <v>0</v>
      </c>
      <c r="AK1529" s="106">
        <v>0</v>
      </c>
      <c r="AL1529" s="106">
        <v>0</v>
      </c>
      <c r="AM1529" s="105">
        <v>0</v>
      </c>
      <c r="AN1529" s="11">
        <v>0</v>
      </c>
      <c r="AO1529" s="11">
        <v>0</v>
      </c>
      <c r="AP1529" s="105">
        <v>0</v>
      </c>
      <c r="AQ1529" s="11">
        <v>0</v>
      </c>
      <c r="AR1529" s="11">
        <v>0</v>
      </c>
      <c r="AS1529" s="11">
        <v>0</v>
      </c>
      <c r="AT1529" s="11">
        <v>0</v>
      </c>
      <c r="AU1529" s="11">
        <v>0</v>
      </c>
      <c r="AV1529" s="11">
        <v>0</v>
      </c>
      <c r="AW1529" s="11">
        <v>0</v>
      </c>
      <c r="AX1529" s="11">
        <v>0</v>
      </c>
      <c r="AZ1529" s="11">
        <v>0</v>
      </c>
      <c r="BA1529" s="11">
        <v>0</v>
      </c>
      <c r="BB1529" s="122"/>
    </row>
    <row r="1530" spans="1:54" hidden="1" x14ac:dyDescent="0.25">
      <c r="A1530">
        <v>9</v>
      </c>
      <c r="B1530" t="str">
        <f t="shared" si="179"/>
        <v>BCR-5431</v>
      </c>
      <c r="C1530" s="2" t="s">
        <v>319</v>
      </c>
      <c r="D1530" s="2" t="str">
        <f t="shared" si="186"/>
        <v>5</v>
      </c>
      <c r="E1530" s="2" t="str">
        <f t="shared" si="187"/>
        <v>54</v>
      </c>
      <c r="F1530" s="2" t="str">
        <f t="shared" si="188"/>
        <v>543</v>
      </c>
      <c r="G1530" s="1" t="s">
        <v>167</v>
      </c>
      <c r="H1530" s="27">
        <v>0</v>
      </c>
      <c r="I1530" s="27"/>
      <c r="J1530" s="27">
        <v>0</v>
      </c>
      <c r="K1530" s="27">
        <v>0</v>
      </c>
      <c r="L1530" s="27">
        <v>0</v>
      </c>
      <c r="M1530" s="27"/>
      <c r="N1530" s="27">
        <v>0</v>
      </c>
      <c r="O1530" s="27">
        <v>0</v>
      </c>
      <c r="P1530" s="27">
        <v>0</v>
      </c>
      <c r="Q1530" s="27"/>
      <c r="R1530" s="27">
        <v>0</v>
      </c>
      <c r="S1530" s="27">
        <v>0</v>
      </c>
      <c r="T1530" s="27">
        <v>0</v>
      </c>
      <c r="U1530" s="27"/>
      <c r="V1530" s="27">
        <v>0</v>
      </c>
      <c r="W1530" s="27">
        <v>0</v>
      </c>
      <c r="X1530" s="27">
        <v>0</v>
      </c>
      <c r="Y1530" s="27"/>
      <c r="Z1530" s="27">
        <v>0</v>
      </c>
      <c r="AA1530" s="27">
        <v>0</v>
      </c>
      <c r="AB1530" s="27">
        <v>0</v>
      </c>
      <c r="AC1530" s="27"/>
      <c r="AD1530" s="27">
        <v>0</v>
      </c>
      <c r="AE1530" s="27">
        <v>0</v>
      </c>
      <c r="AF1530" s="27">
        <v>0</v>
      </c>
      <c r="AG1530" s="106">
        <v>0</v>
      </c>
      <c r="AH1530" s="27">
        <v>0</v>
      </c>
      <c r="AI1530" s="27">
        <v>0</v>
      </c>
      <c r="AJ1530" s="27">
        <v>0</v>
      </c>
      <c r="AK1530" s="106">
        <v>0</v>
      </c>
      <c r="AL1530" s="106">
        <v>0</v>
      </c>
      <c r="AM1530" s="105">
        <v>0</v>
      </c>
      <c r="AN1530" s="11">
        <v>0</v>
      </c>
      <c r="AO1530" s="11">
        <v>0</v>
      </c>
      <c r="AP1530" s="105">
        <v>0</v>
      </c>
      <c r="AQ1530" s="11">
        <v>0</v>
      </c>
      <c r="AR1530" s="11">
        <v>0</v>
      </c>
      <c r="AS1530" s="11">
        <v>0</v>
      </c>
      <c r="AT1530" s="11">
        <v>0</v>
      </c>
      <c r="AU1530" s="11">
        <v>0</v>
      </c>
      <c r="AV1530" s="11">
        <v>0</v>
      </c>
      <c r="AW1530" s="11">
        <v>0</v>
      </c>
      <c r="AX1530" s="11">
        <v>0</v>
      </c>
      <c r="AZ1530" s="11">
        <v>0</v>
      </c>
      <c r="BA1530" s="11">
        <v>0</v>
      </c>
      <c r="BB1530" s="122"/>
    </row>
    <row r="1531" spans="1:54" hidden="1" x14ac:dyDescent="0.25">
      <c r="A1531">
        <v>9</v>
      </c>
      <c r="B1531" t="str">
        <f t="shared" si="179"/>
        <v>BCR-5432</v>
      </c>
      <c r="C1531" s="2" t="s">
        <v>319</v>
      </c>
      <c r="D1531" s="2" t="str">
        <f t="shared" si="186"/>
        <v>5</v>
      </c>
      <c r="E1531" s="2" t="str">
        <f t="shared" si="187"/>
        <v>54</v>
      </c>
      <c r="F1531" s="2" t="str">
        <f t="shared" si="188"/>
        <v>543</v>
      </c>
      <c r="G1531" s="1" t="s">
        <v>168</v>
      </c>
      <c r="H1531" s="27">
        <v>0</v>
      </c>
      <c r="I1531" s="27"/>
      <c r="J1531" s="27">
        <v>0</v>
      </c>
      <c r="K1531" s="27">
        <v>0</v>
      </c>
      <c r="L1531" s="27">
        <v>0</v>
      </c>
      <c r="M1531" s="27"/>
      <c r="N1531" s="27">
        <v>0</v>
      </c>
      <c r="O1531" s="27">
        <v>0</v>
      </c>
      <c r="P1531" s="27">
        <v>0</v>
      </c>
      <c r="Q1531" s="27"/>
      <c r="R1531" s="27">
        <v>0</v>
      </c>
      <c r="S1531" s="27">
        <v>0</v>
      </c>
      <c r="T1531" s="27">
        <v>0</v>
      </c>
      <c r="U1531" s="27"/>
      <c r="V1531" s="27">
        <v>0</v>
      </c>
      <c r="W1531" s="27">
        <v>0</v>
      </c>
      <c r="X1531" s="27">
        <v>0</v>
      </c>
      <c r="Y1531" s="27"/>
      <c r="Z1531" s="27">
        <v>0</v>
      </c>
      <c r="AA1531" s="27">
        <v>0</v>
      </c>
      <c r="AB1531" s="27">
        <v>0</v>
      </c>
      <c r="AC1531" s="27"/>
      <c r="AD1531" s="27">
        <v>0</v>
      </c>
      <c r="AE1531" s="27">
        <v>0</v>
      </c>
      <c r="AF1531" s="27">
        <v>0</v>
      </c>
      <c r="AG1531" s="106">
        <v>0</v>
      </c>
      <c r="AH1531" s="27">
        <v>0</v>
      </c>
      <c r="AI1531" s="27">
        <v>0</v>
      </c>
      <c r="AJ1531" s="27">
        <v>0</v>
      </c>
      <c r="AK1531" s="106">
        <v>0</v>
      </c>
      <c r="AL1531" s="106">
        <v>0</v>
      </c>
      <c r="AM1531" s="105">
        <v>0</v>
      </c>
      <c r="AN1531" s="11">
        <v>0</v>
      </c>
      <c r="AO1531" s="11">
        <v>0</v>
      </c>
      <c r="AP1531" s="105">
        <v>0</v>
      </c>
      <c r="AQ1531" s="11">
        <v>0</v>
      </c>
      <c r="AR1531" s="11">
        <v>0</v>
      </c>
      <c r="AS1531" s="11">
        <v>0</v>
      </c>
      <c r="AT1531" s="11">
        <v>0</v>
      </c>
      <c r="AU1531" s="11">
        <v>0</v>
      </c>
      <c r="AV1531" s="11">
        <v>0</v>
      </c>
      <c r="AW1531" s="11">
        <v>0</v>
      </c>
      <c r="AX1531" s="11">
        <v>0</v>
      </c>
      <c r="AZ1531" s="11">
        <v>0</v>
      </c>
      <c r="BA1531" s="11">
        <v>0</v>
      </c>
      <c r="BB1531" s="122"/>
    </row>
    <row r="1532" spans="1:54" hidden="1" x14ac:dyDescent="0.25">
      <c r="A1532">
        <v>9</v>
      </c>
      <c r="B1532" t="str">
        <f t="shared" si="179"/>
        <v>BCR-5441</v>
      </c>
      <c r="C1532" s="2" t="s">
        <v>319</v>
      </c>
      <c r="D1532" s="2" t="str">
        <f t="shared" si="186"/>
        <v>5</v>
      </c>
      <c r="E1532" s="2" t="str">
        <f t="shared" si="187"/>
        <v>54</v>
      </c>
      <c r="F1532" s="2" t="str">
        <f t="shared" si="188"/>
        <v>544</v>
      </c>
      <c r="G1532" s="1" t="s">
        <v>169</v>
      </c>
      <c r="H1532" s="27">
        <v>0</v>
      </c>
      <c r="I1532" s="27"/>
      <c r="J1532" s="27">
        <v>0</v>
      </c>
      <c r="K1532" s="27">
        <v>0</v>
      </c>
      <c r="L1532" s="27">
        <v>0</v>
      </c>
      <c r="M1532" s="27"/>
      <c r="N1532" s="27">
        <v>0</v>
      </c>
      <c r="O1532" s="27">
        <v>0</v>
      </c>
      <c r="P1532" s="27">
        <v>0</v>
      </c>
      <c r="Q1532" s="27"/>
      <c r="R1532" s="27">
        <v>0</v>
      </c>
      <c r="S1532" s="27">
        <v>0</v>
      </c>
      <c r="T1532" s="27">
        <v>0</v>
      </c>
      <c r="U1532" s="27"/>
      <c r="V1532" s="27">
        <v>0</v>
      </c>
      <c r="W1532" s="27">
        <v>0</v>
      </c>
      <c r="X1532" s="27">
        <v>0</v>
      </c>
      <c r="Y1532" s="27"/>
      <c r="Z1532" s="27">
        <v>0</v>
      </c>
      <c r="AA1532" s="27">
        <v>0</v>
      </c>
      <c r="AB1532" s="27">
        <v>0</v>
      </c>
      <c r="AC1532" s="27"/>
      <c r="AD1532" s="27">
        <v>0</v>
      </c>
      <c r="AE1532" s="27">
        <v>0</v>
      </c>
      <c r="AF1532" s="27">
        <v>0</v>
      </c>
      <c r="AG1532" s="106">
        <v>0</v>
      </c>
      <c r="AH1532" s="27">
        <v>0</v>
      </c>
      <c r="AI1532" s="27">
        <v>0</v>
      </c>
      <c r="AJ1532" s="27">
        <v>0</v>
      </c>
      <c r="AK1532" s="106">
        <v>0</v>
      </c>
      <c r="AL1532" s="106">
        <v>0</v>
      </c>
      <c r="AM1532" s="105">
        <v>0</v>
      </c>
      <c r="AN1532" s="11">
        <v>0</v>
      </c>
      <c r="AO1532" s="11">
        <v>0</v>
      </c>
      <c r="AP1532" s="105">
        <v>0</v>
      </c>
      <c r="AQ1532" s="11">
        <v>0</v>
      </c>
      <c r="AR1532" s="11">
        <v>0</v>
      </c>
      <c r="AS1532" s="11">
        <v>0</v>
      </c>
      <c r="AT1532" s="11">
        <v>0</v>
      </c>
      <c r="AU1532" s="11">
        <v>0</v>
      </c>
      <c r="AV1532" s="11">
        <v>0</v>
      </c>
      <c r="AW1532" s="11">
        <v>0</v>
      </c>
      <c r="AX1532" s="11">
        <v>0</v>
      </c>
      <c r="AZ1532" s="11">
        <v>0</v>
      </c>
      <c r="BA1532" s="11">
        <v>0</v>
      </c>
      <c r="BB1532" s="122"/>
    </row>
    <row r="1533" spans="1:54" hidden="1" x14ac:dyDescent="0.25">
      <c r="A1533">
        <v>9</v>
      </c>
      <c r="B1533" t="str">
        <f t="shared" si="179"/>
        <v>BCR-5442</v>
      </c>
      <c r="C1533" s="2" t="s">
        <v>319</v>
      </c>
      <c r="D1533" s="2" t="str">
        <f t="shared" si="186"/>
        <v>5</v>
      </c>
      <c r="E1533" s="2" t="str">
        <f t="shared" si="187"/>
        <v>54</v>
      </c>
      <c r="F1533" s="2" t="str">
        <f t="shared" si="188"/>
        <v>544</v>
      </c>
      <c r="G1533" s="1" t="s">
        <v>170</v>
      </c>
      <c r="H1533" s="27">
        <v>0</v>
      </c>
      <c r="I1533" s="27"/>
      <c r="J1533" s="27">
        <v>0</v>
      </c>
      <c r="K1533" s="27">
        <v>0</v>
      </c>
      <c r="L1533" s="27">
        <v>0</v>
      </c>
      <c r="M1533" s="27"/>
      <c r="N1533" s="27">
        <v>0</v>
      </c>
      <c r="O1533" s="27">
        <v>0</v>
      </c>
      <c r="P1533" s="27">
        <v>0</v>
      </c>
      <c r="Q1533" s="27"/>
      <c r="R1533" s="27">
        <v>0</v>
      </c>
      <c r="S1533" s="27">
        <v>0</v>
      </c>
      <c r="T1533" s="27">
        <v>0</v>
      </c>
      <c r="U1533" s="27"/>
      <c r="V1533" s="27">
        <v>0</v>
      </c>
      <c r="W1533" s="27">
        <v>0</v>
      </c>
      <c r="X1533" s="27">
        <v>0</v>
      </c>
      <c r="Y1533" s="27"/>
      <c r="Z1533" s="27">
        <v>0</v>
      </c>
      <c r="AA1533" s="27">
        <v>0</v>
      </c>
      <c r="AB1533" s="27">
        <v>0</v>
      </c>
      <c r="AC1533" s="27"/>
      <c r="AD1533" s="27">
        <v>0</v>
      </c>
      <c r="AE1533" s="27">
        <v>0</v>
      </c>
      <c r="AF1533" s="27">
        <v>0</v>
      </c>
      <c r="AG1533" s="106">
        <v>0</v>
      </c>
      <c r="AH1533" s="27">
        <v>0</v>
      </c>
      <c r="AI1533" s="27">
        <v>0</v>
      </c>
      <c r="AJ1533" s="27">
        <v>0</v>
      </c>
      <c r="AK1533" s="106">
        <v>0</v>
      </c>
      <c r="AL1533" s="106">
        <v>0</v>
      </c>
      <c r="AM1533" s="105">
        <v>0</v>
      </c>
      <c r="AN1533" s="11">
        <v>0</v>
      </c>
      <c r="AO1533" s="11">
        <v>0</v>
      </c>
      <c r="AP1533" s="105">
        <v>0</v>
      </c>
      <c r="AQ1533" s="11">
        <v>0</v>
      </c>
      <c r="AR1533" s="11">
        <v>0</v>
      </c>
      <c r="AS1533" s="11">
        <v>0</v>
      </c>
      <c r="AT1533" s="11">
        <v>0</v>
      </c>
      <c r="AU1533" s="11">
        <v>0</v>
      </c>
      <c r="AV1533" s="11">
        <v>0</v>
      </c>
      <c r="AW1533" s="11">
        <v>0</v>
      </c>
      <c r="AX1533" s="11">
        <v>0</v>
      </c>
      <c r="AZ1533" s="11">
        <v>0</v>
      </c>
      <c r="BA1533" s="11">
        <v>0</v>
      </c>
      <c r="BB1533" s="122"/>
    </row>
    <row r="1534" spans="1:54" hidden="1" x14ac:dyDescent="0.25">
      <c r="A1534">
        <v>9</v>
      </c>
      <c r="B1534" t="str">
        <f t="shared" si="179"/>
        <v>BCR-5451</v>
      </c>
      <c r="C1534" s="2" t="s">
        <v>319</v>
      </c>
      <c r="D1534" s="2" t="str">
        <f t="shared" si="186"/>
        <v>5</v>
      </c>
      <c r="E1534" s="2" t="str">
        <f t="shared" si="187"/>
        <v>54</v>
      </c>
      <c r="F1534" s="2" t="str">
        <f t="shared" si="188"/>
        <v>545</v>
      </c>
      <c r="G1534" s="1" t="s">
        <v>171</v>
      </c>
      <c r="H1534" s="27">
        <v>0</v>
      </c>
      <c r="I1534" s="27"/>
      <c r="J1534" s="27">
        <v>0</v>
      </c>
      <c r="K1534" s="27">
        <v>0</v>
      </c>
      <c r="L1534" s="27">
        <v>0</v>
      </c>
      <c r="M1534" s="27"/>
      <c r="N1534" s="27">
        <v>0</v>
      </c>
      <c r="O1534" s="27">
        <v>0</v>
      </c>
      <c r="P1534" s="27">
        <v>0</v>
      </c>
      <c r="Q1534" s="27"/>
      <c r="R1534" s="27">
        <v>0</v>
      </c>
      <c r="S1534" s="27">
        <v>0</v>
      </c>
      <c r="T1534" s="27">
        <v>0</v>
      </c>
      <c r="U1534" s="27"/>
      <c r="V1534" s="27">
        <v>0</v>
      </c>
      <c r="W1534" s="27">
        <v>0</v>
      </c>
      <c r="X1534" s="27">
        <v>0</v>
      </c>
      <c r="Y1534" s="27"/>
      <c r="Z1534" s="27">
        <v>4.3650000000000002</v>
      </c>
      <c r="AA1534" s="27">
        <v>4.3650000000000002</v>
      </c>
      <c r="AB1534" s="27">
        <v>0</v>
      </c>
      <c r="AC1534" s="27"/>
      <c r="AD1534" s="27">
        <v>0</v>
      </c>
      <c r="AE1534" s="27">
        <v>0</v>
      </c>
      <c r="AF1534" s="27">
        <v>0</v>
      </c>
      <c r="AG1534" s="106">
        <v>0</v>
      </c>
      <c r="AH1534" s="27">
        <v>0</v>
      </c>
      <c r="AI1534" s="27">
        <v>0</v>
      </c>
      <c r="AJ1534" s="27">
        <v>50</v>
      </c>
      <c r="AK1534" s="106">
        <v>0</v>
      </c>
      <c r="AL1534" s="106">
        <v>0</v>
      </c>
      <c r="AM1534" s="105">
        <v>0</v>
      </c>
      <c r="AN1534" s="11">
        <v>50</v>
      </c>
      <c r="AO1534" s="11">
        <v>0</v>
      </c>
      <c r="AP1534" s="105">
        <v>0</v>
      </c>
      <c r="AQ1534" s="11">
        <v>0</v>
      </c>
      <c r="AR1534" s="11">
        <v>10</v>
      </c>
      <c r="AS1534" s="11">
        <v>0</v>
      </c>
      <c r="AT1534" s="11">
        <v>0</v>
      </c>
      <c r="AU1534" s="11">
        <v>0</v>
      </c>
      <c r="AV1534" s="11">
        <v>10</v>
      </c>
      <c r="AW1534" s="11">
        <v>0</v>
      </c>
      <c r="AX1534" s="11">
        <v>0</v>
      </c>
      <c r="AZ1534" s="11">
        <v>10</v>
      </c>
      <c r="BA1534" s="11">
        <v>0</v>
      </c>
      <c r="BB1534" s="122"/>
    </row>
    <row r="1535" spans="1:54" hidden="1" x14ac:dyDescent="0.25">
      <c r="A1535">
        <v>9</v>
      </c>
      <c r="B1535" t="str">
        <f t="shared" si="179"/>
        <v>BCR-5452</v>
      </c>
      <c r="C1535" s="2" t="s">
        <v>319</v>
      </c>
      <c r="D1535" s="2" t="str">
        <f t="shared" si="186"/>
        <v>5</v>
      </c>
      <c r="E1535" s="2" t="str">
        <f t="shared" si="187"/>
        <v>54</v>
      </c>
      <c r="F1535" s="2" t="str">
        <f t="shared" si="188"/>
        <v>545</v>
      </c>
      <c r="G1535" s="1" t="s">
        <v>172</v>
      </c>
      <c r="H1535" s="27">
        <v>0</v>
      </c>
      <c r="I1535" s="27"/>
      <c r="J1535" s="27">
        <v>0</v>
      </c>
      <c r="K1535" s="27">
        <v>0</v>
      </c>
      <c r="L1535" s="27">
        <v>0</v>
      </c>
      <c r="M1535" s="27"/>
      <c r="N1535" s="27">
        <v>0</v>
      </c>
      <c r="O1535" s="27">
        <v>0</v>
      </c>
      <c r="P1535" s="27">
        <v>0</v>
      </c>
      <c r="Q1535" s="27"/>
      <c r="R1535" s="27">
        <v>0</v>
      </c>
      <c r="S1535" s="27">
        <v>0</v>
      </c>
      <c r="T1535" s="27">
        <v>0</v>
      </c>
      <c r="U1535" s="27"/>
      <c r="V1535" s="27">
        <v>0</v>
      </c>
      <c r="W1535" s="27">
        <v>0</v>
      </c>
      <c r="X1535" s="27">
        <v>0</v>
      </c>
      <c r="Y1535" s="27"/>
      <c r="Z1535" s="27">
        <v>0</v>
      </c>
      <c r="AA1535" s="27">
        <v>0</v>
      </c>
      <c r="AB1535" s="27">
        <v>0</v>
      </c>
      <c r="AC1535" s="27"/>
      <c r="AD1535" s="27">
        <v>0</v>
      </c>
      <c r="AE1535" s="27">
        <v>0</v>
      </c>
      <c r="AF1535" s="27">
        <v>0</v>
      </c>
      <c r="AG1535" s="106">
        <v>0</v>
      </c>
      <c r="AH1535" s="27">
        <v>0</v>
      </c>
      <c r="AI1535" s="27">
        <v>0</v>
      </c>
      <c r="AJ1535" s="27">
        <v>0</v>
      </c>
      <c r="AK1535" s="106">
        <v>0</v>
      </c>
      <c r="AL1535" s="106">
        <v>0</v>
      </c>
      <c r="AM1535" s="105">
        <v>0</v>
      </c>
      <c r="AN1535" s="11">
        <v>0</v>
      </c>
      <c r="AO1535" s="11">
        <v>0</v>
      </c>
      <c r="AP1535" s="105">
        <v>0</v>
      </c>
      <c r="AQ1535" s="11">
        <v>0</v>
      </c>
      <c r="AR1535" s="11">
        <v>0</v>
      </c>
      <c r="AS1535" s="11">
        <v>0</v>
      </c>
      <c r="AT1535" s="11">
        <v>0</v>
      </c>
      <c r="AU1535" s="11">
        <v>0</v>
      </c>
      <c r="AV1535" s="11">
        <v>0</v>
      </c>
      <c r="AW1535" s="11">
        <v>0</v>
      </c>
      <c r="AX1535" s="11">
        <v>0</v>
      </c>
      <c r="AZ1535" s="11">
        <v>0</v>
      </c>
      <c r="BA1535" s="11">
        <v>0</v>
      </c>
      <c r="BB1535" s="122"/>
    </row>
    <row r="1536" spans="1:54" hidden="1" x14ac:dyDescent="0.25">
      <c r="A1536">
        <v>9</v>
      </c>
      <c r="B1536" t="str">
        <f t="shared" si="179"/>
        <v>BCR-5461</v>
      </c>
      <c r="C1536" s="2" t="s">
        <v>319</v>
      </c>
      <c r="D1536" s="2" t="str">
        <f t="shared" si="186"/>
        <v>5</v>
      </c>
      <c r="E1536" s="2" t="str">
        <f t="shared" si="187"/>
        <v>54</v>
      </c>
      <c r="F1536" s="2" t="str">
        <f t="shared" si="188"/>
        <v>546</v>
      </c>
      <c r="G1536" s="1" t="s">
        <v>173</v>
      </c>
      <c r="H1536" s="27">
        <v>0</v>
      </c>
      <c r="I1536" s="27"/>
      <c r="J1536" s="27">
        <v>0</v>
      </c>
      <c r="K1536" s="27">
        <v>0</v>
      </c>
      <c r="L1536" s="27">
        <v>0</v>
      </c>
      <c r="M1536" s="27"/>
      <c r="N1536" s="27">
        <v>0</v>
      </c>
      <c r="O1536" s="27">
        <v>0</v>
      </c>
      <c r="P1536" s="27">
        <v>0</v>
      </c>
      <c r="Q1536" s="27"/>
      <c r="R1536" s="27">
        <v>0</v>
      </c>
      <c r="S1536" s="27">
        <v>0</v>
      </c>
      <c r="T1536" s="27">
        <v>0</v>
      </c>
      <c r="U1536" s="27"/>
      <c r="V1536" s="27">
        <v>0</v>
      </c>
      <c r="W1536" s="27">
        <v>0</v>
      </c>
      <c r="X1536" s="27">
        <v>0</v>
      </c>
      <c r="Y1536" s="27"/>
      <c r="Z1536" s="27">
        <v>0</v>
      </c>
      <c r="AA1536" s="27">
        <v>0</v>
      </c>
      <c r="AB1536" s="27">
        <v>0</v>
      </c>
      <c r="AC1536" s="27"/>
      <c r="AD1536" s="27">
        <v>0</v>
      </c>
      <c r="AE1536" s="27">
        <v>0</v>
      </c>
      <c r="AF1536" s="27">
        <v>0</v>
      </c>
      <c r="AG1536" s="106">
        <v>0</v>
      </c>
      <c r="AH1536" s="27">
        <v>0</v>
      </c>
      <c r="AI1536" s="27">
        <v>0</v>
      </c>
      <c r="AJ1536" s="27">
        <v>0</v>
      </c>
      <c r="AK1536" s="106">
        <v>0</v>
      </c>
      <c r="AL1536" s="106">
        <v>0</v>
      </c>
      <c r="AM1536" s="105">
        <v>0</v>
      </c>
      <c r="AN1536" s="11">
        <v>0</v>
      </c>
      <c r="AO1536" s="11">
        <v>0</v>
      </c>
      <c r="AP1536" s="105">
        <v>0</v>
      </c>
      <c r="AQ1536" s="11">
        <v>0</v>
      </c>
      <c r="AR1536" s="11">
        <v>0</v>
      </c>
      <c r="AS1536" s="11">
        <v>0</v>
      </c>
      <c r="AT1536" s="11">
        <v>0</v>
      </c>
      <c r="AU1536" s="11">
        <v>0</v>
      </c>
      <c r="AV1536" s="11">
        <v>0</v>
      </c>
      <c r="AW1536" s="11">
        <v>0</v>
      </c>
      <c r="AX1536" s="11">
        <v>0</v>
      </c>
      <c r="AZ1536" s="11">
        <v>0</v>
      </c>
      <c r="BA1536" s="11">
        <v>0</v>
      </c>
      <c r="BB1536" s="122"/>
    </row>
    <row r="1537" spans="1:54" hidden="1" x14ac:dyDescent="0.25">
      <c r="A1537">
        <v>9</v>
      </c>
      <c r="B1537" t="str">
        <f t="shared" si="179"/>
        <v>BCR-5462</v>
      </c>
      <c r="C1537" s="2" t="s">
        <v>319</v>
      </c>
      <c r="D1537" s="2" t="str">
        <f t="shared" si="186"/>
        <v>5</v>
      </c>
      <c r="E1537" s="2" t="str">
        <f t="shared" si="187"/>
        <v>54</v>
      </c>
      <c r="F1537" s="2" t="str">
        <f t="shared" si="188"/>
        <v>546</v>
      </c>
      <c r="G1537" s="1" t="s">
        <v>174</v>
      </c>
      <c r="H1537" s="27">
        <v>0</v>
      </c>
      <c r="I1537" s="27"/>
      <c r="J1537" s="27">
        <v>0</v>
      </c>
      <c r="K1537" s="27">
        <v>0</v>
      </c>
      <c r="L1537" s="27">
        <v>0</v>
      </c>
      <c r="M1537" s="27"/>
      <c r="N1537" s="27">
        <v>0</v>
      </c>
      <c r="O1537" s="27">
        <v>0</v>
      </c>
      <c r="P1537" s="27">
        <v>0</v>
      </c>
      <c r="Q1537" s="27"/>
      <c r="R1537" s="27">
        <v>0</v>
      </c>
      <c r="S1537" s="27">
        <v>0</v>
      </c>
      <c r="T1537" s="27">
        <v>0</v>
      </c>
      <c r="U1537" s="27"/>
      <c r="V1537" s="27">
        <v>0</v>
      </c>
      <c r="W1537" s="27">
        <v>0</v>
      </c>
      <c r="X1537" s="27">
        <v>0</v>
      </c>
      <c r="Y1537" s="27"/>
      <c r="Z1537" s="27">
        <v>0</v>
      </c>
      <c r="AA1537" s="27">
        <v>0</v>
      </c>
      <c r="AB1537" s="27">
        <v>0</v>
      </c>
      <c r="AC1537" s="27"/>
      <c r="AD1537" s="27">
        <v>0</v>
      </c>
      <c r="AE1537" s="27">
        <v>0</v>
      </c>
      <c r="AF1537" s="27">
        <v>0</v>
      </c>
      <c r="AG1537" s="106">
        <v>0</v>
      </c>
      <c r="AH1537" s="27">
        <v>0</v>
      </c>
      <c r="AI1537" s="27">
        <v>0</v>
      </c>
      <c r="AJ1537" s="27">
        <v>0</v>
      </c>
      <c r="AK1537" s="106">
        <v>0</v>
      </c>
      <c r="AL1537" s="106">
        <v>0</v>
      </c>
      <c r="AM1537" s="105">
        <v>0</v>
      </c>
      <c r="AN1537" s="11">
        <v>0</v>
      </c>
      <c r="AO1537" s="11">
        <v>0</v>
      </c>
      <c r="AP1537" s="105">
        <v>0</v>
      </c>
      <c r="AQ1537" s="11">
        <v>0</v>
      </c>
      <c r="AR1537" s="11">
        <v>0</v>
      </c>
      <c r="AS1537" s="11">
        <v>0</v>
      </c>
      <c r="AT1537" s="11">
        <v>0</v>
      </c>
      <c r="AU1537" s="11">
        <v>0</v>
      </c>
      <c r="AV1537" s="11">
        <v>0</v>
      </c>
      <c r="AW1537" s="11">
        <v>0</v>
      </c>
      <c r="AX1537" s="11">
        <v>0</v>
      </c>
      <c r="AZ1537" s="11">
        <v>0</v>
      </c>
      <c r="BA1537" s="11">
        <v>0</v>
      </c>
      <c r="BB1537" s="122"/>
    </row>
    <row r="1538" spans="1:54" hidden="1" x14ac:dyDescent="0.25">
      <c r="A1538">
        <v>9</v>
      </c>
      <c r="B1538" t="str">
        <f t="shared" si="179"/>
        <v>BCR-6111</v>
      </c>
      <c r="C1538" s="2" t="s">
        <v>319</v>
      </c>
      <c r="D1538" s="2" t="str">
        <f t="shared" si="186"/>
        <v>6</v>
      </c>
      <c r="E1538" s="2" t="str">
        <f t="shared" si="187"/>
        <v>61</v>
      </c>
      <c r="F1538" s="2" t="str">
        <f t="shared" si="188"/>
        <v>611</v>
      </c>
      <c r="G1538" s="1" t="s">
        <v>177</v>
      </c>
      <c r="H1538" s="27">
        <v>0</v>
      </c>
      <c r="I1538" s="27"/>
      <c r="J1538" s="27">
        <v>0</v>
      </c>
      <c r="K1538" s="27">
        <v>0</v>
      </c>
      <c r="L1538" s="27">
        <v>0</v>
      </c>
      <c r="M1538" s="27"/>
      <c r="N1538" s="27">
        <v>0</v>
      </c>
      <c r="O1538" s="27">
        <v>0</v>
      </c>
      <c r="P1538" s="27">
        <v>0</v>
      </c>
      <c r="Q1538" s="27"/>
      <c r="R1538" s="27">
        <v>0</v>
      </c>
      <c r="S1538" s="27">
        <v>0</v>
      </c>
      <c r="T1538" s="27">
        <v>0</v>
      </c>
      <c r="U1538" s="27"/>
      <c r="V1538" s="27">
        <v>0</v>
      </c>
      <c r="W1538" s="27">
        <v>0</v>
      </c>
      <c r="X1538" s="27">
        <v>0</v>
      </c>
      <c r="Y1538" s="27"/>
      <c r="Z1538" s="27">
        <v>0</v>
      </c>
      <c r="AA1538" s="27">
        <v>0</v>
      </c>
      <c r="AB1538" s="27">
        <v>0</v>
      </c>
      <c r="AC1538" s="27"/>
      <c r="AD1538" s="27">
        <v>0</v>
      </c>
      <c r="AE1538" s="27">
        <v>0</v>
      </c>
      <c r="AF1538" s="27">
        <v>0</v>
      </c>
      <c r="AG1538" s="106">
        <v>0</v>
      </c>
      <c r="AH1538" s="27">
        <v>0</v>
      </c>
      <c r="AI1538" s="27">
        <v>0</v>
      </c>
      <c r="AJ1538" s="27">
        <v>0</v>
      </c>
      <c r="AK1538" s="106">
        <v>0</v>
      </c>
      <c r="AL1538" s="106">
        <v>0</v>
      </c>
      <c r="AM1538" s="105">
        <v>0</v>
      </c>
      <c r="AN1538" s="11">
        <v>0</v>
      </c>
      <c r="AO1538" s="11">
        <v>0</v>
      </c>
      <c r="AP1538" s="105">
        <v>0</v>
      </c>
      <c r="AQ1538" s="11">
        <v>0</v>
      </c>
      <c r="AR1538" s="11">
        <v>0</v>
      </c>
      <c r="AS1538" s="11">
        <v>0</v>
      </c>
      <c r="AT1538" s="11">
        <v>0</v>
      </c>
      <c r="AU1538" s="11">
        <v>0</v>
      </c>
      <c r="AV1538" s="11">
        <v>0</v>
      </c>
      <c r="AW1538" s="11">
        <v>0</v>
      </c>
      <c r="AX1538" s="11">
        <v>0</v>
      </c>
      <c r="AZ1538" s="11">
        <v>0</v>
      </c>
      <c r="BA1538" s="11">
        <v>0</v>
      </c>
      <c r="BB1538" s="122"/>
    </row>
    <row r="1539" spans="1:54" hidden="1" x14ac:dyDescent="0.25">
      <c r="A1539">
        <v>9</v>
      </c>
      <c r="B1539" t="str">
        <f t="shared" ref="B1539:B1602" si="189">C1539&amp;"-"&amp;G1539</f>
        <v>BCR-6112</v>
      </c>
      <c r="C1539" s="2" t="s">
        <v>319</v>
      </c>
      <c r="D1539" s="2" t="str">
        <f t="shared" si="186"/>
        <v>6</v>
      </c>
      <c r="E1539" s="2" t="str">
        <f t="shared" si="187"/>
        <v>61</v>
      </c>
      <c r="F1539" s="2" t="str">
        <f t="shared" si="188"/>
        <v>611</v>
      </c>
      <c r="G1539" s="1" t="s">
        <v>178</v>
      </c>
      <c r="H1539" s="27">
        <v>0</v>
      </c>
      <c r="I1539" s="27"/>
      <c r="J1539" s="27">
        <v>0</v>
      </c>
      <c r="K1539" s="27">
        <v>0</v>
      </c>
      <c r="L1539" s="27">
        <v>0</v>
      </c>
      <c r="M1539" s="27"/>
      <c r="N1539" s="27">
        <v>0</v>
      </c>
      <c r="O1539" s="27">
        <v>0</v>
      </c>
      <c r="P1539" s="27">
        <v>0</v>
      </c>
      <c r="Q1539" s="27"/>
      <c r="R1539" s="27">
        <v>0</v>
      </c>
      <c r="S1539" s="27">
        <v>0</v>
      </c>
      <c r="T1539" s="27">
        <v>0</v>
      </c>
      <c r="U1539" s="27"/>
      <c r="V1539" s="27">
        <v>0</v>
      </c>
      <c r="W1539" s="27">
        <v>0</v>
      </c>
      <c r="X1539" s="27">
        <v>0</v>
      </c>
      <c r="Y1539" s="27"/>
      <c r="Z1539" s="27">
        <v>0</v>
      </c>
      <c r="AA1539" s="27">
        <v>0</v>
      </c>
      <c r="AB1539" s="27">
        <v>0</v>
      </c>
      <c r="AC1539" s="27"/>
      <c r="AD1539" s="27">
        <v>0</v>
      </c>
      <c r="AE1539" s="27">
        <v>0</v>
      </c>
      <c r="AF1539" s="27">
        <v>0</v>
      </c>
      <c r="AG1539" s="106">
        <v>0</v>
      </c>
      <c r="AH1539" s="27">
        <v>0</v>
      </c>
      <c r="AI1539" s="27">
        <v>0</v>
      </c>
      <c r="AJ1539" s="27">
        <v>0</v>
      </c>
      <c r="AK1539" s="106">
        <v>0</v>
      </c>
      <c r="AL1539" s="106">
        <v>0</v>
      </c>
      <c r="AM1539" s="105">
        <v>0</v>
      </c>
      <c r="AN1539" s="11">
        <v>0</v>
      </c>
      <c r="AO1539" s="11">
        <v>0</v>
      </c>
      <c r="AP1539" s="105">
        <v>0</v>
      </c>
      <c r="AQ1539" s="11">
        <v>0</v>
      </c>
      <c r="AR1539" s="11">
        <v>0</v>
      </c>
      <c r="AS1539" s="11">
        <v>0</v>
      </c>
      <c r="AT1539" s="11">
        <v>0</v>
      </c>
      <c r="AU1539" s="11">
        <v>0</v>
      </c>
      <c r="AV1539" s="11">
        <v>0</v>
      </c>
      <c r="AW1539" s="11">
        <v>0</v>
      </c>
      <c r="AX1539" s="11">
        <v>0</v>
      </c>
      <c r="AZ1539" s="11">
        <v>0</v>
      </c>
      <c r="BA1539" s="11">
        <v>0</v>
      </c>
      <c r="BB1539" s="122"/>
    </row>
    <row r="1540" spans="1:54" hidden="1" x14ac:dyDescent="0.25">
      <c r="A1540">
        <v>9</v>
      </c>
      <c r="B1540" t="str">
        <f t="shared" si="189"/>
        <v>BCR-6121</v>
      </c>
      <c r="C1540" s="2" t="s">
        <v>319</v>
      </c>
      <c r="D1540" s="2" t="str">
        <f t="shared" si="186"/>
        <v>6</v>
      </c>
      <c r="E1540" s="2" t="str">
        <f t="shared" si="187"/>
        <v>61</v>
      </c>
      <c r="F1540" s="2" t="str">
        <f t="shared" si="188"/>
        <v>612</v>
      </c>
      <c r="G1540" s="1" t="s">
        <v>179</v>
      </c>
      <c r="H1540" s="27">
        <v>0</v>
      </c>
      <c r="I1540" s="27"/>
      <c r="J1540" s="27">
        <v>0</v>
      </c>
      <c r="K1540" s="27">
        <v>0</v>
      </c>
      <c r="L1540" s="27">
        <v>0</v>
      </c>
      <c r="M1540" s="27"/>
      <c r="N1540" s="27">
        <v>0</v>
      </c>
      <c r="O1540" s="27">
        <v>0</v>
      </c>
      <c r="P1540" s="27">
        <v>0</v>
      </c>
      <c r="Q1540" s="27"/>
      <c r="R1540" s="27">
        <v>0</v>
      </c>
      <c r="S1540" s="27">
        <v>0</v>
      </c>
      <c r="T1540" s="27">
        <v>0</v>
      </c>
      <c r="U1540" s="27"/>
      <c r="V1540" s="27">
        <v>0</v>
      </c>
      <c r="W1540" s="27">
        <v>0</v>
      </c>
      <c r="X1540" s="27">
        <v>0</v>
      </c>
      <c r="Y1540" s="27"/>
      <c r="Z1540" s="27">
        <v>0</v>
      </c>
      <c r="AA1540" s="27">
        <v>0</v>
      </c>
      <c r="AB1540" s="27">
        <v>0</v>
      </c>
      <c r="AC1540" s="27"/>
      <c r="AD1540" s="27">
        <v>0</v>
      </c>
      <c r="AE1540" s="27">
        <v>0</v>
      </c>
      <c r="AF1540" s="27">
        <v>0</v>
      </c>
      <c r="AG1540" s="106">
        <v>0</v>
      </c>
      <c r="AH1540" s="27">
        <v>0</v>
      </c>
      <c r="AI1540" s="27">
        <v>0</v>
      </c>
      <c r="AJ1540" s="27">
        <v>0</v>
      </c>
      <c r="AK1540" s="106">
        <v>0</v>
      </c>
      <c r="AL1540" s="106">
        <v>0</v>
      </c>
      <c r="AM1540" s="105">
        <v>0</v>
      </c>
      <c r="AN1540" s="11">
        <v>0</v>
      </c>
      <c r="AO1540" s="11">
        <v>0</v>
      </c>
      <c r="AP1540" s="105">
        <v>0</v>
      </c>
      <c r="AQ1540" s="11">
        <v>0</v>
      </c>
      <c r="AR1540" s="11">
        <v>0</v>
      </c>
      <c r="AS1540" s="11">
        <v>0</v>
      </c>
      <c r="AT1540" s="11">
        <v>0</v>
      </c>
      <c r="AU1540" s="11">
        <v>0</v>
      </c>
      <c r="AV1540" s="11">
        <v>0</v>
      </c>
      <c r="AW1540" s="11">
        <v>0</v>
      </c>
      <c r="AX1540" s="11">
        <v>0</v>
      </c>
      <c r="AZ1540" s="11">
        <v>0</v>
      </c>
      <c r="BA1540" s="11">
        <v>0</v>
      </c>
      <c r="BB1540" s="122"/>
    </row>
    <row r="1541" spans="1:54" hidden="1" x14ac:dyDescent="0.25">
      <c r="A1541">
        <v>9</v>
      </c>
      <c r="B1541" t="str">
        <f t="shared" si="189"/>
        <v>BCR-6122</v>
      </c>
      <c r="C1541" s="2" t="s">
        <v>319</v>
      </c>
      <c r="D1541" s="2" t="str">
        <f t="shared" si="186"/>
        <v>6</v>
      </c>
      <c r="E1541" s="2" t="str">
        <f t="shared" si="187"/>
        <v>61</v>
      </c>
      <c r="F1541" s="2" t="str">
        <f t="shared" si="188"/>
        <v>612</v>
      </c>
      <c r="G1541" s="1" t="s">
        <v>180</v>
      </c>
      <c r="H1541" s="27">
        <v>0</v>
      </c>
      <c r="I1541" s="27"/>
      <c r="J1541" s="27">
        <v>0</v>
      </c>
      <c r="K1541" s="27">
        <v>0</v>
      </c>
      <c r="L1541" s="27">
        <v>0</v>
      </c>
      <c r="M1541" s="27"/>
      <c r="N1541" s="27">
        <v>0</v>
      </c>
      <c r="O1541" s="27">
        <v>0</v>
      </c>
      <c r="P1541" s="27">
        <v>0</v>
      </c>
      <c r="Q1541" s="27"/>
      <c r="R1541" s="27">
        <v>0</v>
      </c>
      <c r="S1541" s="27">
        <v>0</v>
      </c>
      <c r="T1541" s="27">
        <v>0</v>
      </c>
      <c r="U1541" s="27"/>
      <c r="V1541" s="27">
        <v>0</v>
      </c>
      <c r="W1541" s="27">
        <v>0</v>
      </c>
      <c r="X1541" s="27">
        <v>0</v>
      </c>
      <c r="Y1541" s="27"/>
      <c r="Z1541" s="27">
        <v>0</v>
      </c>
      <c r="AA1541" s="27">
        <v>0</v>
      </c>
      <c r="AB1541" s="27">
        <v>0</v>
      </c>
      <c r="AC1541" s="27"/>
      <c r="AD1541" s="27">
        <v>0</v>
      </c>
      <c r="AE1541" s="27">
        <v>0</v>
      </c>
      <c r="AF1541" s="27">
        <v>0</v>
      </c>
      <c r="AG1541" s="106">
        <v>0</v>
      </c>
      <c r="AH1541" s="27">
        <v>0</v>
      </c>
      <c r="AI1541" s="27">
        <v>0</v>
      </c>
      <c r="AJ1541" s="27">
        <v>0</v>
      </c>
      <c r="AK1541" s="106">
        <v>0</v>
      </c>
      <c r="AL1541" s="106">
        <v>0</v>
      </c>
      <c r="AM1541" s="105">
        <v>0</v>
      </c>
      <c r="AN1541" s="11">
        <v>0</v>
      </c>
      <c r="AO1541" s="11">
        <v>0</v>
      </c>
      <c r="AP1541" s="105">
        <v>0</v>
      </c>
      <c r="AQ1541" s="11">
        <v>0</v>
      </c>
      <c r="AR1541" s="11">
        <v>0</v>
      </c>
      <c r="AS1541" s="11">
        <v>0</v>
      </c>
      <c r="AT1541" s="11">
        <v>0</v>
      </c>
      <c r="AU1541" s="11">
        <v>0</v>
      </c>
      <c r="AV1541" s="11">
        <v>0</v>
      </c>
      <c r="AW1541" s="11">
        <v>0</v>
      </c>
      <c r="AX1541" s="11">
        <v>0</v>
      </c>
      <c r="AZ1541" s="11">
        <v>0</v>
      </c>
      <c r="BA1541" s="11">
        <v>0</v>
      </c>
      <c r="BB1541" s="122"/>
    </row>
    <row r="1542" spans="1:54" hidden="1" x14ac:dyDescent="0.25">
      <c r="A1542">
        <v>9</v>
      </c>
      <c r="B1542" t="str">
        <f t="shared" si="189"/>
        <v>BCR-6131</v>
      </c>
      <c r="C1542" s="2" t="s">
        <v>319</v>
      </c>
      <c r="D1542" s="2" t="str">
        <f t="shared" si="186"/>
        <v>6</v>
      </c>
      <c r="E1542" s="2" t="str">
        <f t="shared" si="187"/>
        <v>61</v>
      </c>
      <c r="F1542" s="2" t="str">
        <f t="shared" si="188"/>
        <v>613</v>
      </c>
      <c r="G1542" s="1" t="s">
        <v>181</v>
      </c>
      <c r="H1542" s="27">
        <v>0</v>
      </c>
      <c r="I1542" s="27"/>
      <c r="J1542" s="27">
        <v>0</v>
      </c>
      <c r="K1542" s="27">
        <v>0</v>
      </c>
      <c r="L1542" s="27">
        <v>0</v>
      </c>
      <c r="M1542" s="27"/>
      <c r="N1542" s="27">
        <v>0</v>
      </c>
      <c r="O1542" s="27">
        <v>0</v>
      </c>
      <c r="P1542" s="27">
        <v>0</v>
      </c>
      <c r="Q1542" s="27"/>
      <c r="R1542" s="27">
        <v>0</v>
      </c>
      <c r="S1542" s="27">
        <v>0</v>
      </c>
      <c r="T1542" s="27">
        <v>0</v>
      </c>
      <c r="U1542" s="27"/>
      <c r="V1542" s="27">
        <v>0</v>
      </c>
      <c r="W1542" s="27">
        <v>0</v>
      </c>
      <c r="X1542" s="27">
        <v>0</v>
      </c>
      <c r="Y1542" s="27"/>
      <c r="Z1542" s="27">
        <v>0</v>
      </c>
      <c r="AA1542" s="27">
        <v>0</v>
      </c>
      <c r="AB1542" s="27">
        <v>0</v>
      </c>
      <c r="AC1542" s="27"/>
      <c r="AD1542" s="27">
        <v>0</v>
      </c>
      <c r="AE1542" s="27">
        <v>0</v>
      </c>
      <c r="AF1542" s="27">
        <v>0</v>
      </c>
      <c r="AG1542" s="106">
        <v>0</v>
      </c>
      <c r="AH1542" s="27">
        <v>0</v>
      </c>
      <c r="AI1542" s="27">
        <v>0</v>
      </c>
      <c r="AJ1542" s="27">
        <v>0</v>
      </c>
      <c r="AK1542" s="106">
        <v>0</v>
      </c>
      <c r="AL1542" s="106">
        <v>0</v>
      </c>
      <c r="AM1542" s="105">
        <v>0</v>
      </c>
      <c r="AN1542" s="11">
        <v>0</v>
      </c>
      <c r="AO1542" s="11">
        <v>0</v>
      </c>
      <c r="AP1542" s="105">
        <v>0</v>
      </c>
      <c r="AQ1542" s="11">
        <v>0</v>
      </c>
      <c r="AR1542" s="11">
        <v>0</v>
      </c>
      <c r="AS1542" s="11">
        <v>0</v>
      </c>
      <c r="AT1542" s="11">
        <v>0</v>
      </c>
      <c r="AU1542" s="11">
        <v>0</v>
      </c>
      <c r="AV1542" s="11">
        <v>0</v>
      </c>
      <c r="AW1542" s="11">
        <v>0</v>
      </c>
      <c r="AX1542" s="11">
        <v>0</v>
      </c>
      <c r="AZ1542" s="11">
        <v>0</v>
      </c>
      <c r="BA1542" s="11">
        <v>0</v>
      </c>
      <c r="BB1542" s="122"/>
    </row>
    <row r="1543" spans="1:54" hidden="1" x14ac:dyDescent="0.25">
      <c r="A1543">
        <v>9</v>
      </c>
      <c r="B1543" t="str">
        <f t="shared" si="189"/>
        <v>BCR-6132</v>
      </c>
      <c r="C1543" s="2" t="s">
        <v>319</v>
      </c>
      <c r="D1543" s="2" t="str">
        <f t="shared" si="186"/>
        <v>6</v>
      </c>
      <c r="E1543" s="2" t="str">
        <f t="shared" si="187"/>
        <v>61</v>
      </c>
      <c r="F1543" s="2" t="str">
        <f t="shared" si="188"/>
        <v>613</v>
      </c>
      <c r="G1543" s="1" t="s">
        <v>182</v>
      </c>
      <c r="H1543" s="27">
        <v>0</v>
      </c>
      <c r="I1543" s="27"/>
      <c r="J1543" s="27">
        <v>0</v>
      </c>
      <c r="K1543" s="27">
        <v>0</v>
      </c>
      <c r="L1543" s="27">
        <v>0</v>
      </c>
      <c r="M1543" s="27"/>
      <c r="N1543" s="27">
        <v>0</v>
      </c>
      <c r="O1543" s="27">
        <v>0</v>
      </c>
      <c r="P1543" s="27">
        <v>0</v>
      </c>
      <c r="Q1543" s="27"/>
      <c r="R1543" s="27">
        <v>0</v>
      </c>
      <c r="S1543" s="27">
        <v>0</v>
      </c>
      <c r="T1543" s="27">
        <v>0</v>
      </c>
      <c r="U1543" s="27"/>
      <c r="V1543" s="27">
        <v>0</v>
      </c>
      <c r="W1543" s="27">
        <v>0</v>
      </c>
      <c r="X1543" s="27">
        <v>0</v>
      </c>
      <c r="Y1543" s="27"/>
      <c r="Z1543" s="27">
        <v>0</v>
      </c>
      <c r="AA1543" s="27">
        <v>0</v>
      </c>
      <c r="AB1543" s="27">
        <v>0</v>
      </c>
      <c r="AC1543" s="27"/>
      <c r="AD1543" s="27">
        <v>0</v>
      </c>
      <c r="AE1543" s="27">
        <v>0</v>
      </c>
      <c r="AF1543" s="27">
        <v>0</v>
      </c>
      <c r="AG1543" s="106">
        <v>0</v>
      </c>
      <c r="AH1543" s="27">
        <v>0</v>
      </c>
      <c r="AI1543" s="27">
        <v>0</v>
      </c>
      <c r="AJ1543" s="27">
        <v>0</v>
      </c>
      <c r="AK1543" s="106">
        <v>0</v>
      </c>
      <c r="AL1543" s="106">
        <v>0</v>
      </c>
      <c r="AM1543" s="105">
        <v>0</v>
      </c>
      <c r="AN1543" s="11">
        <v>0</v>
      </c>
      <c r="AO1543" s="11">
        <v>0</v>
      </c>
      <c r="AP1543" s="105">
        <v>0</v>
      </c>
      <c r="AQ1543" s="11">
        <v>0</v>
      </c>
      <c r="AR1543" s="11">
        <v>0</v>
      </c>
      <c r="AS1543" s="11">
        <v>0</v>
      </c>
      <c r="AT1543" s="11">
        <v>0</v>
      </c>
      <c r="AU1543" s="11">
        <v>0</v>
      </c>
      <c r="AV1543" s="11">
        <v>0</v>
      </c>
      <c r="AW1543" s="11">
        <v>0</v>
      </c>
      <c r="AX1543" s="11">
        <v>0</v>
      </c>
      <c r="AZ1543" s="11">
        <v>0</v>
      </c>
      <c r="BA1543" s="11">
        <v>0</v>
      </c>
      <c r="BB1543" s="122"/>
    </row>
    <row r="1544" spans="1:54" hidden="1" x14ac:dyDescent="0.25">
      <c r="A1544">
        <v>9</v>
      </c>
      <c r="B1544" t="str">
        <f t="shared" si="189"/>
        <v>BCR-6141</v>
      </c>
      <c r="C1544" s="2" t="s">
        <v>319</v>
      </c>
      <c r="D1544" s="2" t="str">
        <f t="shared" si="186"/>
        <v>6</v>
      </c>
      <c r="E1544" s="2" t="str">
        <f t="shared" si="187"/>
        <v>61</v>
      </c>
      <c r="F1544" s="2" t="str">
        <f t="shared" si="188"/>
        <v>614</v>
      </c>
      <c r="G1544" s="1" t="s">
        <v>183</v>
      </c>
      <c r="H1544" s="27">
        <v>0</v>
      </c>
      <c r="I1544" s="27"/>
      <c r="J1544" s="27">
        <v>0</v>
      </c>
      <c r="K1544" s="27">
        <v>0</v>
      </c>
      <c r="L1544" s="27">
        <v>0</v>
      </c>
      <c r="M1544" s="27"/>
      <c r="N1544" s="27">
        <v>0</v>
      </c>
      <c r="O1544" s="27">
        <v>0</v>
      </c>
      <c r="P1544" s="27">
        <v>0</v>
      </c>
      <c r="Q1544" s="27"/>
      <c r="R1544" s="27">
        <v>0</v>
      </c>
      <c r="S1544" s="27">
        <v>0</v>
      </c>
      <c r="T1544" s="27">
        <v>0</v>
      </c>
      <c r="U1544" s="27"/>
      <c r="V1544" s="27">
        <v>0</v>
      </c>
      <c r="W1544" s="27">
        <v>0</v>
      </c>
      <c r="X1544" s="27">
        <v>0</v>
      </c>
      <c r="Y1544" s="27"/>
      <c r="Z1544" s="27">
        <v>0</v>
      </c>
      <c r="AA1544" s="27">
        <v>0</v>
      </c>
      <c r="AB1544" s="27">
        <v>0</v>
      </c>
      <c r="AC1544" s="27"/>
      <c r="AD1544" s="27">
        <v>0</v>
      </c>
      <c r="AE1544" s="27">
        <v>0</v>
      </c>
      <c r="AF1544" s="27">
        <v>0</v>
      </c>
      <c r="AG1544" s="106">
        <v>0</v>
      </c>
      <c r="AH1544" s="27">
        <v>0</v>
      </c>
      <c r="AI1544" s="27">
        <v>0</v>
      </c>
      <c r="AJ1544" s="27">
        <v>0</v>
      </c>
      <c r="AK1544" s="106">
        <v>0</v>
      </c>
      <c r="AL1544" s="106">
        <v>0</v>
      </c>
      <c r="AM1544" s="105">
        <v>0</v>
      </c>
      <c r="AN1544" s="11">
        <v>0</v>
      </c>
      <c r="AO1544" s="11">
        <v>0</v>
      </c>
      <c r="AP1544" s="105">
        <v>0</v>
      </c>
      <c r="AQ1544" s="11">
        <v>0</v>
      </c>
      <c r="AR1544" s="11">
        <v>0</v>
      </c>
      <c r="AS1544" s="11">
        <v>0</v>
      </c>
      <c r="AT1544" s="11">
        <v>0</v>
      </c>
      <c r="AU1544" s="11">
        <v>0</v>
      </c>
      <c r="AV1544" s="11">
        <v>0</v>
      </c>
      <c r="AW1544" s="11">
        <v>0</v>
      </c>
      <c r="AX1544" s="11">
        <v>0</v>
      </c>
      <c r="AZ1544" s="11">
        <v>0</v>
      </c>
      <c r="BA1544" s="11">
        <v>0</v>
      </c>
      <c r="BB1544" s="122"/>
    </row>
    <row r="1545" spans="1:54" hidden="1" x14ac:dyDescent="0.25">
      <c r="A1545">
        <v>9</v>
      </c>
      <c r="B1545" t="str">
        <f t="shared" si="189"/>
        <v>BCR-6142</v>
      </c>
      <c r="C1545" s="2" t="s">
        <v>319</v>
      </c>
      <c r="D1545" s="2" t="str">
        <f t="shared" si="186"/>
        <v>6</v>
      </c>
      <c r="E1545" s="2" t="str">
        <f t="shared" si="187"/>
        <v>61</v>
      </c>
      <c r="F1545" s="2" t="str">
        <f t="shared" si="188"/>
        <v>614</v>
      </c>
      <c r="G1545" s="1" t="s">
        <v>184</v>
      </c>
      <c r="H1545" s="27">
        <v>0</v>
      </c>
      <c r="I1545" s="27"/>
      <c r="J1545" s="27">
        <v>0</v>
      </c>
      <c r="K1545" s="27">
        <v>0</v>
      </c>
      <c r="L1545" s="27">
        <v>0</v>
      </c>
      <c r="M1545" s="27"/>
      <c r="N1545" s="27">
        <v>0</v>
      </c>
      <c r="O1545" s="27">
        <v>0</v>
      </c>
      <c r="P1545" s="27">
        <v>0</v>
      </c>
      <c r="Q1545" s="27"/>
      <c r="R1545" s="27">
        <v>0</v>
      </c>
      <c r="S1545" s="27">
        <v>0</v>
      </c>
      <c r="T1545" s="27">
        <v>0</v>
      </c>
      <c r="U1545" s="27"/>
      <c r="V1545" s="27">
        <v>0</v>
      </c>
      <c r="W1545" s="27">
        <v>0</v>
      </c>
      <c r="X1545" s="27">
        <v>0</v>
      </c>
      <c r="Y1545" s="27"/>
      <c r="Z1545" s="27">
        <v>0</v>
      </c>
      <c r="AA1545" s="27">
        <v>0</v>
      </c>
      <c r="AB1545" s="27">
        <v>0</v>
      </c>
      <c r="AC1545" s="27"/>
      <c r="AD1545" s="27">
        <v>0</v>
      </c>
      <c r="AE1545" s="27">
        <v>0</v>
      </c>
      <c r="AF1545" s="27">
        <v>0</v>
      </c>
      <c r="AG1545" s="106">
        <v>0</v>
      </c>
      <c r="AH1545" s="27">
        <v>0</v>
      </c>
      <c r="AI1545" s="27">
        <v>0</v>
      </c>
      <c r="AJ1545" s="27">
        <v>0</v>
      </c>
      <c r="AK1545" s="106">
        <v>0</v>
      </c>
      <c r="AL1545" s="106">
        <v>0</v>
      </c>
      <c r="AM1545" s="105">
        <v>0</v>
      </c>
      <c r="AN1545" s="11">
        <v>0</v>
      </c>
      <c r="AO1545" s="11">
        <v>0</v>
      </c>
      <c r="AP1545" s="105">
        <v>0</v>
      </c>
      <c r="AQ1545" s="11">
        <v>0</v>
      </c>
      <c r="AR1545" s="11">
        <v>0</v>
      </c>
      <c r="AS1545" s="11">
        <v>0</v>
      </c>
      <c r="AT1545" s="11">
        <v>0</v>
      </c>
      <c r="AU1545" s="11">
        <v>0</v>
      </c>
      <c r="AV1545" s="11">
        <v>0</v>
      </c>
      <c r="AW1545" s="11">
        <v>0</v>
      </c>
      <c r="AX1545" s="11">
        <v>0</v>
      </c>
      <c r="AZ1545" s="11">
        <v>0</v>
      </c>
      <c r="BA1545" s="11">
        <v>0</v>
      </c>
      <c r="BB1545" s="122"/>
    </row>
    <row r="1546" spans="1:54" hidden="1" x14ac:dyDescent="0.25">
      <c r="A1546">
        <v>9</v>
      </c>
      <c r="B1546" t="str">
        <f t="shared" si="189"/>
        <v>BCR-6151</v>
      </c>
      <c r="C1546" s="2" t="s">
        <v>319</v>
      </c>
      <c r="D1546" s="2" t="str">
        <f t="shared" si="186"/>
        <v>6</v>
      </c>
      <c r="E1546" s="2" t="str">
        <f t="shared" si="187"/>
        <v>61</v>
      </c>
      <c r="F1546" s="2" t="str">
        <f t="shared" si="188"/>
        <v>615</v>
      </c>
      <c r="G1546" s="1" t="s">
        <v>185</v>
      </c>
      <c r="H1546" s="27">
        <v>0</v>
      </c>
      <c r="I1546" s="27"/>
      <c r="J1546" s="27">
        <v>0</v>
      </c>
      <c r="K1546" s="27">
        <v>0</v>
      </c>
      <c r="L1546" s="27">
        <v>0</v>
      </c>
      <c r="M1546" s="27"/>
      <c r="N1546" s="27">
        <v>0</v>
      </c>
      <c r="O1546" s="27">
        <v>0</v>
      </c>
      <c r="P1546" s="27">
        <v>0</v>
      </c>
      <c r="Q1546" s="27"/>
      <c r="R1546" s="27">
        <v>0</v>
      </c>
      <c r="S1546" s="27">
        <v>0</v>
      </c>
      <c r="T1546" s="27">
        <v>0</v>
      </c>
      <c r="U1546" s="27"/>
      <c r="V1546" s="27">
        <v>0</v>
      </c>
      <c r="W1546" s="27">
        <v>0</v>
      </c>
      <c r="X1546" s="27">
        <v>0</v>
      </c>
      <c r="Y1546" s="27"/>
      <c r="Z1546" s="27">
        <v>0</v>
      </c>
      <c r="AA1546" s="27">
        <v>0</v>
      </c>
      <c r="AB1546" s="27">
        <v>0</v>
      </c>
      <c r="AC1546" s="27"/>
      <c r="AD1546" s="27">
        <v>0</v>
      </c>
      <c r="AE1546" s="27">
        <v>0</v>
      </c>
      <c r="AF1546" s="27">
        <v>0</v>
      </c>
      <c r="AG1546" s="106">
        <v>0</v>
      </c>
      <c r="AH1546" s="27">
        <v>0</v>
      </c>
      <c r="AI1546" s="27">
        <v>0</v>
      </c>
      <c r="AJ1546" s="27">
        <v>0</v>
      </c>
      <c r="AK1546" s="106">
        <v>0</v>
      </c>
      <c r="AL1546" s="106">
        <v>0</v>
      </c>
      <c r="AM1546" s="105">
        <v>0</v>
      </c>
      <c r="AN1546" s="11">
        <v>0</v>
      </c>
      <c r="AO1546" s="11">
        <v>0</v>
      </c>
      <c r="AP1546" s="105">
        <v>0</v>
      </c>
      <c r="AQ1546" s="11">
        <v>0</v>
      </c>
      <c r="AR1546" s="11">
        <v>0</v>
      </c>
      <c r="AS1546" s="11">
        <v>0</v>
      </c>
      <c r="AT1546" s="11">
        <v>0</v>
      </c>
      <c r="AU1546" s="11">
        <v>0</v>
      </c>
      <c r="AV1546" s="11">
        <v>0</v>
      </c>
      <c r="AW1546" s="11">
        <v>0</v>
      </c>
      <c r="AX1546" s="11">
        <v>0</v>
      </c>
      <c r="AZ1546" s="11">
        <v>0</v>
      </c>
      <c r="BA1546" s="11">
        <v>0</v>
      </c>
      <c r="BB1546" s="122"/>
    </row>
    <row r="1547" spans="1:54" hidden="1" x14ac:dyDescent="0.25">
      <c r="A1547">
        <v>9</v>
      </c>
      <c r="B1547" t="str">
        <f t="shared" si="189"/>
        <v>BCR-6152</v>
      </c>
      <c r="C1547" s="2" t="s">
        <v>319</v>
      </c>
      <c r="D1547" s="2" t="str">
        <f t="shared" si="186"/>
        <v>6</v>
      </c>
      <c r="E1547" s="2" t="str">
        <f t="shared" si="187"/>
        <v>61</v>
      </c>
      <c r="F1547" s="2" t="str">
        <f t="shared" si="188"/>
        <v>615</v>
      </c>
      <c r="G1547" s="1" t="s">
        <v>186</v>
      </c>
      <c r="H1547" s="27">
        <v>0</v>
      </c>
      <c r="I1547" s="27"/>
      <c r="J1547" s="27">
        <v>0</v>
      </c>
      <c r="K1547" s="27">
        <v>0</v>
      </c>
      <c r="L1547" s="27">
        <v>0</v>
      </c>
      <c r="M1547" s="27"/>
      <c r="N1547" s="27">
        <v>0</v>
      </c>
      <c r="O1547" s="27">
        <v>0</v>
      </c>
      <c r="P1547" s="27">
        <v>0</v>
      </c>
      <c r="Q1547" s="27"/>
      <c r="R1547" s="27">
        <v>0</v>
      </c>
      <c r="S1547" s="27">
        <v>0</v>
      </c>
      <c r="T1547" s="27">
        <v>0</v>
      </c>
      <c r="U1547" s="27"/>
      <c r="V1547" s="27">
        <v>0</v>
      </c>
      <c r="W1547" s="27">
        <v>0</v>
      </c>
      <c r="X1547" s="27">
        <v>0</v>
      </c>
      <c r="Y1547" s="27"/>
      <c r="Z1547" s="27">
        <v>0</v>
      </c>
      <c r="AA1547" s="27">
        <v>0</v>
      </c>
      <c r="AB1547" s="27">
        <v>0</v>
      </c>
      <c r="AC1547" s="27"/>
      <c r="AD1547" s="27">
        <v>0</v>
      </c>
      <c r="AE1547" s="27">
        <v>0</v>
      </c>
      <c r="AF1547" s="27">
        <v>0</v>
      </c>
      <c r="AG1547" s="106">
        <v>0</v>
      </c>
      <c r="AH1547" s="27">
        <v>0</v>
      </c>
      <c r="AI1547" s="27">
        <v>0</v>
      </c>
      <c r="AJ1547" s="27">
        <v>0</v>
      </c>
      <c r="AK1547" s="106">
        <v>0</v>
      </c>
      <c r="AL1547" s="106">
        <v>0</v>
      </c>
      <c r="AM1547" s="105">
        <v>0</v>
      </c>
      <c r="AN1547" s="11">
        <v>0</v>
      </c>
      <c r="AO1547" s="11">
        <v>0</v>
      </c>
      <c r="AP1547" s="105">
        <v>0</v>
      </c>
      <c r="AQ1547" s="11">
        <v>0</v>
      </c>
      <c r="AR1547" s="11">
        <v>0</v>
      </c>
      <c r="AS1547" s="11">
        <v>0</v>
      </c>
      <c r="AT1547" s="11">
        <v>0</v>
      </c>
      <c r="AU1547" s="11">
        <v>0</v>
      </c>
      <c r="AV1547" s="11">
        <v>0</v>
      </c>
      <c r="AW1547" s="11">
        <v>0</v>
      </c>
      <c r="AX1547" s="11">
        <v>0</v>
      </c>
      <c r="AZ1547" s="11">
        <v>0</v>
      </c>
      <c r="BA1547" s="11">
        <v>0</v>
      </c>
      <c r="BB1547" s="122"/>
    </row>
    <row r="1548" spans="1:54" hidden="1" x14ac:dyDescent="0.25">
      <c r="A1548">
        <v>9</v>
      </c>
      <c r="B1548" t="str">
        <f t="shared" si="189"/>
        <v>BCR-6161</v>
      </c>
      <c r="C1548" s="2" t="s">
        <v>319</v>
      </c>
      <c r="D1548" s="2" t="str">
        <f t="shared" si="186"/>
        <v>6</v>
      </c>
      <c r="E1548" s="2" t="str">
        <f t="shared" si="187"/>
        <v>61</v>
      </c>
      <c r="F1548" s="2" t="str">
        <f t="shared" si="188"/>
        <v>616</v>
      </c>
      <c r="G1548" s="1" t="s">
        <v>187</v>
      </c>
      <c r="H1548" s="27">
        <v>0</v>
      </c>
      <c r="I1548" s="27"/>
      <c r="J1548" s="27">
        <v>0</v>
      </c>
      <c r="K1548" s="27">
        <v>0</v>
      </c>
      <c r="L1548" s="27">
        <v>0</v>
      </c>
      <c r="M1548" s="27"/>
      <c r="N1548" s="27">
        <v>0</v>
      </c>
      <c r="O1548" s="27">
        <v>0</v>
      </c>
      <c r="P1548" s="27">
        <v>0</v>
      </c>
      <c r="Q1548" s="27"/>
      <c r="R1548" s="27">
        <v>0</v>
      </c>
      <c r="S1548" s="27">
        <v>0</v>
      </c>
      <c r="T1548" s="27">
        <v>0</v>
      </c>
      <c r="U1548" s="27"/>
      <c r="V1548" s="27">
        <v>0</v>
      </c>
      <c r="W1548" s="27">
        <v>0</v>
      </c>
      <c r="X1548" s="27">
        <v>0</v>
      </c>
      <c r="Y1548" s="27"/>
      <c r="Z1548" s="27">
        <v>0</v>
      </c>
      <c r="AA1548" s="27">
        <v>0</v>
      </c>
      <c r="AB1548" s="27">
        <v>0</v>
      </c>
      <c r="AC1548" s="27"/>
      <c r="AD1548" s="27">
        <v>0</v>
      </c>
      <c r="AE1548" s="27">
        <v>0</v>
      </c>
      <c r="AF1548" s="27">
        <v>0</v>
      </c>
      <c r="AG1548" s="106">
        <v>0</v>
      </c>
      <c r="AH1548" s="27">
        <v>0</v>
      </c>
      <c r="AI1548" s="27">
        <v>0</v>
      </c>
      <c r="AJ1548" s="27">
        <v>0</v>
      </c>
      <c r="AK1548" s="106">
        <v>0</v>
      </c>
      <c r="AL1548" s="106">
        <v>0</v>
      </c>
      <c r="AM1548" s="105">
        <v>0</v>
      </c>
      <c r="AN1548" s="11">
        <v>0</v>
      </c>
      <c r="AO1548" s="11">
        <v>0</v>
      </c>
      <c r="AP1548" s="105">
        <v>0</v>
      </c>
      <c r="AQ1548" s="11">
        <v>0</v>
      </c>
      <c r="AR1548" s="11">
        <v>0</v>
      </c>
      <c r="AS1548" s="11">
        <v>0</v>
      </c>
      <c r="AT1548" s="11">
        <v>0</v>
      </c>
      <c r="AU1548" s="11">
        <v>0</v>
      </c>
      <c r="AV1548" s="11">
        <v>0</v>
      </c>
      <c r="AW1548" s="11">
        <v>0</v>
      </c>
      <c r="AX1548" s="11">
        <v>0</v>
      </c>
      <c r="AZ1548" s="11">
        <v>0</v>
      </c>
      <c r="BA1548" s="11">
        <v>0</v>
      </c>
      <c r="BB1548" s="122"/>
    </row>
    <row r="1549" spans="1:54" hidden="1" x14ac:dyDescent="0.25">
      <c r="A1549">
        <v>9</v>
      </c>
      <c r="B1549" t="str">
        <f t="shared" si="189"/>
        <v>BCR-6162</v>
      </c>
      <c r="C1549" s="2" t="s">
        <v>319</v>
      </c>
      <c r="D1549" s="2" t="str">
        <f t="shared" si="186"/>
        <v>6</v>
      </c>
      <c r="E1549" s="2" t="str">
        <f t="shared" si="187"/>
        <v>61</v>
      </c>
      <c r="F1549" s="2" t="str">
        <f t="shared" si="188"/>
        <v>616</v>
      </c>
      <c r="G1549" s="1" t="s">
        <v>188</v>
      </c>
      <c r="H1549" s="27">
        <v>0</v>
      </c>
      <c r="I1549" s="27"/>
      <c r="J1549" s="27">
        <v>0</v>
      </c>
      <c r="K1549" s="27">
        <v>0</v>
      </c>
      <c r="L1549" s="27">
        <v>0</v>
      </c>
      <c r="M1549" s="27"/>
      <c r="N1549" s="27">
        <v>0</v>
      </c>
      <c r="O1549" s="27">
        <v>0</v>
      </c>
      <c r="P1549" s="27">
        <v>0</v>
      </c>
      <c r="Q1549" s="27"/>
      <c r="R1549" s="27">
        <v>0</v>
      </c>
      <c r="S1549" s="27">
        <v>0</v>
      </c>
      <c r="T1549" s="27">
        <v>0</v>
      </c>
      <c r="U1549" s="27"/>
      <c r="V1549" s="27">
        <v>0</v>
      </c>
      <c r="W1549" s="27">
        <v>0</v>
      </c>
      <c r="X1549" s="27">
        <v>0</v>
      </c>
      <c r="Y1549" s="27"/>
      <c r="Z1549" s="27">
        <v>0</v>
      </c>
      <c r="AA1549" s="27">
        <v>0</v>
      </c>
      <c r="AB1549" s="27">
        <v>0</v>
      </c>
      <c r="AC1549" s="27"/>
      <c r="AD1549" s="27">
        <v>0</v>
      </c>
      <c r="AE1549" s="27">
        <v>0</v>
      </c>
      <c r="AF1549" s="27">
        <v>0</v>
      </c>
      <c r="AG1549" s="106">
        <v>0</v>
      </c>
      <c r="AH1549" s="27">
        <v>0</v>
      </c>
      <c r="AI1549" s="27">
        <v>0</v>
      </c>
      <c r="AJ1549" s="27">
        <v>0</v>
      </c>
      <c r="AK1549" s="106">
        <v>0</v>
      </c>
      <c r="AL1549" s="106">
        <v>0</v>
      </c>
      <c r="AM1549" s="105">
        <v>0</v>
      </c>
      <c r="AN1549" s="11">
        <v>0</v>
      </c>
      <c r="AO1549" s="11">
        <v>0</v>
      </c>
      <c r="AP1549" s="105">
        <v>0</v>
      </c>
      <c r="AQ1549" s="11">
        <v>0</v>
      </c>
      <c r="AR1549" s="11">
        <v>0</v>
      </c>
      <c r="AS1549" s="11">
        <v>0</v>
      </c>
      <c r="AT1549" s="11">
        <v>0</v>
      </c>
      <c r="AU1549" s="11">
        <v>0</v>
      </c>
      <c r="AV1549" s="11">
        <v>0</v>
      </c>
      <c r="AW1549" s="11">
        <v>0</v>
      </c>
      <c r="AX1549" s="11">
        <v>0</v>
      </c>
      <c r="AZ1549" s="11">
        <v>0</v>
      </c>
      <c r="BA1549" s="11">
        <v>0</v>
      </c>
      <c r="BB1549" s="122"/>
    </row>
    <row r="1550" spans="1:54" hidden="1" x14ac:dyDescent="0.25">
      <c r="A1550">
        <v>9</v>
      </c>
      <c r="B1550" t="str">
        <f t="shared" si="189"/>
        <v>BCR-6171</v>
      </c>
      <c r="C1550" s="2" t="s">
        <v>319</v>
      </c>
      <c r="D1550" s="2" t="str">
        <f t="shared" si="186"/>
        <v>6</v>
      </c>
      <c r="E1550" s="2" t="str">
        <f t="shared" si="187"/>
        <v>61</v>
      </c>
      <c r="F1550" s="2" t="str">
        <f t="shared" si="188"/>
        <v>617</v>
      </c>
      <c r="G1550" s="1" t="s">
        <v>189</v>
      </c>
      <c r="H1550" s="27">
        <v>0</v>
      </c>
      <c r="I1550" s="27"/>
      <c r="J1550" s="27">
        <v>0</v>
      </c>
      <c r="K1550" s="27">
        <v>0</v>
      </c>
      <c r="L1550" s="27">
        <v>0</v>
      </c>
      <c r="M1550" s="27"/>
      <c r="N1550" s="27">
        <v>0</v>
      </c>
      <c r="O1550" s="27">
        <v>0</v>
      </c>
      <c r="P1550" s="27">
        <v>0</v>
      </c>
      <c r="Q1550" s="27"/>
      <c r="R1550" s="27">
        <v>0</v>
      </c>
      <c r="S1550" s="27">
        <v>0</v>
      </c>
      <c r="T1550" s="27">
        <v>0</v>
      </c>
      <c r="U1550" s="27"/>
      <c r="V1550" s="27">
        <v>0</v>
      </c>
      <c r="W1550" s="27">
        <v>0</v>
      </c>
      <c r="X1550" s="27">
        <v>0</v>
      </c>
      <c r="Y1550" s="27"/>
      <c r="Z1550" s="27">
        <v>0</v>
      </c>
      <c r="AA1550" s="27">
        <v>0</v>
      </c>
      <c r="AB1550" s="27">
        <v>0</v>
      </c>
      <c r="AC1550" s="27"/>
      <c r="AD1550" s="27">
        <v>0</v>
      </c>
      <c r="AE1550" s="27">
        <v>0</v>
      </c>
      <c r="AF1550" s="27">
        <v>0</v>
      </c>
      <c r="AG1550" s="106">
        <v>0</v>
      </c>
      <c r="AH1550" s="27">
        <v>0</v>
      </c>
      <c r="AI1550" s="27">
        <v>0</v>
      </c>
      <c r="AJ1550" s="27">
        <v>0</v>
      </c>
      <c r="AK1550" s="106">
        <v>0</v>
      </c>
      <c r="AL1550" s="106">
        <v>0</v>
      </c>
      <c r="AM1550" s="105">
        <v>0</v>
      </c>
      <c r="AN1550" s="11">
        <v>0</v>
      </c>
      <c r="AO1550" s="11">
        <v>0</v>
      </c>
      <c r="AP1550" s="105">
        <v>0</v>
      </c>
      <c r="AQ1550" s="11">
        <v>0</v>
      </c>
      <c r="AR1550" s="11">
        <v>0</v>
      </c>
      <c r="AS1550" s="11">
        <v>0</v>
      </c>
      <c r="AT1550" s="11">
        <v>0</v>
      </c>
      <c r="AU1550" s="11">
        <v>0</v>
      </c>
      <c r="AV1550" s="11">
        <v>0</v>
      </c>
      <c r="AW1550" s="11">
        <v>0</v>
      </c>
      <c r="AX1550" s="11">
        <v>0</v>
      </c>
      <c r="AZ1550" s="11">
        <v>0</v>
      </c>
      <c r="BA1550" s="11">
        <v>0</v>
      </c>
      <c r="BB1550" s="122"/>
    </row>
    <row r="1551" spans="1:54" hidden="1" x14ac:dyDescent="0.25">
      <c r="A1551">
        <v>9</v>
      </c>
      <c r="B1551" t="str">
        <f t="shared" si="189"/>
        <v>BCR-6172</v>
      </c>
      <c r="C1551" s="2" t="s">
        <v>319</v>
      </c>
      <c r="D1551" s="2" t="str">
        <f t="shared" si="186"/>
        <v>6</v>
      </c>
      <c r="E1551" s="2" t="str">
        <f t="shared" si="187"/>
        <v>61</v>
      </c>
      <c r="F1551" s="2" t="str">
        <f t="shared" si="188"/>
        <v>617</v>
      </c>
      <c r="G1551" s="1" t="s">
        <v>190</v>
      </c>
      <c r="H1551" s="27">
        <v>0</v>
      </c>
      <c r="I1551" s="27"/>
      <c r="J1551" s="27">
        <v>0</v>
      </c>
      <c r="K1551" s="27">
        <v>0</v>
      </c>
      <c r="L1551" s="27">
        <v>0</v>
      </c>
      <c r="M1551" s="27"/>
      <c r="N1551" s="27">
        <v>0</v>
      </c>
      <c r="O1551" s="27">
        <v>0</v>
      </c>
      <c r="P1551" s="27">
        <v>0</v>
      </c>
      <c r="Q1551" s="27"/>
      <c r="R1551" s="27">
        <v>0</v>
      </c>
      <c r="S1551" s="27">
        <v>0</v>
      </c>
      <c r="T1551" s="27">
        <v>0</v>
      </c>
      <c r="U1551" s="27"/>
      <c r="V1551" s="27">
        <v>0</v>
      </c>
      <c r="W1551" s="27">
        <v>0</v>
      </c>
      <c r="X1551" s="27">
        <v>0</v>
      </c>
      <c r="Y1551" s="27"/>
      <c r="Z1551" s="27">
        <v>0</v>
      </c>
      <c r="AA1551" s="27">
        <v>0</v>
      </c>
      <c r="AB1551" s="27">
        <v>0</v>
      </c>
      <c r="AC1551" s="27"/>
      <c r="AD1551" s="27">
        <v>0</v>
      </c>
      <c r="AE1551" s="27">
        <v>0</v>
      </c>
      <c r="AF1551" s="27">
        <v>0</v>
      </c>
      <c r="AG1551" s="106">
        <v>0</v>
      </c>
      <c r="AH1551" s="27">
        <v>0</v>
      </c>
      <c r="AI1551" s="27">
        <v>0</v>
      </c>
      <c r="AJ1551" s="27">
        <v>0</v>
      </c>
      <c r="AK1551" s="106">
        <v>0</v>
      </c>
      <c r="AL1551" s="106">
        <v>0</v>
      </c>
      <c r="AM1551" s="105">
        <v>0</v>
      </c>
      <c r="AN1551" s="11">
        <v>0</v>
      </c>
      <c r="AO1551" s="11">
        <v>0</v>
      </c>
      <c r="AP1551" s="105">
        <v>0</v>
      </c>
      <c r="AQ1551" s="11">
        <v>0</v>
      </c>
      <c r="AR1551" s="11">
        <v>0</v>
      </c>
      <c r="AS1551" s="11">
        <v>0</v>
      </c>
      <c r="AT1551" s="11">
        <v>0</v>
      </c>
      <c r="AU1551" s="11">
        <v>0</v>
      </c>
      <c r="AV1551" s="11">
        <v>0</v>
      </c>
      <c r="AW1551" s="11">
        <v>0</v>
      </c>
      <c r="AX1551" s="11">
        <v>0</v>
      </c>
      <c r="AZ1551" s="11">
        <v>0</v>
      </c>
      <c r="BA1551" s="11">
        <v>0</v>
      </c>
      <c r="BB1551" s="122"/>
    </row>
    <row r="1552" spans="1:54" hidden="1" x14ac:dyDescent="0.25">
      <c r="A1552">
        <v>9</v>
      </c>
      <c r="B1552" t="str">
        <f t="shared" si="189"/>
        <v>BCR-6210</v>
      </c>
      <c r="C1552" s="2" t="s">
        <v>319</v>
      </c>
      <c r="D1552" s="2" t="str">
        <f t="shared" si="186"/>
        <v>6</v>
      </c>
      <c r="E1552" s="2" t="str">
        <f t="shared" si="187"/>
        <v>62</v>
      </c>
      <c r="F1552" s="2" t="str">
        <f t="shared" si="188"/>
        <v>621</v>
      </c>
      <c r="G1552" s="1" t="s">
        <v>192</v>
      </c>
      <c r="H1552" s="27">
        <v>0</v>
      </c>
      <c r="I1552" s="27"/>
      <c r="J1552" s="27">
        <v>0</v>
      </c>
      <c r="K1552" s="27">
        <v>0</v>
      </c>
      <c r="L1552" s="27">
        <v>0</v>
      </c>
      <c r="M1552" s="27"/>
      <c r="N1552" s="27">
        <v>0</v>
      </c>
      <c r="O1552" s="27">
        <v>0</v>
      </c>
      <c r="P1552" s="27">
        <v>0</v>
      </c>
      <c r="Q1552" s="27"/>
      <c r="R1552" s="27">
        <v>0</v>
      </c>
      <c r="S1552" s="27">
        <v>0</v>
      </c>
      <c r="T1552" s="27">
        <v>0</v>
      </c>
      <c r="U1552" s="27"/>
      <c r="V1552" s="27">
        <v>0</v>
      </c>
      <c r="W1552" s="27">
        <v>0</v>
      </c>
      <c r="X1552" s="27">
        <v>0</v>
      </c>
      <c r="Y1552" s="27"/>
      <c r="Z1552" s="27">
        <v>0</v>
      </c>
      <c r="AA1552" s="27">
        <v>0</v>
      </c>
      <c r="AB1552" s="27">
        <v>0</v>
      </c>
      <c r="AC1552" s="27"/>
      <c r="AD1552" s="27">
        <v>0</v>
      </c>
      <c r="AE1552" s="27">
        <v>0</v>
      </c>
      <c r="AF1552" s="27">
        <v>0</v>
      </c>
      <c r="AG1552" s="106">
        <v>0</v>
      </c>
      <c r="AH1552" s="27">
        <v>0</v>
      </c>
      <c r="AI1552" s="27">
        <v>0</v>
      </c>
      <c r="AJ1552" s="27">
        <v>0</v>
      </c>
      <c r="AK1552" s="106">
        <v>0</v>
      </c>
      <c r="AL1552" s="106">
        <v>0</v>
      </c>
      <c r="AM1552" s="105">
        <v>0</v>
      </c>
      <c r="AN1552" s="11">
        <v>0</v>
      </c>
      <c r="AO1552" s="11">
        <v>0</v>
      </c>
      <c r="AP1552" s="105">
        <v>0</v>
      </c>
      <c r="AQ1552" s="11">
        <v>0</v>
      </c>
      <c r="AR1552" s="11">
        <v>0</v>
      </c>
      <c r="AS1552" s="11">
        <v>0</v>
      </c>
      <c r="AT1552" s="11">
        <v>0</v>
      </c>
      <c r="AU1552" s="11">
        <v>0</v>
      </c>
      <c r="AV1552" s="11">
        <v>0</v>
      </c>
      <c r="AW1552" s="11">
        <v>0</v>
      </c>
      <c r="AX1552" s="11">
        <v>0</v>
      </c>
      <c r="AZ1552" s="11">
        <v>0</v>
      </c>
      <c r="BA1552" s="11">
        <v>0</v>
      </c>
      <c r="BB1552" s="122"/>
    </row>
    <row r="1553" spans="1:54" hidden="1" x14ac:dyDescent="0.25">
      <c r="A1553">
        <v>9</v>
      </c>
      <c r="B1553" t="str">
        <f t="shared" si="189"/>
        <v>BCR-6220</v>
      </c>
      <c r="C1553" s="2" t="s">
        <v>319</v>
      </c>
      <c r="D1553" s="2" t="str">
        <f t="shared" si="186"/>
        <v>6</v>
      </c>
      <c r="E1553" s="2" t="str">
        <f t="shared" si="187"/>
        <v>62</v>
      </c>
      <c r="F1553" s="2" t="str">
        <f t="shared" si="188"/>
        <v>622</v>
      </c>
      <c r="G1553" s="1" t="s">
        <v>193</v>
      </c>
      <c r="H1553" s="27">
        <v>0</v>
      </c>
      <c r="I1553" s="27"/>
      <c r="J1553" s="27">
        <v>0</v>
      </c>
      <c r="K1553" s="27">
        <v>0</v>
      </c>
      <c r="L1553" s="27">
        <v>0</v>
      </c>
      <c r="M1553" s="27"/>
      <c r="N1553" s="27">
        <v>0</v>
      </c>
      <c r="O1553" s="27">
        <v>0</v>
      </c>
      <c r="P1553" s="27">
        <v>0</v>
      </c>
      <c r="Q1553" s="27"/>
      <c r="R1553" s="27">
        <v>0</v>
      </c>
      <c r="S1553" s="27">
        <v>0</v>
      </c>
      <c r="T1553" s="27">
        <v>0</v>
      </c>
      <c r="U1553" s="27"/>
      <c r="V1553" s="27">
        <v>0</v>
      </c>
      <c r="W1553" s="27">
        <v>0</v>
      </c>
      <c r="X1553" s="27">
        <v>0</v>
      </c>
      <c r="Y1553" s="27"/>
      <c r="Z1553" s="27">
        <v>0</v>
      </c>
      <c r="AA1553" s="27">
        <v>0</v>
      </c>
      <c r="AB1553" s="27">
        <v>0</v>
      </c>
      <c r="AC1553" s="27"/>
      <c r="AD1553" s="27">
        <v>0</v>
      </c>
      <c r="AE1553" s="27">
        <v>0</v>
      </c>
      <c r="AF1553" s="27">
        <v>0</v>
      </c>
      <c r="AG1553" s="106">
        <v>0</v>
      </c>
      <c r="AH1553" s="27">
        <v>0</v>
      </c>
      <c r="AI1553" s="27">
        <v>0</v>
      </c>
      <c r="AJ1553" s="27">
        <v>0</v>
      </c>
      <c r="AK1553" s="106">
        <v>0</v>
      </c>
      <c r="AL1553" s="106">
        <v>0</v>
      </c>
      <c r="AM1553" s="105">
        <v>0</v>
      </c>
      <c r="AN1553" s="11">
        <v>0</v>
      </c>
      <c r="AO1553" s="11">
        <v>0</v>
      </c>
      <c r="AP1553" s="105">
        <v>0</v>
      </c>
      <c r="AQ1553" s="11">
        <v>0</v>
      </c>
      <c r="AR1553" s="11">
        <v>0</v>
      </c>
      <c r="AS1553" s="11">
        <v>0</v>
      </c>
      <c r="AT1553" s="11">
        <v>0</v>
      </c>
      <c r="AU1553" s="11">
        <v>0</v>
      </c>
      <c r="AV1553" s="11">
        <v>0</v>
      </c>
      <c r="AW1553" s="11">
        <v>0</v>
      </c>
      <c r="AX1553" s="11">
        <v>0</v>
      </c>
      <c r="AZ1553" s="11">
        <v>0</v>
      </c>
      <c r="BA1553" s="11">
        <v>0</v>
      </c>
      <c r="BB1553" s="122"/>
    </row>
    <row r="1554" spans="1:54" hidden="1" x14ac:dyDescent="0.25">
      <c r="A1554">
        <v>9</v>
      </c>
      <c r="B1554" t="str">
        <f t="shared" si="189"/>
        <v>BCR-6300</v>
      </c>
      <c r="C1554" s="2" t="s">
        <v>319</v>
      </c>
      <c r="D1554" s="2" t="str">
        <f t="shared" ref="D1554:D1562" si="190">LEFT($G1554,1)</f>
        <v>6</v>
      </c>
      <c r="E1554" s="2" t="str">
        <f t="shared" ref="E1554:E1562" si="191">LEFT($G1554,2)</f>
        <v>63</v>
      </c>
      <c r="F1554" s="2" t="str">
        <f t="shared" ref="F1554:F1562" si="192">LEFT($G1554,3)</f>
        <v>630</v>
      </c>
      <c r="G1554" s="1" t="s">
        <v>931</v>
      </c>
      <c r="H1554" s="27">
        <v>0</v>
      </c>
      <c r="I1554" s="27"/>
      <c r="J1554" s="27">
        <v>0</v>
      </c>
      <c r="K1554" s="27">
        <v>0</v>
      </c>
      <c r="L1554" s="27">
        <v>0</v>
      </c>
      <c r="M1554" s="27"/>
      <c r="N1554" s="27">
        <v>0</v>
      </c>
      <c r="O1554" s="27">
        <v>0</v>
      </c>
      <c r="P1554" s="27">
        <v>0</v>
      </c>
      <c r="Q1554" s="27"/>
      <c r="R1554" s="27">
        <v>0</v>
      </c>
      <c r="S1554" s="27">
        <v>0</v>
      </c>
      <c r="T1554" s="27">
        <v>0</v>
      </c>
      <c r="U1554" s="27"/>
      <c r="V1554" s="27">
        <v>0</v>
      </c>
      <c r="W1554" s="27">
        <v>0</v>
      </c>
      <c r="X1554" s="27">
        <v>0</v>
      </c>
      <c r="Y1554" s="27"/>
      <c r="Z1554" s="27">
        <v>0</v>
      </c>
      <c r="AA1554" s="27">
        <v>0</v>
      </c>
      <c r="AB1554" s="27">
        <v>0</v>
      </c>
      <c r="AC1554" s="27"/>
      <c r="AD1554" s="27">
        <v>0</v>
      </c>
      <c r="AE1554" s="27">
        <v>0</v>
      </c>
      <c r="AF1554" s="27">
        <v>0</v>
      </c>
      <c r="AG1554" s="106">
        <v>0</v>
      </c>
      <c r="AH1554" s="27">
        <v>0</v>
      </c>
      <c r="AI1554" s="27">
        <v>0</v>
      </c>
      <c r="AJ1554" s="27">
        <v>0</v>
      </c>
      <c r="AK1554" s="106">
        <v>0</v>
      </c>
      <c r="AL1554" s="106">
        <v>0</v>
      </c>
      <c r="AM1554" s="105">
        <v>0</v>
      </c>
      <c r="AN1554" s="11">
        <v>0</v>
      </c>
      <c r="AO1554" s="11">
        <v>0</v>
      </c>
      <c r="AP1554" s="105">
        <v>0</v>
      </c>
      <c r="AQ1554" s="11">
        <v>0</v>
      </c>
      <c r="AR1554" s="11">
        <v>0</v>
      </c>
      <c r="AS1554" s="11">
        <v>0</v>
      </c>
      <c r="AT1554" s="11">
        <v>0</v>
      </c>
      <c r="AU1554" s="11"/>
      <c r="AV1554" s="11">
        <v>0</v>
      </c>
      <c r="AW1554" s="11">
        <v>0</v>
      </c>
      <c r="AX1554" s="11"/>
      <c r="AZ1554" s="11"/>
      <c r="BA1554" s="11"/>
      <c r="BB1554" s="122"/>
    </row>
    <row r="1555" spans="1:54" hidden="1" x14ac:dyDescent="0.25">
      <c r="A1555">
        <v>9</v>
      </c>
      <c r="B1555" t="str">
        <f t="shared" si="189"/>
        <v>BCR-6311</v>
      </c>
      <c r="C1555" s="2" t="s">
        <v>319</v>
      </c>
      <c r="D1555" s="2" t="str">
        <f t="shared" si="190"/>
        <v>6</v>
      </c>
      <c r="E1555" s="2" t="str">
        <f t="shared" si="191"/>
        <v>63</v>
      </c>
      <c r="F1555" s="2" t="str">
        <f t="shared" si="192"/>
        <v>631</v>
      </c>
      <c r="G1555" s="1" t="s">
        <v>195</v>
      </c>
      <c r="H1555" s="27">
        <v>0</v>
      </c>
      <c r="I1555" s="27"/>
      <c r="J1555" s="27">
        <v>0</v>
      </c>
      <c r="K1555" s="27">
        <v>0</v>
      </c>
      <c r="L1555" s="27">
        <v>0</v>
      </c>
      <c r="M1555" s="27"/>
      <c r="N1555" s="27">
        <v>0</v>
      </c>
      <c r="O1555" s="27">
        <v>0</v>
      </c>
      <c r="P1555" s="27">
        <v>0</v>
      </c>
      <c r="Q1555" s="27"/>
      <c r="R1555" s="27">
        <v>0</v>
      </c>
      <c r="S1555" s="27">
        <v>0</v>
      </c>
      <c r="T1555" s="27">
        <v>0</v>
      </c>
      <c r="U1555" s="27"/>
      <c r="V1555" s="27">
        <v>0</v>
      </c>
      <c r="W1555" s="27">
        <v>0</v>
      </c>
      <c r="X1555" s="27">
        <v>0</v>
      </c>
      <c r="Y1555" s="27"/>
      <c r="Z1555" s="27">
        <v>0</v>
      </c>
      <c r="AA1555" s="27">
        <v>0</v>
      </c>
      <c r="AB1555" s="27">
        <v>0</v>
      </c>
      <c r="AC1555" s="27"/>
      <c r="AD1555" s="27">
        <v>0</v>
      </c>
      <c r="AE1555" s="27">
        <v>0</v>
      </c>
      <c r="AF1555" s="27">
        <v>0</v>
      </c>
      <c r="AG1555" s="106">
        <v>0</v>
      </c>
      <c r="AH1555" s="27">
        <v>0</v>
      </c>
      <c r="AI1555" s="27">
        <v>0</v>
      </c>
      <c r="AJ1555" s="27">
        <v>0</v>
      </c>
      <c r="AK1555" s="106">
        <v>0</v>
      </c>
      <c r="AL1555" s="106">
        <v>0</v>
      </c>
      <c r="AM1555" s="105">
        <v>0</v>
      </c>
      <c r="AN1555" s="11">
        <v>0</v>
      </c>
      <c r="AO1555" s="11">
        <v>0</v>
      </c>
      <c r="AP1555" s="105">
        <v>0</v>
      </c>
      <c r="AQ1555" s="11">
        <v>0</v>
      </c>
      <c r="AR1555" s="11">
        <v>0</v>
      </c>
      <c r="AS1555" s="11">
        <v>0</v>
      </c>
      <c r="AT1555" s="11">
        <v>0</v>
      </c>
      <c r="AU1555" s="11">
        <v>0</v>
      </c>
      <c r="AV1555" s="11">
        <v>0</v>
      </c>
      <c r="AW1555" s="11">
        <v>0</v>
      </c>
      <c r="AX1555" s="11">
        <v>0</v>
      </c>
      <c r="AZ1555" s="11">
        <v>0</v>
      </c>
      <c r="BA1555" s="11">
        <v>0</v>
      </c>
      <c r="BB1555" s="122"/>
    </row>
    <row r="1556" spans="1:54" hidden="1" x14ac:dyDescent="0.25">
      <c r="A1556">
        <v>9</v>
      </c>
      <c r="B1556" t="str">
        <f t="shared" si="189"/>
        <v>BCR-6312</v>
      </c>
      <c r="C1556" s="2" t="s">
        <v>319</v>
      </c>
      <c r="D1556" s="2" t="str">
        <f t="shared" si="190"/>
        <v>6</v>
      </c>
      <c r="E1556" s="2" t="str">
        <f t="shared" si="191"/>
        <v>63</v>
      </c>
      <c r="F1556" s="2" t="str">
        <f t="shared" si="192"/>
        <v>631</v>
      </c>
      <c r="G1556" s="1" t="s">
        <v>196</v>
      </c>
      <c r="H1556" s="27">
        <v>0</v>
      </c>
      <c r="I1556" s="27"/>
      <c r="J1556" s="27">
        <v>0</v>
      </c>
      <c r="K1556" s="27">
        <v>0</v>
      </c>
      <c r="L1556" s="27">
        <v>0</v>
      </c>
      <c r="M1556" s="27"/>
      <c r="N1556" s="27">
        <v>0</v>
      </c>
      <c r="O1556" s="27">
        <v>0</v>
      </c>
      <c r="P1556" s="27">
        <v>0</v>
      </c>
      <c r="Q1556" s="27"/>
      <c r="R1556" s="27">
        <v>0</v>
      </c>
      <c r="S1556" s="27">
        <v>0</v>
      </c>
      <c r="T1556" s="27">
        <v>0</v>
      </c>
      <c r="U1556" s="27"/>
      <c r="V1556" s="27">
        <v>0</v>
      </c>
      <c r="W1556" s="27">
        <v>0</v>
      </c>
      <c r="X1556" s="27">
        <v>0</v>
      </c>
      <c r="Y1556" s="27"/>
      <c r="Z1556" s="27">
        <v>0</v>
      </c>
      <c r="AA1556" s="27">
        <v>0</v>
      </c>
      <c r="AB1556" s="27">
        <v>0</v>
      </c>
      <c r="AC1556" s="27"/>
      <c r="AD1556" s="27">
        <v>0</v>
      </c>
      <c r="AE1556" s="27">
        <v>0</v>
      </c>
      <c r="AF1556" s="27">
        <v>0</v>
      </c>
      <c r="AG1556" s="106">
        <v>0</v>
      </c>
      <c r="AH1556" s="27">
        <v>0</v>
      </c>
      <c r="AI1556" s="27">
        <v>0</v>
      </c>
      <c r="AJ1556" s="27">
        <v>0</v>
      </c>
      <c r="AK1556" s="106">
        <v>0</v>
      </c>
      <c r="AL1556" s="106">
        <v>0</v>
      </c>
      <c r="AM1556" s="105">
        <v>0</v>
      </c>
      <c r="AN1556" s="11">
        <v>0</v>
      </c>
      <c r="AO1556" s="11">
        <v>0</v>
      </c>
      <c r="AP1556" s="105">
        <v>0</v>
      </c>
      <c r="AQ1556" s="11">
        <v>0</v>
      </c>
      <c r="AR1556" s="11">
        <v>0</v>
      </c>
      <c r="AS1556" s="11">
        <v>0</v>
      </c>
      <c r="AT1556" s="11">
        <v>0</v>
      </c>
      <c r="AU1556" s="11">
        <v>0</v>
      </c>
      <c r="AV1556" s="11">
        <v>0</v>
      </c>
      <c r="AW1556" s="11">
        <v>0</v>
      </c>
      <c r="AX1556" s="11">
        <v>0</v>
      </c>
      <c r="AZ1556" s="11">
        <v>0</v>
      </c>
      <c r="BA1556" s="11">
        <v>0</v>
      </c>
      <c r="BB1556" s="122"/>
    </row>
    <row r="1557" spans="1:54" hidden="1" x14ac:dyDescent="0.25">
      <c r="A1557">
        <v>9</v>
      </c>
      <c r="B1557" t="str">
        <f t="shared" si="189"/>
        <v>BCR-6321</v>
      </c>
      <c r="C1557" s="2" t="s">
        <v>319</v>
      </c>
      <c r="D1557" s="2" t="str">
        <f t="shared" si="190"/>
        <v>6</v>
      </c>
      <c r="E1557" s="2" t="str">
        <f t="shared" si="191"/>
        <v>63</v>
      </c>
      <c r="F1557" s="2" t="str">
        <f t="shared" si="192"/>
        <v>632</v>
      </c>
      <c r="G1557" s="1" t="s">
        <v>197</v>
      </c>
      <c r="H1557" s="27">
        <v>89725</v>
      </c>
      <c r="I1557" s="27"/>
      <c r="J1557" s="27">
        <v>67445.527549999999</v>
      </c>
      <c r="K1557" s="27">
        <v>67445.527549999999</v>
      </c>
      <c r="L1557" s="27">
        <v>94742</v>
      </c>
      <c r="M1557" s="27"/>
      <c r="N1557" s="27">
        <v>72455.828890000004</v>
      </c>
      <c r="O1557" s="27">
        <v>72455.828890000004</v>
      </c>
      <c r="P1557" s="27">
        <v>95526</v>
      </c>
      <c r="Q1557" s="27"/>
      <c r="R1557" s="27">
        <v>70659.201560000001</v>
      </c>
      <c r="S1557" s="27">
        <v>70659.201560000001</v>
      </c>
      <c r="T1557" s="27">
        <v>88919</v>
      </c>
      <c r="U1557" s="27"/>
      <c r="V1557" s="27">
        <v>63107.648410000002</v>
      </c>
      <c r="W1557" s="27">
        <v>63107.648410000002</v>
      </c>
      <c r="X1557" s="27">
        <v>84488</v>
      </c>
      <c r="Y1557" s="27"/>
      <c r="Z1557" s="27">
        <v>57027.86234</v>
      </c>
      <c r="AA1557" s="27">
        <v>57027.86234</v>
      </c>
      <c r="AB1557" s="27">
        <v>86519</v>
      </c>
      <c r="AC1557" s="27"/>
      <c r="AD1557" s="27">
        <v>70622.709969999982</v>
      </c>
      <c r="AE1557" s="27">
        <v>70622.709969999982</v>
      </c>
      <c r="AF1557" s="27">
        <v>87883</v>
      </c>
      <c r="AG1557" s="106">
        <v>75214.594389999998</v>
      </c>
      <c r="AH1557" s="27">
        <v>75214.594389999998</v>
      </c>
      <c r="AI1557" s="27">
        <v>75214.594389999998</v>
      </c>
      <c r="AJ1557" s="27">
        <v>97423</v>
      </c>
      <c r="AK1557" s="106">
        <v>64834.042319999993</v>
      </c>
      <c r="AL1557" s="106">
        <v>64886.678889999996</v>
      </c>
      <c r="AM1557" s="105">
        <v>64886.678889999996</v>
      </c>
      <c r="AN1557" s="11">
        <v>83665</v>
      </c>
      <c r="AO1557" s="11">
        <v>84135.227580000006</v>
      </c>
      <c r="AP1557" s="105">
        <v>84135.227580000006</v>
      </c>
      <c r="AQ1557" s="11">
        <v>84135.227580000006</v>
      </c>
      <c r="AR1557" s="11">
        <v>75547</v>
      </c>
      <c r="AS1557" s="11">
        <v>76085.556020000004</v>
      </c>
      <c r="AT1557" s="11">
        <v>76278.075930000021</v>
      </c>
      <c r="AU1557" s="11">
        <v>76278.075930000021</v>
      </c>
      <c r="AV1557" s="11">
        <v>70446</v>
      </c>
      <c r="AW1557" s="11">
        <v>64485.686399999984</v>
      </c>
      <c r="AX1557" s="11">
        <v>64485.686399999984</v>
      </c>
      <c r="AZ1557" s="11">
        <v>78239</v>
      </c>
      <c r="BA1557" s="11">
        <v>85432.878570000001</v>
      </c>
      <c r="BB1557" s="122"/>
    </row>
    <row r="1558" spans="1:54" hidden="1" x14ac:dyDescent="0.25">
      <c r="A1558">
        <v>9</v>
      </c>
      <c r="B1558" t="str">
        <f t="shared" si="189"/>
        <v>BCR-6322</v>
      </c>
      <c r="C1558" s="2" t="s">
        <v>319</v>
      </c>
      <c r="D1558" s="2" t="str">
        <f t="shared" si="190"/>
        <v>6</v>
      </c>
      <c r="E1558" s="2" t="str">
        <f t="shared" si="191"/>
        <v>63</v>
      </c>
      <c r="F1558" s="2" t="str">
        <f t="shared" si="192"/>
        <v>632</v>
      </c>
      <c r="G1558" s="1" t="s">
        <v>198</v>
      </c>
      <c r="H1558" s="27">
        <v>28851</v>
      </c>
      <c r="I1558" s="27"/>
      <c r="J1558" s="27">
        <v>28448.791369999999</v>
      </c>
      <c r="K1558" s="27">
        <v>28448.791369999999</v>
      </c>
      <c r="L1558" s="27">
        <v>30056</v>
      </c>
      <c r="M1558" s="27"/>
      <c r="N1558" s="27">
        <v>28449.111369999999</v>
      </c>
      <c r="O1558" s="27">
        <v>28449.11131</v>
      </c>
      <c r="P1558" s="27">
        <v>30858</v>
      </c>
      <c r="Q1558" s="27"/>
      <c r="R1558" s="27">
        <v>30848.04465</v>
      </c>
      <c r="S1558" s="27">
        <v>30848.04465</v>
      </c>
      <c r="T1558" s="27">
        <v>31011</v>
      </c>
      <c r="U1558" s="27"/>
      <c r="V1558" s="27">
        <v>32713.9113</v>
      </c>
      <c r="W1558" s="27">
        <v>32687.612809999999</v>
      </c>
      <c r="X1558" s="27">
        <v>32328</v>
      </c>
      <c r="Y1558" s="27"/>
      <c r="Z1558" s="27">
        <v>32144.61447</v>
      </c>
      <c r="AA1558" s="27">
        <v>32125.50605</v>
      </c>
      <c r="AB1558" s="27">
        <v>34902</v>
      </c>
      <c r="AC1558" s="27"/>
      <c r="AD1558" s="27">
        <v>34832.248570000003</v>
      </c>
      <c r="AE1558" s="27">
        <v>34832.248590000003</v>
      </c>
      <c r="AF1558" s="27">
        <v>36036</v>
      </c>
      <c r="AG1558" s="106">
        <v>36034.415659999999</v>
      </c>
      <c r="AH1558" s="27">
        <v>36034.415659999999</v>
      </c>
      <c r="AI1558" s="27">
        <v>36034.415650000003</v>
      </c>
      <c r="AJ1558" s="27">
        <v>30677</v>
      </c>
      <c r="AK1558" s="106">
        <v>28518.686679999999</v>
      </c>
      <c r="AL1558" s="106">
        <v>28518.686679999999</v>
      </c>
      <c r="AM1558" s="105">
        <v>28474.19801</v>
      </c>
      <c r="AN1558" s="11">
        <v>32153</v>
      </c>
      <c r="AO1558" s="11">
        <v>31549.56638</v>
      </c>
      <c r="AP1558" s="105">
        <v>31549.56638</v>
      </c>
      <c r="AQ1558" s="11">
        <v>31504.076370000002</v>
      </c>
      <c r="AR1558" s="11">
        <v>33234</v>
      </c>
      <c r="AS1558" s="11">
        <v>32629.454610000001</v>
      </c>
      <c r="AT1558" s="11">
        <v>32629.454559999998</v>
      </c>
      <c r="AU1558" s="11">
        <v>32629.454559999998</v>
      </c>
      <c r="AV1558" s="11">
        <v>36354</v>
      </c>
      <c r="AW1558" s="11">
        <v>35775.842380000002</v>
      </c>
      <c r="AX1558" s="11">
        <v>35775.842380000002</v>
      </c>
      <c r="AZ1558" s="11">
        <v>39789</v>
      </c>
      <c r="BA1558" s="11">
        <v>36187.116130000002</v>
      </c>
      <c r="BB1558" s="122"/>
    </row>
    <row r="1559" spans="1:54" hidden="1" x14ac:dyDescent="0.25">
      <c r="A1559">
        <v>9</v>
      </c>
      <c r="B1559" t="str">
        <f t="shared" si="189"/>
        <v>BCR-6331</v>
      </c>
      <c r="C1559" s="2" t="s">
        <v>319</v>
      </c>
      <c r="D1559" s="2" t="str">
        <f t="shared" si="190"/>
        <v>6</v>
      </c>
      <c r="E1559" s="2" t="str">
        <f t="shared" si="191"/>
        <v>63</v>
      </c>
      <c r="F1559" s="2" t="str">
        <f t="shared" si="192"/>
        <v>633</v>
      </c>
      <c r="G1559" s="1" t="s">
        <v>948</v>
      </c>
      <c r="H1559" s="27">
        <v>0</v>
      </c>
      <c r="I1559" s="27"/>
      <c r="J1559" s="27">
        <v>0</v>
      </c>
      <c r="K1559" s="27">
        <v>0</v>
      </c>
      <c r="L1559" s="27">
        <v>0</v>
      </c>
      <c r="M1559" s="27"/>
      <c r="N1559" s="27">
        <v>0</v>
      </c>
      <c r="O1559" s="27">
        <v>0</v>
      </c>
      <c r="P1559" s="27">
        <v>0</v>
      </c>
      <c r="Q1559" s="27"/>
      <c r="R1559" s="27">
        <v>0</v>
      </c>
      <c r="S1559" s="27">
        <v>0</v>
      </c>
      <c r="T1559" s="27">
        <v>0</v>
      </c>
      <c r="U1559" s="27"/>
      <c r="V1559" s="27">
        <v>0</v>
      </c>
      <c r="W1559" s="27">
        <v>0</v>
      </c>
      <c r="X1559" s="27">
        <v>0</v>
      </c>
      <c r="Y1559" s="27"/>
      <c r="Z1559" s="27">
        <v>0</v>
      </c>
      <c r="AA1559" s="27">
        <v>0</v>
      </c>
      <c r="AB1559" s="27">
        <v>0</v>
      </c>
      <c r="AC1559" s="27"/>
      <c r="AD1559" s="27">
        <v>0</v>
      </c>
      <c r="AE1559" s="27">
        <v>0</v>
      </c>
      <c r="AF1559" s="27">
        <v>0</v>
      </c>
      <c r="AG1559" s="106">
        <v>0</v>
      </c>
      <c r="AH1559" s="27">
        <v>0</v>
      </c>
      <c r="AI1559" s="27">
        <v>0</v>
      </c>
      <c r="AJ1559" s="27">
        <v>0</v>
      </c>
      <c r="AK1559" s="106">
        <v>0</v>
      </c>
      <c r="AL1559" s="106">
        <v>0</v>
      </c>
      <c r="AM1559" s="105">
        <v>0</v>
      </c>
      <c r="AN1559" s="11">
        <v>0</v>
      </c>
      <c r="AO1559" s="11">
        <v>0</v>
      </c>
      <c r="AP1559" s="105">
        <v>0</v>
      </c>
      <c r="AQ1559" s="11">
        <v>0</v>
      </c>
      <c r="AR1559" s="11">
        <v>0</v>
      </c>
      <c r="AS1559" s="11">
        <v>0</v>
      </c>
      <c r="AT1559" s="11">
        <v>0</v>
      </c>
      <c r="AU1559" s="11"/>
      <c r="AV1559" s="11">
        <v>0</v>
      </c>
      <c r="AW1559" s="11">
        <v>0</v>
      </c>
      <c r="AX1559" s="11"/>
      <c r="AZ1559" s="11"/>
      <c r="BA1559" s="11"/>
      <c r="BB1559" s="122"/>
    </row>
    <row r="1560" spans="1:54" hidden="1" x14ac:dyDescent="0.25">
      <c r="A1560">
        <v>9</v>
      </c>
      <c r="B1560" t="str">
        <f t="shared" si="189"/>
        <v>BCR-6332</v>
      </c>
      <c r="C1560" s="2" t="s">
        <v>319</v>
      </c>
      <c r="D1560" s="2" t="str">
        <f t="shared" si="190"/>
        <v>6</v>
      </c>
      <c r="E1560" s="2" t="str">
        <f t="shared" si="191"/>
        <v>63</v>
      </c>
      <c r="F1560" s="2" t="str">
        <f t="shared" si="192"/>
        <v>633</v>
      </c>
      <c r="G1560" s="1" t="s">
        <v>950</v>
      </c>
      <c r="H1560" s="27">
        <v>0</v>
      </c>
      <c r="I1560" s="27"/>
      <c r="J1560" s="27">
        <v>0</v>
      </c>
      <c r="K1560" s="27">
        <v>0</v>
      </c>
      <c r="L1560" s="27">
        <v>0</v>
      </c>
      <c r="M1560" s="27"/>
      <c r="N1560" s="27">
        <v>0</v>
      </c>
      <c r="O1560" s="27">
        <v>0</v>
      </c>
      <c r="P1560" s="27">
        <v>0</v>
      </c>
      <c r="Q1560" s="27"/>
      <c r="R1560" s="27">
        <v>0</v>
      </c>
      <c r="S1560" s="27">
        <v>0</v>
      </c>
      <c r="T1560" s="27">
        <v>0</v>
      </c>
      <c r="U1560" s="27"/>
      <c r="V1560" s="27">
        <v>0</v>
      </c>
      <c r="W1560" s="27">
        <v>0</v>
      </c>
      <c r="X1560" s="27">
        <v>0</v>
      </c>
      <c r="Y1560" s="27"/>
      <c r="Z1560" s="27">
        <v>0</v>
      </c>
      <c r="AA1560" s="27">
        <v>0</v>
      </c>
      <c r="AB1560" s="27">
        <v>0</v>
      </c>
      <c r="AC1560" s="27"/>
      <c r="AD1560" s="27">
        <v>0</v>
      </c>
      <c r="AE1560" s="27">
        <v>0</v>
      </c>
      <c r="AF1560" s="27">
        <v>0</v>
      </c>
      <c r="AG1560" s="106">
        <v>0</v>
      </c>
      <c r="AH1560" s="27">
        <v>0</v>
      </c>
      <c r="AI1560" s="27">
        <v>0</v>
      </c>
      <c r="AJ1560" s="27">
        <v>0</v>
      </c>
      <c r="AK1560" s="106">
        <v>0</v>
      </c>
      <c r="AL1560" s="106">
        <v>0</v>
      </c>
      <c r="AM1560" s="105">
        <v>0</v>
      </c>
      <c r="AN1560" s="11">
        <v>0</v>
      </c>
      <c r="AO1560" s="11">
        <v>0</v>
      </c>
      <c r="AP1560" s="105">
        <v>0</v>
      </c>
      <c r="AQ1560" s="11">
        <v>0</v>
      </c>
      <c r="AR1560" s="11">
        <v>0</v>
      </c>
      <c r="AS1560" s="11">
        <v>0</v>
      </c>
      <c r="AT1560" s="11">
        <v>0</v>
      </c>
      <c r="AU1560" s="11"/>
      <c r="AV1560" s="11">
        <v>0</v>
      </c>
      <c r="AW1560" s="11">
        <v>0</v>
      </c>
      <c r="AX1560" s="11"/>
      <c r="AZ1560" s="11"/>
      <c r="BA1560" s="11"/>
      <c r="BB1560" s="122"/>
    </row>
    <row r="1561" spans="1:54" hidden="1" x14ac:dyDescent="0.25">
      <c r="A1561">
        <v>9</v>
      </c>
      <c r="B1561" t="str">
        <f t="shared" si="189"/>
        <v>BCR-6341</v>
      </c>
      <c r="C1561" s="2" t="s">
        <v>319</v>
      </c>
      <c r="D1561" s="2" t="str">
        <f t="shared" si="190"/>
        <v>6</v>
      </c>
      <c r="E1561" s="2" t="str">
        <f t="shared" si="191"/>
        <v>63</v>
      </c>
      <c r="F1561" s="2" t="str">
        <f t="shared" si="192"/>
        <v>634</v>
      </c>
      <c r="G1561" s="1" t="s">
        <v>199</v>
      </c>
      <c r="H1561" s="27">
        <v>0</v>
      </c>
      <c r="I1561" s="27"/>
      <c r="J1561" s="27">
        <v>0</v>
      </c>
      <c r="K1561" s="27">
        <v>0</v>
      </c>
      <c r="L1561" s="27">
        <v>0</v>
      </c>
      <c r="M1561" s="27"/>
      <c r="N1561" s="27">
        <v>0</v>
      </c>
      <c r="O1561" s="27">
        <v>0</v>
      </c>
      <c r="P1561" s="27">
        <v>0</v>
      </c>
      <c r="Q1561" s="27"/>
      <c r="R1561" s="27">
        <v>0</v>
      </c>
      <c r="S1561" s="27">
        <v>0</v>
      </c>
      <c r="T1561" s="27">
        <v>0</v>
      </c>
      <c r="U1561" s="27"/>
      <c r="V1561" s="27">
        <v>0</v>
      </c>
      <c r="W1561" s="27">
        <v>0</v>
      </c>
      <c r="X1561" s="27">
        <v>0</v>
      </c>
      <c r="Y1561" s="27"/>
      <c r="Z1561" s="27">
        <v>0</v>
      </c>
      <c r="AA1561" s="27">
        <v>0</v>
      </c>
      <c r="AB1561" s="27">
        <v>0</v>
      </c>
      <c r="AC1561" s="27"/>
      <c r="AD1561" s="27">
        <v>0</v>
      </c>
      <c r="AE1561" s="27">
        <v>0</v>
      </c>
      <c r="AF1561" s="27">
        <v>0</v>
      </c>
      <c r="AG1561" s="106">
        <v>0</v>
      </c>
      <c r="AH1561" s="27">
        <v>0</v>
      </c>
      <c r="AI1561" s="27">
        <v>0</v>
      </c>
      <c r="AJ1561" s="27">
        <v>1600</v>
      </c>
      <c r="AK1561" s="106">
        <v>0</v>
      </c>
      <c r="AL1561" s="106">
        <v>0</v>
      </c>
      <c r="AM1561" s="105">
        <v>0</v>
      </c>
      <c r="AN1561" s="11">
        <v>1600</v>
      </c>
      <c r="AO1561" s="11">
        <v>0</v>
      </c>
      <c r="AP1561" s="105">
        <v>0</v>
      </c>
      <c r="AQ1561" s="11">
        <v>0</v>
      </c>
      <c r="AR1561" s="11">
        <v>1600</v>
      </c>
      <c r="AS1561" s="11">
        <v>0</v>
      </c>
      <c r="AT1561" s="11">
        <v>0</v>
      </c>
      <c r="AU1561" s="11">
        <v>0</v>
      </c>
      <c r="AV1561" s="11">
        <v>0</v>
      </c>
      <c r="AW1561" s="11">
        <v>0</v>
      </c>
      <c r="AX1561" s="11">
        <v>0</v>
      </c>
      <c r="AZ1561" s="11">
        <v>30</v>
      </c>
      <c r="BA1561" s="11">
        <v>2.82172</v>
      </c>
      <c r="BB1561" s="122"/>
    </row>
    <row r="1562" spans="1:54" hidden="1" x14ac:dyDescent="0.25">
      <c r="A1562">
        <v>9</v>
      </c>
      <c r="B1562" t="str">
        <f t="shared" si="189"/>
        <v>BCR-6342</v>
      </c>
      <c r="C1562" s="2" t="s">
        <v>319</v>
      </c>
      <c r="D1562" s="2" t="str">
        <f t="shared" si="190"/>
        <v>6</v>
      </c>
      <c r="E1562" s="2" t="str">
        <f t="shared" si="191"/>
        <v>63</v>
      </c>
      <c r="F1562" s="2" t="str">
        <f t="shared" si="192"/>
        <v>634</v>
      </c>
      <c r="G1562" s="1" t="s">
        <v>200</v>
      </c>
      <c r="H1562" s="27">
        <v>0</v>
      </c>
      <c r="I1562" s="27"/>
      <c r="J1562" s="27">
        <v>0</v>
      </c>
      <c r="K1562" s="27">
        <v>0</v>
      </c>
      <c r="L1562" s="27">
        <v>0</v>
      </c>
      <c r="M1562" s="27"/>
      <c r="N1562" s="27">
        <v>0</v>
      </c>
      <c r="O1562" s="27">
        <v>0</v>
      </c>
      <c r="P1562" s="27">
        <v>0</v>
      </c>
      <c r="Q1562" s="27"/>
      <c r="R1562" s="27">
        <v>0</v>
      </c>
      <c r="S1562" s="27">
        <v>0</v>
      </c>
      <c r="T1562" s="27">
        <v>0</v>
      </c>
      <c r="U1562" s="27"/>
      <c r="V1562" s="27">
        <v>0</v>
      </c>
      <c r="W1562" s="27">
        <v>0</v>
      </c>
      <c r="X1562" s="27">
        <v>0</v>
      </c>
      <c r="Y1562" s="27"/>
      <c r="Z1562" s="27">
        <v>0</v>
      </c>
      <c r="AA1562" s="27">
        <v>0</v>
      </c>
      <c r="AB1562" s="27">
        <v>0</v>
      </c>
      <c r="AC1562" s="27"/>
      <c r="AD1562" s="27">
        <v>0</v>
      </c>
      <c r="AE1562" s="27">
        <v>0</v>
      </c>
      <c r="AF1562" s="27">
        <v>0</v>
      </c>
      <c r="AG1562" s="106">
        <v>0</v>
      </c>
      <c r="AH1562" s="27">
        <v>0</v>
      </c>
      <c r="AI1562" s="27">
        <v>0</v>
      </c>
      <c r="AJ1562" s="27">
        <v>0</v>
      </c>
      <c r="AK1562" s="106">
        <v>0</v>
      </c>
      <c r="AL1562" s="106">
        <v>0</v>
      </c>
      <c r="AM1562" s="105">
        <v>0</v>
      </c>
      <c r="AN1562" s="11">
        <v>0</v>
      </c>
      <c r="AO1562" s="11">
        <v>0</v>
      </c>
      <c r="AP1562" s="105">
        <v>0</v>
      </c>
      <c r="AQ1562" s="11">
        <v>0</v>
      </c>
      <c r="AR1562" s="11">
        <v>0</v>
      </c>
      <c r="AS1562" s="11">
        <v>0</v>
      </c>
      <c r="AT1562" s="11">
        <v>0</v>
      </c>
      <c r="AU1562" s="11">
        <v>0</v>
      </c>
      <c r="AV1562" s="11">
        <v>0</v>
      </c>
      <c r="AW1562" s="11">
        <v>0</v>
      </c>
      <c r="AX1562" s="11">
        <v>0</v>
      </c>
      <c r="AZ1562" s="11">
        <v>0</v>
      </c>
      <c r="BA1562" s="11">
        <v>0</v>
      </c>
      <c r="BB1562" s="122"/>
    </row>
    <row r="1563" spans="1:54" hidden="1" x14ac:dyDescent="0.25">
      <c r="A1563">
        <v>9</v>
      </c>
      <c r="B1563" t="str">
        <f t="shared" si="189"/>
        <v>BCR-6351</v>
      </c>
      <c r="C1563" s="2" t="s">
        <v>319</v>
      </c>
      <c r="D1563" s="2" t="s">
        <v>2159</v>
      </c>
      <c r="E1563" s="2" t="s">
        <v>2160</v>
      </c>
      <c r="F1563" s="2" t="s">
        <v>2161</v>
      </c>
      <c r="G1563" s="1" t="s">
        <v>201</v>
      </c>
      <c r="H1563" s="27">
        <v>0</v>
      </c>
      <c r="I1563" s="27"/>
      <c r="J1563" s="27">
        <v>0</v>
      </c>
      <c r="K1563" s="27">
        <v>0</v>
      </c>
      <c r="L1563" s="27">
        <v>0</v>
      </c>
      <c r="M1563" s="27"/>
      <c r="N1563" s="27">
        <v>0</v>
      </c>
      <c r="O1563" s="27">
        <v>0</v>
      </c>
      <c r="P1563" s="27">
        <v>0</v>
      </c>
      <c r="Q1563" s="27"/>
      <c r="R1563" s="27">
        <v>0</v>
      </c>
      <c r="S1563" s="27">
        <v>0</v>
      </c>
      <c r="T1563" s="27">
        <v>0</v>
      </c>
      <c r="U1563" s="27"/>
      <c r="V1563" s="27">
        <v>0</v>
      </c>
      <c r="W1563" s="27">
        <v>0</v>
      </c>
      <c r="X1563" s="27">
        <v>0</v>
      </c>
      <c r="Y1563" s="27"/>
      <c r="Z1563" s="27">
        <v>0</v>
      </c>
      <c r="AA1563" s="27">
        <v>0</v>
      </c>
      <c r="AB1563" s="27">
        <v>0</v>
      </c>
      <c r="AC1563" s="27"/>
      <c r="AD1563" s="27">
        <v>0</v>
      </c>
      <c r="AE1563" s="27">
        <v>0</v>
      </c>
      <c r="AF1563" s="27">
        <v>0</v>
      </c>
      <c r="AG1563" s="106">
        <v>6837.0794999999998</v>
      </c>
      <c r="AH1563" s="27">
        <v>6837.0794999999998</v>
      </c>
      <c r="AI1563" s="27">
        <v>6837.0794999999998</v>
      </c>
      <c r="AJ1563" s="27">
        <v>0</v>
      </c>
      <c r="AK1563" s="106">
        <v>4308.5714200000002</v>
      </c>
      <c r="AL1563" s="106">
        <v>4308.5714200000002</v>
      </c>
      <c r="AM1563" s="105">
        <v>4308.5714200000002</v>
      </c>
      <c r="AN1563" s="11">
        <v>1200</v>
      </c>
      <c r="AO1563" s="11">
        <v>1391.65371</v>
      </c>
      <c r="AP1563" s="105">
        <v>1391.65371</v>
      </c>
      <c r="AQ1563" s="11">
        <v>1391.65371</v>
      </c>
      <c r="AR1563" s="11">
        <v>1400</v>
      </c>
      <c r="AS1563" s="11">
        <v>850.72289000000001</v>
      </c>
      <c r="AT1563" s="11">
        <v>850.72289000000001</v>
      </c>
      <c r="AU1563" s="11">
        <v>850.72289000000001</v>
      </c>
      <c r="AV1563" s="11">
        <v>1400</v>
      </c>
      <c r="AW1563" s="11">
        <v>3639.0839299999998</v>
      </c>
      <c r="AX1563" s="11">
        <v>3639.0839299999998</v>
      </c>
      <c r="AZ1563" s="11">
        <v>7400</v>
      </c>
      <c r="BA1563" s="11">
        <v>5575.6406200000001</v>
      </c>
      <c r="BB1563" s="122"/>
    </row>
    <row r="1564" spans="1:54" hidden="1" x14ac:dyDescent="0.25">
      <c r="A1564">
        <v>9</v>
      </c>
      <c r="B1564" t="str">
        <f t="shared" si="189"/>
        <v>BCR-6352</v>
      </c>
      <c r="C1564" s="2" t="s">
        <v>319</v>
      </c>
      <c r="D1564" s="2" t="s">
        <v>2159</v>
      </c>
      <c r="E1564" s="2" t="s">
        <v>2160</v>
      </c>
      <c r="F1564" s="2" t="s">
        <v>2161</v>
      </c>
      <c r="G1564" s="1" t="s">
        <v>202</v>
      </c>
      <c r="H1564" s="27">
        <v>0</v>
      </c>
      <c r="I1564" s="27"/>
      <c r="J1564" s="27">
        <v>0</v>
      </c>
      <c r="K1564" s="27">
        <v>0</v>
      </c>
      <c r="L1564" s="27">
        <v>0</v>
      </c>
      <c r="M1564" s="27"/>
      <c r="N1564" s="27">
        <v>0</v>
      </c>
      <c r="O1564" s="27">
        <v>0</v>
      </c>
      <c r="P1564" s="27">
        <v>0</v>
      </c>
      <c r="Q1564" s="27"/>
      <c r="R1564" s="27">
        <v>0</v>
      </c>
      <c r="S1564" s="27">
        <v>0</v>
      </c>
      <c r="T1564" s="27">
        <v>0</v>
      </c>
      <c r="U1564" s="27"/>
      <c r="V1564" s="27">
        <v>0</v>
      </c>
      <c r="W1564" s="27">
        <v>0</v>
      </c>
      <c r="X1564" s="27">
        <v>0</v>
      </c>
      <c r="Y1564" s="27"/>
      <c r="Z1564" s="27">
        <v>0</v>
      </c>
      <c r="AA1564" s="27">
        <v>0</v>
      </c>
      <c r="AB1564" s="27">
        <v>450</v>
      </c>
      <c r="AC1564" s="27"/>
      <c r="AD1564" s="27">
        <v>251.93416999999999</v>
      </c>
      <c r="AE1564" s="27">
        <v>251.93416999999999</v>
      </c>
      <c r="AF1564" s="27">
        <v>345</v>
      </c>
      <c r="AG1564" s="106">
        <v>70.141800000000003</v>
      </c>
      <c r="AH1564" s="27">
        <v>70.141800000000003</v>
      </c>
      <c r="AI1564" s="27">
        <v>70.141800000000003</v>
      </c>
      <c r="AJ1564" s="27">
        <v>600</v>
      </c>
      <c r="AK1564" s="106">
        <v>106.67234999999999</v>
      </c>
      <c r="AL1564" s="106">
        <v>106.67234999999999</v>
      </c>
      <c r="AM1564" s="105">
        <v>106.67234999999999</v>
      </c>
      <c r="AN1564" s="11">
        <v>771</v>
      </c>
      <c r="AO1564" s="11">
        <v>146.98307</v>
      </c>
      <c r="AP1564" s="105">
        <v>146.98307</v>
      </c>
      <c r="AQ1564" s="11">
        <v>146.98307</v>
      </c>
      <c r="AR1564" s="11">
        <v>1130</v>
      </c>
      <c r="AS1564" s="11">
        <v>261.36052999999998</v>
      </c>
      <c r="AT1564" s="11">
        <v>261.36052999999998</v>
      </c>
      <c r="AU1564" s="11">
        <v>261.36052999999998</v>
      </c>
      <c r="AV1564" s="11">
        <v>1836</v>
      </c>
      <c r="AW1564" s="11">
        <v>208.23367999999999</v>
      </c>
      <c r="AX1564" s="11">
        <v>208.23367999999999</v>
      </c>
      <c r="AZ1564" s="11">
        <v>1894</v>
      </c>
      <c r="BA1564" s="11">
        <v>3077.5328400000003</v>
      </c>
      <c r="BB1564" s="122"/>
    </row>
    <row r="1565" spans="1:54" hidden="1" x14ac:dyDescent="0.25">
      <c r="A1565">
        <v>9</v>
      </c>
      <c r="B1565" t="str">
        <f t="shared" si="189"/>
        <v>BCR-6353</v>
      </c>
      <c r="C1565" s="2" t="s">
        <v>319</v>
      </c>
      <c r="D1565" s="2" t="str">
        <f t="shared" ref="D1565:D1598" si="193">LEFT($G1565,1)</f>
        <v>6</v>
      </c>
      <c r="E1565" s="2" t="str">
        <f t="shared" ref="E1565:E1598" si="194">LEFT($G1565,2)</f>
        <v>63</v>
      </c>
      <c r="F1565" s="2" t="str">
        <f t="shared" ref="F1565:F1598" si="195">LEFT($G1565,3)</f>
        <v>635</v>
      </c>
      <c r="G1565" s="1" t="s">
        <v>203</v>
      </c>
      <c r="H1565" s="27">
        <v>0</v>
      </c>
      <c r="I1565" s="27"/>
      <c r="J1565" s="27">
        <v>0</v>
      </c>
      <c r="K1565" s="27">
        <v>0</v>
      </c>
      <c r="L1565" s="27">
        <v>0</v>
      </c>
      <c r="M1565" s="27"/>
      <c r="N1565" s="27">
        <v>0</v>
      </c>
      <c r="O1565" s="27">
        <v>0</v>
      </c>
      <c r="P1565" s="27">
        <v>0</v>
      </c>
      <c r="Q1565" s="27"/>
      <c r="R1565" s="27">
        <v>0</v>
      </c>
      <c r="S1565" s="27">
        <v>0</v>
      </c>
      <c r="T1565" s="27">
        <v>0</v>
      </c>
      <c r="U1565" s="27"/>
      <c r="V1565" s="27">
        <v>0</v>
      </c>
      <c r="W1565" s="27">
        <v>0</v>
      </c>
      <c r="X1565" s="27">
        <v>0</v>
      </c>
      <c r="Y1565" s="27"/>
      <c r="Z1565" s="27">
        <v>0</v>
      </c>
      <c r="AA1565" s="27">
        <v>0</v>
      </c>
      <c r="AB1565" s="27">
        <v>0</v>
      </c>
      <c r="AC1565" s="27"/>
      <c r="AD1565" s="27">
        <v>0</v>
      </c>
      <c r="AE1565" s="27">
        <v>0</v>
      </c>
      <c r="AF1565" s="27">
        <v>0</v>
      </c>
      <c r="AG1565" s="106">
        <v>3810</v>
      </c>
      <c r="AH1565" s="27">
        <v>3810</v>
      </c>
      <c r="AI1565" s="27">
        <v>3810</v>
      </c>
      <c r="AJ1565" s="27">
        <v>0</v>
      </c>
      <c r="AK1565" s="106">
        <v>3510</v>
      </c>
      <c r="AL1565" s="106">
        <v>3510</v>
      </c>
      <c r="AM1565" s="105">
        <v>3510</v>
      </c>
      <c r="AN1565" s="11">
        <v>0</v>
      </c>
      <c r="AO1565" s="11">
        <v>5100</v>
      </c>
      <c r="AP1565" s="105">
        <v>5100</v>
      </c>
      <c r="AQ1565" s="11">
        <v>5100</v>
      </c>
      <c r="AR1565" s="11">
        <v>12000</v>
      </c>
      <c r="AS1565" s="11">
        <v>6025</v>
      </c>
      <c r="AT1565" s="11">
        <v>6025</v>
      </c>
      <c r="AU1565" s="11">
        <v>6025</v>
      </c>
      <c r="AV1565" s="11">
        <v>125</v>
      </c>
      <c r="AW1565" s="11">
        <v>1980</v>
      </c>
      <c r="AX1565" s="11">
        <v>1980</v>
      </c>
      <c r="AZ1565" s="11">
        <v>820</v>
      </c>
      <c r="BA1565" s="11">
        <v>216</v>
      </c>
      <c r="BB1565" s="122"/>
    </row>
    <row r="1566" spans="1:54" hidden="1" x14ac:dyDescent="0.25">
      <c r="A1566">
        <v>9</v>
      </c>
      <c r="B1566" t="str">
        <f t="shared" si="189"/>
        <v>BCR-6354</v>
      </c>
      <c r="C1566" s="2" t="s">
        <v>319</v>
      </c>
      <c r="D1566" s="2" t="str">
        <f t="shared" si="193"/>
        <v>6</v>
      </c>
      <c r="E1566" s="2" t="str">
        <f t="shared" si="194"/>
        <v>63</v>
      </c>
      <c r="F1566" s="2" t="str">
        <f t="shared" si="195"/>
        <v>635</v>
      </c>
      <c r="G1566" s="1" t="s">
        <v>204</v>
      </c>
      <c r="H1566" s="27">
        <v>0</v>
      </c>
      <c r="I1566" s="27"/>
      <c r="J1566" s="27">
        <v>0</v>
      </c>
      <c r="K1566" s="27">
        <v>0</v>
      </c>
      <c r="L1566" s="27">
        <v>0</v>
      </c>
      <c r="M1566" s="27"/>
      <c r="N1566" s="27">
        <v>0</v>
      </c>
      <c r="O1566" s="27">
        <v>0</v>
      </c>
      <c r="P1566" s="27">
        <v>0</v>
      </c>
      <c r="Q1566" s="27"/>
      <c r="R1566" s="27">
        <v>0</v>
      </c>
      <c r="S1566" s="27">
        <v>0</v>
      </c>
      <c r="T1566" s="27">
        <v>0</v>
      </c>
      <c r="U1566" s="27"/>
      <c r="V1566" s="27">
        <v>0</v>
      </c>
      <c r="W1566" s="27">
        <v>0</v>
      </c>
      <c r="X1566" s="27">
        <v>0</v>
      </c>
      <c r="Y1566" s="27"/>
      <c r="Z1566" s="27">
        <v>0</v>
      </c>
      <c r="AA1566" s="27">
        <v>0</v>
      </c>
      <c r="AB1566" s="27">
        <v>0</v>
      </c>
      <c r="AC1566" s="27"/>
      <c r="AD1566" s="27">
        <v>0</v>
      </c>
      <c r="AE1566" s="27">
        <v>0</v>
      </c>
      <c r="AF1566" s="27">
        <v>0</v>
      </c>
      <c r="AG1566" s="106">
        <v>0</v>
      </c>
      <c r="AH1566" s="27">
        <v>0</v>
      </c>
      <c r="AI1566" s="27">
        <v>0</v>
      </c>
      <c r="AJ1566" s="27">
        <v>0</v>
      </c>
      <c r="AK1566" s="106">
        <v>0</v>
      </c>
      <c r="AL1566" s="106">
        <v>0</v>
      </c>
      <c r="AM1566" s="105">
        <v>0</v>
      </c>
      <c r="AN1566" s="11">
        <v>0</v>
      </c>
      <c r="AO1566" s="11">
        <v>0</v>
      </c>
      <c r="AP1566" s="105">
        <v>0</v>
      </c>
      <c r="AQ1566" s="11">
        <v>0</v>
      </c>
      <c r="AR1566" s="11">
        <v>0</v>
      </c>
      <c r="AS1566" s="11">
        <v>0</v>
      </c>
      <c r="AT1566" s="11">
        <v>0</v>
      </c>
      <c r="AU1566" s="11">
        <v>0</v>
      </c>
      <c r="AV1566" s="11">
        <v>0</v>
      </c>
      <c r="AW1566" s="11">
        <v>0</v>
      </c>
      <c r="AX1566" s="11">
        <v>0</v>
      </c>
      <c r="AZ1566" s="11">
        <v>0</v>
      </c>
      <c r="BA1566" s="11">
        <v>0</v>
      </c>
      <c r="BB1566" s="122"/>
    </row>
    <row r="1567" spans="1:54" hidden="1" x14ac:dyDescent="0.25">
      <c r="A1567">
        <v>9</v>
      </c>
      <c r="B1567" t="str">
        <f t="shared" si="189"/>
        <v>BCR-6359</v>
      </c>
      <c r="C1567" s="2" t="s">
        <v>319</v>
      </c>
      <c r="D1567" s="2" t="str">
        <f t="shared" si="193"/>
        <v>6</v>
      </c>
      <c r="E1567" s="2" t="str">
        <f t="shared" si="194"/>
        <v>63</v>
      </c>
      <c r="F1567" s="2" t="str">
        <f t="shared" si="195"/>
        <v>635</v>
      </c>
      <c r="G1567" s="1" t="s">
        <v>205</v>
      </c>
      <c r="H1567" s="27">
        <v>0</v>
      </c>
      <c r="I1567" s="27"/>
      <c r="J1567" s="27">
        <v>0</v>
      </c>
      <c r="K1567" s="27">
        <v>0</v>
      </c>
      <c r="L1567" s="27">
        <v>0</v>
      </c>
      <c r="M1567" s="27"/>
      <c r="N1567" s="27">
        <v>0</v>
      </c>
      <c r="O1567" s="27">
        <v>0</v>
      </c>
      <c r="P1567" s="27">
        <v>0</v>
      </c>
      <c r="Q1567" s="27"/>
      <c r="R1567" s="27">
        <v>0</v>
      </c>
      <c r="S1567" s="27">
        <v>0</v>
      </c>
      <c r="T1567" s="27">
        <v>0</v>
      </c>
      <c r="U1567" s="27"/>
      <c r="V1567" s="27">
        <v>0</v>
      </c>
      <c r="W1567" s="27">
        <v>0</v>
      </c>
      <c r="X1567" s="27">
        <v>0</v>
      </c>
      <c r="Y1567" s="27"/>
      <c r="Z1567" s="27">
        <v>0</v>
      </c>
      <c r="AA1567" s="27">
        <v>0</v>
      </c>
      <c r="AB1567" s="27">
        <v>0</v>
      </c>
      <c r="AC1567" s="27"/>
      <c r="AD1567" s="27">
        <v>0</v>
      </c>
      <c r="AE1567" s="27">
        <v>0</v>
      </c>
      <c r="AF1567" s="27">
        <v>0</v>
      </c>
      <c r="AG1567" s="106">
        <v>0</v>
      </c>
      <c r="AH1567" s="27">
        <v>0</v>
      </c>
      <c r="AI1567" s="27">
        <v>0</v>
      </c>
      <c r="AJ1567" s="27">
        <v>0</v>
      </c>
      <c r="AK1567" s="106">
        <v>0</v>
      </c>
      <c r="AL1567" s="106">
        <v>0</v>
      </c>
      <c r="AM1567" s="105">
        <v>0</v>
      </c>
      <c r="AN1567" s="11">
        <v>0</v>
      </c>
      <c r="AO1567" s="11">
        <v>0</v>
      </c>
      <c r="AP1567" s="105">
        <v>0</v>
      </c>
      <c r="AQ1567" s="11">
        <v>0</v>
      </c>
      <c r="AR1567" s="11">
        <v>0</v>
      </c>
      <c r="AS1567" s="11">
        <v>0</v>
      </c>
      <c r="AT1567" s="11">
        <v>0</v>
      </c>
      <c r="AU1567" s="11">
        <v>0</v>
      </c>
      <c r="AV1567" s="11">
        <v>0</v>
      </c>
      <c r="AW1567" s="11">
        <v>9.1750000000000007</v>
      </c>
      <c r="AX1567" s="11">
        <v>9.1750000000000007</v>
      </c>
      <c r="AZ1567" s="11">
        <v>0</v>
      </c>
      <c r="BA1567" s="11">
        <v>21</v>
      </c>
      <c r="BB1567" s="122"/>
    </row>
    <row r="1568" spans="1:54" hidden="1" x14ac:dyDescent="0.25">
      <c r="A1568">
        <v>9</v>
      </c>
      <c r="B1568" t="str">
        <f t="shared" si="189"/>
        <v>BCR-6410</v>
      </c>
      <c r="C1568" s="2" t="s">
        <v>319</v>
      </c>
      <c r="D1568" s="2" t="str">
        <f t="shared" si="193"/>
        <v>6</v>
      </c>
      <c r="E1568" s="2" t="str">
        <f t="shared" si="194"/>
        <v>64</v>
      </c>
      <c r="F1568" s="2" t="str">
        <f t="shared" si="195"/>
        <v>641</v>
      </c>
      <c r="G1568" s="1" t="s">
        <v>207</v>
      </c>
      <c r="H1568" s="27">
        <v>0</v>
      </c>
      <c r="I1568" s="27"/>
      <c r="J1568" s="27">
        <v>0</v>
      </c>
      <c r="K1568" s="27">
        <v>0</v>
      </c>
      <c r="L1568" s="27">
        <v>0</v>
      </c>
      <c r="M1568" s="27"/>
      <c r="N1568" s="27">
        <v>693.73919999999998</v>
      </c>
      <c r="O1568" s="27">
        <v>693.73919999999998</v>
      </c>
      <c r="P1568" s="27">
        <v>751</v>
      </c>
      <c r="Q1568" s="27"/>
      <c r="R1568" s="27">
        <v>43.997549999999997</v>
      </c>
      <c r="S1568" s="27">
        <v>43.997549999999997</v>
      </c>
      <c r="T1568" s="27">
        <v>604</v>
      </c>
      <c r="U1568" s="27"/>
      <c r="V1568" s="27">
        <v>245.57111</v>
      </c>
      <c r="W1568" s="27">
        <v>245.57111</v>
      </c>
      <c r="X1568" s="27">
        <v>604</v>
      </c>
      <c r="Y1568" s="27"/>
      <c r="Z1568" s="27">
        <v>136.56990000000002</v>
      </c>
      <c r="AA1568" s="27">
        <v>136.56990000000002</v>
      </c>
      <c r="AB1568" s="27">
        <v>612</v>
      </c>
      <c r="AC1568" s="27"/>
      <c r="AD1568" s="27">
        <v>122.19772</v>
      </c>
      <c r="AE1568" s="27">
        <v>122.19772</v>
      </c>
      <c r="AF1568" s="27">
        <v>244</v>
      </c>
      <c r="AG1568" s="106">
        <v>381.49396000000002</v>
      </c>
      <c r="AH1568" s="27">
        <v>381.49396000000002</v>
      </c>
      <c r="AI1568" s="27">
        <v>381.49396000000002</v>
      </c>
      <c r="AJ1568" s="27">
        <v>1240</v>
      </c>
      <c r="AK1568" s="106">
        <v>273.91834</v>
      </c>
      <c r="AL1568" s="106">
        <v>273.91834</v>
      </c>
      <c r="AM1568" s="105">
        <v>273.91834</v>
      </c>
      <c r="AN1568" s="11">
        <v>1086</v>
      </c>
      <c r="AO1568" s="11">
        <v>217.74315999999999</v>
      </c>
      <c r="AP1568" s="105">
        <v>217.74315999999999</v>
      </c>
      <c r="AQ1568" s="11">
        <v>217.74316000000002</v>
      </c>
      <c r="AR1568" s="11">
        <v>318</v>
      </c>
      <c r="AS1568" s="11">
        <v>471.88845000000003</v>
      </c>
      <c r="AT1568" s="11">
        <v>471.88845000000003</v>
      </c>
      <c r="AU1568" s="11">
        <v>471.88845000000003</v>
      </c>
      <c r="AV1568" s="11">
        <v>200</v>
      </c>
      <c r="AW1568" s="11">
        <v>235.47265999999999</v>
      </c>
      <c r="AX1568" s="11">
        <v>235.47265999999999</v>
      </c>
      <c r="AZ1568" s="11">
        <v>330</v>
      </c>
      <c r="BA1568" s="11">
        <v>100.45014999999998</v>
      </c>
      <c r="BB1568" s="122"/>
    </row>
    <row r="1569" spans="1:54" hidden="1" x14ac:dyDescent="0.25">
      <c r="A1569">
        <v>9</v>
      </c>
      <c r="B1569" t="str">
        <f t="shared" si="189"/>
        <v>BCR-6420</v>
      </c>
      <c r="C1569" s="2" t="s">
        <v>319</v>
      </c>
      <c r="D1569" s="2" t="str">
        <f t="shared" si="193"/>
        <v>6</v>
      </c>
      <c r="E1569" s="2" t="str">
        <f t="shared" si="194"/>
        <v>64</v>
      </c>
      <c r="F1569" s="2" t="str">
        <f t="shared" si="195"/>
        <v>642</v>
      </c>
      <c r="G1569" s="1" t="s">
        <v>208</v>
      </c>
      <c r="H1569" s="27">
        <v>0</v>
      </c>
      <c r="I1569" s="27"/>
      <c r="J1569" s="27">
        <v>0</v>
      </c>
      <c r="K1569" s="27">
        <v>0</v>
      </c>
      <c r="L1569" s="27">
        <v>0</v>
      </c>
      <c r="M1569" s="27"/>
      <c r="N1569" s="27">
        <v>0</v>
      </c>
      <c r="O1569" s="27">
        <v>0</v>
      </c>
      <c r="P1569" s="27">
        <v>0</v>
      </c>
      <c r="Q1569" s="27"/>
      <c r="R1569" s="27">
        <v>0</v>
      </c>
      <c r="S1569" s="27">
        <v>0</v>
      </c>
      <c r="T1569" s="27">
        <v>0</v>
      </c>
      <c r="U1569" s="27"/>
      <c r="V1569" s="27">
        <v>0</v>
      </c>
      <c r="W1569" s="27">
        <v>0</v>
      </c>
      <c r="X1569" s="27">
        <v>0</v>
      </c>
      <c r="Y1569" s="27"/>
      <c r="Z1569" s="27">
        <v>0</v>
      </c>
      <c r="AA1569" s="27">
        <v>0</v>
      </c>
      <c r="AB1569" s="27">
        <v>0</v>
      </c>
      <c r="AC1569" s="27"/>
      <c r="AD1569" s="27">
        <v>0</v>
      </c>
      <c r="AE1569" s="27">
        <v>0</v>
      </c>
      <c r="AF1569" s="27">
        <v>0</v>
      </c>
      <c r="AG1569" s="106">
        <v>0</v>
      </c>
      <c r="AH1569" s="27">
        <v>0</v>
      </c>
      <c r="AI1569" s="27">
        <v>0</v>
      </c>
      <c r="AJ1569" s="27">
        <v>0</v>
      </c>
      <c r="AK1569" s="106">
        <v>0</v>
      </c>
      <c r="AL1569" s="106">
        <v>0</v>
      </c>
      <c r="AM1569" s="105">
        <v>0</v>
      </c>
      <c r="AN1569" s="11">
        <v>0</v>
      </c>
      <c r="AO1569" s="11">
        <v>0</v>
      </c>
      <c r="AP1569" s="105">
        <v>0</v>
      </c>
      <c r="AQ1569" s="11">
        <v>0</v>
      </c>
      <c r="AR1569" s="11">
        <v>0</v>
      </c>
      <c r="AS1569" s="11">
        <v>0</v>
      </c>
      <c r="AT1569" s="11">
        <v>0</v>
      </c>
      <c r="AU1569" s="11">
        <v>0</v>
      </c>
      <c r="AV1569" s="11">
        <v>0</v>
      </c>
      <c r="AW1569" s="11">
        <v>0</v>
      </c>
      <c r="AX1569" s="11">
        <v>0</v>
      </c>
      <c r="AZ1569" s="11">
        <v>0</v>
      </c>
      <c r="BA1569" s="11">
        <v>0</v>
      </c>
      <c r="BB1569" s="122"/>
    </row>
    <row r="1570" spans="1:54" hidden="1" x14ac:dyDescent="0.25">
      <c r="A1570">
        <v>9</v>
      </c>
      <c r="B1570" t="str">
        <f t="shared" si="189"/>
        <v>BCR-6510</v>
      </c>
      <c r="C1570" s="2" t="s">
        <v>319</v>
      </c>
      <c r="D1570" s="2" t="str">
        <f t="shared" si="193"/>
        <v>6</v>
      </c>
      <c r="E1570" s="2" t="str">
        <f t="shared" si="194"/>
        <v>65</v>
      </c>
      <c r="F1570" s="2" t="str">
        <f t="shared" si="195"/>
        <v>651</v>
      </c>
      <c r="G1570" s="1" t="s">
        <v>952</v>
      </c>
      <c r="H1570" s="27">
        <v>0</v>
      </c>
      <c r="I1570" s="27"/>
      <c r="J1570" s="27">
        <v>0</v>
      </c>
      <c r="K1570" s="27">
        <v>0</v>
      </c>
      <c r="L1570" s="27">
        <v>0</v>
      </c>
      <c r="M1570" s="27"/>
      <c r="N1570" s="27">
        <v>1960</v>
      </c>
      <c r="O1570" s="27">
        <v>1960</v>
      </c>
      <c r="P1570" s="27">
        <v>0</v>
      </c>
      <c r="Q1570" s="27"/>
      <c r="R1570" s="27">
        <v>0</v>
      </c>
      <c r="S1570" s="27">
        <v>0</v>
      </c>
      <c r="T1570" s="27">
        <v>115</v>
      </c>
      <c r="U1570" s="27"/>
      <c r="V1570" s="27">
        <v>275.31043</v>
      </c>
      <c r="W1570" s="27">
        <v>275.31043</v>
      </c>
      <c r="X1570" s="27">
        <v>115</v>
      </c>
      <c r="Y1570" s="27"/>
      <c r="Z1570" s="27">
        <v>0</v>
      </c>
      <c r="AA1570" s="27">
        <v>0</v>
      </c>
      <c r="AB1570" s="27">
        <v>0</v>
      </c>
      <c r="AC1570" s="27"/>
      <c r="AD1570" s="27">
        <v>0</v>
      </c>
      <c r="AE1570" s="27">
        <v>0</v>
      </c>
      <c r="AF1570" s="27">
        <v>0</v>
      </c>
      <c r="AG1570" s="106">
        <v>0</v>
      </c>
      <c r="AH1570" s="27">
        <v>0</v>
      </c>
      <c r="AI1570" s="27">
        <v>0</v>
      </c>
      <c r="AJ1570" s="27">
        <v>0</v>
      </c>
      <c r="AK1570" s="106">
        <v>0</v>
      </c>
      <c r="AL1570" s="106">
        <v>0</v>
      </c>
      <c r="AM1570" s="105">
        <v>0</v>
      </c>
      <c r="AN1570" s="11">
        <v>0</v>
      </c>
      <c r="AO1570" s="11">
        <v>0</v>
      </c>
      <c r="AP1570" s="105">
        <v>0</v>
      </c>
      <c r="AQ1570" s="11">
        <v>0</v>
      </c>
      <c r="AR1570" s="11">
        <v>0</v>
      </c>
      <c r="AS1570" s="11">
        <v>0</v>
      </c>
      <c r="AT1570" s="11">
        <v>0</v>
      </c>
      <c r="AU1570" s="11"/>
      <c r="AV1570" s="11">
        <v>0</v>
      </c>
      <c r="AW1570" s="11">
        <v>0</v>
      </c>
      <c r="AX1570" s="11"/>
      <c r="AZ1570" s="11"/>
      <c r="BA1570" s="11"/>
      <c r="BB1570" s="122"/>
    </row>
    <row r="1571" spans="1:54" hidden="1" x14ac:dyDescent="0.25">
      <c r="A1571">
        <v>9</v>
      </c>
      <c r="B1571" t="str">
        <f t="shared" si="189"/>
        <v>BCR-6511</v>
      </c>
      <c r="C1571" s="2" t="s">
        <v>319</v>
      </c>
      <c r="D1571" s="2" t="str">
        <f t="shared" si="193"/>
        <v>6</v>
      </c>
      <c r="E1571" s="2" t="str">
        <f t="shared" si="194"/>
        <v>65</v>
      </c>
      <c r="F1571" s="2" t="str">
        <f t="shared" si="195"/>
        <v>651</v>
      </c>
      <c r="G1571" s="1" t="s">
        <v>210</v>
      </c>
      <c r="H1571" s="27">
        <v>0</v>
      </c>
      <c r="I1571" s="27"/>
      <c r="J1571" s="27">
        <v>0</v>
      </c>
      <c r="K1571" s="27">
        <v>0</v>
      </c>
      <c r="L1571" s="27">
        <v>0</v>
      </c>
      <c r="M1571" s="27"/>
      <c r="N1571" s="27">
        <v>0</v>
      </c>
      <c r="O1571" s="27">
        <v>0</v>
      </c>
      <c r="P1571" s="27">
        <v>0</v>
      </c>
      <c r="Q1571" s="27"/>
      <c r="R1571" s="27">
        <v>0</v>
      </c>
      <c r="S1571" s="27">
        <v>0</v>
      </c>
      <c r="T1571" s="27">
        <v>0</v>
      </c>
      <c r="U1571" s="27"/>
      <c r="V1571" s="27">
        <v>0</v>
      </c>
      <c r="W1571" s="27">
        <v>0</v>
      </c>
      <c r="X1571" s="27">
        <v>0</v>
      </c>
      <c r="Y1571" s="27"/>
      <c r="Z1571" s="27">
        <v>0</v>
      </c>
      <c r="AA1571" s="27">
        <v>0</v>
      </c>
      <c r="AB1571" s="27">
        <v>0</v>
      </c>
      <c r="AC1571" s="27"/>
      <c r="AD1571" s="27">
        <v>0</v>
      </c>
      <c r="AE1571" s="27">
        <v>0</v>
      </c>
      <c r="AF1571" s="27">
        <v>0</v>
      </c>
      <c r="AG1571" s="106">
        <v>0</v>
      </c>
      <c r="AH1571" s="27">
        <v>0</v>
      </c>
      <c r="AI1571" s="27">
        <v>0</v>
      </c>
      <c r="AJ1571" s="27">
        <v>0</v>
      </c>
      <c r="AK1571" s="106">
        <v>0</v>
      </c>
      <c r="AL1571" s="106">
        <v>0</v>
      </c>
      <c r="AM1571" s="105">
        <v>0</v>
      </c>
      <c r="AN1571" s="11">
        <v>0</v>
      </c>
      <c r="AO1571" s="11">
        <v>0</v>
      </c>
      <c r="AP1571" s="105">
        <v>0</v>
      </c>
      <c r="AQ1571" s="11">
        <v>0</v>
      </c>
      <c r="AR1571" s="11">
        <v>0</v>
      </c>
      <c r="AS1571" s="11">
        <v>0</v>
      </c>
      <c r="AT1571" s="11">
        <v>0</v>
      </c>
      <c r="AU1571" s="11">
        <v>0</v>
      </c>
      <c r="AV1571" s="11">
        <v>0</v>
      </c>
      <c r="AW1571" s="11">
        <v>0</v>
      </c>
      <c r="AX1571" s="11">
        <v>0</v>
      </c>
      <c r="AZ1571" s="11">
        <v>0</v>
      </c>
      <c r="BA1571" s="11">
        <v>0</v>
      </c>
      <c r="BB1571" s="122"/>
    </row>
    <row r="1572" spans="1:54" hidden="1" x14ac:dyDescent="0.25">
      <c r="A1572">
        <v>9</v>
      </c>
      <c r="B1572" t="str">
        <f t="shared" si="189"/>
        <v>BCR-6512</v>
      </c>
      <c r="C1572" s="2" t="s">
        <v>319</v>
      </c>
      <c r="D1572" s="2" t="str">
        <f t="shared" si="193"/>
        <v>6</v>
      </c>
      <c r="E1572" s="2" t="str">
        <f t="shared" si="194"/>
        <v>65</v>
      </c>
      <c r="F1572" s="2" t="str">
        <f t="shared" si="195"/>
        <v>651</v>
      </c>
      <c r="G1572" s="1" t="s">
        <v>211</v>
      </c>
      <c r="H1572" s="27">
        <v>0</v>
      </c>
      <c r="I1572" s="27"/>
      <c r="J1572" s="27">
        <v>0</v>
      </c>
      <c r="K1572" s="27">
        <v>0</v>
      </c>
      <c r="L1572" s="27">
        <v>0</v>
      </c>
      <c r="M1572" s="27"/>
      <c r="N1572" s="27">
        <v>0</v>
      </c>
      <c r="O1572" s="27">
        <v>0</v>
      </c>
      <c r="P1572" s="27">
        <v>0</v>
      </c>
      <c r="Q1572" s="27"/>
      <c r="R1572" s="27">
        <v>0</v>
      </c>
      <c r="S1572" s="27">
        <v>0</v>
      </c>
      <c r="T1572" s="27">
        <v>0</v>
      </c>
      <c r="U1572" s="27"/>
      <c r="V1572" s="27">
        <v>0</v>
      </c>
      <c r="W1572" s="27">
        <v>0</v>
      </c>
      <c r="X1572" s="27">
        <v>0</v>
      </c>
      <c r="Y1572" s="27"/>
      <c r="Z1572" s="27">
        <v>0</v>
      </c>
      <c r="AA1572" s="27">
        <v>0</v>
      </c>
      <c r="AB1572" s="27">
        <v>0</v>
      </c>
      <c r="AC1572" s="27"/>
      <c r="AD1572" s="27">
        <v>0</v>
      </c>
      <c r="AE1572" s="27">
        <v>0</v>
      </c>
      <c r="AF1572" s="27">
        <v>215</v>
      </c>
      <c r="AG1572" s="106">
        <v>0</v>
      </c>
      <c r="AH1572" s="27">
        <v>0</v>
      </c>
      <c r="AI1572" s="27">
        <v>0</v>
      </c>
      <c r="AJ1572" s="27">
        <v>565</v>
      </c>
      <c r="AK1572" s="106">
        <v>0</v>
      </c>
      <c r="AL1572" s="106">
        <v>0</v>
      </c>
      <c r="AM1572" s="105">
        <v>0</v>
      </c>
      <c r="AN1572" s="11">
        <v>350</v>
      </c>
      <c r="AO1572" s="11">
        <v>337.5</v>
      </c>
      <c r="AP1572" s="105">
        <v>337.5</v>
      </c>
      <c r="AQ1572" s="11">
        <v>337.5</v>
      </c>
      <c r="AR1572" s="11">
        <v>765</v>
      </c>
      <c r="AS1572" s="11">
        <v>13.191000000000001</v>
      </c>
      <c r="AT1572" s="11">
        <v>13.191000000000001</v>
      </c>
      <c r="AU1572" s="11">
        <v>13.191000000000001</v>
      </c>
      <c r="AV1572" s="11">
        <v>351</v>
      </c>
      <c r="AW1572" s="11">
        <v>0</v>
      </c>
      <c r="AX1572" s="11">
        <v>0</v>
      </c>
      <c r="AZ1572" s="11">
        <v>39</v>
      </c>
      <c r="BA1572" s="11">
        <v>0</v>
      </c>
      <c r="BB1572" s="122"/>
    </row>
    <row r="1573" spans="1:54" hidden="1" x14ac:dyDescent="0.25">
      <c r="A1573">
        <v>9</v>
      </c>
      <c r="B1573" t="str">
        <f t="shared" si="189"/>
        <v>BCR-6513</v>
      </c>
      <c r="C1573" s="2" t="s">
        <v>319</v>
      </c>
      <c r="D1573" s="2" t="str">
        <f t="shared" si="193"/>
        <v>6</v>
      </c>
      <c r="E1573" s="2" t="str">
        <f t="shared" si="194"/>
        <v>65</v>
      </c>
      <c r="F1573" s="2" t="str">
        <f t="shared" si="195"/>
        <v>651</v>
      </c>
      <c r="G1573" s="1" t="s">
        <v>212</v>
      </c>
      <c r="H1573" s="27">
        <v>0</v>
      </c>
      <c r="I1573" s="27"/>
      <c r="J1573" s="27">
        <v>0</v>
      </c>
      <c r="K1573" s="27">
        <v>0</v>
      </c>
      <c r="L1573" s="27">
        <v>0</v>
      </c>
      <c r="M1573" s="27"/>
      <c r="N1573" s="27">
        <v>0</v>
      </c>
      <c r="O1573" s="27">
        <v>0</v>
      </c>
      <c r="P1573" s="27">
        <v>0</v>
      </c>
      <c r="Q1573" s="27"/>
      <c r="R1573" s="27">
        <v>0</v>
      </c>
      <c r="S1573" s="27">
        <v>0</v>
      </c>
      <c r="T1573" s="27">
        <v>0</v>
      </c>
      <c r="U1573" s="27"/>
      <c r="V1573" s="27">
        <v>0</v>
      </c>
      <c r="W1573" s="27">
        <v>0</v>
      </c>
      <c r="X1573" s="27">
        <v>0</v>
      </c>
      <c r="Y1573" s="27"/>
      <c r="Z1573" s="27">
        <v>0</v>
      </c>
      <c r="AA1573" s="27">
        <v>0</v>
      </c>
      <c r="AB1573" s="27">
        <v>0</v>
      </c>
      <c r="AC1573" s="27"/>
      <c r="AD1573" s="27">
        <v>0</v>
      </c>
      <c r="AE1573" s="27">
        <v>0</v>
      </c>
      <c r="AF1573" s="27">
        <v>0</v>
      </c>
      <c r="AG1573" s="106">
        <v>0</v>
      </c>
      <c r="AH1573" s="27">
        <v>0</v>
      </c>
      <c r="AI1573" s="27">
        <v>0</v>
      </c>
      <c r="AJ1573" s="27">
        <v>0</v>
      </c>
      <c r="AK1573" s="106">
        <v>0</v>
      </c>
      <c r="AL1573" s="106">
        <v>0</v>
      </c>
      <c r="AM1573" s="105">
        <v>0</v>
      </c>
      <c r="AN1573" s="11">
        <v>0</v>
      </c>
      <c r="AO1573" s="11">
        <v>0</v>
      </c>
      <c r="AP1573" s="105">
        <v>0</v>
      </c>
      <c r="AQ1573" s="11">
        <v>0</v>
      </c>
      <c r="AR1573" s="11">
        <v>0</v>
      </c>
      <c r="AS1573" s="11">
        <v>0</v>
      </c>
      <c r="AT1573" s="11">
        <v>0</v>
      </c>
      <c r="AU1573" s="11">
        <v>0</v>
      </c>
      <c r="AV1573" s="11">
        <v>0</v>
      </c>
      <c r="AW1573" s="11">
        <v>0</v>
      </c>
      <c r="AX1573" s="11">
        <v>0</v>
      </c>
      <c r="AZ1573" s="11">
        <v>0</v>
      </c>
      <c r="BA1573" s="11">
        <v>0</v>
      </c>
      <c r="BB1573" s="122"/>
    </row>
    <row r="1574" spans="1:54" hidden="1" x14ac:dyDescent="0.25">
      <c r="A1574">
        <v>9</v>
      </c>
      <c r="B1574" t="str">
        <f t="shared" si="189"/>
        <v>BCR-6521</v>
      </c>
      <c r="C1574" s="2" t="s">
        <v>319</v>
      </c>
      <c r="D1574" s="2" t="str">
        <f t="shared" si="193"/>
        <v>6</v>
      </c>
      <c r="E1574" s="2" t="str">
        <f t="shared" si="194"/>
        <v>65</v>
      </c>
      <c r="F1574" s="2" t="str">
        <f t="shared" si="195"/>
        <v>652</v>
      </c>
      <c r="G1574" s="1" t="s">
        <v>953</v>
      </c>
      <c r="H1574" s="27">
        <v>0</v>
      </c>
      <c r="I1574" s="27"/>
      <c r="J1574" s="27">
        <v>0</v>
      </c>
      <c r="K1574" s="27">
        <v>0</v>
      </c>
      <c r="L1574" s="27">
        <v>0</v>
      </c>
      <c r="M1574" s="27"/>
      <c r="N1574" s="27">
        <v>0</v>
      </c>
      <c r="O1574" s="27">
        <v>0</v>
      </c>
      <c r="P1574" s="27">
        <v>0</v>
      </c>
      <c r="Q1574" s="27"/>
      <c r="R1574" s="27">
        <v>0</v>
      </c>
      <c r="S1574" s="27">
        <v>0</v>
      </c>
      <c r="T1574" s="27">
        <v>0</v>
      </c>
      <c r="U1574" s="27"/>
      <c r="V1574" s="27">
        <v>0</v>
      </c>
      <c r="W1574" s="27">
        <v>0</v>
      </c>
      <c r="X1574" s="27">
        <v>0</v>
      </c>
      <c r="Y1574" s="27"/>
      <c r="Z1574" s="27">
        <v>0</v>
      </c>
      <c r="AA1574" s="27">
        <v>0</v>
      </c>
      <c r="AB1574" s="27">
        <v>0</v>
      </c>
      <c r="AC1574" s="27"/>
      <c r="AD1574" s="27">
        <v>0</v>
      </c>
      <c r="AE1574" s="27">
        <v>0</v>
      </c>
      <c r="AF1574" s="27">
        <v>0</v>
      </c>
      <c r="AG1574" s="106">
        <v>0</v>
      </c>
      <c r="AH1574" s="27">
        <v>0</v>
      </c>
      <c r="AI1574" s="27">
        <v>0</v>
      </c>
      <c r="AJ1574" s="27">
        <v>0</v>
      </c>
      <c r="AK1574" s="106">
        <v>0</v>
      </c>
      <c r="AL1574" s="106">
        <v>0</v>
      </c>
      <c r="AM1574" s="105">
        <v>0</v>
      </c>
      <c r="AN1574" s="11">
        <v>0</v>
      </c>
      <c r="AO1574" s="11">
        <v>0</v>
      </c>
      <c r="AP1574" s="105">
        <v>0</v>
      </c>
      <c r="AQ1574" s="11">
        <v>0</v>
      </c>
      <c r="AR1574" s="11">
        <v>0</v>
      </c>
      <c r="AS1574" s="11">
        <v>0</v>
      </c>
      <c r="AT1574" s="11">
        <v>0</v>
      </c>
      <c r="AU1574" s="11"/>
      <c r="AV1574" s="11">
        <v>0</v>
      </c>
      <c r="AW1574" s="11">
        <v>0</v>
      </c>
      <c r="AX1574" s="11"/>
      <c r="AZ1574" s="11"/>
      <c r="BA1574" s="11"/>
      <c r="BB1574" s="122"/>
    </row>
    <row r="1575" spans="1:54" hidden="1" x14ac:dyDescent="0.25">
      <c r="A1575">
        <v>9</v>
      </c>
      <c r="B1575" t="str">
        <f t="shared" si="189"/>
        <v>BCR-6522</v>
      </c>
      <c r="C1575" s="2" t="s">
        <v>319</v>
      </c>
      <c r="D1575" s="2" t="str">
        <f t="shared" si="193"/>
        <v>6</v>
      </c>
      <c r="E1575" s="2" t="str">
        <f t="shared" si="194"/>
        <v>65</v>
      </c>
      <c r="F1575" s="2" t="str">
        <f t="shared" si="195"/>
        <v>652</v>
      </c>
      <c r="G1575" s="1" t="s">
        <v>954</v>
      </c>
      <c r="H1575" s="27">
        <v>0</v>
      </c>
      <c r="I1575" s="27"/>
      <c r="J1575" s="27">
        <v>0</v>
      </c>
      <c r="K1575" s="27">
        <v>0</v>
      </c>
      <c r="L1575" s="27">
        <v>0</v>
      </c>
      <c r="M1575" s="27"/>
      <c r="N1575" s="27">
        <v>0</v>
      </c>
      <c r="O1575" s="27">
        <v>0</v>
      </c>
      <c r="P1575" s="27">
        <v>0</v>
      </c>
      <c r="Q1575" s="27"/>
      <c r="R1575" s="27">
        <v>0</v>
      </c>
      <c r="S1575" s="27">
        <v>0</v>
      </c>
      <c r="T1575" s="27">
        <v>0</v>
      </c>
      <c r="U1575" s="27"/>
      <c r="V1575" s="27">
        <v>0</v>
      </c>
      <c r="W1575" s="27">
        <v>0</v>
      </c>
      <c r="X1575" s="27">
        <v>0</v>
      </c>
      <c r="Y1575" s="27"/>
      <c r="Z1575" s="27">
        <v>0</v>
      </c>
      <c r="AA1575" s="27">
        <v>0</v>
      </c>
      <c r="AB1575" s="27">
        <v>0</v>
      </c>
      <c r="AC1575" s="27"/>
      <c r="AD1575" s="27">
        <v>0</v>
      </c>
      <c r="AE1575" s="27">
        <v>0</v>
      </c>
      <c r="AF1575" s="27">
        <v>0</v>
      </c>
      <c r="AG1575" s="106">
        <v>0</v>
      </c>
      <c r="AH1575" s="27">
        <v>0</v>
      </c>
      <c r="AI1575" s="27">
        <v>0</v>
      </c>
      <c r="AJ1575" s="27">
        <v>0</v>
      </c>
      <c r="AK1575" s="106">
        <v>0</v>
      </c>
      <c r="AL1575" s="106">
        <v>0</v>
      </c>
      <c r="AM1575" s="105">
        <v>0</v>
      </c>
      <c r="AN1575" s="11">
        <v>0</v>
      </c>
      <c r="AO1575" s="11">
        <v>0</v>
      </c>
      <c r="AP1575" s="105">
        <v>0</v>
      </c>
      <c r="AQ1575" s="11">
        <v>0</v>
      </c>
      <c r="AR1575" s="11">
        <v>0</v>
      </c>
      <c r="AS1575" s="11">
        <v>0</v>
      </c>
      <c r="AT1575" s="11">
        <v>0</v>
      </c>
      <c r="AU1575" s="11"/>
      <c r="AV1575" s="11">
        <v>0</v>
      </c>
      <c r="AW1575" s="11">
        <v>0</v>
      </c>
      <c r="AX1575" s="11"/>
      <c r="AZ1575" s="11"/>
      <c r="BA1575" s="11"/>
      <c r="BB1575" s="122"/>
    </row>
    <row r="1576" spans="1:54" hidden="1" x14ac:dyDescent="0.25">
      <c r="A1576">
        <v>9</v>
      </c>
      <c r="B1576" t="str">
        <f t="shared" si="189"/>
        <v>BCR-6523</v>
      </c>
      <c r="C1576" s="2" t="s">
        <v>319</v>
      </c>
      <c r="D1576" s="2" t="str">
        <f t="shared" si="193"/>
        <v>6</v>
      </c>
      <c r="E1576" s="2" t="str">
        <f t="shared" si="194"/>
        <v>65</v>
      </c>
      <c r="F1576" s="2" t="str">
        <f t="shared" si="195"/>
        <v>652</v>
      </c>
      <c r="G1576" s="1" t="s">
        <v>955</v>
      </c>
      <c r="H1576" s="27">
        <v>940</v>
      </c>
      <c r="I1576" s="27"/>
      <c r="J1576" s="27">
        <v>95.927719999999994</v>
      </c>
      <c r="K1576" s="27">
        <v>95.927719999999994</v>
      </c>
      <c r="L1576" s="27">
        <v>760</v>
      </c>
      <c r="M1576" s="27"/>
      <c r="N1576" s="27">
        <v>1232.2947099999999</v>
      </c>
      <c r="O1576" s="27">
        <v>1232.2947099999999</v>
      </c>
      <c r="P1576" s="27">
        <v>1331</v>
      </c>
      <c r="Q1576" s="27"/>
      <c r="R1576" s="27">
        <v>421.71219000000002</v>
      </c>
      <c r="S1576" s="27">
        <v>421.71219000000002</v>
      </c>
      <c r="T1576" s="27">
        <v>958</v>
      </c>
      <c r="U1576" s="27"/>
      <c r="V1576" s="27">
        <v>362.15597000000002</v>
      </c>
      <c r="W1576" s="27">
        <v>362.15597000000002</v>
      </c>
      <c r="X1576" s="27">
        <v>766</v>
      </c>
      <c r="Y1576" s="27"/>
      <c r="Z1576" s="27">
        <v>180.04434000000001</v>
      </c>
      <c r="AA1576" s="27">
        <v>180.04434000000001</v>
      </c>
      <c r="AB1576" s="27">
        <v>0</v>
      </c>
      <c r="AC1576" s="27"/>
      <c r="AD1576" s="27">
        <v>0</v>
      </c>
      <c r="AE1576" s="27">
        <v>0</v>
      </c>
      <c r="AF1576" s="27">
        <v>0</v>
      </c>
      <c r="AG1576" s="106">
        <v>0</v>
      </c>
      <c r="AH1576" s="27">
        <v>0</v>
      </c>
      <c r="AI1576" s="27">
        <v>0</v>
      </c>
      <c r="AJ1576" s="27">
        <v>0</v>
      </c>
      <c r="AK1576" s="106">
        <v>0</v>
      </c>
      <c r="AL1576" s="106">
        <v>0</v>
      </c>
      <c r="AM1576" s="105">
        <v>0</v>
      </c>
      <c r="AN1576" s="11">
        <v>0</v>
      </c>
      <c r="AO1576" s="11">
        <v>0</v>
      </c>
      <c r="AP1576" s="105">
        <v>0</v>
      </c>
      <c r="AQ1576" s="11">
        <v>0</v>
      </c>
      <c r="AR1576" s="11">
        <v>0</v>
      </c>
      <c r="AS1576" s="11">
        <v>0</v>
      </c>
      <c r="AT1576" s="11">
        <v>0</v>
      </c>
      <c r="AU1576" s="11"/>
      <c r="AV1576" s="11">
        <v>0</v>
      </c>
      <c r="AW1576" s="11">
        <v>0</v>
      </c>
      <c r="AX1576" s="11"/>
      <c r="AZ1576" s="11"/>
      <c r="BA1576" s="11"/>
      <c r="BB1576" s="122"/>
    </row>
    <row r="1577" spans="1:54" hidden="1" x14ac:dyDescent="0.25">
      <c r="A1577">
        <v>9</v>
      </c>
      <c r="B1577" t="str">
        <f t="shared" si="189"/>
        <v>BCR-6524</v>
      </c>
      <c r="C1577" s="2" t="s">
        <v>319</v>
      </c>
      <c r="D1577" s="2" t="str">
        <f t="shared" si="193"/>
        <v>6</v>
      </c>
      <c r="E1577" s="2" t="str">
        <f t="shared" si="194"/>
        <v>65</v>
      </c>
      <c r="F1577" s="2" t="str">
        <f t="shared" si="195"/>
        <v>652</v>
      </c>
      <c r="G1577" s="1" t="s">
        <v>213</v>
      </c>
      <c r="H1577" s="27">
        <v>0</v>
      </c>
      <c r="I1577" s="27"/>
      <c r="J1577" s="27">
        <v>0</v>
      </c>
      <c r="K1577" s="27">
        <v>0</v>
      </c>
      <c r="L1577" s="27">
        <v>0</v>
      </c>
      <c r="M1577" s="27"/>
      <c r="N1577" s="27">
        <v>0</v>
      </c>
      <c r="O1577" s="27">
        <v>0</v>
      </c>
      <c r="P1577" s="27">
        <v>0</v>
      </c>
      <c r="Q1577" s="27"/>
      <c r="R1577" s="27">
        <v>0</v>
      </c>
      <c r="S1577" s="27">
        <v>0</v>
      </c>
      <c r="T1577" s="27">
        <v>0</v>
      </c>
      <c r="U1577" s="27"/>
      <c r="V1577" s="27">
        <v>0</v>
      </c>
      <c r="W1577" s="27">
        <v>0</v>
      </c>
      <c r="X1577" s="27">
        <v>0</v>
      </c>
      <c r="Y1577" s="27"/>
      <c r="Z1577" s="27">
        <v>0</v>
      </c>
      <c r="AA1577" s="27">
        <v>0</v>
      </c>
      <c r="AB1577" s="27">
        <v>0</v>
      </c>
      <c r="AC1577" s="27"/>
      <c r="AD1577" s="27">
        <v>975.14891</v>
      </c>
      <c r="AE1577" s="27">
        <v>975.14891</v>
      </c>
      <c r="AF1577" s="27">
        <v>50</v>
      </c>
      <c r="AG1577" s="106">
        <v>27.88551</v>
      </c>
      <c r="AH1577" s="27">
        <v>27.88551</v>
      </c>
      <c r="AI1577" s="27">
        <v>27.88551</v>
      </c>
      <c r="AJ1577" s="27">
        <v>1292</v>
      </c>
      <c r="AK1577" s="106">
        <v>1563.68976</v>
      </c>
      <c r="AL1577" s="106">
        <v>1563.68976</v>
      </c>
      <c r="AM1577" s="105">
        <v>1563.68976</v>
      </c>
      <c r="AN1577" s="11">
        <v>1292</v>
      </c>
      <c r="AO1577" s="11">
        <v>480.06139999999999</v>
      </c>
      <c r="AP1577" s="105">
        <v>480.06139999999999</v>
      </c>
      <c r="AQ1577" s="11">
        <v>480.06140000000005</v>
      </c>
      <c r="AR1577" s="11">
        <v>1970</v>
      </c>
      <c r="AS1577" s="11">
        <v>237.63788000000002</v>
      </c>
      <c r="AT1577" s="11">
        <v>237.63788</v>
      </c>
      <c r="AU1577" s="11">
        <v>237.63788</v>
      </c>
      <c r="AV1577" s="11">
        <v>2234</v>
      </c>
      <c r="AW1577" s="11">
        <v>374.65555999999998</v>
      </c>
      <c r="AX1577" s="11">
        <v>374.65555999999998</v>
      </c>
      <c r="AZ1577" s="11">
        <v>5860</v>
      </c>
      <c r="BA1577" s="11">
        <v>1050.93445</v>
      </c>
      <c r="BB1577" s="122"/>
    </row>
    <row r="1578" spans="1:54" hidden="1" x14ac:dyDescent="0.25">
      <c r="A1578">
        <v>9</v>
      </c>
      <c r="B1578" t="str">
        <f t="shared" si="189"/>
        <v>BCR-6525</v>
      </c>
      <c r="C1578" s="2" t="s">
        <v>319</v>
      </c>
      <c r="D1578" s="2" t="str">
        <f t="shared" si="193"/>
        <v>6</v>
      </c>
      <c r="E1578" s="2" t="str">
        <f t="shared" si="194"/>
        <v>65</v>
      </c>
      <c r="F1578" s="2" t="str">
        <f t="shared" si="195"/>
        <v>652</v>
      </c>
      <c r="G1578" s="1" t="s">
        <v>214</v>
      </c>
      <c r="H1578" s="27">
        <v>0</v>
      </c>
      <c r="I1578" s="27"/>
      <c r="J1578" s="27">
        <v>0</v>
      </c>
      <c r="K1578" s="27">
        <v>0</v>
      </c>
      <c r="L1578" s="27">
        <v>0</v>
      </c>
      <c r="M1578" s="27"/>
      <c r="N1578" s="27">
        <v>0</v>
      </c>
      <c r="O1578" s="27">
        <v>0</v>
      </c>
      <c r="P1578" s="27">
        <v>0</v>
      </c>
      <c r="Q1578" s="27"/>
      <c r="R1578" s="27">
        <v>0</v>
      </c>
      <c r="S1578" s="27">
        <v>0</v>
      </c>
      <c r="T1578" s="27">
        <v>0</v>
      </c>
      <c r="U1578" s="27"/>
      <c r="V1578" s="27">
        <v>0</v>
      </c>
      <c r="W1578" s="27">
        <v>0</v>
      </c>
      <c r="X1578" s="27">
        <v>0</v>
      </c>
      <c r="Y1578" s="27"/>
      <c r="Z1578" s="27">
        <v>0</v>
      </c>
      <c r="AA1578" s="27">
        <v>0</v>
      </c>
      <c r="AB1578" s="27">
        <v>471</v>
      </c>
      <c r="AC1578" s="27"/>
      <c r="AD1578" s="27">
        <v>315.39800000000002</v>
      </c>
      <c r="AE1578" s="27">
        <v>315.39800000000002</v>
      </c>
      <c r="AF1578" s="27">
        <v>0</v>
      </c>
      <c r="AG1578" s="106">
        <v>25.954149999999998</v>
      </c>
      <c r="AH1578" s="27">
        <v>25.954149999999998</v>
      </c>
      <c r="AI1578" s="27">
        <v>25.954149999999998</v>
      </c>
      <c r="AJ1578" s="27">
        <v>310</v>
      </c>
      <c r="AK1578" s="106">
        <v>11.916399999999999</v>
      </c>
      <c r="AL1578" s="106">
        <v>11.916399999999999</v>
      </c>
      <c r="AM1578" s="105">
        <v>11.916399999999999</v>
      </c>
      <c r="AN1578" s="11">
        <v>310</v>
      </c>
      <c r="AO1578" s="11">
        <v>0</v>
      </c>
      <c r="AP1578" s="105">
        <v>0</v>
      </c>
      <c r="AQ1578" s="11">
        <v>0</v>
      </c>
      <c r="AR1578" s="11">
        <v>50</v>
      </c>
      <c r="AS1578" s="11">
        <v>236.29114000000001</v>
      </c>
      <c r="AT1578" s="11">
        <v>236.29114000000001</v>
      </c>
      <c r="AU1578" s="11">
        <v>236.29114000000001</v>
      </c>
      <c r="AV1578" s="11">
        <v>1056</v>
      </c>
      <c r="AW1578" s="11">
        <v>148.982</v>
      </c>
      <c r="AX1578" s="11">
        <v>148.982</v>
      </c>
      <c r="AZ1578" s="11">
        <v>1088</v>
      </c>
      <c r="BA1578" s="11">
        <v>333.88534999999996</v>
      </c>
      <c r="BB1578" s="122"/>
    </row>
    <row r="1579" spans="1:54" hidden="1" x14ac:dyDescent="0.25">
      <c r="A1579">
        <v>9</v>
      </c>
      <c r="B1579" t="str">
        <f t="shared" si="189"/>
        <v>BCR-6526</v>
      </c>
      <c r="C1579" s="2" t="s">
        <v>319</v>
      </c>
      <c r="D1579" s="2" t="str">
        <f t="shared" si="193"/>
        <v>6</v>
      </c>
      <c r="E1579" s="2" t="str">
        <f t="shared" si="194"/>
        <v>65</v>
      </c>
      <c r="F1579" s="2" t="str">
        <f t="shared" si="195"/>
        <v>652</v>
      </c>
      <c r="G1579" s="1" t="s">
        <v>215</v>
      </c>
      <c r="H1579" s="27">
        <v>0</v>
      </c>
      <c r="I1579" s="27"/>
      <c r="J1579" s="27">
        <v>0</v>
      </c>
      <c r="K1579" s="27">
        <v>0</v>
      </c>
      <c r="L1579" s="27">
        <v>0</v>
      </c>
      <c r="M1579" s="27"/>
      <c r="N1579" s="27">
        <v>0</v>
      </c>
      <c r="O1579" s="27">
        <v>0</v>
      </c>
      <c r="P1579" s="27">
        <v>0</v>
      </c>
      <c r="Q1579" s="27"/>
      <c r="R1579" s="27">
        <v>0</v>
      </c>
      <c r="S1579" s="27">
        <v>0</v>
      </c>
      <c r="T1579" s="27">
        <v>0</v>
      </c>
      <c r="U1579" s="27"/>
      <c r="V1579" s="27">
        <v>0</v>
      </c>
      <c r="W1579" s="27">
        <v>0</v>
      </c>
      <c r="X1579" s="27">
        <v>0</v>
      </c>
      <c r="Y1579" s="27"/>
      <c r="Z1579" s="27">
        <v>0</v>
      </c>
      <c r="AA1579" s="27">
        <v>0</v>
      </c>
      <c r="AB1579" s="27">
        <v>0</v>
      </c>
      <c r="AC1579" s="27"/>
      <c r="AD1579" s="27">
        <v>0</v>
      </c>
      <c r="AE1579" s="27">
        <v>0</v>
      </c>
      <c r="AF1579" s="27">
        <v>0</v>
      </c>
      <c r="AG1579" s="106">
        <v>0</v>
      </c>
      <c r="AH1579" s="27">
        <v>0</v>
      </c>
      <c r="AI1579" s="27">
        <v>0</v>
      </c>
      <c r="AJ1579" s="27">
        <v>0</v>
      </c>
      <c r="AK1579" s="106">
        <v>0</v>
      </c>
      <c r="AL1579" s="106">
        <v>0</v>
      </c>
      <c r="AM1579" s="105">
        <v>0</v>
      </c>
      <c r="AN1579" s="11">
        <v>0</v>
      </c>
      <c r="AO1579" s="11">
        <v>0</v>
      </c>
      <c r="AP1579" s="105">
        <v>0</v>
      </c>
      <c r="AQ1579" s="11">
        <v>0</v>
      </c>
      <c r="AR1579" s="11">
        <v>0</v>
      </c>
      <c r="AS1579" s="11">
        <v>0</v>
      </c>
      <c r="AT1579" s="11">
        <v>0</v>
      </c>
      <c r="AU1579" s="11">
        <v>0</v>
      </c>
      <c r="AV1579" s="11">
        <v>0</v>
      </c>
      <c r="AW1579" s="11">
        <v>0</v>
      </c>
      <c r="AX1579" s="11">
        <v>0</v>
      </c>
      <c r="AZ1579" s="11">
        <v>0</v>
      </c>
      <c r="BA1579" s="11">
        <v>0</v>
      </c>
      <c r="BB1579" s="122"/>
    </row>
    <row r="1580" spans="1:54" hidden="1" x14ac:dyDescent="0.25">
      <c r="A1580">
        <v>9</v>
      </c>
      <c r="B1580" t="str">
        <f t="shared" si="189"/>
        <v>BCR-6531</v>
      </c>
      <c r="C1580" s="2" t="s">
        <v>319</v>
      </c>
      <c r="D1580" s="2" t="str">
        <f t="shared" si="193"/>
        <v>6</v>
      </c>
      <c r="E1580" s="2" t="str">
        <f t="shared" si="194"/>
        <v>65</v>
      </c>
      <c r="F1580" s="2" t="str">
        <f t="shared" si="195"/>
        <v>653</v>
      </c>
      <c r="G1580" s="1" t="s">
        <v>957</v>
      </c>
      <c r="H1580" s="27">
        <v>0</v>
      </c>
      <c r="I1580" s="27"/>
      <c r="J1580" s="27">
        <v>0</v>
      </c>
      <c r="K1580" s="27">
        <v>0</v>
      </c>
      <c r="L1580" s="27">
        <v>0</v>
      </c>
      <c r="M1580" s="27"/>
      <c r="N1580" s="27">
        <v>0</v>
      </c>
      <c r="O1580" s="27">
        <v>0</v>
      </c>
      <c r="P1580" s="27">
        <v>0</v>
      </c>
      <c r="Q1580" s="27"/>
      <c r="R1580" s="27">
        <v>0</v>
      </c>
      <c r="S1580" s="27">
        <v>0</v>
      </c>
      <c r="T1580" s="27">
        <v>0</v>
      </c>
      <c r="U1580" s="27"/>
      <c r="V1580" s="27">
        <v>0</v>
      </c>
      <c r="W1580" s="27">
        <v>0</v>
      </c>
      <c r="X1580" s="27">
        <v>0</v>
      </c>
      <c r="Y1580" s="27"/>
      <c r="Z1580" s="27">
        <v>0</v>
      </c>
      <c r="AA1580" s="27">
        <v>0</v>
      </c>
      <c r="AB1580" s="27">
        <v>0</v>
      </c>
      <c r="AC1580" s="27"/>
      <c r="AD1580" s="27">
        <v>0</v>
      </c>
      <c r="AE1580" s="27">
        <v>0</v>
      </c>
      <c r="AF1580" s="27">
        <v>0</v>
      </c>
      <c r="AG1580" s="106">
        <v>0</v>
      </c>
      <c r="AH1580" s="27">
        <v>0</v>
      </c>
      <c r="AI1580" s="27">
        <v>0</v>
      </c>
      <c r="AJ1580" s="27">
        <v>0</v>
      </c>
      <c r="AK1580" s="106">
        <v>0</v>
      </c>
      <c r="AL1580" s="106">
        <v>0</v>
      </c>
      <c r="AM1580" s="105">
        <v>0</v>
      </c>
      <c r="AN1580" s="11">
        <v>0</v>
      </c>
      <c r="AO1580" s="11">
        <v>0</v>
      </c>
      <c r="AP1580" s="105">
        <v>0</v>
      </c>
      <c r="AQ1580" s="11">
        <v>0</v>
      </c>
      <c r="AR1580" s="11">
        <v>0</v>
      </c>
      <c r="AS1580" s="11">
        <v>0</v>
      </c>
      <c r="AT1580" s="11">
        <v>0</v>
      </c>
      <c r="AU1580" s="11"/>
      <c r="AV1580" s="11">
        <v>0</v>
      </c>
      <c r="AW1580" s="11">
        <v>0</v>
      </c>
      <c r="AX1580" s="11"/>
      <c r="AZ1580" s="11"/>
      <c r="BA1580" s="11"/>
      <c r="BB1580" s="122"/>
    </row>
    <row r="1581" spans="1:54" hidden="1" x14ac:dyDescent="0.25">
      <c r="A1581">
        <v>9</v>
      </c>
      <c r="B1581" t="str">
        <f t="shared" si="189"/>
        <v>BCR-6532</v>
      </c>
      <c r="C1581" s="2" t="s">
        <v>319</v>
      </c>
      <c r="D1581" s="2" t="str">
        <f t="shared" si="193"/>
        <v>6</v>
      </c>
      <c r="E1581" s="2" t="str">
        <f t="shared" si="194"/>
        <v>65</v>
      </c>
      <c r="F1581" s="2" t="str">
        <f t="shared" si="195"/>
        <v>653</v>
      </c>
      <c r="G1581" s="1" t="s">
        <v>958</v>
      </c>
      <c r="H1581" s="27">
        <v>0</v>
      </c>
      <c r="I1581" s="27"/>
      <c r="J1581" s="27">
        <v>0</v>
      </c>
      <c r="K1581" s="27">
        <v>0</v>
      </c>
      <c r="L1581" s="27">
        <v>0</v>
      </c>
      <c r="M1581" s="27"/>
      <c r="N1581" s="27">
        <v>0</v>
      </c>
      <c r="O1581" s="27">
        <v>0</v>
      </c>
      <c r="P1581" s="27">
        <v>0</v>
      </c>
      <c r="Q1581" s="27"/>
      <c r="R1581" s="27">
        <v>0</v>
      </c>
      <c r="S1581" s="27">
        <v>0</v>
      </c>
      <c r="T1581" s="27">
        <v>0</v>
      </c>
      <c r="U1581" s="27"/>
      <c r="V1581" s="27">
        <v>0</v>
      </c>
      <c r="W1581" s="27">
        <v>0</v>
      </c>
      <c r="X1581" s="27">
        <v>0</v>
      </c>
      <c r="Y1581" s="27"/>
      <c r="Z1581" s="27">
        <v>0</v>
      </c>
      <c r="AA1581" s="27">
        <v>0</v>
      </c>
      <c r="AB1581" s="27">
        <v>0</v>
      </c>
      <c r="AC1581" s="27"/>
      <c r="AD1581" s="27">
        <v>0</v>
      </c>
      <c r="AE1581" s="27">
        <v>0</v>
      </c>
      <c r="AF1581" s="27">
        <v>0</v>
      </c>
      <c r="AG1581" s="106">
        <v>0</v>
      </c>
      <c r="AH1581" s="27">
        <v>0</v>
      </c>
      <c r="AI1581" s="27">
        <v>0</v>
      </c>
      <c r="AJ1581" s="27">
        <v>0</v>
      </c>
      <c r="AK1581" s="106">
        <v>0</v>
      </c>
      <c r="AL1581" s="106">
        <v>0</v>
      </c>
      <c r="AM1581" s="105">
        <v>0</v>
      </c>
      <c r="AN1581" s="11">
        <v>0</v>
      </c>
      <c r="AO1581" s="11">
        <v>0</v>
      </c>
      <c r="AP1581" s="105">
        <v>0</v>
      </c>
      <c r="AQ1581" s="11">
        <v>0</v>
      </c>
      <c r="AR1581" s="11">
        <v>0</v>
      </c>
      <c r="AS1581" s="11">
        <v>0</v>
      </c>
      <c r="AT1581" s="11">
        <v>0</v>
      </c>
      <c r="AU1581" s="11"/>
      <c r="AV1581" s="11">
        <v>0</v>
      </c>
      <c r="AW1581" s="11">
        <v>0</v>
      </c>
      <c r="AX1581" s="11"/>
      <c r="AZ1581" s="11"/>
      <c r="BA1581" s="11"/>
      <c r="BB1581" s="122"/>
    </row>
    <row r="1582" spans="1:54" hidden="1" x14ac:dyDescent="0.25">
      <c r="A1582">
        <v>9</v>
      </c>
      <c r="B1582" t="str">
        <f t="shared" si="189"/>
        <v>BCR-6533</v>
      </c>
      <c r="C1582" s="2" t="s">
        <v>319</v>
      </c>
      <c r="D1582" s="2" t="str">
        <f t="shared" si="193"/>
        <v>6</v>
      </c>
      <c r="E1582" s="2" t="str">
        <f t="shared" si="194"/>
        <v>65</v>
      </c>
      <c r="F1582" s="2" t="str">
        <f t="shared" si="195"/>
        <v>653</v>
      </c>
      <c r="G1582" s="1" t="s">
        <v>959</v>
      </c>
      <c r="H1582" s="27">
        <v>0</v>
      </c>
      <c r="I1582" s="27"/>
      <c r="J1582" s="27">
        <v>0</v>
      </c>
      <c r="K1582" s="27">
        <v>0</v>
      </c>
      <c r="L1582" s="27">
        <v>0</v>
      </c>
      <c r="M1582" s="27"/>
      <c r="N1582" s="27">
        <v>0</v>
      </c>
      <c r="O1582" s="27">
        <v>0</v>
      </c>
      <c r="P1582" s="27">
        <v>0</v>
      </c>
      <c r="Q1582" s="27"/>
      <c r="R1582" s="27">
        <v>0</v>
      </c>
      <c r="S1582" s="27">
        <v>0</v>
      </c>
      <c r="T1582" s="27">
        <v>0</v>
      </c>
      <c r="U1582" s="27"/>
      <c r="V1582" s="27">
        <v>0</v>
      </c>
      <c r="W1582" s="27">
        <v>0</v>
      </c>
      <c r="X1582" s="27">
        <v>0</v>
      </c>
      <c r="Y1582" s="27"/>
      <c r="Z1582" s="27">
        <v>0</v>
      </c>
      <c r="AA1582" s="27">
        <v>0</v>
      </c>
      <c r="AB1582" s="27">
        <v>0</v>
      </c>
      <c r="AC1582" s="27"/>
      <c r="AD1582" s="27">
        <v>0</v>
      </c>
      <c r="AE1582" s="27">
        <v>0</v>
      </c>
      <c r="AF1582" s="27">
        <v>0</v>
      </c>
      <c r="AG1582" s="106">
        <v>0</v>
      </c>
      <c r="AH1582" s="27">
        <v>0</v>
      </c>
      <c r="AI1582" s="27">
        <v>0</v>
      </c>
      <c r="AJ1582" s="27">
        <v>0</v>
      </c>
      <c r="AK1582" s="106">
        <v>0</v>
      </c>
      <c r="AL1582" s="106">
        <v>0</v>
      </c>
      <c r="AM1582" s="105">
        <v>0</v>
      </c>
      <c r="AN1582" s="11">
        <v>0</v>
      </c>
      <c r="AO1582" s="11">
        <v>0</v>
      </c>
      <c r="AP1582" s="105">
        <v>0</v>
      </c>
      <c r="AQ1582" s="11">
        <v>0</v>
      </c>
      <c r="AR1582" s="11">
        <v>0</v>
      </c>
      <c r="AS1582" s="11">
        <v>0</v>
      </c>
      <c r="AT1582" s="11">
        <v>0</v>
      </c>
      <c r="AU1582" s="11"/>
      <c r="AV1582" s="11">
        <v>0</v>
      </c>
      <c r="AW1582" s="11">
        <v>0</v>
      </c>
      <c r="AX1582" s="11"/>
      <c r="AZ1582" s="11"/>
      <c r="BA1582" s="11"/>
      <c r="BB1582" s="122"/>
    </row>
    <row r="1583" spans="1:54" hidden="1" x14ac:dyDescent="0.25">
      <c r="A1583">
        <v>9</v>
      </c>
      <c r="B1583" t="str">
        <f t="shared" si="189"/>
        <v>BCR-6534</v>
      </c>
      <c r="C1583" s="2" t="s">
        <v>319</v>
      </c>
      <c r="D1583" s="2" t="str">
        <f t="shared" si="193"/>
        <v>6</v>
      </c>
      <c r="E1583" s="2" t="str">
        <f t="shared" si="194"/>
        <v>65</v>
      </c>
      <c r="F1583" s="2" t="str">
        <f t="shared" si="195"/>
        <v>653</v>
      </c>
      <c r="G1583" s="1" t="s">
        <v>216</v>
      </c>
      <c r="H1583" s="27">
        <v>0</v>
      </c>
      <c r="I1583" s="27"/>
      <c r="J1583" s="27">
        <v>0</v>
      </c>
      <c r="K1583" s="27">
        <v>0</v>
      </c>
      <c r="L1583" s="27">
        <v>0</v>
      </c>
      <c r="M1583" s="27"/>
      <c r="N1583" s="27">
        <v>0</v>
      </c>
      <c r="O1583" s="27">
        <v>0</v>
      </c>
      <c r="P1583" s="27">
        <v>0</v>
      </c>
      <c r="Q1583" s="27"/>
      <c r="R1583" s="27">
        <v>0</v>
      </c>
      <c r="S1583" s="27">
        <v>0</v>
      </c>
      <c r="T1583" s="27">
        <v>0</v>
      </c>
      <c r="U1583" s="27"/>
      <c r="V1583" s="27">
        <v>0</v>
      </c>
      <c r="W1583" s="27">
        <v>0</v>
      </c>
      <c r="X1583" s="27">
        <v>0</v>
      </c>
      <c r="Y1583" s="27"/>
      <c r="Z1583" s="27">
        <v>0</v>
      </c>
      <c r="AA1583" s="27">
        <v>0</v>
      </c>
      <c r="AB1583" s="27">
        <v>0</v>
      </c>
      <c r="AC1583" s="27"/>
      <c r="AD1583" s="27">
        <v>0</v>
      </c>
      <c r="AE1583" s="27">
        <v>0</v>
      </c>
      <c r="AF1583" s="27">
        <v>0</v>
      </c>
      <c r="AG1583" s="106">
        <v>0</v>
      </c>
      <c r="AH1583" s="27">
        <v>0</v>
      </c>
      <c r="AI1583" s="27">
        <v>0</v>
      </c>
      <c r="AJ1583" s="27">
        <v>0</v>
      </c>
      <c r="AK1583" s="106">
        <v>0</v>
      </c>
      <c r="AL1583" s="106">
        <v>0</v>
      </c>
      <c r="AM1583" s="105">
        <v>0</v>
      </c>
      <c r="AN1583" s="11">
        <v>0</v>
      </c>
      <c r="AO1583" s="11">
        <v>0</v>
      </c>
      <c r="AP1583" s="105">
        <v>0</v>
      </c>
      <c r="AQ1583" s="11">
        <v>0</v>
      </c>
      <c r="AR1583" s="11">
        <v>0</v>
      </c>
      <c r="AS1583" s="11">
        <v>0</v>
      </c>
      <c r="AT1583" s="11">
        <v>0</v>
      </c>
      <c r="AU1583" s="11">
        <v>0</v>
      </c>
      <c r="AV1583" s="11">
        <v>0</v>
      </c>
      <c r="AW1583" s="11">
        <v>0</v>
      </c>
      <c r="AX1583" s="11">
        <v>0</v>
      </c>
      <c r="AZ1583" s="11">
        <v>0</v>
      </c>
      <c r="BA1583" s="11">
        <v>0</v>
      </c>
      <c r="BB1583" s="122"/>
    </row>
    <row r="1584" spans="1:54" hidden="1" x14ac:dyDescent="0.25">
      <c r="A1584">
        <v>9</v>
      </c>
      <c r="B1584" t="str">
        <f t="shared" si="189"/>
        <v>BCR-6535</v>
      </c>
      <c r="C1584" s="2" t="s">
        <v>319</v>
      </c>
      <c r="D1584" s="2" t="str">
        <f t="shared" si="193"/>
        <v>6</v>
      </c>
      <c r="E1584" s="2" t="str">
        <f t="shared" si="194"/>
        <v>65</v>
      </c>
      <c r="F1584" s="2" t="str">
        <f t="shared" si="195"/>
        <v>653</v>
      </c>
      <c r="G1584" s="1" t="s">
        <v>217</v>
      </c>
      <c r="H1584" s="27">
        <v>0</v>
      </c>
      <c r="I1584" s="27"/>
      <c r="J1584" s="27">
        <v>0</v>
      </c>
      <c r="K1584" s="27">
        <v>0</v>
      </c>
      <c r="L1584" s="27">
        <v>0</v>
      </c>
      <c r="M1584" s="27"/>
      <c r="N1584" s="27">
        <v>0</v>
      </c>
      <c r="O1584" s="27">
        <v>0</v>
      </c>
      <c r="P1584" s="27">
        <v>0</v>
      </c>
      <c r="Q1584" s="27"/>
      <c r="R1584" s="27">
        <v>0</v>
      </c>
      <c r="S1584" s="27">
        <v>0</v>
      </c>
      <c r="T1584" s="27">
        <v>0</v>
      </c>
      <c r="U1584" s="27"/>
      <c r="V1584" s="27">
        <v>0</v>
      </c>
      <c r="W1584" s="27">
        <v>0</v>
      </c>
      <c r="X1584" s="27">
        <v>0</v>
      </c>
      <c r="Y1584" s="27"/>
      <c r="Z1584" s="27">
        <v>0</v>
      </c>
      <c r="AA1584" s="27">
        <v>0</v>
      </c>
      <c r="AB1584" s="27">
        <v>0</v>
      </c>
      <c r="AC1584" s="27"/>
      <c r="AD1584" s="27">
        <v>0</v>
      </c>
      <c r="AE1584" s="27">
        <v>0</v>
      </c>
      <c r="AF1584" s="27">
        <v>0</v>
      </c>
      <c r="AG1584" s="106">
        <v>0</v>
      </c>
      <c r="AH1584" s="27">
        <v>0</v>
      </c>
      <c r="AI1584" s="27">
        <v>0</v>
      </c>
      <c r="AJ1584" s="27">
        <v>0</v>
      </c>
      <c r="AK1584" s="106">
        <v>0</v>
      </c>
      <c r="AL1584" s="106">
        <v>0</v>
      </c>
      <c r="AM1584" s="105">
        <v>0</v>
      </c>
      <c r="AN1584" s="11">
        <v>0</v>
      </c>
      <c r="AO1584" s="11">
        <v>0</v>
      </c>
      <c r="AP1584" s="105">
        <v>0</v>
      </c>
      <c r="AQ1584" s="11">
        <v>0</v>
      </c>
      <c r="AR1584" s="11">
        <v>0</v>
      </c>
      <c r="AS1584" s="11">
        <v>0</v>
      </c>
      <c r="AT1584" s="11">
        <v>0</v>
      </c>
      <c r="AU1584" s="11">
        <v>0</v>
      </c>
      <c r="AV1584" s="11">
        <v>0</v>
      </c>
      <c r="AW1584" s="11">
        <v>0</v>
      </c>
      <c r="AX1584" s="11">
        <v>0</v>
      </c>
      <c r="AZ1584" s="11">
        <v>0</v>
      </c>
      <c r="BA1584" s="11">
        <v>0</v>
      </c>
      <c r="BB1584" s="122"/>
    </row>
    <row r="1585" spans="1:54" hidden="1" x14ac:dyDescent="0.25">
      <c r="A1585">
        <v>9</v>
      </c>
      <c r="B1585" t="str">
        <f t="shared" si="189"/>
        <v>BCR-6540</v>
      </c>
      <c r="C1585" s="2" t="s">
        <v>319</v>
      </c>
      <c r="D1585" s="2" t="str">
        <f t="shared" si="193"/>
        <v>6</v>
      </c>
      <c r="E1585" s="2" t="str">
        <f t="shared" si="194"/>
        <v>65</v>
      </c>
      <c r="F1585" s="2" t="str">
        <f t="shared" si="195"/>
        <v>654</v>
      </c>
      <c r="G1585" s="1" t="s">
        <v>218</v>
      </c>
      <c r="H1585" s="27">
        <v>1</v>
      </c>
      <c r="I1585" s="27"/>
      <c r="J1585" s="27">
        <v>0</v>
      </c>
      <c r="K1585" s="27">
        <v>0</v>
      </c>
      <c r="L1585" s="27">
        <v>1</v>
      </c>
      <c r="M1585" s="27"/>
      <c r="N1585" s="27">
        <v>0</v>
      </c>
      <c r="O1585" s="27">
        <v>0</v>
      </c>
      <c r="P1585" s="27">
        <v>1</v>
      </c>
      <c r="Q1585" s="27"/>
      <c r="R1585" s="27">
        <v>0</v>
      </c>
      <c r="S1585" s="27">
        <v>0</v>
      </c>
      <c r="T1585" s="27">
        <v>1</v>
      </c>
      <c r="U1585" s="27"/>
      <c r="V1585" s="27">
        <v>0</v>
      </c>
      <c r="W1585" s="27">
        <v>0</v>
      </c>
      <c r="X1585" s="27">
        <v>1</v>
      </c>
      <c r="Y1585" s="27"/>
      <c r="Z1585" s="27">
        <v>30.495000000000001</v>
      </c>
      <c r="AA1585" s="27">
        <v>30.495000000000001</v>
      </c>
      <c r="AB1585" s="27">
        <v>1</v>
      </c>
      <c r="AC1585" s="27"/>
      <c r="AD1585" s="27">
        <v>0</v>
      </c>
      <c r="AE1585" s="27">
        <v>0</v>
      </c>
      <c r="AF1585" s="27">
        <v>1</v>
      </c>
      <c r="AG1585" s="106">
        <v>0</v>
      </c>
      <c r="AH1585" s="27">
        <v>0</v>
      </c>
      <c r="AI1585" s="27">
        <v>0</v>
      </c>
      <c r="AJ1585" s="27">
        <v>50</v>
      </c>
      <c r="AK1585" s="106">
        <v>0</v>
      </c>
      <c r="AL1585" s="106">
        <v>0</v>
      </c>
      <c r="AM1585" s="105">
        <v>0</v>
      </c>
      <c r="AN1585" s="11">
        <v>110</v>
      </c>
      <c r="AO1585" s="11">
        <v>39.99897</v>
      </c>
      <c r="AP1585" s="105">
        <v>39.99897</v>
      </c>
      <c r="AQ1585" s="11">
        <v>39.99897</v>
      </c>
      <c r="AR1585" s="11">
        <v>166</v>
      </c>
      <c r="AS1585" s="11">
        <v>11010.550999999999</v>
      </c>
      <c r="AT1585" s="11">
        <v>11010.550999999999</v>
      </c>
      <c r="AU1585" s="11">
        <v>11010.550999999999</v>
      </c>
      <c r="AV1585" s="11">
        <v>1733</v>
      </c>
      <c r="AW1585" s="11">
        <v>0</v>
      </c>
      <c r="AX1585" s="11">
        <v>0</v>
      </c>
      <c r="AZ1585" s="11">
        <v>233</v>
      </c>
      <c r="BA1585" s="11">
        <v>150</v>
      </c>
      <c r="BB1585" s="122"/>
    </row>
    <row r="1586" spans="1:54" hidden="1" x14ac:dyDescent="0.25">
      <c r="A1586">
        <v>9</v>
      </c>
      <c r="B1586" t="str">
        <f t="shared" si="189"/>
        <v>BCR-6550</v>
      </c>
      <c r="C1586" s="2" t="s">
        <v>319</v>
      </c>
      <c r="D1586" s="2" t="str">
        <f t="shared" si="193"/>
        <v>6</v>
      </c>
      <c r="E1586" s="2" t="str">
        <f t="shared" si="194"/>
        <v>65</v>
      </c>
      <c r="F1586" s="2" t="str">
        <f t="shared" si="195"/>
        <v>655</v>
      </c>
      <c r="G1586" s="1" t="s">
        <v>219</v>
      </c>
      <c r="H1586" s="27">
        <v>0</v>
      </c>
      <c r="I1586" s="27"/>
      <c r="J1586" s="27">
        <v>0</v>
      </c>
      <c r="K1586" s="27">
        <v>0</v>
      </c>
      <c r="L1586" s="27">
        <v>0</v>
      </c>
      <c r="M1586" s="27"/>
      <c r="N1586" s="27">
        <v>0</v>
      </c>
      <c r="O1586" s="27">
        <v>0</v>
      </c>
      <c r="P1586" s="27">
        <v>0</v>
      </c>
      <c r="Q1586" s="27"/>
      <c r="R1586" s="27">
        <v>0</v>
      </c>
      <c r="S1586" s="27">
        <v>0</v>
      </c>
      <c r="T1586" s="27">
        <v>0</v>
      </c>
      <c r="U1586" s="27"/>
      <c r="V1586" s="27">
        <v>0</v>
      </c>
      <c r="W1586" s="27">
        <v>0</v>
      </c>
      <c r="X1586" s="27">
        <v>0</v>
      </c>
      <c r="Y1586" s="27"/>
      <c r="Z1586" s="27">
        <v>0</v>
      </c>
      <c r="AA1586" s="27">
        <v>0</v>
      </c>
      <c r="AB1586" s="27">
        <v>0</v>
      </c>
      <c r="AC1586" s="27"/>
      <c r="AD1586" s="27">
        <v>0</v>
      </c>
      <c r="AE1586" s="27">
        <v>0</v>
      </c>
      <c r="AF1586" s="27">
        <v>0</v>
      </c>
      <c r="AG1586" s="106">
        <v>0</v>
      </c>
      <c r="AH1586" s="27">
        <v>0</v>
      </c>
      <c r="AI1586" s="27">
        <v>0</v>
      </c>
      <c r="AJ1586" s="27">
        <v>0</v>
      </c>
      <c r="AK1586" s="106">
        <v>0</v>
      </c>
      <c r="AL1586" s="106">
        <v>0</v>
      </c>
      <c r="AM1586" s="105">
        <v>0</v>
      </c>
      <c r="AN1586" s="11">
        <v>86</v>
      </c>
      <c r="AO1586" s="11">
        <v>36.820390000000003</v>
      </c>
      <c r="AP1586" s="105">
        <v>36.820390000000003</v>
      </c>
      <c r="AQ1586" s="11">
        <v>36.820389999999996</v>
      </c>
      <c r="AR1586" s="11">
        <v>47</v>
      </c>
      <c r="AS1586" s="11">
        <v>46.025480000000002</v>
      </c>
      <c r="AT1586" s="11">
        <v>42.82038</v>
      </c>
      <c r="AU1586" s="11">
        <v>42.82038</v>
      </c>
      <c r="AV1586" s="11">
        <v>16</v>
      </c>
      <c r="AW1586" s="11">
        <v>0</v>
      </c>
      <c r="AX1586" s="11">
        <v>0</v>
      </c>
      <c r="AZ1586" s="11">
        <v>0</v>
      </c>
      <c r="BA1586" s="11">
        <v>0</v>
      </c>
      <c r="BB1586" s="122"/>
    </row>
    <row r="1587" spans="1:54" hidden="1" x14ac:dyDescent="0.25">
      <c r="A1587">
        <v>9</v>
      </c>
      <c r="B1587" t="str">
        <f t="shared" si="189"/>
        <v>BCR-7111</v>
      </c>
      <c r="C1587" s="2" t="s">
        <v>319</v>
      </c>
      <c r="D1587" s="2" t="str">
        <f t="shared" si="193"/>
        <v>7</v>
      </c>
      <c r="E1587" s="2" t="str">
        <f t="shared" si="194"/>
        <v>71</v>
      </c>
      <c r="F1587" s="2" t="str">
        <f t="shared" si="195"/>
        <v>711</v>
      </c>
      <c r="G1587" s="1" t="s">
        <v>222</v>
      </c>
      <c r="H1587" s="27">
        <v>50</v>
      </c>
      <c r="I1587" s="27"/>
      <c r="J1587" s="27">
        <v>915</v>
      </c>
      <c r="K1587" s="27">
        <v>915</v>
      </c>
      <c r="L1587" s="27">
        <v>0</v>
      </c>
      <c r="M1587" s="27"/>
      <c r="N1587" s="27">
        <v>3.6989999999999998</v>
      </c>
      <c r="O1587" s="27">
        <v>3.6989999999999998</v>
      </c>
      <c r="P1587" s="27">
        <v>0</v>
      </c>
      <c r="Q1587" s="27"/>
      <c r="R1587" s="27">
        <v>0</v>
      </c>
      <c r="S1587" s="27">
        <v>0</v>
      </c>
      <c r="T1587" s="27">
        <v>0</v>
      </c>
      <c r="U1587" s="27"/>
      <c r="V1587" s="27">
        <v>0</v>
      </c>
      <c r="W1587" s="27">
        <v>0</v>
      </c>
      <c r="X1587" s="27">
        <v>0</v>
      </c>
      <c r="Y1587" s="27"/>
      <c r="Z1587" s="27">
        <v>0</v>
      </c>
      <c r="AA1587" s="27">
        <v>0</v>
      </c>
      <c r="AB1587" s="27">
        <v>0</v>
      </c>
      <c r="AC1587" s="27"/>
      <c r="AD1587" s="27">
        <v>0</v>
      </c>
      <c r="AE1587" s="27">
        <v>0</v>
      </c>
      <c r="AF1587" s="27">
        <v>0</v>
      </c>
      <c r="AG1587" s="106">
        <v>51.701000000000001</v>
      </c>
      <c r="AH1587" s="27">
        <v>51.701000000000001</v>
      </c>
      <c r="AI1587" s="27">
        <v>51.701000000000001</v>
      </c>
      <c r="AJ1587" s="27">
        <v>200</v>
      </c>
      <c r="AK1587" s="106">
        <v>0</v>
      </c>
      <c r="AL1587" s="106">
        <v>0</v>
      </c>
      <c r="AM1587" s="105">
        <v>0</v>
      </c>
      <c r="AN1587" s="11">
        <v>10500</v>
      </c>
      <c r="AO1587" s="11">
        <v>10642.41432</v>
      </c>
      <c r="AP1587" s="105">
        <v>10642.41432</v>
      </c>
      <c r="AQ1587" s="11">
        <v>10642.41432</v>
      </c>
      <c r="AR1587" s="11">
        <v>26762</v>
      </c>
      <c r="AS1587" s="11">
        <v>28043.107010000003</v>
      </c>
      <c r="AT1587" s="11">
        <v>28043.107010000003</v>
      </c>
      <c r="AU1587" s="11">
        <v>28043.107010000003</v>
      </c>
      <c r="AV1587" s="11">
        <v>27641</v>
      </c>
      <c r="AW1587" s="11">
        <v>28136.5694</v>
      </c>
      <c r="AX1587" s="11">
        <v>28136.5694</v>
      </c>
      <c r="AZ1587" s="11">
        <v>29506</v>
      </c>
      <c r="BA1587" s="11">
        <v>31925.261880000002</v>
      </c>
      <c r="BB1587" s="122"/>
    </row>
    <row r="1588" spans="1:54" hidden="1" x14ac:dyDescent="0.25">
      <c r="A1588">
        <v>9</v>
      </c>
      <c r="B1588" t="str">
        <f t="shared" si="189"/>
        <v>BCR-7112</v>
      </c>
      <c r="C1588" s="2" t="s">
        <v>319</v>
      </c>
      <c r="D1588" s="2" t="str">
        <f t="shared" si="193"/>
        <v>7</v>
      </c>
      <c r="E1588" s="2" t="str">
        <f t="shared" si="194"/>
        <v>71</v>
      </c>
      <c r="F1588" s="2" t="str">
        <f t="shared" si="195"/>
        <v>711</v>
      </c>
      <c r="G1588" s="1" t="s">
        <v>223</v>
      </c>
      <c r="H1588" s="27">
        <v>2826</v>
      </c>
      <c r="I1588" s="27"/>
      <c r="J1588" s="27">
        <v>2896.8988599999998</v>
      </c>
      <c r="K1588" s="27">
        <v>2896.8988599999998</v>
      </c>
      <c r="L1588" s="27">
        <v>4700</v>
      </c>
      <c r="M1588" s="27"/>
      <c r="N1588" s="27">
        <v>1015.1473999999999</v>
      </c>
      <c r="O1588" s="27">
        <v>1015.1473999999999</v>
      </c>
      <c r="P1588" s="27">
        <v>5595</v>
      </c>
      <c r="Q1588" s="27"/>
      <c r="R1588" s="27">
        <v>9385.9031099999993</v>
      </c>
      <c r="S1588" s="27">
        <v>9385.9031099999993</v>
      </c>
      <c r="T1588" s="27">
        <v>4746</v>
      </c>
      <c r="U1588" s="27"/>
      <c r="V1588" s="27">
        <v>3553.50792</v>
      </c>
      <c r="W1588" s="27">
        <v>3553.50792</v>
      </c>
      <c r="X1588" s="27">
        <v>7511</v>
      </c>
      <c r="Y1588" s="27"/>
      <c r="Z1588" s="27">
        <v>7256.1053000000002</v>
      </c>
      <c r="AA1588" s="27">
        <v>7256.1053000000002</v>
      </c>
      <c r="AB1588" s="27">
        <v>9310</v>
      </c>
      <c r="AC1588" s="27"/>
      <c r="AD1588" s="27">
        <v>22533.233960000001</v>
      </c>
      <c r="AE1588" s="27">
        <v>25013.233960000001</v>
      </c>
      <c r="AF1588" s="27">
        <v>34404</v>
      </c>
      <c r="AG1588" s="106">
        <v>9968.6362499999996</v>
      </c>
      <c r="AH1588" s="27">
        <v>10742.85183</v>
      </c>
      <c r="AI1588" s="27">
        <v>10549.679889999999</v>
      </c>
      <c r="AJ1588" s="27">
        <v>4534</v>
      </c>
      <c r="AK1588" s="106">
        <v>7135.1537099999996</v>
      </c>
      <c r="AL1588" s="106">
        <v>9544.7289500000006</v>
      </c>
      <c r="AM1588" s="105">
        <v>8459.17</v>
      </c>
      <c r="AN1588" s="11">
        <v>2500</v>
      </c>
      <c r="AO1588" s="11">
        <v>2866.1596600000003</v>
      </c>
      <c r="AP1588" s="105">
        <v>2866.1596600000003</v>
      </c>
      <c r="AQ1588" s="11">
        <v>2866.1596600000003</v>
      </c>
      <c r="AR1588" s="11">
        <v>1300</v>
      </c>
      <c r="AS1588" s="11">
        <v>580.67499999999995</v>
      </c>
      <c r="AT1588" s="11">
        <v>580.67499999999995</v>
      </c>
      <c r="AU1588" s="11">
        <v>580.67499999999995</v>
      </c>
      <c r="AV1588" s="11">
        <v>8320</v>
      </c>
      <c r="AW1588" s="11">
        <v>12106.836960000001</v>
      </c>
      <c r="AX1588" s="11">
        <v>12106.836960000001</v>
      </c>
      <c r="AZ1588" s="11">
        <v>4160</v>
      </c>
      <c r="BA1588" s="11">
        <v>2861.3352900000004</v>
      </c>
      <c r="BB1588" s="122"/>
    </row>
    <row r="1589" spans="1:54" hidden="1" x14ac:dyDescent="0.25">
      <c r="A1589">
        <v>9</v>
      </c>
      <c r="B1589" t="str">
        <f t="shared" si="189"/>
        <v>BCR-7121</v>
      </c>
      <c r="C1589" s="2" t="s">
        <v>319</v>
      </c>
      <c r="D1589" s="2" t="str">
        <f t="shared" si="193"/>
        <v>7</v>
      </c>
      <c r="E1589" s="2" t="str">
        <f t="shared" si="194"/>
        <v>71</v>
      </c>
      <c r="F1589" s="2" t="str">
        <f t="shared" si="195"/>
        <v>712</v>
      </c>
      <c r="G1589" s="1" t="s">
        <v>224</v>
      </c>
      <c r="H1589" s="27">
        <v>0</v>
      </c>
      <c r="I1589" s="27"/>
      <c r="J1589" s="27">
        <v>0</v>
      </c>
      <c r="K1589" s="27">
        <v>0</v>
      </c>
      <c r="L1589" s="27">
        <v>0</v>
      </c>
      <c r="M1589" s="27"/>
      <c r="N1589" s="27">
        <v>0</v>
      </c>
      <c r="O1589" s="27">
        <v>0</v>
      </c>
      <c r="P1589" s="27">
        <v>0</v>
      </c>
      <c r="Q1589" s="27"/>
      <c r="R1589" s="27">
        <v>0</v>
      </c>
      <c r="S1589" s="27">
        <v>0</v>
      </c>
      <c r="T1589" s="27">
        <v>0</v>
      </c>
      <c r="U1589" s="27"/>
      <c r="V1589" s="27">
        <v>0</v>
      </c>
      <c r="W1589" s="27">
        <v>0</v>
      </c>
      <c r="X1589" s="27">
        <v>0</v>
      </c>
      <c r="Y1589" s="27"/>
      <c r="Z1589" s="27">
        <v>0</v>
      </c>
      <c r="AA1589" s="27">
        <v>0</v>
      </c>
      <c r="AB1589" s="27">
        <v>0</v>
      </c>
      <c r="AC1589" s="27"/>
      <c r="AD1589" s="27">
        <v>0</v>
      </c>
      <c r="AE1589" s="27">
        <v>0</v>
      </c>
      <c r="AF1589" s="27">
        <v>0</v>
      </c>
      <c r="AG1589" s="106">
        <v>0</v>
      </c>
      <c r="AH1589" s="27">
        <v>0</v>
      </c>
      <c r="AI1589" s="27">
        <v>0</v>
      </c>
      <c r="AJ1589" s="27">
        <v>0</v>
      </c>
      <c r="AK1589" s="106">
        <v>0</v>
      </c>
      <c r="AL1589" s="106">
        <v>0</v>
      </c>
      <c r="AM1589" s="105">
        <v>0</v>
      </c>
      <c r="AN1589" s="11">
        <v>0</v>
      </c>
      <c r="AO1589" s="11">
        <v>0</v>
      </c>
      <c r="AP1589" s="105">
        <v>0</v>
      </c>
      <c r="AQ1589" s="11">
        <v>0</v>
      </c>
      <c r="AR1589" s="11">
        <v>0</v>
      </c>
      <c r="AS1589" s="11">
        <v>0</v>
      </c>
      <c r="AT1589" s="11">
        <v>0</v>
      </c>
      <c r="AU1589" s="11">
        <v>0</v>
      </c>
      <c r="AV1589" s="11">
        <v>0</v>
      </c>
      <c r="AW1589" s="11">
        <v>0</v>
      </c>
      <c r="AX1589" s="11">
        <v>0</v>
      </c>
      <c r="AZ1589" s="11">
        <v>0</v>
      </c>
      <c r="BA1589" s="11">
        <v>0</v>
      </c>
      <c r="BB1589" s="122"/>
    </row>
    <row r="1590" spans="1:54" hidden="1" x14ac:dyDescent="0.25">
      <c r="A1590">
        <v>9</v>
      </c>
      <c r="B1590" t="str">
        <f t="shared" si="189"/>
        <v>BCR-7122</v>
      </c>
      <c r="C1590" s="2" t="s">
        <v>319</v>
      </c>
      <c r="D1590" s="2" t="str">
        <f t="shared" si="193"/>
        <v>7</v>
      </c>
      <c r="E1590" s="2" t="str">
        <f t="shared" si="194"/>
        <v>71</v>
      </c>
      <c r="F1590" s="2" t="str">
        <f t="shared" si="195"/>
        <v>712</v>
      </c>
      <c r="G1590" s="1" t="s">
        <v>225</v>
      </c>
      <c r="H1590" s="27">
        <v>0</v>
      </c>
      <c r="I1590" s="27"/>
      <c r="J1590" s="27">
        <v>0</v>
      </c>
      <c r="K1590" s="27">
        <v>0</v>
      </c>
      <c r="L1590" s="27">
        <v>0</v>
      </c>
      <c r="M1590" s="27"/>
      <c r="N1590" s="27">
        <v>0</v>
      </c>
      <c r="O1590" s="27">
        <v>0</v>
      </c>
      <c r="P1590" s="27">
        <v>0</v>
      </c>
      <c r="Q1590" s="27"/>
      <c r="R1590" s="27">
        <v>0</v>
      </c>
      <c r="S1590" s="27">
        <v>0</v>
      </c>
      <c r="T1590" s="27">
        <v>0</v>
      </c>
      <c r="U1590" s="27"/>
      <c r="V1590" s="27">
        <v>0</v>
      </c>
      <c r="W1590" s="27">
        <v>0</v>
      </c>
      <c r="X1590" s="27">
        <v>0</v>
      </c>
      <c r="Y1590" s="27"/>
      <c r="Z1590" s="27">
        <v>0</v>
      </c>
      <c r="AA1590" s="27">
        <v>0</v>
      </c>
      <c r="AB1590" s="27">
        <v>0</v>
      </c>
      <c r="AC1590" s="27"/>
      <c r="AD1590" s="27">
        <v>0</v>
      </c>
      <c r="AE1590" s="27">
        <v>0</v>
      </c>
      <c r="AF1590" s="27">
        <v>0</v>
      </c>
      <c r="AG1590" s="106">
        <v>0</v>
      </c>
      <c r="AH1590" s="27">
        <v>0</v>
      </c>
      <c r="AI1590" s="27">
        <v>0</v>
      </c>
      <c r="AJ1590" s="27">
        <v>0</v>
      </c>
      <c r="AK1590" s="106">
        <v>0</v>
      </c>
      <c r="AL1590" s="106">
        <v>0</v>
      </c>
      <c r="AM1590" s="105">
        <v>0</v>
      </c>
      <c r="AN1590" s="11">
        <v>0</v>
      </c>
      <c r="AO1590" s="11">
        <v>0</v>
      </c>
      <c r="AP1590" s="105">
        <v>0</v>
      </c>
      <c r="AQ1590" s="11">
        <v>0</v>
      </c>
      <c r="AR1590" s="11">
        <v>0</v>
      </c>
      <c r="AS1590" s="11">
        <v>0</v>
      </c>
      <c r="AT1590" s="11">
        <v>0</v>
      </c>
      <c r="AU1590" s="11">
        <v>0</v>
      </c>
      <c r="AV1590" s="11">
        <v>0</v>
      </c>
      <c r="AW1590" s="11">
        <v>0</v>
      </c>
      <c r="AX1590" s="11">
        <v>0</v>
      </c>
      <c r="AZ1590" s="11">
        <v>0</v>
      </c>
      <c r="BA1590" s="11">
        <v>0</v>
      </c>
      <c r="BB1590" s="122"/>
    </row>
    <row r="1591" spans="1:54" hidden="1" x14ac:dyDescent="0.25">
      <c r="A1591">
        <v>9</v>
      </c>
      <c r="B1591" t="str">
        <f t="shared" si="189"/>
        <v>BCR-7131</v>
      </c>
      <c r="C1591" s="2" t="s">
        <v>319</v>
      </c>
      <c r="D1591" s="2" t="str">
        <f t="shared" si="193"/>
        <v>7</v>
      </c>
      <c r="E1591" s="2" t="str">
        <f t="shared" si="194"/>
        <v>71</v>
      </c>
      <c r="F1591" s="2" t="str">
        <f t="shared" si="195"/>
        <v>713</v>
      </c>
      <c r="G1591" s="1" t="s">
        <v>226</v>
      </c>
      <c r="H1591" s="27">
        <v>0</v>
      </c>
      <c r="I1591" s="27"/>
      <c r="J1591" s="27">
        <v>0</v>
      </c>
      <c r="K1591" s="27">
        <v>0</v>
      </c>
      <c r="L1591" s="27">
        <v>801</v>
      </c>
      <c r="M1591" s="27"/>
      <c r="N1591" s="27">
        <v>0</v>
      </c>
      <c r="O1591" s="27">
        <v>0</v>
      </c>
      <c r="P1591" s="27">
        <v>0</v>
      </c>
      <c r="Q1591" s="27"/>
      <c r="R1591" s="27">
        <v>0</v>
      </c>
      <c r="S1591" s="27">
        <v>0</v>
      </c>
      <c r="T1591" s="27">
        <v>0</v>
      </c>
      <c r="U1591" s="27"/>
      <c r="V1591" s="27">
        <v>0</v>
      </c>
      <c r="W1591" s="27">
        <v>0</v>
      </c>
      <c r="X1591" s="27">
        <v>0</v>
      </c>
      <c r="Y1591" s="27"/>
      <c r="Z1591" s="27">
        <v>0</v>
      </c>
      <c r="AA1591" s="27">
        <v>0</v>
      </c>
      <c r="AB1591" s="27">
        <v>0</v>
      </c>
      <c r="AC1591" s="27"/>
      <c r="AD1591" s="27">
        <v>0</v>
      </c>
      <c r="AE1591" s="27">
        <v>0</v>
      </c>
      <c r="AF1591" s="27">
        <v>0</v>
      </c>
      <c r="AG1591" s="106">
        <v>0</v>
      </c>
      <c r="AH1591" s="27">
        <v>0</v>
      </c>
      <c r="AI1591" s="27">
        <v>0</v>
      </c>
      <c r="AJ1591" s="27">
        <v>0</v>
      </c>
      <c r="AK1591" s="106">
        <v>15421.124669999999</v>
      </c>
      <c r="AL1591" s="106">
        <v>15421.124669999999</v>
      </c>
      <c r="AM1591" s="105">
        <v>15421.124669999999</v>
      </c>
      <c r="AN1591" s="11">
        <v>0</v>
      </c>
      <c r="AO1591" s="11">
        <v>0</v>
      </c>
      <c r="AP1591" s="105">
        <v>0</v>
      </c>
      <c r="AQ1591" s="11">
        <v>0</v>
      </c>
      <c r="AR1591" s="11">
        <v>0</v>
      </c>
      <c r="AS1591" s="11">
        <v>0</v>
      </c>
      <c r="AT1591" s="11">
        <v>0</v>
      </c>
      <c r="AU1591" s="11">
        <v>0</v>
      </c>
      <c r="AV1591" s="11">
        <v>0</v>
      </c>
      <c r="AW1591" s="11">
        <v>0</v>
      </c>
      <c r="AX1591" s="11">
        <v>0</v>
      </c>
      <c r="AZ1591" s="11">
        <v>60</v>
      </c>
      <c r="BA1591" s="11">
        <v>0</v>
      </c>
      <c r="BB1591" s="122"/>
    </row>
    <row r="1592" spans="1:54" hidden="1" x14ac:dyDescent="0.25">
      <c r="A1592">
        <v>9</v>
      </c>
      <c r="B1592" t="str">
        <f t="shared" si="189"/>
        <v>BCR-7132</v>
      </c>
      <c r="C1592" s="2" t="s">
        <v>319</v>
      </c>
      <c r="D1592" s="2" t="str">
        <f t="shared" si="193"/>
        <v>7</v>
      </c>
      <c r="E1592" s="2" t="str">
        <f t="shared" si="194"/>
        <v>71</v>
      </c>
      <c r="F1592" s="2" t="str">
        <f t="shared" si="195"/>
        <v>713</v>
      </c>
      <c r="G1592" s="1" t="s">
        <v>227</v>
      </c>
      <c r="H1592" s="27">
        <v>271</v>
      </c>
      <c r="I1592" s="27"/>
      <c r="J1592" s="27">
        <v>867.0997000000001</v>
      </c>
      <c r="K1592" s="27">
        <v>867.0997000000001</v>
      </c>
      <c r="L1592" s="27">
        <v>4592</v>
      </c>
      <c r="M1592" s="27"/>
      <c r="N1592" s="27">
        <v>2400.5873499999998</v>
      </c>
      <c r="O1592" s="27">
        <v>2400.5873499999998</v>
      </c>
      <c r="P1592" s="27">
        <v>3623</v>
      </c>
      <c r="Q1592" s="27"/>
      <c r="R1592" s="27">
        <v>507.48959000000002</v>
      </c>
      <c r="S1592" s="27">
        <v>507.48959000000002</v>
      </c>
      <c r="T1592" s="27">
        <v>2923</v>
      </c>
      <c r="U1592" s="27"/>
      <c r="V1592" s="27">
        <v>6672.3859300000004</v>
      </c>
      <c r="W1592" s="27">
        <v>6672.3859300000004</v>
      </c>
      <c r="X1592" s="27">
        <v>16415</v>
      </c>
      <c r="Y1592" s="27"/>
      <c r="Z1592" s="27">
        <v>18078.080480000001</v>
      </c>
      <c r="AA1592" s="27">
        <v>18078.080480000001</v>
      </c>
      <c r="AB1592" s="27">
        <v>1100</v>
      </c>
      <c r="AC1592" s="27"/>
      <c r="AD1592" s="27">
        <v>9282.9873200000002</v>
      </c>
      <c r="AE1592" s="27">
        <v>9151.2863199999993</v>
      </c>
      <c r="AF1592" s="27">
        <v>12000</v>
      </c>
      <c r="AG1592" s="106">
        <v>3053.0828099999999</v>
      </c>
      <c r="AH1592" s="27">
        <v>3061.0296699999999</v>
      </c>
      <c r="AI1592" s="27">
        <v>3062.0075400000001</v>
      </c>
      <c r="AJ1592" s="27">
        <v>4145</v>
      </c>
      <c r="AK1592" s="106">
        <v>15400.577529999999</v>
      </c>
      <c r="AL1592" s="106">
        <v>15400.577529999999</v>
      </c>
      <c r="AM1592" s="105">
        <v>19798.627270000001</v>
      </c>
      <c r="AN1592" s="11">
        <v>18879</v>
      </c>
      <c r="AO1592" s="11">
        <v>28300.877650000002</v>
      </c>
      <c r="AP1592" s="105">
        <v>28300.877650000002</v>
      </c>
      <c r="AQ1592" s="11">
        <v>28306.860270000001</v>
      </c>
      <c r="AR1592" s="11">
        <v>32024</v>
      </c>
      <c r="AS1592" s="11">
        <v>23754.410080000001</v>
      </c>
      <c r="AT1592" s="11">
        <v>28602.903180000001</v>
      </c>
      <c r="AU1592" s="11">
        <v>28602.903180000001</v>
      </c>
      <c r="AV1592" s="11">
        <v>29853</v>
      </c>
      <c r="AW1592" s="11">
        <v>55676.109629999999</v>
      </c>
      <c r="AX1592" s="11">
        <v>55675.96963</v>
      </c>
      <c r="AZ1592" s="11">
        <v>21563</v>
      </c>
      <c r="BA1592" s="11">
        <v>29391.330969999999</v>
      </c>
      <c r="BB1592" s="122"/>
    </row>
    <row r="1593" spans="1:54" hidden="1" x14ac:dyDescent="0.25">
      <c r="A1593">
        <v>9</v>
      </c>
      <c r="B1593" t="str">
        <f t="shared" si="189"/>
        <v>BCR-7200</v>
      </c>
      <c r="C1593" s="2" t="s">
        <v>319</v>
      </c>
      <c r="D1593" s="2" t="str">
        <f t="shared" si="193"/>
        <v>7</v>
      </c>
      <c r="E1593" s="2" t="str">
        <f t="shared" si="194"/>
        <v>72</v>
      </c>
      <c r="F1593" s="2" t="str">
        <f t="shared" si="195"/>
        <v>720</v>
      </c>
      <c r="G1593" s="1" t="s">
        <v>229</v>
      </c>
      <c r="H1593" s="27">
        <v>34297</v>
      </c>
      <c r="I1593" s="27"/>
      <c r="J1593" s="27">
        <v>34319.001880000003</v>
      </c>
      <c r="K1593" s="27">
        <v>34319.001880000003</v>
      </c>
      <c r="L1593" s="27">
        <v>45489</v>
      </c>
      <c r="M1593" s="27"/>
      <c r="N1593" s="27">
        <v>26933.178559999997</v>
      </c>
      <c r="O1593" s="27">
        <v>26933.178559999997</v>
      </c>
      <c r="P1593" s="27">
        <v>39800</v>
      </c>
      <c r="Q1593" s="27"/>
      <c r="R1593" s="27">
        <v>18875.887290000002</v>
      </c>
      <c r="S1593" s="27">
        <v>18993.272430000001</v>
      </c>
      <c r="T1593" s="27">
        <v>73445</v>
      </c>
      <c r="U1593" s="27"/>
      <c r="V1593" s="27">
        <v>46185.303260000001</v>
      </c>
      <c r="W1593" s="27">
        <v>46185.225869999995</v>
      </c>
      <c r="X1593" s="27">
        <v>74135</v>
      </c>
      <c r="Y1593" s="27"/>
      <c r="Z1593" s="27">
        <v>98091.337780000002</v>
      </c>
      <c r="AA1593" s="27">
        <v>98048.312279999984</v>
      </c>
      <c r="AB1593" s="27">
        <v>159715</v>
      </c>
      <c r="AC1593" s="27"/>
      <c r="AD1593" s="27">
        <v>91713.319829999993</v>
      </c>
      <c r="AE1593" s="27">
        <v>91783.137430000002</v>
      </c>
      <c r="AF1593" s="27">
        <v>174678</v>
      </c>
      <c r="AG1593" s="106">
        <v>100308.17481000001</v>
      </c>
      <c r="AH1593" s="27">
        <v>100723.54516000001</v>
      </c>
      <c r="AI1593" s="27">
        <v>102499.81256000001</v>
      </c>
      <c r="AJ1593" s="27">
        <v>200197</v>
      </c>
      <c r="AK1593" s="106">
        <v>146562.21394000002</v>
      </c>
      <c r="AL1593" s="106">
        <v>145287.88686000003</v>
      </c>
      <c r="AM1593" s="105">
        <v>144628.61168</v>
      </c>
      <c r="AN1593" s="11">
        <v>197637</v>
      </c>
      <c r="AO1593" s="11">
        <v>157123.83087999999</v>
      </c>
      <c r="AP1593" s="105">
        <v>157791.03871999998</v>
      </c>
      <c r="AQ1593" s="11">
        <v>162383.27807999996</v>
      </c>
      <c r="AR1593" s="11">
        <v>216711</v>
      </c>
      <c r="AS1593" s="11">
        <v>164428.35362000001</v>
      </c>
      <c r="AT1593" s="11">
        <v>165874.65309000001</v>
      </c>
      <c r="AU1593" s="11">
        <v>165874.65309000001</v>
      </c>
      <c r="AV1593" s="11">
        <v>181046</v>
      </c>
      <c r="AW1593" s="11">
        <v>111061.35536</v>
      </c>
      <c r="AX1593" s="11">
        <v>111452.10845</v>
      </c>
      <c r="AZ1593" s="11">
        <v>164890</v>
      </c>
      <c r="BA1593" s="11">
        <v>121812.26973</v>
      </c>
      <c r="BB1593" s="122"/>
    </row>
    <row r="1594" spans="1:54" hidden="1" x14ac:dyDescent="0.25">
      <c r="A1594">
        <v>9</v>
      </c>
      <c r="B1594" t="str">
        <f t="shared" si="189"/>
        <v>BCR-7290</v>
      </c>
      <c r="C1594" s="2" t="s">
        <v>319</v>
      </c>
      <c r="D1594" s="2" t="str">
        <f t="shared" si="193"/>
        <v>7</v>
      </c>
      <c r="E1594" s="2" t="str">
        <f t="shared" si="194"/>
        <v>72</v>
      </c>
      <c r="F1594" s="2" t="str">
        <f t="shared" si="195"/>
        <v>729</v>
      </c>
      <c r="G1594" s="1" t="s">
        <v>916</v>
      </c>
      <c r="H1594" s="27">
        <v>0</v>
      </c>
      <c r="I1594" s="27"/>
      <c r="J1594" s="27">
        <v>0</v>
      </c>
      <c r="K1594" s="27">
        <v>0</v>
      </c>
      <c r="L1594" s="27">
        <v>0</v>
      </c>
      <c r="M1594" s="27"/>
      <c r="N1594" s="27">
        <v>0</v>
      </c>
      <c r="O1594" s="27">
        <v>0</v>
      </c>
      <c r="P1594" s="27">
        <v>0</v>
      </c>
      <c r="Q1594" s="27"/>
      <c r="R1594" s="27">
        <v>0</v>
      </c>
      <c r="S1594" s="27">
        <v>0</v>
      </c>
      <c r="T1594" s="27">
        <v>0</v>
      </c>
      <c r="U1594" s="27"/>
      <c r="V1594" s="27">
        <v>0</v>
      </c>
      <c r="W1594" s="27">
        <v>0</v>
      </c>
      <c r="X1594" s="27">
        <v>0</v>
      </c>
      <c r="Y1594" s="27"/>
      <c r="Z1594" s="27">
        <v>0</v>
      </c>
      <c r="AA1594" s="27">
        <v>0</v>
      </c>
      <c r="AB1594" s="27">
        <v>0</v>
      </c>
      <c r="AC1594" s="27"/>
      <c r="AD1594" s="27">
        <v>0</v>
      </c>
      <c r="AE1594" s="27">
        <v>0</v>
      </c>
      <c r="AF1594" s="27">
        <v>0</v>
      </c>
      <c r="AG1594" s="106">
        <v>0</v>
      </c>
      <c r="AH1594" s="27">
        <v>0</v>
      </c>
      <c r="AI1594" s="27">
        <v>0</v>
      </c>
      <c r="AJ1594" s="27">
        <v>0</v>
      </c>
      <c r="AK1594" s="106">
        <v>0</v>
      </c>
      <c r="AL1594" s="106">
        <v>0</v>
      </c>
      <c r="AM1594" s="105">
        <v>0</v>
      </c>
      <c r="AN1594" s="11">
        <v>0</v>
      </c>
      <c r="AO1594" s="11">
        <v>0</v>
      </c>
      <c r="AP1594" s="105">
        <v>0</v>
      </c>
      <c r="AQ1594" s="11">
        <v>0</v>
      </c>
      <c r="AR1594" s="11">
        <v>0</v>
      </c>
      <c r="AS1594" s="11">
        <v>0</v>
      </c>
      <c r="AT1594" s="11">
        <v>0</v>
      </c>
      <c r="AU1594" s="11">
        <v>0</v>
      </c>
      <c r="AV1594" s="11">
        <v>0</v>
      </c>
      <c r="AW1594" s="11">
        <v>0</v>
      </c>
      <c r="AX1594" s="11">
        <v>0</v>
      </c>
      <c r="AZ1594" s="11">
        <v>0</v>
      </c>
      <c r="BA1594" s="11">
        <v>0</v>
      </c>
      <c r="BB1594" s="122"/>
    </row>
    <row r="1595" spans="1:54" hidden="1" x14ac:dyDescent="0.25">
      <c r="A1595">
        <v>9</v>
      </c>
      <c r="B1595" t="str">
        <f t="shared" si="189"/>
        <v>BCR-7310</v>
      </c>
      <c r="C1595" s="2" t="s">
        <v>319</v>
      </c>
      <c r="D1595" s="2" t="str">
        <f t="shared" si="193"/>
        <v>7</v>
      </c>
      <c r="E1595" s="2" t="str">
        <f t="shared" si="194"/>
        <v>73</v>
      </c>
      <c r="F1595" s="2" t="str">
        <f t="shared" si="195"/>
        <v>731</v>
      </c>
      <c r="G1595" s="1" t="s">
        <v>232</v>
      </c>
      <c r="H1595" s="27">
        <v>55852</v>
      </c>
      <c r="I1595" s="27"/>
      <c r="J1595" s="27">
        <v>18113.184639999999</v>
      </c>
      <c r="K1595" s="27">
        <v>18113.184639999999</v>
      </c>
      <c r="L1595" s="27">
        <v>2652</v>
      </c>
      <c r="M1595" s="27"/>
      <c r="N1595" s="27">
        <v>33455.507519999999</v>
      </c>
      <c r="O1595" s="27">
        <v>33455.507519999999</v>
      </c>
      <c r="P1595" s="27">
        <v>61819</v>
      </c>
      <c r="Q1595" s="27"/>
      <c r="R1595" s="27">
        <v>35430.301330000002</v>
      </c>
      <c r="S1595" s="27">
        <v>35430.301330000002</v>
      </c>
      <c r="T1595" s="27">
        <v>59033</v>
      </c>
      <c r="U1595" s="27"/>
      <c r="V1595" s="27">
        <v>35465.4611</v>
      </c>
      <c r="W1595" s="27">
        <v>35465.4611</v>
      </c>
      <c r="X1595" s="27">
        <v>53539</v>
      </c>
      <c r="Y1595" s="27"/>
      <c r="Z1595" s="27">
        <v>39576.162709999997</v>
      </c>
      <c r="AA1595" s="27">
        <v>39576.162709999997</v>
      </c>
      <c r="AB1595" s="27">
        <v>66003</v>
      </c>
      <c r="AC1595" s="27"/>
      <c r="AD1595" s="27">
        <v>51919.886180000001</v>
      </c>
      <c r="AE1595" s="27">
        <v>51919.886180000001</v>
      </c>
      <c r="AF1595" s="27">
        <v>67323</v>
      </c>
      <c r="AG1595" s="106">
        <v>62875.421289999998</v>
      </c>
      <c r="AH1595" s="27">
        <v>62873.912680000001</v>
      </c>
      <c r="AI1595" s="27">
        <v>62873.912680000001</v>
      </c>
      <c r="AJ1595" s="27">
        <v>91273</v>
      </c>
      <c r="AK1595" s="106">
        <v>70993.725820000007</v>
      </c>
      <c r="AL1595" s="106">
        <v>70993.725820000007</v>
      </c>
      <c r="AM1595" s="105">
        <v>70993.725820000007</v>
      </c>
      <c r="AN1595" s="11">
        <v>116143</v>
      </c>
      <c r="AO1595" s="11">
        <v>144990.51042999999</v>
      </c>
      <c r="AP1595" s="105">
        <v>144990.51042999999</v>
      </c>
      <c r="AQ1595" s="11">
        <v>144990.51042999999</v>
      </c>
      <c r="AR1595" s="11">
        <v>192633</v>
      </c>
      <c r="AS1595" s="11">
        <v>161246.48705</v>
      </c>
      <c r="AT1595" s="11">
        <v>161246.48705000003</v>
      </c>
      <c r="AU1595" s="11">
        <v>161246.48705000003</v>
      </c>
      <c r="AV1595" s="11">
        <v>271929</v>
      </c>
      <c r="AW1595" s="11">
        <v>218988.77619999999</v>
      </c>
      <c r="AX1595" s="11">
        <v>218988.77619999999</v>
      </c>
      <c r="AZ1595" s="11">
        <v>375820</v>
      </c>
      <c r="BA1595" s="11">
        <v>282723.67139999999</v>
      </c>
      <c r="BB1595" s="122"/>
    </row>
    <row r="1596" spans="1:54" hidden="1" x14ac:dyDescent="0.25">
      <c r="A1596">
        <v>9</v>
      </c>
      <c r="B1596" t="str">
        <f t="shared" si="189"/>
        <v>BCR-7320</v>
      </c>
      <c r="C1596" s="2" t="s">
        <v>319</v>
      </c>
      <c r="D1596" s="2" t="str">
        <f t="shared" si="193"/>
        <v>7</v>
      </c>
      <c r="E1596" s="2" t="str">
        <f t="shared" si="194"/>
        <v>73</v>
      </c>
      <c r="F1596" s="2" t="str">
        <f t="shared" si="195"/>
        <v>732</v>
      </c>
      <c r="G1596" s="1" t="s">
        <v>233</v>
      </c>
      <c r="H1596" s="27">
        <v>0</v>
      </c>
      <c r="I1596" s="27"/>
      <c r="J1596" s="27">
        <v>0</v>
      </c>
      <c r="K1596" s="27">
        <v>0</v>
      </c>
      <c r="L1596" s="27">
        <v>0</v>
      </c>
      <c r="M1596" s="27"/>
      <c r="N1596" s="27">
        <v>0</v>
      </c>
      <c r="O1596" s="27">
        <v>0</v>
      </c>
      <c r="P1596" s="27">
        <v>0</v>
      </c>
      <c r="Q1596" s="27"/>
      <c r="R1596" s="27">
        <v>0</v>
      </c>
      <c r="S1596" s="27">
        <v>0</v>
      </c>
      <c r="T1596" s="27">
        <v>0</v>
      </c>
      <c r="U1596" s="27"/>
      <c r="V1596" s="27">
        <v>0</v>
      </c>
      <c r="W1596" s="27">
        <v>0</v>
      </c>
      <c r="X1596" s="27">
        <v>0</v>
      </c>
      <c r="Y1596" s="27"/>
      <c r="Z1596" s="27">
        <v>2886.12545</v>
      </c>
      <c r="AA1596" s="27">
        <v>2893.41426</v>
      </c>
      <c r="AB1596" s="27">
        <v>2831</v>
      </c>
      <c r="AC1596" s="27"/>
      <c r="AD1596" s="27">
        <v>1587.3891799999999</v>
      </c>
      <c r="AE1596" s="27">
        <v>1652</v>
      </c>
      <c r="AF1596" s="27">
        <v>1752</v>
      </c>
      <c r="AG1596" s="106">
        <v>1698.5796800000001</v>
      </c>
      <c r="AH1596" s="27">
        <v>1730.0125800000001</v>
      </c>
      <c r="AI1596" s="27">
        <v>1730.0125800000001</v>
      </c>
      <c r="AJ1596" s="27">
        <v>3267</v>
      </c>
      <c r="AK1596" s="106">
        <v>2526.2453500000001</v>
      </c>
      <c r="AL1596" s="106">
        <v>2526.2453500000001</v>
      </c>
      <c r="AM1596" s="105">
        <v>2577</v>
      </c>
      <c r="AN1596" s="11">
        <v>2641</v>
      </c>
      <c r="AO1596" s="11">
        <v>2146.1489000000001</v>
      </c>
      <c r="AP1596" s="105">
        <v>2221.6879600000002</v>
      </c>
      <c r="AQ1596" s="11">
        <v>2222.9279999999999</v>
      </c>
      <c r="AR1596" s="11">
        <v>1778</v>
      </c>
      <c r="AS1596" s="11">
        <v>1655.7983099999999</v>
      </c>
      <c r="AT1596" s="11">
        <v>1689.24217</v>
      </c>
      <c r="AU1596" s="11">
        <v>1689.24217</v>
      </c>
      <c r="AV1596" s="11">
        <v>4210</v>
      </c>
      <c r="AW1596" s="11">
        <v>3471.5936499999998</v>
      </c>
      <c r="AX1596" s="11">
        <v>3472.998</v>
      </c>
      <c r="AZ1596" s="11">
        <v>5437</v>
      </c>
      <c r="BA1596" s="11">
        <v>4035.7529500000001</v>
      </c>
      <c r="BB1596" s="122"/>
    </row>
    <row r="1597" spans="1:54" hidden="1" x14ac:dyDescent="0.25">
      <c r="A1597">
        <v>9</v>
      </c>
      <c r="B1597" t="str">
        <f t="shared" si="189"/>
        <v>BCR-7330</v>
      </c>
      <c r="C1597" s="2" t="s">
        <v>319</v>
      </c>
      <c r="D1597" s="2" t="str">
        <f t="shared" si="193"/>
        <v>7</v>
      </c>
      <c r="E1597" s="2" t="str">
        <f t="shared" si="194"/>
        <v>73</v>
      </c>
      <c r="F1597" s="2" t="str">
        <f t="shared" si="195"/>
        <v>733</v>
      </c>
      <c r="G1597" s="1" t="s">
        <v>234</v>
      </c>
      <c r="H1597" s="27">
        <v>0</v>
      </c>
      <c r="I1597" s="27"/>
      <c r="J1597" s="27">
        <v>0</v>
      </c>
      <c r="K1597" s="27">
        <v>0</v>
      </c>
      <c r="L1597" s="27">
        <v>0</v>
      </c>
      <c r="M1597" s="27"/>
      <c r="N1597" s="27">
        <v>0</v>
      </c>
      <c r="O1597" s="27">
        <v>0</v>
      </c>
      <c r="P1597" s="27">
        <v>0</v>
      </c>
      <c r="Q1597" s="27"/>
      <c r="R1597" s="27">
        <v>0</v>
      </c>
      <c r="S1597" s="27">
        <v>0</v>
      </c>
      <c r="T1597" s="27">
        <v>0</v>
      </c>
      <c r="U1597" s="27"/>
      <c r="V1597" s="27">
        <v>0</v>
      </c>
      <c r="W1597" s="27">
        <v>0</v>
      </c>
      <c r="X1597" s="27">
        <v>0</v>
      </c>
      <c r="Y1597" s="27"/>
      <c r="Z1597" s="27">
        <v>0</v>
      </c>
      <c r="AA1597" s="27">
        <v>0</v>
      </c>
      <c r="AB1597" s="27">
        <v>0</v>
      </c>
      <c r="AC1597" s="27"/>
      <c r="AD1597" s="27">
        <v>0</v>
      </c>
      <c r="AE1597" s="27">
        <v>0</v>
      </c>
      <c r="AF1597" s="27">
        <v>0</v>
      </c>
      <c r="AG1597" s="106">
        <v>0</v>
      </c>
      <c r="AH1597" s="27">
        <v>0</v>
      </c>
      <c r="AI1597" s="27">
        <v>0</v>
      </c>
      <c r="AJ1597" s="27">
        <v>0</v>
      </c>
      <c r="AK1597" s="106">
        <v>0</v>
      </c>
      <c r="AL1597" s="106">
        <v>0</v>
      </c>
      <c r="AM1597" s="105">
        <v>0</v>
      </c>
      <c r="AN1597" s="11">
        <v>0</v>
      </c>
      <c r="AO1597" s="11">
        <v>0</v>
      </c>
      <c r="AP1597" s="105">
        <v>0</v>
      </c>
      <c r="AQ1597" s="11">
        <v>0</v>
      </c>
      <c r="AR1597" s="11">
        <v>0</v>
      </c>
      <c r="AS1597" s="11">
        <v>0</v>
      </c>
      <c r="AT1597" s="11">
        <v>0</v>
      </c>
      <c r="AU1597" s="11">
        <v>0</v>
      </c>
      <c r="AV1597" s="11">
        <v>0</v>
      </c>
      <c r="AW1597" s="11">
        <v>0</v>
      </c>
      <c r="AX1597" s="11">
        <v>0</v>
      </c>
      <c r="AZ1597" s="11">
        <v>0</v>
      </c>
      <c r="BA1597" s="11">
        <v>0</v>
      </c>
      <c r="BB1597" s="122"/>
    </row>
    <row r="1598" spans="1:54" hidden="1" x14ac:dyDescent="0.25">
      <c r="A1598">
        <v>9</v>
      </c>
      <c r="B1598" t="str">
        <f t="shared" si="189"/>
        <v>BCR-7340</v>
      </c>
      <c r="C1598" s="2" t="s">
        <v>319</v>
      </c>
      <c r="D1598" s="2" t="str">
        <f t="shared" si="193"/>
        <v>7</v>
      </c>
      <c r="E1598" s="2" t="str">
        <f t="shared" si="194"/>
        <v>73</v>
      </c>
      <c r="F1598" s="2" t="str">
        <f t="shared" si="195"/>
        <v>734</v>
      </c>
      <c r="G1598" s="1" t="s">
        <v>235</v>
      </c>
      <c r="H1598" s="27">
        <v>97226</v>
      </c>
      <c r="I1598" s="27"/>
      <c r="J1598" s="27">
        <v>94474.315950000004</v>
      </c>
      <c r="K1598" s="27">
        <v>94474.315950000004</v>
      </c>
      <c r="L1598" s="27">
        <v>104520</v>
      </c>
      <c r="M1598" s="27"/>
      <c r="N1598" s="27">
        <v>87566.396290000004</v>
      </c>
      <c r="O1598" s="27">
        <v>87566.396290000004</v>
      </c>
      <c r="P1598" s="27">
        <v>96325</v>
      </c>
      <c r="Q1598" s="27"/>
      <c r="R1598" s="27">
        <v>76144.252420000004</v>
      </c>
      <c r="S1598" s="27">
        <v>76144.252420000004</v>
      </c>
      <c r="T1598" s="27">
        <v>89942</v>
      </c>
      <c r="U1598" s="27"/>
      <c r="V1598" s="27">
        <v>63067.106789999998</v>
      </c>
      <c r="W1598" s="27">
        <v>63070.002209999999</v>
      </c>
      <c r="X1598" s="27">
        <v>88799</v>
      </c>
      <c r="Y1598" s="27"/>
      <c r="Z1598" s="27">
        <v>63823.331169999998</v>
      </c>
      <c r="AA1598" s="27">
        <v>64038.727149999999</v>
      </c>
      <c r="AB1598" s="27">
        <v>92206</v>
      </c>
      <c r="AC1598" s="27"/>
      <c r="AD1598" s="27">
        <v>73890.254079999999</v>
      </c>
      <c r="AE1598" s="27">
        <v>74112.552840000004</v>
      </c>
      <c r="AF1598" s="27">
        <v>79961</v>
      </c>
      <c r="AG1598" s="106">
        <v>70243.72812</v>
      </c>
      <c r="AH1598" s="27">
        <v>70245.810100000002</v>
      </c>
      <c r="AI1598" s="27">
        <v>70220.173970000003</v>
      </c>
      <c r="AJ1598" s="27">
        <v>72812</v>
      </c>
      <c r="AK1598" s="106">
        <v>64620.375379999998</v>
      </c>
      <c r="AL1598" s="106">
        <v>64624.299579999999</v>
      </c>
      <c r="AM1598" s="105">
        <v>64602.518400000001</v>
      </c>
      <c r="AN1598" s="11">
        <v>71283</v>
      </c>
      <c r="AO1598" s="11">
        <v>94373.990730000005</v>
      </c>
      <c r="AP1598" s="105">
        <v>94373.990730000005</v>
      </c>
      <c r="AQ1598" s="11">
        <v>94373.99073000002</v>
      </c>
      <c r="AR1598" s="11">
        <v>85793</v>
      </c>
      <c r="AS1598" s="11">
        <v>122236.74212</v>
      </c>
      <c r="AT1598" s="11">
        <v>122236.74212</v>
      </c>
      <c r="AU1598" s="11">
        <v>122236.74212</v>
      </c>
      <c r="AV1598" s="11">
        <v>108704</v>
      </c>
      <c r="AW1598" s="11">
        <v>76562.241099999999</v>
      </c>
      <c r="AX1598" s="11">
        <v>76562.241099999999</v>
      </c>
      <c r="AZ1598" s="11">
        <v>101993</v>
      </c>
      <c r="BA1598" s="11">
        <v>87249.121899999998</v>
      </c>
      <c r="BB1598" s="122"/>
    </row>
    <row r="1599" spans="1:54" hidden="1" x14ac:dyDescent="0.25">
      <c r="A1599">
        <v>9</v>
      </c>
      <c r="B1599" t="str">
        <f t="shared" si="189"/>
        <v>BCR-7390</v>
      </c>
      <c r="C1599" s="2" t="s">
        <v>319</v>
      </c>
      <c r="D1599" s="2" t="s">
        <v>2163</v>
      </c>
      <c r="E1599" s="2" t="s">
        <v>2164</v>
      </c>
      <c r="F1599" s="2" t="s">
        <v>2165</v>
      </c>
      <c r="G1599" s="1" t="s">
        <v>2152</v>
      </c>
      <c r="H1599" s="27">
        <v>0</v>
      </c>
      <c r="I1599" s="27"/>
      <c r="J1599" s="27">
        <v>0</v>
      </c>
      <c r="K1599" s="27">
        <v>0</v>
      </c>
      <c r="L1599" s="27">
        <v>0</v>
      </c>
      <c r="M1599" s="27"/>
      <c r="N1599" s="27">
        <v>0</v>
      </c>
      <c r="O1599" s="27">
        <v>0</v>
      </c>
      <c r="P1599" s="27">
        <v>0</v>
      </c>
      <c r="Q1599" s="27"/>
      <c r="R1599" s="27">
        <v>0</v>
      </c>
      <c r="S1599" s="27">
        <v>0</v>
      </c>
      <c r="T1599" s="27">
        <v>0</v>
      </c>
      <c r="U1599" s="27"/>
      <c r="V1599" s="27">
        <v>0</v>
      </c>
      <c r="W1599" s="27">
        <v>0</v>
      </c>
      <c r="X1599" s="27">
        <v>0</v>
      </c>
      <c r="Y1599" s="27"/>
      <c r="Z1599" s="27">
        <v>0</v>
      </c>
      <c r="AA1599" s="27">
        <v>0</v>
      </c>
      <c r="AB1599" s="27">
        <v>0</v>
      </c>
      <c r="AC1599" s="27"/>
      <c r="AD1599" s="27">
        <v>0</v>
      </c>
      <c r="AE1599" s="27">
        <v>0</v>
      </c>
      <c r="AF1599" s="27">
        <v>0</v>
      </c>
      <c r="AG1599" s="106">
        <v>0</v>
      </c>
      <c r="AH1599" s="27">
        <v>0</v>
      </c>
      <c r="AI1599" s="27">
        <v>0</v>
      </c>
      <c r="AJ1599" s="27">
        <v>0</v>
      </c>
      <c r="AK1599" s="106">
        <v>0</v>
      </c>
      <c r="AL1599" s="106">
        <v>0</v>
      </c>
      <c r="AM1599" s="105">
        <v>0</v>
      </c>
      <c r="AN1599" s="11">
        <v>0</v>
      </c>
      <c r="AO1599" s="11">
        <v>0</v>
      </c>
      <c r="AP1599" s="105">
        <v>0</v>
      </c>
      <c r="AQ1599" s="11">
        <v>0</v>
      </c>
      <c r="AR1599" s="11">
        <v>0</v>
      </c>
      <c r="AS1599" s="11">
        <v>0</v>
      </c>
      <c r="AT1599" s="11">
        <v>0</v>
      </c>
      <c r="AU1599" s="11">
        <v>0</v>
      </c>
      <c r="AV1599" s="11">
        <v>0</v>
      </c>
      <c r="AW1599" s="11">
        <v>0</v>
      </c>
      <c r="AX1599" s="11">
        <v>0</v>
      </c>
      <c r="AZ1599" s="11">
        <v>0</v>
      </c>
      <c r="BA1599" s="11">
        <v>0</v>
      </c>
      <c r="BB1599" s="122"/>
    </row>
    <row r="1600" spans="1:54" hidden="1" x14ac:dyDescent="0.25">
      <c r="A1600">
        <v>9</v>
      </c>
      <c r="B1600" t="str">
        <f t="shared" si="189"/>
        <v>BCR-7410</v>
      </c>
      <c r="C1600" s="2" t="s">
        <v>319</v>
      </c>
      <c r="D1600" s="2" t="str">
        <f t="shared" ref="D1600:D1631" si="196">LEFT($G1600,1)</f>
        <v>7</v>
      </c>
      <c r="E1600" s="2" t="str">
        <f t="shared" ref="E1600:E1631" si="197">LEFT($G1600,2)</f>
        <v>74</v>
      </c>
      <c r="F1600" s="2" t="str">
        <f t="shared" ref="F1600:F1631" si="198">LEFT($G1600,3)</f>
        <v>741</v>
      </c>
      <c r="G1600" s="1" t="s">
        <v>237</v>
      </c>
      <c r="H1600" s="27">
        <v>110354</v>
      </c>
      <c r="I1600" s="27"/>
      <c r="J1600" s="27">
        <v>115715.91769</v>
      </c>
      <c r="K1600" s="27">
        <v>115715.91769</v>
      </c>
      <c r="L1600" s="27">
        <v>103011</v>
      </c>
      <c r="M1600" s="27"/>
      <c r="N1600" s="27">
        <v>115687.65927</v>
      </c>
      <c r="O1600" s="27">
        <v>115687.65927</v>
      </c>
      <c r="P1600" s="27">
        <v>93918</v>
      </c>
      <c r="Q1600" s="27"/>
      <c r="R1600" s="27">
        <v>87332.651339999997</v>
      </c>
      <c r="S1600" s="27">
        <v>87332.651339999997</v>
      </c>
      <c r="T1600" s="27">
        <v>70940</v>
      </c>
      <c r="U1600" s="27"/>
      <c r="V1600" s="27">
        <v>71658.903300000005</v>
      </c>
      <c r="W1600" s="27">
        <v>71658.903300000005</v>
      </c>
      <c r="X1600" s="27">
        <v>63072</v>
      </c>
      <c r="Y1600" s="27"/>
      <c r="Z1600" s="27">
        <v>56253.987399999998</v>
      </c>
      <c r="AA1600" s="27">
        <v>56253.987399999998</v>
      </c>
      <c r="AB1600" s="27">
        <v>26432</v>
      </c>
      <c r="AC1600" s="27"/>
      <c r="AD1600" s="27">
        <v>20677.09864</v>
      </c>
      <c r="AE1600" s="27">
        <v>19725.749370000001</v>
      </c>
      <c r="AF1600" s="27">
        <v>39838</v>
      </c>
      <c r="AG1600" s="106">
        <v>61281.817840000003</v>
      </c>
      <c r="AH1600" s="27">
        <v>61281.817840000003</v>
      </c>
      <c r="AI1600" s="27">
        <v>61370.979399999997</v>
      </c>
      <c r="AJ1600" s="27">
        <v>28018</v>
      </c>
      <c r="AK1600" s="106">
        <v>23238.669119999999</v>
      </c>
      <c r="AL1600" s="106">
        <v>23238.669119999999</v>
      </c>
      <c r="AM1600" s="105">
        <v>23238.731939999998</v>
      </c>
      <c r="AN1600" s="11">
        <v>83217</v>
      </c>
      <c r="AO1600" s="11">
        <v>98325.294769999993</v>
      </c>
      <c r="AP1600" s="105">
        <v>98325.264769999994</v>
      </c>
      <c r="AQ1600" s="11">
        <v>98325.264769999994</v>
      </c>
      <c r="AR1600" s="11">
        <v>136078</v>
      </c>
      <c r="AS1600" s="11">
        <v>151787.67038</v>
      </c>
      <c r="AT1600" s="11">
        <v>152091.82751999999</v>
      </c>
      <c r="AU1600" s="11">
        <v>152091.82751999999</v>
      </c>
      <c r="AV1600" s="11">
        <v>124160</v>
      </c>
      <c r="AW1600" s="11">
        <v>79320.514160000006</v>
      </c>
      <c r="AX1600" s="11">
        <v>79320.514160000006</v>
      </c>
      <c r="AZ1600" s="11">
        <v>163432</v>
      </c>
      <c r="BA1600" s="11">
        <v>116287.80388000002</v>
      </c>
      <c r="BB1600" s="122"/>
    </row>
    <row r="1601" spans="1:54" hidden="1" x14ac:dyDescent="0.25">
      <c r="A1601">
        <v>9</v>
      </c>
      <c r="B1601" t="str">
        <f t="shared" si="189"/>
        <v>BCR-7421</v>
      </c>
      <c r="C1601" s="2" t="s">
        <v>319</v>
      </c>
      <c r="D1601" s="2" t="str">
        <f t="shared" si="196"/>
        <v>7</v>
      </c>
      <c r="E1601" s="2" t="str">
        <f t="shared" si="197"/>
        <v>74</v>
      </c>
      <c r="F1601" s="2" t="str">
        <f t="shared" si="198"/>
        <v>742</v>
      </c>
      <c r="G1601" s="1" t="s">
        <v>961</v>
      </c>
      <c r="H1601" s="27">
        <v>0</v>
      </c>
      <c r="I1601" s="27"/>
      <c r="J1601" s="27">
        <v>34.543399999999998</v>
      </c>
      <c r="K1601" s="27">
        <v>34.543399999999998</v>
      </c>
      <c r="L1601" s="27">
        <v>76</v>
      </c>
      <c r="M1601" s="27"/>
      <c r="N1601" s="27">
        <v>114.54259999999999</v>
      </c>
      <c r="O1601" s="27">
        <v>114.54259999999999</v>
      </c>
      <c r="P1601" s="27">
        <v>0</v>
      </c>
      <c r="Q1601" s="27"/>
      <c r="R1601" s="27">
        <v>0</v>
      </c>
      <c r="S1601" s="27">
        <v>0</v>
      </c>
      <c r="T1601" s="27">
        <v>0</v>
      </c>
      <c r="U1601" s="27"/>
      <c r="V1601" s="27">
        <v>0</v>
      </c>
      <c r="W1601" s="27">
        <v>0</v>
      </c>
      <c r="X1601" s="27">
        <v>0</v>
      </c>
      <c r="Y1601" s="27"/>
      <c r="Z1601" s="27">
        <v>0</v>
      </c>
      <c r="AA1601" s="27">
        <v>0</v>
      </c>
      <c r="AB1601" s="27">
        <v>0</v>
      </c>
      <c r="AC1601" s="27"/>
      <c r="AD1601" s="27">
        <v>0</v>
      </c>
      <c r="AE1601" s="27">
        <v>0</v>
      </c>
      <c r="AF1601" s="27">
        <v>0</v>
      </c>
      <c r="AG1601" s="106">
        <v>0</v>
      </c>
      <c r="AH1601" s="27">
        <v>0</v>
      </c>
      <c r="AI1601" s="27">
        <v>0</v>
      </c>
      <c r="AJ1601" s="27">
        <v>0</v>
      </c>
      <c r="AK1601" s="106">
        <v>0</v>
      </c>
      <c r="AL1601" s="106">
        <v>0</v>
      </c>
      <c r="AM1601" s="105">
        <v>0</v>
      </c>
      <c r="AN1601" s="11">
        <v>0</v>
      </c>
      <c r="AO1601" s="11">
        <v>0</v>
      </c>
      <c r="AP1601" s="105">
        <v>0</v>
      </c>
      <c r="AQ1601" s="11">
        <v>0</v>
      </c>
      <c r="AR1601" s="11">
        <v>0</v>
      </c>
      <c r="AS1601" s="11">
        <v>0</v>
      </c>
      <c r="AT1601" s="11">
        <v>0</v>
      </c>
      <c r="AU1601" s="11"/>
      <c r="AV1601" s="11">
        <v>0</v>
      </c>
      <c r="AW1601" s="11">
        <v>0</v>
      </c>
      <c r="AX1601" s="11"/>
      <c r="AZ1601" s="11"/>
      <c r="BA1601" s="11"/>
      <c r="BB1601" s="122"/>
    </row>
    <row r="1602" spans="1:54" hidden="1" x14ac:dyDescent="0.25">
      <c r="A1602">
        <v>9</v>
      </c>
      <c r="B1602" t="str">
        <f t="shared" si="189"/>
        <v>BCR-7422</v>
      </c>
      <c r="C1602" s="2" t="s">
        <v>319</v>
      </c>
      <c r="D1602" s="2" t="str">
        <f t="shared" si="196"/>
        <v>7</v>
      </c>
      <c r="E1602" s="2" t="str">
        <f t="shared" si="197"/>
        <v>74</v>
      </c>
      <c r="F1602" s="2" t="str">
        <f t="shared" si="198"/>
        <v>742</v>
      </c>
      <c r="G1602" s="1" t="s">
        <v>239</v>
      </c>
      <c r="H1602" s="27">
        <v>104194</v>
      </c>
      <c r="I1602" s="27"/>
      <c r="J1602" s="27">
        <v>97427.196559999997</v>
      </c>
      <c r="K1602" s="27">
        <v>97427.196559999997</v>
      </c>
      <c r="L1602" s="27">
        <v>127302</v>
      </c>
      <c r="M1602" s="27"/>
      <c r="N1602" s="27">
        <v>83453.074950000009</v>
      </c>
      <c r="O1602" s="27">
        <v>83406.380980000002</v>
      </c>
      <c r="P1602" s="27">
        <v>148950</v>
      </c>
      <c r="Q1602" s="27"/>
      <c r="R1602" s="27">
        <v>102373.16866999998</v>
      </c>
      <c r="S1602" s="27">
        <v>102882.88974</v>
      </c>
      <c r="T1602" s="27">
        <v>134179</v>
      </c>
      <c r="U1602" s="27"/>
      <c r="V1602" s="27">
        <v>118693.42702</v>
      </c>
      <c r="W1602" s="27">
        <v>118622.77101000001</v>
      </c>
      <c r="X1602" s="27">
        <v>126869</v>
      </c>
      <c r="Y1602" s="27"/>
      <c r="Z1602" s="27">
        <v>118346.46205999999</v>
      </c>
      <c r="AA1602" s="27">
        <v>118348.76433999998</v>
      </c>
      <c r="AB1602" s="27">
        <v>156088</v>
      </c>
      <c r="AC1602" s="27"/>
      <c r="AD1602" s="27">
        <v>130105.11614999999</v>
      </c>
      <c r="AE1602" s="27">
        <v>133988.66435000001</v>
      </c>
      <c r="AF1602" s="27">
        <v>183159</v>
      </c>
      <c r="AG1602" s="106">
        <v>143352.28219</v>
      </c>
      <c r="AH1602" s="27">
        <v>144443.69123999999</v>
      </c>
      <c r="AI1602" s="27">
        <v>144440.77497999999</v>
      </c>
      <c r="AJ1602" s="27">
        <v>195396</v>
      </c>
      <c r="AK1602" s="106">
        <v>145136.7929</v>
      </c>
      <c r="AL1602" s="106">
        <v>155032.79796</v>
      </c>
      <c r="AM1602" s="105">
        <v>155294.58024000001</v>
      </c>
      <c r="AN1602" s="11">
        <v>228118</v>
      </c>
      <c r="AO1602" s="11">
        <v>193302.53480999998</v>
      </c>
      <c r="AP1602" s="105">
        <v>193842.23895</v>
      </c>
      <c r="AQ1602" s="11">
        <v>193921.42512</v>
      </c>
      <c r="AR1602" s="11">
        <v>223725</v>
      </c>
      <c r="AS1602" s="11">
        <v>183814.57034999999</v>
      </c>
      <c r="AT1602" s="11">
        <v>185004.16006000002</v>
      </c>
      <c r="AU1602" s="11">
        <v>185004.16006000002</v>
      </c>
      <c r="AV1602" s="11">
        <v>180435</v>
      </c>
      <c r="AW1602" s="11">
        <v>170239.22492000001</v>
      </c>
      <c r="AX1602" s="11">
        <v>170429.20909999998</v>
      </c>
      <c r="AZ1602" s="11">
        <v>159360</v>
      </c>
      <c r="BA1602" s="11">
        <v>133228.09018</v>
      </c>
      <c r="BB1602" s="122"/>
    </row>
    <row r="1603" spans="1:54" hidden="1" x14ac:dyDescent="0.25">
      <c r="A1603">
        <v>9</v>
      </c>
      <c r="B1603" t="str">
        <f t="shared" ref="B1603:B1666" si="199">C1603&amp;"-"&amp;G1603</f>
        <v>BCR-7430</v>
      </c>
      <c r="C1603" s="2" t="s">
        <v>319</v>
      </c>
      <c r="D1603" s="2" t="str">
        <f t="shared" si="196"/>
        <v>7</v>
      </c>
      <c r="E1603" s="2" t="str">
        <f t="shared" si="197"/>
        <v>74</v>
      </c>
      <c r="F1603" s="2" t="str">
        <f t="shared" si="198"/>
        <v>743</v>
      </c>
      <c r="G1603" s="1" t="s">
        <v>241</v>
      </c>
      <c r="H1603" s="27">
        <v>0</v>
      </c>
      <c r="I1603" s="27"/>
      <c r="J1603" s="27">
        <v>0</v>
      </c>
      <c r="K1603" s="27">
        <v>0</v>
      </c>
      <c r="L1603" s="27">
        <v>0</v>
      </c>
      <c r="M1603" s="27"/>
      <c r="N1603" s="27">
        <v>0</v>
      </c>
      <c r="O1603" s="27">
        <v>0</v>
      </c>
      <c r="P1603" s="27">
        <v>0</v>
      </c>
      <c r="Q1603" s="27"/>
      <c r="R1603" s="27">
        <v>0</v>
      </c>
      <c r="S1603" s="27">
        <v>0</v>
      </c>
      <c r="T1603" s="27">
        <v>0</v>
      </c>
      <c r="U1603" s="27"/>
      <c r="V1603" s="27">
        <v>0</v>
      </c>
      <c r="W1603" s="27">
        <v>0</v>
      </c>
      <c r="X1603" s="27">
        <v>0</v>
      </c>
      <c r="Y1603" s="27"/>
      <c r="Z1603" s="27">
        <v>0</v>
      </c>
      <c r="AA1603" s="27">
        <v>0</v>
      </c>
      <c r="AB1603" s="27">
        <v>660</v>
      </c>
      <c r="AC1603" s="27"/>
      <c r="AD1603" s="27">
        <v>1510.0011300000001</v>
      </c>
      <c r="AE1603" s="27">
        <v>1510.0011300000001</v>
      </c>
      <c r="AF1603" s="27">
        <v>2175</v>
      </c>
      <c r="AG1603" s="106">
        <v>5.0470300000000003</v>
      </c>
      <c r="AH1603" s="27">
        <v>5.0470300000000003</v>
      </c>
      <c r="AI1603" s="27">
        <v>192.57449</v>
      </c>
      <c r="AJ1603" s="27">
        <v>28</v>
      </c>
      <c r="AK1603" s="106">
        <v>0</v>
      </c>
      <c r="AL1603" s="106">
        <v>0</v>
      </c>
      <c r="AM1603" s="105">
        <v>0</v>
      </c>
      <c r="AN1603" s="11">
        <v>23</v>
      </c>
      <c r="AO1603" s="11">
        <v>5.2971700000000004</v>
      </c>
      <c r="AP1603" s="105">
        <v>5.2971700000000004</v>
      </c>
      <c r="AQ1603" s="11">
        <v>5.2971700000000004</v>
      </c>
      <c r="AR1603" s="11">
        <v>3</v>
      </c>
      <c r="AS1603" s="11">
        <v>1.1279100000000002</v>
      </c>
      <c r="AT1603" s="11">
        <v>3.4192100000000005</v>
      </c>
      <c r="AU1603" s="11">
        <v>3.4192100000000005</v>
      </c>
      <c r="AV1603" s="11">
        <v>13</v>
      </c>
      <c r="AW1603" s="11">
        <v>9.5372799999999991</v>
      </c>
      <c r="AX1603" s="11">
        <v>9.5372799999999991</v>
      </c>
      <c r="AZ1603" s="11">
        <v>56</v>
      </c>
      <c r="BA1603" s="11">
        <v>32.937550000000002</v>
      </c>
      <c r="BB1603" s="122"/>
    </row>
    <row r="1604" spans="1:54" hidden="1" x14ac:dyDescent="0.25">
      <c r="A1604">
        <v>9</v>
      </c>
      <c r="B1604" t="str">
        <f t="shared" si="199"/>
        <v>BCR-7440</v>
      </c>
      <c r="C1604" s="2" t="s">
        <v>319</v>
      </c>
      <c r="D1604" s="2" t="str">
        <f t="shared" si="196"/>
        <v>7</v>
      </c>
      <c r="E1604" s="2" t="str">
        <f t="shared" si="197"/>
        <v>74</v>
      </c>
      <c r="F1604" s="2" t="str">
        <f t="shared" si="198"/>
        <v>744</v>
      </c>
      <c r="G1604" s="1" t="s">
        <v>242</v>
      </c>
      <c r="H1604" s="27">
        <v>111</v>
      </c>
      <c r="I1604" s="27"/>
      <c r="J1604" s="27">
        <v>108.27772</v>
      </c>
      <c r="K1604" s="27">
        <v>108.27772</v>
      </c>
      <c r="L1604" s="27">
        <v>175</v>
      </c>
      <c r="M1604" s="27"/>
      <c r="N1604" s="27">
        <v>223.27543</v>
      </c>
      <c r="O1604" s="27">
        <v>223.27543</v>
      </c>
      <c r="P1604" s="27">
        <v>108</v>
      </c>
      <c r="Q1604" s="27"/>
      <c r="R1604" s="27">
        <v>151.74797000000001</v>
      </c>
      <c r="S1604" s="27">
        <v>151.74797000000001</v>
      </c>
      <c r="T1604" s="27">
        <v>108</v>
      </c>
      <c r="U1604" s="27"/>
      <c r="V1604" s="27">
        <v>54.730110000000003</v>
      </c>
      <c r="W1604" s="27">
        <v>54.730110000000003</v>
      </c>
      <c r="X1604" s="27">
        <v>93</v>
      </c>
      <c r="Y1604" s="27"/>
      <c r="Z1604" s="27">
        <v>171.54008999999999</v>
      </c>
      <c r="AA1604" s="27">
        <v>171.46180000000001</v>
      </c>
      <c r="AB1604" s="27">
        <v>125</v>
      </c>
      <c r="AC1604" s="27"/>
      <c r="AD1604" s="27">
        <v>41.657400000000003</v>
      </c>
      <c r="AE1604" s="27">
        <v>42</v>
      </c>
      <c r="AF1604" s="27">
        <v>50</v>
      </c>
      <c r="AG1604" s="106">
        <v>29.40157</v>
      </c>
      <c r="AH1604" s="27">
        <v>50.477640000000001</v>
      </c>
      <c r="AI1604" s="27">
        <v>50.477640000000001</v>
      </c>
      <c r="AJ1604" s="27">
        <v>35</v>
      </c>
      <c r="AK1604" s="106">
        <v>13.16</v>
      </c>
      <c r="AL1604" s="106">
        <v>13.16</v>
      </c>
      <c r="AM1604" s="105">
        <v>14</v>
      </c>
      <c r="AN1604" s="11">
        <v>35</v>
      </c>
      <c r="AO1604" s="11">
        <v>17.543700000000001</v>
      </c>
      <c r="AP1604" s="105">
        <v>17.543700000000001</v>
      </c>
      <c r="AQ1604" s="11">
        <v>17.543700000000001</v>
      </c>
      <c r="AR1604" s="11">
        <v>35</v>
      </c>
      <c r="AS1604" s="11">
        <v>14.65799</v>
      </c>
      <c r="AT1604" s="11">
        <v>14.65799</v>
      </c>
      <c r="AU1604" s="11">
        <v>14.65799</v>
      </c>
      <c r="AV1604" s="11">
        <v>20</v>
      </c>
      <c r="AW1604" s="11">
        <v>18.699180000000002</v>
      </c>
      <c r="AX1604" s="11">
        <v>18.699180000000002</v>
      </c>
      <c r="AZ1604" s="11">
        <v>20</v>
      </c>
      <c r="BA1604" s="11">
        <v>18.203810000000001</v>
      </c>
      <c r="BB1604" s="122"/>
    </row>
    <row r="1605" spans="1:54" hidden="1" x14ac:dyDescent="0.25">
      <c r="A1605">
        <v>9</v>
      </c>
      <c r="B1605" t="str">
        <f t="shared" si="199"/>
        <v>BCR-7450</v>
      </c>
      <c r="C1605" s="2" t="s">
        <v>319</v>
      </c>
      <c r="D1605" s="2" t="str">
        <f t="shared" si="196"/>
        <v>7</v>
      </c>
      <c r="E1605" s="2" t="str">
        <f t="shared" si="197"/>
        <v>74</v>
      </c>
      <c r="F1605" s="2" t="str">
        <f t="shared" si="198"/>
        <v>745</v>
      </c>
      <c r="G1605" s="1" t="s">
        <v>244</v>
      </c>
      <c r="H1605" s="27">
        <v>5274</v>
      </c>
      <c r="I1605" s="27"/>
      <c r="J1605" s="27">
        <v>37179.663769999999</v>
      </c>
      <c r="K1605" s="27">
        <v>37179.663769999999</v>
      </c>
      <c r="L1605" s="27">
        <v>55916</v>
      </c>
      <c r="M1605" s="27"/>
      <c r="N1605" s="27">
        <v>633.77571999999998</v>
      </c>
      <c r="O1605" s="27">
        <v>633.77571999999998</v>
      </c>
      <c r="P1605" s="27">
        <v>1331</v>
      </c>
      <c r="Q1605" s="27"/>
      <c r="R1605" s="27">
        <v>1072.96507</v>
      </c>
      <c r="S1605" s="27">
        <v>1072.96507</v>
      </c>
      <c r="T1605" s="27">
        <v>1295</v>
      </c>
      <c r="U1605" s="27"/>
      <c r="V1605" s="27">
        <v>528.87658999999996</v>
      </c>
      <c r="W1605" s="27">
        <v>528.87658999999996</v>
      </c>
      <c r="X1605" s="27">
        <v>1011</v>
      </c>
      <c r="Y1605" s="27"/>
      <c r="Z1605" s="27">
        <v>295.72026</v>
      </c>
      <c r="AA1605" s="27">
        <v>295.72026</v>
      </c>
      <c r="AB1605" s="27">
        <v>560</v>
      </c>
      <c r="AC1605" s="27"/>
      <c r="AD1605" s="27">
        <v>69.959999999999994</v>
      </c>
      <c r="AE1605" s="27">
        <v>69.959999999999994</v>
      </c>
      <c r="AF1605" s="27">
        <v>0</v>
      </c>
      <c r="AG1605" s="106">
        <v>0</v>
      </c>
      <c r="AH1605" s="27">
        <v>0</v>
      </c>
      <c r="AI1605" s="27">
        <v>0</v>
      </c>
      <c r="AJ1605" s="27">
        <v>0</v>
      </c>
      <c r="AK1605" s="106">
        <v>0</v>
      </c>
      <c r="AL1605" s="106">
        <v>0</v>
      </c>
      <c r="AM1605" s="105">
        <v>0</v>
      </c>
      <c r="AN1605" s="11">
        <v>0</v>
      </c>
      <c r="AO1605" s="11">
        <v>0</v>
      </c>
      <c r="AP1605" s="105">
        <v>0</v>
      </c>
      <c r="AQ1605" s="11">
        <v>0</v>
      </c>
      <c r="AR1605" s="11">
        <v>0</v>
      </c>
      <c r="AS1605" s="11">
        <v>0</v>
      </c>
      <c r="AT1605" s="11">
        <v>0</v>
      </c>
      <c r="AU1605" s="11">
        <v>0</v>
      </c>
      <c r="AV1605" s="11">
        <v>0</v>
      </c>
      <c r="AW1605" s="11">
        <v>0</v>
      </c>
      <c r="AX1605" s="11">
        <v>0</v>
      </c>
      <c r="AZ1605" s="11">
        <v>0</v>
      </c>
      <c r="BA1605" s="11"/>
      <c r="BB1605" s="122"/>
    </row>
    <row r="1606" spans="1:54" hidden="1" x14ac:dyDescent="0.25">
      <c r="A1606">
        <v>9</v>
      </c>
      <c r="B1606" t="str">
        <f t="shared" si="199"/>
        <v>BCR-7460</v>
      </c>
      <c r="C1606" s="2" t="s">
        <v>319</v>
      </c>
      <c r="D1606" s="2" t="str">
        <f t="shared" si="196"/>
        <v>7</v>
      </c>
      <c r="E1606" s="2" t="str">
        <f t="shared" si="197"/>
        <v>74</v>
      </c>
      <c r="F1606" s="2" t="str">
        <f t="shared" si="198"/>
        <v>746</v>
      </c>
      <c r="G1606" s="1" t="s">
        <v>246</v>
      </c>
      <c r="H1606" s="27">
        <v>0</v>
      </c>
      <c r="I1606" s="27"/>
      <c r="J1606" s="27">
        <v>0</v>
      </c>
      <c r="K1606" s="27">
        <v>0</v>
      </c>
      <c r="L1606" s="27">
        <v>0</v>
      </c>
      <c r="M1606" s="27"/>
      <c r="N1606" s="27">
        <v>0</v>
      </c>
      <c r="O1606" s="27">
        <v>0</v>
      </c>
      <c r="P1606" s="27">
        <v>0</v>
      </c>
      <c r="Q1606" s="27"/>
      <c r="R1606" s="27">
        <v>0</v>
      </c>
      <c r="S1606" s="27">
        <v>0</v>
      </c>
      <c r="T1606" s="27">
        <v>0</v>
      </c>
      <c r="U1606" s="27"/>
      <c r="V1606" s="27">
        <v>0</v>
      </c>
      <c r="W1606" s="27">
        <v>0</v>
      </c>
      <c r="X1606" s="27">
        <v>0</v>
      </c>
      <c r="Y1606" s="27"/>
      <c r="Z1606" s="27">
        <v>0</v>
      </c>
      <c r="AA1606" s="27">
        <v>0</v>
      </c>
      <c r="AB1606" s="27">
        <v>0</v>
      </c>
      <c r="AC1606" s="27"/>
      <c r="AD1606" s="27">
        <v>0</v>
      </c>
      <c r="AE1606" s="27">
        <v>0</v>
      </c>
      <c r="AF1606" s="27">
        <v>0</v>
      </c>
      <c r="AG1606" s="106">
        <v>0</v>
      </c>
      <c r="AH1606" s="27">
        <v>0</v>
      </c>
      <c r="AI1606" s="27">
        <v>0</v>
      </c>
      <c r="AJ1606" s="27">
        <v>0</v>
      </c>
      <c r="AK1606" s="106">
        <v>0</v>
      </c>
      <c r="AL1606" s="106">
        <v>0</v>
      </c>
      <c r="AM1606" s="105">
        <v>0</v>
      </c>
      <c r="AN1606" s="11">
        <v>0</v>
      </c>
      <c r="AO1606" s="11">
        <v>0</v>
      </c>
      <c r="AP1606" s="105">
        <v>0</v>
      </c>
      <c r="AQ1606" s="11">
        <v>0</v>
      </c>
      <c r="AR1606" s="11">
        <v>0</v>
      </c>
      <c r="AS1606" s="11">
        <v>0</v>
      </c>
      <c r="AT1606" s="11">
        <v>0</v>
      </c>
      <c r="AU1606" s="11">
        <v>0</v>
      </c>
      <c r="AV1606" s="11">
        <v>0</v>
      </c>
      <c r="AW1606" s="11">
        <v>0</v>
      </c>
      <c r="AX1606" s="11">
        <v>0</v>
      </c>
      <c r="AZ1606" s="11">
        <v>0</v>
      </c>
      <c r="BA1606" s="11">
        <v>0</v>
      </c>
      <c r="BB1606" s="122"/>
    </row>
    <row r="1607" spans="1:54" hidden="1" x14ac:dyDescent="0.25">
      <c r="A1607">
        <v>9</v>
      </c>
      <c r="B1607" t="str">
        <f t="shared" si="199"/>
        <v>BCR-7470</v>
      </c>
      <c r="C1607" s="2" t="s">
        <v>319</v>
      </c>
      <c r="D1607" s="2" t="str">
        <f t="shared" si="196"/>
        <v>7</v>
      </c>
      <c r="E1607" s="2" t="str">
        <f t="shared" si="197"/>
        <v>74</v>
      </c>
      <c r="F1607" s="2" t="str">
        <f t="shared" si="198"/>
        <v>747</v>
      </c>
      <c r="G1607" s="1" t="s">
        <v>247</v>
      </c>
      <c r="H1607" s="27">
        <v>0</v>
      </c>
      <c r="I1607" s="27"/>
      <c r="J1607" s="27">
        <v>0</v>
      </c>
      <c r="K1607" s="27">
        <v>0</v>
      </c>
      <c r="L1607" s="27">
        <v>0</v>
      </c>
      <c r="M1607" s="27"/>
      <c r="N1607" s="27">
        <v>0</v>
      </c>
      <c r="O1607" s="27">
        <v>0</v>
      </c>
      <c r="P1607" s="27">
        <v>0</v>
      </c>
      <c r="Q1607" s="27"/>
      <c r="R1607" s="27">
        <v>0</v>
      </c>
      <c r="S1607" s="27">
        <v>0</v>
      </c>
      <c r="T1607" s="27">
        <v>0</v>
      </c>
      <c r="U1607" s="27"/>
      <c r="V1607" s="27">
        <v>0</v>
      </c>
      <c r="W1607" s="27">
        <v>0</v>
      </c>
      <c r="X1607" s="27">
        <v>0</v>
      </c>
      <c r="Y1607" s="27"/>
      <c r="Z1607" s="27">
        <v>0</v>
      </c>
      <c r="AA1607" s="27">
        <v>0</v>
      </c>
      <c r="AB1607" s="27">
        <v>0</v>
      </c>
      <c r="AC1607" s="27"/>
      <c r="AD1607" s="27">
        <v>0</v>
      </c>
      <c r="AE1607" s="27">
        <v>0</v>
      </c>
      <c r="AF1607" s="27">
        <v>0</v>
      </c>
      <c r="AG1607" s="106">
        <v>0</v>
      </c>
      <c r="AH1607" s="27">
        <v>0</v>
      </c>
      <c r="AI1607" s="27">
        <v>0</v>
      </c>
      <c r="AJ1607" s="27">
        <v>0</v>
      </c>
      <c r="AK1607" s="106">
        <v>0</v>
      </c>
      <c r="AL1607" s="106">
        <v>0</v>
      </c>
      <c r="AM1607" s="105">
        <v>0</v>
      </c>
      <c r="AN1607" s="11">
        <v>0</v>
      </c>
      <c r="AO1607" s="11">
        <v>0</v>
      </c>
      <c r="AP1607" s="105">
        <v>0</v>
      </c>
      <c r="AQ1607" s="11">
        <v>0</v>
      </c>
      <c r="AR1607" s="11">
        <v>0</v>
      </c>
      <c r="AS1607" s="11">
        <v>0</v>
      </c>
      <c r="AT1607" s="11">
        <v>0</v>
      </c>
      <c r="AU1607" s="11">
        <v>0</v>
      </c>
      <c r="AV1607" s="11">
        <v>0</v>
      </c>
      <c r="AW1607" s="11">
        <v>0</v>
      </c>
      <c r="AX1607" s="11">
        <v>0</v>
      </c>
      <c r="AZ1607" s="11">
        <v>0</v>
      </c>
      <c r="BA1607" s="11">
        <v>0</v>
      </c>
      <c r="BB1607" s="122"/>
    </row>
    <row r="1608" spans="1:54" hidden="1" x14ac:dyDescent="0.25">
      <c r="A1608">
        <v>9</v>
      </c>
      <c r="B1608" t="str">
        <f t="shared" si="199"/>
        <v>BCR-7480</v>
      </c>
      <c r="C1608" s="2" t="s">
        <v>319</v>
      </c>
      <c r="D1608" s="2" t="str">
        <f t="shared" si="196"/>
        <v>7</v>
      </c>
      <c r="E1608" s="2" t="str">
        <f t="shared" si="197"/>
        <v>74</v>
      </c>
      <c r="F1608" s="2" t="str">
        <f t="shared" si="198"/>
        <v>748</v>
      </c>
      <c r="G1608" s="1" t="s">
        <v>249</v>
      </c>
      <c r="H1608" s="27">
        <v>0</v>
      </c>
      <c r="I1608" s="27"/>
      <c r="J1608" s="27">
        <v>0</v>
      </c>
      <c r="K1608" s="27">
        <v>0</v>
      </c>
      <c r="L1608" s="27">
        <v>0</v>
      </c>
      <c r="M1608" s="27"/>
      <c r="N1608" s="27">
        <v>0</v>
      </c>
      <c r="O1608" s="27">
        <v>0</v>
      </c>
      <c r="P1608" s="27">
        <v>0</v>
      </c>
      <c r="Q1608" s="27"/>
      <c r="R1608" s="27">
        <v>0</v>
      </c>
      <c r="S1608" s="27">
        <v>0</v>
      </c>
      <c r="T1608" s="27">
        <v>0</v>
      </c>
      <c r="U1608" s="27"/>
      <c r="V1608" s="27">
        <v>0</v>
      </c>
      <c r="W1608" s="27">
        <v>0</v>
      </c>
      <c r="X1608" s="27">
        <v>0</v>
      </c>
      <c r="Y1608" s="27"/>
      <c r="Z1608" s="27">
        <v>0</v>
      </c>
      <c r="AA1608" s="27">
        <v>0</v>
      </c>
      <c r="AB1608" s="27">
        <v>0</v>
      </c>
      <c r="AC1608" s="27"/>
      <c r="AD1608" s="27">
        <v>0</v>
      </c>
      <c r="AE1608" s="27">
        <v>0</v>
      </c>
      <c r="AF1608" s="27">
        <v>0</v>
      </c>
      <c r="AG1608" s="106">
        <v>0</v>
      </c>
      <c r="AH1608" s="27">
        <v>0</v>
      </c>
      <c r="AI1608" s="27">
        <v>0</v>
      </c>
      <c r="AJ1608" s="27">
        <v>0</v>
      </c>
      <c r="AK1608" s="106">
        <v>0</v>
      </c>
      <c r="AL1608" s="106">
        <v>0</v>
      </c>
      <c r="AM1608" s="105">
        <v>0</v>
      </c>
      <c r="AN1608" s="11">
        <v>0</v>
      </c>
      <c r="AO1608" s="11">
        <v>0</v>
      </c>
      <c r="AP1608" s="105">
        <v>0</v>
      </c>
      <c r="AQ1608" s="11">
        <v>0</v>
      </c>
      <c r="AR1608" s="11">
        <v>0</v>
      </c>
      <c r="AS1608" s="11">
        <v>0</v>
      </c>
      <c r="AT1608" s="11">
        <v>0</v>
      </c>
      <c r="AU1608" s="11">
        <v>0</v>
      </c>
      <c r="AV1608" s="11">
        <v>0</v>
      </c>
      <c r="AW1608" s="11">
        <v>0</v>
      </c>
      <c r="AX1608" s="11">
        <v>0</v>
      </c>
      <c r="AZ1608" s="11">
        <v>0</v>
      </c>
      <c r="BA1608" s="11">
        <v>0</v>
      </c>
      <c r="BB1608" s="122"/>
    </row>
    <row r="1609" spans="1:54" hidden="1" x14ac:dyDescent="0.25">
      <c r="A1609">
        <v>9</v>
      </c>
      <c r="B1609" t="str">
        <f t="shared" si="199"/>
        <v>BCR-7490</v>
      </c>
      <c r="C1609" s="2" t="s">
        <v>319</v>
      </c>
      <c r="D1609" s="2" t="str">
        <f t="shared" si="196"/>
        <v>7</v>
      </c>
      <c r="E1609" s="2" t="str">
        <f t="shared" si="197"/>
        <v>74</v>
      </c>
      <c r="F1609" s="2" t="str">
        <f t="shared" si="198"/>
        <v>749</v>
      </c>
      <c r="G1609" s="1" t="s">
        <v>251</v>
      </c>
      <c r="H1609" s="27">
        <v>0</v>
      </c>
      <c r="I1609" s="27"/>
      <c r="J1609" s="27">
        <v>0</v>
      </c>
      <c r="K1609" s="27">
        <v>0</v>
      </c>
      <c r="L1609" s="27">
        <v>0</v>
      </c>
      <c r="M1609" s="27"/>
      <c r="N1609" s="27">
        <v>0</v>
      </c>
      <c r="O1609" s="27">
        <v>0</v>
      </c>
      <c r="P1609" s="27">
        <v>0</v>
      </c>
      <c r="Q1609" s="27"/>
      <c r="R1609" s="27">
        <v>0</v>
      </c>
      <c r="S1609" s="27">
        <v>0</v>
      </c>
      <c r="T1609" s="27">
        <v>0</v>
      </c>
      <c r="U1609" s="27"/>
      <c r="V1609" s="27">
        <v>0</v>
      </c>
      <c r="W1609" s="27">
        <v>0</v>
      </c>
      <c r="X1609" s="27">
        <v>0</v>
      </c>
      <c r="Y1609" s="27"/>
      <c r="Z1609" s="27">
        <v>0</v>
      </c>
      <c r="AA1609" s="27">
        <v>0</v>
      </c>
      <c r="AB1609" s="27">
        <v>0</v>
      </c>
      <c r="AC1609" s="27"/>
      <c r="AD1609" s="27">
        <v>0</v>
      </c>
      <c r="AE1609" s="27">
        <v>0</v>
      </c>
      <c r="AF1609" s="27">
        <v>0</v>
      </c>
      <c r="AG1609" s="106">
        <v>0</v>
      </c>
      <c r="AH1609" s="27">
        <v>0</v>
      </c>
      <c r="AI1609" s="27">
        <v>0</v>
      </c>
      <c r="AJ1609" s="27">
        <v>0</v>
      </c>
      <c r="AK1609" s="106">
        <v>0</v>
      </c>
      <c r="AL1609" s="106">
        <v>0</v>
      </c>
      <c r="AM1609" s="105">
        <v>0</v>
      </c>
      <c r="AN1609" s="11">
        <v>0</v>
      </c>
      <c r="AO1609" s="11">
        <v>0</v>
      </c>
      <c r="AP1609" s="105">
        <v>0</v>
      </c>
      <c r="AQ1609" s="11">
        <v>0</v>
      </c>
      <c r="AR1609" s="11">
        <v>0</v>
      </c>
      <c r="AS1609" s="11">
        <v>0</v>
      </c>
      <c r="AT1609" s="11">
        <v>0</v>
      </c>
      <c r="AU1609" s="11">
        <v>0</v>
      </c>
      <c r="AV1609" s="11">
        <v>17443</v>
      </c>
      <c r="AW1609" s="11">
        <v>19074.996999999999</v>
      </c>
      <c r="AX1609" s="11">
        <v>19074.996999999999</v>
      </c>
      <c r="AZ1609" s="11">
        <v>8507</v>
      </c>
      <c r="BA1609" s="11">
        <v>6527.5680000000002</v>
      </c>
      <c r="BB1609" s="122"/>
    </row>
    <row r="1610" spans="1:54" hidden="1" x14ac:dyDescent="0.25">
      <c r="A1610">
        <v>9</v>
      </c>
      <c r="B1610" t="str">
        <f t="shared" si="199"/>
        <v>BCR-7500</v>
      </c>
      <c r="C1610" s="2" t="s">
        <v>319</v>
      </c>
      <c r="D1610" s="2" t="str">
        <f t="shared" si="196"/>
        <v>7</v>
      </c>
      <c r="E1610" s="2" t="str">
        <f t="shared" si="197"/>
        <v>75</v>
      </c>
      <c r="F1610" s="2" t="str">
        <f t="shared" si="198"/>
        <v>750</v>
      </c>
      <c r="G1610" s="1" t="s">
        <v>254</v>
      </c>
      <c r="H1610" s="27">
        <v>0</v>
      </c>
      <c r="I1610" s="27"/>
      <c r="J1610" s="27">
        <v>0</v>
      </c>
      <c r="K1610" s="27">
        <v>0</v>
      </c>
      <c r="L1610" s="27">
        <v>0</v>
      </c>
      <c r="M1610" s="27"/>
      <c r="N1610" s="27">
        <v>0</v>
      </c>
      <c r="O1610" s="27">
        <v>0</v>
      </c>
      <c r="P1610" s="27">
        <v>0</v>
      </c>
      <c r="Q1610" s="27"/>
      <c r="R1610" s="27">
        <v>0</v>
      </c>
      <c r="S1610" s="27">
        <v>0</v>
      </c>
      <c r="T1610" s="27">
        <v>0</v>
      </c>
      <c r="U1610" s="27"/>
      <c r="V1610" s="27">
        <v>0</v>
      </c>
      <c r="W1610" s="27">
        <v>0</v>
      </c>
      <c r="X1610" s="27">
        <v>0</v>
      </c>
      <c r="Y1610" s="27"/>
      <c r="Z1610" s="27">
        <v>0</v>
      </c>
      <c r="AA1610" s="27">
        <v>0</v>
      </c>
      <c r="AB1610" s="27">
        <v>0</v>
      </c>
      <c r="AC1610" s="27"/>
      <c r="AD1610" s="27">
        <v>0</v>
      </c>
      <c r="AE1610" s="27">
        <v>0</v>
      </c>
      <c r="AF1610" s="27">
        <v>0</v>
      </c>
      <c r="AG1610" s="106">
        <v>0</v>
      </c>
      <c r="AH1610" s="27">
        <v>0</v>
      </c>
      <c r="AI1610" s="27">
        <v>0</v>
      </c>
      <c r="AJ1610" s="27">
        <v>0</v>
      </c>
      <c r="AK1610" s="106">
        <v>0</v>
      </c>
      <c r="AL1610" s="106">
        <v>0</v>
      </c>
      <c r="AM1610" s="105">
        <v>0</v>
      </c>
      <c r="AN1610" s="11">
        <v>0</v>
      </c>
      <c r="AO1610" s="11">
        <v>0</v>
      </c>
      <c r="AP1610" s="105">
        <v>0</v>
      </c>
      <c r="AQ1610" s="11">
        <v>0</v>
      </c>
      <c r="AR1610" s="11">
        <v>0</v>
      </c>
      <c r="AS1610" s="11">
        <v>0</v>
      </c>
      <c r="AT1610" s="11">
        <v>0</v>
      </c>
      <c r="AU1610" s="11">
        <v>0</v>
      </c>
      <c r="AV1610" s="11">
        <v>0</v>
      </c>
      <c r="AW1610" s="11">
        <v>0</v>
      </c>
      <c r="AX1610" s="11">
        <v>0</v>
      </c>
      <c r="AZ1610" s="11">
        <v>0</v>
      </c>
      <c r="BA1610" s="11">
        <v>0</v>
      </c>
      <c r="BB1610" s="122"/>
    </row>
    <row r="1611" spans="1:54" hidden="1" x14ac:dyDescent="0.25">
      <c r="A1611">
        <v>9</v>
      </c>
      <c r="B1611" t="str">
        <f t="shared" si="199"/>
        <v>BCR-8111</v>
      </c>
      <c r="C1611" s="2" t="s">
        <v>319</v>
      </c>
      <c r="D1611" s="2" t="str">
        <f t="shared" si="196"/>
        <v>8</v>
      </c>
      <c r="E1611" s="2" t="str">
        <f t="shared" si="197"/>
        <v>81</v>
      </c>
      <c r="F1611" s="2" t="str">
        <f t="shared" si="198"/>
        <v>811</v>
      </c>
      <c r="G1611" s="1" t="s">
        <v>257</v>
      </c>
      <c r="H1611" s="27">
        <v>0</v>
      </c>
      <c r="I1611" s="27"/>
      <c r="J1611" s="27">
        <v>0</v>
      </c>
      <c r="K1611" s="27">
        <v>0</v>
      </c>
      <c r="L1611" s="27">
        <v>10000</v>
      </c>
      <c r="M1611" s="27"/>
      <c r="N1611" s="27">
        <v>25728.716929999999</v>
      </c>
      <c r="O1611" s="27">
        <v>25728.716929999999</v>
      </c>
      <c r="P1611" s="27">
        <v>10177</v>
      </c>
      <c r="Q1611" s="27"/>
      <c r="R1611" s="27">
        <v>9927</v>
      </c>
      <c r="S1611" s="27">
        <v>9927</v>
      </c>
      <c r="T1611" s="27">
        <v>28334</v>
      </c>
      <c r="U1611" s="27"/>
      <c r="V1611" s="27">
        <v>24425.395270000001</v>
      </c>
      <c r="W1611" s="27">
        <v>24425.395270000001</v>
      </c>
      <c r="X1611" s="27">
        <v>28334</v>
      </c>
      <c r="Y1611" s="27"/>
      <c r="Z1611" s="27">
        <v>25176.119879999998</v>
      </c>
      <c r="AA1611" s="27">
        <v>25176.119879999998</v>
      </c>
      <c r="AB1611" s="27">
        <v>100914</v>
      </c>
      <c r="AC1611" s="27"/>
      <c r="AD1611" s="27">
        <v>37413.523820000002</v>
      </c>
      <c r="AE1611" s="27">
        <v>37413.523780000003</v>
      </c>
      <c r="AF1611" s="27">
        <v>71500</v>
      </c>
      <c r="AG1611" s="106">
        <v>45497.58311</v>
      </c>
      <c r="AH1611" s="27">
        <v>49075.020559999997</v>
      </c>
      <c r="AI1611" s="27">
        <v>49075.020559999997</v>
      </c>
      <c r="AJ1611" s="27">
        <v>91396</v>
      </c>
      <c r="AK1611" s="106">
        <v>58087.836519999997</v>
      </c>
      <c r="AL1611" s="106">
        <v>71979.311950000003</v>
      </c>
      <c r="AM1611" s="105">
        <v>71979.311950000003</v>
      </c>
      <c r="AN1611" s="11">
        <v>88300</v>
      </c>
      <c r="AO1611" s="11">
        <v>124399.44463</v>
      </c>
      <c r="AP1611" s="105">
        <v>124399.44463</v>
      </c>
      <c r="AQ1611" s="11">
        <v>127390.34937000001</v>
      </c>
      <c r="AR1611" s="11">
        <v>147750</v>
      </c>
      <c r="AS1611" s="11">
        <v>63894.20781</v>
      </c>
      <c r="AT1611" s="11">
        <v>63894.049809999997</v>
      </c>
      <c r="AU1611" s="11">
        <v>63894.049809999997</v>
      </c>
      <c r="AV1611" s="11">
        <v>154250</v>
      </c>
      <c r="AW1611" s="11">
        <v>49720.134680000003</v>
      </c>
      <c r="AX1611" s="11">
        <v>49720.134680000003</v>
      </c>
      <c r="AZ1611" s="11">
        <v>150750</v>
      </c>
      <c r="BA1611" s="11">
        <v>107796.02376000001</v>
      </c>
      <c r="BB1611" s="122"/>
    </row>
    <row r="1612" spans="1:54" hidden="1" x14ac:dyDescent="0.25">
      <c r="A1612">
        <v>9</v>
      </c>
      <c r="B1612" t="str">
        <f t="shared" si="199"/>
        <v>BCR-8112</v>
      </c>
      <c r="C1612" s="2" t="s">
        <v>319</v>
      </c>
      <c r="D1612" s="2" t="str">
        <f t="shared" si="196"/>
        <v>8</v>
      </c>
      <c r="E1612" s="2" t="str">
        <f t="shared" si="197"/>
        <v>81</v>
      </c>
      <c r="F1612" s="2" t="str">
        <f t="shared" si="198"/>
        <v>811</v>
      </c>
      <c r="G1612" s="1" t="s">
        <v>258</v>
      </c>
      <c r="H1612" s="27">
        <v>3990</v>
      </c>
      <c r="I1612" s="27"/>
      <c r="J1612" s="27">
        <v>2652.8539099999998</v>
      </c>
      <c r="K1612" s="27">
        <v>2652.8539099999998</v>
      </c>
      <c r="L1612" s="27">
        <v>3260</v>
      </c>
      <c r="M1612" s="27"/>
      <c r="N1612" s="27">
        <v>1972.5958000000001</v>
      </c>
      <c r="O1612" s="27">
        <v>1972.5958000000001</v>
      </c>
      <c r="P1612" s="27">
        <v>3259</v>
      </c>
      <c r="Q1612" s="27"/>
      <c r="R1612" s="27">
        <v>1727.7181399999999</v>
      </c>
      <c r="S1612" s="27">
        <v>1727.7181399999999</v>
      </c>
      <c r="T1612" s="27">
        <v>2478</v>
      </c>
      <c r="U1612" s="27"/>
      <c r="V1612" s="27">
        <v>659.15710000000001</v>
      </c>
      <c r="W1612" s="27">
        <v>659.15710000000001</v>
      </c>
      <c r="X1612" s="27">
        <v>2478</v>
      </c>
      <c r="Y1612" s="27"/>
      <c r="Z1612" s="27">
        <v>115.58526999999999</v>
      </c>
      <c r="AA1612" s="27">
        <v>115.58526999999999</v>
      </c>
      <c r="AB1612" s="27">
        <v>6773</v>
      </c>
      <c r="AC1612" s="27"/>
      <c r="AD1612" s="27">
        <v>1788.08</v>
      </c>
      <c r="AE1612" s="27">
        <v>1820.58</v>
      </c>
      <c r="AF1612" s="27">
        <v>3311</v>
      </c>
      <c r="AG1612" s="106">
        <v>2515.0896699999998</v>
      </c>
      <c r="AH1612" s="27">
        <v>2515.0896699999998</v>
      </c>
      <c r="AI1612" s="27">
        <v>2515.0896699999998</v>
      </c>
      <c r="AJ1612" s="27">
        <v>3862</v>
      </c>
      <c r="AK1612" s="106">
        <v>2754.2548000000002</v>
      </c>
      <c r="AL1612" s="106">
        <v>2754.2548000000002</v>
      </c>
      <c r="AM1612" s="105">
        <v>2759.2548000000002</v>
      </c>
      <c r="AN1612" s="11">
        <v>4759</v>
      </c>
      <c r="AO1612" s="11">
        <v>3584.0756000000001</v>
      </c>
      <c r="AP1612" s="105">
        <v>3568.8756000000003</v>
      </c>
      <c r="AQ1612" s="11">
        <v>3568.8756000000003</v>
      </c>
      <c r="AR1612" s="11">
        <v>5464</v>
      </c>
      <c r="AS1612" s="11">
        <v>4369.5856000000003</v>
      </c>
      <c r="AT1612" s="11">
        <v>3987.0386800000001</v>
      </c>
      <c r="AU1612" s="11">
        <v>3987.0386800000001</v>
      </c>
      <c r="AV1612" s="11">
        <v>5858</v>
      </c>
      <c r="AW1612" s="11">
        <v>21977.4856</v>
      </c>
      <c r="AX1612" s="11">
        <v>21723.30917</v>
      </c>
      <c r="AZ1612" s="11">
        <v>36367</v>
      </c>
      <c r="BA1612" s="11">
        <v>35272.933499999999</v>
      </c>
      <c r="BB1612" s="122"/>
    </row>
    <row r="1613" spans="1:54" hidden="1" x14ac:dyDescent="0.25">
      <c r="A1613">
        <v>9</v>
      </c>
      <c r="B1613" t="str">
        <f t="shared" si="199"/>
        <v>BCR-8121</v>
      </c>
      <c r="C1613" s="2" t="s">
        <v>319</v>
      </c>
      <c r="D1613" s="2" t="str">
        <f t="shared" si="196"/>
        <v>8</v>
      </c>
      <c r="E1613" s="2" t="str">
        <f t="shared" si="197"/>
        <v>81</v>
      </c>
      <c r="F1613" s="2" t="str">
        <f t="shared" si="198"/>
        <v>812</v>
      </c>
      <c r="G1613" s="1" t="s">
        <v>259</v>
      </c>
      <c r="H1613" s="27">
        <v>34530</v>
      </c>
      <c r="I1613" s="27"/>
      <c r="J1613" s="27">
        <v>30000</v>
      </c>
      <c r="K1613" s="27">
        <v>30000</v>
      </c>
      <c r="L1613" s="27">
        <v>24530</v>
      </c>
      <c r="M1613" s="27"/>
      <c r="N1613" s="27">
        <v>500</v>
      </c>
      <c r="O1613" s="27">
        <v>500</v>
      </c>
      <c r="P1613" s="27">
        <v>20707</v>
      </c>
      <c r="Q1613" s="27"/>
      <c r="R1613" s="27">
        <v>20207</v>
      </c>
      <c r="S1613" s="27">
        <v>20207</v>
      </c>
      <c r="T1613" s="27">
        <v>140801</v>
      </c>
      <c r="U1613" s="27"/>
      <c r="V1613" s="27">
        <v>20214</v>
      </c>
      <c r="W1613" s="27">
        <v>20214</v>
      </c>
      <c r="X1613" s="27">
        <v>160800</v>
      </c>
      <c r="Y1613" s="27"/>
      <c r="Z1613" s="27">
        <v>35300</v>
      </c>
      <c r="AA1613" s="27">
        <v>35300</v>
      </c>
      <c r="AB1613" s="27">
        <v>36750</v>
      </c>
      <c r="AC1613" s="27"/>
      <c r="AD1613" s="27">
        <v>36750</v>
      </c>
      <c r="AE1613" s="27">
        <v>36750</v>
      </c>
      <c r="AF1613" s="27">
        <v>40282</v>
      </c>
      <c r="AG1613" s="106">
        <v>23400</v>
      </c>
      <c r="AH1613" s="27">
        <v>23400</v>
      </c>
      <c r="AI1613" s="27">
        <v>23400</v>
      </c>
      <c r="AJ1613" s="27">
        <v>36000</v>
      </c>
      <c r="AK1613" s="106">
        <v>15000</v>
      </c>
      <c r="AL1613" s="106">
        <v>15000</v>
      </c>
      <c r="AM1613" s="105">
        <v>15000</v>
      </c>
      <c r="AN1613" s="11">
        <v>54853</v>
      </c>
      <c r="AO1613" s="11">
        <v>153368.86063000001</v>
      </c>
      <c r="AP1613" s="105">
        <v>153368.86063000001</v>
      </c>
      <c r="AQ1613" s="11">
        <v>153368.86062999998</v>
      </c>
      <c r="AR1613" s="11">
        <v>0</v>
      </c>
      <c r="AS1613" s="11">
        <v>0</v>
      </c>
      <c r="AT1613" s="11">
        <v>0</v>
      </c>
      <c r="AU1613" s="11">
        <v>0</v>
      </c>
      <c r="AV1613" s="11">
        <v>0</v>
      </c>
      <c r="AW1613" s="11">
        <v>0</v>
      </c>
      <c r="AX1613" s="11">
        <v>0</v>
      </c>
      <c r="AZ1613" s="11">
        <v>0</v>
      </c>
      <c r="BA1613" s="11">
        <v>0</v>
      </c>
      <c r="BB1613" s="122"/>
    </row>
    <row r="1614" spans="1:54" hidden="1" x14ac:dyDescent="0.25">
      <c r="A1614">
        <v>9</v>
      </c>
      <c r="B1614" t="str">
        <f t="shared" si="199"/>
        <v>BCR-8122</v>
      </c>
      <c r="C1614" s="2" t="s">
        <v>319</v>
      </c>
      <c r="D1614" s="2" t="str">
        <f t="shared" si="196"/>
        <v>8</v>
      </c>
      <c r="E1614" s="2" t="str">
        <f t="shared" si="197"/>
        <v>81</v>
      </c>
      <c r="F1614" s="2" t="str">
        <f t="shared" si="198"/>
        <v>812</v>
      </c>
      <c r="G1614" s="1" t="s">
        <v>260</v>
      </c>
      <c r="H1614" s="27">
        <v>0</v>
      </c>
      <c r="I1614" s="27"/>
      <c r="J1614" s="27">
        <v>0</v>
      </c>
      <c r="K1614" s="27">
        <v>0</v>
      </c>
      <c r="L1614" s="27">
        <v>0</v>
      </c>
      <c r="M1614" s="27"/>
      <c r="N1614" s="27">
        <v>0</v>
      </c>
      <c r="O1614" s="27">
        <v>0</v>
      </c>
      <c r="P1614" s="27">
        <v>0</v>
      </c>
      <c r="Q1614" s="27"/>
      <c r="R1614" s="27">
        <v>0</v>
      </c>
      <c r="S1614" s="27">
        <v>0</v>
      </c>
      <c r="T1614" s="27">
        <v>0</v>
      </c>
      <c r="U1614" s="27"/>
      <c r="V1614" s="27">
        <v>0</v>
      </c>
      <c r="W1614" s="27">
        <v>0</v>
      </c>
      <c r="X1614" s="27">
        <v>0</v>
      </c>
      <c r="Y1614" s="27"/>
      <c r="Z1614" s="27">
        <v>0</v>
      </c>
      <c r="AA1614" s="27">
        <v>0</v>
      </c>
      <c r="AB1614" s="27">
        <v>0</v>
      </c>
      <c r="AC1614" s="27"/>
      <c r="AD1614" s="27">
        <v>0</v>
      </c>
      <c r="AE1614" s="27">
        <v>0</v>
      </c>
      <c r="AF1614" s="27">
        <v>0</v>
      </c>
      <c r="AG1614" s="106">
        <v>0</v>
      </c>
      <c r="AH1614" s="27">
        <v>0</v>
      </c>
      <c r="AI1614" s="27">
        <v>0</v>
      </c>
      <c r="AJ1614" s="27">
        <v>0</v>
      </c>
      <c r="AK1614" s="106">
        <v>0</v>
      </c>
      <c r="AL1614" s="106">
        <v>0</v>
      </c>
      <c r="AM1614" s="105">
        <v>0</v>
      </c>
      <c r="AN1614" s="11">
        <v>0</v>
      </c>
      <c r="AO1614" s="11">
        <v>0</v>
      </c>
      <c r="AP1614" s="105">
        <v>0</v>
      </c>
      <c r="AQ1614" s="11">
        <v>0</v>
      </c>
      <c r="AR1614" s="11">
        <v>0</v>
      </c>
      <c r="AS1614" s="11">
        <v>0</v>
      </c>
      <c r="AT1614" s="11">
        <v>0</v>
      </c>
      <c r="AU1614" s="11">
        <v>0</v>
      </c>
      <c r="AV1614" s="11">
        <v>0</v>
      </c>
      <c r="AW1614" s="11">
        <v>0</v>
      </c>
      <c r="AX1614" s="11">
        <v>0</v>
      </c>
      <c r="AZ1614" s="11">
        <v>0</v>
      </c>
      <c r="BA1614" s="11">
        <v>3000</v>
      </c>
      <c r="BB1614" s="122"/>
    </row>
    <row r="1615" spans="1:54" hidden="1" x14ac:dyDescent="0.25">
      <c r="A1615">
        <v>9</v>
      </c>
      <c r="B1615" t="str">
        <f t="shared" si="199"/>
        <v>BCR-8131</v>
      </c>
      <c r="C1615" s="2" t="s">
        <v>319</v>
      </c>
      <c r="D1615" s="2" t="str">
        <f t="shared" si="196"/>
        <v>8</v>
      </c>
      <c r="E1615" s="2" t="str">
        <f t="shared" si="197"/>
        <v>81</v>
      </c>
      <c r="F1615" s="2" t="str">
        <f t="shared" si="198"/>
        <v>813</v>
      </c>
      <c r="G1615" s="1" t="s">
        <v>261</v>
      </c>
      <c r="H1615" s="27">
        <v>0</v>
      </c>
      <c r="I1615" s="27"/>
      <c r="J1615" s="27">
        <v>0</v>
      </c>
      <c r="K1615" s="27">
        <v>0</v>
      </c>
      <c r="L1615" s="27">
        <v>0</v>
      </c>
      <c r="M1615" s="27"/>
      <c r="N1615" s="27">
        <v>0</v>
      </c>
      <c r="O1615" s="27">
        <v>0</v>
      </c>
      <c r="P1615" s="27">
        <v>0</v>
      </c>
      <c r="Q1615" s="27"/>
      <c r="R1615" s="27">
        <v>0</v>
      </c>
      <c r="S1615" s="27">
        <v>0</v>
      </c>
      <c r="T1615" s="27">
        <v>0</v>
      </c>
      <c r="U1615" s="27"/>
      <c r="V1615" s="27">
        <v>0</v>
      </c>
      <c r="W1615" s="27">
        <v>0</v>
      </c>
      <c r="X1615" s="27">
        <v>0</v>
      </c>
      <c r="Y1615" s="27"/>
      <c r="Z1615" s="27">
        <v>0</v>
      </c>
      <c r="AA1615" s="27">
        <v>0</v>
      </c>
      <c r="AB1615" s="27">
        <v>0</v>
      </c>
      <c r="AC1615" s="27"/>
      <c r="AD1615" s="27">
        <v>0</v>
      </c>
      <c r="AE1615" s="27">
        <v>0</v>
      </c>
      <c r="AF1615" s="27">
        <v>0</v>
      </c>
      <c r="AG1615" s="106">
        <v>0</v>
      </c>
      <c r="AH1615" s="27">
        <v>0</v>
      </c>
      <c r="AI1615" s="27">
        <v>0</v>
      </c>
      <c r="AJ1615" s="27">
        <v>0</v>
      </c>
      <c r="AK1615" s="106">
        <v>0</v>
      </c>
      <c r="AL1615" s="106">
        <v>0</v>
      </c>
      <c r="AM1615" s="105">
        <v>0</v>
      </c>
      <c r="AN1615" s="11">
        <v>0</v>
      </c>
      <c r="AO1615" s="11">
        <v>0</v>
      </c>
      <c r="AP1615" s="105">
        <v>0</v>
      </c>
      <c r="AQ1615" s="11">
        <v>0</v>
      </c>
      <c r="AR1615" s="11">
        <v>0</v>
      </c>
      <c r="AS1615" s="11">
        <v>0</v>
      </c>
      <c r="AT1615" s="11">
        <v>0</v>
      </c>
      <c r="AU1615" s="11">
        <v>0</v>
      </c>
      <c r="AV1615" s="11">
        <v>0</v>
      </c>
      <c r="AW1615" s="11">
        <v>0</v>
      </c>
      <c r="AX1615" s="11">
        <v>0</v>
      </c>
      <c r="AZ1615" s="11">
        <v>0</v>
      </c>
      <c r="BA1615" s="11">
        <v>0</v>
      </c>
      <c r="BB1615" s="122"/>
    </row>
    <row r="1616" spans="1:54" hidden="1" x14ac:dyDescent="0.25">
      <c r="A1616">
        <v>9</v>
      </c>
      <c r="B1616" t="str">
        <f t="shared" si="199"/>
        <v>BCR-8132</v>
      </c>
      <c r="C1616" s="2" t="s">
        <v>319</v>
      </c>
      <c r="D1616" s="2" t="str">
        <f t="shared" si="196"/>
        <v>8</v>
      </c>
      <c r="E1616" s="2" t="str">
        <f t="shared" si="197"/>
        <v>81</v>
      </c>
      <c r="F1616" s="2" t="str">
        <f t="shared" si="198"/>
        <v>813</v>
      </c>
      <c r="G1616" s="1" t="s">
        <v>262</v>
      </c>
      <c r="H1616" s="27">
        <v>0</v>
      </c>
      <c r="I1616" s="27"/>
      <c r="J1616" s="27">
        <v>0</v>
      </c>
      <c r="K1616" s="27">
        <v>0</v>
      </c>
      <c r="L1616" s="27">
        <v>0</v>
      </c>
      <c r="M1616" s="27"/>
      <c r="N1616" s="27">
        <v>0</v>
      </c>
      <c r="O1616" s="27">
        <v>0</v>
      </c>
      <c r="P1616" s="27">
        <v>0</v>
      </c>
      <c r="Q1616" s="27"/>
      <c r="R1616" s="27">
        <v>0</v>
      </c>
      <c r="S1616" s="27">
        <v>0</v>
      </c>
      <c r="T1616" s="27">
        <v>0</v>
      </c>
      <c r="U1616" s="27"/>
      <c r="V1616" s="27">
        <v>0</v>
      </c>
      <c r="W1616" s="27">
        <v>0</v>
      </c>
      <c r="X1616" s="27">
        <v>0</v>
      </c>
      <c r="Y1616" s="27"/>
      <c r="Z1616" s="27">
        <v>0</v>
      </c>
      <c r="AA1616" s="27">
        <v>0</v>
      </c>
      <c r="AB1616" s="27">
        <v>0</v>
      </c>
      <c r="AC1616" s="27"/>
      <c r="AD1616" s="27">
        <v>0</v>
      </c>
      <c r="AE1616" s="27">
        <v>0</v>
      </c>
      <c r="AF1616" s="27">
        <v>0</v>
      </c>
      <c r="AG1616" s="106">
        <v>0</v>
      </c>
      <c r="AH1616" s="27">
        <v>0</v>
      </c>
      <c r="AI1616" s="27">
        <v>0</v>
      </c>
      <c r="AJ1616" s="27">
        <v>0</v>
      </c>
      <c r="AK1616" s="106">
        <v>0</v>
      </c>
      <c r="AL1616" s="106">
        <v>0</v>
      </c>
      <c r="AM1616" s="105">
        <v>0</v>
      </c>
      <c r="AN1616" s="11">
        <v>0</v>
      </c>
      <c r="AO1616" s="11">
        <v>0</v>
      </c>
      <c r="AP1616" s="105">
        <v>0</v>
      </c>
      <c r="AQ1616" s="11">
        <v>0</v>
      </c>
      <c r="AR1616" s="11">
        <v>0</v>
      </c>
      <c r="AS1616" s="11">
        <v>0</v>
      </c>
      <c r="AT1616" s="11">
        <v>0</v>
      </c>
      <c r="AU1616" s="11">
        <v>0</v>
      </c>
      <c r="AV1616" s="11">
        <v>0</v>
      </c>
      <c r="AW1616" s="11">
        <v>0</v>
      </c>
      <c r="AX1616" s="11">
        <v>0</v>
      </c>
      <c r="AZ1616" s="11">
        <v>0</v>
      </c>
      <c r="BA1616" s="11">
        <v>0</v>
      </c>
      <c r="BB1616" s="122"/>
    </row>
    <row r="1617" spans="1:54" hidden="1" x14ac:dyDescent="0.25">
      <c r="A1617">
        <v>9</v>
      </c>
      <c r="B1617" t="str">
        <f t="shared" si="199"/>
        <v>BCR-8141</v>
      </c>
      <c r="C1617" s="2" t="s">
        <v>319</v>
      </c>
      <c r="D1617" s="2" t="str">
        <f t="shared" si="196"/>
        <v>8</v>
      </c>
      <c r="E1617" s="2" t="str">
        <f t="shared" si="197"/>
        <v>81</v>
      </c>
      <c r="F1617" s="2" t="str">
        <f t="shared" si="198"/>
        <v>814</v>
      </c>
      <c r="G1617" s="1" t="s">
        <v>263</v>
      </c>
      <c r="H1617" s="27">
        <v>0</v>
      </c>
      <c r="I1617" s="27"/>
      <c r="J1617" s="27">
        <v>5863</v>
      </c>
      <c r="K1617" s="27">
        <v>5863</v>
      </c>
      <c r="L1617" s="27">
        <v>4014</v>
      </c>
      <c r="M1617" s="27"/>
      <c r="N1617" s="27">
        <v>0</v>
      </c>
      <c r="O1617" s="27">
        <v>0</v>
      </c>
      <c r="P1617" s="27">
        <v>520</v>
      </c>
      <c r="Q1617" s="27"/>
      <c r="R1617" s="27">
        <v>0</v>
      </c>
      <c r="S1617" s="27">
        <v>0</v>
      </c>
      <c r="T1617" s="27">
        <v>16494</v>
      </c>
      <c r="U1617" s="27"/>
      <c r="V1617" s="27">
        <v>820</v>
      </c>
      <c r="W1617" s="27">
        <v>820</v>
      </c>
      <c r="X1617" s="27">
        <v>10861</v>
      </c>
      <c r="Y1617" s="27"/>
      <c r="Z1617" s="27">
        <v>928.5</v>
      </c>
      <c r="AA1617" s="27">
        <v>928.5</v>
      </c>
      <c r="AB1617" s="27">
        <v>10000</v>
      </c>
      <c r="AC1617" s="27"/>
      <c r="AD1617" s="27">
        <v>0</v>
      </c>
      <c r="AE1617" s="27">
        <v>0</v>
      </c>
      <c r="AF1617" s="27">
        <v>10750</v>
      </c>
      <c r="AG1617" s="106">
        <v>694.02800000000002</v>
      </c>
      <c r="AH1617" s="27">
        <v>694.02800000000002</v>
      </c>
      <c r="AI1617" s="27">
        <v>694.02800000000002</v>
      </c>
      <c r="AJ1617" s="27">
        <v>10750</v>
      </c>
      <c r="AK1617" s="106">
        <v>0</v>
      </c>
      <c r="AL1617" s="106">
        <v>0</v>
      </c>
      <c r="AM1617" s="105">
        <v>0</v>
      </c>
      <c r="AN1617" s="11">
        <v>10750</v>
      </c>
      <c r="AO1617" s="11">
        <v>250</v>
      </c>
      <c r="AP1617" s="105">
        <v>250</v>
      </c>
      <c r="AQ1617" s="11">
        <v>0</v>
      </c>
      <c r="AR1617" s="11">
        <v>10750</v>
      </c>
      <c r="AS1617" s="11">
        <v>0</v>
      </c>
      <c r="AT1617" s="11">
        <v>0</v>
      </c>
      <c r="AU1617" s="11">
        <v>0</v>
      </c>
      <c r="AV1617" s="11">
        <v>12750</v>
      </c>
      <c r="AW1617" s="11">
        <v>21849.997530000001</v>
      </c>
      <c r="AX1617" s="11">
        <v>21849.997530000001</v>
      </c>
      <c r="AZ1617" s="11">
        <v>41150</v>
      </c>
      <c r="BA1617" s="11">
        <v>5000</v>
      </c>
      <c r="BB1617" s="122"/>
    </row>
    <row r="1618" spans="1:54" hidden="1" x14ac:dyDescent="0.25">
      <c r="A1618">
        <v>9</v>
      </c>
      <c r="B1618" t="str">
        <f t="shared" si="199"/>
        <v>BCR-8142</v>
      </c>
      <c r="C1618" s="2" t="s">
        <v>319</v>
      </c>
      <c r="D1618" s="2" t="str">
        <f t="shared" si="196"/>
        <v>8</v>
      </c>
      <c r="E1618" s="2" t="str">
        <f t="shared" si="197"/>
        <v>81</v>
      </c>
      <c r="F1618" s="2" t="str">
        <f t="shared" si="198"/>
        <v>814</v>
      </c>
      <c r="G1618" s="1" t="s">
        <v>264</v>
      </c>
      <c r="H1618" s="27">
        <v>2259</v>
      </c>
      <c r="I1618" s="27"/>
      <c r="J1618" s="27">
        <v>2262</v>
      </c>
      <c r="K1618" s="27">
        <v>2262</v>
      </c>
      <c r="L1618" s="27">
        <v>10412</v>
      </c>
      <c r="M1618" s="27"/>
      <c r="N1618" s="27">
        <v>1391.2756400000001</v>
      </c>
      <c r="O1618" s="27">
        <v>1391.2756400000001</v>
      </c>
      <c r="P1618" s="27">
        <v>9412</v>
      </c>
      <c r="Q1618" s="27"/>
      <c r="R1618" s="27">
        <v>6500</v>
      </c>
      <c r="S1618" s="27">
        <v>6500</v>
      </c>
      <c r="T1618" s="27">
        <v>3145</v>
      </c>
      <c r="U1618" s="27"/>
      <c r="V1618" s="27">
        <v>250</v>
      </c>
      <c r="W1618" s="27">
        <v>250</v>
      </c>
      <c r="X1618" s="27">
        <v>3563</v>
      </c>
      <c r="Y1618" s="27"/>
      <c r="Z1618" s="27">
        <v>5832</v>
      </c>
      <c r="AA1618" s="27">
        <v>5832</v>
      </c>
      <c r="AB1618" s="27">
        <v>5934</v>
      </c>
      <c r="AC1618" s="27"/>
      <c r="AD1618" s="27">
        <v>3650</v>
      </c>
      <c r="AE1618" s="27">
        <v>3650</v>
      </c>
      <c r="AF1618" s="27">
        <v>6718</v>
      </c>
      <c r="AG1618" s="106">
        <v>4794.4867100000001</v>
      </c>
      <c r="AH1618" s="27">
        <v>5544.4867100000001</v>
      </c>
      <c r="AI1618" s="27">
        <v>5544.4867100000001</v>
      </c>
      <c r="AJ1618" s="27">
        <v>8568</v>
      </c>
      <c r="AK1618" s="106">
        <v>289.48739999999998</v>
      </c>
      <c r="AL1618" s="106">
        <v>421.38617999999997</v>
      </c>
      <c r="AM1618" s="105">
        <v>421.38617999999997</v>
      </c>
      <c r="AN1618" s="11">
        <v>10568</v>
      </c>
      <c r="AO1618" s="11">
        <v>0.85</v>
      </c>
      <c r="AP1618" s="105">
        <v>0.85</v>
      </c>
      <c r="AQ1618" s="11">
        <v>250.85</v>
      </c>
      <c r="AR1618" s="11">
        <v>9668</v>
      </c>
      <c r="AS1618" s="11">
        <v>912.41222000000005</v>
      </c>
      <c r="AT1618" s="11">
        <v>912.41221999999993</v>
      </c>
      <c r="AU1618" s="11">
        <v>912.41221999999993</v>
      </c>
      <c r="AV1618" s="11">
        <v>8968</v>
      </c>
      <c r="AW1618" s="11">
        <v>351.18991999999997</v>
      </c>
      <c r="AX1618" s="11">
        <v>571.18992000000003</v>
      </c>
      <c r="AZ1618" s="11">
        <v>8975</v>
      </c>
      <c r="BA1618" s="11">
        <v>606.19749999999999</v>
      </c>
      <c r="BB1618" s="122"/>
    </row>
    <row r="1619" spans="1:54" hidden="1" x14ac:dyDescent="0.25">
      <c r="A1619">
        <v>9</v>
      </c>
      <c r="B1619" t="str">
        <f t="shared" si="199"/>
        <v>BCR-8151</v>
      </c>
      <c r="C1619" s="2" t="s">
        <v>319</v>
      </c>
      <c r="D1619" s="2" t="str">
        <f t="shared" si="196"/>
        <v>8</v>
      </c>
      <c r="E1619" s="2" t="str">
        <f t="shared" si="197"/>
        <v>81</v>
      </c>
      <c r="F1619" s="2" t="str">
        <f t="shared" si="198"/>
        <v>815</v>
      </c>
      <c r="G1619" s="1" t="s">
        <v>265</v>
      </c>
      <c r="H1619" s="27">
        <v>84</v>
      </c>
      <c r="I1619" s="27"/>
      <c r="J1619" s="27">
        <v>0</v>
      </c>
      <c r="K1619" s="27">
        <v>0</v>
      </c>
      <c r="L1619" s="27">
        <v>84</v>
      </c>
      <c r="M1619" s="27"/>
      <c r="N1619" s="27">
        <v>0</v>
      </c>
      <c r="O1619" s="27">
        <v>0</v>
      </c>
      <c r="P1619" s="27">
        <v>2784</v>
      </c>
      <c r="Q1619" s="27"/>
      <c r="R1619" s="27">
        <v>0</v>
      </c>
      <c r="S1619" s="27">
        <v>0</v>
      </c>
      <c r="T1619" s="27">
        <v>2784</v>
      </c>
      <c r="U1619" s="27"/>
      <c r="V1619" s="27">
        <v>0</v>
      </c>
      <c r="W1619" s="27">
        <v>0</v>
      </c>
      <c r="X1619" s="27">
        <v>2784</v>
      </c>
      <c r="Y1619" s="27"/>
      <c r="Z1619" s="27">
        <v>2.8525</v>
      </c>
      <c r="AA1619" s="27">
        <v>2.8525</v>
      </c>
      <c r="AB1619" s="27">
        <v>0</v>
      </c>
      <c r="AC1619" s="27"/>
      <c r="AD1619" s="27">
        <v>0</v>
      </c>
      <c r="AE1619" s="27">
        <v>0</v>
      </c>
      <c r="AF1619" s="27">
        <v>0</v>
      </c>
      <c r="AG1619" s="106">
        <v>0</v>
      </c>
      <c r="AH1619" s="27">
        <v>0</v>
      </c>
      <c r="AI1619" s="27">
        <v>0</v>
      </c>
      <c r="AJ1619" s="27">
        <v>0</v>
      </c>
      <c r="AK1619" s="106">
        <v>0</v>
      </c>
      <c r="AL1619" s="106">
        <v>0</v>
      </c>
      <c r="AM1619" s="105">
        <v>0</v>
      </c>
      <c r="AN1619" s="11">
        <v>0</v>
      </c>
      <c r="AO1619" s="11">
        <v>0</v>
      </c>
      <c r="AP1619" s="105">
        <v>0</v>
      </c>
      <c r="AQ1619" s="11">
        <v>0</v>
      </c>
      <c r="AR1619" s="11">
        <v>0</v>
      </c>
      <c r="AS1619" s="11">
        <v>0</v>
      </c>
      <c r="AT1619" s="11">
        <v>0</v>
      </c>
      <c r="AU1619" s="11">
        <v>0</v>
      </c>
      <c r="AV1619" s="11">
        <v>0</v>
      </c>
      <c r="AW1619" s="11">
        <v>0</v>
      </c>
      <c r="AX1619" s="11">
        <v>0</v>
      </c>
      <c r="AZ1619" s="11">
        <v>0</v>
      </c>
      <c r="BA1619" s="11">
        <v>5000</v>
      </c>
      <c r="BB1619" s="122"/>
    </row>
    <row r="1620" spans="1:54" hidden="1" x14ac:dyDescent="0.25">
      <c r="A1620">
        <v>9</v>
      </c>
      <c r="B1620" t="str">
        <f t="shared" si="199"/>
        <v>BCR-8152</v>
      </c>
      <c r="C1620" s="2" t="s">
        <v>319</v>
      </c>
      <c r="D1620" s="2" t="str">
        <f t="shared" si="196"/>
        <v>8</v>
      </c>
      <c r="E1620" s="2" t="str">
        <f t="shared" si="197"/>
        <v>81</v>
      </c>
      <c r="F1620" s="2" t="str">
        <f t="shared" si="198"/>
        <v>815</v>
      </c>
      <c r="G1620" s="1" t="s">
        <v>266</v>
      </c>
      <c r="H1620" s="27">
        <v>0</v>
      </c>
      <c r="I1620" s="27"/>
      <c r="J1620" s="27">
        <v>0</v>
      </c>
      <c r="K1620" s="27">
        <v>0</v>
      </c>
      <c r="L1620" s="27">
        <v>0</v>
      </c>
      <c r="M1620" s="27"/>
      <c r="N1620" s="27">
        <v>0</v>
      </c>
      <c r="O1620" s="27">
        <v>0</v>
      </c>
      <c r="P1620" s="27">
        <v>0</v>
      </c>
      <c r="Q1620" s="27"/>
      <c r="R1620" s="27">
        <v>0</v>
      </c>
      <c r="S1620" s="27">
        <v>0</v>
      </c>
      <c r="T1620" s="27">
        <v>0</v>
      </c>
      <c r="U1620" s="27"/>
      <c r="V1620" s="27">
        <v>0</v>
      </c>
      <c r="W1620" s="27">
        <v>0</v>
      </c>
      <c r="X1620" s="27">
        <v>0</v>
      </c>
      <c r="Y1620" s="27"/>
      <c r="Z1620" s="27">
        <v>0</v>
      </c>
      <c r="AA1620" s="27">
        <v>0</v>
      </c>
      <c r="AB1620" s="27">
        <v>0</v>
      </c>
      <c r="AC1620" s="27"/>
      <c r="AD1620" s="27">
        <v>0</v>
      </c>
      <c r="AE1620" s="27">
        <v>0</v>
      </c>
      <c r="AF1620" s="27">
        <v>0</v>
      </c>
      <c r="AG1620" s="106">
        <v>0</v>
      </c>
      <c r="AH1620" s="27">
        <v>0</v>
      </c>
      <c r="AI1620" s="27">
        <v>0</v>
      </c>
      <c r="AJ1620" s="27">
        <v>0</v>
      </c>
      <c r="AK1620" s="106">
        <v>0</v>
      </c>
      <c r="AL1620" s="106">
        <v>0</v>
      </c>
      <c r="AM1620" s="105">
        <v>0</v>
      </c>
      <c r="AN1620" s="11">
        <v>0</v>
      </c>
      <c r="AO1620" s="11">
        <v>0</v>
      </c>
      <c r="AP1620" s="105">
        <v>0</v>
      </c>
      <c r="AQ1620" s="11">
        <v>0</v>
      </c>
      <c r="AR1620" s="11">
        <v>0</v>
      </c>
      <c r="AS1620" s="11">
        <v>0</v>
      </c>
      <c r="AT1620" s="11">
        <v>0</v>
      </c>
      <c r="AU1620" s="11">
        <v>0</v>
      </c>
      <c r="AV1620" s="11">
        <v>0</v>
      </c>
      <c r="AW1620" s="11">
        <v>0</v>
      </c>
      <c r="AX1620" s="11">
        <v>0</v>
      </c>
      <c r="AZ1620" s="11">
        <v>0</v>
      </c>
      <c r="BA1620" s="11">
        <v>0</v>
      </c>
      <c r="BB1620" s="122"/>
    </row>
    <row r="1621" spans="1:54" hidden="1" x14ac:dyDescent="0.25">
      <c r="A1621">
        <v>9</v>
      </c>
      <c r="B1621" t="str">
        <f t="shared" si="199"/>
        <v>BCR-8161</v>
      </c>
      <c r="C1621" s="2" t="s">
        <v>319</v>
      </c>
      <c r="D1621" s="2" t="str">
        <f t="shared" si="196"/>
        <v>8</v>
      </c>
      <c r="E1621" s="2" t="str">
        <f t="shared" si="197"/>
        <v>81</v>
      </c>
      <c r="F1621" s="2" t="str">
        <f t="shared" si="198"/>
        <v>816</v>
      </c>
      <c r="G1621" s="1" t="s">
        <v>267</v>
      </c>
      <c r="H1621" s="27">
        <v>0</v>
      </c>
      <c r="I1621" s="27"/>
      <c r="J1621" s="27">
        <v>0</v>
      </c>
      <c r="K1621" s="27">
        <v>0</v>
      </c>
      <c r="L1621" s="27">
        <v>0</v>
      </c>
      <c r="M1621" s="27"/>
      <c r="N1621" s="27">
        <v>0</v>
      </c>
      <c r="O1621" s="27">
        <v>0</v>
      </c>
      <c r="P1621" s="27">
        <v>0</v>
      </c>
      <c r="Q1621" s="27"/>
      <c r="R1621" s="27">
        <v>0</v>
      </c>
      <c r="S1621" s="27">
        <v>0</v>
      </c>
      <c r="T1621" s="27">
        <v>0</v>
      </c>
      <c r="U1621" s="27"/>
      <c r="V1621" s="27">
        <v>0</v>
      </c>
      <c r="W1621" s="27">
        <v>0</v>
      </c>
      <c r="X1621" s="27">
        <v>0</v>
      </c>
      <c r="Y1621" s="27"/>
      <c r="Z1621" s="27">
        <v>0</v>
      </c>
      <c r="AA1621" s="27">
        <v>0</v>
      </c>
      <c r="AB1621" s="27">
        <v>0</v>
      </c>
      <c r="AC1621" s="27"/>
      <c r="AD1621" s="27">
        <v>0</v>
      </c>
      <c r="AE1621" s="27">
        <v>0</v>
      </c>
      <c r="AF1621" s="27">
        <v>0</v>
      </c>
      <c r="AG1621" s="106">
        <v>0</v>
      </c>
      <c r="AH1621" s="27">
        <v>0</v>
      </c>
      <c r="AI1621" s="27">
        <v>0</v>
      </c>
      <c r="AJ1621" s="27">
        <v>0</v>
      </c>
      <c r="AK1621" s="106">
        <v>0</v>
      </c>
      <c r="AL1621" s="106">
        <v>0</v>
      </c>
      <c r="AM1621" s="105">
        <v>0</v>
      </c>
      <c r="AN1621" s="11">
        <v>0</v>
      </c>
      <c r="AO1621" s="11">
        <v>0</v>
      </c>
      <c r="AP1621" s="105">
        <v>0</v>
      </c>
      <c r="AQ1621" s="11">
        <v>0</v>
      </c>
      <c r="AR1621" s="11">
        <v>0</v>
      </c>
      <c r="AS1621" s="11">
        <v>0</v>
      </c>
      <c r="AT1621" s="11">
        <v>0</v>
      </c>
      <c r="AU1621" s="11">
        <v>0</v>
      </c>
      <c r="AV1621" s="11">
        <v>0</v>
      </c>
      <c r="AW1621" s="11">
        <v>0</v>
      </c>
      <c r="AX1621" s="11">
        <v>0</v>
      </c>
      <c r="AZ1621" s="11">
        <v>0</v>
      </c>
      <c r="BA1621" s="11">
        <v>0</v>
      </c>
      <c r="BB1621" s="122"/>
    </row>
    <row r="1622" spans="1:54" hidden="1" x14ac:dyDescent="0.25">
      <c r="A1622">
        <v>9</v>
      </c>
      <c r="B1622" t="str">
        <f t="shared" si="199"/>
        <v>BCR-8162</v>
      </c>
      <c r="C1622" s="2" t="s">
        <v>319</v>
      </c>
      <c r="D1622" s="2" t="str">
        <f t="shared" si="196"/>
        <v>8</v>
      </c>
      <c r="E1622" s="2" t="str">
        <f t="shared" si="197"/>
        <v>81</v>
      </c>
      <c r="F1622" s="2" t="str">
        <f t="shared" si="198"/>
        <v>816</v>
      </c>
      <c r="G1622" s="1" t="s">
        <v>268</v>
      </c>
      <c r="H1622" s="27">
        <v>0</v>
      </c>
      <c r="I1622" s="27"/>
      <c r="J1622" s="27">
        <v>0</v>
      </c>
      <c r="K1622" s="27">
        <v>0</v>
      </c>
      <c r="L1622" s="27">
        <v>0</v>
      </c>
      <c r="M1622" s="27"/>
      <c r="N1622" s="27">
        <v>0</v>
      </c>
      <c r="O1622" s="27">
        <v>0</v>
      </c>
      <c r="P1622" s="27">
        <v>0</v>
      </c>
      <c r="Q1622" s="27"/>
      <c r="R1622" s="27">
        <v>0</v>
      </c>
      <c r="S1622" s="27">
        <v>0</v>
      </c>
      <c r="T1622" s="27">
        <v>0</v>
      </c>
      <c r="U1622" s="27"/>
      <c r="V1622" s="27">
        <v>0</v>
      </c>
      <c r="W1622" s="27">
        <v>0</v>
      </c>
      <c r="X1622" s="27">
        <v>0</v>
      </c>
      <c r="Y1622" s="27"/>
      <c r="Z1622" s="27">
        <v>0</v>
      </c>
      <c r="AA1622" s="27">
        <v>0</v>
      </c>
      <c r="AB1622" s="27">
        <v>0</v>
      </c>
      <c r="AC1622" s="27"/>
      <c r="AD1622" s="27">
        <v>0</v>
      </c>
      <c r="AE1622" s="27">
        <v>0</v>
      </c>
      <c r="AF1622" s="27">
        <v>0</v>
      </c>
      <c r="AG1622" s="106">
        <v>0</v>
      </c>
      <c r="AH1622" s="27">
        <v>0</v>
      </c>
      <c r="AI1622" s="27">
        <v>0</v>
      </c>
      <c r="AJ1622" s="27">
        <v>0</v>
      </c>
      <c r="AK1622" s="106">
        <v>0</v>
      </c>
      <c r="AL1622" s="106">
        <v>0</v>
      </c>
      <c r="AM1622" s="105">
        <v>0</v>
      </c>
      <c r="AN1622" s="11">
        <v>0</v>
      </c>
      <c r="AO1622" s="11">
        <v>0</v>
      </c>
      <c r="AP1622" s="105">
        <v>0</v>
      </c>
      <c r="AQ1622" s="11">
        <v>0</v>
      </c>
      <c r="AR1622" s="11">
        <v>0</v>
      </c>
      <c r="AS1622" s="11">
        <v>0</v>
      </c>
      <c r="AT1622" s="11">
        <v>0</v>
      </c>
      <c r="AU1622" s="11">
        <v>0</v>
      </c>
      <c r="AV1622" s="11">
        <v>0</v>
      </c>
      <c r="AW1622" s="11">
        <v>0</v>
      </c>
      <c r="AX1622" s="11">
        <v>0</v>
      </c>
      <c r="AZ1622" s="11">
        <v>0</v>
      </c>
      <c r="BA1622" s="11">
        <v>0</v>
      </c>
      <c r="BB1622" s="122"/>
    </row>
    <row r="1623" spans="1:54" hidden="1" x14ac:dyDescent="0.25">
      <c r="A1623">
        <v>9</v>
      </c>
      <c r="B1623" t="str">
        <f t="shared" si="199"/>
        <v>BCR-8170</v>
      </c>
      <c r="C1623" s="2" t="s">
        <v>319</v>
      </c>
      <c r="D1623" s="2" t="str">
        <f t="shared" si="196"/>
        <v>8</v>
      </c>
      <c r="E1623" s="2" t="str">
        <f t="shared" si="197"/>
        <v>81</v>
      </c>
      <c r="F1623" s="2" t="str">
        <f t="shared" si="198"/>
        <v>817</v>
      </c>
      <c r="G1623" s="1" t="s">
        <v>269</v>
      </c>
      <c r="H1623" s="27">
        <v>0</v>
      </c>
      <c r="I1623" s="27"/>
      <c r="J1623" s="27">
        <v>0</v>
      </c>
      <c r="K1623" s="27">
        <v>0</v>
      </c>
      <c r="L1623" s="27">
        <v>0</v>
      </c>
      <c r="M1623" s="27"/>
      <c r="N1623" s="27">
        <v>0</v>
      </c>
      <c r="O1623" s="27">
        <v>0</v>
      </c>
      <c r="P1623" s="27">
        <v>0</v>
      </c>
      <c r="Q1623" s="27"/>
      <c r="R1623" s="27">
        <v>0</v>
      </c>
      <c r="S1623" s="27">
        <v>0</v>
      </c>
      <c r="T1623" s="27">
        <v>0</v>
      </c>
      <c r="U1623" s="27"/>
      <c r="V1623" s="27">
        <v>0</v>
      </c>
      <c r="W1623" s="27">
        <v>0</v>
      </c>
      <c r="X1623" s="27">
        <v>0</v>
      </c>
      <c r="Y1623" s="27"/>
      <c r="Z1623" s="27">
        <v>0</v>
      </c>
      <c r="AA1623" s="27">
        <v>0</v>
      </c>
      <c r="AB1623" s="27">
        <v>0</v>
      </c>
      <c r="AC1623" s="27"/>
      <c r="AD1623" s="27">
        <v>0</v>
      </c>
      <c r="AE1623" s="27">
        <v>0</v>
      </c>
      <c r="AF1623" s="27">
        <v>0</v>
      </c>
      <c r="AG1623" s="106">
        <v>1463.836</v>
      </c>
      <c r="AH1623" s="27">
        <v>1463.836</v>
      </c>
      <c r="AI1623" s="27">
        <v>1463.836</v>
      </c>
      <c r="AJ1623" s="27">
        <v>0</v>
      </c>
      <c r="AK1623" s="106">
        <v>549.75699999999995</v>
      </c>
      <c r="AL1623" s="106">
        <v>549.75699999999995</v>
      </c>
      <c r="AM1623" s="105">
        <v>549.75699999999995</v>
      </c>
      <c r="AN1623" s="11">
        <v>0</v>
      </c>
      <c r="AO1623" s="11">
        <v>2687.5</v>
      </c>
      <c r="AP1623" s="105">
        <v>2687.5</v>
      </c>
      <c r="AQ1623" s="11">
        <v>2687.5</v>
      </c>
      <c r="AR1623" s="11">
        <v>0</v>
      </c>
      <c r="AS1623" s="11">
        <v>42350</v>
      </c>
      <c r="AT1623" s="11">
        <v>42350</v>
      </c>
      <c r="AU1623" s="11">
        <v>42350</v>
      </c>
      <c r="AV1623" s="11">
        <v>86450</v>
      </c>
      <c r="AW1623" s="11">
        <v>7543.8128200000001</v>
      </c>
      <c r="AX1623" s="11">
        <v>7543.8128200000001</v>
      </c>
      <c r="AZ1623" s="11">
        <v>85386</v>
      </c>
      <c r="BA1623" s="11">
        <v>5441.0676399999993</v>
      </c>
      <c r="BB1623" s="122"/>
    </row>
    <row r="1624" spans="1:54" hidden="1" x14ac:dyDescent="0.25">
      <c r="A1624">
        <v>9</v>
      </c>
      <c r="B1624" t="str">
        <f t="shared" si="199"/>
        <v>BCR-8180</v>
      </c>
      <c r="C1624" s="2" t="s">
        <v>319</v>
      </c>
      <c r="D1624" s="2" t="str">
        <f t="shared" si="196"/>
        <v>8</v>
      </c>
      <c r="E1624" s="2" t="str">
        <f t="shared" si="197"/>
        <v>81</v>
      </c>
      <c r="F1624" s="2" t="str">
        <f t="shared" si="198"/>
        <v>818</v>
      </c>
      <c r="G1624" s="1" t="s">
        <v>3535</v>
      </c>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106"/>
      <c r="AH1624" s="27"/>
      <c r="AI1624" s="27"/>
      <c r="AJ1624" s="27"/>
      <c r="AK1624" s="106"/>
      <c r="AL1624" s="106"/>
      <c r="AM1624" s="105"/>
      <c r="AN1624" s="11"/>
      <c r="AO1624" s="11"/>
      <c r="AP1624" s="105"/>
      <c r="AQ1624" s="11"/>
      <c r="AR1624" s="11"/>
      <c r="AS1624" s="11"/>
      <c r="AT1624" s="11"/>
      <c r="AU1624" s="11">
        <v>0</v>
      </c>
      <c r="AV1624" s="11">
        <v>0</v>
      </c>
      <c r="AW1624" s="11">
        <v>0</v>
      </c>
      <c r="AX1624" s="11">
        <v>0</v>
      </c>
      <c r="AZ1624" s="11">
        <v>0</v>
      </c>
      <c r="BA1624" s="11">
        <v>0</v>
      </c>
      <c r="BB1624" s="122"/>
    </row>
    <row r="1625" spans="1:54" hidden="1" x14ac:dyDescent="0.25">
      <c r="A1625">
        <v>9</v>
      </c>
      <c r="B1625" t="str">
        <f t="shared" si="199"/>
        <v>BCR-8200</v>
      </c>
      <c r="C1625" s="2" t="s">
        <v>319</v>
      </c>
      <c r="D1625" s="2" t="str">
        <f t="shared" si="196"/>
        <v>8</v>
      </c>
      <c r="E1625" s="2" t="str">
        <f t="shared" si="197"/>
        <v>82</v>
      </c>
      <c r="F1625" s="2" t="str">
        <f t="shared" si="198"/>
        <v>820</v>
      </c>
      <c r="G1625" s="1" t="s">
        <v>270</v>
      </c>
      <c r="H1625" s="27">
        <v>0</v>
      </c>
      <c r="I1625" s="27"/>
      <c r="J1625" s="27">
        <v>0</v>
      </c>
      <c r="K1625" s="27">
        <v>0</v>
      </c>
      <c r="L1625" s="27">
        <v>0</v>
      </c>
      <c r="M1625" s="27"/>
      <c r="N1625" s="27">
        <v>0</v>
      </c>
      <c r="O1625" s="27">
        <v>0</v>
      </c>
      <c r="P1625" s="27">
        <v>0</v>
      </c>
      <c r="Q1625" s="27"/>
      <c r="R1625" s="27">
        <v>0</v>
      </c>
      <c r="S1625" s="27">
        <v>0</v>
      </c>
      <c r="T1625" s="27">
        <v>0</v>
      </c>
      <c r="U1625" s="27"/>
      <c r="V1625" s="27">
        <v>0</v>
      </c>
      <c r="W1625" s="27">
        <v>0</v>
      </c>
      <c r="X1625" s="27">
        <v>0</v>
      </c>
      <c r="Y1625" s="27"/>
      <c r="Z1625" s="27">
        <v>0</v>
      </c>
      <c r="AA1625" s="27">
        <v>0</v>
      </c>
      <c r="AB1625" s="27">
        <v>0</v>
      </c>
      <c r="AC1625" s="27"/>
      <c r="AD1625" s="27">
        <v>0</v>
      </c>
      <c r="AE1625" s="27">
        <v>0</v>
      </c>
      <c r="AF1625" s="27">
        <v>0</v>
      </c>
      <c r="AG1625" s="106">
        <v>0</v>
      </c>
      <c r="AH1625" s="27">
        <v>0</v>
      </c>
      <c r="AI1625" s="27">
        <v>0</v>
      </c>
      <c r="AJ1625" s="27">
        <v>0</v>
      </c>
      <c r="AK1625" s="106">
        <v>0</v>
      </c>
      <c r="AL1625" s="106">
        <v>0</v>
      </c>
      <c r="AM1625" s="105">
        <v>0</v>
      </c>
      <c r="AN1625" s="11">
        <v>0</v>
      </c>
      <c r="AO1625" s="11">
        <v>0</v>
      </c>
      <c r="AP1625" s="105">
        <v>0</v>
      </c>
      <c r="AQ1625" s="11">
        <v>0</v>
      </c>
      <c r="AR1625" s="11">
        <v>0</v>
      </c>
      <c r="AS1625" s="11">
        <v>0</v>
      </c>
      <c r="AT1625" s="11">
        <v>0</v>
      </c>
      <c r="AU1625" s="11">
        <v>0</v>
      </c>
      <c r="AV1625" s="11">
        <v>0</v>
      </c>
      <c r="AW1625" s="11">
        <v>0</v>
      </c>
      <c r="AX1625" s="11">
        <v>0</v>
      </c>
      <c r="AZ1625" s="11">
        <v>0</v>
      </c>
      <c r="BA1625" s="11">
        <v>0</v>
      </c>
      <c r="BB1625" s="122"/>
    </row>
    <row r="1626" spans="1:54" hidden="1" x14ac:dyDescent="0.25">
      <c r="A1626">
        <v>9</v>
      </c>
      <c r="B1626" t="str">
        <f t="shared" si="199"/>
        <v>BCR-8210</v>
      </c>
      <c r="C1626" s="2" t="s">
        <v>319</v>
      </c>
      <c r="D1626" s="2" t="str">
        <f t="shared" si="196"/>
        <v>8</v>
      </c>
      <c r="E1626" s="2" t="str">
        <f t="shared" si="197"/>
        <v>82</v>
      </c>
      <c r="F1626" s="2" t="str">
        <f t="shared" si="198"/>
        <v>821</v>
      </c>
      <c r="G1626" s="1" t="s">
        <v>3536</v>
      </c>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106"/>
      <c r="AH1626" s="27"/>
      <c r="AI1626" s="27"/>
      <c r="AJ1626" s="27"/>
      <c r="AK1626" s="106"/>
      <c r="AL1626" s="106"/>
      <c r="AM1626" s="105"/>
      <c r="AN1626" s="11"/>
      <c r="AO1626" s="11"/>
      <c r="AP1626" s="105"/>
      <c r="AQ1626" s="11"/>
      <c r="AR1626" s="11"/>
      <c r="AS1626" s="11"/>
      <c r="AT1626" s="11"/>
      <c r="AU1626" s="11">
        <v>0</v>
      </c>
      <c r="AV1626" s="11">
        <v>0</v>
      </c>
      <c r="AW1626" s="11">
        <v>0</v>
      </c>
      <c r="AX1626" s="11">
        <v>0</v>
      </c>
      <c r="AZ1626" s="11">
        <v>0</v>
      </c>
      <c r="BA1626" s="11">
        <v>0</v>
      </c>
      <c r="BB1626" s="122"/>
    </row>
    <row r="1627" spans="1:54" hidden="1" x14ac:dyDescent="0.25">
      <c r="A1627">
        <v>9</v>
      </c>
      <c r="B1627" t="str">
        <f t="shared" si="199"/>
        <v>BCR-8300</v>
      </c>
      <c r="C1627" s="2" t="s">
        <v>319</v>
      </c>
      <c r="D1627" s="2" t="str">
        <f t="shared" si="196"/>
        <v>8</v>
      </c>
      <c r="E1627" s="2" t="str">
        <f t="shared" si="197"/>
        <v>83</v>
      </c>
      <c r="F1627" s="2" t="str">
        <f t="shared" si="198"/>
        <v>830</v>
      </c>
      <c r="G1627" s="1" t="s">
        <v>271</v>
      </c>
      <c r="H1627" s="27">
        <v>21</v>
      </c>
      <c r="I1627" s="27"/>
      <c r="J1627" s="27">
        <v>2.5</v>
      </c>
      <c r="K1627" s="27">
        <v>2.5</v>
      </c>
      <c r="L1627" s="27">
        <v>21</v>
      </c>
      <c r="M1627" s="27"/>
      <c r="N1627" s="27">
        <v>0</v>
      </c>
      <c r="O1627" s="27">
        <v>0</v>
      </c>
      <c r="P1627" s="27">
        <v>5</v>
      </c>
      <c r="Q1627" s="27"/>
      <c r="R1627" s="27">
        <v>10.677</v>
      </c>
      <c r="S1627" s="27">
        <v>10.677</v>
      </c>
      <c r="T1627" s="27">
        <v>5</v>
      </c>
      <c r="U1627" s="27"/>
      <c r="V1627" s="27">
        <v>5.8975</v>
      </c>
      <c r="W1627" s="27">
        <v>5.8975</v>
      </c>
      <c r="X1627" s="27">
        <v>8</v>
      </c>
      <c r="Y1627" s="27"/>
      <c r="Z1627" s="27">
        <v>24.135840000000002</v>
      </c>
      <c r="AA1627" s="27">
        <v>24.135840000000002</v>
      </c>
      <c r="AB1627" s="27">
        <v>222334</v>
      </c>
      <c r="AC1627" s="27"/>
      <c r="AD1627" s="27">
        <v>122325.91734</v>
      </c>
      <c r="AE1627" s="27">
        <v>122327.91734</v>
      </c>
      <c r="AF1627" s="27">
        <v>239552</v>
      </c>
      <c r="AG1627" s="106">
        <v>152985.43922999999</v>
      </c>
      <c r="AH1627" s="27">
        <v>154146.15302</v>
      </c>
      <c r="AI1627" s="27">
        <v>143804.28400000001</v>
      </c>
      <c r="AJ1627" s="27">
        <v>217060</v>
      </c>
      <c r="AK1627" s="106">
        <v>139186.97015000001</v>
      </c>
      <c r="AL1627" s="106">
        <v>139188.17014999999</v>
      </c>
      <c r="AM1627" s="105">
        <v>138025.1177</v>
      </c>
      <c r="AN1627" s="11">
        <v>172210</v>
      </c>
      <c r="AO1627" s="11">
        <v>133943.06588000001</v>
      </c>
      <c r="AP1627" s="105">
        <v>133969.15244999999</v>
      </c>
      <c r="AQ1627" s="11">
        <v>133970.32661999998</v>
      </c>
      <c r="AR1627" s="11">
        <v>163344</v>
      </c>
      <c r="AS1627" s="11">
        <v>150243.40841</v>
      </c>
      <c r="AT1627" s="11">
        <v>157043.35803999999</v>
      </c>
      <c r="AU1627" s="11">
        <v>157043.35803999999</v>
      </c>
      <c r="AV1627" s="11">
        <v>165202</v>
      </c>
      <c r="AW1627" s="11">
        <v>149704.75915</v>
      </c>
      <c r="AX1627" s="11">
        <v>149350.76069999998</v>
      </c>
      <c r="AZ1627" s="11">
        <v>190787</v>
      </c>
      <c r="BA1627" s="11">
        <v>201975.04359999998</v>
      </c>
      <c r="BB1627" s="122"/>
    </row>
    <row r="1628" spans="1:54" hidden="1" x14ac:dyDescent="0.25">
      <c r="A1628">
        <v>9</v>
      </c>
      <c r="B1628" t="str">
        <f t="shared" si="199"/>
        <v>BCR-8310</v>
      </c>
      <c r="C1628" s="2" t="s">
        <v>319</v>
      </c>
      <c r="D1628" s="2" t="str">
        <f t="shared" si="196"/>
        <v>8</v>
      </c>
      <c r="E1628" s="2" t="str">
        <f t="shared" si="197"/>
        <v>83</v>
      </c>
      <c r="F1628" s="2" t="str">
        <f t="shared" si="198"/>
        <v>831</v>
      </c>
      <c r="G1628" s="1" t="s">
        <v>3537</v>
      </c>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106"/>
      <c r="AH1628" s="27"/>
      <c r="AI1628" s="27"/>
      <c r="AJ1628" s="27"/>
      <c r="AK1628" s="106"/>
      <c r="AL1628" s="106"/>
      <c r="AM1628" s="105"/>
      <c r="AN1628" s="11"/>
      <c r="AO1628" s="11"/>
      <c r="AP1628" s="105"/>
      <c r="AQ1628" s="11"/>
      <c r="AR1628" s="11"/>
      <c r="AS1628" s="11"/>
      <c r="AT1628" s="11"/>
      <c r="AU1628" s="11">
        <v>0</v>
      </c>
      <c r="AV1628" s="11">
        <v>0</v>
      </c>
      <c r="AW1628" s="11">
        <v>0</v>
      </c>
      <c r="AX1628" s="11">
        <v>168.64099999999999</v>
      </c>
      <c r="AZ1628" s="11">
        <v>7015</v>
      </c>
      <c r="BA1628" s="11">
        <v>3330.5140000000001</v>
      </c>
      <c r="BB1628" s="122"/>
    </row>
    <row r="1629" spans="1:54" hidden="1" x14ac:dyDescent="0.25">
      <c r="A1629">
        <v>9</v>
      </c>
      <c r="B1629" t="str">
        <f t="shared" si="199"/>
        <v>BCR-8411</v>
      </c>
      <c r="C1629" s="2" t="s">
        <v>319</v>
      </c>
      <c r="D1629" s="2" t="str">
        <f t="shared" si="196"/>
        <v>8</v>
      </c>
      <c r="E1629" s="2" t="str">
        <f t="shared" si="197"/>
        <v>84</v>
      </c>
      <c r="F1629" s="2" t="str">
        <f t="shared" si="198"/>
        <v>841</v>
      </c>
      <c r="G1629" s="1" t="s">
        <v>273</v>
      </c>
      <c r="H1629" s="27">
        <v>0</v>
      </c>
      <c r="I1629" s="27"/>
      <c r="J1629" s="27">
        <v>0</v>
      </c>
      <c r="K1629" s="27">
        <v>0</v>
      </c>
      <c r="L1629" s="27">
        <v>0</v>
      </c>
      <c r="M1629" s="27"/>
      <c r="N1629" s="27">
        <v>0</v>
      </c>
      <c r="O1629" s="27">
        <v>0</v>
      </c>
      <c r="P1629" s="27">
        <v>0</v>
      </c>
      <c r="Q1629" s="27"/>
      <c r="R1629" s="27">
        <v>0</v>
      </c>
      <c r="S1629" s="27">
        <v>0</v>
      </c>
      <c r="T1629" s="27">
        <v>0</v>
      </c>
      <c r="U1629" s="27"/>
      <c r="V1629" s="27">
        <v>0</v>
      </c>
      <c r="W1629" s="27">
        <v>0</v>
      </c>
      <c r="X1629" s="27">
        <v>0</v>
      </c>
      <c r="Y1629" s="27"/>
      <c r="Z1629" s="27">
        <v>0</v>
      </c>
      <c r="AA1629" s="27">
        <v>0</v>
      </c>
      <c r="AB1629" s="27">
        <v>0</v>
      </c>
      <c r="AC1629" s="27"/>
      <c r="AD1629" s="27">
        <v>0</v>
      </c>
      <c r="AE1629" s="27">
        <v>0</v>
      </c>
      <c r="AF1629" s="27">
        <v>0</v>
      </c>
      <c r="AG1629" s="106">
        <v>0</v>
      </c>
      <c r="AH1629" s="27">
        <v>0</v>
      </c>
      <c r="AI1629" s="27">
        <v>0</v>
      </c>
      <c r="AJ1629" s="27">
        <v>0</v>
      </c>
      <c r="AK1629" s="106">
        <v>0</v>
      </c>
      <c r="AL1629" s="106">
        <v>0</v>
      </c>
      <c r="AM1629" s="105">
        <v>0</v>
      </c>
      <c r="AN1629" s="11">
        <v>0</v>
      </c>
      <c r="AO1629" s="11">
        <v>0</v>
      </c>
      <c r="AP1629" s="105">
        <v>0</v>
      </c>
      <c r="AQ1629" s="11">
        <v>0</v>
      </c>
      <c r="AR1629" s="11">
        <v>0</v>
      </c>
      <c r="AS1629" s="11">
        <v>0</v>
      </c>
      <c r="AT1629" s="11">
        <v>0</v>
      </c>
      <c r="AU1629" s="11">
        <v>0</v>
      </c>
      <c r="AV1629" s="11">
        <v>0</v>
      </c>
      <c r="AW1629" s="11">
        <v>0</v>
      </c>
      <c r="AX1629" s="11">
        <v>0</v>
      </c>
      <c r="AZ1629" s="11">
        <v>0</v>
      </c>
      <c r="BA1629" s="11">
        <v>0</v>
      </c>
      <c r="BB1629" s="122"/>
    </row>
    <row r="1630" spans="1:54" hidden="1" x14ac:dyDescent="0.25">
      <c r="A1630">
        <v>9</v>
      </c>
      <c r="B1630" t="str">
        <f t="shared" si="199"/>
        <v>BCR-8412</v>
      </c>
      <c r="C1630" s="2" t="s">
        <v>319</v>
      </c>
      <c r="D1630" s="2" t="str">
        <f t="shared" si="196"/>
        <v>8</v>
      </c>
      <c r="E1630" s="2" t="str">
        <f t="shared" si="197"/>
        <v>84</v>
      </c>
      <c r="F1630" s="2" t="str">
        <f t="shared" si="198"/>
        <v>841</v>
      </c>
      <c r="G1630" s="1" t="s">
        <v>274</v>
      </c>
      <c r="H1630" s="27">
        <v>0</v>
      </c>
      <c r="I1630" s="27"/>
      <c r="J1630" s="27">
        <v>0</v>
      </c>
      <c r="K1630" s="27">
        <v>0</v>
      </c>
      <c r="L1630" s="27">
        <v>0</v>
      </c>
      <c r="M1630" s="27"/>
      <c r="N1630" s="27">
        <v>0</v>
      </c>
      <c r="O1630" s="27">
        <v>0</v>
      </c>
      <c r="P1630" s="27">
        <v>0</v>
      </c>
      <c r="Q1630" s="27"/>
      <c r="R1630" s="27">
        <v>0</v>
      </c>
      <c r="S1630" s="27">
        <v>0</v>
      </c>
      <c r="T1630" s="27">
        <v>0</v>
      </c>
      <c r="U1630" s="27"/>
      <c r="V1630" s="27">
        <v>0</v>
      </c>
      <c r="W1630" s="27">
        <v>0</v>
      </c>
      <c r="X1630" s="27">
        <v>0</v>
      </c>
      <c r="Y1630" s="27"/>
      <c r="Z1630" s="27">
        <v>0</v>
      </c>
      <c r="AA1630" s="27">
        <v>0</v>
      </c>
      <c r="AB1630" s="27">
        <v>0</v>
      </c>
      <c r="AC1630" s="27"/>
      <c r="AD1630" s="27">
        <v>0</v>
      </c>
      <c r="AE1630" s="27">
        <v>0</v>
      </c>
      <c r="AF1630" s="27">
        <v>0</v>
      </c>
      <c r="AG1630" s="106">
        <v>0</v>
      </c>
      <c r="AH1630" s="27">
        <v>0</v>
      </c>
      <c r="AI1630" s="27">
        <v>0</v>
      </c>
      <c r="AJ1630" s="27">
        <v>0</v>
      </c>
      <c r="AK1630" s="106">
        <v>0</v>
      </c>
      <c r="AL1630" s="106">
        <v>0</v>
      </c>
      <c r="AM1630" s="105">
        <v>0</v>
      </c>
      <c r="AN1630" s="11">
        <v>0</v>
      </c>
      <c r="AO1630" s="11">
        <v>0</v>
      </c>
      <c r="AP1630" s="105">
        <v>0</v>
      </c>
      <c r="AQ1630" s="11">
        <v>0</v>
      </c>
      <c r="AR1630" s="11">
        <v>0</v>
      </c>
      <c r="AS1630" s="11">
        <v>0</v>
      </c>
      <c r="AT1630" s="11">
        <v>0</v>
      </c>
      <c r="AU1630" s="11">
        <v>0</v>
      </c>
      <c r="AV1630" s="11">
        <v>0</v>
      </c>
      <c r="AW1630" s="11">
        <v>0</v>
      </c>
      <c r="AX1630" s="11">
        <v>0</v>
      </c>
      <c r="AZ1630" s="11">
        <v>0</v>
      </c>
      <c r="BA1630" s="11">
        <v>0</v>
      </c>
      <c r="BB1630" s="122"/>
    </row>
    <row r="1631" spans="1:54" hidden="1" x14ac:dyDescent="0.25">
      <c r="A1631">
        <v>9</v>
      </c>
      <c r="B1631" t="str">
        <f t="shared" si="199"/>
        <v>BCR-8413</v>
      </c>
      <c r="C1631" s="2" t="s">
        <v>319</v>
      </c>
      <c r="D1631" s="2" t="str">
        <f t="shared" si="196"/>
        <v>8</v>
      </c>
      <c r="E1631" s="2" t="str">
        <f t="shared" si="197"/>
        <v>84</v>
      </c>
      <c r="F1631" s="2" t="str">
        <f t="shared" si="198"/>
        <v>841</v>
      </c>
      <c r="G1631" s="1" t="s">
        <v>275</v>
      </c>
      <c r="H1631" s="27">
        <v>0</v>
      </c>
      <c r="I1631" s="27"/>
      <c r="J1631" s="27">
        <v>0</v>
      </c>
      <c r="K1631" s="27">
        <v>0</v>
      </c>
      <c r="L1631" s="27">
        <v>0</v>
      </c>
      <c r="M1631" s="27"/>
      <c r="N1631" s="27">
        <v>0</v>
      </c>
      <c r="O1631" s="27">
        <v>0</v>
      </c>
      <c r="P1631" s="27">
        <v>0</v>
      </c>
      <c r="Q1631" s="27"/>
      <c r="R1631" s="27">
        <v>0</v>
      </c>
      <c r="S1631" s="27">
        <v>0</v>
      </c>
      <c r="T1631" s="27">
        <v>0</v>
      </c>
      <c r="U1631" s="27"/>
      <c r="V1631" s="27">
        <v>0</v>
      </c>
      <c r="W1631" s="27">
        <v>0</v>
      </c>
      <c r="X1631" s="27">
        <v>0</v>
      </c>
      <c r="Y1631" s="27"/>
      <c r="Z1631" s="27">
        <v>0</v>
      </c>
      <c r="AA1631" s="27">
        <v>0</v>
      </c>
      <c r="AB1631" s="27">
        <v>0</v>
      </c>
      <c r="AC1631" s="27"/>
      <c r="AD1631" s="27">
        <v>0</v>
      </c>
      <c r="AE1631" s="27">
        <v>0</v>
      </c>
      <c r="AF1631" s="27">
        <v>0</v>
      </c>
      <c r="AG1631" s="106">
        <v>0</v>
      </c>
      <c r="AH1631" s="27">
        <v>0</v>
      </c>
      <c r="AI1631" s="27">
        <v>0</v>
      </c>
      <c r="AJ1631" s="27">
        <v>0</v>
      </c>
      <c r="AK1631" s="106">
        <v>0</v>
      </c>
      <c r="AL1631" s="106">
        <v>0</v>
      </c>
      <c r="AM1631" s="105">
        <v>0</v>
      </c>
      <c r="AN1631" s="11">
        <v>0</v>
      </c>
      <c r="AO1631" s="11">
        <v>0</v>
      </c>
      <c r="AP1631" s="105">
        <v>0</v>
      </c>
      <c r="AQ1631" s="11">
        <v>0</v>
      </c>
      <c r="AR1631" s="11">
        <v>0</v>
      </c>
      <c r="AS1631" s="11">
        <v>0</v>
      </c>
      <c r="AT1631" s="11">
        <v>0</v>
      </c>
      <c r="AU1631" s="11">
        <v>0</v>
      </c>
      <c r="AV1631" s="11">
        <v>0</v>
      </c>
      <c r="AW1631" s="11">
        <v>0</v>
      </c>
      <c r="AX1631" s="11">
        <v>0</v>
      </c>
      <c r="AZ1631" s="11">
        <v>0</v>
      </c>
      <c r="BA1631" s="11">
        <v>0</v>
      </c>
      <c r="BB1631" s="122"/>
    </row>
    <row r="1632" spans="1:54" hidden="1" x14ac:dyDescent="0.25">
      <c r="A1632">
        <v>9</v>
      </c>
      <c r="B1632" t="str">
        <f t="shared" si="199"/>
        <v>BCR-8414</v>
      </c>
      <c r="C1632" s="2" t="s">
        <v>319</v>
      </c>
      <c r="D1632" s="2" t="str">
        <f t="shared" ref="D1632:D1663" si="200">LEFT($G1632,1)</f>
        <v>8</v>
      </c>
      <c r="E1632" s="2" t="str">
        <f t="shared" ref="E1632:E1663" si="201">LEFT($G1632,2)</f>
        <v>84</v>
      </c>
      <c r="F1632" s="2" t="str">
        <f t="shared" ref="F1632:F1663" si="202">LEFT($G1632,3)</f>
        <v>841</v>
      </c>
      <c r="G1632" s="1" t="s">
        <v>276</v>
      </c>
      <c r="H1632" s="27">
        <v>0</v>
      </c>
      <c r="I1632" s="27"/>
      <c r="J1632" s="27">
        <v>0</v>
      </c>
      <c r="K1632" s="27">
        <v>0</v>
      </c>
      <c r="L1632" s="27">
        <v>0</v>
      </c>
      <c r="M1632" s="27"/>
      <c r="N1632" s="27">
        <v>0</v>
      </c>
      <c r="O1632" s="27">
        <v>0</v>
      </c>
      <c r="P1632" s="27">
        <v>0</v>
      </c>
      <c r="Q1632" s="27"/>
      <c r="R1632" s="27">
        <v>0</v>
      </c>
      <c r="S1632" s="27">
        <v>0</v>
      </c>
      <c r="T1632" s="27">
        <v>0</v>
      </c>
      <c r="U1632" s="27"/>
      <c r="V1632" s="27">
        <v>0</v>
      </c>
      <c r="W1632" s="27">
        <v>0</v>
      </c>
      <c r="X1632" s="27">
        <v>0</v>
      </c>
      <c r="Y1632" s="27"/>
      <c r="Z1632" s="27">
        <v>0</v>
      </c>
      <c r="AA1632" s="27">
        <v>0</v>
      </c>
      <c r="AB1632" s="27">
        <v>0</v>
      </c>
      <c r="AC1632" s="27"/>
      <c r="AD1632" s="27">
        <v>0</v>
      </c>
      <c r="AE1632" s="27">
        <v>0</v>
      </c>
      <c r="AF1632" s="27">
        <v>0</v>
      </c>
      <c r="AG1632" s="106">
        <v>0</v>
      </c>
      <c r="AH1632" s="27">
        <v>0</v>
      </c>
      <c r="AI1632" s="27">
        <v>0</v>
      </c>
      <c r="AJ1632" s="27">
        <v>0</v>
      </c>
      <c r="AK1632" s="106">
        <v>0</v>
      </c>
      <c r="AL1632" s="106">
        <v>0</v>
      </c>
      <c r="AM1632" s="105">
        <v>0</v>
      </c>
      <c r="AN1632" s="11">
        <v>0</v>
      </c>
      <c r="AO1632" s="11">
        <v>0</v>
      </c>
      <c r="AP1632" s="105">
        <v>0</v>
      </c>
      <c r="AQ1632" s="11">
        <v>0</v>
      </c>
      <c r="AR1632" s="11">
        <v>0</v>
      </c>
      <c r="AS1632" s="11">
        <v>0</v>
      </c>
      <c r="AT1632" s="11">
        <v>0</v>
      </c>
      <c r="AU1632" s="11">
        <v>0</v>
      </c>
      <c r="AV1632" s="11">
        <v>0</v>
      </c>
      <c r="AW1632" s="11">
        <v>0</v>
      </c>
      <c r="AX1632" s="11">
        <v>0</v>
      </c>
      <c r="AZ1632" s="11">
        <v>0</v>
      </c>
      <c r="BA1632" s="11">
        <v>0</v>
      </c>
      <c r="BB1632" s="122"/>
    </row>
    <row r="1633" spans="1:54" hidden="1" x14ac:dyDescent="0.25">
      <c r="A1633">
        <v>9</v>
      </c>
      <c r="B1633" t="str">
        <f t="shared" si="199"/>
        <v>BCR-8415</v>
      </c>
      <c r="C1633" s="2" t="s">
        <v>319</v>
      </c>
      <c r="D1633" s="2" t="str">
        <f t="shared" si="200"/>
        <v>8</v>
      </c>
      <c r="E1633" s="2" t="str">
        <f t="shared" si="201"/>
        <v>84</v>
      </c>
      <c r="F1633" s="2" t="str">
        <f t="shared" si="202"/>
        <v>841</v>
      </c>
      <c r="G1633" s="1" t="s">
        <v>277</v>
      </c>
      <c r="H1633" s="27">
        <v>0</v>
      </c>
      <c r="I1633" s="27"/>
      <c r="J1633" s="27">
        <v>0</v>
      </c>
      <c r="K1633" s="27">
        <v>0</v>
      </c>
      <c r="L1633" s="27">
        <v>0</v>
      </c>
      <c r="M1633" s="27"/>
      <c r="N1633" s="27">
        <v>0</v>
      </c>
      <c r="O1633" s="27">
        <v>0</v>
      </c>
      <c r="P1633" s="27">
        <v>0</v>
      </c>
      <c r="Q1633" s="27"/>
      <c r="R1633" s="27">
        <v>0</v>
      </c>
      <c r="S1633" s="27">
        <v>0</v>
      </c>
      <c r="T1633" s="27">
        <v>0</v>
      </c>
      <c r="U1633" s="27"/>
      <c r="V1633" s="27">
        <v>0</v>
      </c>
      <c r="W1633" s="27">
        <v>0</v>
      </c>
      <c r="X1633" s="27">
        <v>0</v>
      </c>
      <c r="Y1633" s="27"/>
      <c r="Z1633" s="27">
        <v>0</v>
      </c>
      <c r="AA1633" s="27">
        <v>0</v>
      </c>
      <c r="AB1633" s="27">
        <v>0</v>
      </c>
      <c r="AC1633" s="27"/>
      <c r="AD1633" s="27">
        <v>0</v>
      </c>
      <c r="AE1633" s="27">
        <v>0</v>
      </c>
      <c r="AF1633" s="27">
        <v>0</v>
      </c>
      <c r="AG1633" s="106">
        <v>0</v>
      </c>
      <c r="AH1633" s="27">
        <v>0</v>
      </c>
      <c r="AI1633" s="27">
        <v>0</v>
      </c>
      <c r="AJ1633" s="27">
        <v>0</v>
      </c>
      <c r="AK1633" s="106">
        <v>0</v>
      </c>
      <c r="AL1633" s="106">
        <v>0</v>
      </c>
      <c r="AM1633" s="105">
        <v>0</v>
      </c>
      <c r="AN1633" s="11">
        <v>0</v>
      </c>
      <c r="AO1633" s="11">
        <v>0</v>
      </c>
      <c r="AP1633" s="105">
        <v>0</v>
      </c>
      <c r="AQ1633" s="11">
        <v>0</v>
      </c>
      <c r="AR1633" s="11">
        <v>0</v>
      </c>
      <c r="AS1633" s="11">
        <v>0</v>
      </c>
      <c r="AT1633" s="11">
        <v>0</v>
      </c>
      <c r="AU1633" s="11">
        <v>0</v>
      </c>
      <c r="AV1633" s="11">
        <v>0</v>
      </c>
      <c r="AW1633" s="11">
        <v>0</v>
      </c>
      <c r="AX1633" s="11">
        <v>0</v>
      </c>
      <c r="AZ1633" s="11">
        <v>0</v>
      </c>
      <c r="BA1633" s="11">
        <v>0</v>
      </c>
      <c r="BB1633" s="122"/>
    </row>
    <row r="1634" spans="1:54" hidden="1" x14ac:dyDescent="0.25">
      <c r="A1634">
        <v>9</v>
      </c>
      <c r="B1634" t="str">
        <f t="shared" si="199"/>
        <v>BCR-8416</v>
      </c>
      <c r="C1634" s="2" t="s">
        <v>319</v>
      </c>
      <c r="D1634" s="2" t="str">
        <f t="shared" si="200"/>
        <v>8</v>
      </c>
      <c r="E1634" s="2" t="str">
        <f t="shared" si="201"/>
        <v>84</v>
      </c>
      <c r="F1634" s="2" t="str">
        <f t="shared" si="202"/>
        <v>841</v>
      </c>
      <c r="G1634" s="1" t="s">
        <v>278</v>
      </c>
      <c r="H1634" s="27">
        <v>0</v>
      </c>
      <c r="I1634" s="27"/>
      <c r="J1634" s="27">
        <v>0</v>
      </c>
      <c r="K1634" s="27">
        <v>0</v>
      </c>
      <c r="L1634" s="27">
        <v>0</v>
      </c>
      <c r="M1634" s="27"/>
      <c r="N1634" s="27">
        <v>0</v>
      </c>
      <c r="O1634" s="27">
        <v>0</v>
      </c>
      <c r="P1634" s="27">
        <v>0</v>
      </c>
      <c r="Q1634" s="27"/>
      <c r="R1634" s="27">
        <v>0</v>
      </c>
      <c r="S1634" s="27">
        <v>0</v>
      </c>
      <c r="T1634" s="27">
        <v>0</v>
      </c>
      <c r="U1634" s="27"/>
      <c r="V1634" s="27">
        <v>0</v>
      </c>
      <c r="W1634" s="27">
        <v>0</v>
      </c>
      <c r="X1634" s="27">
        <v>0</v>
      </c>
      <c r="Y1634" s="27"/>
      <c r="Z1634" s="27">
        <v>0</v>
      </c>
      <c r="AA1634" s="27">
        <v>0</v>
      </c>
      <c r="AB1634" s="27">
        <v>0</v>
      </c>
      <c r="AC1634" s="27"/>
      <c r="AD1634" s="27">
        <v>0</v>
      </c>
      <c r="AE1634" s="27">
        <v>0</v>
      </c>
      <c r="AF1634" s="27">
        <v>0</v>
      </c>
      <c r="AG1634" s="106">
        <v>0</v>
      </c>
      <c r="AH1634" s="27">
        <v>0</v>
      </c>
      <c r="AI1634" s="27">
        <v>0</v>
      </c>
      <c r="AJ1634" s="27">
        <v>0</v>
      </c>
      <c r="AK1634" s="106">
        <v>0</v>
      </c>
      <c r="AL1634" s="106">
        <v>0</v>
      </c>
      <c r="AM1634" s="105">
        <v>0</v>
      </c>
      <c r="AN1634" s="11">
        <v>0</v>
      </c>
      <c r="AO1634" s="11">
        <v>0</v>
      </c>
      <c r="AP1634" s="105">
        <v>0</v>
      </c>
      <c r="AQ1634" s="11">
        <v>0</v>
      </c>
      <c r="AR1634" s="11">
        <v>0</v>
      </c>
      <c r="AS1634" s="11">
        <v>0</v>
      </c>
      <c r="AT1634" s="11">
        <v>0</v>
      </c>
      <c r="AU1634" s="11">
        <v>0</v>
      </c>
      <c r="AV1634" s="11">
        <v>0</v>
      </c>
      <c r="AW1634" s="11">
        <v>0</v>
      </c>
      <c r="AX1634" s="11">
        <v>0</v>
      </c>
      <c r="AZ1634" s="11">
        <v>0</v>
      </c>
      <c r="BA1634" s="11">
        <v>0</v>
      </c>
      <c r="BB1634" s="122"/>
    </row>
    <row r="1635" spans="1:54" hidden="1" x14ac:dyDescent="0.25">
      <c r="A1635">
        <v>9</v>
      </c>
      <c r="B1635" t="str">
        <f t="shared" si="199"/>
        <v>BCR-8417</v>
      </c>
      <c r="C1635" s="2" t="s">
        <v>319</v>
      </c>
      <c r="D1635" s="2" t="str">
        <f t="shared" si="200"/>
        <v>8</v>
      </c>
      <c r="E1635" s="2" t="str">
        <f t="shared" si="201"/>
        <v>84</v>
      </c>
      <c r="F1635" s="2" t="str">
        <f t="shared" si="202"/>
        <v>841</v>
      </c>
      <c r="G1635" s="1" t="s">
        <v>1431</v>
      </c>
      <c r="H1635" s="27">
        <v>0</v>
      </c>
      <c r="I1635" s="27"/>
      <c r="J1635" s="27">
        <v>0</v>
      </c>
      <c r="K1635" s="27">
        <v>0</v>
      </c>
      <c r="L1635" s="27">
        <v>0</v>
      </c>
      <c r="M1635" s="27"/>
      <c r="N1635" s="27">
        <v>0</v>
      </c>
      <c r="O1635" s="27">
        <v>0</v>
      </c>
      <c r="P1635" s="27">
        <v>0</v>
      </c>
      <c r="Q1635" s="27"/>
      <c r="R1635" s="27">
        <v>0</v>
      </c>
      <c r="S1635" s="27">
        <v>0</v>
      </c>
      <c r="T1635" s="27">
        <v>0</v>
      </c>
      <c r="U1635" s="27"/>
      <c r="V1635" s="27">
        <v>0</v>
      </c>
      <c r="W1635" s="27">
        <v>0</v>
      </c>
      <c r="X1635" s="27">
        <v>0</v>
      </c>
      <c r="Y1635" s="27"/>
      <c r="Z1635" s="27">
        <v>0</v>
      </c>
      <c r="AA1635" s="27">
        <v>0</v>
      </c>
      <c r="AB1635" s="27">
        <v>0</v>
      </c>
      <c r="AC1635" s="27"/>
      <c r="AD1635" s="27">
        <v>0</v>
      </c>
      <c r="AE1635" s="27">
        <v>0</v>
      </c>
      <c r="AF1635" s="27">
        <v>0</v>
      </c>
      <c r="AG1635" s="106">
        <v>0</v>
      </c>
      <c r="AH1635" s="27">
        <v>0</v>
      </c>
      <c r="AI1635" s="27">
        <v>0</v>
      </c>
      <c r="AJ1635" s="27">
        <v>0</v>
      </c>
      <c r="AK1635" s="106">
        <v>0</v>
      </c>
      <c r="AL1635" s="106">
        <v>0</v>
      </c>
      <c r="AM1635" s="105">
        <v>0</v>
      </c>
      <c r="AN1635" s="11">
        <v>0</v>
      </c>
      <c r="AO1635" s="11">
        <v>0</v>
      </c>
      <c r="AP1635" s="105">
        <v>0</v>
      </c>
      <c r="AQ1635" s="11">
        <v>0</v>
      </c>
      <c r="AR1635" s="11">
        <v>0</v>
      </c>
      <c r="AS1635" s="11">
        <v>0</v>
      </c>
      <c r="AT1635" s="11">
        <v>0</v>
      </c>
      <c r="AU1635" s="11">
        <v>0</v>
      </c>
      <c r="AV1635" s="11">
        <v>0</v>
      </c>
      <c r="AW1635" s="11">
        <v>0</v>
      </c>
      <c r="AX1635" s="11">
        <v>0</v>
      </c>
      <c r="AZ1635" s="11">
        <v>0</v>
      </c>
      <c r="BA1635" s="11">
        <v>0</v>
      </c>
      <c r="BB1635" s="122"/>
    </row>
    <row r="1636" spans="1:54" hidden="1" x14ac:dyDescent="0.25">
      <c r="A1636">
        <v>9</v>
      </c>
      <c r="B1636" t="str">
        <f t="shared" si="199"/>
        <v>BCR-8421</v>
      </c>
      <c r="C1636" s="2" t="s">
        <v>319</v>
      </c>
      <c r="D1636" s="2" t="str">
        <f t="shared" si="200"/>
        <v>8</v>
      </c>
      <c r="E1636" s="2" t="str">
        <f t="shared" si="201"/>
        <v>84</v>
      </c>
      <c r="F1636" s="2" t="str">
        <f t="shared" si="202"/>
        <v>842</v>
      </c>
      <c r="G1636" s="1" t="s">
        <v>279</v>
      </c>
      <c r="H1636" s="27">
        <v>0</v>
      </c>
      <c r="I1636" s="27"/>
      <c r="J1636" s="27">
        <v>0</v>
      </c>
      <c r="K1636" s="27">
        <v>0</v>
      </c>
      <c r="L1636" s="27">
        <v>0</v>
      </c>
      <c r="M1636" s="27"/>
      <c r="N1636" s="27">
        <v>0</v>
      </c>
      <c r="O1636" s="27">
        <v>0</v>
      </c>
      <c r="P1636" s="27">
        <v>0</v>
      </c>
      <c r="Q1636" s="27"/>
      <c r="R1636" s="27">
        <v>0</v>
      </c>
      <c r="S1636" s="27">
        <v>0</v>
      </c>
      <c r="T1636" s="27">
        <v>0</v>
      </c>
      <c r="U1636" s="27"/>
      <c r="V1636" s="27">
        <v>0</v>
      </c>
      <c r="W1636" s="27">
        <v>0</v>
      </c>
      <c r="X1636" s="27">
        <v>0</v>
      </c>
      <c r="Y1636" s="27"/>
      <c r="Z1636" s="27">
        <v>0</v>
      </c>
      <c r="AA1636" s="27">
        <v>0</v>
      </c>
      <c r="AB1636" s="27">
        <v>0</v>
      </c>
      <c r="AC1636" s="27"/>
      <c r="AD1636" s="27">
        <v>0</v>
      </c>
      <c r="AE1636" s="27">
        <v>0</v>
      </c>
      <c r="AF1636" s="27">
        <v>0</v>
      </c>
      <c r="AG1636" s="106">
        <v>0</v>
      </c>
      <c r="AH1636" s="27">
        <v>0</v>
      </c>
      <c r="AI1636" s="27">
        <v>0</v>
      </c>
      <c r="AJ1636" s="27">
        <v>0</v>
      </c>
      <c r="AK1636" s="106">
        <v>0</v>
      </c>
      <c r="AL1636" s="106">
        <v>0</v>
      </c>
      <c r="AM1636" s="105">
        <v>0</v>
      </c>
      <c r="AN1636" s="11">
        <v>0</v>
      </c>
      <c r="AO1636" s="11">
        <v>0</v>
      </c>
      <c r="AP1636" s="105">
        <v>0</v>
      </c>
      <c r="AQ1636" s="11">
        <v>0</v>
      </c>
      <c r="AR1636" s="11">
        <v>0</v>
      </c>
      <c r="AS1636" s="11">
        <v>0</v>
      </c>
      <c r="AT1636" s="11">
        <v>0</v>
      </c>
      <c r="AU1636" s="11">
        <v>0</v>
      </c>
      <c r="AV1636" s="11">
        <v>0</v>
      </c>
      <c r="AW1636" s="11">
        <v>0</v>
      </c>
      <c r="AX1636" s="11">
        <v>0</v>
      </c>
      <c r="AZ1636" s="11">
        <v>0</v>
      </c>
      <c r="BA1636" s="11">
        <v>0</v>
      </c>
      <c r="BB1636" s="122"/>
    </row>
    <row r="1637" spans="1:54" hidden="1" x14ac:dyDescent="0.25">
      <c r="A1637">
        <v>9</v>
      </c>
      <c r="B1637" t="str">
        <f t="shared" si="199"/>
        <v>BCR-8422</v>
      </c>
      <c r="C1637" s="2" t="s">
        <v>319</v>
      </c>
      <c r="D1637" s="2" t="str">
        <f t="shared" si="200"/>
        <v>8</v>
      </c>
      <c r="E1637" s="2" t="str">
        <f t="shared" si="201"/>
        <v>84</v>
      </c>
      <c r="F1637" s="2" t="str">
        <f t="shared" si="202"/>
        <v>842</v>
      </c>
      <c r="G1637" s="1" t="s">
        <v>280</v>
      </c>
      <c r="H1637" s="27">
        <v>0</v>
      </c>
      <c r="I1637" s="27"/>
      <c r="J1637" s="27">
        <v>0</v>
      </c>
      <c r="K1637" s="27">
        <v>0</v>
      </c>
      <c r="L1637" s="27">
        <v>0</v>
      </c>
      <c r="M1637" s="27"/>
      <c r="N1637" s="27">
        <v>0</v>
      </c>
      <c r="O1637" s="27">
        <v>0</v>
      </c>
      <c r="P1637" s="27">
        <v>0</v>
      </c>
      <c r="Q1637" s="27"/>
      <c r="R1637" s="27">
        <v>0</v>
      </c>
      <c r="S1637" s="27">
        <v>0</v>
      </c>
      <c r="T1637" s="27">
        <v>0</v>
      </c>
      <c r="U1637" s="27"/>
      <c r="V1637" s="27">
        <v>0</v>
      </c>
      <c r="W1637" s="27">
        <v>0</v>
      </c>
      <c r="X1637" s="27">
        <v>0</v>
      </c>
      <c r="Y1637" s="27"/>
      <c r="Z1637" s="27">
        <v>0</v>
      </c>
      <c r="AA1637" s="27">
        <v>0</v>
      </c>
      <c r="AB1637" s="27">
        <v>0</v>
      </c>
      <c r="AC1637" s="27"/>
      <c r="AD1637" s="27">
        <v>0</v>
      </c>
      <c r="AE1637" s="27">
        <v>0</v>
      </c>
      <c r="AF1637" s="27">
        <v>0</v>
      </c>
      <c r="AG1637" s="106">
        <v>0</v>
      </c>
      <c r="AH1637" s="27">
        <v>0</v>
      </c>
      <c r="AI1637" s="27">
        <v>0</v>
      </c>
      <c r="AJ1637" s="27">
        <v>0</v>
      </c>
      <c r="AK1637" s="106">
        <v>0</v>
      </c>
      <c r="AL1637" s="106">
        <v>0</v>
      </c>
      <c r="AM1637" s="105">
        <v>0</v>
      </c>
      <c r="AN1637" s="11">
        <v>0</v>
      </c>
      <c r="AO1637" s="11">
        <v>0</v>
      </c>
      <c r="AP1637" s="105">
        <v>0</v>
      </c>
      <c r="AQ1637" s="11">
        <v>0</v>
      </c>
      <c r="AR1637" s="11">
        <v>0</v>
      </c>
      <c r="AS1637" s="11">
        <v>0</v>
      </c>
      <c r="AT1637" s="11">
        <v>0</v>
      </c>
      <c r="AU1637" s="11">
        <v>0</v>
      </c>
      <c r="AV1637" s="11">
        <v>0</v>
      </c>
      <c r="AW1637" s="11">
        <v>0</v>
      </c>
      <c r="AX1637" s="11">
        <v>0</v>
      </c>
      <c r="AZ1637" s="11">
        <v>0</v>
      </c>
      <c r="BA1637" s="11">
        <v>0</v>
      </c>
      <c r="BB1637" s="122"/>
    </row>
    <row r="1638" spans="1:54" hidden="1" x14ac:dyDescent="0.25">
      <c r="A1638">
        <v>9</v>
      </c>
      <c r="B1638" t="str">
        <f t="shared" si="199"/>
        <v>BCR-8423</v>
      </c>
      <c r="C1638" s="2" t="s">
        <v>319</v>
      </c>
      <c r="D1638" s="2" t="str">
        <f t="shared" si="200"/>
        <v>8</v>
      </c>
      <c r="E1638" s="2" t="str">
        <f t="shared" si="201"/>
        <v>84</v>
      </c>
      <c r="F1638" s="2" t="str">
        <f t="shared" si="202"/>
        <v>842</v>
      </c>
      <c r="G1638" s="1" t="s">
        <v>281</v>
      </c>
      <c r="H1638" s="27">
        <v>0</v>
      </c>
      <c r="I1638" s="27"/>
      <c r="J1638" s="27">
        <v>0</v>
      </c>
      <c r="K1638" s="27">
        <v>0</v>
      </c>
      <c r="L1638" s="27">
        <v>0</v>
      </c>
      <c r="M1638" s="27"/>
      <c r="N1638" s="27">
        <v>0</v>
      </c>
      <c r="O1638" s="27">
        <v>0</v>
      </c>
      <c r="P1638" s="27">
        <v>0</v>
      </c>
      <c r="Q1638" s="27"/>
      <c r="R1638" s="27">
        <v>0</v>
      </c>
      <c r="S1638" s="27">
        <v>0</v>
      </c>
      <c r="T1638" s="27">
        <v>0</v>
      </c>
      <c r="U1638" s="27"/>
      <c r="V1638" s="27">
        <v>0</v>
      </c>
      <c r="W1638" s="27">
        <v>0</v>
      </c>
      <c r="X1638" s="27">
        <v>0</v>
      </c>
      <c r="Y1638" s="27"/>
      <c r="Z1638" s="27">
        <v>0</v>
      </c>
      <c r="AA1638" s="27">
        <v>0</v>
      </c>
      <c r="AB1638" s="27">
        <v>0</v>
      </c>
      <c r="AC1638" s="27"/>
      <c r="AD1638" s="27">
        <v>0</v>
      </c>
      <c r="AE1638" s="27">
        <v>0</v>
      </c>
      <c r="AF1638" s="27">
        <v>0</v>
      </c>
      <c r="AG1638" s="106">
        <v>0</v>
      </c>
      <c r="AH1638" s="27">
        <v>0</v>
      </c>
      <c r="AI1638" s="27">
        <v>0</v>
      </c>
      <c r="AJ1638" s="27">
        <v>0</v>
      </c>
      <c r="AK1638" s="106">
        <v>0</v>
      </c>
      <c r="AL1638" s="106">
        <v>0</v>
      </c>
      <c r="AM1638" s="105">
        <v>0</v>
      </c>
      <c r="AN1638" s="11">
        <v>0</v>
      </c>
      <c r="AO1638" s="11">
        <v>0</v>
      </c>
      <c r="AP1638" s="105">
        <v>0</v>
      </c>
      <c r="AQ1638" s="11">
        <v>0</v>
      </c>
      <c r="AR1638" s="11">
        <v>0</v>
      </c>
      <c r="AS1638" s="11">
        <v>0</v>
      </c>
      <c r="AT1638" s="11">
        <v>0</v>
      </c>
      <c r="AU1638" s="11">
        <v>0</v>
      </c>
      <c r="AV1638" s="11">
        <v>0</v>
      </c>
      <c r="AW1638" s="11">
        <v>0</v>
      </c>
      <c r="AX1638" s="11">
        <v>0</v>
      </c>
      <c r="AZ1638" s="11">
        <v>0</v>
      </c>
      <c r="BA1638" s="11">
        <v>0</v>
      </c>
      <c r="BB1638" s="122"/>
    </row>
    <row r="1639" spans="1:54" hidden="1" x14ac:dyDescent="0.25">
      <c r="A1639">
        <v>9</v>
      </c>
      <c r="B1639" t="str">
        <f t="shared" si="199"/>
        <v>BCR-8424</v>
      </c>
      <c r="C1639" s="2" t="s">
        <v>319</v>
      </c>
      <c r="D1639" s="2" t="str">
        <f t="shared" si="200"/>
        <v>8</v>
      </c>
      <c r="E1639" s="2" t="str">
        <f t="shared" si="201"/>
        <v>84</v>
      </c>
      <c r="F1639" s="2" t="str">
        <f t="shared" si="202"/>
        <v>842</v>
      </c>
      <c r="G1639" s="1" t="s">
        <v>282</v>
      </c>
      <c r="H1639" s="27">
        <v>0</v>
      </c>
      <c r="I1639" s="27"/>
      <c r="J1639" s="27">
        <v>0</v>
      </c>
      <c r="K1639" s="27">
        <v>0</v>
      </c>
      <c r="L1639" s="27">
        <v>0</v>
      </c>
      <c r="M1639" s="27"/>
      <c r="N1639" s="27">
        <v>0</v>
      </c>
      <c r="O1639" s="27">
        <v>0</v>
      </c>
      <c r="P1639" s="27">
        <v>0</v>
      </c>
      <c r="Q1639" s="27"/>
      <c r="R1639" s="27">
        <v>0</v>
      </c>
      <c r="S1639" s="27">
        <v>0</v>
      </c>
      <c r="T1639" s="27">
        <v>0</v>
      </c>
      <c r="U1639" s="27"/>
      <c r="V1639" s="27">
        <v>0</v>
      </c>
      <c r="W1639" s="27">
        <v>0</v>
      </c>
      <c r="X1639" s="27">
        <v>0</v>
      </c>
      <c r="Y1639" s="27"/>
      <c r="Z1639" s="27">
        <v>0</v>
      </c>
      <c r="AA1639" s="27">
        <v>0</v>
      </c>
      <c r="AB1639" s="27">
        <v>0</v>
      </c>
      <c r="AC1639" s="27"/>
      <c r="AD1639" s="27">
        <v>0</v>
      </c>
      <c r="AE1639" s="27">
        <v>0</v>
      </c>
      <c r="AF1639" s="27">
        <v>0</v>
      </c>
      <c r="AG1639" s="106">
        <v>0</v>
      </c>
      <c r="AH1639" s="27">
        <v>0</v>
      </c>
      <c r="AI1639" s="27">
        <v>0</v>
      </c>
      <c r="AJ1639" s="27">
        <v>0</v>
      </c>
      <c r="AK1639" s="106">
        <v>0</v>
      </c>
      <c r="AL1639" s="106">
        <v>0</v>
      </c>
      <c r="AM1639" s="105">
        <v>0</v>
      </c>
      <c r="AN1639" s="11">
        <v>0</v>
      </c>
      <c r="AO1639" s="11">
        <v>0</v>
      </c>
      <c r="AP1639" s="105">
        <v>0</v>
      </c>
      <c r="AQ1639" s="11">
        <v>0</v>
      </c>
      <c r="AR1639" s="11">
        <v>0</v>
      </c>
      <c r="AS1639" s="11">
        <v>0</v>
      </c>
      <c r="AT1639" s="11">
        <v>0</v>
      </c>
      <c r="AU1639" s="11">
        <v>0</v>
      </c>
      <c r="AV1639" s="11">
        <v>0</v>
      </c>
      <c r="AW1639" s="11">
        <v>0</v>
      </c>
      <c r="AX1639" s="11">
        <v>0</v>
      </c>
      <c r="AZ1639" s="11">
        <v>0</v>
      </c>
      <c r="BA1639" s="11">
        <v>0</v>
      </c>
      <c r="BB1639" s="122"/>
    </row>
    <row r="1640" spans="1:54" hidden="1" x14ac:dyDescent="0.25">
      <c r="A1640">
        <v>9</v>
      </c>
      <c r="B1640" t="str">
        <f t="shared" si="199"/>
        <v>BCR-8430</v>
      </c>
      <c r="C1640" s="2" t="s">
        <v>319</v>
      </c>
      <c r="D1640" s="2" t="str">
        <f t="shared" si="200"/>
        <v>8</v>
      </c>
      <c r="E1640" s="2" t="str">
        <f t="shared" si="201"/>
        <v>84</v>
      </c>
      <c r="F1640" s="2" t="str">
        <f t="shared" si="202"/>
        <v>843</v>
      </c>
      <c r="G1640" s="1" t="s">
        <v>3538</v>
      </c>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106"/>
      <c r="AH1640" s="27"/>
      <c r="AI1640" s="27"/>
      <c r="AJ1640" s="27"/>
      <c r="AK1640" s="106"/>
      <c r="AL1640" s="106"/>
      <c r="AM1640" s="105"/>
      <c r="AN1640" s="11"/>
      <c r="AO1640" s="11"/>
      <c r="AP1640" s="105"/>
      <c r="AQ1640" s="11"/>
      <c r="AR1640" s="11"/>
      <c r="AS1640" s="11"/>
      <c r="AT1640" s="11"/>
      <c r="AU1640" s="11">
        <v>0</v>
      </c>
      <c r="AV1640" s="11">
        <v>0</v>
      </c>
      <c r="AW1640" s="11">
        <v>0</v>
      </c>
      <c r="AX1640" s="11">
        <v>0</v>
      </c>
      <c r="AZ1640" s="11">
        <v>0</v>
      </c>
      <c r="BA1640" s="11">
        <v>0</v>
      </c>
      <c r="BB1640" s="122"/>
    </row>
    <row r="1641" spans="1:54" hidden="1" x14ac:dyDescent="0.25">
      <c r="A1641">
        <v>9</v>
      </c>
      <c r="B1641" t="str">
        <f t="shared" si="199"/>
        <v>BCR-8511</v>
      </c>
      <c r="C1641" s="2" t="s">
        <v>319</v>
      </c>
      <c r="D1641" s="2" t="str">
        <f t="shared" si="200"/>
        <v>8</v>
      </c>
      <c r="E1641" s="2" t="str">
        <f t="shared" si="201"/>
        <v>85</v>
      </c>
      <c r="F1641" s="2" t="str">
        <f t="shared" si="202"/>
        <v>851</v>
      </c>
      <c r="G1641" s="1" t="s">
        <v>284</v>
      </c>
      <c r="H1641" s="27">
        <v>0</v>
      </c>
      <c r="I1641" s="27"/>
      <c r="J1641" s="27">
        <v>0</v>
      </c>
      <c r="K1641" s="27">
        <v>0</v>
      </c>
      <c r="L1641" s="27">
        <v>0</v>
      </c>
      <c r="M1641" s="27"/>
      <c r="N1641" s="27">
        <v>0</v>
      </c>
      <c r="O1641" s="27">
        <v>0</v>
      </c>
      <c r="P1641" s="27">
        <v>0</v>
      </c>
      <c r="Q1641" s="27"/>
      <c r="R1641" s="27">
        <v>0</v>
      </c>
      <c r="S1641" s="27">
        <v>0</v>
      </c>
      <c r="T1641" s="27">
        <v>0</v>
      </c>
      <c r="U1641" s="27"/>
      <c r="V1641" s="27">
        <v>0</v>
      </c>
      <c r="W1641" s="27">
        <v>0</v>
      </c>
      <c r="X1641" s="27">
        <v>0</v>
      </c>
      <c r="Y1641" s="27"/>
      <c r="Z1641" s="27">
        <v>0</v>
      </c>
      <c r="AA1641" s="27">
        <v>0</v>
      </c>
      <c r="AB1641" s="27">
        <v>0</v>
      </c>
      <c r="AC1641" s="27"/>
      <c r="AD1641" s="27">
        <v>0</v>
      </c>
      <c r="AE1641" s="27">
        <v>0</v>
      </c>
      <c r="AF1641" s="27">
        <v>0</v>
      </c>
      <c r="AG1641" s="106">
        <v>0</v>
      </c>
      <c r="AH1641" s="27">
        <v>0</v>
      </c>
      <c r="AI1641" s="27">
        <v>0</v>
      </c>
      <c r="AJ1641" s="27">
        <v>0</v>
      </c>
      <c r="AK1641" s="106">
        <v>0</v>
      </c>
      <c r="AL1641" s="106">
        <v>0</v>
      </c>
      <c r="AM1641" s="105">
        <v>0</v>
      </c>
      <c r="AN1641" s="11">
        <v>0</v>
      </c>
      <c r="AO1641" s="11">
        <v>0</v>
      </c>
      <c r="AP1641" s="105">
        <v>0</v>
      </c>
      <c r="AQ1641" s="11">
        <v>0</v>
      </c>
      <c r="AR1641" s="11">
        <v>0</v>
      </c>
      <c r="AS1641" s="11">
        <v>0</v>
      </c>
      <c r="AT1641" s="11">
        <v>0</v>
      </c>
      <c r="AU1641" s="11">
        <v>0</v>
      </c>
      <c r="AV1641" s="11">
        <v>0</v>
      </c>
      <c r="AW1641" s="11">
        <v>0</v>
      </c>
      <c r="AX1641" s="11">
        <v>0</v>
      </c>
      <c r="AZ1641" s="11">
        <v>0</v>
      </c>
      <c r="BA1641" s="11">
        <v>0</v>
      </c>
      <c r="BB1641" s="122"/>
    </row>
    <row r="1642" spans="1:54" hidden="1" x14ac:dyDescent="0.25">
      <c r="A1642">
        <v>9</v>
      </c>
      <c r="B1642" t="str">
        <f t="shared" si="199"/>
        <v>BCR-8512</v>
      </c>
      <c r="C1642" s="2" t="s">
        <v>319</v>
      </c>
      <c r="D1642" s="2" t="str">
        <f t="shared" si="200"/>
        <v>8</v>
      </c>
      <c r="E1642" s="2" t="str">
        <f t="shared" si="201"/>
        <v>85</v>
      </c>
      <c r="F1642" s="2" t="str">
        <f t="shared" si="202"/>
        <v>851</v>
      </c>
      <c r="G1642" s="1" t="s">
        <v>285</v>
      </c>
      <c r="H1642" s="27">
        <v>0</v>
      </c>
      <c r="I1642" s="27"/>
      <c r="J1642" s="27">
        <v>0</v>
      </c>
      <c r="K1642" s="27">
        <v>0</v>
      </c>
      <c r="L1642" s="27">
        <v>0</v>
      </c>
      <c r="M1642" s="27"/>
      <c r="N1642" s="27">
        <v>0</v>
      </c>
      <c r="O1642" s="27">
        <v>0</v>
      </c>
      <c r="P1642" s="27">
        <v>0</v>
      </c>
      <c r="Q1642" s="27"/>
      <c r="R1642" s="27">
        <v>0</v>
      </c>
      <c r="S1642" s="27">
        <v>0</v>
      </c>
      <c r="T1642" s="27">
        <v>0</v>
      </c>
      <c r="U1642" s="27"/>
      <c r="V1642" s="27">
        <v>0</v>
      </c>
      <c r="W1642" s="27">
        <v>0</v>
      </c>
      <c r="X1642" s="27">
        <v>0</v>
      </c>
      <c r="Y1642" s="27"/>
      <c r="Z1642" s="27">
        <v>0</v>
      </c>
      <c r="AA1642" s="27">
        <v>0</v>
      </c>
      <c r="AB1642" s="27">
        <v>0</v>
      </c>
      <c r="AC1642" s="27"/>
      <c r="AD1642" s="27">
        <v>0</v>
      </c>
      <c r="AE1642" s="27">
        <v>0</v>
      </c>
      <c r="AF1642" s="27">
        <v>0</v>
      </c>
      <c r="AG1642" s="106">
        <v>0</v>
      </c>
      <c r="AH1642" s="27">
        <v>0</v>
      </c>
      <c r="AI1642" s="27">
        <v>0</v>
      </c>
      <c r="AJ1642" s="27">
        <v>0</v>
      </c>
      <c r="AK1642" s="106">
        <v>0</v>
      </c>
      <c r="AL1642" s="106">
        <v>0</v>
      </c>
      <c r="AM1642" s="105">
        <v>0</v>
      </c>
      <c r="AN1642" s="11">
        <v>0</v>
      </c>
      <c r="AO1642" s="11">
        <v>0</v>
      </c>
      <c r="AP1642" s="105">
        <v>0</v>
      </c>
      <c r="AQ1642" s="11">
        <v>0</v>
      </c>
      <c r="AR1642" s="11">
        <v>0</v>
      </c>
      <c r="AS1642" s="11">
        <v>0</v>
      </c>
      <c r="AT1642" s="11">
        <v>0</v>
      </c>
      <c r="AU1642" s="11">
        <v>0</v>
      </c>
      <c r="AV1642" s="11">
        <v>0</v>
      </c>
      <c r="AW1642" s="11">
        <v>0</v>
      </c>
      <c r="AX1642" s="11">
        <v>0</v>
      </c>
      <c r="AZ1642" s="11">
        <v>0</v>
      </c>
      <c r="BA1642" s="11">
        <v>0</v>
      </c>
      <c r="BB1642" s="122"/>
    </row>
    <row r="1643" spans="1:54" hidden="1" x14ac:dyDescent="0.25">
      <c r="A1643">
        <v>9</v>
      </c>
      <c r="B1643" t="str">
        <f t="shared" si="199"/>
        <v>BCR-8513</v>
      </c>
      <c r="C1643" s="2" t="s">
        <v>319</v>
      </c>
      <c r="D1643" s="2" t="str">
        <f t="shared" si="200"/>
        <v>8</v>
      </c>
      <c r="E1643" s="2" t="str">
        <f t="shared" si="201"/>
        <v>85</v>
      </c>
      <c r="F1643" s="2" t="str">
        <f t="shared" si="202"/>
        <v>851</v>
      </c>
      <c r="G1643" s="1" t="s">
        <v>286</v>
      </c>
      <c r="H1643" s="27">
        <v>0</v>
      </c>
      <c r="I1643" s="27"/>
      <c r="J1643" s="27">
        <v>0</v>
      </c>
      <c r="K1643" s="27">
        <v>0</v>
      </c>
      <c r="L1643" s="27">
        <v>0</v>
      </c>
      <c r="M1643" s="27"/>
      <c r="N1643" s="27">
        <v>0</v>
      </c>
      <c r="O1643" s="27">
        <v>0</v>
      </c>
      <c r="P1643" s="27">
        <v>0</v>
      </c>
      <c r="Q1643" s="27"/>
      <c r="R1643" s="27">
        <v>0</v>
      </c>
      <c r="S1643" s="27">
        <v>0</v>
      </c>
      <c r="T1643" s="27">
        <v>0</v>
      </c>
      <c r="U1643" s="27"/>
      <c r="V1643" s="27">
        <v>0</v>
      </c>
      <c r="W1643" s="27">
        <v>0</v>
      </c>
      <c r="X1643" s="27">
        <v>0</v>
      </c>
      <c r="Y1643" s="27"/>
      <c r="Z1643" s="27">
        <v>0</v>
      </c>
      <c r="AA1643" s="27">
        <v>0</v>
      </c>
      <c r="AB1643" s="27">
        <v>0</v>
      </c>
      <c r="AC1643" s="27"/>
      <c r="AD1643" s="27">
        <v>0</v>
      </c>
      <c r="AE1643" s="27">
        <v>0</v>
      </c>
      <c r="AF1643" s="27">
        <v>0</v>
      </c>
      <c r="AG1643" s="106">
        <v>0</v>
      </c>
      <c r="AH1643" s="27">
        <v>0</v>
      </c>
      <c r="AI1643" s="27">
        <v>0</v>
      </c>
      <c r="AJ1643" s="27">
        <v>0</v>
      </c>
      <c r="AK1643" s="106">
        <v>0</v>
      </c>
      <c r="AL1643" s="106">
        <v>0</v>
      </c>
      <c r="AM1643" s="105">
        <v>0</v>
      </c>
      <c r="AN1643" s="11">
        <v>0</v>
      </c>
      <c r="AO1643" s="11">
        <v>0</v>
      </c>
      <c r="AP1643" s="105">
        <v>0</v>
      </c>
      <c r="AQ1643" s="11">
        <v>0</v>
      </c>
      <c r="AR1643" s="11">
        <v>0</v>
      </c>
      <c r="AS1643" s="11">
        <v>0</v>
      </c>
      <c r="AT1643" s="11">
        <v>0</v>
      </c>
      <c r="AU1643" s="11">
        <v>0</v>
      </c>
      <c r="AV1643" s="11">
        <v>0</v>
      </c>
      <c r="AW1643" s="11">
        <v>0</v>
      </c>
      <c r="AX1643" s="11">
        <v>0</v>
      </c>
      <c r="AZ1643" s="11">
        <v>0</v>
      </c>
      <c r="BA1643" s="11">
        <v>0</v>
      </c>
      <c r="BB1643" s="122"/>
    </row>
    <row r="1644" spans="1:54" hidden="1" x14ac:dyDescent="0.25">
      <c r="A1644">
        <v>9</v>
      </c>
      <c r="B1644" t="str">
        <f t="shared" si="199"/>
        <v>BCR-8514</v>
      </c>
      <c r="C1644" s="2" t="s">
        <v>319</v>
      </c>
      <c r="D1644" s="2" t="str">
        <f t="shared" si="200"/>
        <v>8</v>
      </c>
      <c r="E1644" s="2" t="str">
        <f t="shared" si="201"/>
        <v>85</v>
      </c>
      <c r="F1644" s="2" t="str">
        <f t="shared" si="202"/>
        <v>851</v>
      </c>
      <c r="G1644" s="1" t="s">
        <v>287</v>
      </c>
      <c r="H1644" s="27">
        <v>0</v>
      </c>
      <c r="I1644" s="27"/>
      <c r="J1644" s="27">
        <v>0</v>
      </c>
      <c r="K1644" s="27">
        <v>0</v>
      </c>
      <c r="L1644" s="27">
        <v>0</v>
      </c>
      <c r="M1644" s="27"/>
      <c r="N1644" s="27">
        <v>0</v>
      </c>
      <c r="O1644" s="27">
        <v>0</v>
      </c>
      <c r="P1644" s="27">
        <v>0</v>
      </c>
      <c r="Q1644" s="27"/>
      <c r="R1644" s="27">
        <v>0</v>
      </c>
      <c r="S1644" s="27">
        <v>0</v>
      </c>
      <c r="T1644" s="27">
        <v>0</v>
      </c>
      <c r="U1644" s="27"/>
      <c r="V1644" s="27">
        <v>0</v>
      </c>
      <c r="W1644" s="27">
        <v>0</v>
      </c>
      <c r="X1644" s="27">
        <v>0</v>
      </c>
      <c r="Y1644" s="27"/>
      <c r="Z1644" s="27">
        <v>0</v>
      </c>
      <c r="AA1644" s="27">
        <v>0</v>
      </c>
      <c r="AB1644" s="27">
        <v>0</v>
      </c>
      <c r="AC1644" s="27"/>
      <c r="AD1644" s="27">
        <v>0</v>
      </c>
      <c r="AE1644" s="27">
        <v>0</v>
      </c>
      <c r="AF1644" s="27">
        <v>0</v>
      </c>
      <c r="AG1644" s="106">
        <v>0</v>
      </c>
      <c r="AH1644" s="27">
        <v>0</v>
      </c>
      <c r="AI1644" s="27">
        <v>0</v>
      </c>
      <c r="AJ1644" s="27">
        <v>0</v>
      </c>
      <c r="AK1644" s="106">
        <v>0</v>
      </c>
      <c r="AL1644" s="106">
        <v>0</v>
      </c>
      <c r="AM1644" s="105">
        <v>0</v>
      </c>
      <c r="AN1644" s="11">
        <v>0</v>
      </c>
      <c r="AO1644" s="11">
        <v>0</v>
      </c>
      <c r="AP1644" s="105">
        <v>0</v>
      </c>
      <c r="AQ1644" s="11">
        <v>0</v>
      </c>
      <c r="AR1644" s="11">
        <v>0</v>
      </c>
      <c r="AS1644" s="11">
        <v>0</v>
      </c>
      <c r="AT1644" s="11">
        <v>0</v>
      </c>
      <c r="AU1644" s="11">
        <v>0</v>
      </c>
      <c r="AV1644" s="11">
        <v>0</v>
      </c>
      <c r="AW1644" s="11">
        <v>0</v>
      </c>
      <c r="AX1644" s="11">
        <v>0</v>
      </c>
      <c r="AZ1644" s="11">
        <v>0</v>
      </c>
      <c r="BA1644" s="11">
        <v>0</v>
      </c>
      <c r="BB1644" s="122"/>
    </row>
    <row r="1645" spans="1:54" hidden="1" x14ac:dyDescent="0.25">
      <c r="A1645">
        <v>9</v>
      </c>
      <c r="B1645" t="str">
        <f t="shared" si="199"/>
        <v>BCR-8515</v>
      </c>
      <c r="C1645" s="2" t="s">
        <v>319</v>
      </c>
      <c r="D1645" s="2" t="str">
        <f t="shared" si="200"/>
        <v>8</v>
      </c>
      <c r="E1645" s="2" t="str">
        <f t="shared" si="201"/>
        <v>85</v>
      </c>
      <c r="F1645" s="2" t="str">
        <f t="shared" si="202"/>
        <v>851</v>
      </c>
      <c r="G1645" s="1" t="s">
        <v>288</v>
      </c>
      <c r="H1645" s="27">
        <v>0</v>
      </c>
      <c r="I1645" s="27"/>
      <c r="J1645" s="27">
        <v>0</v>
      </c>
      <c r="K1645" s="27">
        <v>0</v>
      </c>
      <c r="L1645" s="27">
        <v>0</v>
      </c>
      <c r="M1645" s="27"/>
      <c r="N1645" s="27">
        <v>0</v>
      </c>
      <c r="O1645" s="27">
        <v>0</v>
      </c>
      <c r="P1645" s="27">
        <v>0</v>
      </c>
      <c r="Q1645" s="27"/>
      <c r="R1645" s="27">
        <v>0</v>
      </c>
      <c r="S1645" s="27">
        <v>0</v>
      </c>
      <c r="T1645" s="27">
        <v>0</v>
      </c>
      <c r="U1645" s="27"/>
      <c r="V1645" s="27">
        <v>0</v>
      </c>
      <c r="W1645" s="27">
        <v>0</v>
      </c>
      <c r="X1645" s="27">
        <v>0</v>
      </c>
      <c r="Y1645" s="27"/>
      <c r="Z1645" s="27">
        <v>0</v>
      </c>
      <c r="AA1645" s="27">
        <v>0</v>
      </c>
      <c r="AB1645" s="27">
        <v>0</v>
      </c>
      <c r="AC1645" s="27"/>
      <c r="AD1645" s="27">
        <v>0</v>
      </c>
      <c r="AE1645" s="27">
        <v>0</v>
      </c>
      <c r="AF1645" s="27">
        <v>0</v>
      </c>
      <c r="AG1645" s="106">
        <v>0</v>
      </c>
      <c r="AH1645" s="27">
        <v>0</v>
      </c>
      <c r="AI1645" s="27">
        <v>0</v>
      </c>
      <c r="AJ1645" s="27">
        <v>0</v>
      </c>
      <c r="AK1645" s="106">
        <v>0</v>
      </c>
      <c r="AL1645" s="106">
        <v>0</v>
      </c>
      <c r="AM1645" s="105">
        <v>0</v>
      </c>
      <c r="AN1645" s="11">
        <v>0</v>
      </c>
      <c r="AO1645" s="11">
        <v>0</v>
      </c>
      <c r="AP1645" s="105">
        <v>0</v>
      </c>
      <c r="AQ1645" s="11">
        <v>0</v>
      </c>
      <c r="AR1645" s="11">
        <v>0</v>
      </c>
      <c r="AS1645" s="11">
        <v>0</v>
      </c>
      <c r="AT1645" s="11">
        <v>0</v>
      </c>
      <c r="AU1645" s="11">
        <v>0</v>
      </c>
      <c r="AV1645" s="11">
        <v>0</v>
      </c>
      <c r="AW1645" s="11">
        <v>0</v>
      </c>
      <c r="AX1645" s="11">
        <v>0</v>
      </c>
      <c r="AZ1645" s="11">
        <v>0</v>
      </c>
      <c r="BA1645" s="11">
        <v>0</v>
      </c>
      <c r="BB1645" s="122"/>
    </row>
    <row r="1646" spans="1:54" hidden="1" x14ac:dyDescent="0.25">
      <c r="A1646">
        <v>9</v>
      </c>
      <c r="B1646" t="str">
        <f t="shared" si="199"/>
        <v>BCR-8516</v>
      </c>
      <c r="C1646" s="2" t="s">
        <v>319</v>
      </c>
      <c r="D1646" s="2" t="str">
        <f t="shared" si="200"/>
        <v>8</v>
      </c>
      <c r="E1646" s="2" t="str">
        <f t="shared" si="201"/>
        <v>85</v>
      </c>
      <c r="F1646" s="2" t="str">
        <f t="shared" si="202"/>
        <v>851</v>
      </c>
      <c r="G1646" s="1" t="s">
        <v>289</v>
      </c>
      <c r="H1646" s="27">
        <v>0</v>
      </c>
      <c r="I1646" s="27"/>
      <c r="J1646" s="27">
        <v>0</v>
      </c>
      <c r="K1646" s="27">
        <v>0</v>
      </c>
      <c r="L1646" s="27">
        <v>0</v>
      </c>
      <c r="M1646" s="27"/>
      <c r="N1646" s="27">
        <v>0</v>
      </c>
      <c r="O1646" s="27">
        <v>0</v>
      </c>
      <c r="P1646" s="27">
        <v>0</v>
      </c>
      <c r="Q1646" s="27"/>
      <c r="R1646" s="27">
        <v>0</v>
      </c>
      <c r="S1646" s="27">
        <v>0</v>
      </c>
      <c r="T1646" s="27">
        <v>0</v>
      </c>
      <c r="U1646" s="27"/>
      <c r="V1646" s="27">
        <v>0</v>
      </c>
      <c r="W1646" s="27">
        <v>0</v>
      </c>
      <c r="X1646" s="27">
        <v>0</v>
      </c>
      <c r="Y1646" s="27"/>
      <c r="Z1646" s="27">
        <v>0</v>
      </c>
      <c r="AA1646" s="27">
        <v>0</v>
      </c>
      <c r="AB1646" s="27">
        <v>0</v>
      </c>
      <c r="AC1646" s="27"/>
      <c r="AD1646" s="27">
        <v>0</v>
      </c>
      <c r="AE1646" s="27">
        <v>0</v>
      </c>
      <c r="AF1646" s="27">
        <v>0</v>
      </c>
      <c r="AG1646" s="106">
        <v>0</v>
      </c>
      <c r="AH1646" s="27">
        <v>0</v>
      </c>
      <c r="AI1646" s="27">
        <v>0</v>
      </c>
      <c r="AJ1646" s="27">
        <v>0</v>
      </c>
      <c r="AK1646" s="106">
        <v>0</v>
      </c>
      <c r="AL1646" s="106">
        <v>0</v>
      </c>
      <c r="AM1646" s="105">
        <v>0</v>
      </c>
      <c r="AN1646" s="11">
        <v>0</v>
      </c>
      <c r="AO1646" s="11">
        <v>0</v>
      </c>
      <c r="AP1646" s="105">
        <v>0</v>
      </c>
      <c r="AQ1646" s="11">
        <v>0</v>
      </c>
      <c r="AR1646" s="11">
        <v>0</v>
      </c>
      <c r="AS1646" s="11">
        <v>0</v>
      </c>
      <c r="AT1646" s="11">
        <v>0</v>
      </c>
      <c r="AU1646" s="11">
        <v>0</v>
      </c>
      <c r="AV1646" s="11">
        <v>0</v>
      </c>
      <c r="AW1646" s="11">
        <v>0</v>
      </c>
      <c r="AX1646" s="11">
        <v>0</v>
      </c>
      <c r="AZ1646" s="11">
        <v>0</v>
      </c>
      <c r="BA1646" s="11">
        <v>0</v>
      </c>
      <c r="BB1646" s="122"/>
    </row>
    <row r="1647" spans="1:54" hidden="1" x14ac:dyDescent="0.25">
      <c r="A1647">
        <v>9</v>
      </c>
      <c r="B1647" t="str">
        <f t="shared" si="199"/>
        <v>BCR-8517</v>
      </c>
      <c r="C1647" s="2" t="s">
        <v>319</v>
      </c>
      <c r="D1647" s="2" t="str">
        <f t="shared" si="200"/>
        <v>8</v>
      </c>
      <c r="E1647" s="2" t="str">
        <f t="shared" si="201"/>
        <v>85</v>
      </c>
      <c r="F1647" s="2" t="str">
        <f t="shared" si="202"/>
        <v>851</v>
      </c>
      <c r="G1647" s="1" t="s">
        <v>290</v>
      </c>
      <c r="H1647" s="27">
        <v>0</v>
      </c>
      <c r="I1647" s="27"/>
      <c r="J1647" s="27">
        <v>0</v>
      </c>
      <c r="K1647" s="27">
        <v>0</v>
      </c>
      <c r="L1647" s="27">
        <v>0</v>
      </c>
      <c r="M1647" s="27"/>
      <c r="N1647" s="27">
        <v>0</v>
      </c>
      <c r="O1647" s="27">
        <v>0</v>
      </c>
      <c r="P1647" s="27">
        <v>0</v>
      </c>
      <c r="Q1647" s="27"/>
      <c r="R1647" s="27">
        <v>0</v>
      </c>
      <c r="S1647" s="27">
        <v>0</v>
      </c>
      <c r="T1647" s="27">
        <v>0</v>
      </c>
      <c r="U1647" s="27"/>
      <c r="V1647" s="27">
        <v>0</v>
      </c>
      <c r="W1647" s="27">
        <v>0</v>
      </c>
      <c r="X1647" s="27">
        <v>0</v>
      </c>
      <c r="Y1647" s="27"/>
      <c r="Z1647" s="27">
        <v>0</v>
      </c>
      <c r="AA1647" s="27">
        <v>0</v>
      </c>
      <c r="AB1647" s="27">
        <v>0</v>
      </c>
      <c r="AC1647" s="27"/>
      <c r="AD1647" s="27">
        <v>0</v>
      </c>
      <c r="AE1647" s="27">
        <v>0</v>
      </c>
      <c r="AF1647" s="27">
        <v>0</v>
      </c>
      <c r="AG1647" s="106">
        <v>0</v>
      </c>
      <c r="AH1647" s="27">
        <v>0</v>
      </c>
      <c r="AI1647" s="27">
        <v>0</v>
      </c>
      <c r="AJ1647" s="27">
        <v>0</v>
      </c>
      <c r="AK1647" s="106">
        <v>0</v>
      </c>
      <c r="AL1647" s="106">
        <v>0</v>
      </c>
      <c r="AM1647" s="105">
        <v>0</v>
      </c>
      <c r="AN1647" s="11">
        <v>0</v>
      </c>
      <c r="AO1647" s="11">
        <v>0</v>
      </c>
      <c r="AP1647" s="105">
        <v>0</v>
      </c>
      <c r="AQ1647" s="11">
        <v>0</v>
      </c>
      <c r="AR1647" s="11">
        <v>0</v>
      </c>
      <c r="AS1647" s="11">
        <v>0</v>
      </c>
      <c r="AT1647" s="11">
        <v>0</v>
      </c>
      <c r="AU1647" s="11">
        <v>0</v>
      </c>
      <c r="AV1647" s="11">
        <v>0</v>
      </c>
      <c r="AW1647" s="11">
        <v>0</v>
      </c>
      <c r="AX1647" s="11">
        <v>0</v>
      </c>
      <c r="AZ1647" s="11">
        <v>0</v>
      </c>
      <c r="BA1647" s="11">
        <v>0</v>
      </c>
      <c r="BB1647" s="122"/>
    </row>
    <row r="1648" spans="1:54" hidden="1" x14ac:dyDescent="0.25">
      <c r="A1648">
        <v>9</v>
      </c>
      <c r="B1648" t="str">
        <f t="shared" si="199"/>
        <v>BCR-8520</v>
      </c>
      <c r="C1648" s="2" t="s">
        <v>319</v>
      </c>
      <c r="D1648" s="2" t="str">
        <f t="shared" si="200"/>
        <v>8</v>
      </c>
      <c r="E1648" s="2" t="str">
        <f t="shared" si="201"/>
        <v>85</v>
      </c>
      <c r="F1648" s="2" t="str">
        <f t="shared" si="202"/>
        <v>852</v>
      </c>
      <c r="G1648" s="1" t="s">
        <v>291</v>
      </c>
      <c r="H1648" s="27">
        <v>0</v>
      </c>
      <c r="I1648" s="27"/>
      <c r="J1648" s="27">
        <v>0</v>
      </c>
      <c r="K1648" s="27">
        <v>0</v>
      </c>
      <c r="L1648" s="27">
        <v>0</v>
      </c>
      <c r="M1648" s="27"/>
      <c r="N1648" s="27">
        <v>0</v>
      </c>
      <c r="O1648" s="27">
        <v>0</v>
      </c>
      <c r="P1648" s="27">
        <v>0</v>
      </c>
      <c r="Q1648" s="27"/>
      <c r="R1648" s="27">
        <v>0</v>
      </c>
      <c r="S1648" s="27">
        <v>0</v>
      </c>
      <c r="T1648" s="27">
        <v>0</v>
      </c>
      <c r="U1648" s="27"/>
      <c r="V1648" s="27">
        <v>0</v>
      </c>
      <c r="W1648" s="27">
        <v>0</v>
      </c>
      <c r="X1648" s="27">
        <v>0</v>
      </c>
      <c r="Y1648" s="27"/>
      <c r="Z1648" s="27">
        <v>0</v>
      </c>
      <c r="AA1648" s="27">
        <v>0</v>
      </c>
      <c r="AB1648" s="27">
        <v>0</v>
      </c>
      <c r="AC1648" s="27"/>
      <c r="AD1648" s="27">
        <v>0</v>
      </c>
      <c r="AE1648" s="27">
        <v>0</v>
      </c>
      <c r="AF1648" s="27">
        <v>0</v>
      </c>
      <c r="AG1648" s="106">
        <v>0</v>
      </c>
      <c r="AH1648" s="27">
        <v>0</v>
      </c>
      <c r="AI1648" s="27">
        <v>0</v>
      </c>
      <c r="AJ1648" s="27">
        <v>0</v>
      </c>
      <c r="AK1648" s="106">
        <v>0</v>
      </c>
      <c r="AL1648" s="106">
        <v>0</v>
      </c>
      <c r="AM1648" s="105">
        <v>0</v>
      </c>
      <c r="AN1648" s="11">
        <v>0</v>
      </c>
      <c r="AO1648" s="11">
        <v>0</v>
      </c>
      <c r="AP1648" s="105">
        <v>0</v>
      </c>
      <c r="AQ1648" s="11">
        <v>0</v>
      </c>
      <c r="AR1648" s="11">
        <v>0</v>
      </c>
      <c r="AS1648" s="11">
        <v>0</v>
      </c>
      <c r="AT1648" s="11">
        <v>0</v>
      </c>
      <c r="AU1648" s="11">
        <v>0</v>
      </c>
      <c r="AV1648" s="11">
        <v>0</v>
      </c>
      <c r="AW1648" s="11">
        <v>0</v>
      </c>
      <c r="AX1648" s="11">
        <v>0</v>
      </c>
      <c r="AZ1648" s="11">
        <v>0</v>
      </c>
      <c r="BA1648" s="11">
        <v>0</v>
      </c>
      <c r="BB1648" s="122"/>
    </row>
    <row r="1649" spans="1:54" hidden="1" x14ac:dyDescent="0.25">
      <c r="A1649">
        <v>9</v>
      </c>
      <c r="B1649" t="str">
        <f t="shared" si="199"/>
        <v>BCR-8531</v>
      </c>
      <c r="C1649" s="2" t="s">
        <v>319</v>
      </c>
      <c r="D1649" s="2" t="str">
        <f t="shared" si="200"/>
        <v>8</v>
      </c>
      <c r="E1649" s="2" t="str">
        <f t="shared" si="201"/>
        <v>85</v>
      </c>
      <c r="F1649" s="2" t="str">
        <f t="shared" si="202"/>
        <v>853</v>
      </c>
      <c r="G1649" s="1" t="s">
        <v>292</v>
      </c>
      <c r="H1649" s="27">
        <v>0</v>
      </c>
      <c r="I1649" s="27"/>
      <c r="J1649" s="27">
        <v>0</v>
      </c>
      <c r="K1649" s="27">
        <v>0</v>
      </c>
      <c r="L1649" s="27">
        <v>0</v>
      </c>
      <c r="M1649" s="27"/>
      <c r="N1649" s="27">
        <v>0</v>
      </c>
      <c r="O1649" s="27">
        <v>0</v>
      </c>
      <c r="P1649" s="27">
        <v>0</v>
      </c>
      <c r="Q1649" s="27"/>
      <c r="R1649" s="27">
        <v>0</v>
      </c>
      <c r="S1649" s="27">
        <v>0</v>
      </c>
      <c r="T1649" s="27">
        <v>0</v>
      </c>
      <c r="U1649" s="27"/>
      <c r="V1649" s="27">
        <v>0</v>
      </c>
      <c r="W1649" s="27">
        <v>0</v>
      </c>
      <c r="X1649" s="27">
        <v>0</v>
      </c>
      <c r="Y1649" s="27"/>
      <c r="Z1649" s="27">
        <v>0</v>
      </c>
      <c r="AA1649" s="27">
        <v>0</v>
      </c>
      <c r="AB1649" s="27">
        <v>0</v>
      </c>
      <c r="AC1649" s="27"/>
      <c r="AD1649" s="27">
        <v>0</v>
      </c>
      <c r="AE1649" s="27">
        <v>0</v>
      </c>
      <c r="AF1649" s="27">
        <v>0</v>
      </c>
      <c r="AG1649" s="106">
        <v>0</v>
      </c>
      <c r="AH1649" s="27">
        <v>0</v>
      </c>
      <c r="AI1649" s="27">
        <v>0</v>
      </c>
      <c r="AJ1649" s="27">
        <v>0</v>
      </c>
      <c r="AK1649" s="106">
        <v>0</v>
      </c>
      <c r="AL1649" s="106">
        <v>0</v>
      </c>
      <c r="AM1649" s="105">
        <v>0</v>
      </c>
      <c r="AN1649" s="11">
        <v>0</v>
      </c>
      <c r="AO1649" s="11">
        <v>0</v>
      </c>
      <c r="AP1649" s="105">
        <v>0</v>
      </c>
      <c r="AQ1649" s="11">
        <v>0</v>
      </c>
      <c r="AR1649" s="11">
        <v>0</v>
      </c>
      <c r="AS1649" s="11">
        <v>0</v>
      </c>
      <c r="AT1649" s="11">
        <v>0</v>
      </c>
      <c r="AU1649" s="11">
        <v>0</v>
      </c>
      <c r="AV1649" s="11">
        <v>0</v>
      </c>
      <c r="AW1649" s="11">
        <v>0</v>
      </c>
      <c r="AX1649" s="11">
        <v>0</v>
      </c>
      <c r="AZ1649" s="11">
        <v>0</v>
      </c>
      <c r="BA1649" s="11">
        <v>0</v>
      </c>
      <c r="BB1649" s="122"/>
    </row>
    <row r="1650" spans="1:54" hidden="1" x14ac:dyDescent="0.25">
      <c r="A1650">
        <v>9</v>
      </c>
      <c r="B1650" t="str">
        <f t="shared" si="199"/>
        <v>BCR-8532</v>
      </c>
      <c r="C1650" s="2" t="s">
        <v>319</v>
      </c>
      <c r="D1650" s="2" t="str">
        <f t="shared" si="200"/>
        <v>8</v>
      </c>
      <c r="E1650" s="2" t="str">
        <f t="shared" si="201"/>
        <v>85</v>
      </c>
      <c r="F1650" s="2" t="str">
        <f t="shared" si="202"/>
        <v>853</v>
      </c>
      <c r="G1650" s="1" t="s">
        <v>293</v>
      </c>
      <c r="H1650" s="27">
        <v>270000</v>
      </c>
      <c r="I1650" s="27"/>
      <c r="J1650" s="27">
        <v>67935.58597</v>
      </c>
      <c r="K1650" s="27">
        <v>67935.58597</v>
      </c>
      <c r="L1650" s="27">
        <v>280000</v>
      </c>
      <c r="M1650" s="27"/>
      <c r="N1650" s="27">
        <v>119417.65786000001</v>
      </c>
      <c r="O1650" s="27">
        <v>119271.84168</v>
      </c>
      <c r="P1650" s="27">
        <v>280000</v>
      </c>
      <c r="Q1650" s="27"/>
      <c r="R1650" s="27">
        <v>144099.38850999999</v>
      </c>
      <c r="S1650" s="27">
        <v>144170.68518999999</v>
      </c>
      <c r="T1650" s="27">
        <v>330000</v>
      </c>
      <c r="U1650" s="27"/>
      <c r="V1650" s="27">
        <v>196847.66922000001</v>
      </c>
      <c r="W1650" s="27">
        <v>197857.92976</v>
      </c>
      <c r="X1650" s="27">
        <v>330000</v>
      </c>
      <c r="Y1650" s="27"/>
      <c r="Z1650" s="27">
        <v>260832.64300000001</v>
      </c>
      <c r="AA1650" s="27">
        <v>260887.37236000001</v>
      </c>
      <c r="AB1650" s="27">
        <v>340000</v>
      </c>
      <c r="AC1650" s="27"/>
      <c r="AD1650" s="27">
        <v>260447.07569999999</v>
      </c>
      <c r="AE1650" s="27">
        <v>293447.27182999998</v>
      </c>
      <c r="AF1650" s="27">
        <v>440000</v>
      </c>
      <c r="AG1650" s="106">
        <v>331217.25886</v>
      </c>
      <c r="AH1650" s="27">
        <v>331217.25886</v>
      </c>
      <c r="AI1650" s="27">
        <v>330476.50656000001</v>
      </c>
      <c r="AJ1650" s="27">
        <v>540000</v>
      </c>
      <c r="AK1650" s="106">
        <v>262412.87102999998</v>
      </c>
      <c r="AL1650" s="106">
        <v>262412.87102999998</v>
      </c>
      <c r="AM1650" s="105">
        <v>262441.17144000001</v>
      </c>
      <c r="AN1650" s="11">
        <v>650000</v>
      </c>
      <c r="AO1650" s="11">
        <v>251455.95962000001</v>
      </c>
      <c r="AP1650" s="105">
        <v>251455.95962000001</v>
      </c>
      <c r="AQ1650" s="11">
        <v>253261.91908999998</v>
      </c>
      <c r="AR1650" s="11">
        <v>658000</v>
      </c>
      <c r="AS1650" s="11">
        <v>313594.72755000001</v>
      </c>
      <c r="AT1650" s="11">
        <v>313662.14593</v>
      </c>
      <c r="AU1650" s="11">
        <v>313652.14593</v>
      </c>
      <c r="AV1650" s="11">
        <v>650000</v>
      </c>
      <c r="AW1650" s="11">
        <v>388870.66687999998</v>
      </c>
      <c r="AX1650" s="11">
        <v>388870.66687999998</v>
      </c>
      <c r="AZ1650" s="11">
        <v>650000</v>
      </c>
      <c r="BA1650" s="11">
        <v>474231.90205000003</v>
      </c>
      <c r="BB1650" s="122"/>
    </row>
    <row r="1651" spans="1:54" hidden="1" x14ac:dyDescent="0.25">
      <c r="A1651">
        <v>9</v>
      </c>
      <c r="B1651" t="str">
        <f t="shared" si="199"/>
        <v>BCR-8533</v>
      </c>
      <c r="C1651" s="2" t="s">
        <v>319</v>
      </c>
      <c r="D1651" s="2" t="str">
        <f t="shared" si="200"/>
        <v>8</v>
      </c>
      <c r="E1651" s="2" t="str">
        <f t="shared" si="201"/>
        <v>85</v>
      </c>
      <c r="F1651" s="2" t="str">
        <f t="shared" si="202"/>
        <v>853</v>
      </c>
      <c r="G1651" s="1" t="s">
        <v>962</v>
      </c>
      <c r="H1651" s="27">
        <v>0</v>
      </c>
      <c r="I1651" s="27"/>
      <c r="J1651" s="27">
        <v>0</v>
      </c>
      <c r="K1651" s="27">
        <v>0</v>
      </c>
      <c r="L1651" s="27">
        <v>0</v>
      </c>
      <c r="M1651" s="27"/>
      <c r="N1651" s="27">
        <v>0</v>
      </c>
      <c r="O1651" s="27">
        <v>0</v>
      </c>
      <c r="P1651" s="27">
        <v>0</v>
      </c>
      <c r="Q1651" s="27"/>
      <c r="R1651" s="27">
        <v>0</v>
      </c>
      <c r="S1651" s="27">
        <v>0</v>
      </c>
      <c r="T1651" s="27">
        <v>0</v>
      </c>
      <c r="U1651" s="27"/>
      <c r="V1651" s="27">
        <v>0</v>
      </c>
      <c r="W1651" s="27">
        <v>0</v>
      </c>
      <c r="X1651" s="27">
        <v>0</v>
      </c>
      <c r="Y1651" s="27"/>
      <c r="Z1651" s="27">
        <v>0</v>
      </c>
      <c r="AA1651" s="27">
        <v>0</v>
      </c>
      <c r="AB1651" s="27">
        <v>0</v>
      </c>
      <c r="AC1651" s="27"/>
      <c r="AD1651" s="27">
        <v>0</v>
      </c>
      <c r="AE1651" s="27">
        <v>0</v>
      </c>
      <c r="AF1651" s="27">
        <v>0</v>
      </c>
      <c r="AG1651" s="106">
        <v>0</v>
      </c>
      <c r="AH1651" s="27">
        <v>0</v>
      </c>
      <c r="AI1651" s="27">
        <v>0</v>
      </c>
      <c r="AJ1651" s="27">
        <v>0</v>
      </c>
      <c r="AK1651" s="106">
        <v>0</v>
      </c>
      <c r="AL1651" s="106">
        <v>0</v>
      </c>
      <c r="AM1651" s="105">
        <v>0</v>
      </c>
      <c r="AN1651" s="11">
        <v>0</v>
      </c>
      <c r="AO1651" s="11">
        <v>0</v>
      </c>
      <c r="AP1651" s="105">
        <v>0</v>
      </c>
      <c r="AQ1651" s="11">
        <v>0</v>
      </c>
      <c r="AR1651" s="11">
        <v>0</v>
      </c>
      <c r="AS1651" s="11">
        <v>0</v>
      </c>
      <c r="AT1651" s="11">
        <v>0</v>
      </c>
      <c r="AU1651" s="11"/>
      <c r="AV1651" s="11">
        <v>0</v>
      </c>
      <c r="AW1651" s="11">
        <v>0</v>
      </c>
      <c r="AX1651" s="11"/>
      <c r="AZ1651" s="11"/>
      <c r="BA1651" s="11"/>
      <c r="BB1651" s="122"/>
    </row>
    <row r="1652" spans="1:54" hidden="1" x14ac:dyDescent="0.25">
      <c r="A1652">
        <v>9</v>
      </c>
      <c r="B1652" t="str">
        <f t="shared" si="199"/>
        <v>BCR-8534</v>
      </c>
      <c r="C1652" s="2" t="s">
        <v>319</v>
      </c>
      <c r="D1652" s="2" t="str">
        <f t="shared" si="200"/>
        <v>8</v>
      </c>
      <c r="E1652" s="2" t="str">
        <f t="shared" si="201"/>
        <v>85</v>
      </c>
      <c r="F1652" s="2" t="str">
        <f t="shared" si="202"/>
        <v>853</v>
      </c>
      <c r="G1652" s="1" t="s">
        <v>294</v>
      </c>
      <c r="H1652" s="27">
        <v>0</v>
      </c>
      <c r="I1652" s="27"/>
      <c r="J1652" s="27">
        <v>0</v>
      </c>
      <c r="K1652" s="27">
        <v>0</v>
      </c>
      <c r="L1652" s="27">
        <v>0</v>
      </c>
      <c r="M1652" s="27"/>
      <c r="N1652" s="27">
        <v>0</v>
      </c>
      <c r="O1652" s="27">
        <v>0</v>
      </c>
      <c r="P1652" s="27">
        <v>0</v>
      </c>
      <c r="Q1652" s="27"/>
      <c r="R1652" s="27">
        <v>0</v>
      </c>
      <c r="S1652" s="27">
        <v>0</v>
      </c>
      <c r="T1652" s="27">
        <v>0</v>
      </c>
      <c r="U1652" s="27"/>
      <c r="V1652" s="27">
        <v>0</v>
      </c>
      <c r="W1652" s="27">
        <v>0</v>
      </c>
      <c r="X1652" s="27">
        <v>0</v>
      </c>
      <c r="Y1652" s="27"/>
      <c r="Z1652" s="27">
        <v>0</v>
      </c>
      <c r="AA1652" s="27">
        <v>0</v>
      </c>
      <c r="AB1652" s="27">
        <v>0</v>
      </c>
      <c r="AC1652" s="27"/>
      <c r="AD1652" s="27">
        <v>0</v>
      </c>
      <c r="AE1652" s="27">
        <v>0</v>
      </c>
      <c r="AF1652" s="27">
        <v>0</v>
      </c>
      <c r="AG1652" s="106">
        <v>0</v>
      </c>
      <c r="AH1652" s="27">
        <v>0</v>
      </c>
      <c r="AI1652" s="27">
        <v>0</v>
      </c>
      <c r="AJ1652" s="27">
        <v>0</v>
      </c>
      <c r="AK1652" s="106">
        <v>0</v>
      </c>
      <c r="AL1652" s="106">
        <v>0</v>
      </c>
      <c r="AM1652" s="105">
        <v>0</v>
      </c>
      <c r="AN1652" s="11">
        <v>0</v>
      </c>
      <c r="AO1652" s="11">
        <v>0</v>
      </c>
      <c r="AP1652" s="105">
        <v>0</v>
      </c>
      <c r="AQ1652" s="11">
        <v>0</v>
      </c>
      <c r="AR1652" s="11">
        <v>0</v>
      </c>
      <c r="AS1652" s="11">
        <v>0</v>
      </c>
      <c r="AT1652" s="11">
        <v>0</v>
      </c>
      <c r="AU1652" s="11">
        <v>0</v>
      </c>
      <c r="AV1652" s="11">
        <v>0</v>
      </c>
      <c r="AW1652" s="11">
        <v>0</v>
      </c>
      <c r="AX1652" s="11">
        <v>0</v>
      </c>
      <c r="AZ1652" s="11">
        <v>0</v>
      </c>
      <c r="BA1652" s="11">
        <v>0</v>
      </c>
      <c r="BB1652" s="122"/>
    </row>
    <row r="1653" spans="1:54" hidden="1" x14ac:dyDescent="0.25">
      <c r="A1653">
        <v>9</v>
      </c>
      <c r="B1653" t="str">
        <f t="shared" si="199"/>
        <v>BCR-8535</v>
      </c>
      <c r="C1653" s="2" t="s">
        <v>319</v>
      </c>
      <c r="D1653" s="2" t="str">
        <f t="shared" si="200"/>
        <v>8</v>
      </c>
      <c r="E1653" s="2" t="str">
        <f t="shared" si="201"/>
        <v>85</v>
      </c>
      <c r="F1653" s="2" t="str">
        <f t="shared" si="202"/>
        <v>853</v>
      </c>
      <c r="G1653" s="1" t="s">
        <v>296</v>
      </c>
      <c r="H1653" s="27">
        <v>0</v>
      </c>
      <c r="I1653" s="27"/>
      <c r="J1653" s="27">
        <v>0</v>
      </c>
      <c r="K1653" s="27">
        <v>0</v>
      </c>
      <c r="L1653" s="27">
        <v>0</v>
      </c>
      <c r="M1653" s="27"/>
      <c r="N1653" s="27">
        <v>0</v>
      </c>
      <c r="O1653" s="27">
        <v>0</v>
      </c>
      <c r="P1653" s="27">
        <v>0</v>
      </c>
      <c r="Q1653" s="27"/>
      <c r="R1653" s="27">
        <v>0</v>
      </c>
      <c r="S1653" s="27">
        <v>0</v>
      </c>
      <c r="T1653" s="27">
        <v>0</v>
      </c>
      <c r="U1653" s="27"/>
      <c r="V1653" s="27">
        <v>0</v>
      </c>
      <c r="W1653" s="27">
        <v>0</v>
      </c>
      <c r="X1653" s="27">
        <v>0</v>
      </c>
      <c r="Y1653" s="27"/>
      <c r="Z1653" s="27">
        <v>0</v>
      </c>
      <c r="AA1653" s="27">
        <v>0</v>
      </c>
      <c r="AB1653" s="27">
        <v>0</v>
      </c>
      <c r="AC1653" s="27"/>
      <c r="AD1653" s="27">
        <v>0</v>
      </c>
      <c r="AE1653" s="27">
        <v>0</v>
      </c>
      <c r="AF1653" s="27">
        <v>0</v>
      </c>
      <c r="AG1653" s="106">
        <v>0</v>
      </c>
      <c r="AH1653" s="27">
        <v>0</v>
      </c>
      <c r="AI1653" s="27">
        <v>0</v>
      </c>
      <c r="AJ1653" s="27">
        <v>0</v>
      </c>
      <c r="AK1653" s="106">
        <v>0</v>
      </c>
      <c r="AL1653" s="106">
        <v>0</v>
      </c>
      <c r="AM1653" s="105">
        <v>0</v>
      </c>
      <c r="AN1653" s="11">
        <v>0</v>
      </c>
      <c r="AO1653" s="11">
        <v>0</v>
      </c>
      <c r="AP1653" s="105">
        <v>0</v>
      </c>
      <c r="AQ1653" s="11">
        <v>0</v>
      </c>
      <c r="AR1653" s="11">
        <v>0</v>
      </c>
      <c r="AS1653" s="11">
        <v>0</v>
      </c>
      <c r="AT1653" s="11">
        <v>0</v>
      </c>
      <c r="AU1653" s="11">
        <v>0</v>
      </c>
      <c r="AV1653" s="11">
        <v>0</v>
      </c>
      <c r="AW1653" s="11">
        <v>0</v>
      </c>
      <c r="AX1653" s="11">
        <v>0</v>
      </c>
      <c r="AZ1653" s="11">
        <v>0</v>
      </c>
      <c r="BA1653" s="11">
        <v>0</v>
      </c>
      <c r="BB1653" s="122"/>
    </row>
    <row r="1654" spans="1:54" hidden="1" x14ac:dyDescent="0.25">
      <c r="A1654">
        <v>9</v>
      </c>
      <c r="B1654" t="str">
        <f t="shared" si="199"/>
        <v>BCR-8540</v>
      </c>
      <c r="C1654" s="2" t="s">
        <v>319</v>
      </c>
      <c r="D1654" s="2" t="str">
        <f t="shared" si="200"/>
        <v>8</v>
      </c>
      <c r="E1654" s="2" t="str">
        <f t="shared" si="201"/>
        <v>85</v>
      </c>
      <c r="F1654" s="2" t="str">
        <f t="shared" si="202"/>
        <v>854</v>
      </c>
      <c r="G1654" s="1" t="s">
        <v>297</v>
      </c>
      <c r="H1654" s="27">
        <v>0</v>
      </c>
      <c r="I1654" s="27"/>
      <c r="J1654" s="27">
        <v>0</v>
      </c>
      <c r="K1654" s="27">
        <v>0</v>
      </c>
      <c r="L1654" s="27">
        <v>0</v>
      </c>
      <c r="M1654" s="27"/>
      <c r="N1654" s="27">
        <v>0</v>
      </c>
      <c r="O1654" s="27">
        <v>0</v>
      </c>
      <c r="P1654" s="27">
        <v>0</v>
      </c>
      <c r="Q1654" s="27"/>
      <c r="R1654" s="27">
        <v>0</v>
      </c>
      <c r="S1654" s="27">
        <v>0</v>
      </c>
      <c r="T1654" s="27">
        <v>0</v>
      </c>
      <c r="U1654" s="27"/>
      <c r="V1654" s="27">
        <v>0</v>
      </c>
      <c r="W1654" s="27">
        <v>0</v>
      </c>
      <c r="X1654" s="27">
        <v>0</v>
      </c>
      <c r="Y1654" s="27"/>
      <c r="Z1654" s="27">
        <v>0</v>
      </c>
      <c r="AA1654" s="27">
        <v>0</v>
      </c>
      <c r="AB1654" s="27">
        <v>0</v>
      </c>
      <c r="AC1654" s="27"/>
      <c r="AD1654" s="27">
        <v>0</v>
      </c>
      <c r="AE1654" s="27">
        <v>0</v>
      </c>
      <c r="AF1654" s="27">
        <v>0</v>
      </c>
      <c r="AG1654" s="106">
        <v>0</v>
      </c>
      <c r="AH1654" s="27">
        <v>0</v>
      </c>
      <c r="AI1654" s="27">
        <v>0</v>
      </c>
      <c r="AJ1654" s="27">
        <v>0</v>
      </c>
      <c r="AK1654" s="106">
        <v>0</v>
      </c>
      <c r="AL1654" s="106">
        <v>0</v>
      </c>
      <c r="AM1654" s="105">
        <v>0</v>
      </c>
      <c r="AN1654" s="11">
        <v>0</v>
      </c>
      <c r="AO1654" s="11">
        <v>0</v>
      </c>
      <c r="AP1654" s="105">
        <v>0</v>
      </c>
      <c r="AQ1654" s="11">
        <v>0</v>
      </c>
      <c r="AR1654" s="11">
        <v>0</v>
      </c>
      <c r="AS1654" s="11">
        <v>0</v>
      </c>
      <c r="AT1654" s="11">
        <v>0</v>
      </c>
      <c r="AU1654" s="11">
        <v>0</v>
      </c>
      <c r="AV1654" s="11">
        <v>0</v>
      </c>
      <c r="AW1654" s="11">
        <v>0</v>
      </c>
      <c r="AX1654" s="11">
        <v>0</v>
      </c>
      <c r="AZ1654" s="11">
        <v>0</v>
      </c>
      <c r="BA1654" s="11">
        <v>0</v>
      </c>
      <c r="BB1654" s="122"/>
    </row>
    <row r="1655" spans="1:54" hidden="1" x14ac:dyDescent="0.25">
      <c r="A1655">
        <v>9</v>
      </c>
      <c r="B1655" t="str">
        <f t="shared" si="199"/>
        <v>BCR-8550</v>
      </c>
      <c r="C1655" s="2" t="s">
        <v>319</v>
      </c>
      <c r="D1655" s="2" t="str">
        <f t="shared" si="200"/>
        <v>8</v>
      </c>
      <c r="E1655" s="2" t="str">
        <f t="shared" si="201"/>
        <v>85</v>
      </c>
      <c r="F1655" s="2" t="str">
        <f t="shared" si="202"/>
        <v>855</v>
      </c>
      <c r="G1655" s="1" t="s">
        <v>298</v>
      </c>
      <c r="H1655" s="27">
        <v>0</v>
      </c>
      <c r="I1655" s="27"/>
      <c r="J1655" s="27">
        <v>0</v>
      </c>
      <c r="K1655" s="27">
        <v>0</v>
      </c>
      <c r="L1655" s="27">
        <v>0</v>
      </c>
      <c r="M1655" s="27"/>
      <c r="N1655" s="27">
        <v>0</v>
      </c>
      <c r="O1655" s="27">
        <v>0</v>
      </c>
      <c r="P1655" s="27">
        <v>0</v>
      </c>
      <c r="Q1655" s="27"/>
      <c r="R1655" s="27">
        <v>0</v>
      </c>
      <c r="S1655" s="27">
        <v>0</v>
      </c>
      <c r="T1655" s="27">
        <v>0</v>
      </c>
      <c r="U1655" s="27"/>
      <c r="V1655" s="27">
        <v>0</v>
      </c>
      <c r="W1655" s="27">
        <v>0</v>
      </c>
      <c r="X1655" s="27">
        <v>0</v>
      </c>
      <c r="Y1655" s="27"/>
      <c r="Z1655" s="27">
        <v>0</v>
      </c>
      <c r="AA1655" s="27">
        <v>0</v>
      </c>
      <c r="AB1655" s="27">
        <v>0</v>
      </c>
      <c r="AC1655" s="27"/>
      <c r="AD1655" s="27">
        <v>0</v>
      </c>
      <c r="AE1655" s="27">
        <v>0</v>
      </c>
      <c r="AF1655" s="27">
        <v>0</v>
      </c>
      <c r="AG1655" s="106">
        <v>0</v>
      </c>
      <c r="AH1655" s="27">
        <v>0</v>
      </c>
      <c r="AI1655" s="27">
        <v>0</v>
      </c>
      <c r="AJ1655" s="27">
        <v>0</v>
      </c>
      <c r="AK1655" s="106">
        <v>0</v>
      </c>
      <c r="AL1655" s="106">
        <v>0</v>
      </c>
      <c r="AM1655" s="105">
        <v>0</v>
      </c>
      <c r="AN1655" s="11">
        <v>0</v>
      </c>
      <c r="AO1655" s="11">
        <v>0</v>
      </c>
      <c r="AP1655" s="105">
        <v>0</v>
      </c>
      <c r="AQ1655" s="11">
        <v>0</v>
      </c>
      <c r="AR1655" s="11">
        <v>0</v>
      </c>
      <c r="AS1655" s="11">
        <v>0</v>
      </c>
      <c r="AT1655" s="11">
        <v>0</v>
      </c>
      <c r="AU1655" s="11">
        <v>0</v>
      </c>
      <c r="AV1655" s="11">
        <v>0</v>
      </c>
      <c r="AW1655" s="11">
        <v>0</v>
      </c>
      <c r="AX1655" s="11">
        <v>0</v>
      </c>
      <c r="AZ1655" s="11">
        <v>0</v>
      </c>
      <c r="BA1655" s="11">
        <v>0</v>
      </c>
      <c r="BB1655" s="122"/>
    </row>
    <row r="1656" spans="1:54" hidden="1" x14ac:dyDescent="0.25">
      <c r="A1656">
        <v>9</v>
      </c>
      <c r="B1656" t="str">
        <f t="shared" si="199"/>
        <v>BCR-8561</v>
      </c>
      <c r="C1656" s="2" t="s">
        <v>319</v>
      </c>
      <c r="D1656" s="2" t="str">
        <f t="shared" si="200"/>
        <v>8</v>
      </c>
      <c r="E1656" s="2" t="str">
        <f t="shared" si="201"/>
        <v>85</v>
      </c>
      <c r="F1656" s="2" t="str">
        <f t="shared" si="202"/>
        <v>856</v>
      </c>
      <c r="G1656" s="1" t="s">
        <v>299</v>
      </c>
      <c r="H1656" s="27">
        <v>0</v>
      </c>
      <c r="I1656" s="27"/>
      <c r="J1656" s="27">
        <v>0</v>
      </c>
      <c r="K1656" s="27">
        <v>0</v>
      </c>
      <c r="L1656" s="27">
        <v>0</v>
      </c>
      <c r="M1656" s="27"/>
      <c r="N1656" s="27">
        <v>0</v>
      </c>
      <c r="O1656" s="27">
        <v>0</v>
      </c>
      <c r="P1656" s="27">
        <v>0</v>
      </c>
      <c r="Q1656" s="27"/>
      <c r="R1656" s="27">
        <v>0</v>
      </c>
      <c r="S1656" s="27">
        <v>0</v>
      </c>
      <c r="T1656" s="27">
        <v>0</v>
      </c>
      <c r="U1656" s="27"/>
      <c r="V1656" s="27">
        <v>0</v>
      </c>
      <c r="W1656" s="27">
        <v>0</v>
      </c>
      <c r="X1656" s="27">
        <v>0</v>
      </c>
      <c r="Y1656" s="27"/>
      <c r="Z1656" s="27">
        <v>0</v>
      </c>
      <c r="AA1656" s="27">
        <v>0</v>
      </c>
      <c r="AB1656" s="27">
        <v>0</v>
      </c>
      <c r="AC1656" s="27"/>
      <c r="AD1656" s="27">
        <v>0</v>
      </c>
      <c r="AE1656" s="27">
        <v>0</v>
      </c>
      <c r="AF1656" s="27">
        <v>0</v>
      </c>
      <c r="AG1656" s="106">
        <v>0</v>
      </c>
      <c r="AH1656" s="27">
        <v>0</v>
      </c>
      <c r="AI1656" s="27">
        <v>0</v>
      </c>
      <c r="AJ1656" s="27">
        <v>0</v>
      </c>
      <c r="AK1656" s="106">
        <v>0</v>
      </c>
      <c r="AL1656" s="106">
        <v>0</v>
      </c>
      <c r="AM1656" s="105">
        <v>0</v>
      </c>
      <c r="AN1656" s="11">
        <v>0</v>
      </c>
      <c r="AO1656" s="11">
        <v>0</v>
      </c>
      <c r="AP1656" s="105">
        <v>0</v>
      </c>
      <c r="AQ1656" s="11">
        <v>0</v>
      </c>
      <c r="AR1656" s="11">
        <v>0</v>
      </c>
      <c r="AS1656" s="11">
        <v>0</v>
      </c>
      <c r="AT1656" s="11">
        <v>0</v>
      </c>
      <c r="AU1656" s="11">
        <v>0</v>
      </c>
      <c r="AV1656" s="11">
        <v>0</v>
      </c>
      <c r="AW1656" s="11">
        <v>0</v>
      </c>
      <c r="AX1656" s="11">
        <v>0</v>
      </c>
      <c r="AZ1656" s="11">
        <v>0</v>
      </c>
      <c r="BA1656" s="11">
        <v>0</v>
      </c>
      <c r="BB1656" s="122"/>
    </row>
    <row r="1657" spans="1:54" hidden="1" x14ac:dyDescent="0.25">
      <c r="A1657">
        <v>9</v>
      </c>
      <c r="B1657" t="str">
        <f t="shared" si="199"/>
        <v>BCR-8562</v>
      </c>
      <c r="C1657" s="2" t="s">
        <v>319</v>
      </c>
      <c r="D1657" s="2" t="str">
        <f t="shared" si="200"/>
        <v>8</v>
      </c>
      <c r="E1657" s="2" t="str">
        <f t="shared" si="201"/>
        <v>85</v>
      </c>
      <c r="F1657" s="2" t="str">
        <f t="shared" si="202"/>
        <v>856</v>
      </c>
      <c r="G1657" s="1" t="s">
        <v>300</v>
      </c>
      <c r="H1657" s="27">
        <v>0</v>
      </c>
      <c r="I1657" s="27"/>
      <c r="J1657" s="27">
        <v>0</v>
      </c>
      <c r="K1657" s="27">
        <v>0</v>
      </c>
      <c r="L1657" s="27">
        <v>0</v>
      </c>
      <c r="M1657" s="27"/>
      <c r="N1657" s="27">
        <v>0</v>
      </c>
      <c r="O1657" s="27">
        <v>0</v>
      </c>
      <c r="P1657" s="27">
        <v>0</v>
      </c>
      <c r="Q1657" s="27"/>
      <c r="R1657" s="27">
        <v>0</v>
      </c>
      <c r="S1657" s="27">
        <v>0</v>
      </c>
      <c r="T1657" s="27">
        <v>0</v>
      </c>
      <c r="U1657" s="27"/>
      <c r="V1657" s="27">
        <v>0</v>
      </c>
      <c r="W1657" s="27">
        <v>0</v>
      </c>
      <c r="X1657" s="27">
        <v>0</v>
      </c>
      <c r="Y1657" s="27"/>
      <c r="Z1657" s="27">
        <v>0</v>
      </c>
      <c r="AA1657" s="27">
        <v>0</v>
      </c>
      <c r="AB1657" s="27">
        <v>0</v>
      </c>
      <c r="AC1657" s="27"/>
      <c r="AD1657" s="27">
        <v>0</v>
      </c>
      <c r="AE1657" s="27">
        <v>0</v>
      </c>
      <c r="AF1657" s="27">
        <v>0</v>
      </c>
      <c r="AG1657" s="106">
        <v>0</v>
      </c>
      <c r="AH1657" s="27">
        <v>0</v>
      </c>
      <c r="AI1657" s="27">
        <v>0</v>
      </c>
      <c r="AJ1657" s="27">
        <v>0</v>
      </c>
      <c r="AK1657" s="106">
        <v>0</v>
      </c>
      <c r="AL1657" s="106">
        <v>0</v>
      </c>
      <c r="AM1657" s="105">
        <v>0</v>
      </c>
      <c r="AN1657" s="11">
        <v>0</v>
      </c>
      <c r="AO1657" s="11">
        <v>0</v>
      </c>
      <c r="AP1657" s="105">
        <v>0</v>
      </c>
      <c r="AQ1657" s="11">
        <v>0</v>
      </c>
      <c r="AR1657" s="11">
        <v>0</v>
      </c>
      <c r="AS1657" s="11">
        <v>0</v>
      </c>
      <c r="AT1657" s="11">
        <v>0</v>
      </c>
      <c r="AU1657" s="11">
        <v>0</v>
      </c>
      <c r="AV1657" s="11">
        <v>0</v>
      </c>
      <c r="AW1657" s="11">
        <v>0</v>
      </c>
      <c r="AX1657" s="11">
        <v>0</v>
      </c>
      <c r="AZ1657" s="11">
        <v>0</v>
      </c>
      <c r="BA1657" s="11">
        <v>0</v>
      </c>
      <c r="BB1657" s="122"/>
    </row>
    <row r="1658" spans="1:54" hidden="1" x14ac:dyDescent="0.25">
      <c r="A1658">
        <v>9</v>
      </c>
      <c r="B1658" t="str">
        <f t="shared" si="199"/>
        <v>BCR-8563</v>
      </c>
      <c r="C1658" s="2" t="s">
        <v>319</v>
      </c>
      <c r="D1658" s="2" t="str">
        <f t="shared" si="200"/>
        <v>8</v>
      </c>
      <c r="E1658" s="2" t="str">
        <f t="shared" si="201"/>
        <v>85</v>
      </c>
      <c r="F1658" s="2" t="str">
        <f t="shared" si="202"/>
        <v>856</v>
      </c>
      <c r="G1658" s="1" t="s">
        <v>301</v>
      </c>
      <c r="H1658" s="27">
        <v>0</v>
      </c>
      <c r="I1658" s="27"/>
      <c r="J1658" s="27">
        <v>0</v>
      </c>
      <c r="K1658" s="27">
        <v>0</v>
      </c>
      <c r="L1658" s="27">
        <v>0</v>
      </c>
      <c r="M1658" s="27"/>
      <c r="N1658" s="27">
        <v>0</v>
      </c>
      <c r="O1658" s="27">
        <v>0</v>
      </c>
      <c r="P1658" s="27">
        <v>0</v>
      </c>
      <c r="Q1658" s="27"/>
      <c r="R1658" s="27">
        <v>0</v>
      </c>
      <c r="S1658" s="27">
        <v>0</v>
      </c>
      <c r="T1658" s="27">
        <v>0</v>
      </c>
      <c r="U1658" s="27"/>
      <c r="V1658" s="27">
        <v>0</v>
      </c>
      <c r="W1658" s="27">
        <v>0</v>
      </c>
      <c r="X1658" s="27">
        <v>0</v>
      </c>
      <c r="Y1658" s="27"/>
      <c r="Z1658" s="27">
        <v>0</v>
      </c>
      <c r="AA1658" s="27">
        <v>0</v>
      </c>
      <c r="AB1658" s="27">
        <v>0</v>
      </c>
      <c r="AC1658" s="27"/>
      <c r="AD1658" s="27">
        <v>0</v>
      </c>
      <c r="AE1658" s="27">
        <v>0</v>
      </c>
      <c r="AF1658" s="27">
        <v>0</v>
      </c>
      <c r="AG1658" s="106">
        <v>0</v>
      </c>
      <c r="AH1658" s="27">
        <v>0</v>
      </c>
      <c r="AI1658" s="27">
        <v>0</v>
      </c>
      <c r="AJ1658" s="27">
        <v>0</v>
      </c>
      <c r="AK1658" s="106">
        <v>0</v>
      </c>
      <c r="AL1658" s="106">
        <v>0</v>
      </c>
      <c r="AM1658" s="105">
        <v>0</v>
      </c>
      <c r="AN1658" s="11">
        <v>0</v>
      </c>
      <c r="AO1658" s="11">
        <v>0</v>
      </c>
      <c r="AP1658" s="105">
        <v>0</v>
      </c>
      <c r="AQ1658" s="11">
        <v>0</v>
      </c>
      <c r="AR1658" s="11">
        <v>0</v>
      </c>
      <c r="AS1658" s="11">
        <v>0</v>
      </c>
      <c r="AT1658" s="11">
        <v>0</v>
      </c>
      <c r="AU1658" s="11">
        <v>0</v>
      </c>
      <c r="AV1658" s="11">
        <v>0</v>
      </c>
      <c r="AW1658" s="11">
        <v>0</v>
      </c>
      <c r="AX1658" s="11">
        <v>0</v>
      </c>
      <c r="AZ1658" s="11">
        <v>0</v>
      </c>
      <c r="BA1658" s="11">
        <v>0</v>
      </c>
      <c r="BB1658" s="122"/>
    </row>
    <row r="1659" spans="1:54" hidden="1" x14ac:dyDescent="0.25">
      <c r="A1659">
        <v>9</v>
      </c>
      <c r="B1659" t="str">
        <f t="shared" si="199"/>
        <v>BCR-8564</v>
      </c>
      <c r="C1659" s="2" t="s">
        <v>319</v>
      </c>
      <c r="D1659" s="2" t="str">
        <f t="shared" si="200"/>
        <v>8</v>
      </c>
      <c r="E1659" s="2" t="str">
        <f t="shared" si="201"/>
        <v>85</v>
      </c>
      <c r="F1659" s="2" t="str">
        <f t="shared" si="202"/>
        <v>856</v>
      </c>
      <c r="G1659" s="1" t="s">
        <v>302</v>
      </c>
      <c r="H1659" s="27">
        <v>0</v>
      </c>
      <c r="I1659" s="27"/>
      <c r="J1659" s="27">
        <v>0</v>
      </c>
      <c r="K1659" s="27">
        <v>0</v>
      </c>
      <c r="L1659" s="27">
        <v>0</v>
      </c>
      <c r="M1659" s="27"/>
      <c r="N1659" s="27">
        <v>0</v>
      </c>
      <c r="O1659" s="27">
        <v>0</v>
      </c>
      <c r="P1659" s="27">
        <v>0</v>
      </c>
      <c r="Q1659" s="27"/>
      <c r="R1659" s="27">
        <v>0</v>
      </c>
      <c r="S1659" s="27">
        <v>0</v>
      </c>
      <c r="T1659" s="27">
        <v>0</v>
      </c>
      <c r="U1659" s="27"/>
      <c r="V1659" s="27">
        <v>0</v>
      </c>
      <c r="W1659" s="27">
        <v>0</v>
      </c>
      <c r="X1659" s="27">
        <v>0</v>
      </c>
      <c r="Y1659" s="27"/>
      <c r="Z1659" s="27">
        <v>0</v>
      </c>
      <c r="AA1659" s="27">
        <v>0</v>
      </c>
      <c r="AB1659" s="27">
        <v>0</v>
      </c>
      <c r="AC1659" s="27"/>
      <c r="AD1659" s="27">
        <v>0</v>
      </c>
      <c r="AE1659" s="27">
        <v>0</v>
      </c>
      <c r="AF1659" s="27">
        <v>0</v>
      </c>
      <c r="AG1659" s="106">
        <v>0</v>
      </c>
      <c r="AH1659" s="27">
        <v>0</v>
      </c>
      <c r="AI1659" s="27">
        <v>0</v>
      </c>
      <c r="AJ1659" s="27">
        <v>0</v>
      </c>
      <c r="AK1659" s="106">
        <v>0</v>
      </c>
      <c r="AL1659" s="106">
        <v>0</v>
      </c>
      <c r="AM1659" s="105">
        <v>0</v>
      </c>
      <c r="AN1659" s="11">
        <v>0</v>
      </c>
      <c r="AO1659" s="11">
        <v>0</v>
      </c>
      <c r="AP1659" s="105">
        <v>0</v>
      </c>
      <c r="AQ1659" s="11">
        <v>0</v>
      </c>
      <c r="AR1659" s="11">
        <v>0</v>
      </c>
      <c r="AS1659" s="11">
        <v>0</v>
      </c>
      <c r="AT1659" s="11">
        <v>0</v>
      </c>
      <c r="AU1659" s="11">
        <v>0</v>
      </c>
      <c r="AV1659" s="11">
        <v>0</v>
      </c>
      <c r="AW1659" s="11">
        <v>0</v>
      </c>
      <c r="AX1659" s="11">
        <v>0</v>
      </c>
      <c r="AZ1659" s="11">
        <v>0</v>
      </c>
      <c r="BA1659" s="11">
        <v>0</v>
      </c>
      <c r="BB1659" s="122"/>
    </row>
    <row r="1660" spans="1:54" hidden="1" x14ac:dyDescent="0.25">
      <c r="A1660">
        <v>9</v>
      </c>
      <c r="B1660" t="str">
        <f t="shared" si="199"/>
        <v>BCR-8565</v>
      </c>
      <c r="C1660" s="2" t="s">
        <v>319</v>
      </c>
      <c r="D1660" s="2" t="str">
        <f t="shared" si="200"/>
        <v>8</v>
      </c>
      <c r="E1660" s="2" t="str">
        <f t="shared" si="201"/>
        <v>85</v>
      </c>
      <c r="F1660" s="2" t="str">
        <f t="shared" si="202"/>
        <v>856</v>
      </c>
      <c r="G1660" s="1" t="s">
        <v>303</v>
      </c>
      <c r="H1660" s="27">
        <v>0</v>
      </c>
      <c r="I1660" s="27"/>
      <c r="J1660" s="27">
        <v>0</v>
      </c>
      <c r="K1660" s="27">
        <v>0</v>
      </c>
      <c r="L1660" s="27">
        <v>0</v>
      </c>
      <c r="M1660" s="27"/>
      <c r="N1660" s="27">
        <v>0</v>
      </c>
      <c r="O1660" s="27">
        <v>0</v>
      </c>
      <c r="P1660" s="27">
        <v>0</v>
      </c>
      <c r="Q1660" s="27"/>
      <c r="R1660" s="27">
        <v>0</v>
      </c>
      <c r="S1660" s="27">
        <v>0</v>
      </c>
      <c r="T1660" s="27">
        <v>0</v>
      </c>
      <c r="U1660" s="27"/>
      <c r="V1660" s="27">
        <v>0</v>
      </c>
      <c r="W1660" s="27">
        <v>0</v>
      </c>
      <c r="X1660" s="27">
        <v>0</v>
      </c>
      <c r="Y1660" s="27"/>
      <c r="Z1660" s="27">
        <v>0</v>
      </c>
      <c r="AA1660" s="27">
        <v>0</v>
      </c>
      <c r="AB1660" s="27">
        <v>0</v>
      </c>
      <c r="AC1660" s="27"/>
      <c r="AD1660" s="27">
        <v>0</v>
      </c>
      <c r="AE1660" s="27">
        <v>0</v>
      </c>
      <c r="AF1660" s="27">
        <v>0</v>
      </c>
      <c r="AG1660" s="106">
        <v>0</v>
      </c>
      <c r="AH1660" s="27">
        <v>0</v>
      </c>
      <c r="AI1660" s="27">
        <v>0</v>
      </c>
      <c r="AJ1660" s="27">
        <v>0</v>
      </c>
      <c r="AK1660" s="106">
        <v>0</v>
      </c>
      <c r="AL1660" s="106">
        <v>0</v>
      </c>
      <c r="AM1660" s="105">
        <v>0</v>
      </c>
      <c r="AN1660" s="11">
        <v>0</v>
      </c>
      <c r="AO1660" s="11">
        <v>0</v>
      </c>
      <c r="AP1660" s="105">
        <v>0</v>
      </c>
      <c r="AQ1660" s="11">
        <v>0</v>
      </c>
      <c r="AR1660" s="11">
        <v>0</v>
      </c>
      <c r="AS1660" s="11">
        <v>0</v>
      </c>
      <c r="AT1660" s="11">
        <v>0</v>
      </c>
      <c r="AU1660" s="11">
        <v>0</v>
      </c>
      <c r="AV1660" s="11">
        <v>0</v>
      </c>
      <c r="AW1660" s="11">
        <v>0</v>
      </c>
      <c r="AX1660" s="11">
        <v>0</v>
      </c>
      <c r="AZ1660" s="11">
        <v>0</v>
      </c>
      <c r="BA1660" s="11">
        <v>0</v>
      </c>
      <c r="BB1660" s="122"/>
    </row>
    <row r="1661" spans="1:54" hidden="1" x14ac:dyDescent="0.25">
      <c r="A1661">
        <v>9</v>
      </c>
      <c r="B1661" t="str">
        <f t="shared" si="199"/>
        <v>BCR-8571</v>
      </c>
      <c r="C1661" s="2" t="s">
        <v>319</v>
      </c>
      <c r="D1661" s="2" t="str">
        <f t="shared" si="200"/>
        <v>8</v>
      </c>
      <c r="E1661" s="2" t="str">
        <f t="shared" si="201"/>
        <v>85</v>
      </c>
      <c r="F1661" s="2" t="str">
        <f t="shared" si="202"/>
        <v>857</v>
      </c>
      <c r="G1661" s="1" t="s">
        <v>3539</v>
      </c>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106"/>
      <c r="AH1661" s="27"/>
      <c r="AI1661" s="27"/>
      <c r="AJ1661" s="27"/>
      <c r="AK1661" s="106"/>
      <c r="AL1661" s="106"/>
      <c r="AM1661" s="105"/>
      <c r="AN1661" s="11"/>
      <c r="AO1661" s="11"/>
      <c r="AP1661" s="105"/>
      <c r="AQ1661" s="11"/>
      <c r="AR1661" s="11"/>
      <c r="AS1661" s="11"/>
      <c r="AT1661" s="11"/>
      <c r="AU1661" s="11">
        <v>0</v>
      </c>
      <c r="AV1661" s="11">
        <v>0</v>
      </c>
      <c r="AW1661" s="11">
        <v>0</v>
      </c>
      <c r="AX1661" s="11">
        <v>0</v>
      </c>
      <c r="AZ1661" s="11">
        <v>0</v>
      </c>
      <c r="BA1661" s="11">
        <v>0</v>
      </c>
      <c r="BB1661" s="122"/>
    </row>
    <row r="1662" spans="1:54" hidden="1" x14ac:dyDescent="0.25">
      <c r="A1662">
        <v>9</v>
      </c>
      <c r="B1662" t="str">
        <f t="shared" si="199"/>
        <v>BCR-8572</v>
      </c>
      <c r="C1662" s="2" t="s">
        <v>319</v>
      </c>
      <c r="D1662" s="2" t="str">
        <f t="shared" si="200"/>
        <v>8</v>
      </c>
      <c r="E1662" s="2" t="str">
        <f t="shared" si="201"/>
        <v>85</v>
      </c>
      <c r="F1662" s="2" t="str">
        <f t="shared" si="202"/>
        <v>857</v>
      </c>
      <c r="G1662" s="1" t="s">
        <v>3540</v>
      </c>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106"/>
      <c r="AH1662" s="27"/>
      <c r="AI1662" s="27"/>
      <c r="AJ1662" s="27"/>
      <c r="AK1662" s="106"/>
      <c r="AL1662" s="106"/>
      <c r="AM1662" s="105"/>
      <c r="AN1662" s="11"/>
      <c r="AO1662" s="11"/>
      <c r="AP1662" s="105"/>
      <c r="AQ1662" s="11"/>
      <c r="AR1662" s="11"/>
      <c r="AS1662" s="11"/>
      <c r="AT1662" s="11"/>
      <c r="AU1662" s="11">
        <v>0</v>
      </c>
      <c r="AV1662" s="11">
        <v>0</v>
      </c>
      <c r="AW1662" s="11">
        <v>0</v>
      </c>
      <c r="AX1662" s="11">
        <v>0</v>
      </c>
      <c r="AZ1662" s="11">
        <v>0</v>
      </c>
      <c r="BA1662" s="11">
        <v>0</v>
      </c>
      <c r="BB1662" s="122"/>
    </row>
    <row r="1663" spans="1:54" hidden="1" x14ac:dyDescent="0.25">
      <c r="A1663">
        <v>9</v>
      </c>
      <c r="B1663" t="str">
        <f t="shared" si="199"/>
        <v>BCR-8573</v>
      </c>
      <c r="C1663" s="2" t="s">
        <v>319</v>
      </c>
      <c r="D1663" s="2" t="str">
        <f t="shared" si="200"/>
        <v>8</v>
      </c>
      <c r="E1663" s="2" t="str">
        <f t="shared" si="201"/>
        <v>85</v>
      </c>
      <c r="F1663" s="2" t="str">
        <f t="shared" si="202"/>
        <v>857</v>
      </c>
      <c r="G1663" s="1" t="s">
        <v>3541</v>
      </c>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106"/>
      <c r="AH1663" s="27"/>
      <c r="AI1663" s="27"/>
      <c r="AJ1663" s="27"/>
      <c r="AK1663" s="106"/>
      <c r="AL1663" s="106"/>
      <c r="AM1663" s="105"/>
      <c r="AN1663" s="11"/>
      <c r="AO1663" s="11"/>
      <c r="AP1663" s="105"/>
      <c r="AQ1663" s="11"/>
      <c r="AR1663" s="11"/>
      <c r="AS1663" s="11"/>
      <c r="AT1663" s="11"/>
      <c r="AU1663" s="11">
        <v>0</v>
      </c>
      <c r="AV1663" s="11">
        <v>0</v>
      </c>
      <c r="AW1663" s="11">
        <v>0</v>
      </c>
      <c r="AX1663" s="11">
        <v>0</v>
      </c>
      <c r="AZ1663" s="11">
        <v>0</v>
      </c>
      <c r="BA1663" s="11">
        <v>0</v>
      </c>
      <c r="BB1663" s="122"/>
    </row>
    <row r="1664" spans="1:54" hidden="1" x14ac:dyDescent="0.25">
      <c r="A1664">
        <v>9</v>
      </c>
      <c r="B1664" t="str">
        <f t="shared" si="199"/>
        <v>BCR-8574</v>
      </c>
      <c r="C1664" s="2" t="s">
        <v>319</v>
      </c>
      <c r="D1664" s="2" t="str">
        <f t="shared" ref="D1664:D1695" si="203">LEFT($G1664,1)</f>
        <v>8</v>
      </c>
      <c r="E1664" s="2" t="str">
        <f t="shared" ref="E1664:E1695" si="204">LEFT($G1664,2)</f>
        <v>85</v>
      </c>
      <c r="F1664" s="2" t="str">
        <f t="shared" ref="F1664:F1695" si="205">LEFT($G1664,3)</f>
        <v>857</v>
      </c>
      <c r="G1664" s="1" t="s">
        <v>3542</v>
      </c>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106"/>
      <c r="AH1664" s="27"/>
      <c r="AI1664" s="27"/>
      <c r="AJ1664" s="27"/>
      <c r="AK1664" s="106"/>
      <c r="AL1664" s="106"/>
      <c r="AM1664" s="105"/>
      <c r="AN1664" s="11"/>
      <c r="AO1664" s="11"/>
      <c r="AP1664" s="105"/>
      <c r="AQ1664" s="11"/>
      <c r="AR1664" s="11"/>
      <c r="AS1664" s="11"/>
      <c r="AT1664" s="11"/>
      <c r="AU1664" s="11">
        <v>0</v>
      </c>
      <c r="AV1664" s="11">
        <v>0</v>
      </c>
      <c r="AW1664" s="11">
        <v>0</v>
      </c>
      <c r="AX1664" s="11">
        <v>0</v>
      </c>
      <c r="AZ1664" s="11">
        <v>0</v>
      </c>
      <c r="BA1664" s="11">
        <v>0</v>
      </c>
      <c r="BB1664" s="122"/>
    </row>
    <row r="1665" spans="1:54" hidden="1" x14ac:dyDescent="0.25">
      <c r="A1665">
        <v>9</v>
      </c>
      <c r="B1665" t="str">
        <f t="shared" si="199"/>
        <v>BCR-8575</v>
      </c>
      <c r="C1665" s="2" t="s">
        <v>319</v>
      </c>
      <c r="D1665" s="2" t="str">
        <f t="shared" si="203"/>
        <v>8</v>
      </c>
      <c r="E1665" s="2" t="str">
        <f t="shared" si="204"/>
        <v>85</v>
      </c>
      <c r="F1665" s="2" t="str">
        <f t="shared" si="205"/>
        <v>857</v>
      </c>
      <c r="G1665" s="1" t="s">
        <v>3543</v>
      </c>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106"/>
      <c r="AH1665" s="27"/>
      <c r="AI1665" s="27"/>
      <c r="AJ1665" s="27"/>
      <c r="AK1665" s="106"/>
      <c r="AL1665" s="106"/>
      <c r="AM1665" s="105"/>
      <c r="AN1665" s="11"/>
      <c r="AO1665" s="11"/>
      <c r="AP1665" s="105"/>
      <c r="AQ1665" s="11"/>
      <c r="AR1665" s="11"/>
      <c r="AS1665" s="11"/>
      <c r="AT1665" s="11"/>
      <c r="AU1665" s="11">
        <v>0</v>
      </c>
      <c r="AV1665" s="11">
        <v>0</v>
      </c>
      <c r="AW1665" s="11">
        <v>0</v>
      </c>
      <c r="AX1665" s="11">
        <v>0</v>
      </c>
      <c r="AZ1665" s="11">
        <v>0</v>
      </c>
      <c r="BA1665" s="11">
        <v>0</v>
      </c>
      <c r="BB1665" s="122"/>
    </row>
    <row r="1666" spans="1:54" hidden="1" x14ac:dyDescent="0.25">
      <c r="A1666">
        <v>9</v>
      </c>
      <c r="B1666" t="str">
        <f t="shared" si="199"/>
        <v>BCR-9110</v>
      </c>
      <c r="C1666" s="2" t="s">
        <v>319</v>
      </c>
      <c r="D1666" s="2" t="str">
        <f t="shared" si="203"/>
        <v>9</v>
      </c>
      <c r="E1666" s="2" t="str">
        <f t="shared" si="204"/>
        <v>91</v>
      </c>
      <c r="F1666" s="2" t="str">
        <f t="shared" si="205"/>
        <v>911</v>
      </c>
      <c r="G1666" s="1" t="s">
        <v>306</v>
      </c>
      <c r="H1666" s="27">
        <v>822449</v>
      </c>
      <c r="I1666" s="27"/>
      <c r="J1666" s="27">
        <v>579694.89968000003</v>
      </c>
      <c r="K1666" s="27">
        <v>579694.89968000003</v>
      </c>
      <c r="L1666" s="27">
        <v>800458</v>
      </c>
      <c r="M1666" s="27"/>
      <c r="N1666" s="27">
        <v>448123.76299999998</v>
      </c>
      <c r="O1666" s="27">
        <v>500512.28021</v>
      </c>
      <c r="P1666" s="27">
        <v>821836</v>
      </c>
      <c r="Q1666" s="27"/>
      <c r="R1666" s="27">
        <v>500095.07415</v>
      </c>
      <c r="S1666" s="27">
        <v>430819.87252999999</v>
      </c>
      <c r="T1666" s="27">
        <v>845101</v>
      </c>
      <c r="U1666" s="27"/>
      <c r="V1666" s="27">
        <v>439506.35093999997</v>
      </c>
      <c r="W1666" s="27">
        <v>439512.28829</v>
      </c>
      <c r="X1666" s="27">
        <v>901666</v>
      </c>
      <c r="Y1666" s="27"/>
      <c r="Z1666" s="27">
        <v>654151.35722999997</v>
      </c>
      <c r="AA1666" s="27">
        <v>654162.90471999999</v>
      </c>
      <c r="AB1666" s="27">
        <v>981235</v>
      </c>
      <c r="AC1666" s="27"/>
      <c r="AD1666" s="27">
        <v>679253.88748999999</v>
      </c>
      <c r="AE1666" s="27">
        <v>651185.16749999998</v>
      </c>
      <c r="AF1666" s="27">
        <v>1002264</v>
      </c>
      <c r="AG1666" s="106">
        <v>610902.36823999998</v>
      </c>
      <c r="AH1666" s="27">
        <v>622125.80294999992</v>
      </c>
      <c r="AI1666" s="27">
        <v>620374.30483000004</v>
      </c>
      <c r="AJ1666" s="27">
        <v>1173982</v>
      </c>
      <c r="AK1666" s="106">
        <v>774710.16102</v>
      </c>
      <c r="AL1666" s="106">
        <v>774714.89950000006</v>
      </c>
      <c r="AM1666" s="105">
        <v>775786.92715</v>
      </c>
      <c r="AN1666" s="11">
        <v>1278314</v>
      </c>
      <c r="AO1666" s="11">
        <v>785361.52622</v>
      </c>
      <c r="AP1666" s="105">
        <v>785361.52622</v>
      </c>
      <c r="AQ1666" s="11">
        <v>792850.87368999992</v>
      </c>
      <c r="AR1666" s="11">
        <v>1325956</v>
      </c>
      <c r="AS1666" s="11">
        <v>837546.59819000005</v>
      </c>
      <c r="AT1666" s="11">
        <v>850339.13122999994</v>
      </c>
      <c r="AU1666" s="11">
        <v>850339.13122999994</v>
      </c>
      <c r="AV1666" s="11">
        <v>1309175</v>
      </c>
      <c r="AW1666" s="11">
        <v>807872.25943000009</v>
      </c>
      <c r="AX1666" s="11">
        <v>807872.25943000009</v>
      </c>
      <c r="AZ1666" s="11">
        <v>1320502</v>
      </c>
      <c r="BA1666" s="11">
        <v>823380.53101000004</v>
      </c>
      <c r="BB1666" s="122"/>
    </row>
    <row r="1667" spans="1:54" hidden="1" x14ac:dyDescent="0.25">
      <c r="A1667">
        <v>9</v>
      </c>
      <c r="B1667" t="str">
        <f t="shared" ref="B1667:B1730" si="206">C1667&amp;"-"&amp;G1667</f>
        <v>BCR-9120</v>
      </c>
      <c r="C1667" s="2" t="s">
        <v>319</v>
      </c>
      <c r="D1667" s="2" t="str">
        <f t="shared" si="203"/>
        <v>9</v>
      </c>
      <c r="E1667" s="2" t="str">
        <f t="shared" si="204"/>
        <v>91</v>
      </c>
      <c r="F1667" s="2" t="str">
        <f t="shared" si="205"/>
        <v>912</v>
      </c>
      <c r="G1667" s="1" t="s">
        <v>307</v>
      </c>
      <c r="H1667" s="27">
        <v>0</v>
      </c>
      <c r="I1667" s="27"/>
      <c r="J1667" s="27">
        <v>0</v>
      </c>
      <c r="K1667" s="27">
        <v>0</v>
      </c>
      <c r="L1667" s="27">
        <v>0</v>
      </c>
      <c r="M1667" s="27"/>
      <c r="N1667" s="27">
        <v>0</v>
      </c>
      <c r="O1667" s="27">
        <v>0</v>
      </c>
      <c r="P1667" s="27">
        <v>0</v>
      </c>
      <c r="Q1667" s="27"/>
      <c r="R1667" s="27">
        <v>0</v>
      </c>
      <c r="S1667" s="27">
        <v>0</v>
      </c>
      <c r="T1667" s="27">
        <v>0</v>
      </c>
      <c r="U1667" s="27"/>
      <c r="V1667" s="27">
        <v>0</v>
      </c>
      <c r="W1667" s="27">
        <v>0</v>
      </c>
      <c r="X1667" s="27">
        <v>0</v>
      </c>
      <c r="Y1667" s="27"/>
      <c r="Z1667" s="27">
        <v>0</v>
      </c>
      <c r="AA1667" s="27">
        <v>0</v>
      </c>
      <c r="AB1667" s="27">
        <v>0</v>
      </c>
      <c r="AC1667" s="27"/>
      <c r="AD1667" s="27">
        <v>0</v>
      </c>
      <c r="AE1667" s="27">
        <v>0</v>
      </c>
      <c r="AF1667" s="27">
        <v>0</v>
      </c>
      <c r="AG1667" s="106">
        <v>0</v>
      </c>
      <c r="AH1667" s="27">
        <v>0</v>
      </c>
      <c r="AI1667" s="27">
        <v>0</v>
      </c>
      <c r="AJ1667" s="27">
        <v>0</v>
      </c>
      <c r="AK1667" s="106">
        <v>0</v>
      </c>
      <c r="AL1667" s="106">
        <v>0</v>
      </c>
      <c r="AM1667" s="105">
        <v>0</v>
      </c>
      <c r="AN1667" s="11">
        <v>0</v>
      </c>
      <c r="AO1667" s="11">
        <v>0</v>
      </c>
      <c r="AP1667" s="105">
        <v>0</v>
      </c>
      <c r="AQ1667" s="11">
        <v>0</v>
      </c>
      <c r="AR1667" s="11">
        <v>0</v>
      </c>
      <c r="AS1667" s="11">
        <v>0</v>
      </c>
      <c r="AT1667" s="11">
        <v>0</v>
      </c>
      <c r="AU1667" s="11">
        <v>0</v>
      </c>
      <c r="AV1667" s="11">
        <v>0</v>
      </c>
      <c r="AW1667" s="11">
        <v>0</v>
      </c>
      <c r="AX1667" s="11">
        <v>0</v>
      </c>
      <c r="AZ1667" s="11">
        <v>0</v>
      </c>
      <c r="BA1667" s="11">
        <v>0</v>
      </c>
      <c r="BB1667" s="122"/>
    </row>
    <row r="1668" spans="1:54" hidden="1" x14ac:dyDescent="0.25">
      <c r="A1668">
        <v>9</v>
      </c>
      <c r="B1668" t="str">
        <f t="shared" si="206"/>
        <v>BCR-9130</v>
      </c>
      <c r="C1668" s="2" t="s">
        <v>319</v>
      </c>
      <c r="D1668" s="2" t="str">
        <f t="shared" si="203"/>
        <v>9</v>
      </c>
      <c r="E1668" s="2" t="str">
        <f t="shared" si="204"/>
        <v>91</v>
      </c>
      <c r="F1668" s="2" t="str">
        <f t="shared" si="205"/>
        <v>913</v>
      </c>
      <c r="G1668" s="1" t="s">
        <v>308</v>
      </c>
      <c r="H1668" s="27">
        <v>0</v>
      </c>
      <c r="I1668" s="27"/>
      <c r="J1668" s="27">
        <v>0</v>
      </c>
      <c r="K1668" s="27">
        <v>0</v>
      </c>
      <c r="L1668" s="27">
        <v>0</v>
      </c>
      <c r="M1668" s="27"/>
      <c r="N1668" s="27">
        <v>0</v>
      </c>
      <c r="O1668" s="27">
        <v>0</v>
      </c>
      <c r="P1668" s="27">
        <v>0</v>
      </c>
      <c r="Q1668" s="27"/>
      <c r="R1668" s="27">
        <v>0</v>
      </c>
      <c r="S1668" s="27">
        <v>0</v>
      </c>
      <c r="T1668" s="27">
        <v>0</v>
      </c>
      <c r="U1668" s="27"/>
      <c r="V1668" s="27">
        <v>0</v>
      </c>
      <c r="W1668" s="27">
        <v>0</v>
      </c>
      <c r="X1668" s="27">
        <v>0</v>
      </c>
      <c r="Y1668" s="27"/>
      <c r="Z1668" s="27">
        <v>18154.489079999999</v>
      </c>
      <c r="AA1668" s="27">
        <v>18154.489079999999</v>
      </c>
      <c r="AB1668" s="27">
        <v>22447</v>
      </c>
      <c r="AC1668" s="27"/>
      <c r="AD1668" s="27">
        <v>21958.445299999999</v>
      </c>
      <c r="AE1668" s="27">
        <v>21958.445339999998</v>
      </c>
      <c r="AF1668" s="27">
        <v>22873</v>
      </c>
      <c r="AG1668" s="106">
        <v>23987.440780000001</v>
      </c>
      <c r="AH1668" s="27">
        <v>24053.04105</v>
      </c>
      <c r="AI1668" s="27">
        <v>24053.04105</v>
      </c>
      <c r="AJ1668" s="27">
        <v>23092</v>
      </c>
      <c r="AK1668" s="106">
        <v>24569.161270000001</v>
      </c>
      <c r="AL1668" s="106">
        <v>25066.591979999997</v>
      </c>
      <c r="AM1668" s="105">
        <v>25066.591979999997</v>
      </c>
      <c r="AN1668" s="11">
        <v>25506</v>
      </c>
      <c r="AO1668" s="11">
        <v>25468.40956</v>
      </c>
      <c r="AP1668" s="105">
        <v>25468.40956</v>
      </c>
      <c r="AQ1668" s="11">
        <v>25468.409560000004</v>
      </c>
      <c r="AR1668" s="11">
        <v>27372</v>
      </c>
      <c r="AS1668" s="11">
        <v>27742.084070000001</v>
      </c>
      <c r="AT1668" s="11">
        <v>27742.084070000001</v>
      </c>
      <c r="AU1668" s="11">
        <v>27742.084070000001</v>
      </c>
      <c r="AV1668" s="11">
        <v>33614</v>
      </c>
      <c r="AW1668" s="11">
        <v>33428.038200000003</v>
      </c>
      <c r="AX1668" s="11">
        <v>33428.038200000003</v>
      </c>
      <c r="AZ1668" s="11">
        <v>32412</v>
      </c>
      <c r="BA1668" s="11">
        <v>32187.312429999998</v>
      </c>
      <c r="BB1668" s="122"/>
    </row>
    <row r="1669" spans="1:54" hidden="1" x14ac:dyDescent="0.25">
      <c r="A1669">
        <v>9</v>
      </c>
      <c r="B1669" t="str">
        <f t="shared" si="206"/>
        <v>BCR-9131</v>
      </c>
      <c r="C1669" s="2" t="s">
        <v>319</v>
      </c>
      <c r="D1669" s="2" t="str">
        <f t="shared" si="203"/>
        <v>9</v>
      </c>
      <c r="E1669" s="2" t="str">
        <f t="shared" si="204"/>
        <v>91</v>
      </c>
      <c r="F1669" s="2" t="str">
        <f t="shared" si="205"/>
        <v>913</v>
      </c>
      <c r="G1669" s="1" t="s">
        <v>3555</v>
      </c>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106"/>
      <c r="AH1669" s="27"/>
      <c r="AI1669" s="27"/>
      <c r="AJ1669" s="27"/>
      <c r="AK1669" s="106"/>
      <c r="AL1669" s="106"/>
      <c r="AM1669" s="105"/>
      <c r="AN1669" s="11"/>
      <c r="AO1669" s="11"/>
      <c r="AP1669" s="105"/>
      <c r="AQ1669" s="11"/>
      <c r="AR1669" s="11"/>
      <c r="AS1669" s="11"/>
      <c r="AT1669" s="11"/>
      <c r="AU1669" s="11">
        <v>0</v>
      </c>
      <c r="AV1669" s="11">
        <v>0</v>
      </c>
      <c r="AW1669" s="11">
        <v>0</v>
      </c>
      <c r="AX1669" s="11">
        <v>0</v>
      </c>
      <c r="AZ1669" s="11">
        <v>0</v>
      </c>
      <c r="BA1669" s="11">
        <v>0</v>
      </c>
      <c r="BB1669" s="122"/>
    </row>
    <row r="1670" spans="1:54" hidden="1" x14ac:dyDescent="0.25">
      <c r="A1670">
        <v>9</v>
      </c>
      <c r="B1670" t="str">
        <f t="shared" si="206"/>
        <v>BCR-9132</v>
      </c>
      <c r="C1670" s="2" t="s">
        <v>319</v>
      </c>
      <c r="D1670" s="2" t="str">
        <f t="shared" si="203"/>
        <v>9</v>
      </c>
      <c r="E1670" s="2" t="str">
        <f t="shared" si="204"/>
        <v>91</v>
      </c>
      <c r="F1670" s="2" t="str">
        <f t="shared" si="205"/>
        <v>913</v>
      </c>
      <c r="G1670" s="1" t="s">
        <v>3556</v>
      </c>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106"/>
      <c r="AH1670" s="27"/>
      <c r="AI1670" s="27"/>
      <c r="AJ1670" s="27"/>
      <c r="AK1670" s="106"/>
      <c r="AL1670" s="106"/>
      <c r="AM1670" s="105"/>
      <c r="AN1670" s="11"/>
      <c r="AO1670" s="11"/>
      <c r="AP1670" s="105"/>
      <c r="AQ1670" s="11"/>
      <c r="AR1670" s="11"/>
      <c r="AS1670" s="11"/>
      <c r="AT1670" s="11"/>
      <c r="AU1670" s="11">
        <v>0</v>
      </c>
      <c r="AV1670" s="11">
        <v>0</v>
      </c>
      <c r="AW1670" s="11">
        <v>0</v>
      </c>
      <c r="AX1670" s="11">
        <v>0</v>
      </c>
      <c r="AZ1670" s="11">
        <v>0</v>
      </c>
      <c r="BA1670" s="11">
        <v>0</v>
      </c>
      <c r="BB1670" s="122"/>
    </row>
    <row r="1671" spans="1:54" hidden="1" x14ac:dyDescent="0.25">
      <c r="A1671">
        <v>9</v>
      </c>
      <c r="B1671" t="str">
        <f t="shared" si="206"/>
        <v>BCR-9133</v>
      </c>
      <c r="C1671" s="2" t="s">
        <v>319</v>
      </c>
      <c r="D1671" s="2" t="str">
        <f t="shared" si="203"/>
        <v>9</v>
      </c>
      <c r="E1671" s="2" t="str">
        <f t="shared" si="204"/>
        <v>91</v>
      </c>
      <c r="F1671" s="2" t="str">
        <f t="shared" si="205"/>
        <v>913</v>
      </c>
      <c r="G1671" s="1" t="s">
        <v>3557</v>
      </c>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106"/>
      <c r="AH1671" s="27"/>
      <c r="AI1671" s="27"/>
      <c r="AJ1671" s="27"/>
      <c r="AK1671" s="106"/>
      <c r="AL1671" s="106"/>
      <c r="AM1671" s="105"/>
      <c r="AN1671" s="11"/>
      <c r="AO1671" s="11"/>
      <c r="AP1671" s="105"/>
      <c r="AQ1671" s="11"/>
      <c r="AR1671" s="11"/>
      <c r="AS1671" s="11"/>
      <c r="AT1671" s="11"/>
      <c r="AU1671" s="11">
        <v>0</v>
      </c>
      <c r="AV1671" s="11">
        <v>0</v>
      </c>
      <c r="AW1671" s="11">
        <v>0</v>
      </c>
      <c r="AX1671" s="11">
        <v>0</v>
      </c>
      <c r="AZ1671" s="11">
        <v>0</v>
      </c>
      <c r="BA1671" s="11">
        <v>0</v>
      </c>
      <c r="BB1671" s="122"/>
    </row>
    <row r="1672" spans="1:54" hidden="1" x14ac:dyDescent="0.25">
      <c r="A1672">
        <v>9</v>
      </c>
      <c r="B1672" t="str">
        <f t="shared" si="206"/>
        <v>BCR-9134</v>
      </c>
      <c r="C1672" s="2" t="s">
        <v>319</v>
      </c>
      <c r="D1672" s="2" t="str">
        <f t="shared" si="203"/>
        <v>9</v>
      </c>
      <c r="E1672" s="2" t="str">
        <f t="shared" si="204"/>
        <v>91</v>
      </c>
      <c r="F1672" s="2" t="str">
        <f t="shared" si="205"/>
        <v>913</v>
      </c>
      <c r="G1672" s="1" t="s">
        <v>3558</v>
      </c>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106"/>
      <c r="AH1672" s="27"/>
      <c r="AI1672" s="27"/>
      <c r="AJ1672" s="27"/>
      <c r="AK1672" s="106"/>
      <c r="AL1672" s="106"/>
      <c r="AM1672" s="105"/>
      <c r="AN1672" s="11"/>
      <c r="AO1672" s="11"/>
      <c r="AP1672" s="105"/>
      <c r="AQ1672" s="11"/>
      <c r="AR1672" s="11"/>
      <c r="AS1672" s="11"/>
      <c r="AT1672" s="11"/>
      <c r="AU1672" s="11">
        <v>0</v>
      </c>
      <c r="AV1672" s="11">
        <v>0</v>
      </c>
      <c r="AW1672" s="11">
        <v>0</v>
      </c>
      <c r="AX1672" s="11">
        <v>0</v>
      </c>
      <c r="AZ1672" s="11">
        <v>0</v>
      </c>
      <c r="BA1672" s="11">
        <v>0</v>
      </c>
      <c r="BB1672" s="122"/>
    </row>
    <row r="1673" spans="1:54" hidden="1" x14ac:dyDescent="0.25">
      <c r="A1673">
        <v>9</v>
      </c>
      <c r="B1673" t="str">
        <f t="shared" si="206"/>
        <v>BCR-9135</v>
      </c>
      <c r="C1673" s="2" t="s">
        <v>319</v>
      </c>
      <c r="D1673" s="2" t="str">
        <f t="shared" si="203"/>
        <v>9</v>
      </c>
      <c r="E1673" s="2" t="str">
        <f t="shared" si="204"/>
        <v>91</v>
      </c>
      <c r="F1673" s="2" t="str">
        <f t="shared" si="205"/>
        <v>913</v>
      </c>
      <c r="G1673" s="1" t="s">
        <v>3559</v>
      </c>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106"/>
      <c r="AH1673" s="27"/>
      <c r="AI1673" s="27"/>
      <c r="AJ1673" s="27"/>
      <c r="AK1673" s="106"/>
      <c r="AL1673" s="106"/>
      <c r="AM1673" s="105"/>
      <c r="AN1673" s="11"/>
      <c r="AO1673" s="11"/>
      <c r="AP1673" s="105"/>
      <c r="AQ1673" s="11"/>
      <c r="AR1673" s="11"/>
      <c r="AS1673" s="11"/>
      <c r="AT1673" s="11"/>
      <c r="AU1673" s="11">
        <v>0</v>
      </c>
      <c r="AV1673" s="11">
        <v>0</v>
      </c>
      <c r="AW1673" s="11">
        <v>0</v>
      </c>
      <c r="AX1673" s="11">
        <v>0</v>
      </c>
      <c r="AZ1673" s="11">
        <v>0</v>
      </c>
      <c r="BA1673" s="11">
        <v>0</v>
      </c>
      <c r="BB1673" s="122"/>
    </row>
    <row r="1674" spans="1:54" hidden="1" x14ac:dyDescent="0.25">
      <c r="A1674">
        <v>9</v>
      </c>
      <c r="B1674" t="str">
        <f t="shared" si="206"/>
        <v>BCR-9140</v>
      </c>
      <c r="C1674" s="2" t="s">
        <v>319</v>
      </c>
      <c r="D1674" s="2" t="str">
        <f t="shared" si="203"/>
        <v>9</v>
      </c>
      <c r="E1674" s="2" t="str">
        <f t="shared" si="204"/>
        <v>91</v>
      </c>
      <c r="F1674" s="2" t="str">
        <f t="shared" si="205"/>
        <v>914</v>
      </c>
      <c r="G1674" s="1" t="s">
        <v>3566</v>
      </c>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106"/>
      <c r="AH1674" s="27"/>
      <c r="AI1674" s="27"/>
      <c r="AJ1674" s="27"/>
      <c r="AK1674" s="106"/>
      <c r="AL1674" s="106"/>
      <c r="AM1674" s="105"/>
      <c r="AN1674" s="11"/>
      <c r="AO1674" s="11"/>
      <c r="AP1674" s="105"/>
      <c r="AQ1674" s="11"/>
      <c r="AR1674" s="11"/>
      <c r="AS1674" s="11"/>
      <c r="AT1674" s="11"/>
      <c r="AU1674" s="11">
        <v>0</v>
      </c>
      <c r="AV1674" s="11">
        <v>0</v>
      </c>
      <c r="AW1674" s="11">
        <v>115.5</v>
      </c>
      <c r="AX1674" s="11">
        <v>115.5</v>
      </c>
      <c r="AZ1674" s="11">
        <v>0</v>
      </c>
      <c r="BA1674" s="11">
        <v>0</v>
      </c>
      <c r="BB1674" s="122"/>
    </row>
    <row r="1675" spans="1:54" hidden="1" x14ac:dyDescent="0.25">
      <c r="A1675">
        <v>9</v>
      </c>
      <c r="B1675" t="str">
        <f t="shared" si="206"/>
        <v>BCR-9170</v>
      </c>
      <c r="C1675" s="2" t="s">
        <v>319</v>
      </c>
      <c r="D1675" s="2" t="str">
        <f t="shared" si="203"/>
        <v>9</v>
      </c>
      <c r="E1675" s="2" t="str">
        <f t="shared" si="204"/>
        <v>91</v>
      </c>
      <c r="F1675" s="2" t="str">
        <f t="shared" si="205"/>
        <v>917</v>
      </c>
      <c r="G1675" s="1" t="s">
        <v>309</v>
      </c>
      <c r="H1675" s="27">
        <v>0</v>
      </c>
      <c r="I1675" s="27"/>
      <c r="J1675" s="27">
        <v>0</v>
      </c>
      <c r="K1675" s="27">
        <v>0</v>
      </c>
      <c r="L1675" s="27">
        <v>6740</v>
      </c>
      <c r="M1675" s="27"/>
      <c r="N1675" s="27">
        <v>6735.7659800000001</v>
      </c>
      <c r="O1675" s="27">
        <v>6735.7659599999997</v>
      </c>
      <c r="P1675" s="27">
        <v>7021</v>
      </c>
      <c r="Q1675" s="27"/>
      <c r="R1675" s="27">
        <v>5801.6569600000003</v>
      </c>
      <c r="S1675" s="27">
        <v>5801.6569600000003</v>
      </c>
      <c r="T1675" s="27">
        <v>6047</v>
      </c>
      <c r="U1675" s="27"/>
      <c r="V1675" s="27">
        <v>6046.4777199999999</v>
      </c>
      <c r="W1675" s="27">
        <v>6046.4777199999999</v>
      </c>
      <c r="X1675" s="27">
        <v>6302</v>
      </c>
      <c r="Y1675" s="27"/>
      <c r="Z1675" s="27">
        <v>6327.42004</v>
      </c>
      <c r="AA1675" s="27">
        <v>6327.42004</v>
      </c>
      <c r="AB1675" s="27">
        <v>6768</v>
      </c>
      <c r="AC1675" s="27"/>
      <c r="AD1675" s="27">
        <v>6774.98027</v>
      </c>
      <c r="AE1675" s="27">
        <v>6774.98027</v>
      </c>
      <c r="AF1675" s="27">
        <v>6865</v>
      </c>
      <c r="AG1675" s="106">
        <v>60400.998639999998</v>
      </c>
      <c r="AH1675" s="27">
        <v>60400.998639999998</v>
      </c>
      <c r="AI1675" s="27">
        <v>60477.622219999997</v>
      </c>
      <c r="AJ1675" s="27">
        <v>5310</v>
      </c>
      <c r="AK1675" s="106">
        <v>5278.9056200000005</v>
      </c>
      <c r="AL1675" s="106">
        <v>5278.9056200000005</v>
      </c>
      <c r="AM1675" s="105">
        <v>5545.2791699999998</v>
      </c>
      <c r="AN1675" s="11">
        <v>5806</v>
      </c>
      <c r="AO1675" s="11">
        <v>7489.64347</v>
      </c>
      <c r="AP1675" s="105">
        <v>7490.41291</v>
      </c>
      <c r="AQ1675" s="11">
        <v>7490.41291</v>
      </c>
      <c r="AR1675" s="11">
        <v>6439</v>
      </c>
      <c r="AS1675" s="11">
        <v>7598.4694600000003</v>
      </c>
      <c r="AT1675" s="11">
        <v>7598.4694600000003</v>
      </c>
      <c r="AU1675" s="11">
        <v>7598.4694600000003</v>
      </c>
      <c r="AV1675" s="11">
        <v>2620</v>
      </c>
      <c r="AW1675" s="11">
        <v>2595.9792599999996</v>
      </c>
      <c r="AX1675" s="11">
        <v>2595.9792599999996</v>
      </c>
      <c r="AZ1675" s="11">
        <v>2420</v>
      </c>
      <c r="BA1675" s="11">
        <v>2419.73</v>
      </c>
      <c r="BB1675" s="122"/>
    </row>
    <row r="1676" spans="1:54" hidden="1" x14ac:dyDescent="0.25">
      <c r="A1676">
        <v>9</v>
      </c>
      <c r="B1676" t="str">
        <f t="shared" si="206"/>
        <v>BCR-9200</v>
      </c>
      <c r="C1676" s="2" t="s">
        <v>319</v>
      </c>
      <c r="D1676" s="2" t="str">
        <f t="shared" si="203"/>
        <v>9</v>
      </c>
      <c r="E1676" s="2" t="str">
        <f t="shared" si="204"/>
        <v>92</v>
      </c>
      <c r="F1676" s="2" t="str">
        <f t="shared" si="205"/>
        <v>920</v>
      </c>
      <c r="G1676" s="1" t="s">
        <v>2390</v>
      </c>
      <c r="H1676" s="27">
        <v>0</v>
      </c>
      <c r="I1676" s="27"/>
      <c r="J1676" s="27">
        <v>0</v>
      </c>
      <c r="K1676" s="27">
        <v>0</v>
      </c>
      <c r="L1676" s="27">
        <v>0</v>
      </c>
      <c r="M1676" s="27"/>
      <c r="N1676" s="27">
        <v>0</v>
      </c>
      <c r="O1676" s="27">
        <v>0</v>
      </c>
      <c r="P1676" s="27">
        <v>0</v>
      </c>
      <c r="Q1676" s="27"/>
      <c r="R1676" s="27">
        <v>0</v>
      </c>
      <c r="S1676" s="27">
        <v>0</v>
      </c>
      <c r="T1676" s="27">
        <v>0</v>
      </c>
      <c r="U1676" s="27"/>
      <c r="V1676" s="27">
        <v>0</v>
      </c>
      <c r="W1676" s="27">
        <v>0</v>
      </c>
      <c r="X1676" s="27">
        <v>0</v>
      </c>
      <c r="Y1676" s="27"/>
      <c r="Z1676" s="27">
        <v>0</v>
      </c>
      <c r="AA1676" s="27">
        <v>0</v>
      </c>
      <c r="AB1676" s="27">
        <v>0</v>
      </c>
      <c r="AC1676" s="27"/>
      <c r="AD1676" s="27">
        <v>0</v>
      </c>
      <c r="AE1676" s="27">
        <v>0</v>
      </c>
      <c r="AF1676" s="27">
        <v>0</v>
      </c>
      <c r="AG1676" s="106">
        <v>0</v>
      </c>
      <c r="AH1676" s="27">
        <v>0</v>
      </c>
      <c r="AI1676" s="27">
        <v>0</v>
      </c>
      <c r="AJ1676" s="27">
        <v>0</v>
      </c>
      <c r="AK1676" s="106">
        <v>0</v>
      </c>
      <c r="AL1676" s="106">
        <v>0</v>
      </c>
      <c r="AM1676" s="105">
        <v>0</v>
      </c>
      <c r="AN1676" s="11">
        <v>0</v>
      </c>
      <c r="AO1676" s="11">
        <v>0</v>
      </c>
      <c r="AP1676" s="105">
        <v>0</v>
      </c>
      <c r="AQ1676" s="11">
        <v>0</v>
      </c>
      <c r="AR1676" s="11">
        <v>0</v>
      </c>
      <c r="AS1676" s="11">
        <v>0</v>
      </c>
      <c r="AT1676" s="11">
        <v>0</v>
      </c>
      <c r="AU1676" s="11">
        <v>0</v>
      </c>
      <c r="AV1676" s="11">
        <v>0</v>
      </c>
      <c r="AW1676" s="11">
        <v>0</v>
      </c>
      <c r="AX1676" s="11">
        <v>0</v>
      </c>
      <c r="AZ1676" s="11">
        <v>0</v>
      </c>
      <c r="BA1676" s="11">
        <v>0</v>
      </c>
      <c r="BB1676" s="122"/>
    </row>
    <row r="1677" spans="1:54" hidden="1" x14ac:dyDescent="0.25">
      <c r="A1677">
        <v>9</v>
      </c>
      <c r="B1677" t="str">
        <f t="shared" si="206"/>
        <v>BCR-9300</v>
      </c>
      <c r="C1677" s="2" t="s">
        <v>319</v>
      </c>
      <c r="D1677" s="2" t="str">
        <f t="shared" si="203"/>
        <v>9</v>
      </c>
      <c r="E1677" s="2" t="str">
        <f t="shared" si="204"/>
        <v>93</v>
      </c>
      <c r="F1677" s="2" t="str">
        <f t="shared" si="205"/>
        <v>930</v>
      </c>
      <c r="G1677" s="1" t="s">
        <v>312</v>
      </c>
      <c r="H1677" s="27">
        <v>0</v>
      </c>
      <c r="I1677" s="27"/>
      <c r="J1677" s="27">
        <v>0</v>
      </c>
      <c r="K1677" s="27">
        <v>0</v>
      </c>
      <c r="L1677" s="27">
        <v>0</v>
      </c>
      <c r="M1677" s="27"/>
      <c r="N1677" s="27">
        <v>0</v>
      </c>
      <c r="O1677" s="27">
        <v>0</v>
      </c>
      <c r="P1677" s="27">
        <v>0</v>
      </c>
      <c r="Q1677" s="27"/>
      <c r="R1677" s="27">
        <v>0</v>
      </c>
      <c r="S1677" s="27">
        <v>0</v>
      </c>
      <c r="T1677" s="27">
        <v>0</v>
      </c>
      <c r="U1677" s="27"/>
      <c r="V1677" s="27">
        <v>0</v>
      </c>
      <c r="W1677" s="27">
        <v>0</v>
      </c>
      <c r="X1677" s="27">
        <v>0</v>
      </c>
      <c r="Y1677" s="27"/>
      <c r="Z1677" s="27">
        <v>0</v>
      </c>
      <c r="AA1677" s="27">
        <v>0</v>
      </c>
      <c r="AB1677" s="27">
        <v>0</v>
      </c>
      <c r="AC1677" s="27"/>
      <c r="AD1677" s="27">
        <v>0</v>
      </c>
      <c r="AE1677" s="27">
        <v>0</v>
      </c>
      <c r="AF1677" s="27">
        <v>0</v>
      </c>
      <c r="AG1677" s="106">
        <v>0</v>
      </c>
      <c r="AH1677" s="27">
        <v>0</v>
      </c>
      <c r="AI1677" s="27">
        <v>0</v>
      </c>
      <c r="AJ1677" s="27">
        <v>0</v>
      </c>
      <c r="AK1677" s="106">
        <v>0</v>
      </c>
      <c r="AL1677" s="106">
        <v>0</v>
      </c>
      <c r="AM1677" s="105">
        <v>0</v>
      </c>
      <c r="AN1677" s="11">
        <v>0</v>
      </c>
      <c r="AO1677" s="11">
        <v>0</v>
      </c>
      <c r="AP1677" s="105">
        <v>0</v>
      </c>
      <c r="AQ1677" s="11">
        <v>0</v>
      </c>
      <c r="AR1677" s="11">
        <v>0</v>
      </c>
      <c r="AS1677" s="11">
        <v>0</v>
      </c>
      <c r="AT1677" s="11">
        <v>0</v>
      </c>
      <c r="AU1677" s="11">
        <v>0</v>
      </c>
      <c r="AV1677" s="11">
        <v>0</v>
      </c>
      <c r="AW1677" s="11">
        <v>0</v>
      </c>
      <c r="AX1677" s="11">
        <v>0</v>
      </c>
      <c r="AZ1677" s="11">
        <v>0</v>
      </c>
      <c r="BA1677" s="11">
        <v>0</v>
      </c>
      <c r="BB1677" s="122"/>
    </row>
    <row r="1678" spans="1:54" hidden="1" x14ac:dyDescent="0.25">
      <c r="A1678">
        <v>9</v>
      </c>
      <c r="B1678" t="str">
        <f t="shared" si="206"/>
        <v>BCR-9400</v>
      </c>
      <c r="C1678" s="2" t="s">
        <v>319</v>
      </c>
      <c r="D1678" s="2" t="str">
        <f t="shared" si="203"/>
        <v>9</v>
      </c>
      <c r="E1678" s="2" t="str">
        <f t="shared" si="204"/>
        <v>94</v>
      </c>
      <c r="F1678" s="2" t="str">
        <f t="shared" si="205"/>
        <v>940</v>
      </c>
      <c r="G1678" s="1" t="s">
        <v>3545</v>
      </c>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106"/>
      <c r="AH1678" s="27"/>
      <c r="AI1678" s="27"/>
      <c r="AJ1678" s="27"/>
      <c r="AK1678" s="106"/>
      <c r="AL1678" s="106"/>
      <c r="AM1678" s="105"/>
      <c r="AN1678" s="11"/>
      <c r="AO1678" s="11"/>
      <c r="AP1678" s="105"/>
      <c r="AQ1678" s="11"/>
      <c r="AR1678" s="11"/>
      <c r="AS1678" s="11"/>
      <c r="AT1678" s="11"/>
      <c r="AU1678" s="11">
        <v>0</v>
      </c>
      <c r="AV1678" s="11">
        <v>0</v>
      </c>
      <c r="AW1678" s="11">
        <v>0</v>
      </c>
      <c r="AX1678" s="11">
        <v>0</v>
      </c>
      <c r="AZ1678" s="11">
        <v>0</v>
      </c>
      <c r="BA1678" s="11">
        <v>0</v>
      </c>
      <c r="BB1678" s="122"/>
    </row>
    <row r="1679" spans="1:54" hidden="1" x14ac:dyDescent="0.25">
      <c r="A1679">
        <v>9</v>
      </c>
      <c r="B1679" t="str">
        <f t="shared" si="206"/>
        <v>BCR-4351 (old)</v>
      </c>
      <c r="C1679" s="2" t="s">
        <v>319</v>
      </c>
      <c r="D1679" s="2" t="str">
        <f t="shared" si="203"/>
        <v>4</v>
      </c>
      <c r="E1679" s="2" t="str">
        <f t="shared" si="204"/>
        <v>43</v>
      </c>
      <c r="F1679" s="2" t="str">
        <f t="shared" si="205"/>
        <v>435</v>
      </c>
      <c r="G1679" s="1" t="s">
        <v>3453</v>
      </c>
      <c r="H1679" s="27">
        <v>0</v>
      </c>
      <c r="I1679" s="27"/>
      <c r="J1679" s="27">
        <v>0</v>
      </c>
      <c r="K1679" s="27">
        <v>0</v>
      </c>
      <c r="L1679" s="27">
        <v>0</v>
      </c>
      <c r="M1679" s="27"/>
      <c r="N1679" s="27">
        <v>0</v>
      </c>
      <c r="O1679" s="27">
        <v>0</v>
      </c>
      <c r="P1679" s="27">
        <v>0</v>
      </c>
      <c r="Q1679" s="27"/>
      <c r="R1679" s="27">
        <v>0</v>
      </c>
      <c r="S1679" s="27">
        <v>0</v>
      </c>
      <c r="T1679" s="27">
        <v>0</v>
      </c>
      <c r="U1679" s="27"/>
      <c r="V1679" s="27">
        <v>0</v>
      </c>
      <c r="W1679" s="27">
        <v>0</v>
      </c>
      <c r="X1679" s="27">
        <v>0</v>
      </c>
      <c r="Y1679" s="27"/>
      <c r="Z1679" s="27">
        <v>40368</v>
      </c>
      <c r="AA1679" s="27">
        <v>40368</v>
      </c>
      <c r="AB1679" s="27">
        <v>0</v>
      </c>
      <c r="AC1679" s="27"/>
      <c r="AD1679" s="27">
        <v>0</v>
      </c>
      <c r="AE1679" s="27">
        <v>0</v>
      </c>
      <c r="AF1679" s="27">
        <v>0</v>
      </c>
      <c r="AG1679" s="106">
        <v>0</v>
      </c>
      <c r="AH1679" s="27">
        <v>0</v>
      </c>
      <c r="AI1679" s="27">
        <v>0</v>
      </c>
      <c r="AJ1679" s="27">
        <v>0</v>
      </c>
      <c r="AK1679" s="106">
        <v>0</v>
      </c>
      <c r="AL1679" s="106">
        <v>0</v>
      </c>
      <c r="AM1679" s="105">
        <v>0</v>
      </c>
      <c r="AN1679" s="11">
        <v>0</v>
      </c>
      <c r="AO1679" s="11">
        <v>0</v>
      </c>
      <c r="AP1679" s="105">
        <v>0</v>
      </c>
      <c r="AQ1679" s="11">
        <v>0</v>
      </c>
      <c r="AR1679" s="11">
        <v>0</v>
      </c>
      <c r="AS1679" s="11">
        <v>0</v>
      </c>
      <c r="AT1679" s="11">
        <v>0</v>
      </c>
      <c r="AU1679" s="11"/>
      <c r="AV1679" s="11">
        <v>0</v>
      </c>
      <c r="AW1679" s="11">
        <v>0</v>
      </c>
      <c r="AX1679" s="11"/>
      <c r="AZ1679" s="11"/>
      <c r="BA1679" s="11"/>
      <c r="BB1679" s="122"/>
    </row>
    <row r="1680" spans="1:54" hidden="1" x14ac:dyDescent="0.25">
      <c r="A1680">
        <v>9</v>
      </c>
      <c r="B1680" t="str">
        <f t="shared" si="206"/>
        <v>BCR-4352 (old)</v>
      </c>
      <c r="C1680" s="2" t="s">
        <v>319</v>
      </c>
      <c r="D1680" s="2" t="str">
        <f t="shared" si="203"/>
        <v>4</v>
      </c>
      <c r="E1680" s="2" t="str">
        <f t="shared" si="204"/>
        <v>43</v>
      </c>
      <c r="F1680" s="2" t="str">
        <f t="shared" si="205"/>
        <v>435</v>
      </c>
      <c r="G1680" s="1" t="s">
        <v>3454</v>
      </c>
      <c r="H1680" s="27">
        <v>1007</v>
      </c>
      <c r="I1680" s="27"/>
      <c r="J1680" s="27">
        <v>1014.99296</v>
      </c>
      <c r="K1680" s="27">
        <v>1014.99296</v>
      </c>
      <c r="L1680" s="27">
        <v>1007</v>
      </c>
      <c r="M1680" s="27"/>
      <c r="N1680" s="27">
        <v>926.74210000000005</v>
      </c>
      <c r="O1680" s="27">
        <v>926.74210000000005</v>
      </c>
      <c r="P1680" s="27">
        <v>1241</v>
      </c>
      <c r="Q1680" s="27"/>
      <c r="R1680" s="27">
        <v>1153.7579000000001</v>
      </c>
      <c r="S1680" s="27">
        <v>1153.7579000000001</v>
      </c>
      <c r="T1680" s="27">
        <v>1360</v>
      </c>
      <c r="U1680" s="27"/>
      <c r="V1680" s="27">
        <v>1220</v>
      </c>
      <c r="W1680" s="27">
        <v>1220</v>
      </c>
      <c r="X1680" s="27">
        <v>1440</v>
      </c>
      <c r="Y1680" s="27"/>
      <c r="Z1680" s="27">
        <v>1300</v>
      </c>
      <c r="AA1680" s="27">
        <v>1300</v>
      </c>
      <c r="AB1680" s="27">
        <v>0</v>
      </c>
      <c r="AC1680" s="27"/>
      <c r="AD1680" s="27">
        <v>0</v>
      </c>
      <c r="AE1680" s="27">
        <v>0</v>
      </c>
      <c r="AF1680" s="27">
        <v>0</v>
      </c>
      <c r="AG1680" s="106">
        <v>0</v>
      </c>
      <c r="AH1680" s="27">
        <v>0</v>
      </c>
      <c r="AI1680" s="27">
        <v>0</v>
      </c>
      <c r="AJ1680" s="27">
        <v>0</v>
      </c>
      <c r="AK1680" s="106">
        <v>0</v>
      </c>
      <c r="AL1680" s="106">
        <v>0</v>
      </c>
      <c r="AM1680" s="105">
        <v>0</v>
      </c>
      <c r="AN1680" s="11">
        <v>0</v>
      </c>
      <c r="AO1680" s="11">
        <v>0</v>
      </c>
      <c r="AP1680" s="105">
        <v>0</v>
      </c>
      <c r="AQ1680" s="11">
        <v>0</v>
      </c>
      <c r="AR1680" s="11">
        <v>0</v>
      </c>
      <c r="AS1680" s="11">
        <v>0</v>
      </c>
      <c r="AT1680" s="11">
        <v>0</v>
      </c>
      <c r="AU1680" s="11"/>
      <c r="AV1680" s="11">
        <v>0</v>
      </c>
      <c r="AW1680" s="11">
        <v>0</v>
      </c>
      <c r="AX1680" s="11"/>
      <c r="AZ1680" s="11"/>
      <c r="BA1680" s="11"/>
      <c r="BB1680" s="122"/>
    </row>
    <row r="1681" spans="1:54" hidden="1" x14ac:dyDescent="0.25">
      <c r="A1681">
        <v>9</v>
      </c>
      <c r="B1681" t="str">
        <f t="shared" si="206"/>
        <v>BCR-6351 (old)</v>
      </c>
      <c r="C1681" s="2" t="s">
        <v>319</v>
      </c>
      <c r="D1681" s="2" t="str">
        <f t="shared" si="203"/>
        <v>6</v>
      </c>
      <c r="E1681" s="2" t="str">
        <f t="shared" si="204"/>
        <v>63</v>
      </c>
      <c r="F1681" s="2" t="str">
        <f t="shared" si="205"/>
        <v>635</v>
      </c>
      <c r="G1681" s="1" t="s">
        <v>3455</v>
      </c>
      <c r="H1681" s="27">
        <v>0</v>
      </c>
      <c r="I1681" s="27"/>
      <c r="J1681" s="27">
        <v>0</v>
      </c>
      <c r="K1681" s="27">
        <v>0</v>
      </c>
      <c r="L1681" s="27">
        <v>0</v>
      </c>
      <c r="M1681" s="27"/>
      <c r="N1681" s="27">
        <v>0</v>
      </c>
      <c r="O1681" s="27">
        <v>0</v>
      </c>
      <c r="P1681" s="27">
        <v>667</v>
      </c>
      <c r="Q1681" s="27"/>
      <c r="R1681" s="27">
        <v>74.485730000000004</v>
      </c>
      <c r="S1681" s="27">
        <v>74.485730000000004</v>
      </c>
      <c r="T1681" s="27">
        <v>450</v>
      </c>
      <c r="U1681" s="27"/>
      <c r="V1681" s="27">
        <v>128.96942999999999</v>
      </c>
      <c r="W1681" s="27">
        <v>128.96942999999999</v>
      </c>
      <c r="X1681" s="27">
        <v>450</v>
      </c>
      <c r="Y1681" s="27"/>
      <c r="Z1681" s="27">
        <v>103.65618000000001</v>
      </c>
      <c r="AA1681" s="27">
        <v>103.65618000000001</v>
      </c>
      <c r="AB1681" s="27">
        <v>0</v>
      </c>
      <c r="AC1681" s="27"/>
      <c r="AD1681" s="27">
        <v>0</v>
      </c>
      <c r="AE1681" s="27">
        <v>0</v>
      </c>
      <c r="AF1681" s="27">
        <v>0</v>
      </c>
      <c r="AG1681" s="106">
        <v>0</v>
      </c>
      <c r="AH1681" s="27">
        <v>0</v>
      </c>
      <c r="AI1681" s="27">
        <v>0</v>
      </c>
      <c r="AJ1681" s="27">
        <v>0</v>
      </c>
      <c r="AK1681" s="106">
        <v>0</v>
      </c>
      <c r="AL1681" s="106">
        <v>0</v>
      </c>
      <c r="AM1681" s="105">
        <v>0</v>
      </c>
      <c r="AN1681" s="11">
        <v>0</v>
      </c>
      <c r="AO1681" s="11">
        <v>0</v>
      </c>
      <c r="AP1681" s="105">
        <v>0</v>
      </c>
      <c r="AQ1681" s="11">
        <v>0</v>
      </c>
      <c r="AR1681" s="11">
        <v>0</v>
      </c>
      <c r="AS1681" s="11">
        <v>0</v>
      </c>
      <c r="AT1681" s="11">
        <v>0</v>
      </c>
      <c r="AU1681" s="11"/>
      <c r="AV1681" s="11">
        <v>0</v>
      </c>
      <c r="AW1681" s="11">
        <v>0</v>
      </c>
      <c r="AX1681" s="11"/>
      <c r="AZ1681" s="11"/>
      <c r="BA1681" s="11"/>
      <c r="BB1681" s="122"/>
    </row>
    <row r="1682" spans="1:54" hidden="1" x14ac:dyDescent="0.25">
      <c r="A1682">
        <v>9</v>
      </c>
      <c r="B1682" t="str">
        <f t="shared" si="206"/>
        <v>BCR-6352 (old)</v>
      </c>
      <c r="C1682" s="2" t="s">
        <v>319</v>
      </c>
      <c r="D1682" s="2" t="str">
        <f t="shared" si="203"/>
        <v>6</v>
      </c>
      <c r="E1682" s="2" t="str">
        <f t="shared" si="204"/>
        <v>63</v>
      </c>
      <c r="F1682" s="2" t="str">
        <f t="shared" si="205"/>
        <v>635</v>
      </c>
      <c r="G1682" s="1" t="s">
        <v>3456</v>
      </c>
      <c r="H1682" s="27">
        <v>0</v>
      </c>
      <c r="I1682" s="27"/>
      <c r="J1682" s="27">
        <v>0</v>
      </c>
      <c r="K1682" s="27">
        <v>0</v>
      </c>
      <c r="L1682" s="27">
        <v>0</v>
      </c>
      <c r="M1682" s="27"/>
      <c r="N1682" s="27">
        <v>0</v>
      </c>
      <c r="O1682" s="27">
        <v>0</v>
      </c>
      <c r="P1682" s="27">
        <v>0</v>
      </c>
      <c r="Q1682" s="27"/>
      <c r="R1682" s="27">
        <v>0</v>
      </c>
      <c r="S1682" s="27">
        <v>0</v>
      </c>
      <c r="T1682" s="27">
        <v>0</v>
      </c>
      <c r="U1682" s="27"/>
      <c r="V1682" s="27">
        <v>0</v>
      </c>
      <c r="W1682" s="27">
        <v>0</v>
      </c>
      <c r="X1682" s="27">
        <v>0</v>
      </c>
      <c r="Y1682" s="27"/>
      <c r="Z1682" s="27">
        <v>0</v>
      </c>
      <c r="AA1682" s="27">
        <v>0</v>
      </c>
      <c r="AB1682" s="27">
        <v>0</v>
      </c>
      <c r="AC1682" s="27"/>
      <c r="AD1682" s="27">
        <v>0</v>
      </c>
      <c r="AE1682" s="27">
        <v>0</v>
      </c>
      <c r="AF1682" s="27">
        <v>0</v>
      </c>
      <c r="AG1682" s="106">
        <v>0</v>
      </c>
      <c r="AH1682" s="27">
        <v>0</v>
      </c>
      <c r="AI1682" s="27">
        <v>0</v>
      </c>
      <c r="AJ1682" s="27">
        <v>0</v>
      </c>
      <c r="AK1682" s="106">
        <v>0</v>
      </c>
      <c r="AL1682" s="106">
        <v>0</v>
      </c>
      <c r="AM1682" s="105">
        <v>0</v>
      </c>
      <c r="AN1682" s="11">
        <v>0</v>
      </c>
      <c r="AO1682" s="11">
        <v>0</v>
      </c>
      <c r="AP1682" s="105">
        <v>0</v>
      </c>
      <c r="AQ1682" s="11">
        <v>0</v>
      </c>
      <c r="AR1682" s="11">
        <v>0</v>
      </c>
      <c r="AS1682" s="11">
        <v>0</v>
      </c>
      <c r="AT1682" s="11">
        <v>0</v>
      </c>
      <c r="AU1682" s="11"/>
      <c r="AV1682" s="11">
        <v>0</v>
      </c>
      <c r="AW1682" s="11">
        <v>0</v>
      </c>
      <c r="AX1682" s="11"/>
      <c r="AZ1682" s="11"/>
      <c r="BA1682" s="11"/>
      <c r="BB1682" s="122"/>
    </row>
    <row r="1683" spans="1:54" hidden="1" x14ac:dyDescent="0.25">
      <c r="A1683">
        <v>10</v>
      </c>
      <c r="B1683" t="str">
        <f t="shared" si="206"/>
        <v>FrCC-0100</v>
      </c>
      <c r="C1683" s="2" t="s">
        <v>320</v>
      </c>
      <c r="D1683" s="2" t="str">
        <f t="shared" si="203"/>
        <v>0</v>
      </c>
      <c r="E1683" s="2" t="str">
        <f t="shared" si="204"/>
        <v>01</v>
      </c>
      <c r="F1683" s="2" t="str">
        <f t="shared" si="205"/>
        <v>010</v>
      </c>
      <c r="G1683" s="3" t="s">
        <v>10</v>
      </c>
      <c r="H1683" s="27">
        <v>6867</v>
      </c>
      <c r="I1683" s="27"/>
      <c r="J1683" s="27">
        <v>10214.2001</v>
      </c>
      <c r="K1683" s="27">
        <v>10214.2001</v>
      </c>
      <c r="L1683" s="27">
        <v>6867</v>
      </c>
      <c r="M1683" s="27"/>
      <c r="N1683" s="27">
        <v>8299.7070000000003</v>
      </c>
      <c r="O1683" s="27">
        <v>8299.7064300000002</v>
      </c>
      <c r="P1683" s="27">
        <v>8253</v>
      </c>
      <c r="Q1683" s="27"/>
      <c r="R1683" s="27">
        <v>8573.6322100000016</v>
      </c>
      <c r="S1683" s="27">
        <v>8573.6322100000016</v>
      </c>
      <c r="T1683" s="27">
        <v>8085</v>
      </c>
      <c r="U1683" s="27"/>
      <c r="V1683" s="27">
        <v>9956</v>
      </c>
      <c r="W1683" s="27">
        <v>9956</v>
      </c>
      <c r="X1683" s="27">
        <v>8324</v>
      </c>
      <c r="Y1683" s="27"/>
      <c r="Z1683" s="27">
        <v>9442</v>
      </c>
      <c r="AA1683" s="27">
        <v>9442</v>
      </c>
      <c r="AB1683" s="27">
        <v>111662</v>
      </c>
      <c r="AC1683" s="27"/>
      <c r="AD1683" s="27">
        <v>10540</v>
      </c>
      <c r="AE1683" s="27">
        <v>10541</v>
      </c>
      <c r="AF1683" s="27">
        <v>9067</v>
      </c>
      <c r="AG1683" s="106">
        <v>9727</v>
      </c>
      <c r="AH1683" s="27">
        <v>9727</v>
      </c>
      <c r="AI1683" s="27">
        <v>9727</v>
      </c>
      <c r="AJ1683" s="27">
        <v>6700</v>
      </c>
      <c r="AK1683" s="106">
        <v>10295</v>
      </c>
      <c r="AL1683" s="106">
        <v>10295</v>
      </c>
      <c r="AM1683" s="105">
        <v>10295</v>
      </c>
      <c r="AN1683" s="11">
        <v>11992</v>
      </c>
      <c r="AO1683" s="11">
        <v>14333</v>
      </c>
      <c r="AP1683" s="105">
        <v>14333</v>
      </c>
      <c r="AQ1683" s="11">
        <v>14333</v>
      </c>
      <c r="AR1683" s="11">
        <v>11639</v>
      </c>
      <c r="AS1683" s="11">
        <v>12371</v>
      </c>
      <c r="AT1683" s="11">
        <v>12371</v>
      </c>
      <c r="AU1683" s="11">
        <v>12371</v>
      </c>
      <c r="AV1683" s="11">
        <v>13754</v>
      </c>
      <c r="AW1683" s="11">
        <v>20955</v>
      </c>
      <c r="AX1683" s="11">
        <v>20955</v>
      </c>
      <c r="AZ1683" s="11">
        <v>9634</v>
      </c>
      <c r="BA1683">
        <v>12433</v>
      </c>
      <c r="BB1683" s="122"/>
    </row>
    <row r="1684" spans="1:54" hidden="1" x14ac:dyDescent="0.25">
      <c r="A1684">
        <v>10</v>
      </c>
      <c r="B1684" t="str">
        <f t="shared" si="206"/>
        <v>FrCC-0200</v>
      </c>
      <c r="C1684" s="2" t="s">
        <v>320</v>
      </c>
      <c r="D1684" s="2" t="str">
        <f t="shared" si="203"/>
        <v>0</v>
      </c>
      <c r="E1684" s="2" t="str">
        <f t="shared" si="204"/>
        <v>02</v>
      </c>
      <c r="F1684" s="2" t="str">
        <f t="shared" si="205"/>
        <v>020</v>
      </c>
      <c r="G1684" s="3" t="s">
        <v>2101</v>
      </c>
      <c r="H1684" s="27">
        <v>0</v>
      </c>
      <c r="I1684" s="27"/>
      <c r="J1684" s="27">
        <v>0</v>
      </c>
      <c r="K1684" s="27">
        <v>0</v>
      </c>
      <c r="L1684" s="27">
        <v>0</v>
      </c>
      <c r="M1684" s="27"/>
      <c r="N1684" s="27">
        <v>0</v>
      </c>
      <c r="O1684" s="27">
        <v>0</v>
      </c>
      <c r="P1684" s="27">
        <v>0</v>
      </c>
      <c r="Q1684" s="27"/>
      <c r="R1684" s="27">
        <v>0</v>
      </c>
      <c r="S1684" s="27">
        <v>0</v>
      </c>
      <c r="T1684" s="27">
        <v>0</v>
      </c>
      <c r="U1684" s="27"/>
      <c r="V1684" s="27">
        <v>0</v>
      </c>
      <c r="W1684" s="27">
        <v>0</v>
      </c>
      <c r="X1684" s="27">
        <v>0</v>
      </c>
      <c r="Y1684" s="27"/>
      <c r="Z1684" s="27">
        <v>0</v>
      </c>
      <c r="AA1684" s="27">
        <v>0</v>
      </c>
      <c r="AB1684" s="27">
        <v>0</v>
      </c>
      <c r="AC1684" s="27"/>
      <c r="AD1684" s="27">
        <v>0</v>
      </c>
      <c r="AE1684" s="27">
        <v>0</v>
      </c>
      <c r="AF1684" s="27">
        <v>0</v>
      </c>
      <c r="AG1684" s="106">
        <v>0</v>
      </c>
      <c r="AH1684" s="27">
        <v>0</v>
      </c>
      <c r="AI1684" s="27">
        <v>0</v>
      </c>
      <c r="AJ1684" s="27">
        <v>0</v>
      </c>
      <c r="AK1684" s="106">
        <v>0</v>
      </c>
      <c r="AL1684" s="106">
        <v>0</v>
      </c>
      <c r="AM1684" s="105">
        <v>0</v>
      </c>
      <c r="AN1684" s="11">
        <v>0</v>
      </c>
      <c r="AO1684" s="11">
        <v>0</v>
      </c>
      <c r="AP1684" s="105">
        <v>0</v>
      </c>
      <c r="AQ1684" s="11">
        <v>0</v>
      </c>
      <c r="AR1684" s="11">
        <v>0</v>
      </c>
      <c r="AS1684" s="11">
        <v>0</v>
      </c>
      <c r="AT1684" s="11">
        <v>0</v>
      </c>
      <c r="AU1684" s="11"/>
      <c r="AV1684" s="11">
        <v>0</v>
      </c>
      <c r="AW1684" s="11">
        <v>0</v>
      </c>
      <c r="AX1684" s="11"/>
      <c r="AZ1684" s="11"/>
      <c r="BB1684" s="122"/>
    </row>
    <row r="1685" spans="1:54" hidden="1" x14ac:dyDescent="0.25">
      <c r="A1685">
        <v>10</v>
      </c>
      <c r="B1685" t="str">
        <f t="shared" si="206"/>
        <v>FrCC-0400</v>
      </c>
      <c r="C1685" s="2" t="s">
        <v>320</v>
      </c>
      <c r="D1685" s="2" t="str">
        <f t="shared" si="203"/>
        <v>0</v>
      </c>
      <c r="E1685" s="2" t="str">
        <f t="shared" si="204"/>
        <v>04</v>
      </c>
      <c r="F1685" s="2" t="str">
        <f t="shared" si="205"/>
        <v>040</v>
      </c>
      <c r="G1685" s="1" t="s">
        <v>12</v>
      </c>
      <c r="H1685" s="27">
        <v>35</v>
      </c>
      <c r="I1685" s="27"/>
      <c r="J1685" s="27">
        <v>26.761610000000001</v>
      </c>
      <c r="K1685" s="27">
        <v>26.761610000000001</v>
      </c>
      <c r="L1685" s="27">
        <v>35</v>
      </c>
      <c r="M1685" s="27"/>
      <c r="N1685" s="27">
        <v>33.761000000000003</v>
      </c>
      <c r="O1685" s="27">
        <v>33.761609999999997</v>
      </c>
      <c r="P1685" s="27">
        <v>35</v>
      </c>
      <c r="Q1685" s="27"/>
      <c r="R1685" s="27">
        <v>32.761609999999997</v>
      </c>
      <c r="S1685" s="27">
        <v>32.761609999999997</v>
      </c>
      <c r="T1685" s="27">
        <v>35</v>
      </c>
      <c r="U1685" s="27"/>
      <c r="V1685" s="27">
        <v>34</v>
      </c>
      <c r="W1685" s="27">
        <v>34</v>
      </c>
      <c r="X1685" s="27">
        <v>35</v>
      </c>
      <c r="Y1685" s="27"/>
      <c r="Z1685" s="27">
        <v>19</v>
      </c>
      <c r="AA1685" s="27">
        <v>0</v>
      </c>
      <c r="AB1685" s="27">
        <v>35</v>
      </c>
      <c r="AC1685" s="27"/>
      <c r="AD1685" s="27">
        <v>5</v>
      </c>
      <c r="AE1685" s="27">
        <v>6</v>
      </c>
      <c r="AF1685" s="27">
        <v>15</v>
      </c>
      <c r="AG1685" s="106">
        <v>16</v>
      </c>
      <c r="AH1685" s="27">
        <v>16</v>
      </c>
      <c r="AI1685" s="27">
        <v>16</v>
      </c>
      <c r="AJ1685" s="27">
        <v>19</v>
      </c>
      <c r="AK1685" s="106">
        <v>-9</v>
      </c>
      <c r="AL1685" s="106">
        <v>-9</v>
      </c>
      <c r="AM1685" s="105">
        <v>-9</v>
      </c>
      <c r="AN1685" s="11">
        <v>0</v>
      </c>
      <c r="AO1685" s="11">
        <v>0</v>
      </c>
      <c r="AP1685" s="105">
        <v>0</v>
      </c>
      <c r="AQ1685" s="11">
        <v>0</v>
      </c>
      <c r="AR1685" s="11">
        <v>0</v>
      </c>
      <c r="AS1685" s="11">
        <v>0</v>
      </c>
      <c r="AT1685" s="11">
        <v>0</v>
      </c>
      <c r="AU1685" s="11">
        <v>0</v>
      </c>
      <c r="AV1685" s="11">
        <v>0</v>
      </c>
      <c r="AW1685" s="11">
        <v>0</v>
      </c>
      <c r="AX1685" s="11">
        <v>0</v>
      </c>
      <c r="AZ1685" s="11">
        <v>14701</v>
      </c>
      <c r="BA1685">
        <v>0</v>
      </c>
      <c r="BB1685" s="122"/>
    </row>
    <row r="1686" spans="1:54" hidden="1" x14ac:dyDescent="0.25">
      <c r="A1686">
        <v>10</v>
      </c>
      <c r="B1686" t="str">
        <f t="shared" si="206"/>
        <v>FrCC-1111</v>
      </c>
      <c r="C1686" s="2" t="s">
        <v>320</v>
      </c>
      <c r="D1686" s="2" t="str">
        <f t="shared" si="203"/>
        <v>1</v>
      </c>
      <c r="E1686" s="2" t="str">
        <f t="shared" si="204"/>
        <v>11</v>
      </c>
      <c r="F1686" s="2" t="str">
        <f t="shared" si="205"/>
        <v>111</v>
      </c>
      <c r="G1686" s="1" t="s">
        <v>16</v>
      </c>
      <c r="H1686" s="27">
        <v>65768.598590000009</v>
      </c>
      <c r="I1686" s="27"/>
      <c r="J1686" s="27">
        <v>64563.342230000002</v>
      </c>
      <c r="K1686" s="27">
        <v>64563.342230000002</v>
      </c>
      <c r="L1686" s="27">
        <v>65768.598590000009</v>
      </c>
      <c r="M1686" s="27"/>
      <c r="N1686" s="27">
        <v>69227.643000000011</v>
      </c>
      <c r="O1686" s="27">
        <v>63759.796289999998</v>
      </c>
      <c r="P1686" s="27">
        <v>76592.379159999997</v>
      </c>
      <c r="Q1686" s="27"/>
      <c r="R1686" s="27">
        <v>68559.483390000009</v>
      </c>
      <c r="S1686" s="27">
        <v>68559.483390000009</v>
      </c>
      <c r="T1686" s="27">
        <v>76086.398939999999</v>
      </c>
      <c r="U1686" s="27"/>
      <c r="V1686" s="27">
        <v>69446</v>
      </c>
      <c r="W1686" s="27">
        <v>69416</v>
      </c>
      <c r="X1686" s="27">
        <v>79997</v>
      </c>
      <c r="Y1686" s="27"/>
      <c r="Z1686" s="27">
        <v>71159</v>
      </c>
      <c r="AA1686" s="27">
        <v>71289</v>
      </c>
      <c r="AB1686" s="27">
        <v>-55762</v>
      </c>
      <c r="AC1686" s="27"/>
      <c r="AD1686" s="27">
        <v>86492</v>
      </c>
      <c r="AE1686" s="27">
        <v>86491</v>
      </c>
      <c r="AF1686" s="27">
        <v>73166</v>
      </c>
      <c r="AG1686" s="106">
        <v>89739</v>
      </c>
      <c r="AH1686" s="27">
        <v>90475</v>
      </c>
      <c r="AI1686" s="27">
        <v>90475</v>
      </c>
      <c r="AJ1686" s="27">
        <v>91405</v>
      </c>
      <c r="AK1686" s="106">
        <v>86690</v>
      </c>
      <c r="AL1686" s="106">
        <v>94037</v>
      </c>
      <c r="AM1686" s="105">
        <v>94037</v>
      </c>
      <c r="AN1686" s="11">
        <v>95341</v>
      </c>
      <c r="AO1686" s="11">
        <v>88679</v>
      </c>
      <c r="AP1686" s="105">
        <v>88679</v>
      </c>
      <c r="AQ1686" s="11">
        <v>88708</v>
      </c>
      <c r="AR1686" s="11">
        <v>99429</v>
      </c>
      <c r="AS1686" s="11">
        <v>93594</v>
      </c>
      <c r="AT1686" s="11">
        <v>93701</v>
      </c>
      <c r="AU1686" s="11">
        <v>93701</v>
      </c>
      <c r="AV1686" s="11">
        <v>102863</v>
      </c>
      <c r="AW1686" s="11">
        <v>99071</v>
      </c>
      <c r="AX1686" s="11">
        <v>99071</v>
      </c>
      <c r="AZ1686" s="11">
        <v>106749</v>
      </c>
      <c r="BA1686">
        <v>100643</v>
      </c>
      <c r="BB1686" s="122"/>
    </row>
    <row r="1687" spans="1:54" hidden="1" x14ac:dyDescent="0.25">
      <c r="A1687">
        <v>10</v>
      </c>
      <c r="B1687" t="str">
        <f t="shared" si="206"/>
        <v>FrCC-1112</v>
      </c>
      <c r="C1687" s="2" t="s">
        <v>320</v>
      </c>
      <c r="D1687" s="2" t="str">
        <f t="shared" si="203"/>
        <v>1</v>
      </c>
      <c r="E1687" s="2" t="str">
        <f t="shared" si="204"/>
        <v>11</v>
      </c>
      <c r="F1687" s="2" t="str">
        <f t="shared" si="205"/>
        <v>111</v>
      </c>
      <c r="G1687" s="1" t="s">
        <v>17</v>
      </c>
      <c r="H1687" s="27">
        <v>0</v>
      </c>
      <c r="I1687" s="27"/>
      <c r="J1687" s="27">
        <v>0</v>
      </c>
      <c r="K1687" s="27">
        <v>0</v>
      </c>
      <c r="L1687" s="27">
        <v>0</v>
      </c>
      <c r="M1687" s="27"/>
      <c r="N1687" s="27">
        <v>0</v>
      </c>
      <c r="O1687" s="27">
        <v>0</v>
      </c>
      <c r="P1687" s="27">
        <v>0</v>
      </c>
      <c r="Q1687" s="27"/>
      <c r="R1687" s="27">
        <v>0</v>
      </c>
      <c r="S1687" s="27">
        <v>0</v>
      </c>
      <c r="T1687" s="27">
        <v>0</v>
      </c>
      <c r="U1687" s="27"/>
      <c r="V1687" s="27">
        <v>0</v>
      </c>
      <c r="W1687" s="27">
        <v>0</v>
      </c>
      <c r="X1687" s="27">
        <v>0</v>
      </c>
      <c r="Y1687" s="27"/>
      <c r="Z1687" s="27">
        <v>0</v>
      </c>
      <c r="AA1687" s="27">
        <v>0</v>
      </c>
      <c r="AB1687" s="27">
        <v>0</v>
      </c>
      <c r="AC1687" s="27"/>
      <c r="AD1687" s="27">
        <v>0</v>
      </c>
      <c r="AE1687" s="27">
        <v>0</v>
      </c>
      <c r="AF1687" s="27">
        <v>0</v>
      </c>
      <c r="AG1687" s="106">
        <v>0</v>
      </c>
      <c r="AH1687" s="27">
        <v>0</v>
      </c>
      <c r="AI1687" s="27">
        <v>0</v>
      </c>
      <c r="AJ1687" s="27">
        <v>0</v>
      </c>
      <c r="AK1687" s="106">
        <v>0</v>
      </c>
      <c r="AL1687" s="106">
        <v>0</v>
      </c>
      <c r="AM1687" s="105">
        <v>0</v>
      </c>
      <c r="AN1687" s="11">
        <v>0</v>
      </c>
      <c r="AO1687" s="11">
        <v>0</v>
      </c>
      <c r="AP1687" s="105">
        <v>0</v>
      </c>
      <c r="AQ1687" s="11">
        <v>0</v>
      </c>
      <c r="AR1687" s="11">
        <v>0</v>
      </c>
      <c r="AS1687" s="11">
        <v>82</v>
      </c>
      <c r="AT1687" s="11">
        <v>82</v>
      </c>
      <c r="AU1687" s="11">
        <v>82</v>
      </c>
      <c r="AV1687" s="11">
        <v>0</v>
      </c>
      <c r="AW1687" s="11">
        <v>183</v>
      </c>
      <c r="AX1687" s="11">
        <v>183</v>
      </c>
      <c r="AZ1687" s="11">
        <v>0</v>
      </c>
      <c r="BA1687">
        <v>0</v>
      </c>
      <c r="BB1687" s="122"/>
    </row>
    <row r="1688" spans="1:54" hidden="1" x14ac:dyDescent="0.25">
      <c r="A1688">
        <v>10</v>
      </c>
      <c r="B1688" t="str">
        <f t="shared" si="206"/>
        <v>FrCC-1120</v>
      </c>
      <c r="C1688" s="2" t="s">
        <v>320</v>
      </c>
      <c r="D1688" s="2" t="str">
        <f t="shared" si="203"/>
        <v>1</v>
      </c>
      <c r="E1688" s="2" t="str">
        <f t="shared" si="204"/>
        <v>11</v>
      </c>
      <c r="F1688" s="2" t="str">
        <f t="shared" si="205"/>
        <v>112</v>
      </c>
      <c r="G1688" s="1" t="s">
        <v>18</v>
      </c>
      <c r="H1688" s="27">
        <v>6718</v>
      </c>
      <c r="I1688" s="27"/>
      <c r="J1688" s="27">
        <v>5340.5023200000005</v>
      </c>
      <c r="K1688" s="27">
        <v>5340.5023200000005</v>
      </c>
      <c r="L1688" s="27">
        <v>6718</v>
      </c>
      <c r="M1688" s="27"/>
      <c r="N1688" s="27">
        <v>7995.9930000000004</v>
      </c>
      <c r="O1688" s="27">
        <v>7995.9934599999997</v>
      </c>
      <c r="P1688" s="27">
        <v>6930</v>
      </c>
      <c r="Q1688" s="27"/>
      <c r="R1688" s="27">
        <v>6576.3880499999996</v>
      </c>
      <c r="S1688" s="27">
        <v>6576.3880499999996</v>
      </c>
      <c r="T1688" s="27">
        <v>7062</v>
      </c>
      <c r="U1688" s="27"/>
      <c r="V1688" s="27">
        <v>7704</v>
      </c>
      <c r="W1688" s="27">
        <v>7704</v>
      </c>
      <c r="X1688" s="27">
        <v>7515</v>
      </c>
      <c r="Y1688" s="27"/>
      <c r="Z1688" s="27">
        <v>7909</v>
      </c>
      <c r="AA1688" s="27">
        <v>7909</v>
      </c>
      <c r="AB1688" s="27">
        <v>7881</v>
      </c>
      <c r="AC1688" s="27"/>
      <c r="AD1688" s="27">
        <v>8342</v>
      </c>
      <c r="AE1688" s="27">
        <v>8342</v>
      </c>
      <c r="AF1688" s="27">
        <v>8176</v>
      </c>
      <c r="AG1688" s="106">
        <v>8178</v>
      </c>
      <c r="AH1688" s="27">
        <v>8178</v>
      </c>
      <c r="AI1688" s="27">
        <v>8178</v>
      </c>
      <c r="AJ1688" s="27">
        <v>8754</v>
      </c>
      <c r="AK1688" s="106">
        <v>9297</v>
      </c>
      <c r="AL1688" s="106">
        <v>9297</v>
      </c>
      <c r="AM1688" s="105">
        <v>9297</v>
      </c>
      <c r="AN1688" s="11">
        <v>8900</v>
      </c>
      <c r="AO1688" s="11">
        <v>9218</v>
      </c>
      <c r="AP1688" s="105">
        <v>9218</v>
      </c>
      <c r="AQ1688" s="11">
        <v>9218</v>
      </c>
      <c r="AR1688" s="11">
        <v>9549</v>
      </c>
      <c r="AS1688" s="11">
        <v>9360</v>
      </c>
      <c r="AT1688" s="11">
        <v>9360</v>
      </c>
      <c r="AU1688" s="11">
        <v>9360</v>
      </c>
      <c r="AV1688" s="11">
        <v>9613</v>
      </c>
      <c r="AW1688" s="11">
        <v>10695</v>
      </c>
      <c r="AX1688" s="11">
        <v>10695</v>
      </c>
      <c r="AZ1688" s="11">
        <v>9950</v>
      </c>
      <c r="BA1688">
        <v>9915</v>
      </c>
      <c r="BB1688" s="122"/>
    </row>
    <row r="1689" spans="1:54" hidden="1" x14ac:dyDescent="0.25">
      <c r="A1689">
        <v>10</v>
      </c>
      <c r="B1689" t="str">
        <f t="shared" si="206"/>
        <v>FrCC-1131</v>
      </c>
      <c r="C1689" s="2" t="s">
        <v>320</v>
      </c>
      <c r="D1689" s="2" t="str">
        <f t="shared" si="203"/>
        <v>1</v>
      </c>
      <c r="E1689" s="2" t="str">
        <f t="shared" si="204"/>
        <v>11</v>
      </c>
      <c r="F1689" s="2" t="str">
        <f t="shared" si="205"/>
        <v>113</v>
      </c>
      <c r="G1689" s="1" t="s">
        <v>19</v>
      </c>
      <c r="H1689" s="27">
        <v>0</v>
      </c>
      <c r="I1689" s="27"/>
      <c r="J1689" s="27">
        <v>0</v>
      </c>
      <c r="K1689" s="27">
        <v>0</v>
      </c>
      <c r="L1689" s="27">
        <v>0</v>
      </c>
      <c r="M1689" s="27"/>
      <c r="N1689" s="27">
        <v>0</v>
      </c>
      <c r="O1689" s="27">
        <v>0</v>
      </c>
      <c r="P1689" s="27">
        <v>0</v>
      </c>
      <c r="Q1689" s="27"/>
      <c r="R1689" s="27">
        <v>0</v>
      </c>
      <c r="S1689" s="27">
        <v>0</v>
      </c>
      <c r="T1689" s="27">
        <v>0</v>
      </c>
      <c r="U1689" s="27"/>
      <c r="V1689" s="27">
        <v>0</v>
      </c>
      <c r="W1689" s="27">
        <v>0</v>
      </c>
      <c r="X1689" s="27">
        <v>0</v>
      </c>
      <c r="Y1689" s="27"/>
      <c r="Z1689" s="27">
        <v>0</v>
      </c>
      <c r="AA1689" s="27">
        <v>0</v>
      </c>
      <c r="AB1689" s="27">
        <v>0</v>
      </c>
      <c r="AC1689" s="27"/>
      <c r="AD1689" s="27">
        <v>0</v>
      </c>
      <c r="AE1689" s="27">
        <v>0</v>
      </c>
      <c r="AF1689" s="27">
        <v>0</v>
      </c>
      <c r="AG1689" s="106">
        <v>0</v>
      </c>
      <c r="AH1689" s="27">
        <v>0</v>
      </c>
      <c r="AI1689" s="27">
        <v>0</v>
      </c>
      <c r="AJ1689" s="27">
        <v>0</v>
      </c>
      <c r="AK1689" s="106">
        <v>0</v>
      </c>
      <c r="AL1689" s="106">
        <v>0</v>
      </c>
      <c r="AM1689" s="105">
        <v>0</v>
      </c>
      <c r="AN1689" s="11">
        <v>0</v>
      </c>
      <c r="AO1689" s="11">
        <v>0</v>
      </c>
      <c r="AP1689" s="105">
        <v>0</v>
      </c>
      <c r="AQ1689" s="11">
        <v>0</v>
      </c>
      <c r="AR1689" s="11">
        <v>0</v>
      </c>
      <c r="AS1689" s="11">
        <v>0</v>
      </c>
      <c r="AT1689" s="11">
        <v>0</v>
      </c>
      <c r="AU1689" s="11">
        <v>0</v>
      </c>
      <c r="AV1689" s="11">
        <v>0</v>
      </c>
      <c r="AW1689" s="11">
        <v>0</v>
      </c>
      <c r="AX1689" s="11">
        <v>0</v>
      </c>
      <c r="AZ1689" s="11">
        <v>0</v>
      </c>
      <c r="BA1689">
        <v>0</v>
      </c>
      <c r="BB1689" s="122"/>
    </row>
    <row r="1690" spans="1:54" hidden="1" x14ac:dyDescent="0.25">
      <c r="A1690">
        <v>10</v>
      </c>
      <c r="B1690" t="str">
        <f t="shared" si="206"/>
        <v>FrCC-1132</v>
      </c>
      <c r="C1690" s="2" t="s">
        <v>320</v>
      </c>
      <c r="D1690" s="2" t="str">
        <f t="shared" si="203"/>
        <v>1</v>
      </c>
      <c r="E1690" s="2" t="str">
        <f t="shared" si="204"/>
        <v>11</v>
      </c>
      <c r="F1690" s="2" t="str">
        <f t="shared" si="205"/>
        <v>113</v>
      </c>
      <c r="G1690" s="1" t="s">
        <v>20</v>
      </c>
      <c r="H1690" s="27">
        <v>0</v>
      </c>
      <c r="I1690" s="27"/>
      <c r="J1690" s="27">
        <v>0</v>
      </c>
      <c r="K1690" s="27">
        <v>0</v>
      </c>
      <c r="L1690" s="27">
        <v>0</v>
      </c>
      <c r="M1690" s="27"/>
      <c r="N1690" s="27">
        <v>0</v>
      </c>
      <c r="O1690" s="27">
        <v>0</v>
      </c>
      <c r="P1690" s="27">
        <v>0</v>
      </c>
      <c r="Q1690" s="27"/>
      <c r="R1690" s="27">
        <v>0</v>
      </c>
      <c r="S1690" s="27">
        <v>0</v>
      </c>
      <c r="T1690" s="27">
        <v>0</v>
      </c>
      <c r="U1690" s="27"/>
      <c r="V1690" s="27">
        <v>0</v>
      </c>
      <c r="W1690" s="27">
        <v>0</v>
      </c>
      <c r="X1690" s="27">
        <v>0</v>
      </c>
      <c r="Y1690" s="27"/>
      <c r="Z1690" s="27">
        <v>0</v>
      </c>
      <c r="AA1690" s="27">
        <v>0</v>
      </c>
      <c r="AB1690" s="27">
        <v>0</v>
      </c>
      <c r="AC1690" s="27"/>
      <c r="AD1690" s="27">
        <v>0</v>
      </c>
      <c r="AE1690" s="27">
        <v>0</v>
      </c>
      <c r="AF1690" s="27">
        <v>0</v>
      </c>
      <c r="AG1690" s="106">
        <v>0</v>
      </c>
      <c r="AH1690" s="27">
        <v>0</v>
      </c>
      <c r="AI1690" s="27">
        <v>0</v>
      </c>
      <c r="AJ1690" s="27">
        <v>0</v>
      </c>
      <c r="AK1690" s="106">
        <v>0</v>
      </c>
      <c r="AL1690" s="106">
        <v>0</v>
      </c>
      <c r="AM1690" s="105">
        <v>0</v>
      </c>
      <c r="AN1690" s="11">
        <v>0</v>
      </c>
      <c r="AO1690" s="11">
        <v>0</v>
      </c>
      <c r="AP1690" s="105">
        <v>0</v>
      </c>
      <c r="AQ1690" s="11">
        <v>0</v>
      </c>
      <c r="AR1690" s="11">
        <v>0</v>
      </c>
      <c r="AS1690" s="11">
        <v>0</v>
      </c>
      <c r="AT1690" s="11">
        <v>0</v>
      </c>
      <c r="AU1690" s="11">
        <v>0</v>
      </c>
      <c r="AV1690" s="11">
        <v>0</v>
      </c>
      <c r="AW1690" s="11">
        <v>0</v>
      </c>
      <c r="AX1690" s="11">
        <v>0</v>
      </c>
      <c r="AZ1690" s="11">
        <v>0</v>
      </c>
      <c r="BA1690">
        <v>0</v>
      </c>
      <c r="BB1690" s="122"/>
    </row>
    <row r="1691" spans="1:54" hidden="1" x14ac:dyDescent="0.25">
      <c r="A1691">
        <v>10</v>
      </c>
      <c r="B1691" t="str">
        <f t="shared" si="206"/>
        <v>FrCC-1133</v>
      </c>
      <c r="C1691" s="2" t="s">
        <v>320</v>
      </c>
      <c r="D1691" s="2" t="str">
        <f t="shared" si="203"/>
        <v>1</v>
      </c>
      <c r="E1691" s="2" t="str">
        <f t="shared" si="204"/>
        <v>11</v>
      </c>
      <c r="F1691" s="2" t="str">
        <f t="shared" si="205"/>
        <v>113</v>
      </c>
      <c r="G1691" s="1" t="s">
        <v>21</v>
      </c>
      <c r="H1691" s="27">
        <v>0</v>
      </c>
      <c r="I1691" s="27"/>
      <c r="J1691" s="27">
        <v>0</v>
      </c>
      <c r="K1691" s="27">
        <v>0</v>
      </c>
      <c r="L1691" s="27">
        <v>0</v>
      </c>
      <c r="M1691" s="27"/>
      <c r="N1691" s="27">
        <v>0</v>
      </c>
      <c r="O1691" s="27">
        <v>0</v>
      </c>
      <c r="P1691" s="27">
        <v>0</v>
      </c>
      <c r="Q1691" s="27"/>
      <c r="R1691" s="27">
        <v>0</v>
      </c>
      <c r="S1691" s="27">
        <v>0</v>
      </c>
      <c r="T1691" s="27">
        <v>0</v>
      </c>
      <c r="U1691" s="27"/>
      <c r="V1691" s="27">
        <v>0</v>
      </c>
      <c r="W1691" s="27">
        <v>0</v>
      </c>
      <c r="X1691" s="27">
        <v>0</v>
      </c>
      <c r="Y1691" s="27"/>
      <c r="Z1691" s="27">
        <v>0</v>
      </c>
      <c r="AA1691" s="27">
        <v>0</v>
      </c>
      <c r="AB1691" s="27">
        <v>0</v>
      </c>
      <c r="AC1691" s="27"/>
      <c r="AD1691" s="27">
        <v>0</v>
      </c>
      <c r="AE1691" s="27">
        <v>0</v>
      </c>
      <c r="AF1691" s="27">
        <v>0</v>
      </c>
      <c r="AG1691" s="106">
        <v>0</v>
      </c>
      <c r="AH1691" s="27">
        <v>0</v>
      </c>
      <c r="AI1691" s="27">
        <v>0</v>
      </c>
      <c r="AJ1691" s="27">
        <v>0</v>
      </c>
      <c r="AK1691" s="106">
        <v>0</v>
      </c>
      <c r="AL1691" s="106">
        <v>0</v>
      </c>
      <c r="AM1691" s="105">
        <v>0</v>
      </c>
      <c r="AN1691" s="11">
        <v>0</v>
      </c>
      <c r="AO1691" s="11">
        <v>0</v>
      </c>
      <c r="AP1691" s="105">
        <v>0</v>
      </c>
      <c r="AQ1691" s="11">
        <v>0</v>
      </c>
      <c r="AR1691" s="11">
        <v>0</v>
      </c>
      <c r="AS1691" s="11">
        <v>0</v>
      </c>
      <c r="AT1691" s="11">
        <v>0</v>
      </c>
      <c r="AU1691" s="11">
        <v>0</v>
      </c>
      <c r="AV1691" s="11">
        <v>0</v>
      </c>
      <c r="AW1691" s="11">
        <v>0</v>
      </c>
      <c r="AX1691" s="11">
        <v>0</v>
      </c>
      <c r="AZ1691" s="11">
        <v>0</v>
      </c>
      <c r="BA1691">
        <v>0</v>
      </c>
      <c r="BB1691" s="122"/>
    </row>
    <row r="1692" spans="1:54" hidden="1" x14ac:dyDescent="0.25">
      <c r="A1692">
        <v>10</v>
      </c>
      <c r="B1692" t="str">
        <f t="shared" si="206"/>
        <v>FrCC-1140</v>
      </c>
      <c r="C1692" s="2" t="s">
        <v>320</v>
      </c>
      <c r="D1692" s="2" t="str">
        <f t="shared" si="203"/>
        <v>1</v>
      </c>
      <c r="E1692" s="2" t="str">
        <f t="shared" si="204"/>
        <v>11</v>
      </c>
      <c r="F1692" s="2" t="str">
        <f t="shared" si="205"/>
        <v>114</v>
      </c>
      <c r="G1692" s="1" t="s">
        <v>22</v>
      </c>
      <c r="H1692" s="27">
        <v>0</v>
      </c>
      <c r="I1692" s="27"/>
      <c r="J1692" s="27">
        <v>0</v>
      </c>
      <c r="K1692" s="27">
        <v>0</v>
      </c>
      <c r="L1692" s="27">
        <v>0</v>
      </c>
      <c r="M1692" s="27"/>
      <c r="N1692" s="27">
        <v>0</v>
      </c>
      <c r="O1692" s="27">
        <v>0</v>
      </c>
      <c r="P1692" s="27">
        <v>0</v>
      </c>
      <c r="Q1692" s="27"/>
      <c r="R1692" s="27">
        <v>0</v>
      </c>
      <c r="S1692" s="27">
        <v>0</v>
      </c>
      <c r="T1692" s="27">
        <v>0</v>
      </c>
      <c r="U1692" s="27"/>
      <c r="V1692" s="27">
        <v>0</v>
      </c>
      <c r="W1692" s="27">
        <v>0</v>
      </c>
      <c r="X1692" s="27">
        <v>0</v>
      </c>
      <c r="Y1692" s="27"/>
      <c r="Z1692" s="27">
        <v>0</v>
      </c>
      <c r="AA1692" s="27">
        <v>0</v>
      </c>
      <c r="AB1692" s="27">
        <v>0</v>
      </c>
      <c r="AC1692" s="27"/>
      <c r="AD1692" s="27">
        <v>12</v>
      </c>
      <c r="AE1692" s="27">
        <v>12</v>
      </c>
      <c r="AF1692" s="27">
        <v>0</v>
      </c>
      <c r="AG1692" s="106">
        <v>14</v>
      </c>
      <c r="AH1692" s="27">
        <v>14</v>
      </c>
      <c r="AI1692" s="27">
        <v>14</v>
      </c>
      <c r="AJ1692" s="27">
        <v>0</v>
      </c>
      <c r="AK1692" s="106">
        <v>31</v>
      </c>
      <c r="AL1692" s="106">
        <v>31</v>
      </c>
      <c r="AM1692" s="105">
        <v>31</v>
      </c>
      <c r="AN1692" s="11">
        <v>0</v>
      </c>
      <c r="AO1692" s="11">
        <v>29</v>
      </c>
      <c r="AP1692" s="105">
        <v>29</v>
      </c>
      <c r="AQ1692" s="11">
        <v>29</v>
      </c>
      <c r="AR1692" s="11">
        <v>0</v>
      </c>
      <c r="AS1692" s="11">
        <v>0</v>
      </c>
      <c r="AT1692" s="11">
        <v>0</v>
      </c>
      <c r="AU1692" s="11">
        <v>0</v>
      </c>
      <c r="AV1692" s="11">
        <v>0</v>
      </c>
      <c r="AW1692" s="11">
        <v>0</v>
      </c>
      <c r="AX1692" s="11">
        <v>0</v>
      </c>
      <c r="AZ1692" s="11">
        <v>0</v>
      </c>
      <c r="BA1692">
        <v>0</v>
      </c>
      <c r="BB1692" s="122"/>
    </row>
    <row r="1693" spans="1:54" hidden="1" x14ac:dyDescent="0.25">
      <c r="A1693">
        <v>10</v>
      </c>
      <c r="B1693" t="str">
        <f t="shared" si="206"/>
        <v>FrCC-1211</v>
      </c>
      <c r="C1693" s="2" t="s">
        <v>320</v>
      </c>
      <c r="D1693" s="2" t="str">
        <f t="shared" si="203"/>
        <v>1</v>
      </c>
      <c r="E1693" s="2" t="str">
        <f t="shared" si="204"/>
        <v>12</v>
      </c>
      <c r="F1693" s="2" t="str">
        <f t="shared" si="205"/>
        <v>121</v>
      </c>
      <c r="G1693" s="1" t="s">
        <v>24</v>
      </c>
      <c r="H1693" s="27">
        <v>23428.982830000001</v>
      </c>
      <c r="I1693" s="27"/>
      <c r="J1693" s="27">
        <v>28173.53614</v>
      </c>
      <c r="K1693" s="27">
        <v>28173.53614</v>
      </c>
      <c r="L1693" s="27">
        <v>23428.982830000001</v>
      </c>
      <c r="M1693" s="27"/>
      <c r="N1693" s="27">
        <v>25329.949000000001</v>
      </c>
      <c r="O1693" s="27">
        <v>26822.941880000002</v>
      </c>
      <c r="P1693" s="27">
        <v>29506.106019999999</v>
      </c>
      <c r="Q1693" s="27"/>
      <c r="R1693" s="27">
        <v>33262.269560000001</v>
      </c>
      <c r="S1693" s="27">
        <v>33262.269560000001</v>
      </c>
      <c r="T1693" s="27">
        <v>29193.85269</v>
      </c>
      <c r="U1693" s="27"/>
      <c r="V1693" s="27">
        <v>31042</v>
      </c>
      <c r="W1693" s="27">
        <v>31011</v>
      </c>
      <c r="X1693" s="27">
        <v>29738</v>
      </c>
      <c r="Y1693" s="27"/>
      <c r="Z1693" s="27">
        <v>30313</v>
      </c>
      <c r="AA1693" s="27">
        <v>30123</v>
      </c>
      <c r="AB1693" s="27">
        <v>24260</v>
      </c>
      <c r="AC1693" s="27"/>
      <c r="AD1693" s="27">
        <v>32818</v>
      </c>
      <c r="AE1693" s="27">
        <v>32818</v>
      </c>
      <c r="AF1693" s="27">
        <v>32772</v>
      </c>
      <c r="AG1693" s="106">
        <v>31427</v>
      </c>
      <c r="AH1693" s="27">
        <v>31218</v>
      </c>
      <c r="AI1693" s="27">
        <v>31223</v>
      </c>
      <c r="AJ1693" s="27">
        <v>36104</v>
      </c>
      <c r="AK1693" s="106">
        <v>32024</v>
      </c>
      <c r="AL1693" s="106">
        <v>32385</v>
      </c>
      <c r="AM1693" s="105">
        <v>32378</v>
      </c>
      <c r="AN1693" s="11">
        <v>34948</v>
      </c>
      <c r="AO1693" s="11">
        <v>30934</v>
      </c>
      <c r="AP1693" s="105">
        <v>30934</v>
      </c>
      <c r="AQ1693" s="11">
        <v>30953</v>
      </c>
      <c r="AR1693" s="11">
        <v>35724</v>
      </c>
      <c r="AS1693" s="11">
        <v>36082</v>
      </c>
      <c r="AT1693" s="11">
        <v>35766</v>
      </c>
      <c r="AU1693" s="11">
        <v>35812</v>
      </c>
      <c r="AV1693" s="11">
        <v>37437</v>
      </c>
      <c r="AW1693" s="11">
        <v>36151</v>
      </c>
      <c r="AX1693" s="11">
        <v>36151</v>
      </c>
      <c r="AZ1693" s="11">
        <v>39916</v>
      </c>
      <c r="BA1693">
        <v>37016</v>
      </c>
      <c r="BB1693" s="122"/>
    </row>
    <row r="1694" spans="1:54" hidden="1" x14ac:dyDescent="0.25">
      <c r="A1694">
        <v>10</v>
      </c>
      <c r="B1694" t="str">
        <f t="shared" si="206"/>
        <v>FrCC-1212</v>
      </c>
      <c r="C1694" s="2" t="s">
        <v>320</v>
      </c>
      <c r="D1694" s="2" t="str">
        <f t="shared" si="203"/>
        <v>1</v>
      </c>
      <c r="E1694" s="2" t="str">
        <f t="shared" si="204"/>
        <v>12</v>
      </c>
      <c r="F1694" s="2" t="str">
        <f t="shared" si="205"/>
        <v>121</v>
      </c>
      <c r="G1694" s="1" t="s">
        <v>25</v>
      </c>
      <c r="H1694" s="27">
        <v>1385.7012099999999</v>
      </c>
      <c r="I1694" s="27"/>
      <c r="J1694" s="27">
        <v>1430.3355099999999</v>
      </c>
      <c r="K1694" s="27">
        <v>1430.3355099999999</v>
      </c>
      <c r="L1694" s="27">
        <v>1385.7012099999999</v>
      </c>
      <c r="M1694" s="27"/>
      <c r="N1694" s="27">
        <v>1755.375</v>
      </c>
      <c r="O1694" s="27">
        <v>1570.65381</v>
      </c>
      <c r="P1694" s="27">
        <v>2325.8450000000003</v>
      </c>
      <c r="Q1694" s="27"/>
      <c r="R1694" s="27">
        <v>2157.9087799999998</v>
      </c>
      <c r="S1694" s="27">
        <v>2157.9087799999998</v>
      </c>
      <c r="T1694" s="27">
        <v>1412.9780000000001</v>
      </c>
      <c r="U1694" s="27"/>
      <c r="V1694" s="27">
        <v>1407</v>
      </c>
      <c r="W1694" s="27">
        <v>1518</v>
      </c>
      <c r="X1694" s="27">
        <v>1458</v>
      </c>
      <c r="Y1694" s="27"/>
      <c r="Z1694" s="27">
        <v>1709</v>
      </c>
      <c r="AA1694" s="27">
        <v>1667</v>
      </c>
      <c r="AB1694" s="27">
        <v>446</v>
      </c>
      <c r="AC1694" s="27"/>
      <c r="AD1694" s="27">
        <v>1614</v>
      </c>
      <c r="AE1694" s="27">
        <v>1614</v>
      </c>
      <c r="AF1694" s="27">
        <v>2255</v>
      </c>
      <c r="AG1694" s="106">
        <v>1864</v>
      </c>
      <c r="AH1694" s="27">
        <v>1878</v>
      </c>
      <c r="AI1694" s="27">
        <v>1878</v>
      </c>
      <c r="AJ1694" s="27">
        <v>2288</v>
      </c>
      <c r="AK1694" s="106">
        <v>2154</v>
      </c>
      <c r="AL1694" s="106">
        <v>2162</v>
      </c>
      <c r="AM1694" s="105">
        <v>2162</v>
      </c>
      <c r="AN1694" s="11">
        <v>2612</v>
      </c>
      <c r="AO1694" s="11">
        <v>2269</v>
      </c>
      <c r="AP1694" s="105">
        <v>2269</v>
      </c>
      <c r="AQ1694" s="11">
        <v>2445</v>
      </c>
      <c r="AR1694" s="11">
        <v>3062</v>
      </c>
      <c r="AS1694" s="11">
        <v>3012</v>
      </c>
      <c r="AT1694" s="11">
        <v>3012</v>
      </c>
      <c r="AU1694" s="11">
        <v>2970</v>
      </c>
      <c r="AV1694" s="11">
        <v>3548</v>
      </c>
      <c r="AW1694" s="11">
        <v>3409</v>
      </c>
      <c r="AX1694" s="11">
        <v>3409</v>
      </c>
      <c r="AZ1694" s="11">
        <v>3461</v>
      </c>
      <c r="BA1694">
        <v>3654</v>
      </c>
      <c r="BB1694" s="122"/>
    </row>
    <row r="1695" spans="1:54" hidden="1" x14ac:dyDescent="0.25">
      <c r="A1695">
        <v>10</v>
      </c>
      <c r="B1695" t="str">
        <f t="shared" si="206"/>
        <v>FrCC-1221</v>
      </c>
      <c r="C1695" s="2" t="s">
        <v>320</v>
      </c>
      <c r="D1695" s="2" t="str">
        <f t="shared" si="203"/>
        <v>1</v>
      </c>
      <c r="E1695" s="2" t="str">
        <f t="shared" si="204"/>
        <v>12</v>
      </c>
      <c r="F1695" s="2" t="str">
        <f t="shared" si="205"/>
        <v>122</v>
      </c>
      <c r="G1695" s="1" t="s">
        <v>26</v>
      </c>
      <c r="H1695" s="27">
        <v>0</v>
      </c>
      <c r="I1695" s="27"/>
      <c r="J1695" s="27">
        <v>0</v>
      </c>
      <c r="K1695" s="27">
        <v>0</v>
      </c>
      <c r="L1695" s="27">
        <v>0</v>
      </c>
      <c r="M1695" s="27"/>
      <c r="N1695" s="27">
        <v>0</v>
      </c>
      <c r="O1695" s="27">
        <v>0</v>
      </c>
      <c r="P1695" s="27">
        <v>0</v>
      </c>
      <c r="Q1695" s="27"/>
      <c r="R1695" s="27">
        <v>0</v>
      </c>
      <c r="S1695" s="27">
        <v>0</v>
      </c>
      <c r="T1695" s="27">
        <v>0</v>
      </c>
      <c r="U1695" s="27"/>
      <c r="V1695" s="27">
        <v>0</v>
      </c>
      <c r="W1695" s="27">
        <v>0</v>
      </c>
      <c r="X1695" s="27">
        <v>0</v>
      </c>
      <c r="Y1695" s="27"/>
      <c r="Z1695" s="27">
        <v>0</v>
      </c>
      <c r="AA1695" s="27">
        <v>0</v>
      </c>
      <c r="AB1695" s="27">
        <v>0</v>
      </c>
      <c r="AC1695" s="27"/>
      <c r="AD1695" s="27">
        <v>0</v>
      </c>
      <c r="AE1695" s="27">
        <v>0</v>
      </c>
      <c r="AF1695" s="27">
        <v>0</v>
      </c>
      <c r="AG1695" s="106">
        <v>0</v>
      </c>
      <c r="AH1695" s="27">
        <v>0</v>
      </c>
      <c r="AI1695" s="27">
        <v>0</v>
      </c>
      <c r="AJ1695" s="27">
        <v>0</v>
      </c>
      <c r="AK1695" s="106">
        <v>0</v>
      </c>
      <c r="AL1695" s="106">
        <v>0</v>
      </c>
      <c r="AM1695" s="105">
        <v>0</v>
      </c>
      <c r="AN1695" s="11">
        <v>0</v>
      </c>
      <c r="AO1695" s="11">
        <v>0</v>
      </c>
      <c r="AP1695" s="105">
        <v>0</v>
      </c>
      <c r="AQ1695" s="11">
        <v>0</v>
      </c>
      <c r="AR1695" s="11">
        <v>0</v>
      </c>
      <c r="AS1695" s="11">
        <v>0</v>
      </c>
      <c r="AT1695" s="11">
        <v>0</v>
      </c>
      <c r="AU1695" s="11">
        <v>0</v>
      </c>
      <c r="AV1695" s="11">
        <v>0</v>
      </c>
      <c r="AW1695" s="11">
        <v>0</v>
      </c>
      <c r="AX1695" s="11">
        <v>0</v>
      </c>
      <c r="AZ1695" s="11">
        <v>0</v>
      </c>
      <c r="BA1695">
        <v>0</v>
      </c>
      <c r="BB1695" s="122"/>
    </row>
    <row r="1696" spans="1:54" hidden="1" x14ac:dyDescent="0.25">
      <c r="A1696">
        <v>10</v>
      </c>
      <c r="B1696" t="str">
        <f t="shared" si="206"/>
        <v>FrCC-1222</v>
      </c>
      <c r="C1696" s="2" t="s">
        <v>320</v>
      </c>
      <c r="D1696" s="2" t="str">
        <f t="shared" ref="D1696:D1727" si="207">LEFT($G1696,1)</f>
        <v>1</v>
      </c>
      <c r="E1696" s="2" t="str">
        <f t="shared" ref="E1696:E1727" si="208">LEFT($G1696,2)</f>
        <v>12</v>
      </c>
      <c r="F1696" s="2" t="str">
        <f t="shared" ref="F1696:F1727" si="209">LEFT($G1696,3)</f>
        <v>122</v>
      </c>
      <c r="G1696" s="1" t="s">
        <v>27</v>
      </c>
      <c r="H1696" s="27">
        <v>0</v>
      </c>
      <c r="I1696" s="27"/>
      <c r="J1696" s="27">
        <v>0</v>
      </c>
      <c r="K1696" s="27">
        <v>0</v>
      </c>
      <c r="L1696" s="27">
        <v>0</v>
      </c>
      <c r="M1696" s="27"/>
      <c r="N1696" s="27">
        <v>0</v>
      </c>
      <c r="O1696" s="27">
        <v>0</v>
      </c>
      <c r="P1696" s="27">
        <v>0</v>
      </c>
      <c r="Q1696" s="27"/>
      <c r="R1696" s="27">
        <v>0</v>
      </c>
      <c r="S1696" s="27">
        <v>0</v>
      </c>
      <c r="T1696" s="27">
        <v>0</v>
      </c>
      <c r="U1696" s="27"/>
      <c r="V1696" s="27">
        <v>0</v>
      </c>
      <c r="W1696" s="27">
        <v>0</v>
      </c>
      <c r="X1696" s="27">
        <v>0</v>
      </c>
      <c r="Y1696" s="27"/>
      <c r="Z1696" s="27">
        <v>0</v>
      </c>
      <c r="AA1696" s="27">
        <v>0</v>
      </c>
      <c r="AB1696" s="27">
        <v>0</v>
      </c>
      <c r="AC1696" s="27"/>
      <c r="AD1696" s="27">
        <v>0</v>
      </c>
      <c r="AE1696" s="27">
        <v>0</v>
      </c>
      <c r="AF1696" s="27">
        <v>0</v>
      </c>
      <c r="AG1696" s="106">
        <v>0</v>
      </c>
      <c r="AH1696" s="27">
        <v>0</v>
      </c>
      <c r="AI1696" s="27">
        <v>0</v>
      </c>
      <c r="AJ1696" s="27">
        <v>0</v>
      </c>
      <c r="AK1696" s="106">
        <v>0</v>
      </c>
      <c r="AL1696" s="106">
        <v>0</v>
      </c>
      <c r="AM1696" s="105">
        <v>0</v>
      </c>
      <c r="AN1696" s="11">
        <v>0</v>
      </c>
      <c r="AO1696" s="11">
        <v>0</v>
      </c>
      <c r="AP1696" s="105">
        <v>0</v>
      </c>
      <c r="AQ1696" s="11">
        <v>0</v>
      </c>
      <c r="AR1696" s="11">
        <v>0</v>
      </c>
      <c r="AS1696" s="11">
        <v>0</v>
      </c>
      <c r="AT1696" s="11">
        <v>0</v>
      </c>
      <c r="AU1696" s="11">
        <v>0</v>
      </c>
      <c r="AV1696" s="11">
        <v>0</v>
      </c>
      <c r="AW1696" s="11">
        <v>0</v>
      </c>
      <c r="AX1696" s="11">
        <v>0</v>
      </c>
      <c r="AZ1696" s="11">
        <v>0</v>
      </c>
      <c r="BA1696">
        <v>0</v>
      </c>
      <c r="BB1696" s="122"/>
    </row>
    <row r="1697" spans="1:54" hidden="1" x14ac:dyDescent="0.25">
      <c r="A1697">
        <v>10</v>
      </c>
      <c r="B1697" t="str">
        <f t="shared" si="206"/>
        <v>FrCC-1250</v>
      </c>
      <c r="C1697" s="2" t="s">
        <v>320</v>
      </c>
      <c r="D1697" s="2" t="str">
        <f t="shared" si="207"/>
        <v>1</v>
      </c>
      <c r="E1697" s="2" t="str">
        <f t="shared" si="208"/>
        <v>12</v>
      </c>
      <c r="F1697" s="2" t="str">
        <f t="shared" si="209"/>
        <v>125</v>
      </c>
      <c r="G1697" s="1" t="s">
        <v>28</v>
      </c>
      <c r="H1697" s="27">
        <v>574.35748000000001</v>
      </c>
      <c r="I1697" s="27"/>
      <c r="J1697" s="27">
        <v>574.35748000000001</v>
      </c>
      <c r="K1697" s="27">
        <v>574.35748000000001</v>
      </c>
      <c r="L1697" s="27">
        <v>574.35748000000001</v>
      </c>
      <c r="M1697" s="27"/>
      <c r="N1697" s="27">
        <v>574.35699999999997</v>
      </c>
      <c r="O1697" s="27">
        <v>144.28539999999998</v>
      </c>
      <c r="P1697" s="27">
        <v>0</v>
      </c>
      <c r="Q1697" s="27"/>
      <c r="R1697" s="27">
        <v>445.72946999999999</v>
      </c>
      <c r="S1697" s="27">
        <v>445.72946999999999</v>
      </c>
      <c r="T1697" s="27">
        <v>263.7835</v>
      </c>
      <c r="U1697" s="27"/>
      <c r="V1697" s="27">
        <v>220</v>
      </c>
      <c r="W1697" s="27">
        <v>285</v>
      </c>
      <c r="X1697" s="27">
        <v>265</v>
      </c>
      <c r="Y1697" s="27"/>
      <c r="Z1697" s="27">
        <v>141</v>
      </c>
      <c r="AA1697" s="27">
        <v>174</v>
      </c>
      <c r="AB1697" s="27">
        <v>0</v>
      </c>
      <c r="AC1697" s="27"/>
      <c r="AD1697" s="27">
        <v>252</v>
      </c>
      <c r="AE1697" s="27">
        <v>252</v>
      </c>
      <c r="AF1697" s="27">
        <v>282</v>
      </c>
      <c r="AG1697" s="106">
        <v>248</v>
      </c>
      <c r="AH1697" s="27">
        <v>305</v>
      </c>
      <c r="AI1697" s="27">
        <v>305</v>
      </c>
      <c r="AJ1697" s="27">
        <v>393</v>
      </c>
      <c r="AK1697" s="106">
        <v>309</v>
      </c>
      <c r="AL1697" s="106">
        <v>313</v>
      </c>
      <c r="AM1697" s="105">
        <v>313</v>
      </c>
      <c r="AN1697" s="11">
        <v>400</v>
      </c>
      <c r="AO1697" s="11">
        <v>321</v>
      </c>
      <c r="AP1697" s="105">
        <v>321</v>
      </c>
      <c r="AQ1697" s="11">
        <v>272</v>
      </c>
      <c r="AR1697" s="11">
        <v>698</v>
      </c>
      <c r="AS1697" s="11">
        <v>934</v>
      </c>
      <c r="AT1697" s="11">
        <v>934</v>
      </c>
      <c r="AU1697" s="11">
        <v>934</v>
      </c>
      <c r="AV1697" s="11">
        <v>630</v>
      </c>
      <c r="AW1697" s="11">
        <v>628</v>
      </c>
      <c r="AX1697" s="11">
        <v>628</v>
      </c>
      <c r="AZ1697" s="11">
        <v>646</v>
      </c>
      <c r="BA1697">
        <v>672</v>
      </c>
      <c r="BB1697" s="122"/>
    </row>
    <row r="1698" spans="1:54" hidden="1" x14ac:dyDescent="0.25">
      <c r="A1698">
        <v>10</v>
      </c>
      <c r="B1698" t="str">
        <f t="shared" si="206"/>
        <v>FrCC-1300</v>
      </c>
      <c r="C1698" s="2" t="s">
        <v>320</v>
      </c>
      <c r="D1698" s="2" t="str">
        <f t="shared" si="207"/>
        <v>1</v>
      </c>
      <c r="E1698" s="2" t="str">
        <f t="shared" si="208"/>
        <v>13</v>
      </c>
      <c r="F1698" s="2" t="str">
        <f t="shared" si="209"/>
        <v>130</v>
      </c>
      <c r="G1698" s="1" t="s">
        <v>934</v>
      </c>
      <c r="H1698" s="27">
        <v>0</v>
      </c>
      <c r="I1698" s="27"/>
      <c r="J1698" s="27">
        <v>0</v>
      </c>
      <c r="K1698" s="27">
        <v>0</v>
      </c>
      <c r="L1698" s="27">
        <v>0</v>
      </c>
      <c r="M1698" s="27"/>
      <c r="N1698" s="27">
        <v>0</v>
      </c>
      <c r="O1698" s="27">
        <v>0</v>
      </c>
      <c r="P1698" s="27">
        <v>0</v>
      </c>
      <c r="Q1698" s="27"/>
      <c r="R1698" s="27">
        <v>0</v>
      </c>
      <c r="S1698" s="27">
        <v>0</v>
      </c>
      <c r="T1698" s="27">
        <v>0</v>
      </c>
      <c r="U1698" s="27"/>
      <c r="V1698" s="27">
        <v>0</v>
      </c>
      <c r="W1698" s="27">
        <v>0</v>
      </c>
      <c r="X1698" s="27">
        <v>0</v>
      </c>
      <c r="Y1698" s="27"/>
      <c r="Z1698" s="27">
        <v>0</v>
      </c>
      <c r="AA1698" s="27">
        <v>0</v>
      </c>
      <c r="AB1698" s="27">
        <v>0</v>
      </c>
      <c r="AC1698" s="27"/>
      <c r="AD1698" s="27">
        <v>0</v>
      </c>
      <c r="AE1698" s="27">
        <v>0</v>
      </c>
      <c r="AF1698" s="27">
        <v>0</v>
      </c>
      <c r="AG1698" s="106">
        <v>0</v>
      </c>
      <c r="AH1698" s="27">
        <v>0</v>
      </c>
      <c r="AI1698" s="27">
        <v>0</v>
      </c>
      <c r="AJ1698" s="27">
        <v>0</v>
      </c>
      <c r="AK1698" s="106">
        <v>0</v>
      </c>
      <c r="AL1698" s="106">
        <v>0</v>
      </c>
      <c r="AM1698" s="105">
        <v>0</v>
      </c>
      <c r="AN1698" s="11">
        <v>0</v>
      </c>
      <c r="AO1698" s="11">
        <v>0</v>
      </c>
      <c r="AP1698" s="105">
        <v>0</v>
      </c>
      <c r="AQ1698" s="11">
        <v>0</v>
      </c>
      <c r="AR1698" s="11">
        <v>0</v>
      </c>
      <c r="AS1698" s="11">
        <v>0</v>
      </c>
      <c r="AT1698" s="11">
        <v>0</v>
      </c>
      <c r="AU1698" s="11"/>
      <c r="AV1698" s="11">
        <v>0</v>
      </c>
      <c r="AW1698" s="11">
        <v>0</v>
      </c>
      <c r="AX1698" s="11"/>
      <c r="AZ1698" s="11"/>
      <c r="BB1698" s="122"/>
    </row>
    <row r="1699" spans="1:54" hidden="1" x14ac:dyDescent="0.25">
      <c r="A1699">
        <v>10</v>
      </c>
      <c r="B1699" t="str">
        <f t="shared" si="206"/>
        <v>FrCC-1410</v>
      </c>
      <c r="C1699" s="2" t="s">
        <v>320</v>
      </c>
      <c r="D1699" s="2" t="str">
        <f t="shared" si="207"/>
        <v>1</v>
      </c>
      <c r="E1699" s="2" t="str">
        <f t="shared" si="208"/>
        <v>14</v>
      </c>
      <c r="F1699" s="2" t="str">
        <f t="shared" si="209"/>
        <v>141</v>
      </c>
      <c r="G1699" s="1" t="s">
        <v>30</v>
      </c>
      <c r="H1699" s="27">
        <v>0</v>
      </c>
      <c r="I1699" s="27"/>
      <c r="J1699" s="27">
        <v>0</v>
      </c>
      <c r="K1699" s="27">
        <v>0</v>
      </c>
      <c r="L1699" s="27">
        <v>0</v>
      </c>
      <c r="M1699" s="27"/>
      <c r="N1699" s="27">
        <v>0</v>
      </c>
      <c r="O1699" s="27">
        <v>0</v>
      </c>
      <c r="P1699" s="27">
        <v>0</v>
      </c>
      <c r="Q1699" s="27"/>
      <c r="R1699" s="27">
        <v>0</v>
      </c>
      <c r="S1699" s="27">
        <v>0</v>
      </c>
      <c r="T1699" s="27">
        <v>0</v>
      </c>
      <c r="U1699" s="27"/>
      <c r="V1699" s="27">
        <v>0</v>
      </c>
      <c r="W1699" s="27">
        <v>0</v>
      </c>
      <c r="X1699" s="27">
        <v>0</v>
      </c>
      <c r="Y1699" s="27"/>
      <c r="Z1699" s="27">
        <v>0</v>
      </c>
      <c r="AA1699" s="27">
        <v>0</v>
      </c>
      <c r="AB1699" s="27">
        <v>0</v>
      </c>
      <c r="AC1699" s="27"/>
      <c r="AD1699" s="27">
        <v>0</v>
      </c>
      <c r="AE1699" s="27">
        <v>0</v>
      </c>
      <c r="AF1699" s="27">
        <v>0</v>
      </c>
      <c r="AG1699" s="106">
        <v>0</v>
      </c>
      <c r="AH1699" s="27">
        <v>0</v>
      </c>
      <c r="AI1699" s="27">
        <v>0</v>
      </c>
      <c r="AJ1699" s="27">
        <v>0</v>
      </c>
      <c r="AK1699" s="106">
        <v>0</v>
      </c>
      <c r="AL1699" s="106">
        <v>0</v>
      </c>
      <c r="AM1699" s="105">
        <v>0</v>
      </c>
      <c r="AN1699" s="11">
        <v>0</v>
      </c>
      <c r="AO1699" s="11">
        <v>0</v>
      </c>
      <c r="AP1699" s="105">
        <v>0</v>
      </c>
      <c r="AQ1699" s="11">
        <v>0</v>
      </c>
      <c r="AR1699" s="11">
        <v>0</v>
      </c>
      <c r="AS1699" s="11">
        <v>0</v>
      </c>
      <c r="AT1699" s="11">
        <v>0</v>
      </c>
      <c r="AU1699" s="11">
        <v>0</v>
      </c>
      <c r="AV1699" s="11">
        <v>0</v>
      </c>
      <c r="AW1699" s="11">
        <v>0</v>
      </c>
      <c r="AX1699" s="11">
        <v>0</v>
      </c>
      <c r="AZ1699" s="11">
        <v>0</v>
      </c>
      <c r="BA1699">
        <v>0</v>
      </c>
      <c r="BB1699" s="122"/>
    </row>
    <row r="1700" spans="1:54" hidden="1" x14ac:dyDescent="0.25">
      <c r="A1700">
        <v>10</v>
      </c>
      <c r="B1700" t="str">
        <f t="shared" si="206"/>
        <v>FrCC-1420</v>
      </c>
      <c r="C1700" s="2" t="s">
        <v>320</v>
      </c>
      <c r="D1700" s="2" t="str">
        <f t="shared" si="207"/>
        <v>1</v>
      </c>
      <c r="E1700" s="2" t="str">
        <f t="shared" si="208"/>
        <v>14</v>
      </c>
      <c r="F1700" s="2" t="str">
        <f t="shared" si="209"/>
        <v>142</v>
      </c>
      <c r="G1700" s="1" t="s">
        <v>31</v>
      </c>
      <c r="H1700" s="27">
        <v>0</v>
      </c>
      <c r="I1700" s="27"/>
      <c r="J1700" s="27">
        <v>0</v>
      </c>
      <c r="K1700" s="27">
        <v>0</v>
      </c>
      <c r="L1700" s="27">
        <v>0</v>
      </c>
      <c r="M1700" s="27"/>
      <c r="N1700" s="27">
        <v>0</v>
      </c>
      <c r="O1700" s="27">
        <v>0</v>
      </c>
      <c r="P1700" s="27">
        <v>0</v>
      </c>
      <c r="Q1700" s="27"/>
      <c r="R1700" s="27">
        <v>0</v>
      </c>
      <c r="S1700" s="27">
        <v>0</v>
      </c>
      <c r="T1700" s="27">
        <v>0</v>
      </c>
      <c r="U1700" s="27"/>
      <c r="V1700" s="27">
        <v>0</v>
      </c>
      <c r="W1700" s="27">
        <v>0</v>
      </c>
      <c r="X1700" s="27">
        <v>0</v>
      </c>
      <c r="Y1700" s="27"/>
      <c r="Z1700" s="27">
        <v>0</v>
      </c>
      <c r="AA1700" s="27">
        <v>0</v>
      </c>
      <c r="AB1700" s="27">
        <v>0</v>
      </c>
      <c r="AC1700" s="27"/>
      <c r="AD1700" s="27">
        <v>0</v>
      </c>
      <c r="AE1700" s="27">
        <v>0</v>
      </c>
      <c r="AF1700" s="27">
        <v>0</v>
      </c>
      <c r="AG1700" s="106">
        <v>0</v>
      </c>
      <c r="AH1700" s="27">
        <v>0</v>
      </c>
      <c r="AI1700" s="27">
        <v>0</v>
      </c>
      <c r="AJ1700" s="27">
        <v>0</v>
      </c>
      <c r="AK1700" s="106">
        <v>0</v>
      </c>
      <c r="AL1700" s="106">
        <v>0</v>
      </c>
      <c r="AM1700" s="105">
        <v>0</v>
      </c>
      <c r="AN1700" s="11">
        <v>0</v>
      </c>
      <c r="AO1700" s="11">
        <v>0</v>
      </c>
      <c r="AP1700" s="105">
        <v>0</v>
      </c>
      <c r="AQ1700" s="11">
        <v>0</v>
      </c>
      <c r="AR1700" s="11">
        <v>0</v>
      </c>
      <c r="AS1700" s="11">
        <v>0</v>
      </c>
      <c r="AT1700" s="11">
        <v>0</v>
      </c>
      <c r="AU1700" s="11">
        <v>0</v>
      </c>
      <c r="AV1700" s="11">
        <v>0</v>
      </c>
      <c r="AW1700" s="11">
        <v>0</v>
      </c>
      <c r="AX1700" s="11">
        <v>0</v>
      </c>
      <c r="AZ1700" s="11">
        <v>0</v>
      </c>
      <c r="BA1700">
        <v>0</v>
      </c>
      <c r="BB1700" s="122"/>
    </row>
    <row r="1701" spans="1:54" hidden="1" x14ac:dyDescent="0.25">
      <c r="A1701">
        <v>10</v>
      </c>
      <c r="B1701" t="str">
        <f t="shared" si="206"/>
        <v>FrCC-2110</v>
      </c>
      <c r="C1701" s="2" t="s">
        <v>320</v>
      </c>
      <c r="D1701" s="2" t="str">
        <f t="shared" si="207"/>
        <v>2</v>
      </c>
      <c r="E1701" s="2" t="str">
        <f t="shared" si="208"/>
        <v>21</v>
      </c>
      <c r="F1701" s="2" t="str">
        <f t="shared" si="209"/>
        <v>211</v>
      </c>
      <c r="G1701" s="1" t="s">
        <v>34</v>
      </c>
      <c r="H1701" s="27">
        <v>2552</v>
      </c>
      <c r="I1701" s="27"/>
      <c r="J1701" s="27">
        <v>3396.29232</v>
      </c>
      <c r="K1701" s="27">
        <v>3396.29232</v>
      </c>
      <c r="L1701" s="27">
        <v>2552</v>
      </c>
      <c r="M1701" s="27"/>
      <c r="N1701" s="27">
        <v>1524.6780000000001</v>
      </c>
      <c r="O1701" s="27">
        <v>1679.5192999999999</v>
      </c>
      <c r="P1701" s="27">
        <v>1356</v>
      </c>
      <c r="Q1701" s="27"/>
      <c r="R1701" s="27">
        <v>1171.1792800000001</v>
      </c>
      <c r="S1701" s="27">
        <v>1171.1792800000001</v>
      </c>
      <c r="T1701" s="27">
        <v>1302</v>
      </c>
      <c r="U1701" s="27"/>
      <c r="V1701" s="27">
        <v>1218</v>
      </c>
      <c r="W1701" s="27">
        <v>1199</v>
      </c>
      <c r="X1701" s="27">
        <v>1109</v>
      </c>
      <c r="Y1701" s="27"/>
      <c r="Z1701" s="27">
        <v>1143</v>
      </c>
      <c r="AA1701" s="27">
        <v>1207</v>
      </c>
      <c r="AB1701" s="27">
        <v>825</v>
      </c>
      <c r="AC1701" s="27"/>
      <c r="AD1701" s="27">
        <v>1100</v>
      </c>
      <c r="AE1701" s="27">
        <v>1102</v>
      </c>
      <c r="AF1701" s="27">
        <v>1050</v>
      </c>
      <c r="AG1701" s="106">
        <v>1065</v>
      </c>
      <c r="AH1701" s="27">
        <v>1063</v>
      </c>
      <c r="AI1701" s="27">
        <v>1063</v>
      </c>
      <c r="AJ1701" s="27">
        <v>981</v>
      </c>
      <c r="AK1701" s="106">
        <v>1636</v>
      </c>
      <c r="AL1701" s="106">
        <v>925</v>
      </c>
      <c r="AM1701" s="105">
        <v>926</v>
      </c>
      <c r="AN1701" s="11">
        <v>709</v>
      </c>
      <c r="AO1701" s="11">
        <v>1505</v>
      </c>
      <c r="AP1701" s="105">
        <v>846</v>
      </c>
      <c r="AQ1701" s="11">
        <v>846</v>
      </c>
      <c r="AR1701" s="11">
        <v>780</v>
      </c>
      <c r="AS1701" s="11">
        <v>789</v>
      </c>
      <c r="AT1701" s="11">
        <v>787</v>
      </c>
      <c r="AU1701" s="11">
        <v>782</v>
      </c>
      <c r="AV1701" s="11">
        <v>580</v>
      </c>
      <c r="AW1701" s="11">
        <v>656</v>
      </c>
      <c r="AX1701" s="11">
        <v>656</v>
      </c>
      <c r="AZ1701" s="11">
        <v>571</v>
      </c>
      <c r="BA1701">
        <v>584</v>
      </c>
      <c r="BB1701" s="122"/>
    </row>
    <row r="1702" spans="1:54" hidden="1" x14ac:dyDescent="0.25">
      <c r="A1702">
        <v>10</v>
      </c>
      <c r="B1702" t="str">
        <f t="shared" si="206"/>
        <v>FrCC-2120</v>
      </c>
      <c r="C1702" s="2" t="s">
        <v>320</v>
      </c>
      <c r="D1702" s="2" t="str">
        <f t="shared" si="207"/>
        <v>2</v>
      </c>
      <c r="E1702" s="2" t="str">
        <f t="shared" si="208"/>
        <v>21</v>
      </c>
      <c r="F1702" s="2" t="str">
        <f t="shared" si="209"/>
        <v>212</v>
      </c>
      <c r="G1702" s="1" t="s">
        <v>36</v>
      </c>
      <c r="H1702" s="27">
        <v>0</v>
      </c>
      <c r="I1702" s="27"/>
      <c r="J1702" s="27">
        <v>0</v>
      </c>
      <c r="K1702" s="27">
        <v>0</v>
      </c>
      <c r="L1702" s="27">
        <v>0</v>
      </c>
      <c r="M1702" s="27"/>
      <c r="N1702" s="27">
        <v>0</v>
      </c>
      <c r="O1702" s="27">
        <v>0</v>
      </c>
      <c r="P1702" s="27">
        <v>0</v>
      </c>
      <c r="Q1702" s="27"/>
      <c r="R1702" s="27">
        <v>0</v>
      </c>
      <c r="S1702" s="27">
        <v>0</v>
      </c>
      <c r="T1702" s="27">
        <v>0</v>
      </c>
      <c r="U1702" s="27"/>
      <c r="V1702" s="27">
        <v>0</v>
      </c>
      <c r="W1702" s="27">
        <v>0</v>
      </c>
      <c r="X1702" s="27">
        <v>0</v>
      </c>
      <c r="Y1702" s="27"/>
      <c r="Z1702" s="27">
        <v>0</v>
      </c>
      <c r="AA1702" s="27">
        <v>0</v>
      </c>
      <c r="AB1702" s="27">
        <v>0</v>
      </c>
      <c r="AC1702" s="27"/>
      <c r="AD1702" s="27">
        <v>0</v>
      </c>
      <c r="AE1702" s="27">
        <v>0</v>
      </c>
      <c r="AF1702" s="27">
        <v>0</v>
      </c>
      <c r="AG1702" s="106">
        <v>0</v>
      </c>
      <c r="AH1702" s="27">
        <v>0</v>
      </c>
      <c r="AI1702" s="27">
        <v>0</v>
      </c>
      <c r="AJ1702" s="27">
        <v>0</v>
      </c>
      <c r="AK1702" s="106">
        <v>0</v>
      </c>
      <c r="AL1702" s="106">
        <v>0</v>
      </c>
      <c r="AM1702" s="105">
        <v>0</v>
      </c>
      <c r="AN1702" s="11">
        <v>0</v>
      </c>
      <c r="AO1702" s="11">
        <v>0</v>
      </c>
      <c r="AP1702" s="105">
        <v>0</v>
      </c>
      <c r="AQ1702" s="11">
        <v>0</v>
      </c>
      <c r="AR1702" s="11">
        <v>0</v>
      </c>
      <c r="AS1702" s="11">
        <v>0</v>
      </c>
      <c r="AT1702" s="11">
        <v>0</v>
      </c>
      <c r="AU1702" s="11">
        <v>0</v>
      </c>
      <c r="AV1702" s="11">
        <v>0</v>
      </c>
      <c r="AW1702" s="11">
        <v>0</v>
      </c>
      <c r="AX1702" s="11">
        <v>0</v>
      </c>
      <c r="AZ1702" s="11">
        <v>0</v>
      </c>
      <c r="BA1702">
        <v>0</v>
      </c>
      <c r="BB1702" s="122"/>
    </row>
    <row r="1703" spans="1:54" hidden="1" x14ac:dyDescent="0.25">
      <c r="A1703">
        <v>10</v>
      </c>
      <c r="B1703" t="str">
        <f t="shared" si="206"/>
        <v>FrCC-2130</v>
      </c>
      <c r="C1703" s="2" t="s">
        <v>320</v>
      </c>
      <c r="D1703" s="2" t="str">
        <f t="shared" si="207"/>
        <v>2</v>
      </c>
      <c r="E1703" s="2" t="str">
        <f t="shared" si="208"/>
        <v>21</v>
      </c>
      <c r="F1703" s="2" t="str">
        <f t="shared" si="209"/>
        <v>213</v>
      </c>
      <c r="G1703" s="1" t="s">
        <v>38</v>
      </c>
      <c r="H1703" s="27">
        <v>0</v>
      </c>
      <c r="I1703" s="27"/>
      <c r="J1703" s="27">
        <v>22.35811</v>
      </c>
      <c r="K1703" s="27">
        <v>22.35811</v>
      </c>
      <c r="L1703" s="27">
        <v>0</v>
      </c>
      <c r="M1703" s="27"/>
      <c r="N1703" s="27">
        <v>0</v>
      </c>
      <c r="O1703" s="27">
        <v>0</v>
      </c>
      <c r="P1703" s="27">
        <v>0</v>
      </c>
      <c r="Q1703" s="27"/>
      <c r="R1703" s="27">
        <v>0</v>
      </c>
      <c r="S1703" s="27">
        <v>0</v>
      </c>
      <c r="T1703" s="27">
        <v>0</v>
      </c>
      <c r="U1703" s="27"/>
      <c r="V1703" s="27">
        <v>0</v>
      </c>
      <c r="W1703" s="27">
        <v>0</v>
      </c>
      <c r="X1703" s="27">
        <v>0</v>
      </c>
      <c r="Y1703" s="27"/>
      <c r="Z1703" s="27">
        <v>0</v>
      </c>
      <c r="AA1703" s="27">
        <v>0</v>
      </c>
      <c r="AB1703" s="27">
        <v>0</v>
      </c>
      <c r="AC1703" s="27"/>
      <c r="AD1703" s="27">
        <v>1</v>
      </c>
      <c r="AE1703" s="27">
        <v>1</v>
      </c>
      <c r="AF1703" s="27">
        <v>0</v>
      </c>
      <c r="AG1703" s="106">
        <v>0</v>
      </c>
      <c r="AH1703" s="27">
        <v>0</v>
      </c>
      <c r="AI1703" s="27">
        <v>0</v>
      </c>
      <c r="AJ1703" s="27">
        <v>0</v>
      </c>
      <c r="AK1703" s="106">
        <v>0</v>
      </c>
      <c r="AL1703" s="106">
        <v>0</v>
      </c>
      <c r="AM1703" s="105">
        <v>0</v>
      </c>
      <c r="AN1703" s="11">
        <v>0</v>
      </c>
      <c r="AO1703" s="11">
        <v>0</v>
      </c>
      <c r="AP1703" s="105">
        <v>0</v>
      </c>
      <c r="AQ1703" s="11">
        <v>0</v>
      </c>
      <c r="AR1703" s="11">
        <v>0</v>
      </c>
      <c r="AS1703" s="11">
        <v>0</v>
      </c>
      <c r="AT1703" s="11">
        <v>0</v>
      </c>
      <c r="AU1703" s="11">
        <v>0</v>
      </c>
      <c r="AV1703" s="11">
        <v>0</v>
      </c>
      <c r="AW1703" s="11">
        <v>0</v>
      </c>
      <c r="AX1703" s="11">
        <v>0</v>
      </c>
      <c r="AZ1703" s="11">
        <v>0</v>
      </c>
      <c r="BA1703">
        <v>0</v>
      </c>
      <c r="BB1703" s="122"/>
    </row>
    <row r="1704" spans="1:54" hidden="1" x14ac:dyDescent="0.25">
      <c r="A1704">
        <v>10</v>
      </c>
      <c r="B1704" t="str">
        <f t="shared" si="206"/>
        <v>FrCC-2140</v>
      </c>
      <c r="C1704" s="2" t="s">
        <v>320</v>
      </c>
      <c r="D1704" s="2" t="str">
        <f t="shared" si="207"/>
        <v>2</v>
      </c>
      <c r="E1704" s="2" t="str">
        <f t="shared" si="208"/>
        <v>21</v>
      </c>
      <c r="F1704" s="2" t="str">
        <f t="shared" si="209"/>
        <v>214</v>
      </c>
      <c r="G1704" s="1" t="s">
        <v>39</v>
      </c>
      <c r="H1704" s="27">
        <v>0</v>
      </c>
      <c r="I1704" s="27"/>
      <c r="J1704" s="27">
        <v>0</v>
      </c>
      <c r="K1704" s="27">
        <v>0</v>
      </c>
      <c r="L1704" s="27">
        <v>0</v>
      </c>
      <c r="M1704" s="27"/>
      <c r="N1704" s="27">
        <v>0</v>
      </c>
      <c r="O1704" s="27">
        <v>0</v>
      </c>
      <c r="P1704" s="27">
        <v>0</v>
      </c>
      <c r="Q1704" s="27"/>
      <c r="R1704" s="27">
        <v>0</v>
      </c>
      <c r="S1704" s="27">
        <v>0</v>
      </c>
      <c r="T1704" s="27">
        <v>0</v>
      </c>
      <c r="U1704" s="27"/>
      <c r="V1704" s="27">
        <v>0</v>
      </c>
      <c r="W1704" s="27">
        <v>0</v>
      </c>
      <c r="X1704" s="27">
        <v>0</v>
      </c>
      <c r="Y1704" s="27"/>
      <c r="Z1704" s="27">
        <v>0</v>
      </c>
      <c r="AA1704" s="27">
        <v>42</v>
      </c>
      <c r="AB1704" s="27">
        <v>0</v>
      </c>
      <c r="AC1704" s="27"/>
      <c r="AD1704" s="27">
        <v>0</v>
      </c>
      <c r="AE1704" s="27">
        <v>0</v>
      </c>
      <c r="AF1704" s="27">
        <v>0</v>
      </c>
      <c r="AG1704" s="106">
        <v>0</v>
      </c>
      <c r="AH1704" s="27">
        <v>0</v>
      </c>
      <c r="AI1704" s="27">
        <v>0</v>
      </c>
      <c r="AJ1704" s="27">
        <v>0</v>
      </c>
      <c r="AK1704" s="106">
        <v>0</v>
      </c>
      <c r="AL1704" s="106">
        <v>0</v>
      </c>
      <c r="AM1704" s="105">
        <v>0</v>
      </c>
      <c r="AN1704" s="11">
        <v>0</v>
      </c>
      <c r="AO1704" s="11">
        <v>0</v>
      </c>
      <c r="AP1704" s="105">
        <v>0</v>
      </c>
      <c r="AQ1704" s="11">
        <v>0</v>
      </c>
      <c r="AR1704" s="11">
        <v>0</v>
      </c>
      <c r="AS1704" s="11">
        <v>0</v>
      </c>
      <c r="AT1704" s="11">
        <v>0</v>
      </c>
      <c r="AU1704" s="11">
        <v>0</v>
      </c>
      <c r="AV1704" s="11">
        <v>0</v>
      </c>
      <c r="AW1704" s="11">
        <v>0</v>
      </c>
      <c r="AX1704" s="11">
        <v>0</v>
      </c>
      <c r="AZ1704" s="11">
        <v>0</v>
      </c>
      <c r="BA1704">
        <v>0</v>
      </c>
      <c r="BB1704" s="122"/>
    </row>
    <row r="1705" spans="1:54" hidden="1" x14ac:dyDescent="0.25">
      <c r="A1705">
        <v>10</v>
      </c>
      <c r="B1705" t="str">
        <f t="shared" si="206"/>
        <v>FrCC-2150</v>
      </c>
      <c r="C1705" s="2" t="s">
        <v>320</v>
      </c>
      <c r="D1705" s="2" t="str">
        <f t="shared" si="207"/>
        <v>2</v>
      </c>
      <c r="E1705" s="2" t="str">
        <f t="shared" si="208"/>
        <v>21</v>
      </c>
      <c r="F1705" s="2" t="str">
        <f t="shared" si="209"/>
        <v>215</v>
      </c>
      <c r="G1705" s="1" t="s">
        <v>41</v>
      </c>
      <c r="H1705" s="27">
        <v>0</v>
      </c>
      <c r="I1705" s="27"/>
      <c r="J1705" s="27">
        <v>0</v>
      </c>
      <c r="K1705" s="27">
        <v>0</v>
      </c>
      <c r="L1705" s="27">
        <v>0</v>
      </c>
      <c r="M1705" s="27"/>
      <c r="N1705" s="27">
        <v>0</v>
      </c>
      <c r="O1705" s="27">
        <v>0</v>
      </c>
      <c r="P1705" s="27">
        <v>0</v>
      </c>
      <c r="Q1705" s="27"/>
      <c r="R1705" s="27">
        <v>0</v>
      </c>
      <c r="S1705" s="27">
        <v>0</v>
      </c>
      <c r="T1705" s="27">
        <v>0</v>
      </c>
      <c r="U1705" s="27"/>
      <c r="V1705" s="27">
        <v>0</v>
      </c>
      <c r="W1705" s="27">
        <v>0</v>
      </c>
      <c r="X1705" s="27">
        <v>0</v>
      </c>
      <c r="Y1705" s="27"/>
      <c r="Z1705" s="27">
        <v>0</v>
      </c>
      <c r="AA1705" s="27">
        <v>0</v>
      </c>
      <c r="AB1705" s="27">
        <v>0</v>
      </c>
      <c r="AC1705" s="27"/>
      <c r="AD1705" s="27">
        <v>0</v>
      </c>
      <c r="AE1705" s="27">
        <v>0</v>
      </c>
      <c r="AF1705" s="27">
        <v>0</v>
      </c>
      <c r="AG1705" s="106">
        <v>0</v>
      </c>
      <c r="AH1705" s="27">
        <v>0</v>
      </c>
      <c r="AI1705" s="27">
        <v>0</v>
      </c>
      <c r="AJ1705" s="27">
        <v>0</v>
      </c>
      <c r="AK1705" s="106">
        <v>0</v>
      </c>
      <c r="AL1705" s="106">
        <v>0</v>
      </c>
      <c r="AM1705" s="105">
        <v>0</v>
      </c>
      <c r="AN1705" s="11">
        <v>0</v>
      </c>
      <c r="AO1705" s="11">
        <v>0</v>
      </c>
      <c r="AP1705" s="105">
        <v>0</v>
      </c>
      <c r="AQ1705" s="11">
        <v>0</v>
      </c>
      <c r="AR1705" s="11">
        <v>0</v>
      </c>
      <c r="AS1705" s="11">
        <v>0</v>
      </c>
      <c r="AT1705" s="11">
        <v>0</v>
      </c>
      <c r="AU1705" s="11">
        <v>0</v>
      </c>
      <c r="AV1705" s="11">
        <v>0</v>
      </c>
      <c r="AW1705" s="11">
        <v>0</v>
      </c>
      <c r="AX1705" s="11">
        <v>0</v>
      </c>
      <c r="AZ1705" s="11">
        <v>0</v>
      </c>
      <c r="BA1705">
        <v>0</v>
      </c>
      <c r="BB1705" s="122"/>
    </row>
    <row r="1706" spans="1:54" hidden="1" x14ac:dyDescent="0.25">
      <c r="A1706">
        <v>10</v>
      </c>
      <c r="B1706" t="str">
        <f t="shared" si="206"/>
        <v>FrCC-2160</v>
      </c>
      <c r="C1706" s="2" t="s">
        <v>320</v>
      </c>
      <c r="D1706" s="2" t="str">
        <f t="shared" si="207"/>
        <v>2</v>
      </c>
      <c r="E1706" s="2" t="str">
        <f t="shared" si="208"/>
        <v>21</v>
      </c>
      <c r="F1706" s="2" t="str">
        <f t="shared" si="209"/>
        <v>216</v>
      </c>
      <c r="G1706" s="1" t="s">
        <v>43</v>
      </c>
      <c r="H1706" s="27">
        <v>0</v>
      </c>
      <c r="I1706" s="27"/>
      <c r="J1706" s="27">
        <v>0</v>
      </c>
      <c r="K1706" s="27">
        <v>0</v>
      </c>
      <c r="L1706" s="27">
        <v>0</v>
      </c>
      <c r="M1706" s="27"/>
      <c r="N1706" s="27">
        <v>0</v>
      </c>
      <c r="O1706" s="27">
        <v>0</v>
      </c>
      <c r="P1706" s="27">
        <v>0</v>
      </c>
      <c r="Q1706" s="27"/>
      <c r="R1706" s="27">
        <v>0</v>
      </c>
      <c r="S1706" s="27">
        <v>0</v>
      </c>
      <c r="T1706" s="27">
        <v>0</v>
      </c>
      <c r="U1706" s="27"/>
      <c r="V1706" s="27">
        <v>0</v>
      </c>
      <c r="W1706" s="27">
        <v>0</v>
      </c>
      <c r="X1706" s="27">
        <v>0</v>
      </c>
      <c r="Y1706" s="27"/>
      <c r="Z1706" s="27">
        <v>0</v>
      </c>
      <c r="AA1706" s="27">
        <v>0</v>
      </c>
      <c r="AB1706" s="27">
        <v>40</v>
      </c>
      <c r="AC1706" s="27"/>
      <c r="AD1706" s="27">
        <v>29</v>
      </c>
      <c r="AE1706" s="27">
        <v>30</v>
      </c>
      <c r="AF1706" s="27">
        <v>40</v>
      </c>
      <c r="AG1706" s="106">
        <v>27</v>
      </c>
      <c r="AH1706" s="27">
        <v>27</v>
      </c>
      <c r="AI1706" s="27">
        <v>27</v>
      </c>
      <c r="AJ1706" s="27">
        <v>40</v>
      </c>
      <c r="AK1706" s="106">
        <v>23</v>
      </c>
      <c r="AL1706" s="106">
        <v>23</v>
      </c>
      <c r="AM1706" s="105">
        <v>23</v>
      </c>
      <c r="AN1706" s="11">
        <v>41</v>
      </c>
      <c r="AO1706" s="11">
        <v>20</v>
      </c>
      <c r="AP1706" s="105">
        <v>20</v>
      </c>
      <c r="AQ1706" s="11">
        <v>20</v>
      </c>
      <c r="AR1706" s="11">
        <v>31</v>
      </c>
      <c r="AS1706" s="11">
        <v>14</v>
      </c>
      <c r="AT1706" s="11">
        <v>14</v>
      </c>
      <c r="AU1706" s="11">
        <v>14</v>
      </c>
      <c r="AV1706" s="11">
        <v>31</v>
      </c>
      <c r="AW1706" s="11">
        <v>15</v>
      </c>
      <c r="AX1706" s="11">
        <v>15</v>
      </c>
      <c r="AZ1706" s="11">
        <v>31</v>
      </c>
      <c r="BA1706">
        <v>13</v>
      </c>
      <c r="BB1706" s="122"/>
    </row>
    <row r="1707" spans="1:54" hidden="1" x14ac:dyDescent="0.25">
      <c r="A1707">
        <v>10</v>
      </c>
      <c r="B1707" t="str">
        <f t="shared" si="206"/>
        <v>FrCC-2200</v>
      </c>
      <c r="C1707" s="2" t="s">
        <v>320</v>
      </c>
      <c r="D1707" s="2" t="str">
        <f t="shared" si="207"/>
        <v>2</v>
      </c>
      <c r="E1707" s="2" t="str">
        <f t="shared" si="208"/>
        <v>22</v>
      </c>
      <c r="F1707" s="2" t="str">
        <f t="shared" si="209"/>
        <v>220</v>
      </c>
      <c r="G1707" s="1" t="s">
        <v>2103</v>
      </c>
      <c r="H1707" s="27">
        <v>0</v>
      </c>
      <c r="I1707" s="27"/>
      <c r="J1707" s="27">
        <v>0</v>
      </c>
      <c r="K1707" s="27">
        <v>0</v>
      </c>
      <c r="L1707" s="27">
        <v>0</v>
      </c>
      <c r="M1707" s="27"/>
      <c r="N1707" s="27">
        <v>0</v>
      </c>
      <c r="O1707" s="27">
        <v>0</v>
      </c>
      <c r="P1707" s="27">
        <v>0</v>
      </c>
      <c r="Q1707" s="27"/>
      <c r="R1707" s="27">
        <v>0</v>
      </c>
      <c r="S1707" s="27">
        <v>0</v>
      </c>
      <c r="T1707" s="27">
        <v>0</v>
      </c>
      <c r="U1707" s="27"/>
      <c r="V1707" s="27">
        <v>0</v>
      </c>
      <c r="W1707" s="27">
        <v>0</v>
      </c>
      <c r="X1707" s="27">
        <v>0</v>
      </c>
      <c r="Y1707" s="27"/>
      <c r="Z1707" s="27">
        <v>42</v>
      </c>
      <c r="AA1707" s="27">
        <v>0</v>
      </c>
      <c r="AB1707" s="27">
        <v>0</v>
      </c>
      <c r="AC1707" s="27"/>
      <c r="AD1707" s="27">
        <v>0</v>
      </c>
      <c r="AE1707" s="27">
        <v>0</v>
      </c>
      <c r="AF1707" s="27">
        <v>0</v>
      </c>
      <c r="AG1707" s="106">
        <v>0</v>
      </c>
      <c r="AH1707" s="27">
        <v>0</v>
      </c>
      <c r="AI1707" s="27">
        <v>0</v>
      </c>
      <c r="AJ1707" s="27">
        <v>0</v>
      </c>
      <c r="AK1707" s="106">
        <v>0</v>
      </c>
      <c r="AL1707" s="106">
        <v>0</v>
      </c>
      <c r="AM1707" s="105">
        <v>0</v>
      </c>
      <c r="AN1707" s="11">
        <v>0</v>
      </c>
      <c r="AO1707" s="11">
        <v>0</v>
      </c>
      <c r="AP1707" s="105">
        <v>0</v>
      </c>
      <c r="AQ1707" s="11">
        <v>0</v>
      </c>
      <c r="AR1707" s="11">
        <v>0</v>
      </c>
      <c r="AS1707" s="11">
        <v>0</v>
      </c>
      <c r="AT1707" s="11">
        <v>0</v>
      </c>
      <c r="AU1707" s="11"/>
      <c r="AV1707" s="11">
        <v>0</v>
      </c>
      <c r="AW1707" s="11">
        <v>0</v>
      </c>
      <c r="AX1707" s="11"/>
      <c r="AZ1707" s="11"/>
      <c r="BB1707" s="122"/>
    </row>
    <row r="1708" spans="1:54" hidden="1" x14ac:dyDescent="0.25">
      <c r="A1708">
        <v>10</v>
      </c>
      <c r="B1708" t="str">
        <f t="shared" si="206"/>
        <v>FrCC-2410</v>
      </c>
      <c r="C1708" s="2" t="s">
        <v>320</v>
      </c>
      <c r="D1708" s="2" t="str">
        <f t="shared" si="207"/>
        <v>2</v>
      </c>
      <c r="E1708" s="2" t="str">
        <f t="shared" si="208"/>
        <v>24</v>
      </c>
      <c r="F1708" s="2" t="str">
        <f t="shared" si="209"/>
        <v>241</v>
      </c>
      <c r="G1708" s="1" t="s">
        <v>46</v>
      </c>
      <c r="H1708" s="27">
        <v>0</v>
      </c>
      <c r="I1708" s="27"/>
      <c r="J1708" s="27">
        <v>0</v>
      </c>
      <c r="K1708" s="27">
        <v>0</v>
      </c>
      <c r="L1708" s="27">
        <v>0</v>
      </c>
      <c r="M1708" s="27"/>
      <c r="N1708" s="27">
        <v>0</v>
      </c>
      <c r="O1708" s="27">
        <v>0</v>
      </c>
      <c r="P1708" s="27">
        <v>0</v>
      </c>
      <c r="Q1708" s="27"/>
      <c r="R1708" s="27">
        <v>0</v>
      </c>
      <c r="S1708" s="27">
        <v>0</v>
      </c>
      <c r="T1708" s="27">
        <v>0</v>
      </c>
      <c r="U1708" s="27"/>
      <c r="V1708" s="27">
        <v>0</v>
      </c>
      <c r="W1708" s="27">
        <v>0</v>
      </c>
      <c r="X1708" s="27">
        <v>0</v>
      </c>
      <c r="Y1708" s="27"/>
      <c r="Z1708" s="27">
        <v>0</v>
      </c>
      <c r="AA1708" s="27">
        <v>0</v>
      </c>
      <c r="AB1708" s="27">
        <v>0</v>
      </c>
      <c r="AC1708" s="27"/>
      <c r="AD1708" s="27">
        <v>0</v>
      </c>
      <c r="AE1708" s="27">
        <v>0</v>
      </c>
      <c r="AF1708" s="27">
        <v>0</v>
      </c>
      <c r="AG1708" s="106">
        <v>0</v>
      </c>
      <c r="AH1708" s="27">
        <v>0</v>
      </c>
      <c r="AI1708" s="27">
        <v>0</v>
      </c>
      <c r="AJ1708" s="27">
        <v>0</v>
      </c>
      <c r="AK1708" s="106">
        <v>0</v>
      </c>
      <c r="AL1708" s="106">
        <v>0</v>
      </c>
      <c r="AM1708" s="105">
        <v>0</v>
      </c>
      <c r="AN1708" s="11">
        <v>0</v>
      </c>
      <c r="AO1708" s="11">
        <v>0</v>
      </c>
      <c r="AP1708" s="105">
        <v>0</v>
      </c>
      <c r="AQ1708" s="11">
        <v>0</v>
      </c>
      <c r="AR1708" s="11">
        <v>0</v>
      </c>
      <c r="AS1708" s="11">
        <v>0</v>
      </c>
      <c r="AT1708" s="11">
        <v>0</v>
      </c>
      <c r="AU1708" s="11">
        <v>0</v>
      </c>
      <c r="AV1708" s="11">
        <v>0</v>
      </c>
      <c r="AW1708" s="11">
        <v>0</v>
      </c>
      <c r="AX1708" s="11">
        <v>0</v>
      </c>
      <c r="AZ1708" s="11">
        <v>0</v>
      </c>
      <c r="BA1708">
        <v>0</v>
      </c>
      <c r="BB1708" s="122"/>
    </row>
    <row r="1709" spans="1:54" hidden="1" x14ac:dyDescent="0.25">
      <c r="A1709">
        <v>10</v>
      </c>
      <c r="B1709" t="str">
        <f t="shared" si="206"/>
        <v>FrCC-2420</v>
      </c>
      <c r="C1709" s="2" t="s">
        <v>320</v>
      </c>
      <c r="D1709" s="2" t="str">
        <f t="shared" si="207"/>
        <v>2</v>
      </c>
      <c r="E1709" s="2" t="str">
        <f t="shared" si="208"/>
        <v>24</v>
      </c>
      <c r="F1709" s="2" t="str">
        <f t="shared" si="209"/>
        <v>242</v>
      </c>
      <c r="G1709" s="1" t="s">
        <v>47</v>
      </c>
      <c r="H1709" s="27">
        <v>0</v>
      </c>
      <c r="I1709" s="27"/>
      <c r="J1709" s="27">
        <v>0</v>
      </c>
      <c r="K1709" s="27">
        <v>0</v>
      </c>
      <c r="L1709" s="27">
        <v>0</v>
      </c>
      <c r="M1709" s="27"/>
      <c r="N1709" s="27">
        <v>0</v>
      </c>
      <c r="O1709" s="27">
        <v>0</v>
      </c>
      <c r="P1709" s="27">
        <v>0</v>
      </c>
      <c r="Q1709" s="27"/>
      <c r="R1709" s="27">
        <v>0</v>
      </c>
      <c r="S1709" s="27">
        <v>0</v>
      </c>
      <c r="T1709" s="27">
        <v>0</v>
      </c>
      <c r="U1709" s="27"/>
      <c r="V1709" s="27">
        <v>0</v>
      </c>
      <c r="W1709" s="27">
        <v>0</v>
      </c>
      <c r="X1709" s="27">
        <v>0</v>
      </c>
      <c r="Y1709" s="27"/>
      <c r="Z1709" s="27">
        <v>0</v>
      </c>
      <c r="AA1709" s="27">
        <v>0</v>
      </c>
      <c r="AB1709" s="27">
        <v>0</v>
      </c>
      <c r="AC1709" s="27"/>
      <c r="AD1709" s="27">
        <v>0</v>
      </c>
      <c r="AE1709" s="27">
        <v>0</v>
      </c>
      <c r="AF1709" s="27">
        <v>0</v>
      </c>
      <c r="AG1709" s="106">
        <v>0</v>
      </c>
      <c r="AH1709" s="27">
        <v>0</v>
      </c>
      <c r="AI1709" s="27">
        <v>0</v>
      </c>
      <c r="AJ1709" s="27">
        <v>0</v>
      </c>
      <c r="AK1709" s="106">
        <v>0</v>
      </c>
      <c r="AL1709" s="106">
        <v>0</v>
      </c>
      <c r="AM1709" s="105">
        <v>0</v>
      </c>
      <c r="AN1709" s="11">
        <v>0</v>
      </c>
      <c r="AO1709" s="11">
        <v>0</v>
      </c>
      <c r="AP1709" s="105">
        <v>0</v>
      </c>
      <c r="AQ1709" s="11">
        <v>0</v>
      </c>
      <c r="AR1709" s="11">
        <v>0</v>
      </c>
      <c r="AS1709" s="11">
        <v>0</v>
      </c>
      <c r="AT1709" s="11">
        <v>0</v>
      </c>
      <c r="AU1709" s="11">
        <v>0</v>
      </c>
      <c r="AV1709" s="11">
        <v>0</v>
      </c>
      <c r="AW1709" s="11">
        <v>0</v>
      </c>
      <c r="AX1709" s="11">
        <v>0</v>
      </c>
      <c r="AZ1709" s="11">
        <v>0</v>
      </c>
      <c r="BA1709">
        <v>0</v>
      </c>
      <c r="BB1709" s="122"/>
    </row>
    <row r="1710" spans="1:54" hidden="1" x14ac:dyDescent="0.25">
      <c r="A1710">
        <v>10</v>
      </c>
      <c r="B1710" t="str">
        <f t="shared" si="206"/>
        <v>FrCC-2500</v>
      </c>
      <c r="C1710" s="2" t="s">
        <v>320</v>
      </c>
      <c r="D1710" s="2" t="str">
        <f t="shared" si="207"/>
        <v>2</v>
      </c>
      <c r="E1710" s="2" t="str">
        <f t="shared" si="208"/>
        <v>25</v>
      </c>
      <c r="F1710" s="2" t="str">
        <f t="shared" si="209"/>
        <v>250</v>
      </c>
      <c r="G1710" s="1" t="s">
        <v>49</v>
      </c>
      <c r="H1710" s="27">
        <v>0</v>
      </c>
      <c r="I1710" s="27"/>
      <c r="J1710" s="27">
        <v>0</v>
      </c>
      <c r="K1710" s="27">
        <v>0</v>
      </c>
      <c r="L1710" s="27">
        <v>0</v>
      </c>
      <c r="M1710" s="27"/>
      <c r="N1710" s="27">
        <v>0</v>
      </c>
      <c r="O1710" s="27">
        <v>0</v>
      </c>
      <c r="P1710" s="27">
        <v>0</v>
      </c>
      <c r="Q1710" s="27"/>
      <c r="R1710" s="27">
        <v>0</v>
      </c>
      <c r="S1710" s="27">
        <v>0</v>
      </c>
      <c r="T1710" s="27">
        <v>0</v>
      </c>
      <c r="U1710" s="27"/>
      <c r="V1710" s="27">
        <v>0</v>
      </c>
      <c r="W1710" s="27">
        <v>0</v>
      </c>
      <c r="X1710" s="27">
        <v>0</v>
      </c>
      <c r="Y1710" s="27"/>
      <c r="Z1710" s="27">
        <v>0</v>
      </c>
      <c r="AA1710" s="27">
        <v>0</v>
      </c>
      <c r="AB1710" s="27">
        <v>0</v>
      </c>
      <c r="AC1710" s="27"/>
      <c r="AD1710" s="27">
        <v>0</v>
      </c>
      <c r="AE1710" s="27">
        <v>0</v>
      </c>
      <c r="AF1710" s="27">
        <v>0</v>
      </c>
      <c r="AG1710" s="106">
        <v>0</v>
      </c>
      <c r="AH1710" s="27">
        <v>0</v>
      </c>
      <c r="AI1710" s="27">
        <v>0</v>
      </c>
      <c r="AJ1710" s="27">
        <v>0</v>
      </c>
      <c r="AK1710" s="106">
        <v>0</v>
      </c>
      <c r="AL1710" s="106">
        <v>0</v>
      </c>
      <c r="AM1710" s="105">
        <v>0</v>
      </c>
      <c r="AN1710" s="11">
        <v>0</v>
      </c>
      <c r="AO1710" s="11">
        <v>0</v>
      </c>
      <c r="AP1710" s="105">
        <v>0</v>
      </c>
      <c r="AQ1710" s="11">
        <v>0</v>
      </c>
      <c r="AR1710" s="11">
        <v>0</v>
      </c>
      <c r="AS1710" s="11">
        <v>0</v>
      </c>
      <c r="AT1710" s="11">
        <v>0</v>
      </c>
      <c r="AU1710" s="11">
        <v>0</v>
      </c>
      <c r="AV1710" s="11">
        <v>0</v>
      </c>
      <c r="AW1710" s="11">
        <v>0</v>
      </c>
      <c r="AX1710" s="11">
        <v>0</v>
      </c>
      <c r="AZ1710" s="11">
        <v>0</v>
      </c>
      <c r="BA1710">
        <v>0</v>
      </c>
      <c r="BB1710" s="122"/>
    </row>
    <row r="1711" spans="1:54" hidden="1" x14ac:dyDescent="0.25">
      <c r="A1711">
        <v>10</v>
      </c>
      <c r="B1711" t="str">
        <f t="shared" si="206"/>
        <v>FrCC-3111</v>
      </c>
      <c r="C1711" s="2" t="s">
        <v>320</v>
      </c>
      <c r="D1711" s="2" t="str">
        <f t="shared" si="207"/>
        <v>3</v>
      </c>
      <c r="E1711" s="2" t="str">
        <f t="shared" si="208"/>
        <v>31</v>
      </c>
      <c r="F1711" s="2" t="str">
        <f t="shared" si="209"/>
        <v>311</v>
      </c>
      <c r="G1711" s="1" t="s">
        <v>52</v>
      </c>
      <c r="H1711" s="27">
        <v>0</v>
      </c>
      <c r="I1711" s="27"/>
      <c r="J1711" s="27">
        <v>0</v>
      </c>
      <c r="K1711" s="27">
        <v>0</v>
      </c>
      <c r="L1711" s="27">
        <v>0</v>
      </c>
      <c r="M1711" s="27"/>
      <c r="N1711" s="27">
        <v>0</v>
      </c>
      <c r="O1711" s="27">
        <v>0</v>
      </c>
      <c r="P1711" s="27">
        <v>0</v>
      </c>
      <c r="Q1711" s="27"/>
      <c r="R1711" s="27">
        <v>0</v>
      </c>
      <c r="S1711" s="27">
        <v>0</v>
      </c>
      <c r="T1711" s="27">
        <v>0</v>
      </c>
      <c r="U1711" s="27"/>
      <c r="V1711" s="27">
        <v>0</v>
      </c>
      <c r="W1711" s="27">
        <v>0</v>
      </c>
      <c r="X1711" s="27">
        <v>0</v>
      </c>
      <c r="Y1711" s="27"/>
      <c r="Z1711" s="27">
        <v>0</v>
      </c>
      <c r="AA1711" s="27">
        <v>0</v>
      </c>
      <c r="AB1711" s="27">
        <v>0</v>
      </c>
      <c r="AC1711" s="27"/>
      <c r="AD1711" s="27">
        <v>0</v>
      </c>
      <c r="AE1711" s="27">
        <v>0</v>
      </c>
      <c r="AF1711" s="27">
        <v>0</v>
      </c>
      <c r="AG1711" s="106">
        <v>0</v>
      </c>
      <c r="AH1711" s="27">
        <v>0</v>
      </c>
      <c r="AI1711" s="27">
        <v>0</v>
      </c>
      <c r="AJ1711" s="27">
        <v>0</v>
      </c>
      <c r="AK1711" s="106">
        <v>-81</v>
      </c>
      <c r="AL1711" s="106">
        <v>-81</v>
      </c>
      <c r="AM1711" s="105">
        <v>-81</v>
      </c>
      <c r="AN1711" s="11">
        <v>0</v>
      </c>
      <c r="AO1711" s="11">
        <v>0</v>
      </c>
      <c r="AP1711" s="105">
        <v>0</v>
      </c>
      <c r="AQ1711" s="11">
        <v>0</v>
      </c>
      <c r="AR1711" s="11">
        <v>0</v>
      </c>
      <c r="AS1711" s="11">
        <v>0</v>
      </c>
      <c r="AT1711" s="11">
        <v>0</v>
      </c>
      <c r="AU1711" s="11">
        <v>0</v>
      </c>
      <c r="AV1711" s="11">
        <v>0</v>
      </c>
      <c r="AW1711" s="11">
        <v>0</v>
      </c>
      <c r="AX1711" s="11">
        <v>0</v>
      </c>
      <c r="AZ1711" s="11">
        <v>0</v>
      </c>
      <c r="BA1711">
        <v>0</v>
      </c>
      <c r="BB1711" s="122"/>
    </row>
    <row r="1712" spans="1:54" hidden="1" x14ac:dyDescent="0.25">
      <c r="A1712">
        <v>10</v>
      </c>
      <c r="B1712" t="str">
        <f t="shared" si="206"/>
        <v>FrCC-3112</v>
      </c>
      <c r="C1712" s="2" t="s">
        <v>320</v>
      </c>
      <c r="D1712" s="2" t="str">
        <f t="shared" si="207"/>
        <v>3</v>
      </c>
      <c r="E1712" s="2" t="str">
        <f t="shared" si="208"/>
        <v>31</v>
      </c>
      <c r="F1712" s="2" t="str">
        <f t="shared" si="209"/>
        <v>311</v>
      </c>
      <c r="G1712" s="1" t="s">
        <v>53</v>
      </c>
      <c r="H1712" s="27">
        <v>0</v>
      </c>
      <c r="I1712" s="27"/>
      <c r="J1712" s="27">
        <v>0</v>
      </c>
      <c r="K1712" s="27">
        <v>0</v>
      </c>
      <c r="L1712" s="27">
        <v>0</v>
      </c>
      <c r="M1712" s="27"/>
      <c r="N1712" s="27">
        <v>0</v>
      </c>
      <c r="O1712" s="27">
        <v>0</v>
      </c>
      <c r="P1712" s="27">
        <v>0</v>
      </c>
      <c r="Q1712" s="27"/>
      <c r="R1712" s="27">
        <v>0</v>
      </c>
      <c r="S1712" s="27">
        <v>0</v>
      </c>
      <c r="T1712" s="27">
        <v>0</v>
      </c>
      <c r="U1712" s="27"/>
      <c r="V1712" s="27">
        <v>2</v>
      </c>
      <c r="W1712" s="27">
        <v>1</v>
      </c>
      <c r="X1712" s="27">
        <v>281</v>
      </c>
      <c r="Y1712" s="27"/>
      <c r="Z1712" s="27">
        <v>159</v>
      </c>
      <c r="AA1712" s="27">
        <v>159</v>
      </c>
      <c r="AB1712" s="27">
        <v>0</v>
      </c>
      <c r="AC1712" s="27"/>
      <c r="AD1712" s="27">
        <v>451</v>
      </c>
      <c r="AE1712" s="27">
        <v>451</v>
      </c>
      <c r="AF1712" s="27">
        <v>0</v>
      </c>
      <c r="AG1712" s="106">
        <v>-18</v>
      </c>
      <c r="AH1712" s="27">
        <v>-18</v>
      </c>
      <c r="AI1712" s="27">
        <v>-18</v>
      </c>
      <c r="AJ1712" s="27">
        <v>0</v>
      </c>
      <c r="AK1712" s="106">
        <v>106635</v>
      </c>
      <c r="AL1712" s="106">
        <v>106635</v>
      </c>
      <c r="AM1712" s="105">
        <v>106635</v>
      </c>
      <c r="AN1712" s="11">
        <v>0</v>
      </c>
      <c r="AO1712" s="11">
        <v>0</v>
      </c>
      <c r="AP1712" s="105">
        <v>0</v>
      </c>
      <c r="AQ1712" s="11">
        <v>0</v>
      </c>
      <c r="AR1712" s="11">
        <v>536</v>
      </c>
      <c r="AS1712" s="11">
        <v>0</v>
      </c>
      <c r="AT1712" s="11">
        <v>530</v>
      </c>
      <c r="AU1712" s="11">
        <v>530</v>
      </c>
      <c r="AV1712" s="11">
        <v>536</v>
      </c>
      <c r="AW1712" s="11">
        <v>529</v>
      </c>
      <c r="AX1712" s="11">
        <v>529</v>
      </c>
      <c r="AZ1712" s="11">
        <v>536</v>
      </c>
      <c r="BA1712">
        <v>536</v>
      </c>
      <c r="BB1712" s="122"/>
    </row>
    <row r="1713" spans="1:54" hidden="1" x14ac:dyDescent="0.25">
      <c r="A1713">
        <v>10</v>
      </c>
      <c r="B1713" t="str">
        <f t="shared" si="206"/>
        <v>FrCC-3121</v>
      </c>
      <c r="C1713" s="2" t="s">
        <v>320</v>
      </c>
      <c r="D1713" s="2" t="str">
        <f t="shared" si="207"/>
        <v>3</v>
      </c>
      <c r="E1713" s="2" t="str">
        <f t="shared" si="208"/>
        <v>31</v>
      </c>
      <c r="F1713" s="2" t="str">
        <f t="shared" si="209"/>
        <v>312</v>
      </c>
      <c r="G1713" s="1" t="s">
        <v>54</v>
      </c>
      <c r="H1713" s="27">
        <v>0</v>
      </c>
      <c r="I1713" s="27"/>
      <c r="J1713" s="27">
        <v>0</v>
      </c>
      <c r="K1713" s="27">
        <v>0</v>
      </c>
      <c r="L1713" s="27">
        <v>0</v>
      </c>
      <c r="M1713" s="27"/>
      <c r="N1713" s="27">
        <v>0</v>
      </c>
      <c r="O1713" s="27">
        <v>0</v>
      </c>
      <c r="P1713" s="27">
        <v>0</v>
      </c>
      <c r="Q1713" s="27"/>
      <c r="R1713" s="27">
        <v>0</v>
      </c>
      <c r="S1713" s="27">
        <v>0</v>
      </c>
      <c r="T1713" s="27">
        <v>0</v>
      </c>
      <c r="U1713" s="27"/>
      <c r="V1713" s="27">
        <v>0</v>
      </c>
      <c r="W1713" s="27">
        <v>0</v>
      </c>
      <c r="X1713" s="27">
        <v>0</v>
      </c>
      <c r="Y1713" s="27"/>
      <c r="Z1713" s="27">
        <v>0</v>
      </c>
      <c r="AA1713" s="27">
        <v>0</v>
      </c>
      <c r="AB1713" s="27">
        <v>0</v>
      </c>
      <c r="AC1713" s="27"/>
      <c r="AD1713" s="27">
        <v>0</v>
      </c>
      <c r="AE1713" s="27">
        <v>0</v>
      </c>
      <c r="AF1713" s="27">
        <v>0</v>
      </c>
      <c r="AG1713" s="106">
        <v>0</v>
      </c>
      <c r="AH1713" s="27">
        <v>0</v>
      </c>
      <c r="AI1713" s="27">
        <v>0</v>
      </c>
      <c r="AJ1713" s="27">
        <v>0</v>
      </c>
      <c r="AK1713" s="106">
        <v>0</v>
      </c>
      <c r="AL1713" s="106">
        <v>0</v>
      </c>
      <c r="AM1713" s="105">
        <v>0</v>
      </c>
      <c r="AN1713" s="11">
        <v>0</v>
      </c>
      <c r="AO1713" s="11">
        <v>0</v>
      </c>
      <c r="AP1713" s="105">
        <v>0</v>
      </c>
      <c r="AQ1713" s="11">
        <v>0</v>
      </c>
      <c r="AR1713" s="11">
        <v>0</v>
      </c>
      <c r="AS1713" s="11">
        <v>0</v>
      </c>
      <c r="AT1713" s="11">
        <v>0</v>
      </c>
      <c r="AU1713" s="11">
        <v>0</v>
      </c>
      <c r="AV1713" s="11">
        <v>0</v>
      </c>
      <c r="AW1713" s="11">
        <v>0</v>
      </c>
      <c r="AX1713" s="11">
        <v>0</v>
      </c>
      <c r="AZ1713" s="11">
        <v>0</v>
      </c>
      <c r="BA1713">
        <v>0</v>
      </c>
      <c r="BB1713" s="122"/>
    </row>
    <row r="1714" spans="1:54" hidden="1" x14ac:dyDescent="0.25">
      <c r="A1714">
        <v>10</v>
      </c>
      <c r="B1714" t="str">
        <f t="shared" si="206"/>
        <v>FrCC-3122</v>
      </c>
      <c r="C1714" s="2" t="s">
        <v>320</v>
      </c>
      <c r="D1714" s="2" t="str">
        <f t="shared" si="207"/>
        <v>3</v>
      </c>
      <c r="E1714" s="2" t="str">
        <f t="shared" si="208"/>
        <v>31</v>
      </c>
      <c r="F1714" s="2" t="str">
        <f t="shared" si="209"/>
        <v>312</v>
      </c>
      <c r="G1714" s="1" t="s">
        <v>55</v>
      </c>
      <c r="H1714" s="27">
        <v>0</v>
      </c>
      <c r="I1714" s="27"/>
      <c r="J1714" s="27">
        <v>0</v>
      </c>
      <c r="K1714" s="27">
        <v>0</v>
      </c>
      <c r="L1714" s="27">
        <v>0</v>
      </c>
      <c r="M1714" s="27"/>
      <c r="N1714" s="27">
        <v>0</v>
      </c>
      <c r="O1714" s="27">
        <v>0</v>
      </c>
      <c r="P1714" s="27">
        <v>0</v>
      </c>
      <c r="Q1714" s="27"/>
      <c r="R1714" s="27">
        <v>0</v>
      </c>
      <c r="S1714" s="27">
        <v>0</v>
      </c>
      <c r="T1714" s="27">
        <v>0</v>
      </c>
      <c r="U1714" s="27"/>
      <c r="V1714" s="27">
        <v>0</v>
      </c>
      <c r="W1714" s="27">
        <v>0</v>
      </c>
      <c r="X1714" s="27">
        <v>0</v>
      </c>
      <c r="Y1714" s="27"/>
      <c r="Z1714" s="27">
        <v>0</v>
      </c>
      <c r="AA1714" s="27">
        <v>0</v>
      </c>
      <c r="AB1714" s="27">
        <v>0</v>
      </c>
      <c r="AC1714" s="27"/>
      <c r="AD1714" s="27">
        <v>0</v>
      </c>
      <c r="AE1714" s="27">
        <v>0</v>
      </c>
      <c r="AF1714" s="27">
        <v>0</v>
      </c>
      <c r="AG1714" s="106">
        <v>0</v>
      </c>
      <c r="AH1714" s="27">
        <v>0</v>
      </c>
      <c r="AI1714" s="27">
        <v>0</v>
      </c>
      <c r="AJ1714" s="27">
        <v>0</v>
      </c>
      <c r="AK1714" s="106">
        <v>0</v>
      </c>
      <c r="AL1714" s="106">
        <v>0</v>
      </c>
      <c r="AM1714" s="105">
        <v>0</v>
      </c>
      <c r="AN1714" s="11">
        <v>0</v>
      </c>
      <c r="AO1714" s="11">
        <v>0</v>
      </c>
      <c r="AP1714" s="105">
        <v>0</v>
      </c>
      <c r="AQ1714" s="11">
        <v>0</v>
      </c>
      <c r="AR1714" s="11">
        <v>0</v>
      </c>
      <c r="AS1714" s="11">
        <v>0</v>
      </c>
      <c r="AT1714" s="11">
        <v>0</v>
      </c>
      <c r="AU1714" s="11">
        <v>0</v>
      </c>
      <c r="AV1714" s="11">
        <v>0</v>
      </c>
      <c r="AW1714" s="11">
        <v>0</v>
      </c>
      <c r="AX1714" s="11">
        <v>0</v>
      </c>
      <c r="AZ1714" s="11">
        <v>0</v>
      </c>
      <c r="BA1714">
        <v>0</v>
      </c>
      <c r="BB1714" s="122"/>
    </row>
    <row r="1715" spans="1:54" hidden="1" x14ac:dyDescent="0.25">
      <c r="A1715">
        <v>10</v>
      </c>
      <c r="B1715" t="str">
        <f t="shared" si="206"/>
        <v>FrCC-3131</v>
      </c>
      <c r="C1715" s="2" t="s">
        <v>320</v>
      </c>
      <c r="D1715" s="2" t="str">
        <f t="shared" si="207"/>
        <v>3</v>
      </c>
      <c r="E1715" s="2" t="str">
        <f t="shared" si="208"/>
        <v>31</v>
      </c>
      <c r="F1715" s="2" t="str">
        <f t="shared" si="209"/>
        <v>313</v>
      </c>
      <c r="G1715" s="1" t="s">
        <v>56</v>
      </c>
      <c r="H1715" s="27">
        <v>0</v>
      </c>
      <c r="I1715" s="27"/>
      <c r="J1715" s="27">
        <v>0</v>
      </c>
      <c r="K1715" s="27">
        <v>0</v>
      </c>
      <c r="L1715" s="27">
        <v>0</v>
      </c>
      <c r="M1715" s="27"/>
      <c r="N1715" s="27">
        <v>0</v>
      </c>
      <c r="O1715" s="27">
        <v>0</v>
      </c>
      <c r="P1715" s="27">
        <v>0</v>
      </c>
      <c r="Q1715" s="27"/>
      <c r="R1715" s="27">
        <v>0</v>
      </c>
      <c r="S1715" s="27">
        <v>0</v>
      </c>
      <c r="T1715" s="27">
        <v>0</v>
      </c>
      <c r="U1715" s="27"/>
      <c r="V1715" s="27">
        <v>0</v>
      </c>
      <c r="W1715" s="27">
        <v>0</v>
      </c>
      <c r="X1715" s="27">
        <v>0</v>
      </c>
      <c r="Y1715" s="27"/>
      <c r="Z1715" s="27">
        <v>0</v>
      </c>
      <c r="AA1715" s="27">
        <v>0</v>
      </c>
      <c r="AB1715" s="27">
        <v>0</v>
      </c>
      <c r="AC1715" s="27"/>
      <c r="AD1715" s="27">
        <v>0</v>
      </c>
      <c r="AE1715" s="27">
        <v>0</v>
      </c>
      <c r="AF1715" s="27">
        <v>0</v>
      </c>
      <c r="AG1715" s="106">
        <v>0</v>
      </c>
      <c r="AH1715" s="27">
        <v>0</v>
      </c>
      <c r="AI1715" s="27">
        <v>0</v>
      </c>
      <c r="AJ1715" s="27">
        <v>0</v>
      </c>
      <c r="AK1715" s="106">
        <v>0</v>
      </c>
      <c r="AL1715" s="106">
        <v>0</v>
      </c>
      <c r="AM1715" s="105">
        <v>0</v>
      </c>
      <c r="AN1715" s="11">
        <v>0</v>
      </c>
      <c r="AO1715" s="11">
        <v>0</v>
      </c>
      <c r="AP1715" s="105">
        <v>0</v>
      </c>
      <c r="AQ1715" s="11">
        <v>0</v>
      </c>
      <c r="AR1715" s="11">
        <v>0</v>
      </c>
      <c r="AS1715" s="11">
        <v>0</v>
      </c>
      <c r="AT1715" s="11">
        <v>0</v>
      </c>
      <c r="AU1715" s="11">
        <v>0</v>
      </c>
      <c r="AV1715" s="11">
        <v>0</v>
      </c>
      <c r="AW1715" s="11">
        <v>0</v>
      </c>
      <c r="AX1715" s="11">
        <v>0</v>
      </c>
      <c r="AZ1715" s="11">
        <v>0</v>
      </c>
      <c r="BA1715">
        <v>0</v>
      </c>
      <c r="BB1715" s="122"/>
    </row>
    <row r="1716" spans="1:54" hidden="1" x14ac:dyDescent="0.25">
      <c r="A1716">
        <v>10</v>
      </c>
      <c r="B1716" t="str">
        <f t="shared" si="206"/>
        <v>FrCC-3132</v>
      </c>
      <c r="C1716" s="2" t="s">
        <v>320</v>
      </c>
      <c r="D1716" s="2" t="str">
        <f t="shared" si="207"/>
        <v>3</v>
      </c>
      <c r="E1716" s="2" t="str">
        <f t="shared" si="208"/>
        <v>31</v>
      </c>
      <c r="F1716" s="2" t="str">
        <f t="shared" si="209"/>
        <v>313</v>
      </c>
      <c r="G1716" s="1" t="s">
        <v>57</v>
      </c>
      <c r="H1716" s="27">
        <v>115569.40437999999</v>
      </c>
      <c r="I1716" s="27"/>
      <c r="J1716" s="27">
        <v>34558.656510000001</v>
      </c>
      <c r="K1716" s="27">
        <v>34558.656510000001</v>
      </c>
      <c r="L1716" s="27">
        <v>115569.40437999999</v>
      </c>
      <c r="M1716" s="27"/>
      <c r="N1716" s="27">
        <v>35675.61</v>
      </c>
      <c r="O1716" s="27">
        <v>34963.558560000005</v>
      </c>
      <c r="P1716" s="27">
        <v>37162.603999999999</v>
      </c>
      <c r="Q1716" s="27"/>
      <c r="R1716" s="27">
        <v>37026.493439999998</v>
      </c>
      <c r="S1716" s="27">
        <v>37026.493439999998</v>
      </c>
      <c r="T1716" s="27">
        <v>40114.90438</v>
      </c>
      <c r="U1716" s="27"/>
      <c r="V1716" s="27">
        <v>133108</v>
      </c>
      <c r="W1716" s="27">
        <v>133040</v>
      </c>
      <c r="X1716" s="27">
        <v>139450</v>
      </c>
      <c r="Y1716" s="27"/>
      <c r="Z1716" s="27">
        <v>97413</v>
      </c>
      <c r="AA1716" s="27">
        <v>97413</v>
      </c>
      <c r="AB1716" s="27">
        <v>0</v>
      </c>
      <c r="AC1716" s="27"/>
      <c r="AD1716" s="27">
        <v>104396</v>
      </c>
      <c r="AE1716" s="27">
        <v>104397</v>
      </c>
      <c r="AF1716" s="27">
        <v>114200</v>
      </c>
      <c r="AG1716" s="106">
        <v>110445</v>
      </c>
      <c r="AH1716" s="27">
        <v>109653</v>
      </c>
      <c r="AI1716" s="27">
        <v>109653</v>
      </c>
      <c r="AJ1716" s="27">
        <v>116761</v>
      </c>
      <c r="AK1716" s="106">
        <v>7616</v>
      </c>
      <c r="AL1716" s="106">
        <v>7080</v>
      </c>
      <c r="AM1716" s="105">
        <v>7080</v>
      </c>
      <c r="AN1716" s="11">
        <v>120103</v>
      </c>
      <c r="AO1716" s="11">
        <v>115996</v>
      </c>
      <c r="AP1716" s="105">
        <v>115996</v>
      </c>
      <c r="AQ1716" s="11">
        <v>115906</v>
      </c>
      <c r="AR1716" s="11">
        <v>9084</v>
      </c>
      <c r="AS1716" s="11">
        <v>9240</v>
      </c>
      <c r="AT1716" s="11">
        <v>8459</v>
      </c>
      <c r="AU1716" s="11">
        <v>8403</v>
      </c>
      <c r="AV1716" s="11">
        <v>9485</v>
      </c>
      <c r="AW1716" s="11">
        <v>6654</v>
      </c>
      <c r="AX1716" s="11">
        <v>6654</v>
      </c>
      <c r="AZ1716" s="11">
        <v>11577</v>
      </c>
      <c r="BA1716">
        <v>9577</v>
      </c>
      <c r="BB1716" s="122"/>
    </row>
    <row r="1717" spans="1:54" hidden="1" x14ac:dyDescent="0.25">
      <c r="A1717">
        <v>10</v>
      </c>
      <c r="B1717" t="str">
        <f t="shared" si="206"/>
        <v>FrCC-3140</v>
      </c>
      <c r="C1717" s="2" t="s">
        <v>320</v>
      </c>
      <c r="D1717" s="2" t="str">
        <f t="shared" si="207"/>
        <v>3</v>
      </c>
      <c r="E1717" s="2" t="str">
        <f t="shared" si="208"/>
        <v>31</v>
      </c>
      <c r="F1717" s="2" t="str">
        <f t="shared" si="209"/>
        <v>314</v>
      </c>
      <c r="G1717" s="1" t="s">
        <v>59</v>
      </c>
      <c r="H1717" s="27">
        <v>0</v>
      </c>
      <c r="I1717" s="27"/>
      <c r="J1717" s="27">
        <v>0</v>
      </c>
      <c r="K1717" s="27">
        <v>0</v>
      </c>
      <c r="L1717" s="27">
        <v>0</v>
      </c>
      <c r="M1717" s="27"/>
      <c r="N1717" s="27">
        <v>0</v>
      </c>
      <c r="O1717" s="27">
        <v>0</v>
      </c>
      <c r="P1717" s="27">
        <v>0</v>
      </c>
      <c r="Q1717" s="27"/>
      <c r="R1717" s="27">
        <v>0</v>
      </c>
      <c r="S1717" s="27">
        <v>0</v>
      </c>
      <c r="T1717" s="27">
        <v>0</v>
      </c>
      <c r="U1717" s="27"/>
      <c r="V1717" s="27">
        <v>0</v>
      </c>
      <c r="W1717" s="27">
        <v>0</v>
      </c>
      <c r="X1717" s="27">
        <v>0</v>
      </c>
      <c r="Y1717" s="27"/>
      <c r="Z1717" s="27">
        <v>0</v>
      </c>
      <c r="AA1717" s="27">
        <v>0</v>
      </c>
      <c r="AB1717" s="27">
        <v>0</v>
      </c>
      <c r="AC1717" s="27"/>
      <c r="AD1717" s="27">
        <v>0</v>
      </c>
      <c r="AE1717" s="27">
        <v>0</v>
      </c>
      <c r="AF1717" s="27">
        <v>0</v>
      </c>
      <c r="AG1717" s="106">
        <v>0</v>
      </c>
      <c r="AH1717" s="27">
        <v>0</v>
      </c>
      <c r="AI1717" s="27">
        <v>0</v>
      </c>
      <c r="AJ1717" s="27">
        <v>0</v>
      </c>
      <c r="AK1717" s="106">
        <v>0</v>
      </c>
      <c r="AL1717" s="106">
        <v>0</v>
      </c>
      <c r="AM1717" s="105">
        <v>0</v>
      </c>
      <c r="AN1717" s="11">
        <v>0</v>
      </c>
      <c r="AO1717" s="11">
        <v>0</v>
      </c>
      <c r="AP1717" s="105">
        <v>0</v>
      </c>
      <c r="AQ1717" s="11">
        <v>0</v>
      </c>
      <c r="AR1717" s="11">
        <v>0</v>
      </c>
      <c r="AS1717" s="11">
        <v>0</v>
      </c>
      <c r="AT1717" s="11">
        <v>0</v>
      </c>
      <c r="AU1717" s="11">
        <v>0</v>
      </c>
      <c r="AV1717" s="11">
        <v>0</v>
      </c>
      <c r="AW1717" s="11">
        <v>0</v>
      </c>
      <c r="AX1717" s="11">
        <v>0</v>
      </c>
      <c r="AZ1717" s="11">
        <v>0</v>
      </c>
      <c r="BA1717">
        <v>0</v>
      </c>
      <c r="BB1717" s="122"/>
    </row>
    <row r="1718" spans="1:54" hidden="1" x14ac:dyDescent="0.25">
      <c r="A1718">
        <v>10</v>
      </c>
      <c r="B1718" t="str">
        <f t="shared" si="206"/>
        <v>FrCC-3200</v>
      </c>
      <c r="C1718" s="2" t="s">
        <v>320</v>
      </c>
      <c r="D1718" s="2" t="str">
        <f t="shared" si="207"/>
        <v>3</v>
      </c>
      <c r="E1718" s="2" t="str">
        <f t="shared" si="208"/>
        <v>32</v>
      </c>
      <c r="F1718" s="2" t="str">
        <f t="shared" si="209"/>
        <v>320</v>
      </c>
      <c r="G1718" s="1" t="s">
        <v>60</v>
      </c>
      <c r="H1718" s="27">
        <v>0</v>
      </c>
      <c r="I1718" s="27"/>
      <c r="J1718" s="27">
        <v>0</v>
      </c>
      <c r="K1718" s="27">
        <v>0</v>
      </c>
      <c r="L1718" s="27">
        <v>0</v>
      </c>
      <c r="M1718" s="27"/>
      <c r="N1718" s="27">
        <v>0</v>
      </c>
      <c r="O1718" s="27">
        <v>0</v>
      </c>
      <c r="P1718" s="27">
        <v>0</v>
      </c>
      <c r="Q1718" s="27"/>
      <c r="R1718" s="27">
        <v>0</v>
      </c>
      <c r="S1718" s="27">
        <v>0</v>
      </c>
      <c r="T1718" s="27">
        <v>0</v>
      </c>
      <c r="U1718" s="27"/>
      <c r="V1718" s="27">
        <v>2025</v>
      </c>
      <c r="W1718" s="27">
        <v>2025</v>
      </c>
      <c r="X1718" s="27">
        <v>2214</v>
      </c>
      <c r="Y1718" s="27"/>
      <c r="Z1718" s="27">
        <v>2677</v>
      </c>
      <c r="AA1718" s="27">
        <v>2677</v>
      </c>
      <c r="AB1718" s="27">
        <v>0</v>
      </c>
      <c r="AC1718" s="27"/>
      <c r="AD1718" s="27">
        <v>2880</v>
      </c>
      <c r="AE1718" s="27">
        <v>2880</v>
      </c>
      <c r="AF1718" s="27">
        <v>1700</v>
      </c>
      <c r="AG1718" s="106">
        <v>2862</v>
      </c>
      <c r="AH1718" s="27">
        <v>2862</v>
      </c>
      <c r="AI1718" s="27">
        <v>2862</v>
      </c>
      <c r="AJ1718" s="27">
        <v>1697</v>
      </c>
      <c r="AK1718" s="106">
        <v>3190</v>
      </c>
      <c r="AL1718" s="106">
        <v>3190</v>
      </c>
      <c r="AM1718" s="105">
        <v>3190</v>
      </c>
      <c r="AN1718" s="11">
        <v>3386</v>
      </c>
      <c r="AO1718" s="11">
        <v>3040</v>
      </c>
      <c r="AP1718" s="105">
        <v>3040</v>
      </c>
      <c r="AQ1718" s="11">
        <v>3040</v>
      </c>
      <c r="AR1718" s="11">
        <v>0</v>
      </c>
      <c r="AS1718" s="11">
        <v>2230</v>
      </c>
      <c r="AT1718" s="11">
        <v>2230</v>
      </c>
      <c r="AU1718" s="11">
        <v>2230</v>
      </c>
      <c r="AV1718" s="11">
        <v>2903</v>
      </c>
      <c r="AW1718" s="11">
        <v>2849</v>
      </c>
      <c r="AX1718" s="11">
        <v>2849</v>
      </c>
      <c r="AZ1718" s="11">
        <v>2931</v>
      </c>
      <c r="BA1718">
        <v>1897</v>
      </c>
      <c r="BB1718" s="122"/>
    </row>
    <row r="1719" spans="1:54" hidden="1" x14ac:dyDescent="0.25">
      <c r="A1719">
        <v>10</v>
      </c>
      <c r="B1719" t="str">
        <f t="shared" si="206"/>
        <v>FrCC-3300</v>
      </c>
      <c r="C1719" s="2" t="s">
        <v>320</v>
      </c>
      <c r="D1719" s="2" t="str">
        <f t="shared" si="207"/>
        <v>3</v>
      </c>
      <c r="E1719" s="2" t="str">
        <f t="shared" si="208"/>
        <v>33</v>
      </c>
      <c r="F1719" s="2" t="str">
        <f t="shared" si="209"/>
        <v>330</v>
      </c>
      <c r="G1719" s="1" t="s">
        <v>61</v>
      </c>
      <c r="H1719" s="27">
        <v>63588</v>
      </c>
      <c r="I1719" s="27"/>
      <c r="J1719" s="27">
        <v>56849.362840000002</v>
      </c>
      <c r="K1719" s="27">
        <v>56849.362840000002</v>
      </c>
      <c r="L1719" s="27">
        <v>63588</v>
      </c>
      <c r="M1719" s="27"/>
      <c r="N1719" s="27">
        <v>61036.406999999999</v>
      </c>
      <c r="O1719" s="27">
        <v>66467.280809999997</v>
      </c>
      <c r="P1719" s="27">
        <v>60175</v>
      </c>
      <c r="Q1719" s="27"/>
      <c r="R1719" s="27">
        <v>68129.930939999991</v>
      </c>
      <c r="S1719" s="27">
        <v>68129.930939999991</v>
      </c>
      <c r="T1719" s="27">
        <v>72123</v>
      </c>
      <c r="U1719" s="27"/>
      <c r="V1719" s="27">
        <v>57257</v>
      </c>
      <c r="W1719" s="27">
        <v>66095</v>
      </c>
      <c r="X1719" s="27">
        <v>67904</v>
      </c>
      <c r="Y1719" s="27"/>
      <c r="Z1719" s="27">
        <v>71118</v>
      </c>
      <c r="AA1719" s="27">
        <v>71002</v>
      </c>
      <c r="AB1719" s="27">
        <v>64490</v>
      </c>
      <c r="AC1719" s="27"/>
      <c r="AD1719" s="27">
        <v>76550</v>
      </c>
      <c r="AE1719" s="27">
        <v>76552</v>
      </c>
      <c r="AF1719" s="27">
        <v>82953</v>
      </c>
      <c r="AG1719" s="106">
        <v>82479</v>
      </c>
      <c r="AH1719" s="27">
        <v>82479</v>
      </c>
      <c r="AI1719" s="27">
        <v>82658</v>
      </c>
      <c r="AJ1719" s="27">
        <v>88285</v>
      </c>
      <c r="AK1719" s="106">
        <v>143474</v>
      </c>
      <c r="AL1719" s="106">
        <v>145171</v>
      </c>
      <c r="AM1719" s="105">
        <v>145172</v>
      </c>
      <c r="AN1719" s="11">
        <v>153654</v>
      </c>
      <c r="AO1719" s="11">
        <v>151666</v>
      </c>
      <c r="AP1719" s="105">
        <v>153359</v>
      </c>
      <c r="AQ1719" s="11">
        <v>153359</v>
      </c>
      <c r="AR1719" s="11">
        <v>306398</v>
      </c>
      <c r="AS1719" s="11">
        <v>303068</v>
      </c>
      <c r="AT1719" s="11">
        <v>303068</v>
      </c>
      <c r="AU1719" s="11">
        <v>303068</v>
      </c>
      <c r="AV1719" s="11">
        <v>320094</v>
      </c>
      <c r="AW1719" s="11">
        <v>333587</v>
      </c>
      <c r="AX1719" s="11">
        <v>333587</v>
      </c>
      <c r="AZ1719" s="11">
        <v>321184</v>
      </c>
      <c r="BA1719">
        <v>323703</v>
      </c>
      <c r="BB1719" s="122"/>
    </row>
    <row r="1720" spans="1:54" hidden="1" x14ac:dyDescent="0.25">
      <c r="A1720">
        <v>10</v>
      </c>
      <c r="B1720" t="str">
        <f t="shared" si="206"/>
        <v>FrCC-3410</v>
      </c>
      <c r="C1720" s="2" t="s">
        <v>320</v>
      </c>
      <c r="D1720" s="2" t="str">
        <f t="shared" si="207"/>
        <v>3</v>
      </c>
      <c r="E1720" s="2" t="str">
        <f t="shared" si="208"/>
        <v>34</v>
      </c>
      <c r="F1720" s="2" t="str">
        <f t="shared" si="209"/>
        <v>341</v>
      </c>
      <c r="G1720" s="1" t="s">
        <v>63</v>
      </c>
      <c r="H1720" s="27">
        <v>0</v>
      </c>
      <c r="I1720" s="27"/>
      <c r="J1720" s="27">
        <v>0</v>
      </c>
      <c r="K1720" s="27">
        <v>0</v>
      </c>
      <c r="L1720" s="27">
        <v>0</v>
      </c>
      <c r="M1720" s="27"/>
      <c r="N1720" s="27">
        <v>0</v>
      </c>
      <c r="O1720" s="27">
        <v>0</v>
      </c>
      <c r="P1720" s="27">
        <v>0</v>
      </c>
      <c r="Q1720" s="27"/>
      <c r="R1720" s="27">
        <v>0</v>
      </c>
      <c r="S1720" s="27">
        <v>0</v>
      </c>
      <c r="T1720" s="27">
        <v>0</v>
      </c>
      <c r="U1720" s="27"/>
      <c r="V1720" s="27">
        <v>0</v>
      </c>
      <c r="W1720" s="27">
        <v>0</v>
      </c>
      <c r="X1720" s="27">
        <v>0</v>
      </c>
      <c r="Y1720" s="27"/>
      <c r="Z1720" s="27">
        <v>0</v>
      </c>
      <c r="AA1720" s="27">
        <v>0</v>
      </c>
      <c r="AB1720" s="27">
        <v>0</v>
      </c>
      <c r="AC1720" s="27"/>
      <c r="AD1720" s="27">
        <v>0</v>
      </c>
      <c r="AE1720" s="27">
        <v>0</v>
      </c>
      <c r="AF1720" s="27">
        <v>0</v>
      </c>
      <c r="AG1720" s="106">
        <v>0</v>
      </c>
      <c r="AH1720" s="27">
        <v>0</v>
      </c>
      <c r="AI1720" s="27">
        <v>0</v>
      </c>
      <c r="AJ1720" s="27">
        <v>0</v>
      </c>
      <c r="AK1720" s="106">
        <v>0</v>
      </c>
      <c r="AL1720" s="106">
        <v>0</v>
      </c>
      <c r="AM1720" s="105">
        <v>0</v>
      </c>
      <c r="AN1720" s="11">
        <v>0</v>
      </c>
      <c r="AO1720" s="11">
        <v>0</v>
      </c>
      <c r="AP1720" s="105">
        <v>0</v>
      </c>
      <c r="AQ1720" s="11">
        <v>0</v>
      </c>
      <c r="AR1720" s="11">
        <v>0</v>
      </c>
      <c r="AS1720" s="11">
        <v>0</v>
      </c>
      <c r="AT1720" s="11">
        <v>0</v>
      </c>
      <c r="AU1720" s="11">
        <v>0</v>
      </c>
      <c r="AV1720" s="11">
        <v>0</v>
      </c>
      <c r="AW1720" s="11">
        <v>0</v>
      </c>
      <c r="AX1720" s="11">
        <v>0</v>
      </c>
      <c r="AZ1720" s="11">
        <v>0</v>
      </c>
      <c r="BA1720">
        <v>0</v>
      </c>
      <c r="BB1720" s="122"/>
    </row>
    <row r="1721" spans="1:54" hidden="1" x14ac:dyDescent="0.25">
      <c r="A1721">
        <v>10</v>
      </c>
      <c r="B1721" t="str">
        <f t="shared" si="206"/>
        <v>FrCC-3420</v>
      </c>
      <c r="C1721" s="2" t="s">
        <v>320</v>
      </c>
      <c r="D1721" s="2" t="str">
        <f t="shared" si="207"/>
        <v>3</v>
      </c>
      <c r="E1721" s="2" t="str">
        <f t="shared" si="208"/>
        <v>34</v>
      </c>
      <c r="F1721" s="2" t="str">
        <f t="shared" si="209"/>
        <v>342</v>
      </c>
      <c r="G1721" s="1" t="s">
        <v>64</v>
      </c>
      <c r="H1721" s="27">
        <v>0</v>
      </c>
      <c r="I1721" s="27"/>
      <c r="J1721" s="27">
        <v>0</v>
      </c>
      <c r="K1721" s="27">
        <v>0</v>
      </c>
      <c r="L1721" s="27">
        <v>0</v>
      </c>
      <c r="M1721" s="27"/>
      <c r="N1721" s="27">
        <v>0</v>
      </c>
      <c r="O1721" s="27">
        <v>0</v>
      </c>
      <c r="P1721" s="27">
        <v>0</v>
      </c>
      <c r="Q1721" s="27"/>
      <c r="R1721" s="27">
        <v>0</v>
      </c>
      <c r="S1721" s="27">
        <v>0</v>
      </c>
      <c r="T1721" s="27">
        <v>0</v>
      </c>
      <c r="U1721" s="27"/>
      <c r="V1721" s="27">
        <v>0</v>
      </c>
      <c r="W1721" s="27">
        <v>0</v>
      </c>
      <c r="X1721" s="27">
        <v>0</v>
      </c>
      <c r="Y1721" s="27"/>
      <c r="Z1721" s="27">
        <v>0</v>
      </c>
      <c r="AA1721" s="27">
        <v>0</v>
      </c>
      <c r="AB1721" s="27">
        <v>0</v>
      </c>
      <c r="AC1721" s="27"/>
      <c r="AD1721" s="27">
        <v>0</v>
      </c>
      <c r="AE1721" s="27">
        <v>0</v>
      </c>
      <c r="AF1721" s="27">
        <v>0</v>
      </c>
      <c r="AG1721" s="106">
        <v>0</v>
      </c>
      <c r="AH1721" s="27">
        <v>0</v>
      </c>
      <c r="AI1721" s="27">
        <v>0</v>
      </c>
      <c r="AJ1721" s="27">
        <v>0</v>
      </c>
      <c r="AK1721" s="106">
        <v>0</v>
      </c>
      <c r="AL1721" s="106">
        <v>0</v>
      </c>
      <c r="AM1721" s="105">
        <v>0</v>
      </c>
      <c r="AN1721" s="11">
        <v>0</v>
      </c>
      <c r="AO1721" s="11">
        <v>0</v>
      </c>
      <c r="AP1721" s="105">
        <v>0</v>
      </c>
      <c r="AQ1721" s="11">
        <v>0</v>
      </c>
      <c r="AR1721" s="11">
        <v>0</v>
      </c>
      <c r="AS1721" s="11">
        <v>0</v>
      </c>
      <c r="AT1721" s="11">
        <v>0</v>
      </c>
      <c r="AU1721" s="11">
        <v>0</v>
      </c>
      <c r="AV1721" s="11">
        <v>0</v>
      </c>
      <c r="AW1721" s="11">
        <v>0</v>
      </c>
      <c r="AX1721" s="11">
        <v>0</v>
      </c>
      <c r="AZ1721" s="11">
        <v>0</v>
      </c>
      <c r="BA1721">
        <v>0</v>
      </c>
      <c r="BB1721" s="122"/>
    </row>
    <row r="1722" spans="1:54" hidden="1" x14ac:dyDescent="0.25">
      <c r="A1722">
        <v>10</v>
      </c>
      <c r="B1722" t="str">
        <f t="shared" si="206"/>
        <v>FrCC-3431</v>
      </c>
      <c r="C1722" s="2" t="s">
        <v>320</v>
      </c>
      <c r="D1722" s="2" t="str">
        <f t="shared" si="207"/>
        <v>3</v>
      </c>
      <c r="E1722" s="2" t="str">
        <f t="shared" si="208"/>
        <v>34</v>
      </c>
      <c r="F1722" s="2" t="str">
        <f t="shared" si="209"/>
        <v>343</v>
      </c>
      <c r="G1722" s="1" t="s">
        <v>65</v>
      </c>
      <c r="H1722" s="27">
        <v>4241.3512000000001</v>
      </c>
      <c r="I1722" s="27"/>
      <c r="J1722" s="27">
        <v>4241.3512000000001</v>
      </c>
      <c r="K1722" s="27">
        <v>4241.3512000000001</v>
      </c>
      <c r="L1722" s="27">
        <v>4241.3512000000001</v>
      </c>
      <c r="M1722" s="27"/>
      <c r="N1722" s="27">
        <v>4319.5940000000001</v>
      </c>
      <c r="O1722" s="27">
        <v>3802.1662799999999</v>
      </c>
      <c r="P1722" s="27">
        <v>3392.0149999999999</v>
      </c>
      <c r="Q1722" s="27"/>
      <c r="R1722" s="27">
        <v>3992.8534799999998</v>
      </c>
      <c r="S1722" s="27">
        <v>3992.8534799999998</v>
      </c>
      <c r="T1722" s="27">
        <v>4051.1288999999997</v>
      </c>
      <c r="U1722" s="27"/>
      <c r="V1722" s="27">
        <v>3931</v>
      </c>
      <c r="W1722" s="27">
        <v>4100</v>
      </c>
      <c r="X1722" s="27">
        <v>4825</v>
      </c>
      <c r="Y1722" s="27"/>
      <c r="Z1722" s="27">
        <v>4260</v>
      </c>
      <c r="AA1722" s="27">
        <v>4327</v>
      </c>
      <c r="AB1722" s="27">
        <v>0</v>
      </c>
      <c r="AC1722" s="27"/>
      <c r="AD1722" s="27">
        <v>2970</v>
      </c>
      <c r="AE1722" s="27">
        <v>2971</v>
      </c>
      <c r="AF1722" s="27">
        <v>5013</v>
      </c>
      <c r="AG1722" s="106">
        <v>1595</v>
      </c>
      <c r="AH1722" s="27">
        <v>4344</v>
      </c>
      <c r="AI1722" s="27">
        <v>4344</v>
      </c>
      <c r="AJ1722" s="27">
        <v>5008</v>
      </c>
      <c r="AK1722" s="106">
        <v>3799</v>
      </c>
      <c r="AL1722" s="106">
        <v>4251</v>
      </c>
      <c r="AM1722" s="105">
        <v>4251</v>
      </c>
      <c r="AN1722" s="11">
        <v>5186</v>
      </c>
      <c r="AO1722" s="11">
        <v>4039</v>
      </c>
      <c r="AP1722" s="105">
        <v>4039</v>
      </c>
      <c r="AQ1722" s="11">
        <v>4179</v>
      </c>
      <c r="AR1722" s="11">
        <v>4801</v>
      </c>
      <c r="AS1722" s="11">
        <v>7132</v>
      </c>
      <c r="AT1722" s="11">
        <v>4323</v>
      </c>
      <c r="AU1722" s="11">
        <v>4323</v>
      </c>
      <c r="AV1722" s="11">
        <v>0</v>
      </c>
      <c r="AW1722" s="11">
        <v>3123</v>
      </c>
      <c r="AX1722" s="11">
        <v>3123</v>
      </c>
      <c r="AZ1722" s="11">
        <v>5492</v>
      </c>
      <c r="BA1722">
        <v>7280</v>
      </c>
      <c r="BB1722" s="122"/>
    </row>
    <row r="1723" spans="1:54" hidden="1" x14ac:dyDescent="0.25">
      <c r="A1723">
        <v>10</v>
      </c>
      <c r="B1723" t="str">
        <f t="shared" si="206"/>
        <v>FrCC-3432</v>
      </c>
      <c r="C1723" s="2" t="s">
        <v>320</v>
      </c>
      <c r="D1723" s="2" t="str">
        <f t="shared" si="207"/>
        <v>3</v>
      </c>
      <c r="E1723" s="2" t="str">
        <f t="shared" si="208"/>
        <v>34</v>
      </c>
      <c r="F1723" s="2" t="str">
        <f t="shared" si="209"/>
        <v>343</v>
      </c>
      <c r="G1723" s="1" t="s">
        <v>66</v>
      </c>
      <c r="H1723" s="27">
        <v>2146</v>
      </c>
      <c r="I1723" s="27"/>
      <c r="J1723" s="27">
        <v>86251.073790000009</v>
      </c>
      <c r="K1723" s="27">
        <v>86251.073790000009</v>
      </c>
      <c r="L1723" s="27">
        <v>2146</v>
      </c>
      <c r="M1723" s="27"/>
      <c r="N1723" s="27">
        <v>88974.061000000002</v>
      </c>
      <c r="O1723" s="27">
        <v>88974.061470000001</v>
      </c>
      <c r="P1723" s="27">
        <v>90931</v>
      </c>
      <c r="Q1723" s="27"/>
      <c r="R1723" s="27">
        <v>144294.17743000001</v>
      </c>
      <c r="S1723" s="27">
        <v>144294.17743000001</v>
      </c>
      <c r="T1723" s="27">
        <v>94393</v>
      </c>
      <c r="U1723" s="27"/>
      <c r="V1723" s="27">
        <v>206</v>
      </c>
      <c r="W1723" s="27">
        <v>206</v>
      </c>
      <c r="X1723" s="27">
        <v>710</v>
      </c>
      <c r="Y1723" s="27"/>
      <c r="Z1723" s="27">
        <v>38487</v>
      </c>
      <c r="AA1723" s="27">
        <v>38465</v>
      </c>
      <c r="AB1723" s="27">
        <v>0</v>
      </c>
      <c r="AC1723" s="27"/>
      <c r="AD1723" s="27">
        <v>33922</v>
      </c>
      <c r="AE1723" s="27">
        <v>33923</v>
      </c>
      <c r="AF1723" s="27">
        <v>36171</v>
      </c>
      <c r="AG1723" s="106">
        <v>34640</v>
      </c>
      <c r="AH1723" s="27">
        <v>34640</v>
      </c>
      <c r="AI1723" s="27">
        <v>34640</v>
      </c>
      <c r="AJ1723" s="27">
        <v>36865</v>
      </c>
      <c r="AK1723" s="106">
        <v>37013</v>
      </c>
      <c r="AL1723" s="106">
        <v>37013</v>
      </c>
      <c r="AM1723" s="105">
        <v>37013</v>
      </c>
      <c r="AN1723" s="11">
        <v>38233</v>
      </c>
      <c r="AO1723" s="11">
        <v>37135</v>
      </c>
      <c r="AP1723" s="105">
        <v>37135</v>
      </c>
      <c r="AQ1723" s="11">
        <v>37135</v>
      </c>
      <c r="AR1723" s="11">
        <v>0</v>
      </c>
      <c r="AS1723" s="11">
        <v>0</v>
      </c>
      <c r="AT1723" s="11">
        <v>2958</v>
      </c>
      <c r="AU1723" s="11">
        <v>2958</v>
      </c>
      <c r="AV1723" s="11">
        <v>3258</v>
      </c>
      <c r="AW1723" s="11">
        <v>3035</v>
      </c>
      <c r="AX1723" s="11">
        <v>3035</v>
      </c>
      <c r="AZ1723" s="11">
        <v>4058</v>
      </c>
      <c r="BA1723">
        <v>2922</v>
      </c>
      <c r="BB1723" s="122"/>
    </row>
    <row r="1724" spans="1:54" hidden="1" x14ac:dyDescent="0.25">
      <c r="A1724">
        <v>10</v>
      </c>
      <c r="B1724" t="str">
        <f t="shared" si="206"/>
        <v>FrCC-3441</v>
      </c>
      <c r="C1724" s="2" t="s">
        <v>320</v>
      </c>
      <c r="D1724" s="2" t="str">
        <f t="shared" si="207"/>
        <v>3</v>
      </c>
      <c r="E1724" s="2" t="str">
        <f t="shared" si="208"/>
        <v>34</v>
      </c>
      <c r="F1724" s="2" t="str">
        <f t="shared" si="209"/>
        <v>344</v>
      </c>
      <c r="G1724" s="1" t="s">
        <v>67</v>
      </c>
      <c r="H1724" s="27">
        <v>0</v>
      </c>
      <c r="I1724" s="27"/>
      <c r="J1724" s="27">
        <v>0</v>
      </c>
      <c r="K1724" s="27">
        <v>0</v>
      </c>
      <c r="L1724" s="27">
        <v>0</v>
      </c>
      <c r="M1724" s="27"/>
      <c r="N1724" s="27">
        <v>0</v>
      </c>
      <c r="O1724" s="27">
        <v>0</v>
      </c>
      <c r="P1724" s="27">
        <v>0</v>
      </c>
      <c r="Q1724" s="27"/>
      <c r="R1724" s="27">
        <v>0</v>
      </c>
      <c r="S1724" s="27">
        <v>0</v>
      </c>
      <c r="T1724" s="27">
        <v>0</v>
      </c>
      <c r="U1724" s="27"/>
      <c r="V1724" s="27">
        <v>0</v>
      </c>
      <c r="W1724" s="27">
        <v>0</v>
      </c>
      <c r="X1724" s="27">
        <v>0</v>
      </c>
      <c r="Y1724" s="27"/>
      <c r="Z1724" s="27">
        <v>0</v>
      </c>
      <c r="AA1724" s="27">
        <v>0</v>
      </c>
      <c r="AB1724" s="27">
        <v>0</v>
      </c>
      <c r="AC1724" s="27"/>
      <c r="AD1724" s="27">
        <v>0</v>
      </c>
      <c r="AE1724" s="27">
        <v>0</v>
      </c>
      <c r="AF1724" s="27">
        <v>0</v>
      </c>
      <c r="AG1724" s="106">
        <v>0</v>
      </c>
      <c r="AH1724" s="27">
        <v>0</v>
      </c>
      <c r="AI1724" s="27">
        <v>0</v>
      </c>
      <c r="AJ1724" s="27">
        <v>0</v>
      </c>
      <c r="AK1724" s="106">
        <v>0</v>
      </c>
      <c r="AL1724" s="106">
        <v>0</v>
      </c>
      <c r="AM1724" s="105">
        <v>0</v>
      </c>
      <c r="AN1724" s="11">
        <v>0</v>
      </c>
      <c r="AO1724" s="11">
        <v>0</v>
      </c>
      <c r="AP1724" s="105">
        <v>0</v>
      </c>
      <c r="AQ1724" s="11">
        <v>0</v>
      </c>
      <c r="AR1724" s="11">
        <v>0</v>
      </c>
      <c r="AS1724" s="11">
        <v>0</v>
      </c>
      <c r="AT1724" s="11">
        <v>0</v>
      </c>
      <c r="AU1724" s="11">
        <v>0</v>
      </c>
      <c r="AV1724" s="11">
        <v>0</v>
      </c>
      <c r="AW1724" s="11">
        <v>0</v>
      </c>
      <c r="AX1724" s="11">
        <v>0</v>
      </c>
      <c r="AZ1724" s="11">
        <v>0</v>
      </c>
      <c r="BA1724">
        <v>0</v>
      </c>
      <c r="BB1724" s="122"/>
    </row>
    <row r="1725" spans="1:54" hidden="1" x14ac:dyDescent="0.25">
      <c r="A1725">
        <v>10</v>
      </c>
      <c r="B1725" t="str">
        <f t="shared" si="206"/>
        <v>FrCC-3442</v>
      </c>
      <c r="C1725" s="2" t="s">
        <v>320</v>
      </c>
      <c r="D1725" s="2" t="str">
        <f t="shared" si="207"/>
        <v>3</v>
      </c>
      <c r="E1725" s="2" t="str">
        <f t="shared" si="208"/>
        <v>34</v>
      </c>
      <c r="F1725" s="2" t="str">
        <f t="shared" si="209"/>
        <v>344</v>
      </c>
      <c r="G1725" s="1" t="s">
        <v>68</v>
      </c>
      <c r="H1725" s="27">
        <v>50442</v>
      </c>
      <c r="I1725" s="27"/>
      <c r="J1725" s="27">
        <v>49455.039790000003</v>
      </c>
      <c r="K1725" s="27">
        <v>49455.039790000003</v>
      </c>
      <c r="L1725" s="27">
        <v>50442</v>
      </c>
      <c r="M1725" s="27"/>
      <c r="N1725" s="27">
        <v>49315.487999999998</v>
      </c>
      <c r="O1725" s="27">
        <v>49315.48792</v>
      </c>
      <c r="P1725" s="27">
        <v>53107</v>
      </c>
      <c r="Q1725" s="27"/>
      <c r="R1725" s="27">
        <v>0</v>
      </c>
      <c r="S1725" s="27">
        <v>0</v>
      </c>
      <c r="T1725" s="27">
        <v>55696</v>
      </c>
      <c r="U1725" s="27"/>
      <c r="V1725" s="27">
        <v>54681</v>
      </c>
      <c r="W1725" s="27">
        <v>54681</v>
      </c>
      <c r="X1725" s="27">
        <v>56722</v>
      </c>
      <c r="Y1725" s="27"/>
      <c r="Z1725" s="27">
        <v>56020</v>
      </c>
      <c r="AA1725" s="27">
        <v>56020</v>
      </c>
      <c r="AB1725" s="27">
        <v>57236</v>
      </c>
      <c r="AC1725" s="27"/>
      <c r="AD1725" s="27">
        <v>56963</v>
      </c>
      <c r="AE1725" s="27">
        <v>56964</v>
      </c>
      <c r="AF1725" s="27">
        <v>56063</v>
      </c>
      <c r="AG1725" s="106">
        <v>55587</v>
      </c>
      <c r="AH1725" s="27">
        <v>55587</v>
      </c>
      <c r="AI1725" s="27">
        <v>55587</v>
      </c>
      <c r="AJ1725" s="27">
        <v>59050</v>
      </c>
      <c r="AK1725" s="106">
        <v>0</v>
      </c>
      <c r="AL1725" s="106">
        <v>0</v>
      </c>
      <c r="AM1725" s="105">
        <v>0</v>
      </c>
      <c r="AN1725" s="11">
        <v>0</v>
      </c>
      <c r="AO1725" s="11">
        <v>0</v>
      </c>
      <c r="AP1725" s="105">
        <v>0</v>
      </c>
      <c r="AQ1725" s="11">
        <v>0</v>
      </c>
      <c r="AR1725" s="11">
        <v>3840</v>
      </c>
      <c r="AS1725" s="11">
        <v>0</v>
      </c>
      <c r="AT1725" s="11">
        <v>0</v>
      </c>
      <c r="AU1725" s="11">
        <v>0</v>
      </c>
      <c r="AV1725" s="11">
        <v>0</v>
      </c>
      <c r="AW1725" s="11">
        <v>0</v>
      </c>
      <c r="AX1725" s="11">
        <v>0</v>
      </c>
      <c r="AZ1725" s="11">
        <v>0</v>
      </c>
      <c r="BA1725">
        <v>0</v>
      </c>
      <c r="BB1725" s="122"/>
    </row>
    <row r="1726" spans="1:54" hidden="1" x14ac:dyDescent="0.25">
      <c r="A1726">
        <v>10</v>
      </c>
      <c r="B1726" t="str">
        <f t="shared" si="206"/>
        <v>FrCC-3450</v>
      </c>
      <c r="C1726" s="2" t="s">
        <v>320</v>
      </c>
      <c r="D1726" s="2" t="str">
        <f t="shared" si="207"/>
        <v>3</v>
      </c>
      <c r="E1726" s="2" t="str">
        <f t="shared" si="208"/>
        <v>34</v>
      </c>
      <c r="F1726" s="2" t="str">
        <f t="shared" si="209"/>
        <v>345</v>
      </c>
      <c r="G1726" s="1" t="s">
        <v>69</v>
      </c>
      <c r="H1726" s="27">
        <v>0</v>
      </c>
      <c r="I1726" s="27"/>
      <c r="J1726" s="27">
        <v>0</v>
      </c>
      <c r="K1726" s="27">
        <v>0</v>
      </c>
      <c r="L1726" s="27">
        <v>0</v>
      </c>
      <c r="M1726" s="27"/>
      <c r="N1726" s="27">
        <v>0</v>
      </c>
      <c r="O1726" s="27">
        <v>0</v>
      </c>
      <c r="P1726" s="27">
        <v>0</v>
      </c>
      <c r="Q1726" s="27"/>
      <c r="R1726" s="27">
        <v>0</v>
      </c>
      <c r="S1726" s="27">
        <v>0</v>
      </c>
      <c r="T1726" s="27">
        <v>0</v>
      </c>
      <c r="U1726" s="27"/>
      <c r="V1726" s="27">
        <v>0</v>
      </c>
      <c r="W1726" s="27">
        <v>0</v>
      </c>
      <c r="X1726" s="27">
        <v>0</v>
      </c>
      <c r="Y1726" s="27"/>
      <c r="Z1726" s="27">
        <v>0</v>
      </c>
      <c r="AA1726" s="27">
        <v>0</v>
      </c>
      <c r="AB1726" s="27">
        <v>0</v>
      </c>
      <c r="AC1726" s="27"/>
      <c r="AD1726" s="27">
        <v>0</v>
      </c>
      <c r="AE1726" s="27">
        <v>0</v>
      </c>
      <c r="AF1726" s="27">
        <v>0</v>
      </c>
      <c r="AG1726" s="106">
        <v>0</v>
      </c>
      <c r="AH1726" s="27">
        <v>0</v>
      </c>
      <c r="AI1726" s="27">
        <v>0</v>
      </c>
      <c r="AJ1726" s="27">
        <v>0</v>
      </c>
      <c r="AK1726" s="106">
        <v>0</v>
      </c>
      <c r="AL1726" s="106">
        <v>0</v>
      </c>
      <c r="AM1726" s="105">
        <v>0</v>
      </c>
      <c r="AN1726" s="11">
        <v>0</v>
      </c>
      <c r="AO1726" s="11">
        <v>0</v>
      </c>
      <c r="AP1726" s="105">
        <v>0</v>
      </c>
      <c r="AQ1726" s="11">
        <v>0</v>
      </c>
      <c r="AR1726" s="11">
        <v>0</v>
      </c>
      <c r="AS1726" s="11">
        <v>0</v>
      </c>
      <c r="AT1726" s="11">
        <v>0</v>
      </c>
      <c r="AU1726" s="11">
        <v>0</v>
      </c>
      <c r="AV1726" s="11">
        <v>0</v>
      </c>
      <c r="AW1726" s="11">
        <v>0</v>
      </c>
      <c r="AX1726" s="11">
        <v>0</v>
      </c>
      <c r="AZ1726" s="11">
        <v>0</v>
      </c>
      <c r="BA1726">
        <v>0</v>
      </c>
      <c r="BB1726" s="122"/>
    </row>
    <row r="1727" spans="1:54" hidden="1" x14ac:dyDescent="0.25">
      <c r="A1727">
        <v>10</v>
      </c>
      <c r="B1727" t="str">
        <f t="shared" si="206"/>
        <v>FrCC-3510</v>
      </c>
      <c r="C1727" s="2" t="s">
        <v>320</v>
      </c>
      <c r="D1727" s="2" t="str">
        <f t="shared" si="207"/>
        <v>3</v>
      </c>
      <c r="E1727" s="2" t="str">
        <f t="shared" si="208"/>
        <v>35</v>
      </c>
      <c r="F1727" s="2" t="str">
        <f t="shared" si="209"/>
        <v>351</v>
      </c>
      <c r="G1727" s="1" t="s">
        <v>71</v>
      </c>
      <c r="H1727" s="27">
        <v>0</v>
      </c>
      <c r="I1727" s="27"/>
      <c r="J1727" s="27">
        <v>0</v>
      </c>
      <c r="K1727" s="27">
        <v>0</v>
      </c>
      <c r="L1727" s="27">
        <v>0</v>
      </c>
      <c r="M1727" s="27"/>
      <c r="N1727" s="27">
        <v>0</v>
      </c>
      <c r="O1727" s="27">
        <v>0</v>
      </c>
      <c r="P1727" s="27">
        <v>0</v>
      </c>
      <c r="Q1727" s="27"/>
      <c r="R1727" s="27">
        <v>0</v>
      </c>
      <c r="S1727" s="27">
        <v>0</v>
      </c>
      <c r="T1727" s="27">
        <v>0</v>
      </c>
      <c r="U1727" s="27"/>
      <c r="V1727" s="27">
        <v>0</v>
      </c>
      <c r="W1727" s="27">
        <v>0</v>
      </c>
      <c r="X1727" s="27">
        <v>0</v>
      </c>
      <c r="Y1727" s="27"/>
      <c r="Z1727" s="27">
        <v>0</v>
      </c>
      <c r="AA1727" s="27">
        <v>0</v>
      </c>
      <c r="AB1727" s="27">
        <v>0</v>
      </c>
      <c r="AC1727" s="27"/>
      <c r="AD1727" s="27">
        <v>0</v>
      </c>
      <c r="AE1727" s="27">
        <v>0</v>
      </c>
      <c r="AF1727" s="27">
        <v>0</v>
      </c>
      <c r="AG1727" s="106">
        <v>0</v>
      </c>
      <c r="AH1727" s="27">
        <v>0</v>
      </c>
      <c r="AI1727" s="27">
        <v>0</v>
      </c>
      <c r="AJ1727" s="27">
        <v>0</v>
      </c>
      <c r="AK1727" s="106">
        <v>0</v>
      </c>
      <c r="AL1727" s="106">
        <v>0</v>
      </c>
      <c r="AM1727" s="105">
        <v>0</v>
      </c>
      <c r="AN1727" s="11">
        <v>0</v>
      </c>
      <c r="AO1727" s="11">
        <v>0</v>
      </c>
      <c r="AP1727" s="105">
        <v>0</v>
      </c>
      <c r="AQ1727" s="11">
        <v>0</v>
      </c>
      <c r="AR1727" s="11">
        <v>0</v>
      </c>
      <c r="AS1727" s="11">
        <v>0</v>
      </c>
      <c r="AT1727" s="11">
        <v>0</v>
      </c>
      <c r="AU1727" s="11">
        <v>0</v>
      </c>
      <c r="AV1727" s="11">
        <v>0</v>
      </c>
      <c r="AW1727" s="11">
        <v>0</v>
      </c>
      <c r="AX1727" s="11">
        <v>0</v>
      </c>
      <c r="AZ1727" s="11">
        <v>0</v>
      </c>
      <c r="BA1727">
        <v>0</v>
      </c>
      <c r="BB1727" s="122"/>
    </row>
    <row r="1728" spans="1:54" hidden="1" x14ac:dyDescent="0.25">
      <c r="A1728">
        <v>10</v>
      </c>
      <c r="B1728" t="str">
        <f t="shared" si="206"/>
        <v>FrCC-3520</v>
      </c>
      <c r="C1728" s="2" t="s">
        <v>320</v>
      </c>
      <c r="D1728" s="2" t="str">
        <f t="shared" ref="D1728:D1759" si="210">LEFT($G1728,1)</f>
        <v>3</v>
      </c>
      <c r="E1728" s="2" t="str">
        <f t="shared" ref="E1728:E1759" si="211">LEFT($G1728,2)</f>
        <v>35</v>
      </c>
      <c r="F1728" s="2" t="str">
        <f t="shared" ref="F1728:F1759" si="212">LEFT($G1728,3)</f>
        <v>352</v>
      </c>
      <c r="G1728" s="1" t="s">
        <v>72</v>
      </c>
      <c r="H1728" s="27">
        <v>0</v>
      </c>
      <c r="I1728" s="27"/>
      <c r="J1728" s="27">
        <v>0</v>
      </c>
      <c r="K1728" s="27">
        <v>0</v>
      </c>
      <c r="L1728" s="27">
        <v>0</v>
      </c>
      <c r="M1728" s="27"/>
      <c r="N1728" s="27">
        <v>0</v>
      </c>
      <c r="O1728" s="27">
        <v>0</v>
      </c>
      <c r="P1728" s="27">
        <v>0</v>
      </c>
      <c r="Q1728" s="27"/>
      <c r="R1728" s="27">
        <v>0</v>
      </c>
      <c r="S1728" s="27">
        <v>0</v>
      </c>
      <c r="T1728" s="27">
        <v>0</v>
      </c>
      <c r="U1728" s="27"/>
      <c r="V1728" s="27">
        <v>0</v>
      </c>
      <c r="W1728" s="27">
        <v>0</v>
      </c>
      <c r="X1728" s="27">
        <v>0</v>
      </c>
      <c r="Y1728" s="27"/>
      <c r="Z1728" s="27">
        <v>0</v>
      </c>
      <c r="AA1728" s="27">
        <v>0</v>
      </c>
      <c r="AB1728" s="27">
        <v>0</v>
      </c>
      <c r="AC1728" s="27"/>
      <c r="AD1728" s="27">
        <v>0</v>
      </c>
      <c r="AE1728" s="27">
        <v>0</v>
      </c>
      <c r="AF1728" s="27">
        <v>0</v>
      </c>
      <c r="AG1728" s="106">
        <v>0</v>
      </c>
      <c r="AH1728" s="27">
        <v>0</v>
      </c>
      <c r="AI1728" s="27">
        <v>0</v>
      </c>
      <c r="AJ1728" s="27">
        <v>260</v>
      </c>
      <c r="AK1728" s="106">
        <v>0</v>
      </c>
      <c r="AL1728" s="106">
        <v>0</v>
      </c>
      <c r="AM1728" s="105">
        <v>0</v>
      </c>
      <c r="AN1728" s="11">
        <v>0</v>
      </c>
      <c r="AO1728" s="11">
        <v>0</v>
      </c>
      <c r="AP1728" s="105">
        <v>0</v>
      </c>
      <c r="AQ1728" s="11">
        <v>0</v>
      </c>
      <c r="AR1728" s="11">
        <v>0</v>
      </c>
      <c r="AS1728" s="11">
        <v>0</v>
      </c>
      <c r="AT1728" s="11">
        <v>0</v>
      </c>
      <c r="AU1728" s="11">
        <v>0</v>
      </c>
      <c r="AV1728" s="11">
        <v>0</v>
      </c>
      <c r="AW1728" s="11">
        <v>0</v>
      </c>
      <c r="AX1728" s="11">
        <v>0</v>
      </c>
      <c r="AZ1728" s="11">
        <v>0</v>
      </c>
      <c r="BA1728">
        <v>0</v>
      </c>
      <c r="BB1728" s="122"/>
    </row>
    <row r="1729" spans="1:54" hidden="1" x14ac:dyDescent="0.25">
      <c r="A1729">
        <v>10</v>
      </c>
      <c r="B1729" t="str">
        <f t="shared" si="206"/>
        <v>FrCC-3530</v>
      </c>
      <c r="C1729" s="2" t="s">
        <v>320</v>
      </c>
      <c r="D1729" s="2" t="str">
        <f t="shared" si="210"/>
        <v>3</v>
      </c>
      <c r="E1729" s="2" t="str">
        <f t="shared" si="211"/>
        <v>35</v>
      </c>
      <c r="F1729" s="2" t="str">
        <f t="shared" si="212"/>
        <v>353</v>
      </c>
      <c r="G1729" s="1" t="s">
        <v>73</v>
      </c>
      <c r="H1729" s="27">
        <v>0</v>
      </c>
      <c r="I1729" s="27"/>
      <c r="J1729" s="27">
        <v>0</v>
      </c>
      <c r="K1729" s="27">
        <v>0</v>
      </c>
      <c r="L1729" s="27">
        <v>0</v>
      </c>
      <c r="M1729" s="27"/>
      <c r="N1729" s="27">
        <v>0</v>
      </c>
      <c r="O1729" s="27">
        <v>0</v>
      </c>
      <c r="P1729" s="27">
        <v>0</v>
      </c>
      <c r="Q1729" s="27"/>
      <c r="R1729" s="27">
        <v>0</v>
      </c>
      <c r="S1729" s="27">
        <v>0</v>
      </c>
      <c r="T1729" s="27">
        <v>0</v>
      </c>
      <c r="U1729" s="27"/>
      <c r="V1729" s="27">
        <v>0</v>
      </c>
      <c r="W1729" s="27">
        <v>0</v>
      </c>
      <c r="X1729" s="27">
        <v>0</v>
      </c>
      <c r="Y1729" s="27"/>
      <c r="Z1729" s="27">
        <v>0</v>
      </c>
      <c r="AA1729" s="27">
        <v>0</v>
      </c>
      <c r="AB1729" s="27">
        <v>0</v>
      </c>
      <c r="AC1729" s="27"/>
      <c r="AD1729" s="27">
        <v>0</v>
      </c>
      <c r="AE1729" s="27">
        <v>0</v>
      </c>
      <c r="AF1729" s="27">
        <v>0</v>
      </c>
      <c r="AG1729" s="106">
        <v>0</v>
      </c>
      <c r="AH1729" s="27">
        <v>0</v>
      </c>
      <c r="AI1729" s="27">
        <v>0</v>
      </c>
      <c r="AJ1729" s="27">
        <v>0</v>
      </c>
      <c r="AK1729" s="106">
        <v>0</v>
      </c>
      <c r="AL1729" s="106">
        <v>0</v>
      </c>
      <c r="AM1729" s="105">
        <v>0</v>
      </c>
      <c r="AN1729" s="11">
        <v>0</v>
      </c>
      <c r="AO1729" s="11">
        <v>0</v>
      </c>
      <c r="AP1729" s="105">
        <v>0</v>
      </c>
      <c r="AQ1729" s="11">
        <v>0</v>
      </c>
      <c r="AR1729" s="11">
        <v>0</v>
      </c>
      <c r="AS1729" s="11">
        <v>0</v>
      </c>
      <c r="AT1729" s="11">
        <v>0</v>
      </c>
      <c r="AU1729" s="11">
        <v>0</v>
      </c>
      <c r="AV1729" s="11">
        <v>0</v>
      </c>
      <c r="AW1729" s="11">
        <v>0</v>
      </c>
      <c r="AX1729" s="11">
        <v>0</v>
      </c>
      <c r="AZ1729" s="11">
        <v>0</v>
      </c>
      <c r="BA1729">
        <v>0</v>
      </c>
      <c r="BB1729" s="122"/>
    </row>
    <row r="1730" spans="1:54" hidden="1" x14ac:dyDescent="0.25">
      <c r="A1730">
        <v>10</v>
      </c>
      <c r="B1730" t="str">
        <f t="shared" si="206"/>
        <v>FrCC-3540</v>
      </c>
      <c r="C1730" s="2" t="s">
        <v>320</v>
      </c>
      <c r="D1730" s="2" t="str">
        <f t="shared" si="210"/>
        <v>3</v>
      </c>
      <c r="E1730" s="2" t="str">
        <f t="shared" si="211"/>
        <v>35</v>
      </c>
      <c r="F1730" s="2" t="str">
        <f t="shared" si="212"/>
        <v>354</v>
      </c>
      <c r="G1730" s="1" t="s">
        <v>74</v>
      </c>
      <c r="H1730" s="27">
        <v>0</v>
      </c>
      <c r="I1730" s="27"/>
      <c r="J1730" s="27">
        <v>0</v>
      </c>
      <c r="K1730" s="27">
        <v>0</v>
      </c>
      <c r="L1730" s="27">
        <v>0</v>
      </c>
      <c r="M1730" s="27"/>
      <c r="N1730" s="27">
        <v>0</v>
      </c>
      <c r="O1730" s="27">
        <v>0</v>
      </c>
      <c r="P1730" s="27">
        <v>0</v>
      </c>
      <c r="Q1730" s="27"/>
      <c r="R1730" s="27">
        <v>0</v>
      </c>
      <c r="S1730" s="27">
        <v>0</v>
      </c>
      <c r="T1730" s="27">
        <v>0</v>
      </c>
      <c r="U1730" s="27"/>
      <c r="V1730" s="27">
        <v>0</v>
      </c>
      <c r="W1730" s="27">
        <v>0</v>
      </c>
      <c r="X1730" s="27">
        <v>0</v>
      </c>
      <c r="Y1730" s="27"/>
      <c r="Z1730" s="27">
        <v>0</v>
      </c>
      <c r="AA1730" s="27">
        <v>0</v>
      </c>
      <c r="AB1730" s="27">
        <v>0</v>
      </c>
      <c r="AC1730" s="27"/>
      <c r="AD1730" s="27">
        <v>0</v>
      </c>
      <c r="AE1730" s="27">
        <v>0</v>
      </c>
      <c r="AF1730" s="27">
        <v>0</v>
      </c>
      <c r="AG1730" s="106">
        <v>0</v>
      </c>
      <c r="AH1730" s="27">
        <v>0</v>
      </c>
      <c r="AI1730" s="27">
        <v>0</v>
      </c>
      <c r="AJ1730" s="27">
        <v>0</v>
      </c>
      <c r="AK1730" s="106">
        <v>0</v>
      </c>
      <c r="AL1730" s="106">
        <v>0</v>
      </c>
      <c r="AM1730" s="105">
        <v>0</v>
      </c>
      <c r="AN1730" s="11">
        <v>0</v>
      </c>
      <c r="AO1730" s="11">
        <v>0</v>
      </c>
      <c r="AP1730" s="105">
        <v>0</v>
      </c>
      <c r="AQ1730" s="11">
        <v>0</v>
      </c>
      <c r="AR1730" s="11">
        <v>0</v>
      </c>
      <c r="AS1730" s="11">
        <v>0</v>
      </c>
      <c r="AT1730" s="11">
        <v>0</v>
      </c>
      <c r="AU1730" s="11">
        <v>0</v>
      </c>
      <c r="AV1730" s="11">
        <v>0</v>
      </c>
      <c r="AW1730" s="11">
        <v>0</v>
      </c>
      <c r="AX1730" s="11">
        <v>0</v>
      </c>
      <c r="AZ1730" s="11">
        <v>0</v>
      </c>
      <c r="BA1730">
        <v>0</v>
      </c>
      <c r="BB1730" s="122"/>
    </row>
    <row r="1731" spans="1:54" hidden="1" x14ac:dyDescent="0.25">
      <c r="A1731">
        <v>10</v>
      </c>
      <c r="B1731" t="str">
        <f t="shared" ref="B1731:B1794" si="213">C1731&amp;"-"&amp;G1731</f>
        <v>FrCC-3550</v>
      </c>
      <c r="C1731" s="2" t="s">
        <v>320</v>
      </c>
      <c r="D1731" s="2" t="str">
        <f t="shared" si="210"/>
        <v>3</v>
      </c>
      <c r="E1731" s="2" t="str">
        <f t="shared" si="211"/>
        <v>35</v>
      </c>
      <c r="F1731" s="2" t="str">
        <f t="shared" si="212"/>
        <v>355</v>
      </c>
      <c r="G1731" s="1" t="s">
        <v>75</v>
      </c>
      <c r="H1731" s="27">
        <v>0</v>
      </c>
      <c r="I1731" s="27"/>
      <c r="J1731" s="27">
        <v>0</v>
      </c>
      <c r="K1731" s="27">
        <v>0</v>
      </c>
      <c r="L1731" s="27">
        <v>0</v>
      </c>
      <c r="M1731" s="27"/>
      <c r="N1731" s="27">
        <v>0</v>
      </c>
      <c r="O1731" s="27">
        <v>0</v>
      </c>
      <c r="P1731" s="27">
        <v>0</v>
      </c>
      <c r="Q1731" s="27"/>
      <c r="R1731" s="27">
        <v>0</v>
      </c>
      <c r="S1731" s="27">
        <v>0</v>
      </c>
      <c r="T1731" s="27">
        <v>0</v>
      </c>
      <c r="U1731" s="27"/>
      <c r="V1731" s="27">
        <v>0</v>
      </c>
      <c r="W1731" s="27">
        <v>0</v>
      </c>
      <c r="X1731" s="27">
        <v>0</v>
      </c>
      <c r="Y1731" s="27"/>
      <c r="Z1731" s="27">
        <v>0</v>
      </c>
      <c r="AA1731" s="27">
        <v>0</v>
      </c>
      <c r="AB1731" s="27">
        <v>0</v>
      </c>
      <c r="AC1731" s="27"/>
      <c r="AD1731" s="27">
        <v>0</v>
      </c>
      <c r="AE1731" s="27">
        <v>0</v>
      </c>
      <c r="AF1731" s="27">
        <v>0</v>
      </c>
      <c r="AG1731" s="106">
        <v>0</v>
      </c>
      <c r="AH1731" s="27">
        <v>0</v>
      </c>
      <c r="AI1731" s="27">
        <v>0</v>
      </c>
      <c r="AJ1731" s="27">
        <v>0</v>
      </c>
      <c r="AK1731" s="106">
        <v>0</v>
      </c>
      <c r="AL1731" s="106">
        <v>0</v>
      </c>
      <c r="AM1731" s="105">
        <v>0</v>
      </c>
      <c r="AN1731" s="11">
        <v>0</v>
      </c>
      <c r="AO1731" s="11">
        <v>0</v>
      </c>
      <c r="AP1731" s="105">
        <v>0</v>
      </c>
      <c r="AQ1731" s="11">
        <v>0</v>
      </c>
      <c r="AR1731" s="11">
        <v>0</v>
      </c>
      <c r="AS1731" s="11">
        <v>0</v>
      </c>
      <c r="AT1731" s="11">
        <v>0</v>
      </c>
      <c r="AU1731" s="11">
        <v>0</v>
      </c>
      <c r="AV1731" s="11">
        <v>0</v>
      </c>
      <c r="AW1731" s="11">
        <v>0</v>
      </c>
      <c r="AX1731" s="11">
        <v>0</v>
      </c>
      <c r="AZ1731" s="11">
        <v>0</v>
      </c>
      <c r="BA1731">
        <v>0</v>
      </c>
      <c r="BB1731" s="122"/>
    </row>
    <row r="1732" spans="1:54" hidden="1" x14ac:dyDescent="0.25">
      <c r="A1732">
        <v>10</v>
      </c>
      <c r="B1732" t="str">
        <f t="shared" si="213"/>
        <v>FrCC-3560</v>
      </c>
      <c r="C1732" s="2" t="s">
        <v>320</v>
      </c>
      <c r="D1732" s="2" t="str">
        <f t="shared" si="210"/>
        <v>3</v>
      </c>
      <c r="E1732" s="2" t="str">
        <f t="shared" si="211"/>
        <v>35</v>
      </c>
      <c r="F1732" s="2" t="str">
        <f t="shared" si="212"/>
        <v>356</v>
      </c>
      <c r="G1732" s="1" t="s">
        <v>76</v>
      </c>
      <c r="H1732" s="27">
        <v>0</v>
      </c>
      <c r="I1732" s="27"/>
      <c r="J1732" s="27">
        <v>0</v>
      </c>
      <c r="K1732" s="27">
        <v>0</v>
      </c>
      <c r="L1732" s="27">
        <v>0</v>
      </c>
      <c r="M1732" s="27"/>
      <c r="N1732" s="27">
        <v>0</v>
      </c>
      <c r="O1732" s="27">
        <v>0</v>
      </c>
      <c r="P1732" s="27">
        <v>0</v>
      </c>
      <c r="Q1732" s="27"/>
      <c r="R1732" s="27">
        <v>0</v>
      </c>
      <c r="S1732" s="27">
        <v>0</v>
      </c>
      <c r="T1732" s="27">
        <v>0</v>
      </c>
      <c r="U1732" s="27"/>
      <c r="V1732" s="27">
        <v>0</v>
      </c>
      <c r="W1732" s="27">
        <v>0</v>
      </c>
      <c r="X1732" s="27">
        <v>0</v>
      </c>
      <c r="Y1732" s="27"/>
      <c r="Z1732" s="27">
        <v>0</v>
      </c>
      <c r="AA1732" s="27">
        <v>0</v>
      </c>
      <c r="AB1732" s="27">
        <v>0</v>
      </c>
      <c r="AC1732" s="27"/>
      <c r="AD1732" s="27">
        <v>0</v>
      </c>
      <c r="AE1732" s="27">
        <v>0</v>
      </c>
      <c r="AF1732" s="27">
        <v>0</v>
      </c>
      <c r="AG1732" s="106">
        <v>0</v>
      </c>
      <c r="AH1732" s="27">
        <v>0</v>
      </c>
      <c r="AI1732" s="27">
        <v>0</v>
      </c>
      <c r="AJ1732" s="27">
        <v>0</v>
      </c>
      <c r="AK1732" s="106">
        <v>0</v>
      </c>
      <c r="AL1732" s="106">
        <v>0</v>
      </c>
      <c r="AM1732" s="105">
        <v>0</v>
      </c>
      <c r="AN1732" s="11">
        <v>0</v>
      </c>
      <c r="AO1732" s="11">
        <v>0</v>
      </c>
      <c r="AP1732" s="105">
        <v>0</v>
      </c>
      <c r="AQ1732" s="11">
        <v>0</v>
      </c>
      <c r="AR1732" s="11">
        <v>0</v>
      </c>
      <c r="AS1732" s="11">
        <v>0</v>
      </c>
      <c r="AT1732" s="11">
        <v>0</v>
      </c>
      <c r="AU1732" s="11">
        <v>0</v>
      </c>
      <c r="AV1732" s="11">
        <v>0</v>
      </c>
      <c r="AW1732" s="11">
        <v>0</v>
      </c>
      <c r="AX1732" s="11">
        <v>0</v>
      </c>
      <c r="AZ1732" s="11">
        <v>0</v>
      </c>
      <c r="BA1732">
        <v>0</v>
      </c>
      <c r="BB1732" s="122"/>
    </row>
    <row r="1733" spans="1:54" hidden="1" x14ac:dyDescent="0.25">
      <c r="A1733">
        <v>10</v>
      </c>
      <c r="B1733" t="str">
        <f t="shared" si="213"/>
        <v>FrCC-4110</v>
      </c>
      <c r="C1733" s="2" t="s">
        <v>320</v>
      </c>
      <c r="D1733" s="2" t="str">
        <f t="shared" si="210"/>
        <v>4</v>
      </c>
      <c r="E1733" s="2" t="str">
        <f t="shared" si="211"/>
        <v>41</v>
      </c>
      <c r="F1733" s="2" t="str">
        <f t="shared" si="212"/>
        <v>411</v>
      </c>
      <c r="G1733" s="1" t="s">
        <v>79</v>
      </c>
      <c r="H1733" s="27">
        <v>0</v>
      </c>
      <c r="I1733" s="27"/>
      <c r="J1733" s="27">
        <v>0</v>
      </c>
      <c r="K1733" s="27">
        <v>0</v>
      </c>
      <c r="L1733" s="27">
        <v>0</v>
      </c>
      <c r="M1733" s="27"/>
      <c r="N1733" s="27">
        <v>0</v>
      </c>
      <c r="O1733" s="27">
        <v>0</v>
      </c>
      <c r="P1733" s="27">
        <v>0</v>
      </c>
      <c r="Q1733" s="27"/>
      <c r="R1733" s="27">
        <v>0</v>
      </c>
      <c r="S1733" s="27">
        <v>0</v>
      </c>
      <c r="T1733" s="27">
        <v>0</v>
      </c>
      <c r="U1733" s="27"/>
      <c r="V1733" s="27">
        <v>0</v>
      </c>
      <c r="W1733" s="27">
        <v>0</v>
      </c>
      <c r="X1733" s="27">
        <v>0</v>
      </c>
      <c r="Y1733" s="27"/>
      <c r="Z1733" s="27">
        <v>0</v>
      </c>
      <c r="AA1733" s="27">
        <v>0</v>
      </c>
      <c r="AB1733" s="27">
        <v>0</v>
      </c>
      <c r="AC1733" s="27"/>
      <c r="AD1733" s="27">
        <v>0</v>
      </c>
      <c r="AE1733" s="27">
        <v>0</v>
      </c>
      <c r="AF1733" s="27">
        <v>0</v>
      </c>
      <c r="AG1733" s="106">
        <v>0</v>
      </c>
      <c r="AH1733" s="27">
        <v>0</v>
      </c>
      <c r="AI1733" s="27">
        <v>0</v>
      </c>
      <c r="AJ1733" s="27">
        <v>0</v>
      </c>
      <c r="AK1733" s="106">
        <v>0</v>
      </c>
      <c r="AL1733" s="106">
        <v>0</v>
      </c>
      <c r="AM1733" s="105">
        <v>0</v>
      </c>
      <c r="AN1733" s="11">
        <v>0</v>
      </c>
      <c r="AO1733" s="11">
        <v>0</v>
      </c>
      <c r="AP1733" s="105">
        <v>0</v>
      </c>
      <c r="AQ1733" s="11">
        <v>2</v>
      </c>
      <c r="AR1733" s="11">
        <v>0</v>
      </c>
      <c r="AS1733" s="11">
        <v>0</v>
      </c>
      <c r="AT1733" s="11">
        <v>0</v>
      </c>
      <c r="AU1733" s="11">
        <v>0</v>
      </c>
      <c r="AV1733" s="11">
        <v>0</v>
      </c>
      <c r="AW1733" s="11">
        <v>0</v>
      </c>
      <c r="AX1733" s="11">
        <v>0</v>
      </c>
      <c r="AZ1733" s="11">
        <v>0</v>
      </c>
      <c r="BA1733">
        <v>0</v>
      </c>
      <c r="BB1733" s="122"/>
    </row>
    <row r="1734" spans="1:54" hidden="1" x14ac:dyDescent="0.25">
      <c r="A1734">
        <v>10</v>
      </c>
      <c r="B1734" t="str">
        <f t="shared" si="213"/>
        <v>FrCC-4120</v>
      </c>
      <c r="C1734" s="2" t="s">
        <v>320</v>
      </c>
      <c r="D1734" s="2" t="str">
        <f t="shared" si="210"/>
        <v>4</v>
      </c>
      <c r="E1734" s="2" t="str">
        <f t="shared" si="211"/>
        <v>41</v>
      </c>
      <c r="F1734" s="2" t="str">
        <f t="shared" si="212"/>
        <v>412</v>
      </c>
      <c r="G1734" s="1" t="s">
        <v>80</v>
      </c>
      <c r="H1734" s="27">
        <v>0</v>
      </c>
      <c r="I1734" s="27"/>
      <c r="J1734" s="27">
        <v>0</v>
      </c>
      <c r="K1734" s="27">
        <v>0</v>
      </c>
      <c r="L1734" s="27">
        <v>0</v>
      </c>
      <c r="M1734" s="27"/>
      <c r="N1734" s="27">
        <v>0</v>
      </c>
      <c r="O1734" s="27">
        <v>0</v>
      </c>
      <c r="P1734" s="27">
        <v>0</v>
      </c>
      <c r="Q1734" s="27"/>
      <c r="R1734" s="27">
        <v>0</v>
      </c>
      <c r="S1734" s="27">
        <v>0</v>
      </c>
      <c r="T1734" s="27">
        <v>0</v>
      </c>
      <c r="U1734" s="27"/>
      <c r="V1734" s="27">
        <v>0</v>
      </c>
      <c r="W1734" s="27">
        <v>0</v>
      </c>
      <c r="X1734" s="27">
        <v>0</v>
      </c>
      <c r="Y1734" s="27"/>
      <c r="Z1734" s="27">
        <v>0</v>
      </c>
      <c r="AA1734" s="27">
        <v>0</v>
      </c>
      <c r="AB1734" s="27">
        <v>0</v>
      </c>
      <c r="AC1734" s="27"/>
      <c r="AD1734" s="27">
        <v>0</v>
      </c>
      <c r="AE1734" s="27">
        <v>0</v>
      </c>
      <c r="AF1734" s="27">
        <v>0</v>
      </c>
      <c r="AG1734" s="106">
        <v>0</v>
      </c>
      <c r="AH1734" s="27">
        <v>0</v>
      </c>
      <c r="AI1734" s="27">
        <v>0</v>
      </c>
      <c r="AJ1734" s="27">
        <v>0</v>
      </c>
      <c r="AK1734" s="106">
        <v>0</v>
      </c>
      <c r="AL1734" s="106">
        <v>0</v>
      </c>
      <c r="AM1734" s="105">
        <v>0</v>
      </c>
      <c r="AN1734" s="11">
        <v>0</v>
      </c>
      <c r="AO1734" s="11">
        <v>0</v>
      </c>
      <c r="AP1734" s="105">
        <v>0</v>
      </c>
      <c r="AQ1734" s="11">
        <v>0</v>
      </c>
      <c r="AR1734" s="11">
        <v>0</v>
      </c>
      <c r="AS1734" s="11">
        <v>0</v>
      </c>
      <c r="AT1734" s="11">
        <v>0</v>
      </c>
      <c r="AU1734" s="11">
        <v>0</v>
      </c>
      <c r="AV1734" s="11">
        <v>0</v>
      </c>
      <c r="AW1734" s="11">
        <v>0</v>
      </c>
      <c r="AX1734" s="11">
        <v>0</v>
      </c>
      <c r="AZ1734" s="11">
        <v>0</v>
      </c>
      <c r="BA1734">
        <v>0</v>
      </c>
      <c r="BB1734" s="122"/>
    </row>
    <row r="1735" spans="1:54" hidden="1" x14ac:dyDescent="0.25">
      <c r="A1735">
        <v>10</v>
      </c>
      <c r="B1735" t="str">
        <f t="shared" si="213"/>
        <v>FrCC-4130</v>
      </c>
      <c r="C1735" s="2" t="s">
        <v>320</v>
      </c>
      <c r="D1735" s="2" t="str">
        <f t="shared" si="210"/>
        <v>4</v>
      </c>
      <c r="E1735" s="2" t="str">
        <f t="shared" si="211"/>
        <v>41</v>
      </c>
      <c r="F1735" s="2" t="str">
        <f t="shared" si="212"/>
        <v>413</v>
      </c>
      <c r="G1735" s="1" t="s">
        <v>81</v>
      </c>
      <c r="H1735" s="27">
        <v>0</v>
      </c>
      <c r="I1735" s="27"/>
      <c r="J1735" s="27">
        <v>0</v>
      </c>
      <c r="K1735" s="27">
        <v>0</v>
      </c>
      <c r="L1735" s="27">
        <v>0</v>
      </c>
      <c r="M1735" s="27"/>
      <c r="N1735" s="27">
        <v>0</v>
      </c>
      <c r="O1735" s="27">
        <v>0</v>
      </c>
      <c r="P1735" s="27">
        <v>0</v>
      </c>
      <c r="Q1735" s="27"/>
      <c r="R1735" s="27">
        <v>0</v>
      </c>
      <c r="S1735" s="27">
        <v>0</v>
      </c>
      <c r="T1735" s="27">
        <v>0</v>
      </c>
      <c r="U1735" s="27"/>
      <c r="V1735" s="27">
        <v>0</v>
      </c>
      <c r="W1735" s="27">
        <v>0</v>
      </c>
      <c r="X1735" s="27">
        <v>0</v>
      </c>
      <c r="Y1735" s="27"/>
      <c r="Z1735" s="27">
        <v>0</v>
      </c>
      <c r="AA1735" s="27">
        <v>0</v>
      </c>
      <c r="AB1735" s="27">
        <v>0</v>
      </c>
      <c r="AC1735" s="27"/>
      <c r="AD1735" s="27">
        <v>0</v>
      </c>
      <c r="AE1735" s="27">
        <v>0</v>
      </c>
      <c r="AF1735" s="27">
        <v>0</v>
      </c>
      <c r="AG1735" s="106">
        <v>0</v>
      </c>
      <c r="AH1735" s="27">
        <v>0</v>
      </c>
      <c r="AI1735" s="27">
        <v>0</v>
      </c>
      <c r="AJ1735" s="27">
        <v>0</v>
      </c>
      <c r="AK1735" s="106">
        <v>0</v>
      </c>
      <c r="AL1735" s="106">
        <v>0</v>
      </c>
      <c r="AM1735" s="105">
        <v>0</v>
      </c>
      <c r="AN1735" s="11">
        <v>0</v>
      </c>
      <c r="AO1735" s="11">
        <v>0</v>
      </c>
      <c r="AP1735" s="105">
        <v>0</v>
      </c>
      <c r="AQ1735" s="11">
        <v>150774</v>
      </c>
      <c r="AR1735" s="11">
        <v>0</v>
      </c>
      <c r="AS1735" s="11">
        <v>700</v>
      </c>
      <c r="AT1735" s="11">
        <v>700</v>
      </c>
      <c r="AU1735" s="11">
        <v>700</v>
      </c>
      <c r="AV1735" s="11">
        <v>700</v>
      </c>
      <c r="AW1735" s="11">
        <v>812</v>
      </c>
      <c r="AX1735" s="11">
        <v>812</v>
      </c>
      <c r="AZ1735" s="11">
        <v>707</v>
      </c>
      <c r="BA1735">
        <v>750</v>
      </c>
      <c r="BB1735" s="122"/>
    </row>
    <row r="1736" spans="1:54" hidden="1" x14ac:dyDescent="0.25">
      <c r="A1736">
        <v>10</v>
      </c>
      <c r="B1736" t="str">
        <f t="shared" si="213"/>
        <v>FrCC-4140</v>
      </c>
      <c r="C1736" s="2" t="s">
        <v>320</v>
      </c>
      <c r="D1736" s="2" t="str">
        <f t="shared" si="210"/>
        <v>4</v>
      </c>
      <c r="E1736" s="2" t="str">
        <f t="shared" si="211"/>
        <v>41</v>
      </c>
      <c r="F1736" s="2" t="str">
        <f t="shared" si="212"/>
        <v>414</v>
      </c>
      <c r="G1736" s="1" t="s">
        <v>82</v>
      </c>
      <c r="H1736" s="27">
        <v>0</v>
      </c>
      <c r="I1736" s="27"/>
      <c r="J1736" s="27">
        <v>0</v>
      </c>
      <c r="K1736" s="27">
        <v>0</v>
      </c>
      <c r="L1736" s="27">
        <v>0</v>
      </c>
      <c r="M1736" s="27"/>
      <c r="N1736" s="27">
        <v>0</v>
      </c>
      <c r="O1736" s="27">
        <v>0</v>
      </c>
      <c r="P1736" s="27">
        <v>0</v>
      </c>
      <c r="Q1736" s="27"/>
      <c r="R1736" s="27">
        <v>0</v>
      </c>
      <c r="S1736" s="27">
        <v>0</v>
      </c>
      <c r="T1736" s="27">
        <v>0</v>
      </c>
      <c r="U1736" s="27"/>
      <c r="V1736" s="27">
        <v>0</v>
      </c>
      <c r="W1736" s="27">
        <v>0</v>
      </c>
      <c r="X1736" s="27">
        <v>0</v>
      </c>
      <c r="Y1736" s="27"/>
      <c r="Z1736" s="27">
        <v>0</v>
      </c>
      <c r="AA1736" s="27">
        <v>0</v>
      </c>
      <c r="AB1736" s="27">
        <v>0</v>
      </c>
      <c r="AC1736" s="27"/>
      <c r="AD1736" s="27">
        <v>0</v>
      </c>
      <c r="AE1736" s="27">
        <v>0</v>
      </c>
      <c r="AF1736" s="27">
        <v>0</v>
      </c>
      <c r="AG1736" s="106">
        <v>0</v>
      </c>
      <c r="AH1736" s="27">
        <v>0</v>
      </c>
      <c r="AI1736" s="27">
        <v>0</v>
      </c>
      <c r="AJ1736" s="27">
        <v>0</v>
      </c>
      <c r="AK1736" s="106">
        <v>0</v>
      </c>
      <c r="AL1736" s="106">
        <v>0</v>
      </c>
      <c r="AM1736" s="105">
        <v>0</v>
      </c>
      <c r="AN1736" s="11">
        <v>0</v>
      </c>
      <c r="AO1736" s="11">
        <v>0</v>
      </c>
      <c r="AP1736" s="105">
        <v>0</v>
      </c>
      <c r="AQ1736" s="11">
        <v>44179</v>
      </c>
      <c r="AR1736" s="11">
        <v>0</v>
      </c>
      <c r="AS1736" s="11">
        <v>46734</v>
      </c>
      <c r="AT1736" s="11">
        <v>46734</v>
      </c>
      <c r="AU1736" s="11">
        <v>46734</v>
      </c>
      <c r="AV1736" s="11">
        <v>48079</v>
      </c>
      <c r="AW1736" s="11">
        <v>48055</v>
      </c>
      <c r="AX1736" s="11">
        <v>48055</v>
      </c>
      <c r="AZ1736" s="11">
        <v>49536</v>
      </c>
      <c r="BA1736">
        <v>49524</v>
      </c>
      <c r="BB1736" s="122"/>
    </row>
    <row r="1737" spans="1:54" hidden="1" x14ac:dyDescent="0.25">
      <c r="A1737">
        <v>10</v>
      </c>
      <c r="B1737" t="str">
        <f t="shared" si="213"/>
        <v>FrCC-4150</v>
      </c>
      <c r="C1737" s="2" t="s">
        <v>320</v>
      </c>
      <c r="D1737" s="2" t="str">
        <f t="shared" si="210"/>
        <v>4</v>
      </c>
      <c r="E1737" s="2" t="str">
        <f t="shared" si="211"/>
        <v>41</v>
      </c>
      <c r="F1737" s="2" t="str">
        <f t="shared" si="212"/>
        <v>415</v>
      </c>
      <c r="G1737" s="1" t="s">
        <v>83</v>
      </c>
      <c r="H1737" s="27">
        <v>0</v>
      </c>
      <c r="I1737" s="27"/>
      <c r="J1737" s="27">
        <v>0</v>
      </c>
      <c r="K1737" s="27">
        <v>0</v>
      </c>
      <c r="L1737" s="27">
        <v>0</v>
      </c>
      <c r="M1737" s="27"/>
      <c r="N1737" s="27">
        <v>0</v>
      </c>
      <c r="O1737" s="27">
        <v>0</v>
      </c>
      <c r="P1737" s="27">
        <v>0</v>
      </c>
      <c r="Q1737" s="27"/>
      <c r="R1737" s="27">
        <v>0</v>
      </c>
      <c r="S1737" s="27">
        <v>0</v>
      </c>
      <c r="T1737" s="27">
        <v>0</v>
      </c>
      <c r="U1737" s="27"/>
      <c r="V1737" s="27">
        <v>0</v>
      </c>
      <c r="W1737" s="27">
        <v>0</v>
      </c>
      <c r="X1737" s="27">
        <v>0</v>
      </c>
      <c r="Y1737" s="27"/>
      <c r="Z1737" s="27">
        <v>0</v>
      </c>
      <c r="AA1737" s="27">
        <v>0</v>
      </c>
      <c r="AB1737" s="27">
        <v>0</v>
      </c>
      <c r="AC1737" s="27"/>
      <c r="AD1737" s="27">
        <v>0</v>
      </c>
      <c r="AE1737" s="27">
        <v>0</v>
      </c>
      <c r="AF1737" s="27">
        <v>0</v>
      </c>
      <c r="AG1737" s="106">
        <v>0</v>
      </c>
      <c r="AH1737" s="27">
        <v>0</v>
      </c>
      <c r="AI1737" s="27">
        <v>0</v>
      </c>
      <c r="AJ1737" s="27">
        <v>0</v>
      </c>
      <c r="AK1737" s="106">
        <v>0</v>
      </c>
      <c r="AL1737" s="106">
        <v>0</v>
      </c>
      <c r="AM1737" s="105">
        <v>0</v>
      </c>
      <c r="AN1737" s="11">
        <v>0</v>
      </c>
      <c r="AO1737" s="11">
        <v>0</v>
      </c>
      <c r="AP1737" s="105">
        <v>0</v>
      </c>
      <c r="AQ1737" s="11">
        <v>691</v>
      </c>
      <c r="AR1737" s="11">
        <v>0</v>
      </c>
      <c r="AS1737" s="11">
        <v>691</v>
      </c>
      <c r="AT1737" s="11">
        <v>691</v>
      </c>
      <c r="AU1737" s="11">
        <v>691</v>
      </c>
      <c r="AV1737" s="11">
        <v>691</v>
      </c>
      <c r="AW1737" s="11">
        <v>691</v>
      </c>
      <c r="AX1737" s="11">
        <v>691</v>
      </c>
      <c r="AZ1737" s="11">
        <v>691</v>
      </c>
      <c r="BA1737">
        <v>691</v>
      </c>
      <c r="BB1737" s="122"/>
    </row>
    <row r="1738" spans="1:54" hidden="1" x14ac:dyDescent="0.25">
      <c r="A1738">
        <v>10</v>
      </c>
      <c r="B1738" t="str">
        <f t="shared" si="213"/>
        <v>FrCC-4160</v>
      </c>
      <c r="C1738" s="2" t="s">
        <v>320</v>
      </c>
      <c r="D1738" s="2" t="str">
        <f t="shared" si="210"/>
        <v>4</v>
      </c>
      <c r="E1738" s="2" t="str">
        <f t="shared" si="211"/>
        <v>41</v>
      </c>
      <c r="F1738" s="2" t="str">
        <f t="shared" si="212"/>
        <v>416</v>
      </c>
      <c r="G1738" s="1" t="s">
        <v>84</v>
      </c>
      <c r="H1738" s="27">
        <v>0</v>
      </c>
      <c r="I1738" s="27"/>
      <c r="J1738" s="27">
        <v>0</v>
      </c>
      <c r="K1738" s="27">
        <v>0</v>
      </c>
      <c r="L1738" s="27">
        <v>0</v>
      </c>
      <c r="M1738" s="27"/>
      <c r="N1738" s="27">
        <v>0</v>
      </c>
      <c r="O1738" s="27">
        <v>0</v>
      </c>
      <c r="P1738" s="27">
        <v>0</v>
      </c>
      <c r="Q1738" s="27"/>
      <c r="R1738" s="27">
        <v>0</v>
      </c>
      <c r="S1738" s="27">
        <v>0</v>
      </c>
      <c r="T1738" s="27">
        <v>0</v>
      </c>
      <c r="U1738" s="27"/>
      <c r="V1738" s="27">
        <v>0</v>
      </c>
      <c r="W1738" s="27">
        <v>0</v>
      </c>
      <c r="X1738" s="27">
        <v>0</v>
      </c>
      <c r="Y1738" s="27"/>
      <c r="Z1738" s="27">
        <v>0</v>
      </c>
      <c r="AA1738" s="27">
        <v>0</v>
      </c>
      <c r="AB1738" s="27">
        <v>0</v>
      </c>
      <c r="AC1738" s="27"/>
      <c r="AD1738" s="27">
        <v>0</v>
      </c>
      <c r="AE1738" s="27">
        <v>0</v>
      </c>
      <c r="AF1738" s="27">
        <v>0</v>
      </c>
      <c r="AG1738" s="106">
        <v>0</v>
      </c>
      <c r="AH1738" s="27">
        <v>0</v>
      </c>
      <c r="AI1738" s="27">
        <v>0</v>
      </c>
      <c r="AJ1738" s="27">
        <v>0</v>
      </c>
      <c r="AK1738" s="106">
        <v>0</v>
      </c>
      <c r="AL1738" s="106">
        <v>0</v>
      </c>
      <c r="AM1738" s="105">
        <v>0</v>
      </c>
      <c r="AN1738" s="11">
        <v>0</v>
      </c>
      <c r="AO1738" s="11">
        <v>0</v>
      </c>
      <c r="AP1738" s="105">
        <v>0</v>
      </c>
      <c r="AQ1738" s="11">
        <v>32</v>
      </c>
      <c r="AR1738" s="11">
        <v>0</v>
      </c>
      <c r="AS1738" s="11">
        <v>38</v>
      </c>
      <c r="AT1738" s="11">
        <v>38</v>
      </c>
      <c r="AU1738" s="11">
        <v>38</v>
      </c>
      <c r="AV1738" s="11">
        <v>40</v>
      </c>
      <c r="AW1738" s="11">
        <v>34</v>
      </c>
      <c r="AX1738" s="11">
        <v>34</v>
      </c>
      <c r="AZ1738" s="11">
        <v>45</v>
      </c>
      <c r="BA1738">
        <v>42</v>
      </c>
      <c r="BB1738" s="122"/>
    </row>
    <row r="1739" spans="1:54" hidden="1" x14ac:dyDescent="0.25">
      <c r="A1739">
        <v>10</v>
      </c>
      <c r="B1739" t="str">
        <f t="shared" si="213"/>
        <v>FrCC-4170</v>
      </c>
      <c r="C1739" s="2" t="s">
        <v>320</v>
      </c>
      <c r="D1739" s="2" t="str">
        <f t="shared" si="210"/>
        <v>4</v>
      </c>
      <c r="E1739" s="2" t="str">
        <f t="shared" si="211"/>
        <v>41</v>
      </c>
      <c r="F1739" s="2" t="str">
        <f t="shared" si="212"/>
        <v>417</v>
      </c>
      <c r="G1739" s="1" t="s">
        <v>86</v>
      </c>
      <c r="H1739" s="27">
        <v>0</v>
      </c>
      <c r="I1739" s="27"/>
      <c r="J1739" s="27">
        <v>0</v>
      </c>
      <c r="K1739" s="27">
        <v>0</v>
      </c>
      <c r="L1739" s="27">
        <v>0</v>
      </c>
      <c r="M1739" s="27"/>
      <c r="N1739" s="27">
        <v>0</v>
      </c>
      <c r="O1739" s="27">
        <v>0</v>
      </c>
      <c r="P1739" s="27">
        <v>0</v>
      </c>
      <c r="Q1739" s="27"/>
      <c r="R1739" s="27">
        <v>0</v>
      </c>
      <c r="S1739" s="27">
        <v>0</v>
      </c>
      <c r="T1739" s="27">
        <v>0</v>
      </c>
      <c r="U1739" s="27"/>
      <c r="V1739" s="27">
        <v>0</v>
      </c>
      <c r="W1739" s="27">
        <v>0</v>
      </c>
      <c r="X1739" s="27">
        <v>0</v>
      </c>
      <c r="Y1739" s="27"/>
      <c r="Z1739" s="27">
        <v>0</v>
      </c>
      <c r="AA1739" s="27">
        <v>0</v>
      </c>
      <c r="AB1739" s="27">
        <v>0</v>
      </c>
      <c r="AC1739" s="27"/>
      <c r="AD1739" s="27">
        <v>0</v>
      </c>
      <c r="AE1739" s="27">
        <v>0</v>
      </c>
      <c r="AF1739" s="27">
        <v>0</v>
      </c>
      <c r="AG1739" s="106">
        <v>0</v>
      </c>
      <c r="AH1739" s="27">
        <v>0</v>
      </c>
      <c r="AI1739" s="27">
        <v>0</v>
      </c>
      <c r="AJ1739" s="27">
        <v>0</v>
      </c>
      <c r="AK1739" s="106">
        <v>0</v>
      </c>
      <c r="AL1739" s="106">
        <v>0</v>
      </c>
      <c r="AM1739" s="105">
        <v>0</v>
      </c>
      <c r="AN1739" s="11">
        <v>0</v>
      </c>
      <c r="AO1739" s="11">
        <v>0</v>
      </c>
      <c r="AP1739" s="105">
        <v>0</v>
      </c>
      <c r="AQ1739" s="11">
        <v>0</v>
      </c>
      <c r="AR1739" s="11">
        <v>0</v>
      </c>
      <c r="AS1739" s="11">
        <v>0</v>
      </c>
      <c r="AT1739" s="11">
        <v>0</v>
      </c>
      <c r="AU1739" s="11">
        <v>0</v>
      </c>
      <c r="AV1739" s="11">
        <v>0</v>
      </c>
      <c r="AW1739" s="11">
        <v>0</v>
      </c>
      <c r="AX1739" s="11">
        <v>0</v>
      </c>
      <c r="AZ1739" s="11">
        <v>0</v>
      </c>
      <c r="BA1739">
        <v>0</v>
      </c>
      <c r="BB1739" s="122"/>
    </row>
    <row r="1740" spans="1:54" hidden="1" x14ac:dyDescent="0.25">
      <c r="A1740">
        <v>10</v>
      </c>
      <c r="B1740" t="str">
        <f t="shared" si="213"/>
        <v>FrCC-4210</v>
      </c>
      <c r="C1740" s="2" t="s">
        <v>320</v>
      </c>
      <c r="D1740" s="2" t="str">
        <f t="shared" si="210"/>
        <v>4</v>
      </c>
      <c r="E1740" s="2" t="str">
        <f t="shared" si="211"/>
        <v>42</v>
      </c>
      <c r="F1740" s="2" t="str">
        <f t="shared" si="212"/>
        <v>421</v>
      </c>
      <c r="G1740" s="1" t="s">
        <v>89</v>
      </c>
      <c r="H1740" s="27">
        <v>0</v>
      </c>
      <c r="I1740" s="27"/>
      <c r="J1740" s="27">
        <v>0</v>
      </c>
      <c r="K1740" s="27">
        <v>0</v>
      </c>
      <c r="L1740" s="27">
        <v>0</v>
      </c>
      <c r="M1740" s="27"/>
      <c r="N1740" s="27">
        <v>0</v>
      </c>
      <c r="O1740" s="27">
        <v>0</v>
      </c>
      <c r="P1740" s="27">
        <v>0</v>
      </c>
      <c r="Q1740" s="27"/>
      <c r="R1740" s="27">
        <v>0</v>
      </c>
      <c r="S1740" s="27">
        <v>0</v>
      </c>
      <c r="T1740" s="27">
        <v>0</v>
      </c>
      <c r="U1740" s="27"/>
      <c r="V1740" s="27">
        <v>0</v>
      </c>
      <c r="W1740" s="27">
        <v>0</v>
      </c>
      <c r="X1740" s="27">
        <v>0</v>
      </c>
      <c r="Y1740" s="27"/>
      <c r="Z1740" s="27">
        <v>0</v>
      </c>
      <c r="AA1740" s="27">
        <v>0</v>
      </c>
      <c r="AB1740" s="27">
        <v>0</v>
      </c>
      <c r="AC1740" s="27"/>
      <c r="AD1740" s="27">
        <v>0</v>
      </c>
      <c r="AE1740" s="27">
        <v>0</v>
      </c>
      <c r="AF1740" s="27">
        <v>0</v>
      </c>
      <c r="AG1740" s="106">
        <v>0</v>
      </c>
      <c r="AH1740" s="27">
        <v>0</v>
      </c>
      <c r="AI1740" s="27">
        <v>0</v>
      </c>
      <c r="AJ1740" s="27">
        <v>0</v>
      </c>
      <c r="AK1740" s="106">
        <v>0</v>
      </c>
      <c r="AL1740" s="106">
        <v>0</v>
      </c>
      <c r="AM1740" s="105">
        <v>0</v>
      </c>
      <c r="AN1740" s="11">
        <v>0</v>
      </c>
      <c r="AO1740" s="11">
        <v>0</v>
      </c>
      <c r="AP1740" s="105">
        <v>0</v>
      </c>
      <c r="AQ1740" s="11">
        <v>0</v>
      </c>
      <c r="AR1740" s="11">
        <v>0</v>
      </c>
      <c r="AS1740" s="11">
        <v>0</v>
      </c>
      <c r="AT1740" s="11">
        <v>0</v>
      </c>
      <c r="AU1740" s="11">
        <v>0</v>
      </c>
      <c r="AV1740" s="11">
        <v>0</v>
      </c>
      <c r="AW1740" s="11">
        <v>0</v>
      </c>
      <c r="AX1740" s="11">
        <v>0</v>
      </c>
      <c r="AZ1740" s="11">
        <v>0</v>
      </c>
      <c r="BA1740">
        <v>0</v>
      </c>
      <c r="BB1740" s="122"/>
    </row>
    <row r="1741" spans="1:54" hidden="1" x14ac:dyDescent="0.25">
      <c r="A1741">
        <v>10</v>
      </c>
      <c r="B1741" t="str">
        <f t="shared" si="213"/>
        <v>FrCC-4220</v>
      </c>
      <c r="C1741" s="2" t="s">
        <v>320</v>
      </c>
      <c r="D1741" s="2" t="str">
        <f t="shared" si="210"/>
        <v>4</v>
      </c>
      <c r="E1741" s="2" t="str">
        <f t="shared" si="211"/>
        <v>42</v>
      </c>
      <c r="F1741" s="2" t="str">
        <f t="shared" si="212"/>
        <v>422</v>
      </c>
      <c r="G1741" s="1" t="s">
        <v>90</v>
      </c>
      <c r="H1741" s="27">
        <v>0</v>
      </c>
      <c r="I1741" s="27"/>
      <c r="J1741" s="27">
        <v>0</v>
      </c>
      <c r="K1741" s="27">
        <v>0</v>
      </c>
      <c r="L1741" s="27">
        <v>0</v>
      </c>
      <c r="M1741" s="27"/>
      <c r="N1741" s="27">
        <v>0</v>
      </c>
      <c r="O1741" s="27">
        <v>0</v>
      </c>
      <c r="P1741" s="27">
        <v>0</v>
      </c>
      <c r="Q1741" s="27"/>
      <c r="R1741" s="27">
        <v>0</v>
      </c>
      <c r="S1741" s="27">
        <v>0</v>
      </c>
      <c r="T1741" s="27">
        <v>0</v>
      </c>
      <c r="U1741" s="27"/>
      <c r="V1741" s="27">
        <v>0</v>
      </c>
      <c r="W1741" s="27">
        <v>0</v>
      </c>
      <c r="X1741" s="27">
        <v>0</v>
      </c>
      <c r="Y1741" s="27"/>
      <c r="Z1741" s="27">
        <v>0</v>
      </c>
      <c r="AA1741" s="27">
        <v>0</v>
      </c>
      <c r="AB1741" s="27">
        <v>0</v>
      </c>
      <c r="AC1741" s="27"/>
      <c r="AD1741" s="27">
        <v>0</v>
      </c>
      <c r="AE1741" s="27">
        <v>0</v>
      </c>
      <c r="AF1741" s="27">
        <v>0</v>
      </c>
      <c r="AG1741" s="106">
        <v>0</v>
      </c>
      <c r="AH1741" s="27">
        <v>0</v>
      </c>
      <c r="AI1741" s="27">
        <v>0</v>
      </c>
      <c r="AJ1741" s="27">
        <v>0</v>
      </c>
      <c r="AK1741" s="106">
        <v>0</v>
      </c>
      <c r="AL1741" s="106">
        <v>0</v>
      </c>
      <c r="AM1741" s="105">
        <v>0</v>
      </c>
      <c r="AN1741" s="11">
        <v>0</v>
      </c>
      <c r="AO1741" s="11">
        <v>0</v>
      </c>
      <c r="AP1741" s="105">
        <v>0</v>
      </c>
      <c r="AQ1741" s="11">
        <v>0</v>
      </c>
      <c r="AR1741" s="11">
        <v>0</v>
      </c>
      <c r="AS1741" s="11">
        <v>0</v>
      </c>
      <c r="AT1741" s="11">
        <v>0</v>
      </c>
      <c r="AU1741" s="11">
        <v>0</v>
      </c>
      <c r="AV1741" s="11">
        <v>0</v>
      </c>
      <c r="AW1741" s="11">
        <v>0</v>
      </c>
      <c r="AX1741" s="11">
        <v>0</v>
      </c>
      <c r="AZ1741" s="11">
        <v>0</v>
      </c>
      <c r="BA1741">
        <v>0</v>
      </c>
      <c r="BB1741" s="122"/>
    </row>
    <row r="1742" spans="1:54" hidden="1" x14ac:dyDescent="0.25">
      <c r="A1742">
        <v>10</v>
      </c>
      <c r="B1742" t="str">
        <f t="shared" si="213"/>
        <v>FrCC-4230</v>
      </c>
      <c r="C1742" s="2" t="s">
        <v>320</v>
      </c>
      <c r="D1742" s="2" t="str">
        <f t="shared" si="210"/>
        <v>4</v>
      </c>
      <c r="E1742" s="2" t="str">
        <f t="shared" si="211"/>
        <v>42</v>
      </c>
      <c r="F1742" s="2" t="str">
        <f t="shared" si="212"/>
        <v>423</v>
      </c>
      <c r="G1742" s="1" t="s">
        <v>91</v>
      </c>
      <c r="H1742" s="27">
        <v>0</v>
      </c>
      <c r="I1742" s="27"/>
      <c r="J1742" s="27">
        <v>0</v>
      </c>
      <c r="K1742" s="27">
        <v>0</v>
      </c>
      <c r="L1742" s="27">
        <v>0</v>
      </c>
      <c r="M1742" s="27"/>
      <c r="N1742" s="27">
        <v>0</v>
      </c>
      <c r="O1742" s="27">
        <v>0</v>
      </c>
      <c r="P1742" s="27">
        <v>0</v>
      </c>
      <c r="Q1742" s="27"/>
      <c r="R1742" s="27">
        <v>0</v>
      </c>
      <c r="S1742" s="27">
        <v>0</v>
      </c>
      <c r="T1742" s="27">
        <v>0</v>
      </c>
      <c r="U1742" s="27"/>
      <c r="V1742" s="27">
        <v>0</v>
      </c>
      <c r="W1742" s="27">
        <v>0</v>
      </c>
      <c r="X1742" s="27">
        <v>0</v>
      </c>
      <c r="Y1742" s="27"/>
      <c r="Z1742" s="27">
        <v>0</v>
      </c>
      <c r="AA1742" s="27">
        <v>0</v>
      </c>
      <c r="AB1742" s="27">
        <v>0</v>
      </c>
      <c r="AC1742" s="27"/>
      <c r="AD1742" s="27">
        <v>0</v>
      </c>
      <c r="AE1742" s="27">
        <v>0</v>
      </c>
      <c r="AF1742" s="27">
        <v>0</v>
      </c>
      <c r="AG1742" s="106">
        <v>0</v>
      </c>
      <c r="AH1742" s="27">
        <v>0</v>
      </c>
      <c r="AI1742" s="27">
        <v>0</v>
      </c>
      <c r="AJ1742" s="27">
        <v>0</v>
      </c>
      <c r="AK1742" s="106">
        <v>0</v>
      </c>
      <c r="AL1742" s="106">
        <v>0</v>
      </c>
      <c r="AM1742" s="105">
        <v>0</v>
      </c>
      <c r="AN1742" s="11">
        <v>0</v>
      </c>
      <c r="AO1742" s="11">
        <v>0</v>
      </c>
      <c r="AP1742" s="105">
        <v>0</v>
      </c>
      <c r="AQ1742" s="11">
        <v>0</v>
      </c>
      <c r="AR1742" s="11">
        <v>0</v>
      </c>
      <c r="AS1742" s="11">
        <v>0</v>
      </c>
      <c r="AT1742" s="11">
        <v>0</v>
      </c>
      <c r="AU1742" s="11">
        <v>0</v>
      </c>
      <c r="AV1742" s="11">
        <v>0</v>
      </c>
      <c r="AW1742" s="11">
        <v>0</v>
      </c>
      <c r="AX1742" s="11">
        <v>0</v>
      </c>
      <c r="AZ1742" s="11">
        <v>0</v>
      </c>
      <c r="BA1742">
        <v>0</v>
      </c>
      <c r="BB1742" s="122"/>
    </row>
    <row r="1743" spans="1:54" hidden="1" x14ac:dyDescent="0.25">
      <c r="A1743">
        <v>10</v>
      </c>
      <c r="B1743" t="str">
        <f t="shared" si="213"/>
        <v>FrCC-4240</v>
      </c>
      <c r="C1743" s="2" t="s">
        <v>320</v>
      </c>
      <c r="D1743" s="2" t="str">
        <f t="shared" si="210"/>
        <v>4</v>
      </c>
      <c r="E1743" s="2" t="str">
        <f t="shared" si="211"/>
        <v>42</v>
      </c>
      <c r="F1743" s="2" t="str">
        <f t="shared" si="212"/>
        <v>424</v>
      </c>
      <c r="G1743" s="1" t="s">
        <v>93</v>
      </c>
      <c r="H1743" s="27">
        <v>0</v>
      </c>
      <c r="I1743" s="27"/>
      <c r="J1743" s="27">
        <v>0</v>
      </c>
      <c r="K1743" s="27">
        <v>0</v>
      </c>
      <c r="L1743" s="27">
        <v>0</v>
      </c>
      <c r="M1743" s="27"/>
      <c r="N1743" s="27">
        <v>0</v>
      </c>
      <c r="O1743" s="27">
        <v>0</v>
      </c>
      <c r="P1743" s="27">
        <v>0</v>
      </c>
      <c r="Q1743" s="27"/>
      <c r="R1743" s="27">
        <v>0</v>
      </c>
      <c r="S1743" s="27">
        <v>0</v>
      </c>
      <c r="T1743" s="27">
        <v>0</v>
      </c>
      <c r="U1743" s="27"/>
      <c r="V1743" s="27">
        <v>0</v>
      </c>
      <c r="W1743" s="27">
        <v>0</v>
      </c>
      <c r="X1743" s="27">
        <v>0</v>
      </c>
      <c r="Y1743" s="27"/>
      <c r="Z1743" s="27">
        <v>0</v>
      </c>
      <c r="AA1743" s="27">
        <v>0</v>
      </c>
      <c r="AB1743" s="27">
        <v>0</v>
      </c>
      <c r="AC1743" s="27"/>
      <c r="AD1743" s="27">
        <v>0</v>
      </c>
      <c r="AE1743" s="27">
        <v>0</v>
      </c>
      <c r="AF1743" s="27">
        <v>0</v>
      </c>
      <c r="AG1743" s="106">
        <v>0</v>
      </c>
      <c r="AH1743" s="27">
        <v>0</v>
      </c>
      <c r="AI1743" s="27">
        <v>0</v>
      </c>
      <c r="AJ1743" s="27">
        <v>0</v>
      </c>
      <c r="AK1743" s="106">
        <v>0</v>
      </c>
      <c r="AL1743" s="106">
        <v>0</v>
      </c>
      <c r="AM1743" s="105">
        <v>0</v>
      </c>
      <c r="AN1743" s="11">
        <v>0</v>
      </c>
      <c r="AO1743" s="11">
        <v>0</v>
      </c>
      <c r="AP1743" s="105">
        <v>0</v>
      </c>
      <c r="AQ1743" s="11">
        <v>0</v>
      </c>
      <c r="AR1743" s="11">
        <v>0</v>
      </c>
      <c r="AS1743" s="11">
        <v>0</v>
      </c>
      <c r="AT1743" s="11">
        <v>0</v>
      </c>
      <c r="AU1743" s="11">
        <v>0</v>
      </c>
      <c r="AV1743" s="11">
        <v>0</v>
      </c>
      <c r="AW1743" s="11">
        <v>0</v>
      </c>
      <c r="AX1743" s="11">
        <v>0</v>
      </c>
      <c r="AZ1743" s="11">
        <v>0</v>
      </c>
      <c r="BA1743">
        <v>0</v>
      </c>
      <c r="BB1743" s="122"/>
    </row>
    <row r="1744" spans="1:54" hidden="1" x14ac:dyDescent="0.25">
      <c r="A1744">
        <v>10</v>
      </c>
      <c r="B1744" t="str">
        <f t="shared" si="213"/>
        <v>FrCC-4250</v>
      </c>
      <c r="C1744" s="2" t="s">
        <v>320</v>
      </c>
      <c r="D1744" s="2" t="str">
        <f t="shared" si="210"/>
        <v>4</v>
      </c>
      <c r="E1744" s="2" t="str">
        <f t="shared" si="211"/>
        <v>42</v>
      </c>
      <c r="F1744" s="2" t="str">
        <f t="shared" si="212"/>
        <v>425</v>
      </c>
      <c r="G1744" s="1" t="s">
        <v>94</v>
      </c>
      <c r="H1744" s="27">
        <v>0</v>
      </c>
      <c r="I1744" s="27"/>
      <c r="J1744" s="27">
        <v>0</v>
      </c>
      <c r="K1744" s="27">
        <v>0</v>
      </c>
      <c r="L1744" s="27">
        <v>0</v>
      </c>
      <c r="M1744" s="27"/>
      <c r="N1744" s="27">
        <v>0</v>
      </c>
      <c r="O1744" s="27">
        <v>0</v>
      </c>
      <c r="P1744" s="27">
        <v>0</v>
      </c>
      <c r="Q1744" s="27"/>
      <c r="R1744" s="27">
        <v>0</v>
      </c>
      <c r="S1744" s="27">
        <v>0</v>
      </c>
      <c r="T1744" s="27">
        <v>0</v>
      </c>
      <c r="U1744" s="27"/>
      <c r="V1744" s="27">
        <v>0</v>
      </c>
      <c r="W1744" s="27">
        <v>0</v>
      </c>
      <c r="X1744" s="27">
        <v>0</v>
      </c>
      <c r="Y1744" s="27"/>
      <c r="Z1744" s="27">
        <v>0</v>
      </c>
      <c r="AA1744" s="27">
        <v>0</v>
      </c>
      <c r="AB1744" s="27">
        <v>0</v>
      </c>
      <c r="AC1744" s="27"/>
      <c r="AD1744" s="27">
        <v>0</v>
      </c>
      <c r="AE1744" s="27">
        <v>0</v>
      </c>
      <c r="AF1744" s="27">
        <v>0</v>
      </c>
      <c r="AG1744" s="106">
        <v>0</v>
      </c>
      <c r="AH1744" s="27">
        <v>0</v>
      </c>
      <c r="AI1744" s="27">
        <v>0</v>
      </c>
      <c r="AJ1744" s="27">
        <v>0</v>
      </c>
      <c r="AK1744" s="106">
        <v>0</v>
      </c>
      <c r="AL1744" s="106">
        <v>0</v>
      </c>
      <c r="AM1744" s="105">
        <v>0</v>
      </c>
      <c r="AN1744" s="11">
        <v>0</v>
      </c>
      <c r="AO1744" s="11">
        <v>0</v>
      </c>
      <c r="AP1744" s="105">
        <v>0</v>
      </c>
      <c r="AQ1744" s="11">
        <v>0</v>
      </c>
      <c r="AR1744" s="11">
        <v>0</v>
      </c>
      <c r="AS1744" s="11">
        <v>0</v>
      </c>
      <c r="AT1744" s="11">
        <v>0</v>
      </c>
      <c r="AU1744" s="11">
        <v>0</v>
      </c>
      <c r="AV1744" s="11">
        <v>0</v>
      </c>
      <c r="AW1744" s="11">
        <v>0</v>
      </c>
      <c r="AX1744" s="11">
        <v>0</v>
      </c>
      <c r="AZ1744" s="11">
        <v>0</v>
      </c>
      <c r="BA1744">
        <v>0</v>
      </c>
      <c r="BB1744" s="122"/>
    </row>
    <row r="1745" spans="1:54" hidden="1" x14ac:dyDescent="0.25">
      <c r="A1745">
        <v>10</v>
      </c>
      <c r="B1745" t="str">
        <f t="shared" si="213"/>
        <v>FrCC-4260</v>
      </c>
      <c r="C1745" s="2" t="s">
        <v>320</v>
      </c>
      <c r="D1745" s="2" t="str">
        <f t="shared" si="210"/>
        <v>4</v>
      </c>
      <c r="E1745" s="2" t="str">
        <f t="shared" si="211"/>
        <v>42</v>
      </c>
      <c r="F1745" s="2" t="str">
        <f t="shared" si="212"/>
        <v>426</v>
      </c>
      <c r="G1745" s="1" t="s">
        <v>95</v>
      </c>
      <c r="H1745" s="27">
        <v>0</v>
      </c>
      <c r="I1745" s="27"/>
      <c r="J1745" s="27">
        <v>0</v>
      </c>
      <c r="K1745" s="27">
        <v>0</v>
      </c>
      <c r="L1745" s="27">
        <v>0</v>
      </c>
      <c r="M1745" s="27"/>
      <c r="N1745" s="27">
        <v>0</v>
      </c>
      <c r="O1745" s="27">
        <v>0</v>
      </c>
      <c r="P1745" s="27">
        <v>0</v>
      </c>
      <c r="Q1745" s="27"/>
      <c r="R1745" s="27">
        <v>0</v>
      </c>
      <c r="S1745" s="27">
        <v>0</v>
      </c>
      <c r="T1745" s="27">
        <v>0</v>
      </c>
      <c r="U1745" s="27"/>
      <c r="V1745" s="27">
        <v>0</v>
      </c>
      <c r="W1745" s="27">
        <v>0</v>
      </c>
      <c r="X1745" s="27">
        <v>0</v>
      </c>
      <c r="Y1745" s="27"/>
      <c r="Z1745" s="27">
        <v>0</v>
      </c>
      <c r="AA1745" s="27">
        <v>0</v>
      </c>
      <c r="AB1745" s="27">
        <v>0</v>
      </c>
      <c r="AC1745" s="27"/>
      <c r="AD1745" s="27">
        <v>0</v>
      </c>
      <c r="AE1745" s="27">
        <v>0</v>
      </c>
      <c r="AF1745" s="27">
        <v>0</v>
      </c>
      <c r="AG1745" s="106">
        <v>0</v>
      </c>
      <c r="AH1745" s="27">
        <v>0</v>
      </c>
      <c r="AI1745" s="27">
        <v>0</v>
      </c>
      <c r="AJ1745" s="27">
        <v>0</v>
      </c>
      <c r="AK1745" s="106">
        <v>0</v>
      </c>
      <c r="AL1745" s="106">
        <v>0</v>
      </c>
      <c r="AM1745" s="105">
        <v>0</v>
      </c>
      <c r="AN1745" s="11">
        <v>0</v>
      </c>
      <c r="AO1745" s="11">
        <v>0</v>
      </c>
      <c r="AP1745" s="105">
        <v>0</v>
      </c>
      <c r="AQ1745" s="11">
        <v>0</v>
      </c>
      <c r="AR1745" s="11">
        <v>0</v>
      </c>
      <c r="AS1745" s="11">
        <v>0</v>
      </c>
      <c r="AT1745" s="11">
        <v>0</v>
      </c>
      <c r="AU1745" s="11">
        <v>0</v>
      </c>
      <c r="AV1745" s="11">
        <v>0</v>
      </c>
      <c r="AW1745" s="11">
        <v>0</v>
      </c>
      <c r="AX1745" s="11">
        <v>0</v>
      </c>
      <c r="AZ1745" s="11">
        <v>0</v>
      </c>
      <c r="BA1745">
        <v>0</v>
      </c>
      <c r="BB1745" s="122"/>
    </row>
    <row r="1746" spans="1:54" hidden="1" x14ac:dyDescent="0.25">
      <c r="A1746">
        <v>10</v>
      </c>
      <c r="B1746" t="str">
        <f t="shared" si="213"/>
        <v>FrCC-4270</v>
      </c>
      <c r="C1746" s="2" t="s">
        <v>320</v>
      </c>
      <c r="D1746" s="2" t="str">
        <f t="shared" si="210"/>
        <v>4</v>
      </c>
      <c r="E1746" s="2" t="str">
        <f t="shared" si="211"/>
        <v>42</v>
      </c>
      <c r="F1746" s="2" t="str">
        <f t="shared" si="212"/>
        <v>427</v>
      </c>
      <c r="G1746" s="1" t="s">
        <v>96</v>
      </c>
      <c r="H1746" s="27">
        <v>0</v>
      </c>
      <c r="I1746" s="27"/>
      <c r="J1746" s="27">
        <v>0</v>
      </c>
      <c r="K1746" s="27">
        <v>0</v>
      </c>
      <c r="L1746" s="27">
        <v>0</v>
      </c>
      <c r="M1746" s="27"/>
      <c r="N1746" s="27">
        <v>0</v>
      </c>
      <c r="O1746" s="27">
        <v>0</v>
      </c>
      <c r="P1746" s="27">
        <v>0</v>
      </c>
      <c r="Q1746" s="27"/>
      <c r="R1746" s="27">
        <v>0</v>
      </c>
      <c r="S1746" s="27">
        <v>0</v>
      </c>
      <c r="T1746" s="27">
        <v>0</v>
      </c>
      <c r="U1746" s="27"/>
      <c r="V1746" s="27">
        <v>0</v>
      </c>
      <c r="W1746" s="27">
        <v>0</v>
      </c>
      <c r="X1746" s="27">
        <v>0</v>
      </c>
      <c r="Y1746" s="27"/>
      <c r="Z1746" s="27">
        <v>0</v>
      </c>
      <c r="AA1746" s="27">
        <v>0</v>
      </c>
      <c r="AB1746" s="27">
        <v>0</v>
      </c>
      <c r="AC1746" s="27"/>
      <c r="AD1746" s="27">
        <v>0</v>
      </c>
      <c r="AE1746" s="27">
        <v>0</v>
      </c>
      <c r="AF1746" s="27">
        <v>0</v>
      </c>
      <c r="AG1746" s="106">
        <v>0</v>
      </c>
      <c r="AH1746" s="27">
        <v>0</v>
      </c>
      <c r="AI1746" s="27">
        <v>0</v>
      </c>
      <c r="AJ1746" s="27">
        <v>0</v>
      </c>
      <c r="AK1746" s="106">
        <v>0</v>
      </c>
      <c r="AL1746" s="106">
        <v>0</v>
      </c>
      <c r="AM1746" s="105">
        <v>0</v>
      </c>
      <c r="AN1746" s="11">
        <v>0</v>
      </c>
      <c r="AO1746" s="11">
        <v>0</v>
      </c>
      <c r="AP1746" s="105">
        <v>0</v>
      </c>
      <c r="AQ1746" s="11">
        <v>0</v>
      </c>
      <c r="AR1746" s="11">
        <v>0</v>
      </c>
      <c r="AS1746" s="11">
        <v>0</v>
      </c>
      <c r="AT1746" s="11">
        <v>0</v>
      </c>
      <c r="AU1746" s="11">
        <v>0</v>
      </c>
      <c r="AV1746" s="11">
        <v>0</v>
      </c>
      <c r="AW1746" s="11">
        <v>0</v>
      </c>
      <c r="AX1746" s="11">
        <v>0</v>
      </c>
      <c r="AZ1746" s="11">
        <v>0</v>
      </c>
      <c r="BA1746">
        <v>0</v>
      </c>
      <c r="BB1746" s="122"/>
    </row>
    <row r="1747" spans="1:54" hidden="1" x14ac:dyDescent="0.25">
      <c r="A1747">
        <v>10</v>
      </c>
      <c r="B1747" t="str">
        <f t="shared" si="213"/>
        <v>FrCC-4280</v>
      </c>
      <c r="C1747" s="2" t="s">
        <v>320</v>
      </c>
      <c r="D1747" s="2" t="str">
        <f t="shared" si="210"/>
        <v>4</v>
      </c>
      <c r="E1747" s="2" t="str">
        <f t="shared" si="211"/>
        <v>42</v>
      </c>
      <c r="F1747" s="2" t="str">
        <f t="shared" si="212"/>
        <v>428</v>
      </c>
      <c r="G1747" s="1" t="s">
        <v>97</v>
      </c>
      <c r="H1747" s="27">
        <v>0</v>
      </c>
      <c r="I1747" s="27"/>
      <c r="J1747" s="27">
        <v>0</v>
      </c>
      <c r="K1747" s="27">
        <v>0</v>
      </c>
      <c r="L1747" s="27">
        <v>0</v>
      </c>
      <c r="M1747" s="27"/>
      <c r="N1747" s="27">
        <v>0</v>
      </c>
      <c r="O1747" s="27">
        <v>0</v>
      </c>
      <c r="P1747" s="27">
        <v>0</v>
      </c>
      <c r="Q1747" s="27"/>
      <c r="R1747" s="27">
        <v>0</v>
      </c>
      <c r="S1747" s="27">
        <v>0</v>
      </c>
      <c r="T1747" s="27">
        <v>0</v>
      </c>
      <c r="U1747" s="27"/>
      <c r="V1747" s="27">
        <v>0</v>
      </c>
      <c r="W1747" s="27">
        <v>0</v>
      </c>
      <c r="X1747" s="27">
        <v>0</v>
      </c>
      <c r="Y1747" s="27"/>
      <c r="Z1747" s="27">
        <v>0</v>
      </c>
      <c r="AA1747" s="27">
        <v>0</v>
      </c>
      <c r="AB1747" s="27">
        <v>0</v>
      </c>
      <c r="AC1747" s="27"/>
      <c r="AD1747" s="27">
        <v>0</v>
      </c>
      <c r="AE1747" s="27">
        <v>0</v>
      </c>
      <c r="AF1747" s="27">
        <v>0</v>
      </c>
      <c r="AG1747" s="106">
        <v>0</v>
      </c>
      <c r="AH1747" s="27">
        <v>0</v>
      </c>
      <c r="AI1747" s="27">
        <v>0</v>
      </c>
      <c r="AJ1747" s="27">
        <v>0</v>
      </c>
      <c r="AK1747" s="106">
        <v>0</v>
      </c>
      <c r="AL1747" s="106">
        <v>0</v>
      </c>
      <c r="AM1747" s="105">
        <v>0</v>
      </c>
      <c r="AN1747" s="11">
        <v>0</v>
      </c>
      <c r="AO1747" s="11">
        <v>0</v>
      </c>
      <c r="AP1747" s="105">
        <v>0</v>
      </c>
      <c r="AQ1747" s="11">
        <v>0</v>
      </c>
      <c r="AR1747" s="11">
        <v>0</v>
      </c>
      <c r="AS1747" s="11">
        <v>0</v>
      </c>
      <c r="AT1747" s="11">
        <v>0</v>
      </c>
      <c r="AU1747" s="11">
        <v>0</v>
      </c>
      <c r="AV1747" s="11">
        <v>0</v>
      </c>
      <c r="AW1747" s="11">
        <v>0</v>
      </c>
      <c r="AX1747" s="11">
        <v>0</v>
      </c>
      <c r="AZ1747" s="11">
        <v>0</v>
      </c>
      <c r="BA1747">
        <v>0</v>
      </c>
      <c r="BB1747" s="122"/>
    </row>
    <row r="1748" spans="1:54" hidden="1" x14ac:dyDescent="0.25">
      <c r="A1748">
        <v>10</v>
      </c>
      <c r="B1748" t="str">
        <f t="shared" si="213"/>
        <v>FrCC-4290</v>
      </c>
      <c r="C1748" s="2" t="s">
        <v>320</v>
      </c>
      <c r="D1748" s="2" t="str">
        <f t="shared" si="210"/>
        <v>4</v>
      </c>
      <c r="E1748" s="2" t="str">
        <f t="shared" si="211"/>
        <v>42</v>
      </c>
      <c r="F1748" s="2" t="str">
        <f t="shared" si="212"/>
        <v>429</v>
      </c>
      <c r="G1748" s="1" t="s">
        <v>98</v>
      </c>
      <c r="H1748" s="27">
        <v>0</v>
      </c>
      <c r="I1748" s="27"/>
      <c r="J1748" s="27">
        <v>0</v>
      </c>
      <c r="K1748" s="27">
        <v>0</v>
      </c>
      <c r="L1748" s="27">
        <v>0</v>
      </c>
      <c r="M1748" s="27"/>
      <c r="N1748" s="27">
        <v>0</v>
      </c>
      <c r="O1748" s="27">
        <v>-105.11252</v>
      </c>
      <c r="P1748" s="27">
        <v>0</v>
      </c>
      <c r="Q1748" s="27"/>
      <c r="R1748" s="27">
        <v>135.61434</v>
      </c>
      <c r="S1748" s="27">
        <v>135.61434</v>
      </c>
      <c r="T1748" s="27">
        <v>0</v>
      </c>
      <c r="U1748" s="27"/>
      <c r="V1748" s="27">
        <v>0</v>
      </c>
      <c r="W1748" s="27">
        <v>0</v>
      </c>
      <c r="X1748" s="27">
        <v>0</v>
      </c>
      <c r="Y1748" s="27"/>
      <c r="Z1748" s="27">
        <v>0</v>
      </c>
      <c r="AA1748" s="27">
        <v>0</v>
      </c>
      <c r="AB1748" s="27">
        <v>0</v>
      </c>
      <c r="AC1748" s="27"/>
      <c r="AD1748" s="27">
        <v>0</v>
      </c>
      <c r="AE1748" s="27">
        <v>0</v>
      </c>
      <c r="AF1748" s="27">
        <v>0</v>
      </c>
      <c r="AG1748" s="106">
        <v>0</v>
      </c>
      <c r="AH1748" s="27">
        <v>0</v>
      </c>
      <c r="AI1748" s="27">
        <v>0</v>
      </c>
      <c r="AJ1748" s="27">
        <v>0</v>
      </c>
      <c r="AK1748" s="106">
        <v>0</v>
      </c>
      <c r="AL1748" s="106">
        <v>0</v>
      </c>
      <c r="AM1748" s="105">
        <v>0</v>
      </c>
      <c r="AN1748" s="11">
        <v>0</v>
      </c>
      <c r="AO1748" s="11">
        <v>0</v>
      </c>
      <c r="AP1748" s="105">
        <v>0</v>
      </c>
      <c r="AQ1748" s="11">
        <v>0</v>
      </c>
      <c r="AR1748" s="11">
        <v>0</v>
      </c>
      <c r="AS1748" s="11">
        <v>0</v>
      </c>
      <c r="AT1748" s="11">
        <v>0</v>
      </c>
      <c r="AU1748" s="11">
        <v>0</v>
      </c>
      <c r="AV1748" s="11">
        <v>0</v>
      </c>
      <c r="AW1748" s="11">
        <v>0</v>
      </c>
      <c r="AX1748" s="11">
        <v>0</v>
      </c>
      <c r="AZ1748" s="11">
        <v>0</v>
      </c>
      <c r="BA1748">
        <v>0</v>
      </c>
      <c r="BB1748" s="122"/>
    </row>
    <row r="1749" spans="1:54" hidden="1" x14ac:dyDescent="0.25">
      <c r="A1749">
        <v>10</v>
      </c>
      <c r="B1749" t="str">
        <f t="shared" si="213"/>
        <v>FrCC-4311</v>
      </c>
      <c r="C1749" s="2" t="s">
        <v>320</v>
      </c>
      <c r="D1749" s="2" t="str">
        <f t="shared" si="210"/>
        <v>4</v>
      </c>
      <c r="E1749" s="2" t="str">
        <f t="shared" si="211"/>
        <v>43</v>
      </c>
      <c r="F1749" s="2" t="str">
        <f t="shared" si="212"/>
        <v>431</v>
      </c>
      <c r="G1749" s="1" t="s">
        <v>100</v>
      </c>
      <c r="H1749" s="27">
        <v>0</v>
      </c>
      <c r="I1749" s="27"/>
      <c r="J1749" s="27">
        <v>0</v>
      </c>
      <c r="K1749" s="27">
        <v>0</v>
      </c>
      <c r="L1749" s="27">
        <v>0</v>
      </c>
      <c r="M1749" s="27"/>
      <c r="N1749" s="27">
        <v>0</v>
      </c>
      <c r="O1749" s="27">
        <v>0</v>
      </c>
      <c r="P1749" s="27">
        <v>0</v>
      </c>
      <c r="Q1749" s="27"/>
      <c r="R1749" s="27">
        <v>0</v>
      </c>
      <c r="S1749" s="27">
        <v>0</v>
      </c>
      <c r="T1749" s="27">
        <v>0</v>
      </c>
      <c r="U1749" s="27"/>
      <c r="V1749" s="27">
        <v>0</v>
      </c>
      <c r="W1749" s="27">
        <v>0</v>
      </c>
      <c r="X1749" s="27">
        <v>0</v>
      </c>
      <c r="Y1749" s="27"/>
      <c r="Z1749" s="27">
        <v>0</v>
      </c>
      <c r="AA1749" s="27">
        <v>0</v>
      </c>
      <c r="AB1749" s="27">
        <v>0</v>
      </c>
      <c r="AC1749" s="27"/>
      <c r="AD1749" s="27">
        <v>0</v>
      </c>
      <c r="AE1749" s="27">
        <v>0</v>
      </c>
      <c r="AF1749" s="27">
        <v>0</v>
      </c>
      <c r="AG1749" s="106">
        <v>0</v>
      </c>
      <c r="AH1749" s="27">
        <v>0</v>
      </c>
      <c r="AI1749" s="27">
        <v>0</v>
      </c>
      <c r="AJ1749" s="27">
        <v>0</v>
      </c>
      <c r="AK1749" s="106">
        <v>0</v>
      </c>
      <c r="AL1749" s="106">
        <v>0</v>
      </c>
      <c r="AM1749" s="105">
        <v>0</v>
      </c>
      <c r="AN1749" s="11">
        <v>0</v>
      </c>
      <c r="AO1749" s="11">
        <v>0</v>
      </c>
      <c r="AP1749" s="105">
        <v>0</v>
      </c>
      <c r="AQ1749" s="11">
        <v>0</v>
      </c>
      <c r="AR1749" s="11">
        <v>0</v>
      </c>
      <c r="AS1749" s="11">
        <v>0</v>
      </c>
      <c r="AT1749" s="11">
        <v>0</v>
      </c>
      <c r="AU1749" s="11">
        <v>0</v>
      </c>
      <c r="AV1749" s="11">
        <v>0</v>
      </c>
      <c r="AW1749" s="11">
        <v>0</v>
      </c>
      <c r="AX1749" s="11">
        <v>0</v>
      </c>
      <c r="AZ1749" s="11">
        <v>0</v>
      </c>
      <c r="BA1749">
        <v>0</v>
      </c>
      <c r="BB1749" s="122"/>
    </row>
    <row r="1750" spans="1:54" hidden="1" x14ac:dyDescent="0.25">
      <c r="A1750">
        <v>10</v>
      </c>
      <c r="B1750" t="str">
        <f t="shared" si="213"/>
        <v>FrCC-4312</v>
      </c>
      <c r="C1750" s="2" t="s">
        <v>320</v>
      </c>
      <c r="D1750" s="2" t="str">
        <f t="shared" si="210"/>
        <v>4</v>
      </c>
      <c r="E1750" s="2" t="str">
        <f t="shared" si="211"/>
        <v>43</v>
      </c>
      <c r="F1750" s="2" t="str">
        <f t="shared" si="212"/>
        <v>431</v>
      </c>
      <c r="G1750" s="1" t="s">
        <v>101</v>
      </c>
      <c r="H1750" s="27">
        <v>0</v>
      </c>
      <c r="I1750" s="27"/>
      <c r="J1750" s="27">
        <v>0</v>
      </c>
      <c r="K1750" s="27">
        <v>0</v>
      </c>
      <c r="L1750" s="27">
        <v>0</v>
      </c>
      <c r="M1750" s="27"/>
      <c r="N1750" s="27">
        <v>0</v>
      </c>
      <c r="O1750" s="27">
        <v>0</v>
      </c>
      <c r="P1750" s="27">
        <v>0</v>
      </c>
      <c r="Q1750" s="27"/>
      <c r="R1750" s="27">
        <v>0</v>
      </c>
      <c r="S1750" s="27">
        <v>0</v>
      </c>
      <c r="T1750" s="27">
        <v>0</v>
      </c>
      <c r="U1750" s="27"/>
      <c r="V1750" s="27">
        <v>0</v>
      </c>
      <c r="W1750" s="27">
        <v>0</v>
      </c>
      <c r="X1750" s="27">
        <v>0</v>
      </c>
      <c r="Y1750" s="27"/>
      <c r="Z1750" s="27">
        <v>0</v>
      </c>
      <c r="AA1750" s="27">
        <v>0</v>
      </c>
      <c r="AB1750" s="27">
        <v>0</v>
      </c>
      <c r="AC1750" s="27"/>
      <c r="AD1750" s="27">
        <v>0</v>
      </c>
      <c r="AE1750" s="27">
        <v>0</v>
      </c>
      <c r="AF1750" s="27">
        <v>0</v>
      </c>
      <c r="AG1750" s="106">
        <v>0</v>
      </c>
      <c r="AH1750" s="27">
        <v>0</v>
      </c>
      <c r="AI1750" s="27">
        <v>0</v>
      </c>
      <c r="AJ1750" s="27">
        <v>0</v>
      </c>
      <c r="AK1750" s="106">
        <v>0</v>
      </c>
      <c r="AL1750" s="106">
        <v>0</v>
      </c>
      <c r="AM1750" s="105">
        <v>0</v>
      </c>
      <c r="AN1750" s="11">
        <v>0</v>
      </c>
      <c r="AO1750" s="11">
        <v>0</v>
      </c>
      <c r="AP1750" s="105">
        <v>0</v>
      </c>
      <c r="AQ1750" s="11">
        <v>0</v>
      </c>
      <c r="AR1750" s="11">
        <v>0</v>
      </c>
      <c r="AS1750" s="11">
        <v>0</v>
      </c>
      <c r="AT1750" s="11">
        <v>0</v>
      </c>
      <c r="AU1750" s="11">
        <v>0</v>
      </c>
      <c r="AV1750" s="11">
        <v>0</v>
      </c>
      <c r="AW1750" s="11">
        <v>0</v>
      </c>
      <c r="AX1750" s="11">
        <v>0</v>
      </c>
      <c r="AZ1750" s="11">
        <v>0</v>
      </c>
      <c r="BA1750">
        <v>0</v>
      </c>
      <c r="BB1750" s="122"/>
    </row>
    <row r="1751" spans="1:54" hidden="1" x14ac:dyDescent="0.25">
      <c r="A1751">
        <v>10</v>
      </c>
      <c r="B1751" t="str">
        <f t="shared" si="213"/>
        <v>FrCC-4313</v>
      </c>
      <c r="C1751" s="2" t="s">
        <v>320</v>
      </c>
      <c r="D1751" s="2" t="str">
        <f t="shared" si="210"/>
        <v>4</v>
      </c>
      <c r="E1751" s="2" t="str">
        <f t="shared" si="211"/>
        <v>43</v>
      </c>
      <c r="F1751" s="2" t="str">
        <f t="shared" si="212"/>
        <v>431</v>
      </c>
      <c r="G1751" s="1" t="s">
        <v>102</v>
      </c>
      <c r="H1751" s="27">
        <v>0</v>
      </c>
      <c r="I1751" s="27"/>
      <c r="J1751" s="27">
        <v>0</v>
      </c>
      <c r="K1751" s="27">
        <v>0</v>
      </c>
      <c r="L1751" s="27">
        <v>0</v>
      </c>
      <c r="M1751" s="27"/>
      <c r="N1751" s="27">
        <v>0</v>
      </c>
      <c r="O1751" s="27">
        <v>0</v>
      </c>
      <c r="P1751" s="27">
        <v>0</v>
      </c>
      <c r="Q1751" s="27"/>
      <c r="R1751" s="27">
        <v>0</v>
      </c>
      <c r="S1751" s="27">
        <v>0</v>
      </c>
      <c r="T1751" s="27">
        <v>0</v>
      </c>
      <c r="U1751" s="27"/>
      <c r="V1751" s="27">
        <v>0</v>
      </c>
      <c r="W1751" s="27">
        <v>0</v>
      </c>
      <c r="X1751" s="27">
        <v>0</v>
      </c>
      <c r="Y1751" s="27"/>
      <c r="Z1751" s="27">
        <v>0</v>
      </c>
      <c r="AA1751" s="27">
        <v>0</v>
      </c>
      <c r="AB1751" s="27">
        <v>0</v>
      </c>
      <c r="AC1751" s="27"/>
      <c r="AD1751" s="27">
        <v>0</v>
      </c>
      <c r="AE1751" s="27">
        <v>0</v>
      </c>
      <c r="AF1751" s="27">
        <v>0</v>
      </c>
      <c r="AG1751" s="106">
        <v>0</v>
      </c>
      <c r="AH1751" s="27">
        <v>0</v>
      </c>
      <c r="AI1751" s="27">
        <v>0</v>
      </c>
      <c r="AJ1751" s="27">
        <v>0</v>
      </c>
      <c r="AK1751" s="106">
        <v>0</v>
      </c>
      <c r="AL1751" s="106">
        <v>0</v>
      </c>
      <c r="AM1751" s="105">
        <v>0</v>
      </c>
      <c r="AN1751" s="11">
        <v>0</v>
      </c>
      <c r="AO1751" s="11">
        <v>0</v>
      </c>
      <c r="AP1751" s="105">
        <v>0</v>
      </c>
      <c r="AQ1751" s="11">
        <v>0</v>
      </c>
      <c r="AR1751" s="11">
        <v>0</v>
      </c>
      <c r="AS1751" s="11">
        <v>0</v>
      </c>
      <c r="AT1751" s="11">
        <v>0</v>
      </c>
      <c r="AU1751" s="11">
        <v>0</v>
      </c>
      <c r="AV1751" s="11">
        <v>0</v>
      </c>
      <c r="AW1751" s="11">
        <v>0</v>
      </c>
      <c r="AX1751" s="11">
        <v>0</v>
      </c>
      <c r="AZ1751" s="11">
        <v>0</v>
      </c>
      <c r="BA1751">
        <v>0</v>
      </c>
      <c r="BB1751" s="122"/>
    </row>
    <row r="1752" spans="1:54" hidden="1" x14ac:dyDescent="0.25">
      <c r="A1752">
        <v>10</v>
      </c>
      <c r="B1752" t="str">
        <f t="shared" si="213"/>
        <v>FrCC-4314</v>
      </c>
      <c r="C1752" s="2" t="s">
        <v>320</v>
      </c>
      <c r="D1752" s="2" t="str">
        <f t="shared" si="210"/>
        <v>4</v>
      </c>
      <c r="E1752" s="2" t="str">
        <f t="shared" si="211"/>
        <v>43</v>
      </c>
      <c r="F1752" s="2" t="str">
        <f t="shared" si="212"/>
        <v>431</v>
      </c>
      <c r="G1752" s="1" t="s">
        <v>103</v>
      </c>
      <c r="H1752" s="27">
        <v>0</v>
      </c>
      <c r="I1752" s="27"/>
      <c r="J1752" s="27">
        <v>0</v>
      </c>
      <c r="K1752" s="27">
        <v>0</v>
      </c>
      <c r="L1752" s="27">
        <v>0</v>
      </c>
      <c r="M1752" s="27"/>
      <c r="N1752" s="27">
        <v>0</v>
      </c>
      <c r="O1752" s="27">
        <v>0</v>
      </c>
      <c r="P1752" s="27">
        <v>0</v>
      </c>
      <c r="Q1752" s="27"/>
      <c r="R1752" s="27">
        <v>0</v>
      </c>
      <c r="S1752" s="27">
        <v>0</v>
      </c>
      <c r="T1752" s="27">
        <v>0</v>
      </c>
      <c r="U1752" s="27"/>
      <c r="V1752" s="27">
        <v>0</v>
      </c>
      <c r="W1752" s="27">
        <v>0</v>
      </c>
      <c r="X1752" s="27">
        <v>0</v>
      </c>
      <c r="Y1752" s="27"/>
      <c r="Z1752" s="27">
        <v>0</v>
      </c>
      <c r="AA1752" s="27">
        <v>0</v>
      </c>
      <c r="AB1752" s="27">
        <v>0</v>
      </c>
      <c r="AC1752" s="27"/>
      <c r="AD1752" s="27">
        <v>0</v>
      </c>
      <c r="AE1752" s="27">
        <v>0</v>
      </c>
      <c r="AF1752" s="27">
        <v>0</v>
      </c>
      <c r="AG1752" s="106">
        <v>0</v>
      </c>
      <c r="AH1752" s="27">
        <v>0</v>
      </c>
      <c r="AI1752" s="27">
        <v>0</v>
      </c>
      <c r="AJ1752" s="27">
        <v>0</v>
      </c>
      <c r="AK1752" s="106">
        <v>0</v>
      </c>
      <c r="AL1752" s="106">
        <v>0</v>
      </c>
      <c r="AM1752" s="105">
        <v>0</v>
      </c>
      <c r="AN1752" s="11">
        <v>0</v>
      </c>
      <c r="AO1752" s="11">
        <v>0</v>
      </c>
      <c r="AP1752" s="105">
        <v>0</v>
      </c>
      <c r="AQ1752" s="11">
        <v>0</v>
      </c>
      <c r="AR1752" s="11">
        <v>0</v>
      </c>
      <c r="AS1752" s="11">
        <v>0</v>
      </c>
      <c r="AT1752" s="11">
        <v>0</v>
      </c>
      <c r="AU1752" s="11">
        <v>0</v>
      </c>
      <c r="AV1752" s="11">
        <v>0</v>
      </c>
      <c r="AW1752" s="11">
        <v>0</v>
      </c>
      <c r="AX1752" s="11">
        <v>0</v>
      </c>
      <c r="AZ1752" s="11">
        <v>0</v>
      </c>
      <c r="BA1752">
        <v>0</v>
      </c>
      <c r="BB1752" s="122"/>
    </row>
    <row r="1753" spans="1:54" hidden="1" x14ac:dyDescent="0.25">
      <c r="A1753">
        <v>10</v>
      </c>
      <c r="B1753" t="str">
        <f t="shared" si="213"/>
        <v>FrCC-4315</v>
      </c>
      <c r="C1753" s="2" t="s">
        <v>320</v>
      </c>
      <c r="D1753" s="2" t="str">
        <f t="shared" si="210"/>
        <v>4</v>
      </c>
      <c r="E1753" s="2" t="str">
        <f t="shared" si="211"/>
        <v>43</v>
      </c>
      <c r="F1753" s="2" t="str">
        <f t="shared" si="212"/>
        <v>431</v>
      </c>
      <c r="G1753" s="1" t="s">
        <v>104</v>
      </c>
      <c r="H1753" s="27">
        <v>0</v>
      </c>
      <c r="I1753" s="27"/>
      <c r="J1753" s="27">
        <v>0</v>
      </c>
      <c r="K1753" s="27">
        <v>0</v>
      </c>
      <c r="L1753" s="27">
        <v>0</v>
      </c>
      <c r="M1753" s="27"/>
      <c r="N1753" s="27">
        <v>0</v>
      </c>
      <c r="O1753" s="27">
        <v>0</v>
      </c>
      <c r="P1753" s="27">
        <v>0</v>
      </c>
      <c r="Q1753" s="27"/>
      <c r="R1753" s="27">
        <v>0</v>
      </c>
      <c r="S1753" s="27">
        <v>0</v>
      </c>
      <c r="T1753" s="27">
        <v>0</v>
      </c>
      <c r="U1753" s="27"/>
      <c r="V1753" s="27">
        <v>0</v>
      </c>
      <c r="W1753" s="27">
        <v>0</v>
      </c>
      <c r="X1753" s="27">
        <v>0</v>
      </c>
      <c r="Y1753" s="27"/>
      <c r="Z1753" s="27">
        <v>0</v>
      </c>
      <c r="AA1753" s="27">
        <v>0</v>
      </c>
      <c r="AB1753" s="27">
        <v>0</v>
      </c>
      <c r="AC1753" s="27"/>
      <c r="AD1753" s="27">
        <v>0</v>
      </c>
      <c r="AE1753" s="27">
        <v>0</v>
      </c>
      <c r="AF1753" s="27">
        <v>0</v>
      </c>
      <c r="AG1753" s="106">
        <v>0</v>
      </c>
      <c r="AH1753" s="27">
        <v>0</v>
      </c>
      <c r="AI1753" s="27">
        <v>0</v>
      </c>
      <c r="AJ1753" s="27">
        <v>0</v>
      </c>
      <c r="AK1753" s="106">
        <v>0</v>
      </c>
      <c r="AL1753" s="106">
        <v>0</v>
      </c>
      <c r="AM1753" s="105">
        <v>0</v>
      </c>
      <c r="AN1753" s="11">
        <v>0</v>
      </c>
      <c r="AO1753" s="11">
        <v>0</v>
      </c>
      <c r="AP1753" s="105">
        <v>0</v>
      </c>
      <c r="AQ1753" s="11">
        <v>0</v>
      </c>
      <c r="AR1753" s="11">
        <v>0</v>
      </c>
      <c r="AS1753" s="11">
        <v>0</v>
      </c>
      <c r="AT1753" s="11">
        <v>0</v>
      </c>
      <c r="AU1753" s="11">
        <v>0</v>
      </c>
      <c r="AV1753" s="11">
        <v>0</v>
      </c>
      <c r="AW1753" s="11">
        <v>0</v>
      </c>
      <c r="AX1753" s="11">
        <v>0</v>
      </c>
      <c r="AZ1753" s="11">
        <v>0</v>
      </c>
      <c r="BA1753">
        <v>0</v>
      </c>
      <c r="BB1753" s="122"/>
    </row>
    <row r="1754" spans="1:54" hidden="1" x14ac:dyDescent="0.25">
      <c r="A1754">
        <v>10</v>
      </c>
      <c r="B1754" t="str">
        <f t="shared" si="213"/>
        <v>FrCC-4316</v>
      </c>
      <c r="C1754" s="2" t="s">
        <v>320</v>
      </c>
      <c r="D1754" s="2" t="str">
        <f t="shared" si="210"/>
        <v>4</v>
      </c>
      <c r="E1754" s="2" t="str">
        <f t="shared" si="211"/>
        <v>43</v>
      </c>
      <c r="F1754" s="2" t="str">
        <f t="shared" si="212"/>
        <v>431</v>
      </c>
      <c r="G1754" s="1" t="s">
        <v>105</v>
      </c>
      <c r="H1754" s="27">
        <v>0</v>
      </c>
      <c r="I1754" s="27"/>
      <c r="J1754" s="27">
        <v>0</v>
      </c>
      <c r="K1754" s="27">
        <v>0</v>
      </c>
      <c r="L1754" s="27">
        <v>0</v>
      </c>
      <c r="M1754" s="27"/>
      <c r="N1754" s="27">
        <v>0</v>
      </c>
      <c r="O1754" s="27">
        <v>0</v>
      </c>
      <c r="P1754" s="27">
        <v>0</v>
      </c>
      <c r="Q1754" s="27"/>
      <c r="R1754" s="27">
        <v>0</v>
      </c>
      <c r="S1754" s="27">
        <v>0</v>
      </c>
      <c r="T1754" s="27">
        <v>0</v>
      </c>
      <c r="U1754" s="27"/>
      <c r="V1754" s="27">
        <v>0</v>
      </c>
      <c r="W1754" s="27">
        <v>0</v>
      </c>
      <c r="X1754" s="27">
        <v>0</v>
      </c>
      <c r="Y1754" s="27"/>
      <c r="Z1754" s="27">
        <v>0</v>
      </c>
      <c r="AA1754" s="27">
        <v>0</v>
      </c>
      <c r="AB1754" s="27">
        <v>0</v>
      </c>
      <c r="AC1754" s="27"/>
      <c r="AD1754" s="27">
        <v>0</v>
      </c>
      <c r="AE1754" s="27">
        <v>0</v>
      </c>
      <c r="AF1754" s="27">
        <v>0</v>
      </c>
      <c r="AG1754" s="106">
        <v>0</v>
      </c>
      <c r="AH1754" s="27">
        <v>0</v>
      </c>
      <c r="AI1754" s="27">
        <v>0</v>
      </c>
      <c r="AJ1754" s="27">
        <v>0</v>
      </c>
      <c r="AK1754" s="106">
        <v>0</v>
      </c>
      <c r="AL1754" s="106">
        <v>0</v>
      </c>
      <c r="AM1754" s="105">
        <v>0</v>
      </c>
      <c r="AN1754" s="11">
        <v>0</v>
      </c>
      <c r="AO1754" s="11">
        <v>0</v>
      </c>
      <c r="AP1754" s="105">
        <v>0</v>
      </c>
      <c r="AQ1754" s="11">
        <v>0</v>
      </c>
      <c r="AR1754" s="11">
        <v>0</v>
      </c>
      <c r="AS1754" s="11">
        <v>0</v>
      </c>
      <c r="AT1754" s="11">
        <v>0</v>
      </c>
      <c r="AU1754" s="11">
        <v>0</v>
      </c>
      <c r="AV1754" s="11">
        <v>0</v>
      </c>
      <c r="AW1754" s="11">
        <v>0</v>
      </c>
      <c r="AX1754" s="11">
        <v>0</v>
      </c>
      <c r="AZ1754" s="11">
        <v>0</v>
      </c>
      <c r="BA1754">
        <v>0</v>
      </c>
      <c r="BB1754" s="122"/>
    </row>
    <row r="1755" spans="1:54" hidden="1" x14ac:dyDescent="0.25">
      <c r="A1755">
        <v>10</v>
      </c>
      <c r="B1755" t="str">
        <f t="shared" si="213"/>
        <v>FrCC-4321</v>
      </c>
      <c r="C1755" s="2" t="s">
        <v>320</v>
      </c>
      <c r="D1755" s="2" t="str">
        <f t="shared" si="210"/>
        <v>4</v>
      </c>
      <c r="E1755" s="2" t="str">
        <f t="shared" si="211"/>
        <v>43</v>
      </c>
      <c r="F1755" s="2" t="str">
        <f t="shared" si="212"/>
        <v>432</v>
      </c>
      <c r="G1755" s="1" t="s">
        <v>106</v>
      </c>
      <c r="H1755" s="27">
        <v>1093</v>
      </c>
      <c r="I1755" s="27"/>
      <c r="J1755" s="27">
        <v>996.76722999999993</v>
      </c>
      <c r="K1755" s="27">
        <v>996.76722999999993</v>
      </c>
      <c r="L1755" s="27">
        <v>1093</v>
      </c>
      <c r="M1755" s="27"/>
      <c r="N1755" s="27">
        <v>1146.5550000000001</v>
      </c>
      <c r="O1755" s="27">
        <v>1146.5547799999999</v>
      </c>
      <c r="P1755" s="27">
        <v>643</v>
      </c>
      <c r="Q1755" s="27"/>
      <c r="R1755" s="27">
        <v>813.79671999999994</v>
      </c>
      <c r="S1755" s="27">
        <v>813.79671999999994</v>
      </c>
      <c r="T1755" s="27">
        <v>1123</v>
      </c>
      <c r="U1755" s="27"/>
      <c r="V1755" s="27">
        <v>957</v>
      </c>
      <c r="W1755" s="27">
        <v>957</v>
      </c>
      <c r="X1755" s="27">
        <v>1128</v>
      </c>
      <c r="Y1755" s="27"/>
      <c r="Z1755" s="27">
        <v>1185</v>
      </c>
      <c r="AA1755" s="27">
        <v>1185</v>
      </c>
      <c r="AB1755" s="27">
        <v>1219</v>
      </c>
      <c r="AC1755" s="27"/>
      <c r="AD1755" s="27">
        <v>1649</v>
      </c>
      <c r="AE1755" s="27">
        <v>1650</v>
      </c>
      <c r="AF1755" s="27">
        <v>1169</v>
      </c>
      <c r="AG1755" s="106">
        <v>1744</v>
      </c>
      <c r="AH1755" s="27">
        <v>1744</v>
      </c>
      <c r="AI1755" s="27">
        <v>1744</v>
      </c>
      <c r="AJ1755" s="27">
        <v>1570</v>
      </c>
      <c r="AK1755" s="106">
        <v>2113</v>
      </c>
      <c r="AL1755" s="106">
        <v>2113</v>
      </c>
      <c r="AM1755" s="105">
        <v>2113</v>
      </c>
      <c r="AN1755" s="11">
        <v>1570</v>
      </c>
      <c r="AO1755" s="11">
        <v>2149</v>
      </c>
      <c r="AP1755" s="105">
        <v>2149</v>
      </c>
      <c r="AQ1755" s="11">
        <v>2149</v>
      </c>
      <c r="AR1755" s="11">
        <v>2231</v>
      </c>
      <c r="AS1755" s="11">
        <v>2174</v>
      </c>
      <c r="AT1755" s="11">
        <v>2174</v>
      </c>
      <c r="AU1755" s="11">
        <v>2174</v>
      </c>
      <c r="AV1755" s="11">
        <v>2231</v>
      </c>
      <c r="AW1755" s="11">
        <v>2148</v>
      </c>
      <c r="AX1755" s="11">
        <v>2148</v>
      </c>
      <c r="AZ1755" s="11">
        <v>2230</v>
      </c>
      <c r="BA1755">
        <v>2117</v>
      </c>
      <c r="BB1755" s="122"/>
    </row>
    <row r="1756" spans="1:54" hidden="1" x14ac:dyDescent="0.25">
      <c r="A1756">
        <v>10</v>
      </c>
      <c r="B1756" t="str">
        <f t="shared" si="213"/>
        <v>FrCC-4322</v>
      </c>
      <c r="C1756" s="2" t="s">
        <v>320</v>
      </c>
      <c r="D1756" s="2" t="str">
        <f t="shared" si="210"/>
        <v>4</v>
      </c>
      <c r="E1756" s="2" t="str">
        <f t="shared" si="211"/>
        <v>43</v>
      </c>
      <c r="F1756" s="2" t="str">
        <f t="shared" si="212"/>
        <v>432</v>
      </c>
      <c r="G1756" s="1" t="s">
        <v>107</v>
      </c>
      <c r="H1756" s="27">
        <v>0</v>
      </c>
      <c r="I1756" s="27"/>
      <c r="J1756" s="27">
        <v>0</v>
      </c>
      <c r="K1756" s="27">
        <v>0</v>
      </c>
      <c r="L1756" s="27">
        <v>0</v>
      </c>
      <c r="M1756" s="27"/>
      <c r="N1756" s="27">
        <v>0</v>
      </c>
      <c r="O1756" s="27">
        <v>0</v>
      </c>
      <c r="P1756" s="27">
        <v>0</v>
      </c>
      <c r="Q1756" s="27"/>
      <c r="R1756" s="27">
        <v>0</v>
      </c>
      <c r="S1756" s="27">
        <v>0</v>
      </c>
      <c r="T1756" s="27">
        <v>0</v>
      </c>
      <c r="U1756" s="27"/>
      <c r="V1756" s="27">
        <v>0</v>
      </c>
      <c r="W1756" s="27">
        <v>0</v>
      </c>
      <c r="X1756" s="27">
        <v>0</v>
      </c>
      <c r="Y1756" s="27"/>
      <c r="Z1756" s="27">
        <v>0</v>
      </c>
      <c r="AA1756" s="27">
        <v>0</v>
      </c>
      <c r="AB1756" s="27">
        <v>0</v>
      </c>
      <c r="AC1756" s="27"/>
      <c r="AD1756" s="27">
        <v>0</v>
      </c>
      <c r="AE1756" s="27">
        <v>0</v>
      </c>
      <c r="AF1756" s="27">
        <v>0</v>
      </c>
      <c r="AG1756" s="106">
        <v>0</v>
      </c>
      <c r="AH1756" s="27">
        <v>0</v>
      </c>
      <c r="AI1756" s="27">
        <v>0</v>
      </c>
      <c r="AJ1756" s="27">
        <v>0</v>
      </c>
      <c r="AK1756" s="106">
        <v>0</v>
      </c>
      <c r="AL1756" s="106">
        <v>0</v>
      </c>
      <c r="AM1756" s="105">
        <v>0</v>
      </c>
      <c r="AN1756" s="11">
        <v>0</v>
      </c>
      <c r="AO1756" s="11">
        <v>0</v>
      </c>
      <c r="AP1756" s="105">
        <v>0</v>
      </c>
      <c r="AQ1756" s="11">
        <v>0</v>
      </c>
      <c r="AR1756" s="11">
        <v>0</v>
      </c>
      <c r="AS1756" s="11">
        <v>0</v>
      </c>
      <c r="AT1756" s="11">
        <v>0</v>
      </c>
      <c r="AU1756" s="11">
        <v>0</v>
      </c>
      <c r="AV1756" s="11">
        <v>0</v>
      </c>
      <c r="AW1756" s="11">
        <v>508</v>
      </c>
      <c r="AX1756" s="11">
        <v>508</v>
      </c>
      <c r="AZ1756" s="11">
        <v>0</v>
      </c>
      <c r="BA1756">
        <v>0</v>
      </c>
      <c r="BB1756" s="122"/>
    </row>
    <row r="1757" spans="1:54" hidden="1" x14ac:dyDescent="0.25">
      <c r="A1757">
        <v>10</v>
      </c>
      <c r="B1757" t="str">
        <f t="shared" si="213"/>
        <v>FrCC-4323</v>
      </c>
      <c r="C1757" s="2" t="s">
        <v>320</v>
      </c>
      <c r="D1757" s="2" t="str">
        <f t="shared" si="210"/>
        <v>4</v>
      </c>
      <c r="E1757" s="2" t="str">
        <f t="shared" si="211"/>
        <v>43</v>
      </c>
      <c r="F1757" s="2" t="str">
        <f t="shared" si="212"/>
        <v>432</v>
      </c>
      <c r="G1757" s="1" t="s">
        <v>108</v>
      </c>
      <c r="H1757" s="27">
        <v>0</v>
      </c>
      <c r="I1757" s="27"/>
      <c r="J1757" s="27">
        <v>0</v>
      </c>
      <c r="K1757" s="27">
        <v>0</v>
      </c>
      <c r="L1757" s="27">
        <v>0</v>
      </c>
      <c r="M1757" s="27"/>
      <c r="N1757" s="27">
        <v>0</v>
      </c>
      <c r="O1757" s="27">
        <v>0</v>
      </c>
      <c r="P1757" s="27">
        <v>0</v>
      </c>
      <c r="Q1757" s="27"/>
      <c r="R1757" s="27">
        <v>0</v>
      </c>
      <c r="S1757" s="27">
        <v>0</v>
      </c>
      <c r="T1757" s="27">
        <v>0</v>
      </c>
      <c r="U1757" s="27"/>
      <c r="V1757" s="27">
        <v>0</v>
      </c>
      <c r="W1757" s="27">
        <v>0</v>
      </c>
      <c r="X1757" s="27">
        <v>0</v>
      </c>
      <c r="Y1757" s="27"/>
      <c r="Z1757" s="27">
        <v>0</v>
      </c>
      <c r="AA1757" s="27">
        <v>0</v>
      </c>
      <c r="AB1757" s="27">
        <v>0</v>
      </c>
      <c r="AC1757" s="27"/>
      <c r="AD1757" s="27">
        <v>0</v>
      </c>
      <c r="AE1757" s="27">
        <v>0</v>
      </c>
      <c r="AF1757" s="27">
        <v>0</v>
      </c>
      <c r="AG1757" s="106">
        <v>436</v>
      </c>
      <c r="AH1757" s="27">
        <v>0</v>
      </c>
      <c r="AI1757" s="27">
        <v>0</v>
      </c>
      <c r="AJ1757" s="27">
        <v>431</v>
      </c>
      <c r="AK1757" s="106">
        <v>0</v>
      </c>
      <c r="AL1757" s="106">
        <v>0</v>
      </c>
      <c r="AM1757" s="105">
        <v>0</v>
      </c>
      <c r="AN1757" s="11">
        <v>0</v>
      </c>
      <c r="AO1757" s="11">
        <v>0</v>
      </c>
      <c r="AP1757" s="105">
        <v>0</v>
      </c>
      <c r="AQ1757" s="11">
        <v>0</v>
      </c>
      <c r="AR1757" s="11">
        <v>0</v>
      </c>
      <c r="AS1757" s="11">
        <v>0</v>
      </c>
      <c r="AT1757" s="11">
        <v>0</v>
      </c>
      <c r="AU1757" s="11">
        <v>0</v>
      </c>
      <c r="AV1757" s="11">
        <v>0</v>
      </c>
      <c r="AW1757" s="11">
        <v>0</v>
      </c>
      <c r="AX1757" s="11">
        <v>0</v>
      </c>
      <c r="AZ1757" s="11">
        <v>0</v>
      </c>
      <c r="BA1757">
        <v>0</v>
      </c>
      <c r="BB1757" s="122"/>
    </row>
    <row r="1758" spans="1:54" hidden="1" x14ac:dyDescent="0.25">
      <c r="A1758">
        <v>10</v>
      </c>
      <c r="B1758" t="str">
        <f t="shared" si="213"/>
        <v>FrCC-4324</v>
      </c>
      <c r="C1758" s="2" t="s">
        <v>320</v>
      </c>
      <c r="D1758" s="2" t="str">
        <f t="shared" si="210"/>
        <v>4</v>
      </c>
      <c r="E1758" s="2" t="str">
        <f t="shared" si="211"/>
        <v>43</v>
      </c>
      <c r="F1758" s="2" t="str">
        <f t="shared" si="212"/>
        <v>432</v>
      </c>
      <c r="G1758" s="1" t="s">
        <v>109</v>
      </c>
      <c r="H1758" s="27">
        <v>0</v>
      </c>
      <c r="I1758" s="27"/>
      <c r="J1758" s="27">
        <v>0</v>
      </c>
      <c r="K1758" s="27">
        <v>0</v>
      </c>
      <c r="L1758" s="27">
        <v>0</v>
      </c>
      <c r="M1758" s="27"/>
      <c r="N1758" s="27">
        <v>0</v>
      </c>
      <c r="O1758" s="27">
        <v>0</v>
      </c>
      <c r="P1758" s="27">
        <v>0</v>
      </c>
      <c r="Q1758" s="27"/>
      <c r="R1758" s="27">
        <v>0</v>
      </c>
      <c r="S1758" s="27">
        <v>0</v>
      </c>
      <c r="T1758" s="27">
        <v>0</v>
      </c>
      <c r="U1758" s="27"/>
      <c r="V1758" s="27">
        <v>0</v>
      </c>
      <c r="W1758" s="27">
        <v>0</v>
      </c>
      <c r="X1758" s="27">
        <v>0</v>
      </c>
      <c r="Y1758" s="27"/>
      <c r="Z1758" s="27">
        <v>0</v>
      </c>
      <c r="AA1758" s="27">
        <v>0</v>
      </c>
      <c r="AB1758" s="27">
        <v>0</v>
      </c>
      <c r="AC1758" s="27"/>
      <c r="AD1758" s="27">
        <v>0</v>
      </c>
      <c r="AE1758" s="27">
        <v>0</v>
      </c>
      <c r="AF1758" s="27">
        <v>0</v>
      </c>
      <c r="AG1758" s="106">
        <v>0</v>
      </c>
      <c r="AH1758" s="27">
        <v>0</v>
      </c>
      <c r="AI1758" s="27">
        <v>0</v>
      </c>
      <c r="AJ1758" s="27">
        <v>0</v>
      </c>
      <c r="AK1758" s="106">
        <v>0</v>
      </c>
      <c r="AL1758" s="106">
        <v>0</v>
      </c>
      <c r="AM1758" s="105">
        <v>0</v>
      </c>
      <c r="AN1758" s="11">
        <v>0</v>
      </c>
      <c r="AO1758" s="11">
        <v>0</v>
      </c>
      <c r="AP1758" s="105">
        <v>0</v>
      </c>
      <c r="AQ1758" s="11">
        <v>0</v>
      </c>
      <c r="AR1758" s="11">
        <v>0</v>
      </c>
      <c r="AS1758" s="11">
        <v>0</v>
      </c>
      <c r="AT1758" s="11">
        <v>0</v>
      </c>
      <c r="AU1758" s="11">
        <v>0</v>
      </c>
      <c r="AV1758" s="11">
        <v>0</v>
      </c>
      <c r="AW1758" s="11">
        <v>0</v>
      </c>
      <c r="AX1758" s="11">
        <v>0</v>
      </c>
      <c r="AZ1758" s="11">
        <v>0</v>
      </c>
      <c r="BA1758">
        <v>0</v>
      </c>
      <c r="BB1758" s="122"/>
    </row>
    <row r="1759" spans="1:54" hidden="1" x14ac:dyDescent="0.25">
      <c r="A1759">
        <v>10</v>
      </c>
      <c r="B1759" t="str">
        <f t="shared" si="213"/>
        <v>FrCC-4325</v>
      </c>
      <c r="C1759" s="2" t="s">
        <v>320</v>
      </c>
      <c r="D1759" s="2" t="str">
        <f t="shared" si="210"/>
        <v>4</v>
      </c>
      <c r="E1759" s="2" t="str">
        <f t="shared" si="211"/>
        <v>43</v>
      </c>
      <c r="F1759" s="2" t="str">
        <f t="shared" si="212"/>
        <v>432</v>
      </c>
      <c r="G1759" s="1" t="s">
        <v>110</v>
      </c>
      <c r="H1759" s="27">
        <v>0</v>
      </c>
      <c r="I1759" s="27"/>
      <c r="J1759" s="27">
        <v>0</v>
      </c>
      <c r="K1759" s="27">
        <v>0</v>
      </c>
      <c r="L1759" s="27">
        <v>0</v>
      </c>
      <c r="M1759" s="27"/>
      <c r="N1759" s="27">
        <v>0</v>
      </c>
      <c r="O1759" s="27">
        <v>0</v>
      </c>
      <c r="P1759" s="27">
        <v>0</v>
      </c>
      <c r="Q1759" s="27"/>
      <c r="R1759" s="27">
        <v>0</v>
      </c>
      <c r="S1759" s="27">
        <v>0</v>
      </c>
      <c r="T1759" s="27">
        <v>0</v>
      </c>
      <c r="U1759" s="27"/>
      <c r="V1759" s="27">
        <v>0</v>
      </c>
      <c r="W1759" s="27">
        <v>0</v>
      </c>
      <c r="X1759" s="27">
        <v>0</v>
      </c>
      <c r="Y1759" s="27"/>
      <c r="Z1759" s="27">
        <v>0</v>
      </c>
      <c r="AA1759" s="27">
        <v>0</v>
      </c>
      <c r="AB1759" s="27">
        <v>0</v>
      </c>
      <c r="AC1759" s="27"/>
      <c r="AD1759" s="27">
        <v>0</v>
      </c>
      <c r="AE1759" s="27">
        <v>0</v>
      </c>
      <c r="AF1759" s="27">
        <v>0</v>
      </c>
      <c r="AG1759" s="106">
        <v>0</v>
      </c>
      <c r="AH1759" s="27">
        <v>0</v>
      </c>
      <c r="AI1759" s="27">
        <v>0</v>
      </c>
      <c r="AJ1759" s="27">
        <v>0</v>
      </c>
      <c r="AK1759" s="106">
        <v>0</v>
      </c>
      <c r="AL1759" s="106">
        <v>0</v>
      </c>
      <c r="AM1759" s="105">
        <v>0</v>
      </c>
      <c r="AN1759" s="11">
        <v>0</v>
      </c>
      <c r="AO1759" s="11">
        <v>0</v>
      </c>
      <c r="AP1759" s="105">
        <v>0</v>
      </c>
      <c r="AQ1759" s="11">
        <v>0</v>
      </c>
      <c r="AR1759" s="11">
        <v>0</v>
      </c>
      <c r="AS1759" s="11">
        <v>0</v>
      </c>
      <c r="AT1759" s="11">
        <v>0</v>
      </c>
      <c r="AU1759" s="11">
        <v>0</v>
      </c>
      <c r="AV1759" s="11">
        <v>0</v>
      </c>
      <c r="AW1759" s="11">
        <v>0</v>
      </c>
      <c r="AX1759" s="11">
        <v>0</v>
      </c>
      <c r="AZ1759" s="11">
        <v>0</v>
      </c>
      <c r="BA1759">
        <v>0</v>
      </c>
      <c r="BB1759" s="122"/>
    </row>
    <row r="1760" spans="1:54" hidden="1" x14ac:dyDescent="0.25">
      <c r="A1760">
        <v>10</v>
      </c>
      <c r="B1760" t="str">
        <f t="shared" si="213"/>
        <v>FrCC-4326</v>
      </c>
      <c r="C1760" s="2" t="s">
        <v>320</v>
      </c>
      <c r="D1760" s="2" t="str">
        <f t="shared" ref="D1760:D1767" si="214">LEFT($G1760,1)</f>
        <v>4</v>
      </c>
      <c r="E1760" s="2" t="str">
        <f t="shared" ref="E1760:E1767" si="215">LEFT($G1760,2)</f>
        <v>43</v>
      </c>
      <c r="F1760" s="2" t="str">
        <f t="shared" ref="F1760:F1767" si="216">LEFT($G1760,3)</f>
        <v>432</v>
      </c>
      <c r="G1760" s="1" t="s">
        <v>111</v>
      </c>
      <c r="H1760" s="27">
        <v>0</v>
      </c>
      <c r="I1760" s="27"/>
      <c r="J1760" s="27">
        <v>0</v>
      </c>
      <c r="K1760" s="27">
        <v>0</v>
      </c>
      <c r="L1760" s="27">
        <v>0</v>
      </c>
      <c r="M1760" s="27"/>
      <c r="N1760" s="27">
        <v>0</v>
      </c>
      <c r="O1760" s="27">
        <v>0</v>
      </c>
      <c r="P1760" s="27">
        <v>0</v>
      </c>
      <c r="Q1760" s="27"/>
      <c r="R1760" s="27">
        <v>0</v>
      </c>
      <c r="S1760" s="27">
        <v>0</v>
      </c>
      <c r="T1760" s="27">
        <v>0</v>
      </c>
      <c r="U1760" s="27"/>
      <c r="V1760" s="27">
        <v>0</v>
      </c>
      <c r="W1760" s="27">
        <v>0</v>
      </c>
      <c r="X1760" s="27">
        <v>0</v>
      </c>
      <c r="Y1760" s="27"/>
      <c r="Z1760" s="27">
        <v>0</v>
      </c>
      <c r="AA1760" s="27">
        <v>0</v>
      </c>
      <c r="AB1760" s="27">
        <v>0</v>
      </c>
      <c r="AC1760" s="27"/>
      <c r="AD1760" s="27">
        <v>0</v>
      </c>
      <c r="AE1760" s="27">
        <v>0</v>
      </c>
      <c r="AF1760" s="27">
        <v>0</v>
      </c>
      <c r="AG1760" s="106">
        <v>0</v>
      </c>
      <c r="AH1760" s="27">
        <v>0</v>
      </c>
      <c r="AI1760" s="27">
        <v>0</v>
      </c>
      <c r="AJ1760" s="27">
        <v>0</v>
      </c>
      <c r="AK1760" s="106">
        <v>0</v>
      </c>
      <c r="AL1760" s="106">
        <v>0</v>
      </c>
      <c r="AM1760" s="105">
        <v>0</v>
      </c>
      <c r="AN1760" s="11">
        <v>0</v>
      </c>
      <c r="AO1760" s="11">
        <v>0</v>
      </c>
      <c r="AP1760" s="105">
        <v>0</v>
      </c>
      <c r="AQ1760" s="11">
        <v>0</v>
      </c>
      <c r="AR1760" s="11">
        <v>0</v>
      </c>
      <c r="AS1760" s="11">
        <v>0</v>
      </c>
      <c r="AT1760" s="11">
        <v>0</v>
      </c>
      <c r="AU1760" s="11">
        <v>0</v>
      </c>
      <c r="AV1760" s="11">
        <v>0</v>
      </c>
      <c r="AW1760" s="11">
        <v>0</v>
      </c>
      <c r="AX1760" s="11">
        <v>0</v>
      </c>
      <c r="AZ1760" s="11">
        <v>0</v>
      </c>
      <c r="BA1760">
        <v>0</v>
      </c>
      <c r="BB1760" s="122"/>
    </row>
    <row r="1761" spans="1:54" hidden="1" x14ac:dyDescent="0.25">
      <c r="A1761">
        <v>10</v>
      </c>
      <c r="B1761" t="str">
        <f t="shared" si="213"/>
        <v>FrCC-4331</v>
      </c>
      <c r="C1761" s="2" t="s">
        <v>320</v>
      </c>
      <c r="D1761" s="2" t="str">
        <f t="shared" si="214"/>
        <v>4</v>
      </c>
      <c r="E1761" s="2" t="str">
        <f t="shared" si="215"/>
        <v>43</v>
      </c>
      <c r="F1761" s="2" t="str">
        <f t="shared" si="216"/>
        <v>433</v>
      </c>
      <c r="G1761" s="1" t="s">
        <v>935</v>
      </c>
      <c r="H1761" s="27">
        <v>0</v>
      </c>
      <c r="I1761" s="27"/>
      <c r="J1761" s="27">
        <v>0</v>
      </c>
      <c r="K1761" s="27">
        <v>0</v>
      </c>
      <c r="L1761" s="27">
        <v>0</v>
      </c>
      <c r="M1761" s="27"/>
      <c r="N1761" s="27">
        <v>0</v>
      </c>
      <c r="O1761" s="27">
        <v>0</v>
      </c>
      <c r="P1761" s="27">
        <v>0</v>
      </c>
      <c r="Q1761" s="27"/>
      <c r="R1761" s="27">
        <v>0</v>
      </c>
      <c r="S1761" s="27">
        <v>0</v>
      </c>
      <c r="T1761" s="27">
        <v>0</v>
      </c>
      <c r="U1761" s="27"/>
      <c r="V1761" s="27">
        <v>0</v>
      </c>
      <c r="W1761" s="27">
        <v>0</v>
      </c>
      <c r="X1761" s="27">
        <v>0</v>
      </c>
      <c r="Y1761" s="27"/>
      <c r="Z1761" s="27">
        <v>0</v>
      </c>
      <c r="AA1761" s="27">
        <v>0</v>
      </c>
      <c r="AB1761" s="27">
        <v>0</v>
      </c>
      <c r="AC1761" s="27"/>
      <c r="AD1761" s="27">
        <v>0</v>
      </c>
      <c r="AE1761" s="27">
        <v>0</v>
      </c>
      <c r="AF1761" s="27">
        <v>0</v>
      </c>
      <c r="AG1761" s="106">
        <v>0</v>
      </c>
      <c r="AH1761" s="27">
        <v>0</v>
      </c>
      <c r="AI1761" s="27">
        <v>0</v>
      </c>
      <c r="AJ1761" s="27">
        <v>0</v>
      </c>
      <c r="AK1761" s="106">
        <v>0</v>
      </c>
      <c r="AL1761" s="106">
        <v>0</v>
      </c>
      <c r="AM1761" s="105">
        <v>0</v>
      </c>
      <c r="AN1761" s="11">
        <v>0</v>
      </c>
      <c r="AO1761" s="11">
        <v>0</v>
      </c>
      <c r="AP1761" s="105">
        <v>0</v>
      </c>
      <c r="AQ1761" s="11">
        <v>0</v>
      </c>
      <c r="AR1761" s="11">
        <v>0</v>
      </c>
      <c r="AS1761" s="11">
        <v>0</v>
      </c>
      <c r="AT1761" s="11">
        <v>0</v>
      </c>
      <c r="AU1761" s="11"/>
      <c r="AV1761" s="11">
        <v>0</v>
      </c>
      <c r="AW1761" s="11">
        <v>0</v>
      </c>
      <c r="AX1761" s="11"/>
      <c r="AZ1761" s="11"/>
      <c r="BB1761" s="122"/>
    </row>
    <row r="1762" spans="1:54" hidden="1" x14ac:dyDescent="0.25">
      <c r="A1762">
        <v>10</v>
      </c>
      <c r="B1762" t="str">
        <f t="shared" si="213"/>
        <v>FrCC-4332</v>
      </c>
      <c r="C1762" s="2" t="s">
        <v>320</v>
      </c>
      <c r="D1762" s="2" t="str">
        <f t="shared" si="214"/>
        <v>4</v>
      </c>
      <c r="E1762" s="2" t="str">
        <f t="shared" si="215"/>
        <v>43</v>
      </c>
      <c r="F1762" s="2" t="str">
        <f t="shared" si="216"/>
        <v>433</v>
      </c>
      <c r="G1762" s="1" t="s">
        <v>936</v>
      </c>
      <c r="H1762" s="27">
        <v>0</v>
      </c>
      <c r="I1762" s="27"/>
      <c r="J1762" s="27">
        <v>0</v>
      </c>
      <c r="K1762" s="27">
        <v>0</v>
      </c>
      <c r="L1762" s="27">
        <v>0</v>
      </c>
      <c r="M1762" s="27"/>
      <c r="N1762" s="27">
        <v>0</v>
      </c>
      <c r="O1762" s="27">
        <v>0</v>
      </c>
      <c r="P1762" s="27">
        <v>0</v>
      </c>
      <c r="Q1762" s="27"/>
      <c r="R1762" s="27">
        <v>0</v>
      </c>
      <c r="S1762" s="27">
        <v>0</v>
      </c>
      <c r="T1762" s="27">
        <v>0</v>
      </c>
      <c r="U1762" s="27"/>
      <c r="V1762" s="27">
        <v>0</v>
      </c>
      <c r="W1762" s="27">
        <v>0</v>
      </c>
      <c r="X1762" s="27">
        <v>0</v>
      </c>
      <c r="Y1762" s="27"/>
      <c r="Z1762" s="27">
        <v>0</v>
      </c>
      <c r="AA1762" s="27">
        <v>0</v>
      </c>
      <c r="AB1762" s="27">
        <v>0</v>
      </c>
      <c r="AC1762" s="27"/>
      <c r="AD1762" s="27">
        <v>0</v>
      </c>
      <c r="AE1762" s="27">
        <v>0</v>
      </c>
      <c r="AF1762" s="27">
        <v>0</v>
      </c>
      <c r="AG1762" s="106">
        <v>0</v>
      </c>
      <c r="AH1762" s="27">
        <v>0</v>
      </c>
      <c r="AI1762" s="27">
        <v>0</v>
      </c>
      <c r="AJ1762" s="27">
        <v>0</v>
      </c>
      <c r="AK1762" s="106">
        <v>0</v>
      </c>
      <c r="AL1762" s="106">
        <v>0</v>
      </c>
      <c r="AM1762" s="105">
        <v>0</v>
      </c>
      <c r="AN1762" s="11">
        <v>0</v>
      </c>
      <c r="AO1762" s="11">
        <v>0</v>
      </c>
      <c r="AP1762" s="105">
        <v>0</v>
      </c>
      <c r="AQ1762" s="11">
        <v>0</v>
      </c>
      <c r="AR1762" s="11">
        <v>0</v>
      </c>
      <c r="AS1762" s="11">
        <v>0</v>
      </c>
      <c r="AT1762" s="11">
        <v>0</v>
      </c>
      <c r="AU1762" s="11"/>
      <c r="AV1762" s="11">
        <v>0</v>
      </c>
      <c r="AW1762" s="11">
        <v>0</v>
      </c>
      <c r="AX1762" s="11"/>
      <c r="AZ1762" s="11"/>
      <c r="BB1762" s="122"/>
    </row>
    <row r="1763" spans="1:54" hidden="1" x14ac:dyDescent="0.25">
      <c r="A1763">
        <v>10</v>
      </c>
      <c r="B1763" t="str">
        <f t="shared" si="213"/>
        <v>FrCC-4333</v>
      </c>
      <c r="C1763" s="2" t="s">
        <v>320</v>
      </c>
      <c r="D1763" s="2" t="str">
        <f t="shared" si="214"/>
        <v>4</v>
      </c>
      <c r="E1763" s="2" t="str">
        <f t="shared" si="215"/>
        <v>43</v>
      </c>
      <c r="F1763" s="2" t="str">
        <f t="shared" si="216"/>
        <v>433</v>
      </c>
      <c r="G1763" s="1" t="s">
        <v>937</v>
      </c>
      <c r="H1763" s="27">
        <v>0</v>
      </c>
      <c r="I1763" s="27"/>
      <c r="J1763" s="27">
        <v>0</v>
      </c>
      <c r="K1763" s="27">
        <v>0</v>
      </c>
      <c r="L1763" s="27">
        <v>0</v>
      </c>
      <c r="M1763" s="27"/>
      <c r="N1763" s="27">
        <v>0</v>
      </c>
      <c r="O1763" s="27">
        <v>0</v>
      </c>
      <c r="P1763" s="27">
        <v>0</v>
      </c>
      <c r="Q1763" s="27"/>
      <c r="R1763" s="27">
        <v>0</v>
      </c>
      <c r="S1763" s="27">
        <v>0</v>
      </c>
      <c r="T1763" s="27">
        <v>0</v>
      </c>
      <c r="U1763" s="27"/>
      <c r="V1763" s="27">
        <v>0</v>
      </c>
      <c r="W1763" s="27">
        <v>0</v>
      </c>
      <c r="X1763" s="27">
        <v>0</v>
      </c>
      <c r="Y1763" s="27"/>
      <c r="Z1763" s="27">
        <v>0</v>
      </c>
      <c r="AA1763" s="27">
        <v>0</v>
      </c>
      <c r="AB1763" s="27">
        <v>0</v>
      </c>
      <c r="AC1763" s="27"/>
      <c r="AD1763" s="27">
        <v>0</v>
      </c>
      <c r="AE1763" s="27">
        <v>0</v>
      </c>
      <c r="AF1763" s="27">
        <v>0</v>
      </c>
      <c r="AG1763" s="106">
        <v>0</v>
      </c>
      <c r="AH1763" s="27">
        <v>0</v>
      </c>
      <c r="AI1763" s="27">
        <v>0</v>
      </c>
      <c r="AJ1763" s="27">
        <v>0</v>
      </c>
      <c r="AK1763" s="106">
        <v>0</v>
      </c>
      <c r="AL1763" s="106">
        <v>0</v>
      </c>
      <c r="AM1763" s="105">
        <v>0</v>
      </c>
      <c r="AN1763" s="11">
        <v>0</v>
      </c>
      <c r="AO1763" s="11">
        <v>0</v>
      </c>
      <c r="AP1763" s="105">
        <v>0</v>
      </c>
      <c r="AQ1763" s="11">
        <v>0</v>
      </c>
      <c r="AR1763" s="11">
        <v>0</v>
      </c>
      <c r="AS1763" s="11">
        <v>0</v>
      </c>
      <c r="AT1763" s="11">
        <v>0</v>
      </c>
      <c r="AU1763" s="11"/>
      <c r="AV1763" s="11">
        <v>0</v>
      </c>
      <c r="AW1763" s="11">
        <v>0</v>
      </c>
      <c r="AX1763" s="11"/>
      <c r="AZ1763" s="11"/>
      <c r="BB1763" s="122"/>
    </row>
    <row r="1764" spans="1:54" hidden="1" x14ac:dyDescent="0.25">
      <c r="A1764">
        <v>10</v>
      </c>
      <c r="B1764" t="str">
        <f t="shared" si="213"/>
        <v>FrCC-4334</v>
      </c>
      <c r="C1764" s="2" t="s">
        <v>320</v>
      </c>
      <c r="D1764" s="2" t="str">
        <f t="shared" si="214"/>
        <v>4</v>
      </c>
      <c r="E1764" s="2" t="str">
        <f t="shared" si="215"/>
        <v>43</v>
      </c>
      <c r="F1764" s="2" t="str">
        <f t="shared" si="216"/>
        <v>433</v>
      </c>
      <c r="G1764" s="1" t="s">
        <v>938</v>
      </c>
      <c r="H1764" s="27">
        <v>0</v>
      </c>
      <c r="I1764" s="27"/>
      <c r="J1764" s="27">
        <v>0</v>
      </c>
      <c r="K1764" s="27">
        <v>0</v>
      </c>
      <c r="L1764" s="27">
        <v>0</v>
      </c>
      <c r="M1764" s="27"/>
      <c r="N1764" s="27">
        <v>0</v>
      </c>
      <c r="O1764" s="27">
        <v>0</v>
      </c>
      <c r="P1764" s="27">
        <v>0</v>
      </c>
      <c r="Q1764" s="27"/>
      <c r="R1764" s="27">
        <v>0</v>
      </c>
      <c r="S1764" s="27">
        <v>0</v>
      </c>
      <c r="T1764" s="27">
        <v>0</v>
      </c>
      <c r="U1764" s="27"/>
      <c r="V1764" s="27">
        <v>0</v>
      </c>
      <c r="W1764" s="27">
        <v>0</v>
      </c>
      <c r="X1764" s="27">
        <v>0</v>
      </c>
      <c r="Y1764" s="27"/>
      <c r="Z1764" s="27">
        <v>0</v>
      </c>
      <c r="AA1764" s="27">
        <v>0</v>
      </c>
      <c r="AB1764" s="27">
        <v>0</v>
      </c>
      <c r="AC1764" s="27"/>
      <c r="AD1764" s="27">
        <v>0</v>
      </c>
      <c r="AE1764" s="27">
        <v>0</v>
      </c>
      <c r="AF1764" s="27">
        <v>0</v>
      </c>
      <c r="AG1764" s="106">
        <v>0</v>
      </c>
      <c r="AH1764" s="27">
        <v>0</v>
      </c>
      <c r="AI1764" s="27">
        <v>0</v>
      </c>
      <c r="AJ1764" s="27">
        <v>0</v>
      </c>
      <c r="AK1764" s="106">
        <v>0</v>
      </c>
      <c r="AL1764" s="106">
        <v>0</v>
      </c>
      <c r="AM1764" s="105">
        <v>0</v>
      </c>
      <c r="AN1764" s="11">
        <v>0</v>
      </c>
      <c r="AO1764" s="11">
        <v>0</v>
      </c>
      <c r="AP1764" s="105">
        <v>0</v>
      </c>
      <c r="AQ1764" s="11">
        <v>0</v>
      </c>
      <c r="AR1764" s="11">
        <v>0</v>
      </c>
      <c r="AS1764" s="11">
        <v>0</v>
      </c>
      <c r="AT1764" s="11">
        <v>0</v>
      </c>
      <c r="AU1764" s="11"/>
      <c r="AV1764" s="11">
        <v>0</v>
      </c>
      <c r="AW1764" s="11">
        <v>0</v>
      </c>
      <c r="AX1764" s="11"/>
      <c r="AZ1764" s="11"/>
      <c r="BB1764" s="122"/>
    </row>
    <row r="1765" spans="1:54" hidden="1" x14ac:dyDescent="0.25">
      <c r="A1765">
        <v>10</v>
      </c>
      <c r="B1765" t="str">
        <f t="shared" si="213"/>
        <v>FrCC-4335</v>
      </c>
      <c r="C1765" s="2" t="s">
        <v>320</v>
      </c>
      <c r="D1765" s="2" t="str">
        <f t="shared" si="214"/>
        <v>4</v>
      </c>
      <c r="E1765" s="2" t="str">
        <f t="shared" si="215"/>
        <v>43</v>
      </c>
      <c r="F1765" s="2" t="str">
        <f t="shared" si="216"/>
        <v>433</v>
      </c>
      <c r="G1765" s="1" t="s">
        <v>939</v>
      </c>
      <c r="H1765" s="27">
        <v>0</v>
      </c>
      <c r="I1765" s="27"/>
      <c r="J1765" s="27">
        <v>0</v>
      </c>
      <c r="K1765" s="27">
        <v>0</v>
      </c>
      <c r="L1765" s="27">
        <v>0</v>
      </c>
      <c r="M1765" s="27"/>
      <c r="N1765" s="27">
        <v>0</v>
      </c>
      <c r="O1765" s="27">
        <v>0</v>
      </c>
      <c r="P1765" s="27">
        <v>0</v>
      </c>
      <c r="Q1765" s="27"/>
      <c r="R1765" s="27">
        <v>0</v>
      </c>
      <c r="S1765" s="27">
        <v>0</v>
      </c>
      <c r="T1765" s="27">
        <v>0</v>
      </c>
      <c r="U1765" s="27"/>
      <c r="V1765" s="27">
        <v>0</v>
      </c>
      <c r="W1765" s="27">
        <v>0</v>
      </c>
      <c r="X1765" s="27">
        <v>0</v>
      </c>
      <c r="Y1765" s="27"/>
      <c r="Z1765" s="27">
        <v>0</v>
      </c>
      <c r="AA1765" s="27">
        <v>0</v>
      </c>
      <c r="AB1765" s="27">
        <v>0</v>
      </c>
      <c r="AC1765" s="27"/>
      <c r="AD1765" s="27">
        <v>0</v>
      </c>
      <c r="AE1765" s="27">
        <v>0</v>
      </c>
      <c r="AF1765" s="27">
        <v>0</v>
      </c>
      <c r="AG1765" s="106">
        <v>0</v>
      </c>
      <c r="AH1765" s="27">
        <v>0</v>
      </c>
      <c r="AI1765" s="27">
        <v>0</v>
      </c>
      <c r="AJ1765" s="27">
        <v>0</v>
      </c>
      <c r="AK1765" s="106">
        <v>0</v>
      </c>
      <c r="AL1765" s="106">
        <v>0</v>
      </c>
      <c r="AM1765" s="105">
        <v>0</v>
      </c>
      <c r="AN1765" s="11">
        <v>0</v>
      </c>
      <c r="AO1765" s="11">
        <v>0</v>
      </c>
      <c r="AP1765" s="105">
        <v>0</v>
      </c>
      <c r="AQ1765" s="11">
        <v>0</v>
      </c>
      <c r="AR1765" s="11">
        <v>0</v>
      </c>
      <c r="AS1765" s="11">
        <v>0</v>
      </c>
      <c r="AT1765" s="11">
        <v>0</v>
      </c>
      <c r="AU1765" s="11"/>
      <c r="AV1765" s="11">
        <v>0</v>
      </c>
      <c r="AW1765" s="11">
        <v>0</v>
      </c>
      <c r="AX1765" s="11"/>
      <c r="AZ1765" s="11"/>
      <c r="BB1765" s="122"/>
    </row>
    <row r="1766" spans="1:54" hidden="1" x14ac:dyDescent="0.25">
      <c r="A1766">
        <v>10</v>
      </c>
      <c r="B1766" t="str">
        <f t="shared" si="213"/>
        <v>FrCC-4336</v>
      </c>
      <c r="C1766" s="2" t="s">
        <v>320</v>
      </c>
      <c r="D1766" s="2" t="str">
        <f t="shared" si="214"/>
        <v>4</v>
      </c>
      <c r="E1766" s="2" t="str">
        <f t="shared" si="215"/>
        <v>43</v>
      </c>
      <c r="F1766" s="2" t="str">
        <f t="shared" si="216"/>
        <v>433</v>
      </c>
      <c r="G1766" s="1" t="s">
        <v>940</v>
      </c>
      <c r="H1766" s="27">
        <v>0</v>
      </c>
      <c r="I1766" s="27"/>
      <c r="J1766" s="27">
        <v>0</v>
      </c>
      <c r="K1766" s="27">
        <v>0</v>
      </c>
      <c r="L1766" s="27">
        <v>0</v>
      </c>
      <c r="M1766" s="27"/>
      <c r="N1766" s="27">
        <v>0</v>
      </c>
      <c r="O1766" s="27">
        <v>0</v>
      </c>
      <c r="P1766" s="27">
        <v>0</v>
      </c>
      <c r="Q1766" s="27"/>
      <c r="R1766" s="27">
        <v>0</v>
      </c>
      <c r="S1766" s="27">
        <v>0</v>
      </c>
      <c r="T1766" s="27">
        <v>0</v>
      </c>
      <c r="U1766" s="27"/>
      <c r="V1766" s="27">
        <v>0</v>
      </c>
      <c r="W1766" s="27">
        <v>0</v>
      </c>
      <c r="X1766" s="27">
        <v>0</v>
      </c>
      <c r="Y1766" s="27"/>
      <c r="Z1766" s="27">
        <v>0</v>
      </c>
      <c r="AA1766" s="27">
        <v>0</v>
      </c>
      <c r="AB1766" s="27">
        <v>0</v>
      </c>
      <c r="AC1766" s="27"/>
      <c r="AD1766" s="27">
        <v>0</v>
      </c>
      <c r="AE1766" s="27">
        <v>0</v>
      </c>
      <c r="AF1766" s="27">
        <v>0</v>
      </c>
      <c r="AG1766" s="106">
        <v>0</v>
      </c>
      <c r="AH1766" s="27">
        <v>0</v>
      </c>
      <c r="AI1766" s="27">
        <v>0</v>
      </c>
      <c r="AJ1766" s="27">
        <v>0</v>
      </c>
      <c r="AK1766" s="106">
        <v>0</v>
      </c>
      <c r="AL1766" s="106">
        <v>0</v>
      </c>
      <c r="AM1766" s="105">
        <v>0</v>
      </c>
      <c r="AN1766" s="11">
        <v>0</v>
      </c>
      <c r="AO1766" s="11">
        <v>0</v>
      </c>
      <c r="AP1766" s="105">
        <v>0</v>
      </c>
      <c r="AQ1766" s="11">
        <v>0</v>
      </c>
      <c r="AR1766" s="11">
        <v>0</v>
      </c>
      <c r="AS1766" s="11">
        <v>0</v>
      </c>
      <c r="AT1766" s="11">
        <v>0</v>
      </c>
      <c r="AU1766" s="11"/>
      <c r="AV1766" s="11">
        <v>0</v>
      </c>
      <c r="AW1766" s="11">
        <v>0</v>
      </c>
      <c r="AX1766" s="11"/>
      <c r="AZ1766" s="11"/>
      <c r="BB1766" s="122"/>
    </row>
    <row r="1767" spans="1:54" hidden="1" x14ac:dyDescent="0.25">
      <c r="A1767">
        <v>10</v>
      </c>
      <c r="B1767" t="str">
        <f t="shared" si="213"/>
        <v>FrCC-4340</v>
      </c>
      <c r="C1767" s="2" t="s">
        <v>320</v>
      </c>
      <c r="D1767" s="2" t="str">
        <f t="shared" si="214"/>
        <v>4</v>
      </c>
      <c r="E1767" s="2" t="str">
        <f t="shared" si="215"/>
        <v>43</v>
      </c>
      <c r="F1767" s="2" t="str">
        <f t="shared" si="216"/>
        <v>434</v>
      </c>
      <c r="G1767" s="1" t="s">
        <v>112</v>
      </c>
      <c r="H1767" s="27">
        <v>0</v>
      </c>
      <c r="I1767" s="27"/>
      <c r="J1767" s="27">
        <v>0</v>
      </c>
      <c r="K1767" s="27">
        <v>0</v>
      </c>
      <c r="L1767" s="27">
        <v>0</v>
      </c>
      <c r="M1767" s="27"/>
      <c r="N1767" s="27">
        <v>0</v>
      </c>
      <c r="O1767" s="27">
        <v>0</v>
      </c>
      <c r="P1767" s="27">
        <v>0</v>
      </c>
      <c r="Q1767" s="27"/>
      <c r="R1767" s="27">
        <v>0</v>
      </c>
      <c r="S1767" s="27">
        <v>0</v>
      </c>
      <c r="T1767" s="27">
        <v>0</v>
      </c>
      <c r="U1767" s="27"/>
      <c r="V1767" s="27">
        <v>0</v>
      </c>
      <c r="W1767" s="27">
        <v>0</v>
      </c>
      <c r="X1767" s="27">
        <v>0</v>
      </c>
      <c r="Y1767" s="27"/>
      <c r="Z1767" s="27">
        <v>0</v>
      </c>
      <c r="AA1767" s="27">
        <v>0</v>
      </c>
      <c r="AB1767" s="27">
        <v>0</v>
      </c>
      <c r="AC1767" s="27"/>
      <c r="AD1767" s="27">
        <v>0</v>
      </c>
      <c r="AE1767" s="27">
        <v>0</v>
      </c>
      <c r="AF1767" s="27">
        <v>0</v>
      </c>
      <c r="AG1767" s="106">
        <v>0</v>
      </c>
      <c r="AH1767" s="27">
        <v>0</v>
      </c>
      <c r="AI1767" s="27">
        <v>0</v>
      </c>
      <c r="AJ1767" s="27">
        <v>0</v>
      </c>
      <c r="AK1767" s="106">
        <v>0</v>
      </c>
      <c r="AL1767" s="106">
        <v>0</v>
      </c>
      <c r="AM1767" s="105">
        <v>0</v>
      </c>
      <c r="AN1767" s="11">
        <v>0</v>
      </c>
      <c r="AO1767" s="11">
        <v>0</v>
      </c>
      <c r="AP1767" s="105">
        <v>0</v>
      </c>
      <c r="AQ1767" s="11">
        <v>0</v>
      </c>
      <c r="AR1767" s="11">
        <v>0</v>
      </c>
      <c r="AS1767" s="11">
        <v>0</v>
      </c>
      <c r="AT1767" s="11">
        <v>0</v>
      </c>
      <c r="AU1767" s="11">
        <v>0</v>
      </c>
      <c r="AV1767" s="11">
        <v>0</v>
      </c>
      <c r="AW1767" s="11">
        <v>0</v>
      </c>
      <c r="AX1767" s="11">
        <v>0</v>
      </c>
      <c r="AZ1767" s="11">
        <v>0</v>
      </c>
      <c r="BA1767">
        <v>0</v>
      </c>
      <c r="BB1767" s="122"/>
    </row>
    <row r="1768" spans="1:54" hidden="1" x14ac:dyDescent="0.25">
      <c r="A1768">
        <v>10</v>
      </c>
      <c r="B1768" t="str">
        <f t="shared" si="213"/>
        <v>FrCC-4351</v>
      </c>
      <c r="C1768" s="2" t="s">
        <v>320</v>
      </c>
      <c r="D1768" s="2" t="s">
        <v>2156</v>
      </c>
      <c r="E1768" s="2" t="s">
        <v>2157</v>
      </c>
      <c r="F1768" s="2" t="s">
        <v>2158</v>
      </c>
      <c r="G1768" s="1" t="s">
        <v>113</v>
      </c>
      <c r="H1768" s="27">
        <v>0</v>
      </c>
      <c r="I1768" s="27"/>
      <c r="J1768" s="27">
        <v>0</v>
      </c>
      <c r="K1768" s="27">
        <v>0</v>
      </c>
      <c r="L1768" s="27">
        <v>0</v>
      </c>
      <c r="M1768" s="27"/>
      <c r="N1768" s="27">
        <v>0</v>
      </c>
      <c r="O1768" s="27">
        <v>0</v>
      </c>
      <c r="P1768" s="27">
        <v>0</v>
      </c>
      <c r="Q1768" s="27"/>
      <c r="R1768" s="27">
        <v>0</v>
      </c>
      <c r="S1768" s="27">
        <v>0</v>
      </c>
      <c r="T1768" s="27">
        <v>0</v>
      </c>
      <c r="U1768" s="27"/>
      <c r="V1768" s="27">
        <v>0</v>
      </c>
      <c r="W1768" s="27">
        <v>0</v>
      </c>
      <c r="X1768" s="27">
        <v>0</v>
      </c>
      <c r="Y1768" s="27"/>
      <c r="Z1768" s="27">
        <v>0</v>
      </c>
      <c r="AA1768" s="27">
        <v>0</v>
      </c>
      <c r="AB1768" s="27">
        <v>0</v>
      </c>
      <c r="AC1768" s="27"/>
      <c r="AD1768" s="27">
        <v>0</v>
      </c>
      <c r="AE1768" s="27">
        <v>0</v>
      </c>
      <c r="AF1768" s="27">
        <v>0</v>
      </c>
      <c r="AG1768" s="106">
        <v>0</v>
      </c>
      <c r="AH1768" s="27">
        <v>0</v>
      </c>
      <c r="AI1768" s="27">
        <v>0</v>
      </c>
      <c r="AJ1768" s="27">
        <v>0</v>
      </c>
      <c r="AK1768" s="106">
        <v>0</v>
      </c>
      <c r="AL1768" s="106">
        <v>0</v>
      </c>
      <c r="AM1768" s="105">
        <v>0</v>
      </c>
      <c r="AN1768" s="11">
        <v>0</v>
      </c>
      <c r="AO1768" s="11">
        <v>0</v>
      </c>
      <c r="AP1768" s="105">
        <v>0</v>
      </c>
      <c r="AQ1768" s="11">
        <v>0</v>
      </c>
      <c r="AR1768" s="11">
        <v>0</v>
      </c>
      <c r="AS1768" s="11">
        <v>0</v>
      </c>
      <c r="AT1768" s="11">
        <v>0</v>
      </c>
      <c r="AU1768" s="11">
        <v>0</v>
      </c>
      <c r="AV1768" s="11">
        <v>0</v>
      </c>
      <c r="AW1768" s="11">
        <v>0</v>
      </c>
      <c r="AX1768" s="11">
        <v>0</v>
      </c>
      <c r="AZ1768" s="11">
        <v>0</v>
      </c>
      <c r="BA1768">
        <v>0</v>
      </c>
      <c r="BB1768" s="122"/>
    </row>
    <row r="1769" spans="1:54" hidden="1" x14ac:dyDescent="0.25">
      <c r="A1769">
        <v>10</v>
      </c>
      <c r="B1769" t="str">
        <f t="shared" si="213"/>
        <v>FrCC-4352</v>
      </c>
      <c r="C1769" s="2" t="s">
        <v>320</v>
      </c>
      <c r="D1769" s="2" t="s">
        <v>2156</v>
      </c>
      <c r="E1769" s="2" t="s">
        <v>2157</v>
      </c>
      <c r="F1769" s="2" t="s">
        <v>2158</v>
      </c>
      <c r="G1769" s="1" t="s">
        <v>115</v>
      </c>
      <c r="H1769" s="27">
        <v>0</v>
      </c>
      <c r="I1769" s="27"/>
      <c r="J1769" s="27">
        <v>0</v>
      </c>
      <c r="K1769" s="27">
        <v>0</v>
      </c>
      <c r="L1769" s="27">
        <v>0</v>
      </c>
      <c r="M1769" s="27"/>
      <c r="N1769" s="27">
        <v>0</v>
      </c>
      <c r="O1769" s="27">
        <v>0</v>
      </c>
      <c r="P1769" s="27">
        <v>0</v>
      </c>
      <c r="Q1769" s="27"/>
      <c r="R1769" s="27">
        <v>0</v>
      </c>
      <c r="S1769" s="27">
        <v>0</v>
      </c>
      <c r="T1769" s="27">
        <v>0</v>
      </c>
      <c r="U1769" s="27"/>
      <c r="V1769" s="27">
        <v>0</v>
      </c>
      <c r="W1769" s="27">
        <v>0</v>
      </c>
      <c r="X1769" s="27">
        <v>0</v>
      </c>
      <c r="Y1769" s="27"/>
      <c r="Z1769" s="27">
        <v>0</v>
      </c>
      <c r="AA1769" s="27">
        <v>0</v>
      </c>
      <c r="AB1769" s="27">
        <v>0</v>
      </c>
      <c r="AC1769" s="27"/>
      <c r="AD1769" s="27">
        <v>0</v>
      </c>
      <c r="AE1769" s="27">
        <v>0</v>
      </c>
      <c r="AF1769" s="27">
        <v>0</v>
      </c>
      <c r="AG1769" s="106">
        <v>0</v>
      </c>
      <c r="AH1769" s="27">
        <v>0</v>
      </c>
      <c r="AI1769" s="27">
        <v>0</v>
      </c>
      <c r="AJ1769" s="27">
        <v>0</v>
      </c>
      <c r="AK1769" s="106">
        <v>0</v>
      </c>
      <c r="AL1769" s="106">
        <v>0</v>
      </c>
      <c r="AM1769" s="105">
        <v>0</v>
      </c>
      <c r="AN1769" s="11">
        <v>0</v>
      </c>
      <c r="AO1769" s="11">
        <v>0</v>
      </c>
      <c r="AP1769" s="105">
        <v>0</v>
      </c>
      <c r="AQ1769" s="11">
        <v>0</v>
      </c>
      <c r="AR1769" s="11">
        <v>0</v>
      </c>
      <c r="AS1769" s="11">
        <v>0</v>
      </c>
      <c r="AT1769" s="11">
        <v>0</v>
      </c>
      <c r="AU1769" s="11">
        <v>0</v>
      </c>
      <c r="AV1769" s="11">
        <v>0</v>
      </c>
      <c r="AW1769" s="11">
        <v>0</v>
      </c>
      <c r="AX1769" s="11">
        <v>0</v>
      </c>
      <c r="AZ1769" s="11">
        <v>0</v>
      </c>
      <c r="BA1769">
        <v>0</v>
      </c>
      <c r="BB1769" s="122"/>
    </row>
    <row r="1770" spans="1:54" hidden="1" x14ac:dyDescent="0.25">
      <c r="A1770">
        <v>10</v>
      </c>
      <c r="B1770" t="str">
        <f t="shared" si="213"/>
        <v>FrCC-4353</v>
      </c>
      <c r="C1770" s="2" t="s">
        <v>320</v>
      </c>
      <c r="D1770" s="2" t="str">
        <f t="shared" ref="D1770:D1801" si="217">LEFT($G1770,1)</f>
        <v>4</v>
      </c>
      <c r="E1770" s="2" t="str">
        <f t="shared" ref="E1770:E1801" si="218">LEFT($G1770,2)</f>
        <v>43</v>
      </c>
      <c r="F1770" s="2" t="str">
        <f t="shared" ref="F1770:F1801" si="219">LEFT($G1770,3)</f>
        <v>435</v>
      </c>
      <c r="G1770" s="1" t="s">
        <v>117</v>
      </c>
      <c r="H1770" s="27">
        <v>0</v>
      </c>
      <c r="I1770" s="27"/>
      <c r="J1770" s="27">
        <v>0</v>
      </c>
      <c r="K1770" s="27">
        <v>0</v>
      </c>
      <c r="L1770" s="27">
        <v>0</v>
      </c>
      <c r="M1770" s="27"/>
      <c r="N1770" s="27">
        <v>0</v>
      </c>
      <c r="O1770" s="27">
        <v>0</v>
      </c>
      <c r="P1770" s="27">
        <v>0</v>
      </c>
      <c r="Q1770" s="27"/>
      <c r="R1770" s="27">
        <v>0</v>
      </c>
      <c r="S1770" s="27">
        <v>0</v>
      </c>
      <c r="T1770" s="27">
        <v>0</v>
      </c>
      <c r="U1770" s="27"/>
      <c r="V1770" s="27">
        <v>0</v>
      </c>
      <c r="W1770" s="27">
        <v>0</v>
      </c>
      <c r="X1770" s="27">
        <v>0</v>
      </c>
      <c r="Y1770" s="27"/>
      <c r="Z1770" s="27">
        <v>0</v>
      </c>
      <c r="AA1770" s="27">
        <v>0</v>
      </c>
      <c r="AB1770" s="27">
        <v>0</v>
      </c>
      <c r="AC1770" s="27"/>
      <c r="AD1770" s="27">
        <v>0</v>
      </c>
      <c r="AE1770" s="27">
        <v>0</v>
      </c>
      <c r="AF1770" s="27">
        <v>0</v>
      </c>
      <c r="AG1770" s="106">
        <v>0</v>
      </c>
      <c r="AH1770" s="27">
        <v>0</v>
      </c>
      <c r="AI1770" s="27">
        <v>0</v>
      </c>
      <c r="AJ1770" s="27">
        <v>0</v>
      </c>
      <c r="AK1770" s="106">
        <v>0</v>
      </c>
      <c r="AL1770" s="106">
        <v>0</v>
      </c>
      <c r="AM1770" s="105">
        <v>0</v>
      </c>
      <c r="AN1770" s="11">
        <v>0</v>
      </c>
      <c r="AO1770" s="11">
        <v>0</v>
      </c>
      <c r="AP1770" s="105">
        <v>0</v>
      </c>
      <c r="AQ1770" s="11">
        <v>0</v>
      </c>
      <c r="AR1770" s="11">
        <v>0</v>
      </c>
      <c r="AS1770" s="11">
        <v>0</v>
      </c>
      <c r="AT1770" s="11">
        <v>0</v>
      </c>
      <c r="AU1770" s="11">
        <v>0</v>
      </c>
      <c r="AV1770" s="11">
        <v>0</v>
      </c>
      <c r="AW1770" s="11">
        <v>0</v>
      </c>
      <c r="AX1770" s="11">
        <v>0</v>
      </c>
      <c r="AZ1770" s="11">
        <v>0</v>
      </c>
      <c r="BA1770">
        <v>0</v>
      </c>
      <c r="BB1770" s="122"/>
    </row>
    <row r="1771" spans="1:54" hidden="1" x14ac:dyDescent="0.25">
      <c r="A1771">
        <v>10</v>
      </c>
      <c r="B1771" t="str">
        <f t="shared" si="213"/>
        <v>FrCC-4354</v>
      </c>
      <c r="C1771" s="2" t="s">
        <v>320</v>
      </c>
      <c r="D1771" s="2" t="str">
        <f t="shared" si="217"/>
        <v>4</v>
      </c>
      <c r="E1771" s="2" t="str">
        <f t="shared" si="218"/>
        <v>43</v>
      </c>
      <c r="F1771" s="2" t="str">
        <f t="shared" si="219"/>
        <v>435</v>
      </c>
      <c r="G1771" s="1" t="s">
        <v>119</v>
      </c>
      <c r="H1771" s="27">
        <v>0</v>
      </c>
      <c r="I1771" s="27"/>
      <c r="J1771" s="27">
        <v>0</v>
      </c>
      <c r="K1771" s="27">
        <v>0</v>
      </c>
      <c r="L1771" s="27">
        <v>0</v>
      </c>
      <c r="M1771" s="27"/>
      <c r="N1771" s="27">
        <v>0</v>
      </c>
      <c r="O1771" s="27">
        <v>0</v>
      </c>
      <c r="P1771" s="27">
        <v>0</v>
      </c>
      <c r="Q1771" s="27"/>
      <c r="R1771" s="27">
        <v>0</v>
      </c>
      <c r="S1771" s="27">
        <v>0</v>
      </c>
      <c r="T1771" s="27">
        <v>0</v>
      </c>
      <c r="U1771" s="27"/>
      <c r="V1771" s="27">
        <v>0</v>
      </c>
      <c r="W1771" s="27">
        <v>0</v>
      </c>
      <c r="X1771" s="27">
        <v>0</v>
      </c>
      <c r="Y1771" s="27"/>
      <c r="Z1771" s="27">
        <v>0</v>
      </c>
      <c r="AA1771" s="27">
        <v>0</v>
      </c>
      <c r="AB1771" s="27">
        <v>0</v>
      </c>
      <c r="AC1771" s="27"/>
      <c r="AD1771" s="27">
        <v>0</v>
      </c>
      <c r="AE1771" s="27">
        <v>0</v>
      </c>
      <c r="AF1771" s="27">
        <v>0</v>
      </c>
      <c r="AG1771" s="106">
        <v>0</v>
      </c>
      <c r="AH1771" s="27">
        <v>0</v>
      </c>
      <c r="AI1771" s="27">
        <v>0</v>
      </c>
      <c r="AJ1771" s="27">
        <v>0</v>
      </c>
      <c r="AK1771" s="106">
        <v>0</v>
      </c>
      <c r="AL1771" s="106">
        <v>0</v>
      </c>
      <c r="AM1771" s="105">
        <v>0</v>
      </c>
      <c r="AN1771" s="11">
        <v>0</v>
      </c>
      <c r="AO1771" s="11">
        <v>0</v>
      </c>
      <c r="AP1771" s="105">
        <v>0</v>
      </c>
      <c r="AQ1771" s="11">
        <v>0</v>
      </c>
      <c r="AR1771" s="11">
        <v>0</v>
      </c>
      <c r="AS1771" s="11">
        <v>0</v>
      </c>
      <c r="AT1771" s="11">
        <v>0</v>
      </c>
      <c r="AU1771" s="11">
        <v>0</v>
      </c>
      <c r="AV1771" s="11">
        <v>0</v>
      </c>
      <c r="AW1771" s="11">
        <v>0</v>
      </c>
      <c r="AX1771" s="11">
        <v>0</v>
      </c>
      <c r="AZ1771" s="11">
        <v>0</v>
      </c>
      <c r="BA1771">
        <v>0</v>
      </c>
      <c r="BB1771" s="122"/>
    </row>
    <row r="1772" spans="1:54" hidden="1" x14ac:dyDescent="0.25">
      <c r="A1772">
        <v>10</v>
      </c>
      <c r="B1772" t="str">
        <f t="shared" si="213"/>
        <v>FrCC-4359</v>
      </c>
      <c r="C1772" s="2" t="s">
        <v>320</v>
      </c>
      <c r="D1772" s="2" t="str">
        <f t="shared" si="217"/>
        <v>4</v>
      </c>
      <c r="E1772" s="2" t="str">
        <f t="shared" si="218"/>
        <v>43</v>
      </c>
      <c r="F1772" s="2" t="str">
        <f t="shared" si="219"/>
        <v>435</v>
      </c>
      <c r="G1772" s="1" t="s">
        <v>121</v>
      </c>
      <c r="H1772" s="27">
        <v>0</v>
      </c>
      <c r="I1772" s="27"/>
      <c r="J1772" s="27">
        <v>0</v>
      </c>
      <c r="K1772" s="27">
        <v>0</v>
      </c>
      <c r="L1772" s="27">
        <v>0</v>
      </c>
      <c r="M1772" s="27"/>
      <c r="N1772" s="27">
        <v>0</v>
      </c>
      <c r="O1772" s="27">
        <v>0</v>
      </c>
      <c r="P1772" s="27">
        <v>0</v>
      </c>
      <c r="Q1772" s="27"/>
      <c r="R1772" s="27">
        <v>0</v>
      </c>
      <c r="S1772" s="27">
        <v>0</v>
      </c>
      <c r="T1772" s="27">
        <v>0</v>
      </c>
      <c r="U1772" s="27"/>
      <c r="V1772" s="27">
        <v>0</v>
      </c>
      <c r="W1772" s="27">
        <v>0</v>
      </c>
      <c r="X1772" s="27">
        <v>0</v>
      </c>
      <c r="Y1772" s="27"/>
      <c r="Z1772" s="27">
        <v>0</v>
      </c>
      <c r="AA1772" s="27">
        <v>0</v>
      </c>
      <c r="AB1772" s="27">
        <v>0</v>
      </c>
      <c r="AC1772" s="27"/>
      <c r="AD1772" s="27">
        <v>0</v>
      </c>
      <c r="AE1772" s="27">
        <v>0</v>
      </c>
      <c r="AF1772" s="27">
        <v>0</v>
      </c>
      <c r="AG1772" s="106">
        <v>0</v>
      </c>
      <c r="AH1772" s="27">
        <v>0</v>
      </c>
      <c r="AI1772" s="27">
        <v>0</v>
      </c>
      <c r="AJ1772" s="27">
        <v>0</v>
      </c>
      <c r="AK1772" s="106">
        <v>0</v>
      </c>
      <c r="AL1772" s="106">
        <v>0</v>
      </c>
      <c r="AM1772" s="105">
        <v>0</v>
      </c>
      <c r="AN1772" s="11">
        <v>0</v>
      </c>
      <c r="AO1772" s="11">
        <v>0</v>
      </c>
      <c r="AP1772" s="105">
        <v>0</v>
      </c>
      <c r="AQ1772" s="11">
        <v>0</v>
      </c>
      <c r="AR1772" s="11">
        <v>0</v>
      </c>
      <c r="AS1772" s="11">
        <v>0</v>
      </c>
      <c r="AT1772" s="11">
        <v>0</v>
      </c>
      <c r="AU1772" s="11">
        <v>0</v>
      </c>
      <c r="AV1772" s="11">
        <v>0</v>
      </c>
      <c r="AW1772" s="11">
        <v>0</v>
      </c>
      <c r="AX1772" s="11">
        <v>0</v>
      </c>
      <c r="AZ1772" s="11">
        <v>0</v>
      </c>
      <c r="BA1772">
        <v>0</v>
      </c>
      <c r="BB1772" s="122"/>
    </row>
    <row r="1773" spans="1:54" hidden="1" x14ac:dyDescent="0.25">
      <c r="A1773">
        <v>10</v>
      </c>
      <c r="B1773" t="str">
        <f t="shared" si="213"/>
        <v>FrCC-4410</v>
      </c>
      <c r="C1773" s="2" t="s">
        <v>320</v>
      </c>
      <c r="D1773" s="2" t="str">
        <f t="shared" si="217"/>
        <v>4</v>
      </c>
      <c r="E1773" s="2" t="str">
        <f t="shared" si="218"/>
        <v>44</v>
      </c>
      <c r="F1773" s="2" t="str">
        <f t="shared" si="219"/>
        <v>441</v>
      </c>
      <c r="G1773" s="1" t="s">
        <v>124</v>
      </c>
      <c r="H1773" s="27">
        <v>0</v>
      </c>
      <c r="I1773" s="27"/>
      <c r="J1773" s="27">
        <v>0</v>
      </c>
      <c r="K1773" s="27">
        <v>0</v>
      </c>
      <c r="L1773" s="27">
        <v>0</v>
      </c>
      <c r="M1773" s="27"/>
      <c r="N1773" s="27">
        <v>0</v>
      </c>
      <c r="O1773" s="27">
        <v>0</v>
      </c>
      <c r="P1773" s="27">
        <v>0</v>
      </c>
      <c r="Q1773" s="27"/>
      <c r="R1773" s="27">
        <v>0</v>
      </c>
      <c r="S1773" s="27">
        <v>0</v>
      </c>
      <c r="T1773" s="27">
        <v>0</v>
      </c>
      <c r="U1773" s="27"/>
      <c r="V1773" s="27">
        <v>0</v>
      </c>
      <c r="W1773" s="27">
        <v>0</v>
      </c>
      <c r="X1773" s="27">
        <v>0</v>
      </c>
      <c r="Y1773" s="27"/>
      <c r="Z1773" s="27">
        <v>0</v>
      </c>
      <c r="AA1773" s="27">
        <v>0</v>
      </c>
      <c r="AB1773" s="27">
        <v>0</v>
      </c>
      <c r="AC1773" s="27"/>
      <c r="AD1773" s="27">
        <v>0</v>
      </c>
      <c r="AE1773" s="27">
        <v>0</v>
      </c>
      <c r="AF1773" s="27">
        <v>0</v>
      </c>
      <c r="AG1773" s="106">
        <v>0</v>
      </c>
      <c r="AH1773" s="27">
        <v>0</v>
      </c>
      <c r="AI1773" s="27">
        <v>0</v>
      </c>
      <c r="AJ1773" s="27">
        <v>0</v>
      </c>
      <c r="AK1773" s="106">
        <v>0</v>
      </c>
      <c r="AL1773" s="106">
        <v>0</v>
      </c>
      <c r="AM1773" s="105">
        <v>0</v>
      </c>
      <c r="AN1773" s="11">
        <v>0</v>
      </c>
      <c r="AO1773" s="11">
        <v>0</v>
      </c>
      <c r="AP1773" s="105">
        <v>0</v>
      </c>
      <c r="AQ1773" s="11">
        <v>0</v>
      </c>
      <c r="AR1773" s="11">
        <v>0</v>
      </c>
      <c r="AS1773" s="11">
        <v>0</v>
      </c>
      <c r="AT1773" s="11">
        <v>0</v>
      </c>
      <c r="AU1773" s="11">
        <v>0</v>
      </c>
      <c r="AV1773" s="11">
        <v>0</v>
      </c>
      <c r="AW1773" s="11">
        <v>0</v>
      </c>
      <c r="AX1773" s="11">
        <v>0</v>
      </c>
      <c r="AZ1773" s="11">
        <v>0</v>
      </c>
      <c r="BA1773">
        <v>0</v>
      </c>
      <c r="BB1773" s="122"/>
    </row>
    <row r="1774" spans="1:54" hidden="1" x14ac:dyDescent="0.25">
      <c r="A1774">
        <v>10</v>
      </c>
      <c r="B1774" t="str">
        <f t="shared" si="213"/>
        <v>FrCC-4420</v>
      </c>
      <c r="C1774" s="2" t="s">
        <v>320</v>
      </c>
      <c r="D1774" s="2" t="str">
        <f t="shared" si="217"/>
        <v>4</v>
      </c>
      <c r="E1774" s="2" t="str">
        <f t="shared" si="218"/>
        <v>44</v>
      </c>
      <c r="F1774" s="2" t="str">
        <f t="shared" si="219"/>
        <v>442</v>
      </c>
      <c r="G1774" s="1" t="s">
        <v>125</v>
      </c>
      <c r="H1774" s="27">
        <v>0</v>
      </c>
      <c r="I1774" s="27"/>
      <c r="J1774" s="27">
        <v>0</v>
      </c>
      <c r="K1774" s="27">
        <v>0</v>
      </c>
      <c r="L1774" s="27">
        <v>0</v>
      </c>
      <c r="M1774" s="27"/>
      <c r="N1774" s="27">
        <v>0</v>
      </c>
      <c r="O1774" s="27">
        <v>0</v>
      </c>
      <c r="P1774" s="27">
        <v>0</v>
      </c>
      <c r="Q1774" s="27"/>
      <c r="R1774" s="27">
        <v>0</v>
      </c>
      <c r="S1774" s="27">
        <v>0</v>
      </c>
      <c r="T1774" s="27">
        <v>0</v>
      </c>
      <c r="U1774" s="27"/>
      <c r="V1774" s="27">
        <v>0</v>
      </c>
      <c r="W1774" s="27">
        <v>0</v>
      </c>
      <c r="X1774" s="27">
        <v>0</v>
      </c>
      <c r="Y1774" s="27"/>
      <c r="Z1774" s="27">
        <v>0</v>
      </c>
      <c r="AA1774" s="27">
        <v>0</v>
      </c>
      <c r="AB1774" s="27">
        <v>0</v>
      </c>
      <c r="AC1774" s="27"/>
      <c r="AD1774" s="27">
        <v>0</v>
      </c>
      <c r="AE1774" s="27">
        <v>0</v>
      </c>
      <c r="AF1774" s="27">
        <v>0</v>
      </c>
      <c r="AG1774" s="106">
        <v>0</v>
      </c>
      <c r="AH1774" s="27">
        <v>0</v>
      </c>
      <c r="AI1774" s="27">
        <v>0</v>
      </c>
      <c r="AJ1774" s="27">
        <v>0</v>
      </c>
      <c r="AK1774" s="106">
        <v>0</v>
      </c>
      <c r="AL1774" s="106">
        <v>0</v>
      </c>
      <c r="AM1774" s="105">
        <v>0</v>
      </c>
      <c r="AN1774" s="11">
        <v>0</v>
      </c>
      <c r="AO1774" s="11">
        <v>0</v>
      </c>
      <c r="AP1774" s="105">
        <v>0</v>
      </c>
      <c r="AQ1774" s="11">
        <v>0</v>
      </c>
      <c r="AR1774" s="11">
        <v>0</v>
      </c>
      <c r="AS1774" s="11">
        <v>0</v>
      </c>
      <c r="AT1774" s="11">
        <v>0</v>
      </c>
      <c r="AU1774" s="11">
        <v>0</v>
      </c>
      <c r="AV1774" s="11">
        <v>0</v>
      </c>
      <c r="AW1774" s="11">
        <v>0</v>
      </c>
      <c r="AX1774" s="11">
        <v>0</v>
      </c>
      <c r="AZ1774" s="11">
        <v>0</v>
      </c>
      <c r="BA1774">
        <v>0</v>
      </c>
      <c r="BB1774" s="122"/>
    </row>
    <row r="1775" spans="1:54" hidden="1" x14ac:dyDescent="0.25">
      <c r="A1775">
        <v>10</v>
      </c>
      <c r="B1775" t="str">
        <f t="shared" si="213"/>
        <v>FrCC-4430</v>
      </c>
      <c r="C1775" s="2" t="s">
        <v>320</v>
      </c>
      <c r="D1775" s="2" t="str">
        <f t="shared" si="217"/>
        <v>4</v>
      </c>
      <c r="E1775" s="2" t="str">
        <f t="shared" si="218"/>
        <v>44</v>
      </c>
      <c r="F1775" s="2" t="str">
        <f t="shared" si="219"/>
        <v>443</v>
      </c>
      <c r="G1775" s="1" t="s">
        <v>126</v>
      </c>
      <c r="H1775" s="27">
        <v>0</v>
      </c>
      <c r="I1775" s="27"/>
      <c r="J1775" s="27">
        <v>0</v>
      </c>
      <c r="K1775" s="27">
        <v>0</v>
      </c>
      <c r="L1775" s="27">
        <v>0</v>
      </c>
      <c r="M1775" s="27"/>
      <c r="N1775" s="27">
        <v>0</v>
      </c>
      <c r="O1775" s="27">
        <v>0</v>
      </c>
      <c r="P1775" s="27">
        <v>0</v>
      </c>
      <c r="Q1775" s="27"/>
      <c r="R1775" s="27">
        <v>0</v>
      </c>
      <c r="S1775" s="27">
        <v>0</v>
      </c>
      <c r="T1775" s="27">
        <v>0</v>
      </c>
      <c r="U1775" s="27"/>
      <c r="V1775" s="27">
        <v>0</v>
      </c>
      <c r="W1775" s="27">
        <v>0</v>
      </c>
      <c r="X1775" s="27">
        <v>0</v>
      </c>
      <c r="Y1775" s="27"/>
      <c r="Z1775" s="27">
        <v>0</v>
      </c>
      <c r="AA1775" s="27">
        <v>0</v>
      </c>
      <c r="AB1775" s="27">
        <v>0</v>
      </c>
      <c r="AC1775" s="27"/>
      <c r="AD1775" s="27">
        <v>0</v>
      </c>
      <c r="AE1775" s="27">
        <v>0</v>
      </c>
      <c r="AF1775" s="27">
        <v>0</v>
      </c>
      <c r="AG1775" s="106">
        <v>0</v>
      </c>
      <c r="AH1775" s="27">
        <v>0</v>
      </c>
      <c r="AI1775" s="27">
        <v>0</v>
      </c>
      <c r="AJ1775" s="27">
        <v>0</v>
      </c>
      <c r="AK1775" s="106">
        <v>0</v>
      </c>
      <c r="AL1775" s="106">
        <v>0</v>
      </c>
      <c r="AM1775" s="105">
        <v>0</v>
      </c>
      <c r="AN1775" s="11">
        <v>0</v>
      </c>
      <c r="AO1775" s="11">
        <v>0</v>
      </c>
      <c r="AP1775" s="105">
        <v>0</v>
      </c>
      <c r="AQ1775" s="11">
        <v>0</v>
      </c>
      <c r="AR1775" s="11">
        <v>0</v>
      </c>
      <c r="AS1775" s="11">
        <v>0</v>
      </c>
      <c r="AT1775" s="11">
        <v>0</v>
      </c>
      <c r="AU1775" s="11">
        <v>0</v>
      </c>
      <c r="AV1775" s="11">
        <v>0</v>
      </c>
      <c r="AW1775" s="11">
        <v>0</v>
      </c>
      <c r="AX1775" s="11">
        <v>0</v>
      </c>
      <c r="AZ1775" s="11">
        <v>0</v>
      </c>
      <c r="BA1775">
        <v>0</v>
      </c>
      <c r="BB1775" s="122"/>
    </row>
    <row r="1776" spans="1:54" hidden="1" x14ac:dyDescent="0.25">
      <c r="A1776">
        <v>10</v>
      </c>
      <c r="B1776" t="str">
        <f t="shared" si="213"/>
        <v>FrCC-4440</v>
      </c>
      <c r="C1776" s="2" t="s">
        <v>320</v>
      </c>
      <c r="D1776" s="2" t="str">
        <f t="shared" si="217"/>
        <v>4</v>
      </c>
      <c r="E1776" s="2" t="str">
        <f t="shared" si="218"/>
        <v>44</v>
      </c>
      <c r="F1776" s="2" t="str">
        <f t="shared" si="219"/>
        <v>444</v>
      </c>
      <c r="G1776" s="1" t="s">
        <v>127</v>
      </c>
      <c r="H1776" s="27">
        <v>0</v>
      </c>
      <c r="I1776" s="27"/>
      <c r="J1776" s="27">
        <v>0</v>
      </c>
      <c r="K1776" s="27">
        <v>0</v>
      </c>
      <c r="L1776" s="27">
        <v>0</v>
      </c>
      <c r="M1776" s="27"/>
      <c r="N1776" s="27">
        <v>0</v>
      </c>
      <c r="O1776" s="27">
        <v>0</v>
      </c>
      <c r="P1776" s="27">
        <v>0</v>
      </c>
      <c r="Q1776" s="27"/>
      <c r="R1776" s="27">
        <v>0</v>
      </c>
      <c r="S1776" s="27">
        <v>0</v>
      </c>
      <c r="T1776" s="27">
        <v>0</v>
      </c>
      <c r="U1776" s="27"/>
      <c r="V1776" s="27">
        <v>0</v>
      </c>
      <c r="W1776" s="27">
        <v>0</v>
      </c>
      <c r="X1776" s="27">
        <v>0</v>
      </c>
      <c r="Y1776" s="27"/>
      <c r="Z1776" s="27">
        <v>0</v>
      </c>
      <c r="AA1776" s="27">
        <v>0</v>
      </c>
      <c r="AB1776" s="27">
        <v>0</v>
      </c>
      <c r="AC1776" s="27"/>
      <c r="AD1776" s="27">
        <v>0</v>
      </c>
      <c r="AE1776" s="27">
        <v>0</v>
      </c>
      <c r="AF1776" s="27">
        <v>0</v>
      </c>
      <c r="AG1776" s="106">
        <v>0</v>
      </c>
      <c r="AH1776" s="27">
        <v>0</v>
      </c>
      <c r="AI1776" s="27">
        <v>0</v>
      </c>
      <c r="AJ1776" s="27">
        <v>0</v>
      </c>
      <c r="AK1776" s="106">
        <v>0</v>
      </c>
      <c r="AL1776" s="106">
        <v>0</v>
      </c>
      <c r="AM1776" s="105">
        <v>0</v>
      </c>
      <c r="AN1776" s="11">
        <v>0</v>
      </c>
      <c r="AO1776" s="11">
        <v>0</v>
      </c>
      <c r="AP1776" s="105">
        <v>0</v>
      </c>
      <c r="AQ1776" s="11">
        <v>0</v>
      </c>
      <c r="AR1776" s="11">
        <v>0</v>
      </c>
      <c r="AS1776" s="11">
        <v>0</v>
      </c>
      <c r="AT1776" s="11">
        <v>0</v>
      </c>
      <c r="AU1776" s="11">
        <v>0</v>
      </c>
      <c r="AV1776" s="11">
        <v>0</v>
      </c>
      <c r="AW1776" s="11">
        <v>0</v>
      </c>
      <c r="AX1776" s="11">
        <v>0</v>
      </c>
      <c r="AZ1776" s="11">
        <v>0</v>
      </c>
      <c r="BA1776">
        <v>0</v>
      </c>
      <c r="BB1776" s="122"/>
    </row>
    <row r="1777" spans="1:54" hidden="1" x14ac:dyDescent="0.25">
      <c r="A1777">
        <v>10</v>
      </c>
      <c r="B1777" t="str">
        <f t="shared" si="213"/>
        <v>FrCC-4500</v>
      </c>
      <c r="C1777" s="2" t="s">
        <v>320</v>
      </c>
      <c r="D1777" s="2" t="str">
        <f t="shared" si="217"/>
        <v>4</v>
      </c>
      <c r="E1777" s="2" t="str">
        <f t="shared" si="218"/>
        <v>45</v>
      </c>
      <c r="F1777" s="2" t="str">
        <f t="shared" si="219"/>
        <v>450</v>
      </c>
      <c r="G1777" s="1" t="s">
        <v>930</v>
      </c>
      <c r="H1777" s="27">
        <v>0</v>
      </c>
      <c r="I1777" s="27"/>
      <c r="J1777" s="27">
        <v>0</v>
      </c>
      <c r="K1777" s="27">
        <v>0</v>
      </c>
      <c r="L1777" s="27">
        <v>0</v>
      </c>
      <c r="M1777" s="27"/>
      <c r="N1777" s="27">
        <v>0</v>
      </c>
      <c r="O1777" s="27">
        <v>0</v>
      </c>
      <c r="P1777" s="27">
        <v>0</v>
      </c>
      <c r="Q1777" s="27"/>
      <c r="R1777" s="27">
        <v>0</v>
      </c>
      <c r="S1777" s="27">
        <v>0</v>
      </c>
      <c r="T1777" s="27">
        <v>0</v>
      </c>
      <c r="U1777" s="27"/>
      <c r="V1777" s="27">
        <v>0</v>
      </c>
      <c r="W1777" s="27">
        <v>0</v>
      </c>
      <c r="X1777" s="27">
        <v>0</v>
      </c>
      <c r="Y1777" s="27"/>
      <c r="Z1777" s="27">
        <v>0</v>
      </c>
      <c r="AA1777" s="27">
        <v>0</v>
      </c>
      <c r="AB1777" s="27">
        <v>0</v>
      </c>
      <c r="AC1777" s="27"/>
      <c r="AD1777" s="27">
        <v>0</v>
      </c>
      <c r="AE1777" s="27">
        <v>0</v>
      </c>
      <c r="AF1777" s="27">
        <v>0</v>
      </c>
      <c r="AG1777" s="106">
        <v>0</v>
      </c>
      <c r="AH1777" s="27">
        <v>0</v>
      </c>
      <c r="AI1777" s="27">
        <v>0</v>
      </c>
      <c r="AJ1777" s="27">
        <v>0</v>
      </c>
      <c r="AK1777" s="106">
        <v>0</v>
      </c>
      <c r="AL1777" s="106">
        <v>0</v>
      </c>
      <c r="AM1777" s="105">
        <v>0</v>
      </c>
      <c r="AN1777" s="11">
        <v>0</v>
      </c>
      <c r="AO1777" s="11">
        <v>0</v>
      </c>
      <c r="AP1777" s="105">
        <v>0</v>
      </c>
      <c r="AQ1777" s="11">
        <v>0</v>
      </c>
      <c r="AR1777" s="11">
        <v>0</v>
      </c>
      <c r="AS1777" s="11">
        <v>0</v>
      </c>
      <c r="AT1777" s="11">
        <v>0</v>
      </c>
      <c r="AU1777" s="11"/>
      <c r="AV1777" s="11">
        <v>0</v>
      </c>
      <c r="AW1777" s="11">
        <v>0</v>
      </c>
      <c r="AX1777" s="11"/>
      <c r="AZ1777" s="11"/>
      <c r="BB1777" s="122"/>
    </row>
    <row r="1778" spans="1:54" hidden="1" x14ac:dyDescent="0.25">
      <c r="A1778">
        <v>10</v>
      </c>
      <c r="B1778" t="str">
        <f t="shared" si="213"/>
        <v>FrCC-4510</v>
      </c>
      <c r="C1778" s="2" t="s">
        <v>320</v>
      </c>
      <c r="D1778" s="2" t="str">
        <f t="shared" si="217"/>
        <v>4</v>
      </c>
      <c r="E1778" s="2" t="str">
        <f t="shared" si="218"/>
        <v>45</v>
      </c>
      <c r="F1778" s="2" t="str">
        <f t="shared" si="219"/>
        <v>451</v>
      </c>
      <c r="G1778" s="1" t="s">
        <v>941</v>
      </c>
      <c r="H1778" s="27">
        <v>0</v>
      </c>
      <c r="I1778" s="27"/>
      <c r="J1778" s="27">
        <v>0</v>
      </c>
      <c r="K1778" s="27">
        <v>0</v>
      </c>
      <c r="L1778" s="27">
        <v>0</v>
      </c>
      <c r="M1778" s="27"/>
      <c r="N1778" s="27">
        <v>0</v>
      </c>
      <c r="O1778" s="27">
        <v>0</v>
      </c>
      <c r="P1778" s="27">
        <v>0</v>
      </c>
      <c r="Q1778" s="27"/>
      <c r="R1778" s="27">
        <v>0</v>
      </c>
      <c r="S1778" s="27">
        <v>0</v>
      </c>
      <c r="T1778" s="27">
        <v>0</v>
      </c>
      <c r="U1778" s="27"/>
      <c r="V1778" s="27">
        <v>0</v>
      </c>
      <c r="W1778" s="27">
        <v>0</v>
      </c>
      <c r="X1778" s="27">
        <v>0</v>
      </c>
      <c r="Y1778" s="27"/>
      <c r="Z1778" s="27">
        <v>0</v>
      </c>
      <c r="AA1778" s="27">
        <v>0</v>
      </c>
      <c r="AB1778" s="27">
        <v>0</v>
      </c>
      <c r="AC1778" s="27"/>
      <c r="AD1778" s="27">
        <v>0</v>
      </c>
      <c r="AE1778" s="27">
        <v>0</v>
      </c>
      <c r="AF1778" s="27">
        <v>0</v>
      </c>
      <c r="AG1778" s="106">
        <v>0</v>
      </c>
      <c r="AH1778" s="27">
        <v>0</v>
      </c>
      <c r="AI1778" s="27">
        <v>0</v>
      </c>
      <c r="AJ1778" s="27">
        <v>0</v>
      </c>
      <c r="AK1778" s="106">
        <v>0</v>
      </c>
      <c r="AL1778" s="106">
        <v>0</v>
      </c>
      <c r="AM1778" s="105">
        <v>0</v>
      </c>
      <c r="AN1778" s="11">
        <v>0</v>
      </c>
      <c r="AO1778" s="11">
        <v>0</v>
      </c>
      <c r="AP1778" s="105">
        <v>0</v>
      </c>
      <c r="AQ1778" s="11">
        <v>0</v>
      </c>
      <c r="AR1778" s="11">
        <v>0</v>
      </c>
      <c r="AS1778" s="11">
        <v>0</v>
      </c>
      <c r="AT1778" s="11">
        <v>0</v>
      </c>
      <c r="AU1778" s="11"/>
      <c r="AV1778" s="11">
        <v>0</v>
      </c>
      <c r="AW1778" s="11">
        <v>0</v>
      </c>
      <c r="AX1778" s="11"/>
      <c r="AZ1778" s="11"/>
      <c r="BB1778" s="122"/>
    </row>
    <row r="1779" spans="1:54" hidden="1" x14ac:dyDescent="0.25">
      <c r="A1779">
        <v>10</v>
      </c>
      <c r="B1779" t="str">
        <f t="shared" si="213"/>
        <v>FrCC-4511</v>
      </c>
      <c r="C1779" s="2" t="s">
        <v>320</v>
      </c>
      <c r="D1779" s="2" t="str">
        <f t="shared" si="217"/>
        <v>4</v>
      </c>
      <c r="E1779" s="2" t="str">
        <f t="shared" si="218"/>
        <v>45</v>
      </c>
      <c r="F1779" s="2" t="str">
        <f t="shared" si="219"/>
        <v>451</v>
      </c>
      <c r="G1779" s="1" t="s">
        <v>129</v>
      </c>
      <c r="H1779" s="27">
        <v>0</v>
      </c>
      <c r="I1779" s="27"/>
      <c r="J1779" s="27">
        <v>0</v>
      </c>
      <c r="K1779" s="27">
        <v>0</v>
      </c>
      <c r="L1779" s="27">
        <v>0</v>
      </c>
      <c r="M1779" s="27"/>
      <c r="N1779" s="27">
        <v>0</v>
      </c>
      <c r="O1779" s="27">
        <v>0</v>
      </c>
      <c r="P1779" s="27">
        <v>0</v>
      </c>
      <c r="Q1779" s="27"/>
      <c r="R1779" s="27">
        <v>0</v>
      </c>
      <c r="S1779" s="27">
        <v>0</v>
      </c>
      <c r="T1779" s="27">
        <v>0</v>
      </c>
      <c r="U1779" s="27"/>
      <c r="V1779" s="27">
        <v>0</v>
      </c>
      <c r="W1779" s="27">
        <v>0</v>
      </c>
      <c r="X1779" s="27">
        <v>0</v>
      </c>
      <c r="Y1779" s="27"/>
      <c r="Z1779" s="27">
        <v>0</v>
      </c>
      <c r="AA1779" s="27">
        <v>0</v>
      </c>
      <c r="AB1779" s="27">
        <v>0</v>
      </c>
      <c r="AC1779" s="27"/>
      <c r="AD1779" s="27">
        <v>0</v>
      </c>
      <c r="AE1779" s="27">
        <v>0</v>
      </c>
      <c r="AF1779" s="27">
        <v>0</v>
      </c>
      <c r="AG1779" s="106">
        <v>0</v>
      </c>
      <c r="AH1779" s="27">
        <v>0</v>
      </c>
      <c r="AI1779" s="27">
        <v>0</v>
      </c>
      <c r="AJ1779" s="27">
        <v>0</v>
      </c>
      <c r="AK1779" s="106">
        <v>0</v>
      </c>
      <c r="AL1779" s="106">
        <v>0</v>
      </c>
      <c r="AM1779" s="105">
        <v>0</v>
      </c>
      <c r="AN1779" s="11">
        <v>0</v>
      </c>
      <c r="AO1779" s="11">
        <v>0</v>
      </c>
      <c r="AP1779" s="105">
        <v>0</v>
      </c>
      <c r="AQ1779" s="11">
        <v>0</v>
      </c>
      <c r="AR1779" s="11">
        <v>0</v>
      </c>
      <c r="AS1779" s="11">
        <v>0</v>
      </c>
      <c r="AT1779" s="11">
        <v>0</v>
      </c>
      <c r="AU1779" s="11">
        <v>0</v>
      </c>
      <c r="AV1779" s="11">
        <v>0</v>
      </c>
      <c r="AW1779" s="11">
        <v>0</v>
      </c>
      <c r="AX1779" s="11">
        <v>0</v>
      </c>
      <c r="AZ1779" s="11">
        <v>0</v>
      </c>
      <c r="BA1779">
        <v>0</v>
      </c>
      <c r="BB1779" s="122"/>
    </row>
    <row r="1780" spans="1:54" hidden="1" x14ac:dyDescent="0.25">
      <c r="A1780">
        <v>10</v>
      </c>
      <c r="B1780" t="str">
        <f t="shared" si="213"/>
        <v>FrCC-4512</v>
      </c>
      <c r="C1780" s="2" t="s">
        <v>320</v>
      </c>
      <c r="D1780" s="2" t="str">
        <f t="shared" si="217"/>
        <v>4</v>
      </c>
      <c r="E1780" s="2" t="str">
        <f t="shared" si="218"/>
        <v>45</v>
      </c>
      <c r="F1780" s="2" t="str">
        <f t="shared" si="219"/>
        <v>451</v>
      </c>
      <c r="G1780" s="1" t="s">
        <v>131</v>
      </c>
      <c r="H1780" s="27">
        <v>0</v>
      </c>
      <c r="I1780" s="27"/>
      <c r="J1780" s="27">
        <v>0</v>
      </c>
      <c r="K1780" s="27">
        <v>0</v>
      </c>
      <c r="L1780" s="27">
        <v>0</v>
      </c>
      <c r="M1780" s="27"/>
      <c r="N1780" s="27">
        <v>0</v>
      </c>
      <c r="O1780" s="27">
        <v>0</v>
      </c>
      <c r="P1780" s="27">
        <v>0</v>
      </c>
      <c r="Q1780" s="27"/>
      <c r="R1780" s="27">
        <v>0</v>
      </c>
      <c r="S1780" s="27">
        <v>0</v>
      </c>
      <c r="T1780" s="27">
        <v>0</v>
      </c>
      <c r="U1780" s="27"/>
      <c r="V1780" s="27">
        <v>0</v>
      </c>
      <c r="W1780" s="27">
        <v>0</v>
      </c>
      <c r="X1780" s="27">
        <v>0</v>
      </c>
      <c r="Y1780" s="27"/>
      <c r="Z1780" s="27">
        <v>0</v>
      </c>
      <c r="AA1780" s="27">
        <v>0</v>
      </c>
      <c r="AB1780" s="27">
        <v>0</v>
      </c>
      <c r="AC1780" s="27"/>
      <c r="AD1780" s="27">
        <v>0</v>
      </c>
      <c r="AE1780" s="27">
        <v>0</v>
      </c>
      <c r="AF1780" s="27">
        <v>0</v>
      </c>
      <c r="AG1780" s="106">
        <v>0</v>
      </c>
      <c r="AH1780" s="27">
        <v>0</v>
      </c>
      <c r="AI1780" s="27">
        <v>0</v>
      </c>
      <c r="AJ1780" s="27">
        <v>0</v>
      </c>
      <c r="AK1780" s="106">
        <v>0</v>
      </c>
      <c r="AL1780" s="106">
        <v>0</v>
      </c>
      <c r="AM1780" s="105">
        <v>0</v>
      </c>
      <c r="AN1780" s="11">
        <v>0</v>
      </c>
      <c r="AO1780" s="11">
        <v>0</v>
      </c>
      <c r="AP1780" s="105">
        <v>0</v>
      </c>
      <c r="AQ1780" s="11">
        <v>0</v>
      </c>
      <c r="AR1780" s="11">
        <v>0</v>
      </c>
      <c r="AS1780" s="11">
        <v>0</v>
      </c>
      <c r="AT1780" s="11">
        <v>0</v>
      </c>
      <c r="AU1780" s="11">
        <v>0</v>
      </c>
      <c r="AV1780" s="11">
        <v>0</v>
      </c>
      <c r="AW1780" s="11">
        <v>0</v>
      </c>
      <c r="AX1780" s="11">
        <v>0</v>
      </c>
      <c r="AZ1780" s="11">
        <v>0</v>
      </c>
      <c r="BA1780">
        <v>0</v>
      </c>
      <c r="BB1780" s="122"/>
    </row>
    <row r="1781" spans="1:54" hidden="1" x14ac:dyDescent="0.25">
      <c r="A1781">
        <v>10</v>
      </c>
      <c r="B1781" t="str">
        <f t="shared" si="213"/>
        <v>FrCC-4513</v>
      </c>
      <c r="C1781" s="2" t="s">
        <v>320</v>
      </c>
      <c r="D1781" s="2" t="str">
        <f t="shared" si="217"/>
        <v>4</v>
      </c>
      <c r="E1781" s="2" t="str">
        <f t="shared" si="218"/>
        <v>45</v>
      </c>
      <c r="F1781" s="2" t="str">
        <f t="shared" si="219"/>
        <v>451</v>
      </c>
      <c r="G1781" s="1" t="s">
        <v>133</v>
      </c>
      <c r="H1781" s="27">
        <v>0</v>
      </c>
      <c r="I1781" s="27"/>
      <c r="J1781" s="27">
        <v>0</v>
      </c>
      <c r="K1781" s="27">
        <v>0</v>
      </c>
      <c r="L1781" s="27">
        <v>0</v>
      </c>
      <c r="M1781" s="27"/>
      <c r="N1781" s="27">
        <v>0</v>
      </c>
      <c r="O1781" s="27">
        <v>0</v>
      </c>
      <c r="P1781" s="27">
        <v>0</v>
      </c>
      <c r="Q1781" s="27"/>
      <c r="R1781" s="27">
        <v>0</v>
      </c>
      <c r="S1781" s="27">
        <v>0</v>
      </c>
      <c r="T1781" s="27">
        <v>0</v>
      </c>
      <c r="U1781" s="27"/>
      <c r="V1781" s="27">
        <v>0</v>
      </c>
      <c r="W1781" s="27">
        <v>0</v>
      </c>
      <c r="X1781" s="27">
        <v>0</v>
      </c>
      <c r="Y1781" s="27"/>
      <c r="Z1781" s="27">
        <v>0</v>
      </c>
      <c r="AA1781" s="27">
        <v>0</v>
      </c>
      <c r="AB1781" s="27">
        <v>0</v>
      </c>
      <c r="AC1781" s="27"/>
      <c r="AD1781" s="27">
        <v>0</v>
      </c>
      <c r="AE1781" s="27">
        <v>0</v>
      </c>
      <c r="AF1781" s="27">
        <v>0</v>
      </c>
      <c r="AG1781" s="106">
        <v>0</v>
      </c>
      <c r="AH1781" s="27">
        <v>0</v>
      </c>
      <c r="AI1781" s="27">
        <v>0</v>
      </c>
      <c r="AJ1781" s="27">
        <v>0</v>
      </c>
      <c r="AK1781" s="106">
        <v>0</v>
      </c>
      <c r="AL1781" s="106">
        <v>0</v>
      </c>
      <c r="AM1781" s="105">
        <v>0</v>
      </c>
      <c r="AN1781" s="11">
        <v>0</v>
      </c>
      <c r="AO1781" s="11">
        <v>0</v>
      </c>
      <c r="AP1781" s="105">
        <v>0</v>
      </c>
      <c r="AQ1781" s="11">
        <v>0</v>
      </c>
      <c r="AR1781" s="11">
        <v>0</v>
      </c>
      <c r="AS1781" s="11">
        <v>0</v>
      </c>
      <c r="AT1781" s="11">
        <v>0</v>
      </c>
      <c r="AU1781" s="11">
        <v>0</v>
      </c>
      <c r="AV1781" s="11">
        <v>0</v>
      </c>
      <c r="AW1781" s="11">
        <v>0</v>
      </c>
      <c r="AX1781" s="11">
        <v>0</v>
      </c>
      <c r="AZ1781" s="11">
        <v>0</v>
      </c>
      <c r="BA1781">
        <v>0</v>
      </c>
      <c r="BB1781" s="122"/>
    </row>
    <row r="1782" spans="1:54" hidden="1" x14ac:dyDescent="0.25">
      <c r="A1782">
        <v>10</v>
      </c>
      <c r="B1782" t="str">
        <f t="shared" si="213"/>
        <v>FrCC-4521</v>
      </c>
      <c r="C1782" s="2" t="s">
        <v>320</v>
      </c>
      <c r="D1782" s="2" t="str">
        <f t="shared" si="217"/>
        <v>4</v>
      </c>
      <c r="E1782" s="2" t="str">
        <f t="shared" si="218"/>
        <v>45</v>
      </c>
      <c r="F1782" s="2" t="str">
        <f t="shared" si="219"/>
        <v>452</v>
      </c>
      <c r="G1782" s="1" t="s">
        <v>942</v>
      </c>
      <c r="H1782" s="27">
        <v>0</v>
      </c>
      <c r="I1782" s="27"/>
      <c r="J1782" s="27">
        <v>0</v>
      </c>
      <c r="K1782" s="27">
        <v>0</v>
      </c>
      <c r="L1782" s="27">
        <v>0</v>
      </c>
      <c r="M1782" s="27"/>
      <c r="N1782" s="27">
        <v>0</v>
      </c>
      <c r="O1782" s="27">
        <v>0</v>
      </c>
      <c r="P1782" s="27">
        <v>0</v>
      </c>
      <c r="Q1782" s="27"/>
      <c r="R1782" s="27">
        <v>0</v>
      </c>
      <c r="S1782" s="27">
        <v>0</v>
      </c>
      <c r="T1782" s="27">
        <v>0</v>
      </c>
      <c r="U1782" s="27"/>
      <c r="V1782" s="27">
        <v>0</v>
      </c>
      <c r="W1782" s="27">
        <v>0</v>
      </c>
      <c r="X1782" s="27">
        <v>0</v>
      </c>
      <c r="Y1782" s="27"/>
      <c r="Z1782" s="27">
        <v>0</v>
      </c>
      <c r="AA1782" s="27">
        <v>0</v>
      </c>
      <c r="AB1782" s="27">
        <v>0</v>
      </c>
      <c r="AC1782" s="27"/>
      <c r="AD1782" s="27">
        <v>0</v>
      </c>
      <c r="AE1782" s="27">
        <v>0</v>
      </c>
      <c r="AF1782" s="27">
        <v>0</v>
      </c>
      <c r="AG1782" s="106">
        <v>0</v>
      </c>
      <c r="AH1782" s="27">
        <v>0</v>
      </c>
      <c r="AI1782" s="27">
        <v>0</v>
      </c>
      <c r="AJ1782" s="27">
        <v>0</v>
      </c>
      <c r="AK1782" s="106">
        <v>0</v>
      </c>
      <c r="AL1782" s="106">
        <v>0</v>
      </c>
      <c r="AM1782" s="105">
        <v>0</v>
      </c>
      <c r="AN1782" s="11">
        <v>0</v>
      </c>
      <c r="AO1782" s="11">
        <v>0</v>
      </c>
      <c r="AP1782" s="105">
        <v>0</v>
      </c>
      <c r="AQ1782" s="11">
        <v>0</v>
      </c>
      <c r="AR1782" s="11">
        <v>0</v>
      </c>
      <c r="AS1782" s="11">
        <v>0</v>
      </c>
      <c r="AT1782" s="11">
        <v>0</v>
      </c>
      <c r="AU1782" s="11"/>
      <c r="AV1782" s="11">
        <v>0</v>
      </c>
      <c r="AW1782" s="11">
        <v>0</v>
      </c>
      <c r="AX1782" s="11"/>
      <c r="AZ1782" s="11"/>
      <c r="BB1782" s="122"/>
    </row>
    <row r="1783" spans="1:54" hidden="1" x14ac:dyDescent="0.25">
      <c r="A1783">
        <v>10</v>
      </c>
      <c r="B1783" t="str">
        <f t="shared" si="213"/>
        <v>FrCC-4522</v>
      </c>
      <c r="C1783" s="2" t="s">
        <v>320</v>
      </c>
      <c r="D1783" s="2" t="str">
        <f t="shared" si="217"/>
        <v>4</v>
      </c>
      <c r="E1783" s="2" t="str">
        <f t="shared" si="218"/>
        <v>45</v>
      </c>
      <c r="F1783" s="2" t="str">
        <f t="shared" si="219"/>
        <v>452</v>
      </c>
      <c r="G1783" s="1" t="s">
        <v>943</v>
      </c>
      <c r="H1783" s="27">
        <v>0</v>
      </c>
      <c r="I1783" s="27"/>
      <c r="J1783" s="27">
        <v>0</v>
      </c>
      <c r="K1783" s="27">
        <v>0</v>
      </c>
      <c r="L1783" s="27">
        <v>0</v>
      </c>
      <c r="M1783" s="27"/>
      <c r="N1783" s="27">
        <v>0</v>
      </c>
      <c r="O1783" s="27">
        <v>0</v>
      </c>
      <c r="P1783" s="27">
        <v>0</v>
      </c>
      <c r="Q1783" s="27"/>
      <c r="R1783" s="27">
        <v>0</v>
      </c>
      <c r="S1783" s="27">
        <v>0</v>
      </c>
      <c r="T1783" s="27">
        <v>0</v>
      </c>
      <c r="U1783" s="27"/>
      <c r="V1783" s="27">
        <v>0</v>
      </c>
      <c r="W1783" s="27">
        <v>0</v>
      </c>
      <c r="X1783" s="27">
        <v>0</v>
      </c>
      <c r="Y1783" s="27"/>
      <c r="Z1783" s="27">
        <v>0</v>
      </c>
      <c r="AA1783" s="27">
        <v>0</v>
      </c>
      <c r="AB1783" s="27">
        <v>0</v>
      </c>
      <c r="AC1783" s="27"/>
      <c r="AD1783" s="27">
        <v>0</v>
      </c>
      <c r="AE1783" s="27">
        <v>0</v>
      </c>
      <c r="AF1783" s="27">
        <v>0</v>
      </c>
      <c r="AG1783" s="106">
        <v>0</v>
      </c>
      <c r="AH1783" s="27">
        <v>0</v>
      </c>
      <c r="AI1783" s="27">
        <v>0</v>
      </c>
      <c r="AJ1783" s="27">
        <v>0</v>
      </c>
      <c r="AK1783" s="106">
        <v>0</v>
      </c>
      <c r="AL1783" s="106">
        <v>0</v>
      </c>
      <c r="AM1783" s="105">
        <v>0</v>
      </c>
      <c r="AN1783" s="11">
        <v>0</v>
      </c>
      <c r="AO1783" s="11">
        <v>0</v>
      </c>
      <c r="AP1783" s="105">
        <v>0</v>
      </c>
      <c r="AQ1783" s="11">
        <v>0</v>
      </c>
      <c r="AR1783" s="11">
        <v>0</v>
      </c>
      <c r="AS1783" s="11">
        <v>0</v>
      </c>
      <c r="AT1783" s="11">
        <v>0</v>
      </c>
      <c r="AU1783" s="11"/>
      <c r="AV1783" s="11">
        <v>0</v>
      </c>
      <c r="AW1783" s="11">
        <v>0</v>
      </c>
      <c r="AX1783" s="11"/>
      <c r="AZ1783" s="11"/>
      <c r="BB1783" s="122"/>
    </row>
    <row r="1784" spans="1:54" hidden="1" x14ac:dyDescent="0.25">
      <c r="A1784">
        <v>10</v>
      </c>
      <c r="B1784" t="str">
        <f t="shared" si="213"/>
        <v>FrCC-4523</v>
      </c>
      <c r="C1784" s="2" t="s">
        <v>320</v>
      </c>
      <c r="D1784" s="2" t="str">
        <f t="shared" si="217"/>
        <v>4</v>
      </c>
      <c r="E1784" s="2" t="str">
        <f t="shared" si="218"/>
        <v>45</v>
      </c>
      <c r="F1784" s="2" t="str">
        <f t="shared" si="219"/>
        <v>452</v>
      </c>
      <c r="G1784" s="1" t="s">
        <v>944</v>
      </c>
      <c r="H1784" s="27">
        <v>358</v>
      </c>
      <c r="I1784" s="27"/>
      <c r="J1784" s="27">
        <v>184</v>
      </c>
      <c r="K1784" s="27">
        <v>184</v>
      </c>
      <c r="L1784" s="27">
        <v>358</v>
      </c>
      <c r="M1784" s="27"/>
      <c r="N1784" s="27">
        <v>1881.057</v>
      </c>
      <c r="O1784" s="27">
        <v>1881.05657</v>
      </c>
      <c r="P1784" s="27">
        <v>411</v>
      </c>
      <c r="Q1784" s="27"/>
      <c r="R1784" s="27">
        <v>1809.5374199999999</v>
      </c>
      <c r="S1784" s="27">
        <v>1809.5374199999999</v>
      </c>
      <c r="T1784" s="27">
        <v>2162</v>
      </c>
      <c r="U1784" s="27"/>
      <c r="V1784" s="27">
        <v>4216</v>
      </c>
      <c r="W1784" s="27">
        <v>4216</v>
      </c>
      <c r="X1784" s="27">
        <v>4175</v>
      </c>
      <c r="Y1784" s="27"/>
      <c r="Z1784" s="27">
        <v>579</v>
      </c>
      <c r="AA1784" s="27">
        <v>579</v>
      </c>
      <c r="AB1784" s="27">
        <v>0</v>
      </c>
      <c r="AC1784" s="27"/>
      <c r="AD1784" s="27">
        <v>0</v>
      </c>
      <c r="AE1784" s="27">
        <v>0</v>
      </c>
      <c r="AF1784" s="27">
        <v>0</v>
      </c>
      <c r="AG1784" s="106">
        <v>0</v>
      </c>
      <c r="AH1784" s="27">
        <v>0</v>
      </c>
      <c r="AI1784" s="27">
        <v>0</v>
      </c>
      <c r="AJ1784" s="27">
        <v>0</v>
      </c>
      <c r="AK1784" s="106">
        <v>0</v>
      </c>
      <c r="AL1784" s="106">
        <v>0</v>
      </c>
      <c r="AM1784" s="105">
        <v>0</v>
      </c>
      <c r="AN1784" s="11">
        <v>0</v>
      </c>
      <c r="AO1784" s="11">
        <v>0</v>
      </c>
      <c r="AP1784" s="105">
        <v>0</v>
      </c>
      <c r="AQ1784" s="11">
        <v>0</v>
      </c>
      <c r="AR1784" s="11">
        <v>0</v>
      </c>
      <c r="AS1784" s="11">
        <v>0</v>
      </c>
      <c r="AT1784" s="11">
        <v>0</v>
      </c>
      <c r="AU1784" s="11"/>
      <c r="AV1784" s="11">
        <v>0</v>
      </c>
      <c r="AW1784" s="11">
        <v>0</v>
      </c>
      <c r="AX1784" s="11"/>
      <c r="AZ1784" s="11"/>
      <c r="BB1784" s="122"/>
    </row>
    <row r="1785" spans="1:54" hidden="1" x14ac:dyDescent="0.25">
      <c r="A1785">
        <v>10</v>
      </c>
      <c r="B1785" t="str">
        <f t="shared" si="213"/>
        <v>FrCC-4524</v>
      </c>
      <c r="C1785" s="2" t="s">
        <v>320</v>
      </c>
      <c r="D1785" s="2" t="str">
        <f t="shared" si="217"/>
        <v>4</v>
      </c>
      <c r="E1785" s="2" t="str">
        <f t="shared" si="218"/>
        <v>45</v>
      </c>
      <c r="F1785" s="2" t="str">
        <f t="shared" si="219"/>
        <v>452</v>
      </c>
      <c r="G1785" s="1" t="s">
        <v>135</v>
      </c>
      <c r="H1785" s="27">
        <v>0</v>
      </c>
      <c r="I1785" s="27"/>
      <c r="J1785" s="27">
        <v>0</v>
      </c>
      <c r="K1785" s="27">
        <v>0</v>
      </c>
      <c r="L1785" s="27">
        <v>0</v>
      </c>
      <c r="M1785" s="27"/>
      <c r="N1785" s="27">
        <v>0</v>
      </c>
      <c r="O1785" s="27">
        <v>0</v>
      </c>
      <c r="P1785" s="27">
        <v>0</v>
      </c>
      <c r="Q1785" s="27"/>
      <c r="R1785" s="27">
        <v>0</v>
      </c>
      <c r="S1785" s="27">
        <v>0</v>
      </c>
      <c r="T1785" s="27">
        <v>0</v>
      </c>
      <c r="U1785" s="27"/>
      <c r="V1785" s="27">
        <v>0</v>
      </c>
      <c r="W1785" s="27">
        <v>0</v>
      </c>
      <c r="X1785" s="27">
        <v>0</v>
      </c>
      <c r="Y1785" s="27"/>
      <c r="Z1785" s="27">
        <v>0</v>
      </c>
      <c r="AA1785" s="27">
        <v>0</v>
      </c>
      <c r="AB1785" s="27">
        <v>436</v>
      </c>
      <c r="AC1785" s="27"/>
      <c r="AD1785" s="27">
        <v>730</v>
      </c>
      <c r="AE1785" s="27">
        <v>730</v>
      </c>
      <c r="AF1785" s="27">
        <v>696</v>
      </c>
      <c r="AG1785" s="106">
        <v>360</v>
      </c>
      <c r="AH1785" s="27">
        <v>796</v>
      </c>
      <c r="AI1785" s="27">
        <v>796</v>
      </c>
      <c r="AJ1785" s="27">
        <v>0</v>
      </c>
      <c r="AK1785" s="106">
        <v>791</v>
      </c>
      <c r="AL1785" s="106">
        <v>791</v>
      </c>
      <c r="AM1785" s="105">
        <v>791</v>
      </c>
      <c r="AN1785" s="11">
        <v>713</v>
      </c>
      <c r="AO1785" s="11">
        <v>793</v>
      </c>
      <c r="AP1785" s="105">
        <v>793</v>
      </c>
      <c r="AQ1785" s="11">
        <v>793</v>
      </c>
      <c r="AR1785" s="11">
        <v>453</v>
      </c>
      <c r="AS1785" s="11">
        <v>553</v>
      </c>
      <c r="AT1785" s="11">
        <v>553</v>
      </c>
      <c r="AU1785" s="11">
        <v>553</v>
      </c>
      <c r="AV1785" s="11">
        <v>813</v>
      </c>
      <c r="AW1785" s="11">
        <v>453</v>
      </c>
      <c r="AX1785" s="11">
        <v>453</v>
      </c>
      <c r="AZ1785" s="11">
        <v>723</v>
      </c>
      <c r="BA1785">
        <v>763</v>
      </c>
      <c r="BB1785" s="122"/>
    </row>
    <row r="1786" spans="1:54" hidden="1" x14ac:dyDescent="0.25">
      <c r="A1786">
        <v>10</v>
      </c>
      <c r="B1786" t="str">
        <f t="shared" si="213"/>
        <v>FrCC-4525</v>
      </c>
      <c r="C1786" s="2" t="s">
        <v>320</v>
      </c>
      <c r="D1786" s="2" t="str">
        <f t="shared" si="217"/>
        <v>4</v>
      </c>
      <c r="E1786" s="2" t="str">
        <f t="shared" si="218"/>
        <v>45</v>
      </c>
      <c r="F1786" s="2" t="str">
        <f t="shared" si="219"/>
        <v>452</v>
      </c>
      <c r="G1786" s="1" t="s">
        <v>136</v>
      </c>
      <c r="H1786" s="27">
        <v>0</v>
      </c>
      <c r="I1786" s="27"/>
      <c r="J1786" s="27">
        <v>0</v>
      </c>
      <c r="K1786" s="27">
        <v>0</v>
      </c>
      <c r="L1786" s="27">
        <v>0</v>
      </c>
      <c r="M1786" s="27"/>
      <c r="N1786" s="27">
        <v>0</v>
      </c>
      <c r="O1786" s="27">
        <v>0</v>
      </c>
      <c r="P1786" s="27">
        <v>0</v>
      </c>
      <c r="Q1786" s="27"/>
      <c r="R1786" s="27">
        <v>0</v>
      </c>
      <c r="S1786" s="27">
        <v>0</v>
      </c>
      <c r="T1786" s="27">
        <v>0</v>
      </c>
      <c r="U1786" s="27"/>
      <c r="V1786" s="27">
        <v>0</v>
      </c>
      <c r="W1786" s="27">
        <v>0</v>
      </c>
      <c r="X1786" s="27">
        <v>0</v>
      </c>
      <c r="Y1786" s="27"/>
      <c r="Z1786" s="27">
        <v>0</v>
      </c>
      <c r="AA1786" s="27">
        <v>0</v>
      </c>
      <c r="AB1786" s="27">
        <v>0</v>
      </c>
      <c r="AC1786" s="27"/>
      <c r="AD1786" s="27">
        <v>0</v>
      </c>
      <c r="AE1786" s="27">
        <v>0</v>
      </c>
      <c r="AF1786" s="27">
        <v>0</v>
      </c>
      <c r="AG1786" s="106">
        <v>0</v>
      </c>
      <c r="AH1786" s="27">
        <v>0</v>
      </c>
      <c r="AI1786" s="27">
        <v>0</v>
      </c>
      <c r="AJ1786" s="27">
        <v>0</v>
      </c>
      <c r="AK1786" s="106">
        <v>0</v>
      </c>
      <c r="AL1786" s="106">
        <v>0</v>
      </c>
      <c r="AM1786" s="105">
        <v>0</v>
      </c>
      <c r="AN1786" s="11">
        <v>0</v>
      </c>
      <c r="AO1786" s="11">
        <v>0</v>
      </c>
      <c r="AP1786" s="105">
        <v>0</v>
      </c>
      <c r="AQ1786" s="11">
        <v>0</v>
      </c>
      <c r="AR1786" s="11">
        <v>0</v>
      </c>
      <c r="AS1786" s="11">
        <v>0</v>
      </c>
      <c r="AT1786" s="11">
        <v>0</v>
      </c>
      <c r="AU1786" s="11">
        <v>0</v>
      </c>
      <c r="AV1786" s="11">
        <v>0</v>
      </c>
      <c r="AW1786" s="11">
        <v>0</v>
      </c>
      <c r="AX1786" s="11">
        <v>0</v>
      </c>
      <c r="AZ1786" s="11">
        <v>0</v>
      </c>
      <c r="BA1786">
        <v>0</v>
      </c>
      <c r="BB1786" s="122"/>
    </row>
    <row r="1787" spans="1:54" hidden="1" x14ac:dyDescent="0.25">
      <c r="A1787">
        <v>10</v>
      </c>
      <c r="B1787" t="str">
        <f t="shared" si="213"/>
        <v>FrCC-4526</v>
      </c>
      <c r="C1787" s="2" t="s">
        <v>320</v>
      </c>
      <c r="D1787" s="2" t="str">
        <f t="shared" si="217"/>
        <v>4</v>
      </c>
      <c r="E1787" s="2" t="str">
        <f t="shared" si="218"/>
        <v>45</v>
      </c>
      <c r="F1787" s="2" t="str">
        <f t="shared" si="219"/>
        <v>452</v>
      </c>
      <c r="G1787" s="1" t="s">
        <v>137</v>
      </c>
      <c r="H1787" s="27">
        <v>0</v>
      </c>
      <c r="I1787" s="27"/>
      <c r="J1787" s="27">
        <v>0</v>
      </c>
      <c r="K1787" s="27">
        <v>0</v>
      </c>
      <c r="L1787" s="27">
        <v>0</v>
      </c>
      <c r="M1787" s="27"/>
      <c r="N1787" s="27">
        <v>0</v>
      </c>
      <c r="O1787" s="27">
        <v>0</v>
      </c>
      <c r="P1787" s="27">
        <v>0</v>
      </c>
      <c r="Q1787" s="27"/>
      <c r="R1787" s="27">
        <v>0</v>
      </c>
      <c r="S1787" s="27">
        <v>0</v>
      </c>
      <c r="T1787" s="27">
        <v>0</v>
      </c>
      <c r="U1787" s="27"/>
      <c r="V1787" s="27">
        <v>0</v>
      </c>
      <c r="W1787" s="27">
        <v>0</v>
      </c>
      <c r="X1787" s="27">
        <v>0</v>
      </c>
      <c r="Y1787" s="27"/>
      <c r="Z1787" s="27">
        <v>0</v>
      </c>
      <c r="AA1787" s="27">
        <v>0</v>
      </c>
      <c r="AB1787" s="27">
        <v>0</v>
      </c>
      <c r="AC1787" s="27"/>
      <c r="AD1787" s="27">
        <v>0</v>
      </c>
      <c r="AE1787" s="27">
        <v>0</v>
      </c>
      <c r="AF1787" s="27">
        <v>0</v>
      </c>
      <c r="AG1787" s="106">
        <v>0</v>
      </c>
      <c r="AH1787" s="27">
        <v>0</v>
      </c>
      <c r="AI1787" s="27">
        <v>0</v>
      </c>
      <c r="AJ1787" s="27">
        <v>0</v>
      </c>
      <c r="AK1787" s="106">
        <v>0</v>
      </c>
      <c r="AL1787" s="106">
        <v>0</v>
      </c>
      <c r="AM1787" s="105">
        <v>0</v>
      </c>
      <c r="AN1787" s="11">
        <v>0</v>
      </c>
      <c r="AO1787" s="11">
        <v>0</v>
      </c>
      <c r="AP1787" s="105">
        <v>0</v>
      </c>
      <c r="AQ1787" s="11">
        <v>0</v>
      </c>
      <c r="AR1787" s="11">
        <v>0</v>
      </c>
      <c r="AS1787" s="11">
        <v>0</v>
      </c>
      <c r="AT1787" s="11">
        <v>0</v>
      </c>
      <c r="AU1787" s="11">
        <v>0</v>
      </c>
      <c r="AV1787" s="11">
        <v>0</v>
      </c>
      <c r="AW1787" s="11">
        <v>0</v>
      </c>
      <c r="AX1787" s="11">
        <v>0</v>
      </c>
      <c r="AZ1787" s="11">
        <v>0</v>
      </c>
      <c r="BA1787">
        <v>0</v>
      </c>
      <c r="BB1787" s="122"/>
    </row>
    <row r="1788" spans="1:54" hidden="1" x14ac:dyDescent="0.25">
      <c r="A1788">
        <v>10</v>
      </c>
      <c r="B1788" t="str">
        <f t="shared" si="213"/>
        <v>FrCC-4530</v>
      </c>
      <c r="C1788" s="2" t="s">
        <v>320</v>
      </c>
      <c r="D1788" s="2" t="str">
        <f t="shared" si="217"/>
        <v>4</v>
      </c>
      <c r="E1788" s="2" t="str">
        <f t="shared" si="218"/>
        <v>45</v>
      </c>
      <c r="F1788" s="2" t="str">
        <f t="shared" si="219"/>
        <v>453</v>
      </c>
      <c r="G1788" s="1" t="s">
        <v>138</v>
      </c>
      <c r="H1788" s="27">
        <v>0</v>
      </c>
      <c r="I1788" s="27"/>
      <c r="J1788" s="27">
        <v>0</v>
      </c>
      <c r="K1788" s="27">
        <v>0</v>
      </c>
      <c r="L1788" s="27">
        <v>0</v>
      </c>
      <c r="M1788" s="27"/>
      <c r="N1788" s="27">
        <v>0</v>
      </c>
      <c r="O1788" s="27">
        <v>0</v>
      </c>
      <c r="P1788" s="27">
        <v>0</v>
      </c>
      <c r="Q1788" s="27"/>
      <c r="R1788" s="27">
        <v>0</v>
      </c>
      <c r="S1788" s="27">
        <v>0</v>
      </c>
      <c r="T1788" s="27">
        <v>0</v>
      </c>
      <c r="U1788" s="27"/>
      <c r="V1788" s="27">
        <v>0</v>
      </c>
      <c r="W1788" s="27">
        <v>0</v>
      </c>
      <c r="X1788" s="27">
        <v>0</v>
      </c>
      <c r="Y1788" s="27"/>
      <c r="Z1788" s="27">
        <v>0</v>
      </c>
      <c r="AA1788" s="27">
        <v>0</v>
      </c>
      <c r="AB1788" s="27">
        <v>0</v>
      </c>
      <c r="AC1788" s="27"/>
      <c r="AD1788" s="27">
        <v>0</v>
      </c>
      <c r="AE1788" s="27">
        <v>0</v>
      </c>
      <c r="AF1788" s="27">
        <v>0</v>
      </c>
      <c r="AG1788" s="106">
        <v>0</v>
      </c>
      <c r="AH1788" s="27">
        <v>0</v>
      </c>
      <c r="AI1788" s="27">
        <v>0</v>
      </c>
      <c r="AJ1788" s="27">
        <v>0</v>
      </c>
      <c r="AK1788" s="106">
        <v>0</v>
      </c>
      <c r="AL1788" s="106">
        <v>0</v>
      </c>
      <c r="AM1788" s="105">
        <v>0</v>
      </c>
      <c r="AN1788" s="11">
        <v>0</v>
      </c>
      <c r="AO1788" s="11">
        <v>0</v>
      </c>
      <c r="AP1788" s="105">
        <v>0</v>
      </c>
      <c r="AQ1788" s="11">
        <v>0</v>
      </c>
      <c r="AR1788" s="11">
        <v>0</v>
      </c>
      <c r="AS1788" s="11">
        <v>0</v>
      </c>
      <c r="AT1788" s="11">
        <v>0</v>
      </c>
      <c r="AU1788" s="11"/>
      <c r="AV1788" s="11">
        <v>0</v>
      </c>
      <c r="AW1788" s="11">
        <v>0</v>
      </c>
      <c r="AX1788" s="11"/>
      <c r="AZ1788" s="11"/>
      <c r="BB1788" s="122"/>
    </row>
    <row r="1789" spans="1:54" hidden="1" x14ac:dyDescent="0.25">
      <c r="A1789">
        <v>10</v>
      </c>
      <c r="B1789" t="str">
        <f t="shared" si="213"/>
        <v>FrCC-4531</v>
      </c>
      <c r="C1789" s="2" t="s">
        <v>320</v>
      </c>
      <c r="D1789" s="2" t="str">
        <f t="shared" si="217"/>
        <v>4</v>
      </c>
      <c r="E1789" s="2" t="str">
        <f t="shared" si="218"/>
        <v>45</v>
      </c>
      <c r="F1789" s="2" t="str">
        <f t="shared" si="219"/>
        <v>453</v>
      </c>
      <c r="G1789" s="1" t="s">
        <v>945</v>
      </c>
      <c r="H1789" s="27">
        <v>0</v>
      </c>
      <c r="I1789" s="27"/>
      <c r="J1789" s="27">
        <v>0</v>
      </c>
      <c r="K1789" s="27">
        <v>0</v>
      </c>
      <c r="L1789" s="27">
        <v>0</v>
      </c>
      <c r="M1789" s="27"/>
      <c r="N1789" s="27">
        <v>0</v>
      </c>
      <c r="O1789" s="27">
        <v>0</v>
      </c>
      <c r="P1789" s="27">
        <v>0</v>
      </c>
      <c r="Q1789" s="27"/>
      <c r="R1789" s="27">
        <v>0</v>
      </c>
      <c r="S1789" s="27">
        <v>0</v>
      </c>
      <c r="T1789" s="27">
        <v>0</v>
      </c>
      <c r="U1789" s="27"/>
      <c r="V1789" s="27">
        <v>0</v>
      </c>
      <c r="W1789" s="27">
        <v>0</v>
      </c>
      <c r="X1789" s="27">
        <v>0</v>
      </c>
      <c r="Y1789" s="27"/>
      <c r="Z1789" s="27">
        <v>0</v>
      </c>
      <c r="AA1789" s="27">
        <v>0</v>
      </c>
      <c r="AB1789" s="27">
        <v>0</v>
      </c>
      <c r="AC1789" s="27"/>
      <c r="AD1789" s="27">
        <v>0</v>
      </c>
      <c r="AE1789" s="27">
        <v>0</v>
      </c>
      <c r="AF1789" s="27">
        <v>0</v>
      </c>
      <c r="AG1789" s="106">
        <v>0</v>
      </c>
      <c r="AH1789" s="27">
        <v>0</v>
      </c>
      <c r="AI1789" s="27">
        <v>0</v>
      </c>
      <c r="AJ1789" s="27">
        <v>0</v>
      </c>
      <c r="AK1789" s="106">
        <v>0</v>
      </c>
      <c r="AL1789" s="106">
        <v>0</v>
      </c>
      <c r="AM1789" s="105">
        <v>0</v>
      </c>
      <c r="AN1789" s="11">
        <v>0</v>
      </c>
      <c r="AO1789" s="11">
        <v>0</v>
      </c>
      <c r="AP1789" s="105">
        <v>0</v>
      </c>
      <c r="AQ1789" s="11">
        <v>0</v>
      </c>
      <c r="AR1789" s="11">
        <v>0</v>
      </c>
      <c r="AS1789" s="11">
        <v>0</v>
      </c>
      <c r="AT1789" s="11">
        <v>0</v>
      </c>
      <c r="AU1789" s="11"/>
      <c r="AV1789" s="11">
        <v>0</v>
      </c>
      <c r="AW1789" s="11">
        <v>0</v>
      </c>
      <c r="AX1789" s="11"/>
      <c r="AZ1789" s="11"/>
      <c r="BB1789" s="122"/>
    </row>
    <row r="1790" spans="1:54" hidden="1" x14ac:dyDescent="0.25">
      <c r="A1790">
        <v>10</v>
      </c>
      <c r="B1790" t="str">
        <f t="shared" si="213"/>
        <v>FrCC-4532</v>
      </c>
      <c r="C1790" s="2" t="s">
        <v>320</v>
      </c>
      <c r="D1790" s="2" t="str">
        <f t="shared" si="217"/>
        <v>4</v>
      </c>
      <c r="E1790" s="2" t="str">
        <f t="shared" si="218"/>
        <v>45</v>
      </c>
      <c r="F1790" s="2" t="str">
        <f t="shared" si="219"/>
        <v>453</v>
      </c>
      <c r="G1790" s="1" t="s">
        <v>946</v>
      </c>
      <c r="H1790" s="27">
        <v>0</v>
      </c>
      <c r="I1790" s="27"/>
      <c r="J1790" s="27">
        <v>0</v>
      </c>
      <c r="K1790" s="27">
        <v>0</v>
      </c>
      <c r="L1790" s="27">
        <v>0</v>
      </c>
      <c r="M1790" s="27"/>
      <c r="N1790" s="27">
        <v>0</v>
      </c>
      <c r="O1790" s="27">
        <v>0</v>
      </c>
      <c r="P1790" s="27">
        <v>0</v>
      </c>
      <c r="Q1790" s="27"/>
      <c r="R1790" s="27">
        <v>0</v>
      </c>
      <c r="S1790" s="27">
        <v>0</v>
      </c>
      <c r="T1790" s="27">
        <v>0</v>
      </c>
      <c r="U1790" s="27"/>
      <c r="V1790" s="27">
        <v>0</v>
      </c>
      <c r="W1790" s="27">
        <v>0</v>
      </c>
      <c r="X1790" s="27">
        <v>0</v>
      </c>
      <c r="Y1790" s="27"/>
      <c r="Z1790" s="27">
        <v>0</v>
      </c>
      <c r="AA1790" s="27">
        <v>0</v>
      </c>
      <c r="AB1790" s="27">
        <v>0</v>
      </c>
      <c r="AC1790" s="27"/>
      <c r="AD1790" s="27">
        <v>0</v>
      </c>
      <c r="AE1790" s="27">
        <v>0</v>
      </c>
      <c r="AF1790" s="27">
        <v>0</v>
      </c>
      <c r="AG1790" s="106">
        <v>0</v>
      </c>
      <c r="AH1790" s="27">
        <v>0</v>
      </c>
      <c r="AI1790" s="27">
        <v>0</v>
      </c>
      <c r="AJ1790" s="27">
        <v>0</v>
      </c>
      <c r="AK1790" s="106">
        <v>0</v>
      </c>
      <c r="AL1790" s="106">
        <v>0</v>
      </c>
      <c r="AM1790" s="105">
        <v>0</v>
      </c>
      <c r="AN1790" s="11">
        <v>0</v>
      </c>
      <c r="AO1790" s="11">
        <v>0</v>
      </c>
      <c r="AP1790" s="105">
        <v>0</v>
      </c>
      <c r="AQ1790" s="11">
        <v>0</v>
      </c>
      <c r="AR1790" s="11">
        <v>0</v>
      </c>
      <c r="AS1790" s="11">
        <v>0</v>
      </c>
      <c r="AT1790" s="11">
        <v>0</v>
      </c>
      <c r="AU1790" s="11"/>
      <c r="AV1790" s="11">
        <v>0</v>
      </c>
      <c r="AW1790" s="11">
        <v>0</v>
      </c>
      <c r="AX1790" s="11"/>
      <c r="AZ1790" s="11"/>
      <c r="BB1790" s="122"/>
    </row>
    <row r="1791" spans="1:54" hidden="1" x14ac:dyDescent="0.25">
      <c r="A1791">
        <v>10</v>
      </c>
      <c r="B1791" t="str">
        <f t="shared" si="213"/>
        <v>FrCC-4533</v>
      </c>
      <c r="C1791" s="2" t="s">
        <v>320</v>
      </c>
      <c r="D1791" s="2" t="str">
        <f t="shared" si="217"/>
        <v>4</v>
      </c>
      <c r="E1791" s="2" t="str">
        <f t="shared" si="218"/>
        <v>45</v>
      </c>
      <c r="F1791" s="2" t="str">
        <f t="shared" si="219"/>
        <v>453</v>
      </c>
      <c r="G1791" s="1" t="s">
        <v>947</v>
      </c>
      <c r="H1791" s="27">
        <v>0</v>
      </c>
      <c r="I1791" s="27"/>
      <c r="J1791" s="27">
        <v>0</v>
      </c>
      <c r="K1791" s="27">
        <v>0</v>
      </c>
      <c r="L1791" s="27">
        <v>0</v>
      </c>
      <c r="M1791" s="27"/>
      <c r="N1791" s="27">
        <v>0</v>
      </c>
      <c r="O1791" s="27">
        <v>0</v>
      </c>
      <c r="P1791" s="27">
        <v>0</v>
      </c>
      <c r="Q1791" s="27"/>
      <c r="R1791" s="27">
        <v>0</v>
      </c>
      <c r="S1791" s="27">
        <v>0</v>
      </c>
      <c r="T1791" s="27">
        <v>0</v>
      </c>
      <c r="U1791" s="27"/>
      <c r="V1791" s="27">
        <v>0</v>
      </c>
      <c r="W1791" s="27">
        <v>0</v>
      </c>
      <c r="X1791" s="27">
        <v>0</v>
      </c>
      <c r="Y1791" s="27"/>
      <c r="Z1791" s="27">
        <v>0</v>
      </c>
      <c r="AA1791" s="27">
        <v>0</v>
      </c>
      <c r="AB1791" s="27">
        <v>0</v>
      </c>
      <c r="AC1791" s="27"/>
      <c r="AD1791" s="27">
        <v>0</v>
      </c>
      <c r="AE1791" s="27">
        <v>0</v>
      </c>
      <c r="AF1791" s="27">
        <v>0</v>
      </c>
      <c r="AG1791" s="106">
        <v>0</v>
      </c>
      <c r="AH1791" s="27">
        <v>0</v>
      </c>
      <c r="AI1791" s="27">
        <v>0</v>
      </c>
      <c r="AJ1791" s="27">
        <v>0</v>
      </c>
      <c r="AK1791" s="106">
        <v>0</v>
      </c>
      <c r="AL1791" s="106">
        <v>0</v>
      </c>
      <c r="AM1791" s="105">
        <v>0</v>
      </c>
      <c r="AN1791" s="11">
        <v>0</v>
      </c>
      <c r="AO1791" s="11">
        <v>0</v>
      </c>
      <c r="AP1791" s="105">
        <v>0</v>
      </c>
      <c r="AQ1791" s="11">
        <v>0</v>
      </c>
      <c r="AR1791" s="11">
        <v>0</v>
      </c>
      <c r="AS1791" s="11">
        <v>0</v>
      </c>
      <c r="AT1791" s="11">
        <v>0</v>
      </c>
      <c r="AU1791" s="11"/>
      <c r="AV1791" s="11">
        <v>0</v>
      </c>
      <c r="AW1791" s="11">
        <v>0</v>
      </c>
      <c r="AX1791" s="11"/>
      <c r="AZ1791" s="11"/>
      <c r="BB1791" s="122"/>
    </row>
    <row r="1792" spans="1:54" hidden="1" x14ac:dyDescent="0.25">
      <c r="A1792">
        <v>10</v>
      </c>
      <c r="B1792" t="str">
        <f t="shared" si="213"/>
        <v>FrCC-4534</v>
      </c>
      <c r="C1792" s="2" t="s">
        <v>320</v>
      </c>
      <c r="D1792" s="2" t="str">
        <f t="shared" si="217"/>
        <v>4</v>
      </c>
      <c r="E1792" s="2" t="str">
        <f t="shared" si="218"/>
        <v>45</v>
      </c>
      <c r="F1792" s="2" t="str">
        <f t="shared" si="219"/>
        <v>453</v>
      </c>
      <c r="G1792" s="1" t="s">
        <v>140</v>
      </c>
      <c r="H1792" s="27">
        <v>0</v>
      </c>
      <c r="I1792" s="27"/>
      <c r="J1792" s="27">
        <v>0</v>
      </c>
      <c r="K1792" s="27">
        <v>0</v>
      </c>
      <c r="L1792" s="27">
        <v>0</v>
      </c>
      <c r="M1792" s="27"/>
      <c r="N1792" s="27">
        <v>0</v>
      </c>
      <c r="O1792" s="27">
        <v>0</v>
      </c>
      <c r="P1792" s="27">
        <v>0</v>
      </c>
      <c r="Q1792" s="27"/>
      <c r="R1792" s="27">
        <v>0</v>
      </c>
      <c r="S1792" s="27">
        <v>0</v>
      </c>
      <c r="T1792" s="27">
        <v>0</v>
      </c>
      <c r="U1792" s="27"/>
      <c r="V1792" s="27">
        <v>0</v>
      </c>
      <c r="W1792" s="27">
        <v>0</v>
      </c>
      <c r="X1792" s="27">
        <v>0</v>
      </c>
      <c r="Y1792" s="27"/>
      <c r="Z1792" s="27">
        <v>0</v>
      </c>
      <c r="AA1792" s="27">
        <v>0</v>
      </c>
      <c r="AB1792" s="27">
        <v>0</v>
      </c>
      <c r="AC1792" s="27"/>
      <c r="AD1792" s="27">
        <v>0</v>
      </c>
      <c r="AE1792" s="27">
        <v>0</v>
      </c>
      <c r="AF1792" s="27">
        <v>0</v>
      </c>
      <c r="AG1792" s="106">
        <v>0</v>
      </c>
      <c r="AH1792" s="27">
        <v>0</v>
      </c>
      <c r="AI1792" s="27">
        <v>0</v>
      </c>
      <c r="AJ1792" s="27">
        <v>0</v>
      </c>
      <c r="AK1792" s="106">
        <v>0</v>
      </c>
      <c r="AL1792" s="106">
        <v>0</v>
      </c>
      <c r="AM1792" s="105">
        <v>0</v>
      </c>
      <c r="AN1792" s="11">
        <v>0</v>
      </c>
      <c r="AO1792" s="11">
        <v>0</v>
      </c>
      <c r="AP1792" s="105">
        <v>0</v>
      </c>
      <c r="AQ1792" s="11">
        <v>0</v>
      </c>
      <c r="AR1792" s="11">
        <v>0</v>
      </c>
      <c r="AS1792" s="11">
        <v>0</v>
      </c>
      <c r="AT1792" s="11">
        <v>0</v>
      </c>
      <c r="AU1792" s="11">
        <v>0</v>
      </c>
      <c r="AV1792" s="11">
        <v>0</v>
      </c>
      <c r="AW1792" s="11">
        <v>0</v>
      </c>
      <c r="AX1792" s="11">
        <v>0</v>
      </c>
      <c r="AZ1792" s="11">
        <v>0</v>
      </c>
      <c r="BA1792">
        <v>0</v>
      </c>
      <c r="BB1792" s="122"/>
    </row>
    <row r="1793" spans="1:54" hidden="1" x14ac:dyDescent="0.25">
      <c r="A1793">
        <v>10</v>
      </c>
      <c r="B1793" t="str">
        <f t="shared" si="213"/>
        <v>FrCC-4535</v>
      </c>
      <c r="C1793" s="2" t="s">
        <v>320</v>
      </c>
      <c r="D1793" s="2" t="str">
        <f t="shared" si="217"/>
        <v>4</v>
      </c>
      <c r="E1793" s="2" t="str">
        <f t="shared" si="218"/>
        <v>45</v>
      </c>
      <c r="F1793" s="2" t="str">
        <f t="shared" si="219"/>
        <v>453</v>
      </c>
      <c r="G1793" s="1" t="s">
        <v>141</v>
      </c>
      <c r="H1793" s="27">
        <v>0</v>
      </c>
      <c r="I1793" s="27"/>
      <c r="J1793" s="27">
        <v>0</v>
      </c>
      <c r="K1793" s="27">
        <v>0</v>
      </c>
      <c r="L1793" s="27">
        <v>0</v>
      </c>
      <c r="M1793" s="27"/>
      <c r="N1793" s="27">
        <v>0</v>
      </c>
      <c r="O1793" s="27">
        <v>0</v>
      </c>
      <c r="P1793" s="27">
        <v>0</v>
      </c>
      <c r="Q1793" s="27"/>
      <c r="R1793" s="27">
        <v>0</v>
      </c>
      <c r="S1793" s="27">
        <v>0</v>
      </c>
      <c r="T1793" s="27">
        <v>0</v>
      </c>
      <c r="U1793" s="27"/>
      <c r="V1793" s="27">
        <v>0</v>
      </c>
      <c r="W1793" s="27">
        <v>0</v>
      </c>
      <c r="X1793" s="27">
        <v>0</v>
      </c>
      <c r="Y1793" s="27"/>
      <c r="Z1793" s="27">
        <v>0</v>
      </c>
      <c r="AA1793" s="27">
        <v>0</v>
      </c>
      <c r="AB1793" s="27">
        <v>0</v>
      </c>
      <c r="AC1793" s="27"/>
      <c r="AD1793" s="27">
        <v>0</v>
      </c>
      <c r="AE1793" s="27">
        <v>0</v>
      </c>
      <c r="AF1793" s="27">
        <v>0</v>
      </c>
      <c r="AG1793" s="106">
        <v>0</v>
      </c>
      <c r="AH1793" s="27">
        <v>0</v>
      </c>
      <c r="AI1793" s="27">
        <v>0</v>
      </c>
      <c r="AJ1793" s="27">
        <v>0</v>
      </c>
      <c r="AK1793" s="106">
        <v>0</v>
      </c>
      <c r="AL1793" s="106">
        <v>0</v>
      </c>
      <c r="AM1793" s="105">
        <v>0</v>
      </c>
      <c r="AN1793" s="11">
        <v>0</v>
      </c>
      <c r="AO1793" s="11">
        <v>0</v>
      </c>
      <c r="AP1793" s="105">
        <v>0</v>
      </c>
      <c r="AQ1793" s="11">
        <v>0</v>
      </c>
      <c r="AR1793" s="11">
        <v>0</v>
      </c>
      <c r="AS1793" s="11">
        <v>0</v>
      </c>
      <c r="AT1793" s="11">
        <v>0</v>
      </c>
      <c r="AU1793" s="11">
        <v>0</v>
      </c>
      <c r="AV1793" s="11">
        <v>0</v>
      </c>
      <c r="AW1793" s="11">
        <v>0</v>
      </c>
      <c r="AX1793" s="11">
        <v>0</v>
      </c>
      <c r="AZ1793" s="11">
        <v>0</v>
      </c>
      <c r="BA1793">
        <v>0</v>
      </c>
      <c r="BB1793" s="122"/>
    </row>
    <row r="1794" spans="1:54" hidden="1" x14ac:dyDescent="0.25">
      <c r="A1794">
        <v>10</v>
      </c>
      <c r="B1794" t="str">
        <f t="shared" si="213"/>
        <v>FrCC-4540</v>
      </c>
      <c r="C1794" s="2" t="s">
        <v>320</v>
      </c>
      <c r="D1794" s="2" t="str">
        <f t="shared" si="217"/>
        <v>4</v>
      </c>
      <c r="E1794" s="2" t="str">
        <f t="shared" si="218"/>
        <v>45</v>
      </c>
      <c r="F1794" s="2" t="str">
        <f t="shared" si="219"/>
        <v>454</v>
      </c>
      <c r="G1794" s="1" t="s">
        <v>142</v>
      </c>
      <c r="H1794" s="27">
        <v>6</v>
      </c>
      <c r="I1794" s="27"/>
      <c r="J1794" s="27">
        <v>565.28814999999997</v>
      </c>
      <c r="K1794" s="27">
        <v>565.28814999999997</v>
      </c>
      <c r="L1794" s="27">
        <v>6</v>
      </c>
      <c r="M1794" s="27"/>
      <c r="N1794" s="27">
        <v>1144.337</v>
      </c>
      <c r="O1794" s="27">
        <v>1144.3365700000002</v>
      </c>
      <c r="P1794" s="27">
        <v>2340</v>
      </c>
      <c r="Q1794" s="27"/>
      <c r="R1794" s="27">
        <v>706.88350000000003</v>
      </c>
      <c r="S1794" s="27">
        <v>706.88350000000003</v>
      </c>
      <c r="T1794" s="27">
        <v>688</v>
      </c>
      <c r="U1794" s="27"/>
      <c r="V1794" s="27">
        <v>0</v>
      </c>
      <c r="W1794" s="27">
        <v>0</v>
      </c>
      <c r="X1794" s="27">
        <v>6</v>
      </c>
      <c r="Y1794" s="27"/>
      <c r="Z1794" s="27">
        <v>0</v>
      </c>
      <c r="AA1794" s="27">
        <v>0</v>
      </c>
      <c r="AB1794" s="27">
        <v>0</v>
      </c>
      <c r="AC1794" s="27"/>
      <c r="AD1794" s="27">
        <v>0</v>
      </c>
      <c r="AE1794" s="27">
        <v>0</v>
      </c>
      <c r="AF1794" s="27">
        <v>0</v>
      </c>
      <c r="AG1794" s="106">
        <v>0</v>
      </c>
      <c r="AH1794" s="27">
        <v>0</v>
      </c>
      <c r="AI1794" s="27">
        <v>0</v>
      </c>
      <c r="AJ1794" s="27">
        <v>0</v>
      </c>
      <c r="AK1794" s="106">
        <v>0</v>
      </c>
      <c r="AL1794" s="106">
        <v>0</v>
      </c>
      <c r="AM1794" s="105">
        <v>0</v>
      </c>
      <c r="AN1794" s="11">
        <v>0</v>
      </c>
      <c r="AO1794" s="11">
        <v>0</v>
      </c>
      <c r="AP1794" s="105">
        <v>0</v>
      </c>
      <c r="AQ1794" s="11">
        <v>0</v>
      </c>
      <c r="AR1794" s="11">
        <v>0</v>
      </c>
      <c r="AS1794" s="11">
        <v>0</v>
      </c>
      <c r="AT1794" s="11">
        <v>0</v>
      </c>
      <c r="AU1794" s="11">
        <v>0</v>
      </c>
      <c r="AV1794" s="11">
        <v>0</v>
      </c>
      <c r="AW1794" s="11">
        <v>0</v>
      </c>
      <c r="AX1794" s="11">
        <v>0</v>
      </c>
      <c r="AZ1794" s="11">
        <v>0</v>
      </c>
      <c r="BA1794">
        <v>0</v>
      </c>
      <c r="BB1794" s="122"/>
    </row>
    <row r="1795" spans="1:54" hidden="1" x14ac:dyDescent="0.25">
      <c r="A1795">
        <v>10</v>
      </c>
      <c r="B1795" t="str">
        <f t="shared" ref="B1795:B1858" si="220">C1795&amp;"-"&amp;G1795</f>
        <v>FrCC-4550</v>
      </c>
      <c r="C1795" s="2" t="s">
        <v>320</v>
      </c>
      <c r="D1795" s="2" t="str">
        <f t="shared" si="217"/>
        <v>4</v>
      </c>
      <c r="E1795" s="2" t="str">
        <f t="shared" si="218"/>
        <v>45</v>
      </c>
      <c r="F1795" s="2" t="str">
        <f t="shared" si="219"/>
        <v>455</v>
      </c>
      <c r="G1795" s="1" t="s">
        <v>143</v>
      </c>
      <c r="H1795" s="27">
        <v>0</v>
      </c>
      <c r="I1795" s="27"/>
      <c r="J1795" s="27">
        <v>0</v>
      </c>
      <c r="K1795" s="27">
        <v>0</v>
      </c>
      <c r="L1795" s="27">
        <v>0</v>
      </c>
      <c r="M1795" s="27"/>
      <c r="N1795" s="27">
        <v>0</v>
      </c>
      <c r="O1795" s="27">
        <v>0</v>
      </c>
      <c r="P1795" s="27">
        <v>0</v>
      </c>
      <c r="Q1795" s="27"/>
      <c r="R1795" s="27">
        <v>0</v>
      </c>
      <c r="S1795" s="27">
        <v>0</v>
      </c>
      <c r="T1795" s="27">
        <v>0</v>
      </c>
      <c r="U1795" s="27"/>
      <c r="V1795" s="27">
        <v>0</v>
      </c>
      <c r="W1795" s="27">
        <v>0</v>
      </c>
      <c r="X1795" s="27">
        <v>0</v>
      </c>
      <c r="Y1795" s="27"/>
      <c r="Z1795" s="27">
        <v>0</v>
      </c>
      <c r="AA1795" s="27">
        <v>0</v>
      </c>
      <c r="AB1795" s="27">
        <v>0</v>
      </c>
      <c r="AC1795" s="27"/>
      <c r="AD1795" s="27">
        <v>0</v>
      </c>
      <c r="AE1795" s="27">
        <v>0</v>
      </c>
      <c r="AF1795" s="27">
        <v>0</v>
      </c>
      <c r="AG1795" s="106">
        <v>0</v>
      </c>
      <c r="AH1795" s="27">
        <v>0</v>
      </c>
      <c r="AI1795" s="27">
        <v>0</v>
      </c>
      <c r="AJ1795" s="27">
        <v>0</v>
      </c>
      <c r="AK1795" s="106">
        <v>0</v>
      </c>
      <c r="AL1795" s="106">
        <v>0</v>
      </c>
      <c r="AM1795" s="105">
        <v>0</v>
      </c>
      <c r="AN1795" s="11">
        <v>0</v>
      </c>
      <c r="AO1795" s="11">
        <v>0</v>
      </c>
      <c r="AP1795" s="105">
        <v>0</v>
      </c>
      <c r="AQ1795" s="11">
        <v>0</v>
      </c>
      <c r="AR1795" s="11">
        <v>0</v>
      </c>
      <c r="AS1795" s="11">
        <v>0</v>
      </c>
      <c r="AT1795" s="11">
        <v>0</v>
      </c>
      <c r="AU1795" s="11">
        <v>0</v>
      </c>
      <c r="AV1795" s="11">
        <v>0</v>
      </c>
      <c r="AW1795" s="11">
        <v>0</v>
      </c>
      <c r="AX1795" s="11">
        <v>0</v>
      </c>
      <c r="AZ1795" s="11">
        <v>0</v>
      </c>
      <c r="BA1795">
        <v>235</v>
      </c>
      <c r="BB1795" s="122"/>
    </row>
    <row r="1796" spans="1:54" hidden="1" x14ac:dyDescent="0.25">
      <c r="A1796">
        <v>10</v>
      </c>
      <c r="B1796" t="str">
        <f t="shared" si="220"/>
        <v>FrCC-5111</v>
      </c>
      <c r="C1796" s="2" t="s">
        <v>320</v>
      </c>
      <c r="D1796" s="2" t="str">
        <f t="shared" si="217"/>
        <v>5</v>
      </c>
      <c r="E1796" s="2" t="str">
        <f t="shared" si="218"/>
        <v>51</v>
      </c>
      <c r="F1796" s="2" t="str">
        <f t="shared" si="219"/>
        <v>511</v>
      </c>
      <c r="G1796" s="1" t="s">
        <v>147</v>
      </c>
      <c r="H1796" s="27">
        <v>337</v>
      </c>
      <c r="I1796" s="27"/>
      <c r="J1796" s="27">
        <v>807.74626000000001</v>
      </c>
      <c r="K1796" s="27">
        <v>807.74626000000001</v>
      </c>
      <c r="L1796" s="27">
        <v>337</v>
      </c>
      <c r="M1796" s="27"/>
      <c r="N1796" s="27">
        <v>551.15800000000002</v>
      </c>
      <c r="O1796" s="27">
        <v>1173.0639999999999</v>
      </c>
      <c r="P1796" s="27">
        <v>323</v>
      </c>
      <c r="Q1796" s="27"/>
      <c r="R1796" s="27">
        <v>1322.5534600000001</v>
      </c>
      <c r="S1796" s="27">
        <v>1322.5534600000001</v>
      </c>
      <c r="T1796" s="27">
        <v>2007</v>
      </c>
      <c r="U1796" s="27"/>
      <c r="V1796" s="27">
        <v>1529</v>
      </c>
      <c r="W1796" s="27">
        <v>1530</v>
      </c>
      <c r="X1796" s="27">
        <v>5444</v>
      </c>
      <c r="Y1796" s="27"/>
      <c r="Z1796" s="27">
        <v>701</v>
      </c>
      <c r="AA1796" s="27">
        <v>700</v>
      </c>
      <c r="AB1796" s="27">
        <v>374</v>
      </c>
      <c r="AC1796" s="27"/>
      <c r="AD1796" s="27">
        <v>3080</v>
      </c>
      <c r="AE1796" s="27">
        <v>3081</v>
      </c>
      <c r="AF1796" s="27">
        <v>3998</v>
      </c>
      <c r="AG1796" s="106">
        <v>3249</v>
      </c>
      <c r="AH1796" s="27">
        <v>3250</v>
      </c>
      <c r="AI1796" s="27">
        <v>3250</v>
      </c>
      <c r="AJ1796" s="27">
        <v>622</v>
      </c>
      <c r="AK1796" s="106">
        <v>0</v>
      </c>
      <c r="AL1796" s="106">
        <v>0</v>
      </c>
      <c r="AM1796" s="105">
        <v>0</v>
      </c>
      <c r="AN1796" s="11">
        <v>0</v>
      </c>
      <c r="AO1796" s="11">
        <v>0</v>
      </c>
      <c r="AP1796" s="105">
        <v>0</v>
      </c>
      <c r="AQ1796" s="11">
        <v>0</v>
      </c>
      <c r="AR1796" s="11">
        <v>0</v>
      </c>
      <c r="AS1796" s="11">
        <v>0</v>
      </c>
      <c r="AT1796" s="11">
        <v>0</v>
      </c>
      <c r="AU1796" s="11">
        <v>0</v>
      </c>
      <c r="AV1796" s="11">
        <v>0</v>
      </c>
      <c r="AW1796" s="11">
        <v>0</v>
      </c>
      <c r="AX1796" s="11">
        <v>0</v>
      </c>
      <c r="AZ1796" s="11">
        <v>0</v>
      </c>
      <c r="BA1796">
        <v>0</v>
      </c>
      <c r="BB1796" s="122"/>
    </row>
    <row r="1797" spans="1:54" hidden="1" x14ac:dyDescent="0.25">
      <c r="A1797">
        <v>10</v>
      </c>
      <c r="B1797" t="str">
        <f t="shared" si="220"/>
        <v>FrCC-5112</v>
      </c>
      <c r="C1797" s="2" t="s">
        <v>320</v>
      </c>
      <c r="D1797" s="2" t="str">
        <f t="shared" si="217"/>
        <v>5</v>
      </c>
      <c r="E1797" s="2" t="str">
        <f t="shared" si="218"/>
        <v>51</v>
      </c>
      <c r="F1797" s="2" t="str">
        <f t="shared" si="219"/>
        <v>511</v>
      </c>
      <c r="G1797" s="1" t="s">
        <v>148</v>
      </c>
      <c r="H1797" s="27">
        <v>519</v>
      </c>
      <c r="I1797" s="27"/>
      <c r="J1797" s="27">
        <v>513</v>
      </c>
      <c r="K1797" s="27">
        <v>513</v>
      </c>
      <c r="L1797" s="27">
        <v>519</v>
      </c>
      <c r="M1797" s="27"/>
      <c r="N1797" s="27">
        <v>621.90599999999995</v>
      </c>
      <c r="O1797" s="27">
        <v>1449.222</v>
      </c>
      <c r="P1797" s="27">
        <v>599</v>
      </c>
      <c r="Q1797" s="27"/>
      <c r="R1797" s="27">
        <v>1567.9900700000001</v>
      </c>
      <c r="S1797" s="27">
        <v>1567.9900700000001</v>
      </c>
      <c r="T1797" s="27">
        <v>1877</v>
      </c>
      <c r="U1797" s="27"/>
      <c r="V1797" s="27">
        <v>1438</v>
      </c>
      <c r="W1797" s="27">
        <v>1438</v>
      </c>
      <c r="X1797" s="27">
        <v>2204</v>
      </c>
      <c r="Y1797" s="27"/>
      <c r="Z1797" s="27">
        <v>1918</v>
      </c>
      <c r="AA1797" s="27">
        <v>1918</v>
      </c>
      <c r="AB1797" s="27">
        <v>138</v>
      </c>
      <c r="AC1797" s="27"/>
      <c r="AD1797" s="27">
        <v>2030</v>
      </c>
      <c r="AE1797" s="27">
        <v>2031</v>
      </c>
      <c r="AF1797" s="27">
        <v>4861</v>
      </c>
      <c r="AG1797" s="106">
        <v>1337</v>
      </c>
      <c r="AH1797" s="27">
        <v>1337</v>
      </c>
      <c r="AI1797" s="27">
        <v>1337</v>
      </c>
      <c r="AJ1797" s="27">
        <v>5093</v>
      </c>
      <c r="AK1797" s="106">
        <v>4049</v>
      </c>
      <c r="AL1797" s="106">
        <v>4049</v>
      </c>
      <c r="AM1797" s="105">
        <v>4049</v>
      </c>
      <c r="AN1797" s="11">
        <v>5730</v>
      </c>
      <c r="AO1797" s="11">
        <v>1817</v>
      </c>
      <c r="AP1797" s="105">
        <v>1817</v>
      </c>
      <c r="AQ1797" s="11">
        <v>1817</v>
      </c>
      <c r="AR1797" s="11">
        <v>5326</v>
      </c>
      <c r="AS1797" s="11">
        <v>3582</v>
      </c>
      <c r="AT1797" s="11">
        <v>3582</v>
      </c>
      <c r="AU1797" s="11">
        <v>3582</v>
      </c>
      <c r="AV1797" s="11">
        <v>7411</v>
      </c>
      <c r="AW1797" s="11">
        <v>5250</v>
      </c>
      <c r="AX1797" s="11">
        <v>5250</v>
      </c>
      <c r="AZ1797" s="11">
        <v>7421</v>
      </c>
      <c r="BA1797">
        <v>3970</v>
      </c>
      <c r="BB1797" s="122"/>
    </row>
    <row r="1798" spans="1:54" hidden="1" x14ac:dyDescent="0.25">
      <c r="A1798">
        <v>10</v>
      </c>
      <c r="B1798" t="str">
        <f t="shared" si="220"/>
        <v>FrCC-5121</v>
      </c>
      <c r="C1798" s="2" t="s">
        <v>320</v>
      </c>
      <c r="D1798" s="2" t="str">
        <f t="shared" si="217"/>
        <v>5</v>
      </c>
      <c r="E1798" s="2" t="str">
        <f t="shared" si="218"/>
        <v>51</v>
      </c>
      <c r="F1798" s="2" t="str">
        <f t="shared" si="219"/>
        <v>512</v>
      </c>
      <c r="G1798" s="1" t="s">
        <v>149</v>
      </c>
      <c r="H1798" s="27">
        <v>0</v>
      </c>
      <c r="I1798" s="27"/>
      <c r="J1798" s="27">
        <v>1607.0748100000001</v>
      </c>
      <c r="K1798" s="27">
        <v>1607.0748100000001</v>
      </c>
      <c r="L1798" s="27">
        <v>0</v>
      </c>
      <c r="M1798" s="27"/>
      <c r="N1798" s="27">
        <v>1449.222</v>
      </c>
      <c r="O1798" s="27">
        <v>0</v>
      </c>
      <c r="P1798" s="27">
        <v>0</v>
      </c>
      <c r="Q1798" s="27"/>
      <c r="R1798" s="27">
        <v>0</v>
      </c>
      <c r="S1798" s="27">
        <v>0</v>
      </c>
      <c r="T1798" s="27">
        <v>0</v>
      </c>
      <c r="U1798" s="27"/>
      <c r="V1798" s="27">
        <v>0</v>
      </c>
      <c r="W1798" s="27">
        <v>0</v>
      </c>
      <c r="X1798" s="27">
        <v>0</v>
      </c>
      <c r="Y1798" s="27"/>
      <c r="Z1798" s="27">
        <v>0</v>
      </c>
      <c r="AA1798" s="27">
        <v>0</v>
      </c>
      <c r="AB1798" s="27">
        <v>0</v>
      </c>
      <c r="AC1798" s="27"/>
      <c r="AD1798" s="27">
        <v>0</v>
      </c>
      <c r="AE1798" s="27">
        <v>0</v>
      </c>
      <c r="AF1798" s="27">
        <v>0</v>
      </c>
      <c r="AG1798" s="106">
        <v>0</v>
      </c>
      <c r="AH1798" s="27">
        <v>0</v>
      </c>
      <c r="AI1798" s="27">
        <v>0</v>
      </c>
      <c r="AJ1798" s="27">
        <v>0</v>
      </c>
      <c r="AK1798" s="106">
        <v>0</v>
      </c>
      <c r="AL1798" s="106">
        <v>0</v>
      </c>
      <c r="AM1798" s="105">
        <v>0</v>
      </c>
      <c r="AN1798" s="11">
        <v>0</v>
      </c>
      <c r="AO1798" s="11">
        <v>0</v>
      </c>
      <c r="AP1798" s="105">
        <v>0</v>
      </c>
      <c r="AQ1798" s="11">
        <v>0</v>
      </c>
      <c r="AR1798" s="11">
        <v>0</v>
      </c>
      <c r="AS1798" s="11">
        <v>0</v>
      </c>
      <c r="AT1798" s="11">
        <v>0</v>
      </c>
      <c r="AU1798" s="11">
        <v>0</v>
      </c>
      <c r="AV1798" s="11">
        <v>0</v>
      </c>
      <c r="AW1798" s="11">
        <v>0</v>
      </c>
      <c r="AX1798" s="11">
        <v>0</v>
      </c>
      <c r="AZ1798" s="11">
        <v>0</v>
      </c>
      <c r="BA1798">
        <v>0</v>
      </c>
      <c r="BB1798" s="122"/>
    </row>
    <row r="1799" spans="1:54" hidden="1" x14ac:dyDescent="0.25">
      <c r="A1799">
        <v>10</v>
      </c>
      <c r="B1799" t="str">
        <f t="shared" si="220"/>
        <v>FrCC-5122</v>
      </c>
      <c r="C1799" s="2" t="s">
        <v>320</v>
      </c>
      <c r="D1799" s="2" t="str">
        <f t="shared" si="217"/>
        <v>5</v>
      </c>
      <c r="E1799" s="2" t="str">
        <f t="shared" si="218"/>
        <v>51</v>
      </c>
      <c r="F1799" s="2" t="str">
        <f t="shared" si="219"/>
        <v>512</v>
      </c>
      <c r="G1799" s="1" t="s">
        <v>150</v>
      </c>
      <c r="H1799" s="27">
        <v>0</v>
      </c>
      <c r="I1799" s="27"/>
      <c r="J1799" s="27">
        <v>0</v>
      </c>
      <c r="K1799" s="27">
        <v>0</v>
      </c>
      <c r="L1799" s="27">
        <v>0</v>
      </c>
      <c r="M1799" s="27"/>
      <c r="N1799" s="27">
        <v>0</v>
      </c>
      <c r="O1799" s="27">
        <v>0</v>
      </c>
      <c r="P1799" s="27">
        <v>0</v>
      </c>
      <c r="Q1799" s="27"/>
      <c r="R1799" s="27">
        <v>0</v>
      </c>
      <c r="S1799" s="27">
        <v>0</v>
      </c>
      <c r="T1799" s="27">
        <v>0</v>
      </c>
      <c r="U1799" s="27"/>
      <c r="V1799" s="27">
        <v>0</v>
      </c>
      <c r="W1799" s="27">
        <v>0</v>
      </c>
      <c r="X1799" s="27">
        <v>0</v>
      </c>
      <c r="Y1799" s="27"/>
      <c r="Z1799" s="27">
        <v>0</v>
      </c>
      <c r="AA1799" s="27">
        <v>0</v>
      </c>
      <c r="AB1799" s="27">
        <v>0</v>
      </c>
      <c r="AC1799" s="27"/>
      <c r="AD1799" s="27">
        <v>0</v>
      </c>
      <c r="AE1799" s="27">
        <v>0</v>
      </c>
      <c r="AF1799" s="27">
        <v>0</v>
      </c>
      <c r="AG1799" s="106">
        <v>0</v>
      </c>
      <c r="AH1799" s="27">
        <v>0</v>
      </c>
      <c r="AI1799" s="27">
        <v>0</v>
      </c>
      <c r="AJ1799" s="27">
        <v>0</v>
      </c>
      <c r="AK1799" s="106">
        <v>0</v>
      </c>
      <c r="AL1799" s="106">
        <v>0</v>
      </c>
      <c r="AM1799" s="105">
        <v>0</v>
      </c>
      <c r="AN1799" s="11">
        <v>0</v>
      </c>
      <c r="AO1799" s="11">
        <v>0</v>
      </c>
      <c r="AP1799" s="105">
        <v>0</v>
      </c>
      <c r="AQ1799" s="11">
        <v>0</v>
      </c>
      <c r="AR1799" s="11">
        <v>0</v>
      </c>
      <c r="AS1799" s="11">
        <v>0</v>
      </c>
      <c r="AT1799" s="11">
        <v>0</v>
      </c>
      <c r="AU1799" s="11">
        <v>0</v>
      </c>
      <c r="AV1799" s="11">
        <v>0</v>
      </c>
      <c r="AW1799" s="11">
        <v>0</v>
      </c>
      <c r="AX1799" s="11">
        <v>0</v>
      </c>
      <c r="AZ1799" s="11">
        <v>0</v>
      </c>
      <c r="BA1799">
        <v>0</v>
      </c>
      <c r="BB1799" s="122"/>
    </row>
    <row r="1800" spans="1:54" hidden="1" x14ac:dyDescent="0.25">
      <c r="A1800">
        <v>10</v>
      </c>
      <c r="B1800" t="str">
        <f t="shared" si="220"/>
        <v>FrCC-5130</v>
      </c>
      <c r="C1800" s="2" t="s">
        <v>320</v>
      </c>
      <c r="D1800" s="2" t="str">
        <f t="shared" si="217"/>
        <v>5</v>
      </c>
      <c r="E1800" s="2" t="str">
        <f t="shared" si="218"/>
        <v>51</v>
      </c>
      <c r="F1800" s="2" t="str">
        <f t="shared" si="219"/>
        <v>513</v>
      </c>
      <c r="G1800" s="1" t="s">
        <v>151</v>
      </c>
      <c r="H1800" s="27">
        <v>0</v>
      </c>
      <c r="I1800" s="27"/>
      <c r="J1800" s="27">
        <v>0</v>
      </c>
      <c r="K1800" s="27">
        <v>0</v>
      </c>
      <c r="L1800" s="27">
        <v>0</v>
      </c>
      <c r="M1800" s="27"/>
      <c r="N1800" s="27">
        <v>0</v>
      </c>
      <c r="O1800" s="27">
        <v>0</v>
      </c>
      <c r="P1800" s="27">
        <v>0</v>
      </c>
      <c r="Q1800" s="27"/>
      <c r="R1800" s="27">
        <v>0</v>
      </c>
      <c r="S1800" s="27">
        <v>0</v>
      </c>
      <c r="T1800" s="27">
        <v>0</v>
      </c>
      <c r="U1800" s="27"/>
      <c r="V1800" s="27">
        <v>0</v>
      </c>
      <c r="W1800" s="27">
        <v>0</v>
      </c>
      <c r="X1800" s="27">
        <v>0</v>
      </c>
      <c r="Y1800" s="27"/>
      <c r="Z1800" s="27">
        <v>0</v>
      </c>
      <c r="AA1800" s="27">
        <v>0</v>
      </c>
      <c r="AB1800" s="27">
        <v>0</v>
      </c>
      <c r="AC1800" s="27"/>
      <c r="AD1800" s="27">
        <v>0</v>
      </c>
      <c r="AE1800" s="27">
        <v>0</v>
      </c>
      <c r="AF1800" s="27">
        <v>0</v>
      </c>
      <c r="AG1800" s="106">
        <v>0</v>
      </c>
      <c r="AH1800" s="27">
        <v>0</v>
      </c>
      <c r="AI1800" s="27">
        <v>0</v>
      </c>
      <c r="AJ1800" s="27">
        <v>0</v>
      </c>
      <c r="AK1800" s="106">
        <v>0</v>
      </c>
      <c r="AL1800" s="106">
        <v>0</v>
      </c>
      <c r="AM1800" s="105">
        <v>0</v>
      </c>
      <c r="AN1800" s="11">
        <v>0</v>
      </c>
      <c r="AO1800" s="11">
        <v>0</v>
      </c>
      <c r="AP1800" s="105">
        <v>0</v>
      </c>
      <c r="AQ1800" s="11">
        <v>0</v>
      </c>
      <c r="AR1800" s="11">
        <v>0</v>
      </c>
      <c r="AS1800" s="11">
        <v>0</v>
      </c>
      <c r="AT1800" s="11">
        <v>0</v>
      </c>
      <c r="AU1800" s="11">
        <v>0</v>
      </c>
      <c r="AV1800" s="11">
        <v>0</v>
      </c>
      <c r="AW1800" s="11">
        <v>0</v>
      </c>
      <c r="AX1800" s="11">
        <v>0</v>
      </c>
      <c r="AZ1800" s="11">
        <v>0</v>
      </c>
      <c r="BA1800">
        <v>0</v>
      </c>
      <c r="BB1800" s="122"/>
    </row>
    <row r="1801" spans="1:54" hidden="1" x14ac:dyDescent="0.25">
      <c r="A1801">
        <v>10</v>
      </c>
      <c r="B1801" t="str">
        <f t="shared" si="220"/>
        <v>FrCC-5140</v>
      </c>
      <c r="C1801" s="2" t="s">
        <v>320</v>
      </c>
      <c r="D1801" s="2" t="str">
        <f t="shared" si="217"/>
        <v>5</v>
      </c>
      <c r="E1801" s="2" t="str">
        <f t="shared" si="218"/>
        <v>51</v>
      </c>
      <c r="F1801" s="2" t="str">
        <f t="shared" si="219"/>
        <v>514</v>
      </c>
      <c r="G1801" s="1" t="s">
        <v>152</v>
      </c>
      <c r="H1801" s="27">
        <v>0</v>
      </c>
      <c r="I1801" s="27"/>
      <c r="J1801" s="27">
        <v>0</v>
      </c>
      <c r="K1801" s="27">
        <v>0</v>
      </c>
      <c r="L1801" s="27">
        <v>0</v>
      </c>
      <c r="M1801" s="27"/>
      <c r="N1801" s="27">
        <v>0</v>
      </c>
      <c r="O1801" s="27">
        <v>0</v>
      </c>
      <c r="P1801" s="27">
        <v>0</v>
      </c>
      <c r="Q1801" s="27"/>
      <c r="R1801" s="27">
        <v>0</v>
      </c>
      <c r="S1801" s="27">
        <v>0</v>
      </c>
      <c r="T1801" s="27">
        <v>0</v>
      </c>
      <c r="U1801" s="27"/>
      <c r="V1801" s="27">
        <v>0</v>
      </c>
      <c r="W1801" s="27">
        <v>0</v>
      </c>
      <c r="X1801" s="27">
        <v>0</v>
      </c>
      <c r="Y1801" s="27"/>
      <c r="Z1801" s="27">
        <v>0</v>
      </c>
      <c r="AA1801" s="27">
        <v>0</v>
      </c>
      <c r="AB1801" s="27">
        <v>0</v>
      </c>
      <c r="AC1801" s="27"/>
      <c r="AD1801" s="27">
        <v>0</v>
      </c>
      <c r="AE1801" s="27">
        <v>0</v>
      </c>
      <c r="AF1801" s="27">
        <v>0</v>
      </c>
      <c r="AG1801" s="106">
        <v>0</v>
      </c>
      <c r="AH1801" s="27">
        <v>0</v>
      </c>
      <c r="AI1801" s="27">
        <v>0</v>
      </c>
      <c r="AJ1801" s="27">
        <v>0</v>
      </c>
      <c r="AK1801" s="106">
        <v>0</v>
      </c>
      <c r="AL1801" s="106">
        <v>0</v>
      </c>
      <c r="AM1801" s="105">
        <v>0</v>
      </c>
      <c r="AN1801" s="11">
        <v>0</v>
      </c>
      <c r="AO1801" s="11">
        <v>0</v>
      </c>
      <c r="AP1801" s="105">
        <v>0</v>
      </c>
      <c r="AQ1801" s="11">
        <v>0</v>
      </c>
      <c r="AR1801" s="11">
        <v>0</v>
      </c>
      <c r="AS1801" s="11">
        <v>0</v>
      </c>
      <c r="AT1801" s="11">
        <v>0</v>
      </c>
      <c r="AU1801" s="11">
        <v>0</v>
      </c>
      <c r="AV1801" s="11">
        <v>0</v>
      </c>
      <c r="AW1801" s="11">
        <v>0</v>
      </c>
      <c r="AX1801" s="11">
        <v>0</v>
      </c>
      <c r="AZ1801" s="11">
        <v>0</v>
      </c>
      <c r="BA1801">
        <v>0</v>
      </c>
      <c r="BB1801" s="122"/>
    </row>
    <row r="1802" spans="1:54" hidden="1" x14ac:dyDescent="0.25">
      <c r="A1802">
        <v>10</v>
      </c>
      <c r="B1802" t="str">
        <f t="shared" si="220"/>
        <v>FrCC-5210</v>
      </c>
      <c r="C1802" s="2" t="s">
        <v>320</v>
      </c>
      <c r="D1802" s="2" t="str">
        <f t="shared" ref="D1802:D1833" si="221">LEFT($G1802,1)</f>
        <v>5</v>
      </c>
      <c r="E1802" s="2" t="str">
        <f t="shared" ref="E1802:E1833" si="222">LEFT($G1802,2)</f>
        <v>52</v>
      </c>
      <c r="F1802" s="2" t="str">
        <f t="shared" ref="F1802:F1833" si="223">LEFT($G1802,3)</f>
        <v>521</v>
      </c>
      <c r="G1802" s="1" t="s">
        <v>154</v>
      </c>
      <c r="H1802" s="27">
        <v>2723</v>
      </c>
      <c r="I1802" s="27"/>
      <c r="J1802" s="27">
        <v>321.81370999999996</v>
      </c>
      <c r="K1802" s="27">
        <v>321.81370999999996</v>
      </c>
      <c r="L1802" s="27">
        <v>2723</v>
      </c>
      <c r="M1802" s="27"/>
      <c r="N1802" s="27">
        <v>221.489</v>
      </c>
      <c r="O1802" s="27">
        <v>221.48860000000002</v>
      </c>
      <c r="P1802" s="27">
        <v>2425</v>
      </c>
      <c r="Q1802" s="27"/>
      <c r="R1802" s="27">
        <v>180.0034</v>
      </c>
      <c r="S1802" s="27">
        <v>180.0034</v>
      </c>
      <c r="T1802" s="27">
        <v>422</v>
      </c>
      <c r="U1802" s="27"/>
      <c r="V1802" s="27">
        <v>651</v>
      </c>
      <c r="W1802" s="27">
        <v>651</v>
      </c>
      <c r="X1802" s="27">
        <v>522</v>
      </c>
      <c r="Y1802" s="27"/>
      <c r="Z1802" s="27">
        <v>567</v>
      </c>
      <c r="AA1802" s="27">
        <v>567</v>
      </c>
      <c r="AB1802" s="27">
        <v>1012</v>
      </c>
      <c r="AC1802" s="27"/>
      <c r="AD1802" s="27">
        <v>948</v>
      </c>
      <c r="AE1802" s="27">
        <v>949</v>
      </c>
      <c r="AF1802" s="27">
        <v>1003</v>
      </c>
      <c r="AG1802" s="106">
        <v>1155</v>
      </c>
      <c r="AH1802" s="27">
        <v>1155</v>
      </c>
      <c r="AI1802" s="27">
        <v>1155</v>
      </c>
      <c r="AJ1802" s="27">
        <v>1029</v>
      </c>
      <c r="AK1802" s="106">
        <v>3610</v>
      </c>
      <c r="AL1802" s="106">
        <v>3610</v>
      </c>
      <c r="AM1802" s="105">
        <v>3610</v>
      </c>
      <c r="AN1802" s="11">
        <v>1536</v>
      </c>
      <c r="AO1802" s="11">
        <v>1207</v>
      </c>
      <c r="AP1802" s="105">
        <v>1207</v>
      </c>
      <c r="AQ1802" s="11">
        <v>1207</v>
      </c>
      <c r="AR1802" s="11">
        <v>1333</v>
      </c>
      <c r="AS1802" s="11">
        <v>1338</v>
      </c>
      <c r="AT1802" s="11">
        <v>1338</v>
      </c>
      <c r="AU1802" s="11">
        <v>1338</v>
      </c>
      <c r="AV1802" s="11">
        <v>1324</v>
      </c>
      <c r="AW1802" s="11">
        <v>1635</v>
      </c>
      <c r="AX1802" s="11">
        <v>1635</v>
      </c>
      <c r="AZ1802" s="11">
        <v>1451</v>
      </c>
      <c r="BA1802">
        <v>836</v>
      </c>
      <c r="BB1802" s="122"/>
    </row>
    <row r="1803" spans="1:54" hidden="1" x14ac:dyDescent="0.25">
      <c r="A1803">
        <v>10</v>
      </c>
      <c r="B1803" t="str">
        <f t="shared" si="220"/>
        <v>FrCC-5220</v>
      </c>
      <c r="C1803" s="2" t="s">
        <v>320</v>
      </c>
      <c r="D1803" s="2" t="str">
        <f t="shared" si="221"/>
        <v>5</v>
      </c>
      <c r="E1803" s="2" t="str">
        <f t="shared" si="222"/>
        <v>52</v>
      </c>
      <c r="F1803" s="2" t="str">
        <f t="shared" si="223"/>
        <v>522</v>
      </c>
      <c r="G1803" s="1" t="s">
        <v>155</v>
      </c>
      <c r="H1803" s="27">
        <v>0</v>
      </c>
      <c r="I1803" s="27"/>
      <c r="J1803" s="27">
        <v>0</v>
      </c>
      <c r="K1803" s="27">
        <v>0</v>
      </c>
      <c r="L1803" s="27">
        <v>0</v>
      </c>
      <c r="M1803" s="27"/>
      <c r="N1803" s="27">
        <v>0</v>
      </c>
      <c r="O1803" s="27">
        <v>0</v>
      </c>
      <c r="P1803" s="27">
        <v>0</v>
      </c>
      <c r="Q1803" s="27"/>
      <c r="R1803" s="27">
        <v>0</v>
      </c>
      <c r="S1803" s="27">
        <v>0</v>
      </c>
      <c r="T1803" s="27">
        <v>0</v>
      </c>
      <c r="U1803" s="27"/>
      <c r="V1803" s="27">
        <v>0</v>
      </c>
      <c r="W1803" s="27">
        <v>0</v>
      </c>
      <c r="X1803" s="27">
        <v>0</v>
      </c>
      <c r="Y1803" s="27"/>
      <c r="Z1803" s="27">
        <v>0</v>
      </c>
      <c r="AA1803" s="27">
        <v>0</v>
      </c>
      <c r="AB1803" s="27">
        <v>0</v>
      </c>
      <c r="AC1803" s="27"/>
      <c r="AD1803" s="27">
        <v>0</v>
      </c>
      <c r="AE1803" s="27">
        <v>0</v>
      </c>
      <c r="AF1803" s="27">
        <v>0</v>
      </c>
      <c r="AG1803" s="106">
        <v>0</v>
      </c>
      <c r="AH1803" s="27">
        <v>0</v>
      </c>
      <c r="AI1803" s="27">
        <v>0</v>
      </c>
      <c r="AJ1803" s="27">
        <v>0</v>
      </c>
      <c r="AK1803" s="106">
        <v>0</v>
      </c>
      <c r="AL1803" s="106">
        <v>0</v>
      </c>
      <c r="AM1803" s="105">
        <v>0</v>
      </c>
      <c r="AN1803" s="11">
        <v>0</v>
      </c>
      <c r="AO1803" s="11">
        <v>0</v>
      </c>
      <c r="AP1803" s="105">
        <v>0</v>
      </c>
      <c r="AQ1803" s="11">
        <v>0</v>
      </c>
      <c r="AR1803" s="11">
        <v>0</v>
      </c>
      <c r="AS1803" s="11">
        <v>0</v>
      </c>
      <c r="AT1803" s="11">
        <v>0</v>
      </c>
      <c r="AU1803" s="11">
        <v>0</v>
      </c>
      <c r="AV1803" s="11">
        <v>0</v>
      </c>
      <c r="AW1803" s="11">
        <v>0</v>
      </c>
      <c r="AX1803" s="11">
        <v>0</v>
      </c>
      <c r="AZ1803" s="11">
        <v>0</v>
      </c>
      <c r="BA1803">
        <v>0</v>
      </c>
      <c r="BB1803" s="122"/>
    </row>
    <row r="1804" spans="1:54" hidden="1" x14ac:dyDescent="0.25">
      <c r="A1804">
        <v>10</v>
      </c>
      <c r="B1804" t="str">
        <f t="shared" si="220"/>
        <v>FrCC-5310</v>
      </c>
      <c r="C1804" s="2" t="s">
        <v>320</v>
      </c>
      <c r="D1804" s="2" t="str">
        <f t="shared" si="221"/>
        <v>5</v>
      </c>
      <c r="E1804" s="2" t="str">
        <f t="shared" si="222"/>
        <v>53</v>
      </c>
      <c r="F1804" s="2" t="str">
        <f t="shared" si="223"/>
        <v>531</v>
      </c>
      <c r="G1804" s="1" t="s">
        <v>158</v>
      </c>
      <c r="H1804" s="27">
        <v>155</v>
      </c>
      <c r="I1804" s="27"/>
      <c r="J1804" s="27">
        <v>39.56691</v>
      </c>
      <c r="K1804" s="27">
        <v>39.56691</v>
      </c>
      <c r="L1804" s="27">
        <v>155</v>
      </c>
      <c r="M1804" s="27"/>
      <c r="N1804" s="27">
        <v>138.304</v>
      </c>
      <c r="O1804" s="27">
        <v>138.30363</v>
      </c>
      <c r="P1804" s="27">
        <v>155</v>
      </c>
      <c r="Q1804" s="27"/>
      <c r="R1804" s="27">
        <v>133.05482999999998</v>
      </c>
      <c r="S1804" s="27">
        <v>133.05482999999998</v>
      </c>
      <c r="T1804" s="27">
        <v>155</v>
      </c>
      <c r="U1804" s="27"/>
      <c r="V1804" s="27">
        <v>95</v>
      </c>
      <c r="W1804" s="27">
        <v>95</v>
      </c>
      <c r="X1804" s="27">
        <v>130</v>
      </c>
      <c r="Y1804" s="27"/>
      <c r="Z1804" s="27">
        <v>110</v>
      </c>
      <c r="AA1804" s="27">
        <v>110</v>
      </c>
      <c r="AB1804" s="27">
        <v>110</v>
      </c>
      <c r="AC1804" s="27"/>
      <c r="AD1804" s="27">
        <v>173</v>
      </c>
      <c r="AE1804" s="27">
        <v>173</v>
      </c>
      <c r="AF1804" s="27">
        <v>120</v>
      </c>
      <c r="AG1804" s="106">
        <v>144</v>
      </c>
      <c r="AH1804" s="27">
        <v>144</v>
      </c>
      <c r="AI1804" s="27">
        <v>144</v>
      </c>
      <c r="AJ1804" s="27">
        <v>126</v>
      </c>
      <c r="AK1804" s="106">
        <v>9</v>
      </c>
      <c r="AL1804" s="106">
        <v>9</v>
      </c>
      <c r="AM1804" s="105">
        <v>9</v>
      </c>
      <c r="AN1804" s="11">
        <v>0</v>
      </c>
      <c r="AO1804" s="11">
        <v>0</v>
      </c>
      <c r="AP1804" s="105">
        <v>0</v>
      </c>
      <c r="AQ1804" s="11">
        <v>0</v>
      </c>
      <c r="AR1804" s="11">
        <v>0</v>
      </c>
      <c r="AS1804" s="11">
        <v>0</v>
      </c>
      <c r="AT1804" s="11">
        <v>0</v>
      </c>
      <c r="AU1804" s="11">
        <v>0</v>
      </c>
      <c r="AV1804" s="11">
        <v>0</v>
      </c>
      <c r="AW1804" s="11">
        <v>0</v>
      </c>
      <c r="AX1804" s="11">
        <v>0</v>
      </c>
      <c r="AZ1804" s="11">
        <v>0</v>
      </c>
      <c r="BA1804">
        <v>0</v>
      </c>
      <c r="BB1804" s="122"/>
    </row>
    <row r="1805" spans="1:54" hidden="1" x14ac:dyDescent="0.25">
      <c r="A1805">
        <v>10</v>
      </c>
      <c r="B1805" t="str">
        <f t="shared" si="220"/>
        <v>FrCC-5320</v>
      </c>
      <c r="C1805" s="2" t="s">
        <v>320</v>
      </c>
      <c r="D1805" s="2" t="str">
        <f t="shared" si="221"/>
        <v>5</v>
      </c>
      <c r="E1805" s="2" t="str">
        <f t="shared" si="222"/>
        <v>53</v>
      </c>
      <c r="F1805" s="2" t="str">
        <f t="shared" si="223"/>
        <v>532</v>
      </c>
      <c r="G1805" s="1" t="s">
        <v>159</v>
      </c>
      <c r="H1805" s="27">
        <v>0</v>
      </c>
      <c r="I1805" s="27"/>
      <c r="J1805" s="27">
        <v>0</v>
      </c>
      <c r="K1805" s="27">
        <v>0</v>
      </c>
      <c r="L1805" s="27">
        <v>0</v>
      </c>
      <c r="M1805" s="27"/>
      <c r="N1805" s="27">
        <v>0</v>
      </c>
      <c r="O1805" s="27">
        <v>0</v>
      </c>
      <c r="P1805" s="27">
        <v>0</v>
      </c>
      <c r="Q1805" s="27"/>
      <c r="R1805" s="27">
        <v>0</v>
      </c>
      <c r="S1805" s="27">
        <v>0</v>
      </c>
      <c r="T1805" s="27">
        <v>0</v>
      </c>
      <c r="U1805" s="27"/>
      <c r="V1805" s="27">
        <v>0</v>
      </c>
      <c r="W1805" s="27">
        <v>0</v>
      </c>
      <c r="X1805" s="27">
        <v>0</v>
      </c>
      <c r="Y1805" s="27"/>
      <c r="Z1805" s="27">
        <v>0</v>
      </c>
      <c r="AA1805" s="27">
        <v>0</v>
      </c>
      <c r="AB1805" s="27">
        <v>0</v>
      </c>
      <c r="AC1805" s="27"/>
      <c r="AD1805" s="27">
        <v>0</v>
      </c>
      <c r="AE1805" s="27">
        <v>0</v>
      </c>
      <c r="AF1805" s="27">
        <v>0</v>
      </c>
      <c r="AG1805" s="106">
        <v>0</v>
      </c>
      <c r="AH1805" s="27">
        <v>0</v>
      </c>
      <c r="AI1805" s="27">
        <v>0</v>
      </c>
      <c r="AJ1805" s="27">
        <v>0</v>
      </c>
      <c r="AK1805" s="106">
        <v>0</v>
      </c>
      <c r="AL1805" s="106">
        <v>0</v>
      </c>
      <c r="AM1805" s="105">
        <v>0</v>
      </c>
      <c r="AN1805" s="11">
        <v>0</v>
      </c>
      <c r="AO1805" s="11">
        <v>0</v>
      </c>
      <c r="AP1805" s="105">
        <v>0</v>
      </c>
      <c r="AQ1805" s="11">
        <v>0</v>
      </c>
      <c r="AR1805" s="11">
        <v>0</v>
      </c>
      <c r="AS1805" s="11">
        <v>0</v>
      </c>
      <c r="AT1805" s="11">
        <v>0</v>
      </c>
      <c r="AU1805" s="11">
        <v>0</v>
      </c>
      <c r="AV1805" s="11">
        <v>0</v>
      </c>
      <c r="AW1805" s="11">
        <v>0</v>
      </c>
      <c r="AX1805" s="11">
        <v>0</v>
      </c>
      <c r="AZ1805" s="11">
        <v>0</v>
      </c>
      <c r="BA1805">
        <v>0</v>
      </c>
      <c r="BB1805" s="122"/>
    </row>
    <row r="1806" spans="1:54" hidden="1" x14ac:dyDescent="0.25">
      <c r="A1806">
        <v>10</v>
      </c>
      <c r="B1806" t="str">
        <f t="shared" si="220"/>
        <v>FrCC-5411</v>
      </c>
      <c r="C1806" s="2" t="s">
        <v>320</v>
      </c>
      <c r="D1806" s="2" t="str">
        <f t="shared" si="221"/>
        <v>5</v>
      </c>
      <c r="E1806" s="2" t="str">
        <f t="shared" si="222"/>
        <v>54</v>
      </c>
      <c r="F1806" s="2" t="str">
        <f t="shared" si="223"/>
        <v>541</v>
      </c>
      <c r="G1806" s="1" t="s">
        <v>162</v>
      </c>
      <c r="H1806" s="27">
        <v>0</v>
      </c>
      <c r="I1806" s="27"/>
      <c r="J1806" s="27">
        <v>0</v>
      </c>
      <c r="K1806" s="27">
        <v>0</v>
      </c>
      <c r="L1806" s="27">
        <v>0</v>
      </c>
      <c r="M1806" s="27"/>
      <c r="N1806" s="27">
        <v>0</v>
      </c>
      <c r="O1806" s="27">
        <v>0</v>
      </c>
      <c r="P1806" s="27">
        <v>0</v>
      </c>
      <c r="Q1806" s="27"/>
      <c r="R1806" s="27">
        <v>0</v>
      </c>
      <c r="S1806" s="27">
        <v>0</v>
      </c>
      <c r="T1806" s="27">
        <v>0</v>
      </c>
      <c r="U1806" s="27"/>
      <c r="V1806" s="27">
        <v>0</v>
      </c>
      <c r="W1806" s="27">
        <v>0</v>
      </c>
      <c r="X1806" s="27">
        <v>0</v>
      </c>
      <c r="Y1806" s="27"/>
      <c r="Z1806" s="27">
        <v>0</v>
      </c>
      <c r="AA1806" s="27">
        <v>0</v>
      </c>
      <c r="AB1806" s="27">
        <v>0</v>
      </c>
      <c r="AC1806" s="27"/>
      <c r="AD1806" s="27">
        <v>0</v>
      </c>
      <c r="AE1806" s="27">
        <v>0</v>
      </c>
      <c r="AF1806" s="27">
        <v>0</v>
      </c>
      <c r="AG1806" s="106">
        <v>0</v>
      </c>
      <c r="AH1806" s="27">
        <v>0</v>
      </c>
      <c r="AI1806" s="27">
        <v>0</v>
      </c>
      <c r="AJ1806" s="27">
        <v>0</v>
      </c>
      <c r="AK1806" s="106">
        <v>0</v>
      </c>
      <c r="AL1806" s="106">
        <v>0</v>
      </c>
      <c r="AM1806" s="105">
        <v>0</v>
      </c>
      <c r="AN1806" s="11">
        <v>0</v>
      </c>
      <c r="AO1806" s="11">
        <v>0</v>
      </c>
      <c r="AP1806" s="105">
        <v>0</v>
      </c>
      <c r="AQ1806" s="11">
        <v>0</v>
      </c>
      <c r="AR1806" s="11">
        <v>0</v>
      </c>
      <c r="AS1806" s="11">
        <v>0</v>
      </c>
      <c r="AT1806" s="11">
        <v>0</v>
      </c>
      <c r="AU1806" s="11">
        <v>0</v>
      </c>
      <c r="AV1806" s="11">
        <v>0</v>
      </c>
      <c r="AW1806" s="11">
        <v>0</v>
      </c>
      <c r="AX1806" s="11">
        <v>0</v>
      </c>
      <c r="AZ1806" s="11">
        <v>0</v>
      </c>
      <c r="BA1806">
        <v>0</v>
      </c>
      <c r="BB1806" s="122"/>
    </row>
    <row r="1807" spans="1:54" hidden="1" x14ac:dyDescent="0.25">
      <c r="A1807">
        <v>10</v>
      </c>
      <c r="B1807" t="str">
        <f t="shared" si="220"/>
        <v>FrCC-5412</v>
      </c>
      <c r="C1807" s="2" t="s">
        <v>320</v>
      </c>
      <c r="D1807" s="2" t="str">
        <f t="shared" si="221"/>
        <v>5</v>
      </c>
      <c r="E1807" s="2" t="str">
        <f t="shared" si="222"/>
        <v>54</v>
      </c>
      <c r="F1807" s="2" t="str">
        <f t="shared" si="223"/>
        <v>541</v>
      </c>
      <c r="G1807" s="1" t="s">
        <v>163</v>
      </c>
      <c r="H1807" s="27">
        <v>0</v>
      </c>
      <c r="I1807" s="27"/>
      <c r="J1807" s="27">
        <v>0</v>
      </c>
      <c r="K1807" s="27">
        <v>0</v>
      </c>
      <c r="L1807" s="27">
        <v>0</v>
      </c>
      <c r="M1807" s="27"/>
      <c r="N1807" s="27">
        <v>0</v>
      </c>
      <c r="O1807" s="27">
        <v>0</v>
      </c>
      <c r="P1807" s="27">
        <v>0</v>
      </c>
      <c r="Q1807" s="27"/>
      <c r="R1807" s="27">
        <v>0</v>
      </c>
      <c r="S1807" s="27">
        <v>0</v>
      </c>
      <c r="T1807" s="27">
        <v>0</v>
      </c>
      <c r="U1807" s="27"/>
      <c r="V1807" s="27">
        <v>0</v>
      </c>
      <c r="W1807" s="27">
        <v>0</v>
      </c>
      <c r="X1807" s="27">
        <v>0</v>
      </c>
      <c r="Y1807" s="27"/>
      <c r="Z1807" s="27">
        <v>0</v>
      </c>
      <c r="AA1807" s="27">
        <v>0</v>
      </c>
      <c r="AB1807" s="27">
        <v>0</v>
      </c>
      <c r="AC1807" s="27"/>
      <c r="AD1807" s="27">
        <v>0</v>
      </c>
      <c r="AE1807" s="27">
        <v>0</v>
      </c>
      <c r="AF1807" s="27">
        <v>0</v>
      </c>
      <c r="AG1807" s="106">
        <v>0</v>
      </c>
      <c r="AH1807" s="27">
        <v>0</v>
      </c>
      <c r="AI1807" s="27">
        <v>0</v>
      </c>
      <c r="AJ1807" s="27">
        <v>0</v>
      </c>
      <c r="AK1807" s="106">
        <v>0</v>
      </c>
      <c r="AL1807" s="106">
        <v>0</v>
      </c>
      <c r="AM1807" s="105">
        <v>0</v>
      </c>
      <c r="AN1807" s="11">
        <v>0</v>
      </c>
      <c r="AO1807" s="11">
        <v>0</v>
      </c>
      <c r="AP1807" s="105">
        <v>0</v>
      </c>
      <c r="AQ1807" s="11">
        <v>0</v>
      </c>
      <c r="AR1807" s="11">
        <v>0</v>
      </c>
      <c r="AS1807" s="11">
        <v>0</v>
      </c>
      <c r="AT1807" s="11">
        <v>0</v>
      </c>
      <c r="AU1807" s="11">
        <v>0</v>
      </c>
      <c r="AV1807" s="11">
        <v>0</v>
      </c>
      <c r="AW1807" s="11">
        <v>0</v>
      </c>
      <c r="AX1807" s="11">
        <v>0</v>
      </c>
      <c r="AZ1807" s="11">
        <v>0</v>
      </c>
      <c r="BA1807">
        <v>0</v>
      </c>
      <c r="BB1807" s="122"/>
    </row>
    <row r="1808" spans="1:54" hidden="1" x14ac:dyDescent="0.25">
      <c r="A1808">
        <v>10</v>
      </c>
      <c r="B1808" t="str">
        <f t="shared" si="220"/>
        <v>FrCC-5421</v>
      </c>
      <c r="C1808" s="2" t="s">
        <v>320</v>
      </c>
      <c r="D1808" s="2" t="str">
        <f t="shared" si="221"/>
        <v>5</v>
      </c>
      <c r="E1808" s="2" t="str">
        <f t="shared" si="222"/>
        <v>54</v>
      </c>
      <c r="F1808" s="2" t="str">
        <f t="shared" si="223"/>
        <v>542</v>
      </c>
      <c r="G1808" s="1" t="s">
        <v>164</v>
      </c>
      <c r="H1808" s="27">
        <v>0</v>
      </c>
      <c r="I1808" s="27"/>
      <c r="J1808" s="27">
        <v>0</v>
      </c>
      <c r="K1808" s="27">
        <v>0</v>
      </c>
      <c r="L1808" s="27">
        <v>0</v>
      </c>
      <c r="M1808" s="27"/>
      <c r="N1808" s="27">
        <v>0</v>
      </c>
      <c r="O1808" s="27">
        <v>0</v>
      </c>
      <c r="P1808" s="27">
        <v>0</v>
      </c>
      <c r="Q1808" s="27"/>
      <c r="R1808" s="27">
        <v>0</v>
      </c>
      <c r="S1808" s="27">
        <v>0</v>
      </c>
      <c r="T1808" s="27">
        <v>0</v>
      </c>
      <c r="U1808" s="27"/>
      <c r="V1808" s="27">
        <v>0</v>
      </c>
      <c r="W1808" s="27">
        <v>0</v>
      </c>
      <c r="X1808" s="27">
        <v>0</v>
      </c>
      <c r="Y1808" s="27"/>
      <c r="Z1808" s="27">
        <v>0</v>
      </c>
      <c r="AA1808" s="27">
        <v>0</v>
      </c>
      <c r="AB1808" s="27">
        <v>0</v>
      </c>
      <c r="AC1808" s="27"/>
      <c r="AD1808" s="27">
        <v>0</v>
      </c>
      <c r="AE1808" s="27">
        <v>0</v>
      </c>
      <c r="AF1808" s="27">
        <v>0</v>
      </c>
      <c r="AG1808" s="106">
        <v>0</v>
      </c>
      <c r="AH1808" s="27">
        <v>0</v>
      </c>
      <c r="AI1808" s="27">
        <v>0</v>
      </c>
      <c r="AJ1808" s="27">
        <v>0</v>
      </c>
      <c r="AK1808" s="106">
        <v>0</v>
      </c>
      <c r="AL1808" s="106">
        <v>0</v>
      </c>
      <c r="AM1808" s="105">
        <v>0</v>
      </c>
      <c r="AN1808" s="11">
        <v>0</v>
      </c>
      <c r="AO1808" s="11">
        <v>0</v>
      </c>
      <c r="AP1808" s="105">
        <v>0</v>
      </c>
      <c r="AQ1808" s="11">
        <v>0</v>
      </c>
      <c r="AR1808" s="11">
        <v>0</v>
      </c>
      <c r="AS1808" s="11">
        <v>0</v>
      </c>
      <c r="AT1808" s="11">
        <v>0</v>
      </c>
      <c r="AU1808" s="11">
        <v>0</v>
      </c>
      <c r="AV1808" s="11">
        <v>0</v>
      </c>
      <c r="AW1808" s="11">
        <v>0</v>
      </c>
      <c r="AX1808" s="11">
        <v>0</v>
      </c>
      <c r="AZ1808" s="11">
        <v>0</v>
      </c>
      <c r="BA1808">
        <v>0</v>
      </c>
      <c r="BB1808" s="122"/>
    </row>
    <row r="1809" spans="1:54" hidden="1" x14ac:dyDescent="0.25">
      <c r="A1809">
        <v>10</v>
      </c>
      <c r="B1809" t="str">
        <f t="shared" si="220"/>
        <v>FrCC-5422</v>
      </c>
      <c r="C1809" s="2" t="s">
        <v>320</v>
      </c>
      <c r="D1809" s="2" t="str">
        <f t="shared" si="221"/>
        <v>5</v>
      </c>
      <c r="E1809" s="2" t="str">
        <f t="shared" si="222"/>
        <v>54</v>
      </c>
      <c r="F1809" s="2" t="str">
        <f t="shared" si="223"/>
        <v>542</v>
      </c>
      <c r="G1809" s="1" t="s">
        <v>165</v>
      </c>
      <c r="H1809" s="27">
        <v>0</v>
      </c>
      <c r="I1809" s="27"/>
      <c r="J1809" s="27">
        <v>0</v>
      </c>
      <c r="K1809" s="27">
        <v>0</v>
      </c>
      <c r="L1809" s="27">
        <v>0</v>
      </c>
      <c r="M1809" s="27"/>
      <c r="N1809" s="27">
        <v>0</v>
      </c>
      <c r="O1809" s="27">
        <v>0</v>
      </c>
      <c r="P1809" s="27">
        <v>0</v>
      </c>
      <c r="Q1809" s="27"/>
      <c r="R1809" s="27">
        <v>0</v>
      </c>
      <c r="S1809" s="27">
        <v>0</v>
      </c>
      <c r="T1809" s="27">
        <v>0</v>
      </c>
      <c r="U1809" s="27"/>
      <c r="V1809" s="27">
        <v>0</v>
      </c>
      <c r="W1809" s="27">
        <v>0</v>
      </c>
      <c r="X1809" s="27">
        <v>0</v>
      </c>
      <c r="Y1809" s="27"/>
      <c r="Z1809" s="27">
        <v>0</v>
      </c>
      <c r="AA1809" s="27">
        <v>0</v>
      </c>
      <c r="AB1809" s="27">
        <v>0</v>
      </c>
      <c r="AC1809" s="27"/>
      <c r="AD1809" s="27">
        <v>0</v>
      </c>
      <c r="AE1809" s="27">
        <v>0</v>
      </c>
      <c r="AF1809" s="27">
        <v>0</v>
      </c>
      <c r="AG1809" s="106">
        <v>0</v>
      </c>
      <c r="AH1809" s="27">
        <v>0</v>
      </c>
      <c r="AI1809" s="27">
        <v>0</v>
      </c>
      <c r="AJ1809" s="27">
        <v>0</v>
      </c>
      <c r="AK1809" s="106">
        <v>0</v>
      </c>
      <c r="AL1809" s="106">
        <v>0</v>
      </c>
      <c r="AM1809" s="105">
        <v>0</v>
      </c>
      <c r="AN1809" s="11">
        <v>0</v>
      </c>
      <c r="AO1809" s="11">
        <v>0</v>
      </c>
      <c r="AP1809" s="105">
        <v>0</v>
      </c>
      <c r="AQ1809" s="11">
        <v>0</v>
      </c>
      <c r="AR1809" s="11">
        <v>0</v>
      </c>
      <c r="AS1809" s="11">
        <v>0</v>
      </c>
      <c r="AT1809" s="11">
        <v>0</v>
      </c>
      <c r="AU1809" s="11">
        <v>0</v>
      </c>
      <c r="AV1809" s="11">
        <v>0</v>
      </c>
      <c r="AW1809" s="11">
        <v>0</v>
      </c>
      <c r="AX1809" s="11">
        <v>0</v>
      </c>
      <c r="AZ1809" s="11">
        <v>0</v>
      </c>
      <c r="BA1809">
        <v>0</v>
      </c>
      <c r="BB1809" s="122"/>
    </row>
    <row r="1810" spans="1:54" hidden="1" x14ac:dyDescent="0.25">
      <c r="A1810">
        <v>10</v>
      </c>
      <c r="B1810" t="str">
        <f t="shared" si="220"/>
        <v>FrCC-5431</v>
      </c>
      <c r="C1810" s="2" t="s">
        <v>320</v>
      </c>
      <c r="D1810" s="2" t="str">
        <f t="shared" si="221"/>
        <v>5</v>
      </c>
      <c r="E1810" s="2" t="str">
        <f t="shared" si="222"/>
        <v>54</v>
      </c>
      <c r="F1810" s="2" t="str">
        <f t="shared" si="223"/>
        <v>543</v>
      </c>
      <c r="G1810" s="1" t="s">
        <v>167</v>
      </c>
      <c r="H1810" s="27">
        <v>0</v>
      </c>
      <c r="I1810" s="27"/>
      <c r="J1810" s="27">
        <v>0</v>
      </c>
      <c r="K1810" s="27">
        <v>0</v>
      </c>
      <c r="L1810" s="27">
        <v>0</v>
      </c>
      <c r="M1810" s="27"/>
      <c r="N1810" s="27">
        <v>0</v>
      </c>
      <c r="O1810" s="27">
        <v>0</v>
      </c>
      <c r="P1810" s="27">
        <v>0</v>
      </c>
      <c r="Q1810" s="27"/>
      <c r="R1810" s="27">
        <v>0</v>
      </c>
      <c r="S1810" s="27">
        <v>0</v>
      </c>
      <c r="T1810" s="27">
        <v>0</v>
      </c>
      <c r="U1810" s="27"/>
      <c r="V1810" s="27">
        <v>0</v>
      </c>
      <c r="W1810" s="27">
        <v>0</v>
      </c>
      <c r="X1810" s="27">
        <v>0</v>
      </c>
      <c r="Y1810" s="27"/>
      <c r="Z1810" s="27">
        <v>0</v>
      </c>
      <c r="AA1810" s="27">
        <v>0</v>
      </c>
      <c r="AB1810" s="27">
        <v>0</v>
      </c>
      <c r="AC1810" s="27"/>
      <c r="AD1810" s="27">
        <v>0</v>
      </c>
      <c r="AE1810" s="27">
        <v>0</v>
      </c>
      <c r="AF1810" s="27">
        <v>0</v>
      </c>
      <c r="AG1810" s="106">
        <v>0</v>
      </c>
      <c r="AH1810" s="27">
        <v>0</v>
      </c>
      <c r="AI1810" s="27">
        <v>0</v>
      </c>
      <c r="AJ1810" s="27">
        <v>0</v>
      </c>
      <c r="AK1810" s="106">
        <v>0</v>
      </c>
      <c r="AL1810" s="106">
        <v>0</v>
      </c>
      <c r="AM1810" s="105">
        <v>0</v>
      </c>
      <c r="AN1810" s="11">
        <v>0</v>
      </c>
      <c r="AO1810" s="11">
        <v>0</v>
      </c>
      <c r="AP1810" s="105">
        <v>0</v>
      </c>
      <c r="AQ1810" s="11">
        <v>0</v>
      </c>
      <c r="AR1810" s="11">
        <v>0</v>
      </c>
      <c r="AS1810" s="11">
        <v>0</v>
      </c>
      <c r="AT1810" s="11">
        <v>0</v>
      </c>
      <c r="AU1810" s="11">
        <v>0</v>
      </c>
      <c r="AV1810" s="11">
        <v>0</v>
      </c>
      <c r="AW1810" s="11">
        <v>0</v>
      </c>
      <c r="AX1810" s="11">
        <v>0</v>
      </c>
      <c r="AZ1810" s="11">
        <v>0</v>
      </c>
      <c r="BA1810">
        <v>0</v>
      </c>
      <c r="BB1810" s="122"/>
    </row>
    <row r="1811" spans="1:54" hidden="1" x14ac:dyDescent="0.25">
      <c r="A1811">
        <v>10</v>
      </c>
      <c r="B1811" t="str">
        <f t="shared" si="220"/>
        <v>FrCC-5432</v>
      </c>
      <c r="C1811" s="2" t="s">
        <v>320</v>
      </c>
      <c r="D1811" s="2" t="str">
        <f t="shared" si="221"/>
        <v>5</v>
      </c>
      <c r="E1811" s="2" t="str">
        <f t="shared" si="222"/>
        <v>54</v>
      </c>
      <c r="F1811" s="2" t="str">
        <f t="shared" si="223"/>
        <v>543</v>
      </c>
      <c r="G1811" s="1" t="s">
        <v>168</v>
      </c>
      <c r="H1811" s="27">
        <v>0</v>
      </c>
      <c r="I1811" s="27"/>
      <c r="J1811" s="27">
        <v>0</v>
      </c>
      <c r="K1811" s="27">
        <v>0</v>
      </c>
      <c r="L1811" s="27">
        <v>0</v>
      </c>
      <c r="M1811" s="27"/>
      <c r="N1811" s="27">
        <v>0</v>
      </c>
      <c r="O1811" s="27">
        <v>0</v>
      </c>
      <c r="P1811" s="27">
        <v>0</v>
      </c>
      <c r="Q1811" s="27"/>
      <c r="R1811" s="27">
        <v>0</v>
      </c>
      <c r="S1811" s="27">
        <v>0</v>
      </c>
      <c r="T1811" s="27">
        <v>0</v>
      </c>
      <c r="U1811" s="27"/>
      <c r="V1811" s="27">
        <v>0</v>
      </c>
      <c r="W1811" s="27">
        <v>0</v>
      </c>
      <c r="X1811" s="27">
        <v>0</v>
      </c>
      <c r="Y1811" s="27"/>
      <c r="Z1811" s="27">
        <v>0</v>
      </c>
      <c r="AA1811" s="27">
        <v>0</v>
      </c>
      <c r="AB1811" s="27">
        <v>0</v>
      </c>
      <c r="AC1811" s="27"/>
      <c r="AD1811" s="27">
        <v>0</v>
      </c>
      <c r="AE1811" s="27">
        <v>0</v>
      </c>
      <c r="AF1811" s="27">
        <v>0</v>
      </c>
      <c r="AG1811" s="106">
        <v>0</v>
      </c>
      <c r="AH1811" s="27">
        <v>0</v>
      </c>
      <c r="AI1811" s="27">
        <v>0</v>
      </c>
      <c r="AJ1811" s="27">
        <v>0</v>
      </c>
      <c r="AK1811" s="106">
        <v>0</v>
      </c>
      <c r="AL1811" s="106">
        <v>0</v>
      </c>
      <c r="AM1811" s="105">
        <v>0</v>
      </c>
      <c r="AN1811" s="11">
        <v>0</v>
      </c>
      <c r="AO1811" s="11">
        <v>0</v>
      </c>
      <c r="AP1811" s="105">
        <v>0</v>
      </c>
      <c r="AQ1811" s="11">
        <v>0</v>
      </c>
      <c r="AR1811" s="11">
        <v>0</v>
      </c>
      <c r="AS1811" s="11">
        <v>0</v>
      </c>
      <c r="AT1811" s="11">
        <v>0</v>
      </c>
      <c r="AU1811" s="11">
        <v>0</v>
      </c>
      <c r="AV1811" s="11">
        <v>0</v>
      </c>
      <c r="AW1811" s="11">
        <v>0</v>
      </c>
      <c r="AX1811" s="11">
        <v>0</v>
      </c>
      <c r="AZ1811" s="11">
        <v>0</v>
      </c>
      <c r="BA1811">
        <v>0</v>
      </c>
      <c r="BB1811" s="122"/>
    </row>
    <row r="1812" spans="1:54" hidden="1" x14ac:dyDescent="0.25">
      <c r="A1812">
        <v>10</v>
      </c>
      <c r="B1812" t="str">
        <f t="shared" si="220"/>
        <v>FrCC-5441</v>
      </c>
      <c r="C1812" s="2" t="s">
        <v>320</v>
      </c>
      <c r="D1812" s="2" t="str">
        <f t="shared" si="221"/>
        <v>5</v>
      </c>
      <c r="E1812" s="2" t="str">
        <f t="shared" si="222"/>
        <v>54</v>
      </c>
      <c r="F1812" s="2" t="str">
        <f t="shared" si="223"/>
        <v>544</v>
      </c>
      <c r="G1812" s="1" t="s">
        <v>169</v>
      </c>
      <c r="H1812" s="27">
        <v>0</v>
      </c>
      <c r="I1812" s="27"/>
      <c r="J1812" s="27">
        <v>0</v>
      </c>
      <c r="K1812" s="27">
        <v>0</v>
      </c>
      <c r="L1812" s="27">
        <v>0</v>
      </c>
      <c r="M1812" s="27"/>
      <c r="N1812" s="27">
        <v>0</v>
      </c>
      <c r="O1812" s="27">
        <v>0</v>
      </c>
      <c r="P1812" s="27">
        <v>0</v>
      </c>
      <c r="Q1812" s="27"/>
      <c r="R1812" s="27">
        <v>0</v>
      </c>
      <c r="S1812" s="27">
        <v>0</v>
      </c>
      <c r="T1812" s="27">
        <v>0</v>
      </c>
      <c r="U1812" s="27"/>
      <c r="V1812" s="27">
        <v>0</v>
      </c>
      <c r="W1812" s="27">
        <v>0</v>
      </c>
      <c r="X1812" s="27">
        <v>0</v>
      </c>
      <c r="Y1812" s="27"/>
      <c r="Z1812" s="27">
        <v>0</v>
      </c>
      <c r="AA1812" s="27">
        <v>0</v>
      </c>
      <c r="AB1812" s="27">
        <v>0</v>
      </c>
      <c r="AC1812" s="27"/>
      <c r="AD1812" s="27">
        <v>0</v>
      </c>
      <c r="AE1812" s="27">
        <v>0</v>
      </c>
      <c r="AF1812" s="27">
        <v>0</v>
      </c>
      <c r="AG1812" s="106">
        <v>0</v>
      </c>
      <c r="AH1812" s="27">
        <v>0</v>
      </c>
      <c r="AI1812" s="27">
        <v>0</v>
      </c>
      <c r="AJ1812" s="27">
        <v>0</v>
      </c>
      <c r="AK1812" s="106">
        <v>0</v>
      </c>
      <c r="AL1812" s="106">
        <v>0</v>
      </c>
      <c r="AM1812" s="105">
        <v>0</v>
      </c>
      <c r="AN1812" s="11">
        <v>0</v>
      </c>
      <c r="AO1812" s="11">
        <v>0</v>
      </c>
      <c r="AP1812" s="105">
        <v>0</v>
      </c>
      <c r="AQ1812" s="11">
        <v>0</v>
      </c>
      <c r="AR1812" s="11">
        <v>0</v>
      </c>
      <c r="AS1812" s="11">
        <v>0</v>
      </c>
      <c r="AT1812" s="11">
        <v>0</v>
      </c>
      <c r="AU1812" s="11">
        <v>0</v>
      </c>
      <c r="AV1812" s="11">
        <v>0</v>
      </c>
      <c r="AW1812" s="11">
        <v>0</v>
      </c>
      <c r="AX1812" s="11">
        <v>0</v>
      </c>
      <c r="AZ1812" s="11">
        <v>0</v>
      </c>
      <c r="BA1812">
        <v>0</v>
      </c>
      <c r="BB1812" s="122"/>
    </row>
    <row r="1813" spans="1:54" hidden="1" x14ac:dyDescent="0.25">
      <c r="A1813">
        <v>10</v>
      </c>
      <c r="B1813" t="str">
        <f t="shared" si="220"/>
        <v>FrCC-5442</v>
      </c>
      <c r="C1813" s="2" t="s">
        <v>320</v>
      </c>
      <c r="D1813" s="2" t="str">
        <f t="shared" si="221"/>
        <v>5</v>
      </c>
      <c r="E1813" s="2" t="str">
        <f t="shared" si="222"/>
        <v>54</v>
      </c>
      <c r="F1813" s="2" t="str">
        <f t="shared" si="223"/>
        <v>544</v>
      </c>
      <c r="G1813" s="1" t="s">
        <v>170</v>
      </c>
      <c r="H1813" s="27">
        <v>0</v>
      </c>
      <c r="I1813" s="27"/>
      <c r="J1813" s="27">
        <v>0</v>
      </c>
      <c r="K1813" s="27">
        <v>0</v>
      </c>
      <c r="L1813" s="27">
        <v>0</v>
      </c>
      <c r="M1813" s="27"/>
      <c r="N1813" s="27">
        <v>0</v>
      </c>
      <c r="O1813" s="27">
        <v>0</v>
      </c>
      <c r="P1813" s="27">
        <v>0</v>
      </c>
      <c r="Q1813" s="27"/>
      <c r="R1813" s="27">
        <v>0</v>
      </c>
      <c r="S1813" s="27">
        <v>0</v>
      </c>
      <c r="T1813" s="27">
        <v>0</v>
      </c>
      <c r="U1813" s="27"/>
      <c r="V1813" s="27">
        <v>0</v>
      </c>
      <c r="W1813" s="27">
        <v>0</v>
      </c>
      <c r="X1813" s="27">
        <v>0</v>
      </c>
      <c r="Y1813" s="27"/>
      <c r="Z1813" s="27">
        <v>0</v>
      </c>
      <c r="AA1813" s="27">
        <v>0</v>
      </c>
      <c r="AB1813" s="27">
        <v>0</v>
      </c>
      <c r="AC1813" s="27"/>
      <c r="AD1813" s="27">
        <v>0</v>
      </c>
      <c r="AE1813" s="27">
        <v>0</v>
      </c>
      <c r="AF1813" s="27">
        <v>0</v>
      </c>
      <c r="AG1813" s="106">
        <v>0</v>
      </c>
      <c r="AH1813" s="27">
        <v>0</v>
      </c>
      <c r="AI1813" s="27">
        <v>0</v>
      </c>
      <c r="AJ1813" s="27">
        <v>0</v>
      </c>
      <c r="AK1813" s="106">
        <v>0</v>
      </c>
      <c r="AL1813" s="106">
        <v>0</v>
      </c>
      <c r="AM1813" s="105">
        <v>0</v>
      </c>
      <c r="AN1813" s="11">
        <v>0</v>
      </c>
      <c r="AO1813" s="11">
        <v>0</v>
      </c>
      <c r="AP1813" s="105">
        <v>0</v>
      </c>
      <c r="AQ1813" s="11">
        <v>0</v>
      </c>
      <c r="AR1813" s="11">
        <v>0</v>
      </c>
      <c r="AS1813" s="11">
        <v>0</v>
      </c>
      <c r="AT1813" s="11">
        <v>0</v>
      </c>
      <c r="AU1813" s="11">
        <v>0</v>
      </c>
      <c r="AV1813" s="11">
        <v>0</v>
      </c>
      <c r="AW1813" s="11">
        <v>0</v>
      </c>
      <c r="AX1813" s="11">
        <v>0</v>
      </c>
      <c r="AZ1813" s="11">
        <v>0</v>
      </c>
      <c r="BA1813">
        <v>0</v>
      </c>
      <c r="BB1813" s="122"/>
    </row>
    <row r="1814" spans="1:54" hidden="1" x14ac:dyDescent="0.25">
      <c r="A1814">
        <v>10</v>
      </c>
      <c r="B1814" t="str">
        <f t="shared" si="220"/>
        <v>FrCC-5451</v>
      </c>
      <c r="C1814" s="2" t="s">
        <v>320</v>
      </c>
      <c r="D1814" s="2" t="str">
        <f t="shared" si="221"/>
        <v>5</v>
      </c>
      <c r="E1814" s="2" t="str">
        <f t="shared" si="222"/>
        <v>54</v>
      </c>
      <c r="F1814" s="2" t="str">
        <f t="shared" si="223"/>
        <v>545</v>
      </c>
      <c r="G1814" s="1" t="s">
        <v>171</v>
      </c>
      <c r="H1814" s="27">
        <v>0</v>
      </c>
      <c r="I1814" s="27"/>
      <c r="J1814" s="27">
        <v>0</v>
      </c>
      <c r="K1814" s="27">
        <v>0</v>
      </c>
      <c r="L1814" s="27">
        <v>0</v>
      </c>
      <c r="M1814" s="27"/>
      <c r="N1814" s="27">
        <v>0</v>
      </c>
      <c r="O1814" s="27">
        <v>0</v>
      </c>
      <c r="P1814" s="27">
        <v>0</v>
      </c>
      <c r="Q1814" s="27"/>
      <c r="R1814" s="27">
        <v>0</v>
      </c>
      <c r="S1814" s="27">
        <v>0</v>
      </c>
      <c r="T1814" s="27">
        <v>0</v>
      </c>
      <c r="U1814" s="27"/>
      <c r="V1814" s="27">
        <v>0</v>
      </c>
      <c r="W1814" s="27">
        <v>0</v>
      </c>
      <c r="X1814" s="27">
        <v>0</v>
      </c>
      <c r="Y1814" s="27"/>
      <c r="Z1814" s="27">
        <v>0</v>
      </c>
      <c r="AA1814" s="27">
        <v>0</v>
      </c>
      <c r="AB1814" s="27">
        <v>0</v>
      </c>
      <c r="AC1814" s="27"/>
      <c r="AD1814" s="27">
        <v>0</v>
      </c>
      <c r="AE1814" s="27">
        <v>0</v>
      </c>
      <c r="AF1814" s="27">
        <v>0</v>
      </c>
      <c r="AG1814" s="106">
        <v>0</v>
      </c>
      <c r="AH1814" s="27">
        <v>0</v>
      </c>
      <c r="AI1814" s="27">
        <v>0</v>
      </c>
      <c r="AJ1814" s="27">
        <v>0</v>
      </c>
      <c r="AK1814" s="106">
        <v>0</v>
      </c>
      <c r="AL1814" s="106">
        <v>0</v>
      </c>
      <c r="AM1814" s="105">
        <v>0</v>
      </c>
      <c r="AN1814" s="11">
        <v>0</v>
      </c>
      <c r="AO1814" s="11">
        <v>0</v>
      </c>
      <c r="AP1814" s="105">
        <v>0</v>
      </c>
      <c r="AQ1814" s="11">
        <v>0</v>
      </c>
      <c r="AR1814" s="11">
        <v>0</v>
      </c>
      <c r="AS1814" s="11">
        <v>0</v>
      </c>
      <c r="AT1814" s="11">
        <v>0</v>
      </c>
      <c r="AU1814" s="11">
        <v>0</v>
      </c>
      <c r="AV1814" s="11">
        <v>0</v>
      </c>
      <c r="AW1814" s="11">
        <v>0</v>
      </c>
      <c r="AX1814" s="11">
        <v>0</v>
      </c>
      <c r="AZ1814" s="11">
        <v>0</v>
      </c>
      <c r="BA1814">
        <v>0</v>
      </c>
      <c r="BB1814" s="122"/>
    </row>
    <row r="1815" spans="1:54" hidden="1" x14ac:dyDescent="0.25">
      <c r="A1815">
        <v>10</v>
      </c>
      <c r="B1815" t="str">
        <f t="shared" si="220"/>
        <v>FrCC-5452</v>
      </c>
      <c r="C1815" s="2" t="s">
        <v>320</v>
      </c>
      <c r="D1815" s="2" t="str">
        <f t="shared" si="221"/>
        <v>5</v>
      </c>
      <c r="E1815" s="2" t="str">
        <f t="shared" si="222"/>
        <v>54</v>
      </c>
      <c r="F1815" s="2" t="str">
        <f t="shared" si="223"/>
        <v>545</v>
      </c>
      <c r="G1815" s="1" t="s">
        <v>172</v>
      </c>
      <c r="H1815" s="27">
        <v>0</v>
      </c>
      <c r="I1815" s="27"/>
      <c r="J1815" s="27">
        <v>0</v>
      </c>
      <c r="K1815" s="27">
        <v>0</v>
      </c>
      <c r="L1815" s="27">
        <v>0</v>
      </c>
      <c r="M1815" s="27"/>
      <c r="N1815" s="27">
        <v>0</v>
      </c>
      <c r="O1815" s="27">
        <v>0</v>
      </c>
      <c r="P1815" s="27">
        <v>0</v>
      </c>
      <c r="Q1815" s="27"/>
      <c r="R1815" s="27">
        <v>0</v>
      </c>
      <c r="S1815" s="27">
        <v>0</v>
      </c>
      <c r="T1815" s="27">
        <v>0</v>
      </c>
      <c r="U1815" s="27"/>
      <c r="V1815" s="27">
        <v>0</v>
      </c>
      <c r="W1815" s="27">
        <v>0</v>
      </c>
      <c r="X1815" s="27">
        <v>0</v>
      </c>
      <c r="Y1815" s="27"/>
      <c r="Z1815" s="27">
        <v>0</v>
      </c>
      <c r="AA1815" s="27">
        <v>0</v>
      </c>
      <c r="AB1815" s="27">
        <v>0</v>
      </c>
      <c r="AC1815" s="27"/>
      <c r="AD1815" s="27">
        <v>0</v>
      </c>
      <c r="AE1815" s="27">
        <v>0</v>
      </c>
      <c r="AF1815" s="27">
        <v>0</v>
      </c>
      <c r="AG1815" s="106">
        <v>0</v>
      </c>
      <c r="AH1815" s="27">
        <v>0</v>
      </c>
      <c r="AI1815" s="27">
        <v>0</v>
      </c>
      <c r="AJ1815" s="27">
        <v>0</v>
      </c>
      <c r="AK1815" s="106">
        <v>0</v>
      </c>
      <c r="AL1815" s="106">
        <v>0</v>
      </c>
      <c r="AM1815" s="105">
        <v>0</v>
      </c>
      <c r="AN1815" s="11">
        <v>0</v>
      </c>
      <c r="AO1815" s="11">
        <v>0</v>
      </c>
      <c r="AP1815" s="105">
        <v>0</v>
      </c>
      <c r="AQ1815" s="11">
        <v>0</v>
      </c>
      <c r="AR1815" s="11">
        <v>0</v>
      </c>
      <c r="AS1815" s="11">
        <v>0</v>
      </c>
      <c r="AT1815" s="11">
        <v>0</v>
      </c>
      <c r="AU1815" s="11">
        <v>0</v>
      </c>
      <c r="AV1815" s="11">
        <v>0</v>
      </c>
      <c r="AW1815" s="11">
        <v>0</v>
      </c>
      <c r="AX1815" s="11">
        <v>0</v>
      </c>
      <c r="AZ1815" s="11">
        <v>0</v>
      </c>
      <c r="BA1815">
        <v>0</v>
      </c>
      <c r="BB1815" s="122"/>
    </row>
    <row r="1816" spans="1:54" hidden="1" x14ac:dyDescent="0.25">
      <c r="A1816">
        <v>10</v>
      </c>
      <c r="B1816" t="str">
        <f t="shared" si="220"/>
        <v>FrCC-5461</v>
      </c>
      <c r="C1816" s="2" t="s">
        <v>320</v>
      </c>
      <c r="D1816" s="2" t="str">
        <f t="shared" si="221"/>
        <v>5</v>
      </c>
      <c r="E1816" s="2" t="str">
        <f t="shared" si="222"/>
        <v>54</v>
      </c>
      <c r="F1816" s="2" t="str">
        <f t="shared" si="223"/>
        <v>546</v>
      </c>
      <c r="G1816" s="1" t="s">
        <v>173</v>
      </c>
      <c r="H1816" s="27">
        <v>0</v>
      </c>
      <c r="I1816" s="27"/>
      <c r="J1816" s="27">
        <v>0</v>
      </c>
      <c r="K1816" s="27">
        <v>0</v>
      </c>
      <c r="L1816" s="27">
        <v>0</v>
      </c>
      <c r="M1816" s="27"/>
      <c r="N1816" s="27">
        <v>0</v>
      </c>
      <c r="O1816" s="27">
        <v>0</v>
      </c>
      <c r="P1816" s="27">
        <v>0</v>
      </c>
      <c r="Q1816" s="27"/>
      <c r="R1816" s="27">
        <v>0</v>
      </c>
      <c r="S1816" s="27">
        <v>0</v>
      </c>
      <c r="T1816" s="27">
        <v>0</v>
      </c>
      <c r="U1816" s="27"/>
      <c r="V1816" s="27">
        <v>0</v>
      </c>
      <c r="W1816" s="27">
        <v>0</v>
      </c>
      <c r="X1816" s="27">
        <v>0</v>
      </c>
      <c r="Y1816" s="27"/>
      <c r="Z1816" s="27">
        <v>0</v>
      </c>
      <c r="AA1816" s="27">
        <v>0</v>
      </c>
      <c r="AB1816" s="27">
        <v>0</v>
      </c>
      <c r="AC1816" s="27"/>
      <c r="AD1816" s="27">
        <v>0</v>
      </c>
      <c r="AE1816" s="27">
        <v>0</v>
      </c>
      <c r="AF1816" s="27">
        <v>0</v>
      </c>
      <c r="AG1816" s="106">
        <v>0</v>
      </c>
      <c r="AH1816" s="27">
        <v>0</v>
      </c>
      <c r="AI1816" s="27">
        <v>0</v>
      </c>
      <c r="AJ1816" s="27">
        <v>0</v>
      </c>
      <c r="AK1816" s="106">
        <v>0</v>
      </c>
      <c r="AL1816" s="106">
        <v>0</v>
      </c>
      <c r="AM1816" s="105">
        <v>0</v>
      </c>
      <c r="AN1816" s="11">
        <v>0</v>
      </c>
      <c r="AO1816" s="11">
        <v>0</v>
      </c>
      <c r="AP1816" s="105">
        <v>0</v>
      </c>
      <c r="AQ1816" s="11">
        <v>0</v>
      </c>
      <c r="AR1816" s="11">
        <v>0</v>
      </c>
      <c r="AS1816" s="11">
        <v>0</v>
      </c>
      <c r="AT1816" s="11">
        <v>0</v>
      </c>
      <c r="AU1816" s="11">
        <v>0</v>
      </c>
      <c r="AV1816" s="11">
        <v>0</v>
      </c>
      <c r="AW1816" s="11">
        <v>0</v>
      </c>
      <c r="AX1816" s="11">
        <v>0</v>
      </c>
      <c r="AZ1816" s="11">
        <v>0</v>
      </c>
      <c r="BA1816">
        <v>0</v>
      </c>
      <c r="BB1816" s="122"/>
    </row>
    <row r="1817" spans="1:54" hidden="1" x14ac:dyDescent="0.25">
      <c r="A1817">
        <v>10</v>
      </c>
      <c r="B1817" t="str">
        <f t="shared" si="220"/>
        <v>FrCC-5462</v>
      </c>
      <c r="C1817" s="2" t="s">
        <v>320</v>
      </c>
      <c r="D1817" s="2" t="str">
        <f t="shared" si="221"/>
        <v>5</v>
      </c>
      <c r="E1817" s="2" t="str">
        <f t="shared" si="222"/>
        <v>54</v>
      </c>
      <c r="F1817" s="2" t="str">
        <f t="shared" si="223"/>
        <v>546</v>
      </c>
      <c r="G1817" s="1" t="s">
        <v>174</v>
      </c>
      <c r="H1817" s="27">
        <v>0</v>
      </c>
      <c r="I1817" s="27"/>
      <c r="J1817" s="27">
        <v>0</v>
      </c>
      <c r="K1817" s="27">
        <v>0</v>
      </c>
      <c r="L1817" s="27">
        <v>0</v>
      </c>
      <c r="M1817" s="27"/>
      <c r="N1817" s="27">
        <v>0</v>
      </c>
      <c r="O1817" s="27">
        <v>0</v>
      </c>
      <c r="P1817" s="27">
        <v>0</v>
      </c>
      <c r="Q1817" s="27"/>
      <c r="R1817" s="27">
        <v>0</v>
      </c>
      <c r="S1817" s="27">
        <v>0</v>
      </c>
      <c r="T1817" s="27">
        <v>0</v>
      </c>
      <c r="U1817" s="27"/>
      <c r="V1817" s="27">
        <v>0</v>
      </c>
      <c r="W1817" s="27">
        <v>0</v>
      </c>
      <c r="X1817" s="27">
        <v>0</v>
      </c>
      <c r="Y1817" s="27"/>
      <c r="Z1817" s="27">
        <v>0</v>
      </c>
      <c r="AA1817" s="27">
        <v>0</v>
      </c>
      <c r="AB1817" s="27">
        <v>0</v>
      </c>
      <c r="AC1817" s="27"/>
      <c r="AD1817" s="27">
        <v>0</v>
      </c>
      <c r="AE1817" s="27">
        <v>0</v>
      </c>
      <c r="AF1817" s="27">
        <v>0</v>
      </c>
      <c r="AG1817" s="106">
        <v>0</v>
      </c>
      <c r="AH1817" s="27">
        <v>0</v>
      </c>
      <c r="AI1817" s="27">
        <v>0</v>
      </c>
      <c r="AJ1817" s="27">
        <v>0</v>
      </c>
      <c r="AK1817" s="106">
        <v>0</v>
      </c>
      <c r="AL1817" s="106">
        <v>0</v>
      </c>
      <c r="AM1817" s="105">
        <v>0</v>
      </c>
      <c r="AN1817" s="11">
        <v>0</v>
      </c>
      <c r="AO1817" s="11">
        <v>0</v>
      </c>
      <c r="AP1817" s="105">
        <v>0</v>
      </c>
      <c r="AQ1817" s="11">
        <v>0</v>
      </c>
      <c r="AR1817" s="11">
        <v>0</v>
      </c>
      <c r="AS1817" s="11">
        <v>0</v>
      </c>
      <c r="AT1817" s="11">
        <v>0</v>
      </c>
      <c r="AU1817" s="11">
        <v>0</v>
      </c>
      <c r="AV1817" s="11">
        <v>0</v>
      </c>
      <c r="AW1817" s="11">
        <v>0</v>
      </c>
      <c r="AX1817" s="11">
        <v>0</v>
      </c>
      <c r="AZ1817" s="11">
        <v>0</v>
      </c>
      <c r="BA1817">
        <v>0</v>
      </c>
      <c r="BB1817" s="122"/>
    </row>
    <row r="1818" spans="1:54" hidden="1" x14ac:dyDescent="0.25">
      <c r="A1818">
        <v>10</v>
      </c>
      <c r="B1818" t="str">
        <f t="shared" si="220"/>
        <v>FrCC-6111</v>
      </c>
      <c r="C1818" s="2" t="s">
        <v>320</v>
      </c>
      <c r="D1818" s="2" t="str">
        <f t="shared" si="221"/>
        <v>6</v>
      </c>
      <c r="E1818" s="2" t="str">
        <f t="shared" si="222"/>
        <v>61</v>
      </c>
      <c r="F1818" s="2" t="str">
        <f t="shared" si="223"/>
        <v>611</v>
      </c>
      <c r="G1818" s="1" t="s">
        <v>177</v>
      </c>
      <c r="H1818" s="27">
        <v>0</v>
      </c>
      <c r="I1818" s="27"/>
      <c r="J1818" s="27">
        <v>0</v>
      </c>
      <c r="K1818" s="27">
        <v>0</v>
      </c>
      <c r="L1818" s="27">
        <v>0</v>
      </c>
      <c r="M1818" s="27"/>
      <c r="N1818" s="27">
        <v>0</v>
      </c>
      <c r="O1818" s="27">
        <v>0</v>
      </c>
      <c r="P1818" s="27">
        <v>0</v>
      </c>
      <c r="Q1818" s="27"/>
      <c r="R1818" s="27">
        <v>0</v>
      </c>
      <c r="S1818" s="27">
        <v>0</v>
      </c>
      <c r="T1818" s="27">
        <v>0</v>
      </c>
      <c r="U1818" s="27"/>
      <c r="V1818" s="27">
        <v>0</v>
      </c>
      <c r="W1818" s="27">
        <v>0</v>
      </c>
      <c r="X1818" s="27">
        <v>0</v>
      </c>
      <c r="Y1818" s="27"/>
      <c r="Z1818" s="27">
        <v>0</v>
      </c>
      <c r="AA1818" s="27">
        <v>0</v>
      </c>
      <c r="AB1818" s="27">
        <v>0</v>
      </c>
      <c r="AC1818" s="27"/>
      <c r="AD1818" s="27">
        <v>0</v>
      </c>
      <c r="AE1818" s="27">
        <v>0</v>
      </c>
      <c r="AF1818" s="27">
        <v>0</v>
      </c>
      <c r="AG1818" s="106">
        <v>0</v>
      </c>
      <c r="AH1818" s="27">
        <v>0</v>
      </c>
      <c r="AI1818" s="27">
        <v>0</v>
      </c>
      <c r="AJ1818" s="27">
        <v>0</v>
      </c>
      <c r="AK1818" s="106">
        <v>0</v>
      </c>
      <c r="AL1818" s="106">
        <v>0</v>
      </c>
      <c r="AM1818" s="105">
        <v>0</v>
      </c>
      <c r="AN1818" s="11">
        <v>0</v>
      </c>
      <c r="AO1818" s="11">
        <v>0</v>
      </c>
      <c r="AP1818" s="105">
        <v>0</v>
      </c>
      <c r="AQ1818" s="11">
        <v>0</v>
      </c>
      <c r="AR1818" s="11">
        <v>0</v>
      </c>
      <c r="AS1818" s="11">
        <v>0</v>
      </c>
      <c r="AT1818" s="11">
        <v>0</v>
      </c>
      <c r="AU1818" s="11">
        <v>0</v>
      </c>
      <c r="AV1818" s="11">
        <v>0</v>
      </c>
      <c r="AW1818" s="11">
        <v>0</v>
      </c>
      <c r="AX1818" s="11">
        <v>0</v>
      </c>
      <c r="AZ1818" s="11">
        <v>0</v>
      </c>
      <c r="BA1818">
        <v>0</v>
      </c>
      <c r="BB1818" s="122"/>
    </row>
    <row r="1819" spans="1:54" hidden="1" x14ac:dyDescent="0.25">
      <c r="A1819">
        <v>10</v>
      </c>
      <c r="B1819" t="str">
        <f t="shared" si="220"/>
        <v>FrCC-6112</v>
      </c>
      <c r="C1819" s="2" t="s">
        <v>320</v>
      </c>
      <c r="D1819" s="2" t="str">
        <f t="shared" si="221"/>
        <v>6</v>
      </c>
      <c r="E1819" s="2" t="str">
        <f t="shared" si="222"/>
        <v>61</v>
      </c>
      <c r="F1819" s="2" t="str">
        <f t="shared" si="223"/>
        <v>611</v>
      </c>
      <c r="G1819" s="1" t="s">
        <v>178</v>
      </c>
      <c r="H1819" s="27">
        <v>0</v>
      </c>
      <c r="I1819" s="27"/>
      <c r="J1819" s="27">
        <v>0</v>
      </c>
      <c r="K1819" s="27">
        <v>0</v>
      </c>
      <c r="L1819" s="27">
        <v>0</v>
      </c>
      <c r="M1819" s="27"/>
      <c r="N1819" s="27">
        <v>0</v>
      </c>
      <c r="O1819" s="27">
        <v>0</v>
      </c>
      <c r="P1819" s="27">
        <v>0</v>
      </c>
      <c r="Q1819" s="27"/>
      <c r="R1819" s="27">
        <v>0</v>
      </c>
      <c r="S1819" s="27">
        <v>0</v>
      </c>
      <c r="T1819" s="27">
        <v>0</v>
      </c>
      <c r="U1819" s="27"/>
      <c r="V1819" s="27">
        <v>0</v>
      </c>
      <c r="W1819" s="27">
        <v>0</v>
      </c>
      <c r="X1819" s="27">
        <v>0</v>
      </c>
      <c r="Y1819" s="27"/>
      <c r="Z1819" s="27">
        <v>0</v>
      </c>
      <c r="AA1819" s="27">
        <v>0</v>
      </c>
      <c r="AB1819" s="27">
        <v>0</v>
      </c>
      <c r="AC1819" s="27"/>
      <c r="AD1819" s="27">
        <v>0</v>
      </c>
      <c r="AE1819" s="27">
        <v>0</v>
      </c>
      <c r="AF1819" s="27">
        <v>0</v>
      </c>
      <c r="AG1819" s="106">
        <v>0</v>
      </c>
      <c r="AH1819" s="27">
        <v>0</v>
      </c>
      <c r="AI1819" s="27">
        <v>0</v>
      </c>
      <c r="AJ1819" s="27">
        <v>0</v>
      </c>
      <c r="AK1819" s="106">
        <v>0</v>
      </c>
      <c r="AL1819" s="106">
        <v>0</v>
      </c>
      <c r="AM1819" s="105">
        <v>0</v>
      </c>
      <c r="AN1819" s="11">
        <v>0</v>
      </c>
      <c r="AO1819" s="11">
        <v>0</v>
      </c>
      <c r="AP1819" s="105">
        <v>0</v>
      </c>
      <c r="AQ1819" s="11">
        <v>0</v>
      </c>
      <c r="AR1819" s="11">
        <v>0</v>
      </c>
      <c r="AS1819" s="11">
        <v>0</v>
      </c>
      <c r="AT1819" s="11">
        <v>0</v>
      </c>
      <c r="AU1819" s="11">
        <v>0</v>
      </c>
      <c r="AV1819" s="11">
        <v>0</v>
      </c>
      <c r="AW1819" s="11">
        <v>0</v>
      </c>
      <c r="AX1819" s="11">
        <v>0</v>
      </c>
      <c r="AZ1819" s="11">
        <v>0</v>
      </c>
      <c r="BA1819">
        <v>0</v>
      </c>
      <c r="BB1819" s="122"/>
    </row>
    <row r="1820" spans="1:54" hidden="1" x14ac:dyDescent="0.25">
      <c r="A1820">
        <v>10</v>
      </c>
      <c r="B1820" t="str">
        <f t="shared" si="220"/>
        <v>FrCC-6121</v>
      </c>
      <c r="C1820" s="2" t="s">
        <v>320</v>
      </c>
      <c r="D1820" s="2" t="str">
        <f t="shared" si="221"/>
        <v>6</v>
      </c>
      <c r="E1820" s="2" t="str">
        <f t="shared" si="222"/>
        <v>61</v>
      </c>
      <c r="F1820" s="2" t="str">
        <f t="shared" si="223"/>
        <v>612</v>
      </c>
      <c r="G1820" s="1" t="s">
        <v>179</v>
      </c>
      <c r="H1820" s="27">
        <v>0</v>
      </c>
      <c r="I1820" s="27"/>
      <c r="J1820" s="27">
        <v>0</v>
      </c>
      <c r="K1820" s="27">
        <v>0</v>
      </c>
      <c r="L1820" s="27">
        <v>0</v>
      </c>
      <c r="M1820" s="27"/>
      <c r="N1820" s="27">
        <v>0</v>
      </c>
      <c r="O1820" s="27">
        <v>0</v>
      </c>
      <c r="P1820" s="27">
        <v>0</v>
      </c>
      <c r="Q1820" s="27"/>
      <c r="R1820" s="27">
        <v>0</v>
      </c>
      <c r="S1820" s="27">
        <v>0</v>
      </c>
      <c r="T1820" s="27">
        <v>0</v>
      </c>
      <c r="U1820" s="27"/>
      <c r="V1820" s="27">
        <v>0</v>
      </c>
      <c r="W1820" s="27">
        <v>0</v>
      </c>
      <c r="X1820" s="27">
        <v>0</v>
      </c>
      <c r="Y1820" s="27"/>
      <c r="Z1820" s="27">
        <v>0</v>
      </c>
      <c r="AA1820" s="27">
        <v>0</v>
      </c>
      <c r="AB1820" s="27">
        <v>0</v>
      </c>
      <c r="AC1820" s="27"/>
      <c r="AD1820" s="27">
        <v>0</v>
      </c>
      <c r="AE1820" s="27">
        <v>0</v>
      </c>
      <c r="AF1820" s="27">
        <v>0</v>
      </c>
      <c r="AG1820" s="106">
        <v>0</v>
      </c>
      <c r="AH1820" s="27">
        <v>0</v>
      </c>
      <c r="AI1820" s="27">
        <v>0</v>
      </c>
      <c r="AJ1820" s="27">
        <v>0</v>
      </c>
      <c r="AK1820" s="106">
        <v>0</v>
      </c>
      <c r="AL1820" s="106">
        <v>0</v>
      </c>
      <c r="AM1820" s="105">
        <v>0</v>
      </c>
      <c r="AN1820" s="11">
        <v>0</v>
      </c>
      <c r="AO1820" s="11">
        <v>0</v>
      </c>
      <c r="AP1820" s="105">
        <v>0</v>
      </c>
      <c r="AQ1820" s="11">
        <v>0</v>
      </c>
      <c r="AR1820" s="11">
        <v>0</v>
      </c>
      <c r="AS1820" s="11">
        <v>0</v>
      </c>
      <c r="AT1820" s="11">
        <v>0</v>
      </c>
      <c r="AU1820" s="11">
        <v>0</v>
      </c>
      <c r="AV1820" s="11">
        <v>0</v>
      </c>
      <c r="AW1820" s="11">
        <v>0</v>
      </c>
      <c r="AX1820" s="11">
        <v>0</v>
      </c>
      <c r="AZ1820" s="11">
        <v>0</v>
      </c>
      <c r="BA1820">
        <v>0</v>
      </c>
      <c r="BB1820" s="122"/>
    </row>
    <row r="1821" spans="1:54" hidden="1" x14ac:dyDescent="0.25">
      <c r="A1821">
        <v>10</v>
      </c>
      <c r="B1821" t="str">
        <f t="shared" si="220"/>
        <v>FrCC-6122</v>
      </c>
      <c r="C1821" s="2" t="s">
        <v>320</v>
      </c>
      <c r="D1821" s="2" t="str">
        <f t="shared" si="221"/>
        <v>6</v>
      </c>
      <c r="E1821" s="2" t="str">
        <f t="shared" si="222"/>
        <v>61</v>
      </c>
      <c r="F1821" s="2" t="str">
        <f t="shared" si="223"/>
        <v>612</v>
      </c>
      <c r="G1821" s="1" t="s">
        <v>180</v>
      </c>
      <c r="H1821" s="27">
        <v>0</v>
      </c>
      <c r="I1821" s="27"/>
      <c r="J1821" s="27">
        <v>0</v>
      </c>
      <c r="K1821" s="27">
        <v>0</v>
      </c>
      <c r="L1821" s="27">
        <v>0</v>
      </c>
      <c r="M1821" s="27"/>
      <c r="N1821" s="27">
        <v>0</v>
      </c>
      <c r="O1821" s="27">
        <v>0</v>
      </c>
      <c r="P1821" s="27">
        <v>0</v>
      </c>
      <c r="Q1821" s="27"/>
      <c r="R1821" s="27">
        <v>0</v>
      </c>
      <c r="S1821" s="27">
        <v>0</v>
      </c>
      <c r="T1821" s="27">
        <v>0</v>
      </c>
      <c r="U1821" s="27"/>
      <c r="V1821" s="27">
        <v>0</v>
      </c>
      <c r="W1821" s="27">
        <v>0</v>
      </c>
      <c r="X1821" s="27">
        <v>0</v>
      </c>
      <c r="Y1821" s="27"/>
      <c r="Z1821" s="27">
        <v>0</v>
      </c>
      <c r="AA1821" s="27">
        <v>0</v>
      </c>
      <c r="AB1821" s="27">
        <v>0</v>
      </c>
      <c r="AC1821" s="27"/>
      <c r="AD1821" s="27">
        <v>0</v>
      </c>
      <c r="AE1821" s="27">
        <v>0</v>
      </c>
      <c r="AF1821" s="27">
        <v>0</v>
      </c>
      <c r="AG1821" s="106">
        <v>0</v>
      </c>
      <c r="AH1821" s="27">
        <v>0</v>
      </c>
      <c r="AI1821" s="27">
        <v>0</v>
      </c>
      <c r="AJ1821" s="27">
        <v>0</v>
      </c>
      <c r="AK1821" s="106">
        <v>0</v>
      </c>
      <c r="AL1821" s="106">
        <v>0</v>
      </c>
      <c r="AM1821" s="105">
        <v>0</v>
      </c>
      <c r="AN1821" s="11">
        <v>0</v>
      </c>
      <c r="AO1821" s="11">
        <v>0</v>
      </c>
      <c r="AP1821" s="105">
        <v>0</v>
      </c>
      <c r="AQ1821" s="11">
        <v>0</v>
      </c>
      <c r="AR1821" s="11">
        <v>0</v>
      </c>
      <c r="AS1821" s="11">
        <v>0</v>
      </c>
      <c r="AT1821" s="11">
        <v>0</v>
      </c>
      <c r="AU1821" s="11">
        <v>0</v>
      </c>
      <c r="AV1821" s="11">
        <v>0</v>
      </c>
      <c r="AW1821" s="11">
        <v>0</v>
      </c>
      <c r="AX1821" s="11">
        <v>0</v>
      </c>
      <c r="AZ1821" s="11">
        <v>0</v>
      </c>
      <c r="BA1821">
        <v>0</v>
      </c>
      <c r="BB1821" s="122"/>
    </row>
    <row r="1822" spans="1:54" hidden="1" x14ac:dyDescent="0.25">
      <c r="A1822">
        <v>10</v>
      </c>
      <c r="B1822" t="str">
        <f t="shared" si="220"/>
        <v>FrCC-6131</v>
      </c>
      <c r="C1822" s="2" t="s">
        <v>320</v>
      </c>
      <c r="D1822" s="2" t="str">
        <f t="shared" si="221"/>
        <v>6</v>
      </c>
      <c r="E1822" s="2" t="str">
        <f t="shared" si="222"/>
        <v>61</v>
      </c>
      <c r="F1822" s="2" t="str">
        <f t="shared" si="223"/>
        <v>613</v>
      </c>
      <c r="G1822" s="1" t="s">
        <v>181</v>
      </c>
      <c r="H1822" s="27">
        <v>0</v>
      </c>
      <c r="I1822" s="27"/>
      <c r="J1822" s="27">
        <v>0</v>
      </c>
      <c r="K1822" s="27">
        <v>0</v>
      </c>
      <c r="L1822" s="27">
        <v>0</v>
      </c>
      <c r="M1822" s="27"/>
      <c r="N1822" s="27">
        <v>0</v>
      </c>
      <c r="O1822" s="27">
        <v>0</v>
      </c>
      <c r="P1822" s="27">
        <v>0</v>
      </c>
      <c r="Q1822" s="27"/>
      <c r="R1822" s="27">
        <v>0</v>
      </c>
      <c r="S1822" s="27">
        <v>0</v>
      </c>
      <c r="T1822" s="27">
        <v>0</v>
      </c>
      <c r="U1822" s="27"/>
      <c r="V1822" s="27">
        <v>0</v>
      </c>
      <c r="W1822" s="27">
        <v>0</v>
      </c>
      <c r="X1822" s="27">
        <v>0</v>
      </c>
      <c r="Y1822" s="27"/>
      <c r="Z1822" s="27">
        <v>0</v>
      </c>
      <c r="AA1822" s="27">
        <v>0</v>
      </c>
      <c r="AB1822" s="27">
        <v>0</v>
      </c>
      <c r="AC1822" s="27"/>
      <c r="AD1822" s="27">
        <v>0</v>
      </c>
      <c r="AE1822" s="27">
        <v>0</v>
      </c>
      <c r="AF1822" s="27">
        <v>0</v>
      </c>
      <c r="AG1822" s="106">
        <v>0</v>
      </c>
      <c r="AH1822" s="27">
        <v>0</v>
      </c>
      <c r="AI1822" s="27">
        <v>0</v>
      </c>
      <c r="AJ1822" s="27">
        <v>0</v>
      </c>
      <c r="AK1822" s="106">
        <v>0</v>
      </c>
      <c r="AL1822" s="106">
        <v>0</v>
      </c>
      <c r="AM1822" s="105">
        <v>0</v>
      </c>
      <c r="AN1822" s="11">
        <v>0</v>
      </c>
      <c r="AO1822" s="11">
        <v>0</v>
      </c>
      <c r="AP1822" s="105">
        <v>0</v>
      </c>
      <c r="AQ1822" s="11">
        <v>0</v>
      </c>
      <c r="AR1822" s="11">
        <v>0</v>
      </c>
      <c r="AS1822" s="11">
        <v>0</v>
      </c>
      <c r="AT1822" s="11">
        <v>0</v>
      </c>
      <c r="AU1822" s="11">
        <v>0</v>
      </c>
      <c r="AV1822" s="11">
        <v>0</v>
      </c>
      <c r="AW1822" s="11">
        <v>0</v>
      </c>
      <c r="AX1822" s="11">
        <v>0</v>
      </c>
      <c r="AZ1822" s="11">
        <v>0</v>
      </c>
      <c r="BA1822">
        <v>0</v>
      </c>
      <c r="BB1822" s="122"/>
    </row>
    <row r="1823" spans="1:54" hidden="1" x14ac:dyDescent="0.25">
      <c r="A1823">
        <v>10</v>
      </c>
      <c r="B1823" t="str">
        <f t="shared" si="220"/>
        <v>FrCC-6132</v>
      </c>
      <c r="C1823" s="2" t="s">
        <v>320</v>
      </c>
      <c r="D1823" s="2" t="str">
        <f t="shared" si="221"/>
        <v>6</v>
      </c>
      <c r="E1823" s="2" t="str">
        <f t="shared" si="222"/>
        <v>61</v>
      </c>
      <c r="F1823" s="2" t="str">
        <f t="shared" si="223"/>
        <v>613</v>
      </c>
      <c r="G1823" s="1" t="s">
        <v>182</v>
      </c>
      <c r="H1823" s="27">
        <v>0</v>
      </c>
      <c r="I1823" s="27"/>
      <c r="J1823" s="27">
        <v>0</v>
      </c>
      <c r="K1823" s="27">
        <v>0</v>
      </c>
      <c r="L1823" s="27">
        <v>0</v>
      </c>
      <c r="M1823" s="27"/>
      <c r="N1823" s="27">
        <v>0</v>
      </c>
      <c r="O1823" s="27">
        <v>0</v>
      </c>
      <c r="P1823" s="27">
        <v>0</v>
      </c>
      <c r="Q1823" s="27"/>
      <c r="R1823" s="27">
        <v>0</v>
      </c>
      <c r="S1823" s="27">
        <v>0</v>
      </c>
      <c r="T1823" s="27">
        <v>0</v>
      </c>
      <c r="U1823" s="27"/>
      <c r="V1823" s="27">
        <v>0</v>
      </c>
      <c r="W1823" s="27">
        <v>0</v>
      </c>
      <c r="X1823" s="27">
        <v>0</v>
      </c>
      <c r="Y1823" s="27"/>
      <c r="Z1823" s="27">
        <v>0</v>
      </c>
      <c r="AA1823" s="27">
        <v>0</v>
      </c>
      <c r="AB1823" s="27">
        <v>0</v>
      </c>
      <c r="AC1823" s="27"/>
      <c r="AD1823" s="27">
        <v>0</v>
      </c>
      <c r="AE1823" s="27">
        <v>0</v>
      </c>
      <c r="AF1823" s="27">
        <v>0</v>
      </c>
      <c r="AG1823" s="106">
        <v>0</v>
      </c>
      <c r="AH1823" s="27">
        <v>0</v>
      </c>
      <c r="AI1823" s="27">
        <v>0</v>
      </c>
      <c r="AJ1823" s="27">
        <v>0</v>
      </c>
      <c r="AK1823" s="106">
        <v>0</v>
      </c>
      <c r="AL1823" s="106">
        <v>0</v>
      </c>
      <c r="AM1823" s="105">
        <v>0</v>
      </c>
      <c r="AN1823" s="11">
        <v>0</v>
      </c>
      <c r="AO1823" s="11">
        <v>0</v>
      </c>
      <c r="AP1823" s="105">
        <v>0</v>
      </c>
      <c r="AQ1823" s="11">
        <v>0</v>
      </c>
      <c r="AR1823" s="11">
        <v>0</v>
      </c>
      <c r="AS1823" s="11">
        <v>0</v>
      </c>
      <c r="AT1823" s="11">
        <v>0</v>
      </c>
      <c r="AU1823" s="11">
        <v>0</v>
      </c>
      <c r="AV1823" s="11">
        <v>0</v>
      </c>
      <c r="AW1823" s="11">
        <v>0</v>
      </c>
      <c r="AX1823" s="11">
        <v>0</v>
      </c>
      <c r="AZ1823" s="11">
        <v>0</v>
      </c>
      <c r="BA1823">
        <v>0</v>
      </c>
      <c r="BB1823" s="122"/>
    </row>
    <row r="1824" spans="1:54" hidden="1" x14ac:dyDescent="0.25">
      <c r="A1824">
        <v>10</v>
      </c>
      <c r="B1824" t="str">
        <f t="shared" si="220"/>
        <v>FrCC-6141</v>
      </c>
      <c r="C1824" s="2" t="s">
        <v>320</v>
      </c>
      <c r="D1824" s="2" t="str">
        <f t="shared" si="221"/>
        <v>6</v>
      </c>
      <c r="E1824" s="2" t="str">
        <f t="shared" si="222"/>
        <v>61</v>
      </c>
      <c r="F1824" s="2" t="str">
        <f t="shared" si="223"/>
        <v>614</v>
      </c>
      <c r="G1824" s="1" t="s">
        <v>183</v>
      </c>
      <c r="H1824" s="27">
        <v>0</v>
      </c>
      <c r="I1824" s="27"/>
      <c r="J1824" s="27">
        <v>0</v>
      </c>
      <c r="K1824" s="27">
        <v>0</v>
      </c>
      <c r="L1824" s="27">
        <v>0</v>
      </c>
      <c r="M1824" s="27"/>
      <c r="N1824" s="27">
        <v>0</v>
      </c>
      <c r="O1824" s="27">
        <v>0</v>
      </c>
      <c r="P1824" s="27">
        <v>0</v>
      </c>
      <c r="Q1824" s="27"/>
      <c r="R1824" s="27">
        <v>0</v>
      </c>
      <c r="S1824" s="27">
        <v>0</v>
      </c>
      <c r="T1824" s="27">
        <v>0</v>
      </c>
      <c r="U1824" s="27"/>
      <c r="V1824" s="27">
        <v>0</v>
      </c>
      <c r="W1824" s="27">
        <v>0</v>
      </c>
      <c r="X1824" s="27">
        <v>0</v>
      </c>
      <c r="Y1824" s="27"/>
      <c r="Z1824" s="27">
        <v>0</v>
      </c>
      <c r="AA1824" s="27">
        <v>0</v>
      </c>
      <c r="AB1824" s="27">
        <v>0</v>
      </c>
      <c r="AC1824" s="27"/>
      <c r="AD1824" s="27">
        <v>0</v>
      </c>
      <c r="AE1824" s="27">
        <v>0</v>
      </c>
      <c r="AF1824" s="27">
        <v>0</v>
      </c>
      <c r="AG1824" s="106">
        <v>0</v>
      </c>
      <c r="AH1824" s="27">
        <v>0</v>
      </c>
      <c r="AI1824" s="27">
        <v>0</v>
      </c>
      <c r="AJ1824" s="27">
        <v>0</v>
      </c>
      <c r="AK1824" s="106">
        <v>0</v>
      </c>
      <c r="AL1824" s="106">
        <v>0</v>
      </c>
      <c r="AM1824" s="105">
        <v>0</v>
      </c>
      <c r="AN1824" s="11">
        <v>0</v>
      </c>
      <c r="AO1824" s="11">
        <v>0</v>
      </c>
      <c r="AP1824" s="105">
        <v>0</v>
      </c>
      <c r="AQ1824" s="11">
        <v>0</v>
      </c>
      <c r="AR1824" s="11">
        <v>0</v>
      </c>
      <c r="AS1824" s="11">
        <v>0</v>
      </c>
      <c r="AT1824" s="11">
        <v>0</v>
      </c>
      <c r="AU1824" s="11">
        <v>0</v>
      </c>
      <c r="AV1824" s="11">
        <v>0</v>
      </c>
      <c r="AW1824" s="11">
        <v>0</v>
      </c>
      <c r="AX1824" s="11">
        <v>0</v>
      </c>
      <c r="AZ1824" s="11">
        <v>0</v>
      </c>
      <c r="BA1824">
        <v>0</v>
      </c>
      <c r="BB1824" s="122"/>
    </row>
    <row r="1825" spans="1:54" hidden="1" x14ac:dyDescent="0.25">
      <c r="A1825">
        <v>10</v>
      </c>
      <c r="B1825" t="str">
        <f t="shared" si="220"/>
        <v>FrCC-6142</v>
      </c>
      <c r="C1825" s="2" t="s">
        <v>320</v>
      </c>
      <c r="D1825" s="2" t="str">
        <f t="shared" si="221"/>
        <v>6</v>
      </c>
      <c r="E1825" s="2" t="str">
        <f t="shared" si="222"/>
        <v>61</v>
      </c>
      <c r="F1825" s="2" t="str">
        <f t="shared" si="223"/>
        <v>614</v>
      </c>
      <c r="G1825" s="1" t="s">
        <v>184</v>
      </c>
      <c r="H1825" s="27">
        <v>0</v>
      </c>
      <c r="I1825" s="27"/>
      <c r="J1825" s="27">
        <v>0</v>
      </c>
      <c r="K1825" s="27">
        <v>0</v>
      </c>
      <c r="L1825" s="27">
        <v>0</v>
      </c>
      <c r="M1825" s="27"/>
      <c r="N1825" s="27">
        <v>0</v>
      </c>
      <c r="O1825" s="27">
        <v>0</v>
      </c>
      <c r="P1825" s="27">
        <v>0</v>
      </c>
      <c r="Q1825" s="27"/>
      <c r="R1825" s="27">
        <v>0</v>
      </c>
      <c r="S1825" s="27">
        <v>0</v>
      </c>
      <c r="T1825" s="27">
        <v>0</v>
      </c>
      <c r="U1825" s="27"/>
      <c r="V1825" s="27">
        <v>0</v>
      </c>
      <c r="W1825" s="27">
        <v>0</v>
      </c>
      <c r="X1825" s="27">
        <v>0</v>
      </c>
      <c r="Y1825" s="27"/>
      <c r="Z1825" s="27">
        <v>0</v>
      </c>
      <c r="AA1825" s="27">
        <v>0</v>
      </c>
      <c r="AB1825" s="27">
        <v>0</v>
      </c>
      <c r="AC1825" s="27"/>
      <c r="AD1825" s="27">
        <v>0</v>
      </c>
      <c r="AE1825" s="27">
        <v>0</v>
      </c>
      <c r="AF1825" s="27">
        <v>0</v>
      </c>
      <c r="AG1825" s="106">
        <v>0</v>
      </c>
      <c r="AH1825" s="27">
        <v>0</v>
      </c>
      <c r="AI1825" s="27">
        <v>0</v>
      </c>
      <c r="AJ1825" s="27">
        <v>0</v>
      </c>
      <c r="AK1825" s="106">
        <v>0</v>
      </c>
      <c r="AL1825" s="106">
        <v>0</v>
      </c>
      <c r="AM1825" s="105">
        <v>0</v>
      </c>
      <c r="AN1825" s="11">
        <v>0</v>
      </c>
      <c r="AO1825" s="11">
        <v>0</v>
      </c>
      <c r="AP1825" s="105">
        <v>0</v>
      </c>
      <c r="AQ1825" s="11">
        <v>0</v>
      </c>
      <c r="AR1825" s="11">
        <v>0</v>
      </c>
      <c r="AS1825" s="11">
        <v>0</v>
      </c>
      <c r="AT1825" s="11">
        <v>0</v>
      </c>
      <c r="AU1825" s="11">
        <v>0</v>
      </c>
      <c r="AV1825" s="11">
        <v>0</v>
      </c>
      <c r="AW1825" s="11">
        <v>0</v>
      </c>
      <c r="AX1825" s="11">
        <v>0</v>
      </c>
      <c r="AZ1825" s="11">
        <v>0</v>
      </c>
      <c r="BA1825">
        <v>0</v>
      </c>
      <c r="BB1825" s="122"/>
    </row>
    <row r="1826" spans="1:54" hidden="1" x14ac:dyDescent="0.25">
      <c r="A1826">
        <v>10</v>
      </c>
      <c r="B1826" t="str">
        <f t="shared" si="220"/>
        <v>FrCC-6151</v>
      </c>
      <c r="C1826" s="2" t="s">
        <v>320</v>
      </c>
      <c r="D1826" s="2" t="str">
        <f t="shared" si="221"/>
        <v>6</v>
      </c>
      <c r="E1826" s="2" t="str">
        <f t="shared" si="222"/>
        <v>61</v>
      </c>
      <c r="F1826" s="2" t="str">
        <f t="shared" si="223"/>
        <v>615</v>
      </c>
      <c r="G1826" s="1" t="s">
        <v>185</v>
      </c>
      <c r="H1826" s="27">
        <v>0</v>
      </c>
      <c r="I1826" s="27"/>
      <c r="J1826" s="27">
        <v>0</v>
      </c>
      <c r="K1826" s="27">
        <v>0</v>
      </c>
      <c r="L1826" s="27">
        <v>0</v>
      </c>
      <c r="M1826" s="27"/>
      <c r="N1826" s="27">
        <v>0</v>
      </c>
      <c r="O1826" s="27">
        <v>0</v>
      </c>
      <c r="P1826" s="27">
        <v>0</v>
      </c>
      <c r="Q1826" s="27"/>
      <c r="R1826" s="27">
        <v>0</v>
      </c>
      <c r="S1826" s="27">
        <v>0</v>
      </c>
      <c r="T1826" s="27">
        <v>0</v>
      </c>
      <c r="U1826" s="27"/>
      <c r="V1826" s="27">
        <v>0</v>
      </c>
      <c r="W1826" s="27">
        <v>0</v>
      </c>
      <c r="X1826" s="27">
        <v>0</v>
      </c>
      <c r="Y1826" s="27"/>
      <c r="Z1826" s="27">
        <v>0</v>
      </c>
      <c r="AA1826" s="27">
        <v>0</v>
      </c>
      <c r="AB1826" s="27">
        <v>0</v>
      </c>
      <c r="AC1826" s="27"/>
      <c r="AD1826" s="27">
        <v>0</v>
      </c>
      <c r="AE1826" s="27">
        <v>0</v>
      </c>
      <c r="AF1826" s="27">
        <v>0</v>
      </c>
      <c r="AG1826" s="106">
        <v>0</v>
      </c>
      <c r="AH1826" s="27">
        <v>0</v>
      </c>
      <c r="AI1826" s="27">
        <v>0</v>
      </c>
      <c r="AJ1826" s="27">
        <v>0</v>
      </c>
      <c r="AK1826" s="106">
        <v>0</v>
      </c>
      <c r="AL1826" s="106">
        <v>0</v>
      </c>
      <c r="AM1826" s="105">
        <v>0</v>
      </c>
      <c r="AN1826" s="11">
        <v>0</v>
      </c>
      <c r="AO1826" s="11">
        <v>0</v>
      </c>
      <c r="AP1826" s="105">
        <v>0</v>
      </c>
      <c r="AQ1826" s="11">
        <v>0</v>
      </c>
      <c r="AR1826" s="11">
        <v>0</v>
      </c>
      <c r="AS1826" s="11">
        <v>0</v>
      </c>
      <c r="AT1826" s="11">
        <v>0</v>
      </c>
      <c r="AU1826" s="11">
        <v>0</v>
      </c>
      <c r="AV1826" s="11">
        <v>0</v>
      </c>
      <c r="AW1826" s="11">
        <v>0</v>
      </c>
      <c r="AX1826" s="11">
        <v>0</v>
      </c>
      <c r="AZ1826" s="11">
        <v>0</v>
      </c>
      <c r="BA1826">
        <v>0</v>
      </c>
      <c r="BB1826" s="122"/>
    </row>
    <row r="1827" spans="1:54" hidden="1" x14ac:dyDescent="0.25">
      <c r="A1827">
        <v>10</v>
      </c>
      <c r="B1827" t="str">
        <f t="shared" si="220"/>
        <v>FrCC-6152</v>
      </c>
      <c r="C1827" s="2" t="s">
        <v>320</v>
      </c>
      <c r="D1827" s="2" t="str">
        <f t="shared" si="221"/>
        <v>6</v>
      </c>
      <c r="E1827" s="2" t="str">
        <f t="shared" si="222"/>
        <v>61</v>
      </c>
      <c r="F1827" s="2" t="str">
        <f t="shared" si="223"/>
        <v>615</v>
      </c>
      <c r="G1827" s="1" t="s">
        <v>186</v>
      </c>
      <c r="H1827" s="27">
        <v>0</v>
      </c>
      <c r="I1827" s="27"/>
      <c r="J1827" s="27">
        <v>0</v>
      </c>
      <c r="K1827" s="27">
        <v>0</v>
      </c>
      <c r="L1827" s="27">
        <v>0</v>
      </c>
      <c r="M1827" s="27"/>
      <c r="N1827" s="27">
        <v>0</v>
      </c>
      <c r="O1827" s="27">
        <v>0</v>
      </c>
      <c r="P1827" s="27">
        <v>0</v>
      </c>
      <c r="Q1827" s="27"/>
      <c r="R1827" s="27">
        <v>0</v>
      </c>
      <c r="S1827" s="27">
        <v>0</v>
      </c>
      <c r="T1827" s="27">
        <v>0</v>
      </c>
      <c r="U1827" s="27"/>
      <c r="V1827" s="27">
        <v>0</v>
      </c>
      <c r="W1827" s="27">
        <v>0</v>
      </c>
      <c r="X1827" s="27">
        <v>0</v>
      </c>
      <c r="Y1827" s="27"/>
      <c r="Z1827" s="27">
        <v>0</v>
      </c>
      <c r="AA1827" s="27">
        <v>0</v>
      </c>
      <c r="AB1827" s="27">
        <v>0</v>
      </c>
      <c r="AC1827" s="27"/>
      <c r="AD1827" s="27">
        <v>0</v>
      </c>
      <c r="AE1827" s="27">
        <v>0</v>
      </c>
      <c r="AF1827" s="27">
        <v>0</v>
      </c>
      <c r="AG1827" s="106">
        <v>0</v>
      </c>
      <c r="AH1827" s="27">
        <v>0</v>
      </c>
      <c r="AI1827" s="27">
        <v>0</v>
      </c>
      <c r="AJ1827" s="27">
        <v>0</v>
      </c>
      <c r="AK1827" s="106">
        <v>0</v>
      </c>
      <c r="AL1827" s="106">
        <v>0</v>
      </c>
      <c r="AM1827" s="105">
        <v>0</v>
      </c>
      <c r="AN1827" s="11">
        <v>0</v>
      </c>
      <c r="AO1827" s="11">
        <v>0</v>
      </c>
      <c r="AP1827" s="105">
        <v>0</v>
      </c>
      <c r="AQ1827" s="11">
        <v>0</v>
      </c>
      <c r="AR1827" s="11">
        <v>0</v>
      </c>
      <c r="AS1827" s="11">
        <v>0</v>
      </c>
      <c r="AT1827" s="11">
        <v>0</v>
      </c>
      <c r="AU1827" s="11">
        <v>0</v>
      </c>
      <c r="AV1827" s="11">
        <v>0</v>
      </c>
      <c r="AW1827" s="11">
        <v>0</v>
      </c>
      <c r="AX1827" s="11">
        <v>0</v>
      </c>
      <c r="AZ1827" s="11">
        <v>0</v>
      </c>
      <c r="BA1827">
        <v>0</v>
      </c>
      <c r="BB1827" s="122"/>
    </row>
    <row r="1828" spans="1:54" hidden="1" x14ac:dyDescent="0.25">
      <c r="A1828">
        <v>10</v>
      </c>
      <c r="B1828" t="str">
        <f t="shared" si="220"/>
        <v>FrCC-6161</v>
      </c>
      <c r="C1828" s="2" t="s">
        <v>320</v>
      </c>
      <c r="D1828" s="2" t="str">
        <f t="shared" si="221"/>
        <v>6</v>
      </c>
      <c r="E1828" s="2" t="str">
        <f t="shared" si="222"/>
        <v>61</v>
      </c>
      <c r="F1828" s="2" t="str">
        <f t="shared" si="223"/>
        <v>616</v>
      </c>
      <c r="G1828" s="1" t="s">
        <v>187</v>
      </c>
      <c r="H1828" s="27">
        <v>0</v>
      </c>
      <c r="I1828" s="27"/>
      <c r="J1828" s="27">
        <v>0</v>
      </c>
      <c r="K1828" s="27">
        <v>0</v>
      </c>
      <c r="L1828" s="27">
        <v>0</v>
      </c>
      <c r="M1828" s="27"/>
      <c r="N1828" s="27">
        <v>0</v>
      </c>
      <c r="O1828" s="27">
        <v>0</v>
      </c>
      <c r="P1828" s="27">
        <v>0</v>
      </c>
      <c r="Q1828" s="27"/>
      <c r="R1828" s="27">
        <v>0</v>
      </c>
      <c r="S1828" s="27">
        <v>0</v>
      </c>
      <c r="T1828" s="27">
        <v>0</v>
      </c>
      <c r="U1828" s="27"/>
      <c r="V1828" s="27">
        <v>0</v>
      </c>
      <c r="W1828" s="27">
        <v>0</v>
      </c>
      <c r="X1828" s="27">
        <v>0</v>
      </c>
      <c r="Y1828" s="27"/>
      <c r="Z1828" s="27">
        <v>0</v>
      </c>
      <c r="AA1828" s="27">
        <v>0</v>
      </c>
      <c r="AB1828" s="27">
        <v>0</v>
      </c>
      <c r="AC1828" s="27"/>
      <c r="AD1828" s="27">
        <v>0</v>
      </c>
      <c r="AE1828" s="27">
        <v>0</v>
      </c>
      <c r="AF1828" s="27">
        <v>0</v>
      </c>
      <c r="AG1828" s="106">
        <v>0</v>
      </c>
      <c r="AH1828" s="27">
        <v>0</v>
      </c>
      <c r="AI1828" s="27">
        <v>0</v>
      </c>
      <c r="AJ1828" s="27">
        <v>0</v>
      </c>
      <c r="AK1828" s="106">
        <v>0</v>
      </c>
      <c r="AL1828" s="106">
        <v>0</v>
      </c>
      <c r="AM1828" s="105">
        <v>0</v>
      </c>
      <c r="AN1828" s="11">
        <v>0</v>
      </c>
      <c r="AO1828" s="11">
        <v>0</v>
      </c>
      <c r="AP1828" s="105">
        <v>0</v>
      </c>
      <c r="AQ1828" s="11">
        <v>0</v>
      </c>
      <c r="AR1828" s="11">
        <v>0</v>
      </c>
      <c r="AS1828" s="11">
        <v>0</v>
      </c>
      <c r="AT1828" s="11">
        <v>0</v>
      </c>
      <c r="AU1828" s="11">
        <v>0</v>
      </c>
      <c r="AV1828" s="11">
        <v>0</v>
      </c>
      <c r="AW1828" s="11">
        <v>0</v>
      </c>
      <c r="AX1828" s="11">
        <v>0</v>
      </c>
      <c r="AZ1828" s="11">
        <v>0</v>
      </c>
      <c r="BA1828">
        <v>0</v>
      </c>
      <c r="BB1828" s="122"/>
    </row>
    <row r="1829" spans="1:54" hidden="1" x14ac:dyDescent="0.25">
      <c r="A1829">
        <v>10</v>
      </c>
      <c r="B1829" t="str">
        <f t="shared" si="220"/>
        <v>FrCC-6162</v>
      </c>
      <c r="C1829" s="2" t="s">
        <v>320</v>
      </c>
      <c r="D1829" s="2" t="str">
        <f t="shared" si="221"/>
        <v>6</v>
      </c>
      <c r="E1829" s="2" t="str">
        <f t="shared" si="222"/>
        <v>61</v>
      </c>
      <c r="F1829" s="2" t="str">
        <f t="shared" si="223"/>
        <v>616</v>
      </c>
      <c r="G1829" s="1" t="s">
        <v>188</v>
      </c>
      <c r="H1829" s="27">
        <v>0</v>
      </c>
      <c r="I1829" s="27"/>
      <c r="J1829" s="27">
        <v>0</v>
      </c>
      <c r="K1829" s="27">
        <v>0</v>
      </c>
      <c r="L1829" s="27">
        <v>0</v>
      </c>
      <c r="M1829" s="27"/>
      <c r="N1829" s="27">
        <v>0</v>
      </c>
      <c r="O1829" s="27">
        <v>0</v>
      </c>
      <c r="P1829" s="27">
        <v>0</v>
      </c>
      <c r="Q1829" s="27"/>
      <c r="R1829" s="27">
        <v>0</v>
      </c>
      <c r="S1829" s="27">
        <v>0</v>
      </c>
      <c r="T1829" s="27">
        <v>0</v>
      </c>
      <c r="U1829" s="27"/>
      <c r="V1829" s="27">
        <v>0</v>
      </c>
      <c r="W1829" s="27">
        <v>0</v>
      </c>
      <c r="X1829" s="27">
        <v>0</v>
      </c>
      <c r="Y1829" s="27"/>
      <c r="Z1829" s="27">
        <v>0</v>
      </c>
      <c r="AA1829" s="27">
        <v>0</v>
      </c>
      <c r="AB1829" s="27">
        <v>0</v>
      </c>
      <c r="AC1829" s="27"/>
      <c r="AD1829" s="27">
        <v>0</v>
      </c>
      <c r="AE1829" s="27">
        <v>0</v>
      </c>
      <c r="AF1829" s="27">
        <v>0</v>
      </c>
      <c r="AG1829" s="106">
        <v>0</v>
      </c>
      <c r="AH1829" s="27">
        <v>0</v>
      </c>
      <c r="AI1829" s="27">
        <v>0</v>
      </c>
      <c r="AJ1829" s="27">
        <v>0</v>
      </c>
      <c r="AK1829" s="106">
        <v>0</v>
      </c>
      <c r="AL1829" s="106">
        <v>0</v>
      </c>
      <c r="AM1829" s="105">
        <v>0</v>
      </c>
      <c r="AN1829" s="11">
        <v>0</v>
      </c>
      <c r="AO1829" s="11">
        <v>0</v>
      </c>
      <c r="AP1829" s="105">
        <v>0</v>
      </c>
      <c r="AQ1829" s="11">
        <v>0</v>
      </c>
      <c r="AR1829" s="11">
        <v>0</v>
      </c>
      <c r="AS1829" s="11">
        <v>0</v>
      </c>
      <c r="AT1829" s="11">
        <v>0</v>
      </c>
      <c r="AU1829" s="11">
        <v>0</v>
      </c>
      <c r="AV1829" s="11">
        <v>0</v>
      </c>
      <c r="AW1829" s="11">
        <v>0</v>
      </c>
      <c r="AX1829" s="11">
        <v>0</v>
      </c>
      <c r="AZ1829" s="11">
        <v>0</v>
      </c>
      <c r="BA1829">
        <v>0</v>
      </c>
      <c r="BB1829" s="122"/>
    </row>
    <row r="1830" spans="1:54" hidden="1" x14ac:dyDescent="0.25">
      <c r="A1830">
        <v>10</v>
      </c>
      <c r="B1830" t="str">
        <f t="shared" si="220"/>
        <v>FrCC-6171</v>
      </c>
      <c r="C1830" s="2" t="s">
        <v>320</v>
      </c>
      <c r="D1830" s="2" t="str">
        <f t="shared" si="221"/>
        <v>6</v>
      </c>
      <c r="E1830" s="2" t="str">
        <f t="shared" si="222"/>
        <v>61</v>
      </c>
      <c r="F1830" s="2" t="str">
        <f t="shared" si="223"/>
        <v>617</v>
      </c>
      <c r="G1830" s="1" t="s">
        <v>189</v>
      </c>
      <c r="H1830" s="27">
        <v>0</v>
      </c>
      <c r="I1830" s="27"/>
      <c r="J1830" s="27">
        <v>0</v>
      </c>
      <c r="K1830" s="27">
        <v>0</v>
      </c>
      <c r="L1830" s="27">
        <v>0</v>
      </c>
      <c r="M1830" s="27"/>
      <c r="N1830" s="27">
        <v>0</v>
      </c>
      <c r="O1830" s="27">
        <v>0</v>
      </c>
      <c r="P1830" s="27">
        <v>0</v>
      </c>
      <c r="Q1830" s="27"/>
      <c r="R1830" s="27">
        <v>0</v>
      </c>
      <c r="S1830" s="27">
        <v>0</v>
      </c>
      <c r="T1830" s="27">
        <v>0</v>
      </c>
      <c r="U1830" s="27"/>
      <c r="V1830" s="27">
        <v>0</v>
      </c>
      <c r="W1830" s="27">
        <v>0</v>
      </c>
      <c r="X1830" s="27">
        <v>0</v>
      </c>
      <c r="Y1830" s="27"/>
      <c r="Z1830" s="27">
        <v>0</v>
      </c>
      <c r="AA1830" s="27">
        <v>0</v>
      </c>
      <c r="AB1830" s="27">
        <v>0</v>
      </c>
      <c r="AC1830" s="27"/>
      <c r="AD1830" s="27">
        <v>0</v>
      </c>
      <c r="AE1830" s="27">
        <v>0</v>
      </c>
      <c r="AF1830" s="27">
        <v>0</v>
      </c>
      <c r="AG1830" s="106">
        <v>0</v>
      </c>
      <c r="AH1830" s="27">
        <v>0</v>
      </c>
      <c r="AI1830" s="27">
        <v>0</v>
      </c>
      <c r="AJ1830" s="27">
        <v>0</v>
      </c>
      <c r="AK1830" s="106">
        <v>0</v>
      </c>
      <c r="AL1830" s="106">
        <v>0</v>
      </c>
      <c r="AM1830" s="105">
        <v>0</v>
      </c>
      <c r="AN1830" s="11">
        <v>0</v>
      </c>
      <c r="AO1830" s="11">
        <v>0</v>
      </c>
      <c r="AP1830" s="105">
        <v>0</v>
      </c>
      <c r="AQ1830" s="11">
        <v>0</v>
      </c>
      <c r="AR1830" s="11">
        <v>0</v>
      </c>
      <c r="AS1830" s="11">
        <v>0</v>
      </c>
      <c r="AT1830" s="11">
        <v>0</v>
      </c>
      <c r="AU1830" s="11">
        <v>0</v>
      </c>
      <c r="AV1830" s="11">
        <v>0</v>
      </c>
      <c r="AW1830" s="11">
        <v>0</v>
      </c>
      <c r="AX1830" s="11">
        <v>0</v>
      </c>
      <c r="AZ1830" s="11">
        <v>0</v>
      </c>
      <c r="BA1830">
        <v>0</v>
      </c>
      <c r="BB1830" s="122"/>
    </row>
    <row r="1831" spans="1:54" hidden="1" x14ac:dyDescent="0.25">
      <c r="A1831">
        <v>10</v>
      </c>
      <c r="B1831" t="str">
        <f t="shared" si="220"/>
        <v>FrCC-6172</v>
      </c>
      <c r="C1831" s="2" t="s">
        <v>320</v>
      </c>
      <c r="D1831" s="2" t="str">
        <f t="shared" si="221"/>
        <v>6</v>
      </c>
      <c r="E1831" s="2" t="str">
        <f t="shared" si="222"/>
        <v>61</v>
      </c>
      <c r="F1831" s="2" t="str">
        <f t="shared" si="223"/>
        <v>617</v>
      </c>
      <c r="G1831" s="1" t="s">
        <v>190</v>
      </c>
      <c r="H1831" s="27">
        <v>0</v>
      </c>
      <c r="I1831" s="27"/>
      <c r="J1831" s="27">
        <v>0</v>
      </c>
      <c r="K1831" s="27">
        <v>0</v>
      </c>
      <c r="L1831" s="27">
        <v>0</v>
      </c>
      <c r="M1831" s="27"/>
      <c r="N1831" s="27">
        <v>0</v>
      </c>
      <c r="O1831" s="27">
        <v>0</v>
      </c>
      <c r="P1831" s="27">
        <v>0</v>
      </c>
      <c r="Q1831" s="27"/>
      <c r="R1831" s="27">
        <v>0</v>
      </c>
      <c r="S1831" s="27">
        <v>0</v>
      </c>
      <c r="T1831" s="27">
        <v>0</v>
      </c>
      <c r="U1831" s="27"/>
      <c r="V1831" s="27">
        <v>0</v>
      </c>
      <c r="W1831" s="27">
        <v>0</v>
      </c>
      <c r="X1831" s="27">
        <v>0</v>
      </c>
      <c r="Y1831" s="27"/>
      <c r="Z1831" s="27">
        <v>0</v>
      </c>
      <c r="AA1831" s="27">
        <v>0</v>
      </c>
      <c r="AB1831" s="27">
        <v>0</v>
      </c>
      <c r="AC1831" s="27"/>
      <c r="AD1831" s="27">
        <v>0</v>
      </c>
      <c r="AE1831" s="27">
        <v>0</v>
      </c>
      <c r="AF1831" s="27">
        <v>0</v>
      </c>
      <c r="AG1831" s="106">
        <v>0</v>
      </c>
      <c r="AH1831" s="27">
        <v>0</v>
      </c>
      <c r="AI1831" s="27">
        <v>0</v>
      </c>
      <c r="AJ1831" s="27">
        <v>0</v>
      </c>
      <c r="AK1831" s="106">
        <v>0</v>
      </c>
      <c r="AL1831" s="106">
        <v>0</v>
      </c>
      <c r="AM1831" s="105">
        <v>0</v>
      </c>
      <c r="AN1831" s="11">
        <v>0</v>
      </c>
      <c r="AO1831" s="11">
        <v>0</v>
      </c>
      <c r="AP1831" s="105">
        <v>0</v>
      </c>
      <c r="AQ1831" s="11">
        <v>0</v>
      </c>
      <c r="AR1831" s="11">
        <v>0</v>
      </c>
      <c r="AS1831" s="11">
        <v>0</v>
      </c>
      <c r="AT1831" s="11">
        <v>0</v>
      </c>
      <c r="AU1831" s="11">
        <v>0</v>
      </c>
      <c r="AV1831" s="11">
        <v>0</v>
      </c>
      <c r="AW1831" s="11">
        <v>0</v>
      </c>
      <c r="AX1831" s="11">
        <v>0</v>
      </c>
      <c r="AZ1831" s="11">
        <v>0</v>
      </c>
      <c r="BA1831">
        <v>0</v>
      </c>
      <c r="BB1831" s="122"/>
    </row>
    <row r="1832" spans="1:54" hidden="1" x14ac:dyDescent="0.25">
      <c r="A1832">
        <v>10</v>
      </c>
      <c r="B1832" t="str">
        <f t="shared" si="220"/>
        <v>FrCC-6210</v>
      </c>
      <c r="C1832" s="2" t="s">
        <v>320</v>
      </c>
      <c r="D1832" s="2" t="str">
        <f t="shared" si="221"/>
        <v>6</v>
      </c>
      <c r="E1832" s="2" t="str">
        <f t="shared" si="222"/>
        <v>62</v>
      </c>
      <c r="F1832" s="2" t="str">
        <f t="shared" si="223"/>
        <v>621</v>
      </c>
      <c r="G1832" s="1" t="s">
        <v>192</v>
      </c>
      <c r="H1832" s="27">
        <v>0</v>
      </c>
      <c r="I1832" s="27"/>
      <c r="J1832" s="27">
        <v>0</v>
      </c>
      <c r="K1832" s="27">
        <v>0</v>
      </c>
      <c r="L1832" s="27">
        <v>0</v>
      </c>
      <c r="M1832" s="27"/>
      <c r="N1832" s="27">
        <v>0</v>
      </c>
      <c r="O1832" s="27">
        <v>0</v>
      </c>
      <c r="P1832" s="27">
        <v>0</v>
      </c>
      <c r="Q1832" s="27"/>
      <c r="R1832" s="27">
        <v>0</v>
      </c>
      <c r="S1832" s="27">
        <v>0</v>
      </c>
      <c r="T1832" s="27">
        <v>0</v>
      </c>
      <c r="U1832" s="27"/>
      <c r="V1832" s="27">
        <v>0</v>
      </c>
      <c r="W1832" s="27">
        <v>0</v>
      </c>
      <c r="X1832" s="27">
        <v>0</v>
      </c>
      <c r="Y1832" s="27"/>
      <c r="Z1832" s="27">
        <v>0</v>
      </c>
      <c r="AA1832" s="27">
        <v>0</v>
      </c>
      <c r="AB1832" s="27">
        <v>0</v>
      </c>
      <c r="AC1832" s="27"/>
      <c r="AD1832" s="27">
        <v>0</v>
      </c>
      <c r="AE1832" s="27">
        <v>0</v>
      </c>
      <c r="AF1832" s="27">
        <v>0</v>
      </c>
      <c r="AG1832" s="106">
        <v>0</v>
      </c>
      <c r="AH1832" s="27">
        <v>0</v>
      </c>
      <c r="AI1832" s="27">
        <v>0</v>
      </c>
      <c r="AJ1832" s="27">
        <v>0</v>
      </c>
      <c r="AK1832" s="106">
        <v>0</v>
      </c>
      <c r="AL1832" s="106">
        <v>0</v>
      </c>
      <c r="AM1832" s="105">
        <v>0</v>
      </c>
      <c r="AN1832" s="11">
        <v>0</v>
      </c>
      <c r="AO1832" s="11">
        <v>0</v>
      </c>
      <c r="AP1832" s="105">
        <v>0</v>
      </c>
      <c r="AQ1832" s="11">
        <v>0</v>
      </c>
      <c r="AR1832" s="11">
        <v>0</v>
      </c>
      <c r="AS1832" s="11">
        <v>0</v>
      </c>
      <c r="AT1832" s="11">
        <v>0</v>
      </c>
      <c r="AU1832" s="11">
        <v>0</v>
      </c>
      <c r="AV1832" s="11">
        <v>0</v>
      </c>
      <c r="AW1832" s="11">
        <v>0</v>
      </c>
      <c r="AX1832" s="11">
        <v>0</v>
      </c>
      <c r="AZ1832" s="11">
        <v>0</v>
      </c>
      <c r="BA1832">
        <v>0</v>
      </c>
      <c r="BB1832" s="122"/>
    </row>
    <row r="1833" spans="1:54" hidden="1" x14ac:dyDescent="0.25">
      <c r="A1833">
        <v>10</v>
      </c>
      <c r="B1833" t="str">
        <f t="shared" si="220"/>
        <v>FrCC-6220</v>
      </c>
      <c r="C1833" s="2" t="s">
        <v>320</v>
      </c>
      <c r="D1833" s="2" t="str">
        <f t="shared" si="221"/>
        <v>6</v>
      </c>
      <c r="E1833" s="2" t="str">
        <f t="shared" si="222"/>
        <v>62</v>
      </c>
      <c r="F1833" s="2" t="str">
        <f t="shared" si="223"/>
        <v>622</v>
      </c>
      <c r="G1833" s="1" t="s">
        <v>193</v>
      </c>
      <c r="H1833" s="27">
        <v>0</v>
      </c>
      <c r="I1833" s="27"/>
      <c r="J1833" s="27">
        <v>0</v>
      </c>
      <c r="K1833" s="27">
        <v>0</v>
      </c>
      <c r="L1833" s="27">
        <v>0</v>
      </c>
      <c r="M1833" s="27"/>
      <c r="N1833" s="27">
        <v>0</v>
      </c>
      <c r="O1833" s="27">
        <v>0</v>
      </c>
      <c r="P1833" s="27">
        <v>0</v>
      </c>
      <c r="Q1833" s="27"/>
      <c r="R1833" s="27">
        <v>0</v>
      </c>
      <c r="S1833" s="27">
        <v>0</v>
      </c>
      <c r="T1833" s="27">
        <v>0</v>
      </c>
      <c r="U1833" s="27"/>
      <c r="V1833" s="27">
        <v>0</v>
      </c>
      <c r="W1833" s="27">
        <v>0</v>
      </c>
      <c r="X1833" s="27">
        <v>0</v>
      </c>
      <c r="Y1833" s="27"/>
      <c r="Z1833" s="27">
        <v>0</v>
      </c>
      <c r="AA1833" s="27">
        <v>0</v>
      </c>
      <c r="AB1833" s="27">
        <v>0</v>
      </c>
      <c r="AC1833" s="27"/>
      <c r="AD1833" s="27">
        <v>0</v>
      </c>
      <c r="AE1833" s="27">
        <v>0</v>
      </c>
      <c r="AF1833" s="27">
        <v>0</v>
      </c>
      <c r="AG1833" s="106">
        <v>0</v>
      </c>
      <c r="AH1833" s="27">
        <v>0</v>
      </c>
      <c r="AI1833" s="27">
        <v>0</v>
      </c>
      <c r="AJ1833" s="27">
        <v>0</v>
      </c>
      <c r="AK1833" s="106">
        <v>0</v>
      </c>
      <c r="AL1833" s="106">
        <v>0</v>
      </c>
      <c r="AM1833" s="105">
        <v>0</v>
      </c>
      <c r="AN1833" s="11">
        <v>0</v>
      </c>
      <c r="AO1833" s="11">
        <v>0</v>
      </c>
      <c r="AP1833" s="105">
        <v>0</v>
      </c>
      <c r="AQ1833" s="11">
        <v>0</v>
      </c>
      <c r="AR1833" s="11">
        <v>0</v>
      </c>
      <c r="AS1833" s="11">
        <v>0</v>
      </c>
      <c r="AT1833" s="11">
        <v>0</v>
      </c>
      <c r="AU1833" s="11">
        <v>0</v>
      </c>
      <c r="AV1833" s="11">
        <v>0</v>
      </c>
      <c r="AW1833" s="11">
        <v>0</v>
      </c>
      <c r="AX1833" s="11">
        <v>0</v>
      </c>
      <c r="AZ1833" s="11">
        <v>0</v>
      </c>
      <c r="BA1833">
        <v>0</v>
      </c>
      <c r="BB1833" s="122"/>
    </row>
    <row r="1834" spans="1:54" hidden="1" x14ac:dyDescent="0.25">
      <c r="A1834">
        <v>10</v>
      </c>
      <c r="B1834" t="str">
        <f t="shared" si="220"/>
        <v>FrCC-6300</v>
      </c>
      <c r="C1834" s="2" t="s">
        <v>320</v>
      </c>
      <c r="D1834" s="2" t="str">
        <f t="shared" ref="D1834:D1842" si="224">LEFT($G1834,1)</f>
        <v>6</v>
      </c>
      <c r="E1834" s="2" t="str">
        <f t="shared" ref="E1834:E1842" si="225">LEFT($G1834,2)</f>
        <v>63</v>
      </c>
      <c r="F1834" s="2" t="str">
        <f t="shared" ref="F1834:F1842" si="226">LEFT($G1834,3)</f>
        <v>630</v>
      </c>
      <c r="G1834" s="1" t="s">
        <v>931</v>
      </c>
      <c r="H1834" s="27">
        <v>0</v>
      </c>
      <c r="I1834" s="27"/>
      <c r="J1834" s="27">
        <v>0</v>
      </c>
      <c r="K1834" s="27">
        <v>0</v>
      </c>
      <c r="L1834" s="27">
        <v>0</v>
      </c>
      <c r="M1834" s="27"/>
      <c r="N1834" s="27">
        <v>0</v>
      </c>
      <c r="O1834" s="27">
        <v>0</v>
      </c>
      <c r="P1834" s="27">
        <v>0</v>
      </c>
      <c r="Q1834" s="27"/>
      <c r="R1834" s="27">
        <v>0</v>
      </c>
      <c r="S1834" s="27">
        <v>0</v>
      </c>
      <c r="T1834" s="27">
        <v>0</v>
      </c>
      <c r="U1834" s="27"/>
      <c r="V1834" s="27">
        <v>0</v>
      </c>
      <c r="W1834" s="27">
        <v>0</v>
      </c>
      <c r="X1834" s="27">
        <v>0</v>
      </c>
      <c r="Y1834" s="27"/>
      <c r="Z1834" s="27">
        <v>0</v>
      </c>
      <c r="AA1834" s="27">
        <v>0</v>
      </c>
      <c r="AB1834" s="27">
        <v>0</v>
      </c>
      <c r="AC1834" s="27"/>
      <c r="AD1834" s="27">
        <v>0</v>
      </c>
      <c r="AE1834" s="27">
        <v>0</v>
      </c>
      <c r="AF1834" s="27">
        <v>0</v>
      </c>
      <c r="AG1834" s="106">
        <v>0</v>
      </c>
      <c r="AH1834" s="27">
        <v>0</v>
      </c>
      <c r="AI1834" s="27">
        <v>0</v>
      </c>
      <c r="AJ1834" s="27">
        <v>0</v>
      </c>
      <c r="AK1834" s="106">
        <v>0</v>
      </c>
      <c r="AL1834" s="106">
        <v>0</v>
      </c>
      <c r="AM1834" s="105">
        <v>0</v>
      </c>
      <c r="AN1834" s="11">
        <v>0</v>
      </c>
      <c r="AO1834" s="11">
        <v>0</v>
      </c>
      <c r="AP1834" s="105">
        <v>0</v>
      </c>
      <c r="AQ1834" s="11">
        <v>0</v>
      </c>
      <c r="AR1834" s="11">
        <v>0</v>
      </c>
      <c r="AS1834" s="11">
        <v>0</v>
      </c>
      <c r="AT1834" s="11">
        <v>0</v>
      </c>
      <c r="AU1834" s="11"/>
      <c r="AV1834" s="11">
        <v>0</v>
      </c>
      <c r="AW1834" s="11">
        <v>0</v>
      </c>
      <c r="AX1834" s="11"/>
      <c r="AZ1834" s="11"/>
      <c r="BB1834" s="122"/>
    </row>
    <row r="1835" spans="1:54" hidden="1" x14ac:dyDescent="0.25">
      <c r="A1835">
        <v>10</v>
      </c>
      <c r="B1835" t="str">
        <f t="shared" si="220"/>
        <v>FrCC-6311</v>
      </c>
      <c r="C1835" s="2" t="s">
        <v>320</v>
      </c>
      <c r="D1835" s="2" t="str">
        <f t="shared" si="224"/>
        <v>6</v>
      </c>
      <c r="E1835" s="2" t="str">
        <f t="shared" si="225"/>
        <v>63</v>
      </c>
      <c r="F1835" s="2" t="str">
        <f t="shared" si="226"/>
        <v>631</v>
      </c>
      <c r="G1835" s="1" t="s">
        <v>195</v>
      </c>
      <c r="H1835" s="27">
        <v>0</v>
      </c>
      <c r="I1835" s="27"/>
      <c r="J1835" s="27">
        <v>0</v>
      </c>
      <c r="K1835" s="27">
        <v>0</v>
      </c>
      <c r="L1835" s="27">
        <v>0</v>
      </c>
      <c r="M1835" s="27"/>
      <c r="N1835" s="27">
        <v>0</v>
      </c>
      <c r="O1835" s="27">
        <v>0</v>
      </c>
      <c r="P1835" s="27">
        <v>0</v>
      </c>
      <c r="Q1835" s="27"/>
      <c r="R1835" s="27">
        <v>0</v>
      </c>
      <c r="S1835" s="27">
        <v>0</v>
      </c>
      <c r="T1835" s="27">
        <v>0</v>
      </c>
      <c r="U1835" s="27"/>
      <c r="V1835" s="27">
        <v>0</v>
      </c>
      <c r="W1835" s="27">
        <v>0</v>
      </c>
      <c r="X1835" s="27">
        <v>0</v>
      </c>
      <c r="Y1835" s="27"/>
      <c r="Z1835" s="27">
        <v>0</v>
      </c>
      <c r="AA1835" s="27">
        <v>0</v>
      </c>
      <c r="AB1835" s="27">
        <v>0</v>
      </c>
      <c r="AC1835" s="27"/>
      <c r="AD1835" s="27">
        <v>0</v>
      </c>
      <c r="AE1835" s="27">
        <v>0</v>
      </c>
      <c r="AF1835" s="27">
        <v>0</v>
      </c>
      <c r="AG1835" s="106">
        <v>0</v>
      </c>
      <c r="AH1835" s="27">
        <v>0</v>
      </c>
      <c r="AI1835" s="27">
        <v>0</v>
      </c>
      <c r="AJ1835" s="27">
        <v>0</v>
      </c>
      <c r="AK1835" s="106">
        <v>0</v>
      </c>
      <c r="AL1835" s="106">
        <v>0</v>
      </c>
      <c r="AM1835" s="105">
        <v>0</v>
      </c>
      <c r="AN1835" s="11">
        <v>0</v>
      </c>
      <c r="AO1835" s="11">
        <v>0</v>
      </c>
      <c r="AP1835" s="105">
        <v>0</v>
      </c>
      <c r="AQ1835" s="11">
        <v>0</v>
      </c>
      <c r="AR1835" s="11">
        <v>0</v>
      </c>
      <c r="AS1835" s="11">
        <v>0</v>
      </c>
      <c r="AT1835" s="11">
        <v>0</v>
      </c>
      <c r="AU1835" s="11">
        <v>0</v>
      </c>
      <c r="AV1835" s="11">
        <v>0</v>
      </c>
      <c r="AW1835" s="11">
        <v>0</v>
      </c>
      <c r="AX1835" s="11">
        <v>0</v>
      </c>
      <c r="AZ1835" s="11">
        <v>0</v>
      </c>
      <c r="BA1835">
        <v>0</v>
      </c>
      <c r="BB1835" s="122"/>
    </row>
    <row r="1836" spans="1:54" hidden="1" x14ac:dyDescent="0.25">
      <c r="A1836">
        <v>10</v>
      </c>
      <c r="B1836" t="str">
        <f t="shared" si="220"/>
        <v>FrCC-6312</v>
      </c>
      <c r="C1836" s="2" t="s">
        <v>320</v>
      </c>
      <c r="D1836" s="2" t="str">
        <f t="shared" si="224"/>
        <v>6</v>
      </c>
      <c r="E1836" s="2" t="str">
        <f t="shared" si="225"/>
        <v>63</v>
      </c>
      <c r="F1836" s="2" t="str">
        <f t="shared" si="226"/>
        <v>631</v>
      </c>
      <c r="G1836" s="1" t="s">
        <v>196</v>
      </c>
      <c r="H1836" s="27">
        <v>0</v>
      </c>
      <c r="I1836" s="27"/>
      <c r="J1836" s="27">
        <v>0</v>
      </c>
      <c r="K1836" s="27">
        <v>0</v>
      </c>
      <c r="L1836" s="27">
        <v>0</v>
      </c>
      <c r="M1836" s="27"/>
      <c r="N1836" s="27">
        <v>0</v>
      </c>
      <c r="O1836" s="27">
        <v>0</v>
      </c>
      <c r="P1836" s="27">
        <v>0</v>
      </c>
      <c r="Q1836" s="27"/>
      <c r="R1836" s="27">
        <v>0</v>
      </c>
      <c r="S1836" s="27">
        <v>0</v>
      </c>
      <c r="T1836" s="27">
        <v>0</v>
      </c>
      <c r="U1836" s="27"/>
      <c r="V1836" s="27">
        <v>0</v>
      </c>
      <c r="W1836" s="27">
        <v>0</v>
      </c>
      <c r="X1836" s="27">
        <v>0</v>
      </c>
      <c r="Y1836" s="27"/>
      <c r="Z1836" s="27">
        <v>0</v>
      </c>
      <c r="AA1836" s="27">
        <v>0</v>
      </c>
      <c r="AB1836" s="27">
        <v>0</v>
      </c>
      <c r="AC1836" s="27"/>
      <c r="AD1836" s="27">
        <v>0</v>
      </c>
      <c r="AE1836" s="27">
        <v>0</v>
      </c>
      <c r="AF1836" s="27">
        <v>0</v>
      </c>
      <c r="AG1836" s="106">
        <v>0</v>
      </c>
      <c r="AH1836" s="27">
        <v>0</v>
      </c>
      <c r="AI1836" s="27">
        <v>0</v>
      </c>
      <c r="AJ1836" s="27">
        <v>0</v>
      </c>
      <c r="AK1836" s="106">
        <v>0</v>
      </c>
      <c r="AL1836" s="106">
        <v>0</v>
      </c>
      <c r="AM1836" s="105">
        <v>0</v>
      </c>
      <c r="AN1836" s="11">
        <v>0</v>
      </c>
      <c r="AO1836" s="11">
        <v>0</v>
      </c>
      <c r="AP1836" s="105">
        <v>0</v>
      </c>
      <c r="AQ1836" s="11">
        <v>0</v>
      </c>
      <c r="AR1836" s="11">
        <v>0</v>
      </c>
      <c r="AS1836" s="11">
        <v>0</v>
      </c>
      <c r="AT1836" s="11">
        <v>0</v>
      </c>
      <c r="AU1836" s="11">
        <v>0</v>
      </c>
      <c r="AV1836" s="11">
        <v>0</v>
      </c>
      <c r="AW1836" s="11">
        <v>0</v>
      </c>
      <c r="AX1836" s="11">
        <v>0</v>
      </c>
      <c r="AZ1836" s="11">
        <v>0</v>
      </c>
      <c r="BA1836">
        <v>0</v>
      </c>
      <c r="BB1836" s="122"/>
    </row>
    <row r="1837" spans="1:54" hidden="1" x14ac:dyDescent="0.25">
      <c r="A1837">
        <v>10</v>
      </c>
      <c r="B1837" t="str">
        <f t="shared" si="220"/>
        <v>FrCC-6321</v>
      </c>
      <c r="C1837" s="2" t="s">
        <v>320</v>
      </c>
      <c r="D1837" s="2" t="str">
        <f t="shared" si="224"/>
        <v>6</v>
      </c>
      <c r="E1837" s="2" t="str">
        <f t="shared" si="225"/>
        <v>63</v>
      </c>
      <c r="F1837" s="2" t="str">
        <f t="shared" si="226"/>
        <v>632</v>
      </c>
      <c r="G1837" s="1" t="s">
        <v>197</v>
      </c>
      <c r="H1837" s="27">
        <v>13</v>
      </c>
      <c r="I1837" s="27"/>
      <c r="J1837" s="27">
        <v>123.31175</v>
      </c>
      <c r="K1837" s="27">
        <v>123.31175</v>
      </c>
      <c r="L1837" s="27">
        <v>13</v>
      </c>
      <c r="M1837" s="27"/>
      <c r="N1837" s="27">
        <v>312.822</v>
      </c>
      <c r="O1837" s="27">
        <v>312.82178999999996</v>
      </c>
      <c r="P1837" s="27">
        <v>700</v>
      </c>
      <c r="Q1837" s="27"/>
      <c r="R1837" s="27">
        <v>235.68251000000001</v>
      </c>
      <c r="S1837" s="27">
        <v>235.68251000000001</v>
      </c>
      <c r="T1837" s="27">
        <v>13</v>
      </c>
      <c r="U1837" s="27"/>
      <c r="V1837" s="27">
        <v>140</v>
      </c>
      <c r="W1837" s="27">
        <v>140</v>
      </c>
      <c r="X1837" s="27">
        <v>13</v>
      </c>
      <c r="Y1837" s="27"/>
      <c r="Z1837" s="27">
        <v>162</v>
      </c>
      <c r="AA1837" s="27">
        <v>162</v>
      </c>
      <c r="AB1837" s="27">
        <v>36</v>
      </c>
      <c r="AC1837" s="27"/>
      <c r="AD1837" s="27">
        <v>193</v>
      </c>
      <c r="AE1837" s="27">
        <v>193</v>
      </c>
      <c r="AF1837" s="27">
        <v>1060</v>
      </c>
      <c r="AG1837" s="106">
        <v>210</v>
      </c>
      <c r="AH1837" s="27">
        <v>210</v>
      </c>
      <c r="AI1837" s="27">
        <v>210</v>
      </c>
      <c r="AJ1837" s="27">
        <v>388</v>
      </c>
      <c r="AK1837" s="106">
        <v>1666</v>
      </c>
      <c r="AL1837" s="106">
        <v>1666</v>
      </c>
      <c r="AM1837" s="105">
        <v>1666</v>
      </c>
      <c r="AN1837" s="11">
        <v>7128</v>
      </c>
      <c r="AO1837" s="11">
        <v>7317</v>
      </c>
      <c r="AP1837" s="105">
        <v>7317</v>
      </c>
      <c r="AQ1837" s="11">
        <v>7317</v>
      </c>
      <c r="AR1837" s="11">
        <v>7112</v>
      </c>
      <c r="AS1837" s="11">
        <v>6481</v>
      </c>
      <c r="AT1837" s="11">
        <v>6481</v>
      </c>
      <c r="AU1837" s="11">
        <v>6481</v>
      </c>
      <c r="AV1837" s="11">
        <v>7631</v>
      </c>
      <c r="AW1837" s="11">
        <v>3048</v>
      </c>
      <c r="AX1837" s="11">
        <v>3048</v>
      </c>
      <c r="AZ1837" s="11">
        <v>6633</v>
      </c>
      <c r="BA1837">
        <v>3081</v>
      </c>
      <c r="BB1837" s="122"/>
    </row>
    <row r="1838" spans="1:54" hidden="1" x14ac:dyDescent="0.25">
      <c r="A1838">
        <v>10</v>
      </c>
      <c r="B1838" t="str">
        <f t="shared" si="220"/>
        <v>FrCC-6322</v>
      </c>
      <c r="C1838" s="2" t="s">
        <v>320</v>
      </c>
      <c r="D1838" s="2" t="str">
        <f t="shared" si="224"/>
        <v>6</v>
      </c>
      <c r="E1838" s="2" t="str">
        <f t="shared" si="225"/>
        <v>63</v>
      </c>
      <c r="F1838" s="2" t="str">
        <f t="shared" si="226"/>
        <v>632</v>
      </c>
      <c r="G1838" s="1" t="s">
        <v>198</v>
      </c>
      <c r="H1838" s="27">
        <v>0</v>
      </c>
      <c r="I1838" s="27"/>
      <c r="J1838" s="27">
        <v>0</v>
      </c>
      <c r="K1838" s="27">
        <v>0</v>
      </c>
      <c r="L1838" s="27">
        <v>0</v>
      </c>
      <c r="M1838" s="27"/>
      <c r="N1838" s="27">
        <v>0</v>
      </c>
      <c r="O1838" s="27">
        <v>0</v>
      </c>
      <c r="P1838" s="27">
        <v>0</v>
      </c>
      <c r="Q1838" s="27"/>
      <c r="R1838" s="27">
        <v>0</v>
      </c>
      <c r="S1838" s="27">
        <v>0</v>
      </c>
      <c r="T1838" s="27">
        <v>0</v>
      </c>
      <c r="U1838" s="27"/>
      <c r="V1838" s="27">
        <v>0</v>
      </c>
      <c r="W1838" s="27">
        <v>0</v>
      </c>
      <c r="X1838" s="27">
        <v>0</v>
      </c>
      <c r="Y1838" s="27"/>
      <c r="Z1838" s="27">
        <v>0</v>
      </c>
      <c r="AA1838" s="27">
        <v>0</v>
      </c>
      <c r="AB1838" s="27">
        <v>0</v>
      </c>
      <c r="AC1838" s="27"/>
      <c r="AD1838" s="27">
        <v>0</v>
      </c>
      <c r="AE1838" s="27">
        <v>0</v>
      </c>
      <c r="AF1838" s="27">
        <v>0</v>
      </c>
      <c r="AG1838" s="106">
        <v>0</v>
      </c>
      <c r="AH1838" s="27">
        <v>0</v>
      </c>
      <c r="AI1838" s="27">
        <v>0</v>
      </c>
      <c r="AJ1838" s="27">
        <v>0</v>
      </c>
      <c r="AK1838" s="106">
        <v>0</v>
      </c>
      <c r="AL1838" s="106">
        <v>0</v>
      </c>
      <c r="AM1838" s="105">
        <v>0</v>
      </c>
      <c r="AN1838" s="11">
        <v>0</v>
      </c>
      <c r="AO1838" s="11">
        <v>0</v>
      </c>
      <c r="AP1838" s="105">
        <v>0</v>
      </c>
      <c r="AQ1838" s="11">
        <v>0</v>
      </c>
      <c r="AR1838" s="11">
        <v>0</v>
      </c>
      <c r="AS1838" s="11">
        <v>0</v>
      </c>
      <c r="AT1838" s="11">
        <v>0</v>
      </c>
      <c r="AU1838" s="11">
        <v>0</v>
      </c>
      <c r="AV1838" s="11">
        <v>0</v>
      </c>
      <c r="AW1838" s="11">
        <v>0</v>
      </c>
      <c r="AX1838" s="11">
        <v>0</v>
      </c>
      <c r="AZ1838" s="11">
        <v>0</v>
      </c>
      <c r="BA1838">
        <v>0</v>
      </c>
      <c r="BB1838" s="122"/>
    </row>
    <row r="1839" spans="1:54" hidden="1" x14ac:dyDescent="0.25">
      <c r="A1839">
        <v>10</v>
      </c>
      <c r="B1839" t="str">
        <f t="shared" si="220"/>
        <v>FrCC-6331</v>
      </c>
      <c r="C1839" s="2" t="s">
        <v>320</v>
      </c>
      <c r="D1839" s="2" t="str">
        <f t="shared" si="224"/>
        <v>6</v>
      </c>
      <c r="E1839" s="2" t="str">
        <f t="shared" si="225"/>
        <v>63</v>
      </c>
      <c r="F1839" s="2" t="str">
        <f t="shared" si="226"/>
        <v>633</v>
      </c>
      <c r="G1839" s="1" t="s">
        <v>948</v>
      </c>
      <c r="H1839" s="27">
        <v>0</v>
      </c>
      <c r="I1839" s="27"/>
      <c r="J1839" s="27">
        <v>0</v>
      </c>
      <c r="K1839" s="27">
        <v>0</v>
      </c>
      <c r="L1839" s="27">
        <v>0</v>
      </c>
      <c r="M1839" s="27"/>
      <c r="N1839" s="27">
        <v>0</v>
      </c>
      <c r="O1839" s="27">
        <v>0</v>
      </c>
      <c r="P1839" s="27">
        <v>0</v>
      </c>
      <c r="Q1839" s="27"/>
      <c r="R1839" s="27">
        <v>0</v>
      </c>
      <c r="S1839" s="27">
        <v>0</v>
      </c>
      <c r="T1839" s="27">
        <v>0</v>
      </c>
      <c r="U1839" s="27"/>
      <c r="V1839" s="27">
        <v>0</v>
      </c>
      <c r="W1839" s="27">
        <v>0</v>
      </c>
      <c r="X1839" s="27">
        <v>0</v>
      </c>
      <c r="Y1839" s="27"/>
      <c r="Z1839" s="27">
        <v>0</v>
      </c>
      <c r="AA1839" s="27">
        <v>0</v>
      </c>
      <c r="AB1839" s="27">
        <v>0</v>
      </c>
      <c r="AC1839" s="27"/>
      <c r="AD1839" s="27">
        <v>0</v>
      </c>
      <c r="AE1839" s="27">
        <v>0</v>
      </c>
      <c r="AF1839" s="27">
        <v>0</v>
      </c>
      <c r="AG1839" s="106">
        <v>0</v>
      </c>
      <c r="AH1839" s="27">
        <v>0</v>
      </c>
      <c r="AI1839" s="27">
        <v>0</v>
      </c>
      <c r="AJ1839" s="27">
        <v>0</v>
      </c>
      <c r="AK1839" s="106">
        <v>0</v>
      </c>
      <c r="AL1839" s="106">
        <v>0</v>
      </c>
      <c r="AM1839" s="105">
        <v>0</v>
      </c>
      <c r="AN1839" s="11">
        <v>0</v>
      </c>
      <c r="AO1839" s="11">
        <v>0</v>
      </c>
      <c r="AP1839" s="105">
        <v>0</v>
      </c>
      <c r="AQ1839" s="11">
        <v>0</v>
      </c>
      <c r="AR1839" s="11">
        <v>0</v>
      </c>
      <c r="AS1839" s="11">
        <v>0</v>
      </c>
      <c r="AT1839" s="11">
        <v>0</v>
      </c>
      <c r="AU1839" s="11"/>
      <c r="AV1839" s="11">
        <v>0</v>
      </c>
      <c r="AW1839" s="11">
        <v>0</v>
      </c>
      <c r="AX1839" s="11"/>
      <c r="AZ1839" s="11"/>
      <c r="BB1839" s="122"/>
    </row>
    <row r="1840" spans="1:54" hidden="1" x14ac:dyDescent="0.25">
      <c r="A1840">
        <v>10</v>
      </c>
      <c r="B1840" t="str">
        <f t="shared" si="220"/>
        <v>FrCC-6332</v>
      </c>
      <c r="C1840" s="2" t="s">
        <v>320</v>
      </c>
      <c r="D1840" s="2" t="str">
        <f t="shared" si="224"/>
        <v>6</v>
      </c>
      <c r="E1840" s="2" t="str">
        <f t="shared" si="225"/>
        <v>63</v>
      </c>
      <c r="F1840" s="2" t="str">
        <f t="shared" si="226"/>
        <v>633</v>
      </c>
      <c r="G1840" s="1" t="s">
        <v>950</v>
      </c>
      <c r="H1840" s="27">
        <v>0</v>
      </c>
      <c r="I1840" s="27"/>
      <c r="J1840" s="27">
        <v>0</v>
      </c>
      <c r="K1840" s="27">
        <v>0</v>
      </c>
      <c r="L1840" s="27">
        <v>0</v>
      </c>
      <c r="M1840" s="27"/>
      <c r="N1840" s="27">
        <v>0</v>
      </c>
      <c r="O1840" s="27">
        <v>0</v>
      </c>
      <c r="P1840" s="27">
        <v>0</v>
      </c>
      <c r="Q1840" s="27"/>
      <c r="R1840" s="27">
        <v>0</v>
      </c>
      <c r="S1840" s="27">
        <v>0</v>
      </c>
      <c r="T1840" s="27">
        <v>0</v>
      </c>
      <c r="U1840" s="27"/>
      <c r="V1840" s="27">
        <v>0</v>
      </c>
      <c r="W1840" s="27">
        <v>0</v>
      </c>
      <c r="X1840" s="27">
        <v>0</v>
      </c>
      <c r="Y1840" s="27"/>
      <c r="Z1840" s="27">
        <v>0</v>
      </c>
      <c r="AA1840" s="27">
        <v>0</v>
      </c>
      <c r="AB1840" s="27">
        <v>0</v>
      </c>
      <c r="AC1840" s="27"/>
      <c r="AD1840" s="27">
        <v>0</v>
      </c>
      <c r="AE1840" s="27">
        <v>0</v>
      </c>
      <c r="AF1840" s="27">
        <v>0</v>
      </c>
      <c r="AG1840" s="106">
        <v>0</v>
      </c>
      <c r="AH1840" s="27">
        <v>0</v>
      </c>
      <c r="AI1840" s="27">
        <v>0</v>
      </c>
      <c r="AJ1840" s="27">
        <v>0</v>
      </c>
      <c r="AK1840" s="106">
        <v>0</v>
      </c>
      <c r="AL1840" s="106">
        <v>0</v>
      </c>
      <c r="AM1840" s="105">
        <v>0</v>
      </c>
      <c r="AN1840" s="11">
        <v>0</v>
      </c>
      <c r="AO1840" s="11">
        <v>0</v>
      </c>
      <c r="AP1840" s="105">
        <v>0</v>
      </c>
      <c r="AQ1840" s="11">
        <v>0</v>
      </c>
      <c r="AR1840" s="11">
        <v>0</v>
      </c>
      <c r="AS1840" s="11">
        <v>0</v>
      </c>
      <c r="AT1840" s="11">
        <v>0</v>
      </c>
      <c r="AU1840" s="11"/>
      <c r="AV1840" s="11">
        <v>0</v>
      </c>
      <c r="AW1840" s="11">
        <v>0</v>
      </c>
      <c r="AX1840" s="11"/>
      <c r="AZ1840" s="11"/>
      <c r="BB1840" s="122"/>
    </row>
    <row r="1841" spans="1:54" hidden="1" x14ac:dyDescent="0.25">
      <c r="A1841">
        <v>10</v>
      </c>
      <c r="B1841" t="str">
        <f t="shared" si="220"/>
        <v>FrCC-6341</v>
      </c>
      <c r="C1841" s="2" t="s">
        <v>320</v>
      </c>
      <c r="D1841" s="2" t="str">
        <f t="shared" si="224"/>
        <v>6</v>
      </c>
      <c r="E1841" s="2" t="str">
        <f t="shared" si="225"/>
        <v>63</v>
      </c>
      <c r="F1841" s="2" t="str">
        <f t="shared" si="226"/>
        <v>634</v>
      </c>
      <c r="G1841" s="1" t="s">
        <v>199</v>
      </c>
      <c r="H1841" s="27">
        <v>0</v>
      </c>
      <c r="I1841" s="27"/>
      <c r="J1841" s="27">
        <v>0</v>
      </c>
      <c r="K1841" s="27">
        <v>0</v>
      </c>
      <c r="L1841" s="27">
        <v>0</v>
      </c>
      <c r="M1841" s="27"/>
      <c r="N1841" s="27">
        <v>0</v>
      </c>
      <c r="O1841" s="27">
        <v>0</v>
      </c>
      <c r="P1841" s="27">
        <v>0</v>
      </c>
      <c r="Q1841" s="27"/>
      <c r="R1841" s="27">
        <v>0</v>
      </c>
      <c r="S1841" s="27">
        <v>0</v>
      </c>
      <c r="T1841" s="27">
        <v>0</v>
      </c>
      <c r="U1841" s="27"/>
      <c r="V1841" s="27">
        <v>0</v>
      </c>
      <c r="W1841" s="27">
        <v>0</v>
      </c>
      <c r="X1841" s="27">
        <v>0</v>
      </c>
      <c r="Y1841" s="27"/>
      <c r="Z1841" s="27">
        <v>0</v>
      </c>
      <c r="AA1841" s="27">
        <v>0</v>
      </c>
      <c r="AB1841" s="27">
        <v>0</v>
      </c>
      <c r="AC1841" s="27"/>
      <c r="AD1841" s="27">
        <v>0</v>
      </c>
      <c r="AE1841" s="27">
        <v>0</v>
      </c>
      <c r="AF1841" s="27">
        <v>0</v>
      </c>
      <c r="AG1841" s="106">
        <v>0</v>
      </c>
      <c r="AH1841" s="27">
        <v>0</v>
      </c>
      <c r="AI1841" s="27">
        <v>0</v>
      </c>
      <c r="AJ1841" s="27">
        <v>5400</v>
      </c>
      <c r="AK1841" s="106">
        <v>0</v>
      </c>
      <c r="AL1841" s="106">
        <v>0</v>
      </c>
      <c r="AM1841" s="105">
        <v>0</v>
      </c>
      <c r="AN1841" s="11">
        <v>0</v>
      </c>
      <c r="AO1841" s="11">
        <v>0</v>
      </c>
      <c r="AP1841" s="105">
        <v>0</v>
      </c>
      <c r="AQ1841" s="11">
        <v>0</v>
      </c>
      <c r="AR1841" s="11">
        <v>0</v>
      </c>
      <c r="AS1841" s="11">
        <v>0</v>
      </c>
      <c r="AT1841" s="11">
        <v>0</v>
      </c>
      <c r="AU1841" s="11">
        <v>0</v>
      </c>
      <c r="AV1841" s="11">
        <v>0</v>
      </c>
      <c r="AW1841" s="11">
        <v>0</v>
      </c>
      <c r="AX1841" s="11">
        <v>0</v>
      </c>
      <c r="AZ1841" s="11">
        <v>0</v>
      </c>
      <c r="BA1841">
        <v>0</v>
      </c>
      <c r="BB1841" s="122"/>
    </row>
    <row r="1842" spans="1:54" hidden="1" x14ac:dyDescent="0.25">
      <c r="A1842">
        <v>10</v>
      </c>
      <c r="B1842" t="str">
        <f t="shared" si="220"/>
        <v>FrCC-6342</v>
      </c>
      <c r="C1842" s="2" t="s">
        <v>320</v>
      </c>
      <c r="D1842" s="2" t="str">
        <f t="shared" si="224"/>
        <v>6</v>
      </c>
      <c r="E1842" s="2" t="str">
        <f t="shared" si="225"/>
        <v>63</v>
      </c>
      <c r="F1842" s="2" t="str">
        <f t="shared" si="226"/>
        <v>634</v>
      </c>
      <c r="G1842" s="1" t="s">
        <v>200</v>
      </c>
      <c r="H1842" s="27">
        <v>0</v>
      </c>
      <c r="I1842" s="27"/>
      <c r="J1842" s="27">
        <v>0</v>
      </c>
      <c r="K1842" s="27">
        <v>0</v>
      </c>
      <c r="L1842" s="27">
        <v>0</v>
      </c>
      <c r="M1842" s="27"/>
      <c r="N1842" s="27">
        <v>0</v>
      </c>
      <c r="O1842" s="27">
        <v>0</v>
      </c>
      <c r="P1842" s="27">
        <v>0</v>
      </c>
      <c r="Q1842" s="27"/>
      <c r="R1842" s="27">
        <v>0</v>
      </c>
      <c r="S1842" s="27">
        <v>0</v>
      </c>
      <c r="T1842" s="27">
        <v>0</v>
      </c>
      <c r="U1842" s="27"/>
      <c r="V1842" s="27">
        <v>0</v>
      </c>
      <c r="W1842" s="27">
        <v>0</v>
      </c>
      <c r="X1842" s="27">
        <v>0</v>
      </c>
      <c r="Y1842" s="27"/>
      <c r="Z1842" s="27">
        <v>0</v>
      </c>
      <c r="AA1842" s="27">
        <v>0</v>
      </c>
      <c r="AB1842" s="27">
        <v>0</v>
      </c>
      <c r="AC1842" s="27"/>
      <c r="AD1842" s="27">
        <v>0</v>
      </c>
      <c r="AE1842" s="27">
        <v>0</v>
      </c>
      <c r="AF1842" s="27">
        <v>0</v>
      </c>
      <c r="AG1842" s="106">
        <v>0</v>
      </c>
      <c r="AH1842" s="27">
        <v>0</v>
      </c>
      <c r="AI1842" s="27">
        <v>0</v>
      </c>
      <c r="AJ1842" s="27">
        <v>0</v>
      </c>
      <c r="AK1842" s="106">
        <v>0</v>
      </c>
      <c r="AL1842" s="106">
        <v>0</v>
      </c>
      <c r="AM1842" s="105">
        <v>0</v>
      </c>
      <c r="AN1842" s="11">
        <v>0</v>
      </c>
      <c r="AO1842" s="11">
        <v>0</v>
      </c>
      <c r="AP1842" s="105">
        <v>0</v>
      </c>
      <c r="AQ1842" s="11">
        <v>0</v>
      </c>
      <c r="AR1842" s="11">
        <v>0</v>
      </c>
      <c r="AS1842" s="11">
        <v>0</v>
      </c>
      <c r="AT1842" s="11">
        <v>0</v>
      </c>
      <c r="AU1842" s="11">
        <v>0</v>
      </c>
      <c r="AV1842" s="11">
        <v>0</v>
      </c>
      <c r="AW1842" s="11">
        <v>0</v>
      </c>
      <c r="AX1842" s="11">
        <v>0</v>
      </c>
      <c r="AZ1842" s="11">
        <v>0</v>
      </c>
      <c r="BA1842">
        <v>0</v>
      </c>
      <c r="BB1842" s="122"/>
    </row>
    <row r="1843" spans="1:54" hidden="1" x14ac:dyDescent="0.25">
      <c r="A1843">
        <v>10</v>
      </c>
      <c r="B1843" t="str">
        <f t="shared" si="220"/>
        <v>FrCC-6351</v>
      </c>
      <c r="C1843" s="2" t="s">
        <v>320</v>
      </c>
      <c r="D1843" s="2" t="s">
        <v>2159</v>
      </c>
      <c r="E1843" s="2" t="s">
        <v>2160</v>
      </c>
      <c r="F1843" s="2" t="s">
        <v>2161</v>
      </c>
      <c r="G1843" s="1" t="s">
        <v>201</v>
      </c>
      <c r="H1843" s="27">
        <v>0</v>
      </c>
      <c r="I1843" s="27"/>
      <c r="J1843" s="27">
        <v>0</v>
      </c>
      <c r="K1843" s="27">
        <v>0</v>
      </c>
      <c r="L1843" s="27">
        <v>0</v>
      </c>
      <c r="M1843" s="27"/>
      <c r="N1843" s="27">
        <v>0</v>
      </c>
      <c r="O1843" s="27">
        <v>0</v>
      </c>
      <c r="P1843" s="27">
        <v>0</v>
      </c>
      <c r="Q1843" s="27"/>
      <c r="R1843" s="27">
        <v>0</v>
      </c>
      <c r="S1843" s="27">
        <v>0</v>
      </c>
      <c r="T1843" s="27">
        <v>0</v>
      </c>
      <c r="U1843" s="27"/>
      <c r="V1843" s="27">
        <v>0</v>
      </c>
      <c r="W1843" s="27">
        <v>0</v>
      </c>
      <c r="X1843" s="27">
        <v>0</v>
      </c>
      <c r="Y1843" s="27"/>
      <c r="Z1843" s="27">
        <v>0</v>
      </c>
      <c r="AA1843" s="27">
        <v>0</v>
      </c>
      <c r="AB1843" s="27">
        <v>0</v>
      </c>
      <c r="AC1843" s="27"/>
      <c r="AD1843" s="27">
        <v>0</v>
      </c>
      <c r="AE1843" s="27">
        <v>0</v>
      </c>
      <c r="AF1843" s="27">
        <v>0</v>
      </c>
      <c r="AG1843" s="106">
        <v>0</v>
      </c>
      <c r="AH1843" s="27">
        <v>0</v>
      </c>
      <c r="AI1843" s="27">
        <v>0</v>
      </c>
      <c r="AJ1843" s="27">
        <v>0</v>
      </c>
      <c r="AK1843" s="106">
        <v>0</v>
      </c>
      <c r="AL1843" s="106">
        <v>0</v>
      </c>
      <c r="AM1843" s="105">
        <v>0</v>
      </c>
      <c r="AN1843" s="11">
        <v>0</v>
      </c>
      <c r="AO1843" s="11">
        <v>0</v>
      </c>
      <c r="AP1843" s="105">
        <v>0</v>
      </c>
      <c r="AQ1843" s="11">
        <v>0</v>
      </c>
      <c r="AR1843" s="11">
        <v>0</v>
      </c>
      <c r="AS1843" s="11">
        <v>0</v>
      </c>
      <c r="AT1843" s="11">
        <v>0</v>
      </c>
      <c r="AU1843" s="11">
        <v>0</v>
      </c>
      <c r="AV1843" s="11">
        <v>0</v>
      </c>
      <c r="AW1843" s="11">
        <v>0</v>
      </c>
      <c r="AX1843" s="11">
        <v>0</v>
      </c>
      <c r="AZ1843" s="11">
        <v>0</v>
      </c>
      <c r="BA1843">
        <v>0</v>
      </c>
      <c r="BB1843" s="122"/>
    </row>
    <row r="1844" spans="1:54" hidden="1" x14ac:dyDescent="0.25">
      <c r="A1844">
        <v>10</v>
      </c>
      <c r="B1844" t="str">
        <f t="shared" si="220"/>
        <v>FrCC-6352</v>
      </c>
      <c r="C1844" s="2" t="s">
        <v>320</v>
      </c>
      <c r="D1844" s="2" t="s">
        <v>2159</v>
      </c>
      <c r="E1844" s="2" t="s">
        <v>2160</v>
      </c>
      <c r="F1844" s="2" t="s">
        <v>2161</v>
      </c>
      <c r="G1844" s="1" t="s">
        <v>202</v>
      </c>
      <c r="H1844" s="27">
        <v>0</v>
      </c>
      <c r="I1844" s="27"/>
      <c r="J1844" s="27">
        <v>0</v>
      </c>
      <c r="K1844" s="27">
        <v>0</v>
      </c>
      <c r="L1844" s="27">
        <v>0</v>
      </c>
      <c r="M1844" s="27"/>
      <c r="N1844" s="27">
        <v>0</v>
      </c>
      <c r="O1844" s="27">
        <v>0</v>
      </c>
      <c r="P1844" s="27">
        <v>0</v>
      </c>
      <c r="Q1844" s="27"/>
      <c r="R1844" s="27">
        <v>0</v>
      </c>
      <c r="S1844" s="27">
        <v>0</v>
      </c>
      <c r="T1844" s="27">
        <v>0</v>
      </c>
      <c r="U1844" s="27"/>
      <c r="V1844" s="27">
        <v>0</v>
      </c>
      <c r="W1844" s="27">
        <v>0</v>
      </c>
      <c r="X1844" s="27">
        <v>0</v>
      </c>
      <c r="Y1844" s="27"/>
      <c r="Z1844" s="27">
        <v>0</v>
      </c>
      <c r="AA1844" s="27">
        <v>0</v>
      </c>
      <c r="AB1844" s="27">
        <v>0</v>
      </c>
      <c r="AC1844" s="27"/>
      <c r="AD1844" s="27">
        <v>0</v>
      </c>
      <c r="AE1844" s="27">
        <v>0</v>
      </c>
      <c r="AF1844" s="27">
        <v>0</v>
      </c>
      <c r="AG1844" s="106">
        <v>0</v>
      </c>
      <c r="AH1844" s="27">
        <v>0</v>
      </c>
      <c r="AI1844" s="27">
        <v>0</v>
      </c>
      <c r="AJ1844" s="27">
        <v>0</v>
      </c>
      <c r="AK1844" s="106">
        <v>0</v>
      </c>
      <c r="AL1844" s="106">
        <v>0</v>
      </c>
      <c r="AM1844" s="105">
        <v>0</v>
      </c>
      <c r="AN1844" s="11">
        <v>0</v>
      </c>
      <c r="AO1844" s="11">
        <v>0</v>
      </c>
      <c r="AP1844" s="105">
        <v>0</v>
      </c>
      <c r="AQ1844" s="11">
        <v>0</v>
      </c>
      <c r="AR1844" s="11">
        <v>0</v>
      </c>
      <c r="AS1844" s="11">
        <v>0</v>
      </c>
      <c r="AT1844" s="11">
        <v>0</v>
      </c>
      <c r="AU1844" s="11">
        <v>0</v>
      </c>
      <c r="AV1844" s="11">
        <v>0</v>
      </c>
      <c r="AW1844" s="11">
        <v>0</v>
      </c>
      <c r="AX1844" s="11">
        <v>0</v>
      </c>
      <c r="AZ1844" s="11">
        <v>0</v>
      </c>
      <c r="BA1844">
        <v>0</v>
      </c>
      <c r="BB1844" s="122"/>
    </row>
    <row r="1845" spans="1:54" hidden="1" x14ac:dyDescent="0.25">
      <c r="A1845">
        <v>10</v>
      </c>
      <c r="B1845" t="str">
        <f t="shared" si="220"/>
        <v>FrCC-6353</v>
      </c>
      <c r="C1845" s="2" t="s">
        <v>320</v>
      </c>
      <c r="D1845" s="2" t="str">
        <f t="shared" ref="D1845:D1878" si="227">LEFT($G1845,1)</f>
        <v>6</v>
      </c>
      <c r="E1845" s="2" t="str">
        <f t="shared" ref="E1845:E1878" si="228">LEFT($G1845,2)</f>
        <v>63</v>
      </c>
      <c r="F1845" s="2" t="str">
        <f t="shared" ref="F1845:F1878" si="229">LEFT($G1845,3)</f>
        <v>635</v>
      </c>
      <c r="G1845" s="1" t="s">
        <v>203</v>
      </c>
      <c r="H1845" s="27">
        <v>0</v>
      </c>
      <c r="I1845" s="27"/>
      <c r="J1845" s="27">
        <v>0</v>
      </c>
      <c r="K1845" s="27">
        <v>0</v>
      </c>
      <c r="L1845" s="27">
        <v>0</v>
      </c>
      <c r="M1845" s="27"/>
      <c r="N1845" s="27">
        <v>0</v>
      </c>
      <c r="O1845" s="27">
        <v>0</v>
      </c>
      <c r="P1845" s="27">
        <v>0</v>
      </c>
      <c r="Q1845" s="27"/>
      <c r="R1845" s="27">
        <v>0</v>
      </c>
      <c r="S1845" s="27">
        <v>0</v>
      </c>
      <c r="T1845" s="27">
        <v>0</v>
      </c>
      <c r="U1845" s="27"/>
      <c r="V1845" s="27">
        <v>0</v>
      </c>
      <c r="W1845" s="27">
        <v>0</v>
      </c>
      <c r="X1845" s="27">
        <v>0</v>
      </c>
      <c r="Y1845" s="27"/>
      <c r="Z1845" s="27">
        <v>0</v>
      </c>
      <c r="AA1845" s="27">
        <v>0</v>
      </c>
      <c r="AB1845" s="27">
        <v>0</v>
      </c>
      <c r="AC1845" s="27"/>
      <c r="AD1845" s="27">
        <v>0</v>
      </c>
      <c r="AE1845" s="27">
        <v>0</v>
      </c>
      <c r="AF1845" s="27">
        <v>0</v>
      </c>
      <c r="AG1845" s="106">
        <v>0</v>
      </c>
      <c r="AH1845" s="27">
        <v>0</v>
      </c>
      <c r="AI1845" s="27">
        <v>0</v>
      </c>
      <c r="AJ1845" s="27">
        <v>0</v>
      </c>
      <c r="AK1845" s="106">
        <v>0</v>
      </c>
      <c r="AL1845" s="106">
        <v>0</v>
      </c>
      <c r="AM1845" s="105">
        <v>0</v>
      </c>
      <c r="AN1845" s="11">
        <v>0</v>
      </c>
      <c r="AO1845" s="11">
        <v>0</v>
      </c>
      <c r="AP1845" s="105">
        <v>0</v>
      </c>
      <c r="AQ1845" s="11">
        <v>0</v>
      </c>
      <c r="AR1845" s="11">
        <v>0</v>
      </c>
      <c r="AS1845" s="11">
        <v>0</v>
      </c>
      <c r="AT1845" s="11">
        <v>0</v>
      </c>
      <c r="AU1845" s="11">
        <v>0</v>
      </c>
      <c r="AV1845" s="11">
        <v>0</v>
      </c>
      <c r="AW1845" s="11">
        <v>0</v>
      </c>
      <c r="AX1845" s="11">
        <v>0</v>
      </c>
      <c r="AZ1845" s="11">
        <v>0</v>
      </c>
      <c r="BA1845">
        <v>0</v>
      </c>
      <c r="BB1845" s="122"/>
    </row>
    <row r="1846" spans="1:54" hidden="1" x14ac:dyDescent="0.25">
      <c r="A1846">
        <v>10</v>
      </c>
      <c r="B1846" t="str">
        <f t="shared" si="220"/>
        <v>FrCC-6354</v>
      </c>
      <c r="C1846" s="2" t="s">
        <v>320</v>
      </c>
      <c r="D1846" s="2" t="str">
        <f t="shared" si="227"/>
        <v>6</v>
      </c>
      <c r="E1846" s="2" t="str">
        <f t="shared" si="228"/>
        <v>63</v>
      </c>
      <c r="F1846" s="2" t="str">
        <f t="shared" si="229"/>
        <v>635</v>
      </c>
      <c r="G1846" s="1" t="s">
        <v>204</v>
      </c>
      <c r="H1846" s="27">
        <v>0</v>
      </c>
      <c r="I1846" s="27"/>
      <c r="J1846" s="27">
        <v>0</v>
      </c>
      <c r="K1846" s="27">
        <v>0</v>
      </c>
      <c r="L1846" s="27">
        <v>0</v>
      </c>
      <c r="M1846" s="27"/>
      <c r="N1846" s="27">
        <v>0</v>
      </c>
      <c r="O1846" s="27">
        <v>0</v>
      </c>
      <c r="P1846" s="27">
        <v>0</v>
      </c>
      <c r="Q1846" s="27"/>
      <c r="R1846" s="27">
        <v>0</v>
      </c>
      <c r="S1846" s="27">
        <v>0</v>
      </c>
      <c r="T1846" s="27">
        <v>0</v>
      </c>
      <c r="U1846" s="27"/>
      <c r="V1846" s="27">
        <v>0</v>
      </c>
      <c r="W1846" s="27">
        <v>0</v>
      </c>
      <c r="X1846" s="27">
        <v>0</v>
      </c>
      <c r="Y1846" s="27"/>
      <c r="Z1846" s="27">
        <v>0</v>
      </c>
      <c r="AA1846" s="27">
        <v>0</v>
      </c>
      <c r="AB1846" s="27">
        <v>0</v>
      </c>
      <c r="AC1846" s="27"/>
      <c r="AD1846" s="27">
        <v>0</v>
      </c>
      <c r="AE1846" s="27">
        <v>0</v>
      </c>
      <c r="AF1846" s="27">
        <v>0</v>
      </c>
      <c r="AG1846" s="106">
        <v>0</v>
      </c>
      <c r="AH1846" s="27">
        <v>0</v>
      </c>
      <c r="AI1846" s="27">
        <v>0</v>
      </c>
      <c r="AJ1846" s="27">
        <v>0</v>
      </c>
      <c r="AK1846" s="106">
        <v>0</v>
      </c>
      <c r="AL1846" s="106">
        <v>0</v>
      </c>
      <c r="AM1846" s="105">
        <v>0</v>
      </c>
      <c r="AN1846" s="11">
        <v>0</v>
      </c>
      <c r="AO1846" s="11">
        <v>0</v>
      </c>
      <c r="AP1846" s="105">
        <v>0</v>
      </c>
      <c r="AQ1846" s="11">
        <v>0</v>
      </c>
      <c r="AR1846" s="11">
        <v>0</v>
      </c>
      <c r="AS1846" s="11">
        <v>0</v>
      </c>
      <c r="AT1846" s="11">
        <v>0</v>
      </c>
      <c r="AU1846" s="11">
        <v>0</v>
      </c>
      <c r="AV1846" s="11">
        <v>0</v>
      </c>
      <c r="AW1846" s="11">
        <v>0</v>
      </c>
      <c r="AX1846" s="11">
        <v>0</v>
      </c>
      <c r="AZ1846" s="11">
        <v>0</v>
      </c>
      <c r="BA1846">
        <v>0</v>
      </c>
      <c r="BB1846" s="122"/>
    </row>
    <row r="1847" spans="1:54" hidden="1" x14ac:dyDescent="0.25">
      <c r="A1847">
        <v>10</v>
      </c>
      <c r="B1847" t="str">
        <f t="shared" si="220"/>
        <v>FrCC-6359</v>
      </c>
      <c r="C1847" s="2" t="s">
        <v>320</v>
      </c>
      <c r="D1847" s="2" t="str">
        <f t="shared" si="227"/>
        <v>6</v>
      </c>
      <c r="E1847" s="2" t="str">
        <f t="shared" si="228"/>
        <v>63</v>
      </c>
      <c r="F1847" s="2" t="str">
        <f t="shared" si="229"/>
        <v>635</v>
      </c>
      <c r="G1847" s="1" t="s">
        <v>205</v>
      </c>
      <c r="H1847" s="27">
        <v>0</v>
      </c>
      <c r="I1847" s="27"/>
      <c r="J1847" s="27">
        <v>0</v>
      </c>
      <c r="K1847" s="27">
        <v>0</v>
      </c>
      <c r="L1847" s="27">
        <v>0</v>
      </c>
      <c r="M1847" s="27"/>
      <c r="N1847" s="27">
        <v>0</v>
      </c>
      <c r="O1847" s="27">
        <v>0</v>
      </c>
      <c r="P1847" s="27">
        <v>0</v>
      </c>
      <c r="Q1847" s="27"/>
      <c r="R1847" s="27">
        <v>0</v>
      </c>
      <c r="S1847" s="27">
        <v>0</v>
      </c>
      <c r="T1847" s="27">
        <v>0</v>
      </c>
      <c r="U1847" s="27"/>
      <c r="V1847" s="27">
        <v>0</v>
      </c>
      <c r="W1847" s="27">
        <v>0</v>
      </c>
      <c r="X1847" s="27">
        <v>0</v>
      </c>
      <c r="Y1847" s="27"/>
      <c r="Z1847" s="27">
        <v>0</v>
      </c>
      <c r="AA1847" s="27">
        <v>0</v>
      </c>
      <c r="AB1847" s="27">
        <v>0</v>
      </c>
      <c r="AC1847" s="27"/>
      <c r="AD1847" s="27">
        <v>0</v>
      </c>
      <c r="AE1847" s="27">
        <v>0</v>
      </c>
      <c r="AF1847" s="27">
        <v>0</v>
      </c>
      <c r="AG1847" s="106">
        <v>0</v>
      </c>
      <c r="AH1847" s="27">
        <v>0</v>
      </c>
      <c r="AI1847" s="27">
        <v>0</v>
      </c>
      <c r="AJ1847" s="27">
        <v>0</v>
      </c>
      <c r="AK1847" s="106">
        <v>0</v>
      </c>
      <c r="AL1847" s="106">
        <v>0</v>
      </c>
      <c r="AM1847" s="105">
        <v>0</v>
      </c>
      <c r="AN1847" s="11">
        <v>0</v>
      </c>
      <c r="AO1847" s="11">
        <v>0</v>
      </c>
      <c r="AP1847" s="105">
        <v>0</v>
      </c>
      <c r="AQ1847" s="11">
        <v>0</v>
      </c>
      <c r="AR1847" s="11">
        <v>0</v>
      </c>
      <c r="AS1847" s="11">
        <v>0</v>
      </c>
      <c r="AT1847" s="11">
        <v>0</v>
      </c>
      <c r="AU1847" s="11">
        <v>0</v>
      </c>
      <c r="AV1847" s="11">
        <v>0</v>
      </c>
      <c r="AW1847" s="11">
        <v>0</v>
      </c>
      <c r="AX1847" s="11">
        <v>0</v>
      </c>
      <c r="AZ1847" s="11">
        <v>0</v>
      </c>
      <c r="BA1847">
        <v>0</v>
      </c>
      <c r="BB1847" s="122"/>
    </row>
    <row r="1848" spans="1:54" hidden="1" x14ac:dyDescent="0.25">
      <c r="A1848">
        <v>10</v>
      </c>
      <c r="B1848" t="str">
        <f t="shared" si="220"/>
        <v>FrCC-6410</v>
      </c>
      <c r="C1848" s="2" t="s">
        <v>320</v>
      </c>
      <c r="D1848" s="2" t="str">
        <f t="shared" si="227"/>
        <v>6</v>
      </c>
      <c r="E1848" s="2" t="str">
        <f t="shared" si="228"/>
        <v>64</v>
      </c>
      <c r="F1848" s="2" t="str">
        <f t="shared" si="229"/>
        <v>641</v>
      </c>
      <c r="G1848" s="1" t="s">
        <v>207</v>
      </c>
      <c r="H1848" s="27">
        <v>0</v>
      </c>
      <c r="I1848" s="27"/>
      <c r="J1848" s="27">
        <v>0</v>
      </c>
      <c r="K1848" s="27">
        <v>0</v>
      </c>
      <c r="L1848" s="27">
        <v>0</v>
      </c>
      <c r="M1848" s="27"/>
      <c r="N1848" s="27">
        <v>0</v>
      </c>
      <c r="O1848" s="27">
        <v>0</v>
      </c>
      <c r="P1848" s="27">
        <v>0</v>
      </c>
      <c r="Q1848" s="27"/>
      <c r="R1848" s="27">
        <v>0</v>
      </c>
      <c r="S1848" s="27">
        <v>0</v>
      </c>
      <c r="T1848" s="27">
        <v>0</v>
      </c>
      <c r="U1848" s="27"/>
      <c r="V1848" s="27">
        <v>0</v>
      </c>
      <c r="W1848" s="27">
        <v>0</v>
      </c>
      <c r="X1848" s="27">
        <v>0</v>
      </c>
      <c r="Y1848" s="27"/>
      <c r="Z1848" s="27">
        <v>0</v>
      </c>
      <c r="AA1848" s="27">
        <v>0</v>
      </c>
      <c r="AB1848" s="27">
        <v>0</v>
      </c>
      <c r="AC1848" s="27"/>
      <c r="AD1848" s="27">
        <v>0</v>
      </c>
      <c r="AE1848" s="27">
        <v>0</v>
      </c>
      <c r="AF1848" s="27">
        <v>0</v>
      </c>
      <c r="AG1848" s="106">
        <v>0</v>
      </c>
      <c r="AH1848" s="27">
        <v>0</v>
      </c>
      <c r="AI1848" s="27">
        <v>0</v>
      </c>
      <c r="AJ1848" s="27">
        <v>0</v>
      </c>
      <c r="AK1848" s="106">
        <v>0</v>
      </c>
      <c r="AL1848" s="106">
        <v>0</v>
      </c>
      <c r="AM1848" s="105">
        <v>0</v>
      </c>
      <c r="AN1848" s="11">
        <v>0</v>
      </c>
      <c r="AO1848" s="11">
        <v>0</v>
      </c>
      <c r="AP1848" s="105">
        <v>0</v>
      </c>
      <c r="AQ1848" s="11">
        <v>0</v>
      </c>
      <c r="AR1848" s="11">
        <v>0</v>
      </c>
      <c r="AS1848" s="11">
        <v>0</v>
      </c>
      <c r="AT1848" s="11">
        <v>0</v>
      </c>
      <c r="AU1848" s="11">
        <v>0</v>
      </c>
      <c r="AV1848" s="11">
        <v>0</v>
      </c>
      <c r="AW1848" s="11">
        <v>0</v>
      </c>
      <c r="AX1848" s="11">
        <v>0</v>
      </c>
      <c r="AZ1848" s="11">
        <v>0</v>
      </c>
      <c r="BA1848">
        <v>0</v>
      </c>
      <c r="BB1848" s="122"/>
    </row>
    <row r="1849" spans="1:54" hidden="1" x14ac:dyDescent="0.25">
      <c r="A1849">
        <v>10</v>
      </c>
      <c r="B1849" t="str">
        <f t="shared" si="220"/>
        <v>FrCC-6420</v>
      </c>
      <c r="C1849" s="2" t="s">
        <v>320</v>
      </c>
      <c r="D1849" s="2" t="str">
        <f t="shared" si="227"/>
        <v>6</v>
      </c>
      <c r="E1849" s="2" t="str">
        <f t="shared" si="228"/>
        <v>64</v>
      </c>
      <c r="F1849" s="2" t="str">
        <f t="shared" si="229"/>
        <v>642</v>
      </c>
      <c r="G1849" s="1" t="s">
        <v>208</v>
      </c>
      <c r="H1849" s="27">
        <v>0</v>
      </c>
      <c r="I1849" s="27"/>
      <c r="J1849" s="27">
        <v>0</v>
      </c>
      <c r="K1849" s="27">
        <v>0</v>
      </c>
      <c r="L1849" s="27">
        <v>0</v>
      </c>
      <c r="M1849" s="27"/>
      <c r="N1849" s="27">
        <v>0</v>
      </c>
      <c r="O1849" s="27">
        <v>0</v>
      </c>
      <c r="P1849" s="27">
        <v>0</v>
      </c>
      <c r="Q1849" s="27"/>
      <c r="R1849" s="27">
        <v>0</v>
      </c>
      <c r="S1849" s="27">
        <v>0</v>
      </c>
      <c r="T1849" s="27">
        <v>0</v>
      </c>
      <c r="U1849" s="27"/>
      <c r="V1849" s="27">
        <v>0</v>
      </c>
      <c r="W1849" s="27">
        <v>0</v>
      </c>
      <c r="X1849" s="27">
        <v>0</v>
      </c>
      <c r="Y1849" s="27"/>
      <c r="Z1849" s="27">
        <v>0</v>
      </c>
      <c r="AA1849" s="27">
        <v>0</v>
      </c>
      <c r="AB1849" s="27">
        <v>0</v>
      </c>
      <c r="AC1849" s="27"/>
      <c r="AD1849" s="27">
        <v>0</v>
      </c>
      <c r="AE1849" s="27">
        <v>0</v>
      </c>
      <c r="AF1849" s="27">
        <v>0</v>
      </c>
      <c r="AG1849" s="106">
        <v>0</v>
      </c>
      <c r="AH1849" s="27">
        <v>0</v>
      </c>
      <c r="AI1849" s="27">
        <v>0</v>
      </c>
      <c r="AJ1849" s="27">
        <v>0</v>
      </c>
      <c r="AK1849" s="106">
        <v>0</v>
      </c>
      <c r="AL1849" s="106">
        <v>0</v>
      </c>
      <c r="AM1849" s="105">
        <v>0</v>
      </c>
      <c r="AN1849" s="11">
        <v>0</v>
      </c>
      <c r="AO1849" s="11">
        <v>0</v>
      </c>
      <c r="AP1849" s="105">
        <v>0</v>
      </c>
      <c r="AQ1849" s="11">
        <v>0</v>
      </c>
      <c r="AR1849" s="11">
        <v>0</v>
      </c>
      <c r="AS1849" s="11">
        <v>0</v>
      </c>
      <c r="AT1849" s="11">
        <v>0</v>
      </c>
      <c r="AU1849" s="11">
        <v>0</v>
      </c>
      <c r="AV1849" s="11">
        <v>0</v>
      </c>
      <c r="AW1849" s="11">
        <v>0</v>
      </c>
      <c r="AX1849" s="11">
        <v>0</v>
      </c>
      <c r="AZ1849" s="11">
        <v>0</v>
      </c>
      <c r="BA1849">
        <v>0</v>
      </c>
      <c r="BB1849" s="122"/>
    </row>
    <row r="1850" spans="1:54" hidden="1" x14ac:dyDescent="0.25">
      <c r="A1850">
        <v>10</v>
      </c>
      <c r="B1850" t="str">
        <f t="shared" si="220"/>
        <v>FrCC-6510</v>
      </c>
      <c r="C1850" s="2" t="s">
        <v>320</v>
      </c>
      <c r="D1850" s="2" t="str">
        <f t="shared" si="227"/>
        <v>6</v>
      </c>
      <c r="E1850" s="2" t="str">
        <f t="shared" si="228"/>
        <v>65</v>
      </c>
      <c r="F1850" s="2" t="str">
        <f t="shared" si="229"/>
        <v>651</v>
      </c>
      <c r="G1850" s="1" t="s">
        <v>952</v>
      </c>
      <c r="H1850" s="27">
        <v>0</v>
      </c>
      <c r="I1850" s="27"/>
      <c r="J1850" s="27">
        <v>0</v>
      </c>
      <c r="K1850" s="27">
        <v>0</v>
      </c>
      <c r="L1850" s="27">
        <v>0</v>
      </c>
      <c r="M1850" s="27"/>
      <c r="N1850" s="27">
        <v>0</v>
      </c>
      <c r="O1850" s="27">
        <v>0</v>
      </c>
      <c r="P1850" s="27">
        <v>0</v>
      </c>
      <c r="Q1850" s="27"/>
      <c r="R1850" s="27">
        <v>0</v>
      </c>
      <c r="S1850" s="27">
        <v>0</v>
      </c>
      <c r="T1850" s="27">
        <v>0</v>
      </c>
      <c r="U1850" s="27"/>
      <c r="V1850" s="27">
        <v>0</v>
      </c>
      <c r="W1850" s="27">
        <v>1060</v>
      </c>
      <c r="X1850" s="27">
        <v>0</v>
      </c>
      <c r="Y1850" s="27"/>
      <c r="Z1850" s="27">
        <v>1060</v>
      </c>
      <c r="AA1850" s="27">
        <v>1060</v>
      </c>
      <c r="AB1850" s="27">
        <v>0</v>
      </c>
      <c r="AC1850" s="27"/>
      <c r="AD1850" s="27">
        <v>0</v>
      </c>
      <c r="AE1850" s="27">
        <v>0</v>
      </c>
      <c r="AF1850" s="27">
        <v>0</v>
      </c>
      <c r="AG1850" s="106">
        <v>0</v>
      </c>
      <c r="AH1850" s="27">
        <v>0</v>
      </c>
      <c r="AI1850" s="27">
        <v>0</v>
      </c>
      <c r="AJ1850" s="27">
        <v>0</v>
      </c>
      <c r="AK1850" s="106">
        <v>0</v>
      </c>
      <c r="AL1850" s="106">
        <v>0</v>
      </c>
      <c r="AM1850" s="105">
        <v>0</v>
      </c>
      <c r="AN1850" s="11">
        <v>0</v>
      </c>
      <c r="AO1850" s="11">
        <v>0</v>
      </c>
      <c r="AP1850" s="105">
        <v>0</v>
      </c>
      <c r="AQ1850" s="11">
        <v>0</v>
      </c>
      <c r="AR1850" s="11">
        <v>0</v>
      </c>
      <c r="AS1850" s="11">
        <v>0</v>
      </c>
      <c r="AT1850" s="11">
        <v>0</v>
      </c>
      <c r="AU1850" s="11"/>
      <c r="AV1850" s="11">
        <v>0</v>
      </c>
      <c r="AW1850" s="11">
        <v>0</v>
      </c>
      <c r="AX1850" s="11"/>
      <c r="AZ1850" s="11"/>
      <c r="BB1850" s="122"/>
    </row>
    <row r="1851" spans="1:54" hidden="1" x14ac:dyDescent="0.25">
      <c r="A1851">
        <v>10</v>
      </c>
      <c r="B1851" t="str">
        <f t="shared" si="220"/>
        <v>FrCC-6511</v>
      </c>
      <c r="C1851" s="2" t="s">
        <v>320</v>
      </c>
      <c r="D1851" s="2" t="str">
        <f t="shared" si="227"/>
        <v>6</v>
      </c>
      <c r="E1851" s="2" t="str">
        <f t="shared" si="228"/>
        <v>65</v>
      </c>
      <c r="F1851" s="2" t="str">
        <f t="shared" si="229"/>
        <v>651</v>
      </c>
      <c r="G1851" s="1" t="s">
        <v>210</v>
      </c>
      <c r="H1851" s="27">
        <v>0</v>
      </c>
      <c r="I1851" s="27"/>
      <c r="J1851" s="27">
        <v>0</v>
      </c>
      <c r="K1851" s="27">
        <v>0</v>
      </c>
      <c r="L1851" s="27">
        <v>0</v>
      </c>
      <c r="M1851" s="27"/>
      <c r="N1851" s="27">
        <v>0</v>
      </c>
      <c r="O1851" s="27">
        <v>0</v>
      </c>
      <c r="P1851" s="27">
        <v>0</v>
      </c>
      <c r="Q1851" s="27"/>
      <c r="R1851" s="27">
        <v>0</v>
      </c>
      <c r="S1851" s="27">
        <v>0</v>
      </c>
      <c r="T1851" s="27">
        <v>0</v>
      </c>
      <c r="U1851" s="27"/>
      <c r="V1851" s="27">
        <v>0</v>
      </c>
      <c r="W1851" s="27">
        <v>0</v>
      </c>
      <c r="X1851" s="27">
        <v>0</v>
      </c>
      <c r="Y1851" s="27"/>
      <c r="Z1851" s="27">
        <v>0</v>
      </c>
      <c r="AA1851" s="27">
        <v>0</v>
      </c>
      <c r="AB1851" s="27">
        <v>0</v>
      </c>
      <c r="AC1851" s="27"/>
      <c r="AD1851" s="27">
        <v>1060</v>
      </c>
      <c r="AE1851" s="27">
        <v>1060</v>
      </c>
      <c r="AF1851" s="27">
        <v>0</v>
      </c>
      <c r="AG1851" s="106">
        <v>1060</v>
      </c>
      <c r="AH1851" s="27">
        <v>1060</v>
      </c>
      <c r="AI1851" s="27">
        <v>1060</v>
      </c>
      <c r="AJ1851" s="27">
        <v>480</v>
      </c>
      <c r="AK1851" s="106">
        <v>480</v>
      </c>
      <c r="AL1851" s="106">
        <v>480</v>
      </c>
      <c r="AM1851" s="105">
        <v>480</v>
      </c>
      <c r="AN1851" s="11">
        <v>480</v>
      </c>
      <c r="AO1851" s="11">
        <v>0</v>
      </c>
      <c r="AP1851" s="105">
        <v>0</v>
      </c>
      <c r="AQ1851" s="11">
        <v>0</v>
      </c>
      <c r="AR1851" s="11">
        <v>0</v>
      </c>
      <c r="AS1851" s="11">
        <v>0</v>
      </c>
      <c r="AT1851" s="11">
        <v>0</v>
      </c>
      <c r="AU1851" s="11">
        <v>0</v>
      </c>
      <c r="AV1851" s="11">
        <v>0</v>
      </c>
      <c r="AW1851" s="11">
        <v>0</v>
      </c>
      <c r="AX1851" s="11">
        <v>0</v>
      </c>
      <c r="AZ1851" s="11">
        <v>0</v>
      </c>
      <c r="BA1851">
        <v>0</v>
      </c>
      <c r="BB1851" s="122"/>
    </row>
    <row r="1852" spans="1:54" hidden="1" x14ac:dyDescent="0.25">
      <c r="A1852">
        <v>10</v>
      </c>
      <c r="B1852" t="str">
        <f t="shared" si="220"/>
        <v>FrCC-6512</v>
      </c>
      <c r="C1852" s="2" t="s">
        <v>320</v>
      </c>
      <c r="D1852" s="2" t="str">
        <f t="shared" si="227"/>
        <v>6</v>
      </c>
      <c r="E1852" s="2" t="str">
        <f t="shared" si="228"/>
        <v>65</v>
      </c>
      <c r="F1852" s="2" t="str">
        <f t="shared" si="229"/>
        <v>651</v>
      </c>
      <c r="G1852" s="1" t="s">
        <v>211</v>
      </c>
      <c r="H1852" s="27">
        <v>0</v>
      </c>
      <c r="I1852" s="27"/>
      <c r="J1852" s="27">
        <v>0</v>
      </c>
      <c r="K1852" s="27">
        <v>0</v>
      </c>
      <c r="L1852" s="27">
        <v>0</v>
      </c>
      <c r="M1852" s="27"/>
      <c r="N1852" s="27">
        <v>0</v>
      </c>
      <c r="O1852" s="27">
        <v>0</v>
      </c>
      <c r="P1852" s="27">
        <v>0</v>
      </c>
      <c r="Q1852" s="27"/>
      <c r="R1852" s="27">
        <v>0</v>
      </c>
      <c r="S1852" s="27">
        <v>0</v>
      </c>
      <c r="T1852" s="27">
        <v>0</v>
      </c>
      <c r="U1852" s="27"/>
      <c r="V1852" s="27">
        <v>0</v>
      </c>
      <c r="W1852" s="27">
        <v>0</v>
      </c>
      <c r="X1852" s="27">
        <v>0</v>
      </c>
      <c r="Y1852" s="27"/>
      <c r="Z1852" s="27">
        <v>0</v>
      </c>
      <c r="AA1852" s="27">
        <v>0</v>
      </c>
      <c r="AB1852" s="27">
        <v>0</v>
      </c>
      <c r="AC1852" s="27"/>
      <c r="AD1852" s="27">
        <v>0</v>
      </c>
      <c r="AE1852" s="27">
        <v>0</v>
      </c>
      <c r="AF1852" s="27">
        <v>0</v>
      </c>
      <c r="AG1852" s="106">
        <v>0</v>
      </c>
      <c r="AH1852" s="27">
        <v>0</v>
      </c>
      <c r="AI1852" s="27">
        <v>0</v>
      </c>
      <c r="AJ1852" s="27">
        <v>0</v>
      </c>
      <c r="AK1852" s="106">
        <v>0</v>
      </c>
      <c r="AL1852" s="106">
        <v>0</v>
      </c>
      <c r="AM1852" s="105">
        <v>0</v>
      </c>
      <c r="AN1852" s="11">
        <v>0</v>
      </c>
      <c r="AO1852" s="11">
        <v>0</v>
      </c>
      <c r="AP1852" s="105">
        <v>0</v>
      </c>
      <c r="AQ1852" s="11">
        <v>0</v>
      </c>
      <c r="AR1852" s="11">
        <v>0</v>
      </c>
      <c r="AS1852" s="11">
        <v>0</v>
      </c>
      <c r="AT1852" s="11">
        <v>0</v>
      </c>
      <c r="AU1852" s="11">
        <v>0</v>
      </c>
      <c r="AV1852" s="11">
        <v>0</v>
      </c>
      <c r="AW1852" s="11">
        <v>0</v>
      </c>
      <c r="AX1852" s="11">
        <v>0</v>
      </c>
      <c r="AZ1852" s="11">
        <v>0</v>
      </c>
      <c r="BA1852">
        <v>0</v>
      </c>
      <c r="BB1852" s="122"/>
    </row>
    <row r="1853" spans="1:54" hidden="1" x14ac:dyDescent="0.25">
      <c r="A1853">
        <v>10</v>
      </c>
      <c r="B1853" t="str">
        <f t="shared" si="220"/>
        <v>FrCC-6513</v>
      </c>
      <c r="C1853" s="2" t="s">
        <v>320</v>
      </c>
      <c r="D1853" s="2" t="str">
        <f t="shared" si="227"/>
        <v>6</v>
      </c>
      <c r="E1853" s="2" t="str">
        <f t="shared" si="228"/>
        <v>65</v>
      </c>
      <c r="F1853" s="2" t="str">
        <f t="shared" si="229"/>
        <v>651</v>
      </c>
      <c r="G1853" s="1" t="s">
        <v>212</v>
      </c>
      <c r="H1853" s="27">
        <v>0</v>
      </c>
      <c r="I1853" s="27"/>
      <c r="J1853" s="27">
        <v>0</v>
      </c>
      <c r="K1853" s="27">
        <v>0</v>
      </c>
      <c r="L1853" s="27">
        <v>0</v>
      </c>
      <c r="M1853" s="27"/>
      <c r="N1853" s="27">
        <v>0</v>
      </c>
      <c r="O1853" s="27">
        <v>0</v>
      </c>
      <c r="P1853" s="27">
        <v>0</v>
      </c>
      <c r="Q1853" s="27"/>
      <c r="R1853" s="27">
        <v>0</v>
      </c>
      <c r="S1853" s="27">
        <v>0</v>
      </c>
      <c r="T1853" s="27">
        <v>0</v>
      </c>
      <c r="U1853" s="27"/>
      <c r="V1853" s="27">
        <v>0</v>
      </c>
      <c r="W1853" s="27">
        <v>0</v>
      </c>
      <c r="X1853" s="27">
        <v>0</v>
      </c>
      <c r="Y1853" s="27"/>
      <c r="Z1853" s="27">
        <v>0</v>
      </c>
      <c r="AA1853" s="27">
        <v>0</v>
      </c>
      <c r="AB1853" s="27">
        <v>0</v>
      </c>
      <c r="AC1853" s="27"/>
      <c r="AD1853" s="27">
        <v>0</v>
      </c>
      <c r="AE1853" s="27">
        <v>0</v>
      </c>
      <c r="AF1853" s="27">
        <v>0</v>
      </c>
      <c r="AG1853" s="106">
        <v>0</v>
      </c>
      <c r="AH1853" s="27">
        <v>0</v>
      </c>
      <c r="AI1853" s="27">
        <v>0</v>
      </c>
      <c r="AJ1853" s="27">
        <v>0</v>
      </c>
      <c r="AK1853" s="106">
        <v>0</v>
      </c>
      <c r="AL1853" s="106">
        <v>0</v>
      </c>
      <c r="AM1853" s="105">
        <v>0</v>
      </c>
      <c r="AN1853" s="11">
        <v>0</v>
      </c>
      <c r="AO1853" s="11">
        <v>0</v>
      </c>
      <c r="AP1853" s="105">
        <v>0</v>
      </c>
      <c r="AQ1853" s="11">
        <v>0</v>
      </c>
      <c r="AR1853" s="11">
        <v>0</v>
      </c>
      <c r="AS1853" s="11">
        <v>0</v>
      </c>
      <c r="AT1853" s="11">
        <v>0</v>
      </c>
      <c r="AU1853" s="11">
        <v>0</v>
      </c>
      <c r="AV1853" s="11">
        <v>0</v>
      </c>
      <c r="AW1853" s="11">
        <v>0</v>
      </c>
      <c r="AX1853" s="11">
        <v>0</v>
      </c>
      <c r="AZ1853" s="11">
        <v>0</v>
      </c>
      <c r="BA1853">
        <v>0</v>
      </c>
      <c r="BB1853" s="122"/>
    </row>
    <row r="1854" spans="1:54" hidden="1" x14ac:dyDescent="0.25">
      <c r="A1854">
        <v>10</v>
      </c>
      <c r="B1854" t="str">
        <f t="shared" si="220"/>
        <v>FrCC-6521</v>
      </c>
      <c r="C1854" s="2" t="s">
        <v>320</v>
      </c>
      <c r="D1854" s="2" t="str">
        <f t="shared" si="227"/>
        <v>6</v>
      </c>
      <c r="E1854" s="2" t="str">
        <f t="shared" si="228"/>
        <v>65</v>
      </c>
      <c r="F1854" s="2" t="str">
        <f t="shared" si="229"/>
        <v>652</v>
      </c>
      <c r="G1854" s="1" t="s">
        <v>953</v>
      </c>
      <c r="H1854" s="27">
        <v>0</v>
      </c>
      <c r="I1854" s="27"/>
      <c r="J1854" s="27">
        <v>0</v>
      </c>
      <c r="K1854" s="27">
        <v>0</v>
      </c>
      <c r="L1854" s="27">
        <v>0</v>
      </c>
      <c r="M1854" s="27"/>
      <c r="N1854" s="27">
        <v>0</v>
      </c>
      <c r="O1854" s="27">
        <v>0</v>
      </c>
      <c r="P1854" s="27">
        <v>0</v>
      </c>
      <c r="Q1854" s="27"/>
      <c r="R1854" s="27">
        <v>0</v>
      </c>
      <c r="S1854" s="27">
        <v>0</v>
      </c>
      <c r="T1854" s="27">
        <v>0</v>
      </c>
      <c r="U1854" s="27"/>
      <c r="V1854" s="27">
        <v>0</v>
      </c>
      <c r="W1854" s="27">
        <v>0</v>
      </c>
      <c r="X1854" s="27">
        <v>0</v>
      </c>
      <c r="Y1854" s="27"/>
      <c r="Z1854" s="27">
        <v>0</v>
      </c>
      <c r="AA1854" s="27">
        <v>0</v>
      </c>
      <c r="AB1854" s="27">
        <v>0</v>
      </c>
      <c r="AC1854" s="27"/>
      <c r="AD1854" s="27">
        <v>0</v>
      </c>
      <c r="AE1854" s="27">
        <v>0</v>
      </c>
      <c r="AF1854" s="27">
        <v>0</v>
      </c>
      <c r="AG1854" s="106">
        <v>0</v>
      </c>
      <c r="AH1854" s="27">
        <v>0</v>
      </c>
      <c r="AI1854" s="27">
        <v>0</v>
      </c>
      <c r="AJ1854" s="27">
        <v>0</v>
      </c>
      <c r="AK1854" s="106">
        <v>0</v>
      </c>
      <c r="AL1854" s="106">
        <v>0</v>
      </c>
      <c r="AM1854" s="105">
        <v>0</v>
      </c>
      <c r="AN1854" s="11">
        <v>0</v>
      </c>
      <c r="AO1854" s="11">
        <v>0</v>
      </c>
      <c r="AP1854" s="105">
        <v>0</v>
      </c>
      <c r="AQ1854" s="11">
        <v>0</v>
      </c>
      <c r="AR1854" s="11">
        <v>0</v>
      </c>
      <c r="AS1854" s="11">
        <v>0</v>
      </c>
      <c r="AT1854" s="11">
        <v>0</v>
      </c>
      <c r="AU1854" s="11"/>
      <c r="AV1854" s="11">
        <v>0</v>
      </c>
      <c r="AW1854" s="11">
        <v>0</v>
      </c>
      <c r="AX1854" s="11"/>
      <c r="AZ1854" s="11"/>
      <c r="BB1854" s="122"/>
    </row>
    <row r="1855" spans="1:54" hidden="1" x14ac:dyDescent="0.25">
      <c r="A1855">
        <v>10</v>
      </c>
      <c r="B1855" t="str">
        <f t="shared" si="220"/>
        <v>FrCC-6522</v>
      </c>
      <c r="C1855" s="2" t="s">
        <v>320</v>
      </c>
      <c r="D1855" s="2" t="str">
        <f t="shared" si="227"/>
        <v>6</v>
      </c>
      <c r="E1855" s="2" t="str">
        <f t="shared" si="228"/>
        <v>65</v>
      </c>
      <c r="F1855" s="2" t="str">
        <f t="shared" si="229"/>
        <v>652</v>
      </c>
      <c r="G1855" s="1" t="s">
        <v>954</v>
      </c>
      <c r="H1855" s="27">
        <v>0</v>
      </c>
      <c r="I1855" s="27"/>
      <c r="J1855" s="27">
        <v>0</v>
      </c>
      <c r="K1855" s="27">
        <v>0</v>
      </c>
      <c r="L1855" s="27">
        <v>0</v>
      </c>
      <c r="M1855" s="27"/>
      <c r="N1855" s="27">
        <v>0</v>
      </c>
      <c r="O1855" s="27">
        <v>0</v>
      </c>
      <c r="P1855" s="27">
        <v>0</v>
      </c>
      <c r="Q1855" s="27"/>
      <c r="R1855" s="27">
        <v>0</v>
      </c>
      <c r="S1855" s="27">
        <v>0</v>
      </c>
      <c r="T1855" s="27">
        <v>0</v>
      </c>
      <c r="U1855" s="27"/>
      <c r="V1855" s="27">
        <v>0</v>
      </c>
      <c r="W1855" s="27">
        <v>0</v>
      </c>
      <c r="X1855" s="27">
        <v>0</v>
      </c>
      <c r="Y1855" s="27"/>
      <c r="Z1855" s="27">
        <v>0</v>
      </c>
      <c r="AA1855" s="27">
        <v>0</v>
      </c>
      <c r="AB1855" s="27">
        <v>0</v>
      </c>
      <c r="AC1855" s="27"/>
      <c r="AD1855" s="27">
        <v>0</v>
      </c>
      <c r="AE1855" s="27">
        <v>0</v>
      </c>
      <c r="AF1855" s="27">
        <v>0</v>
      </c>
      <c r="AG1855" s="106">
        <v>0</v>
      </c>
      <c r="AH1855" s="27">
        <v>0</v>
      </c>
      <c r="AI1855" s="27">
        <v>0</v>
      </c>
      <c r="AJ1855" s="27">
        <v>0</v>
      </c>
      <c r="AK1855" s="106">
        <v>0</v>
      </c>
      <c r="AL1855" s="106">
        <v>0</v>
      </c>
      <c r="AM1855" s="105">
        <v>0</v>
      </c>
      <c r="AN1855" s="11">
        <v>0</v>
      </c>
      <c r="AO1855" s="11">
        <v>0</v>
      </c>
      <c r="AP1855" s="105">
        <v>0</v>
      </c>
      <c r="AQ1855" s="11">
        <v>0</v>
      </c>
      <c r="AR1855" s="11">
        <v>0</v>
      </c>
      <c r="AS1855" s="11">
        <v>0</v>
      </c>
      <c r="AT1855" s="11">
        <v>0</v>
      </c>
      <c r="AU1855" s="11"/>
      <c r="AV1855" s="11">
        <v>0</v>
      </c>
      <c r="AW1855" s="11">
        <v>0</v>
      </c>
      <c r="AX1855" s="11"/>
      <c r="AZ1855" s="11"/>
      <c r="BB1855" s="122"/>
    </row>
    <row r="1856" spans="1:54" hidden="1" x14ac:dyDescent="0.25">
      <c r="A1856">
        <v>10</v>
      </c>
      <c r="B1856" t="str">
        <f t="shared" si="220"/>
        <v>FrCC-6523</v>
      </c>
      <c r="C1856" s="2" t="s">
        <v>320</v>
      </c>
      <c r="D1856" s="2" t="str">
        <f t="shared" si="227"/>
        <v>6</v>
      </c>
      <c r="E1856" s="2" t="str">
        <f t="shared" si="228"/>
        <v>65</v>
      </c>
      <c r="F1856" s="2" t="str">
        <f t="shared" si="229"/>
        <v>652</v>
      </c>
      <c r="G1856" s="1" t="s">
        <v>955</v>
      </c>
      <c r="H1856" s="27">
        <v>0</v>
      </c>
      <c r="I1856" s="27"/>
      <c r="J1856" s="27">
        <v>0</v>
      </c>
      <c r="K1856" s="27">
        <v>0</v>
      </c>
      <c r="L1856" s="27">
        <v>0</v>
      </c>
      <c r="M1856" s="27"/>
      <c r="N1856" s="27">
        <v>0</v>
      </c>
      <c r="O1856" s="27">
        <v>0</v>
      </c>
      <c r="P1856" s="27">
        <v>0</v>
      </c>
      <c r="Q1856" s="27"/>
      <c r="R1856" s="27">
        <v>0</v>
      </c>
      <c r="S1856" s="27">
        <v>0</v>
      </c>
      <c r="T1856" s="27">
        <v>0</v>
      </c>
      <c r="U1856" s="27"/>
      <c r="V1856" s="27">
        <v>0</v>
      </c>
      <c r="W1856" s="27">
        <v>0</v>
      </c>
      <c r="X1856" s="27">
        <v>0</v>
      </c>
      <c r="Y1856" s="27"/>
      <c r="Z1856" s="27">
        <v>0</v>
      </c>
      <c r="AA1856" s="27">
        <v>0</v>
      </c>
      <c r="AB1856" s="27">
        <v>0</v>
      </c>
      <c r="AC1856" s="27"/>
      <c r="AD1856" s="27">
        <v>0</v>
      </c>
      <c r="AE1856" s="27">
        <v>0</v>
      </c>
      <c r="AF1856" s="27">
        <v>0</v>
      </c>
      <c r="AG1856" s="106">
        <v>0</v>
      </c>
      <c r="AH1856" s="27">
        <v>0</v>
      </c>
      <c r="AI1856" s="27">
        <v>0</v>
      </c>
      <c r="AJ1856" s="27">
        <v>0</v>
      </c>
      <c r="AK1856" s="106">
        <v>0</v>
      </c>
      <c r="AL1856" s="106">
        <v>0</v>
      </c>
      <c r="AM1856" s="105">
        <v>0</v>
      </c>
      <c r="AN1856" s="11">
        <v>0</v>
      </c>
      <c r="AO1856" s="11">
        <v>0</v>
      </c>
      <c r="AP1856" s="105">
        <v>0</v>
      </c>
      <c r="AQ1856" s="11">
        <v>0</v>
      </c>
      <c r="AR1856" s="11">
        <v>0</v>
      </c>
      <c r="AS1856" s="11">
        <v>0</v>
      </c>
      <c r="AT1856" s="11">
        <v>0</v>
      </c>
      <c r="AU1856" s="11"/>
      <c r="AV1856" s="11">
        <v>0</v>
      </c>
      <c r="AW1856" s="11">
        <v>0</v>
      </c>
      <c r="AX1856" s="11"/>
      <c r="AZ1856" s="11"/>
      <c r="BB1856" s="122"/>
    </row>
    <row r="1857" spans="1:54" hidden="1" x14ac:dyDescent="0.25">
      <c r="A1857">
        <v>10</v>
      </c>
      <c r="B1857" t="str">
        <f t="shared" si="220"/>
        <v>FrCC-6524</v>
      </c>
      <c r="C1857" s="2" t="s">
        <v>320</v>
      </c>
      <c r="D1857" s="2" t="str">
        <f t="shared" si="227"/>
        <v>6</v>
      </c>
      <c r="E1857" s="2" t="str">
        <f t="shared" si="228"/>
        <v>65</v>
      </c>
      <c r="F1857" s="2" t="str">
        <f t="shared" si="229"/>
        <v>652</v>
      </c>
      <c r="G1857" s="1" t="s">
        <v>213</v>
      </c>
      <c r="H1857" s="27">
        <v>0</v>
      </c>
      <c r="I1857" s="27"/>
      <c r="J1857" s="27">
        <v>0</v>
      </c>
      <c r="K1857" s="27">
        <v>0</v>
      </c>
      <c r="L1857" s="27">
        <v>0</v>
      </c>
      <c r="M1857" s="27"/>
      <c r="N1857" s="27">
        <v>0</v>
      </c>
      <c r="O1857" s="27">
        <v>0</v>
      </c>
      <c r="P1857" s="27">
        <v>0</v>
      </c>
      <c r="Q1857" s="27"/>
      <c r="R1857" s="27">
        <v>0</v>
      </c>
      <c r="S1857" s="27">
        <v>0</v>
      </c>
      <c r="T1857" s="27">
        <v>0</v>
      </c>
      <c r="U1857" s="27"/>
      <c r="V1857" s="27">
        <v>0</v>
      </c>
      <c r="W1857" s="27">
        <v>0</v>
      </c>
      <c r="X1857" s="27">
        <v>0</v>
      </c>
      <c r="Y1857" s="27"/>
      <c r="Z1857" s="27">
        <v>0</v>
      </c>
      <c r="AA1857" s="27">
        <v>0</v>
      </c>
      <c r="AB1857" s="27">
        <v>0</v>
      </c>
      <c r="AC1857" s="27"/>
      <c r="AD1857" s="27">
        <v>0</v>
      </c>
      <c r="AE1857" s="27">
        <v>0</v>
      </c>
      <c r="AF1857" s="27">
        <v>0</v>
      </c>
      <c r="AG1857" s="106">
        <v>0</v>
      </c>
      <c r="AH1857" s="27">
        <v>0</v>
      </c>
      <c r="AI1857" s="27">
        <v>0</v>
      </c>
      <c r="AJ1857" s="27">
        <v>0</v>
      </c>
      <c r="AK1857" s="106">
        <v>0</v>
      </c>
      <c r="AL1857" s="106">
        <v>0</v>
      </c>
      <c r="AM1857" s="105">
        <v>0</v>
      </c>
      <c r="AN1857" s="11">
        <v>0</v>
      </c>
      <c r="AO1857" s="11">
        <v>0</v>
      </c>
      <c r="AP1857" s="105">
        <v>0</v>
      </c>
      <c r="AQ1857" s="11">
        <v>0</v>
      </c>
      <c r="AR1857" s="11">
        <v>0</v>
      </c>
      <c r="AS1857" s="11">
        <v>0</v>
      </c>
      <c r="AT1857" s="11">
        <v>0</v>
      </c>
      <c r="AU1857" s="11">
        <v>0</v>
      </c>
      <c r="AV1857" s="11">
        <v>0</v>
      </c>
      <c r="AW1857" s="11">
        <v>0</v>
      </c>
      <c r="AX1857" s="11">
        <v>0</v>
      </c>
      <c r="AZ1857" s="11">
        <v>0</v>
      </c>
      <c r="BA1857">
        <v>0</v>
      </c>
      <c r="BB1857" s="122"/>
    </row>
    <row r="1858" spans="1:54" hidden="1" x14ac:dyDescent="0.25">
      <c r="A1858">
        <v>10</v>
      </c>
      <c r="B1858" t="str">
        <f t="shared" si="220"/>
        <v>FrCC-6525</v>
      </c>
      <c r="C1858" s="2" t="s">
        <v>320</v>
      </c>
      <c r="D1858" s="2" t="str">
        <f t="shared" si="227"/>
        <v>6</v>
      </c>
      <c r="E1858" s="2" t="str">
        <f t="shared" si="228"/>
        <v>65</v>
      </c>
      <c r="F1858" s="2" t="str">
        <f t="shared" si="229"/>
        <v>652</v>
      </c>
      <c r="G1858" s="1" t="s">
        <v>214</v>
      </c>
      <c r="H1858" s="27">
        <v>0</v>
      </c>
      <c r="I1858" s="27"/>
      <c r="J1858" s="27">
        <v>0</v>
      </c>
      <c r="K1858" s="27">
        <v>0</v>
      </c>
      <c r="L1858" s="27">
        <v>0</v>
      </c>
      <c r="M1858" s="27"/>
      <c r="N1858" s="27">
        <v>0</v>
      </c>
      <c r="O1858" s="27">
        <v>0</v>
      </c>
      <c r="P1858" s="27">
        <v>0</v>
      </c>
      <c r="Q1858" s="27"/>
      <c r="R1858" s="27">
        <v>0</v>
      </c>
      <c r="S1858" s="27">
        <v>0</v>
      </c>
      <c r="T1858" s="27">
        <v>0</v>
      </c>
      <c r="U1858" s="27"/>
      <c r="V1858" s="27">
        <v>0</v>
      </c>
      <c r="W1858" s="27">
        <v>0</v>
      </c>
      <c r="X1858" s="27">
        <v>0</v>
      </c>
      <c r="Y1858" s="27"/>
      <c r="Z1858" s="27">
        <v>0</v>
      </c>
      <c r="AA1858" s="27">
        <v>0</v>
      </c>
      <c r="AB1858" s="27">
        <v>0</v>
      </c>
      <c r="AC1858" s="27"/>
      <c r="AD1858" s="27">
        <v>0</v>
      </c>
      <c r="AE1858" s="27">
        <v>0</v>
      </c>
      <c r="AF1858" s="27">
        <v>0</v>
      </c>
      <c r="AG1858" s="106">
        <v>0</v>
      </c>
      <c r="AH1858" s="27">
        <v>0</v>
      </c>
      <c r="AI1858" s="27">
        <v>0</v>
      </c>
      <c r="AJ1858" s="27">
        <v>0</v>
      </c>
      <c r="AK1858" s="106">
        <v>0</v>
      </c>
      <c r="AL1858" s="106">
        <v>0</v>
      </c>
      <c r="AM1858" s="105">
        <v>0</v>
      </c>
      <c r="AN1858" s="11">
        <v>0</v>
      </c>
      <c r="AO1858" s="11">
        <v>0</v>
      </c>
      <c r="AP1858" s="105">
        <v>0</v>
      </c>
      <c r="AQ1858" s="11">
        <v>0</v>
      </c>
      <c r="AR1858" s="11">
        <v>0</v>
      </c>
      <c r="AS1858" s="11">
        <v>0</v>
      </c>
      <c r="AT1858" s="11">
        <v>0</v>
      </c>
      <c r="AU1858" s="11">
        <v>0</v>
      </c>
      <c r="AV1858" s="11">
        <v>0</v>
      </c>
      <c r="AW1858" s="11">
        <v>0</v>
      </c>
      <c r="AX1858" s="11">
        <v>0</v>
      </c>
      <c r="AZ1858" s="11">
        <v>0</v>
      </c>
      <c r="BA1858">
        <v>0</v>
      </c>
      <c r="BB1858" s="122"/>
    </row>
    <row r="1859" spans="1:54" hidden="1" x14ac:dyDescent="0.25">
      <c r="A1859">
        <v>10</v>
      </c>
      <c r="B1859" t="str">
        <f t="shared" ref="B1859:B1922" si="230">C1859&amp;"-"&amp;G1859</f>
        <v>FrCC-6526</v>
      </c>
      <c r="C1859" s="2" t="s">
        <v>320</v>
      </c>
      <c r="D1859" s="2" t="str">
        <f t="shared" si="227"/>
        <v>6</v>
      </c>
      <c r="E1859" s="2" t="str">
        <f t="shared" si="228"/>
        <v>65</v>
      </c>
      <c r="F1859" s="2" t="str">
        <f t="shared" si="229"/>
        <v>652</v>
      </c>
      <c r="G1859" s="1" t="s">
        <v>215</v>
      </c>
      <c r="H1859" s="27">
        <v>0</v>
      </c>
      <c r="I1859" s="27"/>
      <c r="J1859" s="27">
        <v>0</v>
      </c>
      <c r="K1859" s="27">
        <v>0</v>
      </c>
      <c r="L1859" s="27">
        <v>0</v>
      </c>
      <c r="M1859" s="27"/>
      <c r="N1859" s="27">
        <v>0</v>
      </c>
      <c r="O1859" s="27">
        <v>0</v>
      </c>
      <c r="P1859" s="27">
        <v>0</v>
      </c>
      <c r="Q1859" s="27"/>
      <c r="R1859" s="27">
        <v>0</v>
      </c>
      <c r="S1859" s="27">
        <v>0</v>
      </c>
      <c r="T1859" s="27">
        <v>0</v>
      </c>
      <c r="U1859" s="27"/>
      <c r="V1859" s="27">
        <v>0</v>
      </c>
      <c r="W1859" s="27">
        <v>0</v>
      </c>
      <c r="X1859" s="27">
        <v>0</v>
      </c>
      <c r="Y1859" s="27"/>
      <c r="Z1859" s="27">
        <v>0</v>
      </c>
      <c r="AA1859" s="27">
        <v>0</v>
      </c>
      <c r="AB1859" s="27">
        <v>0</v>
      </c>
      <c r="AC1859" s="27"/>
      <c r="AD1859" s="27">
        <v>0</v>
      </c>
      <c r="AE1859" s="27">
        <v>0</v>
      </c>
      <c r="AF1859" s="27">
        <v>0</v>
      </c>
      <c r="AG1859" s="106">
        <v>0</v>
      </c>
      <c r="AH1859" s="27">
        <v>0</v>
      </c>
      <c r="AI1859" s="27">
        <v>0</v>
      </c>
      <c r="AJ1859" s="27">
        <v>0</v>
      </c>
      <c r="AK1859" s="106">
        <v>0</v>
      </c>
      <c r="AL1859" s="106">
        <v>0</v>
      </c>
      <c r="AM1859" s="105">
        <v>0</v>
      </c>
      <c r="AN1859" s="11">
        <v>0</v>
      </c>
      <c r="AO1859" s="11">
        <v>0</v>
      </c>
      <c r="AP1859" s="105">
        <v>0</v>
      </c>
      <c r="AQ1859" s="11">
        <v>0</v>
      </c>
      <c r="AR1859" s="11">
        <v>0</v>
      </c>
      <c r="AS1859" s="11">
        <v>0</v>
      </c>
      <c r="AT1859" s="11">
        <v>0</v>
      </c>
      <c r="AU1859" s="11">
        <v>0</v>
      </c>
      <c r="AV1859" s="11">
        <v>0</v>
      </c>
      <c r="AW1859" s="11">
        <v>0</v>
      </c>
      <c r="AX1859" s="11">
        <v>0</v>
      </c>
      <c r="AZ1859" s="11">
        <v>0</v>
      </c>
      <c r="BA1859">
        <v>0</v>
      </c>
      <c r="BB1859" s="122"/>
    </row>
    <row r="1860" spans="1:54" hidden="1" x14ac:dyDescent="0.25">
      <c r="A1860">
        <v>10</v>
      </c>
      <c r="B1860" t="str">
        <f t="shared" si="230"/>
        <v>FrCC-6531</v>
      </c>
      <c r="C1860" s="2" t="s">
        <v>320</v>
      </c>
      <c r="D1860" s="2" t="str">
        <f t="shared" si="227"/>
        <v>6</v>
      </c>
      <c r="E1860" s="2" t="str">
        <f t="shared" si="228"/>
        <v>65</v>
      </c>
      <c r="F1860" s="2" t="str">
        <f t="shared" si="229"/>
        <v>653</v>
      </c>
      <c r="G1860" s="1" t="s">
        <v>957</v>
      </c>
      <c r="H1860" s="27">
        <v>0</v>
      </c>
      <c r="I1860" s="27"/>
      <c r="J1860" s="27">
        <v>0</v>
      </c>
      <c r="K1860" s="27">
        <v>0</v>
      </c>
      <c r="L1860" s="27">
        <v>0</v>
      </c>
      <c r="M1860" s="27"/>
      <c r="N1860" s="27">
        <v>0</v>
      </c>
      <c r="O1860" s="27">
        <v>0</v>
      </c>
      <c r="P1860" s="27">
        <v>0</v>
      </c>
      <c r="Q1860" s="27"/>
      <c r="R1860" s="27">
        <v>0</v>
      </c>
      <c r="S1860" s="27">
        <v>0</v>
      </c>
      <c r="T1860" s="27">
        <v>0</v>
      </c>
      <c r="U1860" s="27"/>
      <c r="V1860" s="27">
        <v>0</v>
      </c>
      <c r="W1860" s="27">
        <v>0</v>
      </c>
      <c r="X1860" s="27">
        <v>0</v>
      </c>
      <c r="Y1860" s="27"/>
      <c r="Z1860" s="27">
        <v>0</v>
      </c>
      <c r="AA1860" s="27">
        <v>0</v>
      </c>
      <c r="AB1860" s="27">
        <v>0</v>
      </c>
      <c r="AC1860" s="27"/>
      <c r="AD1860" s="27">
        <v>0</v>
      </c>
      <c r="AE1860" s="27">
        <v>0</v>
      </c>
      <c r="AF1860" s="27">
        <v>0</v>
      </c>
      <c r="AG1860" s="106">
        <v>0</v>
      </c>
      <c r="AH1860" s="27">
        <v>0</v>
      </c>
      <c r="AI1860" s="27">
        <v>0</v>
      </c>
      <c r="AJ1860" s="27">
        <v>0</v>
      </c>
      <c r="AK1860" s="106">
        <v>0</v>
      </c>
      <c r="AL1860" s="106">
        <v>0</v>
      </c>
      <c r="AM1860" s="105">
        <v>0</v>
      </c>
      <c r="AN1860" s="11">
        <v>0</v>
      </c>
      <c r="AO1860" s="11">
        <v>0</v>
      </c>
      <c r="AP1860" s="105">
        <v>0</v>
      </c>
      <c r="AQ1860" s="11">
        <v>0</v>
      </c>
      <c r="AR1860" s="11">
        <v>0</v>
      </c>
      <c r="AS1860" s="11">
        <v>0</v>
      </c>
      <c r="AT1860" s="11">
        <v>0</v>
      </c>
      <c r="AU1860" s="11"/>
      <c r="AV1860" s="11">
        <v>0</v>
      </c>
      <c r="AW1860" s="11">
        <v>0</v>
      </c>
      <c r="AX1860" s="11"/>
      <c r="AZ1860" s="11"/>
      <c r="BB1860" s="122"/>
    </row>
    <row r="1861" spans="1:54" hidden="1" x14ac:dyDescent="0.25">
      <c r="A1861">
        <v>10</v>
      </c>
      <c r="B1861" t="str">
        <f t="shared" si="230"/>
        <v>FrCC-6532</v>
      </c>
      <c r="C1861" s="2" t="s">
        <v>320</v>
      </c>
      <c r="D1861" s="2" t="str">
        <f t="shared" si="227"/>
        <v>6</v>
      </c>
      <c r="E1861" s="2" t="str">
        <f t="shared" si="228"/>
        <v>65</v>
      </c>
      <c r="F1861" s="2" t="str">
        <f t="shared" si="229"/>
        <v>653</v>
      </c>
      <c r="G1861" s="1" t="s">
        <v>958</v>
      </c>
      <c r="H1861" s="27">
        <v>0</v>
      </c>
      <c r="I1861" s="27"/>
      <c r="J1861" s="27">
        <v>0</v>
      </c>
      <c r="K1861" s="27">
        <v>0</v>
      </c>
      <c r="L1861" s="27">
        <v>0</v>
      </c>
      <c r="M1861" s="27"/>
      <c r="N1861" s="27">
        <v>0</v>
      </c>
      <c r="O1861" s="27">
        <v>0</v>
      </c>
      <c r="P1861" s="27">
        <v>0</v>
      </c>
      <c r="Q1861" s="27"/>
      <c r="R1861" s="27">
        <v>0</v>
      </c>
      <c r="S1861" s="27">
        <v>0</v>
      </c>
      <c r="T1861" s="27">
        <v>0</v>
      </c>
      <c r="U1861" s="27"/>
      <c r="V1861" s="27">
        <v>0</v>
      </c>
      <c r="W1861" s="27">
        <v>0</v>
      </c>
      <c r="X1861" s="27">
        <v>0</v>
      </c>
      <c r="Y1861" s="27"/>
      <c r="Z1861" s="27">
        <v>0</v>
      </c>
      <c r="AA1861" s="27">
        <v>0</v>
      </c>
      <c r="AB1861" s="27">
        <v>0</v>
      </c>
      <c r="AC1861" s="27"/>
      <c r="AD1861" s="27">
        <v>0</v>
      </c>
      <c r="AE1861" s="27">
        <v>0</v>
      </c>
      <c r="AF1861" s="27">
        <v>0</v>
      </c>
      <c r="AG1861" s="106">
        <v>0</v>
      </c>
      <c r="AH1861" s="27">
        <v>0</v>
      </c>
      <c r="AI1861" s="27">
        <v>0</v>
      </c>
      <c r="AJ1861" s="27">
        <v>0</v>
      </c>
      <c r="AK1861" s="106">
        <v>0</v>
      </c>
      <c r="AL1861" s="106">
        <v>0</v>
      </c>
      <c r="AM1861" s="105">
        <v>0</v>
      </c>
      <c r="AN1861" s="11">
        <v>0</v>
      </c>
      <c r="AO1861" s="11">
        <v>0</v>
      </c>
      <c r="AP1861" s="105">
        <v>0</v>
      </c>
      <c r="AQ1861" s="11">
        <v>0</v>
      </c>
      <c r="AR1861" s="11">
        <v>0</v>
      </c>
      <c r="AS1861" s="11">
        <v>0</v>
      </c>
      <c r="AT1861" s="11">
        <v>0</v>
      </c>
      <c r="AU1861" s="11"/>
      <c r="AV1861" s="11">
        <v>0</v>
      </c>
      <c r="AW1861" s="11">
        <v>0</v>
      </c>
      <c r="AX1861" s="11"/>
      <c r="AZ1861" s="11"/>
      <c r="BB1861" s="122"/>
    </row>
    <row r="1862" spans="1:54" hidden="1" x14ac:dyDescent="0.25">
      <c r="A1862">
        <v>10</v>
      </c>
      <c r="B1862" t="str">
        <f t="shared" si="230"/>
        <v>FrCC-6533</v>
      </c>
      <c r="C1862" s="2" t="s">
        <v>320</v>
      </c>
      <c r="D1862" s="2" t="str">
        <f t="shared" si="227"/>
        <v>6</v>
      </c>
      <c r="E1862" s="2" t="str">
        <f t="shared" si="228"/>
        <v>65</v>
      </c>
      <c r="F1862" s="2" t="str">
        <f t="shared" si="229"/>
        <v>653</v>
      </c>
      <c r="G1862" s="1" t="s">
        <v>959</v>
      </c>
      <c r="H1862" s="27">
        <v>0</v>
      </c>
      <c r="I1862" s="27"/>
      <c r="J1862" s="27">
        <v>0</v>
      </c>
      <c r="K1862" s="27">
        <v>0</v>
      </c>
      <c r="L1862" s="27">
        <v>0</v>
      </c>
      <c r="M1862" s="27"/>
      <c r="N1862" s="27">
        <v>0</v>
      </c>
      <c r="O1862" s="27">
        <v>0</v>
      </c>
      <c r="P1862" s="27">
        <v>0</v>
      </c>
      <c r="Q1862" s="27"/>
      <c r="R1862" s="27">
        <v>0</v>
      </c>
      <c r="S1862" s="27">
        <v>0</v>
      </c>
      <c r="T1862" s="27">
        <v>0</v>
      </c>
      <c r="U1862" s="27"/>
      <c r="V1862" s="27">
        <v>0</v>
      </c>
      <c r="W1862" s="27">
        <v>0</v>
      </c>
      <c r="X1862" s="27">
        <v>0</v>
      </c>
      <c r="Y1862" s="27"/>
      <c r="Z1862" s="27">
        <v>0</v>
      </c>
      <c r="AA1862" s="27">
        <v>0</v>
      </c>
      <c r="AB1862" s="27">
        <v>0</v>
      </c>
      <c r="AC1862" s="27"/>
      <c r="AD1862" s="27">
        <v>0</v>
      </c>
      <c r="AE1862" s="27">
        <v>0</v>
      </c>
      <c r="AF1862" s="27">
        <v>0</v>
      </c>
      <c r="AG1862" s="106">
        <v>0</v>
      </c>
      <c r="AH1862" s="27">
        <v>0</v>
      </c>
      <c r="AI1862" s="27">
        <v>0</v>
      </c>
      <c r="AJ1862" s="27">
        <v>0</v>
      </c>
      <c r="AK1862" s="106">
        <v>0</v>
      </c>
      <c r="AL1862" s="106">
        <v>0</v>
      </c>
      <c r="AM1862" s="105">
        <v>0</v>
      </c>
      <c r="AN1862" s="11">
        <v>0</v>
      </c>
      <c r="AO1862" s="11">
        <v>0</v>
      </c>
      <c r="AP1862" s="105">
        <v>0</v>
      </c>
      <c r="AQ1862" s="11">
        <v>0</v>
      </c>
      <c r="AR1862" s="11">
        <v>0</v>
      </c>
      <c r="AS1862" s="11">
        <v>0</v>
      </c>
      <c r="AT1862" s="11">
        <v>0</v>
      </c>
      <c r="AU1862" s="11"/>
      <c r="AV1862" s="11">
        <v>0</v>
      </c>
      <c r="AW1862" s="11">
        <v>0</v>
      </c>
      <c r="AX1862" s="11"/>
      <c r="AZ1862" s="11"/>
      <c r="BB1862" s="122"/>
    </row>
    <row r="1863" spans="1:54" hidden="1" x14ac:dyDescent="0.25">
      <c r="A1863">
        <v>10</v>
      </c>
      <c r="B1863" t="str">
        <f t="shared" si="230"/>
        <v>FrCC-6534</v>
      </c>
      <c r="C1863" s="2" t="s">
        <v>320</v>
      </c>
      <c r="D1863" s="2" t="str">
        <f t="shared" si="227"/>
        <v>6</v>
      </c>
      <c r="E1863" s="2" t="str">
        <f t="shared" si="228"/>
        <v>65</v>
      </c>
      <c r="F1863" s="2" t="str">
        <f t="shared" si="229"/>
        <v>653</v>
      </c>
      <c r="G1863" s="1" t="s">
        <v>216</v>
      </c>
      <c r="H1863" s="27">
        <v>0</v>
      </c>
      <c r="I1863" s="27"/>
      <c r="J1863" s="27">
        <v>0</v>
      </c>
      <c r="K1863" s="27">
        <v>0</v>
      </c>
      <c r="L1863" s="27">
        <v>0</v>
      </c>
      <c r="M1863" s="27"/>
      <c r="N1863" s="27">
        <v>0</v>
      </c>
      <c r="O1863" s="27">
        <v>0</v>
      </c>
      <c r="P1863" s="27">
        <v>0</v>
      </c>
      <c r="Q1863" s="27"/>
      <c r="R1863" s="27">
        <v>0</v>
      </c>
      <c r="S1863" s="27">
        <v>0</v>
      </c>
      <c r="T1863" s="27">
        <v>0</v>
      </c>
      <c r="U1863" s="27"/>
      <c r="V1863" s="27">
        <v>0</v>
      </c>
      <c r="W1863" s="27">
        <v>0</v>
      </c>
      <c r="X1863" s="27">
        <v>0</v>
      </c>
      <c r="Y1863" s="27"/>
      <c r="Z1863" s="27">
        <v>0</v>
      </c>
      <c r="AA1863" s="27">
        <v>0</v>
      </c>
      <c r="AB1863" s="27">
        <v>0</v>
      </c>
      <c r="AC1863" s="27"/>
      <c r="AD1863" s="27">
        <v>0</v>
      </c>
      <c r="AE1863" s="27">
        <v>0</v>
      </c>
      <c r="AF1863" s="27">
        <v>0</v>
      </c>
      <c r="AG1863" s="106">
        <v>0</v>
      </c>
      <c r="AH1863" s="27">
        <v>0</v>
      </c>
      <c r="AI1863" s="27">
        <v>0</v>
      </c>
      <c r="AJ1863" s="27">
        <v>0</v>
      </c>
      <c r="AK1863" s="106">
        <v>0</v>
      </c>
      <c r="AL1863" s="106">
        <v>0</v>
      </c>
      <c r="AM1863" s="105">
        <v>0</v>
      </c>
      <c r="AN1863" s="11">
        <v>0</v>
      </c>
      <c r="AO1863" s="11">
        <v>0</v>
      </c>
      <c r="AP1863" s="105">
        <v>0</v>
      </c>
      <c r="AQ1863" s="11">
        <v>0</v>
      </c>
      <c r="AR1863" s="11">
        <v>0</v>
      </c>
      <c r="AS1863" s="11">
        <v>0</v>
      </c>
      <c r="AT1863" s="11">
        <v>0</v>
      </c>
      <c r="AU1863" s="11">
        <v>0</v>
      </c>
      <c r="AV1863" s="11">
        <v>0</v>
      </c>
      <c r="AW1863" s="11">
        <v>0</v>
      </c>
      <c r="AX1863" s="11">
        <v>0</v>
      </c>
      <c r="AZ1863" s="11">
        <v>0</v>
      </c>
      <c r="BA1863">
        <v>0</v>
      </c>
      <c r="BB1863" s="122"/>
    </row>
    <row r="1864" spans="1:54" hidden="1" x14ac:dyDescent="0.25">
      <c r="A1864">
        <v>10</v>
      </c>
      <c r="B1864" t="str">
        <f t="shared" si="230"/>
        <v>FrCC-6535</v>
      </c>
      <c r="C1864" s="2" t="s">
        <v>320</v>
      </c>
      <c r="D1864" s="2" t="str">
        <f t="shared" si="227"/>
        <v>6</v>
      </c>
      <c r="E1864" s="2" t="str">
        <f t="shared" si="228"/>
        <v>65</v>
      </c>
      <c r="F1864" s="2" t="str">
        <f t="shared" si="229"/>
        <v>653</v>
      </c>
      <c r="G1864" s="1" t="s">
        <v>217</v>
      </c>
      <c r="H1864" s="27">
        <v>0</v>
      </c>
      <c r="I1864" s="27"/>
      <c r="J1864" s="27">
        <v>0</v>
      </c>
      <c r="K1864" s="27">
        <v>0</v>
      </c>
      <c r="L1864" s="27">
        <v>0</v>
      </c>
      <c r="M1864" s="27"/>
      <c r="N1864" s="27">
        <v>0</v>
      </c>
      <c r="O1864" s="27">
        <v>0</v>
      </c>
      <c r="P1864" s="27">
        <v>0</v>
      </c>
      <c r="Q1864" s="27"/>
      <c r="R1864" s="27">
        <v>0</v>
      </c>
      <c r="S1864" s="27">
        <v>0</v>
      </c>
      <c r="T1864" s="27">
        <v>0</v>
      </c>
      <c r="U1864" s="27"/>
      <c r="V1864" s="27">
        <v>0</v>
      </c>
      <c r="W1864" s="27">
        <v>0</v>
      </c>
      <c r="X1864" s="27">
        <v>0</v>
      </c>
      <c r="Y1864" s="27"/>
      <c r="Z1864" s="27">
        <v>0</v>
      </c>
      <c r="AA1864" s="27">
        <v>0</v>
      </c>
      <c r="AB1864" s="27">
        <v>0</v>
      </c>
      <c r="AC1864" s="27"/>
      <c r="AD1864" s="27">
        <v>0</v>
      </c>
      <c r="AE1864" s="27">
        <v>0</v>
      </c>
      <c r="AF1864" s="27">
        <v>0</v>
      </c>
      <c r="AG1864" s="106">
        <v>0</v>
      </c>
      <c r="AH1864" s="27">
        <v>0</v>
      </c>
      <c r="AI1864" s="27">
        <v>0</v>
      </c>
      <c r="AJ1864" s="27">
        <v>0</v>
      </c>
      <c r="AK1864" s="106">
        <v>0</v>
      </c>
      <c r="AL1864" s="106">
        <v>0</v>
      </c>
      <c r="AM1864" s="105">
        <v>0</v>
      </c>
      <c r="AN1864" s="11">
        <v>0</v>
      </c>
      <c r="AO1864" s="11">
        <v>0</v>
      </c>
      <c r="AP1864" s="105">
        <v>0</v>
      </c>
      <c r="AQ1864" s="11">
        <v>0</v>
      </c>
      <c r="AR1864" s="11">
        <v>0</v>
      </c>
      <c r="AS1864" s="11">
        <v>0</v>
      </c>
      <c r="AT1864" s="11">
        <v>0</v>
      </c>
      <c r="AU1864" s="11">
        <v>0</v>
      </c>
      <c r="AV1864" s="11">
        <v>0</v>
      </c>
      <c r="AW1864" s="11">
        <v>0</v>
      </c>
      <c r="AX1864" s="11">
        <v>0</v>
      </c>
      <c r="AZ1864" s="11">
        <v>0</v>
      </c>
      <c r="BA1864">
        <v>0</v>
      </c>
      <c r="BB1864" s="122"/>
    </row>
    <row r="1865" spans="1:54" hidden="1" x14ac:dyDescent="0.25">
      <c r="A1865">
        <v>10</v>
      </c>
      <c r="B1865" t="str">
        <f t="shared" si="230"/>
        <v>FrCC-6540</v>
      </c>
      <c r="C1865" s="2" t="s">
        <v>320</v>
      </c>
      <c r="D1865" s="2" t="str">
        <f t="shared" si="227"/>
        <v>6</v>
      </c>
      <c r="E1865" s="2" t="str">
        <f t="shared" si="228"/>
        <v>65</v>
      </c>
      <c r="F1865" s="2" t="str">
        <f t="shared" si="229"/>
        <v>654</v>
      </c>
      <c r="G1865" s="1" t="s">
        <v>218</v>
      </c>
      <c r="H1865" s="27">
        <v>0</v>
      </c>
      <c r="I1865" s="27"/>
      <c r="J1865" s="27">
        <v>0</v>
      </c>
      <c r="K1865" s="27">
        <v>0</v>
      </c>
      <c r="L1865" s="27">
        <v>0</v>
      </c>
      <c r="M1865" s="27"/>
      <c r="N1865" s="27">
        <v>0</v>
      </c>
      <c r="O1865" s="27">
        <v>0</v>
      </c>
      <c r="P1865" s="27">
        <v>0</v>
      </c>
      <c r="Q1865" s="27"/>
      <c r="R1865" s="27">
        <v>0</v>
      </c>
      <c r="S1865" s="27">
        <v>0</v>
      </c>
      <c r="T1865" s="27">
        <v>0</v>
      </c>
      <c r="U1865" s="27"/>
      <c r="V1865" s="27">
        <v>0</v>
      </c>
      <c r="W1865" s="27">
        <v>0</v>
      </c>
      <c r="X1865" s="27">
        <v>0</v>
      </c>
      <c r="Y1865" s="27"/>
      <c r="Z1865" s="27">
        <v>0</v>
      </c>
      <c r="AA1865" s="27">
        <v>0</v>
      </c>
      <c r="AB1865" s="27">
        <v>0</v>
      </c>
      <c r="AC1865" s="27"/>
      <c r="AD1865" s="27">
        <v>0</v>
      </c>
      <c r="AE1865" s="27">
        <v>0</v>
      </c>
      <c r="AF1865" s="27">
        <v>0</v>
      </c>
      <c r="AG1865" s="106">
        <v>0</v>
      </c>
      <c r="AH1865" s="27">
        <v>0</v>
      </c>
      <c r="AI1865" s="27">
        <v>0</v>
      </c>
      <c r="AJ1865" s="27">
        <v>0</v>
      </c>
      <c r="AK1865" s="106">
        <v>0</v>
      </c>
      <c r="AL1865" s="106">
        <v>0</v>
      </c>
      <c r="AM1865" s="105">
        <v>0</v>
      </c>
      <c r="AN1865" s="11">
        <v>0</v>
      </c>
      <c r="AO1865" s="11">
        <v>0</v>
      </c>
      <c r="AP1865" s="105">
        <v>0</v>
      </c>
      <c r="AQ1865" s="11">
        <v>0</v>
      </c>
      <c r="AR1865" s="11">
        <v>0</v>
      </c>
      <c r="AS1865" s="11">
        <v>0</v>
      </c>
      <c r="AT1865" s="11">
        <v>0</v>
      </c>
      <c r="AU1865" s="11">
        <v>0</v>
      </c>
      <c r="AV1865" s="11">
        <v>0</v>
      </c>
      <c r="AW1865" s="11">
        <v>0</v>
      </c>
      <c r="AX1865" s="11">
        <v>0</v>
      </c>
      <c r="AZ1865" s="11">
        <v>0</v>
      </c>
      <c r="BA1865">
        <v>0</v>
      </c>
      <c r="BB1865" s="122"/>
    </row>
    <row r="1866" spans="1:54" hidden="1" x14ac:dyDescent="0.25">
      <c r="A1866">
        <v>10</v>
      </c>
      <c r="B1866" t="str">
        <f t="shared" si="230"/>
        <v>FrCC-6550</v>
      </c>
      <c r="C1866" s="2" t="s">
        <v>320</v>
      </c>
      <c r="D1866" s="2" t="str">
        <f t="shared" si="227"/>
        <v>6</v>
      </c>
      <c r="E1866" s="2" t="str">
        <f t="shared" si="228"/>
        <v>65</v>
      </c>
      <c r="F1866" s="2" t="str">
        <f t="shared" si="229"/>
        <v>655</v>
      </c>
      <c r="G1866" s="1" t="s">
        <v>219</v>
      </c>
      <c r="H1866" s="27">
        <v>0</v>
      </c>
      <c r="I1866" s="27"/>
      <c r="J1866" s="27">
        <v>0</v>
      </c>
      <c r="K1866" s="27">
        <v>0</v>
      </c>
      <c r="L1866" s="27">
        <v>0</v>
      </c>
      <c r="M1866" s="27"/>
      <c r="N1866" s="27">
        <v>0</v>
      </c>
      <c r="O1866" s="27">
        <v>0</v>
      </c>
      <c r="P1866" s="27">
        <v>0</v>
      </c>
      <c r="Q1866" s="27"/>
      <c r="R1866" s="27">
        <v>0</v>
      </c>
      <c r="S1866" s="27">
        <v>0</v>
      </c>
      <c r="T1866" s="27">
        <v>0</v>
      </c>
      <c r="U1866" s="27"/>
      <c r="V1866" s="27">
        <v>0</v>
      </c>
      <c r="W1866" s="27">
        <v>0</v>
      </c>
      <c r="X1866" s="27">
        <v>0</v>
      </c>
      <c r="Y1866" s="27"/>
      <c r="Z1866" s="27">
        <v>0</v>
      </c>
      <c r="AA1866" s="27">
        <v>0</v>
      </c>
      <c r="AB1866" s="27">
        <v>0</v>
      </c>
      <c r="AC1866" s="27"/>
      <c r="AD1866" s="27">
        <v>0</v>
      </c>
      <c r="AE1866" s="27">
        <v>0</v>
      </c>
      <c r="AF1866" s="27">
        <v>0</v>
      </c>
      <c r="AG1866" s="106">
        <v>0</v>
      </c>
      <c r="AH1866" s="27">
        <v>0</v>
      </c>
      <c r="AI1866" s="27">
        <v>0</v>
      </c>
      <c r="AJ1866" s="27">
        <v>0</v>
      </c>
      <c r="AK1866" s="106">
        <v>0</v>
      </c>
      <c r="AL1866" s="106">
        <v>0</v>
      </c>
      <c r="AM1866" s="105">
        <v>0</v>
      </c>
      <c r="AN1866" s="11">
        <v>0</v>
      </c>
      <c r="AO1866" s="11">
        <v>0</v>
      </c>
      <c r="AP1866" s="105">
        <v>0</v>
      </c>
      <c r="AQ1866" s="11">
        <v>0</v>
      </c>
      <c r="AR1866" s="11">
        <v>0</v>
      </c>
      <c r="AS1866" s="11">
        <v>0</v>
      </c>
      <c r="AT1866" s="11">
        <v>0</v>
      </c>
      <c r="AU1866" s="11"/>
      <c r="AV1866" s="11">
        <v>0</v>
      </c>
      <c r="AW1866" s="11">
        <v>0</v>
      </c>
      <c r="AX1866" s="11">
        <v>0</v>
      </c>
      <c r="AZ1866" s="11"/>
      <c r="BA1866">
        <v>0</v>
      </c>
      <c r="BB1866" s="122"/>
    </row>
    <row r="1867" spans="1:54" hidden="1" x14ac:dyDescent="0.25">
      <c r="A1867">
        <v>10</v>
      </c>
      <c r="B1867" t="str">
        <f t="shared" si="230"/>
        <v>FrCC-7111</v>
      </c>
      <c r="C1867" s="2" t="s">
        <v>320</v>
      </c>
      <c r="D1867" s="2" t="str">
        <f t="shared" si="227"/>
        <v>7</v>
      </c>
      <c r="E1867" s="2" t="str">
        <f t="shared" si="228"/>
        <v>71</v>
      </c>
      <c r="F1867" s="2" t="str">
        <f t="shared" si="229"/>
        <v>711</v>
      </c>
      <c r="G1867" s="1" t="s">
        <v>222</v>
      </c>
      <c r="H1867" s="27">
        <v>0</v>
      </c>
      <c r="I1867" s="27"/>
      <c r="J1867" s="27">
        <v>0</v>
      </c>
      <c r="K1867" s="27">
        <v>0</v>
      </c>
      <c r="L1867" s="27">
        <v>0</v>
      </c>
      <c r="M1867" s="27"/>
      <c r="N1867" s="27">
        <v>0</v>
      </c>
      <c r="O1867" s="27">
        <v>0</v>
      </c>
      <c r="P1867" s="27">
        <v>0</v>
      </c>
      <c r="Q1867" s="27"/>
      <c r="R1867" s="27">
        <v>11750</v>
      </c>
      <c r="S1867" s="27">
        <v>11750</v>
      </c>
      <c r="T1867" s="27">
        <v>0</v>
      </c>
      <c r="U1867" s="27"/>
      <c r="V1867" s="27">
        <v>0</v>
      </c>
      <c r="W1867" s="27">
        <v>0</v>
      </c>
      <c r="X1867" s="27">
        <v>0</v>
      </c>
      <c r="Y1867" s="27"/>
      <c r="Z1867" s="27">
        <v>0</v>
      </c>
      <c r="AA1867" s="27">
        <v>0</v>
      </c>
      <c r="AB1867" s="27">
        <v>0</v>
      </c>
      <c r="AC1867" s="27"/>
      <c r="AD1867" s="27">
        <v>0</v>
      </c>
      <c r="AE1867" s="27">
        <v>0</v>
      </c>
      <c r="AF1867" s="27">
        <v>0</v>
      </c>
      <c r="AG1867" s="106">
        <v>0</v>
      </c>
      <c r="AH1867" s="27">
        <v>0</v>
      </c>
      <c r="AI1867" s="27">
        <v>0</v>
      </c>
      <c r="AJ1867" s="27">
        <v>0</v>
      </c>
      <c r="AK1867" s="106">
        <v>0</v>
      </c>
      <c r="AL1867" s="106">
        <v>0</v>
      </c>
      <c r="AM1867" s="105">
        <v>0</v>
      </c>
      <c r="AN1867" s="11">
        <v>0</v>
      </c>
      <c r="AO1867" s="11">
        <v>0</v>
      </c>
      <c r="AP1867" s="105">
        <v>0</v>
      </c>
      <c r="AQ1867" s="11">
        <v>0</v>
      </c>
      <c r="AR1867" s="11">
        <v>0</v>
      </c>
      <c r="AS1867" s="11">
        <v>0</v>
      </c>
      <c r="AT1867" s="11">
        <v>0</v>
      </c>
      <c r="AU1867" s="11">
        <v>0</v>
      </c>
      <c r="AV1867" s="11">
        <v>0</v>
      </c>
      <c r="AW1867" s="11">
        <v>0</v>
      </c>
      <c r="AX1867" s="11">
        <v>0</v>
      </c>
      <c r="AZ1867" s="11">
        <v>0</v>
      </c>
      <c r="BA1867">
        <v>0</v>
      </c>
      <c r="BB1867" s="122"/>
    </row>
    <row r="1868" spans="1:54" hidden="1" x14ac:dyDescent="0.25">
      <c r="A1868">
        <v>10</v>
      </c>
      <c r="B1868" t="str">
        <f t="shared" si="230"/>
        <v>FrCC-7112</v>
      </c>
      <c r="C1868" s="2" t="s">
        <v>320</v>
      </c>
      <c r="D1868" s="2" t="str">
        <f t="shared" si="227"/>
        <v>7</v>
      </c>
      <c r="E1868" s="2" t="str">
        <f t="shared" si="228"/>
        <v>71</v>
      </c>
      <c r="F1868" s="2" t="str">
        <f t="shared" si="229"/>
        <v>711</v>
      </c>
      <c r="G1868" s="1" t="s">
        <v>223</v>
      </c>
      <c r="H1868" s="27">
        <v>0</v>
      </c>
      <c r="I1868" s="27"/>
      <c r="J1868" s="27">
        <v>0</v>
      </c>
      <c r="K1868" s="27">
        <v>0</v>
      </c>
      <c r="L1868" s="27">
        <v>0</v>
      </c>
      <c r="M1868" s="27"/>
      <c r="N1868" s="27">
        <v>0</v>
      </c>
      <c r="O1868" s="27">
        <v>0</v>
      </c>
      <c r="P1868" s="27">
        <v>0</v>
      </c>
      <c r="Q1868" s="27"/>
      <c r="R1868" s="27">
        <v>0</v>
      </c>
      <c r="S1868" s="27">
        <v>0</v>
      </c>
      <c r="T1868" s="27">
        <v>0</v>
      </c>
      <c r="U1868" s="27"/>
      <c r="V1868" s="27">
        <v>0</v>
      </c>
      <c r="W1868" s="27">
        <v>0</v>
      </c>
      <c r="X1868" s="27">
        <v>0</v>
      </c>
      <c r="Y1868" s="27"/>
      <c r="Z1868" s="27">
        <v>0</v>
      </c>
      <c r="AA1868" s="27">
        <v>0</v>
      </c>
      <c r="AB1868" s="27">
        <v>0</v>
      </c>
      <c r="AC1868" s="27"/>
      <c r="AD1868" s="27">
        <v>0</v>
      </c>
      <c r="AE1868" s="27">
        <v>0</v>
      </c>
      <c r="AF1868" s="27">
        <v>0</v>
      </c>
      <c r="AG1868" s="106">
        <v>0</v>
      </c>
      <c r="AH1868" s="27">
        <v>0</v>
      </c>
      <c r="AI1868" s="27">
        <v>0</v>
      </c>
      <c r="AJ1868" s="27">
        <v>0</v>
      </c>
      <c r="AK1868" s="106">
        <v>0</v>
      </c>
      <c r="AL1868" s="106">
        <v>0</v>
      </c>
      <c r="AM1868" s="105">
        <v>0</v>
      </c>
      <c r="AN1868" s="11">
        <v>0</v>
      </c>
      <c r="AO1868" s="11">
        <v>0</v>
      </c>
      <c r="AP1868" s="105">
        <v>0</v>
      </c>
      <c r="AQ1868" s="11">
        <v>0</v>
      </c>
      <c r="AR1868" s="11">
        <v>0</v>
      </c>
      <c r="AS1868" s="11">
        <v>0</v>
      </c>
      <c r="AT1868" s="11">
        <v>0</v>
      </c>
      <c r="AU1868" s="11">
        <v>0</v>
      </c>
      <c r="AV1868" s="11">
        <v>0</v>
      </c>
      <c r="AW1868" s="11">
        <v>0</v>
      </c>
      <c r="AX1868" s="11">
        <v>0</v>
      </c>
      <c r="AZ1868" s="11">
        <v>0</v>
      </c>
      <c r="BA1868">
        <v>0</v>
      </c>
      <c r="BB1868" s="122"/>
    </row>
    <row r="1869" spans="1:54" hidden="1" x14ac:dyDescent="0.25">
      <c r="A1869">
        <v>10</v>
      </c>
      <c r="B1869" t="str">
        <f t="shared" si="230"/>
        <v>FrCC-7121</v>
      </c>
      <c r="C1869" s="2" t="s">
        <v>320</v>
      </c>
      <c r="D1869" s="2" t="str">
        <f t="shared" si="227"/>
        <v>7</v>
      </c>
      <c r="E1869" s="2" t="str">
        <f t="shared" si="228"/>
        <v>71</v>
      </c>
      <c r="F1869" s="2" t="str">
        <f t="shared" si="229"/>
        <v>712</v>
      </c>
      <c r="G1869" s="1" t="s">
        <v>224</v>
      </c>
      <c r="H1869" s="27">
        <v>0</v>
      </c>
      <c r="I1869" s="27"/>
      <c r="J1869" s="27">
        <v>0</v>
      </c>
      <c r="K1869" s="27">
        <v>0</v>
      </c>
      <c r="L1869" s="27">
        <v>0</v>
      </c>
      <c r="M1869" s="27"/>
      <c r="N1869" s="27">
        <v>0</v>
      </c>
      <c r="O1869" s="27">
        <v>0</v>
      </c>
      <c r="P1869" s="27">
        <v>0</v>
      </c>
      <c r="Q1869" s="27"/>
      <c r="R1869" s="27">
        <v>0</v>
      </c>
      <c r="S1869" s="27">
        <v>0</v>
      </c>
      <c r="T1869" s="27">
        <v>0</v>
      </c>
      <c r="U1869" s="27"/>
      <c r="V1869" s="27">
        <v>0</v>
      </c>
      <c r="W1869" s="27">
        <v>0</v>
      </c>
      <c r="X1869" s="27">
        <v>0</v>
      </c>
      <c r="Y1869" s="27"/>
      <c r="Z1869" s="27">
        <v>0</v>
      </c>
      <c r="AA1869" s="27">
        <v>0</v>
      </c>
      <c r="AB1869" s="27">
        <v>0</v>
      </c>
      <c r="AC1869" s="27"/>
      <c r="AD1869" s="27">
        <v>0</v>
      </c>
      <c r="AE1869" s="27">
        <v>0</v>
      </c>
      <c r="AF1869" s="27">
        <v>0</v>
      </c>
      <c r="AG1869" s="106">
        <v>0</v>
      </c>
      <c r="AH1869" s="27">
        <v>0</v>
      </c>
      <c r="AI1869" s="27">
        <v>0</v>
      </c>
      <c r="AJ1869" s="27">
        <v>0</v>
      </c>
      <c r="AK1869" s="106">
        <v>0</v>
      </c>
      <c r="AL1869" s="106">
        <v>0</v>
      </c>
      <c r="AM1869" s="105">
        <v>0</v>
      </c>
      <c r="AN1869" s="11">
        <v>0</v>
      </c>
      <c r="AO1869" s="11">
        <v>0</v>
      </c>
      <c r="AP1869" s="105">
        <v>0</v>
      </c>
      <c r="AQ1869" s="11">
        <v>0</v>
      </c>
      <c r="AR1869" s="11">
        <v>0</v>
      </c>
      <c r="AS1869" s="11">
        <v>0</v>
      </c>
      <c r="AT1869" s="11">
        <v>0</v>
      </c>
      <c r="AU1869" s="11">
        <v>0</v>
      </c>
      <c r="AV1869" s="11">
        <v>0</v>
      </c>
      <c r="AW1869" s="11">
        <v>0</v>
      </c>
      <c r="AX1869" s="11">
        <v>0</v>
      </c>
      <c r="AZ1869" s="11">
        <v>0</v>
      </c>
      <c r="BA1869">
        <v>0</v>
      </c>
      <c r="BB1869" s="122"/>
    </row>
    <row r="1870" spans="1:54" hidden="1" x14ac:dyDescent="0.25">
      <c r="A1870">
        <v>10</v>
      </c>
      <c r="B1870" t="str">
        <f t="shared" si="230"/>
        <v>FrCC-7122</v>
      </c>
      <c r="C1870" s="2" t="s">
        <v>320</v>
      </c>
      <c r="D1870" s="2" t="str">
        <f t="shared" si="227"/>
        <v>7</v>
      </c>
      <c r="E1870" s="2" t="str">
        <f t="shared" si="228"/>
        <v>71</v>
      </c>
      <c r="F1870" s="2" t="str">
        <f t="shared" si="229"/>
        <v>712</v>
      </c>
      <c r="G1870" s="1" t="s">
        <v>225</v>
      </c>
      <c r="H1870" s="27">
        <v>0</v>
      </c>
      <c r="I1870" s="27"/>
      <c r="J1870" s="27">
        <v>0</v>
      </c>
      <c r="K1870" s="27">
        <v>0</v>
      </c>
      <c r="L1870" s="27">
        <v>0</v>
      </c>
      <c r="M1870" s="27"/>
      <c r="N1870" s="27">
        <v>0</v>
      </c>
      <c r="O1870" s="27">
        <v>0</v>
      </c>
      <c r="P1870" s="27">
        <v>0</v>
      </c>
      <c r="Q1870" s="27"/>
      <c r="R1870" s="27">
        <v>0</v>
      </c>
      <c r="S1870" s="27">
        <v>0</v>
      </c>
      <c r="T1870" s="27">
        <v>0</v>
      </c>
      <c r="U1870" s="27"/>
      <c r="V1870" s="27">
        <v>0</v>
      </c>
      <c r="W1870" s="27">
        <v>0</v>
      </c>
      <c r="X1870" s="27">
        <v>0</v>
      </c>
      <c r="Y1870" s="27"/>
      <c r="Z1870" s="27">
        <v>0</v>
      </c>
      <c r="AA1870" s="27">
        <v>0</v>
      </c>
      <c r="AB1870" s="27">
        <v>0</v>
      </c>
      <c r="AC1870" s="27"/>
      <c r="AD1870" s="27">
        <v>0</v>
      </c>
      <c r="AE1870" s="27">
        <v>0</v>
      </c>
      <c r="AF1870" s="27">
        <v>0</v>
      </c>
      <c r="AG1870" s="106">
        <v>0</v>
      </c>
      <c r="AH1870" s="27">
        <v>0</v>
      </c>
      <c r="AI1870" s="27">
        <v>0</v>
      </c>
      <c r="AJ1870" s="27">
        <v>0</v>
      </c>
      <c r="AK1870" s="106">
        <v>0</v>
      </c>
      <c r="AL1870" s="106">
        <v>0</v>
      </c>
      <c r="AM1870" s="105">
        <v>0</v>
      </c>
      <c r="AN1870" s="11">
        <v>0</v>
      </c>
      <c r="AO1870" s="11">
        <v>0</v>
      </c>
      <c r="AP1870" s="105">
        <v>0</v>
      </c>
      <c r="AQ1870" s="11">
        <v>0</v>
      </c>
      <c r="AR1870" s="11">
        <v>0</v>
      </c>
      <c r="AS1870" s="11">
        <v>0</v>
      </c>
      <c r="AT1870" s="11">
        <v>0</v>
      </c>
      <c r="AU1870" s="11">
        <v>0</v>
      </c>
      <c r="AV1870" s="11">
        <v>0</v>
      </c>
      <c r="AW1870" s="11">
        <v>0</v>
      </c>
      <c r="AX1870" s="11">
        <v>0</v>
      </c>
      <c r="AZ1870" s="11">
        <v>0</v>
      </c>
      <c r="BA1870">
        <v>0</v>
      </c>
      <c r="BB1870" s="122"/>
    </row>
    <row r="1871" spans="1:54" hidden="1" x14ac:dyDescent="0.25">
      <c r="A1871">
        <v>10</v>
      </c>
      <c r="B1871" t="str">
        <f t="shared" si="230"/>
        <v>FrCC-7131</v>
      </c>
      <c r="C1871" s="2" t="s">
        <v>320</v>
      </c>
      <c r="D1871" s="2" t="str">
        <f t="shared" si="227"/>
        <v>7</v>
      </c>
      <c r="E1871" s="2" t="str">
        <f t="shared" si="228"/>
        <v>71</v>
      </c>
      <c r="F1871" s="2" t="str">
        <f t="shared" si="229"/>
        <v>713</v>
      </c>
      <c r="G1871" s="1" t="s">
        <v>226</v>
      </c>
      <c r="H1871" s="27">
        <v>0</v>
      </c>
      <c r="I1871" s="27"/>
      <c r="J1871" s="27">
        <v>0</v>
      </c>
      <c r="K1871" s="27">
        <v>0</v>
      </c>
      <c r="L1871" s="27">
        <v>0</v>
      </c>
      <c r="M1871" s="27"/>
      <c r="N1871" s="27">
        <v>0</v>
      </c>
      <c r="O1871" s="27">
        <v>0</v>
      </c>
      <c r="P1871" s="27">
        <v>0</v>
      </c>
      <c r="Q1871" s="27"/>
      <c r="R1871" s="27">
        <v>0</v>
      </c>
      <c r="S1871" s="27">
        <v>0</v>
      </c>
      <c r="T1871" s="27">
        <v>0</v>
      </c>
      <c r="U1871" s="27"/>
      <c r="V1871" s="27">
        <v>0</v>
      </c>
      <c r="W1871" s="27">
        <v>0</v>
      </c>
      <c r="X1871" s="27">
        <v>0</v>
      </c>
      <c r="Y1871" s="27"/>
      <c r="Z1871" s="27">
        <v>0</v>
      </c>
      <c r="AA1871" s="27">
        <v>0</v>
      </c>
      <c r="AB1871" s="27">
        <v>0</v>
      </c>
      <c r="AC1871" s="27"/>
      <c r="AD1871" s="27">
        <v>0</v>
      </c>
      <c r="AE1871" s="27">
        <v>0</v>
      </c>
      <c r="AF1871" s="27">
        <v>0</v>
      </c>
      <c r="AG1871" s="106">
        <v>0</v>
      </c>
      <c r="AH1871" s="27">
        <v>0</v>
      </c>
      <c r="AI1871" s="27">
        <v>0</v>
      </c>
      <c r="AJ1871" s="27">
        <v>0</v>
      </c>
      <c r="AK1871" s="106">
        <v>0</v>
      </c>
      <c r="AL1871" s="106">
        <v>0</v>
      </c>
      <c r="AM1871" s="105">
        <v>0</v>
      </c>
      <c r="AN1871" s="11">
        <v>0</v>
      </c>
      <c r="AO1871" s="11">
        <v>0</v>
      </c>
      <c r="AP1871" s="105">
        <v>0</v>
      </c>
      <c r="AQ1871" s="11">
        <v>0</v>
      </c>
      <c r="AR1871" s="11">
        <v>0</v>
      </c>
      <c r="AS1871" s="11">
        <v>0</v>
      </c>
      <c r="AT1871" s="11">
        <v>0</v>
      </c>
      <c r="AU1871" s="11">
        <v>0</v>
      </c>
      <c r="AV1871" s="11">
        <v>0</v>
      </c>
      <c r="AW1871" s="11">
        <v>0</v>
      </c>
      <c r="AX1871" s="11">
        <v>0</v>
      </c>
      <c r="AZ1871" s="11">
        <v>0</v>
      </c>
      <c r="BA1871">
        <v>0</v>
      </c>
      <c r="BB1871" s="122"/>
    </row>
    <row r="1872" spans="1:54" hidden="1" x14ac:dyDescent="0.25">
      <c r="A1872">
        <v>10</v>
      </c>
      <c r="B1872" t="str">
        <f t="shared" si="230"/>
        <v>FrCC-7132</v>
      </c>
      <c r="C1872" s="2" t="s">
        <v>320</v>
      </c>
      <c r="D1872" s="2" t="str">
        <f t="shared" si="227"/>
        <v>7</v>
      </c>
      <c r="E1872" s="2" t="str">
        <f t="shared" si="228"/>
        <v>71</v>
      </c>
      <c r="F1872" s="2" t="str">
        <f t="shared" si="229"/>
        <v>713</v>
      </c>
      <c r="G1872" s="1" t="s">
        <v>227</v>
      </c>
      <c r="H1872" s="27">
        <v>0</v>
      </c>
      <c r="I1872" s="27"/>
      <c r="J1872" s="27">
        <v>0</v>
      </c>
      <c r="K1872" s="27">
        <v>0</v>
      </c>
      <c r="L1872" s="27">
        <v>0</v>
      </c>
      <c r="M1872" s="27"/>
      <c r="N1872" s="27">
        <v>0</v>
      </c>
      <c r="O1872" s="27">
        <v>0</v>
      </c>
      <c r="P1872" s="27">
        <v>0</v>
      </c>
      <c r="Q1872" s="27"/>
      <c r="R1872" s="27">
        <v>0</v>
      </c>
      <c r="S1872" s="27">
        <v>0</v>
      </c>
      <c r="T1872" s="27">
        <v>0</v>
      </c>
      <c r="U1872" s="27"/>
      <c r="V1872" s="27">
        <v>0</v>
      </c>
      <c r="W1872" s="27">
        <v>0</v>
      </c>
      <c r="X1872" s="27">
        <v>0</v>
      </c>
      <c r="Y1872" s="27"/>
      <c r="Z1872" s="27">
        <v>0</v>
      </c>
      <c r="AA1872" s="27">
        <v>0</v>
      </c>
      <c r="AB1872" s="27">
        <v>0</v>
      </c>
      <c r="AC1872" s="27"/>
      <c r="AD1872" s="27">
        <v>0</v>
      </c>
      <c r="AE1872" s="27">
        <v>0</v>
      </c>
      <c r="AF1872" s="27">
        <v>0</v>
      </c>
      <c r="AG1872" s="106">
        <v>0</v>
      </c>
      <c r="AH1872" s="27">
        <v>0</v>
      </c>
      <c r="AI1872" s="27">
        <v>0</v>
      </c>
      <c r="AJ1872" s="27">
        <v>0</v>
      </c>
      <c r="AK1872" s="106">
        <v>0</v>
      </c>
      <c r="AL1872" s="106">
        <v>0</v>
      </c>
      <c r="AM1872" s="105">
        <v>0</v>
      </c>
      <c r="AN1872" s="11">
        <v>0</v>
      </c>
      <c r="AO1872" s="11">
        <v>0</v>
      </c>
      <c r="AP1872" s="105">
        <v>0</v>
      </c>
      <c r="AQ1872" s="11">
        <v>0</v>
      </c>
      <c r="AR1872" s="11">
        <v>0</v>
      </c>
      <c r="AS1872" s="11">
        <v>0</v>
      </c>
      <c r="AT1872" s="11">
        <v>0</v>
      </c>
      <c r="AU1872" s="11">
        <v>0</v>
      </c>
      <c r="AV1872" s="11">
        <v>0</v>
      </c>
      <c r="AW1872" s="11">
        <v>0</v>
      </c>
      <c r="AX1872" s="11">
        <v>0</v>
      </c>
      <c r="AZ1872" s="11">
        <v>0</v>
      </c>
      <c r="BA1872">
        <v>0</v>
      </c>
      <c r="BB1872" s="122"/>
    </row>
    <row r="1873" spans="1:54" hidden="1" x14ac:dyDescent="0.25">
      <c r="A1873">
        <v>10</v>
      </c>
      <c r="B1873" t="str">
        <f t="shared" si="230"/>
        <v>FrCC-7200</v>
      </c>
      <c r="C1873" s="2" t="s">
        <v>320</v>
      </c>
      <c r="D1873" s="2" t="str">
        <f t="shared" si="227"/>
        <v>7</v>
      </c>
      <c r="E1873" s="2" t="str">
        <f t="shared" si="228"/>
        <v>72</v>
      </c>
      <c r="F1873" s="2" t="str">
        <f t="shared" si="229"/>
        <v>720</v>
      </c>
      <c r="G1873" s="1" t="s">
        <v>229</v>
      </c>
      <c r="H1873" s="27">
        <v>10137</v>
      </c>
      <c r="I1873" s="27"/>
      <c r="J1873" s="27">
        <v>4385.3194800000001</v>
      </c>
      <c r="K1873" s="27">
        <v>4385.3194800000001</v>
      </c>
      <c r="L1873" s="27">
        <v>10137</v>
      </c>
      <c r="M1873" s="27"/>
      <c r="N1873" s="27">
        <v>9548.8029999999999</v>
      </c>
      <c r="O1873" s="27">
        <v>9548.8033400000004</v>
      </c>
      <c r="P1873" s="27">
        <v>9841</v>
      </c>
      <c r="Q1873" s="27"/>
      <c r="R1873" s="27">
        <v>5151.4167600000001</v>
      </c>
      <c r="S1873" s="27">
        <v>5151.4167600000001</v>
      </c>
      <c r="T1873" s="27">
        <v>9758</v>
      </c>
      <c r="U1873" s="27"/>
      <c r="V1873" s="27">
        <v>6304</v>
      </c>
      <c r="W1873" s="27">
        <v>6304</v>
      </c>
      <c r="X1873" s="27">
        <v>9505</v>
      </c>
      <c r="Y1873" s="27"/>
      <c r="Z1873" s="27">
        <v>4635</v>
      </c>
      <c r="AA1873" s="27">
        <v>4635</v>
      </c>
      <c r="AB1873" s="27">
        <v>0</v>
      </c>
      <c r="AC1873" s="27"/>
      <c r="AD1873" s="27">
        <v>5049</v>
      </c>
      <c r="AE1873" s="27">
        <v>5050</v>
      </c>
      <c r="AF1873" s="27">
        <v>11077</v>
      </c>
      <c r="AG1873" s="106">
        <v>9201</v>
      </c>
      <c r="AH1873" s="27">
        <v>9202</v>
      </c>
      <c r="AI1873" s="27">
        <v>9202</v>
      </c>
      <c r="AJ1873" s="27">
        <v>15110</v>
      </c>
      <c r="AK1873" s="106">
        <v>10452</v>
      </c>
      <c r="AL1873" s="106">
        <v>10452</v>
      </c>
      <c r="AM1873" s="105">
        <v>10452</v>
      </c>
      <c r="AN1873" s="11">
        <v>19603</v>
      </c>
      <c r="AO1873" s="11">
        <v>11474</v>
      </c>
      <c r="AP1873" s="105">
        <v>11474</v>
      </c>
      <c r="AQ1873" s="11">
        <v>9703</v>
      </c>
      <c r="AR1873" s="11">
        <v>22946</v>
      </c>
      <c r="AS1873" s="11">
        <v>17144</v>
      </c>
      <c r="AT1873" s="11">
        <v>17144</v>
      </c>
      <c r="AU1873" s="11">
        <v>17144</v>
      </c>
      <c r="AV1873" s="11">
        <v>26787</v>
      </c>
      <c r="AW1873" s="11">
        <v>18397</v>
      </c>
      <c r="AX1873" s="11">
        <v>18397</v>
      </c>
      <c r="AZ1873" s="11">
        <v>31357</v>
      </c>
      <c r="BA1873">
        <v>29293</v>
      </c>
      <c r="BB1873" s="122"/>
    </row>
    <row r="1874" spans="1:54" hidden="1" x14ac:dyDescent="0.25">
      <c r="A1874">
        <v>10</v>
      </c>
      <c r="B1874" t="str">
        <f t="shared" si="230"/>
        <v>FrCC-7290</v>
      </c>
      <c r="C1874" s="2" t="s">
        <v>320</v>
      </c>
      <c r="D1874" s="2" t="str">
        <f t="shared" si="227"/>
        <v>7</v>
      </c>
      <c r="E1874" s="2" t="str">
        <f t="shared" si="228"/>
        <v>72</v>
      </c>
      <c r="F1874" s="2" t="str">
        <f t="shared" si="229"/>
        <v>729</v>
      </c>
      <c r="G1874" s="1" t="s">
        <v>916</v>
      </c>
      <c r="H1874" s="27">
        <v>0</v>
      </c>
      <c r="I1874" s="27"/>
      <c r="J1874" s="27">
        <v>0</v>
      </c>
      <c r="K1874" s="27">
        <v>0</v>
      </c>
      <c r="L1874" s="27">
        <v>0</v>
      </c>
      <c r="M1874" s="27"/>
      <c r="N1874" s="27">
        <v>0</v>
      </c>
      <c r="O1874" s="27">
        <v>0</v>
      </c>
      <c r="P1874" s="27">
        <v>0</v>
      </c>
      <c r="Q1874" s="27"/>
      <c r="R1874" s="27">
        <v>0</v>
      </c>
      <c r="S1874" s="27">
        <v>0</v>
      </c>
      <c r="T1874" s="27">
        <v>0</v>
      </c>
      <c r="U1874" s="27"/>
      <c r="V1874" s="27">
        <v>0</v>
      </c>
      <c r="W1874" s="27">
        <v>0</v>
      </c>
      <c r="X1874" s="27">
        <v>0</v>
      </c>
      <c r="Y1874" s="27"/>
      <c r="Z1874" s="27">
        <v>0</v>
      </c>
      <c r="AA1874" s="27">
        <v>0</v>
      </c>
      <c r="AB1874" s="27">
        <v>0</v>
      </c>
      <c r="AC1874" s="27"/>
      <c r="AD1874" s="27">
        <v>0</v>
      </c>
      <c r="AE1874" s="27">
        <v>0</v>
      </c>
      <c r="AF1874" s="27">
        <v>0</v>
      </c>
      <c r="AG1874" s="106">
        <v>0</v>
      </c>
      <c r="AH1874" s="27">
        <v>0</v>
      </c>
      <c r="AI1874" s="27">
        <v>0</v>
      </c>
      <c r="AJ1874" s="27">
        <v>0</v>
      </c>
      <c r="AK1874" s="106">
        <v>0</v>
      </c>
      <c r="AL1874" s="106">
        <v>0</v>
      </c>
      <c r="AM1874" s="105">
        <v>0</v>
      </c>
      <c r="AN1874" s="11">
        <v>0</v>
      </c>
      <c r="AO1874" s="11">
        <v>0</v>
      </c>
      <c r="AP1874" s="105">
        <v>0</v>
      </c>
      <c r="AQ1874" s="11">
        <v>0</v>
      </c>
      <c r="AR1874" s="11">
        <v>0</v>
      </c>
      <c r="AS1874" s="11">
        <v>0</v>
      </c>
      <c r="AT1874" s="11">
        <v>0</v>
      </c>
      <c r="AU1874" s="11">
        <v>0</v>
      </c>
      <c r="AV1874" s="11">
        <v>0</v>
      </c>
      <c r="AW1874" s="11">
        <v>0</v>
      </c>
      <c r="AX1874" s="11">
        <v>0</v>
      </c>
      <c r="AZ1874" s="11">
        <v>0</v>
      </c>
      <c r="BA1874">
        <v>0</v>
      </c>
      <c r="BB1874" s="122"/>
    </row>
    <row r="1875" spans="1:54" hidden="1" x14ac:dyDescent="0.25">
      <c r="A1875">
        <v>10</v>
      </c>
      <c r="B1875" t="str">
        <f t="shared" si="230"/>
        <v>FrCC-7310</v>
      </c>
      <c r="C1875" s="2" t="s">
        <v>320</v>
      </c>
      <c r="D1875" s="2" t="str">
        <f t="shared" si="227"/>
        <v>7</v>
      </c>
      <c r="E1875" s="2" t="str">
        <f t="shared" si="228"/>
        <v>73</v>
      </c>
      <c r="F1875" s="2" t="str">
        <f t="shared" si="229"/>
        <v>731</v>
      </c>
      <c r="G1875" s="1" t="s">
        <v>232</v>
      </c>
      <c r="H1875" s="27">
        <v>0</v>
      </c>
      <c r="I1875" s="27"/>
      <c r="J1875" s="27">
        <v>0</v>
      </c>
      <c r="K1875" s="27">
        <v>0</v>
      </c>
      <c r="L1875" s="27">
        <v>0</v>
      </c>
      <c r="M1875" s="27"/>
      <c r="N1875" s="27">
        <v>0</v>
      </c>
      <c r="O1875" s="27">
        <v>0</v>
      </c>
      <c r="P1875" s="27">
        <v>0</v>
      </c>
      <c r="Q1875" s="27"/>
      <c r="R1875" s="27">
        <v>0</v>
      </c>
      <c r="S1875" s="27">
        <v>0</v>
      </c>
      <c r="T1875" s="27">
        <v>0</v>
      </c>
      <c r="U1875" s="27"/>
      <c r="V1875" s="27">
        <v>0</v>
      </c>
      <c r="W1875" s="27">
        <v>0</v>
      </c>
      <c r="X1875" s="27">
        <v>0</v>
      </c>
      <c r="Y1875" s="27"/>
      <c r="Z1875" s="27">
        <v>0</v>
      </c>
      <c r="AA1875" s="27">
        <v>0</v>
      </c>
      <c r="AB1875" s="27">
        <v>0</v>
      </c>
      <c r="AC1875" s="27"/>
      <c r="AD1875" s="27">
        <v>0</v>
      </c>
      <c r="AE1875" s="27">
        <v>0</v>
      </c>
      <c r="AF1875" s="27">
        <v>0</v>
      </c>
      <c r="AG1875" s="106">
        <v>0</v>
      </c>
      <c r="AH1875" s="27">
        <v>0</v>
      </c>
      <c r="AI1875" s="27">
        <v>0</v>
      </c>
      <c r="AJ1875" s="27">
        <v>0</v>
      </c>
      <c r="AK1875" s="106">
        <v>0</v>
      </c>
      <c r="AL1875" s="106">
        <v>0</v>
      </c>
      <c r="AM1875" s="105">
        <v>0</v>
      </c>
      <c r="AN1875" s="11">
        <v>0</v>
      </c>
      <c r="AO1875" s="11">
        <v>0</v>
      </c>
      <c r="AP1875" s="105">
        <v>0</v>
      </c>
      <c r="AQ1875" s="11">
        <v>0</v>
      </c>
      <c r="AR1875" s="11">
        <v>0</v>
      </c>
      <c r="AS1875" s="11">
        <v>0</v>
      </c>
      <c r="AT1875" s="11">
        <v>0</v>
      </c>
      <c r="AU1875" s="11">
        <v>0</v>
      </c>
      <c r="AV1875" s="11">
        <v>0</v>
      </c>
      <c r="AW1875" s="11">
        <v>0</v>
      </c>
      <c r="AX1875" s="11">
        <v>0</v>
      </c>
      <c r="AZ1875" s="11">
        <v>0</v>
      </c>
      <c r="BA1875">
        <v>0</v>
      </c>
      <c r="BB1875" s="122"/>
    </row>
    <row r="1876" spans="1:54" hidden="1" x14ac:dyDescent="0.25">
      <c r="A1876">
        <v>10</v>
      </c>
      <c r="B1876" t="str">
        <f t="shared" si="230"/>
        <v>FrCC-7320</v>
      </c>
      <c r="C1876" s="2" t="s">
        <v>320</v>
      </c>
      <c r="D1876" s="2" t="str">
        <f t="shared" si="227"/>
        <v>7</v>
      </c>
      <c r="E1876" s="2" t="str">
        <f t="shared" si="228"/>
        <v>73</v>
      </c>
      <c r="F1876" s="2" t="str">
        <f t="shared" si="229"/>
        <v>732</v>
      </c>
      <c r="G1876" s="1" t="s">
        <v>233</v>
      </c>
      <c r="H1876" s="27">
        <v>0</v>
      </c>
      <c r="I1876" s="27"/>
      <c r="J1876" s="27">
        <v>0</v>
      </c>
      <c r="K1876" s="27">
        <v>0</v>
      </c>
      <c r="L1876" s="27">
        <v>0</v>
      </c>
      <c r="M1876" s="27"/>
      <c r="N1876" s="27">
        <v>0</v>
      </c>
      <c r="O1876" s="27">
        <v>0</v>
      </c>
      <c r="P1876" s="27">
        <v>0</v>
      </c>
      <c r="Q1876" s="27"/>
      <c r="R1876" s="27">
        <v>0</v>
      </c>
      <c r="S1876" s="27">
        <v>0</v>
      </c>
      <c r="T1876" s="27">
        <v>0</v>
      </c>
      <c r="U1876" s="27"/>
      <c r="V1876" s="27">
        <v>0</v>
      </c>
      <c r="W1876" s="27">
        <v>0</v>
      </c>
      <c r="X1876" s="27">
        <v>0</v>
      </c>
      <c r="Y1876" s="27"/>
      <c r="Z1876" s="27">
        <v>0</v>
      </c>
      <c r="AA1876" s="27">
        <v>0</v>
      </c>
      <c r="AB1876" s="27">
        <v>0</v>
      </c>
      <c r="AC1876" s="27"/>
      <c r="AD1876" s="27">
        <v>0</v>
      </c>
      <c r="AE1876" s="27">
        <v>0</v>
      </c>
      <c r="AF1876" s="27">
        <v>0</v>
      </c>
      <c r="AG1876" s="106">
        <v>0</v>
      </c>
      <c r="AH1876" s="27">
        <v>0</v>
      </c>
      <c r="AI1876" s="27">
        <v>0</v>
      </c>
      <c r="AJ1876" s="27">
        <v>0</v>
      </c>
      <c r="AK1876" s="106">
        <v>0</v>
      </c>
      <c r="AL1876" s="106">
        <v>0</v>
      </c>
      <c r="AM1876" s="105">
        <v>0</v>
      </c>
      <c r="AN1876" s="11">
        <v>0</v>
      </c>
      <c r="AO1876" s="11">
        <v>0</v>
      </c>
      <c r="AP1876" s="105">
        <v>0</v>
      </c>
      <c r="AQ1876" s="11">
        <v>0</v>
      </c>
      <c r="AR1876" s="11">
        <v>0</v>
      </c>
      <c r="AS1876" s="11">
        <v>0</v>
      </c>
      <c r="AT1876" s="11">
        <v>0</v>
      </c>
      <c r="AU1876" s="11">
        <v>0</v>
      </c>
      <c r="AV1876" s="11">
        <v>0</v>
      </c>
      <c r="AW1876" s="11">
        <v>0</v>
      </c>
      <c r="AX1876" s="11">
        <v>0</v>
      </c>
      <c r="AZ1876" s="11">
        <v>0</v>
      </c>
      <c r="BA1876">
        <v>0</v>
      </c>
      <c r="BB1876" s="122"/>
    </row>
    <row r="1877" spans="1:54" hidden="1" x14ac:dyDescent="0.25">
      <c r="A1877">
        <v>10</v>
      </c>
      <c r="B1877" t="str">
        <f t="shared" si="230"/>
        <v>FrCC-7330</v>
      </c>
      <c r="C1877" s="2" t="s">
        <v>320</v>
      </c>
      <c r="D1877" s="2" t="str">
        <f t="shared" si="227"/>
        <v>7</v>
      </c>
      <c r="E1877" s="2" t="str">
        <f t="shared" si="228"/>
        <v>73</v>
      </c>
      <c r="F1877" s="2" t="str">
        <f t="shared" si="229"/>
        <v>733</v>
      </c>
      <c r="G1877" s="1" t="s">
        <v>234</v>
      </c>
      <c r="H1877" s="27">
        <v>0</v>
      </c>
      <c r="I1877" s="27"/>
      <c r="J1877" s="27">
        <v>0</v>
      </c>
      <c r="K1877" s="27">
        <v>0</v>
      </c>
      <c r="L1877" s="27">
        <v>0</v>
      </c>
      <c r="M1877" s="27"/>
      <c r="N1877" s="27">
        <v>0</v>
      </c>
      <c r="O1877" s="27">
        <v>0</v>
      </c>
      <c r="P1877" s="27">
        <v>0</v>
      </c>
      <c r="Q1877" s="27"/>
      <c r="R1877" s="27">
        <v>0</v>
      </c>
      <c r="S1877" s="27">
        <v>0</v>
      </c>
      <c r="T1877" s="27">
        <v>0</v>
      </c>
      <c r="U1877" s="27"/>
      <c r="V1877" s="27">
        <v>0</v>
      </c>
      <c r="W1877" s="27">
        <v>0</v>
      </c>
      <c r="X1877" s="27">
        <v>0</v>
      </c>
      <c r="Y1877" s="27"/>
      <c r="Z1877" s="27">
        <v>0</v>
      </c>
      <c r="AA1877" s="27">
        <v>0</v>
      </c>
      <c r="AB1877" s="27">
        <v>0</v>
      </c>
      <c r="AC1877" s="27"/>
      <c r="AD1877" s="27">
        <v>0</v>
      </c>
      <c r="AE1877" s="27">
        <v>0</v>
      </c>
      <c r="AF1877" s="27">
        <v>0</v>
      </c>
      <c r="AG1877" s="106">
        <v>0</v>
      </c>
      <c r="AH1877" s="27">
        <v>0</v>
      </c>
      <c r="AI1877" s="27">
        <v>0</v>
      </c>
      <c r="AJ1877" s="27">
        <v>0</v>
      </c>
      <c r="AK1877" s="106">
        <v>0</v>
      </c>
      <c r="AL1877" s="106">
        <v>0</v>
      </c>
      <c r="AM1877" s="105">
        <v>0</v>
      </c>
      <c r="AN1877" s="11">
        <v>0</v>
      </c>
      <c r="AO1877" s="11">
        <v>0</v>
      </c>
      <c r="AP1877" s="105">
        <v>0</v>
      </c>
      <c r="AQ1877" s="11">
        <v>0</v>
      </c>
      <c r="AR1877" s="11">
        <v>0</v>
      </c>
      <c r="AS1877" s="11">
        <v>0</v>
      </c>
      <c r="AT1877" s="11">
        <v>0</v>
      </c>
      <c r="AU1877" s="11">
        <v>0</v>
      </c>
      <c r="AV1877" s="11">
        <v>0</v>
      </c>
      <c r="AW1877" s="11">
        <v>0</v>
      </c>
      <c r="AX1877" s="11">
        <v>0</v>
      </c>
      <c r="AZ1877" s="11">
        <v>0</v>
      </c>
      <c r="BA1877">
        <v>0</v>
      </c>
      <c r="BB1877" s="122"/>
    </row>
    <row r="1878" spans="1:54" hidden="1" x14ac:dyDescent="0.25">
      <c r="A1878">
        <v>10</v>
      </c>
      <c r="B1878" t="str">
        <f t="shared" si="230"/>
        <v>FrCC-7340</v>
      </c>
      <c r="C1878" s="2" t="s">
        <v>320</v>
      </c>
      <c r="D1878" s="2" t="str">
        <f t="shared" si="227"/>
        <v>7</v>
      </c>
      <c r="E1878" s="2" t="str">
        <f t="shared" si="228"/>
        <v>73</v>
      </c>
      <c r="F1878" s="2" t="str">
        <f t="shared" si="229"/>
        <v>734</v>
      </c>
      <c r="G1878" s="1" t="s">
        <v>235</v>
      </c>
      <c r="H1878" s="27">
        <v>0</v>
      </c>
      <c r="I1878" s="27"/>
      <c r="J1878" s="27">
        <v>0</v>
      </c>
      <c r="K1878" s="27">
        <v>0</v>
      </c>
      <c r="L1878" s="27">
        <v>0</v>
      </c>
      <c r="M1878" s="27"/>
      <c r="N1878" s="27">
        <v>0</v>
      </c>
      <c r="O1878" s="27">
        <v>0</v>
      </c>
      <c r="P1878" s="27">
        <v>0</v>
      </c>
      <c r="Q1878" s="27"/>
      <c r="R1878" s="27">
        <v>0</v>
      </c>
      <c r="S1878" s="27">
        <v>0</v>
      </c>
      <c r="T1878" s="27">
        <v>0</v>
      </c>
      <c r="U1878" s="27"/>
      <c r="V1878" s="27">
        <v>0</v>
      </c>
      <c r="W1878" s="27">
        <v>0</v>
      </c>
      <c r="X1878" s="27">
        <v>0</v>
      </c>
      <c r="Y1878" s="27"/>
      <c r="Z1878" s="27">
        <v>0</v>
      </c>
      <c r="AA1878" s="27">
        <v>0</v>
      </c>
      <c r="AB1878" s="27">
        <v>0</v>
      </c>
      <c r="AC1878" s="27"/>
      <c r="AD1878" s="27">
        <v>0</v>
      </c>
      <c r="AE1878" s="27">
        <v>0</v>
      </c>
      <c r="AF1878" s="27">
        <v>0</v>
      </c>
      <c r="AG1878" s="106">
        <v>0</v>
      </c>
      <c r="AH1878" s="27">
        <v>0</v>
      </c>
      <c r="AI1878" s="27">
        <v>0</v>
      </c>
      <c r="AJ1878" s="27">
        <v>0</v>
      </c>
      <c r="AK1878" s="106">
        <v>0</v>
      </c>
      <c r="AL1878" s="106">
        <v>0</v>
      </c>
      <c r="AM1878" s="105">
        <v>0</v>
      </c>
      <c r="AN1878" s="11">
        <v>0</v>
      </c>
      <c r="AO1878" s="11">
        <v>0</v>
      </c>
      <c r="AP1878" s="105">
        <v>0</v>
      </c>
      <c r="AQ1878" s="11">
        <v>0</v>
      </c>
      <c r="AR1878" s="11">
        <v>0</v>
      </c>
      <c r="AS1878" s="11">
        <v>0</v>
      </c>
      <c r="AT1878" s="11">
        <v>0</v>
      </c>
      <c r="AU1878" s="11">
        <v>0</v>
      </c>
      <c r="AV1878" s="11">
        <v>0</v>
      </c>
      <c r="AW1878" s="11">
        <v>0</v>
      </c>
      <c r="AX1878" s="11">
        <v>0</v>
      </c>
      <c r="AZ1878" s="11">
        <v>0</v>
      </c>
      <c r="BA1878">
        <v>0</v>
      </c>
      <c r="BB1878" s="122"/>
    </row>
    <row r="1879" spans="1:54" hidden="1" x14ac:dyDescent="0.25">
      <c r="A1879">
        <v>10</v>
      </c>
      <c r="B1879" t="str">
        <f t="shared" si="230"/>
        <v>FrCC-7390</v>
      </c>
      <c r="C1879" s="2" t="s">
        <v>320</v>
      </c>
      <c r="D1879" s="2" t="s">
        <v>2163</v>
      </c>
      <c r="E1879" s="2" t="s">
        <v>2164</v>
      </c>
      <c r="F1879" s="2" t="s">
        <v>2165</v>
      </c>
      <c r="G1879" s="1" t="s">
        <v>2152</v>
      </c>
      <c r="H1879" s="27">
        <v>0</v>
      </c>
      <c r="I1879" s="27"/>
      <c r="J1879" s="27">
        <v>0</v>
      </c>
      <c r="K1879" s="27">
        <v>0</v>
      </c>
      <c r="L1879" s="27">
        <v>0</v>
      </c>
      <c r="M1879" s="27"/>
      <c r="N1879" s="27">
        <v>0</v>
      </c>
      <c r="O1879" s="27">
        <v>0</v>
      </c>
      <c r="P1879" s="27">
        <v>0</v>
      </c>
      <c r="Q1879" s="27"/>
      <c r="R1879" s="27">
        <v>0</v>
      </c>
      <c r="S1879" s="27">
        <v>0</v>
      </c>
      <c r="T1879" s="27">
        <v>0</v>
      </c>
      <c r="U1879" s="27"/>
      <c r="V1879" s="27">
        <v>0</v>
      </c>
      <c r="W1879" s="27">
        <v>0</v>
      </c>
      <c r="X1879" s="27">
        <v>0</v>
      </c>
      <c r="Y1879" s="27"/>
      <c r="Z1879" s="27">
        <v>0</v>
      </c>
      <c r="AA1879" s="27">
        <v>0</v>
      </c>
      <c r="AB1879" s="27">
        <v>0</v>
      </c>
      <c r="AC1879" s="27"/>
      <c r="AD1879" s="27">
        <v>0</v>
      </c>
      <c r="AE1879" s="27">
        <v>0</v>
      </c>
      <c r="AF1879" s="27">
        <v>0</v>
      </c>
      <c r="AG1879" s="106">
        <v>0</v>
      </c>
      <c r="AH1879" s="27">
        <v>0</v>
      </c>
      <c r="AI1879" s="27">
        <v>0</v>
      </c>
      <c r="AJ1879" s="27">
        <v>0</v>
      </c>
      <c r="AK1879" s="106">
        <v>0</v>
      </c>
      <c r="AL1879" s="106">
        <v>0</v>
      </c>
      <c r="AM1879" s="105">
        <v>0</v>
      </c>
      <c r="AN1879" s="11">
        <v>0</v>
      </c>
      <c r="AO1879" s="11">
        <v>0</v>
      </c>
      <c r="AP1879" s="105">
        <v>0</v>
      </c>
      <c r="AQ1879" s="11">
        <v>0</v>
      </c>
      <c r="AR1879" s="11">
        <v>0</v>
      </c>
      <c r="AS1879" s="11">
        <v>0</v>
      </c>
      <c r="AT1879" s="11">
        <v>0</v>
      </c>
      <c r="AU1879" s="11">
        <v>0</v>
      </c>
      <c r="AV1879" s="11">
        <v>0</v>
      </c>
      <c r="AW1879" s="11">
        <v>0</v>
      </c>
      <c r="AX1879" s="11">
        <v>0</v>
      </c>
      <c r="AZ1879" s="11">
        <v>0</v>
      </c>
      <c r="BA1879">
        <v>0</v>
      </c>
      <c r="BB1879" s="122"/>
    </row>
    <row r="1880" spans="1:54" hidden="1" x14ac:dyDescent="0.25">
      <c r="A1880">
        <v>10</v>
      </c>
      <c r="B1880" t="str">
        <f t="shared" si="230"/>
        <v>FrCC-7410</v>
      </c>
      <c r="C1880" s="2" t="s">
        <v>320</v>
      </c>
      <c r="D1880" s="2" t="str">
        <f t="shared" ref="D1880:D1911" si="231">LEFT($G1880,1)</f>
        <v>7</v>
      </c>
      <c r="E1880" s="2" t="str">
        <f t="shared" ref="E1880:E1911" si="232">LEFT($G1880,2)</f>
        <v>74</v>
      </c>
      <c r="F1880" s="2" t="str">
        <f t="shared" ref="F1880:F1911" si="233">LEFT($G1880,3)</f>
        <v>741</v>
      </c>
      <c r="G1880" s="1" t="s">
        <v>237</v>
      </c>
      <c r="H1880" s="27">
        <v>0</v>
      </c>
      <c r="I1880" s="27"/>
      <c r="J1880" s="27">
        <v>7.3323700000000001</v>
      </c>
      <c r="K1880" s="27">
        <v>7.3323700000000001</v>
      </c>
      <c r="L1880" s="27">
        <v>0</v>
      </c>
      <c r="M1880" s="27"/>
      <c r="N1880" s="27">
        <v>7.1769999999999996</v>
      </c>
      <c r="O1880" s="27">
        <v>7.1773400000000001</v>
      </c>
      <c r="P1880" s="27">
        <v>167</v>
      </c>
      <c r="Q1880" s="27"/>
      <c r="R1880" s="27">
        <v>0</v>
      </c>
      <c r="S1880" s="27">
        <v>0</v>
      </c>
      <c r="T1880" s="27">
        <v>163</v>
      </c>
      <c r="U1880" s="27"/>
      <c r="V1880" s="27">
        <v>7</v>
      </c>
      <c r="W1880" s="27">
        <v>7</v>
      </c>
      <c r="X1880" s="27">
        <v>197</v>
      </c>
      <c r="Y1880" s="27"/>
      <c r="Z1880" s="27">
        <v>17</v>
      </c>
      <c r="AA1880" s="27">
        <v>17</v>
      </c>
      <c r="AB1880" s="27">
        <v>0</v>
      </c>
      <c r="AC1880" s="27"/>
      <c r="AD1880" s="27">
        <v>19</v>
      </c>
      <c r="AE1880" s="27">
        <v>20</v>
      </c>
      <c r="AF1880" s="27">
        <v>20</v>
      </c>
      <c r="AG1880" s="106">
        <v>7</v>
      </c>
      <c r="AH1880" s="27">
        <v>7</v>
      </c>
      <c r="AI1880" s="27">
        <v>7</v>
      </c>
      <c r="AJ1880" s="27">
        <v>20</v>
      </c>
      <c r="AK1880" s="106">
        <v>0</v>
      </c>
      <c r="AL1880" s="106">
        <v>0</v>
      </c>
      <c r="AM1880" s="105">
        <v>0</v>
      </c>
      <c r="AN1880" s="11">
        <v>0</v>
      </c>
      <c r="AO1880" s="11">
        <v>0</v>
      </c>
      <c r="AP1880" s="105">
        <v>0</v>
      </c>
      <c r="AQ1880" s="11">
        <v>0</v>
      </c>
      <c r="AR1880" s="11">
        <v>0</v>
      </c>
      <c r="AS1880" s="11">
        <v>0</v>
      </c>
      <c r="AT1880" s="11">
        <v>0</v>
      </c>
      <c r="AU1880" s="11">
        <v>0</v>
      </c>
      <c r="AV1880" s="11">
        <v>0</v>
      </c>
      <c r="AW1880" s="11">
        <v>0</v>
      </c>
      <c r="AX1880" s="11">
        <v>0</v>
      </c>
      <c r="AZ1880" s="11">
        <v>0</v>
      </c>
      <c r="BA1880">
        <v>0</v>
      </c>
      <c r="BB1880" s="122"/>
    </row>
    <row r="1881" spans="1:54" hidden="1" x14ac:dyDescent="0.25">
      <c r="A1881">
        <v>10</v>
      </c>
      <c r="B1881" t="str">
        <f t="shared" si="230"/>
        <v>FrCC-7421</v>
      </c>
      <c r="C1881" s="2" t="s">
        <v>320</v>
      </c>
      <c r="D1881" s="2" t="str">
        <f t="shared" si="231"/>
        <v>7</v>
      </c>
      <c r="E1881" s="2" t="str">
        <f t="shared" si="232"/>
        <v>74</v>
      </c>
      <c r="F1881" s="2" t="str">
        <f t="shared" si="233"/>
        <v>742</v>
      </c>
      <c r="G1881" s="1" t="s">
        <v>961</v>
      </c>
      <c r="H1881" s="27">
        <v>0</v>
      </c>
      <c r="I1881" s="27"/>
      <c r="J1881" s="27">
        <v>0</v>
      </c>
      <c r="K1881" s="27">
        <v>0</v>
      </c>
      <c r="L1881" s="27">
        <v>0</v>
      </c>
      <c r="M1881" s="27"/>
      <c r="N1881" s="27">
        <v>0</v>
      </c>
      <c r="O1881" s="27">
        <v>0</v>
      </c>
      <c r="P1881" s="27">
        <v>2</v>
      </c>
      <c r="Q1881" s="27"/>
      <c r="R1881" s="27">
        <v>0</v>
      </c>
      <c r="S1881" s="27">
        <v>0</v>
      </c>
      <c r="T1881" s="27">
        <v>0</v>
      </c>
      <c r="U1881" s="27"/>
      <c r="V1881" s="27">
        <v>0</v>
      </c>
      <c r="W1881" s="27">
        <v>0</v>
      </c>
      <c r="X1881" s="27">
        <v>28</v>
      </c>
      <c r="Y1881" s="27"/>
      <c r="Z1881" s="27">
        <v>0</v>
      </c>
      <c r="AA1881" s="27">
        <v>0</v>
      </c>
      <c r="AB1881" s="27">
        <v>0</v>
      </c>
      <c r="AC1881" s="27"/>
      <c r="AD1881" s="27">
        <v>0</v>
      </c>
      <c r="AE1881" s="27">
        <v>0</v>
      </c>
      <c r="AF1881" s="27">
        <v>0</v>
      </c>
      <c r="AG1881" s="106">
        <v>0</v>
      </c>
      <c r="AH1881" s="27">
        <v>0</v>
      </c>
      <c r="AI1881" s="27">
        <v>0</v>
      </c>
      <c r="AJ1881" s="27">
        <v>0</v>
      </c>
      <c r="AK1881" s="106">
        <v>0</v>
      </c>
      <c r="AL1881" s="106">
        <v>0</v>
      </c>
      <c r="AM1881" s="105">
        <v>0</v>
      </c>
      <c r="AN1881" s="11">
        <v>0</v>
      </c>
      <c r="AO1881" s="11">
        <v>0</v>
      </c>
      <c r="AP1881" s="105">
        <v>0</v>
      </c>
      <c r="AQ1881" s="11">
        <v>0</v>
      </c>
      <c r="AR1881" s="11">
        <v>0</v>
      </c>
      <c r="AS1881" s="11">
        <v>0</v>
      </c>
      <c r="AT1881" s="11">
        <v>0</v>
      </c>
      <c r="AU1881" s="11"/>
      <c r="AV1881" s="11">
        <v>0</v>
      </c>
      <c r="AW1881" s="11">
        <v>0</v>
      </c>
      <c r="AX1881" s="11"/>
      <c r="AZ1881" s="11"/>
      <c r="BB1881" s="122"/>
    </row>
    <row r="1882" spans="1:54" hidden="1" x14ac:dyDescent="0.25">
      <c r="A1882">
        <v>10</v>
      </c>
      <c r="B1882" t="str">
        <f t="shared" si="230"/>
        <v>FrCC-7422</v>
      </c>
      <c r="C1882" s="2" t="s">
        <v>320</v>
      </c>
      <c r="D1882" s="2" t="str">
        <f t="shared" si="231"/>
        <v>7</v>
      </c>
      <c r="E1882" s="2" t="str">
        <f t="shared" si="232"/>
        <v>74</v>
      </c>
      <c r="F1882" s="2" t="str">
        <f t="shared" si="233"/>
        <v>742</v>
      </c>
      <c r="G1882" s="1" t="s">
        <v>239</v>
      </c>
      <c r="H1882" s="27">
        <v>1911.3969999999999</v>
      </c>
      <c r="I1882" s="27"/>
      <c r="J1882" s="27">
        <v>1891.8404499999999</v>
      </c>
      <c r="K1882" s="27">
        <v>1891.8404499999999</v>
      </c>
      <c r="L1882" s="27">
        <v>1911.3969999999999</v>
      </c>
      <c r="M1882" s="27"/>
      <c r="N1882" s="27">
        <v>2057.6260000000002</v>
      </c>
      <c r="O1882" s="27">
        <v>1870.6139499999999</v>
      </c>
      <c r="P1882" s="27">
        <v>2263.9569999999999</v>
      </c>
      <c r="Q1882" s="27"/>
      <c r="R1882" s="27">
        <v>1861.9650599999998</v>
      </c>
      <c r="S1882" s="27">
        <v>1861.9650599999998</v>
      </c>
      <c r="T1882" s="27">
        <v>1951.7245800000001</v>
      </c>
      <c r="U1882" s="27"/>
      <c r="V1882" s="27">
        <v>3275</v>
      </c>
      <c r="W1882" s="27">
        <v>3275</v>
      </c>
      <c r="X1882" s="27">
        <v>2321</v>
      </c>
      <c r="Y1882" s="27"/>
      <c r="Z1882" s="27">
        <v>2191</v>
      </c>
      <c r="AA1882" s="27">
        <v>2189</v>
      </c>
      <c r="AB1882" s="27">
        <v>1653</v>
      </c>
      <c r="AC1882" s="27"/>
      <c r="AD1882" s="27">
        <v>3562</v>
      </c>
      <c r="AE1882" s="27">
        <v>3563</v>
      </c>
      <c r="AF1882" s="27">
        <v>3006</v>
      </c>
      <c r="AG1882" s="106">
        <v>2935</v>
      </c>
      <c r="AH1882" s="27">
        <v>3016</v>
      </c>
      <c r="AI1882" s="27">
        <v>3016</v>
      </c>
      <c r="AJ1882" s="27">
        <v>2711</v>
      </c>
      <c r="AK1882" s="106">
        <v>2930</v>
      </c>
      <c r="AL1882" s="106">
        <v>2931</v>
      </c>
      <c r="AM1882" s="105">
        <v>2931</v>
      </c>
      <c r="AN1882" s="11">
        <v>3711</v>
      </c>
      <c r="AO1882" s="11">
        <v>2867</v>
      </c>
      <c r="AP1882" s="105">
        <v>2766</v>
      </c>
      <c r="AQ1882" s="11">
        <v>4553</v>
      </c>
      <c r="AR1882" s="11">
        <v>3094</v>
      </c>
      <c r="AS1882" s="11">
        <v>4199</v>
      </c>
      <c r="AT1882" s="11">
        <v>4119</v>
      </c>
      <c r="AU1882" s="11">
        <v>4119</v>
      </c>
      <c r="AV1882" s="11">
        <v>3433</v>
      </c>
      <c r="AW1882" s="11">
        <v>4179</v>
      </c>
      <c r="AX1882" s="11">
        <v>4179</v>
      </c>
      <c r="AZ1882" s="11">
        <v>3384</v>
      </c>
      <c r="BA1882">
        <v>3996</v>
      </c>
      <c r="BB1882" s="122"/>
    </row>
    <row r="1883" spans="1:54" hidden="1" x14ac:dyDescent="0.25">
      <c r="A1883">
        <v>10</v>
      </c>
      <c r="B1883" t="str">
        <f t="shared" si="230"/>
        <v>FrCC-7430</v>
      </c>
      <c r="C1883" s="2" t="s">
        <v>320</v>
      </c>
      <c r="D1883" s="2" t="str">
        <f t="shared" si="231"/>
        <v>7</v>
      </c>
      <c r="E1883" s="2" t="str">
        <f t="shared" si="232"/>
        <v>74</v>
      </c>
      <c r="F1883" s="2" t="str">
        <f t="shared" si="233"/>
        <v>743</v>
      </c>
      <c r="G1883" s="1" t="s">
        <v>241</v>
      </c>
      <c r="H1883" s="27">
        <v>0</v>
      </c>
      <c r="I1883" s="27"/>
      <c r="J1883" s="27">
        <v>0</v>
      </c>
      <c r="K1883" s="27">
        <v>0</v>
      </c>
      <c r="L1883" s="27">
        <v>0</v>
      </c>
      <c r="M1883" s="27"/>
      <c r="N1883" s="27">
        <v>0</v>
      </c>
      <c r="O1883" s="27">
        <v>0</v>
      </c>
      <c r="P1883" s="27">
        <v>0</v>
      </c>
      <c r="Q1883" s="27"/>
      <c r="R1883" s="27">
        <v>0</v>
      </c>
      <c r="S1883" s="27">
        <v>0</v>
      </c>
      <c r="T1883" s="27">
        <v>0</v>
      </c>
      <c r="U1883" s="27"/>
      <c r="V1883" s="27">
        <v>0</v>
      </c>
      <c r="W1883" s="27">
        <v>0</v>
      </c>
      <c r="X1883" s="27">
        <v>0</v>
      </c>
      <c r="Y1883" s="27"/>
      <c r="Z1883" s="27">
        <v>0</v>
      </c>
      <c r="AA1883" s="27">
        <v>0</v>
      </c>
      <c r="AB1883" s="27">
        <v>0</v>
      </c>
      <c r="AC1883" s="27"/>
      <c r="AD1883" s="27">
        <v>0</v>
      </c>
      <c r="AE1883" s="27">
        <v>0</v>
      </c>
      <c r="AF1883" s="27">
        <v>0</v>
      </c>
      <c r="AG1883" s="106">
        <v>0</v>
      </c>
      <c r="AH1883" s="27">
        <v>0</v>
      </c>
      <c r="AI1883" s="27">
        <v>0</v>
      </c>
      <c r="AJ1883" s="27">
        <v>0</v>
      </c>
      <c r="AK1883" s="106">
        <v>0</v>
      </c>
      <c r="AL1883" s="106">
        <v>0</v>
      </c>
      <c r="AM1883" s="105">
        <v>0</v>
      </c>
      <c r="AN1883" s="11">
        <v>0</v>
      </c>
      <c r="AO1883" s="11">
        <v>0</v>
      </c>
      <c r="AP1883" s="105">
        <v>0</v>
      </c>
      <c r="AQ1883" s="11">
        <v>0</v>
      </c>
      <c r="AR1883" s="11">
        <v>0</v>
      </c>
      <c r="AS1883" s="11">
        <v>0</v>
      </c>
      <c r="AT1883" s="11">
        <v>0</v>
      </c>
      <c r="AU1883" s="11">
        <v>0</v>
      </c>
      <c r="AV1883" s="11">
        <v>0</v>
      </c>
      <c r="AW1883" s="11">
        <v>0</v>
      </c>
      <c r="AX1883" s="11">
        <v>0</v>
      </c>
      <c r="AZ1883" s="11">
        <v>0</v>
      </c>
      <c r="BA1883">
        <v>0</v>
      </c>
      <c r="BB1883" s="122"/>
    </row>
    <row r="1884" spans="1:54" hidden="1" x14ac:dyDescent="0.25">
      <c r="A1884">
        <v>10</v>
      </c>
      <c r="B1884" t="str">
        <f t="shared" si="230"/>
        <v>FrCC-7440</v>
      </c>
      <c r="C1884" s="2" t="s">
        <v>320</v>
      </c>
      <c r="D1884" s="2" t="str">
        <f t="shared" si="231"/>
        <v>7</v>
      </c>
      <c r="E1884" s="2" t="str">
        <f t="shared" si="232"/>
        <v>74</v>
      </c>
      <c r="F1884" s="2" t="str">
        <f t="shared" si="233"/>
        <v>744</v>
      </c>
      <c r="G1884" s="1" t="s">
        <v>242</v>
      </c>
      <c r="H1884" s="27">
        <v>0</v>
      </c>
      <c r="I1884" s="27"/>
      <c r="J1884" s="27">
        <v>0</v>
      </c>
      <c r="K1884" s="27">
        <v>0</v>
      </c>
      <c r="L1884" s="27">
        <v>0</v>
      </c>
      <c r="M1884" s="27"/>
      <c r="N1884" s="27">
        <v>0</v>
      </c>
      <c r="O1884" s="27">
        <v>0</v>
      </c>
      <c r="P1884" s="27">
        <v>0</v>
      </c>
      <c r="Q1884" s="27"/>
      <c r="R1884" s="27">
        <v>0</v>
      </c>
      <c r="S1884" s="27">
        <v>0</v>
      </c>
      <c r="T1884" s="27">
        <v>0</v>
      </c>
      <c r="U1884" s="27"/>
      <c r="V1884" s="27">
        <v>0</v>
      </c>
      <c r="W1884" s="27">
        <v>0</v>
      </c>
      <c r="X1884" s="27">
        <v>0</v>
      </c>
      <c r="Y1884" s="27"/>
      <c r="Z1884" s="27">
        <v>0</v>
      </c>
      <c r="AA1884" s="27">
        <v>0</v>
      </c>
      <c r="AB1884" s="27">
        <v>0</v>
      </c>
      <c r="AC1884" s="27"/>
      <c r="AD1884" s="27">
        <v>0</v>
      </c>
      <c r="AE1884" s="27">
        <v>0</v>
      </c>
      <c r="AF1884" s="27">
        <v>0</v>
      </c>
      <c r="AG1884" s="106">
        <v>0</v>
      </c>
      <c r="AH1884" s="27">
        <v>0</v>
      </c>
      <c r="AI1884" s="27">
        <v>0</v>
      </c>
      <c r="AJ1884" s="27">
        <v>0</v>
      </c>
      <c r="AK1884" s="106">
        <v>0</v>
      </c>
      <c r="AL1884" s="106">
        <v>0</v>
      </c>
      <c r="AM1884" s="105">
        <v>0</v>
      </c>
      <c r="AN1884" s="11">
        <v>0</v>
      </c>
      <c r="AO1884" s="11">
        <v>0</v>
      </c>
      <c r="AP1884" s="105">
        <v>0</v>
      </c>
      <c r="AQ1884" s="11">
        <v>0</v>
      </c>
      <c r="AR1884" s="11">
        <v>0</v>
      </c>
      <c r="AS1884" s="11">
        <v>0</v>
      </c>
      <c r="AT1884" s="11">
        <v>0</v>
      </c>
      <c r="AU1884" s="11">
        <v>0</v>
      </c>
      <c r="AV1884" s="11">
        <v>0</v>
      </c>
      <c r="AW1884" s="11">
        <v>0</v>
      </c>
      <c r="AX1884" s="11">
        <v>0</v>
      </c>
      <c r="AZ1884" s="11">
        <v>0</v>
      </c>
      <c r="BA1884">
        <v>0</v>
      </c>
      <c r="BB1884" s="122"/>
    </row>
    <row r="1885" spans="1:54" hidden="1" x14ac:dyDescent="0.25">
      <c r="A1885">
        <v>10</v>
      </c>
      <c r="B1885" t="str">
        <f t="shared" si="230"/>
        <v>FrCC-7450</v>
      </c>
      <c r="C1885" s="2" t="s">
        <v>320</v>
      </c>
      <c r="D1885" s="2" t="str">
        <f t="shared" si="231"/>
        <v>7</v>
      </c>
      <c r="E1885" s="2" t="str">
        <f t="shared" si="232"/>
        <v>74</v>
      </c>
      <c r="F1885" s="2" t="str">
        <f t="shared" si="233"/>
        <v>745</v>
      </c>
      <c r="G1885" s="1" t="s">
        <v>244</v>
      </c>
      <c r="H1885" s="27">
        <v>0</v>
      </c>
      <c r="I1885" s="27"/>
      <c r="J1885" s="27">
        <v>0</v>
      </c>
      <c r="K1885" s="27">
        <v>0</v>
      </c>
      <c r="L1885" s="27">
        <v>0</v>
      </c>
      <c r="M1885" s="27"/>
      <c r="N1885" s="27">
        <v>0</v>
      </c>
      <c r="O1885" s="27">
        <v>0</v>
      </c>
      <c r="P1885" s="27">
        <v>0</v>
      </c>
      <c r="Q1885" s="27"/>
      <c r="R1885" s="27">
        <v>0</v>
      </c>
      <c r="S1885" s="27">
        <v>0</v>
      </c>
      <c r="T1885" s="27">
        <v>0</v>
      </c>
      <c r="U1885" s="27"/>
      <c r="V1885" s="27">
        <v>0</v>
      </c>
      <c r="W1885" s="27">
        <v>0</v>
      </c>
      <c r="X1885" s="27">
        <v>0</v>
      </c>
      <c r="Y1885" s="27"/>
      <c r="Z1885" s="27">
        <v>0</v>
      </c>
      <c r="AA1885" s="27">
        <v>0</v>
      </c>
      <c r="AB1885" s="27">
        <v>0</v>
      </c>
      <c r="AC1885" s="27"/>
      <c r="AD1885" s="27">
        <v>0</v>
      </c>
      <c r="AE1885" s="27">
        <v>0</v>
      </c>
      <c r="AF1885" s="27">
        <v>0</v>
      </c>
      <c r="AG1885" s="106">
        <v>0</v>
      </c>
      <c r="AH1885" s="27">
        <v>0</v>
      </c>
      <c r="AI1885" s="27">
        <v>0</v>
      </c>
      <c r="AJ1885" s="27">
        <v>0</v>
      </c>
      <c r="AK1885" s="106">
        <v>0</v>
      </c>
      <c r="AL1885" s="106">
        <v>0</v>
      </c>
      <c r="AM1885" s="105">
        <v>0</v>
      </c>
      <c r="AN1885" s="11">
        <v>0</v>
      </c>
      <c r="AO1885" s="11">
        <v>0</v>
      </c>
      <c r="AP1885" s="105">
        <v>0</v>
      </c>
      <c r="AQ1885" s="11">
        <v>0</v>
      </c>
      <c r="AR1885" s="11">
        <v>0</v>
      </c>
      <c r="AS1885" s="11">
        <v>0</v>
      </c>
      <c r="AT1885" s="11">
        <v>0</v>
      </c>
      <c r="AU1885" s="11">
        <v>0</v>
      </c>
      <c r="AV1885" s="11">
        <v>0</v>
      </c>
      <c r="AW1885" s="11">
        <v>0</v>
      </c>
      <c r="AX1885" s="11">
        <v>0</v>
      </c>
      <c r="AZ1885" s="11">
        <v>0</v>
      </c>
      <c r="BA1885">
        <v>0</v>
      </c>
      <c r="BB1885" s="122"/>
    </row>
    <row r="1886" spans="1:54" hidden="1" x14ac:dyDescent="0.25">
      <c r="A1886">
        <v>10</v>
      </c>
      <c r="B1886" t="str">
        <f t="shared" si="230"/>
        <v>FrCC-7460</v>
      </c>
      <c r="C1886" s="2" t="s">
        <v>320</v>
      </c>
      <c r="D1886" s="2" t="str">
        <f t="shared" si="231"/>
        <v>7</v>
      </c>
      <c r="E1886" s="2" t="str">
        <f t="shared" si="232"/>
        <v>74</v>
      </c>
      <c r="F1886" s="2" t="str">
        <f t="shared" si="233"/>
        <v>746</v>
      </c>
      <c r="G1886" s="1" t="s">
        <v>246</v>
      </c>
      <c r="H1886" s="27">
        <v>0</v>
      </c>
      <c r="I1886" s="27"/>
      <c r="J1886" s="27">
        <v>0</v>
      </c>
      <c r="K1886" s="27">
        <v>0</v>
      </c>
      <c r="L1886" s="27">
        <v>0</v>
      </c>
      <c r="M1886" s="27"/>
      <c r="N1886" s="27">
        <v>0</v>
      </c>
      <c r="O1886" s="27">
        <v>0</v>
      </c>
      <c r="P1886" s="27">
        <v>0</v>
      </c>
      <c r="Q1886" s="27"/>
      <c r="R1886" s="27">
        <v>0</v>
      </c>
      <c r="S1886" s="27">
        <v>0</v>
      </c>
      <c r="T1886" s="27">
        <v>0</v>
      </c>
      <c r="U1886" s="27"/>
      <c r="V1886" s="27">
        <v>0</v>
      </c>
      <c r="W1886" s="27">
        <v>0</v>
      </c>
      <c r="X1886" s="27">
        <v>0</v>
      </c>
      <c r="Y1886" s="27"/>
      <c r="Z1886" s="27">
        <v>0</v>
      </c>
      <c r="AA1886" s="27">
        <v>0</v>
      </c>
      <c r="AB1886" s="27">
        <v>0</v>
      </c>
      <c r="AC1886" s="27"/>
      <c r="AD1886" s="27">
        <v>0</v>
      </c>
      <c r="AE1886" s="27">
        <v>0</v>
      </c>
      <c r="AF1886" s="27">
        <v>0</v>
      </c>
      <c r="AG1886" s="106">
        <v>0</v>
      </c>
      <c r="AH1886" s="27">
        <v>0</v>
      </c>
      <c r="AI1886" s="27">
        <v>0</v>
      </c>
      <c r="AJ1886" s="27">
        <v>0</v>
      </c>
      <c r="AK1886" s="106">
        <v>0</v>
      </c>
      <c r="AL1886" s="106">
        <v>0</v>
      </c>
      <c r="AM1886" s="105">
        <v>0</v>
      </c>
      <c r="AN1886" s="11">
        <v>0</v>
      </c>
      <c r="AO1886" s="11">
        <v>0</v>
      </c>
      <c r="AP1886" s="105">
        <v>0</v>
      </c>
      <c r="AQ1886" s="11">
        <v>0</v>
      </c>
      <c r="AR1886" s="11">
        <v>0</v>
      </c>
      <c r="AS1886" s="11">
        <v>0</v>
      </c>
      <c r="AT1886" s="11">
        <v>0</v>
      </c>
      <c r="AU1886" s="11">
        <v>0</v>
      </c>
      <c r="AV1886" s="11">
        <v>0</v>
      </c>
      <c r="AW1886" s="11">
        <v>0</v>
      </c>
      <c r="AX1886" s="11">
        <v>0</v>
      </c>
      <c r="AZ1886" s="11">
        <v>0</v>
      </c>
      <c r="BA1886">
        <v>0</v>
      </c>
      <c r="BB1886" s="122"/>
    </row>
    <row r="1887" spans="1:54" hidden="1" x14ac:dyDescent="0.25">
      <c r="A1887">
        <v>10</v>
      </c>
      <c r="B1887" t="str">
        <f t="shared" si="230"/>
        <v>FrCC-7470</v>
      </c>
      <c r="C1887" s="2" t="s">
        <v>320</v>
      </c>
      <c r="D1887" s="2" t="str">
        <f t="shared" si="231"/>
        <v>7</v>
      </c>
      <c r="E1887" s="2" t="str">
        <f t="shared" si="232"/>
        <v>74</v>
      </c>
      <c r="F1887" s="2" t="str">
        <f t="shared" si="233"/>
        <v>747</v>
      </c>
      <c r="G1887" s="1" t="s">
        <v>247</v>
      </c>
      <c r="H1887" s="27">
        <v>0</v>
      </c>
      <c r="I1887" s="27"/>
      <c r="J1887" s="27">
        <v>0</v>
      </c>
      <c r="K1887" s="27">
        <v>0</v>
      </c>
      <c r="L1887" s="27">
        <v>0</v>
      </c>
      <c r="M1887" s="27"/>
      <c r="N1887" s="27">
        <v>0</v>
      </c>
      <c r="O1887" s="27">
        <v>0</v>
      </c>
      <c r="P1887" s="27">
        <v>0</v>
      </c>
      <c r="Q1887" s="27"/>
      <c r="R1887" s="27">
        <v>0</v>
      </c>
      <c r="S1887" s="27">
        <v>0</v>
      </c>
      <c r="T1887" s="27">
        <v>0</v>
      </c>
      <c r="U1887" s="27"/>
      <c r="V1887" s="27">
        <v>0</v>
      </c>
      <c r="W1887" s="27">
        <v>0</v>
      </c>
      <c r="X1887" s="27">
        <v>0</v>
      </c>
      <c r="Y1887" s="27"/>
      <c r="Z1887" s="27">
        <v>0</v>
      </c>
      <c r="AA1887" s="27">
        <v>0</v>
      </c>
      <c r="AB1887" s="27">
        <v>0</v>
      </c>
      <c r="AC1887" s="27"/>
      <c r="AD1887" s="27">
        <v>0</v>
      </c>
      <c r="AE1887" s="27">
        <v>0</v>
      </c>
      <c r="AF1887" s="27">
        <v>0</v>
      </c>
      <c r="AG1887" s="106">
        <v>0</v>
      </c>
      <c r="AH1887" s="27">
        <v>0</v>
      </c>
      <c r="AI1887" s="27">
        <v>0</v>
      </c>
      <c r="AJ1887" s="27">
        <v>0</v>
      </c>
      <c r="AK1887" s="106">
        <v>0</v>
      </c>
      <c r="AL1887" s="106">
        <v>0</v>
      </c>
      <c r="AM1887" s="105">
        <v>0</v>
      </c>
      <c r="AN1887" s="11">
        <v>0</v>
      </c>
      <c r="AO1887" s="11">
        <v>0</v>
      </c>
      <c r="AP1887" s="105">
        <v>0</v>
      </c>
      <c r="AQ1887" s="11">
        <v>0</v>
      </c>
      <c r="AR1887" s="11">
        <v>0</v>
      </c>
      <c r="AS1887" s="11">
        <v>0</v>
      </c>
      <c r="AT1887" s="11">
        <v>0</v>
      </c>
      <c r="AU1887" s="11">
        <v>0</v>
      </c>
      <c r="AV1887" s="11">
        <v>0</v>
      </c>
      <c r="AW1887" s="11">
        <v>0</v>
      </c>
      <c r="AX1887" s="11">
        <v>0</v>
      </c>
      <c r="AZ1887" s="11">
        <v>0</v>
      </c>
      <c r="BA1887">
        <v>0</v>
      </c>
      <c r="BB1887" s="122"/>
    </row>
    <row r="1888" spans="1:54" hidden="1" x14ac:dyDescent="0.25">
      <c r="A1888">
        <v>10</v>
      </c>
      <c r="B1888" t="str">
        <f t="shared" si="230"/>
        <v>FrCC-7480</v>
      </c>
      <c r="C1888" s="2" t="s">
        <v>320</v>
      </c>
      <c r="D1888" s="2" t="str">
        <f t="shared" si="231"/>
        <v>7</v>
      </c>
      <c r="E1888" s="2" t="str">
        <f t="shared" si="232"/>
        <v>74</v>
      </c>
      <c r="F1888" s="2" t="str">
        <f t="shared" si="233"/>
        <v>748</v>
      </c>
      <c r="G1888" s="1" t="s">
        <v>249</v>
      </c>
      <c r="H1888" s="27">
        <v>0</v>
      </c>
      <c r="I1888" s="27"/>
      <c r="J1888" s="27">
        <v>0</v>
      </c>
      <c r="K1888" s="27">
        <v>0</v>
      </c>
      <c r="L1888" s="27">
        <v>0</v>
      </c>
      <c r="M1888" s="27"/>
      <c r="N1888" s="27">
        <v>0</v>
      </c>
      <c r="O1888" s="27">
        <v>0</v>
      </c>
      <c r="P1888" s="27">
        <v>0</v>
      </c>
      <c r="Q1888" s="27"/>
      <c r="R1888" s="27">
        <v>0</v>
      </c>
      <c r="S1888" s="27">
        <v>0</v>
      </c>
      <c r="T1888" s="27">
        <v>0</v>
      </c>
      <c r="U1888" s="27"/>
      <c r="V1888" s="27">
        <v>0</v>
      </c>
      <c r="W1888" s="27">
        <v>0</v>
      </c>
      <c r="X1888" s="27">
        <v>0</v>
      </c>
      <c r="Y1888" s="27"/>
      <c r="Z1888" s="27">
        <v>0</v>
      </c>
      <c r="AA1888" s="27">
        <v>0</v>
      </c>
      <c r="AB1888" s="27">
        <v>0</v>
      </c>
      <c r="AC1888" s="27"/>
      <c r="AD1888" s="27">
        <v>0</v>
      </c>
      <c r="AE1888" s="27">
        <v>0</v>
      </c>
      <c r="AF1888" s="27">
        <v>0</v>
      </c>
      <c r="AG1888" s="106">
        <v>0</v>
      </c>
      <c r="AH1888" s="27">
        <v>0</v>
      </c>
      <c r="AI1888" s="27">
        <v>0</v>
      </c>
      <c r="AJ1888" s="27">
        <v>0</v>
      </c>
      <c r="AK1888" s="106">
        <v>0</v>
      </c>
      <c r="AL1888" s="106">
        <v>0</v>
      </c>
      <c r="AM1888" s="105">
        <v>0</v>
      </c>
      <c r="AN1888" s="11">
        <v>0</v>
      </c>
      <c r="AO1888" s="11">
        <v>0</v>
      </c>
      <c r="AP1888" s="105">
        <v>0</v>
      </c>
      <c r="AQ1888" s="11">
        <v>0</v>
      </c>
      <c r="AR1888" s="11">
        <v>0</v>
      </c>
      <c r="AS1888" s="11">
        <v>0</v>
      </c>
      <c r="AT1888" s="11">
        <v>0</v>
      </c>
      <c r="AU1888" s="11">
        <v>0</v>
      </c>
      <c r="AV1888" s="11">
        <v>0</v>
      </c>
      <c r="AW1888" s="11">
        <v>0</v>
      </c>
      <c r="AX1888" s="11">
        <v>0</v>
      </c>
      <c r="AZ1888" s="11">
        <v>0</v>
      </c>
      <c r="BA1888">
        <v>0</v>
      </c>
      <c r="BB1888" s="122"/>
    </row>
    <row r="1889" spans="1:54" hidden="1" x14ac:dyDescent="0.25">
      <c r="A1889">
        <v>10</v>
      </c>
      <c r="B1889" t="str">
        <f t="shared" si="230"/>
        <v>FrCC-7490</v>
      </c>
      <c r="C1889" s="2" t="s">
        <v>320</v>
      </c>
      <c r="D1889" s="2" t="str">
        <f t="shared" si="231"/>
        <v>7</v>
      </c>
      <c r="E1889" s="2" t="str">
        <f t="shared" si="232"/>
        <v>74</v>
      </c>
      <c r="F1889" s="2" t="str">
        <f t="shared" si="233"/>
        <v>749</v>
      </c>
      <c r="G1889" s="1" t="s">
        <v>251</v>
      </c>
      <c r="H1889" s="27">
        <v>0</v>
      </c>
      <c r="I1889" s="27"/>
      <c r="J1889" s="27">
        <v>0</v>
      </c>
      <c r="K1889" s="27">
        <v>0</v>
      </c>
      <c r="L1889" s="27">
        <v>0</v>
      </c>
      <c r="M1889" s="27"/>
      <c r="N1889" s="27">
        <v>0</v>
      </c>
      <c r="O1889" s="27">
        <v>0</v>
      </c>
      <c r="P1889" s="27">
        <v>0</v>
      </c>
      <c r="Q1889" s="27"/>
      <c r="R1889" s="27">
        <v>0</v>
      </c>
      <c r="S1889" s="27">
        <v>0</v>
      </c>
      <c r="T1889" s="27">
        <v>0</v>
      </c>
      <c r="U1889" s="27"/>
      <c r="V1889" s="27">
        <v>0</v>
      </c>
      <c r="W1889" s="27">
        <v>0</v>
      </c>
      <c r="X1889" s="27">
        <v>0</v>
      </c>
      <c r="Y1889" s="27"/>
      <c r="Z1889" s="27">
        <v>0</v>
      </c>
      <c r="AA1889" s="27">
        <v>0</v>
      </c>
      <c r="AB1889" s="27">
        <v>0</v>
      </c>
      <c r="AC1889" s="27"/>
      <c r="AD1889" s="27">
        <v>0</v>
      </c>
      <c r="AE1889" s="27">
        <v>0</v>
      </c>
      <c r="AF1889" s="27">
        <v>0</v>
      </c>
      <c r="AG1889" s="106">
        <v>0</v>
      </c>
      <c r="AH1889" s="27">
        <v>0</v>
      </c>
      <c r="AI1889" s="27">
        <v>0</v>
      </c>
      <c r="AJ1889" s="27">
        <v>0</v>
      </c>
      <c r="AK1889" s="106">
        <v>0</v>
      </c>
      <c r="AL1889" s="106">
        <v>0</v>
      </c>
      <c r="AM1889" s="105">
        <v>0</v>
      </c>
      <c r="AN1889" s="11">
        <v>0</v>
      </c>
      <c r="AO1889" s="11">
        <v>0</v>
      </c>
      <c r="AP1889" s="105">
        <v>0</v>
      </c>
      <c r="AQ1889" s="11">
        <v>0</v>
      </c>
      <c r="AR1889" s="11">
        <v>0</v>
      </c>
      <c r="AS1889" s="11">
        <v>0</v>
      </c>
      <c r="AT1889" s="11">
        <v>0</v>
      </c>
      <c r="AU1889" s="11">
        <v>0</v>
      </c>
      <c r="AV1889" s="11">
        <v>0</v>
      </c>
      <c r="AW1889" s="11">
        <v>0</v>
      </c>
      <c r="AX1889" s="11">
        <v>0</v>
      </c>
      <c r="AZ1889" s="11">
        <v>0</v>
      </c>
      <c r="BA1889">
        <v>0</v>
      </c>
      <c r="BB1889" s="122"/>
    </row>
    <row r="1890" spans="1:54" hidden="1" x14ac:dyDescent="0.25">
      <c r="A1890">
        <v>10</v>
      </c>
      <c r="B1890" t="str">
        <f t="shared" si="230"/>
        <v>FrCC-7500</v>
      </c>
      <c r="C1890" s="2" t="s">
        <v>320</v>
      </c>
      <c r="D1890" s="2" t="str">
        <f t="shared" si="231"/>
        <v>7</v>
      </c>
      <c r="E1890" s="2" t="str">
        <f t="shared" si="232"/>
        <v>75</v>
      </c>
      <c r="F1890" s="2" t="str">
        <f t="shared" si="233"/>
        <v>750</v>
      </c>
      <c r="G1890" s="1" t="s">
        <v>254</v>
      </c>
      <c r="H1890" s="27">
        <v>0</v>
      </c>
      <c r="I1890" s="27"/>
      <c r="J1890" s="27">
        <v>0</v>
      </c>
      <c r="K1890" s="27">
        <v>0</v>
      </c>
      <c r="L1890" s="27">
        <v>0</v>
      </c>
      <c r="M1890" s="27"/>
      <c r="N1890" s="27">
        <v>0</v>
      </c>
      <c r="O1890" s="27">
        <v>0</v>
      </c>
      <c r="P1890" s="27">
        <v>0</v>
      </c>
      <c r="Q1890" s="27"/>
      <c r="R1890" s="27">
        <v>0</v>
      </c>
      <c r="S1890" s="27">
        <v>0</v>
      </c>
      <c r="T1890" s="27">
        <v>0</v>
      </c>
      <c r="U1890" s="27"/>
      <c r="V1890" s="27">
        <v>0</v>
      </c>
      <c r="W1890" s="27">
        <v>0</v>
      </c>
      <c r="X1890" s="27">
        <v>0</v>
      </c>
      <c r="Y1890" s="27"/>
      <c r="Z1890" s="27">
        <v>0</v>
      </c>
      <c r="AA1890" s="27">
        <v>0</v>
      </c>
      <c r="AB1890" s="27">
        <v>0</v>
      </c>
      <c r="AC1890" s="27"/>
      <c r="AD1890" s="27">
        <v>0</v>
      </c>
      <c r="AE1890" s="27">
        <v>0</v>
      </c>
      <c r="AF1890" s="27">
        <v>0</v>
      </c>
      <c r="AG1890" s="106">
        <v>0</v>
      </c>
      <c r="AH1890" s="27">
        <v>0</v>
      </c>
      <c r="AI1890" s="27">
        <v>0</v>
      </c>
      <c r="AJ1890" s="27">
        <v>0</v>
      </c>
      <c r="AK1890" s="106">
        <v>0</v>
      </c>
      <c r="AL1890" s="106">
        <v>0</v>
      </c>
      <c r="AM1890" s="105">
        <v>0</v>
      </c>
      <c r="AN1890" s="11">
        <v>0</v>
      </c>
      <c r="AO1890" s="11">
        <v>0</v>
      </c>
      <c r="AP1890" s="105">
        <v>0</v>
      </c>
      <c r="AQ1890" s="11">
        <v>0</v>
      </c>
      <c r="AR1890" s="11">
        <v>0</v>
      </c>
      <c r="AS1890" s="11">
        <v>0</v>
      </c>
      <c r="AT1890" s="11">
        <v>0</v>
      </c>
      <c r="AU1890" s="11">
        <v>0</v>
      </c>
      <c r="AV1890" s="11">
        <v>0</v>
      </c>
      <c r="AW1890" s="11">
        <v>0</v>
      </c>
      <c r="AX1890" s="11">
        <v>0</v>
      </c>
      <c r="AZ1890" s="11">
        <v>0</v>
      </c>
      <c r="BA1890">
        <v>0</v>
      </c>
      <c r="BB1890" s="122"/>
    </row>
    <row r="1891" spans="1:54" hidden="1" x14ac:dyDescent="0.25">
      <c r="A1891">
        <v>10</v>
      </c>
      <c r="B1891" t="str">
        <f t="shared" si="230"/>
        <v>FrCC-8111</v>
      </c>
      <c r="C1891" s="2" t="s">
        <v>320</v>
      </c>
      <c r="D1891" s="2" t="str">
        <f t="shared" si="231"/>
        <v>8</v>
      </c>
      <c r="E1891" s="2" t="str">
        <f t="shared" si="232"/>
        <v>81</v>
      </c>
      <c r="F1891" s="2" t="str">
        <f t="shared" si="233"/>
        <v>811</v>
      </c>
      <c r="G1891" s="1" t="s">
        <v>257</v>
      </c>
      <c r="H1891" s="27">
        <v>0</v>
      </c>
      <c r="I1891" s="27"/>
      <c r="J1891" s="27">
        <v>0</v>
      </c>
      <c r="K1891" s="27">
        <v>0</v>
      </c>
      <c r="L1891" s="27">
        <v>0</v>
      </c>
      <c r="M1891" s="27"/>
      <c r="N1891" s="27">
        <v>0</v>
      </c>
      <c r="O1891" s="27">
        <v>0</v>
      </c>
      <c r="P1891" s="27">
        <v>0</v>
      </c>
      <c r="Q1891" s="27"/>
      <c r="R1891" s="27">
        <v>0</v>
      </c>
      <c r="S1891" s="27">
        <v>0</v>
      </c>
      <c r="T1891" s="27">
        <v>0</v>
      </c>
      <c r="U1891" s="27"/>
      <c r="V1891" s="27">
        <v>0</v>
      </c>
      <c r="W1891" s="27">
        <v>0</v>
      </c>
      <c r="X1891" s="27">
        <v>0</v>
      </c>
      <c r="Y1891" s="27"/>
      <c r="Z1891" s="27">
        <v>0</v>
      </c>
      <c r="AA1891" s="27">
        <v>0</v>
      </c>
      <c r="AB1891" s="27">
        <v>0</v>
      </c>
      <c r="AC1891" s="27"/>
      <c r="AD1891" s="27">
        <v>0</v>
      </c>
      <c r="AE1891" s="27">
        <v>0</v>
      </c>
      <c r="AF1891" s="27">
        <v>0</v>
      </c>
      <c r="AG1891" s="106">
        <v>0</v>
      </c>
      <c r="AH1891" s="27">
        <v>0</v>
      </c>
      <c r="AI1891" s="27">
        <v>0</v>
      </c>
      <c r="AJ1891" s="27">
        <v>0</v>
      </c>
      <c r="AK1891" s="106">
        <v>0</v>
      </c>
      <c r="AL1891" s="106">
        <v>0</v>
      </c>
      <c r="AM1891" s="105">
        <v>0</v>
      </c>
      <c r="AN1891" s="11">
        <v>0</v>
      </c>
      <c r="AO1891" s="11">
        <v>0</v>
      </c>
      <c r="AP1891" s="105">
        <v>0</v>
      </c>
      <c r="AQ1891" s="11">
        <v>0</v>
      </c>
      <c r="AR1891" s="11">
        <v>0</v>
      </c>
      <c r="AS1891" s="11">
        <v>0</v>
      </c>
      <c r="AT1891" s="11">
        <v>0</v>
      </c>
      <c r="AU1891" s="11">
        <v>0</v>
      </c>
      <c r="AV1891" s="11">
        <v>0</v>
      </c>
      <c r="AW1891" s="11">
        <v>0</v>
      </c>
      <c r="AX1891" s="11">
        <v>0</v>
      </c>
      <c r="AZ1891" s="11">
        <v>0</v>
      </c>
      <c r="BA1891">
        <v>0</v>
      </c>
      <c r="BB1891" s="122"/>
    </row>
    <row r="1892" spans="1:54" hidden="1" x14ac:dyDescent="0.25">
      <c r="A1892">
        <v>10</v>
      </c>
      <c r="B1892" t="str">
        <f t="shared" si="230"/>
        <v>FrCC-8112</v>
      </c>
      <c r="C1892" s="2" t="s">
        <v>320</v>
      </c>
      <c r="D1892" s="2" t="str">
        <f t="shared" si="231"/>
        <v>8</v>
      </c>
      <c r="E1892" s="2" t="str">
        <f t="shared" si="232"/>
        <v>81</v>
      </c>
      <c r="F1892" s="2" t="str">
        <f t="shared" si="233"/>
        <v>811</v>
      </c>
      <c r="G1892" s="1" t="s">
        <v>258</v>
      </c>
      <c r="H1892" s="27">
        <v>0</v>
      </c>
      <c r="I1892" s="27"/>
      <c r="J1892" s="27">
        <v>0</v>
      </c>
      <c r="K1892" s="27">
        <v>0</v>
      </c>
      <c r="L1892" s="27">
        <v>0</v>
      </c>
      <c r="M1892" s="27"/>
      <c r="N1892" s="27">
        <v>0</v>
      </c>
      <c r="O1892" s="27">
        <v>0</v>
      </c>
      <c r="P1892" s="27">
        <v>0</v>
      </c>
      <c r="Q1892" s="27"/>
      <c r="R1892" s="27">
        <v>0</v>
      </c>
      <c r="S1892" s="27">
        <v>0</v>
      </c>
      <c r="T1892" s="27">
        <v>0</v>
      </c>
      <c r="U1892" s="27"/>
      <c r="V1892" s="27">
        <v>0</v>
      </c>
      <c r="W1892" s="27">
        <v>0</v>
      </c>
      <c r="X1892" s="27">
        <v>0</v>
      </c>
      <c r="Y1892" s="27"/>
      <c r="Z1892" s="27">
        <v>0</v>
      </c>
      <c r="AA1892" s="27">
        <v>0</v>
      </c>
      <c r="AB1892" s="27">
        <v>0</v>
      </c>
      <c r="AC1892" s="27"/>
      <c r="AD1892" s="27">
        <v>0</v>
      </c>
      <c r="AE1892" s="27">
        <v>0</v>
      </c>
      <c r="AF1892" s="27">
        <v>0</v>
      </c>
      <c r="AG1892" s="106">
        <v>0</v>
      </c>
      <c r="AH1892" s="27">
        <v>0</v>
      </c>
      <c r="AI1892" s="27">
        <v>0</v>
      </c>
      <c r="AJ1892" s="27">
        <v>0</v>
      </c>
      <c r="AK1892" s="106">
        <v>0</v>
      </c>
      <c r="AL1892" s="106">
        <v>0</v>
      </c>
      <c r="AM1892" s="105">
        <v>0</v>
      </c>
      <c r="AN1892" s="11">
        <v>0</v>
      </c>
      <c r="AO1892" s="11">
        <v>0</v>
      </c>
      <c r="AP1892" s="105">
        <v>0</v>
      </c>
      <c r="AQ1892" s="11">
        <v>0</v>
      </c>
      <c r="AR1892" s="11">
        <v>0</v>
      </c>
      <c r="AS1892" s="11">
        <v>0</v>
      </c>
      <c r="AT1892" s="11">
        <v>0</v>
      </c>
      <c r="AU1892" s="11">
        <v>0</v>
      </c>
      <c r="AV1892" s="11">
        <v>0</v>
      </c>
      <c r="AW1892" s="11">
        <v>0</v>
      </c>
      <c r="AX1892" s="11">
        <v>0</v>
      </c>
      <c r="AZ1892" s="11">
        <v>0</v>
      </c>
      <c r="BA1892">
        <v>0</v>
      </c>
      <c r="BB1892" s="122"/>
    </row>
    <row r="1893" spans="1:54" hidden="1" x14ac:dyDescent="0.25">
      <c r="A1893">
        <v>10</v>
      </c>
      <c r="B1893" t="str">
        <f t="shared" si="230"/>
        <v>FrCC-8121</v>
      </c>
      <c r="C1893" s="2" t="s">
        <v>320</v>
      </c>
      <c r="D1893" s="2" t="str">
        <f t="shared" si="231"/>
        <v>8</v>
      </c>
      <c r="E1893" s="2" t="str">
        <f t="shared" si="232"/>
        <v>81</v>
      </c>
      <c r="F1893" s="2" t="str">
        <f t="shared" si="233"/>
        <v>812</v>
      </c>
      <c r="G1893" s="1" t="s">
        <v>259</v>
      </c>
      <c r="H1893" s="27">
        <v>0</v>
      </c>
      <c r="I1893" s="27"/>
      <c r="J1893" s="27">
        <v>0</v>
      </c>
      <c r="K1893" s="27">
        <v>0</v>
      </c>
      <c r="L1893" s="27">
        <v>0</v>
      </c>
      <c r="M1893" s="27"/>
      <c r="N1893" s="27">
        <v>0</v>
      </c>
      <c r="O1893" s="27">
        <v>0</v>
      </c>
      <c r="P1893" s="27">
        <v>0</v>
      </c>
      <c r="Q1893" s="27"/>
      <c r="R1893" s="27">
        <v>0</v>
      </c>
      <c r="S1893" s="27">
        <v>0</v>
      </c>
      <c r="T1893" s="27">
        <v>0</v>
      </c>
      <c r="U1893" s="27"/>
      <c r="V1893" s="27">
        <v>0</v>
      </c>
      <c r="W1893" s="27">
        <v>0</v>
      </c>
      <c r="X1893" s="27">
        <v>0</v>
      </c>
      <c r="Y1893" s="27"/>
      <c r="Z1893" s="27">
        <v>0</v>
      </c>
      <c r="AA1893" s="27">
        <v>0</v>
      </c>
      <c r="AB1893" s="27">
        <v>0</v>
      </c>
      <c r="AC1893" s="27"/>
      <c r="AD1893" s="27">
        <v>0</v>
      </c>
      <c r="AE1893" s="27">
        <v>0</v>
      </c>
      <c r="AF1893" s="27">
        <v>0</v>
      </c>
      <c r="AG1893" s="106">
        <v>0</v>
      </c>
      <c r="AH1893" s="27">
        <v>0</v>
      </c>
      <c r="AI1893" s="27">
        <v>0</v>
      </c>
      <c r="AJ1893" s="27">
        <v>0</v>
      </c>
      <c r="AK1893" s="106">
        <v>0</v>
      </c>
      <c r="AL1893" s="106">
        <v>0</v>
      </c>
      <c r="AM1893" s="105">
        <v>0</v>
      </c>
      <c r="AN1893" s="11">
        <v>0</v>
      </c>
      <c r="AO1893" s="11">
        <v>0</v>
      </c>
      <c r="AP1893" s="105">
        <v>0</v>
      </c>
      <c r="AQ1893" s="11">
        <v>0</v>
      </c>
      <c r="AR1893" s="11">
        <v>0</v>
      </c>
      <c r="AS1893" s="11">
        <v>0</v>
      </c>
      <c r="AT1893" s="11">
        <v>0</v>
      </c>
      <c r="AU1893" s="11">
        <v>0</v>
      </c>
      <c r="AV1893" s="11">
        <v>0</v>
      </c>
      <c r="AW1893" s="11">
        <v>0</v>
      </c>
      <c r="AX1893" s="11">
        <v>0</v>
      </c>
      <c r="AZ1893" s="11">
        <v>0</v>
      </c>
      <c r="BA1893">
        <v>0</v>
      </c>
      <c r="BB1893" s="122"/>
    </row>
    <row r="1894" spans="1:54" hidden="1" x14ac:dyDescent="0.25">
      <c r="A1894">
        <v>10</v>
      </c>
      <c r="B1894" t="str">
        <f t="shared" si="230"/>
        <v>FrCC-8122</v>
      </c>
      <c r="C1894" s="2" t="s">
        <v>320</v>
      </c>
      <c r="D1894" s="2" t="str">
        <f t="shared" si="231"/>
        <v>8</v>
      </c>
      <c r="E1894" s="2" t="str">
        <f t="shared" si="232"/>
        <v>81</v>
      </c>
      <c r="F1894" s="2" t="str">
        <f t="shared" si="233"/>
        <v>812</v>
      </c>
      <c r="G1894" s="1" t="s">
        <v>260</v>
      </c>
      <c r="H1894" s="27">
        <v>0</v>
      </c>
      <c r="I1894" s="27"/>
      <c r="J1894" s="27">
        <v>0</v>
      </c>
      <c r="K1894" s="27">
        <v>0</v>
      </c>
      <c r="L1894" s="27">
        <v>0</v>
      </c>
      <c r="M1894" s="27"/>
      <c r="N1894" s="27">
        <v>0</v>
      </c>
      <c r="O1894" s="27">
        <v>0</v>
      </c>
      <c r="P1894" s="27">
        <v>0</v>
      </c>
      <c r="Q1894" s="27"/>
      <c r="R1894" s="27">
        <v>0</v>
      </c>
      <c r="S1894" s="27">
        <v>0</v>
      </c>
      <c r="T1894" s="27">
        <v>0</v>
      </c>
      <c r="U1894" s="27"/>
      <c r="V1894" s="27">
        <v>0</v>
      </c>
      <c r="W1894" s="27">
        <v>0</v>
      </c>
      <c r="X1894" s="27">
        <v>0</v>
      </c>
      <c r="Y1894" s="27"/>
      <c r="Z1894" s="27">
        <v>0</v>
      </c>
      <c r="AA1894" s="27">
        <v>0</v>
      </c>
      <c r="AB1894" s="27">
        <v>0</v>
      </c>
      <c r="AC1894" s="27"/>
      <c r="AD1894" s="27">
        <v>0</v>
      </c>
      <c r="AE1894" s="27">
        <v>0</v>
      </c>
      <c r="AF1894" s="27">
        <v>0</v>
      </c>
      <c r="AG1894" s="106">
        <v>0</v>
      </c>
      <c r="AH1894" s="27">
        <v>0</v>
      </c>
      <c r="AI1894" s="27">
        <v>0</v>
      </c>
      <c r="AJ1894" s="27">
        <v>0</v>
      </c>
      <c r="AK1894" s="106">
        <v>0</v>
      </c>
      <c r="AL1894" s="106">
        <v>0</v>
      </c>
      <c r="AM1894" s="105">
        <v>0</v>
      </c>
      <c r="AN1894" s="11">
        <v>0</v>
      </c>
      <c r="AO1894" s="11">
        <v>0</v>
      </c>
      <c r="AP1894" s="105">
        <v>0</v>
      </c>
      <c r="AQ1894" s="11">
        <v>0</v>
      </c>
      <c r="AR1894" s="11">
        <v>0</v>
      </c>
      <c r="AS1894" s="11">
        <v>0</v>
      </c>
      <c r="AT1894" s="11">
        <v>0</v>
      </c>
      <c r="AU1894" s="11">
        <v>0</v>
      </c>
      <c r="AV1894" s="11">
        <v>0</v>
      </c>
      <c r="AW1894" s="11">
        <v>0</v>
      </c>
      <c r="AX1894" s="11">
        <v>0</v>
      </c>
      <c r="AZ1894" s="11">
        <v>0</v>
      </c>
      <c r="BA1894">
        <v>0</v>
      </c>
      <c r="BB1894" s="122"/>
    </row>
    <row r="1895" spans="1:54" hidden="1" x14ac:dyDescent="0.25">
      <c r="A1895">
        <v>10</v>
      </c>
      <c r="B1895" t="str">
        <f t="shared" si="230"/>
        <v>FrCC-8131</v>
      </c>
      <c r="C1895" s="2" t="s">
        <v>320</v>
      </c>
      <c r="D1895" s="2" t="str">
        <f t="shared" si="231"/>
        <v>8</v>
      </c>
      <c r="E1895" s="2" t="str">
        <f t="shared" si="232"/>
        <v>81</v>
      </c>
      <c r="F1895" s="2" t="str">
        <f t="shared" si="233"/>
        <v>813</v>
      </c>
      <c r="G1895" s="1" t="s">
        <v>261</v>
      </c>
      <c r="H1895" s="27">
        <v>0</v>
      </c>
      <c r="I1895" s="27"/>
      <c r="J1895" s="27">
        <v>0</v>
      </c>
      <c r="K1895" s="27">
        <v>0</v>
      </c>
      <c r="L1895" s="27">
        <v>0</v>
      </c>
      <c r="M1895" s="27"/>
      <c r="N1895" s="27">
        <v>0</v>
      </c>
      <c r="O1895" s="27">
        <v>0</v>
      </c>
      <c r="P1895" s="27">
        <v>0</v>
      </c>
      <c r="Q1895" s="27"/>
      <c r="R1895" s="27">
        <v>0</v>
      </c>
      <c r="S1895" s="27">
        <v>0</v>
      </c>
      <c r="T1895" s="27">
        <v>0</v>
      </c>
      <c r="U1895" s="27"/>
      <c r="V1895" s="27">
        <v>0</v>
      </c>
      <c r="W1895" s="27">
        <v>0</v>
      </c>
      <c r="X1895" s="27">
        <v>0</v>
      </c>
      <c r="Y1895" s="27"/>
      <c r="Z1895" s="27">
        <v>0</v>
      </c>
      <c r="AA1895" s="27">
        <v>0</v>
      </c>
      <c r="AB1895" s="27">
        <v>0</v>
      </c>
      <c r="AC1895" s="27"/>
      <c r="AD1895" s="27">
        <v>0</v>
      </c>
      <c r="AE1895" s="27">
        <v>0</v>
      </c>
      <c r="AF1895" s="27">
        <v>0</v>
      </c>
      <c r="AG1895" s="106">
        <v>0</v>
      </c>
      <c r="AH1895" s="27">
        <v>0</v>
      </c>
      <c r="AI1895" s="27">
        <v>0</v>
      </c>
      <c r="AJ1895" s="27">
        <v>0</v>
      </c>
      <c r="AK1895" s="106">
        <v>0</v>
      </c>
      <c r="AL1895" s="106">
        <v>0</v>
      </c>
      <c r="AM1895" s="105">
        <v>0</v>
      </c>
      <c r="AN1895" s="11">
        <v>0</v>
      </c>
      <c r="AO1895" s="11">
        <v>0</v>
      </c>
      <c r="AP1895" s="105">
        <v>0</v>
      </c>
      <c r="AQ1895" s="11">
        <v>0</v>
      </c>
      <c r="AR1895" s="11">
        <v>0</v>
      </c>
      <c r="AS1895" s="11">
        <v>0</v>
      </c>
      <c r="AT1895" s="11">
        <v>0</v>
      </c>
      <c r="AU1895" s="11">
        <v>0</v>
      </c>
      <c r="AV1895" s="11">
        <v>0</v>
      </c>
      <c r="AW1895" s="11">
        <v>0</v>
      </c>
      <c r="AX1895" s="11">
        <v>0</v>
      </c>
      <c r="AZ1895" s="11">
        <v>0</v>
      </c>
      <c r="BA1895">
        <v>0</v>
      </c>
      <c r="BB1895" s="122"/>
    </row>
    <row r="1896" spans="1:54" hidden="1" x14ac:dyDescent="0.25">
      <c r="A1896">
        <v>10</v>
      </c>
      <c r="B1896" t="str">
        <f t="shared" si="230"/>
        <v>FrCC-8132</v>
      </c>
      <c r="C1896" s="2" t="s">
        <v>320</v>
      </c>
      <c r="D1896" s="2" t="str">
        <f t="shared" si="231"/>
        <v>8</v>
      </c>
      <c r="E1896" s="2" t="str">
        <f t="shared" si="232"/>
        <v>81</v>
      </c>
      <c r="F1896" s="2" t="str">
        <f t="shared" si="233"/>
        <v>813</v>
      </c>
      <c r="G1896" s="1" t="s">
        <v>262</v>
      </c>
      <c r="H1896" s="27">
        <v>0</v>
      </c>
      <c r="I1896" s="27"/>
      <c r="J1896" s="27">
        <v>0</v>
      </c>
      <c r="K1896" s="27">
        <v>0</v>
      </c>
      <c r="L1896" s="27">
        <v>0</v>
      </c>
      <c r="M1896" s="27"/>
      <c r="N1896" s="27">
        <v>0</v>
      </c>
      <c r="O1896" s="27">
        <v>0</v>
      </c>
      <c r="P1896" s="27">
        <v>0</v>
      </c>
      <c r="Q1896" s="27"/>
      <c r="R1896" s="27">
        <v>0</v>
      </c>
      <c r="S1896" s="27">
        <v>0</v>
      </c>
      <c r="T1896" s="27">
        <v>0</v>
      </c>
      <c r="U1896" s="27"/>
      <c r="V1896" s="27">
        <v>0</v>
      </c>
      <c r="W1896" s="27">
        <v>0</v>
      </c>
      <c r="X1896" s="27">
        <v>0</v>
      </c>
      <c r="Y1896" s="27"/>
      <c r="Z1896" s="27">
        <v>0</v>
      </c>
      <c r="AA1896" s="27">
        <v>0</v>
      </c>
      <c r="AB1896" s="27">
        <v>0</v>
      </c>
      <c r="AC1896" s="27"/>
      <c r="AD1896" s="27">
        <v>0</v>
      </c>
      <c r="AE1896" s="27">
        <v>0</v>
      </c>
      <c r="AF1896" s="27">
        <v>0</v>
      </c>
      <c r="AG1896" s="106">
        <v>0</v>
      </c>
      <c r="AH1896" s="27">
        <v>0</v>
      </c>
      <c r="AI1896" s="27">
        <v>0</v>
      </c>
      <c r="AJ1896" s="27">
        <v>0</v>
      </c>
      <c r="AK1896" s="106">
        <v>0</v>
      </c>
      <c r="AL1896" s="106">
        <v>0</v>
      </c>
      <c r="AM1896" s="105">
        <v>0</v>
      </c>
      <c r="AN1896" s="11">
        <v>0</v>
      </c>
      <c r="AO1896" s="11">
        <v>0</v>
      </c>
      <c r="AP1896" s="105">
        <v>0</v>
      </c>
      <c r="AQ1896" s="11">
        <v>0</v>
      </c>
      <c r="AR1896" s="11">
        <v>0</v>
      </c>
      <c r="AS1896" s="11">
        <v>0</v>
      </c>
      <c r="AT1896" s="11">
        <v>0</v>
      </c>
      <c r="AU1896" s="11">
        <v>0</v>
      </c>
      <c r="AV1896" s="11">
        <v>0</v>
      </c>
      <c r="AW1896" s="11">
        <v>0</v>
      </c>
      <c r="AX1896" s="11">
        <v>0</v>
      </c>
      <c r="AZ1896" s="11">
        <v>0</v>
      </c>
      <c r="BA1896">
        <v>0</v>
      </c>
      <c r="BB1896" s="122"/>
    </row>
    <row r="1897" spans="1:54" hidden="1" x14ac:dyDescent="0.25">
      <c r="A1897">
        <v>10</v>
      </c>
      <c r="B1897" t="str">
        <f t="shared" si="230"/>
        <v>FrCC-8141</v>
      </c>
      <c r="C1897" s="2" t="s">
        <v>320</v>
      </c>
      <c r="D1897" s="2" t="str">
        <f t="shared" si="231"/>
        <v>8</v>
      </c>
      <c r="E1897" s="2" t="str">
        <f t="shared" si="232"/>
        <v>81</v>
      </c>
      <c r="F1897" s="2" t="str">
        <f t="shared" si="233"/>
        <v>814</v>
      </c>
      <c r="G1897" s="1" t="s">
        <v>263</v>
      </c>
      <c r="H1897" s="27">
        <v>0</v>
      </c>
      <c r="I1897" s="27"/>
      <c r="J1897" s="27">
        <v>0</v>
      </c>
      <c r="K1897" s="27">
        <v>0</v>
      </c>
      <c r="L1897" s="27">
        <v>0</v>
      </c>
      <c r="M1897" s="27"/>
      <c r="N1897" s="27">
        <v>0</v>
      </c>
      <c r="O1897" s="27">
        <v>0</v>
      </c>
      <c r="P1897" s="27">
        <v>0</v>
      </c>
      <c r="Q1897" s="27"/>
      <c r="R1897" s="27">
        <v>0</v>
      </c>
      <c r="S1897" s="27">
        <v>0</v>
      </c>
      <c r="T1897" s="27">
        <v>0</v>
      </c>
      <c r="U1897" s="27"/>
      <c r="V1897" s="27">
        <v>0</v>
      </c>
      <c r="W1897" s="27">
        <v>0</v>
      </c>
      <c r="X1897" s="27">
        <v>0</v>
      </c>
      <c r="Y1897" s="27"/>
      <c r="Z1897" s="27">
        <v>0</v>
      </c>
      <c r="AA1897" s="27">
        <v>0</v>
      </c>
      <c r="AB1897" s="27">
        <v>0</v>
      </c>
      <c r="AC1897" s="27"/>
      <c r="AD1897" s="27">
        <v>0</v>
      </c>
      <c r="AE1897" s="27">
        <v>0</v>
      </c>
      <c r="AF1897" s="27">
        <v>0</v>
      </c>
      <c r="AG1897" s="106">
        <v>0</v>
      </c>
      <c r="AH1897" s="27">
        <v>0</v>
      </c>
      <c r="AI1897" s="27">
        <v>0</v>
      </c>
      <c r="AJ1897" s="27">
        <v>0</v>
      </c>
      <c r="AK1897" s="106">
        <v>0</v>
      </c>
      <c r="AL1897" s="106">
        <v>0</v>
      </c>
      <c r="AM1897" s="105">
        <v>0</v>
      </c>
      <c r="AN1897" s="11">
        <v>0</v>
      </c>
      <c r="AO1897" s="11">
        <v>0</v>
      </c>
      <c r="AP1897" s="105">
        <v>0</v>
      </c>
      <c r="AQ1897" s="11">
        <v>0</v>
      </c>
      <c r="AR1897" s="11">
        <v>0</v>
      </c>
      <c r="AS1897" s="11">
        <v>0</v>
      </c>
      <c r="AT1897" s="11">
        <v>0</v>
      </c>
      <c r="AU1897" s="11">
        <v>0</v>
      </c>
      <c r="AV1897" s="11">
        <v>0</v>
      </c>
      <c r="AW1897" s="11">
        <v>0</v>
      </c>
      <c r="AX1897" s="11">
        <v>0</v>
      </c>
      <c r="AZ1897" s="11">
        <v>0</v>
      </c>
      <c r="BA1897">
        <v>0</v>
      </c>
      <c r="BB1897" s="122"/>
    </row>
    <row r="1898" spans="1:54" hidden="1" x14ac:dyDescent="0.25">
      <c r="A1898">
        <v>10</v>
      </c>
      <c r="B1898" t="str">
        <f t="shared" si="230"/>
        <v>FrCC-8142</v>
      </c>
      <c r="C1898" s="2" t="s">
        <v>320</v>
      </c>
      <c r="D1898" s="2" t="str">
        <f t="shared" si="231"/>
        <v>8</v>
      </c>
      <c r="E1898" s="2" t="str">
        <f t="shared" si="232"/>
        <v>81</v>
      </c>
      <c r="F1898" s="2" t="str">
        <f t="shared" si="233"/>
        <v>814</v>
      </c>
      <c r="G1898" s="1" t="s">
        <v>264</v>
      </c>
      <c r="H1898" s="27">
        <v>0</v>
      </c>
      <c r="I1898" s="27"/>
      <c r="J1898" s="27">
        <v>0</v>
      </c>
      <c r="K1898" s="27">
        <v>0</v>
      </c>
      <c r="L1898" s="27">
        <v>0</v>
      </c>
      <c r="M1898" s="27"/>
      <c r="N1898" s="27">
        <v>0</v>
      </c>
      <c r="O1898" s="27">
        <v>0</v>
      </c>
      <c r="P1898" s="27">
        <v>0</v>
      </c>
      <c r="Q1898" s="27"/>
      <c r="R1898" s="27">
        <v>0</v>
      </c>
      <c r="S1898" s="27">
        <v>0</v>
      </c>
      <c r="T1898" s="27">
        <v>0</v>
      </c>
      <c r="U1898" s="27"/>
      <c r="V1898" s="27">
        <v>0</v>
      </c>
      <c r="W1898" s="27">
        <v>0</v>
      </c>
      <c r="X1898" s="27">
        <v>0</v>
      </c>
      <c r="Y1898" s="27"/>
      <c r="Z1898" s="27">
        <v>0</v>
      </c>
      <c r="AA1898" s="27">
        <v>0</v>
      </c>
      <c r="AB1898" s="27">
        <v>0</v>
      </c>
      <c r="AC1898" s="27"/>
      <c r="AD1898" s="27">
        <v>0</v>
      </c>
      <c r="AE1898" s="27">
        <v>0</v>
      </c>
      <c r="AF1898" s="27">
        <v>0</v>
      </c>
      <c r="AG1898" s="106">
        <v>0</v>
      </c>
      <c r="AH1898" s="27">
        <v>0</v>
      </c>
      <c r="AI1898" s="27">
        <v>0</v>
      </c>
      <c r="AJ1898" s="27">
        <v>0</v>
      </c>
      <c r="AK1898" s="106">
        <v>0</v>
      </c>
      <c r="AL1898" s="106">
        <v>0</v>
      </c>
      <c r="AM1898" s="105">
        <v>0</v>
      </c>
      <c r="AN1898" s="11">
        <v>0</v>
      </c>
      <c r="AO1898" s="11">
        <v>0</v>
      </c>
      <c r="AP1898" s="105">
        <v>0</v>
      </c>
      <c r="AQ1898" s="11">
        <v>0</v>
      </c>
      <c r="AR1898" s="11">
        <v>0</v>
      </c>
      <c r="AS1898" s="11">
        <v>0</v>
      </c>
      <c r="AT1898" s="11">
        <v>0</v>
      </c>
      <c r="AU1898" s="11">
        <v>0</v>
      </c>
      <c r="AV1898" s="11">
        <v>0</v>
      </c>
      <c r="AW1898" s="11">
        <v>0</v>
      </c>
      <c r="AX1898" s="11">
        <v>0</v>
      </c>
      <c r="AZ1898" s="11">
        <v>0</v>
      </c>
      <c r="BA1898">
        <v>0</v>
      </c>
      <c r="BB1898" s="122"/>
    </row>
    <row r="1899" spans="1:54" hidden="1" x14ac:dyDescent="0.25">
      <c r="A1899">
        <v>10</v>
      </c>
      <c r="B1899" t="str">
        <f t="shared" si="230"/>
        <v>FrCC-8151</v>
      </c>
      <c r="C1899" s="2" t="s">
        <v>320</v>
      </c>
      <c r="D1899" s="2" t="str">
        <f t="shared" si="231"/>
        <v>8</v>
      </c>
      <c r="E1899" s="2" t="str">
        <f t="shared" si="232"/>
        <v>81</v>
      </c>
      <c r="F1899" s="2" t="str">
        <f t="shared" si="233"/>
        <v>815</v>
      </c>
      <c r="G1899" s="1" t="s">
        <v>265</v>
      </c>
      <c r="H1899" s="27">
        <v>0</v>
      </c>
      <c r="I1899" s="27"/>
      <c r="J1899" s="27">
        <v>0</v>
      </c>
      <c r="K1899" s="27">
        <v>0</v>
      </c>
      <c r="L1899" s="27">
        <v>0</v>
      </c>
      <c r="M1899" s="27"/>
      <c r="N1899" s="27">
        <v>0</v>
      </c>
      <c r="O1899" s="27">
        <v>0</v>
      </c>
      <c r="P1899" s="27">
        <v>0</v>
      </c>
      <c r="Q1899" s="27"/>
      <c r="R1899" s="27">
        <v>0</v>
      </c>
      <c r="S1899" s="27">
        <v>0</v>
      </c>
      <c r="T1899" s="27">
        <v>0</v>
      </c>
      <c r="U1899" s="27"/>
      <c r="V1899" s="27">
        <v>0</v>
      </c>
      <c r="W1899" s="27">
        <v>0</v>
      </c>
      <c r="X1899" s="27">
        <v>0</v>
      </c>
      <c r="Y1899" s="27"/>
      <c r="Z1899" s="27">
        <v>0</v>
      </c>
      <c r="AA1899" s="27">
        <v>0</v>
      </c>
      <c r="AB1899" s="27">
        <v>0</v>
      </c>
      <c r="AC1899" s="27"/>
      <c r="AD1899" s="27">
        <v>0</v>
      </c>
      <c r="AE1899" s="27">
        <v>0</v>
      </c>
      <c r="AF1899" s="27">
        <v>0</v>
      </c>
      <c r="AG1899" s="106">
        <v>0</v>
      </c>
      <c r="AH1899" s="27">
        <v>0</v>
      </c>
      <c r="AI1899" s="27">
        <v>0</v>
      </c>
      <c r="AJ1899" s="27">
        <v>0</v>
      </c>
      <c r="AK1899" s="106">
        <v>0</v>
      </c>
      <c r="AL1899" s="106">
        <v>0</v>
      </c>
      <c r="AM1899" s="105">
        <v>0</v>
      </c>
      <c r="AN1899" s="11">
        <v>0</v>
      </c>
      <c r="AO1899" s="11">
        <v>0</v>
      </c>
      <c r="AP1899" s="105">
        <v>0</v>
      </c>
      <c r="AQ1899" s="11">
        <v>0</v>
      </c>
      <c r="AR1899" s="11">
        <v>0</v>
      </c>
      <c r="AS1899" s="11">
        <v>0</v>
      </c>
      <c r="AT1899" s="11">
        <v>0</v>
      </c>
      <c r="AU1899" s="11">
        <v>0</v>
      </c>
      <c r="AV1899" s="11">
        <v>0</v>
      </c>
      <c r="AW1899" s="11">
        <v>0</v>
      </c>
      <c r="AX1899" s="11">
        <v>0</v>
      </c>
      <c r="AZ1899" s="11">
        <v>0</v>
      </c>
      <c r="BA1899">
        <v>0</v>
      </c>
      <c r="BB1899" s="122"/>
    </row>
    <row r="1900" spans="1:54" hidden="1" x14ac:dyDescent="0.25">
      <c r="A1900">
        <v>10</v>
      </c>
      <c r="B1900" t="str">
        <f t="shared" si="230"/>
        <v>FrCC-8152</v>
      </c>
      <c r="C1900" s="2" t="s">
        <v>320</v>
      </c>
      <c r="D1900" s="2" t="str">
        <f t="shared" si="231"/>
        <v>8</v>
      </c>
      <c r="E1900" s="2" t="str">
        <f t="shared" si="232"/>
        <v>81</v>
      </c>
      <c r="F1900" s="2" t="str">
        <f t="shared" si="233"/>
        <v>815</v>
      </c>
      <c r="G1900" s="1" t="s">
        <v>266</v>
      </c>
      <c r="H1900" s="27">
        <v>0</v>
      </c>
      <c r="I1900" s="27"/>
      <c r="J1900" s="27">
        <v>0</v>
      </c>
      <c r="K1900" s="27">
        <v>0</v>
      </c>
      <c r="L1900" s="27">
        <v>0</v>
      </c>
      <c r="M1900" s="27"/>
      <c r="N1900" s="27">
        <v>0</v>
      </c>
      <c r="O1900" s="27">
        <v>0</v>
      </c>
      <c r="P1900" s="27">
        <v>0</v>
      </c>
      <c r="Q1900" s="27"/>
      <c r="R1900" s="27">
        <v>0</v>
      </c>
      <c r="S1900" s="27">
        <v>0</v>
      </c>
      <c r="T1900" s="27">
        <v>0</v>
      </c>
      <c r="U1900" s="27"/>
      <c r="V1900" s="27">
        <v>0</v>
      </c>
      <c r="W1900" s="27">
        <v>0</v>
      </c>
      <c r="X1900" s="27">
        <v>0</v>
      </c>
      <c r="Y1900" s="27"/>
      <c r="Z1900" s="27">
        <v>0</v>
      </c>
      <c r="AA1900" s="27">
        <v>0</v>
      </c>
      <c r="AB1900" s="27">
        <v>0</v>
      </c>
      <c r="AC1900" s="27"/>
      <c r="AD1900" s="27">
        <v>0</v>
      </c>
      <c r="AE1900" s="27">
        <v>0</v>
      </c>
      <c r="AF1900" s="27">
        <v>0</v>
      </c>
      <c r="AG1900" s="106">
        <v>0</v>
      </c>
      <c r="AH1900" s="27">
        <v>0</v>
      </c>
      <c r="AI1900" s="27">
        <v>0</v>
      </c>
      <c r="AJ1900" s="27">
        <v>0</v>
      </c>
      <c r="AK1900" s="106">
        <v>0</v>
      </c>
      <c r="AL1900" s="106">
        <v>0</v>
      </c>
      <c r="AM1900" s="105">
        <v>0</v>
      </c>
      <c r="AN1900" s="11">
        <v>0</v>
      </c>
      <c r="AO1900" s="11">
        <v>0</v>
      </c>
      <c r="AP1900" s="105">
        <v>0</v>
      </c>
      <c r="AQ1900" s="11">
        <v>0</v>
      </c>
      <c r="AR1900" s="11">
        <v>0</v>
      </c>
      <c r="AS1900" s="11">
        <v>0</v>
      </c>
      <c r="AT1900" s="11">
        <v>0</v>
      </c>
      <c r="AU1900" s="11">
        <v>0</v>
      </c>
      <c r="AV1900" s="11">
        <v>0</v>
      </c>
      <c r="AW1900" s="11">
        <v>0</v>
      </c>
      <c r="AX1900" s="11">
        <v>0</v>
      </c>
      <c r="AZ1900" s="11">
        <v>0</v>
      </c>
      <c r="BA1900">
        <v>0</v>
      </c>
      <c r="BB1900" s="122"/>
    </row>
    <row r="1901" spans="1:54" hidden="1" x14ac:dyDescent="0.25">
      <c r="A1901">
        <v>10</v>
      </c>
      <c r="B1901" t="str">
        <f t="shared" si="230"/>
        <v>FrCC-8161</v>
      </c>
      <c r="C1901" s="2" t="s">
        <v>320</v>
      </c>
      <c r="D1901" s="2" t="str">
        <f t="shared" si="231"/>
        <v>8</v>
      </c>
      <c r="E1901" s="2" t="str">
        <f t="shared" si="232"/>
        <v>81</v>
      </c>
      <c r="F1901" s="2" t="str">
        <f t="shared" si="233"/>
        <v>816</v>
      </c>
      <c r="G1901" s="1" t="s">
        <v>267</v>
      </c>
      <c r="H1901" s="27">
        <v>0</v>
      </c>
      <c r="I1901" s="27"/>
      <c r="J1901" s="27">
        <v>0</v>
      </c>
      <c r="K1901" s="27">
        <v>0</v>
      </c>
      <c r="L1901" s="27">
        <v>0</v>
      </c>
      <c r="M1901" s="27"/>
      <c r="N1901" s="27">
        <v>0</v>
      </c>
      <c r="O1901" s="27">
        <v>0</v>
      </c>
      <c r="P1901" s="27">
        <v>0</v>
      </c>
      <c r="Q1901" s="27"/>
      <c r="R1901" s="27">
        <v>0</v>
      </c>
      <c r="S1901" s="27">
        <v>0</v>
      </c>
      <c r="T1901" s="27">
        <v>0</v>
      </c>
      <c r="U1901" s="27"/>
      <c r="V1901" s="27">
        <v>0</v>
      </c>
      <c r="W1901" s="27">
        <v>0</v>
      </c>
      <c r="X1901" s="27">
        <v>0</v>
      </c>
      <c r="Y1901" s="27"/>
      <c r="Z1901" s="27">
        <v>0</v>
      </c>
      <c r="AA1901" s="27">
        <v>0</v>
      </c>
      <c r="AB1901" s="27">
        <v>0</v>
      </c>
      <c r="AC1901" s="27"/>
      <c r="AD1901" s="27">
        <v>0</v>
      </c>
      <c r="AE1901" s="27">
        <v>0</v>
      </c>
      <c r="AF1901" s="27">
        <v>0</v>
      </c>
      <c r="AG1901" s="106">
        <v>0</v>
      </c>
      <c r="AH1901" s="27">
        <v>0</v>
      </c>
      <c r="AI1901" s="27">
        <v>0</v>
      </c>
      <c r="AJ1901" s="27">
        <v>0</v>
      </c>
      <c r="AK1901" s="106">
        <v>0</v>
      </c>
      <c r="AL1901" s="106">
        <v>0</v>
      </c>
      <c r="AM1901" s="105">
        <v>0</v>
      </c>
      <c r="AN1901" s="11">
        <v>0</v>
      </c>
      <c r="AO1901" s="11">
        <v>0</v>
      </c>
      <c r="AP1901" s="105">
        <v>0</v>
      </c>
      <c r="AQ1901" s="11">
        <v>0</v>
      </c>
      <c r="AR1901" s="11">
        <v>0</v>
      </c>
      <c r="AS1901" s="11">
        <v>0</v>
      </c>
      <c r="AT1901" s="11">
        <v>0</v>
      </c>
      <c r="AU1901" s="11">
        <v>0</v>
      </c>
      <c r="AV1901" s="11">
        <v>0</v>
      </c>
      <c r="AW1901" s="11">
        <v>0</v>
      </c>
      <c r="AX1901" s="11">
        <v>0</v>
      </c>
      <c r="AZ1901" s="11">
        <v>0</v>
      </c>
      <c r="BA1901">
        <v>0</v>
      </c>
      <c r="BB1901" s="122"/>
    </row>
    <row r="1902" spans="1:54" hidden="1" x14ac:dyDescent="0.25">
      <c r="A1902">
        <v>10</v>
      </c>
      <c r="B1902" t="str">
        <f t="shared" si="230"/>
        <v>FrCC-8162</v>
      </c>
      <c r="C1902" s="2" t="s">
        <v>320</v>
      </c>
      <c r="D1902" s="2" t="str">
        <f t="shared" si="231"/>
        <v>8</v>
      </c>
      <c r="E1902" s="2" t="str">
        <f t="shared" si="232"/>
        <v>81</v>
      </c>
      <c r="F1902" s="2" t="str">
        <f t="shared" si="233"/>
        <v>816</v>
      </c>
      <c r="G1902" s="1" t="s">
        <v>268</v>
      </c>
      <c r="H1902" s="27">
        <v>0</v>
      </c>
      <c r="I1902" s="27"/>
      <c r="J1902" s="27">
        <v>0</v>
      </c>
      <c r="K1902" s="27">
        <v>0</v>
      </c>
      <c r="L1902" s="27">
        <v>0</v>
      </c>
      <c r="M1902" s="27"/>
      <c r="N1902" s="27">
        <v>0</v>
      </c>
      <c r="O1902" s="27">
        <v>0</v>
      </c>
      <c r="P1902" s="27">
        <v>0</v>
      </c>
      <c r="Q1902" s="27"/>
      <c r="R1902" s="27">
        <v>0</v>
      </c>
      <c r="S1902" s="27">
        <v>0</v>
      </c>
      <c r="T1902" s="27">
        <v>0</v>
      </c>
      <c r="U1902" s="27"/>
      <c r="V1902" s="27">
        <v>0</v>
      </c>
      <c r="W1902" s="27">
        <v>0</v>
      </c>
      <c r="X1902" s="27">
        <v>0</v>
      </c>
      <c r="Y1902" s="27"/>
      <c r="Z1902" s="27">
        <v>0</v>
      </c>
      <c r="AA1902" s="27">
        <v>0</v>
      </c>
      <c r="AB1902" s="27">
        <v>0</v>
      </c>
      <c r="AC1902" s="27"/>
      <c r="AD1902" s="27">
        <v>0</v>
      </c>
      <c r="AE1902" s="27">
        <v>0</v>
      </c>
      <c r="AF1902" s="27">
        <v>0</v>
      </c>
      <c r="AG1902" s="106">
        <v>0</v>
      </c>
      <c r="AH1902" s="27">
        <v>0</v>
      </c>
      <c r="AI1902" s="27">
        <v>0</v>
      </c>
      <c r="AJ1902" s="27">
        <v>0</v>
      </c>
      <c r="AK1902" s="106">
        <v>0</v>
      </c>
      <c r="AL1902" s="106">
        <v>0</v>
      </c>
      <c r="AM1902" s="105">
        <v>0</v>
      </c>
      <c r="AN1902" s="11">
        <v>0</v>
      </c>
      <c r="AO1902" s="11">
        <v>0</v>
      </c>
      <c r="AP1902" s="105">
        <v>0</v>
      </c>
      <c r="AQ1902" s="11">
        <v>0</v>
      </c>
      <c r="AR1902" s="11">
        <v>0</v>
      </c>
      <c r="AS1902" s="11">
        <v>0</v>
      </c>
      <c r="AT1902" s="11">
        <v>0</v>
      </c>
      <c r="AU1902" s="11">
        <v>0</v>
      </c>
      <c r="AV1902" s="11">
        <v>0</v>
      </c>
      <c r="AW1902" s="11">
        <v>0</v>
      </c>
      <c r="AX1902" s="11">
        <v>0</v>
      </c>
      <c r="AZ1902" s="11">
        <v>0</v>
      </c>
      <c r="BA1902">
        <v>0</v>
      </c>
      <c r="BB1902" s="122"/>
    </row>
    <row r="1903" spans="1:54" hidden="1" x14ac:dyDescent="0.25">
      <c r="A1903">
        <v>10</v>
      </c>
      <c r="B1903" t="str">
        <f t="shared" si="230"/>
        <v>FrCC-8170</v>
      </c>
      <c r="C1903" s="2" t="s">
        <v>320</v>
      </c>
      <c r="D1903" s="2" t="str">
        <f t="shared" si="231"/>
        <v>8</v>
      </c>
      <c r="E1903" s="2" t="str">
        <f t="shared" si="232"/>
        <v>81</v>
      </c>
      <c r="F1903" s="2" t="str">
        <f t="shared" si="233"/>
        <v>817</v>
      </c>
      <c r="G1903" s="1" t="s">
        <v>269</v>
      </c>
      <c r="H1903" s="27">
        <v>0</v>
      </c>
      <c r="I1903" s="27"/>
      <c r="J1903" s="27">
        <v>0</v>
      </c>
      <c r="K1903" s="27">
        <v>0</v>
      </c>
      <c r="L1903" s="27">
        <v>0</v>
      </c>
      <c r="M1903" s="27"/>
      <c r="N1903" s="27">
        <v>0</v>
      </c>
      <c r="O1903" s="27">
        <v>0</v>
      </c>
      <c r="P1903" s="27">
        <v>0</v>
      </c>
      <c r="Q1903" s="27"/>
      <c r="R1903" s="27">
        <v>0</v>
      </c>
      <c r="S1903" s="27">
        <v>0</v>
      </c>
      <c r="T1903" s="27">
        <v>0</v>
      </c>
      <c r="U1903" s="27"/>
      <c r="V1903" s="27">
        <v>0</v>
      </c>
      <c r="W1903" s="27">
        <v>0</v>
      </c>
      <c r="X1903" s="27">
        <v>0</v>
      </c>
      <c r="Y1903" s="27"/>
      <c r="Z1903" s="27">
        <v>0</v>
      </c>
      <c r="AA1903" s="27">
        <v>0</v>
      </c>
      <c r="AB1903" s="27">
        <v>0</v>
      </c>
      <c r="AC1903" s="27"/>
      <c r="AD1903" s="27">
        <v>0</v>
      </c>
      <c r="AE1903" s="27">
        <v>0</v>
      </c>
      <c r="AF1903" s="27">
        <v>0</v>
      </c>
      <c r="AG1903" s="106">
        <v>0</v>
      </c>
      <c r="AH1903" s="27">
        <v>0</v>
      </c>
      <c r="AI1903" s="27">
        <v>0</v>
      </c>
      <c r="AJ1903" s="27">
        <v>0</v>
      </c>
      <c r="AK1903" s="106">
        <v>0</v>
      </c>
      <c r="AL1903" s="106">
        <v>0</v>
      </c>
      <c r="AM1903" s="105">
        <v>0</v>
      </c>
      <c r="AN1903" s="11">
        <v>0</v>
      </c>
      <c r="AO1903" s="11">
        <v>0</v>
      </c>
      <c r="AP1903" s="105">
        <v>0</v>
      </c>
      <c r="AQ1903" s="11">
        <v>0</v>
      </c>
      <c r="AR1903" s="11">
        <v>0</v>
      </c>
      <c r="AS1903" s="11">
        <v>0</v>
      </c>
      <c r="AT1903" s="11">
        <v>0</v>
      </c>
      <c r="AU1903" s="11">
        <v>0</v>
      </c>
      <c r="AV1903" s="11">
        <v>0</v>
      </c>
      <c r="AW1903" s="11">
        <v>0</v>
      </c>
      <c r="AX1903" s="11">
        <v>0</v>
      </c>
      <c r="AZ1903" s="11">
        <v>0</v>
      </c>
      <c r="BA1903">
        <v>0</v>
      </c>
      <c r="BB1903" s="122"/>
    </row>
    <row r="1904" spans="1:54" hidden="1" x14ac:dyDescent="0.25">
      <c r="A1904">
        <v>10</v>
      </c>
      <c r="B1904" t="str">
        <f t="shared" si="230"/>
        <v>FrCC-8180</v>
      </c>
      <c r="C1904" s="2" t="s">
        <v>320</v>
      </c>
      <c r="D1904" s="2" t="str">
        <f t="shared" si="231"/>
        <v>8</v>
      </c>
      <c r="E1904" s="2" t="str">
        <f t="shared" si="232"/>
        <v>81</v>
      </c>
      <c r="F1904" s="2" t="str">
        <f t="shared" si="233"/>
        <v>818</v>
      </c>
      <c r="G1904" s="1" t="s">
        <v>3535</v>
      </c>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106"/>
      <c r="AH1904" s="27"/>
      <c r="AI1904" s="27"/>
      <c r="AJ1904" s="27"/>
      <c r="AK1904" s="106"/>
      <c r="AL1904" s="106"/>
      <c r="AM1904" s="105"/>
      <c r="AN1904" s="11"/>
      <c r="AO1904" s="11"/>
      <c r="AP1904" s="105"/>
      <c r="AQ1904" s="11"/>
      <c r="AR1904" s="11"/>
      <c r="AS1904" s="11"/>
      <c r="AT1904" s="11"/>
      <c r="AU1904" s="11">
        <v>0</v>
      </c>
      <c r="AV1904" s="11">
        <v>0</v>
      </c>
      <c r="AW1904" s="11">
        <v>0</v>
      </c>
      <c r="AX1904" s="11">
        <v>0</v>
      </c>
      <c r="AZ1904" s="11">
        <v>0</v>
      </c>
      <c r="BA1904">
        <v>0</v>
      </c>
      <c r="BB1904" s="122"/>
    </row>
    <row r="1905" spans="1:54" hidden="1" x14ac:dyDescent="0.25">
      <c r="A1905">
        <v>10</v>
      </c>
      <c r="B1905" t="str">
        <f t="shared" si="230"/>
        <v>FrCC-8200</v>
      </c>
      <c r="C1905" s="2" t="s">
        <v>320</v>
      </c>
      <c r="D1905" s="2" t="str">
        <f t="shared" si="231"/>
        <v>8</v>
      </c>
      <c r="E1905" s="2" t="str">
        <f t="shared" si="232"/>
        <v>82</v>
      </c>
      <c r="F1905" s="2" t="str">
        <f t="shared" si="233"/>
        <v>820</v>
      </c>
      <c r="G1905" s="1" t="s">
        <v>270</v>
      </c>
      <c r="H1905" s="27">
        <v>0</v>
      </c>
      <c r="I1905" s="27"/>
      <c r="J1905" s="27">
        <v>0</v>
      </c>
      <c r="K1905" s="27">
        <v>0</v>
      </c>
      <c r="L1905" s="27">
        <v>0</v>
      </c>
      <c r="M1905" s="27"/>
      <c r="N1905" s="27">
        <v>0</v>
      </c>
      <c r="O1905" s="27">
        <v>0</v>
      </c>
      <c r="P1905" s="27">
        <v>0</v>
      </c>
      <c r="Q1905" s="27"/>
      <c r="R1905" s="27">
        <v>0</v>
      </c>
      <c r="S1905" s="27">
        <v>0</v>
      </c>
      <c r="T1905" s="27">
        <v>0</v>
      </c>
      <c r="U1905" s="27"/>
      <c r="V1905" s="27">
        <v>0</v>
      </c>
      <c r="W1905" s="27">
        <v>0</v>
      </c>
      <c r="X1905" s="27">
        <v>0</v>
      </c>
      <c r="Y1905" s="27"/>
      <c r="Z1905" s="27">
        <v>0</v>
      </c>
      <c r="AA1905" s="27">
        <v>0</v>
      </c>
      <c r="AB1905" s="27">
        <v>0</v>
      </c>
      <c r="AC1905" s="27"/>
      <c r="AD1905" s="27">
        <v>0</v>
      </c>
      <c r="AE1905" s="27">
        <v>0</v>
      </c>
      <c r="AF1905" s="27">
        <v>0</v>
      </c>
      <c r="AG1905" s="106">
        <v>0</v>
      </c>
      <c r="AH1905" s="27">
        <v>0</v>
      </c>
      <c r="AI1905" s="27">
        <v>0</v>
      </c>
      <c r="AJ1905" s="27">
        <v>0</v>
      </c>
      <c r="AK1905" s="106">
        <v>0</v>
      </c>
      <c r="AL1905" s="106">
        <v>0</v>
      </c>
      <c r="AM1905" s="105">
        <v>0</v>
      </c>
      <c r="AN1905" s="11">
        <v>0</v>
      </c>
      <c r="AO1905" s="11">
        <v>0</v>
      </c>
      <c r="AP1905" s="105">
        <v>0</v>
      </c>
      <c r="AQ1905" s="11">
        <v>0</v>
      </c>
      <c r="AR1905" s="11">
        <v>0</v>
      </c>
      <c r="AS1905" s="11">
        <v>0</v>
      </c>
      <c r="AT1905" s="11">
        <v>0</v>
      </c>
      <c r="AU1905" s="11">
        <v>0</v>
      </c>
      <c r="AV1905" s="11">
        <v>0</v>
      </c>
      <c r="AW1905" s="11">
        <v>0</v>
      </c>
      <c r="AX1905" s="11">
        <v>0</v>
      </c>
      <c r="AZ1905" s="11">
        <v>0</v>
      </c>
      <c r="BA1905">
        <v>0</v>
      </c>
      <c r="BB1905" s="122"/>
    </row>
    <row r="1906" spans="1:54" hidden="1" x14ac:dyDescent="0.25">
      <c r="A1906">
        <v>10</v>
      </c>
      <c r="B1906" t="str">
        <f t="shared" si="230"/>
        <v>FrCC-8210</v>
      </c>
      <c r="C1906" s="2" t="s">
        <v>320</v>
      </c>
      <c r="D1906" s="2" t="str">
        <f t="shared" si="231"/>
        <v>8</v>
      </c>
      <c r="E1906" s="2" t="str">
        <f t="shared" si="232"/>
        <v>82</v>
      </c>
      <c r="F1906" s="2" t="str">
        <f t="shared" si="233"/>
        <v>821</v>
      </c>
      <c r="G1906" s="1" t="s">
        <v>3536</v>
      </c>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106"/>
      <c r="AH1906" s="27"/>
      <c r="AI1906" s="27"/>
      <c r="AJ1906" s="27"/>
      <c r="AK1906" s="106"/>
      <c r="AL1906" s="106"/>
      <c r="AM1906" s="105"/>
      <c r="AN1906" s="11"/>
      <c r="AO1906" s="11"/>
      <c r="AP1906" s="105"/>
      <c r="AQ1906" s="11"/>
      <c r="AR1906" s="11"/>
      <c r="AS1906" s="11"/>
      <c r="AT1906" s="11"/>
      <c r="AU1906" s="11">
        <v>0</v>
      </c>
      <c r="AV1906" s="11">
        <v>0</v>
      </c>
      <c r="AW1906" s="11">
        <v>0</v>
      </c>
      <c r="AX1906" s="11">
        <v>0</v>
      </c>
      <c r="AZ1906" s="11">
        <v>0</v>
      </c>
      <c r="BA1906">
        <v>0</v>
      </c>
      <c r="BB1906" s="122"/>
    </row>
    <row r="1907" spans="1:54" hidden="1" x14ac:dyDescent="0.25">
      <c r="A1907">
        <v>10</v>
      </c>
      <c r="B1907" t="str">
        <f t="shared" si="230"/>
        <v>FrCC-8300</v>
      </c>
      <c r="C1907" s="2" t="s">
        <v>320</v>
      </c>
      <c r="D1907" s="2" t="str">
        <f t="shared" si="231"/>
        <v>8</v>
      </c>
      <c r="E1907" s="2" t="str">
        <f t="shared" si="232"/>
        <v>83</v>
      </c>
      <c r="F1907" s="2" t="str">
        <f t="shared" si="233"/>
        <v>830</v>
      </c>
      <c r="G1907" s="1" t="s">
        <v>271</v>
      </c>
      <c r="H1907" s="27">
        <v>0</v>
      </c>
      <c r="I1907" s="27"/>
      <c r="J1907" s="27">
        <v>0</v>
      </c>
      <c r="K1907" s="27">
        <v>0</v>
      </c>
      <c r="L1907" s="27">
        <v>0</v>
      </c>
      <c r="M1907" s="27"/>
      <c r="N1907" s="27">
        <v>0</v>
      </c>
      <c r="O1907" s="27">
        <v>0</v>
      </c>
      <c r="P1907" s="27">
        <v>0</v>
      </c>
      <c r="Q1907" s="27"/>
      <c r="R1907" s="27">
        <v>0</v>
      </c>
      <c r="S1907" s="27">
        <v>0</v>
      </c>
      <c r="T1907" s="27">
        <v>0</v>
      </c>
      <c r="U1907" s="27"/>
      <c r="V1907" s="27">
        <v>0</v>
      </c>
      <c r="W1907" s="27">
        <v>0</v>
      </c>
      <c r="X1907" s="27">
        <v>0</v>
      </c>
      <c r="Y1907" s="27"/>
      <c r="Z1907" s="27">
        <v>0</v>
      </c>
      <c r="AA1907" s="27">
        <v>0</v>
      </c>
      <c r="AB1907" s="27">
        <v>0</v>
      </c>
      <c r="AC1907" s="27"/>
      <c r="AD1907" s="27">
        <v>0</v>
      </c>
      <c r="AE1907" s="27">
        <v>0</v>
      </c>
      <c r="AF1907" s="27">
        <v>0</v>
      </c>
      <c r="AG1907" s="106">
        <v>0</v>
      </c>
      <c r="AH1907" s="27">
        <v>0</v>
      </c>
      <c r="AI1907" s="27">
        <v>0</v>
      </c>
      <c r="AJ1907" s="27">
        <v>0</v>
      </c>
      <c r="AK1907" s="106">
        <v>0</v>
      </c>
      <c r="AL1907" s="106">
        <v>0</v>
      </c>
      <c r="AM1907" s="105">
        <v>0</v>
      </c>
      <c r="AN1907" s="11">
        <v>0</v>
      </c>
      <c r="AO1907" s="11">
        <v>0</v>
      </c>
      <c r="AP1907" s="105">
        <v>0</v>
      </c>
      <c r="AQ1907" s="11">
        <v>0</v>
      </c>
      <c r="AR1907" s="11">
        <v>0</v>
      </c>
      <c r="AS1907" s="11">
        <v>0</v>
      </c>
      <c r="AT1907" s="11">
        <v>0</v>
      </c>
      <c r="AU1907" s="11">
        <v>0</v>
      </c>
      <c r="AV1907" s="11">
        <v>0</v>
      </c>
      <c r="AW1907" s="11">
        <v>0</v>
      </c>
      <c r="AX1907" s="11">
        <v>0</v>
      </c>
      <c r="AZ1907" s="11">
        <v>0</v>
      </c>
      <c r="BA1907">
        <v>0</v>
      </c>
      <c r="BB1907" s="122"/>
    </row>
    <row r="1908" spans="1:54" hidden="1" x14ac:dyDescent="0.25">
      <c r="A1908">
        <v>10</v>
      </c>
      <c r="B1908" t="str">
        <f t="shared" si="230"/>
        <v>FrCC-8310</v>
      </c>
      <c r="C1908" s="2" t="s">
        <v>320</v>
      </c>
      <c r="D1908" s="2" t="str">
        <f t="shared" si="231"/>
        <v>8</v>
      </c>
      <c r="E1908" s="2" t="str">
        <f t="shared" si="232"/>
        <v>83</v>
      </c>
      <c r="F1908" s="2" t="str">
        <f t="shared" si="233"/>
        <v>831</v>
      </c>
      <c r="G1908" s="1" t="s">
        <v>3537</v>
      </c>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106"/>
      <c r="AH1908" s="27"/>
      <c r="AI1908" s="27"/>
      <c r="AJ1908" s="27"/>
      <c r="AK1908" s="106"/>
      <c r="AL1908" s="106"/>
      <c r="AM1908" s="105"/>
      <c r="AN1908" s="11"/>
      <c r="AO1908" s="11"/>
      <c r="AP1908" s="105"/>
      <c r="AQ1908" s="11"/>
      <c r="AR1908" s="11"/>
      <c r="AS1908" s="11"/>
      <c r="AT1908" s="11"/>
      <c r="AU1908" s="11">
        <v>0</v>
      </c>
      <c r="AV1908" s="11">
        <v>0</v>
      </c>
      <c r="AW1908" s="11">
        <v>0</v>
      </c>
      <c r="AX1908" s="11">
        <v>0</v>
      </c>
      <c r="AZ1908" s="11">
        <v>0</v>
      </c>
      <c r="BA1908">
        <v>0</v>
      </c>
      <c r="BB1908" s="122"/>
    </row>
    <row r="1909" spans="1:54" hidden="1" x14ac:dyDescent="0.25">
      <c r="A1909">
        <v>10</v>
      </c>
      <c r="B1909" t="str">
        <f t="shared" si="230"/>
        <v>FrCC-8411</v>
      </c>
      <c r="C1909" s="2" t="s">
        <v>320</v>
      </c>
      <c r="D1909" s="2" t="str">
        <f t="shared" si="231"/>
        <v>8</v>
      </c>
      <c r="E1909" s="2" t="str">
        <f t="shared" si="232"/>
        <v>84</v>
      </c>
      <c r="F1909" s="2" t="str">
        <f t="shared" si="233"/>
        <v>841</v>
      </c>
      <c r="G1909" s="1" t="s">
        <v>273</v>
      </c>
      <c r="H1909" s="27">
        <v>0</v>
      </c>
      <c r="I1909" s="27"/>
      <c r="J1909" s="27">
        <v>0</v>
      </c>
      <c r="K1909" s="27">
        <v>0</v>
      </c>
      <c r="L1909" s="27">
        <v>0</v>
      </c>
      <c r="M1909" s="27"/>
      <c r="N1909" s="27">
        <v>0</v>
      </c>
      <c r="O1909" s="27">
        <v>0</v>
      </c>
      <c r="P1909" s="27">
        <v>0</v>
      </c>
      <c r="Q1909" s="27"/>
      <c r="R1909" s="27">
        <v>0</v>
      </c>
      <c r="S1909" s="27">
        <v>0</v>
      </c>
      <c r="T1909" s="27">
        <v>0</v>
      </c>
      <c r="U1909" s="27"/>
      <c r="V1909" s="27">
        <v>0</v>
      </c>
      <c r="W1909" s="27">
        <v>0</v>
      </c>
      <c r="X1909" s="27">
        <v>0</v>
      </c>
      <c r="Y1909" s="27"/>
      <c r="Z1909" s="27">
        <v>0</v>
      </c>
      <c r="AA1909" s="27">
        <v>0</v>
      </c>
      <c r="AB1909" s="27">
        <v>0</v>
      </c>
      <c r="AC1909" s="27"/>
      <c r="AD1909" s="27">
        <v>0</v>
      </c>
      <c r="AE1909" s="27">
        <v>0</v>
      </c>
      <c r="AF1909" s="27">
        <v>0</v>
      </c>
      <c r="AG1909" s="106">
        <v>0</v>
      </c>
      <c r="AH1909" s="27">
        <v>0</v>
      </c>
      <c r="AI1909" s="27">
        <v>0</v>
      </c>
      <c r="AJ1909" s="27">
        <v>0</v>
      </c>
      <c r="AK1909" s="106">
        <v>0</v>
      </c>
      <c r="AL1909" s="106">
        <v>0</v>
      </c>
      <c r="AM1909" s="105">
        <v>0</v>
      </c>
      <c r="AN1909" s="11">
        <v>0</v>
      </c>
      <c r="AO1909" s="11">
        <v>0</v>
      </c>
      <c r="AP1909" s="105">
        <v>0</v>
      </c>
      <c r="AQ1909" s="11">
        <v>0</v>
      </c>
      <c r="AR1909" s="11">
        <v>0</v>
      </c>
      <c r="AS1909" s="11">
        <v>0</v>
      </c>
      <c r="AT1909" s="11">
        <v>0</v>
      </c>
      <c r="AU1909" s="11">
        <v>0</v>
      </c>
      <c r="AV1909" s="11">
        <v>0</v>
      </c>
      <c r="AW1909" s="11">
        <v>0</v>
      </c>
      <c r="AX1909" s="11">
        <v>0</v>
      </c>
      <c r="AZ1909" s="11">
        <v>0</v>
      </c>
      <c r="BA1909">
        <v>0</v>
      </c>
      <c r="BB1909" s="122"/>
    </row>
    <row r="1910" spans="1:54" hidden="1" x14ac:dyDescent="0.25">
      <c r="A1910">
        <v>10</v>
      </c>
      <c r="B1910" t="str">
        <f t="shared" si="230"/>
        <v>FrCC-8412</v>
      </c>
      <c r="C1910" s="2" t="s">
        <v>320</v>
      </c>
      <c r="D1910" s="2" t="str">
        <f t="shared" si="231"/>
        <v>8</v>
      </c>
      <c r="E1910" s="2" t="str">
        <f t="shared" si="232"/>
        <v>84</v>
      </c>
      <c r="F1910" s="2" t="str">
        <f t="shared" si="233"/>
        <v>841</v>
      </c>
      <c r="G1910" s="1" t="s">
        <v>274</v>
      </c>
      <c r="H1910" s="27">
        <v>0</v>
      </c>
      <c r="I1910" s="27"/>
      <c r="J1910" s="27">
        <v>0</v>
      </c>
      <c r="K1910" s="27">
        <v>0</v>
      </c>
      <c r="L1910" s="27">
        <v>0</v>
      </c>
      <c r="M1910" s="27"/>
      <c r="N1910" s="27">
        <v>0</v>
      </c>
      <c r="O1910" s="27">
        <v>0</v>
      </c>
      <c r="P1910" s="27">
        <v>0</v>
      </c>
      <c r="Q1910" s="27"/>
      <c r="R1910" s="27">
        <v>0</v>
      </c>
      <c r="S1910" s="27">
        <v>0</v>
      </c>
      <c r="T1910" s="27">
        <v>0</v>
      </c>
      <c r="U1910" s="27"/>
      <c r="V1910" s="27">
        <v>0</v>
      </c>
      <c r="W1910" s="27">
        <v>0</v>
      </c>
      <c r="X1910" s="27">
        <v>0</v>
      </c>
      <c r="Y1910" s="27"/>
      <c r="Z1910" s="27">
        <v>0</v>
      </c>
      <c r="AA1910" s="27">
        <v>0</v>
      </c>
      <c r="AB1910" s="27">
        <v>0</v>
      </c>
      <c r="AC1910" s="27"/>
      <c r="AD1910" s="27">
        <v>0</v>
      </c>
      <c r="AE1910" s="27">
        <v>0</v>
      </c>
      <c r="AF1910" s="27">
        <v>0</v>
      </c>
      <c r="AG1910" s="106">
        <v>0</v>
      </c>
      <c r="AH1910" s="27">
        <v>0</v>
      </c>
      <c r="AI1910" s="27">
        <v>0</v>
      </c>
      <c r="AJ1910" s="27">
        <v>0</v>
      </c>
      <c r="AK1910" s="106">
        <v>0</v>
      </c>
      <c r="AL1910" s="106">
        <v>0</v>
      </c>
      <c r="AM1910" s="105">
        <v>0</v>
      </c>
      <c r="AN1910" s="11">
        <v>0</v>
      </c>
      <c r="AO1910" s="11">
        <v>0</v>
      </c>
      <c r="AP1910" s="105">
        <v>0</v>
      </c>
      <c r="AQ1910" s="11">
        <v>0</v>
      </c>
      <c r="AR1910" s="11">
        <v>0</v>
      </c>
      <c r="AS1910" s="11">
        <v>0</v>
      </c>
      <c r="AT1910" s="11">
        <v>0</v>
      </c>
      <c r="AU1910" s="11">
        <v>0</v>
      </c>
      <c r="AV1910" s="11">
        <v>0</v>
      </c>
      <c r="AW1910" s="11">
        <v>0</v>
      </c>
      <c r="AX1910" s="11">
        <v>0</v>
      </c>
      <c r="AZ1910" s="11">
        <v>0</v>
      </c>
      <c r="BA1910">
        <v>0</v>
      </c>
      <c r="BB1910" s="122"/>
    </row>
    <row r="1911" spans="1:54" hidden="1" x14ac:dyDescent="0.25">
      <c r="A1911">
        <v>10</v>
      </c>
      <c r="B1911" t="str">
        <f t="shared" si="230"/>
        <v>FrCC-8413</v>
      </c>
      <c r="C1911" s="2" t="s">
        <v>320</v>
      </c>
      <c r="D1911" s="2" t="str">
        <f t="shared" si="231"/>
        <v>8</v>
      </c>
      <c r="E1911" s="2" t="str">
        <f t="shared" si="232"/>
        <v>84</v>
      </c>
      <c r="F1911" s="2" t="str">
        <f t="shared" si="233"/>
        <v>841</v>
      </c>
      <c r="G1911" s="1" t="s">
        <v>275</v>
      </c>
      <c r="H1911" s="27">
        <v>0</v>
      </c>
      <c r="I1911" s="27"/>
      <c r="J1911" s="27">
        <v>0</v>
      </c>
      <c r="K1911" s="27">
        <v>0</v>
      </c>
      <c r="L1911" s="27">
        <v>0</v>
      </c>
      <c r="M1911" s="27"/>
      <c r="N1911" s="27">
        <v>0</v>
      </c>
      <c r="O1911" s="27">
        <v>0</v>
      </c>
      <c r="P1911" s="27">
        <v>0</v>
      </c>
      <c r="Q1911" s="27"/>
      <c r="R1911" s="27">
        <v>0</v>
      </c>
      <c r="S1911" s="27">
        <v>0</v>
      </c>
      <c r="T1911" s="27">
        <v>0</v>
      </c>
      <c r="U1911" s="27"/>
      <c r="V1911" s="27">
        <v>0</v>
      </c>
      <c r="W1911" s="27">
        <v>0</v>
      </c>
      <c r="X1911" s="27">
        <v>0</v>
      </c>
      <c r="Y1911" s="27"/>
      <c r="Z1911" s="27">
        <v>0</v>
      </c>
      <c r="AA1911" s="27">
        <v>0</v>
      </c>
      <c r="AB1911" s="27">
        <v>0</v>
      </c>
      <c r="AC1911" s="27"/>
      <c r="AD1911" s="27">
        <v>0</v>
      </c>
      <c r="AE1911" s="27">
        <v>0</v>
      </c>
      <c r="AF1911" s="27">
        <v>0</v>
      </c>
      <c r="AG1911" s="106">
        <v>0</v>
      </c>
      <c r="AH1911" s="27">
        <v>0</v>
      </c>
      <c r="AI1911" s="27">
        <v>0</v>
      </c>
      <c r="AJ1911" s="27">
        <v>0</v>
      </c>
      <c r="AK1911" s="106">
        <v>0</v>
      </c>
      <c r="AL1911" s="106">
        <v>0</v>
      </c>
      <c r="AM1911" s="105">
        <v>0</v>
      </c>
      <c r="AN1911" s="11">
        <v>0</v>
      </c>
      <c r="AO1911" s="11">
        <v>0</v>
      </c>
      <c r="AP1911" s="105">
        <v>0</v>
      </c>
      <c r="AQ1911" s="11">
        <v>0</v>
      </c>
      <c r="AR1911" s="11">
        <v>0</v>
      </c>
      <c r="AS1911" s="11">
        <v>0</v>
      </c>
      <c r="AT1911" s="11">
        <v>0</v>
      </c>
      <c r="AU1911" s="11">
        <v>0</v>
      </c>
      <c r="AV1911" s="11">
        <v>0</v>
      </c>
      <c r="AW1911" s="11">
        <v>0</v>
      </c>
      <c r="AX1911" s="11">
        <v>0</v>
      </c>
      <c r="AZ1911" s="11">
        <v>0</v>
      </c>
      <c r="BA1911">
        <v>0</v>
      </c>
      <c r="BB1911" s="122"/>
    </row>
    <row r="1912" spans="1:54" hidden="1" x14ac:dyDescent="0.25">
      <c r="A1912">
        <v>10</v>
      </c>
      <c r="B1912" t="str">
        <f t="shared" si="230"/>
        <v>FrCC-8414</v>
      </c>
      <c r="C1912" s="2" t="s">
        <v>320</v>
      </c>
      <c r="D1912" s="2" t="str">
        <f t="shared" ref="D1912:D1943" si="234">LEFT($G1912,1)</f>
        <v>8</v>
      </c>
      <c r="E1912" s="2" t="str">
        <f t="shared" ref="E1912:E1943" si="235">LEFT($G1912,2)</f>
        <v>84</v>
      </c>
      <c r="F1912" s="2" t="str">
        <f t="shared" ref="F1912:F1943" si="236">LEFT($G1912,3)</f>
        <v>841</v>
      </c>
      <c r="G1912" s="1" t="s">
        <v>276</v>
      </c>
      <c r="H1912" s="27">
        <v>0</v>
      </c>
      <c r="I1912" s="27"/>
      <c r="J1912" s="27">
        <v>0</v>
      </c>
      <c r="K1912" s="27">
        <v>0</v>
      </c>
      <c r="L1912" s="27">
        <v>0</v>
      </c>
      <c r="M1912" s="27"/>
      <c r="N1912" s="27">
        <v>0</v>
      </c>
      <c r="O1912" s="27">
        <v>0</v>
      </c>
      <c r="P1912" s="27">
        <v>0</v>
      </c>
      <c r="Q1912" s="27"/>
      <c r="R1912" s="27">
        <v>0</v>
      </c>
      <c r="S1912" s="27">
        <v>0</v>
      </c>
      <c r="T1912" s="27">
        <v>0</v>
      </c>
      <c r="U1912" s="27"/>
      <c r="V1912" s="27">
        <v>0</v>
      </c>
      <c r="W1912" s="27">
        <v>0</v>
      </c>
      <c r="X1912" s="27">
        <v>0</v>
      </c>
      <c r="Y1912" s="27"/>
      <c r="Z1912" s="27">
        <v>0</v>
      </c>
      <c r="AA1912" s="27">
        <v>0</v>
      </c>
      <c r="AB1912" s="27">
        <v>0</v>
      </c>
      <c r="AC1912" s="27"/>
      <c r="AD1912" s="27">
        <v>0</v>
      </c>
      <c r="AE1912" s="27">
        <v>0</v>
      </c>
      <c r="AF1912" s="27">
        <v>0</v>
      </c>
      <c r="AG1912" s="106">
        <v>0</v>
      </c>
      <c r="AH1912" s="27">
        <v>0</v>
      </c>
      <c r="AI1912" s="27">
        <v>0</v>
      </c>
      <c r="AJ1912" s="27">
        <v>0</v>
      </c>
      <c r="AK1912" s="106">
        <v>0</v>
      </c>
      <c r="AL1912" s="106">
        <v>0</v>
      </c>
      <c r="AM1912" s="105">
        <v>0</v>
      </c>
      <c r="AN1912" s="11">
        <v>0</v>
      </c>
      <c r="AO1912" s="11">
        <v>0</v>
      </c>
      <c r="AP1912" s="105">
        <v>0</v>
      </c>
      <c r="AQ1912" s="11">
        <v>0</v>
      </c>
      <c r="AR1912" s="11">
        <v>0</v>
      </c>
      <c r="AS1912" s="11">
        <v>0</v>
      </c>
      <c r="AT1912" s="11">
        <v>0</v>
      </c>
      <c r="AU1912" s="11">
        <v>0</v>
      </c>
      <c r="AV1912" s="11">
        <v>0</v>
      </c>
      <c r="AW1912" s="11">
        <v>0</v>
      </c>
      <c r="AX1912" s="11">
        <v>0</v>
      </c>
      <c r="AZ1912" s="11">
        <v>0</v>
      </c>
      <c r="BA1912">
        <v>0</v>
      </c>
      <c r="BB1912" s="122"/>
    </row>
    <row r="1913" spans="1:54" hidden="1" x14ac:dyDescent="0.25">
      <c r="A1913">
        <v>10</v>
      </c>
      <c r="B1913" t="str">
        <f t="shared" si="230"/>
        <v>FrCC-8415</v>
      </c>
      <c r="C1913" s="2" t="s">
        <v>320</v>
      </c>
      <c r="D1913" s="2" t="str">
        <f t="shared" si="234"/>
        <v>8</v>
      </c>
      <c r="E1913" s="2" t="str">
        <f t="shared" si="235"/>
        <v>84</v>
      </c>
      <c r="F1913" s="2" t="str">
        <f t="shared" si="236"/>
        <v>841</v>
      </c>
      <c r="G1913" s="1" t="s">
        <v>277</v>
      </c>
      <c r="H1913" s="27">
        <v>0</v>
      </c>
      <c r="I1913" s="27"/>
      <c r="J1913" s="27">
        <v>0</v>
      </c>
      <c r="K1913" s="27">
        <v>0</v>
      </c>
      <c r="L1913" s="27">
        <v>0</v>
      </c>
      <c r="M1913" s="27"/>
      <c r="N1913" s="27">
        <v>0</v>
      </c>
      <c r="O1913" s="27">
        <v>0</v>
      </c>
      <c r="P1913" s="27">
        <v>0</v>
      </c>
      <c r="Q1913" s="27"/>
      <c r="R1913" s="27">
        <v>0</v>
      </c>
      <c r="S1913" s="27">
        <v>0</v>
      </c>
      <c r="T1913" s="27">
        <v>0</v>
      </c>
      <c r="U1913" s="27"/>
      <c r="V1913" s="27">
        <v>0</v>
      </c>
      <c r="W1913" s="27">
        <v>0</v>
      </c>
      <c r="X1913" s="27">
        <v>0</v>
      </c>
      <c r="Y1913" s="27"/>
      <c r="Z1913" s="27">
        <v>0</v>
      </c>
      <c r="AA1913" s="27">
        <v>0</v>
      </c>
      <c r="AB1913" s="27">
        <v>0</v>
      </c>
      <c r="AC1913" s="27"/>
      <c r="AD1913" s="27">
        <v>0</v>
      </c>
      <c r="AE1913" s="27">
        <v>0</v>
      </c>
      <c r="AF1913" s="27">
        <v>0</v>
      </c>
      <c r="AG1913" s="106">
        <v>0</v>
      </c>
      <c r="AH1913" s="27">
        <v>0</v>
      </c>
      <c r="AI1913" s="27">
        <v>0</v>
      </c>
      <c r="AJ1913" s="27">
        <v>0</v>
      </c>
      <c r="AK1913" s="106">
        <v>0</v>
      </c>
      <c r="AL1913" s="106">
        <v>0</v>
      </c>
      <c r="AM1913" s="105">
        <v>0</v>
      </c>
      <c r="AN1913" s="11">
        <v>0</v>
      </c>
      <c r="AO1913" s="11">
        <v>0</v>
      </c>
      <c r="AP1913" s="105">
        <v>0</v>
      </c>
      <c r="AQ1913" s="11">
        <v>0</v>
      </c>
      <c r="AR1913" s="11">
        <v>0</v>
      </c>
      <c r="AS1913" s="11">
        <v>0</v>
      </c>
      <c r="AT1913" s="11">
        <v>0</v>
      </c>
      <c r="AU1913" s="11">
        <v>0</v>
      </c>
      <c r="AV1913" s="11">
        <v>0</v>
      </c>
      <c r="AW1913" s="11">
        <v>0</v>
      </c>
      <c r="AX1913" s="11">
        <v>0</v>
      </c>
      <c r="AZ1913" s="11">
        <v>0</v>
      </c>
      <c r="BA1913">
        <v>0</v>
      </c>
      <c r="BB1913" s="122"/>
    </row>
    <row r="1914" spans="1:54" hidden="1" x14ac:dyDescent="0.25">
      <c r="A1914">
        <v>10</v>
      </c>
      <c r="B1914" t="str">
        <f t="shared" si="230"/>
        <v>FrCC-8416</v>
      </c>
      <c r="C1914" s="2" t="s">
        <v>320</v>
      </c>
      <c r="D1914" s="2" t="str">
        <f t="shared" si="234"/>
        <v>8</v>
      </c>
      <c r="E1914" s="2" t="str">
        <f t="shared" si="235"/>
        <v>84</v>
      </c>
      <c r="F1914" s="2" t="str">
        <f t="shared" si="236"/>
        <v>841</v>
      </c>
      <c r="G1914" s="1" t="s">
        <v>278</v>
      </c>
      <c r="H1914" s="27">
        <v>0</v>
      </c>
      <c r="I1914" s="27"/>
      <c r="J1914" s="27">
        <v>0</v>
      </c>
      <c r="K1914" s="27">
        <v>0</v>
      </c>
      <c r="L1914" s="27">
        <v>0</v>
      </c>
      <c r="M1914" s="27"/>
      <c r="N1914" s="27">
        <v>0</v>
      </c>
      <c r="O1914" s="27">
        <v>0</v>
      </c>
      <c r="P1914" s="27">
        <v>0</v>
      </c>
      <c r="Q1914" s="27"/>
      <c r="R1914" s="27">
        <v>0</v>
      </c>
      <c r="S1914" s="27">
        <v>0</v>
      </c>
      <c r="T1914" s="27">
        <v>0</v>
      </c>
      <c r="U1914" s="27"/>
      <c r="V1914" s="27">
        <v>0</v>
      </c>
      <c r="W1914" s="27">
        <v>0</v>
      </c>
      <c r="X1914" s="27">
        <v>0</v>
      </c>
      <c r="Y1914" s="27"/>
      <c r="Z1914" s="27">
        <v>0</v>
      </c>
      <c r="AA1914" s="27">
        <v>0</v>
      </c>
      <c r="AB1914" s="27">
        <v>0</v>
      </c>
      <c r="AC1914" s="27"/>
      <c r="AD1914" s="27">
        <v>0</v>
      </c>
      <c r="AE1914" s="27">
        <v>0</v>
      </c>
      <c r="AF1914" s="27">
        <v>0</v>
      </c>
      <c r="AG1914" s="106">
        <v>0</v>
      </c>
      <c r="AH1914" s="27">
        <v>0</v>
      </c>
      <c r="AI1914" s="27">
        <v>0</v>
      </c>
      <c r="AJ1914" s="27">
        <v>0</v>
      </c>
      <c r="AK1914" s="106">
        <v>0</v>
      </c>
      <c r="AL1914" s="106">
        <v>0</v>
      </c>
      <c r="AM1914" s="105">
        <v>0</v>
      </c>
      <c r="AN1914" s="11">
        <v>0</v>
      </c>
      <c r="AO1914" s="11">
        <v>0</v>
      </c>
      <c r="AP1914" s="105">
        <v>0</v>
      </c>
      <c r="AQ1914" s="11">
        <v>0</v>
      </c>
      <c r="AR1914" s="11">
        <v>0</v>
      </c>
      <c r="AS1914" s="11">
        <v>0</v>
      </c>
      <c r="AT1914" s="11">
        <v>0</v>
      </c>
      <c r="AU1914" s="11">
        <v>0</v>
      </c>
      <c r="AV1914" s="11">
        <v>0</v>
      </c>
      <c r="AW1914" s="11">
        <v>0</v>
      </c>
      <c r="AX1914" s="11">
        <v>0</v>
      </c>
      <c r="AZ1914" s="11">
        <v>0</v>
      </c>
      <c r="BA1914">
        <v>0</v>
      </c>
      <c r="BB1914" s="122"/>
    </row>
    <row r="1915" spans="1:54" hidden="1" x14ac:dyDescent="0.25">
      <c r="A1915">
        <v>10</v>
      </c>
      <c r="B1915" t="str">
        <f t="shared" si="230"/>
        <v>FrCC-8417</v>
      </c>
      <c r="C1915" s="2" t="s">
        <v>320</v>
      </c>
      <c r="D1915" s="2" t="str">
        <f t="shared" si="234"/>
        <v>8</v>
      </c>
      <c r="E1915" s="2" t="str">
        <f t="shared" si="235"/>
        <v>84</v>
      </c>
      <c r="F1915" s="2" t="str">
        <f t="shared" si="236"/>
        <v>841</v>
      </c>
      <c r="G1915" s="1" t="s">
        <v>1431</v>
      </c>
      <c r="H1915" s="27">
        <v>0</v>
      </c>
      <c r="I1915" s="27"/>
      <c r="J1915" s="27">
        <v>0</v>
      </c>
      <c r="K1915" s="27">
        <v>0</v>
      </c>
      <c r="L1915" s="27">
        <v>0</v>
      </c>
      <c r="M1915" s="27"/>
      <c r="N1915" s="27">
        <v>0</v>
      </c>
      <c r="O1915" s="27">
        <v>0</v>
      </c>
      <c r="P1915" s="27">
        <v>0</v>
      </c>
      <c r="Q1915" s="27"/>
      <c r="R1915" s="27">
        <v>0</v>
      </c>
      <c r="S1915" s="27">
        <v>0</v>
      </c>
      <c r="T1915" s="27">
        <v>0</v>
      </c>
      <c r="U1915" s="27"/>
      <c r="V1915" s="27">
        <v>0</v>
      </c>
      <c r="W1915" s="27">
        <v>0</v>
      </c>
      <c r="X1915" s="27">
        <v>0</v>
      </c>
      <c r="Y1915" s="27"/>
      <c r="Z1915" s="27">
        <v>0</v>
      </c>
      <c r="AA1915" s="27">
        <v>0</v>
      </c>
      <c r="AB1915" s="27">
        <v>0</v>
      </c>
      <c r="AC1915" s="27"/>
      <c r="AD1915" s="27">
        <v>0</v>
      </c>
      <c r="AE1915" s="27">
        <v>0</v>
      </c>
      <c r="AF1915" s="27">
        <v>0</v>
      </c>
      <c r="AG1915" s="106">
        <v>0</v>
      </c>
      <c r="AH1915" s="27">
        <v>0</v>
      </c>
      <c r="AI1915" s="27">
        <v>0</v>
      </c>
      <c r="AJ1915" s="27">
        <v>0</v>
      </c>
      <c r="AK1915" s="106">
        <v>0</v>
      </c>
      <c r="AL1915" s="106">
        <v>0</v>
      </c>
      <c r="AM1915" s="105">
        <v>0</v>
      </c>
      <c r="AN1915" s="11">
        <v>0</v>
      </c>
      <c r="AO1915" s="11">
        <v>0</v>
      </c>
      <c r="AP1915" s="105">
        <v>0</v>
      </c>
      <c r="AQ1915" s="11">
        <v>0</v>
      </c>
      <c r="AR1915" s="11">
        <v>0</v>
      </c>
      <c r="AS1915" s="11">
        <v>0</v>
      </c>
      <c r="AT1915" s="11">
        <v>0</v>
      </c>
      <c r="AU1915" s="11">
        <v>0</v>
      </c>
      <c r="AV1915" s="11">
        <v>0</v>
      </c>
      <c r="AW1915" s="11">
        <v>0</v>
      </c>
      <c r="AX1915" s="11">
        <v>0</v>
      </c>
      <c r="AZ1915" s="11">
        <v>0</v>
      </c>
      <c r="BA1915">
        <v>0</v>
      </c>
      <c r="BB1915" s="122"/>
    </row>
    <row r="1916" spans="1:54" hidden="1" x14ac:dyDescent="0.25">
      <c r="A1916">
        <v>10</v>
      </c>
      <c r="B1916" t="str">
        <f t="shared" si="230"/>
        <v>FrCC-8421</v>
      </c>
      <c r="C1916" s="2" t="s">
        <v>320</v>
      </c>
      <c r="D1916" s="2" t="str">
        <f t="shared" si="234"/>
        <v>8</v>
      </c>
      <c r="E1916" s="2" t="str">
        <f t="shared" si="235"/>
        <v>84</v>
      </c>
      <c r="F1916" s="2" t="str">
        <f t="shared" si="236"/>
        <v>842</v>
      </c>
      <c r="G1916" s="1" t="s">
        <v>279</v>
      </c>
      <c r="H1916" s="27">
        <v>0</v>
      </c>
      <c r="I1916" s="27"/>
      <c r="J1916" s="27">
        <v>0</v>
      </c>
      <c r="K1916" s="27">
        <v>0</v>
      </c>
      <c r="L1916" s="27">
        <v>0</v>
      </c>
      <c r="M1916" s="27"/>
      <c r="N1916" s="27">
        <v>0</v>
      </c>
      <c r="O1916" s="27">
        <v>0</v>
      </c>
      <c r="P1916" s="27">
        <v>0</v>
      </c>
      <c r="Q1916" s="27"/>
      <c r="R1916" s="27">
        <v>0</v>
      </c>
      <c r="S1916" s="27">
        <v>0</v>
      </c>
      <c r="T1916" s="27">
        <v>0</v>
      </c>
      <c r="U1916" s="27"/>
      <c r="V1916" s="27">
        <v>0</v>
      </c>
      <c r="W1916" s="27">
        <v>0</v>
      </c>
      <c r="X1916" s="27">
        <v>0</v>
      </c>
      <c r="Y1916" s="27"/>
      <c r="Z1916" s="27">
        <v>0</v>
      </c>
      <c r="AA1916" s="27">
        <v>0</v>
      </c>
      <c r="AB1916" s="27">
        <v>0</v>
      </c>
      <c r="AC1916" s="27"/>
      <c r="AD1916" s="27">
        <v>0</v>
      </c>
      <c r="AE1916" s="27">
        <v>0</v>
      </c>
      <c r="AF1916" s="27">
        <v>0</v>
      </c>
      <c r="AG1916" s="106">
        <v>0</v>
      </c>
      <c r="AH1916" s="27">
        <v>0</v>
      </c>
      <c r="AI1916" s="27">
        <v>0</v>
      </c>
      <c r="AJ1916" s="27">
        <v>0</v>
      </c>
      <c r="AK1916" s="106">
        <v>0</v>
      </c>
      <c r="AL1916" s="106">
        <v>0</v>
      </c>
      <c r="AM1916" s="105">
        <v>0</v>
      </c>
      <c r="AN1916" s="11">
        <v>0</v>
      </c>
      <c r="AO1916" s="11">
        <v>0</v>
      </c>
      <c r="AP1916" s="105">
        <v>0</v>
      </c>
      <c r="AQ1916" s="11">
        <v>0</v>
      </c>
      <c r="AR1916" s="11">
        <v>0</v>
      </c>
      <c r="AS1916" s="11">
        <v>0</v>
      </c>
      <c r="AT1916" s="11">
        <v>0</v>
      </c>
      <c r="AU1916" s="11">
        <v>0</v>
      </c>
      <c r="AV1916" s="11">
        <v>0</v>
      </c>
      <c r="AW1916" s="11">
        <v>0</v>
      </c>
      <c r="AX1916" s="11">
        <v>0</v>
      </c>
      <c r="AZ1916" s="11">
        <v>0</v>
      </c>
      <c r="BA1916">
        <v>0</v>
      </c>
      <c r="BB1916" s="122"/>
    </row>
    <row r="1917" spans="1:54" hidden="1" x14ac:dyDescent="0.25">
      <c r="A1917">
        <v>10</v>
      </c>
      <c r="B1917" t="str">
        <f t="shared" si="230"/>
        <v>FrCC-8422</v>
      </c>
      <c r="C1917" s="2" t="s">
        <v>320</v>
      </c>
      <c r="D1917" s="2" t="str">
        <f t="shared" si="234"/>
        <v>8</v>
      </c>
      <c r="E1917" s="2" t="str">
        <f t="shared" si="235"/>
        <v>84</v>
      </c>
      <c r="F1917" s="2" t="str">
        <f t="shared" si="236"/>
        <v>842</v>
      </c>
      <c r="G1917" s="1" t="s">
        <v>280</v>
      </c>
      <c r="H1917" s="27">
        <v>0</v>
      </c>
      <c r="I1917" s="27"/>
      <c r="J1917" s="27">
        <v>0</v>
      </c>
      <c r="K1917" s="27">
        <v>0</v>
      </c>
      <c r="L1917" s="27">
        <v>0</v>
      </c>
      <c r="M1917" s="27"/>
      <c r="N1917" s="27">
        <v>0</v>
      </c>
      <c r="O1917" s="27">
        <v>0</v>
      </c>
      <c r="P1917" s="27">
        <v>0</v>
      </c>
      <c r="Q1917" s="27"/>
      <c r="R1917" s="27">
        <v>0</v>
      </c>
      <c r="S1917" s="27">
        <v>0</v>
      </c>
      <c r="T1917" s="27">
        <v>0</v>
      </c>
      <c r="U1917" s="27"/>
      <c r="V1917" s="27">
        <v>0</v>
      </c>
      <c r="W1917" s="27">
        <v>0</v>
      </c>
      <c r="X1917" s="27">
        <v>0</v>
      </c>
      <c r="Y1917" s="27"/>
      <c r="Z1917" s="27">
        <v>0</v>
      </c>
      <c r="AA1917" s="27">
        <v>0</v>
      </c>
      <c r="AB1917" s="27">
        <v>0</v>
      </c>
      <c r="AC1917" s="27"/>
      <c r="AD1917" s="27">
        <v>0</v>
      </c>
      <c r="AE1917" s="27">
        <v>0</v>
      </c>
      <c r="AF1917" s="27">
        <v>0</v>
      </c>
      <c r="AG1917" s="106">
        <v>0</v>
      </c>
      <c r="AH1917" s="27">
        <v>0</v>
      </c>
      <c r="AI1917" s="27">
        <v>0</v>
      </c>
      <c r="AJ1917" s="27">
        <v>0</v>
      </c>
      <c r="AK1917" s="106">
        <v>0</v>
      </c>
      <c r="AL1917" s="106">
        <v>0</v>
      </c>
      <c r="AM1917" s="105">
        <v>0</v>
      </c>
      <c r="AN1917" s="11">
        <v>0</v>
      </c>
      <c r="AO1917" s="11">
        <v>0</v>
      </c>
      <c r="AP1917" s="105">
        <v>0</v>
      </c>
      <c r="AQ1917" s="11">
        <v>0</v>
      </c>
      <c r="AR1917" s="11">
        <v>0</v>
      </c>
      <c r="AS1917" s="11">
        <v>0</v>
      </c>
      <c r="AT1917" s="11">
        <v>0</v>
      </c>
      <c r="AU1917" s="11">
        <v>0</v>
      </c>
      <c r="AV1917" s="11">
        <v>0</v>
      </c>
      <c r="AW1917" s="11">
        <v>0</v>
      </c>
      <c r="AX1917" s="11">
        <v>0</v>
      </c>
      <c r="AZ1917" s="11">
        <v>0</v>
      </c>
      <c r="BA1917">
        <v>0</v>
      </c>
      <c r="BB1917" s="122"/>
    </row>
    <row r="1918" spans="1:54" hidden="1" x14ac:dyDescent="0.25">
      <c r="A1918">
        <v>10</v>
      </c>
      <c r="B1918" t="str">
        <f t="shared" si="230"/>
        <v>FrCC-8423</v>
      </c>
      <c r="C1918" s="2" t="s">
        <v>320</v>
      </c>
      <c r="D1918" s="2" t="str">
        <f t="shared" si="234"/>
        <v>8</v>
      </c>
      <c r="E1918" s="2" t="str">
        <f t="shared" si="235"/>
        <v>84</v>
      </c>
      <c r="F1918" s="2" t="str">
        <f t="shared" si="236"/>
        <v>842</v>
      </c>
      <c r="G1918" s="1" t="s">
        <v>281</v>
      </c>
      <c r="H1918" s="27">
        <v>0</v>
      </c>
      <c r="I1918" s="27"/>
      <c r="J1918" s="27">
        <v>0</v>
      </c>
      <c r="K1918" s="27">
        <v>0</v>
      </c>
      <c r="L1918" s="27">
        <v>0</v>
      </c>
      <c r="M1918" s="27"/>
      <c r="N1918" s="27">
        <v>0</v>
      </c>
      <c r="O1918" s="27">
        <v>0</v>
      </c>
      <c r="P1918" s="27">
        <v>0</v>
      </c>
      <c r="Q1918" s="27"/>
      <c r="R1918" s="27">
        <v>0</v>
      </c>
      <c r="S1918" s="27">
        <v>0</v>
      </c>
      <c r="T1918" s="27">
        <v>0</v>
      </c>
      <c r="U1918" s="27"/>
      <c r="V1918" s="27">
        <v>0</v>
      </c>
      <c r="W1918" s="27">
        <v>0</v>
      </c>
      <c r="X1918" s="27">
        <v>0</v>
      </c>
      <c r="Y1918" s="27"/>
      <c r="Z1918" s="27">
        <v>0</v>
      </c>
      <c r="AA1918" s="27">
        <v>0</v>
      </c>
      <c r="AB1918" s="27">
        <v>0</v>
      </c>
      <c r="AC1918" s="27"/>
      <c r="AD1918" s="27">
        <v>0</v>
      </c>
      <c r="AE1918" s="27">
        <v>0</v>
      </c>
      <c r="AF1918" s="27">
        <v>0</v>
      </c>
      <c r="AG1918" s="106">
        <v>0</v>
      </c>
      <c r="AH1918" s="27">
        <v>0</v>
      </c>
      <c r="AI1918" s="27">
        <v>0</v>
      </c>
      <c r="AJ1918" s="27">
        <v>0</v>
      </c>
      <c r="AK1918" s="106">
        <v>0</v>
      </c>
      <c r="AL1918" s="106">
        <v>0</v>
      </c>
      <c r="AM1918" s="105">
        <v>0</v>
      </c>
      <c r="AN1918" s="11">
        <v>0</v>
      </c>
      <c r="AO1918" s="11">
        <v>0</v>
      </c>
      <c r="AP1918" s="105">
        <v>0</v>
      </c>
      <c r="AQ1918" s="11">
        <v>0</v>
      </c>
      <c r="AR1918" s="11">
        <v>0</v>
      </c>
      <c r="AS1918" s="11">
        <v>0</v>
      </c>
      <c r="AT1918" s="11">
        <v>0</v>
      </c>
      <c r="AU1918" s="11">
        <v>0</v>
      </c>
      <c r="AV1918" s="11">
        <v>0</v>
      </c>
      <c r="AW1918" s="11">
        <v>0</v>
      </c>
      <c r="AX1918" s="11">
        <v>0</v>
      </c>
      <c r="AZ1918" s="11">
        <v>0</v>
      </c>
      <c r="BA1918">
        <v>0</v>
      </c>
      <c r="BB1918" s="122"/>
    </row>
    <row r="1919" spans="1:54" hidden="1" x14ac:dyDescent="0.25">
      <c r="A1919">
        <v>10</v>
      </c>
      <c r="B1919" t="str">
        <f t="shared" si="230"/>
        <v>FrCC-8424</v>
      </c>
      <c r="C1919" s="2" t="s">
        <v>320</v>
      </c>
      <c r="D1919" s="2" t="str">
        <f t="shared" si="234"/>
        <v>8</v>
      </c>
      <c r="E1919" s="2" t="str">
        <f t="shared" si="235"/>
        <v>84</v>
      </c>
      <c r="F1919" s="2" t="str">
        <f t="shared" si="236"/>
        <v>842</v>
      </c>
      <c r="G1919" s="1" t="s">
        <v>282</v>
      </c>
      <c r="H1919" s="27">
        <v>0</v>
      </c>
      <c r="I1919" s="27"/>
      <c r="J1919" s="27">
        <v>0</v>
      </c>
      <c r="K1919" s="27">
        <v>0</v>
      </c>
      <c r="L1919" s="27">
        <v>0</v>
      </c>
      <c r="M1919" s="27"/>
      <c r="N1919" s="27">
        <v>0</v>
      </c>
      <c r="O1919" s="27">
        <v>0</v>
      </c>
      <c r="P1919" s="27">
        <v>0</v>
      </c>
      <c r="Q1919" s="27"/>
      <c r="R1919" s="27">
        <v>0</v>
      </c>
      <c r="S1919" s="27">
        <v>0</v>
      </c>
      <c r="T1919" s="27">
        <v>0</v>
      </c>
      <c r="U1919" s="27"/>
      <c r="V1919" s="27">
        <v>0</v>
      </c>
      <c r="W1919" s="27">
        <v>0</v>
      </c>
      <c r="X1919" s="27">
        <v>0</v>
      </c>
      <c r="Y1919" s="27"/>
      <c r="Z1919" s="27">
        <v>0</v>
      </c>
      <c r="AA1919" s="27">
        <v>0</v>
      </c>
      <c r="AB1919" s="27">
        <v>0</v>
      </c>
      <c r="AC1919" s="27"/>
      <c r="AD1919" s="27">
        <v>0</v>
      </c>
      <c r="AE1919" s="27">
        <v>0</v>
      </c>
      <c r="AF1919" s="27">
        <v>0</v>
      </c>
      <c r="AG1919" s="106">
        <v>0</v>
      </c>
      <c r="AH1919" s="27">
        <v>0</v>
      </c>
      <c r="AI1919" s="27">
        <v>0</v>
      </c>
      <c r="AJ1919" s="27">
        <v>0</v>
      </c>
      <c r="AK1919" s="106">
        <v>0</v>
      </c>
      <c r="AL1919" s="106">
        <v>0</v>
      </c>
      <c r="AM1919" s="105">
        <v>0</v>
      </c>
      <c r="AN1919" s="11">
        <v>0</v>
      </c>
      <c r="AO1919" s="11">
        <v>0</v>
      </c>
      <c r="AP1919" s="105">
        <v>0</v>
      </c>
      <c r="AQ1919" s="11">
        <v>0</v>
      </c>
      <c r="AR1919" s="11">
        <v>0</v>
      </c>
      <c r="AS1919" s="11">
        <v>0</v>
      </c>
      <c r="AT1919" s="11">
        <v>0</v>
      </c>
      <c r="AU1919" s="11">
        <v>0</v>
      </c>
      <c r="AV1919" s="11">
        <v>0</v>
      </c>
      <c r="AW1919" s="11">
        <v>0</v>
      </c>
      <c r="AX1919" s="11">
        <v>0</v>
      </c>
      <c r="AZ1919" s="11">
        <v>0</v>
      </c>
      <c r="BA1919">
        <v>0</v>
      </c>
      <c r="BB1919" s="122"/>
    </row>
    <row r="1920" spans="1:54" hidden="1" x14ac:dyDescent="0.25">
      <c r="A1920">
        <v>10</v>
      </c>
      <c r="B1920" t="str">
        <f t="shared" si="230"/>
        <v>FrCC-8430</v>
      </c>
      <c r="C1920" s="2" t="s">
        <v>320</v>
      </c>
      <c r="D1920" s="2" t="str">
        <f t="shared" si="234"/>
        <v>8</v>
      </c>
      <c r="E1920" s="2" t="str">
        <f t="shared" si="235"/>
        <v>84</v>
      </c>
      <c r="F1920" s="2" t="str">
        <f t="shared" si="236"/>
        <v>843</v>
      </c>
      <c r="G1920" s="1" t="s">
        <v>3538</v>
      </c>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106"/>
      <c r="AH1920" s="27"/>
      <c r="AI1920" s="27"/>
      <c r="AJ1920" s="27"/>
      <c r="AK1920" s="106"/>
      <c r="AL1920" s="106"/>
      <c r="AM1920" s="105"/>
      <c r="AN1920" s="11"/>
      <c r="AO1920" s="11"/>
      <c r="AP1920" s="105"/>
      <c r="AQ1920" s="11"/>
      <c r="AR1920" s="11"/>
      <c r="AS1920" s="11"/>
      <c r="AT1920" s="11"/>
      <c r="AU1920" s="11">
        <v>0</v>
      </c>
      <c r="AV1920" s="11">
        <v>0</v>
      </c>
      <c r="AW1920" s="11">
        <v>0</v>
      </c>
      <c r="AX1920" s="11">
        <v>0</v>
      </c>
      <c r="AZ1920" s="11">
        <v>0</v>
      </c>
      <c r="BA1920">
        <v>0</v>
      </c>
      <c r="BB1920" s="122"/>
    </row>
    <row r="1921" spans="1:54" hidden="1" x14ac:dyDescent="0.25">
      <c r="A1921">
        <v>10</v>
      </c>
      <c r="B1921" t="str">
        <f t="shared" si="230"/>
        <v>FrCC-8511</v>
      </c>
      <c r="C1921" s="2" t="s">
        <v>320</v>
      </c>
      <c r="D1921" s="2" t="str">
        <f t="shared" si="234"/>
        <v>8</v>
      </c>
      <c r="E1921" s="2" t="str">
        <f t="shared" si="235"/>
        <v>85</v>
      </c>
      <c r="F1921" s="2" t="str">
        <f t="shared" si="236"/>
        <v>851</v>
      </c>
      <c r="G1921" s="1" t="s">
        <v>284</v>
      </c>
      <c r="H1921" s="27">
        <v>0</v>
      </c>
      <c r="I1921" s="27"/>
      <c r="J1921" s="27">
        <v>0</v>
      </c>
      <c r="K1921" s="27">
        <v>0</v>
      </c>
      <c r="L1921" s="27">
        <v>0</v>
      </c>
      <c r="M1921" s="27"/>
      <c r="N1921" s="27">
        <v>0</v>
      </c>
      <c r="O1921" s="27">
        <v>0</v>
      </c>
      <c r="P1921" s="27">
        <v>0</v>
      </c>
      <c r="Q1921" s="27"/>
      <c r="R1921" s="27">
        <v>0</v>
      </c>
      <c r="S1921" s="27">
        <v>0</v>
      </c>
      <c r="T1921" s="27">
        <v>0</v>
      </c>
      <c r="U1921" s="27"/>
      <c r="V1921" s="27">
        <v>0</v>
      </c>
      <c r="W1921" s="27">
        <v>0</v>
      </c>
      <c r="X1921" s="27">
        <v>0</v>
      </c>
      <c r="Y1921" s="27"/>
      <c r="Z1921" s="27">
        <v>0</v>
      </c>
      <c r="AA1921" s="27">
        <v>0</v>
      </c>
      <c r="AB1921" s="27">
        <v>0</v>
      </c>
      <c r="AC1921" s="27"/>
      <c r="AD1921" s="27">
        <v>0</v>
      </c>
      <c r="AE1921" s="27">
        <v>0</v>
      </c>
      <c r="AF1921" s="27">
        <v>0</v>
      </c>
      <c r="AG1921" s="106">
        <v>0</v>
      </c>
      <c r="AH1921" s="27">
        <v>0</v>
      </c>
      <c r="AI1921" s="27">
        <v>0</v>
      </c>
      <c r="AJ1921" s="27">
        <v>0</v>
      </c>
      <c r="AK1921" s="106">
        <v>0</v>
      </c>
      <c r="AL1921" s="106">
        <v>0</v>
      </c>
      <c r="AM1921" s="105">
        <v>0</v>
      </c>
      <c r="AN1921" s="11">
        <v>0</v>
      </c>
      <c r="AO1921" s="11">
        <v>0</v>
      </c>
      <c r="AP1921" s="105">
        <v>0</v>
      </c>
      <c r="AQ1921" s="11">
        <v>0</v>
      </c>
      <c r="AR1921" s="11">
        <v>0</v>
      </c>
      <c r="AS1921" s="11">
        <v>0</v>
      </c>
      <c r="AT1921" s="11">
        <v>0</v>
      </c>
      <c r="AU1921" s="11">
        <v>0</v>
      </c>
      <c r="AV1921" s="11">
        <v>0</v>
      </c>
      <c r="AW1921" s="11">
        <v>0</v>
      </c>
      <c r="AX1921" s="11">
        <v>0</v>
      </c>
      <c r="AZ1921" s="11">
        <v>0</v>
      </c>
      <c r="BA1921">
        <v>0</v>
      </c>
      <c r="BB1921" s="122"/>
    </row>
    <row r="1922" spans="1:54" hidden="1" x14ac:dyDescent="0.25">
      <c r="A1922">
        <v>10</v>
      </c>
      <c r="B1922" t="str">
        <f t="shared" si="230"/>
        <v>FrCC-8512</v>
      </c>
      <c r="C1922" s="2" t="s">
        <v>320</v>
      </c>
      <c r="D1922" s="2" t="str">
        <f t="shared" si="234"/>
        <v>8</v>
      </c>
      <c r="E1922" s="2" t="str">
        <f t="shared" si="235"/>
        <v>85</v>
      </c>
      <c r="F1922" s="2" t="str">
        <f t="shared" si="236"/>
        <v>851</v>
      </c>
      <c r="G1922" s="1" t="s">
        <v>285</v>
      </c>
      <c r="H1922" s="27">
        <v>0</v>
      </c>
      <c r="I1922" s="27"/>
      <c r="J1922" s="27">
        <v>0</v>
      </c>
      <c r="K1922" s="27">
        <v>0</v>
      </c>
      <c r="L1922" s="27">
        <v>0</v>
      </c>
      <c r="M1922" s="27"/>
      <c r="N1922" s="27">
        <v>0</v>
      </c>
      <c r="O1922" s="27">
        <v>0</v>
      </c>
      <c r="P1922" s="27">
        <v>0</v>
      </c>
      <c r="Q1922" s="27"/>
      <c r="R1922" s="27">
        <v>0</v>
      </c>
      <c r="S1922" s="27">
        <v>0</v>
      </c>
      <c r="T1922" s="27">
        <v>0</v>
      </c>
      <c r="U1922" s="27"/>
      <c r="V1922" s="27">
        <v>0</v>
      </c>
      <c r="W1922" s="27">
        <v>0</v>
      </c>
      <c r="X1922" s="27">
        <v>0</v>
      </c>
      <c r="Y1922" s="27"/>
      <c r="Z1922" s="27">
        <v>0</v>
      </c>
      <c r="AA1922" s="27">
        <v>0</v>
      </c>
      <c r="AB1922" s="27">
        <v>0</v>
      </c>
      <c r="AC1922" s="27"/>
      <c r="AD1922" s="27">
        <v>0</v>
      </c>
      <c r="AE1922" s="27">
        <v>0</v>
      </c>
      <c r="AF1922" s="27">
        <v>0</v>
      </c>
      <c r="AG1922" s="106">
        <v>0</v>
      </c>
      <c r="AH1922" s="27">
        <v>0</v>
      </c>
      <c r="AI1922" s="27">
        <v>0</v>
      </c>
      <c r="AJ1922" s="27">
        <v>0</v>
      </c>
      <c r="AK1922" s="106">
        <v>0</v>
      </c>
      <c r="AL1922" s="106">
        <v>0</v>
      </c>
      <c r="AM1922" s="105">
        <v>0</v>
      </c>
      <c r="AN1922" s="11">
        <v>0</v>
      </c>
      <c r="AO1922" s="11">
        <v>0</v>
      </c>
      <c r="AP1922" s="105">
        <v>0</v>
      </c>
      <c r="AQ1922" s="11">
        <v>0</v>
      </c>
      <c r="AR1922" s="11">
        <v>0</v>
      </c>
      <c r="AS1922" s="11">
        <v>0</v>
      </c>
      <c r="AT1922" s="11">
        <v>0</v>
      </c>
      <c r="AU1922" s="11">
        <v>0</v>
      </c>
      <c r="AV1922" s="11">
        <v>0</v>
      </c>
      <c r="AW1922" s="11">
        <v>0</v>
      </c>
      <c r="AX1922" s="11">
        <v>0</v>
      </c>
      <c r="AZ1922" s="11">
        <v>0</v>
      </c>
      <c r="BA1922">
        <v>0</v>
      </c>
      <c r="BB1922" s="122"/>
    </row>
    <row r="1923" spans="1:54" hidden="1" x14ac:dyDescent="0.25">
      <c r="A1923">
        <v>10</v>
      </c>
      <c r="B1923" t="str">
        <f t="shared" ref="B1923:B1986" si="237">C1923&amp;"-"&amp;G1923</f>
        <v>FrCC-8513</v>
      </c>
      <c r="C1923" s="2" t="s">
        <v>320</v>
      </c>
      <c r="D1923" s="2" t="str">
        <f t="shared" si="234"/>
        <v>8</v>
      </c>
      <c r="E1923" s="2" t="str">
        <f t="shared" si="235"/>
        <v>85</v>
      </c>
      <c r="F1923" s="2" t="str">
        <f t="shared" si="236"/>
        <v>851</v>
      </c>
      <c r="G1923" s="1" t="s">
        <v>286</v>
      </c>
      <c r="H1923" s="27">
        <v>0</v>
      </c>
      <c r="I1923" s="27"/>
      <c r="J1923" s="27">
        <v>0</v>
      </c>
      <c r="K1923" s="27">
        <v>0</v>
      </c>
      <c r="L1923" s="27">
        <v>0</v>
      </c>
      <c r="M1923" s="27"/>
      <c r="N1923" s="27">
        <v>0</v>
      </c>
      <c r="O1923" s="27">
        <v>0</v>
      </c>
      <c r="P1923" s="27">
        <v>0</v>
      </c>
      <c r="Q1923" s="27"/>
      <c r="R1923" s="27">
        <v>0</v>
      </c>
      <c r="S1923" s="27">
        <v>0</v>
      </c>
      <c r="T1923" s="27">
        <v>0</v>
      </c>
      <c r="U1923" s="27"/>
      <c r="V1923" s="27">
        <v>0</v>
      </c>
      <c r="W1923" s="27">
        <v>0</v>
      </c>
      <c r="X1923" s="27">
        <v>0</v>
      </c>
      <c r="Y1923" s="27"/>
      <c r="Z1923" s="27">
        <v>0</v>
      </c>
      <c r="AA1923" s="27">
        <v>0</v>
      </c>
      <c r="AB1923" s="27">
        <v>0</v>
      </c>
      <c r="AC1923" s="27"/>
      <c r="AD1923" s="27">
        <v>0</v>
      </c>
      <c r="AE1923" s="27">
        <v>0</v>
      </c>
      <c r="AF1923" s="27">
        <v>0</v>
      </c>
      <c r="AG1923" s="106">
        <v>0</v>
      </c>
      <c r="AH1923" s="27">
        <v>0</v>
      </c>
      <c r="AI1923" s="27">
        <v>0</v>
      </c>
      <c r="AJ1923" s="27">
        <v>0</v>
      </c>
      <c r="AK1923" s="106">
        <v>0</v>
      </c>
      <c r="AL1923" s="106">
        <v>0</v>
      </c>
      <c r="AM1923" s="105">
        <v>0</v>
      </c>
      <c r="AN1923" s="11">
        <v>0</v>
      </c>
      <c r="AO1923" s="11">
        <v>0</v>
      </c>
      <c r="AP1923" s="105">
        <v>0</v>
      </c>
      <c r="AQ1923" s="11">
        <v>0</v>
      </c>
      <c r="AR1923" s="11">
        <v>0</v>
      </c>
      <c r="AS1923" s="11">
        <v>0</v>
      </c>
      <c r="AT1923" s="11">
        <v>0</v>
      </c>
      <c r="AU1923" s="11">
        <v>0</v>
      </c>
      <c r="AV1923" s="11">
        <v>0</v>
      </c>
      <c r="AW1923" s="11">
        <v>0</v>
      </c>
      <c r="AX1923" s="11">
        <v>0</v>
      </c>
      <c r="AZ1923" s="11">
        <v>0</v>
      </c>
      <c r="BA1923">
        <v>0</v>
      </c>
      <c r="BB1923" s="122"/>
    </row>
    <row r="1924" spans="1:54" hidden="1" x14ac:dyDescent="0.25">
      <c r="A1924">
        <v>10</v>
      </c>
      <c r="B1924" t="str">
        <f t="shared" si="237"/>
        <v>FrCC-8514</v>
      </c>
      <c r="C1924" s="2" t="s">
        <v>320</v>
      </c>
      <c r="D1924" s="2" t="str">
        <f t="shared" si="234"/>
        <v>8</v>
      </c>
      <c r="E1924" s="2" t="str">
        <f t="shared" si="235"/>
        <v>85</v>
      </c>
      <c r="F1924" s="2" t="str">
        <f t="shared" si="236"/>
        <v>851</v>
      </c>
      <c r="G1924" s="1" t="s">
        <v>287</v>
      </c>
      <c r="H1924" s="27">
        <v>0</v>
      </c>
      <c r="I1924" s="27"/>
      <c r="J1924" s="27">
        <v>0</v>
      </c>
      <c r="K1924" s="27">
        <v>0</v>
      </c>
      <c r="L1924" s="27">
        <v>0</v>
      </c>
      <c r="M1924" s="27"/>
      <c r="N1924" s="27">
        <v>0</v>
      </c>
      <c r="O1924" s="27">
        <v>0</v>
      </c>
      <c r="P1924" s="27">
        <v>0</v>
      </c>
      <c r="Q1924" s="27"/>
      <c r="R1924" s="27">
        <v>0</v>
      </c>
      <c r="S1924" s="27">
        <v>0</v>
      </c>
      <c r="T1924" s="27">
        <v>0</v>
      </c>
      <c r="U1924" s="27"/>
      <c r="V1924" s="27">
        <v>0</v>
      </c>
      <c r="W1924" s="27">
        <v>0</v>
      </c>
      <c r="X1924" s="27">
        <v>0</v>
      </c>
      <c r="Y1924" s="27"/>
      <c r="Z1924" s="27">
        <v>0</v>
      </c>
      <c r="AA1924" s="27">
        <v>0</v>
      </c>
      <c r="AB1924" s="27">
        <v>0</v>
      </c>
      <c r="AC1924" s="27"/>
      <c r="AD1924" s="27">
        <v>0</v>
      </c>
      <c r="AE1924" s="27">
        <v>0</v>
      </c>
      <c r="AF1924" s="27">
        <v>0</v>
      </c>
      <c r="AG1924" s="106">
        <v>0</v>
      </c>
      <c r="AH1924" s="27">
        <v>0</v>
      </c>
      <c r="AI1924" s="27">
        <v>0</v>
      </c>
      <c r="AJ1924" s="27">
        <v>0</v>
      </c>
      <c r="AK1924" s="106">
        <v>0</v>
      </c>
      <c r="AL1924" s="106">
        <v>0</v>
      </c>
      <c r="AM1924" s="105">
        <v>0</v>
      </c>
      <c r="AN1924" s="11">
        <v>0</v>
      </c>
      <c r="AO1924" s="11">
        <v>0</v>
      </c>
      <c r="AP1924" s="105">
        <v>0</v>
      </c>
      <c r="AQ1924" s="11">
        <v>0</v>
      </c>
      <c r="AR1924" s="11">
        <v>0</v>
      </c>
      <c r="AS1924" s="11">
        <v>0</v>
      </c>
      <c r="AT1924" s="11">
        <v>0</v>
      </c>
      <c r="AU1924" s="11">
        <v>0</v>
      </c>
      <c r="AV1924" s="11">
        <v>0</v>
      </c>
      <c r="AW1924" s="11">
        <v>0</v>
      </c>
      <c r="AX1924" s="11">
        <v>0</v>
      </c>
      <c r="AZ1924" s="11">
        <v>0</v>
      </c>
      <c r="BA1924">
        <v>0</v>
      </c>
      <c r="BB1924" s="122"/>
    </row>
    <row r="1925" spans="1:54" hidden="1" x14ac:dyDescent="0.25">
      <c r="A1925">
        <v>10</v>
      </c>
      <c r="B1925" t="str">
        <f t="shared" si="237"/>
        <v>FrCC-8515</v>
      </c>
      <c r="C1925" s="2" t="s">
        <v>320</v>
      </c>
      <c r="D1925" s="2" t="str">
        <f t="shared" si="234"/>
        <v>8</v>
      </c>
      <c r="E1925" s="2" t="str">
        <f t="shared" si="235"/>
        <v>85</v>
      </c>
      <c r="F1925" s="2" t="str">
        <f t="shared" si="236"/>
        <v>851</v>
      </c>
      <c r="G1925" s="1" t="s">
        <v>288</v>
      </c>
      <c r="H1925" s="27">
        <v>0</v>
      </c>
      <c r="I1925" s="27"/>
      <c r="J1925" s="27">
        <v>0</v>
      </c>
      <c r="K1925" s="27">
        <v>0</v>
      </c>
      <c r="L1925" s="27">
        <v>0</v>
      </c>
      <c r="M1925" s="27"/>
      <c r="N1925" s="27">
        <v>0</v>
      </c>
      <c r="O1925" s="27">
        <v>0</v>
      </c>
      <c r="P1925" s="27">
        <v>0</v>
      </c>
      <c r="Q1925" s="27"/>
      <c r="R1925" s="27">
        <v>0</v>
      </c>
      <c r="S1925" s="27">
        <v>0</v>
      </c>
      <c r="T1925" s="27">
        <v>0</v>
      </c>
      <c r="U1925" s="27"/>
      <c r="V1925" s="27">
        <v>0</v>
      </c>
      <c r="W1925" s="27">
        <v>0</v>
      </c>
      <c r="X1925" s="27">
        <v>0</v>
      </c>
      <c r="Y1925" s="27"/>
      <c r="Z1925" s="27">
        <v>0</v>
      </c>
      <c r="AA1925" s="27">
        <v>0</v>
      </c>
      <c r="AB1925" s="27">
        <v>0</v>
      </c>
      <c r="AC1925" s="27"/>
      <c r="AD1925" s="27">
        <v>0</v>
      </c>
      <c r="AE1925" s="27">
        <v>0</v>
      </c>
      <c r="AF1925" s="27">
        <v>0</v>
      </c>
      <c r="AG1925" s="106">
        <v>0</v>
      </c>
      <c r="AH1925" s="27">
        <v>0</v>
      </c>
      <c r="AI1925" s="27">
        <v>0</v>
      </c>
      <c r="AJ1925" s="27">
        <v>0</v>
      </c>
      <c r="AK1925" s="106">
        <v>0</v>
      </c>
      <c r="AL1925" s="106">
        <v>0</v>
      </c>
      <c r="AM1925" s="105">
        <v>0</v>
      </c>
      <c r="AN1925" s="11">
        <v>0</v>
      </c>
      <c r="AO1925" s="11">
        <v>0</v>
      </c>
      <c r="AP1925" s="105">
        <v>0</v>
      </c>
      <c r="AQ1925" s="11">
        <v>0</v>
      </c>
      <c r="AR1925" s="11">
        <v>0</v>
      </c>
      <c r="AS1925" s="11">
        <v>0</v>
      </c>
      <c r="AT1925" s="11">
        <v>0</v>
      </c>
      <c r="AU1925" s="11">
        <v>0</v>
      </c>
      <c r="AV1925" s="11">
        <v>0</v>
      </c>
      <c r="AW1925" s="11">
        <v>0</v>
      </c>
      <c r="AX1925" s="11">
        <v>0</v>
      </c>
      <c r="AZ1925" s="11">
        <v>0</v>
      </c>
      <c r="BA1925">
        <v>0</v>
      </c>
      <c r="BB1925" s="122"/>
    </row>
    <row r="1926" spans="1:54" hidden="1" x14ac:dyDescent="0.25">
      <c r="A1926">
        <v>10</v>
      </c>
      <c r="B1926" t="str">
        <f t="shared" si="237"/>
        <v>FrCC-8516</v>
      </c>
      <c r="C1926" s="2" t="s">
        <v>320</v>
      </c>
      <c r="D1926" s="2" t="str">
        <f t="shared" si="234"/>
        <v>8</v>
      </c>
      <c r="E1926" s="2" t="str">
        <f t="shared" si="235"/>
        <v>85</v>
      </c>
      <c r="F1926" s="2" t="str">
        <f t="shared" si="236"/>
        <v>851</v>
      </c>
      <c r="G1926" s="1" t="s">
        <v>289</v>
      </c>
      <c r="H1926" s="27">
        <v>0</v>
      </c>
      <c r="I1926" s="27"/>
      <c r="J1926" s="27">
        <v>0</v>
      </c>
      <c r="K1926" s="27">
        <v>0</v>
      </c>
      <c r="L1926" s="27">
        <v>0</v>
      </c>
      <c r="M1926" s="27"/>
      <c r="N1926" s="27">
        <v>0</v>
      </c>
      <c r="O1926" s="27">
        <v>0</v>
      </c>
      <c r="P1926" s="27">
        <v>0</v>
      </c>
      <c r="Q1926" s="27"/>
      <c r="R1926" s="27">
        <v>0</v>
      </c>
      <c r="S1926" s="27">
        <v>0</v>
      </c>
      <c r="T1926" s="27">
        <v>0</v>
      </c>
      <c r="U1926" s="27"/>
      <c r="V1926" s="27">
        <v>0</v>
      </c>
      <c r="W1926" s="27">
        <v>0</v>
      </c>
      <c r="X1926" s="27">
        <v>0</v>
      </c>
      <c r="Y1926" s="27"/>
      <c r="Z1926" s="27">
        <v>0</v>
      </c>
      <c r="AA1926" s="27">
        <v>0</v>
      </c>
      <c r="AB1926" s="27">
        <v>0</v>
      </c>
      <c r="AC1926" s="27"/>
      <c r="AD1926" s="27">
        <v>0</v>
      </c>
      <c r="AE1926" s="27">
        <v>0</v>
      </c>
      <c r="AF1926" s="27">
        <v>0</v>
      </c>
      <c r="AG1926" s="106">
        <v>0</v>
      </c>
      <c r="AH1926" s="27">
        <v>0</v>
      </c>
      <c r="AI1926" s="27">
        <v>0</v>
      </c>
      <c r="AJ1926" s="27">
        <v>0</v>
      </c>
      <c r="AK1926" s="106">
        <v>0</v>
      </c>
      <c r="AL1926" s="106">
        <v>0</v>
      </c>
      <c r="AM1926" s="105">
        <v>0</v>
      </c>
      <c r="AN1926" s="11">
        <v>0</v>
      </c>
      <c r="AO1926" s="11">
        <v>0</v>
      </c>
      <c r="AP1926" s="105">
        <v>0</v>
      </c>
      <c r="AQ1926" s="11">
        <v>0</v>
      </c>
      <c r="AR1926" s="11">
        <v>0</v>
      </c>
      <c r="AS1926" s="11">
        <v>80</v>
      </c>
      <c r="AT1926" s="11">
        <v>80</v>
      </c>
      <c r="AU1926" s="11">
        <v>80</v>
      </c>
      <c r="AV1926" s="11">
        <v>0</v>
      </c>
      <c r="AW1926" s="11">
        <v>0</v>
      </c>
      <c r="AX1926" s="11">
        <v>0</v>
      </c>
      <c r="AZ1926" s="11">
        <v>0</v>
      </c>
      <c r="BA1926">
        <v>0</v>
      </c>
      <c r="BB1926" s="122"/>
    </row>
    <row r="1927" spans="1:54" hidden="1" x14ac:dyDescent="0.25">
      <c r="A1927">
        <v>10</v>
      </c>
      <c r="B1927" t="str">
        <f t="shared" si="237"/>
        <v>FrCC-8517</v>
      </c>
      <c r="C1927" s="2" t="s">
        <v>320</v>
      </c>
      <c r="D1927" s="2" t="str">
        <f t="shared" si="234"/>
        <v>8</v>
      </c>
      <c r="E1927" s="2" t="str">
        <f t="shared" si="235"/>
        <v>85</v>
      </c>
      <c r="F1927" s="2" t="str">
        <f t="shared" si="236"/>
        <v>851</v>
      </c>
      <c r="G1927" s="1" t="s">
        <v>290</v>
      </c>
      <c r="H1927" s="27">
        <v>0</v>
      </c>
      <c r="I1927" s="27"/>
      <c r="J1927" s="27">
        <v>0</v>
      </c>
      <c r="K1927" s="27">
        <v>0</v>
      </c>
      <c r="L1927" s="27">
        <v>0</v>
      </c>
      <c r="M1927" s="27"/>
      <c r="N1927" s="27">
        <v>0</v>
      </c>
      <c r="O1927" s="27">
        <v>0</v>
      </c>
      <c r="P1927" s="27">
        <v>0</v>
      </c>
      <c r="Q1927" s="27"/>
      <c r="R1927" s="27">
        <v>0</v>
      </c>
      <c r="S1927" s="27">
        <v>0</v>
      </c>
      <c r="T1927" s="27">
        <v>0</v>
      </c>
      <c r="U1927" s="27"/>
      <c r="V1927" s="27">
        <v>0</v>
      </c>
      <c r="W1927" s="27">
        <v>0</v>
      </c>
      <c r="X1927" s="27">
        <v>0</v>
      </c>
      <c r="Y1927" s="27"/>
      <c r="Z1927" s="27">
        <v>0</v>
      </c>
      <c r="AA1927" s="27">
        <v>0</v>
      </c>
      <c r="AB1927" s="27">
        <v>0</v>
      </c>
      <c r="AC1927" s="27"/>
      <c r="AD1927" s="27">
        <v>0</v>
      </c>
      <c r="AE1927" s="27">
        <v>0</v>
      </c>
      <c r="AF1927" s="27">
        <v>0</v>
      </c>
      <c r="AG1927" s="106">
        <v>0</v>
      </c>
      <c r="AH1927" s="27">
        <v>0</v>
      </c>
      <c r="AI1927" s="27">
        <v>0</v>
      </c>
      <c r="AJ1927" s="27">
        <v>0</v>
      </c>
      <c r="AK1927" s="106">
        <v>0</v>
      </c>
      <c r="AL1927" s="106">
        <v>0</v>
      </c>
      <c r="AM1927" s="105">
        <v>0</v>
      </c>
      <c r="AN1927" s="11">
        <v>0</v>
      </c>
      <c r="AO1927" s="11">
        <v>0</v>
      </c>
      <c r="AP1927" s="105">
        <v>0</v>
      </c>
      <c r="AQ1927" s="11">
        <v>0</v>
      </c>
      <c r="AR1927" s="11">
        <v>0</v>
      </c>
      <c r="AS1927" s="11">
        <v>0</v>
      </c>
      <c r="AT1927" s="11">
        <v>0</v>
      </c>
      <c r="AU1927" s="11">
        <v>0</v>
      </c>
      <c r="AV1927" s="11">
        <v>0</v>
      </c>
      <c r="AW1927" s="11">
        <v>0</v>
      </c>
      <c r="AX1927" s="11">
        <v>0</v>
      </c>
      <c r="AZ1927" s="11">
        <v>0</v>
      </c>
      <c r="BA1927">
        <v>0</v>
      </c>
      <c r="BB1927" s="122"/>
    </row>
    <row r="1928" spans="1:54" hidden="1" x14ac:dyDescent="0.25">
      <c r="A1928">
        <v>10</v>
      </c>
      <c r="B1928" t="str">
        <f t="shared" si="237"/>
        <v>FrCC-8520</v>
      </c>
      <c r="C1928" s="2" t="s">
        <v>320</v>
      </c>
      <c r="D1928" s="2" t="str">
        <f t="shared" si="234"/>
        <v>8</v>
      </c>
      <c r="E1928" s="2" t="str">
        <f t="shared" si="235"/>
        <v>85</v>
      </c>
      <c r="F1928" s="2" t="str">
        <f t="shared" si="236"/>
        <v>852</v>
      </c>
      <c r="G1928" s="1" t="s">
        <v>291</v>
      </c>
      <c r="H1928" s="27">
        <v>0</v>
      </c>
      <c r="I1928" s="27"/>
      <c r="J1928" s="27">
        <v>0</v>
      </c>
      <c r="K1928" s="27">
        <v>0</v>
      </c>
      <c r="L1928" s="27">
        <v>0</v>
      </c>
      <c r="M1928" s="27"/>
      <c r="N1928" s="27">
        <v>0</v>
      </c>
      <c r="O1928" s="27">
        <v>0</v>
      </c>
      <c r="P1928" s="27">
        <v>0</v>
      </c>
      <c r="Q1928" s="27"/>
      <c r="R1928" s="27">
        <v>0</v>
      </c>
      <c r="S1928" s="27">
        <v>0</v>
      </c>
      <c r="T1928" s="27">
        <v>0</v>
      </c>
      <c r="U1928" s="27"/>
      <c r="V1928" s="27">
        <v>-71</v>
      </c>
      <c r="W1928" s="27">
        <v>-71</v>
      </c>
      <c r="X1928" s="27">
        <v>0</v>
      </c>
      <c r="Y1928" s="27"/>
      <c r="Z1928" s="27">
        <v>37</v>
      </c>
      <c r="AA1928" s="27">
        <v>37</v>
      </c>
      <c r="AB1928" s="27">
        <v>0</v>
      </c>
      <c r="AC1928" s="27"/>
      <c r="AD1928" s="27">
        <v>68</v>
      </c>
      <c r="AE1928" s="27">
        <v>68</v>
      </c>
      <c r="AF1928" s="27">
        <v>0</v>
      </c>
      <c r="AG1928" s="106">
        <v>114</v>
      </c>
      <c r="AH1928" s="27">
        <v>114</v>
      </c>
      <c r="AI1928" s="27">
        <v>114</v>
      </c>
      <c r="AJ1928" s="27">
        <v>0</v>
      </c>
      <c r="AK1928" s="106">
        <v>166</v>
      </c>
      <c r="AL1928" s="106">
        <v>166</v>
      </c>
      <c r="AM1928" s="105">
        <v>166</v>
      </c>
      <c r="AN1928" s="11">
        <v>0</v>
      </c>
      <c r="AO1928" s="11">
        <v>108</v>
      </c>
      <c r="AP1928" s="105">
        <v>108</v>
      </c>
      <c r="AQ1928" s="11">
        <v>108</v>
      </c>
      <c r="AR1928" s="11">
        <v>0</v>
      </c>
      <c r="AS1928" s="11">
        <v>9</v>
      </c>
      <c r="AT1928" s="11">
        <v>9</v>
      </c>
      <c r="AU1928" s="11">
        <v>9</v>
      </c>
      <c r="AV1928" s="11">
        <v>0</v>
      </c>
      <c r="AW1928" s="11">
        <v>71</v>
      </c>
      <c r="AX1928" s="11">
        <v>71</v>
      </c>
      <c r="AZ1928" s="11">
        <v>0</v>
      </c>
      <c r="BA1928">
        <v>121</v>
      </c>
      <c r="BB1928" s="122"/>
    </row>
    <row r="1929" spans="1:54" hidden="1" x14ac:dyDescent="0.25">
      <c r="A1929">
        <v>10</v>
      </c>
      <c r="B1929" t="str">
        <f t="shared" si="237"/>
        <v>FrCC-8531</v>
      </c>
      <c r="C1929" s="2" t="s">
        <v>320</v>
      </c>
      <c r="D1929" s="2" t="str">
        <f t="shared" si="234"/>
        <v>8</v>
      </c>
      <c r="E1929" s="2" t="str">
        <f t="shared" si="235"/>
        <v>85</v>
      </c>
      <c r="F1929" s="2" t="str">
        <f t="shared" si="236"/>
        <v>853</v>
      </c>
      <c r="G1929" s="1" t="s">
        <v>292</v>
      </c>
      <c r="H1929" s="27">
        <v>0</v>
      </c>
      <c r="I1929" s="27"/>
      <c r="J1929" s="27">
        <v>0</v>
      </c>
      <c r="K1929" s="27">
        <v>0</v>
      </c>
      <c r="L1929" s="27">
        <v>0</v>
      </c>
      <c r="M1929" s="27"/>
      <c r="N1929" s="27">
        <v>0</v>
      </c>
      <c r="O1929" s="27">
        <v>0</v>
      </c>
      <c r="P1929" s="27">
        <v>0</v>
      </c>
      <c r="Q1929" s="27"/>
      <c r="R1929" s="27">
        <v>0</v>
      </c>
      <c r="S1929" s="27">
        <v>0</v>
      </c>
      <c r="T1929" s="27">
        <v>0</v>
      </c>
      <c r="U1929" s="27"/>
      <c r="V1929" s="27">
        <v>0</v>
      </c>
      <c r="W1929" s="27">
        <v>0</v>
      </c>
      <c r="X1929" s="27">
        <v>0</v>
      </c>
      <c r="Y1929" s="27"/>
      <c r="Z1929" s="27">
        <v>0</v>
      </c>
      <c r="AA1929" s="27">
        <v>0</v>
      </c>
      <c r="AB1929" s="27">
        <v>0</v>
      </c>
      <c r="AC1929" s="27"/>
      <c r="AD1929" s="27">
        <v>0</v>
      </c>
      <c r="AE1929" s="27">
        <v>0</v>
      </c>
      <c r="AF1929" s="27">
        <v>0</v>
      </c>
      <c r="AG1929" s="106">
        <v>0</v>
      </c>
      <c r="AH1929" s="27">
        <v>0</v>
      </c>
      <c r="AI1929" s="27">
        <v>0</v>
      </c>
      <c r="AJ1929" s="27">
        <v>0</v>
      </c>
      <c r="AK1929" s="106">
        <v>0</v>
      </c>
      <c r="AL1929" s="106">
        <v>0</v>
      </c>
      <c r="AM1929" s="105">
        <v>0</v>
      </c>
      <c r="AN1929" s="11">
        <v>0</v>
      </c>
      <c r="AO1929" s="11">
        <v>0</v>
      </c>
      <c r="AP1929" s="105">
        <v>0</v>
      </c>
      <c r="AQ1929" s="11">
        <v>0</v>
      </c>
      <c r="AR1929" s="11">
        <v>0</v>
      </c>
      <c r="AS1929" s="11">
        <v>0</v>
      </c>
      <c r="AT1929" s="11">
        <v>0</v>
      </c>
      <c r="AU1929" s="11">
        <v>0</v>
      </c>
      <c r="AV1929" s="11">
        <v>0</v>
      </c>
      <c r="AW1929" s="11">
        <v>0</v>
      </c>
      <c r="AX1929" s="11">
        <v>0</v>
      </c>
      <c r="AZ1929" s="11">
        <v>0</v>
      </c>
      <c r="BA1929">
        <v>0</v>
      </c>
      <c r="BB1929" s="122"/>
    </row>
    <row r="1930" spans="1:54" hidden="1" x14ac:dyDescent="0.25">
      <c r="A1930">
        <v>10</v>
      </c>
      <c r="B1930" t="str">
        <f t="shared" si="237"/>
        <v>FrCC-8532</v>
      </c>
      <c r="C1930" s="2" t="s">
        <v>320</v>
      </c>
      <c r="D1930" s="2" t="str">
        <f t="shared" si="234"/>
        <v>8</v>
      </c>
      <c r="E1930" s="2" t="str">
        <f t="shared" si="235"/>
        <v>85</v>
      </c>
      <c r="F1930" s="2" t="str">
        <f t="shared" si="236"/>
        <v>853</v>
      </c>
      <c r="G1930" s="1" t="s">
        <v>293</v>
      </c>
      <c r="H1930" s="27">
        <v>0</v>
      </c>
      <c r="I1930" s="27"/>
      <c r="J1930" s="27">
        <v>0</v>
      </c>
      <c r="K1930" s="27">
        <v>0</v>
      </c>
      <c r="L1930" s="27">
        <v>0</v>
      </c>
      <c r="M1930" s="27"/>
      <c r="N1930" s="27">
        <v>0</v>
      </c>
      <c r="O1930" s="27">
        <v>0</v>
      </c>
      <c r="P1930" s="27">
        <v>0</v>
      </c>
      <c r="Q1930" s="27"/>
      <c r="R1930" s="27">
        <v>0</v>
      </c>
      <c r="S1930" s="27">
        <v>0</v>
      </c>
      <c r="T1930" s="27">
        <v>0</v>
      </c>
      <c r="U1930" s="27"/>
      <c r="V1930" s="27">
        <v>0</v>
      </c>
      <c r="W1930" s="27">
        <v>0</v>
      </c>
      <c r="X1930" s="27">
        <v>0</v>
      </c>
      <c r="Y1930" s="27"/>
      <c r="Z1930" s="27">
        <v>0</v>
      </c>
      <c r="AA1930" s="27">
        <v>0</v>
      </c>
      <c r="AB1930" s="27">
        <v>0</v>
      </c>
      <c r="AC1930" s="27"/>
      <c r="AD1930" s="27">
        <v>0</v>
      </c>
      <c r="AE1930" s="27">
        <v>0</v>
      </c>
      <c r="AF1930" s="27">
        <v>0</v>
      </c>
      <c r="AG1930" s="106">
        <v>0</v>
      </c>
      <c r="AH1930" s="27">
        <v>0</v>
      </c>
      <c r="AI1930" s="27">
        <v>0</v>
      </c>
      <c r="AJ1930" s="27">
        <v>0</v>
      </c>
      <c r="AK1930" s="106">
        <v>0</v>
      </c>
      <c r="AL1930" s="106">
        <v>0</v>
      </c>
      <c r="AM1930" s="105">
        <v>0</v>
      </c>
      <c r="AN1930" s="11">
        <v>0</v>
      </c>
      <c r="AO1930" s="11">
        <v>0</v>
      </c>
      <c r="AP1930" s="105">
        <v>0</v>
      </c>
      <c r="AQ1930" s="11">
        <v>0</v>
      </c>
      <c r="AR1930" s="11">
        <v>0</v>
      </c>
      <c r="AS1930" s="11">
        <v>0</v>
      </c>
      <c r="AT1930" s="11">
        <v>0</v>
      </c>
      <c r="AU1930" s="11">
        <v>0</v>
      </c>
      <c r="AV1930" s="11">
        <v>0</v>
      </c>
      <c r="AW1930" s="11">
        <v>0</v>
      </c>
      <c r="AX1930" s="11">
        <v>0</v>
      </c>
      <c r="AZ1930" s="11">
        <v>0</v>
      </c>
      <c r="BA1930">
        <v>0</v>
      </c>
      <c r="BB1930" s="122"/>
    </row>
    <row r="1931" spans="1:54" hidden="1" x14ac:dyDescent="0.25">
      <c r="A1931">
        <v>10</v>
      </c>
      <c r="B1931" t="str">
        <f t="shared" si="237"/>
        <v>FrCC-8533</v>
      </c>
      <c r="C1931" s="2" t="s">
        <v>320</v>
      </c>
      <c r="D1931" s="2" t="str">
        <f t="shared" si="234"/>
        <v>8</v>
      </c>
      <c r="E1931" s="2" t="str">
        <f t="shared" si="235"/>
        <v>85</v>
      </c>
      <c r="F1931" s="2" t="str">
        <f t="shared" si="236"/>
        <v>853</v>
      </c>
      <c r="G1931" s="1" t="s">
        <v>962</v>
      </c>
      <c r="H1931" s="27">
        <v>0</v>
      </c>
      <c r="I1931" s="27"/>
      <c r="J1931" s="27">
        <v>0</v>
      </c>
      <c r="K1931" s="27">
        <v>0</v>
      </c>
      <c r="L1931" s="27">
        <v>0</v>
      </c>
      <c r="M1931" s="27"/>
      <c r="N1931" s="27">
        <v>0</v>
      </c>
      <c r="O1931" s="27">
        <v>0</v>
      </c>
      <c r="P1931" s="27">
        <v>0</v>
      </c>
      <c r="Q1931" s="27"/>
      <c r="R1931" s="27">
        <v>0</v>
      </c>
      <c r="S1931" s="27">
        <v>0</v>
      </c>
      <c r="T1931" s="27">
        <v>0</v>
      </c>
      <c r="U1931" s="27"/>
      <c r="V1931" s="27">
        <v>0</v>
      </c>
      <c r="W1931" s="27">
        <v>0</v>
      </c>
      <c r="X1931" s="27">
        <v>0</v>
      </c>
      <c r="Y1931" s="27"/>
      <c r="Z1931" s="27">
        <v>0</v>
      </c>
      <c r="AA1931" s="27">
        <v>0</v>
      </c>
      <c r="AB1931" s="27">
        <v>0</v>
      </c>
      <c r="AC1931" s="27"/>
      <c r="AD1931" s="27">
        <v>0</v>
      </c>
      <c r="AE1931" s="27">
        <v>0</v>
      </c>
      <c r="AF1931" s="27">
        <v>0</v>
      </c>
      <c r="AG1931" s="106">
        <v>0</v>
      </c>
      <c r="AH1931" s="27">
        <v>0</v>
      </c>
      <c r="AI1931" s="27">
        <v>0</v>
      </c>
      <c r="AJ1931" s="27">
        <v>0</v>
      </c>
      <c r="AK1931" s="106">
        <v>0</v>
      </c>
      <c r="AL1931" s="106">
        <v>0</v>
      </c>
      <c r="AM1931" s="105">
        <v>0</v>
      </c>
      <c r="AN1931" s="11">
        <v>0</v>
      </c>
      <c r="AO1931" s="11">
        <v>0</v>
      </c>
      <c r="AP1931" s="105">
        <v>0</v>
      </c>
      <c r="AQ1931" s="11">
        <v>0</v>
      </c>
      <c r="AR1931" s="11">
        <v>0</v>
      </c>
      <c r="AS1931" s="11">
        <v>0</v>
      </c>
      <c r="AT1931" s="11">
        <v>0</v>
      </c>
      <c r="AU1931" s="11"/>
      <c r="AV1931" s="11">
        <v>0</v>
      </c>
      <c r="AW1931" s="11">
        <v>0</v>
      </c>
      <c r="AX1931" s="11"/>
      <c r="AZ1931" s="11"/>
      <c r="BB1931" s="122"/>
    </row>
    <row r="1932" spans="1:54" hidden="1" x14ac:dyDescent="0.25">
      <c r="A1932">
        <v>10</v>
      </c>
      <c r="B1932" t="str">
        <f t="shared" si="237"/>
        <v>FrCC-8534</v>
      </c>
      <c r="C1932" s="2" t="s">
        <v>320</v>
      </c>
      <c r="D1932" s="2" t="str">
        <f t="shared" si="234"/>
        <v>8</v>
      </c>
      <c r="E1932" s="2" t="str">
        <f t="shared" si="235"/>
        <v>85</v>
      </c>
      <c r="F1932" s="2" t="str">
        <f t="shared" si="236"/>
        <v>853</v>
      </c>
      <c r="G1932" s="1" t="s">
        <v>294</v>
      </c>
      <c r="H1932" s="27">
        <v>0</v>
      </c>
      <c r="I1932" s="27"/>
      <c r="J1932" s="27">
        <v>0</v>
      </c>
      <c r="K1932" s="27">
        <v>0</v>
      </c>
      <c r="L1932" s="27">
        <v>0</v>
      </c>
      <c r="M1932" s="27"/>
      <c r="N1932" s="27">
        <v>0</v>
      </c>
      <c r="O1932" s="27">
        <v>0</v>
      </c>
      <c r="P1932" s="27">
        <v>0</v>
      </c>
      <c r="Q1932" s="27"/>
      <c r="R1932" s="27">
        <v>0</v>
      </c>
      <c r="S1932" s="27">
        <v>0</v>
      </c>
      <c r="T1932" s="27">
        <v>0</v>
      </c>
      <c r="U1932" s="27"/>
      <c r="V1932" s="27">
        <v>0</v>
      </c>
      <c r="W1932" s="27">
        <v>0</v>
      </c>
      <c r="X1932" s="27">
        <v>0</v>
      </c>
      <c r="Y1932" s="27"/>
      <c r="Z1932" s="27">
        <v>0</v>
      </c>
      <c r="AA1932" s="27">
        <v>0</v>
      </c>
      <c r="AB1932" s="27">
        <v>0</v>
      </c>
      <c r="AC1932" s="27"/>
      <c r="AD1932" s="27">
        <v>0</v>
      </c>
      <c r="AE1932" s="27">
        <v>0</v>
      </c>
      <c r="AF1932" s="27">
        <v>0</v>
      </c>
      <c r="AG1932" s="106">
        <v>0</v>
      </c>
      <c r="AH1932" s="27">
        <v>0</v>
      </c>
      <c r="AI1932" s="27">
        <v>0</v>
      </c>
      <c r="AJ1932" s="27">
        <v>0</v>
      </c>
      <c r="AK1932" s="106">
        <v>0</v>
      </c>
      <c r="AL1932" s="106">
        <v>0</v>
      </c>
      <c r="AM1932" s="105">
        <v>0</v>
      </c>
      <c r="AN1932" s="11">
        <v>0</v>
      </c>
      <c r="AO1932" s="11">
        <v>0</v>
      </c>
      <c r="AP1932" s="105">
        <v>0</v>
      </c>
      <c r="AQ1932" s="11">
        <v>0</v>
      </c>
      <c r="AR1932" s="11">
        <v>0</v>
      </c>
      <c r="AS1932" s="11">
        <v>0</v>
      </c>
      <c r="AT1932" s="11">
        <v>0</v>
      </c>
      <c r="AU1932" s="11">
        <v>0</v>
      </c>
      <c r="AV1932" s="11">
        <v>0</v>
      </c>
      <c r="AW1932" s="11">
        <v>0</v>
      </c>
      <c r="AX1932" s="11">
        <v>0</v>
      </c>
      <c r="AZ1932" s="11">
        <v>0</v>
      </c>
      <c r="BA1932">
        <v>0</v>
      </c>
      <c r="BB1932" s="122"/>
    </row>
    <row r="1933" spans="1:54" hidden="1" x14ac:dyDescent="0.25">
      <c r="A1933">
        <v>10</v>
      </c>
      <c r="B1933" t="str">
        <f t="shared" si="237"/>
        <v>FrCC-8535</v>
      </c>
      <c r="C1933" s="2" t="s">
        <v>320</v>
      </c>
      <c r="D1933" s="2" t="str">
        <f t="shared" si="234"/>
        <v>8</v>
      </c>
      <c r="E1933" s="2" t="str">
        <f t="shared" si="235"/>
        <v>85</v>
      </c>
      <c r="F1933" s="2" t="str">
        <f t="shared" si="236"/>
        <v>853</v>
      </c>
      <c r="G1933" s="1" t="s">
        <v>296</v>
      </c>
      <c r="H1933" s="27">
        <v>0</v>
      </c>
      <c r="I1933" s="27"/>
      <c r="J1933" s="27">
        <v>0</v>
      </c>
      <c r="K1933" s="27">
        <v>0</v>
      </c>
      <c r="L1933" s="27">
        <v>0</v>
      </c>
      <c r="M1933" s="27"/>
      <c r="N1933" s="27">
        <v>0</v>
      </c>
      <c r="O1933" s="27">
        <v>0</v>
      </c>
      <c r="P1933" s="27">
        <v>0</v>
      </c>
      <c r="Q1933" s="27"/>
      <c r="R1933" s="27">
        <v>0</v>
      </c>
      <c r="S1933" s="27">
        <v>0</v>
      </c>
      <c r="T1933" s="27">
        <v>0</v>
      </c>
      <c r="U1933" s="27"/>
      <c r="V1933" s="27">
        <v>0</v>
      </c>
      <c r="W1933" s="27">
        <v>0</v>
      </c>
      <c r="X1933" s="27">
        <v>0</v>
      </c>
      <c r="Y1933" s="27"/>
      <c r="Z1933" s="27">
        <v>0</v>
      </c>
      <c r="AA1933" s="27">
        <v>0</v>
      </c>
      <c r="AB1933" s="27">
        <v>0</v>
      </c>
      <c r="AC1933" s="27"/>
      <c r="AD1933" s="27">
        <v>0</v>
      </c>
      <c r="AE1933" s="27">
        <v>0</v>
      </c>
      <c r="AF1933" s="27">
        <v>0</v>
      </c>
      <c r="AG1933" s="106">
        <v>0</v>
      </c>
      <c r="AH1933" s="27">
        <v>0</v>
      </c>
      <c r="AI1933" s="27">
        <v>0</v>
      </c>
      <c r="AJ1933" s="27">
        <v>0</v>
      </c>
      <c r="AK1933" s="106">
        <v>0</v>
      </c>
      <c r="AL1933" s="106">
        <v>0</v>
      </c>
      <c r="AM1933" s="105">
        <v>0</v>
      </c>
      <c r="AN1933" s="11">
        <v>0</v>
      </c>
      <c r="AO1933" s="11">
        <v>0</v>
      </c>
      <c r="AP1933" s="105">
        <v>0</v>
      </c>
      <c r="AQ1933" s="11">
        <v>0</v>
      </c>
      <c r="AR1933" s="11">
        <v>0</v>
      </c>
      <c r="AS1933" s="11">
        <v>0</v>
      </c>
      <c r="AT1933" s="11">
        <v>0</v>
      </c>
      <c r="AU1933" s="11">
        <v>0</v>
      </c>
      <c r="AV1933" s="11">
        <v>0</v>
      </c>
      <c r="AW1933" s="11">
        <v>0</v>
      </c>
      <c r="AX1933" s="11">
        <v>0</v>
      </c>
      <c r="AZ1933" s="11">
        <v>0</v>
      </c>
      <c r="BA1933">
        <v>0</v>
      </c>
      <c r="BB1933" s="122"/>
    </row>
    <row r="1934" spans="1:54" hidden="1" x14ac:dyDescent="0.25">
      <c r="A1934">
        <v>10</v>
      </c>
      <c r="B1934" t="str">
        <f t="shared" si="237"/>
        <v>FrCC-8540</v>
      </c>
      <c r="C1934" s="2" t="s">
        <v>320</v>
      </c>
      <c r="D1934" s="2" t="str">
        <f t="shared" si="234"/>
        <v>8</v>
      </c>
      <c r="E1934" s="2" t="str">
        <f t="shared" si="235"/>
        <v>85</v>
      </c>
      <c r="F1934" s="2" t="str">
        <f t="shared" si="236"/>
        <v>854</v>
      </c>
      <c r="G1934" s="1" t="s">
        <v>297</v>
      </c>
      <c r="H1934" s="27">
        <v>0</v>
      </c>
      <c r="I1934" s="27"/>
      <c r="J1934" s="27">
        <v>0</v>
      </c>
      <c r="K1934" s="27">
        <v>0</v>
      </c>
      <c r="L1934" s="27">
        <v>0</v>
      </c>
      <c r="M1934" s="27"/>
      <c r="N1934" s="27">
        <v>0</v>
      </c>
      <c r="O1934" s="27">
        <v>0</v>
      </c>
      <c r="P1934" s="27">
        <v>0</v>
      </c>
      <c r="Q1934" s="27"/>
      <c r="R1934" s="27">
        <v>0</v>
      </c>
      <c r="S1934" s="27">
        <v>0</v>
      </c>
      <c r="T1934" s="27">
        <v>0</v>
      </c>
      <c r="U1934" s="27"/>
      <c r="V1934" s="27">
        <v>0</v>
      </c>
      <c r="W1934" s="27">
        <v>0</v>
      </c>
      <c r="X1934" s="27">
        <v>0</v>
      </c>
      <c r="Y1934" s="27"/>
      <c r="Z1934" s="27">
        <v>0</v>
      </c>
      <c r="AA1934" s="27">
        <v>0</v>
      </c>
      <c r="AB1934" s="27">
        <v>0</v>
      </c>
      <c r="AC1934" s="27"/>
      <c r="AD1934" s="27">
        <v>0</v>
      </c>
      <c r="AE1934" s="27">
        <v>0</v>
      </c>
      <c r="AF1934" s="27">
        <v>0</v>
      </c>
      <c r="AG1934" s="106">
        <v>0</v>
      </c>
      <c r="AH1934" s="27">
        <v>0</v>
      </c>
      <c r="AI1934" s="27">
        <v>0</v>
      </c>
      <c r="AJ1934" s="27">
        <v>0</v>
      </c>
      <c r="AK1934" s="106">
        <v>0</v>
      </c>
      <c r="AL1934" s="106">
        <v>0</v>
      </c>
      <c r="AM1934" s="105">
        <v>0</v>
      </c>
      <c r="AN1934" s="11">
        <v>0</v>
      </c>
      <c r="AO1934" s="11">
        <v>0</v>
      </c>
      <c r="AP1934" s="105">
        <v>0</v>
      </c>
      <c r="AQ1934" s="11">
        <v>0</v>
      </c>
      <c r="AR1934" s="11">
        <v>0</v>
      </c>
      <c r="AS1934" s="11">
        <v>0</v>
      </c>
      <c r="AT1934" s="11">
        <v>0</v>
      </c>
      <c r="AU1934" s="11">
        <v>0</v>
      </c>
      <c r="AV1934" s="11">
        <v>0</v>
      </c>
      <c r="AW1934" s="11">
        <v>0</v>
      </c>
      <c r="AX1934" s="11">
        <v>0</v>
      </c>
      <c r="AZ1934" s="11">
        <v>0</v>
      </c>
      <c r="BA1934">
        <v>0</v>
      </c>
      <c r="BB1934" s="122"/>
    </row>
    <row r="1935" spans="1:54" hidden="1" x14ac:dyDescent="0.25">
      <c r="A1935">
        <v>10</v>
      </c>
      <c r="B1935" t="str">
        <f t="shared" si="237"/>
        <v>FrCC-8550</v>
      </c>
      <c r="C1935" s="2" t="s">
        <v>320</v>
      </c>
      <c r="D1935" s="2" t="str">
        <f t="shared" si="234"/>
        <v>8</v>
      </c>
      <c r="E1935" s="2" t="str">
        <f t="shared" si="235"/>
        <v>85</v>
      </c>
      <c r="F1935" s="2" t="str">
        <f t="shared" si="236"/>
        <v>855</v>
      </c>
      <c r="G1935" s="1" t="s">
        <v>298</v>
      </c>
      <c r="H1935" s="27">
        <v>1075</v>
      </c>
      <c r="I1935" s="27"/>
      <c r="J1935" s="27">
        <v>1248</v>
      </c>
      <c r="K1935" s="27">
        <v>1248</v>
      </c>
      <c r="L1935" s="27">
        <v>1075</v>
      </c>
      <c r="M1935" s="27"/>
      <c r="N1935" s="27">
        <v>2120</v>
      </c>
      <c r="O1935" s="27">
        <v>2120</v>
      </c>
      <c r="P1935" s="27">
        <v>1070</v>
      </c>
      <c r="Q1935" s="27"/>
      <c r="R1935" s="27">
        <v>1060</v>
      </c>
      <c r="S1935" s="27">
        <v>1060</v>
      </c>
      <c r="T1935" s="27">
        <v>1070</v>
      </c>
      <c r="U1935" s="27"/>
      <c r="V1935" s="27">
        <v>1060</v>
      </c>
      <c r="W1935" s="27">
        <v>0</v>
      </c>
      <c r="X1935" s="27">
        <v>0</v>
      </c>
      <c r="Y1935" s="27"/>
      <c r="Z1935" s="27">
        <v>0</v>
      </c>
      <c r="AA1935" s="27">
        <v>0</v>
      </c>
      <c r="AB1935" s="27">
        <v>0</v>
      </c>
      <c r="AC1935" s="27"/>
      <c r="AD1935" s="27">
        <v>0</v>
      </c>
      <c r="AE1935" s="27">
        <v>0</v>
      </c>
      <c r="AF1935" s="27">
        <v>0</v>
      </c>
      <c r="AG1935" s="106">
        <v>0</v>
      </c>
      <c r="AH1935" s="27">
        <v>0</v>
      </c>
      <c r="AI1935" s="27">
        <v>0</v>
      </c>
      <c r="AJ1935" s="27">
        <v>0</v>
      </c>
      <c r="AK1935" s="106">
        <v>0</v>
      </c>
      <c r="AL1935" s="106">
        <v>0</v>
      </c>
      <c r="AM1935" s="105">
        <v>0</v>
      </c>
      <c r="AN1935" s="11">
        <v>0</v>
      </c>
      <c r="AO1935" s="11">
        <v>0</v>
      </c>
      <c r="AP1935" s="105">
        <v>0</v>
      </c>
      <c r="AQ1935" s="11">
        <v>0</v>
      </c>
      <c r="AR1935" s="11">
        <v>0</v>
      </c>
      <c r="AS1935" s="11">
        <v>0</v>
      </c>
      <c r="AT1935" s="11">
        <v>0</v>
      </c>
      <c r="AU1935" s="11">
        <v>0</v>
      </c>
      <c r="AV1935" s="11">
        <v>0</v>
      </c>
      <c r="AW1935" s="11">
        <v>0</v>
      </c>
      <c r="AX1935" s="11">
        <v>0</v>
      </c>
      <c r="AZ1935" s="11">
        <v>0</v>
      </c>
      <c r="BA1935">
        <v>0</v>
      </c>
      <c r="BB1935" s="122"/>
    </row>
    <row r="1936" spans="1:54" hidden="1" x14ac:dyDescent="0.25">
      <c r="A1936">
        <v>10</v>
      </c>
      <c r="B1936" t="str">
        <f t="shared" si="237"/>
        <v>FrCC-8561</v>
      </c>
      <c r="C1936" s="2" t="s">
        <v>320</v>
      </c>
      <c r="D1936" s="2" t="str">
        <f t="shared" si="234"/>
        <v>8</v>
      </c>
      <c r="E1936" s="2" t="str">
        <f t="shared" si="235"/>
        <v>85</v>
      </c>
      <c r="F1936" s="2" t="str">
        <f t="shared" si="236"/>
        <v>856</v>
      </c>
      <c r="G1936" s="1" t="s">
        <v>299</v>
      </c>
      <c r="H1936" s="27">
        <v>0</v>
      </c>
      <c r="I1936" s="27"/>
      <c r="J1936" s="27">
        <v>0</v>
      </c>
      <c r="K1936" s="27">
        <v>0</v>
      </c>
      <c r="L1936" s="27">
        <v>0</v>
      </c>
      <c r="M1936" s="27"/>
      <c r="N1936" s="27">
        <v>0</v>
      </c>
      <c r="O1936" s="27">
        <v>0</v>
      </c>
      <c r="P1936" s="27">
        <v>0</v>
      </c>
      <c r="Q1936" s="27"/>
      <c r="R1936" s="27">
        <v>0</v>
      </c>
      <c r="S1936" s="27">
        <v>0</v>
      </c>
      <c r="T1936" s="27">
        <v>0</v>
      </c>
      <c r="U1936" s="27"/>
      <c r="V1936" s="27">
        <v>0</v>
      </c>
      <c r="W1936" s="27">
        <v>0</v>
      </c>
      <c r="X1936" s="27">
        <v>0</v>
      </c>
      <c r="Y1936" s="27"/>
      <c r="Z1936" s="27">
        <v>0</v>
      </c>
      <c r="AA1936" s="27">
        <v>0</v>
      </c>
      <c r="AB1936" s="27">
        <v>0</v>
      </c>
      <c r="AC1936" s="27"/>
      <c r="AD1936" s="27">
        <v>0</v>
      </c>
      <c r="AE1936" s="27">
        <v>0</v>
      </c>
      <c r="AF1936" s="27">
        <v>0</v>
      </c>
      <c r="AG1936" s="106">
        <v>0</v>
      </c>
      <c r="AH1936" s="27">
        <v>0</v>
      </c>
      <c r="AI1936" s="27">
        <v>0</v>
      </c>
      <c r="AJ1936" s="27">
        <v>0</v>
      </c>
      <c r="AK1936" s="106">
        <v>0</v>
      </c>
      <c r="AL1936" s="106">
        <v>0</v>
      </c>
      <c r="AM1936" s="105">
        <v>0</v>
      </c>
      <c r="AN1936" s="11">
        <v>0</v>
      </c>
      <c r="AO1936" s="11">
        <v>0</v>
      </c>
      <c r="AP1936" s="105">
        <v>0</v>
      </c>
      <c r="AQ1936" s="11">
        <v>0</v>
      </c>
      <c r="AR1936" s="11">
        <v>0</v>
      </c>
      <c r="AS1936" s="11">
        <v>0</v>
      </c>
      <c r="AT1936" s="11">
        <v>0</v>
      </c>
      <c r="AU1936" s="11">
        <v>0</v>
      </c>
      <c r="AV1936" s="11">
        <v>0</v>
      </c>
      <c r="AW1936" s="11">
        <v>0</v>
      </c>
      <c r="AX1936" s="11">
        <v>0</v>
      </c>
      <c r="AZ1936" s="11">
        <v>0</v>
      </c>
      <c r="BA1936">
        <v>0</v>
      </c>
      <c r="BB1936" s="122"/>
    </row>
    <row r="1937" spans="1:54" hidden="1" x14ac:dyDescent="0.25">
      <c r="A1937">
        <v>10</v>
      </c>
      <c r="B1937" t="str">
        <f t="shared" si="237"/>
        <v>FrCC-8562</v>
      </c>
      <c r="C1937" s="2" t="s">
        <v>320</v>
      </c>
      <c r="D1937" s="2" t="str">
        <f t="shared" si="234"/>
        <v>8</v>
      </c>
      <c r="E1937" s="2" t="str">
        <f t="shared" si="235"/>
        <v>85</v>
      </c>
      <c r="F1937" s="2" t="str">
        <f t="shared" si="236"/>
        <v>856</v>
      </c>
      <c r="G1937" s="1" t="s">
        <v>300</v>
      </c>
      <c r="H1937" s="27">
        <v>0</v>
      </c>
      <c r="I1937" s="27"/>
      <c r="J1937" s="27">
        <v>0</v>
      </c>
      <c r="K1937" s="27">
        <v>0</v>
      </c>
      <c r="L1937" s="27">
        <v>0</v>
      </c>
      <c r="M1937" s="27"/>
      <c r="N1937" s="27">
        <v>0</v>
      </c>
      <c r="O1937" s="27">
        <v>0</v>
      </c>
      <c r="P1937" s="27">
        <v>0</v>
      </c>
      <c r="Q1937" s="27"/>
      <c r="R1937" s="27">
        <v>0</v>
      </c>
      <c r="S1937" s="27">
        <v>0</v>
      </c>
      <c r="T1937" s="27">
        <v>0</v>
      </c>
      <c r="U1937" s="27"/>
      <c r="V1937" s="27">
        <v>0</v>
      </c>
      <c r="W1937" s="27">
        <v>0</v>
      </c>
      <c r="X1937" s="27">
        <v>0</v>
      </c>
      <c r="Y1937" s="27"/>
      <c r="Z1937" s="27">
        <v>0</v>
      </c>
      <c r="AA1937" s="27">
        <v>0</v>
      </c>
      <c r="AB1937" s="27">
        <v>0</v>
      </c>
      <c r="AC1937" s="27"/>
      <c r="AD1937" s="27">
        <v>0</v>
      </c>
      <c r="AE1937" s="27">
        <v>0</v>
      </c>
      <c r="AF1937" s="27">
        <v>0</v>
      </c>
      <c r="AG1937" s="106">
        <v>0</v>
      </c>
      <c r="AH1937" s="27">
        <v>0</v>
      </c>
      <c r="AI1937" s="27">
        <v>0</v>
      </c>
      <c r="AJ1937" s="27">
        <v>0</v>
      </c>
      <c r="AK1937" s="106">
        <v>0</v>
      </c>
      <c r="AL1937" s="106">
        <v>0</v>
      </c>
      <c r="AM1937" s="105">
        <v>0</v>
      </c>
      <c r="AN1937" s="11">
        <v>0</v>
      </c>
      <c r="AO1937" s="11">
        <v>0</v>
      </c>
      <c r="AP1937" s="105">
        <v>0</v>
      </c>
      <c r="AQ1937" s="11">
        <v>0</v>
      </c>
      <c r="AR1937" s="11">
        <v>0</v>
      </c>
      <c r="AS1937" s="11">
        <v>0</v>
      </c>
      <c r="AT1937" s="11">
        <v>0</v>
      </c>
      <c r="AU1937" s="11">
        <v>0</v>
      </c>
      <c r="AV1937" s="11">
        <v>0</v>
      </c>
      <c r="AW1937" s="11">
        <v>0</v>
      </c>
      <c r="AX1937" s="11">
        <v>0</v>
      </c>
      <c r="AZ1937" s="11">
        <v>0</v>
      </c>
      <c r="BA1937">
        <v>0</v>
      </c>
      <c r="BB1937" s="122"/>
    </row>
    <row r="1938" spans="1:54" hidden="1" x14ac:dyDescent="0.25">
      <c r="A1938">
        <v>10</v>
      </c>
      <c r="B1938" t="str">
        <f t="shared" si="237"/>
        <v>FrCC-8563</v>
      </c>
      <c r="C1938" s="2" t="s">
        <v>320</v>
      </c>
      <c r="D1938" s="2" t="str">
        <f t="shared" si="234"/>
        <v>8</v>
      </c>
      <c r="E1938" s="2" t="str">
        <f t="shared" si="235"/>
        <v>85</v>
      </c>
      <c r="F1938" s="2" t="str">
        <f t="shared" si="236"/>
        <v>856</v>
      </c>
      <c r="G1938" s="1" t="s">
        <v>301</v>
      </c>
      <c r="H1938" s="27">
        <v>0</v>
      </c>
      <c r="I1938" s="27"/>
      <c r="J1938" s="27">
        <v>0</v>
      </c>
      <c r="K1938" s="27">
        <v>0</v>
      </c>
      <c r="L1938" s="27">
        <v>0</v>
      </c>
      <c r="M1938" s="27"/>
      <c r="N1938" s="27">
        <v>0</v>
      </c>
      <c r="O1938" s="27">
        <v>0</v>
      </c>
      <c r="P1938" s="27">
        <v>0</v>
      </c>
      <c r="Q1938" s="27"/>
      <c r="R1938" s="27">
        <v>0</v>
      </c>
      <c r="S1938" s="27">
        <v>0</v>
      </c>
      <c r="T1938" s="27">
        <v>0</v>
      </c>
      <c r="U1938" s="27"/>
      <c r="V1938" s="27">
        <v>0</v>
      </c>
      <c r="W1938" s="27">
        <v>0</v>
      </c>
      <c r="X1938" s="27">
        <v>0</v>
      </c>
      <c r="Y1938" s="27"/>
      <c r="Z1938" s="27">
        <v>0</v>
      </c>
      <c r="AA1938" s="27">
        <v>0</v>
      </c>
      <c r="AB1938" s="27">
        <v>0</v>
      </c>
      <c r="AC1938" s="27"/>
      <c r="AD1938" s="27">
        <v>0</v>
      </c>
      <c r="AE1938" s="27">
        <v>0</v>
      </c>
      <c r="AF1938" s="27">
        <v>0</v>
      </c>
      <c r="AG1938" s="106">
        <v>0</v>
      </c>
      <c r="AH1938" s="27">
        <v>0</v>
      </c>
      <c r="AI1938" s="27">
        <v>0</v>
      </c>
      <c r="AJ1938" s="27">
        <v>0</v>
      </c>
      <c r="AK1938" s="106">
        <v>0</v>
      </c>
      <c r="AL1938" s="106">
        <v>0</v>
      </c>
      <c r="AM1938" s="105">
        <v>0</v>
      </c>
      <c r="AN1938" s="11">
        <v>0</v>
      </c>
      <c r="AO1938" s="11">
        <v>0</v>
      </c>
      <c r="AP1938" s="105">
        <v>0</v>
      </c>
      <c r="AQ1938" s="11">
        <v>0</v>
      </c>
      <c r="AR1938" s="11">
        <v>0</v>
      </c>
      <c r="AS1938" s="11">
        <v>0</v>
      </c>
      <c r="AT1938" s="11">
        <v>0</v>
      </c>
      <c r="AU1938" s="11">
        <v>0</v>
      </c>
      <c r="AV1938" s="11">
        <v>0</v>
      </c>
      <c r="AW1938" s="11">
        <v>0</v>
      </c>
      <c r="AX1938" s="11">
        <v>0</v>
      </c>
      <c r="AZ1938" s="11">
        <v>0</v>
      </c>
      <c r="BA1938">
        <v>0</v>
      </c>
      <c r="BB1938" s="122"/>
    </row>
    <row r="1939" spans="1:54" hidden="1" x14ac:dyDescent="0.25">
      <c r="A1939">
        <v>10</v>
      </c>
      <c r="B1939" t="str">
        <f t="shared" si="237"/>
        <v>FrCC-8564</v>
      </c>
      <c r="C1939" s="2" t="s">
        <v>320</v>
      </c>
      <c r="D1939" s="2" t="str">
        <f t="shared" si="234"/>
        <v>8</v>
      </c>
      <c r="E1939" s="2" t="str">
        <f t="shared" si="235"/>
        <v>85</v>
      </c>
      <c r="F1939" s="2" t="str">
        <f t="shared" si="236"/>
        <v>856</v>
      </c>
      <c r="G1939" s="1" t="s">
        <v>302</v>
      </c>
      <c r="H1939" s="27">
        <v>0</v>
      </c>
      <c r="I1939" s="27"/>
      <c r="J1939" s="27">
        <v>0</v>
      </c>
      <c r="K1939" s="27">
        <v>0</v>
      </c>
      <c r="L1939" s="27">
        <v>0</v>
      </c>
      <c r="M1939" s="27"/>
      <c r="N1939" s="27">
        <v>0</v>
      </c>
      <c r="O1939" s="27">
        <v>0</v>
      </c>
      <c r="P1939" s="27">
        <v>0</v>
      </c>
      <c r="Q1939" s="27"/>
      <c r="R1939" s="27">
        <v>0</v>
      </c>
      <c r="S1939" s="27">
        <v>0</v>
      </c>
      <c r="T1939" s="27">
        <v>0</v>
      </c>
      <c r="U1939" s="27"/>
      <c r="V1939" s="27">
        <v>0</v>
      </c>
      <c r="W1939" s="27">
        <v>0</v>
      </c>
      <c r="X1939" s="27">
        <v>0</v>
      </c>
      <c r="Y1939" s="27"/>
      <c r="Z1939" s="27">
        <v>0</v>
      </c>
      <c r="AA1939" s="27">
        <v>0</v>
      </c>
      <c r="AB1939" s="27">
        <v>0</v>
      </c>
      <c r="AC1939" s="27"/>
      <c r="AD1939" s="27">
        <v>0</v>
      </c>
      <c r="AE1939" s="27">
        <v>0</v>
      </c>
      <c r="AF1939" s="27">
        <v>0</v>
      </c>
      <c r="AG1939" s="106">
        <v>0</v>
      </c>
      <c r="AH1939" s="27">
        <v>0</v>
      </c>
      <c r="AI1939" s="27">
        <v>0</v>
      </c>
      <c r="AJ1939" s="27">
        <v>0</v>
      </c>
      <c r="AK1939" s="106">
        <v>0</v>
      </c>
      <c r="AL1939" s="106">
        <v>0</v>
      </c>
      <c r="AM1939" s="105">
        <v>0</v>
      </c>
      <c r="AN1939" s="11">
        <v>0</v>
      </c>
      <c r="AO1939" s="11">
        <v>0</v>
      </c>
      <c r="AP1939" s="105">
        <v>0</v>
      </c>
      <c r="AQ1939" s="11">
        <v>0</v>
      </c>
      <c r="AR1939" s="11">
        <v>0</v>
      </c>
      <c r="AS1939" s="11">
        <v>0</v>
      </c>
      <c r="AT1939" s="11">
        <v>0</v>
      </c>
      <c r="AU1939" s="11">
        <v>0</v>
      </c>
      <c r="AV1939" s="11">
        <v>0</v>
      </c>
      <c r="AW1939" s="11">
        <v>0</v>
      </c>
      <c r="AX1939" s="11">
        <v>0</v>
      </c>
      <c r="AZ1939" s="11">
        <v>0</v>
      </c>
      <c r="BA1939">
        <v>0</v>
      </c>
      <c r="BB1939" s="122"/>
    </row>
    <row r="1940" spans="1:54" hidden="1" x14ac:dyDescent="0.25">
      <c r="A1940">
        <v>10</v>
      </c>
      <c r="B1940" t="str">
        <f t="shared" si="237"/>
        <v>FrCC-8565</v>
      </c>
      <c r="C1940" s="2" t="s">
        <v>320</v>
      </c>
      <c r="D1940" s="2" t="str">
        <f t="shared" si="234"/>
        <v>8</v>
      </c>
      <c r="E1940" s="2" t="str">
        <f t="shared" si="235"/>
        <v>85</v>
      </c>
      <c r="F1940" s="2" t="str">
        <f t="shared" si="236"/>
        <v>856</v>
      </c>
      <c r="G1940" s="1" t="s">
        <v>303</v>
      </c>
      <c r="H1940" s="27">
        <v>0</v>
      </c>
      <c r="I1940" s="27"/>
      <c r="J1940" s="27">
        <v>0</v>
      </c>
      <c r="K1940" s="27">
        <v>0</v>
      </c>
      <c r="L1940" s="27">
        <v>0</v>
      </c>
      <c r="M1940" s="27"/>
      <c r="N1940" s="27">
        <v>0</v>
      </c>
      <c r="O1940" s="27">
        <v>0</v>
      </c>
      <c r="P1940" s="27">
        <v>0</v>
      </c>
      <c r="Q1940" s="27"/>
      <c r="R1940" s="27">
        <v>0</v>
      </c>
      <c r="S1940" s="27">
        <v>0</v>
      </c>
      <c r="T1940" s="27">
        <v>0</v>
      </c>
      <c r="U1940" s="27"/>
      <c r="V1940" s="27">
        <v>0</v>
      </c>
      <c r="W1940" s="27">
        <v>0</v>
      </c>
      <c r="X1940" s="27">
        <v>0</v>
      </c>
      <c r="Y1940" s="27"/>
      <c r="Z1940" s="27">
        <v>0</v>
      </c>
      <c r="AA1940" s="27">
        <v>0</v>
      </c>
      <c r="AB1940" s="27">
        <v>0</v>
      </c>
      <c r="AC1940" s="27"/>
      <c r="AD1940" s="27">
        <v>0</v>
      </c>
      <c r="AE1940" s="27">
        <v>0</v>
      </c>
      <c r="AF1940" s="27">
        <v>0</v>
      </c>
      <c r="AG1940" s="106">
        <v>0</v>
      </c>
      <c r="AH1940" s="27">
        <v>0</v>
      </c>
      <c r="AI1940" s="27">
        <v>0</v>
      </c>
      <c r="AJ1940" s="27">
        <v>0</v>
      </c>
      <c r="AK1940" s="106">
        <v>0</v>
      </c>
      <c r="AL1940" s="106">
        <v>0</v>
      </c>
      <c r="AM1940" s="105">
        <v>0</v>
      </c>
      <c r="AN1940" s="11">
        <v>0</v>
      </c>
      <c r="AO1940" s="11">
        <v>0</v>
      </c>
      <c r="AP1940" s="105">
        <v>0</v>
      </c>
      <c r="AQ1940" s="11">
        <v>0</v>
      </c>
      <c r="AR1940" s="11">
        <v>0</v>
      </c>
      <c r="AS1940" s="11">
        <v>0</v>
      </c>
      <c r="AT1940" s="11">
        <v>0</v>
      </c>
      <c r="AU1940" s="11">
        <v>0</v>
      </c>
      <c r="AV1940" s="11">
        <v>0</v>
      </c>
      <c r="AW1940" s="11">
        <v>0</v>
      </c>
      <c r="AX1940" s="11">
        <v>0</v>
      </c>
      <c r="AZ1940" s="11">
        <v>0</v>
      </c>
      <c r="BA1940">
        <v>0</v>
      </c>
      <c r="BB1940" s="122"/>
    </row>
    <row r="1941" spans="1:54" hidden="1" x14ac:dyDescent="0.25">
      <c r="A1941">
        <v>10</v>
      </c>
      <c r="B1941" t="str">
        <f t="shared" si="237"/>
        <v>FrCC-8571</v>
      </c>
      <c r="C1941" s="2" t="s">
        <v>320</v>
      </c>
      <c r="D1941" s="2" t="str">
        <f t="shared" si="234"/>
        <v>8</v>
      </c>
      <c r="E1941" s="2" t="str">
        <f t="shared" si="235"/>
        <v>85</v>
      </c>
      <c r="F1941" s="2" t="str">
        <f t="shared" si="236"/>
        <v>857</v>
      </c>
      <c r="G1941" s="1" t="s">
        <v>3539</v>
      </c>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106"/>
      <c r="AH1941" s="27"/>
      <c r="AI1941" s="27"/>
      <c r="AJ1941" s="27"/>
      <c r="AK1941" s="106"/>
      <c r="AL1941" s="106"/>
      <c r="AM1941" s="105"/>
      <c r="AN1941" s="11"/>
      <c r="AO1941" s="11"/>
      <c r="AP1941" s="105"/>
      <c r="AQ1941" s="11"/>
      <c r="AR1941" s="11"/>
      <c r="AS1941" s="11"/>
      <c r="AT1941" s="11"/>
      <c r="AU1941" s="11">
        <v>0</v>
      </c>
      <c r="AV1941" s="11">
        <v>0</v>
      </c>
      <c r="AW1941" s="11">
        <v>0</v>
      </c>
      <c r="AX1941" s="11">
        <v>0</v>
      </c>
      <c r="AZ1941" s="11">
        <v>0</v>
      </c>
      <c r="BA1941">
        <v>0</v>
      </c>
      <c r="BB1941" s="122"/>
    </row>
    <row r="1942" spans="1:54" hidden="1" x14ac:dyDescent="0.25">
      <c r="A1942">
        <v>10</v>
      </c>
      <c r="B1942" t="str">
        <f t="shared" si="237"/>
        <v>FrCC-8572</v>
      </c>
      <c r="C1942" s="2" t="s">
        <v>320</v>
      </c>
      <c r="D1942" s="2" t="str">
        <f t="shared" si="234"/>
        <v>8</v>
      </c>
      <c r="E1942" s="2" t="str">
        <f t="shared" si="235"/>
        <v>85</v>
      </c>
      <c r="F1942" s="2" t="str">
        <f t="shared" si="236"/>
        <v>857</v>
      </c>
      <c r="G1942" s="1" t="s">
        <v>3540</v>
      </c>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106"/>
      <c r="AH1942" s="27"/>
      <c r="AI1942" s="27"/>
      <c r="AJ1942" s="27"/>
      <c r="AK1942" s="106"/>
      <c r="AL1942" s="106"/>
      <c r="AM1942" s="105"/>
      <c r="AN1942" s="11"/>
      <c r="AO1942" s="11"/>
      <c r="AP1942" s="105"/>
      <c r="AQ1942" s="11"/>
      <c r="AR1942" s="11"/>
      <c r="AS1942" s="11"/>
      <c r="AT1942" s="11"/>
      <c r="AU1942" s="11">
        <v>0</v>
      </c>
      <c r="AV1942" s="11">
        <v>0</v>
      </c>
      <c r="AW1942" s="11">
        <v>0</v>
      </c>
      <c r="AX1942" s="11">
        <v>0</v>
      </c>
      <c r="AZ1942" s="11">
        <v>0</v>
      </c>
      <c r="BA1942">
        <v>0</v>
      </c>
      <c r="BB1942" s="122"/>
    </row>
    <row r="1943" spans="1:54" hidden="1" x14ac:dyDescent="0.25">
      <c r="A1943">
        <v>10</v>
      </c>
      <c r="B1943" t="str">
        <f t="shared" si="237"/>
        <v>FrCC-8573</v>
      </c>
      <c r="C1943" s="2" t="s">
        <v>320</v>
      </c>
      <c r="D1943" s="2" t="str">
        <f t="shared" si="234"/>
        <v>8</v>
      </c>
      <c r="E1943" s="2" t="str">
        <f t="shared" si="235"/>
        <v>85</v>
      </c>
      <c r="F1943" s="2" t="str">
        <f t="shared" si="236"/>
        <v>857</v>
      </c>
      <c r="G1943" s="1" t="s">
        <v>3541</v>
      </c>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106"/>
      <c r="AH1943" s="27"/>
      <c r="AI1943" s="27"/>
      <c r="AJ1943" s="27"/>
      <c r="AK1943" s="106"/>
      <c r="AL1943" s="106"/>
      <c r="AM1943" s="105"/>
      <c r="AN1943" s="11"/>
      <c r="AO1943" s="11"/>
      <c r="AP1943" s="105"/>
      <c r="AQ1943" s="11"/>
      <c r="AR1943" s="11"/>
      <c r="AS1943" s="11"/>
      <c r="AT1943" s="11"/>
      <c r="AU1943" s="11">
        <v>0</v>
      </c>
      <c r="AV1943" s="11">
        <v>0</v>
      </c>
      <c r="AW1943" s="11">
        <v>0</v>
      </c>
      <c r="AX1943" s="11">
        <v>0</v>
      </c>
      <c r="AZ1943" s="11">
        <v>0</v>
      </c>
      <c r="BA1943">
        <v>0</v>
      </c>
      <c r="BB1943" s="122"/>
    </row>
    <row r="1944" spans="1:54" hidden="1" x14ac:dyDescent="0.25">
      <c r="A1944">
        <v>10</v>
      </c>
      <c r="B1944" t="str">
        <f t="shared" si="237"/>
        <v>FrCC-8574</v>
      </c>
      <c r="C1944" s="2" t="s">
        <v>320</v>
      </c>
      <c r="D1944" s="2" t="str">
        <f t="shared" ref="D1944:D1975" si="238">LEFT($G1944,1)</f>
        <v>8</v>
      </c>
      <c r="E1944" s="2" t="str">
        <f t="shared" ref="E1944:E1975" si="239">LEFT($G1944,2)</f>
        <v>85</v>
      </c>
      <c r="F1944" s="2" t="str">
        <f t="shared" ref="F1944:F1975" si="240">LEFT($G1944,3)</f>
        <v>857</v>
      </c>
      <c r="G1944" s="1" t="s">
        <v>3542</v>
      </c>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106"/>
      <c r="AH1944" s="27"/>
      <c r="AI1944" s="27"/>
      <c r="AJ1944" s="27"/>
      <c r="AK1944" s="106"/>
      <c r="AL1944" s="106"/>
      <c r="AM1944" s="105"/>
      <c r="AN1944" s="11"/>
      <c r="AO1944" s="11"/>
      <c r="AP1944" s="105"/>
      <c r="AQ1944" s="11"/>
      <c r="AR1944" s="11"/>
      <c r="AS1944" s="11"/>
      <c r="AT1944" s="11"/>
      <c r="AU1944" s="11">
        <v>0</v>
      </c>
      <c r="AV1944" s="11">
        <v>0</v>
      </c>
      <c r="AW1944" s="11">
        <v>0</v>
      </c>
      <c r="AX1944" s="11">
        <v>0</v>
      </c>
      <c r="AZ1944" s="11">
        <v>0</v>
      </c>
      <c r="BA1944">
        <v>0</v>
      </c>
      <c r="BB1944" s="122"/>
    </row>
    <row r="1945" spans="1:54" hidden="1" x14ac:dyDescent="0.25">
      <c r="A1945">
        <v>10</v>
      </c>
      <c r="B1945" t="str">
        <f t="shared" si="237"/>
        <v>FrCC-8575</v>
      </c>
      <c r="C1945" s="2" t="s">
        <v>320</v>
      </c>
      <c r="D1945" s="2" t="str">
        <f t="shared" si="238"/>
        <v>8</v>
      </c>
      <c r="E1945" s="2" t="str">
        <f t="shared" si="239"/>
        <v>85</v>
      </c>
      <c r="F1945" s="2" t="str">
        <f t="shared" si="240"/>
        <v>857</v>
      </c>
      <c r="G1945" s="1" t="s">
        <v>3543</v>
      </c>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106"/>
      <c r="AH1945" s="27"/>
      <c r="AI1945" s="27"/>
      <c r="AJ1945" s="27"/>
      <c r="AK1945" s="106"/>
      <c r="AL1945" s="106"/>
      <c r="AM1945" s="105"/>
      <c r="AN1945" s="11"/>
      <c r="AO1945" s="11"/>
      <c r="AP1945" s="105"/>
      <c r="AQ1945" s="11"/>
      <c r="AR1945" s="11"/>
      <c r="AS1945" s="11"/>
      <c r="AT1945" s="11"/>
      <c r="AU1945" s="11">
        <v>0</v>
      </c>
      <c r="AV1945" s="11">
        <v>0</v>
      </c>
      <c r="AW1945" s="11">
        <v>0</v>
      </c>
      <c r="AX1945" s="11">
        <v>0</v>
      </c>
      <c r="AZ1945" s="11">
        <v>0</v>
      </c>
      <c r="BA1945">
        <v>0</v>
      </c>
      <c r="BB1945" s="122"/>
    </row>
    <row r="1946" spans="1:54" hidden="1" x14ac:dyDescent="0.25">
      <c r="A1946">
        <v>10</v>
      </c>
      <c r="B1946" t="str">
        <f t="shared" si="237"/>
        <v>FrCC-9110</v>
      </c>
      <c r="C1946" s="2" t="s">
        <v>320</v>
      </c>
      <c r="D1946" s="2" t="str">
        <f t="shared" si="238"/>
        <v>9</v>
      </c>
      <c r="E1946" s="2" t="str">
        <f t="shared" si="239"/>
        <v>91</v>
      </c>
      <c r="F1946" s="2" t="str">
        <f t="shared" si="240"/>
        <v>911</v>
      </c>
      <c r="G1946" s="1" t="s">
        <v>306</v>
      </c>
      <c r="H1946" s="27">
        <v>1062.53613</v>
      </c>
      <c r="I1946" s="27"/>
      <c r="J1946" s="27">
        <v>1565.58996</v>
      </c>
      <c r="K1946" s="27">
        <v>1565.58996</v>
      </c>
      <c r="L1946" s="27">
        <v>1062.53613</v>
      </c>
      <c r="M1946" s="27"/>
      <c r="N1946" s="27">
        <v>1024.366</v>
      </c>
      <c r="O1946" s="27">
        <v>1038.2636600000001</v>
      </c>
      <c r="P1946" s="27">
        <v>1105.56</v>
      </c>
      <c r="Q1946" s="27"/>
      <c r="R1946" s="27">
        <v>1103.25207</v>
      </c>
      <c r="S1946" s="27">
        <v>1103.25207</v>
      </c>
      <c r="T1946" s="27">
        <v>1850.5380399999999</v>
      </c>
      <c r="U1946" s="27"/>
      <c r="V1946" s="27">
        <v>1548</v>
      </c>
      <c r="W1946" s="27">
        <v>1549</v>
      </c>
      <c r="X1946" s="27">
        <v>1873</v>
      </c>
      <c r="Y1946" s="27"/>
      <c r="Z1946" s="27">
        <v>1606</v>
      </c>
      <c r="AA1946" s="27">
        <v>1693</v>
      </c>
      <c r="AB1946" s="27">
        <v>996</v>
      </c>
      <c r="AC1946" s="27"/>
      <c r="AD1946" s="27">
        <v>1768</v>
      </c>
      <c r="AE1946" s="27">
        <v>1769</v>
      </c>
      <c r="AF1946" s="27">
        <v>1831</v>
      </c>
      <c r="AG1946" s="106">
        <v>2406</v>
      </c>
      <c r="AH1946" s="27">
        <v>2406</v>
      </c>
      <c r="AI1946" s="27">
        <v>2406</v>
      </c>
      <c r="AJ1946" s="27">
        <v>1825</v>
      </c>
      <c r="AK1946" s="106">
        <v>2764</v>
      </c>
      <c r="AL1946" s="106">
        <v>1778</v>
      </c>
      <c r="AM1946" s="105">
        <v>1778</v>
      </c>
      <c r="AN1946" s="11">
        <v>1191</v>
      </c>
      <c r="AO1946" s="11">
        <v>2869</v>
      </c>
      <c r="AP1946" s="105">
        <v>1831</v>
      </c>
      <c r="AQ1946" s="11">
        <v>1831</v>
      </c>
      <c r="AR1946" s="11">
        <v>1911</v>
      </c>
      <c r="AS1946" s="11">
        <v>2209</v>
      </c>
      <c r="AT1946" s="11">
        <v>2209</v>
      </c>
      <c r="AU1946" s="11">
        <v>2209</v>
      </c>
      <c r="AV1946" s="11">
        <v>1305</v>
      </c>
      <c r="AW1946" s="11">
        <v>2297</v>
      </c>
      <c r="AX1946" s="11">
        <v>2297</v>
      </c>
      <c r="AZ1946" s="11">
        <v>2069</v>
      </c>
      <c r="BA1946">
        <v>2862</v>
      </c>
      <c r="BB1946" s="122"/>
    </row>
    <row r="1947" spans="1:54" hidden="1" x14ac:dyDescent="0.25">
      <c r="A1947">
        <v>10</v>
      </c>
      <c r="B1947" t="str">
        <f t="shared" si="237"/>
        <v>FrCC-9120</v>
      </c>
      <c r="C1947" s="2" t="s">
        <v>320</v>
      </c>
      <c r="D1947" s="2" t="str">
        <f t="shared" si="238"/>
        <v>9</v>
      </c>
      <c r="E1947" s="2" t="str">
        <f t="shared" si="239"/>
        <v>91</v>
      </c>
      <c r="F1947" s="2" t="str">
        <f t="shared" si="240"/>
        <v>912</v>
      </c>
      <c r="G1947" s="1" t="s">
        <v>307</v>
      </c>
      <c r="H1947" s="27">
        <v>0</v>
      </c>
      <c r="I1947" s="27"/>
      <c r="J1947" s="27">
        <v>0</v>
      </c>
      <c r="K1947" s="27">
        <v>0</v>
      </c>
      <c r="L1947" s="27">
        <v>0</v>
      </c>
      <c r="M1947" s="27"/>
      <c r="N1947" s="27">
        <v>0</v>
      </c>
      <c r="O1947" s="27">
        <v>0</v>
      </c>
      <c r="P1947" s="27">
        <v>0</v>
      </c>
      <c r="Q1947" s="27"/>
      <c r="R1947" s="27">
        <v>0</v>
      </c>
      <c r="S1947" s="27">
        <v>0</v>
      </c>
      <c r="T1947" s="27">
        <v>0</v>
      </c>
      <c r="U1947" s="27"/>
      <c r="V1947" s="27">
        <v>0</v>
      </c>
      <c r="W1947" s="27">
        <v>0</v>
      </c>
      <c r="X1947" s="27">
        <v>0</v>
      </c>
      <c r="Y1947" s="27"/>
      <c r="Z1947" s="27">
        <v>0</v>
      </c>
      <c r="AA1947" s="27">
        <v>0</v>
      </c>
      <c r="AB1947" s="27">
        <v>0</v>
      </c>
      <c r="AC1947" s="27"/>
      <c r="AD1947" s="27">
        <v>0</v>
      </c>
      <c r="AE1947" s="27">
        <v>0</v>
      </c>
      <c r="AF1947" s="27">
        <v>0</v>
      </c>
      <c r="AG1947" s="106">
        <v>0</v>
      </c>
      <c r="AH1947" s="27">
        <v>0</v>
      </c>
      <c r="AI1947" s="27">
        <v>0</v>
      </c>
      <c r="AJ1947" s="27">
        <v>0</v>
      </c>
      <c r="AK1947" s="106">
        <v>0</v>
      </c>
      <c r="AL1947" s="106">
        <v>0</v>
      </c>
      <c r="AM1947" s="105">
        <v>0</v>
      </c>
      <c r="AN1947" s="11">
        <v>0</v>
      </c>
      <c r="AO1947" s="11">
        <v>0</v>
      </c>
      <c r="AP1947" s="105">
        <v>0</v>
      </c>
      <c r="AQ1947" s="11">
        <v>0</v>
      </c>
      <c r="AR1947" s="11">
        <v>0</v>
      </c>
      <c r="AS1947" s="11">
        <v>0</v>
      </c>
      <c r="AT1947" s="11">
        <v>0</v>
      </c>
      <c r="AU1947" s="11">
        <v>0</v>
      </c>
      <c r="AV1947" s="11">
        <v>0</v>
      </c>
      <c r="AW1947" s="11">
        <v>0</v>
      </c>
      <c r="AX1947" s="11">
        <v>0</v>
      </c>
      <c r="AZ1947" s="11">
        <v>0</v>
      </c>
      <c r="BA1947">
        <v>0</v>
      </c>
      <c r="BB1947" s="122"/>
    </row>
    <row r="1948" spans="1:54" hidden="1" x14ac:dyDescent="0.25">
      <c r="A1948">
        <v>10</v>
      </c>
      <c r="B1948" t="str">
        <f t="shared" si="237"/>
        <v>FrCC-9130</v>
      </c>
      <c r="C1948" s="2" t="s">
        <v>320</v>
      </c>
      <c r="D1948" s="2" t="str">
        <f t="shared" si="238"/>
        <v>9</v>
      </c>
      <c r="E1948" s="2" t="str">
        <f t="shared" si="239"/>
        <v>91</v>
      </c>
      <c r="F1948" s="2" t="str">
        <f t="shared" si="240"/>
        <v>913</v>
      </c>
      <c r="G1948" s="1" t="s">
        <v>308</v>
      </c>
      <c r="H1948" s="27">
        <v>0</v>
      </c>
      <c r="I1948" s="27"/>
      <c r="J1948" s="27">
        <v>0</v>
      </c>
      <c r="K1948" s="27">
        <v>0</v>
      </c>
      <c r="L1948" s="27">
        <v>0</v>
      </c>
      <c r="M1948" s="27"/>
      <c r="N1948" s="27">
        <v>0</v>
      </c>
      <c r="O1948" s="27">
        <v>0</v>
      </c>
      <c r="P1948" s="27">
        <v>0</v>
      </c>
      <c r="Q1948" s="27"/>
      <c r="R1948" s="27">
        <v>0</v>
      </c>
      <c r="S1948" s="27">
        <v>0</v>
      </c>
      <c r="T1948" s="27">
        <v>0</v>
      </c>
      <c r="U1948" s="27"/>
      <c r="V1948" s="27">
        <v>0</v>
      </c>
      <c r="W1948" s="27">
        <v>0</v>
      </c>
      <c r="X1948" s="27">
        <v>0</v>
      </c>
      <c r="Y1948" s="27"/>
      <c r="Z1948" s="27">
        <v>0</v>
      </c>
      <c r="AA1948" s="27">
        <v>0</v>
      </c>
      <c r="AB1948" s="27">
        <v>0</v>
      </c>
      <c r="AC1948" s="27"/>
      <c r="AD1948" s="27">
        <v>0</v>
      </c>
      <c r="AE1948" s="27">
        <v>0</v>
      </c>
      <c r="AF1948" s="27">
        <v>0</v>
      </c>
      <c r="AG1948" s="106">
        <v>0</v>
      </c>
      <c r="AH1948" s="27">
        <v>0</v>
      </c>
      <c r="AI1948" s="27">
        <v>0</v>
      </c>
      <c r="AJ1948" s="27">
        <v>0</v>
      </c>
      <c r="AK1948" s="106">
        <v>0</v>
      </c>
      <c r="AL1948" s="106">
        <v>0</v>
      </c>
      <c r="AM1948" s="105">
        <v>0</v>
      </c>
      <c r="AN1948" s="11">
        <v>0</v>
      </c>
      <c r="AO1948" s="11">
        <v>0</v>
      </c>
      <c r="AP1948" s="105">
        <v>0</v>
      </c>
      <c r="AQ1948" s="11">
        <v>0</v>
      </c>
      <c r="AR1948" s="11">
        <v>0</v>
      </c>
      <c r="AS1948" s="11">
        <v>0</v>
      </c>
      <c r="AT1948" s="11">
        <v>0</v>
      </c>
      <c r="AU1948" s="11">
        <v>0</v>
      </c>
      <c r="AV1948" s="11">
        <v>0</v>
      </c>
      <c r="AW1948" s="11">
        <v>0</v>
      </c>
      <c r="AX1948" s="11">
        <v>0</v>
      </c>
      <c r="AZ1948" s="11">
        <v>0</v>
      </c>
      <c r="BA1948">
        <v>0</v>
      </c>
      <c r="BB1948" s="122"/>
    </row>
    <row r="1949" spans="1:54" hidden="1" x14ac:dyDescent="0.25">
      <c r="A1949">
        <v>10</v>
      </c>
      <c r="B1949" t="str">
        <f t="shared" si="237"/>
        <v>FrCC-9131</v>
      </c>
      <c r="C1949" s="2" t="s">
        <v>320</v>
      </c>
      <c r="D1949" s="2" t="str">
        <f t="shared" si="238"/>
        <v>9</v>
      </c>
      <c r="E1949" s="2" t="str">
        <f t="shared" si="239"/>
        <v>91</v>
      </c>
      <c r="F1949" s="2" t="str">
        <f t="shared" si="240"/>
        <v>913</v>
      </c>
      <c r="G1949" s="1" t="s">
        <v>3555</v>
      </c>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106"/>
      <c r="AH1949" s="27"/>
      <c r="AI1949" s="27"/>
      <c r="AJ1949" s="27"/>
      <c r="AK1949" s="106"/>
      <c r="AL1949" s="106"/>
      <c r="AM1949" s="105"/>
      <c r="AN1949" s="11"/>
      <c r="AO1949" s="11"/>
      <c r="AP1949" s="105"/>
      <c r="AQ1949" s="11"/>
      <c r="AR1949" s="11"/>
      <c r="AS1949" s="11"/>
      <c r="AT1949" s="11"/>
      <c r="AU1949" s="11">
        <v>0</v>
      </c>
      <c r="AV1949" s="11">
        <v>0</v>
      </c>
      <c r="AW1949" s="11">
        <v>0</v>
      </c>
      <c r="AX1949" s="11">
        <v>0</v>
      </c>
      <c r="AZ1949" s="11">
        <v>0</v>
      </c>
      <c r="BA1949">
        <v>0</v>
      </c>
      <c r="BB1949" s="122"/>
    </row>
    <row r="1950" spans="1:54" hidden="1" x14ac:dyDescent="0.25">
      <c r="A1950">
        <v>10</v>
      </c>
      <c r="B1950" t="str">
        <f t="shared" si="237"/>
        <v>FrCC-9132</v>
      </c>
      <c r="C1950" s="2" t="s">
        <v>320</v>
      </c>
      <c r="D1950" s="2" t="str">
        <f t="shared" si="238"/>
        <v>9</v>
      </c>
      <c r="E1950" s="2" t="str">
        <f t="shared" si="239"/>
        <v>91</v>
      </c>
      <c r="F1950" s="2" t="str">
        <f t="shared" si="240"/>
        <v>913</v>
      </c>
      <c r="G1950" s="1" t="s">
        <v>3556</v>
      </c>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106"/>
      <c r="AH1950" s="27"/>
      <c r="AI1950" s="27"/>
      <c r="AJ1950" s="27"/>
      <c r="AK1950" s="106"/>
      <c r="AL1950" s="106"/>
      <c r="AM1950" s="105"/>
      <c r="AN1950" s="11"/>
      <c r="AO1950" s="11"/>
      <c r="AP1950" s="105"/>
      <c r="AQ1950" s="11"/>
      <c r="AR1950" s="11"/>
      <c r="AS1950" s="11"/>
      <c r="AT1950" s="11"/>
      <c r="AU1950" s="11">
        <v>0</v>
      </c>
      <c r="AV1950" s="11">
        <v>0</v>
      </c>
      <c r="AW1950" s="11">
        <v>0</v>
      </c>
      <c r="AX1950" s="11">
        <v>0</v>
      </c>
      <c r="AZ1950" s="11">
        <v>0</v>
      </c>
      <c r="BA1950">
        <v>0</v>
      </c>
      <c r="BB1950" s="122"/>
    </row>
    <row r="1951" spans="1:54" hidden="1" x14ac:dyDescent="0.25">
      <c r="A1951">
        <v>10</v>
      </c>
      <c r="B1951" t="str">
        <f t="shared" si="237"/>
        <v>FrCC-9133</v>
      </c>
      <c r="C1951" s="2" t="s">
        <v>320</v>
      </c>
      <c r="D1951" s="2" t="str">
        <f t="shared" si="238"/>
        <v>9</v>
      </c>
      <c r="E1951" s="2" t="str">
        <f t="shared" si="239"/>
        <v>91</v>
      </c>
      <c r="F1951" s="2" t="str">
        <f t="shared" si="240"/>
        <v>913</v>
      </c>
      <c r="G1951" s="1" t="s">
        <v>3557</v>
      </c>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106"/>
      <c r="AH1951" s="27"/>
      <c r="AI1951" s="27"/>
      <c r="AJ1951" s="27"/>
      <c r="AK1951" s="106"/>
      <c r="AL1951" s="106"/>
      <c r="AM1951" s="105"/>
      <c r="AN1951" s="11"/>
      <c r="AO1951" s="11"/>
      <c r="AP1951" s="105"/>
      <c r="AQ1951" s="11"/>
      <c r="AR1951" s="11"/>
      <c r="AS1951" s="11"/>
      <c r="AT1951" s="11"/>
      <c r="AU1951" s="11">
        <v>0</v>
      </c>
      <c r="AV1951" s="11">
        <v>0</v>
      </c>
      <c r="AW1951" s="11">
        <v>0</v>
      </c>
      <c r="AX1951" s="11">
        <v>0</v>
      </c>
      <c r="AZ1951" s="11">
        <v>0</v>
      </c>
      <c r="BA1951">
        <v>0</v>
      </c>
      <c r="BB1951" s="122"/>
    </row>
    <row r="1952" spans="1:54" hidden="1" x14ac:dyDescent="0.25">
      <c r="A1952">
        <v>10</v>
      </c>
      <c r="B1952" t="str">
        <f t="shared" si="237"/>
        <v>FrCC-9134</v>
      </c>
      <c r="C1952" s="2" t="s">
        <v>320</v>
      </c>
      <c r="D1952" s="2" t="str">
        <f t="shared" si="238"/>
        <v>9</v>
      </c>
      <c r="E1952" s="2" t="str">
        <f t="shared" si="239"/>
        <v>91</v>
      </c>
      <c r="F1952" s="2" t="str">
        <f t="shared" si="240"/>
        <v>913</v>
      </c>
      <c r="G1952" s="1" t="s">
        <v>3558</v>
      </c>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106"/>
      <c r="AH1952" s="27"/>
      <c r="AI1952" s="27"/>
      <c r="AJ1952" s="27"/>
      <c r="AK1952" s="106"/>
      <c r="AL1952" s="106"/>
      <c r="AM1952" s="105"/>
      <c r="AN1952" s="11"/>
      <c r="AO1952" s="11"/>
      <c r="AP1952" s="105"/>
      <c r="AQ1952" s="11"/>
      <c r="AR1952" s="11"/>
      <c r="AS1952" s="11"/>
      <c r="AT1952" s="11"/>
      <c r="AU1952" s="11">
        <v>0</v>
      </c>
      <c r="AV1952" s="11">
        <v>0</v>
      </c>
      <c r="AW1952" s="11">
        <v>0</v>
      </c>
      <c r="AX1952" s="11">
        <v>0</v>
      </c>
      <c r="AZ1952" s="11">
        <v>0</v>
      </c>
      <c r="BA1952">
        <v>0</v>
      </c>
      <c r="BB1952" s="122"/>
    </row>
    <row r="1953" spans="1:54" hidden="1" x14ac:dyDescent="0.25">
      <c r="A1953">
        <v>10</v>
      </c>
      <c r="B1953" t="str">
        <f t="shared" si="237"/>
        <v>FrCC-9135</v>
      </c>
      <c r="C1953" s="2" t="s">
        <v>320</v>
      </c>
      <c r="D1953" s="2" t="str">
        <f t="shared" si="238"/>
        <v>9</v>
      </c>
      <c r="E1953" s="2" t="str">
        <f t="shared" si="239"/>
        <v>91</v>
      </c>
      <c r="F1953" s="2" t="str">
        <f t="shared" si="240"/>
        <v>913</v>
      </c>
      <c r="G1953" s="1" t="s">
        <v>3559</v>
      </c>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106"/>
      <c r="AH1953" s="27"/>
      <c r="AI1953" s="27"/>
      <c r="AJ1953" s="27"/>
      <c r="AK1953" s="106"/>
      <c r="AL1953" s="106"/>
      <c r="AM1953" s="105"/>
      <c r="AN1953" s="11"/>
      <c r="AO1953" s="11"/>
      <c r="AP1953" s="105"/>
      <c r="AQ1953" s="11"/>
      <c r="AR1953" s="11"/>
      <c r="AS1953" s="11"/>
      <c r="AT1953" s="11"/>
      <c r="AU1953" s="11">
        <v>0</v>
      </c>
      <c r="AV1953" s="11">
        <v>0</v>
      </c>
      <c r="AW1953" s="11">
        <v>0</v>
      </c>
      <c r="AX1953" s="11">
        <v>0</v>
      </c>
      <c r="AZ1953" s="11">
        <v>0</v>
      </c>
      <c r="BA1953">
        <v>0</v>
      </c>
      <c r="BB1953" s="122"/>
    </row>
    <row r="1954" spans="1:54" hidden="1" x14ac:dyDescent="0.25">
      <c r="A1954">
        <v>10</v>
      </c>
      <c r="B1954" t="str">
        <f t="shared" si="237"/>
        <v>FrCC-9140</v>
      </c>
      <c r="C1954" s="2" t="s">
        <v>320</v>
      </c>
      <c r="D1954" s="2" t="str">
        <f t="shared" si="238"/>
        <v>9</v>
      </c>
      <c r="E1954" s="2" t="str">
        <f t="shared" si="239"/>
        <v>91</v>
      </c>
      <c r="F1954" s="2" t="str">
        <f t="shared" si="240"/>
        <v>914</v>
      </c>
      <c r="G1954" s="1" t="s">
        <v>3566</v>
      </c>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106"/>
      <c r="AH1954" s="27"/>
      <c r="AI1954" s="27"/>
      <c r="AJ1954" s="27"/>
      <c r="AK1954" s="106"/>
      <c r="AL1954" s="106"/>
      <c r="AM1954" s="105"/>
      <c r="AN1954" s="11"/>
      <c r="AO1954" s="11"/>
      <c r="AP1954" s="105"/>
      <c r="AQ1954" s="11"/>
      <c r="AR1954" s="11"/>
      <c r="AS1954" s="11"/>
      <c r="AT1954" s="11"/>
      <c r="AU1954" s="11">
        <v>0</v>
      </c>
      <c r="AV1954" s="11">
        <v>0</v>
      </c>
      <c r="AW1954" s="11">
        <v>0</v>
      </c>
      <c r="AX1954" s="11">
        <v>0</v>
      </c>
      <c r="AZ1954" s="11">
        <v>0</v>
      </c>
      <c r="BA1954">
        <v>0</v>
      </c>
      <c r="BB1954" s="122"/>
    </row>
    <row r="1955" spans="1:54" hidden="1" x14ac:dyDescent="0.25">
      <c r="A1955">
        <v>10</v>
      </c>
      <c r="B1955" t="str">
        <f t="shared" si="237"/>
        <v>FrCC-9170</v>
      </c>
      <c r="C1955" s="2" t="s">
        <v>320</v>
      </c>
      <c r="D1955" s="2" t="str">
        <f t="shared" si="238"/>
        <v>9</v>
      </c>
      <c r="E1955" s="2" t="str">
        <f t="shared" si="239"/>
        <v>91</v>
      </c>
      <c r="F1955" s="2" t="str">
        <f t="shared" si="240"/>
        <v>917</v>
      </c>
      <c r="G1955" s="1" t="s">
        <v>309</v>
      </c>
      <c r="H1955" s="27">
        <v>0</v>
      </c>
      <c r="I1955" s="27"/>
      <c r="J1955" s="27">
        <v>0</v>
      </c>
      <c r="K1955" s="27">
        <v>0</v>
      </c>
      <c r="L1955" s="27">
        <v>0</v>
      </c>
      <c r="M1955" s="27"/>
      <c r="N1955" s="27">
        <v>0</v>
      </c>
      <c r="O1955" s="27">
        <v>0</v>
      </c>
      <c r="P1955" s="27">
        <v>0</v>
      </c>
      <c r="Q1955" s="27"/>
      <c r="R1955" s="27">
        <v>0</v>
      </c>
      <c r="S1955" s="27">
        <v>0</v>
      </c>
      <c r="T1955" s="27">
        <v>0</v>
      </c>
      <c r="U1955" s="27"/>
      <c r="V1955" s="27">
        <v>0</v>
      </c>
      <c r="W1955" s="27">
        <v>0</v>
      </c>
      <c r="X1955" s="27">
        <v>0</v>
      </c>
      <c r="Y1955" s="27"/>
      <c r="Z1955" s="27">
        <v>0</v>
      </c>
      <c r="AA1955" s="27">
        <v>0</v>
      </c>
      <c r="AB1955" s="27">
        <v>0</v>
      </c>
      <c r="AC1955" s="27"/>
      <c r="AD1955" s="27">
        <v>0</v>
      </c>
      <c r="AE1955" s="27">
        <v>0</v>
      </c>
      <c r="AF1955" s="27">
        <v>0</v>
      </c>
      <c r="AG1955" s="106">
        <v>0</v>
      </c>
      <c r="AH1955" s="27">
        <v>0</v>
      </c>
      <c r="AI1955" s="27">
        <v>0</v>
      </c>
      <c r="AJ1955" s="27">
        <v>0</v>
      </c>
      <c r="AK1955" s="106">
        <v>0</v>
      </c>
      <c r="AL1955" s="106">
        <v>0</v>
      </c>
      <c r="AM1955" s="105">
        <v>0</v>
      </c>
      <c r="AN1955" s="11">
        <v>0</v>
      </c>
      <c r="AO1955" s="11">
        <v>0</v>
      </c>
      <c r="AP1955" s="105">
        <v>0</v>
      </c>
      <c r="AQ1955" s="11">
        <v>0</v>
      </c>
      <c r="AR1955" s="11">
        <v>0</v>
      </c>
      <c r="AS1955" s="11">
        <v>0</v>
      </c>
      <c r="AT1955" s="11">
        <v>0</v>
      </c>
      <c r="AU1955" s="11">
        <v>0</v>
      </c>
      <c r="AV1955" s="11">
        <v>0</v>
      </c>
      <c r="AW1955" s="11">
        <v>0</v>
      </c>
      <c r="AX1955" s="11">
        <v>0</v>
      </c>
      <c r="AZ1955" s="11">
        <v>0</v>
      </c>
      <c r="BA1955">
        <v>0</v>
      </c>
      <c r="BB1955" s="122"/>
    </row>
    <row r="1956" spans="1:54" hidden="1" x14ac:dyDescent="0.25">
      <c r="A1956">
        <v>10</v>
      </c>
      <c r="B1956" t="str">
        <f t="shared" si="237"/>
        <v>FrCC-9200</v>
      </c>
      <c r="C1956" s="2" t="s">
        <v>320</v>
      </c>
      <c r="D1956" s="2" t="str">
        <f t="shared" si="238"/>
        <v>9</v>
      </c>
      <c r="E1956" s="2" t="str">
        <f t="shared" si="239"/>
        <v>92</v>
      </c>
      <c r="F1956" s="2" t="str">
        <f t="shared" si="240"/>
        <v>920</v>
      </c>
      <c r="G1956" s="1" t="s">
        <v>2390</v>
      </c>
      <c r="H1956" s="27">
        <v>0</v>
      </c>
      <c r="I1956" s="27"/>
      <c r="J1956" s="27">
        <v>0</v>
      </c>
      <c r="K1956" s="27">
        <v>0</v>
      </c>
      <c r="L1956" s="27">
        <v>0</v>
      </c>
      <c r="M1956" s="27"/>
      <c r="N1956" s="27">
        <v>0</v>
      </c>
      <c r="O1956" s="27">
        <v>0</v>
      </c>
      <c r="P1956" s="27">
        <v>0</v>
      </c>
      <c r="Q1956" s="27"/>
      <c r="R1956" s="27">
        <v>0</v>
      </c>
      <c r="S1956" s="27">
        <v>0</v>
      </c>
      <c r="T1956" s="27">
        <v>0</v>
      </c>
      <c r="U1956" s="27"/>
      <c r="V1956" s="27">
        <v>0</v>
      </c>
      <c r="W1956" s="27">
        <v>0</v>
      </c>
      <c r="X1956" s="27">
        <v>0</v>
      </c>
      <c r="Y1956" s="27"/>
      <c r="Z1956" s="27">
        <v>0</v>
      </c>
      <c r="AA1956" s="27">
        <v>0</v>
      </c>
      <c r="AB1956" s="27">
        <v>0</v>
      </c>
      <c r="AC1956" s="27"/>
      <c r="AD1956" s="27">
        <v>0</v>
      </c>
      <c r="AE1956" s="27">
        <v>0</v>
      </c>
      <c r="AF1956" s="27">
        <v>0</v>
      </c>
      <c r="AG1956" s="106">
        <v>0</v>
      </c>
      <c r="AH1956" s="27">
        <v>0</v>
      </c>
      <c r="AI1956" s="27">
        <v>0</v>
      </c>
      <c r="AJ1956" s="27">
        <v>0</v>
      </c>
      <c r="AK1956" s="106">
        <v>0</v>
      </c>
      <c r="AL1956" s="106">
        <v>0</v>
      </c>
      <c r="AM1956" s="105">
        <v>0</v>
      </c>
      <c r="AN1956" s="11">
        <v>0</v>
      </c>
      <c r="AO1956" s="11">
        <v>0</v>
      </c>
      <c r="AP1956" s="105">
        <v>0</v>
      </c>
      <c r="AQ1956" s="11">
        <v>0</v>
      </c>
      <c r="AR1956" s="11">
        <v>0</v>
      </c>
      <c r="AS1956" s="11">
        <v>0</v>
      </c>
      <c r="AT1956" s="11">
        <v>0</v>
      </c>
      <c r="AU1956" s="11">
        <v>0</v>
      </c>
      <c r="AV1956" s="11">
        <v>0</v>
      </c>
      <c r="AW1956" s="11">
        <v>0</v>
      </c>
      <c r="AX1956" s="11">
        <v>0</v>
      </c>
      <c r="AZ1956" s="11">
        <v>0</v>
      </c>
      <c r="BA1956">
        <v>0</v>
      </c>
      <c r="BB1956" s="122"/>
    </row>
    <row r="1957" spans="1:54" hidden="1" x14ac:dyDescent="0.25">
      <c r="A1957">
        <v>10</v>
      </c>
      <c r="B1957" t="str">
        <f t="shared" si="237"/>
        <v>FrCC-9300</v>
      </c>
      <c r="C1957" s="2" t="s">
        <v>320</v>
      </c>
      <c r="D1957" s="2" t="str">
        <f t="shared" si="238"/>
        <v>9</v>
      </c>
      <c r="E1957" s="2" t="str">
        <f t="shared" si="239"/>
        <v>93</v>
      </c>
      <c r="F1957" s="2" t="str">
        <f t="shared" si="240"/>
        <v>930</v>
      </c>
      <c r="G1957" s="1" t="s">
        <v>312</v>
      </c>
      <c r="H1957" s="27">
        <v>0</v>
      </c>
      <c r="I1957" s="27"/>
      <c r="J1957" s="27">
        <v>0</v>
      </c>
      <c r="K1957" s="27">
        <v>0</v>
      </c>
      <c r="L1957" s="27">
        <v>0</v>
      </c>
      <c r="M1957" s="27"/>
      <c r="N1957" s="27">
        <v>0</v>
      </c>
      <c r="O1957" s="27">
        <v>0</v>
      </c>
      <c r="P1957" s="27">
        <v>0</v>
      </c>
      <c r="Q1957" s="27"/>
      <c r="R1957" s="27">
        <v>0</v>
      </c>
      <c r="S1957" s="27">
        <v>0</v>
      </c>
      <c r="T1957" s="27">
        <v>0</v>
      </c>
      <c r="U1957" s="27"/>
      <c r="V1957" s="27">
        <v>0</v>
      </c>
      <c r="W1957" s="27">
        <v>0</v>
      </c>
      <c r="X1957" s="27">
        <v>0</v>
      </c>
      <c r="Y1957" s="27"/>
      <c r="Z1957" s="27">
        <v>0</v>
      </c>
      <c r="AA1957" s="27">
        <v>0</v>
      </c>
      <c r="AB1957" s="27">
        <v>0</v>
      </c>
      <c r="AC1957" s="27"/>
      <c r="AD1957" s="27">
        <v>0</v>
      </c>
      <c r="AE1957" s="27">
        <v>0</v>
      </c>
      <c r="AF1957" s="27">
        <v>0</v>
      </c>
      <c r="AG1957" s="106">
        <v>0</v>
      </c>
      <c r="AH1957" s="27">
        <v>0</v>
      </c>
      <c r="AI1957" s="27">
        <v>0</v>
      </c>
      <c r="AJ1957" s="27">
        <v>0</v>
      </c>
      <c r="AK1957" s="106">
        <v>0</v>
      </c>
      <c r="AL1957" s="106">
        <v>0</v>
      </c>
      <c r="AM1957" s="105">
        <v>0</v>
      </c>
      <c r="AN1957" s="11">
        <v>0</v>
      </c>
      <c r="AO1957" s="11">
        <v>0</v>
      </c>
      <c r="AP1957" s="105">
        <v>0</v>
      </c>
      <c r="AQ1957" s="11">
        <v>0</v>
      </c>
      <c r="AR1957" s="11">
        <v>0</v>
      </c>
      <c r="AS1957" s="11">
        <v>0</v>
      </c>
      <c r="AT1957" s="11">
        <v>0</v>
      </c>
      <c r="AU1957" s="11">
        <v>0</v>
      </c>
      <c r="AV1957" s="11">
        <v>0</v>
      </c>
      <c r="AW1957" s="11">
        <v>0</v>
      </c>
      <c r="AX1957" s="11">
        <v>0</v>
      </c>
      <c r="AZ1957" s="11">
        <v>0</v>
      </c>
      <c r="BA1957">
        <v>0</v>
      </c>
      <c r="BB1957" s="122"/>
    </row>
    <row r="1958" spans="1:54" hidden="1" x14ac:dyDescent="0.25">
      <c r="A1958">
        <v>10</v>
      </c>
      <c r="B1958" t="str">
        <f t="shared" si="237"/>
        <v>FrCC-9400</v>
      </c>
      <c r="C1958" s="2" t="s">
        <v>320</v>
      </c>
      <c r="D1958" s="2" t="str">
        <f t="shared" si="238"/>
        <v>9</v>
      </c>
      <c r="E1958" s="2" t="str">
        <f t="shared" si="239"/>
        <v>94</v>
      </c>
      <c r="F1958" s="2" t="str">
        <f t="shared" si="240"/>
        <v>940</v>
      </c>
      <c r="G1958" s="1" t="s">
        <v>3545</v>
      </c>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106"/>
      <c r="AH1958" s="27"/>
      <c r="AI1958" s="27"/>
      <c r="AJ1958" s="27"/>
      <c r="AK1958" s="106"/>
      <c r="AL1958" s="106"/>
      <c r="AM1958" s="105"/>
      <c r="AN1958" s="11"/>
      <c r="AO1958" s="11"/>
      <c r="AP1958" s="105"/>
      <c r="AQ1958" s="11"/>
      <c r="AR1958" s="11"/>
      <c r="AS1958" s="11"/>
      <c r="AT1958" s="11"/>
      <c r="AU1958" s="11">
        <v>0</v>
      </c>
      <c r="AV1958" s="11">
        <v>0</v>
      </c>
      <c r="AW1958" s="11">
        <v>0</v>
      </c>
      <c r="AX1958" s="11">
        <v>0</v>
      </c>
      <c r="AZ1958" s="11">
        <v>0</v>
      </c>
      <c r="BA1958">
        <v>0</v>
      </c>
      <c r="BB1958" s="122"/>
    </row>
    <row r="1959" spans="1:54" hidden="1" x14ac:dyDescent="0.25">
      <c r="A1959">
        <v>10</v>
      </c>
      <c r="B1959" t="str">
        <f t="shared" si="237"/>
        <v>FrCC-4351 (old)</v>
      </c>
      <c r="C1959" s="2" t="s">
        <v>320</v>
      </c>
      <c r="D1959" s="2" t="str">
        <f t="shared" si="238"/>
        <v>4</v>
      </c>
      <c r="E1959" s="2" t="str">
        <f t="shared" si="239"/>
        <v>43</v>
      </c>
      <c r="F1959" s="2" t="str">
        <f t="shared" si="240"/>
        <v>435</v>
      </c>
      <c r="G1959" s="1" t="s">
        <v>3453</v>
      </c>
      <c r="H1959" s="27">
        <v>0</v>
      </c>
      <c r="I1959" s="27"/>
      <c r="J1959" s="27">
        <v>0</v>
      </c>
      <c r="K1959" s="27">
        <v>0</v>
      </c>
      <c r="L1959" s="27">
        <v>0</v>
      </c>
      <c r="M1959" s="27"/>
      <c r="N1959" s="27">
        <v>0</v>
      </c>
      <c r="O1959" s="27">
        <v>0</v>
      </c>
      <c r="P1959" s="27">
        <v>0</v>
      </c>
      <c r="Q1959" s="27"/>
      <c r="R1959" s="27">
        <v>0</v>
      </c>
      <c r="S1959" s="27">
        <v>0</v>
      </c>
      <c r="T1959" s="27">
        <v>0</v>
      </c>
      <c r="U1959" s="27"/>
      <c r="V1959" s="27">
        <v>0</v>
      </c>
      <c r="W1959" s="27">
        <v>0</v>
      </c>
      <c r="X1959" s="27">
        <v>0</v>
      </c>
      <c r="Y1959" s="27"/>
      <c r="Z1959" s="27">
        <v>0</v>
      </c>
      <c r="AA1959" s="27">
        <v>0</v>
      </c>
      <c r="AB1959" s="27">
        <v>0</v>
      </c>
      <c r="AC1959" s="27"/>
      <c r="AD1959" s="27">
        <v>0</v>
      </c>
      <c r="AE1959" s="27">
        <v>0</v>
      </c>
      <c r="AF1959" s="27">
        <v>0</v>
      </c>
      <c r="AG1959" s="106">
        <v>0</v>
      </c>
      <c r="AH1959" s="27">
        <v>0</v>
      </c>
      <c r="AI1959" s="27">
        <v>0</v>
      </c>
      <c r="AJ1959" s="27">
        <v>0</v>
      </c>
      <c r="AK1959" s="106">
        <v>0</v>
      </c>
      <c r="AL1959" s="106">
        <v>0</v>
      </c>
      <c r="AM1959" s="105">
        <v>0</v>
      </c>
      <c r="AN1959" s="11">
        <v>0</v>
      </c>
      <c r="AO1959" s="11">
        <v>0</v>
      </c>
      <c r="AP1959" s="105">
        <v>0</v>
      </c>
      <c r="AQ1959" s="11">
        <v>0</v>
      </c>
      <c r="AR1959" s="11">
        <v>0</v>
      </c>
      <c r="AS1959" s="11">
        <v>0</v>
      </c>
      <c r="AT1959" s="11">
        <v>0</v>
      </c>
      <c r="AU1959" s="11"/>
      <c r="AV1959" s="11">
        <v>0</v>
      </c>
      <c r="AW1959" s="11">
        <v>0</v>
      </c>
      <c r="AX1959" s="11"/>
      <c r="AZ1959" s="11"/>
      <c r="BB1959" s="122"/>
    </row>
    <row r="1960" spans="1:54" hidden="1" x14ac:dyDescent="0.25">
      <c r="A1960">
        <v>10</v>
      </c>
      <c r="B1960" t="str">
        <f t="shared" si="237"/>
        <v>FrCC-4352 (old)</v>
      </c>
      <c r="C1960" s="2" t="s">
        <v>320</v>
      </c>
      <c r="D1960" s="2" t="str">
        <f t="shared" si="238"/>
        <v>4</v>
      </c>
      <c r="E1960" s="2" t="str">
        <f t="shared" si="239"/>
        <v>43</v>
      </c>
      <c r="F1960" s="2" t="str">
        <f t="shared" si="240"/>
        <v>435</v>
      </c>
      <c r="G1960" s="1" t="s">
        <v>3454</v>
      </c>
      <c r="H1960" s="27">
        <v>0</v>
      </c>
      <c r="I1960" s="27"/>
      <c r="J1960" s="27">
        <v>0</v>
      </c>
      <c r="K1960" s="27">
        <v>0</v>
      </c>
      <c r="L1960" s="27">
        <v>0</v>
      </c>
      <c r="M1960" s="27"/>
      <c r="N1960" s="27">
        <v>0</v>
      </c>
      <c r="O1960" s="27">
        <v>0</v>
      </c>
      <c r="P1960" s="27">
        <v>0</v>
      </c>
      <c r="Q1960" s="27"/>
      <c r="R1960" s="27">
        <v>0</v>
      </c>
      <c r="S1960" s="27">
        <v>0</v>
      </c>
      <c r="T1960" s="27">
        <v>0</v>
      </c>
      <c r="U1960" s="27"/>
      <c r="V1960" s="27">
        <v>0</v>
      </c>
      <c r="W1960" s="27">
        <v>0</v>
      </c>
      <c r="X1960" s="27">
        <v>0</v>
      </c>
      <c r="Y1960" s="27"/>
      <c r="Z1960" s="27">
        <v>0</v>
      </c>
      <c r="AA1960" s="27">
        <v>0</v>
      </c>
      <c r="AB1960" s="27">
        <v>0</v>
      </c>
      <c r="AC1960" s="27"/>
      <c r="AD1960" s="27">
        <v>0</v>
      </c>
      <c r="AE1960" s="27">
        <v>0</v>
      </c>
      <c r="AF1960" s="27">
        <v>0</v>
      </c>
      <c r="AG1960" s="106">
        <v>0</v>
      </c>
      <c r="AH1960" s="27">
        <v>0</v>
      </c>
      <c r="AI1960" s="27">
        <v>0</v>
      </c>
      <c r="AJ1960" s="27">
        <v>0</v>
      </c>
      <c r="AK1960" s="106">
        <v>0</v>
      </c>
      <c r="AL1960" s="106">
        <v>0</v>
      </c>
      <c r="AM1960" s="105">
        <v>0</v>
      </c>
      <c r="AN1960" s="11">
        <v>0</v>
      </c>
      <c r="AO1960" s="11">
        <v>0</v>
      </c>
      <c r="AP1960" s="105">
        <v>0</v>
      </c>
      <c r="AQ1960" s="11">
        <v>0</v>
      </c>
      <c r="AR1960" s="11">
        <v>0</v>
      </c>
      <c r="AS1960" s="11">
        <v>0</v>
      </c>
      <c r="AT1960" s="11">
        <v>0</v>
      </c>
      <c r="AU1960" s="11"/>
      <c r="AV1960" s="11">
        <v>0</v>
      </c>
      <c r="AW1960" s="11">
        <v>0</v>
      </c>
      <c r="AX1960" s="11"/>
      <c r="AZ1960" s="11"/>
      <c r="BB1960" s="122"/>
    </row>
    <row r="1961" spans="1:54" hidden="1" x14ac:dyDescent="0.25">
      <c r="A1961">
        <v>10</v>
      </c>
      <c r="B1961" t="str">
        <f t="shared" si="237"/>
        <v>FrCC-6351 (old)</v>
      </c>
      <c r="C1961" s="2" t="s">
        <v>320</v>
      </c>
      <c r="D1961" s="2" t="str">
        <f t="shared" si="238"/>
        <v>6</v>
      </c>
      <c r="E1961" s="2" t="str">
        <f t="shared" si="239"/>
        <v>63</v>
      </c>
      <c r="F1961" s="2" t="str">
        <f t="shared" si="240"/>
        <v>635</v>
      </c>
      <c r="G1961" s="1" t="s">
        <v>3455</v>
      </c>
      <c r="H1961" s="27">
        <v>0</v>
      </c>
      <c r="I1961" s="27"/>
      <c r="J1961" s="27">
        <v>0</v>
      </c>
      <c r="K1961" s="27">
        <v>0</v>
      </c>
      <c r="L1961" s="27">
        <v>0</v>
      </c>
      <c r="M1961" s="27"/>
      <c r="N1961" s="27">
        <v>0</v>
      </c>
      <c r="O1961" s="27">
        <v>0</v>
      </c>
      <c r="P1961" s="27">
        <v>0</v>
      </c>
      <c r="Q1961" s="27"/>
      <c r="R1961" s="27">
        <v>0</v>
      </c>
      <c r="S1961" s="27">
        <v>0</v>
      </c>
      <c r="T1961" s="27">
        <v>0</v>
      </c>
      <c r="U1961" s="27"/>
      <c r="V1961" s="27">
        <v>0</v>
      </c>
      <c r="W1961" s="27">
        <v>0</v>
      </c>
      <c r="X1961" s="27">
        <v>0</v>
      </c>
      <c r="Y1961" s="27"/>
      <c r="Z1961" s="27">
        <v>0</v>
      </c>
      <c r="AA1961" s="27">
        <v>0</v>
      </c>
      <c r="AB1961" s="27">
        <v>0</v>
      </c>
      <c r="AC1961" s="27"/>
      <c r="AD1961" s="27">
        <v>0</v>
      </c>
      <c r="AE1961" s="27">
        <v>0</v>
      </c>
      <c r="AF1961" s="27">
        <v>0</v>
      </c>
      <c r="AG1961" s="106">
        <v>0</v>
      </c>
      <c r="AH1961" s="27">
        <v>0</v>
      </c>
      <c r="AI1961" s="27">
        <v>0</v>
      </c>
      <c r="AJ1961" s="27">
        <v>0</v>
      </c>
      <c r="AK1961" s="106">
        <v>0</v>
      </c>
      <c r="AL1961" s="106">
        <v>0</v>
      </c>
      <c r="AM1961" s="105">
        <v>0</v>
      </c>
      <c r="AN1961" s="11">
        <v>0</v>
      </c>
      <c r="AO1961" s="11">
        <v>0</v>
      </c>
      <c r="AP1961" s="105">
        <v>0</v>
      </c>
      <c r="AQ1961" s="11">
        <v>0</v>
      </c>
      <c r="AR1961" s="11">
        <v>0</v>
      </c>
      <c r="AS1961" s="11">
        <v>0</v>
      </c>
      <c r="AT1961" s="11">
        <v>0</v>
      </c>
      <c r="AU1961" s="11"/>
      <c r="AV1961" s="11">
        <v>0</v>
      </c>
      <c r="AW1961" s="11">
        <v>0</v>
      </c>
      <c r="AX1961" s="11"/>
      <c r="AZ1961" s="11"/>
      <c r="BB1961" s="122"/>
    </row>
    <row r="1962" spans="1:54" hidden="1" x14ac:dyDescent="0.25">
      <c r="A1962">
        <v>10</v>
      </c>
      <c r="B1962" t="str">
        <f t="shared" si="237"/>
        <v>FrCC-6352 (old)</v>
      </c>
      <c r="C1962" s="2" t="s">
        <v>320</v>
      </c>
      <c r="D1962" s="2" t="str">
        <f t="shared" si="238"/>
        <v>6</v>
      </c>
      <c r="E1962" s="2" t="str">
        <f t="shared" si="239"/>
        <v>63</v>
      </c>
      <c r="F1962" s="2" t="str">
        <f t="shared" si="240"/>
        <v>635</v>
      </c>
      <c r="G1962" s="1" t="s">
        <v>3456</v>
      </c>
      <c r="H1962" s="27">
        <v>0</v>
      </c>
      <c r="I1962" s="27"/>
      <c r="J1962" s="27">
        <v>0</v>
      </c>
      <c r="K1962" s="27">
        <v>0</v>
      </c>
      <c r="L1962" s="27">
        <v>0</v>
      </c>
      <c r="M1962" s="27"/>
      <c r="N1962" s="27">
        <v>0</v>
      </c>
      <c r="O1962" s="27">
        <v>0</v>
      </c>
      <c r="P1962" s="27">
        <v>0</v>
      </c>
      <c r="Q1962" s="27"/>
      <c r="R1962" s="27">
        <v>0</v>
      </c>
      <c r="S1962" s="27">
        <v>0</v>
      </c>
      <c r="T1962" s="27">
        <v>0</v>
      </c>
      <c r="U1962" s="27"/>
      <c r="V1962" s="27">
        <v>0</v>
      </c>
      <c r="W1962" s="27">
        <v>0</v>
      </c>
      <c r="X1962" s="27">
        <v>0</v>
      </c>
      <c r="Y1962" s="27"/>
      <c r="Z1962" s="27">
        <v>0</v>
      </c>
      <c r="AA1962" s="27">
        <v>0</v>
      </c>
      <c r="AB1962" s="27">
        <v>0</v>
      </c>
      <c r="AC1962" s="27"/>
      <c r="AD1962" s="27">
        <v>0</v>
      </c>
      <c r="AE1962" s="27">
        <v>0</v>
      </c>
      <c r="AF1962" s="27">
        <v>0</v>
      </c>
      <c r="AG1962" s="106">
        <v>0</v>
      </c>
      <c r="AH1962" s="27">
        <v>0</v>
      </c>
      <c r="AI1962" s="27">
        <v>0</v>
      </c>
      <c r="AJ1962" s="27">
        <v>0</v>
      </c>
      <c r="AK1962" s="106">
        <v>0</v>
      </c>
      <c r="AL1962" s="106">
        <v>0</v>
      </c>
      <c r="AM1962" s="105">
        <v>0</v>
      </c>
      <c r="AN1962" s="11">
        <v>0</v>
      </c>
      <c r="AO1962" s="11">
        <v>0</v>
      </c>
      <c r="AP1962" s="105">
        <v>0</v>
      </c>
      <c r="AQ1962" s="11">
        <v>0</v>
      </c>
      <c r="AR1962" s="11">
        <v>0</v>
      </c>
      <c r="AS1962" s="11">
        <v>0</v>
      </c>
      <c r="AT1962" s="11">
        <v>0</v>
      </c>
      <c r="AU1962" s="11"/>
      <c r="AV1962" s="11">
        <v>0</v>
      </c>
      <c r="AW1962" s="11">
        <v>0</v>
      </c>
      <c r="AX1962" s="11"/>
      <c r="AZ1962" s="11"/>
      <c r="BB1962" s="122"/>
    </row>
    <row r="1963" spans="1:54" hidden="1" x14ac:dyDescent="0.25">
      <c r="A1963">
        <v>11</v>
      </c>
      <c r="B1963" t="str">
        <f t="shared" si="237"/>
        <v>FlCC-0100</v>
      </c>
      <c r="C1963" s="2" t="s">
        <v>321</v>
      </c>
      <c r="D1963" s="2" t="str">
        <f t="shared" si="238"/>
        <v>0</v>
      </c>
      <c r="E1963" s="2" t="str">
        <f t="shared" si="239"/>
        <v>01</v>
      </c>
      <c r="F1963" s="2" t="str">
        <f t="shared" si="240"/>
        <v>010</v>
      </c>
      <c r="G1963" s="3" t="s">
        <v>10</v>
      </c>
      <c r="H1963" s="27">
        <v>0</v>
      </c>
      <c r="I1963" s="27"/>
      <c r="J1963" s="27">
        <v>6</v>
      </c>
      <c r="K1963" s="27">
        <v>0</v>
      </c>
      <c r="L1963" s="27">
        <v>0</v>
      </c>
      <c r="M1963" s="27"/>
      <c r="N1963" s="27">
        <v>0</v>
      </c>
      <c r="O1963" s="27">
        <v>0</v>
      </c>
      <c r="P1963" s="27">
        <v>0</v>
      </c>
      <c r="Q1963" s="27"/>
      <c r="R1963" s="27">
        <v>0</v>
      </c>
      <c r="S1963" s="27">
        <v>0</v>
      </c>
      <c r="T1963" s="27">
        <v>0</v>
      </c>
      <c r="U1963" s="27"/>
      <c r="V1963" s="27">
        <v>0</v>
      </c>
      <c r="W1963" s="27">
        <v>0</v>
      </c>
      <c r="X1963" s="27">
        <v>0</v>
      </c>
      <c r="Y1963" s="27"/>
      <c r="Z1963" s="27">
        <v>0</v>
      </c>
      <c r="AA1963" s="27">
        <v>0</v>
      </c>
      <c r="AB1963" s="27">
        <v>0</v>
      </c>
      <c r="AC1963" s="27"/>
      <c r="AD1963" s="27">
        <v>0</v>
      </c>
      <c r="AE1963" s="27">
        <v>0</v>
      </c>
      <c r="AF1963" s="27">
        <v>0</v>
      </c>
      <c r="AG1963" s="106">
        <v>0</v>
      </c>
      <c r="AH1963" s="27">
        <v>0</v>
      </c>
      <c r="AI1963" s="27">
        <v>0</v>
      </c>
      <c r="AJ1963" s="27">
        <v>0</v>
      </c>
      <c r="AK1963" s="106">
        <v>0</v>
      </c>
      <c r="AL1963" s="106">
        <v>0</v>
      </c>
      <c r="AM1963" s="105">
        <v>0</v>
      </c>
      <c r="AN1963" s="11">
        <v>0</v>
      </c>
      <c r="AO1963" s="11">
        <v>0</v>
      </c>
      <c r="AP1963" s="105">
        <v>0</v>
      </c>
      <c r="AQ1963" s="11">
        <v>0</v>
      </c>
      <c r="AR1963" s="11">
        <v>0</v>
      </c>
      <c r="AS1963" s="11">
        <v>0</v>
      </c>
      <c r="AT1963" s="11">
        <v>0</v>
      </c>
      <c r="AU1963" s="11">
        <v>0</v>
      </c>
      <c r="AV1963" s="11">
        <v>0</v>
      </c>
      <c r="AW1963" s="11">
        <v>0</v>
      </c>
      <c r="AX1963" s="11">
        <v>0</v>
      </c>
      <c r="AZ1963" s="11">
        <v>0</v>
      </c>
      <c r="BA1963" s="11">
        <v>0</v>
      </c>
      <c r="BB1963" s="122"/>
    </row>
    <row r="1964" spans="1:54" hidden="1" x14ac:dyDescent="0.25">
      <c r="A1964">
        <v>11</v>
      </c>
      <c r="B1964" t="str">
        <f t="shared" si="237"/>
        <v>FlCC-0200</v>
      </c>
      <c r="C1964" s="2" t="s">
        <v>321</v>
      </c>
      <c r="D1964" s="2" t="str">
        <f t="shared" si="238"/>
        <v>0</v>
      </c>
      <c r="E1964" s="2" t="str">
        <f t="shared" si="239"/>
        <v>02</v>
      </c>
      <c r="F1964" s="2" t="str">
        <f t="shared" si="240"/>
        <v>020</v>
      </c>
      <c r="G1964" s="3" t="s">
        <v>2101</v>
      </c>
      <c r="H1964" s="27">
        <v>0</v>
      </c>
      <c r="I1964" s="27"/>
      <c r="J1964" s="27">
        <v>0</v>
      </c>
      <c r="K1964" s="27">
        <v>0</v>
      </c>
      <c r="L1964" s="27">
        <v>0</v>
      </c>
      <c r="M1964" s="27"/>
      <c r="N1964" s="27">
        <v>0</v>
      </c>
      <c r="O1964" s="27">
        <v>0</v>
      </c>
      <c r="P1964" s="27">
        <v>0</v>
      </c>
      <c r="Q1964" s="27"/>
      <c r="R1964" s="27">
        <v>0</v>
      </c>
      <c r="S1964" s="27">
        <v>0</v>
      </c>
      <c r="T1964" s="27">
        <v>0</v>
      </c>
      <c r="U1964" s="27"/>
      <c r="V1964" s="27">
        <v>0</v>
      </c>
      <c r="W1964" s="27">
        <v>0</v>
      </c>
      <c r="X1964" s="27">
        <v>0</v>
      </c>
      <c r="Y1964" s="27"/>
      <c r="Z1964" s="27">
        <v>0</v>
      </c>
      <c r="AA1964" s="27">
        <v>0</v>
      </c>
      <c r="AB1964" s="27">
        <v>0</v>
      </c>
      <c r="AC1964" s="27"/>
      <c r="AD1964" s="27">
        <v>0</v>
      </c>
      <c r="AE1964" s="27">
        <v>0</v>
      </c>
      <c r="AF1964" s="27">
        <v>0</v>
      </c>
      <c r="AG1964" s="106">
        <v>0</v>
      </c>
      <c r="AH1964" s="27">
        <v>0</v>
      </c>
      <c r="AI1964" s="27">
        <v>0</v>
      </c>
      <c r="AJ1964" s="27">
        <v>0</v>
      </c>
      <c r="AK1964" s="106">
        <v>0</v>
      </c>
      <c r="AL1964" s="106">
        <v>0</v>
      </c>
      <c r="AM1964" s="105">
        <v>0</v>
      </c>
      <c r="AN1964" s="11">
        <v>0</v>
      </c>
      <c r="AO1964" s="11">
        <v>0</v>
      </c>
      <c r="AP1964" s="105">
        <v>0</v>
      </c>
      <c r="AQ1964" s="11">
        <v>0</v>
      </c>
      <c r="AR1964" s="11">
        <v>0</v>
      </c>
      <c r="AS1964" s="11">
        <v>0</v>
      </c>
      <c r="AT1964" s="11">
        <v>0</v>
      </c>
      <c r="AU1964" s="11"/>
      <c r="AV1964" s="11">
        <v>0</v>
      </c>
      <c r="AW1964" s="11">
        <v>0</v>
      </c>
      <c r="AX1964" s="11"/>
      <c r="AZ1964" s="11"/>
      <c r="BA1964" s="11"/>
      <c r="BB1964" s="122"/>
    </row>
    <row r="1965" spans="1:54" hidden="1" x14ac:dyDescent="0.25">
      <c r="A1965">
        <v>11</v>
      </c>
      <c r="B1965" t="str">
        <f t="shared" si="237"/>
        <v>FlCC-0400</v>
      </c>
      <c r="C1965" s="2" t="s">
        <v>321</v>
      </c>
      <c r="D1965" s="2" t="str">
        <f t="shared" si="238"/>
        <v>0</v>
      </c>
      <c r="E1965" s="2" t="str">
        <f t="shared" si="239"/>
        <v>04</v>
      </c>
      <c r="F1965" s="2" t="str">
        <f t="shared" si="240"/>
        <v>040</v>
      </c>
      <c r="G1965" s="1" t="s">
        <v>12</v>
      </c>
      <c r="H1965" s="27">
        <v>0</v>
      </c>
      <c r="I1965" s="27"/>
      <c r="J1965" s="27">
        <v>0</v>
      </c>
      <c r="K1965" s="27">
        <v>0</v>
      </c>
      <c r="L1965" s="27">
        <v>0</v>
      </c>
      <c r="M1965" s="27"/>
      <c r="N1965" s="27">
        <v>0</v>
      </c>
      <c r="O1965" s="27">
        <v>0</v>
      </c>
      <c r="P1965" s="27">
        <v>0</v>
      </c>
      <c r="Q1965" s="27"/>
      <c r="R1965" s="27">
        <v>0</v>
      </c>
      <c r="S1965" s="27">
        <v>0</v>
      </c>
      <c r="T1965" s="27">
        <v>0</v>
      </c>
      <c r="U1965" s="27"/>
      <c r="V1965" s="27">
        <v>0</v>
      </c>
      <c r="W1965" s="27">
        <v>0</v>
      </c>
      <c r="X1965" s="27">
        <v>0</v>
      </c>
      <c r="Y1965" s="27"/>
      <c r="Z1965" s="27">
        <v>0</v>
      </c>
      <c r="AA1965" s="27">
        <v>0</v>
      </c>
      <c r="AB1965" s="27">
        <v>0</v>
      </c>
      <c r="AC1965" s="27"/>
      <c r="AD1965" s="27">
        <v>0</v>
      </c>
      <c r="AE1965" s="27">
        <v>0</v>
      </c>
      <c r="AF1965" s="27">
        <v>0</v>
      </c>
      <c r="AG1965" s="106">
        <v>0</v>
      </c>
      <c r="AH1965" s="27">
        <v>0</v>
      </c>
      <c r="AI1965" s="27">
        <v>0</v>
      </c>
      <c r="AJ1965" s="27">
        <v>0</v>
      </c>
      <c r="AK1965" s="106">
        <v>0</v>
      </c>
      <c r="AL1965" s="106">
        <v>0</v>
      </c>
      <c r="AM1965" s="105">
        <v>0</v>
      </c>
      <c r="AN1965" s="11">
        <v>0</v>
      </c>
      <c r="AO1965" s="11">
        <v>0</v>
      </c>
      <c r="AP1965" s="105">
        <v>0</v>
      </c>
      <c r="AQ1965" s="11">
        <v>0</v>
      </c>
      <c r="AR1965" s="11">
        <v>0</v>
      </c>
      <c r="AS1965" s="11">
        <v>0</v>
      </c>
      <c r="AT1965" s="11">
        <v>0</v>
      </c>
      <c r="AU1965" s="11">
        <v>0</v>
      </c>
      <c r="AV1965" s="11">
        <v>0</v>
      </c>
      <c r="AW1965" s="11">
        <v>0</v>
      </c>
      <c r="AX1965" s="11">
        <v>0</v>
      </c>
      <c r="AZ1965" s="11">
        <v>0</v>
      </c>
      <c r="BA1965" s="11">
        <v>0</v>
      </c>
      <c r="BB1965" s="122"/>
    </row>
    <row r="1966" spans="1:54" hidden="1" x14ac:dyDescent="0.25">
      <c r="A1966">
        <v>11</v>
      </c>
      <c r="B1966" t="str">
        <f t="shared" si="237"/>
        <v>FlCC-1111</v>
      </c>
      <c r="C1966" s="2" t="s">
        <v>321</v>
      </c>
      <c r="D1966" s="2" t="str">
        <f t="shared" si="238"/>
        <v>1</v>
      </c>
      <c r="E1966" s="2" t="str">
        <f t="shared" si="239"/>
        <v>11</v>
      </c>
      <c r="F1966" s="2" t="str">
        <f t="shared" si="240"/>
        <v>111</v>
      </c>
      <c r="G1966" s="1" t="s">
        <v>16</v>
      </c>
      <c r="H1966" s="27">
        <v>38367</v>
      </c>
      <c r="I1966" s="27"/>
      <c r="J1966" s="27">
        <v>37206</v>
      </c>
      <c r="K1966" s="27">
        <v>37206</v>
      </c>
      <c r="L1966" s="27">
        <v>39782</v>
      </c>
      <c r="M1966" s="27"/>
      <c r="N1966" s="27">
        <v>39036</v>
      </c>
      <c r="O1966" s="27">
        <v>39036</v>
      </c>
      <c r="P1966" s="27">
        <v>40774</v>
      </c>
      <c r="Q1966" s="27"/>
      <c r="R1966" s="27">
        <v>40495</v>
      </c>
      <c r="S1966" s="27">
        <v>40494</v>
      </c>
      <c r="T1966" s="27">
        <v>41509</v>
      </c>
      <c r="U1966" s="27"/>
      <c r="V1966" s="27">
        <v>38390.73515</v>
      </c>
      <c r="W1966" s="27">
        <v>38496.616320000001</v>
      </c>
      <c r="X1966" s="27">
        <v>37053</v>
      </c>
      <c r="Y1966" s="27"/>
      <c r="Z1966" s="27">
        <v>34751.83337</v>
      </c>
      <c r="AA1966" s="27">
        <v>34751.83337</v>
      </c>
      <c r="AB1966" s="27">
        <v>35414</v>
      </c>
      <c r="AC1966" s="27"/>
      <c r="AD1966" s="27">
        <v>35042.849499999997</v>
      </c>
      <c r="AE1966" s="27">
        <v>35042.849499999997</v>
      </c>
      <c r="AF1966" s="27">
        <v>36093</v>
      </c>
      <c r="AG1966" s="106">
        <v>35748.580750000001</v>
      </c>
      <c r="AH1966" s="27">
        <v>35748.580750000001</v>
      </c>
      <c r="AI1966" s="27">
        <v>35748.580750000001</v>
      </c>
      <c r="AJ1966" s="27">
        <v>37134</v>
      </c>
      <c r="AK1966" s="106">
        <v>37090</v>
      </c>
      <c r="AL1966" s="106">
        <v>37090</v>
      </c>
      <c r="AM1966" s="105">
        <v>37090</v>
      </c>
      <c r="AN1966" s="11">
        <v>38448</v>
      </c>
      <c r="AO1966" s="11">
        <v>37934.299400000004</v>
      </c>
      <c r="AP1966" s="105">
        <v>37934.299400000004</v>
      </c>
      <c r="AQ1966" s="11">
        <v>37934.299400000004</v>
      </c>
      <c r="AR1966" s="11">
        <v>39831</v>
      </c>
      <c r="AS1966" s="11">
        <v>38749.06611</v>
      </c>
      <c r="AT1966" s="11">
        <v>38667.249730000003</v>
      </c>
      <c r="AU1966" s="11">
        <v>38667.249730000003</v>
      </c>
      <c r="AV1966" s="11">
        <v>41782.699999999997</v>
      </c>
      <c r="AW1966" s="11">
        <v>42734.213150000003</v>
      </c>
      <c r="AX1966" s="11">
        <v>42734.213150000003</v>
      </c>
      <c r="AZ1966" s="11">
        <v>48509.47</v>
      </c>
      <c r="BA1966" s="11">
        <v>46666.892330000002</v>
      </c>
      <c r="BB1966" s="122"/>
    </row>
    <row r="1967" spans="1:54" hidden="1" x14ac:dyDescent="0.25">
      <c r="A1967">
        <v>11</v>
      </c>
      <c r="B1967" t="str">
        <f t="shared" si="237"/>
        <v>FlCC-1112</v>
      </c>
      <c r="C1967" s="2" t="s">
        <v>321</v>
      </c>
      <c r="D1967" s="2" t="str">
        <f t="shared" si="238"/>
        <v>1</v>
      </c>
      <c r="E1967" s="2" t="str">
        <f t="shared" si="239"/>
        <v>11</v>
      </c>
      <c r="F1967" s="2" t="str">
        <f t="shared" si="240"/>
        <v>111</v>
      </c>
      <c r="G1967" s="1" t="s">
        <v>17</v>
      </c>
      <c r="H1967" s="27">
        <v>3572</v>
      </c>
      <c r="I1967" s="27"/>
      <c r="J1967" s="27">
        <v>3354</v>
      </c>
      <c r="K1967" s="27">
        <v>3354</v>
      </c>
      <c r="L1967" s="27">
        <v>4175</v>
      </c>
      <c r="M1967" s="27"/>
      <c r="N1967" s="27">
        <v>3805</v>
      </c>
      <c r="O1967" s="27">
        <v>3805</v>
      </c>
      <c r="P1967" s="27">
        <v>4373</v>
      </c>
      <c r="Q1967" s="27"/>
      <c r="R1967" s="27">
        <v>4202</v>
      </c>
      <c r="S1967" s="27">
        <v>4202</v>
      </c>
      <c r="T1967" s="27">
        <v>4498</v>
      </c>
      <c r="U1967" s="27"/>
      <c r="V1967" s="27">
        <v>4252.39966</v>
      </c>
      <c r="W1967" s="27">
        <v>4252.39966</v>
      </c>
      <c r="X1967" s="27">
        <v>4618</v>
      </c>
      <c r="Y1967" s="27"/>
      <c r="Z1967" s="27">
        <v>4110.5359600000002</v>
      </c>
      <c r="AA1967" s="27">
        <v>4110.5359600000002</v>
      </c>
      <c r="AB1967" s="27">
        <v>4468</v>
      </c>
      <c r="AC1967" s="27"/>
      <c r="AD1967" s="27">
        <v>4013.1498700000002</v>
      </c>
      <c r="AE1967" s="27">
        <v>4013.1498700000002</v>
      </c>
      <c r="AF1967" s="27">
        <v>4477</v>
      </c>
      <c r="AG1967" s="106">
        <v>4158.5559300000004</v>
      </c>
      <c r="AH1967" s="27">
        <v>4158.5559300000004</v>
      </c>
      <c r="AI1967" s="27">
        <v>4158.5559300000004</v>
      </c>
      <c r="AJ1967" s="27">
        <v>4449</v>
      </c>
      <c r="AK1967" s="106">
        <v>4311</v>
      </c>
      <c r="AL1967" s="106">
        <v>4311</v>
      </c>
      <c r="AM1967" s="105">
        <v>4311</v>
      </c>
      <c r="AN1967" s="11">
        <v>4542</v>
      </c>
      <c r="AO1967" s="11">
        <v>4484.7925699999996</v>
      </c>
      <c r="AP1967" s="105">
        <v>4484.7925699999996</v>
      </c>
      <c r="AQ1967" s="11">
        <v>4484.7925699999996</v>
      </c>
      <c r="AR1967" s="11">
        <v>4766</v>
      </c>
      <c r="AS1967" s="11">
        <v>4587.1908299999996</v>
      </c>
      <c r="AT1967" s="11">
        <v>4587.1908299999996</v>
      </c>
      <c r="AU1967" s="11">
        <v>4587.1908299999996</v>
      </c>
      <c r="AV1967" s="11">
        <v>4780.7</v>
      </c>
      <c r="AW1967" s="11">
        <v>4484.3221299999996</v>
      </c>
      <c r="AX1967" s="11">
        <v>4484.3221299999996</v>
      </c>
      <c r="AZ1967" s="11">
        <v>4785.1499999999996</v>
      </c>
      <c r="BA1967" s="11">
        <v>4667.93073</v>
      </c>
      <c r="BB1967" s="122"/>
    </row>
    <row r="1968" spans="1:54" hidden="1" x14ac:dyDescent="0.25">
      <c r="A1968">
        <v>11</v>
      </c>
      <c r="B1968" t="str">
        <f t="shared" si="237"/>
        <v>FlCC-1120</v>
      </c>
      <c r="C1968" s="2" t="s">
        <v>321</v>
      </c>
      <c r="D1968" s="2" t="str">
        <f t="shared" si="238"/>
        <v>1</v>
      </c>
      <c r="E1968" s="2" t="str">
        <f t="shared" si="239"/>
        <v>11</v>
      </c>
      <c r="F1968" s="2" t="str">
        <f t="shared" si="240"/>
        <v>112</v>
      </c>
      <c r="G1968" s="1" t="s">
        <v>18</v>
      </c>
      <c r="H1968" s="27">
        <v>10872</v>
      </c>
      <c r="I1968" s="27"/>
      <c r="J1968" s="27">
        <v>10243</v>
      </c>
      <c r="K1968" s="27">
        <v>10243</v>
      </c>
      <c r="L1968" s="27">
        <v>11683</v>
      </c>
      <c r="M1968" s="27"/>
      <c r="N1968" s="27">
        <v>10865</v>
      </c>
      <c r="O1968" s="27">
        <v>10865</v>
      </c>
      <c r="P1968" s="27">
        <v>12073</v>
      </c>
      <c r="Q1968" s="27"/>
      <c r="R1968" s="27">
        <v>11537</v>
      </c>
      <c r="S1968" s="27">
        <v>11537</v>
      </c>
      <c r="T1968" s="27">
        <v>12802</v>
      </c>
      <c r="U1968" s="27"/>
      <c r="V1968" s="27">
        <v>11867.619839999999</v>
      </c>
      <c r="W1968" s="27">
        <v>11867.619839999999</v>
      </c>
      <c r="X1968" s="27">
        <v>12768</v>
      </c>
      <c r="Y1968" s="27"/>
      <c r="Z1968" s="27">
        <v>12335.30622</v>
      </c>
      <c r="AA1968" s="27">
        <v>12335.30622</v>
      </c>
      <c r="AB1968" s="27">
        <v>13533.7</v>
      </c>
      <c r="AC1968" s="27"/>
      <c r="AD1968" s="27">
        <v>13011.56422</v>
      </c>
      <c r="AE1968" s="27">
        <v>13011.56422</v>
      </c>
      <c r="AF1968" s="27">
        <v>13709.8</v>
      </c>
      <c r="AG1968" s="106">
        <v>13311.593489999999</v>
      </c>
      <c r="AH1968" s="27">
        <v>13311.593489999999</v>
      </c>
      <c r="AI1968" s="27">
        <v>13311.593489999999</v>
      </c>
      <c r="AJ1968" s="27">
        <v>13822.4</v>
      </c>
      <c r="AK1968" s="106">
        <v>13779</v>
      </c>
      <c r="AL1968" s="106">
        <v>13779</v>
      </c>
      <c r="AM1968" s="105">
        <v>13779</v>
      </c>
      <c r="AN1968" s="11">
        <v>14651.2</v>
      </c>
      <c r="AO1968" s="11">
        <v>14219.146549999999</v>
      </c>
      <c r="AP1968" s="105">
        <v>14219.146549999999</v>
      </c>
      <c r="AQ1968" s="11">
        <v>14219.146549999999</v>
      </c>
      <c r="AR1968" s="11">
        <v>15164.6</v>
      </c>
      <c r="AS1968" s="11">
        <v>14676.012000000001</v>
      </c>
      <c r="AT1968" s="11">
        <v>14676.012000000001</v>
      </c>
      <c r="AU1968" s="11">
        <v>14676.012000000001</v>
      </c>
      <c r="AV1968" s="11">
        <v>16169.116</v>
      </c>
      <c r="AW1968" s="11">
        <v>15152.67361</v>
      </c>
      <c r="AX1968" s="11">
        <v>15152.67361</v>
      </c>
      <c r="AZ1968" s="11">
        <v>17328.153999999999</v>
      </c>
      <c r="BA1968" s="11">
        <v>17062.43749</v>
      </c>
      <c r="BB1968" s="122"/>
    </row>
    <row r="1969" spans="1:54" hidden="1" x14ac:dyDescent="0.25">
      <c r="A1969">
        <v>11</v>
      </c>
      <c r="B1969" t="str">
        <f t="shared" si="237"/>
        <v>FlCC-1131</v>
      </c>
      <c r="C1969" s="2" t="s">
        <v>321</v>
      </c>
      <c r="D1969" s="2" t="str">
        <f t="shared" si="238"/>
        <v>1</v>
      </c>
      <c r="E1969" s="2" t="str">
        <f t="shared" si="239"/>
        <v>11</v>
      </c>
      <c r="F1969" s="2" t="str">
        <f t="shared" si="240"/>
        <v>113</v>
      </c>
      <c r="G1969" s="1" t="s">
        <v>19</v>
      </c>
      <c r="H1969" s="27">
        <v>0</v>
      </c>
      <c r="I1969" s="27"/>
      <c r="J1969" s="27">
        <v>0</v>
      </c>
      <c r="K1969" s="27">
        <v>0</v>
      </c>
      <c r="L1969" s="27">
        <v>0</v>
      </c>
      <c r="M1969" s="27"/>
      <c r="N1969" s="27">
        <v>0</v>
      </c>
      <c r="O1969" s="27">
        <v>0</v>
      </c>
      <c r="P1969" s="27">
        <v>0</v>
      </c>
      <c r="Q1969" s="27"/>
      <c r="R1969" s="27">
        <v>0</v>
      </c>
      <c r="S1969" s="27">
        <v>0</v>
      </c>
      <c r="T1969" s="27">
        <v>0</v>
      </c>
      <c r="U1969" s="27"/>
      <c r="V1969" s="27">
        <v>0</v>
      </c>
      <c r="W1969" s="27">
        <v>0</v>
      </c>
      <c r="X1969" s="27">
        <v>0</v>
      </c>
      <c r="Y1969" s="27"/>
      <c r="Z1969" s="27">
        <v>0</v>
      </c>
      <c r="AA1969" s="27">
        <v>0</v>
      </c>
      <c r="AB1969" s="27">
        <v>0</v>
      </c>
      <c r="AC1969" s="27"/>
      <c r="AD1969" s="27">
        <v>0</v>
      </c>
      <c r="AE1969" s="27">
        <v>0</v>
      </c>
      <c r="AF1969" s="27">
        <v>0</v>
      </c>
      <c r="AG1969" s="106">
        <v>0</v>
      </c>
      <c r="AH1969" s="27">
        <v>0</v>
      </c>
      <c r="AI1969" s="27">
        <v>0</v>
      </c>
      <c r="AJ1969" s="27">
        <v>0</v>
      </c>
      <c r="AK1969" s="106">
        <v>0</v>
      </c>
      <c r="AL1969" s="106">
        <v>0</v>
      </c>
      <c r="AM1969" s="105">
        <v>0</v>
      </c>
      <c r="AN1969" s="11">
        <v>0</v>
      </c>
      <c r="AO1969" s="11">
        <v>0</v>
      </c>
      <c r="AP1969" s="105">
        <v>0</v>
      </c>
      <c r="AQ1969" s="11">
        <v>0</v>
      </c>
      <c r="AR1969" s="11">
        <v>0</v>
      </c>
      <c r="AS1969" s="11">
        <v>0</v>
      </c>
      <c r="AT1969" s="11">
        <v>0</v>
      </c>
      <c r="AU1969" s="11">
        <v>0</v>
      </c>
      <c r="AV1969" s="11">
        <v>0</v>
      </c>
      <c r="AW1969" s="11">
        <v>0</v>
      </c>
      <c r="AX1969" s="11">
        <v>0</v>
      </c>
      <c r="AZ1969" s="11">
        <v>0</v>
      </c>
      <c r="BA1969" s="11">
        <v>0</v>
      </c>
      <c r="BB1969" s="122"/>
    </row>
    <row r="1970" spans="1:54" hidden="1" x14ac:dyDescent="0.25">
      <c r="A1970">
        <v>11</v>
      </c>
      <c r="B1970" t="str">
        <f t="shared" si="237"/>
        <v>FlCC-1132</v>
      </c>
      <c r="C1970" s="2" t="s">
        <v>321</v>
      </c>
      <c r="D1970" s="2" t="str">
        <f t="shared" si="238"/>
        <v>1</v>
      </c>
      <c r="E1970" s="2" t="str">
        <f t="shared" si="239"/>
        <v>11</v>
      </c>
      <c r="F1970" s="2" t="str">
        <f t="shared" si="240"/>
        <v>113</v>
      </c>
      <c r="G1970" s="1" t="s">
        <v>20</v>
      </c>
      <c r="H1970" s="27">
        <v>0</v>
      </c>
      <c r="I1970" s="27"/>
      <c r="J1970" s="27">
        <v>0</v>
      </c>
      <c r="K1970" s="27">
        <v>0</v>
      </c>
      <c r="L1970" s="27">
        <v>0</v>
      </c>
      <c r="M1970" s="27"/>
      <c r="N1970" s="27">
        <v>0</v>
      </c>
      <c r="O1970" s="27">
        <v>0</v>
      </c>
      <c r="P1970" s="27">
        <v>0</v>
      </c>
      <c r="Q1970" s="27"/>
      <c r="R1970" s="27">
        <v>0</v>
      </c>
      <c r="S1970" s="27">
        <v>0</v>
      </c>
      <c r="T1970" s="27">
        <v>0</v>
      </c>
      <c r="U1970" s="27"/>
      <c r="V1970" s="27">
        <v>0</v>
      </c>
      <c r="W1970" s="27">
        <v>0</v>
      </c>
      <c r="X1970" s="27">
        <v>0</v>
      </c>
      <c r="Y1970" s="27"/>
      <c r="Z1970" s="27">
        <v>0</v>
      </c>
      <c r="AA1970" s="27">
        <v>0</v>
      </c>
      <c r="AB1970" s="27">
        <v>0</v>
      </c>
      <c r="AC1970" s="27"/>
      <c r="AD1970" s="27">
        <v>0</v>
      </c>
      <c r="AE1970" s="27">
        <v>0</v>
      </c>
      <c r="AF1970" s="27">
        <v>0</v>
      </c>
      <c r="AG1970" s="106">
        <v>0</v>
      </c>
      <c r="AH1970" s="27">
        <v>0</v>
      </c>
      <c r="AI1970" s="27">
        <v>0</v>
      </c>
      <c r="AJ1970" s="27">
        <v>0</v>
      </c>
      <c r="AK1970" s="106">
        <v>0</v>
      </c>
      <c r="AL1970" s="106">
        <v>0</v>
      </c>
      <c r="AM1970" s="105">
        <v>0</v>
      </c>
      <c r="AN1970" s="11">
        <v>0</v>
      </c>
      <c r="AO1970" s="11">
        <v>0</v>
      </c>
      <c r="AP1970" s="105">
        <v>0</v>
      </c>
      <c r="AQ1970" s="11">
        <v>0</v>
      </c>
      <c r="AR1970" s="11">
        <v>0</v>
      </c>
      <c r="AS1970" s="11">
        <v>0</v>
      </c>
      <c r="AT1970" s="11">
        <v>0</v>
      </c>
      <c r="AU1970" s="11">
        <v>0</v>
      </c>
      <c r="AV1970" s="11">
        <v>0</v>
      </c>
      <c r="AW1970" s="11">
        <v>0</v>
      </c>
      <c r="AX1970" s="11">
        <v>0</v>
      </c>
      <c r="AZ1970" s="11">
        <v>0</v>
      </c>
      <c r="BA1970" s="11">
        <v>0</v>
      </c>
      <c r="BB1970" s="122"/>
    </row>
    <row r="1971" spans="1:54" hidden="1" x14ac:dyDescent="0.25">
      <c r="A1971">
        <v>11</v>
      </c>
      <c r="B1971" t="str">
        <f t="shared" si="237"/>
        <v>FlCC-1133</v>
      </c>
      <c r="C1971" s="2" t="s">
        <v>321</v>
      </c>
      <c r="D1971" s="2" t="str">
        <f t="shared" si="238"/>
        <v>1</v>
      </c>
      <c r="E1971" s="2" t="str">
        <f t="shared" si="239"/>
        <v>11</v>
      </c>
      <c r="F1971" s="2" t="str">
        <f t="shared" si="240"/>
        <v>113</v>
      </c>
      <c r="G1971" s="1" t="s">
        <v>21</v>
      </c>
      <c r="H1971" s="27">
        <v>48</v>
      </c>
      <c r="I1971" s="27"/>
      <c r="J1971" s="27">
        <v>51</v>
      </c>
      <c r="K1971" s="27">
        <v>51</v>
      </c>
      <c r="L1971" s="27">
        <v>51</v>
      </c>
      <c r="M1971" s="27"/>
      <c r="N1971" s="27">
        <v>52</v>
      </c>
      <c r="O1971" s="27">
        <v>52</v>
      </c>
      <c r="P1971" s="27">
        <v>54</v>
      </c>
      <c r="Q1971" s="27"/>
      <c r="R1971" s="27">
        <v>53</v>
      </c>
      <c r="S1971" s="27">
        <v>52</v>
      </c>
      <c r="T1971" s="27">
        <v>55</v>
      </c>
      <c r="U1971" s="27"/>
      <c r="V1971" s="27">
        <v>54.058920000000001</v>
      </c>
      <c r="W1971" s="27">
        <v>54.058920000000001</v>
      </c>
      <c r="X1971" s="27">
        <v>55</v>
      </c>
      <c r="Y1971" s="27"/>
      <c r="Z1971" s="27">
        <v>54.058920000000001</v>
      </c>
      <c r="AA1971" s="27">
        <v>54.058920000000001</v>
      </c>
      <c r="AB1971" s="27">
        <v>55</v>
      </c>
      <c r="AC1971" s="27"/>
      <c r="AD1971" s="27">
        <v>54.058920000000001</v>
      </c>
      <c r="AE1971" s="27">
        <v>54.058920000000001</v>
      </c>
      <c r="AF1971" s="27">
        <v>55</v>
      </c>
      <c r="AG1971" s="106">
        <v>54.6</v>
      </c>
      <c r="AH1971" s="27">
        <v>54.6</v>
      </c>
      <c r="AI1971" s="27">
        <v>54.6</v>
      </c>
      <c r="AJ1971" s="27">
        <v>56</v>
      </c>
      <c r="AK1971" s="106">
        <v>56</v>
      </c>
      <c r="AL1971" s="106">
        <v>56</v>
      </c>
      <c r="AM1971" s="105">
        <v>56</v>
      </c>
      <c r="AN1971" s="11">
        <v>57</v>
      </c>
      <c r="AO1971" s="11">
        <v>56.525100000000002</v>
      </c>
      <c r="AP1971" s="105">
        <v>56.525100000000002</v>
      </c>
      <c r="AQ1971" s="11">
        <v>56.525100000000002</v>
      </c>
      <c r="AR1971" s="11">
        <v>58</v>
      </c>
      <c r="AS1971" s="11">
        <v>57.369480000000003</v>
      </c>
      <c r="AT1971" s="11">
        <v>57.369480000000003</v>
      </c>
      <c r="AU1971" s="11">
        <v>57.369480000000003</v>
      </c>
      <c r="AV1971" s="11">
        <v>59</v>
      </c>
      <c r="AW1971" s="11">
        <v>58.22916</v>
      </c>
      <c r="AX1971" s="11">
        <v>58.22916</v>
      </c>
      <c r="AZ1971" s="11">
        <v>60</v>
      </c>
      <c r="BA1971" s="11">
        <v>58.808129999999998</v>
      </c>
      <c r="BB1971" s="122"/>
    </row>
    <row r="1972" spans="1:54" hidden="1" x14ac:dyDescent="0.25">
      <c r="A1972">
        <v>11</v>
      </c>
      <c r="B1972" t="str">
        <f t="shared" si="237"/>
        <v>FlCC-1140</v>
      </c>
      <c r="C1972" s="2" t="s">
        <v>321</v>
      </c>
      <c r="D1972" s="2" t="str">
        <f t="shared" si="238"/>
        <v>1</v>
      </c>
      <c r="E1972" s="2" t="str">
        <f t="shared" si="239"/>
        <v>11</v>
      </c>
      <c r="F1972" s="2" t="str">
        <f t="shared" si="240"/>
        <v>114</v>
      </c>
      <c r="G1972" s="1" t="s">
        <v>22</v>
      </c>
      <c r="H1972" s="27">
        <v>0</v>
      </c>
      <c r="I1972" s="27"/>
      <c r="J1972" s="27">
        <v>0</v>
      </c>
      <c r="K1972" s="27">
        <v>0</v>
      </c>
      <c r="L1972" s="27">
        <v>0</v>
      </c>
      <c r="M1972" s="27"/>
      <c r="N1972" s="27">
        <v>0</v>
      </c>
      <c r="O1972" s="27">
        <v>0</v>
      </c>
      <c r="P1972" s="27">
        <v>0</v>
      </c>
      <c r="Q1972" s="27"/>
      <c r="R1972" s="27">
        <v>0</v>
      </c>
      <c r="S1972" s="27">
        <v>0</v>
      </c>
      <c r="T1972" s="27">
        <v>0</v>
      </c>
      <c r="U1972" s="27"/>
      <c r="V1972" s="27">
        <v>0</v>
      </c>
      <c r="W1972" s="27">
        <v>0</v>
      </c>
      <c r="X1972" s="27">
        <v>0</v>
      </c>
      <c r="Y1972" s="27"/>
      <c r="Z1972" s="27">
        <v>0</v>
      </c>
      <c r="AA1972" s="27">
        <v>0</v>
      </c>
      <c r="AB1972" s="27">
        <v>0</v>
      </c>
      <c r="AC1972" s="27"/>
      <c r="AD1972" s="27">
        <v>0</v>
      </c>
      <c r="AE1972" s="27">
        <v>0</v>
      </c>
      <c r="AF1972" s="27">
        <v>0</v>
      </c>
      <c r="AG1972" s="106">
        <v>0</v>
      </c>
      <c r="AH1972" s="27">
        <v>0</v>
      </c>
      <c r="AI1972" s="27">
        <v>0</v>
      </c>
      <c r="AJ1972" s="27">
        <v>0</v>
      </c>
      <c r="AK1972" s="106">
        <v>0</v>
      </c>
      <c r="AL1972" s="106">
        <v>0</v>
      </c>
      <c r="AM1972" s="105">
        <v>0</v>
      </c>
      <c r="AN1972" s="11">
        <v>0</v>
      </c>
      <c r="AO1972" s="11">
        <v>0</v>
      </c>
      <c r="AP1972" s="105">
        <v>0</v>
      </c>
      <c r="AQ1972" s="11">
        <v>0</v>
      </c>
      <c r="AR1972" s="11">
        <v>0</v>
      </c>
      <c r="AS1972" s="11">
        <v>0</v>
      </c>
      <c r="AT1972" s="11">
        <v>0</v>
      </c>
      <c r="AU1972" s="11">
        <v>0</v>
      </c>
      <c r="AV1972" s="11">
        <v>0</v>
      </c>
      <c r="AW1972" s="11">
        <v>0</v>
      </c>
      <c r="AX1972" s="11">
        <v>0</v>
      </c>
      <c r="AZ1972" s="11">
        <v>0</v>
      </c>
      <c r="BA1972" s="11">
        <v>0</v>
      </c>
      <c r="BB1972" s="122"/>
    </row>
    <row r="1973" spans="1:54" hidden="1" x14ac:dyDescent="0.25">
      <c r="A1973">
        <v>11</v>
      </c>
      <c r="B1973" t="str">
        <f t="shared" si="237"/>
        <v>FlCC-1211</v>
      </c>
      <c r="C1973" s="2" t="s">
        <v>321</v>
      </c>
      <c r="D1973" s="2" t="str">
        <f t="shared" si="238"/>
        <v>1</v>
      </c>
      <c r="E1973" s="2" t="str">
        <f t="shared" si="239"/>
        <v>12</v>
      </c>
      <c r="F1973" s="2" t="str">
        <f t="shared" si="240"/>
        <v>121</v>
      </c>
      <c r="G1973" s="1" t="s">
        <v>24</v>
      </c>
      <c r="H1973" s="27">
        <v>17597</v>
      </c>
      <c r="I1973" s="27"/>
      <c r="J1973" s="27">
        <v>16363</v>
      </c>
      <c r="K1973" s="27">
        <v>16363</v>
      </c>
      <c r="L1973" s="27">
        <v>19320</v>
      </c>
      <c r="M1973" s="27"/>
      <c r="N1973" s="27">
        <v>15477</v>
      </c>
      <c r="O1973" s="27">
        <v>15477</v>
      </c>
      <c r="P1973" s="27">
        <v>18242</v>
      </c>
      <c r="Q1973" s="27"/>
      <c r="R1973" s="27">
        <v>16990</v>
      </c>
      <c r="S1973" s="27">
        <v>16989</v>
      </c>
      <c r="T1973" s="27">
        <v>18895</v>
      </c>
      <c r="U1973" s="27"/>
      <c r="V1973" s="27">
        <v>16335.1265</v>
      </c>
      <c r="W1973" s="27">
        <v>16335.1265</v>
      </c>
      <c r="X1973" s="27">
        <v>14707.209000000001</v>
      </c>
      <c r="Y1973" s="27"/>
      <c r="Z1973" s="27">
        <v>12314.659809999999</v>
      </c>
      <c r="AA1973" s="27">
        <v>12314.659809999999</v>
      </c>
      <c r="AB1973" s="27">
        <v>15229.920999999998</v>
      </c>
      <c r="AC1973" s="27"/>
      <c r="AD1973" s="27">
        <v>12296.171350000001</v>
      </c>
      <c r="AE1973" s="27">
        <v>12296.171350000001</v>
      </c>
      <c r="AF1973" s="27">
        <v>15804.467140000001</v>
      </c>
      <c r="AG1973" s="106">
        <v>13776.23437</v>
      </c>
      <c r="AH1973" s="27">
        <v>13776.23437</v>
      </c>
      <c r="AI1973" s="27">
        <v>13776.23437</v>
      </c>
      <c r="AJ1973" s="27">
        <v>15764.704</v>
      </c>
      <c r="AK1973" s="106">
        <v>12680.82</v>
      </c>
      <c r="AL1973" s="106">
        <v>12680.82</v>
      </c>
      <c r="AM1973" s="105">
        <v>12680.82</v>
      </c>
      <c r="AN1973" s="11">
        <v>16193.173000000001</v>
      </c>
      <c r="AO1973" s="11">
        <v>13868.278190000001</v>
      </c>
      <c r="AP1973" s="105">
        <v>13868.278190000001</v>
      </c>
      <c r="AQ1973" s="11">
        <v>13868.278190000001</v>
      </c>
      <c r="AR1973" s="11">
        <v>16503.596000000001</v>
      </c>
      <c r="AS1973" s="11">
        <v>13450.40278</v>
      </c>
      <c r="AT1973" s="11">
        <v>13532.219160000001</v>
      </c>
      <c r="AU1973" s="11">
        <v>13532.219160000001</v>
      </c>
      <c r="AV1973" s="11">
        <v>16668.332999999999</v>
      </c>
      <c r="AW1973" s="11">
        <v>12229.997670000001</v>
      </c>
      <c r="AX1973" s="11">
        <v>12229.997670000001</v>
      </c>
      <c r="AZ1973" s="11">
        <v>17212.016</v>
      </c>
      <c r="BA1973" s="11">
        <v>12874.795260000001</v>
      </c>
      <c r="BB1973" s="122"/>
    </row>
    <row r="1974" spans="1:54" hidden="1" x14ac:dyDescent="0.25">
      <c r="A1974">
        <v>11</v>
      </c>
      <c r="B1974" t="str">
        <f t="shared" si="237"/>
        <v>FlCC-1212</v>
      </c>
      <c r="C1974" s="2" t="s">
        <v>321</v>
      </c>
      <c r="D1974" s="2" t="str">
        <f t="shared" si="238"/>
        <v>1</v>
      </c>
      <c r="E1974" s="2" t="str">
        <f t="shared" si="239"/>
        <v>12</v>
      </c>
      <c r="F1974" s="2" t="str">
        <f t="shared" si="240"/>
        <v>121</v>
      </c>
      <c r="G1974" s="1" t="s">
        <v>25</v>
      </c>
      <c r="H1974" s="27">
        <v>2141</v>
      </c>
      <c r="I1974" s="27"/>
      <c r="J1974" s="27">
        <v>2545</v>
      </c>
      <c r="K1974" s="27">
        <v>2545</v>
      </c>
      <c r="L1974" s="27">
        <v>1918</v>
      </c>
      <c r="M1974" s="27"/>
      <c r="N1974" s="27">
        <v>1683</v>
      </c>
      <c r="O1974" s="27">
        <v>1683</v>
      </c>
      <c r="P1974" s="27">
        <v>2610</v>
      </c>
      <c r="Q1974" s="27"/>
      <c r="R1974" s="27">
        <v>2438</v>
      </c>
      <c r="S1974" s="27">
        <v>2438</v>
      </c>
      <c r="T1974" s="27">
        <v>2388</v>
      </c>
      <c r="U1974" s="27"/>
      <c r="V1974" s="27">
        <v>2141.1642900000002</v>
      </c>
      <c r="W1974" s="27">
        <v>2141.1642900000002</v>
      </c>
      <c r="X1974" s="27">
        <v>2179</v>
      </c>
      <c r="Y1974" s="27"/>
      <c r="Z1974" s="27">
        <v>2019.7930899999999</v>
      </c>
      <c r="AA1974" s="27">
        <v>2019.7930899999999</v>
      </c>
      <c r="AB1974" s="27">
        <v>2040.5</v>
      </c>
      <c r="AC1974" s="27"/>
      <c r="AD1974" s="27">
        <v>1947.76686</v>
      </c>
      <c r="AE1974" s="27">
        <v>1947.76686</v>
      </c>
      <c r="AF1974" s="27">
        <v>2025.5</v>
      </c>
      <c r="AG1974" s="106">
        <v>2050.5270799999998</v>
      </c>
      <c r="AH1974" s="27">
        <v>2050.5270799999998</v>
      </c>
      <c r="AI1974" s="27">
        <v>2050.5270799999998</v>
      </c>
      <c r="AJ1974" s="27">
        <v>3097.5</v>
      </c>
      <c r="AK1974" s="106">
        <v>3312.35</v>
      </c>
      <c r="AL1974" s="106">
        <v>3312.35</v>
      </c>
      <c r="AM1974" s="105">
        <v>3312.35</v>
      </c>
      <c r="AN1974" s="11">
        <v>3155</v>
      </c>
      <c r="AO1974" s="11">
        <v>2922.6632</v>
      </c>
      <c r="AP1974" s="105">
        <v>2922.6632</v>
      </c>
      <c r="AQ1974" s="11">
        <v>2922.6632</v>
      </c>
      <c r="AR1974" s="11">
        <v>2722</v>
      </c>
      <c r="AS1974" s="11">
        <v>2417.2304100000001</v>
      </c>
      <c r="AT1974" s="11">
        <v>2417.2304100000001</v>
      </c>
      <c r="AU1974" s="11">
        <v>2417.2304100000001</v>
      </c>
      <c r="AV1974" s="11">
        <v>2570</v>
      </c>
      <c r="AW1974" s="11">
        <v>2808.3312599999999</v>
      </c>
      <c r="AX1974" s="11">
        <v>2808.3312599999999</v>
      </c>
      <c r="AZ1974" s="11">
        <v>2771.1</v>
      </c>
      <c r="BA1974" s="11">
        <v>2860.1463600000002</v>
      </c>
      <c r="BB1974" s="122"/>
    </row>
    <row r="1975" spans="1:54" hidden="1" x14ac:dyDescent="0.25">
      <c r="A1975">
        <v>11</v>
      </c>
      <c r="B1975" t="str">
        <f t="shared" si="237"/>
        <v>FlCC-1221</v>
      </c>
      <c r="C1975" s="2" t="s">
        <v>321</v>
      </c>
      <c r="D1975" s="2" t="str">
        <f t="shared" si="238"/>
        <v>1</v>
      </c>
      <c r="E1975" s="2" t="str">
        <f t="shared" si="239"/>
        <v>12</v>
      </c>
      <c r="F1975" s="2" t="str">
        <f t="shared" si="240"/>
        <v>122</v>
      </c>
      <c r="G1975" s="1" t="s">
        <v>26</v>
      </c>
      <c r="H1975" s="27">
        <v>0</v>
      </c>
      <c r="I1975" s="27"/>
      <c r="J1975" s="27">
        <v>0</v>
      </c>
      <c r="K1975" s="27">
        <v>0</v>
      </c>
      <c r="L1975" s="27">
        <v>0</v>
      </c>
      <c r="M1975" s="27"/>
      <c r="N1975" s="27">
        <v>0</v>
      </c>
      <c r="O1975" s="27">
        <v>0</v>
      </c>
      <c r="P1975" s="27">
        <v>0</v>
      </c>
      <c r="Q1975" s="27"/>
      <c r="R1975" s="27">
        <v>0</v>
      </c>
      <c r="S1975" s="27">
        <v>0</v>
      </c>
      <c r="T1975" s="27">
        <v>0</v>
      </c>
      <c r="U1975" s="27"/>
      <c r="V1975" s="27">
        <v>0</v>
      </c>
      <c r="W1975" s="27">
        <v>0</v>
      </c>
      <c r="X1975" s="27">
        <v>0</v>
      </c>
      <c r="Y1975" s="27"/>
      <c r="Z1975" s="27">
        <v>0</v>
      </c>
      <c r="AA1975" s="27">
        <v>0</v>
      </c>
      <c r="AB1975" s="27">
        <v>0</v>
      </c>
      <c r="AC1975" s="27"/>
      <c r="AD1975" s="27">
        <v>167.00216</v>
      </c>
      <c r="AE1975" s="27">
        <v>167.00216</v>
      </c>
      <c r="AF1975" s="27">
        <v>130</v>
      </c>
      <c r="AG1975" s="106">
        <v>148.48310000000001</v>
      </c>
      <c r="AH1975" s="27">
        <v>148.48310000000001</v>
      </c>
      <c r="AI1975" s="27">
        <v>148.48310000000001</v>
      </c>
      <c r="AJ1975" s="27">
        <v>178</v>
      </c>
      <c r="AK1975" s="106">
        <v>126.44</v>
      </c>
      <c r="AL1975" s="106">
        <v>126.44</v>
      </c>
      <c r="AM1975" s="105">
        <v>126.44</v>
      </c>
      <c r="AN1975" s="11">
        <v>163</v>
      </c>
      <c r="AO1975" s="11">
        <v>126.91897</v>
      </c>
      <c r="AP1975" s="105">
        <v>126.91897</v>
      </c>
      <c r="AQ1975" s="11">
        <v>126.91897</v>
      </c>
      <c r="AR1975" s="11">
        <v>175.4</v>
      </c>
      <c r="AS1975" s="11">
        <v>179.59622999999999</v>
      </c>
      <c r="AT1975" s="11">
        <v>179.59622999999999</v>
      </c>
      <c r="AU1975" s="11">
        <v>179.59622999999999</v>
      </c>
      <c r="AV1975" s="11">
        <v>211.4</v>
      </c>
      <c r="AW1975" s="11">
        <v>208.69748000000001</v>
      </c>
      <c r="AX1975" s="11">
        <v>208.69748000000001</v>
      </c>
      <c r="AZ1975" s="11">
        <v>168.9</v>
      </c>
      <c r="BA1975" s="11">
        <v>122.1163</v>
      </c>
      <c r="BB1975" s="122"/>
    </row>
    <row r="1976" spans="1:54" hidden="1" x14ac:dyDescent="0.25">
      <c r="A1976">
        <v>11</v>
      </c>
      <c r="B1976" t="str">
        <f t="shared" si="237"/>
        <v>FlCC-1222</v>
      </c>
      <c r="C1976" s="2" t="s">
        <v>321</v>
      </c>
      <c r="D1976" s="2" t="str">
        <f t="shared" ref="D1976:D2007" si="241">LEFT($G1976,1)</f>
        <v>1</v>
      </c>
      <c r="E1976" s="2" t="str">
        <f t="shared" ref="E1976:E2007" si="242">LEFT($G1976,2)</f>
        <v>12</v>
      </c>
      <c r="F1976" s="2" t="str">
        <f t="shared" ref="F1976:F2007" si="243">LEFT($G1976,3)</f>
        <v>122</v>
      </c>
      <c r="G1976" s="1" t="s">
        <v>27</v>
      </c>
      <c r="H1976" s="27">
        <v>0</v>
      </c>
      <c r="I1976" s="27"/>
      <c r="J1976" s="27">
        <v>0</v>
      </c>
      <c r="K1976" s="27">
        <v>0</v>
      </c>
      <c r="L1976" s="27">
        <v>0</v>
      </c>
      <c r="M1976" s="27"/>
      <c r="N1976" s="27">
        <v>0</v>
      </c>
      <c r="O1976" s="27">
        <v>0</v>
      </c>
      <c r="P1976" s="27">
        <v>0</v>
      </c>
      <c r="Q1976" s="27"/>
      <c r="R1976" s="27">
        <v>0</v>
      </c>
      <c r="S1976" s="27">
        <v>0</v>
      </c>
      <c r="T1976" s="27">
        <v>0</v>
      </c>
      <c r="U1976" s="27"/>
      <c r="V1976" s="27">
        <v>0</v>
      </c>
      <c r="W1976" s="27">
        <v>0</v>
      </c>
      <c r="X1976" s="27">
        <v>0</v>
      </c>
      <c r="Y1976" s="27"/>
      <c r="Z1976" s="27">
        <v>0</v>
      </c>
      <c r="AA1976" s="27">
        <v>0</v>
      </c>
      <c r="AB1976" s="27">
        <v>0</v>
      </c>
      <c r="AC1976" s="27"/>
      <c r="AD1976" s="27">
        <v>0</v>
      </c>
      <c r="AE1976" s="27">
        <v>0</v>
      </c>
      <c r="AF1976" s="27">
        <v>0</v>
      </c>
      <c r="AG1976" s="106">
        <v>0</v>
      </c>
      <c r="AH1976" s="27">
        <v>0</v>
      </c>
      <c r="AI1976" s="27">
        <v>0</v>
      </c>
      <c r="AJ1976" s="27">
        <v>0</v>
      </c>
      <c r="AK1976" s="106">
        <v>0</v>
      </c>
      <c r="AL1976" s="106">
        <v>0</v>
      </c>
      <c r="AM1976" s="105">
        <v>0</v>
      </c>
      <c r="AN1976" s="11">
        <v>0</v>
      </c>
      <c r="AO1976" s="11">
        <v>0</v>
      </c>
      <c r="AP1976" s="105">
        <v>0</v>
      </c>
      <c r="AQ1976" s="11">
        <v>0</v>
      </c>
      <c r="AR1976" s="11">
        <v>0</v>
      </c>
      <c r="AS1976" s="11">
        <v>0</v>
      </c>
      <c r="AT1976" s="11">
        <v>0</v>
      </c>
      <c r="AU1976" s="11">
        <v>0</v>
      </c>
      <c r="AV1976" s="11">
        <v>0</v>
      </c>
      <c r="AW1976" s="11">
        <v>0</v>
      </c>
      <c r="AX1976" s="11">
        <v>0</v>
      </c>
      <c r="AZ1976" s="11">
        <v>0</v>
      </c>
      <c r="BA1976" s="11">
        <v>0</v>
      </c>
      <c r="BB1976" s="122"/>
    </row>
    <row r="1977" spans="1:54" hidden="1" x14ac:dyDescent="0.25">
      <c r="A1977">
        <v>11</v>
      </c>
      <c r="B1977" t="str">
        <f t="shared" si="237"/>
        <v>FlCC-1250</v>
      </c>
      <c r="C1977" s="2" t="s">
        <v>321</v>
      </c>
      <c r="D1977" s="2" t="str">
        <f t="shared" si="241"/>
        <v>1</v>
      </c>
      <c r="E1977" s="2" t="str">
        <f t="shared" si="242"/>
        <v>12</v>
      </c>
      <c r="F1977" s="2" t="str">
        <f t="shared" si="243"/>
        <v>125</v>
      </c>
      <c r="G1977" s="1" t="s">
        <v>28</v>
      </c>
      <c r="H1977" s="27">
        <v>0</v>
      </c>
      <c r="I1977" s="27"/>
      <c r="J1977" s="27">
        <v>0</v>
      </c>
      <c r="K1977" s="27">
        <v>0</v>
      </c>
      <c r="L1977" s="27">
        <v>0</v>
      </c>
      <c r="M1977" s="27"/>
      <c r="N1977" s="27">
        <v>0</v>
      </c>
      <c r="O1977" s="27">
        <v>0</v>
      </c>
      <c r="P1977" s="27">
        <v>0</v>
      </c>
      <c r="Q1977" s="27"/>
      <c r="R1977" s="27">
        <v>0</v>
      </c>
      <c r="S1977" s="27">
        <v>0</v>
      </c>
      <c r="T1977" s="27">
        <v>0</v>
      </c>
      <c r="U1977" s="27"/>
      <c r="V1977" s="27">
        <v>0</v>
      </c>
      <c r="W1977" s="27">
        <v>0</v>
      </c>
      <c r="X1977" s="27">
        <v>0</v>
      </c>
      <c r="Y1977" s="27"/>
      <c r="Z1977" s="27">
        <v>0</v>
      </c>
      <c r="AA1977" s="27">
        <v>0</v>
      </c>
      <c r="AB1977" s="27">
        <v>0</v>
      </c>
      <c r="AC1977" s="27"/>
      <c r="AD1977" s="27">
        <v>0</v>
      </c>
      <c r="AE1977" s="27">
        <v>0</v>
      </c>
      <c r="AF1977" s="27">
        <v>0</v>
      </c>
      <c r="AG1977" s="106">
        <v>0</v>
      </c>
      <c r="AH1977" s="27">
        <v>0</v>
      </c>
      <c r="AI1977" s="27">
        <v>0</v>
      </c>
      <c r="AJ1977" s="27">
        <v>0</v>
      </c>
      <c r="AK1977" s="106">
        <v>0</v>
      </c>
      <c r="AL1977" s="106">
        <v>0</v>
      </c>
      <c r="AM1977" s="105">
        <v>0</v>
      </c>
      <c r="AN1977" s="11">
        <v>0</v>
      </c>
      <c r="AO1977" s="11">
        <v>0</v>
      </c>
      <c r="AP1977" s="105">
        <v>0</v>
      </c>
      <c r="AQ1977" s="11">
        <v>0</v>
      </c>
      <c r="AR1977" s="11">
        <v>0</v>
      </c>
      <c r="AS1977" s="11">
        <v>0</v>
      </c>
      <c r="AT1977" s="11">
        <v>0</v>
      </c>
      <c r="AU1977" s="11">
        <v>0</v>
      </c>
      <c r="AV1977" s="11">
        <v>0</v>
      </c>
      <c r="AW1977" s="11">
        <v>0</v>
      </c>
      <c r="AX1977" s="11">
        <v>0</v>
      </c>
      <c r="AZ1977" s="11">
        <v>0</v>
      </c>
      <c r="BA1977" s="11">
        <v>0</v>
      </c>
      <c r="BB1977" s="122"/>
    </row>
    <row r="1978" spans="1:54" hidden="1" x14ac:dyDescent="0.25">
      <c r="A1978">
        <v>11</v>
      </c>
      <c r="B1978" t="str">
        <f t="shared" si="237"/>
        <v>FlCC-1300</v>
      </c>
      <c r="C1978" s="2" t="s">
        <v>321</v>
      </c>
      <c r="D1978" s="2" t="str">
        <f t="shared" si="241"/>
        <v>1</v>
      </c>
      <c r="E1978" s="2" t="str">
        <f t="shared" si="242"/>
        <v>13</v>
      </c>
      <c r="F1978" s="2" t="str">
        <f t="shared" si="243"/>
        <v>130</v>
      </c>
      <c r="G1978" s="1" t="s">
        <v>934</v>
      </c>
      <c r="H1978" s="27">
        <v>0</v>
      </c>
      <c r="I1978" s="27"/>
      <c r="J1978" s="27">
        <v>0</v>
      </c>
      <c r="K1978" s="27">
        <v>0</v>
      </c>
      <c r="L1978" s="27">
        <v>0</v>
      </c>
      <c r="M1978" s="27"/>
      <c r="N1978" s="27">
        <v>0</v>
      </c>
      <c r="O1978" s="27">
        <v>0</v>
      </c>
      <c r="P1978" s="27">
        <v>0</v>
      </c>
      <c r="Q1978" s="27"/>
      <c r="R1978" s="27">
        <v>0</v>
      </c>
      <c r="S1978" s="27">
        <v>0</v>
      </c>
      <c r="T1978" s="27">
        <v>0</v>
      </c>
      <c r="U1978" s="27"/>
      <c r="V1978" s="27">
        <v>0</v>
      </c>
      <c r="W1978" s="27">
        <v>0</v>
      </c>
      <c r="X1978" s="27">
        <v>0</v>
      </c>
      <c r="Y1978" s="27"/>
      <c r="Z1978" s="27">
        <v>0</v>
      </c>
      <c r="AA1978" s="27">
        <v>0</v>
      </c>
      <c r="AB1978" s="27">
        <v>0</v>
      </c>
      <c r="AC1978" s="27"/>
      <c r="AD1978" s="27">
        <v>0</v>
      </c>
      <c r="AE1978" s="27">
        <v>0</v>
      </c>
      <c r="AF1978" s="27">
        <v>0</v>
      </c>
      <c r="AG1978" s="106">
        <v>0</v>
      </c>
      <c r="AH1978" s="27">
        <v>0</v>
      </c>
      <c r="AI1978" s="27">
        <v>0</v>
      </c>
      <c r="AJ1978" s="27">
        <v>0</v>
      </c>
      <c r="AK1978" s="106">
        <v>0</v>
      </c>
      <c r="AL1978" s="106">
        <v>0</v>
      </c>
      <c r="AM1978" s="105">
        <v>0</v>
      </c>
      <c r="AN1978" s="11">
        <v>0</v>
      </c>
      <c r="AO1978" s="11">
        <v>0</v>
      </c>
      <c r="AP1978" s="105">
        <v>0</v>
      </c>
      <c r="AQ1978" s="11">
        <v>0</v>
      </c>
      <c r="AR1978" s="11">
        <v>0</v>
      </c>
      <c r="AS1978" s="11">
        <v>0</v>
      </c>
      <c r="AT1978" s="11">
        <v>0</v>
      </c>
      <c r="AU1978" s="11"/>
      <c r="AV1978" s="11">
        <v>0</v>
      </c>
      <c r="AW1978" s="11">
        <v>0</v>
      </c>
      <c r="AX1978" s="11"/>
      <c r="AZ1978" s="11"/>
      <c r="BA1978" s="11"/>
      <c r="BB1978" s="122"/>
    </row>
    <row r="1979" spans="1:54" hidden="1" x14ac:dyDescent="0.25">
      <c r="A1979">
        <v>11</v>
      </c>
      <c r="B1979" t="str">
        <f t="shared" si="237"/>
        <v>FlCC-1410</v>
      </c>
      <c r="C1979" s="2" t="s">
        <v>321</v>
      </c>
      <c r="D1979" s="2" t="str">
        <f t="shared" si="241"/>
        <v>1</v>
      </c>
      <c r="E1979" s="2" t="str">
        <f t="shared" si="242"/>
        <v>14</v>
      </c>
      <c r="F1979" s="2" t="str">
        <f t="shared" si="243"/>
        <v>141</v>
      </c>
      <c r="G1979" s="1" t="s">
        <v>30</v>
      </c>
      <c r="H1979" s="27">
        <v>0</v>
      </c>
      <c r="I1979" s="27"/>
      <c r="J1979" s="27">
        <v>0</v>
      </c>
      <c r="K1979" s="27">
        <v>0</v>
      </c>
      <c r="L1979" s="27">
        <v>0</v>
      </c>
      <c r="M1979" s="27"/>
      <c r="N1979" s="27">
        <v>0</v>
      </c>
      <c r="O1979" s="27">
        <v>0</v>
      </c>
      <c r="P1979" s="27">
        <v>0</v>
      </c>
      <c r="Q1979" s="27"/>
      <c r="R1979" s="27">
        <v>0</v>
      </c>
      <c r="S1979" s="27">
        <v>0</v>
      </c>
      <c r="T1979" s="27">
        <v>0</v>
      </c>
      <c r="U1979" s="27"/>
      <c r="V1979" s="27">
        <v>0</v>
      </c>
      <c r="W1979" s="27">
        <v>0</v>
      </c>
      <c r="X1979" s="27">
        <v>0</v>
      </c>
      <c r="Y1979" s="27"/>
      <c r="Z1979" s="27">
        <v>0</v>
      </c>
      <c r="AA1979" s="27">
        <v>0</v>
      </c>
      <c r="AB1979" s="27">
        <v>0</v>
      </c>
      <c r="AC1979" s="27"/>
      <c r="AD1979" s="27">
        <v>0</v>
      </c>
      <c r="AE1979" s="27">
        <v>0</v>
      </c>
      <c r="AF1979" s="27">
        <v>0</v>
      </c>
      <c r="AG1979" s="106">
        <v>0</v>
      </c>
      <c r="AH1979" s="27">
        <v>0</v>
      </c>
      <c r="AI1979" s="27">
        <v>0</v>
      </c>
      <c r="AJ1979" s="27">
        <v>0</v>
      </c>
      <c r="AK1979" s="106">
        <v>0</v>
      </c>
      <c r="AL1979" s="106">
        <v>0</v>
      </c>
      <c r="AM1979" s="105">
        <v>0</v>
      </c>
      <c r="AN1979" s="11">
        <v>0</v>
      </c>
      <c r="AO1979" s="11">
        <v>0</v>
      </c>
      <c r="AP1979" s="105">
        <v>0</v>
      </c>
      <c r="AQ1979" s="11">
        <v>0</v>
      </c>
      <c r="AR1979" s="11">
        <v>0</v>
      </c>
      <c r="AS1979" s="11">
        <v>0</v>
      </c>
      <c r="AT1979" s="11">
        <v>0</v>
      </c>
      <c r="AU1979" s="11">
        <v>0</v>
      </c>
      <c r="AV1979" s="11">
        <v>0</v>
      </c>
      <c r="AW1979" s="11">
        <v>0</v>
      </c>
      <c r="AX1979" s="11">
        <v>0</v>
      </c>
      <c r="AZ1979" s="11">
        <v>0</v>
      </c>
      <c r="BA1979" s="11">
        <v>0</v>
      </c>
      <c r="BB1979" s="122"/>
    </row>
    <row r="1980" spans="1:54" hidden="1" x14ac:dyDescent="0.25">
      <c r="A1980">
        <v>11</v>
      </c>
      <c r="B1980" t="str">
        <f t="shared" si="237"/>
        <v>FlCC-1420</v>
      </c>
      <c r="C1980" s="2" t="s">
        <v>321</v>
      </c>
      <c r="D1980" s="2" t="str">
        <f t="shared" si="241"/>
        <v>1</v>
      </c>
      <c r="E1980" s="2" t="str">
        <f t="shared" si="242"/>
        <v>14</v>
      </c>
      <c r="F1980" s="2" t="str">
        <f t="shared" si="243"/>
        <v>142</v>
      </c>
      <c r="G1980" s="1" t="s">
        <v>31</v>
      </c>
      <c r="H1980" s="27">
        <v>0</v>
      </c>
      <c r="I1980" s="27"/>
      <c r="J1980" s="27">
        <v>0</v>
      </c>
      <c r="K1980" s="27">
        <v>0</v>
      </c>
      <c r="L1980" s="27">
        <v>0</v>
      </c>
      <c r="M1980" s="27"/>
      <c r="N1980" s="27">
        <v>0</v>
      </c>
      <c r="O1980" s="27">
        <v>0</v>
      </c>
      <c r="P1980" s="27">
        <v>0</v>
      </c>
      <c r="Q1980" s="27"/>
      <c r="R1980" s="27">
        <v>0</v>
      </c>
      <c r="S1980" s="27">
        <v>0</v>
      </c>
      <c r="T1980" s="27">
        <v>0</v>
      </c>
      <c r="U1980" s="27"/>
      <c r="V1980" s="27">
        <v>0</v>
      </c>
      <c r="W1980" s="27">
        <v>0</v>
      </c>
      <c r="X1980" s="27">
        <v>0</v>
      </c>
      <c r="Y1980" s="27"/>
      <c r="Z1980" s="27">
        <v>0</v>
      </c>
      <c r="AA1980" s="27">
        <v>0</v>
      </c>
      <c r="AB1980" s="27">
        <v>0</v>
      </c>
      <c r="AC1980" s="27"/>
      <c r="AD1980" s="27">
        <v>0</v>
      </c>
      <c r="AE1980" s="27">
        <v>0</v>
      </c>
      <c r="AF1980" s="27">
        <v>0</v>
      </c>
      <c r="AG1980" s="106">
        <v>0</v>
      </c>
      <c r="AH1980" s="27">
        <v>0</v>
      </c>
      <c r="AI1980" s="27">
        <v>0</v>
      </c>
      <c r="AJ1980" s="27">
        <v>0</v>
      </c>
      <c r="AK1980" s="106">
        <v>0</v>
      </c>
      <c r="AL1980" s="106">
        <v>0</v>
      </c>
      <c r="AM1980" s="105">
        <v>0</v>
      </c>
      <c r="AN1980" s="11">
        <v>0</v>
      </c>
      <c r="AO1980" s="11">
        <v>0</v>
      </c>
      <c r="AP1980" s="105">
        <v>0</v>
      </c>
      <c r="AQ1980" s="11">
        <v>0</v>
      </c>
      <c r="AR1980" s="11">
        <v>0</v>
      </c>
      <c r="AS1980" s="11">
        <v>0</v>
      </c>
      <c r="AT1980" s="11">
        <v>0</v>
      </c>
      <c r="AU1980" s="11">
        <v>0</v>
      </c>
      <c r="AV1980" s="11">
        <v>0</v>
      </c>
      <c r="AW1980" s="11">
        <v>0</v>
      </c>
      <c r="AX1980" s="11">
        <v>0</v>
      </c>
      <c r="AZ1980" s="11">
        <v>0</v>
      </c>
      <c r="BA1980" s="11">
        <v>0</v>
      </c>
      <c r="BB1980" s="122"/>
    </row>
    <row r="1981" spans="1:54" hidden="1" x14ac:dyDescent="0.25">
      <c r="A1981">
        <v>11</v>
      </c>
      <c r="B1981" t="str">
        <f t="shared" si="237"/>
        <v>FlCC-2110</v>
      </c>
      <c r="C1981" s="2" t="s">
        <v>321</v>
      </c>
      <c r="D1981" s="2" t="str">
        <f t="shared" si="241"/>
        <v>2</v>
      </c>
      <c r="E1981" s="2" t="str">
        <f t="shared" si="242"/>
        <v>21</v>
      </c>
      <c r="F1981" s="2" t="str">
        <f t="shared" si="243"/>
        <v>211</v>
      </c>
      <c r="G1981" s="1" t="s">
        <v>34</v>
      </c>
      <c r="H1981" s="27">
        <v>719</v>
      </c>
      <c r="I1981" s="27"/>
      <c r="J1981" s="27">
        <v>395</v>
      </c>
      <c r="K1981" s="27">
        <v>395</v>
      </c>
      <c r="L1981" s="27">
        <v>750</v>
      </c>
      <c r="M1981" s="27"/>
      <c r="N1981" s="27">
        <v>583</v>
      </c>
      <c r="O1981" s="27">
        <v>583</v>
      </c>
      <c r="P1981" s="27">
        <v>1271</v>
      </c>
      <c r="Q1981" s="27"/>
      <c r="R1981" s="27">
        <v>793</v>
      </c>
      <c r="S1981" s="27">
        <v>793</v>
      </c>
      <c r="T1981" s="27">
        <v>1137</v>
      </c>
      <c r="U1981" s="27"/>
      <c r="V1981" s="27">
        <v>901.17152999999996</v>
      </c>
      <c r="W1981" s="27">
        <v>901.17152999999996</v>
      </c>
      <c r="X1981" s="27">
        <v>1194.6635000000001</v>
      </c>
      <c r="Y1981" s="27"/>
      <c r="Z1981" s="27">
        <v>1145.8319200000001</v>
      </c>
      <c r="AA1981" s="27">
        <v>1145.8319200000001</v>
      </c>
      <c r="AB1981" s="27">
        <v>753.92840000000001</v>
      </c>
      <c r="AC1981" s="27"/>
      <c r="AD1981" s="27">
        <v>1982.4883500000001</v>
      </c>
      <c r="AE1981" s="27">
        <v>1982.4883500000001</v>
      </c>
      <c r="AF1981" s="27">
        <v>1299.22183</v>
      </c>
      <c r="AG1981" s="106">
        <v>2391.7446199999999</v>
      </c>
      <c r="AH1981" s="27">
        <v>2391.7446199999999</v>
      </c>
      <c r="AI1981" s="27">
        <v>2391.7446199999999</v>
      </c>
      <c r="AJ1981" s="27">
        <v>2471.9929999999999</v>
      </c>
      <c r="AK1981" s="106">
        <v>2290.1</v>
      </c>
      <c r="AL1981" s="106">
        <v>2290.1</v>
      </c>
      <c r="AM1981" s="105">
        <v>2290.1</v>
      </c>
      <c r="AN1981" s="11">
        <v>2516</v>
      </c>
      <c r="AO1981" s="11">
        <v>2896.0070999999998</v>
      </c>
      <c r="AP1981" s="105">
        <v>2896.0070999999998</v>
      </c>
      <c r="AQ1981" s="11">
        <v>2896.0070999999998</v>
      </c>
      <c r="AR1981" s="11">
        <v>3919</v>
      </c>
      <c r="AS1981" s="11">
        <v>3750.60482</v>
      </c>
      <c r="AT1981" s="11">
        <v>3750.60482</v>
      </c>
      <c r="AU1981" s="11">
        <v>3750.60482</v>
      </c>
      <c r="AV1981" s="11">
        <v>4666.5</v>
      </c>
      <c r="AW1981" s="11">
        <v>4879.5902699999997</v>
      </c>
      <c r="AX1981" s="11">
        <v>4879.5902699999997</v>
      </c>
      <c r="AZ1981" s="11">
        <v>7497.35</v>
      </c>
      <c r="BA1981" s="11">
        <v>6286.3591999999999</v>
      </c>
      <c r="BB1981" s="122"/>
    </row>
    <row r="1982" spans="1:54" hidden="1" x14ac:dyDescent="0.25">
      <c r="A1982">
        <v>11</v>
      </c>
      <c r="B1982" t="str">
        <f t="shared" si="237"/>
        <v>FlCC-2120</v>
      </c>
      <c r="C1982" s="2" t="s">
        <v>321</v>
      </c>
      <c r="D1982" s="2" t="str">
        <f t="shared" si="241"/>
        <v>2</v>
      </c>
      <c r="E1982" s="2" t="str">
        <f t="shared" si="242"/>
        <v>21</v>
      </c>
      <c r="F1982" s="2" t="str">
        <f t="shared" si="243"/>
        <v>212</v>
      </c>
      <c r="G1982" s="1" t="s">
        <v>36</v>
      </c>
      <c r="H1982" s="27">
        <v>0</v>
      </c>
      <c r="I1982" s="27"/>
      <c r="J1982" s="27">
        <v>0</v>
      </c>
      <c r="K1982" s="27">
        <v>0</v>
      </c>
      <c r="L1982" s="27">
        <v>0</v>
      </c>
      <c r="M1982" s="27"/>
      <c r="N1982" s="27">
        <v>0</v>
      </c>
      <c r="O1982" s="27">
        <v>0</v>
      </c>
      <c r="P1982" s="27">
        <v>0</v>
      </c>
      <c r="Q1982" s="27"/>
      <c r="R1982" s="27">
        <v>0</v>
      </c>
      <c r="S1982" s="27">
        <v>0</v>
      </c>
      <c r="T1982" s="27">
        <v>0</v>
      </c>
      <c r="U1982" s="27"/>
      <c r="V1982" s="27">
        <v>0</v>
      </c>
      <c r="W1982" s="27">
        <v>0</v>
      </c>
      <c r="X1982" s="27">
        <v>0</v>
      </c>
      <c r="Y1982" s="27"/>
      <c r="Z1982" s="27">
        <v>0</v>
      </c>
      <c r="AA1982" s="27">
        <v>0</v>
      </c>
      <c r="AB1982" s="27">
        <v>0</v>
      </c>
      <c r="AC1982" s="27"/>
      <c r="AD1982" s="27">
        <v>0</v>
      </c>
      <c r="AE1982" s="27">
        <v>0</v>
      </c>
      <c r="AF1982" s="27">
        <v>0</v>
      </c>
      <c r="AG1982" s="106">
        <v>0</v>
      </c>
      <c r="AH1982" s="27">
        <v>0</v>
      </c>
      <c r="AI1982" s="27">
        <v>0</v>
      </c>
      <c r="AJ1982" s="27">
        <v>0</v>
      </c>
      <c r="AK1982" s="106">
        <v>0</v>
      </c>
      <c r="AL1982" s="106">
        <v>0</v>
      </c>
      <c r="AM1982" s="105">
        <v>0</v>
      </c>
      <c r="AN1982" s="11">
        <v>0</v>
      </c>
      <c r="AO1982" s="11">
        <v>0</v>
      </c>
      <c r="AP1982" s="105">
        <v>0</v>
      </c>
      <c r="AQ1982" s="11">
        <v>0</v>
      </c>
      <c r="AR1982" s="11">
        <v>0</v>
      </c>
      <c r="AS1982" s="11">
        <v>0</v>
      </c>
      <c r="AT1982" s="11">
        <v>0</v>
      </c>
      <c r="AU1982" s="11">
        <v>0</v>
      </c>
      <c r="AV1982" s="11">
        <v>0</v>
      </c>
      <c r="AW1982" s="11">
        <v>0</v>
      </c>
      <c r="AX1982" s="11">
        <v>0</v>
      </c>
      <c r="AZ1982" s="11">
        <v>0</v>
      </c>
      <c r="BA1982" s="11">
        <v>0</v>
      </c>
      <c r="BB1982" s="122"/>
    </row>
    <row r="1983" spans="1:54" hidden="1" x14ac:dyDescent="0.25">
      <c r="A1983">
        <v>11</v>
      </c>
      <c r="B1983" t="str">
        <f t="shared" si="237"/>
        <v>FlCC-2130</v>
      </c>
      <c r="C1983" s="2" t="s">
        <v>321</v>
      </c>
      <c r="D1983" s="2" t="str">
        <f t="shared" si="241"/>
        <v>2</v>
      </c>
      <c r="E1983" s="2" t="str">
        <f t="shared" si="242"/>
        <v>21</v>
      </c>
      <c r="F1983" s="2" t="str">
        <f t="shared" si="243"/>
        <v>213</v>
      </c>
      <c r="G1983" s="1" t="s">
        <v>38</v>
      </c>
      <c r="H1983" s="27">
        <v>0</v>
      </c>
      <c r="I1983" s="27"/>
      <c r="J1983" s="27">
        <v>0</v>
      </c>
      <c r="K1983" s="27">
        <v>0</v>
      </c>
      <c r="L1983" s="27">
        <v>0</v>
      </c>
      <c r="M1983" s="27"/>
      <c r="N1983" s="27">
        <v>0</v>
      </c>
      <c r="O1983" s="27">
        <v>0</v>
      </c>
      <c r="P1983" s="27">
        <v>0</v>
      </c>
      <c r="Q1983" s="27"/>
      <c r="R1983" s="27">
        <v>0</v>
      </c>
      <c r="S1983" s="27">
        <v>0</v>
      </c>
      <c r="T1983" s="27">
        <v>0</v>
      </c>
      <c r="U1983" s="27"/>
      <c r="V1983" s="27">
        <v>0</v>
      </c>
      <c r="W1983" s="27">
        <v>0</v>
      </c>
      <c r="X1983" s="27">
        <v>0</v>
      </c>
      <c r="Y1983" s="27"/>
      <c r="Z1983" s="27">
        <v>0</v>
      </c>
      <c r="AA1983" s="27">
        <v>0</v>
      </c>
      <c r="AB1983" s="27">
        <v>0</v>
      </c>
      <c r="AC1983" s="27"/>
      <c r="AD1983" s="27">
        <v>0</v>
      </c>
      <c r="AE1983" s="27">
        <v>0</v>
      </c>
      <c r="AF1983" s="27">
        <v>0</v>
      </c>
      <c r="AG1983" s="106">
        <v>0</v>
      </c>
      <c r="AH1983" s="27">
        <v>0</v>
      </c>
      <c r="AI1983" s="27">
        <v>0</v>
      </c>
      <c r="AJ1983" s="27">
        <v>0</v>
      </c>
      <c r="AK1983" s="106">
        <v>0</v>
      </c>
      <c r="AL1983" s="106">
        <v>0</v>
      </c>
      <c r="AM1983" s="105">
        <v>0</v>
      </c>
      <c r="AN1983" s="11">
        <v>0</v>
      </c>
      <c r="AO1983" s="11">
        <v>0</v>
      </c>
      <c r="AP1983" s="105">
        <v>0</v>
      </c>
      <c r="AQ1983" s="11">
        <v>0</v>
      </c>
      <c r="AR1983" s="11">
        <v>0</v>
      </c>
      <c r="AS1983" s="11">
        <v>0</v>
      </c>
      <c r="AT1983" s="11">
        <v>0</v>
      </c>
      <c r="AU1983" s="11">
        <v>0</v>
      </c>
      <c r="AV1983" s="11">
        <v>0</v>
      </c>
      <c r="AW1983" s="11">
        <v>0</v>
      </c>
      <c r="AX1983" s="11">
        <v>0</v>
      </c>
      <c r="AZ1983" s="11">
        <v>0</v>
      </c>
      <c r="BA1983" s="11">
        <v>0</v>
      </c>
      <c r="BB1983" s="122"/>
    </row>
    <row r="1984" spans="1:54" hidden="1" x14ac:dyDescent="0.25">
      <c r="A1984">
        <v>11</v>
      </c>
      <c r="B1984" t="str">
        <f t="shared" si="237"/>
        <v>FlCC-2140</v>
      </c>
      <c r="C1984" s="2" t="s">
        <v>321</v>
      </c>
      <c r="D1984" s="2" t="str">
        <f t="shared" si="241"/>
        <v>2</v>
      </c>
      <c r="E1984" s="2" t="str">
        <f t="shared" si="242"/>
        <v>21</v>
      </c>
      <c r="F1984" s="2" t="str">
        <f t="shared" si="243"/>
        <v>214</v>
      </c>
      <c r="G1984" s="1" t="s">
        <v>39</v>
      </c>
      <c r="H1984" s="27">
        <v>0</v>
      </c>
      <c r="I1984" s="27"/>
      <c r="J1984" s="27">
        <v>0</v>
      </c>
      <c r="K1984" s="27">
        <v>0</v>
      </c>
      <c r="L1984" s="27">
        <v>0</v>
      </c>
      <c r="M1984" s="27"/>
      <c r="N1984" s="27">
        <v>0</v>
      </c>
      <c r="O1984" s="27">
        <v>0</v>
      </c>
      <c r="P1984" s="27">
        <v>0</v>
      </c>
      <c r="Q1984" s="27"/>
      <c r="R1984" s="27">
        <v>0</v>
      </c>
      <c r="S1984" s="27">
        <v>0</v>
      </c>
      <c r="T1984" s="27">
        <v>0</v>
      </c>
      <c r="U1984" s="27"/>
      <c r="V1984" s="27">
        <v>0</v>
      </c>
      <c r="W1984" s="27">
        <v>0</v>
      </c>
      <c r="X1984" s="27">
        <v>0</v>
      </c>
      <c r="Y1984" s="27"/>
      <c r="Z1984" s="27">
        <v>0</v>
      </c>
      <c r="AA1984" s="27">
        <v>0</v>
      </c>
      <c r="AB1984" s="27">
        <v>0</v>
      </c>
      <c r="AC1984" s="27"/>
      <c r="AD1984" s="27">
        <v>0</v>
      </c>
      <c r="AE1984" s="27">
        <v>0</v>
      </c>
      <c r="AF1984" s="27">
        <v>0</v>
      </c>
      <c r="AG1984" s="106">
        <v>0</v>
      </c>
      <c r="AH1984" s="27">
        <v>0</v>
      </c>
      <c r="AI1984" s="27">
        <v>0</v>
      </c>
      <c r="AJ1984" s="27">
        <v>0</v>
      </c>
      <c r="AK1984" s="106">
        <v>0</v>
      </c>
      <c r="AL1984" s="106">
        <v>0</v>
      </c>
      <c r="AM1984" s="105">
        <v>0</v>
      </c>
      <c r="AN1984" s="11">
        <v>0</v>
      </c>
      <c r="AO1984" s="11">
        <v>0</v>
      </c>
      <c r="AP1984" s="105">
        <v>0</v>
      </c>
      <c r="AQ1984" s="11">
        <v>0</v>
      </c>
      <c r="AR1984" s="11">
        <v>0</v>
      </c>
      <c r="AS1984" s="11">
        <v>0</v>
      </c>
      <c r="AT1984" s="11">
        <v>0</v>
      </c>
      <c r="AU1984" s="11">
        <v>0</v>
      </c>
      <c r="AV1984" s="11">
        <v>0</v>
      </c>
      <c r="AW1984" s="11">
        <v>0</v>
      </c>
      <c r="AX1984" s="11">
        <v>0</v>
      </c>
      <c r="AZ1984" s="11">
        <v>0</v>
      </c>
      <c r="BA1984" s="11">
        <v>0</v>
      </c>
      <c r="BB1984" s="122"/>
    </row>
    <row r="1985" spans="1:54" hidden="1" x14ac:dyDescent="0.25">
      <c r="A1985">
        <v>11</v>
      </c>
      <c r="B1985" t="str">
        <f t="shared" si="237"/>
        <v>FlCC-2150</v>
      </c>
      <c r="C1985" s="2" t="s">
        <v>321</v>
      </c>
      <c r="D1985" s="2" t="str">
        <f t="shared" si="241"/>
        <v>2</v>
      </c>
      <c r="E1985" s="2" t="str">
        <f t="shared" si="242"/>
        <v>21</v>
      </c>
      <c r="F1985" s="2" t="str">
        <f t="shared" si="243"/>
        <v>215</v>
      </c>
      <c r="G1985" s="1" t="s">
        <v>41</v>
      </c>
      <c r="H1985" s="27">
        <v>0</v>
      </c>
      <c r="I1985" s="27"/>
      <c r="J1985" s="27">
        <v>0</v>
      </c>
      <c r="K1985" s="27">
        <v>0</v>
      </c>
      <c r="L1985" s="27">
        <v>0</v>
      </c>
      <c r="M1985" s="27"/>
      <c r="N1985" s="27">
        <v>0</v>
      </c>
      <c r="O1985" s="27">
        <v>0</v>
      </c>
      <c r="P1985" s="27">
        <v>0</v>
      </c>
      <c r="Q1985" s="27"/>
      <c r="R1985" s="27">
        <v>0</v>
      </c>
      <c r="S1985" s="27">
        <v>0</v>
      </c>
      <c r="T1985" s="27">
        <v>0</v>
      </c>
      <c r="U1985" s="27"/>
      <c r="V1985" s="27">
        <v>0</v>
      </c>
      <c r="W1985" s="27">
        <v>0</v>
      </c>
      <c r="X1985" s="27">
        <v>0</v>
      </c>
      <c r="Y1985" s="27"/>
      <c r="Z1985" s="27">
        <v>0</v>
      </c>
      <c r="AA1985" s="27">
        <v>0</v>
      </c>
      <c r="AB1985" s="27">
        <v>0</v>
      </c>
      <c r="AC1985" s="27"/>
      <c r="AD1985" s="27">
        <v>0</v>
      </c>
      <c r="AE1985" s="27">
        <v>0</v>
      </c>
      <c r="AF1985" s="27">
        <v>0</v>
      </c>
      <c r="AG1985" s="106">
        <v>0</v>
      </c>
      <c r="AH1985" s="27">
        <v>0</v>
      </c>
      <c r="AI1985" s="27">
        <v>0</v>
      </c>
      <c r="AJ1985" s="27">
        <v>0</v>
      </c>
      <c r="AK1985" s="106">
        <v>0</v>
      </c>
      <c r="AL1985" s="106">
        <v>0</v>
      </c>
      <c r="AM1985" s="105">
        <v>0</v>
      </c>
      <c r="AN1985" s="11">
        <v>0</v>
      </c>
      <c r="AO1985" s="11">
        <v>0</v>
      </c>
      <c r="AP1985" s="105">
        <v>0</v>
      </c>
      <c r="AQ1985" s="11">
        <v>0</v>
      </c>
      <c r="AR1985" s="11">
        <v>0</v>
      </c>
      <c r="AS1985" s="11">
        <v>0</v>
      </c>
      <c r="AT1985" s="11">
        <v>0</v>
      </c>
      <c r="AU1985" s="11">
        <v>0</v>
      </c>
      <c r="AV1985" s="11">
        <v>0</v>
      </c>
      <c r="AW1985" s="11">
        <v>0</v>
      </c>
      <c r="AX1985" s="11">
        <v>0</v>
      </c>
      <c r="AZ1985" s="11">
        <v>0</v>
      </c>
      <c r="BA1985" s="11">
        <v>0</v>
      </c>
      <c r="BB1985" s="122"/>
    </row>
    <row r="1986" spans="1:54" hidden="1" x14ac:dyDescent="0.25">
      <c r="A1986">
        <v>11</v>
      </c>
      <c r="B1986" t="str">
        <f t="shared" si="237"/>
        <v>FlCC-2160</v>
      </c>
      <c r="C1986" s="2" t="s">
        <v>321</v>
      </c>
      <c r="D1986" s="2" t="str">
        <f t="shared" si="241"/>
        <v>2</v>
      </c>
      <c r="E1986" s="2" t="str">
        <f t="shared" si="242"/>
        <v>21</v>
      </c>
      <c r="F1986" s="2" t="str">
        <f t="shared" si="243"/>
        <v>216</v>
      </c>
      <c r="G1986" s="1" t="s">
        <v>43</v>
      </c>
      <c r="H1986" s="27">
        <v>0</v>
      </c>
      <c r="I1986" s="27"/>
      <c r="J1986" s="27">
        <v>0</v>
      </c>
      <c r="K1986" s="27">
        <v>0</v>
      </c>
      <c r="L1986" s="27">
        <v>0</v>
      </c>
      <c r="M1986" s="27"/>
      <c r="N1986" s="27">
        <v>0</v>
      </c>
      <c r="O1986" s="27">
        <v>0</v>
      </c>
      <c r="P1986" s="27">
        <v>0</v>
      </c>
      <c r="Q1986" s="27"/>
      <c r="R1986" s="27">
        <v>0</v>
      </c>
      <c r="S1986" s="27">
        <v>0</v>
      </c>
      <c r="T1986" s="27">
        <v>0</v>
      </c>
      <c r="U1986" s="27"/>
      <c r="V1986" s="27">
        <v>0</v>
      </c>
      <c r="W1986" s="27">
        <v>0</v>
      </c>
      <c r="X1986" s="27">
        <v>0</v>
      </c>
      <c r="Y1986" s="27"/>
      <c r="Z1986" s="27">
        <v>0</v>
      </c>
      <c r="AA1986" s="27">
        <v>0</v>
      </c>
      <c r="AB1986" s="27">
        <v>5</v>
      </c>
      <c r="AC1986" s="27"/>
      <c r="AD1986" s="27">
        <v>2.72682</v>
      </c>
      <c r="AE1986" s="27">
        <v>2.72682</v>
      </c>
      <c r="AF1986" s="27">
        <v>5</v>
      </c>
      <c r="AG1986" s="106">
        <v>0.16152</v>
      </c>
      <c r="AH1986" s="27">
        <v>0.16152</v>
      </c>
      <c r="AI1986" s="27">
        <v>0.16152</v>
      </c>
      <c r="AJ1986" s="27">
        <v>5</v>
      </c>
      <c r="AK1986" s="106">
        <v>5.3999999999999999E-2</v>
      </c>
      <c r="AL1986" s="106">
        <v>5.3999999999999999E-2</v>
      </c>
      <c r="AM1986" s="105">
        <v>5.3999999999999999E-2</v>
      </c>
      <c r="AN1986" s="11">
        <v>5</v>
      </c>
      <c r="AO1986" s="11">
        <v>0</v>
      </c>
      <c r="AP1986" s="105">
        <v>0</v>
      </c>
      <c r="AQ1986" s="11">
        <v>0</v>
      </c>
      <c r="AR1986" s="11">
        <v>5</v>
      </c>
      <c r="AS1986" s="11">
        <v>0.14330999999999999</v>
      </c>
      <c r="AT1986" s="11">
        <v>0.14330999999999999</v>
      </c>
      <c r="AU1986" s="11">
        <v>0.14330999999999999</v>
      </c>
      <c r="AV1986" s="11">
        <v>4</v>
      </c>
      <c r="AW1986" s="11">
        <v>0.02</v>
      </c>
      <c r="AX1986" s="11">
        <v>0.02</v>
      </c>
      <c r="AZ1986" s="11">
        <v>4</v>
      </c>
      <c r="BA1986" s="11">
        <v>1.2288600000000001</v>
      </c>
      <c r="BB1986" s="122"/>
    </row>
    <row r="1987" spans="1:54" hidden="1" x14ac:dyDescent="0.25">
      <c r="A1987">
        <v>11</v>
      </c>
      <c r="B1987" t="str">
        <f t="shared" ref="B1987:B2050" si="244">C1987&amp;"-"&amp;G1987</f>
        <v>FlCC-2200</v>
      </c>
      <c r="C1987" s="2" t="s">
        <v>321</v>
      </c>
      <c r="D1987" s="2" t="str">
        <f t="shared" si="241"/>
        <v>2</v>
      </c>
      <c r="E1987" s="2" t="str">
        <f t="shared" si="242"/>
        <v>22</v>
      </c>
      <c r="F1987" s="2" t="str">
        <f t="shared" si="243"/>
        <v>220</v>
      </c>
      <c r="G1987" s="1" t="s">
        <v>2103</v>
      </c>
      <c r="H1987" s="27">
        <v>0</v>
      </c>
      <c r="I1987" s="27"/>
      <c r="J1987" s="27">
        <v>0</v>
      </c>
      <c r="K1987" s="27">
        <v>0</v>
      </c>
      <c r="L1987" s="27">
        <v>0</v>
      </c>
      <c r="M1987" s="27"/>
      <c r="N1987" s="27">
        <v>0</v>
      </c>
      <c r="O1987" s="27">
        <v>0</v>
      </c>
      <c r="P1987" s="27">
        <v>0</v>
      </c>
      <c r="Q1987" s="27"/>
      <c r="R1987" s="27">
        <v>0</v>
      </c>
      <c r="S1987" s="27">
        <v>0</v>
      </c>
      <c r="T1987" s="27">
        <v>0</v>
      </c>
      <c r="U1987" s="27"/>
      <c r="V1987" s="27">
        <v>0</v>
      </c>
      <c r="W1987" s="27">
        <v>0</v>
      </c>
      <c r="X1987" s="27">
        <v>0</v>
      </c>
      <c r="Y1987" s="27"/>
      <c r="Z1987" s="27">
        <v>0</v>
      </c>
      <c r="AA1987" s="27">
        <v>0</v>
      </c>
      <c r="AB1987" s="27">
        <v>0</v>
      </c>
      <c r="AC1987" s="27"/>
      <c r="AD1987" s="27">
        <v>0</v>
      </c>
      <c r="AE1987" s="27">
        <v>0</v>
      </c>
      <c r="AF1987" s="27">
        <v>0</v>
      </c>
      <c r="AG1987" s="106">
        <v>0</v>
      </c>
      <c r="AH1987" s="27">
        <v>0</v>
      </c>
      <c r="AI1987" s="27">
        <v>0</v>
      </c>
      <c r="AJ1987" s="27">
        <v>0</v>
      </c>
      <c r="AK1987" s="106">
        <v>0</v>
      </c>
      <c r="AL1987" s="106">
        <v>0</v>
      </c>
      <c r="AM1987" s="105">
        <v>0</v>
      </c>
      <c r="AN1987" s="11">
        <v>0</v>
      </c>
      <c r="AO1987" s="11">
        <v>0</v>
      </c>
      <c r="AP1987" s="105">
        <v>0</v>
      </c>
      <c r="AQ1987" s="11">
        <v>0</v>
      </c>
      <c r="AR1987" s="11">
        <v>0</v>
      </c>
      <c r="AS1987" s="11">
        <v>0</v>
      </c>
      <c r="AT1987" s="11">
        <v>0</v>
      </c>
      <c r="AU1987" s="11"/>
      <c r="AV1987" s="11">
        <v>0</v>
      </c>
      <c r="AW1987" s="11">
        <v>0</v>
      </c>
      <c r="AX1987" s="11"/>
      <c r="AZ1987" s="11"/>
      <c r="BA1987" s="11"/>
      <c r="BB1987" s="122"/>
    </row>
    <row r="1988" spans="1:54" hidden="1" x14ac:dyDescent="0.25">
      <c r="A1988">
        <v>11</v>
      </c>
      <c r="B1988" t="str">
        <f t="shared" si="244"/>
        <v>FlCC-2410</v>
      </c>
      <c r="C1988" s="2" t="s">
        <v>321</v>
      </c>
      <c r="D1988" s="2" t="str">
        <f t="shared" si="241"/>
        <v>2</v>
      </c>
      <c r="E1988" s="2" t="str">
        <f t="shared" si="242"/>
        <v>24</v>
      </c>
      <c r="F1988" s="2" t="str">
        <f t="shared" si="243"/>
        <v>241</v>
      </c>
      <c r="G1988" s="1" t="s">
        <v>46</v>
      </c>
      <c r="H1988" s="27">
        <v>0</v>
      </c>
      <c r="I1988" s="27"/>
      <c r="J1988" s="27">
        <v>0</v>
      </c>
      <c r="K1988" s="27">
        <v>0</v>
      </c>
      <c r="L1988" s="27">
        <v>0</v>
      </c>
      <c r="M1988" s="27"/>
      <c r="N1988" s="27">
        <v>0</v>
      </c>
      <c r="O1988" s="27">
        <v>0</v>
      </c>
      <c r="P1988" s="27">
        <v>0</v>
      </c>
      <c r="Q1988" s="27"/>
      <c r="R1988" s="27">
        <v>0</v>
      </c>
      <c r="S1988" s="27">
        <v>0</v>
      </c>
      <c r="T1988" s="27">
        <v>0</v>
      </c>
      <c r="U1988" s="27"/>
      <c r="V1988" s="27">
        <v>0</v>
      </c>
      <c r="W1988" s="27">
        <v>0</v>
      </c>
      <c r="X1988" s="27">
        <v>0</v>
      </c>
      <c r="Y1988" s="27"/>
      <c r="Z1988" s="27">
        <v>0</v>
      </c>
      <c r="AA1988" s="27">
        <v>0</v>
      </c>
      <c r="AB1988" s="27">
        <v>0</v>
      </c>
      <c r="AC1988" s="27"/>
      <c r="AD1988" s="27">
        <v>0</v>
      </c>
      <c r="AE1988" s="27">
        <v>0</v>
      </c>
      <c r="AF1988" s="27">
        <v>0</v>
      </c>
      <c r="AG1988" s="106">
        <v>0</v>
      </c>
      <c r="AH1988" s="27">
        <v>0</v>
      </c>
      <c r="AI1988" s="27">
        <v>0</v>
      </c>
      <c r="AJ1988" s="27">
        <v>0</v>
      </c>
      <c r="AK1988" s="106">
        <v>0</v>
      </c>
      <c r="AL1988" s="106">
        <v>0</v>
      </c>
      <c r="AM1988" s="105">
        <v>0</v>
      </c>
      <c r="AN1988" s="11">
        <v>0</v>
      </c>
      <c r="AO1988" s="11">
        <v>0</v>
      </c>
      <c r="AP1988" s="105">
        <v>0</v>
      </c>
      <c r="AQ1988" s="11">
        <v>0</v>
      </c>
      <c r="AR1988" s="11">
        <v>0</v>
      </c>
      <c r="AS1988" s="11">
        <v>0</v>
      </c>
      <c r="AT1988" s="11">
        <v>0</v>
      </c>
      <c r="AU1988" s="11">
        <v>0</v>
      </c>
      <c r="AV1988" s="11">
        <v>0</v>
      </c>
      <c r="AW1988" s="11">
        <v>0</v>
      </c>
      <c r="AX1988" s="11">
        <v>0</v>
      </c>
      <c r="AZ1988" s="11">
        <v>0</v>
      </c>
      <c r="BA1988" s="11">
        <v>0</v>
      </c>
      <c r="BB1988" s="122"/>
    </row>
    <row r="1989" spans="1:54" hidden="1" x14ac:dyDescent="0.25">
      <c r="A1989">
        <v>11</v>
      </c>
      <c r="B1989" t="str">
        <f t="shared" si="244"/>
        <v>FlCC-2420</v>
      </c>
      <c r="C1989" s="2" t="s">
        <v>321</v>
      </c>
      <c r="D1989" s="2" t="str">
        <f t="shared" si="241"/>
        <v>2</v>
      </c>
      <c r="E1989" s="2" t="str">
        <f t="shared" si="242"/>
        <v>24</v>
      </c>
      <c r="F1989" s="2" t="str">
        <f t="shared" si="243"/>
        <v>242</v>
      </c>
      <c r="G1989" s="1" t="s">
        <v>47</v>
      </c>
      <c r="H1989" s="27">
        <v>0</v>
      </c>
      <c r="I1989" s="27"/>
      <c r="J1989" s="27">
        <v>0</v>
      </c>
      <c r="K1989" s="27">
        <v>0</v>
      </c>
      <c r="L1989" s="27">
        <v>0</v>
      </c>
      <c r="M1989" s="27"/>
      <c r="N1989" s="27">
        <v>0</v>
      </c>
      <c r="O1989" s="27">
        <v>0</v>
      </c>
      <c r="P1989" s="27">
        <v>0</v>
      </c>
      <c r="Q1989" s="27"/>
      <c r="R1989" s="27">
        <v>0</v>
      </c>
      <c r="S1989" s="27">
        <v>0</v>
      </c>
      <c r="T1989" s="27">
        <v>0</v>
      </c>
      <c r="U1989" s="27"/>
      <c r="V1989" s="27">
        <v>0</v>
      </c>
      <c r="W1989" s="27">
        <v>0</v>
      </c>
      <c r="X1989" s="27">
        <v>0</v>
      </c>
      <c r="Y1989" s="27"/>
      <c r="Z1989" s="27">
        <v>0</v>
      </c>
      <c r="AA1989" s="27">
        <v>0</v>
      </c>
      <c r="AB1989" s="27">
        <v>0</v>
      </c>
      <c r="AC1989" s="27"/>
      <c r="AD1989" s="27">
        <v>0</v>
      </c>
      <c r="AE1989" s="27">
        <v>0</v>
      </c>
      <c r="AF1989" s="27">
        <v>0</v>
      </c>
      <c r="AG1989" s="106">
        <v>0</v>
      </c>
      <c r="AH1989" s="27">
        <v>0</v>
      </c>
      <c r="AI1989" s="27">
        <v>0</v>
      </c>
      <c r="AJ1989" s="27">
        <v>0</v>
      </c>
      <c r="AK1989" s="106">
        <v>0</v>
      </c>
      <c r="AL1989" s="106">
        <v>0</v>
      </c>
      <c r="AM1989" s="105">
        <v>0</v>
      </c>
      <c r="AN1989" s="11">
        <v>0</v>
      </c>
      <c r="AO1989" s="11">
        <v>0</v>
      </c>
      <c r="AP1989" s="105">
        <v>0</v>
      </c>
      <c r="AQ1989" s="11">
        <v>0</v>
      </c>
      <c r="AR1989" s="11">
        <v>0</v>
      </c>
      <c r="AS1989" s="11">
        <v>0</v>
      </c>
      <c r="AT1989" s="11">
        <v>0</v>
      </c>
      <c r="AU1989" s="11">
        <v>0</v>
      </c>
      <c r="AV1989" s="11">
        <v>0</v>
      </c>
      <c r="AW1989" s="11">
        <v>0</v>
      </c>
      <c r="AX1989" s="11">
        <v>0</v>
      </c>
      <c r="AZ1989" s="11">
        <v>0</v>
      </c>
      <c r="BA1989" s="11">
        <v>0</v>
      </c>
      <c r="BB1989" s="122"/>
    </row>
    <row r="1990" spans="1:54" hidden="1" x14ac:dyDescent="0.25">
      <c r="A1990">
        <v>11</v>
      </c>
      <c r="B1990" t="str">
        <f t="shared" si="244"/>
        <v>FlCC-2500</v>
      </c>
      <c r="C1990" s="2" t="s">
        <v>321</v>
      </c>
      <c r="D1990" s="2" t="str">
        <f t="shared" si="241"/>
        <v>2</v>
      </c>
      <c r="E1990" s="2" t="str">
        <f t="shared" si="242"/>
        <v>25</v>
      </c>
      <c r="F1990" s="2" t="str">
        <f t="shared" si="243"/>
        <v>250</v>
      </c>
      <c r="G1990" s="1" t="s">
        <v>49</v>
      </c>
      <c r="H1990" s="27">
        <v>0</v>
      </c>
      <c r="I1990" s="27"/>
      <c r="J1990" s="27">
        <v>0</v>
      </c>
      <c r="K1990" s="27">
        <v>0</v>
      </c>
      <c r="L1990" s="27">
        <v>0</v>
      </c>
      <c r="M1990" s="27"/>
      <c r="N1990" s="27">
        <v>0</v>
      </c>
      <c r="O1990" s="27">
        <v>0</v>
      </c>
      <c r="P1990" s="27">
        <v>0</v>
      </c>
      <c r="Q1990" s="27"/>
      <c r="R1990" s="27">
        <v>0</v>
      </c>
      <c r="S1990" s="27">
        <v>0</v>
      </c>
      <c r="T1990" s="27">
        <v>0</v>
      </c>
      <c r="U1990" s="27"/>
      <c r="V1990" s="27">
        <v>0</v>
      </c>
      <c r="W1990" s="27">
        <v>0</v>
      </c>
      <c r="X1990" s="27">
        <v>0</v>
      </c>
      <c r="Y1990" s="27"/>
      <c r="Z1990" s="27">
        <v>0</v>
      </c>
      <c r="AA1990" s="27">
        <v>0</v>
      </c>
      <c r="AB1990" s="27">
        <v>0</v>
      </c>
      <c r="AC1990" s="27"/>
      <c r="AD1990" s="27">
        <v>0</v>
      </c>
      <c r="AE1990" s="27">
        <v>0</v>
      </c>
      <c r="AF1990" s="27">
        <v>0</v>
      </c>
      <c r="AG1990" s="106">
        <v>0</v>
      </c>
      <c r="AH1990" s="27">
        <v>0</v>
      </c>
      <c r="AI1990" s="27">
        <v>0</v>
      </c>
      <c r="AJ1990" s="27">
        <v>0</v>
      </c>
      <c r="AK1990" s="106">
        <v>0</v>
      </c>
      <c r="AL1990" s="106">
        <v>0</v>
      </c>
      <c r="AM1990" s="105">
        <v>0</v>
      </c>
      <c r="AN1990" s="11">
        <v>0</v>
      </c>
      <c r="AO1990" s="11">
        <v>0</v>
      </c>
      <c r="AP1990" s="105">
        <v>0</v>
      </c>
      <c r="AQ1990" s="11">
        <v>0</v>
      </c>
      <c r="AR1990" s="11">
        <v>0</v>
      </c>
      <c r="AS1990" s="11">
        <v>0</v>
      </c>
      <c r="AT1990" s="11">
        <v>0</v>
      </c>
      <c r="AU1990" s="11">
        <v>0</v>
      </c>
      <c r="AV1990" s="11">
        <v>0</v>
      </c>
      <c r="AW1990" s="11">
        <v>0</v>
      </c>
      <c r="AX1990" s="11">
        <v>0</v>
      </c>
      <c r="AZ1990" s="11">
        <v>0</v>
      </c>
      <c r="BA1990" s="11">
        <v>0</v>
      </c>
      <c r="BB1990" s="122"/>
    </row>
    <row r="1991" spans="1:54" hidden="1" x14ac:dyDescent="0.25">
      <c r="A1991">
        <v>11</v>
      </c>
      <c r="B1991" t="str">
        <f t="shared" si="244"/>
        <v>FlCC-3111</v>
      </c>
      <c r="C1991" s="2" t="s">
        <v>321</v>
      </c>
      <c r="D1991" s="2" t="str">
        <f t="shared" si="241"/>
        <v>3</v>
      </c>
      <c r="E1991" s="2" t="str">
        <f t="shared" si="242"/>
        <v>31</v>
      </c>
      <c r="F1991" s="2" t="str">
        <f t="shared" si="243"/>
        <v>311</v>
      </c>
      <c r="G1991" s="1" t="s">
        <v>52</v>
      </c>
      <c r="H1991" s="27">
        <v>0</v>
      </c>
      <c r="I1991" s="27"/>
      <c r="J1991" s="27">
        <v>30</v>
      </c>
      <c r="K1991" s="27">
        <v>30</v>
      </c>
      <c r="L1991" s="27">
        <v>0</v>
      </c>
      <c r="M1991" s="27"/>
      <c r="N1991" s="27">
        <v>0</v>
      </c>
      <c r="O1991" s="27">
        <v>0</v>
      </c>
      <c r="P1991" s="27">
        <v>0</v>
      </c>
      <c r="Q1991" s="27"/>
      <c r="R1991" s="27">
        <v>0</v>
      </c>
      <c r="S1991" s="27">
        <v>0</v>
      </c>
      <c r="T1991" s="27">
        <v>0</v>
      </c>
      <c r="U1991" s="27"/>
      <c r="V1991" s="27">
        <v>0</v>
      </c>
      <c r="W1991" s="27">
        <v>0</v>
      </c>
      <c r="X1991" s="27">
        <v>0</v>
      </c>
      <c r="Y1991" s="27"/>
      <c r="Z1991" s="27">
        <v>0</v>
      </c>
      <c r="AA1991" s="27">
        <v>0</v>
      </c>
      <c r="AB1991" s="27">
        <v>0</v>
      </c>
      <c r="AC1991" s="27"/>
      <c r="AD1991" s="27">
        <v>0</v>
      </c>
      <c r="AE1991" s="27">
        <v>0</v>
      </c>
      <c r="AF1991" s="27">
        <v>0</v>
      </c>
      <c r="AG1991" s="106">
        <v>0</v>
      </c>
      <c r="AH1991" s="27">
        <v>0</v>
      </c>
      <c r="AI1991" s="27">
        <v>0</v>
      </c>
      <c r="AJ1991" s="27">
        <v>0</v>
      </c>
      <c r="AK1991" s="106">
        <v>0</v>
      </c>
      <c r="AL1991" s="106">
        <v>0</v>
      </c>
      <c r="AM1991" s="105">
        <v>0</v>
      </c>
      <c r="AN1991" s="11">
        <v>0</v>
      </c>
      <c r="AO1991" s="11">
        <v>0</v>
      </c>
      <c r="AP1991" s="105">
        <v>0</v>
      </c>
      <c r="AQ1991" s="11">
        <v>0</v>
      </c>
      <c r="AR1991" s="11">
        <v>0</v>
      </c>
      <c r="AS1991" s="11">
        <v>0</v>
      </c>
      <c r="AT1991" s="11">
        <v>0</v>
      </c>
      <c r="AU1991" s="11">
        <v>0</v>
      </c>
      <c r="AV1991" s="11">
        <v>0</v>
      </c>
      <c r="AW1991" s="11">
        <v>0</v>
      </c>
      <c r="AX1991" s="11">
        <v>0</v>
      </c>
      <c r="AZ1991" s="11">
        <v>0</v>
      </c>
      <c r="BA1991" s="11">
        <v>0</v>
      </c>
      <c r="BB1991" s="122"/>
    </row>
    <row r="1992" spans="1:54" hidden="1" x14ac:dyDescent="0.25">
      <c r="A1992">
        <v>11</v>
      </c>
      <c r="B1992" t="str">
        <f t="shared" si="244"/>
        <v>FlCC-3112</v>
      </c>
      <c r="C1992" s="2" t="s">
        <v>321</v>
      </c>
      <c r="D1992" s="2" t="str">
        <f t="shared" si="241"/>
        <v>3</v>
      </c>
      <c r="E1992" s="2" t="str">
        <f t="shared" si="242"/>
        <v>31</v>
      </c>
      <c r="F1992" s="2" t="str">
        <f t="shared" si="243"/>
        <v>311</v>
      </c>
      <c r="G1992" s="1" t="s">
        <v>53</v>
      </c>
      <c r="H1992" s="27">
        <v>0</v>
      </c>
      <c r="I1992" s="27"/>
      <c r="J1992" s="27">
        <v>0</v>
      </c>
      <c r="K1992" s="27">
        <v>0</v>
      </c>
      <c r="L1992" s="27">
        <v>0</v>
      </c>
      <c r="M1992" s="27"/>
      <c r="N1992" s="27">
        <v>0</v>
      </c>
      <c r="O1992" s="27">
        <v>0</v>
      </c>
      <c r="P1992" s="27">
        <v>0</v>
      </c>
      <c r="Q1992" s="27"/>
      <c r="R1992" s="27">
        <v>0</v>
      </c>
      <c r="S1992" s="27">
        <v>0</v>
      </c>
      <c r="T1992" s="27">
        <v>0</v>
      </c>
      <c r="U1992" s="27"/>
      <c r="V1992" s="27">
        <v>0</v>
      </c>
      <c r="W1992" s="27">
        <v>0</v>
      </c>
      <c r="X1992" s="27">
        <v>0</v>
      </c>
      <c r="Y1992" s="27"/>
      <c r="Z1992" s="27">
        <v>0</v>
      </c>
      <c r="AA1992" s="27">
        <v>0</v>
      </c>
      <c r="AB1992" s="27">
        <v>0</v>
      </c>
      <c r="AC1992" s="27"/>
      <c r="AD1992" s="27">
        <v>0</v>
      </c>
      <c r="AE1992" s="27">
        <v>0</v>
      </c>
      <c r="AF1992" s="27">
        <v>0</v>
      </c>
      <c r="AG1992" s="106">
        <v>0</v>
      </c>
      <c r="AH1992" s="27">
        <v>0</v>
      </c>
      <c r="AI1992" s="27">
        <v>0</v>
      </c>
      <c r="AJ1992" s="27">
        <v>0</v>
      </c>
      <c r="AK1992" s="106">
        <v>0</v>
      </c>
      <c r="AL1992" s="106">
        <v>0</v>
      </c>
      <c r="AM1992" s="105">
        <v>0</v>
      </c>
      <c r="AN1992" s="11">
        <v>0</v>
      </c>
      <c r="AO1992" s="11">
        <v>0</v>
      </c>
      <c r="AP1992" s="105">
        <v>0</v>
      </c>
      <c r="AQ1992" s="11">
        <v>0</v>
      </c>
      <c r="AR1992" s="11">
        <v>0</v>
      </c>
      <c r="AS1992" s="11">
        <v>0</v>
      </c>
      <c r="AT1992" s="11">
        <v>0</v>
      </c>
      <c r="AU1992" s="11">
        <v>0</v>
      </c>
      <c r="AV1992" s="11">
        <v>0</v>
      </c>
      <c r="AW1992" s="11">
        <v>0</v>
      </c>
      <c r="AX1992" s="11">
        <v>0</v>
      </c>
      <c r="AZ1992" s="11">
        <v>0</v>
      </c>
      <c r="BA1992" s="11">
        <v>0</v>
      </c>
      <c r="BB1992" s="122"/>
    </row>
    <row r="1993" spans="1:54" hidden="1" x14ac:dyDescent="0.25">
      <c r="A1993">
        <v>11</v>
      </c>
      <c r="B1993" t="str">
        <f t="shared" si="244"/>
        <v>FlCC-3121</v>
      </c>
      <c r="C1993" s="2" t="s">
        <v>321</v>
      </c>
      <c r="D1993" s="2" t="str">
        <f t="shared" si="241"/>
        <v>3</v>
      </c>
      <c r="E1993" s="2" t="str">
        <f t="shared" si="242"/>
        <v>31</v>
      </c>
      <c r="F1993" s="2" t="str">
        <f t="shared" si="243"/>
        <v>312</v>
      </c>
      <c r="G1993" s="1" t="s">
        <v>54</v>
      </c>
      <c r="H1993" s="27">
        <v>0</v>
      </c>
      <c r="I1993" s="27"/>
      <c r="J1993" s="27">
        <v>0</v>
      </c>
      <c r="K1993" s="27">
        <v>0</v>
      </c>
      <c r="L1993" s="27">
        <v>0</v>
      </c>
      <c r="M1993" s="27"/>
      <c r="N1993" s="27">
        <v>0</v>
      </c>
      <c r="O1993" s="27">
        <v>0</v>
      </c>
      <c r="P1993" s="27">
        <v>0</v>
      </c>
      <c r="Q1993" s="27"/>
      <c r="R1993" s="27">
        <v>0</v>
      </c>
      <c r="S1993" s="27">
        <v>0</v>
      </c>
      <c r="T1993" s="27">
        <v>0</v>
      </c>
      <c r="U1993" s="27"/>
      <c r="V1993" s="27">
        <v>0</v>
      </c>
      <c r="W1993" s="27">
        <v>0</v>
      </c>
      <c r="X1993" s="27">
        <v>0</v>
      </c>
      <c r="Y1993" s="27"/>
      <c r="Z1993" s="27">
        <v>0</v>
      </c>
      <c r="AA1993" s="27">
        <v>0</v>
      </c>
      <c r="AB1993" s="27">
        <v>0</v>
      </c>
      <c r="AC1993" s="27"/>
      <c r="AD1993" s="27">
        <v>0</v>
      </c>
      <c r="AE1993" s="27">
        <v>0</v>
      </c>
      <c r="AF1993" s="27">
        <v>0</v>
      </c>
      <c r="AG1993" s="106">
        <v>0</v>
      </c>
      <c r="AH1993" s="27">
        <v>0</v>
      </c>
      <c r="AI1993" s="27">
        <v>0</v>
      </c>
      <c r="AJ1993" s="27">
        <v>0</v>
      </c>
      <c r="AK1993" s="106">
        <v>0</v>
      </c>
      <c r="AL1993" s="106">
        <v>0</v>
      </c>
      <c r="AM1993" s="105">
        <v>0</v>
      </c>
      <c r="AN1993" s="11">
        <v>0</v>
      </c>
      <c r="AO1993" s="11">
        <v>0</v>
      </c>
      <c r="AP1993" s="105">
        <v>0</v>
      </c>
      <c r="AQ1993" s="11">
        <v>0</v>
      </c>
      <c r="AR1993" s="11">
        <v>0</v>
      </c>
      <c r="AS1993" s="11">
        <v>0</v>
      </c>
      <c r="AT1993" s="11">
        <v>0</v>
      </c>
      <c r="AU1993" s="11">
        <v>0</v>
      </c>
      <c r="AV1993" s="11">
        <v>0</v>
      </c>
      <c r="AW1993" s="11">
        <v>0</v>
      </c>
      <c r="AX1993" s="11">
        <v>0</v>
      </c>
      <c r="AZ1993" s="11">
        <v>0</v>
      </c>
      <c r="BA1993" s="11">
        <v>0</v>
      </c>
      <c r="BB1993" s="122"/>
    </row>
    <row r="1994" spans="1:54" hidden="1" x14ac:dyDescent="0.25">
      <c r="A1994">
        <v>11</v>
      </c>
      <c r="B1994" t="str">
        <f t="shared" si="244"/>
        <v>FlCC-3122</v>
      </c>
      <c r="C1994" s="2" t="s">
        <v>321</v>
      </c>
      <c r="D1994" s="2" t="str">
        <f t="shared" si="241"/>
        <v>3</v>
      </c>
      <c r="E1994" s="2" t="str">
        <f t="shared" si="242"/>
        <v>31</v>
      </c>
      <c r="F1994" s="2" t="str">
        <f t="shared" si="243"/>
        <v>312</v>
      </c>
      <c r="G1994" s="1" t="s">
        <v>55</v>
      </c>
      <c r="H1994" s="27">
        <v>0</v>
      </c>
      <c r="I1994" s="27"/>
      <c r="J1994" s="27">
        <v>0</v>
      </c>
      <c r="K1994" s="27">
        <v>0</v>
      </c>
      <c r="L1994" s="27">
        <v>0</v>
      </c>
      <c r="M1994" s="27"/>
      <c r="N1994" s="27">
        <v>0</v>
      </c>
      <c r="O1994" s="27">
        <v>0</v>
      </c>
      <c r="P1994" s="27">
        <v>0</v>
      </c>
      <c r="Q1994" s="27"/>
      <c r="R1994" s="27">
        <v>0</v>
      </c>
      <c r="S1994" s="27">
        <v>0</v>
      </c>
      <c r="T1994" s="27">
        <v>0</v>
      </c>
      <c r="U1994" s="27"/>
      <c r="V1994" s="27">
        <v>0</v>
      </c>
      <c r="W1994" s="27">
        <v>0</v>
      </c>
      <c r="X1994" s="27">
        <v>0</v>
      </c>
      <c r="Y1994" s="27"/>
      <c r="Z1994" s="27">
        <v>0</v>
      </c>
      <c r="AA1994" s="27">
        <v>0</v>
      </c>
      <c r="AB1994" s="27">
        <v>0</v>
      </c>
      <c r="AC1994" s="27"/>
      <c r="AD1994" s="27">
        <v>0</v>
      </c>
      <c r="AE1994" s="27">
        <v>0</v>
      </c>
      <c r="AF1994" s="27">
        <v>0</v>
      </c>
      <c r="AG1994" s="106">
        <v>0</v>
      </c>
      <c r="AH1994" s="27">
        <v>0</v>
      </c>
      <c r="AI1994" s="27">
        <v>0</v>
      </c>
      <c r="AJ1994" s="27">
        <v>0</v>
      </c>
      <c r="AK1994" s="106">
        <v>0</v>
      </c>
      <c r="AL1994" s="106">
        <v>0</v>
      </c>
      <c r="AM1994" s="105">
        <v>0</v>
      </c>
      <c r="AN1994" s="11">
        <v>0</v>
      </c>
      <c r="AO1994" s="11">
        <v>0</v>
      </c>
      <c r="AP1994" s="105">
        <v>0</v>
      </c>
      <c r="AQ1994" s="11">
        <v>0</v>
      </c>
      <c r="AR1994" s="11">
        <v>0</v>
      </c>
      <c r="AS1994" s="11">
        <v>0</v>
      </c>
      <c r="AT1994" s="11">
        <v>0</v>
      </c>
      <c r="AU1994" s="11">
        <v>0</v>
      </c>
      <c r="AV1994" s="11">
        <v>0</v>
      </c>
      <c r="AW1994" s="11">
        <v>0</v>
      </c>
      <c r="AX1994" s="11">
        <v>0</v>
      </c>
      <c r="AZ1994" s="11">
        <v>0</v>
      </c>
      <c r="BA1994" s="11">
        <v>0</v>
      </c>
      <c r="BB1994" s="122"/>
    </row>
    <row r="1995" spans="1:54" hidden="1" x14ac:dyDescent="0.25">
      <c r="A1995">
        <v>11</v>
      </c>
      <c r="B1995" t="str">
        <f t="shared" si="244"/>
        <v>FlCC-3131</v>
      </c>
      <c r="C1995" s="2" t="s">
        <v>321</v>
      </c>
      <c r="D1995" s="2" t="str">
        <f t="shared" si="241"/>
        <v>3</v>
      </c>
      <c r="E1995" s="2" t="str">
        <f t="shared" si="242"/>
        <v>31</v>
      </c>
      <c r="F1995" s="2" t="str">
        <f t="shared" si="243"/>
        <v>313</v>
      </c>
      <c r="G1995" s="1" t="s">
        <v>56</v>
      </c>
      <c r="H1995" s="27">
        <v>0</v>
      </c>
      <c r="I1995" s="27"/>
      <c r="J1995" s="27">
        <v>0</v>
      </c>
      <c r="K1995" s="27">
        <v>0</v>
      </c>
      <c r="L1995" s="27">
        <v>0</v>
      </c>
      <c r="M1995" s="27"/>
      <c r="N1995" s="27">
        <v>0</v>
      </c>
      <c r="O1995" s="27">
        <v>0</v>
      </c>
      <c r="P1995" s="27">
        <v>0</v>
      </c>
      <c r="Q1995" s="27"/>
      <c r="R1995" s="27">
        <v>0</v>
      </c>
      <c r="S1995" s="27">
        <v>0</v>
      </c>
      <c r="T1995" s="27">
        <v>0</v>
      </c>
      <c r="U1995" s="27"/>
      <c r="V1995" s="27">
        <v>0</v>
      </c>
      <c r="W1995" s="27">
        <v>0</v>
      </c>
      <c r="X1995" s="27">
        <v>0</v>
      </c>
      <c r="Y1995" s="27"/>
      <c r="Z1995" s="27">
        <v>0</v>
      </c>
      <c r="AA1995" s="27">
        <v>0</v>
      </c>
      <c r="AB1995" s="27">
        <v>0</v>
      </c>
      <c r="AC1995" s="27"/>
      <c r="AD1995" s="27">
        <v>0</v>
      </c>
      <c r="AE1995" s="27">
        <v>0</v>
      </c>
      <c r="AF1995" s="27">
        <v>0</v>
      </c>
      <c r="AG1995" s="106">
        <v>0</v>
      </c>
      <c r="AH1995" s="27">
        <v>0</v>
      </c>
      <c r="AI1995" s="27">
        <v>0</v>
      </c>
      <c r="AJ1995" s="27">
        <v>0</v>
      </c>
      <c r="AK1995" s="106">
        <v>0</v>
      </c>
      <c r="AL1995" s="106">
        <v>0</v>
      </c>
      <c r="AM1995" s="105">
        <v>0</v>
      </c>
      <c r="AN1995" s="11">
        <v>0</v>
      </c>
      <c r="AO1995" s="11">
        <v>0</v>
      </c>
      <c r="AP1995" s="105">
        <v>0</v>
      </c>
      <c r="AQ1995" s="11">
        <v>0</v>
      </c>
      <c r="AR1995" s="11">
        <v>0</v>
      </c>
      <c r="AS1995" s="11">
        <v>0</v>
      </c>
      <c r="AT1995" s="11">
        <v>0</v>
      </c>
      <c r="AU1995" s="11">
        <v>0</v>
      </c>
      <c r="AV1995" s="11">
        <v>0</v>
      </c>
      <c r="AW1995" s="11">
        <v>0</v>
      </c>
      <c r="AX1995" s="11">
        <v>0</v>
      </c>
      <c r="AZ1995" s="11">
        <v>0</v>
      </c>
      <c r="BA1995" s="11">
        <v>0</v>
      </c>
      <c r="BB1995" s="122"/>
    </row>
    <row r="1996" spans="1:54" hidden="1" x14ac:dyDescent="0.25">
      <c r="A1996">
        <v>11</v>
      </c>
      <c r="B1996" t="str">
        <f t="shared" si="244"/>
        <v>FlCC-3132</v>
      </c>
      <c r="C1996" s="2" t="s">
        <v>321</v>
      </c>
      <c r="D1996" s="2" t="str">
        <f t="shared" si="241"/>
        <v>3</v>
      </c>
      <c r="E1996" s="2" t="str">
        <f t="shared" si="242"/>
        <v>31</v>
      </c>
      <c r="F1996" s="2" t="str">
        <f t="shared" si="243"/>
        <v>313</v>
      </c>
      <c r="G1996" s="1" t="s">
        <v>57</v>
      </c>
      <c r="H1996" s="27">
        <v>0</v>
      </c>
      <c r="I1996" s="27"/>
      <c r="J1996" s="27">
        <v>0</v>
      </c>
      <c r="K1996" s="27">
        <v>0</v>
      </c>
      <c r="L1996" s="27">
        <v>0</v>
      </c>
      <c r="M1996" s="27"/>
      <c r="N1996" s="27">
        <v>0</v>
      </c>
      <c r="O1996" s="27">
        <v>0</v>
      </c>
      <c r="P1996" s="27">
        <v>0</v>
      </c>
      <c r="Q1996" s="27"/>
      <c r="R1996" s="27">
        <v>0</v>
      </c>
      <c r="S1996" s="27">
        <v>0</v>
      </c>
      <c r="T1996" s="27">
        <v>0</v>
      </c>
      <c r="U1996" s="27"/>
      <c r="V1996" s="27">
        <v>0</v>
      </c>
      <c r="W1996" s="27">
        <v>0</v>
      </c>
      <c r="X1996" s="27">
        <v>0</v>
      </c>
      <c r="Y1996" s="27"/>
      <c r="Z1996" s="27">
        <v>0</v>
      </c>
      <c r="AA1996" s="27">
        <v>0</v>
      </c>
      <c r="AB1996" s="27">
        <v>0</v>
      </c>
      <c r="AC1996" s="27"/>
      <c r="AD1996" s="27">
        <v>0</v>
      </c>
      <c r="AE1996" s="27">
        <v>0</v>
      </c>
      <c r="AF1996" s="27">
        <v>0</v>
      </c>
      <c r="AG1996" s="106">
        <v>0</v>
      </c>
      <c r="AH1996" s="27">
        <v>0</v>
      </c>
      <c r="AI1996" s="27">
        <v>0</v>
      </c>
      <c r="AJ1996" s="27">
        <v>0</v>
      </c>
      <c r="AK1996" s="106">
        <v>0</v>
      </c>
      <c r="AL1996" s="106">
        <v>0</v>
      </c>
      <c r="AM1996" s="105">
        <v>0</v>
      </c>
      <c r="AN1996" s="11">
        <v>0</v>
      </c>
      <c r="AO1996" s="11">
        <v>0</v>
      </c>
      <c r="AP1996" s="105">
        <v>0</v>
      </c>
      <c r="AQ1996" s="11">
        <v>0</v>
      </c>
      <c r="AR1996" s="11">
        <v>0</v>
      </c>
      <c r="AS1996" s="11">
        <v>0</v>
      </c>
      <c r="AT1996" s="11">
        <v>0</v>
      </c>
      <c r="AU1996" s="11">
        <v>0</v>
      </c>
      <c r="AV1996" s="11">
        <v>0</v>
      </c>
      <c r="AW1996" s="11">
        <v>0</v>
      </c>
      <c r="AX1996" s="11">
        <v>0</v>
      </c>
      <c r="AZ1996" s="11">
        <v>0</v>
      </c>
      <c r="BA1996" s="11">
        <v>0</v>
      </c>
      <c r="BB1996" s="122"/>
    </row>
    <row r="1997" spans="1:54" hidden="1" x14ac:dyDescent="0.25">
      <c r="A1997">
        <v>11</v>
      </c>
      <c r="B1997" t="str">
        <f t="shared" si="244"/>
        <v>FlCC-3140</v>
      </c>
      <c r="C1997" s="2" t="s">
        <v>321</v>
      </c>
      <c r="D1997" s="2" t="str">
        <f t="shared" si="241"/>
        <v>3</v>
      </c>
      <c r="E1997" s="2" t="str">
        <f t="shared" si="242"/>
        <v>31</v>
      </c>
      <c r="F1997" s="2" t="str">
        <f t="shared" si="243"/>
        <v>314</v>
      </c>
      <c r="G1997" s="1" t="s">
        <v>59</v>
      </c>
      <c r="H1997" s="27">
        <v>0</v>
      </c>
      <c r="I1997" s="27"/>
      <c r="J1997" s="27">
        <v>0</v>
      </c>
      <c r="K1997" s="27">
        <v>0</v>
      </c>
      <c r="L1997" s="27">
        <v>0</v>
      </c>
      <c r="M1997" s="27"/>
      <c r="N1997" s="27">
        <v>0</v>
      </c>
      <c r="O1997" s="27">
        <v>0</v>
      </c>
      <c r="P1997" s="27">
        <v>0</v>
      </c>
      <c r="Q1997" s="27"/>
      <c r="R1997" s="27">
        <v>0</v>
      </c>
      <c r="S1997" s="27">
        <v>0</v>
      </c>
      <c r="T1997" s="27">
        <v>0</v>
      </c>
      <c r="U1997" s="27"/>
      <c r="V1997" s="27">
        <v>0</v>
      </c>
      <c r="W1997" s="27">
        <v>0</v>
      </c>
      <c r="X1997" s="27">
        <v>0</v>
      </c>
      <c r="Y1997" s="27"/>
      <c r="Z1997" s="27">
        <v>0</v>
      </c>
      <c r="AA1997" s="27">
        <v>0</v>
      </c>
      <c r="AB1997" s="27">
        <v>0</v>
      </c>
      <c r="AC1997" s="27"/>
      <c r="AD1997" s="27">
        <v>0</v>
      </c>
      <c r="AE1997" s="27">
        <v>0</v>
      </c>
      <c r="AF1997" s="27">
        <v>0</v>
      </c>
      <c r="AG1997" s="106">
        <v>0</v>
      </c>
      <c r="AH1997" s="27">
        <v>0</v>
      </c>
      <c r="AI1997" s="27">
        <v>0</v>
      </c>
      <c r="AJ1997" s="27">
        <v>0</v>
      </c>
      <c r="AK1997" s="106">
        <v>0</v>
      </c>
      <c r="AL1997" s="106">
        <v>0</v>
      </c>
      <c r="AM1997" s="105">
        <v>0</v>
      </c>
      <c r="AN1997" s="11">
        <v>0</v>
      </c>
      <c r="AO1997" s="11">
        <v>0</v>
      </c>
      <c r="AP1997" s="105">
        <v>0</v>
      </c>
      <c r="AQ1997" s="11">
        <v>0</v>
      </c>
      <c r="AR1997" s="11">
        <v>0</v>
      </c>
      <c r="AS1997" s="11">
        <v>0</v>
      </c>
      <c r="AT1997" s="11">
        <v>0</v>
      </c>
      <c r="AU1997" s="11">
        <v>0</v>
      </c>
      <c r="AV1997" s="11">
        <v>0</v>
      </c>
      <c r="AW1997" s="11">
        <v>0</v>
      </c>
      <c r="AX1997" s="11">
        <v>0</v>
      </c>
      <c r="AZ1997" s="11">
        <v>0</v>
      </c>
      <c r="BA1997" s="11">
        <v>0</v>
      </c>
      <c r="BB1997" s="122"/>
    </row>
    <row r="1998" spans="1:54" hidden="1" x14ac:dyDescent="0.25">
      <c r="A1998">
        <v>11</v>
      </c>
      <c r="B1998" t="str">
        <f t="shared" si="244"/>
        <v>FlCC-3200</v>
      </c>
      <c r="C1998" s="2" t="s">
        <v>321</v>
      </c>
      <c r="D1998" s="2" t="str">
        <f t="shared" si="241"/>
        <v>3</v>
      </c>
      <c r="E1998" s="2" t="str">
        <f t="shared" si="242"/>
        <v>32</v>
      </c>
      <c r="F1998" s="2" t="str">
        <f t="shared" si="243"/>
        <v>320</v>
      </c>
      <c r="G1998" s="1" t="s">
        <v>60</v>
      </c>
      <c r="H1998" s="27">
        <v>0</v>
      </c>
      <c r="I1998" s="27"/>
      <c r="J1998" s="27">
        <v>0</v>
      </c>
      <c r="K1998" s="27">
        <v>0</v>
      </c>
      <c r="L1998" s="27">
        <v>0</v>
      </c>
      <c r="M1998" s="27"/>
      <c r="N1998" s="27">
        <v>0</v>
      </c>
      <c r="O1998" s="27">
        <v>0</v>
      </c>
      <c r="P1998" s="27">
        <v>0</v>
      </c>
      <c r="Q1998" s="27"/>
      <c r="R1998" s="27">
        <v>0</v>
      </c>
      <c r="S1998" s="27">
        <v>0</v>
      </c>
      <c r="T1998" s="27">
        <v>0</v>
      </c>
      <c r="U1998" s="27"/>
      <c r="V1998" s="27">
        <v>0</v>
      </c>
      <c r="W1998" s="27">
        <v>0</v>
      </c>
      <c r="X1998" s="27">
        <v>0</v>
      </c>
      <c r="Y1998" s="27"/>
      <c r="Z1998" s="27">
        <v>0</v>
      </c>
      <c r="AA1998" s="27">
        <v>0</v>
      </c>
      <c r="AB1998" s="27">
        <v>0</v>
      </c>
      <c r="AC1998" s="27"/>
      <c r="AD1998" s="27">
        <v>0</v>
      </c>
      <c r="AE1998" s="27">
        <v>0</v>
      </c>
      <c r="AF1998" s="27">
        <v>0</v>
      </c>
      <c r="AG1998" s="106">
        <v>0</v>
      </c>
      <c r="AH1998" s="27">
        <v>0</v>
      </c>
      <c r="AI1998" s="27">
        <v>0</v>
      </c>
      <c r="AJ1998" s="27">
        <v>0</v>
      </c>
      <c r="AK1998" s="106">
        <v>0</v>
      </c>
      <c r="AL1998" s="106">
        <v>0</v>
      </c>
      <c r="AM1998" s="105">
        <v>0</v>
      </c>
      <c r="AN1998" s="11">
        <v>0</v>
      </c>
      <c r="AO1998" s="11">
        <v>0</v>
      </c>
      <c r="AP1998" s="105">
        <v>0</v>
      </c>
      <c r="AQ1998" s="11">
        <v>0</v>
      </c>
      <c r="AR1998" s="11">
        <v>0</v>
      </c>
      <c r="AS1998" s="11">
        <v>0</v>
      </c>
      <c r="AT1998" s="11">
        <v>0</v>
      </c>
      <c r="AU1998" s="11">
        <v>0</v>
      </c>
      <c r="AV1998" s="11">
        <v>0</v>
      </c>
      <c r="AW1998" s="11">
        <v>0</v>
      </c>
      <c r="AX1998" s="11">
        <v>0</v>
      </c>
      <c r="AZ1998" s="11">
        <v>0</v>
      </c>
      <c r="BA1998" s="11">
        <v>0</v>
      </c>
      <c r="BB1998" s="122"/>
    </row>
    <row r="1999" spans="1:54" hidden="1" x14ac:dyDescent="0.25">
      <c r="A1999">
        <v>11</v>
      </c>
      <c r="B1999" t="str">
        <f t="shared" si="244"/>
        <v>FlCC-3300</v>
      </c>
      <c r="C1999" s="2" t="s">
        <v>321</v>
      </c>
      <c r="D1999" s="2" t="str">
        <f t="shared" si="241"/>
        <v>3</v>
      </c>
      <c r="E1999" s="2" t="str">
        <f t="shared" si="242"/>
        <v>33</v>
      </c>
      <c r="F1999" s="2" t="str">
        <f t="shared" si="243"/>
        <v>330</v>
      </c>
      <c r="G1999" s="1" t="s">
        <v>61</v>
      </c>
      <c r="H1999" s="27">
        <v>29231</v>
      </c>
      <c r="I1999" s="27"/>
      <c r="J1999" s="27">
        <v>28883</v>
      </c>
      <c r="K1999" s="27">
        <v>28883</v>
      </c>
      <c r="L1999" s="27">
        <v>29149</v>
      </c>
      <c r="M1999" s="27"/>
      <c r="N1999" s="27">
        <v>29836</v>
      </c>
      <c r="O1999" s="27">
        <v>29836</v>
      </c>
      <c r="P1999" s="27">
        <v>31450</v>
      </c>
      <c r="Q1999" s="27"/>
      <c r="R1999" s="27">
        <v>33271</v>
      </c>
      <c r="S1999" s="27">
        <v>33270</v>
      </c>
      <c r="T1999" s="27">
        <v>32943</v>
      </c>
      <c r="U1999" s="27"/>
      <c r="V1999" s="27">
        <v>35072.247000000003</v>
      </c>
      <c r="W1999" s="27">
        <v>35072.247000000003</v>
      </c>
      <c r="X1999" s="27">
        <v>34437.001210000002</v>
      </c>
      <c r="Y1999" s="27"/>
      <c r="Z1999" s="27">
        <v>34195.32015</v>
      </c>
      <c r="AA1999" s="27">
        <v>34195.32015</v>
      </c>
      <c r="AB1999" s="27">
        <v>34829.50202</v>
      </c>
      <c r="AC1999" s="27"/>
      <c r="AD1999" s="27">
        <v>33887.275829999999</v>
      </c>
      <c r="AE1999" s="27">
        <v>33887.275829999999</v>
      </c>
      <c r="AF1999" s="27">
        <v>36504.948210000002</v>
      </c>
      <c r="AG1999" s="106">
        <v>36582.266600000003</v>
      </c>
      <c r="AH1999" s="27">
        <v>36582.266600000003</v>
      </c>
      <c r="AI1999" s="27">
        <v>36582.266600000003</v>
      </c>
      <c r="AJ1999" s="27">
        <v>37058.273209999999</v>
      </c>
      <c r="AK1999" s="106">
        <v>37838.1</v>
      </c>
      <c r="AL1999" s="106">
        <v>37838.1</v>
      </c>
      <c r="AM1999" s="105">
        <v>37838.1</v>
      </c>
      <c r="AN1999" s="11">
        <v>37286.550999999999</v>
      </c>
      <c r="AO1999" s="11">
        <v>38435.20824</v>
      </c>
      <c r="AP1999" s="105">
        <v>38435.20824</v>
      </c>
      <c r="AQ1999" s="11">
        <v>38435.20824</v>
      </c>
      <c r="AR1999" s="11">
        <v>38201.973940000003</v>
      </c>
      <c r="AS1999" s="11">
        <v>37605.388200000001</v>
      </c>
      <c r="AT1999" s="11">
        <v>37605.388200000001</v>
      </c>
      <c r="AU1999" s="11">
        <v>37605.388200000001</v>
      </c>
      <c r="AV1999" s="11">
        <v>38705.789669999998</v>
      </c>
      <c r="AW1999" s="11">
        <v>42038.847750000001</v>
      </c>
      <c r="AX1999" s="11">
        <v>42038.847750000001</v>
      </c>
      <c r="AZ1999" s="11">
        <v>39910.025999999998</v>
      </c>
      <c r="BA1999" s="11">
        <v>41232.385770000001</v>
      </c>
      <c r="BB1999" s="122"/>
    </row>
    <row r="2000" spans="1:54" hidden="1" x14ac:dyDescent="0.25">
      <c r="A2000">
        <v>11</v>
      </c>
      <c r="B2000" t="str">
        <f t="shared" si="244"/>
        <v>FlCC-3410</v>
      </c>
      <c r="C2000" s="2" t="s">
        <v>321</v>
      </c>
      <c r="D2000" s="2" t="str">
        <f t="shared" si="241"/>
        <v>3</v>
      </c>
      <c r="E2000" s="2" t="str">
        <f t="shared" si="242"/>
        <v>34</v>
      </c>
      <c r="F2000" s="2" t="str">
        <f t="shared" si="243"/>
        <v>341</v>
      </c>
      <c r="G2000" s="1" t="s">
        <v>63</v>
      </c>
      <c r="H2000" s="27">
        <v>0</v>
      </c>
      <c r="I2000" s="27"/>
      <c r="J2000" s="27">
        <v>0</v>
      </c>
      <c r="K2000" s="27">
        <v>0</v>
      </c>
      <c r="L2000" s="27">
        <v>0</v>
      </c>
      <c r="M2000" s="27"/>
      <c r="N2000" s="27">
        <v>0</v>
      </c>
      <c r="O2000" s="27">
        <v>0</v>
      </c>
      <c r="P2000" s="27">
        <v>0</v>
      </c>
      <c r="Q2000" s="27"/>
      <c r="R2000" s="27">
        <v>0</v>
      </c>
      <c r="S2000" s="27">
        <v>0</v>
      </c>
      <c r="T2000" s="27">
        <v>0</v>
      </c>
      <c r="U2000" s="27"/>
      <c r="V2000" s="27">
        <v>0</v>
      </c>
      <c r="W2000" s="27">
        <v>0</v>
      </c>
      <c r="X2000" s="27">
        <v>0</v>
      </c>
      <c r="Y2000" s="27"/>
      <c r="Z2000" s="27">
        <v>0</v>
      </c>
      <c r="AA2000" s="27">
        <v>0</v>
      </c>
      <c r="AB2000" s="27">
        <v>0</v>
      </c>
      <c r="AC2000" s="27"/>
      <c r="AD2000" s="27">
        <v>0</v>
      </c>
      <c r="AE2000" s="27">
        <v>0</v>
      </c>
      <c r="AF2000" s="27">
        <v>0</v>
      </c>
      <c r="AG2000" s="106">
        <v>0</v>
      </c>
      <c r="AH2000" s="27">
        <v>0</v>
      </c>
      <c r="AI2000" s="27">
        <v>0</v>
      </c>
      <c r="AJ2000" s="27">
        <v>0</v>
      </c>
      <c r="AK2000" s="106">
        <v>0</v>
      </c>
      <c r="AL2000" s="106">
        <v>0</v>
      </c>
      <c r="AM2000" s="105">
        <v>0</v>
      </c>
      <c r="AN2000" s="11">
        <v>0</v>
      </c>
      <c r="AO2000" s="11">
        <v>0</v>
      </c>
      <c r="AP2000" s="105">
        <v>0</v>
      </c>
      <c r="AQ2000" s="11">
        <v>0</v>
      </c>
      <c r="AR2000" s="11">
        <v>0</v>
      </c>
      <c r="AS2000" s="11">
        <v>0</v>
      </c>
      <c r="AT2000" s="11">
        <v>0</v>
      </c>
      <c r="AU2000" s="11">
        <v>0</v>
      </c>
      <c r="AV2000" s="11">
        <v>0</v>
      </c>
      <c r="AW2000" s="11">
        <v>0</v>
      </c>
      <c r="AX2000" s="11">
        <v>0</v>
      </c>
      <c r="AZ2000" s="11">
        <v>0</v>
      </c>
      <c r="BA2000" s="11">
        <v>0</v>
      </c>
      <c r="BB2000" s="122"/>
    </row>
    <row r="2001" spans="1:54" hidden="1" x14ac:dyDescent="0.25">
      <c r="A2001">
        <v>11</v>
      </c>
      <c r="B2001" t="str">
        <f t="shared" si="244"/>
        <v>FlCC-3420</v>
      </c>
      <c r="C2001" s="2" t="s">
        <v>321</v>
      </c>
      <c r="D2001" s="2" t="str">
        <f t="shared" si="241"/>
        <v>3</v>
      </c>
      <c r="E2001" s="2" t="str">
        <f t="shared" si="242"/>
        <v>34</v>
      </c>
      <c r="F2001" s="2" t="str">
        <f t="shared" si="243"/>
        <v>342</v>
      </c>
      <c r="G2001" s="1" t="s">
        <v>64</v>
      </c>
      <c r="H2001" s="27">
        <v>0</v>
      </c>
      <c r="I2001" s="27"/>
      <c r="J2001" s="27">
        <v>0</v>
      </c>
      <c r="K2001" s="27">
        <v>0</v>
      </c>
      <c r="L2001" s="27">
        <v>0</v>
      </c>
      <c r="M2001" s="27"/>
      <c r="N2001" s="27">
        <v>0</v>
      </c>
      <c r="O2001" s="27">
        <v>0</v>
      </c>
      <c r="P2001" s="27">
        <v>0</v>
      </c>
      <c r="Q2001" s="27"/>
      <c r="R2001" s="27">
        <v>0</v>
      </c>
      <c r="S2001" s="27">
        <v>0</v>
      </c>
      <c r="T2001" s="27">
        <v>0</v>
      </c>
      <c r="U2001" s="27"/>
      <c r="V2001" s="27">
        <v>0</v>
      </c>
      <c r="W2001" s="27">
        <v>0</v>
      </c>
      <c r="X2001" s="27">
        <v>0</v>
      </c>
      <c r="Y2001" s="27"/>
      <c r="Z2001" s="27">
        <v>0</v>
      </c>
      <c r="AA2001" s="27">
        <v>0</v>
      </c>
      <c r="AB2001" s="27">
        <v>0</v>
      </c>
      <c r="AC2001" s="27"/>
      <c r="AD2001" s="27">
        <v>0</v>
      </c>
      <c r="AE2001" s="27">
        <v>0</v>
      </c>
      <c r="AF2001" s="27">
        <v>0</v>
      </c>
      <c r="AG2001" s="106">
        <v>0</v>
      </c>
      <c r="AH2001" s="27">
        <v>0</v>
      </c>
      <c r="AI2001" s="27">
        <v>0</v>
      </c>
      <c r="AJ2001" s="27">
        <v>0</v>
      </c>
      <c r="AK2001" s="106">
        <v>0</v>
      </c>
      <c r="AL2001" s="106">
        <v>0</v>
      </c>
      <c r="AM2001" s="105">
        <v>0</v>
      </c>
      <c r="AN2001" s="11">
        <v>0</v>
      </c>
      <c r="AO2001" s="11">
        <v>0</v>
      </c>
      <c r="AP2001" s="105">
        <v>0</v>
      </c>
      <c r="AQ2001" s="11">
        <v>0</v>
      </c>
      <c r="AR2001" s="11">
        <v>0</v>
      </c>
      <c r="AS2001" s="11">
        <v>0</v>
      </c>
      <c r="AT2001" s="11">
        <v>0</v>
      </c>
      <c r="AU2001" s="11">
        <v>0</v>
      </c>
      <c r="AV2001" s="11">
        <v>0</v>
      </c>
      <c r="AW2001" s="11">
        <v>0</v>
      </c>
      <c r="AX2001" s="11">
        <v>0</v>
      </c>
      <c r="AZ2001" s="11">
        <v>0</v>
      </c>
      <c r="BA2001" s="11">
        <v>0</v>
      </c>
      <c r="BB2001" s="122"/>
    </row>
    <row r="2002" spans="1:54" hidden="1" x14ac:dyDescent="0.25">
      <c r="A2002">
        <v>11</v>
      </c>
      <c r="B2002" t="str">
        <f t="shared" si="244"/>
        <v>FlCC-3431</v>
      </c>
      <c r="C2002" s="2" t="s">
        <v>321</v>
      </c>
      <c r="D2002" s="2" t="str">
        <f t="shared" si="241"/>
        <v>3</v>
      </c>
      <c r="E2002" s="2" t="str">
        <f t="shared" si="242"/>
        <v>34</v>
      </c>
      <c r="F2002" s="2" t="str">
        <f t="shared" si="243"/>
        <v>343</v>
      </c>
      <c r="G2002" s="1" t="s">
        <v>65</v>
      </c>
      <c r="H2002" s="27">
        <v>0</v>
      </c>
      <c r="I2002" s="27"/>
      <c r="J2002" s="27">
        <v>0</v>
      </c>
      <c r="K2002" s="27">
        <v>0</v>
      </c>
      <c r="L2002" s="27">
        <v>0</v>
      </c>
      <c r="M2002" s="27"/>
      <c r="N2002" s="27">
        <v>0</v>
      </c>
      <c r="O2002" s="27">
        <v>0</v>
      </c>
      <c r="P2002" s="27">
        <v>0</v>
      </c>
      <c r="Q2002" s="27"/>
      <c r="R2002" s="27">
        <v>0</v>
      </c>
      <c r="S2002" s="27">
        <v>0</v>
      </c>
      <c r="T2002" s="27">
        <v>0</v>
      </c>
      <c r="U2002" s="27"/>
      <c r="V2002" s="27">
        <v>0</v>
      </c>
      <c r="W2002" s="27">
        <v>0</v>
      </c>
      <c r="X2002" s="27">
        <v>0</v>
      </c>
      <c r="Y2002" s="27"/>
      <c r="Z2002" s="27">
        <v>0</v>
      </c>
      <c r="AA2002" s="27">
        <v>0</v>
      </c>
      <c r="AB2002" s="27">
        <v>0</v>
      </c>
      <c r="AC2002" s="27"/>
      <c r="AD2002" s="27">
        <v>0</v>
      </c>
      <c r="AE2002" s="27">
        <v>0</v>
      </c>
      <c r="AF2002" s="27">
        <v>0</v>
      </c>
      <c r="AG2002" s="106">
        <v>0</v>
      </c>
      <c r="AH2002" s="27">
        <v>0</v>
      </c>
      <c r="AI2002" s="27">
        <v>0</v>
      </c>
      <c r="AJ2002" s="27">
        <v>0</v>
      </c>
      <c r="AK2002" s="106">
        <v>0</v>
      </c>
      <c r="AL2002" s="106">
        <v>0</v>
      </c>
      <c r="AM2002" s="105">
        <v>0</v>
      </c>
      <c r="AN2002" s="11">
        <v>0</v>
      </c>
      <c r="AO2002" s="11">
        <v>0</v>
      </c>
      <c r="AP2002" s="105">
        <v>0</v>
      </c>
      <c r="AQ2002" s="11">
        <v>0</v>
      </c>
      <c r="AR2002" s="11">
        <v>0</v>
      </c>
      <c r="AS2002" s="11">
        <v>0</v>
      </c>
      <c r="AT2002" s="11">
        <v>0</v>
      </c>
      <c r="AU2002" s="11">
        <v>0</v>
      </c>
      <c r="AV2002" s="11">
        <v>0</v>
      </c>
      <c r="AW2002" s="11">
        <v>0</v>
      </c>
      <c r="AX2002" s="11">
        <v>0</v>
      </c>
      <c r="AZ2002" s="11">
        <v>0</v>
      </c>
      <c r="BA2002" s="11">
        <v>0</v>
      </c>
      <c r="BB2002" s="122"/>
    </row>
    <row r="2003" spans="1:54" hidden="1" x14ac:dyDescent="0.25">
      <c r="A2003">
        <v>11</v>
      </c>
      <c r="B2003" t="str">
        <f t="shared" si="244"/>
        <v>FlCC-3432</v>
      </c>
      <c r="C2003" s="2" t="s">
        <v>321</v>
      </c>
      <c r="D2003" s="2" t="str">
        <f t="shared" si="241"/>
        <v>3</v>
      </c>
      <c r="E2003" s="2" t="str">
        <f t="shared" si="242"/>
        <v>34</v>
      </c>
      <c r="F2003" s="2" t="str">
        <f t="shared" si="243"/>
        <v>343</v>
      </c>
      <c r="G2003" s="1" t="s">
        <v>66</v>
      </c>
      <c r="H2003" s="27">
        <v>0</v>
      </c>
      <c r="I2003" s="27"/>
      <c r="J2003" s="27">
        <v>0</v>
      </c>
      <c r="K2003" s="27">
        <v>0</v>
      </c>
      <c r="L2003" s="27">
        <v>0</v>
      </c>
      <c r="M2003" s="27"/>
      <c r="N2003" s="27">
        <v>0</v>
      </c>
      <c r="O2003" s="27">
        <v>0</v>
      </c>
      <c r="P2003" s="27">
        <v>0</v>
      </c>
      <c r="Q2003" s="27"/>
      <c r="R2003" s="27">
        <v>0</v>
      </c>
      <c r="S2003" s="27">
        <v>0</v>
      </c>
      <c r="T2003" s="27">
        <v>0</v>
      </c>
      <c r="U2003" s="27"/>
      <c r="V2003" s="27">
        <v>0</v>
      </c>
      <c r="W2003" s="27">
        <v>0</v>
      </c>
      <c r="X2003" s="27">
        <v>0</v>
      </c>
      <c r="Y2003" s="27"/>
      <c r="Z2003" s="27">
        <v>0</v>
      </c>
      <c r="AA2003" s="27">
        <v>0</v>
      </c>
      <c r="AB2003" s="27">
        <v>0</v>
      </c>
      <c r="AC2003" s="27"/>
      <c r="AD2003" s="27">
        <v>0</v>
      </c>
      <c r="AE2003" s="27">
        <v>0</v>
      </c>
      <c r="AF2003" s="27">
        <v>0</v>
      </c>
      <c r="AG2003" s="106">
        <v>0</v>
      </c>
      <c r="AH2003" s="27">
        <v>0</v>
      </c>
      <c r="AI2003" s="27">
        <v>0</v>
      </c>
      <c r="AJ2003" s="27">
        <v>0</v>
      </c>
      <c r="AK2003" s="106">
        <v>0</v>
      </c>
      <c r="AL2003" s="106">
        <v>0</v>
      </c>
      <c r="AM2003" s="105">
        <v>0</v>
      </c>
      <c r="AN2003" s="11">
        <v>0</v>
      </c>
      <c r="AO2003" s="11">
        <v>0</v>
      </c>
      <c r="AP2003" s="105">
        <v>0</v>
      </c>
      <c r="AQ2003" s="11">
        <v>0</v>
      </c>
      <c r="AR2003" s="11">
        <v>0</v>
      </c>
      <c r="AS2003" s="11">
        <v>0</v>
      </c>
      <c r="AT2003" s="11">
        <v>0</v>
      </c>
      <c r="AU2003" s="11">
        <v>0</v>
      </c>
      <c r="AV2003" s="11">
        <v>0</v>
      </c>
      <c r="AW2003" s="11">
        <v>0</v>
      </c>
      <c r="AX2003" s="11">
        <v>0</v>
      </c>
      <c r="AZ2003" s="11">
        <v>0</v>
      </c>
      <c r="BA2003" s="11">
        <v>0</v>
      </c>
      <c r="BB2003" s="122"/>
    </row>
    <row r="2004" spans="1:54" hidden="1" x14ac:dyDescent="0.25">
      <c r="A2004">
        <v>11</v>
      </c>
      <c r="B2004" t="str">
        <f t="shared" si="244"/>
        <v>FlCC-3441</v>
      </c>
      <c r="C2004" s="2" t="s">
        <v>321</v>
      </c>
      <c r="D2004" s="2" t="str">
        <f t="shared" si="241"/>
        <v>3</v>
      </c>
      <c r="E2004" s="2" t="str">
        <f t="shared" si="242"/>
        <v>34</v>
      </c>
      <c r="F2004" s="2" t="str">
        <f t="shared" si="243"/>
        <v>344</v>
      </c>
      <c r="G2004" s="1" t="s">
        <v>67</v>
      </c>
      <c r="H2004" s="27">
        <v>0</v>
      </c>
      <c r="I2004" s="27"/>
      <c r="J2004" s="27">
        <v>0</v>
      </c>
      <c r="K2004" s="27">
        <v>0</v>
      </c>
      <c r="L2004" s="27">
        <v>0</v>
      </c>
      <c r="M2004" s="27"/>
      <c r="N2004" s="27">
        <v>0</v>
      </c>
      <c r="O2004" s="27">
        <v>0</v>
      </c>
      <c r="P2004" s="27">
        <v>0</v>
      </c>
      <c r="Q2004" s="27"/>
      <c r="R2004" s="27">
        <v>0</v>
      </c>
      <c r="S2004" s="27">
        <v>0</v>
      </c>
      <c r="T2004" s="27">
        <v>0</v>
      </c>
      <c r="U2004" s="27"/>
      <c r="V2004" s="27">
        <v>0</v>
      </c>
      <c r="W2004" s="27">
        <v>0</v>
      </c>
      <c r="X2004" s="27">
        <v>0</v>
      </c>
      <c r="Y2004" s="27"/>
      <c r="Z2004" s="27">
        <v>0</v>
      </c>
      <c r="AA2004" s="27">
        <v>0</v>
      </c>
      <c r="AB2004" s="27">
        <v>0</v>
      </c>
      <c r="AC2004" s="27"/>
      <c r="AD2004" s="27">
        <v>0</v>
      </c>
      <c r="AE2004" s="27">
        <v>0</v>
      </c>
      <c r="AF2004" s="27">
        <v>0</v>
      </c>
      <c r="AG2004" s="106">
        <v>0</v>
      </c>
      <c r="AH2004" s="27">
        <v>0</v>
      </c>
      <c r="AI2004" s="27">
        <v>0</v>
      </c>
      <c r="AJ2004" s="27">
        <v>0</v>
      </c>
      <c r="AK2004" s="106">
        <v>0</v>
      </c>
      <c r="AL2004" s="106">
        <v>0</v>
      </c>
      <c r="AM2004" s="105">
        <v>0</v>
      </c>
      <c r="AN2004" s="11">
        <v>0</v>
      </c>
      <c r="AO2004" s="11">
        <v>0</v>
      </c>
      <c r="AP2004" s="105">
        <v>0</v>
      </c>
      <c r="AQ2004" s="11">
        <v>0</v>
      </c>
      <c r="AR2004" s="11">
        <v>0</v>
      </c>
      <c r="AS2004" s="11">
        <v>0</v>
      </c>
      <c r="AT2004" s="11">
        <v>0</v>
      </c>
      <c r="AU2004" s="11">
        <v>0</v>
      </c>
      <c r="AV2004" s="11">
        <v>0</v>
      </c>
      <c r="AW2004" s="11">
        <v>0</v>
      </c>
      <c r="AX2004" s="11">
        <v>0</v>
      </c>
      <c r="AZ2004" s="11">
        <v>0</v>
      </c>
      <c r="BA2004" s="11">
        <v>0</v>
      </c>
      <c r="BB2004" s="122"/>
    </row>
    <row r="2005" spans="1:54" hidden="1" x14ac:dyDescent="0.25">
      <c r="A2005">
        <v>11</v>
      </c>
      <c r="B2005" t="str">
        <f t="shared" si="244"/>
        <v>FlCC-3442</v>
      </c>
      <c r="C2005" s="2" t="s">
        <v>321</v>
      </c>
      <c r="D2005" s="2" t="str">
        <f t="shared" si="241"/>
        <v>3</v>
      </c>
      <c r="E2005" s="2" t="str">
        <f t="shared" si="242"/>
        <v>34</v>
      </c>
      <c r="F2005" s="2" t="str">
        <f t="shared" si="243"/>
        <v>344</v>
      </c>
      <c r="G2005" s="1" t="s">
        <v>68</v>
      </c>
      <c r="H2005" s="27">
        <v>0</v>
      </c>
      <c r="I2005" s="27"/>
      <c r="J2005" s="27">
        <v>0</v>
      </c>
      <c r="K2005" s="27">
        <v>0</v>
      </c>
      <c r="L2005" s="27">
        <v>0</v>
      </c>
      <c r="M2005" s="27"/>
      <c r="N2005" s="27">
        <v>0</v>
      </c>
      <c r="O2005" s="27">
        <v>0</v>
      </c>
      <c r="P2005" s="27">
        <v>0</v>
      </c>
      <c r="Q2005" s="27"/>
      <c r="R2005" s="27">
        <v>0</v>
      </c>
      <c r="S2005" s="27">
        <v>0</v>
      </c>
      <c r="T2005" s="27">
        <v>0</v>
      </c>
      <c r="U2005" s="27"/>
      <c r="V2005" s="27">
        <v>0</v>
      </c>
      <c r="W2005" s="27">
        <v>0</v>
      </c>
      <c r="X2005" s="27">
        <v>0</v>
      </c>
      <c r="Y2005" s="27"/>
      <c r="Z2005" s="27">
        <v>0</v>
      </c>
      <c r="AA2005" s="27">
        <v>0</v>
      </c>
      <c r="AB2005" s="27">
        <v>0</v>
      </c>
      <c r="AC2005" s="27"/>
      <c r="AD2005" s="27">
        <v>0</v>
      </c>
      <c r="AE2005" s="27">
        <v>0</v>
      </c>
      <c r="AF2005" s="27">
        <v>0</v>
      </c>
      <c r="AG2005" s="106">
        <v>0</v>
      </c>
      <c r="AH2005" s="27">
        <v>0</v>
      </c>
      <c r="AI2005" s="27">
        <v>0</v>
      </c>
      <c r="AJ2005" s="27">
        <v>0</v>
      </c>
      <c r="AK2005" s="106">
        <v>0</v>
      </c>
      <c r="AL2005" s="106">
        <v>0</v>
      </c>
      <c r="AM2005" s="105">
        <v>0</v>
      </c>
      <c r="AN2005" s="11">
        <v>0</v>
      </c>
      <c r="AO2005" s="11">
        <v>0</v>
      </c>
      <c r="AP2005" s="105">
        <v>0</v>
      </c>
      <c r="AQ2005" s="11">
        <v>0</v>
      </c>
      <c r="AR2005" s="11">
        <v>0</v>
      </c>
      <c r="AS2005" s="11">
        <v>0</v>
      </c>
      <c r="AT2005" s="11">
        <v>0</v>
      </c>
      <c r="AU2005" s="11">
        <v>0</v>
      </c>
      <c r="AV2005" s="11">
        <v>0</v>
      </c>
      <c r="AW2005" s="11">
        <v>0</v>
      </c>
      <c r="AX2005" s="11">
        <v>0</v>
      </c>
      <c r="AZ2005" s="11">
        <v>0</v>
      </c>
      <c r="BA2005" s="11">
        <v>0</v>
      </c>
      <c r="BB2005" s="122"/>
    </row>
    <row r="2006" spans="1:54" hidden="1" x14ac:dyDescent="0.25">
      <c r="A2006">
        <v>11</v>
      </c>
      <c r="B2006" t="str">
        <f t="shared" si="244"/>
        <v>FlCC-3450</v>
      </c>
      <c r="C2006" s="2" t="s">
        <v>321</v>
      </c>
      <c r="D2006" s="2" t="str">
        <f t="shared" si="241"/>
        <v>3</v>
      </c>
      <c r="E2006" s="2" t="str">
        <f t="shared" si="242"/>
        <v>34</v>
      </c>
      <c r="F2006" s="2" t="str">
        <f t="shared" si="243"/>
        <v>345</v>
      </c>
      <c r="G2006" s="1" t="s">
        <v>69</v>
      </c>
      <c r="H2006" s="27">
        <v>0</v>
      </c>
      <c r="I2006" s="27"/>
      <c r="J2006" s="27">
        <v>0</v>
      </c>
      <c r="K2006" s="27">
        <v>0</v>
      </c>
      <c r="L2006" s="27">
        <v>0</v>
      </c>
      <c r="M2006" s="27"/>
      <c r="N2006" s="27">
        <v>0</v>
      </c>
      <c r="O2006" s="27">
        <v>0</v>
      </c>
      <c r="P2006" s="27">
        <v>0</v>
      </c>
      <c r="Q2006" s="27"/>
      <c r="R2006" s="27">
        <v>0</v>
      </c>
      <c r="S2006" s="27">
        <v>0</v>
      </c>
      <c r="T2006" s="27">
        <v>0</v>
      </c>
      <c r="U2006" s="27"/>
      <c r="V2006" s="27">
        <v>0</v>
      </c>
      <c r="W2006" s="27">
        <v>0</v>
      </c>
      <c r="X2006" s="27">
        <v>0</v>
      </c>
      <c r="Y2006" s="27"/>
      <c r="Z2006" s="27">
        <v>0</v>
      </c>
      <c r="AA2006" s="27">
        <v>0</v>
      </c>
      <c r="AB2006" s="27">
        <v>0</v>
      </c>
      <c r="AC2006" s="27"/>
      <c r="AD2006" s="27">
        <v>0</v>
      </c>
      <c r="AE2006" s="27">
        <v>0</v>
      </c>
      <c r="AF2006" s="27">
        <v>0</v>
      </c>
      <c r="AG2006" s="106">
        <v>0</v>
      </c>
      <c r="AH2006" s="27">
        <v>0</v>
      </c>
      <c r="AI2006" s="27">
        <v>0</v>
      </c>
      <c r="AJ2006" s="27">
        <v>0</v>
      </c>
      <c r="AK2006" s="106">
        <v>0</v>
      </c>
      <c r="AL2006" s="106">
        <v>0</v>
      </c>
      <c r="AM2006" s="105">
        <v>0</v>
      </c>
      <c r="AN2006" s="11">
        <v>0</v>
      </c>
      <c r="AO2006" s="11">
        <v>0</v>
      </c>
      <c r="AP2006" s="105">
        <v>0</v>
      </c>
      <c r="AQ2006" s="11">
        <v>0</v>
      </c>
      <c r="AR2006" s="11">
        <v>0</v>
      </c>
      <c r="AS2006" s="11">
        <v>0</v>
      </c>
      <c r="AT2006" s="11">
        <v>0</v>
      </c>
      <c r="AU2006" s="11">
        <v>0</v>
      </c>
      <c r="AV2006" s="11">
        <v>0</v>
      </c>
      <c r="AW2006" s="11">
        <v>0</v>
      </c>
      <c r="AX2006" s="11">
        <v>0</v>
      </c>
      <c r="AZ2006" s="11">
        <v>0</v>
      </c>
      <c r="BA2006" s="11">
        <v>0</v>
      </c>
      <c r="BB2006" s="122"/>
    </row>
    <row r="2007" spans="1:54" hidden="1" x14ac:dyDescent="0.25">
      <c r="A2007">
        <v>11</v>
      </c>
      <c r="B2007" t="str">
        <f t="shared" si="244"/>
        <v>FlCC-3510</v>
      </c>
      <c r="C2007" s="2" t="s">
        <v>321</v>
      </c>
      <c r="D2007" s="2" t="str">
        <f t="shared" si="241"/>
        <v>3</v>
      </c>
      <c r="E2007" s="2" t="str">
        <f t="shared" si="242"/>
        <v>35</v>
      </c>
      <c r="F2007" s="2" t="str">
        <f t="shared" si="243"/>
        <v>351</v>
      </c>
      <c r="G2007" s="1" t="s">
        <v>71</v>
      </c>
      <c r="H2007" s="27">
        <v>0</v>
      </c>
      <c r="I2007" s="27"/>
      <c r="J2007" s="27">
        <v>0</v>
      </c>
      <c r="K2007" s="27">
        <v>0</v>
      </c>
      <c r="L2007" s="27">
        <v>0</v>
      </c>
      <c r="M2007" s="27"/>
      <c r="N2007" s="27">
        <v>0</v>
      </c>
      <c r="O2007" s="27">
        <v>0</v>
      </c>
      <c r="P2007" s="27">
        <v>0</v>
      </c>
      <c r="Q2007" s="27"/>
      <c r="R2007" s="27">
        <v>0</v>
      </c>
      <c r="S2007" s="27">
        <v>0</v>
      </c>
      <c r="T2007" s="27">
        <v>0</v>
      </c>
      <c r="U2007" s="27"/>
      <c r="V2007" s="27">
        <v>0</v>
      </c>
      <c r="W2007" s="27">
        <v>0</v>
      </c>
      <c r="X2007" s="27">
        <v>0</v>
      </c>
      <c r="Y2007" s="27"/>
      <c r="Z2007" s="27">
        <v>0</v>
      </c>
      <c r="AA2007" s="27">
        <v>0</v>
      </c>
      <c r="AB2007" s="27">
        <v>0</v>
      </c>
      <c r="AC2007" s="27"/>
      <c r="AD2007" s="27">
        <v>0</v>
      </c>
      <c r="AE2007" s="27">
        <v>0</v>
      </c>
      <c r="AF2007" s="27">
        <v>0</v>
      </c>
      <c r="AG2007" s="106">
        <v>0</v>
      </c>
      <c r="AH2007" s="27">
        <v>0</v>
      </c>
      <c r="AI2007" s="27">
        <v>0</v>
      </c>
      <c r="AJ2007" s="27">
        <v>0</v>
      </c>
      <c r="AK2007" s="106">
        <v>0</v>
      </c>
      <c r="AL2007" s="106">
        <v>0</v>
      </c>
      <c r="AM2007" s="105">
        <v>0</v>
      </c>
      <c r="AN2007" s="11">
        <v>0</v>
      </c>
      <c r="AO2007" s="11">
        <v>0</v>
      </c>
      <c r="AP2007" s="105">
        <v>0</v>
      </c>
      <c r="AQ2007" s="11">
        <v>0</v>
      </c>
      <c r="AR2007" s="11">
        <v>0</v>
      </c>
      <c r="AS2007" s="11">
        <v>0</v>
      </c>
      <c r="AT2007" s="11">
        <v>0</v>
      </c>
      <c r="AU2007" s="11">
        <v>0</v>
      </c>
      <c r="AV2007" s="11">
        <v>0</v>
      </c>
      <c r="AW2007" s="11">
        <v>0</v>
      </c>
      <c r="AX2007" s="11">
        <v>0</v>
      </c>
      <c r="AZ2007" s="11">
        <v>0</v>
      </c>
      <c r="BA2007" s="11">
        <v>0</v>
      </c>
      <c r="BB2007" s="122"/>
    </row>
    <row r="2008" spans="1:54" hidden="1" x14ac:dyDescent="0.25">
      <c r="A2008">
        <v>11</v>
      </c>
      <c r="B2008" t="str">
        <f t="shared" si="244"/>
        <v>FlCC-3520</v>
      </c>
      <c r="C2008" s="2" t="s">
        <v>321</v>
      </c>
      <c r="D2008" s="2" t="str">
        <f t="shared" ref="D2008:D2039" si="245">LEFT($G2008,1)</f>
        <v>3</v>
      </c>
      <c r="E2008" s="2" t="str">
        <f t="shared" ref="E2008:E2039" si="246">LEFT($G2008,2)</f>
        <v>35</v>
      </c>
      <c r="F2008" s="2" t="str">
        <f t="shared" ref="F2008:F2039" si="247">LEFT($G2008,3)</f>
        <v>352</v>
      </c>
      <c r="G2008" s="1" t="s">
        <v>72</v>
      </c>
      <c r="H2008" s="27">
        <v>0</v>
      </c>
      <c r="I2008" s="27"/>
      <c r="J2008" s="27">
        <v>0</v>
      </c>
      <c r="K2008" s="27">
        <v>0</v>
      </c>
      <c r="L2008" s="27">
        <v>0</v>
      </c>
      <c r="M2008" s="27"/>
      <c r="N2008" s="27">
        <v>0</v>
      </c>
      <c r="O2008" s="27">
        <v>0</v>
      </c>
      <c r="P2008" s="27">
        <v>0</v>
      </c>
      <c r="Q2008" s="27"/>
      <c r="R2008" s="27">
        <v>0</v>
      </c>
      <c r="S2008" s="27">
        <v>0</v>
      </c>
      <c r="T2008" s="27">
        <v>0</v>
      </c>
      <c r="U2008" s="27"/>
      <c r="V2008" s="27">
        <v>0</v>
      </c>
      <c r="W2008" s="27">
        <v>0</v>
      </c>
      <c r="X2008" s="27">
        <v>0</v>
      </c>
      <c r="Y2008" s="27"/>
      <c r="Z2008" s="27">
        <v>0</v>
      </c>
      <c r="AA2008" s="27">
        <v>0</v>
      </c>
      <c r="AB2008" s="27">
        <v>0</v>
      </c>
      <c r="AC2008" s="27"/>
      <c r="AD2008" s="27">
        <v>0</v>
      </c>
      <c r="AE2008" s="27">
        <v>0</v>
      </c>
      <c r="AF2008" s="27">
        <v>0</v>
      </c>
      <c r="AG2008" s="106">
        <v>0</v>
      </c>
      <c r="AH2008" s="27">
        <v>0</v>
      </c>
      <c r="AI2008" s="27">
        <v>0</v>
      </c>
      <c r="AJ2008" s="27">
        <v>0</v>
      </c>
      <c r="AK2008" s="106">
        <v>0</v>
      </c>
      <c r="AL2008" s="106">
        <v>0</v>
      </c>
      <c r="AM2008" s="105">
        <v>0</v>
      </c>
      <c r="AN2008" s="11">
        <v>0</v>
      </c>
      <c r="AO2008" s="11">
        <v>0</v>
      </c>
      <c r="AP2008" s="105">
        <v>0</v>
      </c>
      <c r="AQ2008" s="11">
        <v>0</v>
      </c>
      <c r="AR2008" s="11">
        <v>0</v>
      </c>
      <c r="AS2008" s="11">
        <v>0</v>
      </c>
      <c r="AT2008" s="11">
        <v>0</v>
      </c>
      <c r="AU2008" s="11">
        <v>0</v>
      </c>
      <c r="AV2008" s="11">
        <v>0</v>
      </c>
      <c r="AW2008" s="11">
        <v>0</v>
      </c>
      <c r="AX2008" s="11">
        <v>0</v>
      </c>
      <c r="AZ2008" s="11">
        <v>0</v>
      </c>
      <c r="BA2008" s="11">
        <v>0</v>
      </c>
      <c r="BB2008" s="122"/>
    </row>
    <row r="2009" spans="1:54" hidden="1" x14ac:dyDescent="0.25">
      <c r="A2009">
        <v>11</v>
      </c>
      <c r="B2009" t="str">
        <f t="shared" si="244"/>
        <v>FlCC-3530</v>
      </c>
      <c r="C2009" s="2" t="s">
        <v>321</v>
      </c>
      <c r="D2009" s="2" t="str">
        <f t="shared" si="245"/>
        <v>3</v>
      </c>
      <c r="E2009" s="2" t="str">
        <f t="shared" si="246"/>
        <v>35</v>
      </c>
      <c r="F2009" s="2" t="str">
        <f t="shared" si="247"/>
        <v>353</v>
      </c>
      <c r="G2009" s="1" t="s">
        <v>73</v>
      </c>
      <c r="H2009" s="27">
        <v>0</v>
      </c>
      <c r="I2009" s="27"/>
      <c r="J2009" s="27">
        <v>0</v>
      </c>
      <c r="K2009" s="27">
        <v>0</v>
      </c>
      <c r="L2009" s="27">
        <v>0</v>
      </c>
      <c r="M2009" s="27"/>
      <c r="N2009" s="27">
        <v>0</v>
      </c>
      <c r="O2009" s="27">
        <v>0</v>
      </c>
      <c r="P2009" s="27">
        <v>0</v>
      </c>
      <c r="Q2009" s="27"/>
      <c r="R2009" s="27">
        <v>0</v>
      </c>
      <c r="S2009" s="27">
        <v>0</v>
      </c>
      <c r="T2009" s="27">
        <v>0</v>
      </c>
      <c r="U2009" s="27"/>
      <c r="V2009" s="27">
        <v>0</v>
      </c>
      <c r="W2009" s="27">
        <v>0</v>
      </c>
      <c r="X2009" s="27">
        <v>0</v>
      </c>
      <c r="Y2009" s="27"/>
      <c r="Z2009" s="27">
        <v>0</v>
      </c>
      <c r="AA2009" s="27">
        <v>0</v>
      </c>
      <c r="AB2009" s="27">
        <v>0</v>
      </c>
      <c r="AC2009" s="27"/>
      <c r="AD2009" s="27">
        <v>0</v>
      </c>
      <c r="AE2009" s="27">
        <v>0</v>
      </c>
      <c r="AF2009" s="27">
        <v>0</v>
      </c>
      <c r="AG2009" s="106">
        <v>0</v>
      </c>
      <c r="AH2009" s="27">
        <v>0</v>
      </c>
      <c r="AI2009" s="27">
        <v>0</v>
      </c>
      <c r="AJ2009" s="27">
        <v>0</v>
      </c>
      <c r="AK2009" s="106">
        <v>0</v>
      </c>
      <c r="AL2009" s="106">
        <v>0</v>
      </c>
      <c r="AM2009" s="105">
        <v>0</v>
      </c>
      <c r="AN2009" s="11">
        <v>0</v>
      </c>
      <c r="AO2009" s="11">
        <v>0</v>
      </c>
      <c r="AP2009" s="105">
        <v>0</v>
      </c>
      <c r="AQ2009" s="11">
        <v>0</v>
      </c>
      <c r="AR2009" s="11">
        <v>0</v>
      </c>
      <c r="AS2009" s="11">
        <v>0</v>
      </c>
      <c r="AT2009" s="11">
        <v>0</v>
      </c>
      <c r="AU2009" s="11">
        <v>0</v>
      </c>
      <c r="AV2009" s="11">
        <v>0</v>
      </c>
      <c r="AW2009" s="11">
        <v>0</v>
      </c>
      <c r="AX2009" s="11">
        <v>0</v>
      </c>
      <c r="AZ2009" s="11">
        <v>0</v>
      </c>
      <c r="BA2009" s="11">
        <v>0</v>
      </c>
      <c r="BB2009" s="122"/>
    </row>
    <row r="2010" spans="1:54" hidden="1" x14ac:dyDescent="0.25">
      <c r="A2010">
        <v>11</v>
      </c>
      <c r="B2010" t="str">
        <f t="shared" si="244"/>
        <v>FlCC-3540</v>
      </c>
      <c r="C2010" s="2" t="s">
        <v>321</v>
      </c>
      <c r="D2010" s="2" t="str">
        <f t="shared" si="245"/>
        <v>3</v>
      </c>
      <c r="E2010" s="2" t="str">
        <f t="shared" si="246"/>
        <v>35</v>
      </c>
      <c r="F2010" s="2" t="str">
        <f t="shared" si="247"/>
        <v>354</v>
      </c>
      <c r="G2010" s="1" t="s">
        <v>74</v>
      </c>
      <c r="H2010" s="27">
        <v>0</v>
      </c>
      <c r="I2010" s="27"/>
      <c r="J2010" s="27">
        <v>0</v>
      </c>
      <c r="K2010" s="27">
        <v>0</v>
      </c>
      <c r="L2010" s="27">
        <v>0</v>
      </c>
      <c r="M2010" s="27"/>
      <c r="N2010" s="27">
        <v>0</v>
      </c>
      <c r="O2010" s="27">
        <v>0</v>
      </c>
      <c r="P2010" s="27">
        <v>0</v>
      </c>
      <c r="Q2010" s="27"/>
      <c r="R2010" s="27">
        <v>0</v>
      </c>
      <c r="S2010" s="27">
        <v>0</v>
      </c>
      <c r="T2010" s="27">
        <v>0</v>
      </c>
      <c r="U2010" s="27"/>
      <c r="V2010" s="27">
        <v>0</v>
      </c>
      <c r="W2010" s="27">
        <v>0</v>
      </c>
      <c r="X2010" s="27">
        <v>0</v>
      </c>
      <c r="Y2010" s="27"/>
      <c r="Z2010" s="27">
        <v>0</v>
      </c>
      <c r="AA2010" s="27">
        <v>0</v>
      </c>
      <c r="AB2010" s="27">
        <v>0</v>
      </c>
      <c r="AC2010" s="27"/>
      <c r="AD2010" s="27">
        <v>0</v>
      </c>
      <c r="AE2010" s="27">
        <v>0</v>
      </c>
      <c r="AF2010" s="27">
        <v>0</v>
      </c>
      <c r="AG2010" s="106">
        <v>0</v>
      </c>
      <c r="AH2010" s="27">
        <v>0</v>
      </c>
      <c r="AI2010" s="27">
        <v>0</v>
      </c>
      <c r="AJ2010" s="27">
        <v>0</v>
      </c>
      <c r="AK2010" s="106">
        <v>0</v>
      </c>
      <c r="AL2010" s="106">
        <v>0</v>
      </c>
      <c r="AM2010" s="105">
        <v>0</v>
      </c>
      <c r="AN2010" s="11">
        <v>0</v>
      </c>
      <c r="AO2010" s="11">
        <v>0</v>
      </c>
      <c r="AP2010" s="105">
        <v>0</v>
      </c>
      <c r="AQ2010" s="11">
        <v>0</v>
      </c>
      <c r="AR2010" s="11">
        <v>0</v>
      </c>
      <c r="AS2010" s="11">
        <v>0</v>
      </c>
      <c r="AT2010" s="11">
        <v>0</v>
      </c>
      <c r="AU2010" s="11">
        <v>0</v>
      </c>
      <c r="AV2010" s="11">
        <v>0</v>
      </c>
      <c r="AW2010" s="11">
        <v>0</v>
      </c>
      <c r="AX2010" s="11">
        <v>0</v>
      </c>
      <c r="AZ2010" s="11">
        <v>0</v>
      </c>
      <c r="BA2010" s="11">
        <v>0</v>
      </c>
      <c r="BB2010" s="122"/>
    </row>
    <row r="2011" spans="1:54" hidden="1" x14ac:dyDescent="0.25">
      <c r="A2011">
        <v>11</v>
      </c>
      <c r="B2011" t="str">
        <f t="shared" si="244"/>
        <v>FlCC-3550</v>
      </c>
      <c r="C2011" s="2" t="s">
        <v>321</v>
      </c>
      <c r="D2011" s="2" t="str">
        <f t="shared" si="245"/>
        <v>3</v>
      </c>
      <c r="E2011" s="2" t="str">
        <f t="shared" si="246"/>
        <v>35</v>
      </c>
      <c r="F2011" s="2" t="str">
        <f t="shared" si="247"/>
        <v>355</v>
      </c>
      <c r="G2011" s="1" t="s">
        <v>75</v>
      </c>
      <c r="H2011" s="27">
        <v>0</v>
      </c>
      <c r="I2011" s="27"/>
      <c r="J2011" s="27">
        <v>0</v>
      </c>
      <c r="K2011" s="27">
        <v>0</v>
      </c>
      <c r="L2011" s="27">
        <v>0</v>
      </c>
      <c r="M2011" s="27"/>
      <c r="N2011" s="27">
        <v>0</v>
      </c>
      <c r="O2011" s="27">
        <v>0</v>
      </c>
      <c r="P2011" s="27">
        <v>0</v>
      </c>
      <c r="Q2011" s="27"/>
      <c r="R2011" s="27">
        <v>0</v>
      </c>
      <c r="S2011" s="27">
        <v>0</v>
      </c>
      <c r="T2011" s="27">
        <v>0</v>
      </c>
      <c r="U2011" s="27"/>
      <c r="V2011" s="27">
        <v>0</v>
      </c>
      <c r="W2011" s="27">
        <v>0</v>
      </c>
      <c r="X2011" s="27">
        <v>0</v>
      </c>
      <c r="Y2011" s="27"/>
      <c r="Z2011" s="27">
        <v>0</v>
      </c>
      <c r="AA2011" s="27">
        <v>0</v>
      </c>
      <c r="AB2011" s="27">
        <v>0</v>
      </c>
      <c r="AC2011" s="27"/>
      <c r="AD2011" s="27">
        <v>0</v>
      </c>
      <c r="AE2011" s="27">
        <v>0</v>
      </c>
      <c r="AF2011" s="27">
        <v>0</v>
      </c>
      <c r="AG2011" s="106">
        <v>0</v>
      </c>
      <c r="AH2011" s="27">
        <v>0</v>
      </c>
      <c r="AI2011" s="27">
        <v>0</v>
      </c>
      <c r="AJ2011" s="27">
        <v>0</v>
      </c>
      <c r="AK2011" s="106">
        <v>0</v>
      </c>
      <c r="AL2011" s="106">
        <v>0</v>
      </c>
      <c r="AM2011" s="105">
        <v>0</v>
      </c>
      <c r="AN2011" s="11">
        <v>0</v>
      </c>
      <c r="AO2011" s="11">
        <v>0</v>
      </c>
      <c r="AP2011" s="105">
        <v>0</v>
      </c>
      <c r="AQ2011" s="11">
        <v>0</v>
      </c>
      <c r="AR2011" s="11">
        <v>0</v>
      </c>
      <c r="AS2011" s="11">
        <v>0</v>
      </c>
      <c r="AT2011" s="11">
        <v>0</v>
      </c>
      <c r="AU2011" s="11">
        <v>0</v>
      </c>
      <c r="AV2011" s="11">
        <v>0</v>
      </c>
      <c r="AW2011" s="11">
        <v>0</v>
      </c>
      <c r="AX2011" s="11">
        <v>0</v>
      </c>
      <c r="AZ2011" s="11">
        <v>0</v>
      </c>
      <c r="BA2011" s="11">
        <v>0</v>
      </c>
      <c r="BB2011" s="122"/>
    </row>
    <row r="2012" spans="1:54" hidden="1" x14ac:dyDescent="0.25">
      <c r="A2012">
        <v>11</v>
      </c>
      <c r="B2012" t="str">
        <f t="shared" si="244"/>
        <v>FlCC-3560</v>
      </c>
      <c r="C2012" s="2" t="s">
        <v>321</v>
      </c>
      <c r="D2012" s="2" t="str">
        <f t="shared" si="245"/>
        <v>3</v>
      </c>
      <c r="E2012" s="2" t="str">
        <f t="shared" si="246"/>
        <v>35</v>
      </c>
      <c r="F2012" s="2" t="str">
        <f t="shared" si="247"/>
        <v>356</v>
      </c>
      <c r="G2012" s="1" t="s">
        <v>76</v>
      </c>
      <c r="H2012" s="27">
        <v>0</v>
      </c>
      <c r="I2012" s="27"/>
      <c r="J2012" s="27">
        <v>0</v>
      </c>
      <c r="K2012" s="27">
        <v>0</v>
      </c>
      <c r="L2012" s="27">
        <v>0</v>
      </c>
      <c r="M2012" s="27"/>
      <c r="N2012" s="27">
        <v>0</v>
      </c>
      <c r="O2012" s="27">
        <v>0</v>
      </c>
      <c r="P2012" s="27">
        <v>0</v>
      </c>
      <c r="Q2012" s="27"/>
      <c r="R2012" s="27">
        <v>0</v>
      </c>
      <c r="S2012" s="27">
        <v>0</v>
      </c>
      <c r="T2012" s="27">
        <v>0</v>
      </c>
      <c r="U2012" s="27"/>
      <c r="V2012" s="27">
        <v>0</v>
      </c>
      <c r="W2012" s="27">
        <v>0</v>
      </c>
      <c r="X2012" s="27">
        <v>0</v>
      </c>
      <c r="Y2012" s="27"/>
      <c r="Z2012" s="27">
        <v>0</v>
      </c>
      <c r="AA2012" s="27">
        <v>0</v>
      </c>
      <c r="AB2012" s="27">
        <v>0</v>
      </c>
      <c r="AC2012" s="27"/>
      <c r="AD2012" s="27">
        <v>0</v>
      </c>
      <c r="AE2012" s="27">
        <v>0</v>
      </c>
      <c r="AF2012" s="27">
        <v>0</v>
      </c>
      <c r="AG2012" s="106">
        <v>0</v>
      </c>
      <c r="AH2012" s="27">
        <v>0</v>
      </c>
      <c r="AI2012" s="27">
        <v>0</v>
      </c>
      <c r="AJ2012" s="27">
        <v>0</v>
      </c>
      <c r="AK2012" s="106">
        <v>0</v>
      </c>
      <c r="AL2012" s="106">
        <v>0</v>
      </c>
      <c r="AM2012" s="105">
        <v>0</v>
      </c>
      <c r="AN2012" s="11">
        <v>0</v>
      </c>
      <c r="AO2012" s="11">
        <v>0</v>
      </c>
      <c r="AP2012" s="105">
        <v>0</v>
      </c>
      <c r="AQ2012" s="11">
        <v>0</v>
      </c>
      <c r="AR2012" s="11">
        <v>0</v>
      </c>
      <c r="AS2012" s="11">
        <v>0</v>
      </c>
      <c r="AT2012" s="11">
        <v>0</v>
      </c>
      <c r="AU2012" s="11">
        <v>0</v>
      </c>
      <c r="AV2012" s="11">
        <v>0</v>
      </c>
      <c r="AW2012" s="11">
        <v>0</v>
      </c>
      <c r="AX2012" s="11">
        <v>0</v>
      </c>
      <c r="AZ2012" s="11">
        <v>0</v>
      </c>
      <c r="BA2012" s="11">
        <v>0</v>
      </c>
      <c r="BB2012" s="122"/>
    </row>
    <row r="2013" spans="1:54" hidden="1" x14ac:dyDescent="0.25">
      <c r="A2013">
        <v>11</v>
      </c>
      <c r="B2013" t="str">
        <f t="shared" si="244"/>
        <v>FlCC-4110</v>
      </c>
      <c r="C2013" s="2" t="s">
        <v>321</v>
      </c>
      <c r="D2013" s="2" t="str">
        <f t="shared" si="245"/>
        <v>4</v>
      </c>
      <c r="E2013" s="2" t="str">
        <f t="shared" si="246"/>
        <v>41</v>
      </c>
      <c r="F2013" s="2" t="str">
        <f t="shared" si="247"/>
        <v>411</v>
      </c>
      <c r="G2013" s="1" t="s">
        <v>79</v>
      </c>
      <c r="H2013" s="27">
        <v>0</v>
      </c>
      <c r="I2013" s="27"/>
      <c r="J2013" s="27">
        <v>0</v>
      </c>
      <c r="K2013" s="27">
        <v>0</v>
      </c>
      <c r="L2013" s="27">
        <v>0</v>
      </c>
      <c r="M2013" s="27"/>
      <c r="N2013" s="27">
        <v>0</v>
      </c>
      <c r="O2013" s="27">
        <v>0</v>
      </c>
      <c r="P2013" s="27">
        <v>0</v>
      </c>
      <c r="Q2013" s="27"/>
      <c r="R2013" s="27">
        <v>0</v>
      </c>
      <c r="S2013" s="27">
        <v>0</v>
      </c>
      <c r="T2013" s="27">
        <v>0</v>
      </c>
      <c r="U2013" s="27"/>
      <c r="V2013" s="27">
        <v>0</v>
      </c>
      <c r="W2013" s="27">
        <v>0</v>
      </c>
      <c r="X2013" s="27">
        <v>0</v>
      </c>
      <c r="Y2013" s="27"/>
      <c r="Z2013" s="27">
        <v>0</v>
      </c>
      <c r="AA2013" s="27">
        <v>0</v>
      </c>
      <c r="AB2013" s="27">
        <v>0</v>
      </c>
      <c r="AC2013" s="27"/>
      <c r="AD2013" s="27">
        <v>0</v>
      </c>
      <c r="AE2013" s="27">
        <v>0</v>
      </c>
      <c r="AF2013" s="27">
        <v>0</v>
      </c>
      <c r="AG2013" s="106">
        <v>0</v>
      </c>
      <c r="AH2013" s="27">
        <v>0</v>
      </c>
      <c r="AI2013" s="27">
        <v>0</v>
      </c>
      <c r="AJ2013" s="27">
        <v>0</v>
      </c>
      <c r="AK2013" s="106">
        <v>0</v>
      </c>
      <c r="AL2013" s="106">
        <v>0</v>
      </c>
      <c r="AM2013" s="105">
        <v>0</v>
      </c>
      <c r="AN2013" s="11">
        <v>0</v>
      </c>
      <c r="AO2013" s="11">
        <v>0</v>
      </c>
      <c r="AP2013" s="105">
        <v>0</v>
      </c>
      <c r="AQ2013" s="11">
        <v>0</v>
      </c>
      <c r="AR2013" s="11">
        <v>0</v>
      </c>
      <c r="AS2013" s="11">
        <v>0</v>
      </c>
      <c r="AT2013" s="11">
        <v>0</v>
      </c>
      <c r="AU2013" s="11">
        <v>0</v>
      </c>
      <c r="AV2013" s="11">
        <v>0</v>
      </c>
      <c r="AW2013" s="11">
        <v>0</v>
      </c>
      <c r="AX2013" s="11">
        <v>0</v>
      </c>
      <c r="AZ2013" s="11">
        <v>0</v>
      </c>
      <c r="BA2013" s="11">
        <v>0</v>
      </c>
      <c r="BB2013" s="122"/>
    </row>
    <row r="2014" spans="1:54" hidden="1" x14ac:dyDescent="0.25">
      <c r="A2014">
        <v>11</v>
      </c>
      <c r="B2014" t="str">
        <f t="shared" si="244"/>
        <v>FlCC-4120</v>
      </c>
      <c r="C2014" s="2" t="s">
        <v>321</v>
      </c>
      <c r="D2014" s="2" t="str">
        <f t="shared" si="245"/>
        <v>4</v>
      </c>
      <c r="E2014" s="2" t="str">
        <f t="shared" si="246"/>
        <v>41</v>
      </c>
      <c r="F2014" s="2" t="str">
        <f t="shared" si="247"/>
        <v>412</v>
      </c>
      <c r="G2014" s="1" t="s">
        <v>80</v>
      </c>
      <c r="H2014" s="27">
        <v>0</v>
      </c>
      <c r="I2014" s="27"/>
      <c r="J2014" s="27">
        <v>0</v>
      </c>
      <c r="K2014" s="27">
        <v>0</v>
      </c>
      <c r="L2014" s="27">
        <v>0</v>
      </c>
      <c r="M2014" s="27"/>
      <c r="N2014" s="27">
        <v>0</v>
      </c>
      <c r="O2014" s="27">
        <v>0</v>
      </c>
      <c r="P2014" s="27">
        <v>0</v>
      </c>
      <c r="Q2014" s="27"/>
      <c r="R2014" s="27">
        <v>0</v>
      </c>
      <c r="S2014" s="27">
        <v>0</v>
      </c>
      <c r="T2014" s="27">
        <v>0</v>
      </c>
      <c r="U2014" s="27"/>
      <c r="V2014" s="27">
        <v>0</v>
      </c>
      <c r="W2014" s="27">
        <v>0</v>
      </c>
      <c r="X2014" s="27">
        <v>0</v>
      </c>
      <c r="Y2014" s="27"/>
      <c r="Z2014" s="27">
        <v>0</v>
      </c>
      <c r="AA2014" s="27">
        <v>0</v>
      </c>
      <c r="AB2014" s="27">
        <v>0</v>
      </c>
      <c r="AC2014" s="27"/>
      <c r="AD2014" s="27">
        <v>0</v>
      </c>
      <c r="AE2014" s="27">
        <v>0</v>
      </c>
      <c r="AF2014" s="27">
        <v>0</v>
      </c>
      <c r="AG2014" s="106">
        <v>0</v>
      </c>
      <c r="AH2014" s="27">
        <v>0</v>
      </c>
      <c r="AI2014" s="27">
        <v>0</v>
      </c>
      <c r="AJ2014" s="27">
        <v>0</v>
      </c>
      <c r="AK2014" s="106">
        <v>0</v>
      </c>
      <c r="AL2014" s="106">
        <v>0</v>
      </c>
      <c r="AM2014" s="105">
        <v>0</v>
      </c>
      <c r="AN2014" s="11">
        <v>0</v>
      </c>
      <c r="AO2014" s="11">
        <v>0</v>
      </c>
      <c r="AP2014" s="105">
        <v>0</v>
      </c>
      <c r="AQ2014" s="11">
        <v>0</v>
      </c>
      <c r="AR2014" s="11">
        <v>0</v>
      </c>
      <c r="AS2014" s="11">
        <v>0</v>
      </c>
      <c r="AT2014" s="11">
        <v>0</v>
      </c>
      <c r="AU2014" s="11">
        <v>0</v>
      </c>
      <c r="AV2014" s="11">
        <v>0</v>
      </c>
      <c r="AW2014" s="11">
        <v>0</v>
      </c>
      <c r="AX2014" s="11">
        <v>0</v>
      </c>
      <c r="AZ2014" s="11">
        <v>0</v>
      </c>
      <c r="BA2014" s="11">
        <v>0</v>
      </c>
      <c r="BB2014" s="122"/>
    </row>
    <row r="2015" spans="1:54" hidden="1" x14ac:dyDescent="0.25">
      <c r="A2015">
        <v>11</v>
      </c>
      <c r="B2015" t="str">
        <f t="shared" si="244"/>
        <v>FlCC-4130</v>
      </c>
      <c r="C2015" s="2" t="s">
        <v>321</v>
      </c>
      <c r="D2015" s="2" t="str">
        <f t="shared" si="245"/>
        <v>4</v>
      </c>
      <c r="E2015" s="2" t="str">
        <f t="shared" si="246"/>
        <v>41</v>
      </c>
      <c r="F2015" s="2" t="str">
        <f t="shared" si="247"/>
        <v>413</v>
      </c>
      <c r="G2015" s="1" t="s">
        <v>81</v>
      </c>
      <c r="H2015" s="27">
        <v>0</v>
      </c>
      <c r="I2015" s="27"/>
      <c r="J2015" s="27">
        <v>0</v>
      </c>
      <c r="K2015" s="27">
        <v>0</v>
      </c>
      <c r="L2015" s="27">
        <v>0</v>
      </c>
      <c r="M2015" s="27"/>
      <c r="N2015" s="27">
        <v>0</v>
      </c>
      <c r="O2015" s="27">
        <v>0</v>
      </c>
      <c r="P2015" s="27">
        <v>0</v>
      </c>
      <c r="Q2015" s="27"/>
      <c r="R2015" s="27">
        <v>0</v>
      </c>
      <c r="S2015" s="27">
        <v>0</v>
      </c>
      <c r="T2015" s="27">
        <v>0</v>
      </c>
      <c r="U2015" s="27"/>
      <c r="V2015" s="27">
        <v>0</v>
      </c>
      <c r="W2015" s="27">
        <v>0</v>
      </c>
      <c r="X2015" s="27">
        <v>0</v>
      </c>
      <c r="Y2015" s="27"/>
      <c r="Z2015" s="27">
        <v>0</v>
      </c>
      <c r="AA2015" s="27">
        <v>0</v>
      </c>
      <c r="AB2015" s="27">
        <v>0</v>
      </c>
      <c r="AC2015" s="27"/>
      <c r="AD2015" s="27">
        <v>0</v>
      </c>
      <c r="AE2015" s="27">
        <v>0</v>
      </c>
      <c r="AF2015" s="27">
        <v>0</v>
      </c>
      <c r="AG2015" s="106">
        <v>0</v>
      </c>
      <c r="AH2015" s="27">
        <v>0</v>
      </c>
      <c r="AI2015" s="27">
        <v>0</v>
      </c>
      <c r="AJ2015" s="27">
        <v>0</v>
      </c>
      <c r="AK2015" s="106">
        <v>0</v>
      </c>
      <c r="AL2015" s="106">
        <v>0</v>
      </c>
      <c r="AM2015" s="105">
        <v>0</v>
      </c>
      <c r="AN2015" s="11">
        <v>0</v>
      </c>
      <c r="AO2015" s="11">
        <v>0</v>
      </c>
      <c r="AP2015" s="105">
        <v>0</v>
      </c>
      <c r="AQ2015" s="11">
        <v>0</v>
      </c>
      <c r="AR2015" s="11">
        <v>0</v>
      </c>
      <c r="AS2015" s="11">
        <v>0</v>
      </c>
      <c r="AT2015" s="11">
        <v>0</v>
      </c>
      <c r="AU2015" s="11">
        <v>0</v>
      </c>
      <c r="AV2015" s="11">
        <v>0</v>
      </c>
      <c r="AW2015" s="11">
        <v>0</v>
      </c>
      <c r="AX2015" s="11">
        <v>0</v>
      </c>
      <c r="AZ2015" s="11">
        <v>0</v>
      </c>
      <c r="BA2015" s="11">
        <v>0</v>
      </c>
      <c r="BB2015" s="122"/>
    </row>
    <row r="2016" spans="1:54" hidden="1" x14ac:dyDescent="0.25">
      <c r="A2016">
        <v>11</v>
      </c>
      <c r="B2016" t="str">
        <f t="shared" si="244"/>
        <v>FlCC-4140</v>
      </c>
      <c r="C2016" s="2" t="s">
        <v>321</v>
      </c>
      <c r="D2016" s="2" t="str">
        <f t="shared" si="245"/>
        <v>4</v>
      </c>
      <c r="E2016" s="2" t="str">
        <f t="shared" si="246"/>
        <v>41</v>
      </c>
      <c r="F2016" s="2" t="str">
        <f t="shared" si="247"/>
        <v>414</v>
      </c>
      <c r="G2016" s="1" t="s">
        <v>82</v>
      </c>
      <c r="H2016" s="27">
        <v>0</v>
      </c>
      <c r="I2016" s="27"/>
      <c r="J2016" s="27">
        <v>0</v>
      </c>
      <c r="K2016" s="27">
        <v>0</v>
      </c>
      <c r="L2016" s="27">
        <v>0</v>
      </c>
      <c r="M2016" s="27"/>
      <c r="N2016" s="27">
        <v>0</v>
      </c>
      <c r="O2016" s="27">
        <v>0</v>
      </c>
      <c r="P2016" s="27">
        <v>0</v>
      </c>
      <c r="Q2016" s="27"/>
      <c r="R2016" s="27">
        <v>0</v>
      </c>
      <c r="S2016" s="27">
        <v>0</v>
      </c>
      <c r="T2016" s="27">
        <v>0</v>
      </c>
      <c r="U2016" s="27"/>
      <c r="V2016" s="27">
        <v>0</v>
      </c>
      <c r="W2016" s="27">
        <v>0</v>
      </c>
      <c r="X2016" s="27">
        <v>0</v>
      </c>
      <c r="Y2016" s="27"/>
      <c r="Z2016" s="27">
        <v>0</v>
      </c>
      <c r="AA2016" s="27">
        <v>0</v>
      </c>
      <c r="AB2016" s="27">
        <v>0</v>
      </c>
      <c r="AC2016" s="27"/>
      <c r="AD2016" s="27">
        <v>0</v>
      </c>
      <c r="AE2016" s="27">
        <v>0</v>
      </c>
      <c r="AF2016" s="27">
        <v>0</v>
      </c>
      <c r="AG2016" s="106">
        <v>0</v>
      </c>
      <c r="AH2016" s="27">
        <v>0</v>
      </c>
      <c r="AI2016" s="27">
        <v>0</v>
      </c>
      <c r="AJ2016" s="27">
        <v>0</v>
      </c>
      <c r="AK2016" s="106">
        <v>0</v>
      </c>
      <c r="AL2016" s="106">
        <v>0</v>
      </c>
      <c r="AM2016" s="105">
        <v>0</v>
      </c>
      <c r="AN2016" s="11">
        <v>0</v>
      </c>
      <c r="AO2016" s="11">
        <v>0</v>
      </c>
      <c r="AP2016" s="105">
        <v>0</v>
      </c>
      <c r="AQ2016" s="11">
        <v>0</v>
      </c>
      <c r="AR2016" s="11">
        <v>0</v>
      </c>
      <c r="AS2016" s="11">
        <v>0</v>
      </c>
      <c r="AT2016" s="11">
        <v>0</v>
      </c>
      <c r="AU2016" s="11">
        <v>0</v>
      </c>
      <c r="AV2016" s="11">
        <v>0</v>
      </c>
      <c r="AW2016" s="11">
        <v>0</v>
      </c>
      <c r="AX2016" s="11">
        <v>0</v>
      </c>
      <c r="AZ2016" s="11">
        <v>0</v>
      </c>
      <c r="BA2016" s="11">
        <v>0</v>
      </c>
      <c r="BB2016" s="122"/>
    </row>
    <row r="2017" spans="1:54" hidden="1" x14ac:dyDescent="0.25">
      <c r="A2017">
        <v>11</v>
      </c>
      <c r="B2017" t="str">
        <f t="shared" si="244"/>
        <v>FlCC-4150</v>
      </c>
      <c r="C2017" s="2" t="s">
        <v>321</v>
      </c>
      <c r="D2017" s="2" t="str">
        <f t="shared" si="245"/>
        <v>4</v>
      </c>
      <c r="E2017" s="2" t="str">
        <f t="shared" si="246"/>
        <v>41</v>
      </c>
      <c r="F2017" s="2" t="str">
        <f t="shared" si="247"/>
        <v>415</v>
      </c>
      <c r="G2017" s="1" t="s">
        <v>83</v>
      </c>
      <c r="H2017" s="27">
        <v>0</v>
      </c>
      <c r="I2017" s="27"/>
      <c r="J2017" s="27">
        <v>0</v>
      </c>
      <c r="K2017" s="27">
        <v>0</v>
      </c>
      <c r="L2017" s="27">
        <v>0</v>
      </c>
      <c r="M2017" s="27"/>
      <c r="N2017" s="27">
        <v>0</v>
      </c>
      <c r="O2017" s="27">
        <v>0</v>
      </c>
      <c r="P2017" s="27">
        <v>0</v>
      </c>
      <c r="Q2017" s="27"/>
      <c r="R2017" s="27">
        <v>0</v>
      </c>
      <c r="S2017" s="27">
        <v>0</v>
      </c>
      <c r="T2017" s="27">
        <v>0</v>
      </c>
      <c r="U2017" s="27"/>
      <c r="V2017" s="27">
        <v>0</v>
      </c>
      <c r="W2017" s="27">
        <v>0</v>
      </c>
      <c r="X2017" s="27">
        <v>0</v>
      </c>
      <c r="Y2017" s="27"/>
      <c r="Z2017" s="27">
        <v>0</v>
      </c>
      <c r="AA2017" s="27">
        <v>0</v>
      </c>
      <c r="AB2017" s="27">
        <v>0</v>
      </c>
      <c r="AC2017" s="27"/>
      <c r="AD2017" s="27">
        <v>0</v>
      </c>
      <c r="AE2017" s="27">
        <v>0</v>
      </c>
      <c r="AF2017" s="27">
        <v>1546</v>
      </c>
      <c r="AG2017" s="106">
        <v>1546</v>
      </c>
      <c r="AH2017" s="27">
        <v>1546</v>
      </c>
      <c r="AI2017" s="27">
        <v>1546</v>
      </c>
      <c r="AJ2017" s="27">
        <v>1116</v>
      </c>
      <c r="AK2017" s="106">
        <v>1096</v>
      </c>
      <c r="AL2017" s="106">
        <v>1096</v>
      </c>
      <c r="AM2017" s="105">
        <v>1096</v>
      </c>
      <c r="AN2017" s="11">
        <v>908</v>
      </c>
      <c r="AO2017" s="11">
        <v>908</v>
      </c>
      <c r="AP2017" s="105">
        <v>908</v>
      </c>
      <c r="AQ2017" s="11">
        <v>908</v>
      </c>
      <c r="AR2017" s="11">
        <v>774</v>
      </c>
      <c r="AS2017" s="11">
        <v>774</v>
      </c>
      <c r="AT2017" s="11">
        <v>774</v>
      </c>
      <c r="AU2017" s="11">
        <v>774</v>
      </c>
      <c r="AV2017" s="11">
        <v>595</v>
      </c>
      <c r="AW2017" s="11">
        <v>595</v>
      </c>
      <c r="AX2017" s="11">
        <v>595</v>
      </c>
      <c r="AZ2017" s="11">
        <v>582</v>
      </c>
      <c r="BA2017" s="11">
        <v>502.74220000000003</v>
      </c>
      <c r="BB2017" s="122"/>
    </row>
    <row r="2018" spans="1:54" hidden="1" x14ac:dyDescent="0.25">
      <c r="A2018">
        <v>11</v>
      </c>
      <c r="B2018" t="str">
        <f t="shared" si="244"/>
        <v>FlCC-4160</v>
      </c>
      <c r="C2018" s="2" t="s">
        <v>321</v>
      </c>
      <c r="D2018" s="2" t="str">
        <f t="shared" si="245"/>
        <v>4</v>
      </c>
      <c r="E2018" s="2" t="str">
        <f t="shared" si="246"/>
        <v>41</v>
      </c>
      <c r="F2018" s="2" t="str">
        <f t="shared" si="247"/>
        <v>416</v>
      </c>
      <c r="G2018" s="1" t="s">
        <v>84</v>
      </c>
      <c r="H2018" s="27">
        <v>0</v>
      </c>
      <c r="I2018" s="27"/>
      <c r="J2018" s="27">
        <v>0</v>
      </c>
      <c r="K2018" s="27">
        <v>0</v>
      </c>
      <c r="L2018" s="27">
        <v>0</v>
      </c>
      <c r="M2018" s="27"/>
      <c r="N2018" s="27">
        <v>0</v>
      </c>
      <c r="O2018" s="27">
        <v>0</v>
      </c>
      <c r="P2018" s="27">
        <v>0</v>
      </c>
      <c r="Q2018" s="27"/>
      <c r="R2018" s="27">
        <v>0</v>
      </c>
      <c r="S2018" s="27">
        <v>0</v>
      </c>
      <c r="T2018" s="27">
        <v>0</v>
      </c>
      <c r="U2018" s="27"/>
      <c r="V2018" s="27">
        <v>0</v>
      </c>
      <c r="W2018" s="27">
        <v>0</v>
      </c>
      <c r="X2018" s="27">
        <v>0</v>
      </c>
      <c r="Y2018" s="27"/>
      <c r="Z2018" s="27">
        <v>0</v>
      </c>
      <c r="AA2018" s="27">
        <v>0</v>
      </c>
      <c r="AB2018" s="27">
        <v>0</v>
      </c>
      <c r="AC2018" s="27"/>
      <c r="AD2018" s="27">
        <v>0</v>
      </c>
      <c r="AE2018" s="27">
        <v>0</v>
      </c>
      <c r="AF2018" s="27">
        <v>0</v>
      </c>
      <c r="AG2018" s="106">
        <v>0</v>
      </c>
      <c r="AH2018" s="27">
        <v>0</v>
      </c>
      <c r="AI2018" s="27">
        <v>0</v>
      </c>
      <c r="AJ2018" s="27">
        <v>0</v>
      </c>
      <c r="AK2018" s="106">
        <v>0</v>
      </c>
      <c r="AL2018" s="106">
        <v>0</v>
      </c>
      <c r="AM2018" s="105">
        <v>0</v>
      </c>
      <c r="AN2018" s="11">
        <v>0</v>
      </c>
      <c r="AO2018" s="11">
        <v>0</v>
      </c>
      <c r="AP2018" s="105">
        <v>0</v>
      </c>
      <c r="AQ2018" s="11">
        <v>0</v>
      </c>
      <c r="AR2018" s="11">
        <v>0</v>
      </c>
      <c r="AS2018" s="11">
        <v>0</v>
      </c>
      <c r="AT2018" s="11">
        <v>0</v>
      </c>
      <c r="AU2018" s="11">
        <v>0</v>
      </c>
      <c r="AV2018" s="11">
        <v>0</v>
      </c>
      <c r="AW2018" s="11">
        <v>0</v>
      </c>
      <c r="AX2018" s="11">
        <v>0</v>
      </c>
      <c r="AZ2018" s="11">
        <v>0</v>
      </c>
      <c r="BA2018" s="11">
        <v>0</v>
      </c>
      <c r="BB2018" s="122"/>
    </row>
    <row r="2019" spans="1:54" hidden="1" x14ac:dyDescent="0.25">
      <c r="A2019">
        <v>11</v>
      </c>
      <c r="B2019" t="str">
        <f t="shared" si="244"/>
        <v>FlCC-4170</v>
      </c>
      <c r="C2019" s="2" t="s">
        <v>321</v>
      </c>
      <c r="D2019" s="2" t="str">
        <f t="shared" si="245"/>
        <v>4</v>
      </c>
      <c r="E2019" s="2" t="str">
        <f t="shared" si="246"/>
        <v>41</v>
      </c>
      <c r="F2019" s="2" t="str">
        <f t="shared" si="247"/>
        <v>417</v>
      </c>
      <c r="G2019" s="1" t="s">
        <v>86</v>
      </c>
      <c r="H2019" s="27">
        <v>0</v>
      </c>
      <c r="I2019" s="27"/>
      <c r="J2019" s="27">
        <v>0</v>
      </c>
      <c r="K2019" s="27">
        <v>0</v>
      </c>
      <c r="L2019" s="27">
        <v>0</v>
      </c>
      <c r="M2019" s="27"/>
      <c r="N2019" s="27">
        <v>0</v>
      </c>
      <c r="O2019" s="27">
        <v>0</v>
      </c>
      <c r="P2019" s="27">
        <v>0</v>
      </c>
      <c r="Q2019" s="27"/>
      <c r="R2019" s="27">
        <v>0</v>
      </c>
      <c r="S2019" s="27">
        <v>0</v>
      </c>
      <c r="T2019" s="27">
        <v>0</v>
      </c>
      <c r="U2019" s="27"/>
      <c r="V2019" s="27">
        <v>0</v>
      </c>
      <c r="W2019" s="27">
        <v>0</v>
      </c>
      <c r="X2019" s="27">
        <v>0</v>
      </c>
      <c r="Y2019" s="27"/>
      <c r="Z2019" s="27">
        <v>0</v>
      </c>
      <c r="AA2019" s="27">
        <v>0</v>
      </c>
      <c r="AB2019" s="27">
        <v>0</v>
      </c>
      <c r="AC2019" s="27"/>
      <c r="AD2019" s="27">
        <v>0</v>
      </c>
      <c r="AE2019" s="27">
        <v>0</v>
      </c>
      <c r="AF2019" s="27">
        <v>0</v>
      </c>
      <c r="AG2019" s="106">
        <v>0</v>
      </c>
      <c r="AH2019" s="27">
        <v>0</v>
      </c>
      <c r="AI2019" s="27">
        <v>0</v>
      </c>
      <c r="AJ2019" s="27">
        <v>0</v>
      </c>
      <c r="AK2019" s="106">
        <v>0</v>
      </c>
      <c r="AL2019" s="106">
        <v>0</v>
      </c>
      <c r="AM2019" s="105">
        <v>0</v>
      </c>
      <c r="AN2019" s="11">
        <v>0</v>
      </c>
      <c r="AO2019" s="11">
        <v>0</v>
      </c>
      <c r="AP2019" s="105">
        <v>0</v>
      </c>
      <c r="AQ2019" s="11">
        <v>0</v>
      </c>
      <c r="AR2019" s="11">
        <v>0</v>
      </c>
      <c r="AS2019" s="11">
        <v>0</v>
      </c>
      <c r="AT2019" s="11">
        <v>0</v>
      </c>
      <c r="AU2019" s="11">
        <v>0</v>
      </c>
      <c r="AV2019" s="11">
        <v>0</v>
      </c>
      <c r="AW2019" s="11">
        <v>0</v>
      </c>
      <c r="AX2019" s="11">
        <v>0</v>
      </c>
      <c r="AZ2019" s="11">
        <v>0</v>
      </c>
      <c r="BA2019" s="11">
        <v>0</v>
      </c>
      <c r="BB2019" s="122"/>
    </row>
    <row r="2020" spans="1:54" hidden="1" x14ac:dyDescent="0.25">
      <c r="A2020">
        <v>11</v>
      </c>
      <c r="B2020" t="str">
        <f t="shared" si="244"/>
        <v>FlCC-4210</v>
      </c>
      <c r="C2020" s="2" t="s">
        <v>321</v>
      </c>
      <c r="D2020" s="2" t="str">
        <f t="shared" si="245"/>
        <v>4</v>
      </c>
      <c r="E2020" s="2" t="str">
        <f t="shared" si="246"/>
        <v>42</v>
      </c>
      <c r="F2020" s="2" t="str">
        <f t="shared" si="247"/>
        <v>421</v>
      </c>
      <c r="G2020" s="1" t="s">
        <v>89</v>
      </c>
      <c r="H2020" s="27">
        <v>0</v>
      </c>
      <c r="I2020" s="27"/>
      <c r="J2020" s="27">
        <v>0</v>
      </c>
      <c r="K2020" s="27">
        <v>0</v>
      </c>
      <c r="L2020" s="27">
        <v>0</v>
      </c>
      <c r="M2020" s="27"/>
      <c r="N2020" s="27">
        <v>0</v>
      </c>
      <c r="O2020" s="27">
        <v>0</v>
      </c>
      <c r="P2020" s="27">
        <v>0</v>
      </c>
      <c r="Q2020" s="27"/>
      <c r="R2020" s="27">
        <v>0</v>
      </c>
      <c r="S2020" s="27">
        <v>0</v>
      </c>
      <c r="T2020" s="27">
        <v>0</v>
      </c>
      <c r="U2020" s="27"/>
      <c r="V2020" s="27">
        <v>0</v>
      </c>
      <c r="W2020" s="27">
        <v>0</v>
      </c>
      <c r="X2020" s="27">
        <v>0</v>
      </c>
      <c r="Y2020" s="27"/>
      <c r="Z2020" s="27">
        <v>0</v>
      </c>
      <c r="AA2020" s="27">
        <v>0</v>
      </c>
      <c r="AB2020" s="27">
        <v>0</v>
      </c>
      <c r="AC2020" s="27"/>
      <c r="AD2020" s="27">
        <v>0</v>
      </c>
      <c r="AE2020" s="27">
        <v>0</v>
      </c>
      <c r="AF2020" s="27">
        <v>0</v>
      </c>
      <c r="AG2020" s="106">
        <v>0</v>
      </c>
      <c r="AH2020" s="27">
        <v>0</v>
      </c>
      <c r="AI2020" s="27">
        <v>0</v>
      </c>
      <c r="AJ2020" s="27">
        <v>0</v>
      </c>
      <c r="AK2020" s="106">
        <v>0</v>
      </c>
      <c r="AL2020" s="106">
        <v>0</v>
      </c>
      <c r="AM2020" s="105">
        <v>0</v>
      </c>
      <c r="AN2020" s="11">
        <v>0</v>
      </c>
      <c r="AO2020" s="11">
        <v>0</v>
      </c>
      <c r="AP2020" s="105">
        <v>0</v>
      </c>
      <c r="AQ2020" s="11">
        <v>0</v>
      </c>
      <c r="AR2020" s="11">
        <v>0</v>
      </c>
      <c r="AS2020" s="11">
        <v>0</v>
      </c>
      <c r="AT2020" s="11">
        <v>0</v>
      </c>
      <c r="AU2020" s="11">
        <v>0</v>
      </c>
      <c r="AV2020" s="11">
        <v>0</v>
      </c>
      <c r="AW2020" s="11">
        <v>0</v>
      </c>
      <c r="AX2020" s="11">
        <v>0</v>
      </c>
      <c r="AZ2020" s="11">
        <v>0</v>
      </c>
      <c r="BA2020" s="11">
        <v>0</v>
      </c>
      <c r="BB2020" s="122"/>
    </row>
    <row r="2021" spans="1:54" hidden="1" x14ac:dyDescent="0.25">
      <c r="A2021">
        <v>11</v>
      </c>
      <c r="B2021" t="str">
        <f t="shared" si="244"/>
        <v>FlCC-4220</v>
      </c>
      <c r="C2021" s="2" t="s">
        <v>321</v>
      </c>
      <c r="D2021" s="2" t="str">
        <f t="shared" si="245"/>
        <v>4</v>
      </c>
      <c r="E2021" s="2" t="str">
        <f t="shared" si="246"/>
        <v>42</v>
      </c>
      <c r="F2021" s="2" t="str">
        <f t="shared" si="247"/>
        <v>422</v>
      </c>
      <c r="G2021" s="1" t="s">
        <v>90</v>
      </c>
      <c r="H2021" s="27">
        <v>0</v>
      </c>
      <c r="I2021" s="27"/>
      <c r="J2021" s="27">
        <v>0</v>
      </c>
      <c r="K2021" s="27">
        <v>0</v>
      </c>
      <c r="L2021" s="27">
        <v>0</v>
      </c>
      <c r="M2021" s="27"/>
      <c r="N2021" s="27">
        <v>0</v>
      </c>
      <c r="O2021" s="27">
        <v>0</v>
      </c>
      <c r="P2021" s="27">
        <v>0</v>
      </c>
      <c r="Q2021" s="27"/>
      <c r="R2021" s="27">
        <v>0</v>
      </c>
      <c r="S2021" s="27">
        <v>0</v>
      </c>
      <c r="T2021" s="27">
        <v>0</v>
      </c>
      <c r="U2021" s="27"/>
      <c r="V2021" s="27">
        <v>0</v>
      </c>
      <c r="W2021" s="27">
        <v>0</v>
      </c>
      <c r="X2021" s="27">
        <v>0</v>
      </c>
      <c r="Y2021" s="27"/>
      <c r="Z2021" s="27">
        <v>0</v>
      </c>
      <c r="AA2021" s="27">
        <v>0</v>
      </c>
      <c r="AB2021" s="27">
        <v>0</v>
      </c>
      <c r="AC2021" s="27"/>
      <c r="AD2021" s="27">
        <v>0</v>
      </c>
      <c r="AE2021" s="27">
        <v>0</v>
      </c>
      <c r="AF2021" s="27">
        <v>0</v>
      </c>
      <c r="AG2021" s="106">
        <v>0</v>
      </c>
      <c r="AH2021" s="27">
        <v>0</v>
      </c>
      <c r="AI2021" s="27">
        <v>0</v>
      </c>
      <c r="AJ2021" s="27">
        <v>0</v>
      </c>
      <c r="AK2021" s="106">
        <v>0</v>
      </c>
      <c r="AL2021" s="106">
        <v>0</v>
      </c>
      <c r="AM2021" s="105">
        <v>0</v>
      </c>
      <c r="AN2021" s="11">
        <v>0</v>
      </c>
      <c r="AO2021" s="11">
        <v>0</v>
      </c>
      <c r="AP2021" s="105">
        <v>0</v>
      </c>
      <c r="AQ2021" s="11">
        <v>0</v>
      </c>
      <c r="AR2021" s="11">
        <v>0</v>
      </c>
      <c r="AS2021" s="11">
        <v>0</v>
      </c>
      <c r="AT2021" s="11">
        <v>0</v>
      </c>
      <c r="AU2021" s="11">
        <v>0</v>
      </c>
      <c r="AV2021" s="11">
        <v>0</v>
      </c>
      <c r="AW2021" s="11">
        <v>0</v>
      </c>
      <c r="AX2021" s="11">
        <v>0</v>
      </c>
      <c r="AZ2021" s="11">
        <v>0</v>
      </c>
      <c r="BA2021" s="11">
        <v>0</v>
      </c>
      <c r="BB2021" s="122"/>
    </row>
    <row r="2022" spans="1:54" hidden="1" x14ac:dyDescent="0.25">
      <c r="A2022">
        <v>11</v>
      </c>
      <c r="B2022" t="str">
        <f t="shared" si="244"/>
        <v>FlCC-4230</v>
      </c>
      <c r="C2022" s="2" t="s">
        <v>321</v>
      </c>
      <c r="D2022" s="2" t="str">
        <f t="shared" si="245"/>
        <v>4</v>
      </c>
      <c r="E2022" s="2" t="str">
        <f t="shared" si="246"/>
        <v>42</v>
      </c>
      <c r="F2022" s="2" t="str">
        <f t="shared" si="247"/>
        <v>423</v>
      </c>
      <c r="G2022" s="1" t="s">
        <v>91</v>
      </c>
      <c r="H2022" s="27">
        <v>0</v>
      </c>
      <c r="I2022" s="27"/>
      <c r="J2022" s="27">
        <v>0</v>
      </c>
      <c r="K2022" s="27">
        <v>0</v>
      </c>
      <c r="L2022" s="27">
        <v>0</v>
      </c>
      <c r="M2022" s="27"/>
      <c r="N2022" s="27">
        <v>0</v>
      </c>
      <c r="O2022" s="27">
        <v>0</v>
      </c>
      <c r="P2022" s="27">
        <v>0</v>
      </c>
      <c r="Q2022" s="27"/>
      <c r="R2022" s="27">
        <v>0</v>
      </c>
      <c r="S2022" s="27">
        <v>0</v>
      </c>
      <c r="T2022" s="27">
        <v>0</v>
      </c>
      <c r="U2022" s="27"/>
      <c r="V2022" s="27">
        <v>0</v>
      </c>
      <c r="W2022" s="27">
        <v>0</v>
      </c>
      <c r="X2022" s="27">
        <v>0</v>
      </c>
      <c r="Y2022" s="27"/>
      <c r="Z2022" s="27">
        <v>0</v>
      </c>
      <c r="AA2022" s="27">
        <v>0</v>
      </c>
      <c r="AB2022" s="27">
        <v>0</v>
      </c>
      <c r="AC2022" s="27"/>
      <c r="AD2022" s="27">
        <v>0</v>
      </c>
      <c r="AE2022" s="27">
        <v>0</v>
      </c>
      <c r="AF2022" s="27">
        <v>0</v>
      </c>
      <c r="AG2022" s="106">
        <v>0</v>
      </c>
      <c r="AH2022" s="27">
        <v>0</v>
      </c>
      <c r="AI2022" s="27">
        <v>0</v>
      </c>
      <c r="AJ2022" s="27">
        <v>0</v>
      </c>
      <c r="AK2022" s="106">
        <v>0</v>
      </c>
      <c r="AL2022" s="106">
        <v>0</v>
      </c>
      <c r="AM2022" s="105">
        <v>0</v>
      </c>
      <c r="AN2022" s="11">
        <v>0</v>
      </c>
      <c r="AO2022" s="11">
        <v>0</v>
      </c>
      <c r="AP2022" s="105">
        <v>0</v>
      </c>
      <c r="AQ2022" s="11">
        <v>0</v>
      </c>
      <c r="AR2022" s="11">
        <v>0</v>
      </c>
      <c r="AS2022" s="11">
        <v>0</v>
      </c>
      <c r="AT2022" s="11">
        <v>0</v>
      </c>
      <c r="AU2022" s="11">
        <v>0</v>
      </c>
      <c r="AV2022" s="11">
        <v>0</v>
      </c>
      <c r="AW2022" s="11">
        <v>0</v>
      </c>
      <c r="AX2022" s="11">
        <v>0</v>
      </c>
      <c r="AZ2022" s="11">
        <v>0</v>
      </c>
      <c r="BA2022" s="11">
        <v>0</v>
      </c>
      <c r="BB2022" s="122"/>
    </row>
    <row r="2023" spans="1:54" hidden="1" x14ac:dyDescent="0.25">
      <c r="A2023">
        <v>11</v>
      </c>
      <c r="B2023" t="str">
        <f t="shared" si="244"/>
        <v>FlCC-4240</v>
      </c>
      <c r="C2023" s="2" t="s">
        <v>321</v>
      </c>
      <c r="D2023" s="2" t="str">
        <f t="shared" si="245"/>
        <v>4</v>
      </c>
      <c r="E2023" s="2" t="str">
        <f t="shared" si="246"/>
        <v>42</v>
      </c>
      <c r="F2023" s="2" t="str">
        <f t="shared" si="247"/>
        <v>424</v>
      </c>
      <c r="G2023" s="1" t="s">
        <v>93</v>
      </c>
      <c r="H2023" s="27">
        <v>0</v>
      </c>
      <c r="I2023" s="27"/>
      <c r="J2023" s="27">
        <v>0</v>
      </c>
      <c r="K2023" s="27">
        <v>0</v>
      </c>
      <c r="L2023" s="27">
        <v>0</v>
      </c>
      <c r="M2023" s="27"/>
      <c r="N2023" s="27">
        <v>0</v>
      </c>
      <c r="O2023" s="27">
        <v>0</v>
      </c>
      <c r="P2023" s="27">
        <v>0</v>
      </c>
      <c r="Q2023" s="27"/>
      <c r="R2023" s="27">
        <v>0</v>
      </c>
      <c r="S2023" s="27">
        <v>0</v>
      </c>
      <c r="T2023" s="27">
        <v>0</v>
      </c>
      <c r="U2023" s="27"/>
      <c r="V2023" s="27">
        <v>0</v>
      </c>
      <c r="W2023" s="27">
        <v>0</v>
      </c>
      <c r="X2023" s="27">
        <v>0</v>
      </c>
      <c r="Y2023" s="27"/>
      <c r="Z2023" s="27">
        <v>0</v>
      </c>
      <c r="AA2023" s="27">
        <v>0</v>
      </c>
      <c r="AB2023" s="27">
        <v>0</v>
      </c>
      <c r="AC2023" s="27"/>
      <c r="AD2023" s="27">
        <v>0</v>
      </c>
      <c r="AE2023" s="27">
        <v>0</v>
      </c>
      <c r="AF2023" s="27">
        <v>0</v>
      </c>
      <c r="AG2023" s="106">
        <v>0</v>
      </c>
      <c r="AH2023" s="27">
        <v>0</v>
      </c>
      <c r="AI2023" s="27">
        <v>0</v>
      </c>
      <c r="AJ2023" s="27">
        <v>0</v>
      </c>
      <c r="AK2023" s="106">
        <v>0</v>
      </c>
      <c r="AL2023" s="106">
        <v>0</v>
      </c>
      <c r="AM2023" s="105">
        <v>0</v>
      </c>
      <c r="AN2023" s="11">
        <v>0</v>
      </c>
      <c r="AO2023" s="11">
        <v>0</v>
      </c>
      <c r="AP2023" s="105">
        <v>0</v>
      </c>
      <c r="AQ2023" s="11">
        <v>0</v>
      </c>
      <c r="AR2023" s="11">
        <v>0</v>
      </c>
      <c r="AS2023" s="11">
        <v>0</v>
      </c>
      <c r="AT2023" s="11">
        <v>0</v>
      </c>
      <c r="AU2023" s="11">
        <v>0</v>
      </c>
      <c r="AV2023" s="11">
        <v>0</v>
      </c>
      <c r="AW2023" s="11">
        <v>0</v>
      </c>
      <c r="AX2023" s="11">
        <v>0</v>
      </c>
      <c r="AZ2023" s="11">
        <v>0</v>
      </c>
      <c r="BA2023" s="11">
        <v>0</v>
      </c>
      <c r="BB2023" s="122"/>
    </row>
    <row r="2024" spans="1:54" hidden="1" x14ac:dyDescent="0.25">
      <c r="A2024">
        <v>11</v>
      </c>
      <c r="B2024" t="str">
        <f t="shared" si="244"/>
        <v>FlCC-4250</v>
      </c>
      <c r="C2024" s="2" t="s">
        <v>321</v>
      </c>
      <c r="D2024" s="2" t="str">
        <f t="shared" si="245"/>
        <v>4</v>
      </c>
      <c r="E2024" s="2" t="str">
        <f t="shared" si="246"/>
        <v>42</v>
      </c>
      <c r="F2024" s="2" t="str">
        <f t="shared" si="247"/>
        <v>425</v>
      </c>
      <c r="G2024" s="1" t="s">
        <v>94</v>
      </c>
      <c r="H2024" s="27">
        <v>0</v>
      </c>
      <c r="I2024" s="27"/>
      <c r="J2024" s="27">
        <v>0</v>
      </c>
      <c r="K2024" s="27">
        <v>0</v>
      </c>
      <c r="L2024" s="27">
        <v>0</v>
      </c>
      <c r="M2024" s="27"/>
      <c r="N2024" s="27">
        <v>0</v>
      </c>
      <c r="O2024" s="27">
        <v>0</v>
      </c>
      <c r="P2024" s="27">
        <v>0</v>
      </c>
      <c r="Q2024" s="27"/>
      <c r="R2024" s="27">
        <v>0</v>
      </c>
      <c r="S2024" s="27">
        <v>0</v>
      </c>
      <c r="T2024" s="27">
        <v>0</v>
      </c>
      <c r="U2024" s="27"/>
      <c r="V2024" s="27">
        <v>0</v>
      </c>
      <c r="W2024" s="27">
        <v>0</v>
      </c>
      <c r="X2024" s="27">
        <v>0</v>
      </c>
      <c r="Y2024" s="27"/>
      <c r="Z2024" s="27">
        <v>0</v>
      </c>
      <c r="AA2024" s="27">
        <v>0</v>
      </c>
      <c r="AB2024" s="27">
        <v>0</v>
      </c>
      <c r="AC2024" s="27"/>
      <c r="AD2024" s="27">
        <v>0</v>
      </c>
      <c r="AE2024" s="27">
        <v>0</v>
      </c>
      <c r="AF2024" s="27">
        <v>0</v>
      </c>
      <c r="AG2024" s="106">
        <v>0</v>
      </c>
      <c r="AH2024" s="27">
        <v>0</v>
      </c>
      <c r="AI2024" s="27">
        <v>0</v>
      </c>
      <c r="AJ2024" s="27">
        <v>0</v>
      </c>
      <c r="AK2024" s="106">
        <v>0</v>
      </c>
      <c r="AL2024" s="106">
        <v>0</v>
      </c>
      <c r="AM2024" s="105">
        <v>0</v>
      </c>
      <c r="AN2024" s="11">
        <v>0</v>
      </c>
      <c r="AO2024" s="11">
        <v>0</v>
      </c>
      <c r="AP2024" s="105">
        <v>0</v>
      </c>
      <c r="AQ2024" s="11">
        <v>0</v>
      </c>
      <c r="AR2024" s="11">
        <v>0</v>
      </c>
      <c r="AS2024" s="11">
        <v>0</v>
      </c>
      <c r="AT2024" s="11">
        <v>0</v>
      </c>
      <c r="AU2024" s="11">
        <v>0</v>
      </c>
      <c r="AV2024" s="11">
        <v>0</v>
      </c>
      <c r="AW2024" s="11">
        <v>0</v>
      </c>
      <c r="AX2024" s="11">
        <v>0</v>
      </c>
      <c r="AZ2024" s="11">
        <v>0</v>
      </c>
      <c r="BA2024" s="11">
        <v>0</v>
      </c>
      <c r="BB2024" s="122"/>
    </row>
    <row r="2025" spans="1:54" hidden="1" x14ac:dyDescent="0.25">
      <c r="A2025">
        <v>11</v>
      </c>
      <c r="B2025" t="str">
        <f t="shared" si="244"/>
        <v>FlCC-4260</v>
      </c>
      <c r="C2025" s="2" t="s">
        <v>321</v>
      </c>
      <c r="D2025" s="2" t="str">
        <f t="shared" si="245"/>
        <v>4</v>
      </c>
      <c r="E2025" s="2" t="str">
        <f t="shared" si="246"/>
        <v>42</v>
      </c>
      <c r="F2025" s="2" t="str">
        <f t="shared" si="247"/>
        <v>426</v>
      </c>
      <c r="G2025" s="1" t="s">
        <v>95</v>
      </c>
      <c r="H2025" s="27">
        <v>0</v>
      </c>
      <c r="I2025" s="27"/>
      <c r="J2025" s="27">
        <v>0</v>
      </c>
      <c r="K2025" s="27">
        <v>0</v>
      </c>
      <c r="L2025" s="27">
        <v>0</v>
      </c>
      <c r="M2025" s="27"/>
      <c r="N2025" s="27">
        <v>0</v>
      </c>
      <c r="O2025" s="27">
        <v>0</v>
      </c>
      <c r="P2025" s="27">
        <v>0</v>
      </c>
      <c r="Q2025" s="27"/>
      <c r="R2025" s="27">
        <v>0</v>
      </c>
      <c r="S2025" s="27">
        <v>0</v>
      </c>
      <c r="T2025" s="27">
        <v>0</v>
      </c>
      <c r="U2025" s="27"/>
      <c r="V2025" s="27">
        <v>0</v>
      </c>
      <c r="W2025" s="27">
        <v>0</v>
      </c>
      <c r="X2025" s="27">
        <v>0</v>
      </c>
      <c r="Y2025" s="27"/>
      <c r="Z2025" s="27">
        <v>0</v>
      </c>
      <c r="AA2025" s="27">
        <v>0</v>
      </c>
      <c r="AB2025" s="27">
        <v>0</v>
      </c>
      <c r="AC2025" s="27"/>
      <c r="AD2025" s="27">
        <v>0</v>
      </c>
      <c r="AE2025" s="27">
        <v>0</v>
      </c>
      <c r="AF2025" s="27">
        <v>0</v>
      </c>
      <c r="AG2025" s="106">
        <v>0</v>
      </c>
      <c r="AH2025" s="27">
        <v>0</v>
      </c>
      <c r="AI2025" s="27">
        <v>0</v>
      </c>
      <c r="AJ2025" s="27">
        <v>0</v>
      </c>
      <c r="AK2025" s="106">
        <v>0</v>
      </c>
      <c r="AL2025" s="106">
        <v>0</v>
      </c>
      <c r="AM2025" s="105">
        <v>0</v>
      </c>
      <c r="AN2025" s="11">
        <v>0</v>
      </c>
      <c r="AO2025" s="11">
        <v>0</v>
      </c>
      <c r="AP2025" s="105">
        <v>0</v>
      </c>
      <c r="AQ2025" s="11">
        <v>0</v>
      </c>
      <c r="AR2025" s="11">
        <v>0</v>
      </c>
      <c r="AS2025" s="11">
        <v>0</v>
      </c>
      <c r="AT2025" s="11">
        <v>0</v>
      </c>
      <c r="AU2025" s="11">
        <v>0</v>
      </c>
      <c r="AV2025" s="11">
        <v>0</v>
      </c>
      <c r="AW2025" s="11">
        <v>0</v>
      </c>
      <c r="AX2025" s="11">
        <v>0</v>
      </c>
      <c r="AZ2025" s="11">
        <v>0</v>
      </c>
      <c r="BA2025" s="11">
        <v>0</v>
      </c>
      <c r="BB2025" s="122"/>
    </row>
    <row r="2026" spans="1:54" hidden="1" x14ac:dyDescent="0.25">
      <c r="A2026">
        <v>11</v>
      </c>
      <c r="B2026" t="str">
        <f t="shared" si="244"/>
        <v>FlCC-4270</v>
      </c>
      <c r="C2026" s="2" t="s">
        <v>321</v>
      </c>
      <c r="D2026" s="2" t="str">
        <f t="shared" si="245"/>
        <v>4</v>
      </c>
      <c r="E2026" s="2" t="str">
        <f t="shared" si="246"/>
        <v>42</v>
      </c>
      <c r="F2026" s="2" t="str">
        <f t="shared" si="247"/>
        <v>427</v>
      </c>
      <c r="G2026" s="1" t="s">
        <v>96</v>
      </c>
      <c r="H2026" s="27">
        <v>0</v>
      </c>
      <c r="I2026" s="27"/>
      <c r="J2026" s="27">
        <v>0</v>
      </c>
      <c r="K2026" s="27">
        <v>0</v>
      </c>
      <c r="L2026" s="27">
        <v>0</v>
      </c>
      <c r="M2026" s="27"/>
      <c r="N2026" s="27">
        <v>0</v>
      </c>
      <c r="O2026" s="27">
        <v>0</v>
      </c>
      <c r="P2026" s="27">
        <v>0</v>
      </c>
      <c r="Q2026" s="27"/>
      <c r="R2026" s="27">
        <v>0</v>
      </c>
      <c r="S2026" s="27">
        <v>0</v>
      </c>
      <c r="T2026" s="27">
        <v>0</v>
      </c>
      <c r="U2026" s="27"/>
      <c r="V2026" s="27">
        <v>0</v>
      </c>
      <c r="W2026" s="27">
        <v>0</v>
      </c>
      <c r="X2026" s="27">
        <v>0</v>
      </c>
      <c r="Y2026" s="27"/>
      <c r="Z2026" s="27">
        <v>0</v>
      </c>
      <c r="AA2026" s="27">
        <v>0</v>
      </c>
      <c r="AB2026" s="27">
        <v>0</v>
      </c>
      <c r="AC2026" s="27"/>
      <c r="AD2026" s="27">
        <v>0</v>
      </c>
      <c r="AE2026" s="27">
        <v>0</v>
      </c>
      <c r="AF2026" s="27">
        <v>0</v>
      </c>
      <c r="AG2026" s="106">
        <v>0</v>
      </c>
      <c r="AH2026" s="27">
        <v>0</v>
      </c>
      <c r="AI2026" s="27">
        <v>0</v>
      </c>
      <c r="AJ2026" s="27">
        <v>0</v>
      </c>
      <c r="AK2026" s="106">
        <v>0</v>
      </c>
      <c r="AL2026" s="106">
        <v>0</v>
      </c>
      <c r="AM2026" s="105">
        <v>0</v>
      </c>
      <c r="AN2026" s="11">
        <v>0</v>
      </c>
      <c r="AO2026" s="11">
        <v>0</v>
      </c>
      <c r="AP2026" s="105">
        <v>0</v>
      </c>
      <c r="AQ2026" s="11">
        <v>0</v>
      </c>
      <c r="AR2026" s="11">
        <v>0</v>
      </c>
      <c r="AS2026" s="11">
        <v>0</v>
      </c>
      <c r="AT2026" s="11">
        <v>0</v>
      </c>
      <c r="AU2026" s="11">
        <v>0</v>
      </c>
      <c r="AV2026" s="11">
        <v>0</v>
      </c>
      <c r="AW2026" s="11">
        <v>0</v>
      </c>
      <c r="AX2026" s="11">
        <v>0</v>
      </c>
      <c r="AZ2026" s="11">
        <v>0</v>
      </c>
      <c r="BA2026" s="11">
        <v>0</v>
      </c>
      <c r="BB2026" s="122"/>
    </row>
    <row r="2027" spans="1:54" hidden="1" x14ac:dyDescent="0.25">
      <c r="A2027">
        <v>11</v>
      </c>
      <c r="B2027" t="str">
        <f t="shared" si="244"/>
        <v>FlCC-4280</v>
      </c>
      <c r="C2027" s="2" t="s">
        <v>321</v>
      </c>
      <c r="D2027" s="2" t="str">
        <f t="shared" si="245"/>
        <v>4</v>
      </c>
      <c r="E2027" s="2" t="str">
        <f t="shared" si="246"/>
        <v>42</v>
      </c>
      <c r="F2027" s="2" t="str">
        <f t="shared" si="247"/>
        <v>428</v>
      </c>
      <c r="G2027" s="1" t="s">
        <v>97</v>
      </c>
      <c r="H2027" s="27">
        <v>0</v>
      </c>
      <c r="I2027" s="27"/>
      <c r="J2027" s="27">
        <v>0</v>
      </c>
      <c r="K2027" s="27">
        <v>0</v>
      </c>
      <c r="L2027" s="27">
        <v>0</v>
      </c>
      <c r="M2027" s="27"/>
      <c r="N2027" s="27">
        <v>0</v>
      </c>
      <c r="O2027" s="27">
        <v>0</v>
      </c>
      <c r="P2027" s="27">
        <v>0</v>
      </c>
      <c r="Q2027" s="27"/>
      <c r="R2027" s="27">
        <v>0</v>
      </c>
      <c r="S2027" s="27">
        <v>0</v>
      </c>
      <c r="T2027" s="27">
        <v>0</v>
      </c>
      <c r="U2027" s="27"/>
      <c r="V2027" s="27">
        <v>0</v>
      </c>
      <c r="W2027" s="27">
        <v>0</v>
      </c>
      <c r="X2027" s="27">
        <v>0</v>
      </c>
      <c r="Y2027" s="27"/>
      <c r="Z2027" s="27">
        <v>0</v>
      </c>
      <c r="AA2027" s="27">
        <v>0</v>
      </c>
      <c r="AB2027" s="27">
        <v>0</v>
      </c>
      <c r="AC2027" s="27"/>
      <c r="AD2027" s="27">
        <v>0</v>
      </c>
      <c r="AE2027" s="27">
        <v>0</v>
      </c>
      <c r="AF2027" s="27">
        <v>0</v>
      </c>
      <c r="AG2027" s="106">
        <v>0</v>
      </c>
      <c r="AH2027" s="27">
        <v>0</v>
      </c>
      <c r="AI2027" s="27">
        <v>0</v>
      </c>
      <c r="AJ2027" s="27">
        <v>0</v>
      </c>
      <c r="AK2027" s="106">
        <v>0</v>
      </c>
      <c r="AL2027" s="106">
        <v>0</v>
      </c>
      <c r="AM2027" s="105">
        <v>0</v>
      </c>
      <c r="AN2027" s="11">
        <v>0</v>
      </c>
      <c r="AO2027" s="11">
        <v>0</v>
      </c>
      <c r="AP2027" s="105">
        <v>0</v>
      </c>
      <c r="AQ2027" s="11">
        <v>0</v>
      </c>
      <c r="AR2027" s="11">
        <v>0</v>
      </c>
      <c r="AS2027" s="11">
        <v>0</v>
      </c>
      <c r="AT2027" s="11">
        <v>0</v>
      </c>
      <c r="AU2027" s="11">
        <v>0</v>
      </c>
      <c r="AV2027" s="11">
        <v>0</v>
      </c>
      <c r="AW2027" s="11">
        <v>0</v>
      </c>
      <c r="AX2027" s="11">
        <v>0</v>
      </c>
      <c r="AZ2027" s="11">
        <v>0</v>
      </c>
      <c r="BA2027" s="11">
        <v>0</v>
      </c>
      <c r="BB2027" s="122"/>
    </row>
    <row r="2028" spans="1:54" hidden="1" x14ac:dyDescent="0.25">
      <c r="A2028">
        <v>11</v>
      </c>
      <c r="B2028" t="str">
        <f t="shared" si="244"/>
        <v>FlCC-4290</v>
      </c>
      <c r="C2028" s="2" t="s">
        <v>321</v>
      </c>
      <c r="D2028" s="2" t="str">
        <f t="shared" si="245"/>
        <v>4</v>
      </c>
      <c r="E2028" s="2" t="str">
        <f t="shared" si="246"/>
        <v>42</v>
      </c>
      <c r="F2028" s="2" t="str">
        <f t="shared" si="247"/>
        <v>429</v>
      </c>
      <c r="G2028" s="1" t="s">
        <v>98</v>
      </c>
      <c r="H2028" s="27">
        <v>0</v>
      </c>
      <c r="I2028" s="27"/>
      <c r="J2028" s="27">
        <v>0</v>
      </c>
      <c r="K2028" s="27">
        <v>0</v>
      </c>
      <c r="L2028" s="27">
        <v>0</v>
      </c>
      <c r="M2028" s="27"/>
      <c r="N2028" s="27">
        <v>0</v>
      </c>
      <c r="O2028" s="27">
        <v>0</v>
      </c>
      <c r="P2028" s="27">
        <v>0</v>
      </c>
      <c r="Q2028" s="27"/>
      <c r="R2028" s="27">
        <v>0</v>
      </c>
      <c r="S2028" s="27">
        <v>0</v>
      </c>
      <c r="T2028" s="27">
        <v>0</v>
      </c>
      <c r="U2028" s="27"/>
      <c r="V2028" s="27">
        <v>0</v>
      </c>
      <c r="W2028" s="27">
        <v>0</v>
      </c>
      <c r="X2028" s="27">
        <v>0</v>
      </c>
      <c r="Y2028" s="27"/>
      <c r="Z2028" s="27">
        <v>0</v>
      </c>
      <c r="AA2028" s="27">
        <v>0</v>
      </c>
      <c r="AB2028" s="27">
        <v>0</v>
      </c>
      <c r="AC2028" s="27"/>
      <c r="AD2028" s="27">
        <v>0</v>
      </c>
      <c r="AE2028" s="27">
        <v>0</v>
      </c>
      <c r="AF2028" s="27">
        <v>0</v>
      </c>
      <c r="AG2028" s="106">
        <v>0</v>
      </c>
      <c r="AH2028" s="27">
        <v>0</v>
      </c>
      <c r="AI2028" s="27">
        <v>0</v>
      </c>
      <c r="AJ2028" s="27">
        <v>0</v>
      </c>
      <c r="AK2028" s="106">
        <v>0</v>
      </c>
      <c r="AL2028" s="106">
        <v>0</v>
      </c>
      <c r="AM2028" s="105">
        <v>0</v>
      </c>
      <c r="AN2028" s="11">
        <v>0</v>
      </c>
      <c r="AO2028" s="11">
        <v>0</v>
      </c>
      <c r="AP2028" s="105">
        <v>0</v>
      </c>
      <c r="AQ2028" s="11">
        <v>0</v>
      </c>
      <c r="AR2028" s="11">
        <v>0</v>
      </c>
      <c r="AS2028" s="11">
        <v>0</v>
      </c>
      <c r="AT2028" s="11">
        <v>0</v>
      </c>
      <c r="AU2028" s="11">
        <v>0</v>
      </c>
      <c r="AV2028" s="11">
        <v>0</v>
      </c>
      <c r="AW2028" s="11">
        <v>0</v>
      </c>
      <c r="AX2028" s="11">
        <v>0</v>
      </c>
      <c r="AZ2028" s="11">
        <v>0</v>
      </c>
      <c r="BA2028" s="11">
        <v>0</v>
      </c>
      <c r="BB2028" s="122"/>
    </row>
    <row r="2029" spans="1:54" hidden="1" x14ac:dyDescent="0.25">
      <c r="A2029">
        <v>11</v>
      </c>
      <c r="B2029" t="str">
        <f t="shared" si="244"/>
        <v>FlCC-4311</v>
      </c>
      <c r="C2029" s="2" t="s">
        <v>321</v>
      </c>
      <c r="D2029" s="2" t="str">
        <f t="shared" si="245"/>
        <v>4</v>
      </c>
      <c r="E2029" s="2" t="str">
        <f t="shared" si="246"/>
        <v>43</v>
      </c>
      <c r="F2029" s="2" t="str">
        <f t="shared" si="247"/>
        <v>431</v>
      </c>
      <c r="G2029" s="1" t="s">
        <v>100</v>
      </c>
      <c r="H2029" s="27">
        <v>0</v>
      </c>
      <c r="I2029" s="27"/>
      <c r="J2029" s="27">
        <v>0</v>
      </c>
      <c r="K2029" s="27">
        <v>0</v>
      </c>
      <c r="L2029" s="27">
        <v>0</v>
      </c>
      <c r="M2029" s="27"/>
      <c r="N2029" s="27">
        <v>0</v>
      </c>
      <c r="O2029" s="27">
        <v>0</v>
      </c>
      <c r="P2029" s="27">
        <v>0</v>
      </c>
      <c r="Q2029" s="27"/>
      <c r="R2029" s="27">
        <v>0</v>
      </c>
      <c r="S2029" s="27">
        <v>0</v>
      </c>
      <c r="T2029" s="27">
        <v>0</v>
      </c>
      <c r="U2029" s="27"/>
      <c r="V2029" s="27">
        <v>0</v>
      </c>
      <c r="W2029" s="27">
        <v>0</v>
      </c>
      <c r="X2029" s="27">
        <v>0</v>
      </c>
      <c r="Y2029" s="27"/>
      <c r="Z2029" s="27">
        <v>0</v>
      </c>
      <c r="AA2029" s="27">
        <v>0</v>
      </c>
      <c r="AB2029" s="27">
        <v>0</v>
      </c>
      <c r="AC2029" s="27"/>
      <c r="AD2029" s="27">
        <v>0</v>
      </c>
      <c r="AE2029" s="27">
        <v>0</v>
      </c>
      <c r="AF2029" s="27">
        <v>0</v>
      </c>
      <c r="AG2029" s="106">
        <v>0</v>
      </c>
      <c r="AH2029" s="27">
        <v>0</v>
      </c>
      <c r="AI2029" s="27">
        <v>0</v>
      </c>
      <c r="AJ2029" s="27">
        <v>0</v>
      </c>
      <c r="AK2029" s="106">
        <v>0</v>
      </c>
      <c r="AL2029" s="106">
        <v>0</v>
      </c>
      <c r="AM2029" s="105">
        <v>0</v>
      </c>
      <c r="AN2029" s="11">
        <v>0</v>
      </c>
      <c r="AO2029" s="11">
        <v>0</v>
      </c>
      <c r="AP2029" s="105">
        <v>0</v>
      </c>
      <c r="AQ2029" s="11">
        <v>0</v>
      </c>
      <c r="AR2029" s="11">
        <v>0</v>
      </c>
      <c r="AS2029" s="11">
        <v>0</v>
      </c>
      <c r="AT2029" s="11">
        <v>0</v>
      </c>
      <c r="AU2029" s="11">
        <v>0</v>
      </c>
      <c r="AV2029" s="11">
        <v>0</v>
      </c>
      <c r="AW2029" s="11">
        <v>0</v>
      </c>
      <c r="AX2029" s="11">
        <v>0</v>
      </c>
      <c r="AZ2029" s="11">
        <v>0</v>
      </c>
      <c r="BA2029" s="11">
        <v>0</v>
      </c>
      <c r="BB2029" s="122"/>
    </row>
    <row r="2030" spans="1:54" hidden="1" x14ac:dyDescent="0.25">
      <c r="A2030">
        <v>11</v>
      </c>
      <c r="B2030" t="str">
        <f t="shared" si="244"/>
        <v>FlCC-4312</v>
      </c>
      <c r="C2030" s="2" t="s">
        <v>321</v>
      </c>
      <c r="D2030" s="2" t="str">
        <f t="shared" si="245"/>
        <v>4</v>
      </c>
      <c r="E2030" s="2" t="str">
        <f t="shared" si="246"/>
        <v>43</v>
      </c>
      <c r="F2030" s="2" t="str">
        <f t="shared" si="247"/>
        <v>431</v>
      </c>
      <c r="G2030" s="1" t="s">
        <v>101</v>
      </c>
      <c r="H2030" s="27">
        <v>0</v>
      </c>
      <c r="I2030" s="27"/>
      <c r="J2030" s="27">
        <v>0</v>
      </c>
      <c r="K2030" s="27">
        <v>0</v>
      </c>
      <c r="L2030" s="27">
        <v>0</v>
      </c>
      <c r="M2030" s="27"/>
      <c r="N2030" s="27">
        <v>0</v>
      </c>
      <c r="O2030" s="27">
        <v>0</v>
      </c>
      <c r="P2030" s="27">
        <v>0</v>
      </c>
      <c r="Q2030" s="27"/>
      <c r="R2030" s="27">
        <v>0</v>
      </c>
      <c r="S2030" s="27">
        <v>0</v>
      </c>
      <c r="T2030" s="27">
        <v>0</v>
      </c>
      <c r="U2030" s="27"/>
      <c r="V2030" s="27">
        <v>0</v>
      </c>
      <c r="W2030" s="27">
        <v>0</v>
      </c>
      <c r="X2030" s="27">
        <v>0</v>
      </c>
      <c r="Y2030" s="27"/>
      <c r="Z2030" s="27">
        <v>0</v>
      </c>
      <c r="AA2030" s="27">
        <v>0</v>
      </c>
      <c r="AB2030" s="27">
        <v>0</v>
      </c>
      <c r="AC2030" s="27"/>
      <c r="AD2030" s="27">
        <v>0</v>
      </c>
      <c r="AE2030" s="27">
        <v>0</v>
      </c>
      <c r="AF2030" s="27">
        <v>0</v>
      </c>
      <c r="AG2030" s="106">
        <v>0</v>
      </c>
      <c r="AH2030" s="27">
        <v>0</v>
      </c>
      <c r="AI2030" s="27">
        <v>0</v>
      </c>
      <c r="AJ2030" s="27">
        <v>0</v>
      </c>
      <c r="AK2030" s="106">
        <v>0</v>
      </c>
      <c r="AL2030" s="106">
        <v>0</v>
      </c>
      <c r="AM2030" s="105">
        <v>0</v>
      </c>
      <c r="AN2030" s="11">
        <v>0</v>
      </c>
      <c r="AO2030" s="11">
        <v>0</v>
      </c>
      <c r="AP2030" s="105">
        <v>0</v>
      </c>
      <c r="AQ2030" s="11">
        <v>0</v>
      </c>
      <c r="AR2030" s="11">
        <v>0</v>
      </c>
      <c r="AS2030" s="11">
        <v>0</v>
      </c>
      <c r="AT2030" s="11">
        <v>0</v>
      </c>
      <c r="AU2030" s="11">
        <v>0</v>
      </c>
      <c r="AV2030" s="11">
        <v>0</v>
      </c>
      <c r="AW2030" s="11">
        <v>0</v>
      </c>
      <c r="AX2030" s="11">
        <v>0</v>
      </c>
      <c r="AZ2030" s="11">
        <v>0</v>
      </c>
      <c r="BA2030" s="11">
        <v>0</v>
      </c>
      <c r="BB2030" s="122"/>
    </row>
    <row r="2031" spans="1:54" hidden="1" x14ac:dyDescent="0.25">
      <c r="A2031">
        <v>11</v>
      </c>
      <c r="B2031" t="str">
        <f t="shared" si="244"/>
        <v>FlCC-4313</v>
      </c>
      <c r="C2031" s="2" t="s">
        <v>321</v>
      </c>
      <c r="D2031" s="2" t="str">
        <f t="shared" si="245"/>
        <v>4</v>
      </c>
      <c r="E2031" s="2" t="str">
        <f t="shared" si="246"/>
        <v>43</v>
      </c>
      <c r="F2031" s="2" t="str">
        <f t="shared" si="247"/>
        <v>431</v>
      </c>
      <c r="G2031" s="1" t="s">
        <v>102</v>
      </c>
      <c r="H2031" s="27">
        <v>0</v>
      </c>
      <c r="I2031" s="27"/>
      <c r="J2031" s="27">
        <v>0</v>
      </c>
      <c r="K2031" s="27">
        <v>0</v>
      </c>
      <c r="L2031" s="27">
        <v>0</v>
      </c>
      <c r="M2031" s="27"/>
      <c r="N2031" s="27">
        <v>0</v>
      </c>
      <c r="O2031" s="27">
        <v>0</v>
      </c>
      <c r="P2031" s="27">
        <v>0</v>
      </c>
      <c r="Q2031" s="27"/>
      <c r="R2031" s="27">
        <v>0</v>
      </c>
      <c r="S2031" s="27">
        <v>0</v>
      </c>
      <c r="T2031" s="27">
        <v>0</v>
      </c>
      <c r="U2031" s="27"/>
      <c r="V2031" s="27">
        <v>0</v>
      </c>
      <c r="W2031" s="27">
        <v>0</v>
      </c>
      <c r="X2031" s="27">
        <v>0</v>
      </c>
      <c r="Y2031" s="27"/>
      <c r="Z2031" s="27">
        <v>0</v>
      </c>
      <c r="AA2031" s="27">
        <v>0</v>
      </c>
      <c r="AB2031" s="27">
        <v>0</v>
      </c>
      <c r="AC2031" s="27"/>
      <c r="AD2031" s="27">
        <v>0</v>
      </c>
      <c r="AE2031" s="27">
        <v>0</v>
      </c>
      <c r="AF2031" s="27">
        <v>0</v>
      </c>
      <c r="AG2031" s="106">
        <v>0</v>
      </c>
      <c r="AH2031" s="27">
        <v>0</v>
      </c>
      <c r="AI2031" s="27">
        <v>0</v>
      </c>
      <c r="AJ2031" s="27">
        <v>0</v>
      </c>
      <c r="AK2031" s="106">
        <v>0</v>
      </c>
      <c r="AL2031" s="106">
        <v>0</v>
      </c>
      <c r="AM2031" s="105">
        <v>0</v>
      </c>
      <c r="AN2031" s="11">
        <v>0</v>
      </c>
      <c r="AO2031" s="11">
        <v>0</v>
      </c>
      <c r="AP2031" s="105">
        <v>0</v>
      </c>
      <c r="AQ2031" s="11">
        <v>0</v>
      </c>
      <c r="AR2031" s="11">
        <v>0</v>
      </c>
      <c r="AS2031" s="11">
        <v>0</v>
      </c>
      <c r="AT2031" s="11">
        <v>0</v>
      </c>
      <c r="AU2031" s="11">
        <v>0</v>
      </c>
      <c r="AV2031" s="11">
        <v>0</v>
      </c>
      <c r="AW2031" s="11">
        <v>0</v>
      </c>
      <c r="AX2031" s="11">
        <v>0</v>
      </c>
      <c r="AZ2031" s="11">
        <v>0</v>
      </c>
      <c r="BA2031" s="11">
        <v>0</v>
      </c>
      <c r="BB2031" s="122"/>
    </row>
    <row r="2032" spans="1:54" hidden="1" x14ac:dyDescent="0.25">
      <c r="A2032">
        <v>11</v>
      </c>
      <c r="B2032" t="str">
        <f t="shared" si="244"/>
        <v>FlCC-4314</v>
      </c>
      <c r="C2032" s="2" t="s">
        <v>321</v>
      </c>
      <c r="D2032" s="2" t="str">
        <f t="shared" si="245"/>
        <v>4</v>
      </c>
      <c r="E2032" s="2" t="str">
        <f t="shared" si="246"/>
        <v>43</v>
      </c>
      <c r="F2032" s="2" t="str">
        <f t="shared" si="247"/>
        <v>431</v>
      </c>
      <c r="G2032" s="1" t="s">
        <v>103</v>
      </c>
      <c r="H2032" s="27">
        <v>0</v>
      </c>
      <c r="I2032" s="27"/>
      <c r="J2032" s="27">
        <v>0</v>
      </c>
      <c r="K2032" s="27">
        <v>0</v>
      </c>
      <c r="L2032" s="27">
        <v>0</v>
      </c>
      <c r="M2032" s="27"/>
      <c r="N2032" s="27">
        <v>0</v>
      </c>
      <c r="O2032" s="27">
        <v>0</v>
      </c>
      <c r="P2032" s="27">
        <v>0</v>
      </c>
      <c r="Q2032" s="27"/>
      <c r="R2032" s="27">
        <v>0</v>
      </c>
      <c r="S2032" s="27">
        <v>0</v>
      </c>
      <c r="T2032" s="27">
        <v>0</v>
      </c>
      <c r="U2032" s="27"/>
      <c r="V2032" s="27">
        <v>0</v>
      </c>
      <c r="W2032" s="27">
        <v>0</v>
      </c>
      <c r="X2032" s="27">
        <v>0</v>
      </c>
      <c r="Y2032" s="27"/>
      <c r="Z2032" s="27">
        <v>0</v>
      </c>
      <c r="AA2032" s="27">
        <v>0</v>
      </c>
      <c r="AB2032" s="27">
        <v>0</v>
      </c>
      <c r="AC2032" s="27"/>
      <c r="AD2032" s="27">
        <v>0</v>
      </c>
      <c r="AE2032" s="27">
        <v>0</v>
      </c>
      <c r="AF2032" s="27">
        <v>0</v>
      </c>
      <c r="AG2032" s="106">
        <v>0</v>
      </c>
      <c r="AH2032" s="27">
        <v>0</v>
      </c>
      <c r="AI2032" s="27">
        <v>0</v>
      </c>
      <c r="AJ2032" s="27">
        <v>0</v>
      </c>
      <c r="AK2032" s="106">
        <v>0</v>
      </c>
      <c r="AL2032" s="106">
        <v>0</v>
      </c>
      <c r="AM2032" s="105">
        <v>0</v>
      </c>
      <c r="AN2032" s="11">
        <v>0</v>
      </c>
      <c r="AO2032" s="11">
        <v>0</v>
      </c>
      <c r="AP2032" s="105">
        <v>0</v>
      </c>
      <c r="AQ2032" s="11">
        <v>0</v>
      </c>
      <c r="AR2032" s="11">
        <v>0</v>
      </c>
      <c r="AS2032" s="11">
        <v>0</v>
      </c>
      <c r="AT2032" s="11">
        <v>0</v>
      </c>
      <c r="AU2032" s="11">
        <v>0</v>
      </c>
      <c r="AV2032" s="11">
        <v>0</v>
      </c>
      <c r="AW2032" s="11">
        <v>0</v>
      </c>
      <c r="AX2032" s="11">
        <v>0</v>
      </c>
      <c r="AZ2032" s="11">
        <v>0</v>
      </c>
      <c r="BA2032" s="11">
        <v>0</v>
      </c>
      <c r="BB2032" s="122"/>
    </row>
    <row r="2033" spans="1:54" hidden="1" x14ac:dyDescent="0.25">
      <c r="A2033">
        <v>11</v>
      </c>
      <c r="B2033" t="str">
        <f t="shared" si="244"/>
        <v>FlCC-4315</v>
      </c>
      <c r="C2033" s="2" t="s">
        <v>321</v>
      </c>
      <c r="D2033" s="2" t="str">
        <f t="shared" si="245"/>
        <v>4</v>
      </c>
      <c r="E2033" s="2" t="str">
        <f t="shared" si="246"/>
        <v>43</v>
      </c>
      <c r="F2033" s="2" t="str">
        <f t="shared" si="247"/>
        <v>431</v>
      </c>
      <c r="G2033" s="1" t="s">
        <v>104</v>
      </c>
      <c r="H2033" s="27">
        <v>0</v>
      </c>
      <c r="I2033" s="27"/>
      <c r="J2033" s="27">
        <v>0</v>
      </c>
      <c r="K2033" s="27">
        <v>0</v>
      </c>
      <c r="L2033" s="27">
        <v>0</v>
      </c>
      <c r="M2033" s="27"/>
      <c r="N2033" s="27">
        <v>0</v>
      </c>
      <c r="O2033" s="27">
        <v>0</v>
      </c>
      <c r="P2033" s="27">
        <v>0</v>
      </c>
      <c r="Q2033" s="27"/>
      <c r="R2033" s="27">
        <v>0</v>
      </c>
      <c r="S2033" s="27">
        <v>0</v>
      </c>
      <c r="T2033" s="27">
        <v>0</v>
      </c>
      <c r="U2033" s="27"/>
      <c r="V2033" s="27">
        <v>0</v>
      </c>
      <c r="W2033" s="27">
        <v>0</v>
      </c>
      <c r="X2033" s="27">
        <v>0</v>
      </c>
      <c r="Y2033" s="27"/>
      <c r="Z2033" s="27">
        <v>0</v>
      </c>
      <c r="AA2033" s="27">
        <v>0</v>
      </c>
      <c r="AB2033" s="27">
        <v>0</v>
      </c>
      <c r="AC2033" s="27"/>
      <c r="AD2033" s="27">
        <v>0</v>
      </c>
      <c r="AE2033" s="27">
        <v>0</v>
      </c>
      <c r="AF2033" s="27">
        <v>0</v>
      </c>
      <c r="AG2033" s="106">
        <v>0</v>
      </c>
      <c r="AH2033" s="27">
        <v>0</v>
      </c>
      <c r="AI2033" s="27">
        <v>0</v>
      </c>
      <c r="AJ2033" s="27">
        <v>0</v>
      </c>
      <c r="AK2033" s="106">
        <v>0</v>
      </c>
      <c r="AL2033" s="106">
        <v>0</v>
      </c>
      <c r="AM2033" s="105">
        <v>0</v>
      </c>
      <c r="AN2033" s="11">
        <v>0</v>
      </c>
      <c r="AO2033" s="11">
        <v>0</v>
      </c>
      <c r="AP2033" s="105">
        <v>0</v>
      </c>
      <c r="AQ2033" s="11">
        <v>0</v>
      </c>
      <c r="AR2033" s="11">
        <v>0</v>
      </c>
      <c r="AS2033" s="11">
        <v>0</v>
      </c>
      <c r="AT2033" s="11">
        <v>0</v>
      </c>
      <c r="AU2033" s="11">
        <v>0</v>
      </c>
      <c r="AV2033" s="11">
        <v>0</v>
      </c>
      <c r="AW2033" s="11">
        <v>0</v>
      </c>
      <c r="AX2033" s="11">
        <v>0</v>
      </c>
      <c r="AZ2033" s="11">
        <v>0</v>
      </c>
      <c r="BA2033" s="11">
        <v>0</v>
      </c>
      <c r="BB2033" s="122"/>
    </row>
    <row r="2034" spans="1:54" hidden="1" x14ac:dyDescent="0.25">
      <c r="A2034">
        <v>11</v>
      </c>
      <c r="B2034" t="str">
        <f t="shared" si="244"/>
        <v>FlCC-4316</v>
      </c>
      <c r="C2034" s="2" t="s">
        <v>321</v>
      </c>
      <c r="D2034" s="2" t="str">
        <f t="shared" si="245"/>
        <v>4</v>
      </c>
      <c r="E2034" s="2" t="str">
        <f t="shared" si="246"/>
        <v>43</v>
      </c>
      <c r="F2034" s="2" t="str">
        <f t="shared" si="247"/>
        <v>431</v>
      </c>
      <c r="G2034" s="1" t="s">
        <v>105</v>
      </c>
      <c r="H2034" s="27">
        <v>0</v>
      </c>
      <c r="I2034" s="27"/>
      <c r="J2034" s="27">
        <v>0</v>
      </c>
      <c r="K2034" s="27">
        <v>0</v>
      </c>
      <c r="L2034" s="27">
        <v>0</v>
      </c>
      <c r="M2034" s="27"/>
      <c r="N2034" s="27">
        <v>0</v>
      </c>
      <c r="O2034" s="27">
        <v>0</v>
      </c>
      <c r="P2034" s="27">
        <v>0</v>
      </c>
      <c r="Q2034" s="27"/>
      <c r="R2034" s="27">
        <v>0</v>
      </c>
      <c r="S2034" s="27">
        <v>0</v>
      </c>
      <c r="T2034" s="27">
        <v>0</v>
      </c>
      <c r="U2034" s="27"/>
      <c r="V2034" s="27">
        <v>0</v>
      </c>
      <c r="W2034" s="27">
        <v>0</v>
      </c>
      <c r="X2034" s="27">
        <v>0</v>
      </c>
      <c r="Y2034" s="27"/>
      <c r="Z2034" s="27">
        <v>0</v>
      </c>
      <c r="AA2034" s="27">
        <v>0</v>
      </c>
      <c r="AB2034" s="27">
        <v>0</v>
      </c>
      <c r="AC2034" s="27"/>
      <c r="AD2034" s="27">
        <v>0</v>
      </c>
      <c r="AE2034" s="27">
        <v>0</v>
      </c>
      <c r="AF2034" s="27">
        <v>0</v>
      </c>
      <c r="AG2034" s="106">
        <v>0</v>
      </c>
      <c r="AH2034" s="27">
        <v>0</v>
      </c>
      <c r="AI2034" s="27">
        <v>0</v>
      </c>
      <c r="AJ2034" s="27">
        <v>0</v>
      </c>
      <c r="AK2034" s="106">
        <v>0</v>
      </c>
      <c r="AL2034" s="106">
        <v>0</v>
      </c>
      <c r="AM2034" s="105">
        <v>0</v>
      </c>
      <c r="AN2034" s="11">
        <v>0</v>
      </c>
      <c r="AO2034" s="11">
        <v>0</v>
      </c>
      <c r="AP2034" s="105">
        <v>0</v>
      </c>
      <c r="AQ2034" s="11">
        <v>0</v>
      </c>
      <c r="AR2034" s="11">
        <v>0</v>
      </c>
      <c r="AS2034" s="11">
        <v>0</v>
      </c>
      <c r="AT2034" s="11">
        <v>0</v>
      </c>
      <c r="AU2034" s="11">
        <v>0</v>
      </c>
      <c r="AV2034" s="11">
        <v>0</v>
      </c>
      <c r="AW2034" s="11">
        <v>0</v>
      </c>
      <c r="AX2034" s="11">
        <v>0</v>
      </c>
      <c r="AZ2034" s="11">
        <v>0</v>
      </c>
      <c r="BA2034" s="11">
        <v>0</v>
      </c>
      <c r="BB2034" s="122"/>
    </row>
    <row r="2035" spans="1:54" hidden="1" x14ac:dyDescent="0.25">
      <c r="A2035">
        <v>11</v>
      </c>
      <c r="B2035" t="str">
        <f t="shared" si="244"/>
        <v>FlCC-4321</v>
      </c>
      <c r="C2035" s="2" t="s">
        <v>321</v>
      </c>
      <c r="D2035" s="2" t="str">
        <f t="shared" si="245"/>
        <v>4</v>
      </c>
      <c r="E2035" s="2" t="str">
        <f t="shared" si="246"/>
        <v>43</v>
      </c>
      <c r="F2035" s="2" t="str">
        <f t="shared" si="247"/>
        <v>432</v>
      </c>
      <c r="G2035" s="1" t="s">
        <v>106</v>
      </c>
      <c r="H2035" s="27">
        <v>0</v>
      </c>
      <c r="I2035" s="27"/>
      <c r="J2035" s="27">
        <v>0</v>
      </c>
      <c r="K2035" s="27">
        <v>0</v>
      </c>
      <c r="L2035" s="27">
        <v>0</v>
      </c>
      <c r="M2035" s="27"/>
      <c r="N2035" s="27">
        <v>0</v>
      </c>
      <c r="O2035" s="27">
        <v>0</v>
      </c>
      <c r="P2035" s="27">
        <v>0</v>
      </c>
      <c r="Q2035" s="27"/>
      <c r="R2035" s="27">
        <v>0</v>
      </c>
      <c r="S2035" s="27">
        <v>0</v>
      </c>
      <c r="T2035" s="27">
        <v>0</v>
      </c>
      <c r="U2035" s="27"/>
      <c r="V2035" s="27">
        <v>0</v>
      </c>
      <c r="W2035" s="27">
        <v>0</v>
      </c>
      <c r="X2035" s="27">
        <v>0</v>
      </c>
      <c r="Y2035" s="27"/>
      <c r="Z2035" s="27">
        <v>0</v>
      </c>
      <c r="AA2035" s="27">
        <v>0</v>
      </c>
      <c r="AB2035" s="27">
        <v>0</v>
      </c>
      <c r="AC2035" s="27"/>
      <c r="AD2035" s="27">
        <v>0</v>
      </c>
      <c r="AE2035" s="27">
        <v>0</v>
      </c>
      <c r="AF2035" s="27">
        <v>0</v>
      </c>
      <c r="AG2035" s="106">
        <v>0</v>
      </c>
      <c r="AH2035" s="27">
        <v>0</v>
      </c>
      <c r="AI2035" s="27">
        <v>0</v>
      </c>
      <c r="AJ2035" s="27">
        <v>0</v>
      </c>
      <c r="AK2035" s="106">
        <v>0</v>
      </c>
      <c r="AL2035" s="106">
        <v>0</v>
      </c>
      <c r="AM2035" s="105">
        <v>0</v>
      </c>
      <c r="AN2035" s="11">
        <v>0</v>
      </c>
      <c r="AO2035" s="11">
        <v>0</v>
      </c>
      <c r="AP2035" s="105">
        <v>0</v>
      </c>
      <c r="AQ2035" s="11">
        <v>0</v>
      </c>
      <c r="AR2035" s="11">
        <v>0</v>
      </c>
      <c r="AS2035" s="11">
        <v>0</v>
      </c>
      <c r="AT2035" s="11">
        <v>0</v>
      </c>
      <c r="AU2035" s="11">
        <v>0</v>
      </c>
      <c r="AV2035" s="11">
        <v>0</v>
      </c>
      <c r="AW2035" s="11">
        <v>0</v>
      </c>
      <c r="AX2035" s="11">
        <v>0</v>
      </c>
      <c r="AZ2035" s="11">
        <v>0</v>
      </c>
      <c r="BA2035" s="11">
        <v>0</v>
      </c>
      <c r="BB2035" s="122"/>
    </row>
    <row r="2036" spans="1:54" hidden="1" x14ac:dyDescent="0.25">
      <c r="A2036">
        <v>11</v>
      </c>
      <c r="B2036" t="str">
        <f t="shared" si="244"/>
        <v>FlCC-4322</v>
      </c>
      <c r="C2036" s="2" t="s">
        <v>321</v>
      </c>
      <c r="D2036" s="2" t="str">
        <f t="shared" si="245"/>
        <v>4</v>
      </c>
      <c r="E2036" s="2" t="str">
        <f t="shared" si="246"/>
        <v>43</v>
      </c>
      <c r="F2036" s="2" t="str">
        <f t="shared" si="247"/>
        <v>432</v>
      </c>
      <c r="G2036" s="1" t="s">
        <v>107</v>
      </c>
      <c r="H2036" s="27">
        <v>0</v>
      </c>
      <c r="I2036" s="27"/>
      <c r="J2036" s="27">
        <v>0</v>
      </c>
      <c r="K2036" s="27">
        <v>0</v>
      </c>
      <c r="L2036" s="27">
        <v>0</v>
      </c>
      <c r="M2036" s="27"/>
      <c r="N2036" s="27">
        <v>0</v>
      </c>
      <c r="O2036" s="27">
        <v>0</v>
      </c>
      <c r="P2036" s="27">
        <v>0</v>
      </c>
      <c r="Q2036" s="27"/>
      <c r="R2036" s="27">
        <v>0</v>
      </c>
      <c r="S2036" s="27">
        <v>0</v>
      </c>
      <c r="T2036" s="27">
        <v>0</v>
      </c>
      <c r="U2036" s="27"/>
      <c r="V2036" s="27">
        <v>0</v>
      </c>
      <c r="W2036" s="27">
        <v>0</v>
      </c>
      <c r="X2036" s="27">
        <v>0</v>
      </c>
      <c r="Y2036" s="27"/>
      <c r="Z2036" s="27">
        <v>0</v>
      </c>
      <c r="AA2036" s="27">
        <v>0</v>
      </c>
      <c r="AB2036" s="27">
        <v>0</v>
      </c>
      <c r="AC2036" s="27"/>
      <c r="AD2036" s="27">
        <v>0</v>
      </c>
      <c r="AE2036" s="27">
        <v>0</v>
      </c>
      <c r="AF2036" s="27">
        <v>0</v>
      </c>
      <c r="AG2036" s="106">
        <v>0</v>
      </c>
      <c r="AH2036" s="27">
        <v>0</v>
      </c>
      <c r="AI2036" s="27">
        <v>0</v>
      </c>
      <c r="AJ2036" s="27">
        <v>0</v>
      </c>
      <c r="AK2036" s="106">
        <v>0</v>
      </c>
      <c r="AL2036" s="106">
        <v>0</v>
      </c>
      <c r="AM2036" s="105">
        <v>0</v>
      </c>
      <c r="AN2036" s="11">
        <v>0</v>
      </c>
      <c r="AO2036" s="11">
        <v>0</v>
      </c>
      <c r="AP2036" s="105">
        <v>0</v>
      </c>
      <c r="AQ2036" s="11">
        <v>0</v>
      </c>
      <c r="AR2036" s="11">
        <v>0</v>
      </c>
      <c r="AS2036" s="11">
        <v>0</v>
      </c>
      <c r="AT2036" s="11">
        <v>0</v>
      </c>
      <c r="AU2036" s="11">
        <v>0</v>
      </c>
      <c r="AV2036" s="11">
        <v>0</v>
      </c>
      <c r="AW2036" s="11">
        <v>0</v>
      </c>
      <c r="AX2036" s="11">
        <v>0</v>
      </c>
      <c r="AZ2036" s="11">
        <v>0</v>
      </c>
      <c r="BA2036" s="11">
        <v>0</v>
      </c>
      <c r="BB2036" s="122"/>
    </row>
    <row r="2037" spans="1:54" hidden="1" x14ac:dyDescent="0.25">
      <c r="A2037">
        <v>11</v>
      </c>
      <c r="B2037" t="str">
        <f t="shared" si="244"/>
        <v>FlCC-4323</v>
      </c>
      <c r="C2037" s="2" t="s">
        <v>321</v>
      </c>
      <c r="D2037" s="2" t="str">
        <f t="shared" si="245"/>
        <v>4</v>
      </c>
      <c r="E2037" s="2" t="str">
        <f t="shared" si="246"/>
        <v>43</v>
      </c>
      <c r="F2037" s="2" t="str">
        <f t="shared" si="247"/>
        <v>432</v>
      </c>
      <c r="G2037" s="1" t="s">
        <v>108</v>
      </c>
      <c r="H2037" s="27">
        <v>0</v>
      </c>
      <c r="I2037" s="27"/>
      <c r="J2037" s="27">
        <v>0</v>
      </c>
      <c r="K2037" s="27">
        <v>0</v>
      </c>
      <c r="L2037" s="27">
        <v>0</v>
      </c>
      <c r="M2037" s="27"/>
      <c r="N2037" s="27">
        <v>0</v>
      </c>
      <c r="O2037" s="27">
        <v>0</v>
      </c>
      <c r="P2037" s="27">
        <v>0</v>
      </c>
      <c r="Q2037" s="27"/>
      <c r="R2037" s="27">
        <v>0</v>
      </c>
      <c r="S2037" s="27">
        <v>0</v>
      </c>
      <c r="T2037" s="27">
        <v>0</v>
      </c>
      <c r="U2037" s="27"/>
      <c r="V2037" s="27">
        <v>0</v>
      </c>
      <c r="W2037" s="27">
        <v>0</v>
      </c>
      <c r="X2037" s="27">
        <v>0</v>
      </c>
      <c r="Y2037" s="27"/>
      <c r="Z2037" s="27">
        <v>0</v>
      </c>
      <c r="AA2037" s="27">
        <v>0</v>
      </c>
      <c r="AB2037" s="27">
        <v>0</v>
      </c>
      <c r="AC2037" s="27"/>
      <c r="AD2037" s="27">
        <v>0</v>
      </c>
      <c r="AE2037" s="27">
        <v>0</v>
      </c>
      <c r="AF2037" s="27">
        <v>0</v>
      </c>
      <c r="AG2037" s="106">
        <v>0</v>
      </c>
      <c r="AH2037" s="27">
        <v>0</v>
      </c>
      <c r="AI2037" s="27">
        <v>0</v>
      </c>
      <c r="AJ2037" s="27">
        <v>0</v>
      </c>
      <c r="AK2037" s="106">
        <v>0</v>
      </c>
      <c r="AL2037" s="106">
        <v>0</v>
      </c>
      <c r="AM2037" s="105">
        <v>0</v>
      </c>
      <c r="AN2037" s="11">
        <v>0</v>
      </c>
      <c r="AO2037" s="11">
        <v>0</v>
      </c>
      <c r="AP2037" s="105">
        <v>0</v>
      </c>
      <c r="AQ2037" s="11">
        <v>0</v>
      </c>
      <c r="AR2037" s="11">
        <v>0</v>
      </c>
      <c r="AS2037" s="11">
        <v>0</v>
      </c>
      <c r="AT2037" s="11">
        <v>0</v>
      </c>
      <c r="AU2037" s="11">
        <v>0</v>
      </c>
      <c r="AV2037" s="11">
        <v>0</v>
      </c>
      <c r="AW2037" s="11">
        <v>0</v>
      </c>
      <c r="AX2037" s="11">
        <v>0</v>
      </c>
      <c r="AZ2037" s="11">
        <v>0</v>
      </c>
      <c r="BA2037" s="11">
        <v>0</v>
      </c>
      <c r="BB2037" s="122"/>
    </row>
    <row r="2038" spans="1:54" hidden="1" x14ac:dyDescent="0.25">
      <c r="A2038">
        <v>11</v>
      </c>
      <c r="B2038" t="str">
        <f t="shared" si="244"/>
        <v>FlCC-4324</v>
      </c>
      <c r="C2038" s="2" t="s">
        <v>321</v>
      </c>
      <c r="D2038" s="2" t="str">
        <f t="shared" si="245"/>
        <v>4</v>
      </c>
      <c r="E2038" s="2" t="str">
        <f t="shared" si="246"/>
        <v>43</v>
      </c>
      <c r="F2038" s="2" t="str">
        <f t="shared" si="247"/>
        <v>432</v>
      </c>
      <c r="G2038" s="1" t="s">
        <v>109</v>
      </c>
      <c r="H2038" s="27">
        <v>0</v>
      </c>
      <c r="I2038" s="27"/>
      <c r="J2038" s="27">
        <v>0</v>
      </c>
      <c r="K2038" s="27">
        <v>0</v>
      </c>
      <c r="L2038" s="27">
        <v>0</v>
      </c>
      <c r="M2038" s="27"/>
      <c r="N2038" s="27">
        <v>0</v>
      </c>
      <c r="O2038" s="27">
        <v>0</v>
      </c>
      <c r="P2038" s="27">
        <v>0</v>
      </c>
      <c r="Q2038" s="27"/>
      <c r="R2038" s="27">
        <v>0</v>
      </c>
      <c r="S2038" s="27">
        <v>0</v>
      </c>
      <c r="T2038" s="27">
        <v>0</v>
      </c>
      <c r="U2038" s="27"/>
      <c r="V2038" s="27">
        <v>0</v>
      </c>
      <c r="W2038" s="27">
        <v>0</v>
      </c>
      <c r="X2038" s="27">
        <v>0</v>
      </c>
      <c r="Y2038" s="27"/>
      <c r="Z2038" s="27">
        <v>0</v>
      </c>
      <c r="AA2038" s="27">
        <v>0</v>
      </c>
      <c r="AB2038" s="27">
        <v>0</v>
      </c>
      <c r="AC2038" s="27"/>
      <c r="AD2038" s="27">
        <v>0</v>
      </c>
      <c r="AE2038" s="27">
        <v>0</v>
      </c>
      <c r="AF2038" s="27">
        <v>0</v>
      </c>
      <c r="AG2038" s="106">
        <v>0</v>
      </c>
      <c r="AH2038" s="27">
        <v>0</v>
      </c>
      <c r="AI2038" s="27">
        <v>0</v>
      </c>
      <c r="AJ2038" s="27">
        <v>0</v>
      </c>
      <c r="AK2038" s="106">
        <v>0</v>
      </c>
      <c r="AL2038" s="106">
        <v>0</v>
      </c>
      <c r="AM2038" s="105">
        <v>0</v>
      </c>
      <c r="AN2038" s="11">
        <v>0</v>
      </c>
      <c r="AO2038" s="11">
        <v>0</v>
      </c>
      <c r="AP2038" s="105">
        <v>0</v>
      </c>
      <c r="AQ2038" s="11">
        <v>0</v>
      </c>
      <c r="AR2038" s="11">
        <v>0</v>
      </c>
      <c r="AS2038" s="11">
        <v>0</v>
      </c>
      <c r="AT2038" s="11">
        <v>0</v>
      </c>
      <c r="AU2038" s="11">
        <v>0</v>
      </c>
      <c r="AV2038" s="11">
        <v>0</v>
      </c>
      <c r="AW2038" s="11">
        <v>0</v>
      </c>
      <c r="AX2038" s="11">
        <v>0</v>
      </c>
      <c r="AZ2038" s="11">
        <v>0</v>
      </c>
      <c r="BA2038" s="11">
        <v>0</v>
      </c>
      <c r="BB2038" s="122"/>
    </row>
    <row r="2039" spans="1:54" hidden="1" x14ac:dyDescent="0.25">
      <c r="A2039">
        <v>11</v>
      </c>
      <c r="B2039" t="str">
        <f t="shared" si="244"/>
        <v>FlCC-4325</v>
      </c>
      <c r="C2039" s="2" t="s">
        <v>321</v>
      </c>
      <c r="D2039" s="2" t="str">
        <f t="shared" si="245"/>
        <v>4</v>
      </c>
      <c r="E2039" s="2" t="str">
        <f t="shared" si="246"/>
        <v>43</v>
      </c>
      <c r="F2039" s="2" t="str">
        <f t="shared" si="247"/>
        <v>432</v>
      </c>
      <c r="G2039" s="1" t="s">
        <v>110</v>
      </c>
      <c r="H2039" s="27">
        <v>0</v>
      </c>
      <c r="I2039" s="27"/>
      <c r="J2039" s="27">
        <v>0</v>
      </c>
      <c r="K2039" s="27">
        <v>0</v>
      </c>
      <c r="L2039" s="27">
        <v>0</v>
      </c>
      <c r="M2039" s="27"/>
      <c r="N2039" s="27">
        <v>0</v>
      </c>
      <c r="O2039" s="27">
        <v>0</v>
      </c>
      <c r="P2039" s="27">
        <v>0</v>
      </c>
      <c r="Q2039" s="27"/>
      <c r="R2039" s="27">
        <v>0</v>
      </c>
      <c r="S2039" s="27">
        <v>0</v>
      </c>
      <c r="T2039" s="27">
        <v>0</v>
      </c>
      <c r="U2039" s="27"/>
      <c r="V2039" s="27">
        <v>0</v>
      </c>
      <c r="W2039" s="27">
        <v>0</v>
      </c>
      <c r="X2039" s="27">
        <v>0</v>
      </c>
      <c r="Y2039" s="27"/>
      <c r="Z2039" s="27">
        <v>0</v>
      </c>
      <c r="AA2039" s="27">
        <v>0</v>
      </c>
      <c r="AB2039" s="27">
        <v>0</v>
      </c>
      <c r="AC2039" s="27"/>
      <c r="AD2039" s="27">
        <v>0</v>
      </c>
      <c r="AE2039" s="27">
        <v>0</v>
      </c>
      <c r="AF2039" s="27">
        <v>0</v>
      </c>
      <c r="AG2039" s="106">
        <v>0</v>
      </c>
      <c r="AH2039" s="27">
        <v>0</v>
      </c>
      <c r="AI2039" s="27">
        <v>0</v>
      </c>
      <c r="AJ2039" s="27">
        <v>0</v>
      </c>
      <c r="AK2039" s="106">
        <v>0</v>
      </c>
      <c r="AL2039" s="106">
        <v>0</v>
      </c>
      <c r="AM2039" s="105">
        <v>0</v>
      </c>
      <c r="AN2039" s="11">
        <v>0</v>
      </c>
      <c r="AO2039" s="11">
        <v>0</v>
      </c>
      <c r="AP2039" s="105">
        <v>0</v>
      </c>
      <c r="AQ2039" s="11">
        <v>0</v>
      </c>
      <c r="AR2039" s="11">
        <v>0</v>
      </c>
      <c r="AS2039" s="11">
        <v>0</v>
      </c>
      <c r="AT2039" s="11">
        <v>0</v>
      </c>
      <c r="AU2039" s="11">
        <v>0</v>
      </c>
      <c r="AV2039" s="11">
        <v>0</v>
      </c>
      <c r="AW2039" s="11">
        <v>0</v>
      </c>
      <c r="AX2039" s="11">
        <v>0</v>
      </c>
      <c r="AZ2039" s="11">
        <v>0</v>
      </c>
      <c r="BA2039" s="11">
        <v>0</v>
      </c>
      <c r="BB2039" s="122"/>
    </row>
    <row r="2040" spans="1:54" hidden="1" x14ac:dyDescent="0.25">
      <c r="A2040">
        <v>11</v>
      </c>
      <c r="B2040" t="str">
        <f t="shared" si="244"/>
        <v>FlCC-4326</v>
      </c>
      <c r="C2040" s="2" t="s">
        <v>321</v>
      </c>
      <c r="D2040" s="2" t="str">
        <f t="shared" ref="D2040:D2047" si="248">LEFT($G2040,1)</f>
        <v>4</v>
      </c>
      <c r="E2040" s="2" t="str">
        <f t="shared" ref="E2040:E2047" si="249">LEFT($G2040,2)</f>
        <v>43</v>
      </c>
      <c r="F2040" s="2" t="str">
        <f t="shared" ref="F2040:F2047" si="250">LEFT($G2040,3)</f>
        <v>432</v>
      </c>
      <c r="G2040" s="1" t="s">
        <v>111</v>
      </c>
      <c r="H2040" s="27">
        <v>0</v>
      </c>
      <c r="I2040" s="27"/>
      <c r="J2040" s="27">
        <v>0</v>
      </c>
      <c r="K2040" s="27">
        <v>0</v>
      </c>
      <c r="L2040" s="27">
        <v>0</v>
      </c>
      <c r="M2040" s="27"/>
      <c r="N2040" s="27">
        <v>0</v>
      </c>
      <c r="O2040" s="27">
        <v>0</v>
      </c>
      <c r="P2040" s="27">
        <v>0</v>
      </c>
      <c r="Q2040" s="27"/>
      <c r="R2040" s="27">
        <v>0</v>
      </c>
      <c r="S2040" s="27">
        <v>0</v>
      </c>
      <c r="T2040" s="27">
        <v>0</v>
      </c>
      <c r="U2040" s="27"/>
      <c r="V2040" s="27">
        <v>0</v>
      </c>
      <c r="W2040" s="27">
        <v>0</v>
      </c>
      <c r="X2040" s="27">
        <v>0</v>
      </c>
      <c r="Y2040" s="27"/>
      <c r="Z2040" s="27">
        <v>0</v>
      </c>
      <c r="AA2040" s="27">
        <v>0</v>
      </c>
      <c r="AB2040" s="27">
        <v>0</v>
      </c>
      <c r="AC2040" s="27"/>
      <c r="AD2040" s="27">
        <v>0</v>
      </c>
      <c r="AE2040" s="27">
        <v>0</v>
      </c>
      <c r="AF2040" s="27">
        <v>0</v>
      </c>
      <c r="AG2040" s="106">
        <v>0</v>
      </c>
      <c r="AH2040" s="27">
        <v>0</v>
      </c>
      <c r="AI2040" s="27">
        <v>0</v>
      </c>
      <c r="AJ2040" s="27">
        <v>0</v>
      </c>
      <c r="AK2040" s="106">
        <v>0</v>
      </c>
      <c r="AL2040" s="106">
        <v>0</v>
      </c>
      <c r="AM2040" s="105">
        <v>0</v>
      </c>
      <c r="AN2040" s="11">
        <v>0</v>
      </c>
      <c r="AO2040" s="11">
        <v>0</v>
      </c>
      <c r="AP2040" s="105">
        <v>0</v>
      </c>
      <c r="AQ2040" s="11">
        <v>0</v>
      </c>
      <c r="AR2040" s="11">
        <v>0</v>
      </c>
      <c r="AS2040" s="11">
        <v>0</v>
      </c>
      <c r="AT2040" s="11">
        <v>0</v>
      </c>
      <c r="AU2040" s="11">
        <v>0</v>
      </c>
      <c r="AV2040" s="11">
        <v>0</v>
      </c>
      <c r="AW2040" s="11">
        <v>0</v>
      </c>
      <c r="AX2040" s="11">
        <v>0</v>
      </c>
      <c r="AZ2040" s="11">
        <v>0</v>
      </c>
      <c r="BA2040" s="11">
        <v>0</v>
      </c>
      <c r="BB2040" s="122"/>
    </row>
    <row r="2041" spans="1:54" hidden="1" x14ac:dyDescent="0.25">
      <c r="A2041">
        <v>11</v>
      </c>
      <c r="B2041" t="str">
        <f t="shared" si="244"/>
        <v>FlCC-4331</v>
      </c>
      <c r="C2041" s="2" t="s">
        <v>321</v>
      </c>
      <c r="D2041" s="2" t="str">
        <f t="shared" si="248"/>
        <v>4</v>
      </c>
      <c r="E2041" s="2" t="str">
        <f t="shared" si="249"/>
        <v>43</v>
      </c>
      <c r="F2041" s="2" t="str">
        <f t="shared" si="250"/>
        <v>433</v>
      </c>
      <c r="G2041" s="1" t="s">
        <v>935</v>
      </c>
      <c r="H2041" s="27">
        <v>0</v>
      </c>
      <c r="I2041" s="27"/>
      <c r="J2041" s="27">
        <v>0</v>
      </c>
      <c r="K2041" s="27">
        <v>0</v>
      </c>
      <c r="L2041" s="27">
        <v>0</v>
      </c>
      <c r="M2041" s="27"/>
      <c r="N2041" s="27">
        <v>0</v>
      </c>
      <c r="O2041" s="27">
        <v>0</v>
      </c>
      <c r="P2041" s="27">
        <v>0</v>
      </c>
      <c r="Q2041" s="27"/>
      <c r="R2041" s="27">
        <v>0</v>
      </c>
      <c r="S2041" s="27">
        <v>0</v>
      </c>
      <c r="T2041" s="27">
        <v>0</v>
      </c>
      <c r="U2041" s="27"/>
      <c r="V2041" s="27">
        <v>0</v>
      </c>
      <c r="W2041" s="27">
        <v>0</v>
      </c>
      <c r="X2041" s="27">
        <v>0</v>
      </c>
      <c r="Y2041" s="27"/>
      <c r="Z2041" s="27">
        <v>0</v>
      </c>
      <c r="AA2041" s="27">
        <v>0</v>
      </c>
      <c r="AB2041" s="27">
        <v>0</v>
      </c>
      <c r="AC2041" s="27"/>
      <c r="AD2041" s="27">
        <v>0</v>
      </c>
      <c r="AE2041" s="27">
        <v>0</v>
      </c>
      <c r="AF2041" s="27">
        <v>0</v>
      </c>
      <c r="AG2041" s="106">
        <v>0</v>
      </c>
      <c r="AH2041" s="27">
        <v>0</v>
      </c>
      <c r="AI2041" s="27">
        <v>0</v>
      </c>
      <c r="AJ2041" s="27">
        <v>0</v>
      </c>
      <c r="AK2041" s="106">
        <v>0</v>
      </c>
      <c r="AL2041" s="106">
        <v>0</v>
      </c>
      <c r="AM2041" s="105">
        <v>0</v>
      </c>
      <c r="AN2041" s="11">
        <v>0</v>
      </c>
      <c r="AO2041" s="11">
        <v>0</v>
      </c>
      <c r="AP2041" s="105">
        <v>0</v>
      </c>
      <c r="AQ2041" s="11">
        <v>0</v>
      </c>
      <c r="AR2041" s="11">
        <v>0</v>
      </c>
      <c r="AS2041" s="11">
        <v>0</v>
      </c>
      <c r="AT2041" s="11">
        <v>0</v>
      </c>
      <c r="AU2041" s="11"/>
      <c r="AV2041" s="11">
        <v>0</v>
      </c>
      <c r="AW2041" s="11">
        <v>0</v>
      </c>
      <c r="AX2041" s="11"/>
      <c r="AZ2041" s="11"/>
      <c r="BA2041" s="11"/>
      <c r="BB2041" s="122"/>
    </row>
    <row r="2042" spans="1:54" hidden="1" x14ac:dyDescent="0.25">
      <c r="A2042">
        <v>11</v>
      </c>
      <c r="B2042" t="str">
        <f t="shared" si="244"/>
        <v>FlCC-4332</v>
      </c>
      <c r="C2042" s="2" t="s">
        <v>321</v>
      </c>
      <c r="D2042" s="2" t="str">
        <f t="shared" si="248"/>
        <v>4</v>
      </c>
      <c r="E2042" s="2" t="str">
        <f t="shared" si="249"/>
        <v>43</v>
      </c>
      <c r="F2042" s="2" t="str">
        <f t="shared" si="250"/>
        <v>433</v>
      </c>
      <c r="G2042" s="1" t="s">
        <v>936</v>
      </c>
      <c r="H2042" s="27">
        <v>0</v>
      </c>
      <c r="I2042" s="27"/>
      <c r="J2042" s="27">
        <v>0</v>
      </c>
      <c r="K2042" s="27">
        <v>0</v>
      </c>
      <c r="L2042" s="27">
        <v>0</v>
      </c>
      <c r="M2042" s="27"/>
      <c r="N2042" s="27">
        <v>0</v>
      </c>
      <c r="O2042" s="27">
        <v>0</v>
      </c>
      <c r="P2042" s="27">
        <v>0</v>
      </c>
      <c r="Q2042" s="27"/>
      <c r="R2042" s="27">
        <v>0</v>
      </c>
      <c r="S2042" s="27">
        <v>0</v>
      </c>
      <c r="T2042" s="27">
        <v>0</v>
      </c>
      <c r="U2042" s="27"/>
      <c r="V2042" s="27">
        <v>0</v>
      </c>
      <c r="W2042" s="27">
        <v>0</v>
      </c>
      <c r="X2042" s="27">
        <v>0</v>
      </c>
      <c r="Y2042" s="27"/>
      <c r="Z2042" s="27">
        <v>0</v>
      </c>
      <c r="AA2042" s="27">
        <v>0</v>
      </c>
      <c r="AB2042" s="27">
        <v>0</v>
      </c>
      <c r="AC2042" s="27"/>
      <c r="AD2042" s="27">
        <v>0</v>
      </c>
      <c r="AE2042" s="27">
        <v>0</v>
      </c>
      <c r="AF2042" s="27">
        <v>0</v>
      </c>
      <c r="AG2042" s="106">
        <v>0</v>
      </c>
      <c r="AH2042" s="27">
        <v>0</v>
      </c>
      <c r="AI2042" s="27">
        <v>0</v>
      </c>
      <c r="AJ2042" s="27">
        <v>0</v>
      </c>
      <c r="AK2042" s="106">
        <v>0</v>
      </c>
      <c r="AL2042" s="106">
        <v>0</v>
      </c>
      <c r="AM2042" s="105">
        <v>0</v>
      </c>
      <c r="AN2042" s="11">
        <v>0</v>
      </c>
      <c r="AO2042" s="11">
        <v>0</v>
      </c>
      <c r="AP2042" s="105">
        <v>0</v>
      </c>
      <c r="AQ2042" s="11">
        <v>0</v>
      </c>
      <c r="AR2042" s="11">
        <v>0</v>
      </c>
      <c r="AS2042" s="11">
        <v>0</v>
      </c>
      <c r="AT2042" s="11">
        <v>0</v>
      </c>
      <c r="AU2042" s="11"/>
      <c r="AV2042" s="11">
        <v>0</v>
      </c>
      <c r="AW2042" s="11">
        <v>0</v>
      </c>
      <c r="AX2042" s="11"/>
      <c r="AZ2042" s="11"/>
      <c r="BA2042" s="11"/>
      <c r="BB2042" s="122"/>
    </row>
    <row r="2043" spans="1:54" hidden="1" x14ac:dyDescent="0.25">
      <c r="A2043">
        <v>11</v>
      </c>
      <c r="B2043" t="str">
        <f t="shared" si="244"/>
        <v>FlCC-4333</v>
      </c>
      <c r="C2043" s="2" t="s">
        <v>321</v>
      </c>
      <c r="D2043" s="2" t="str">
        <f t="shared" si="248"/>
        <v>4</v>
      </c>
      <c r="E2043" s="2" t="str">
        <f t="shared" si="249"/>
        <v>43</v>
      </c>
      <c r="F2043" s="2" t="str">
        <f t="shared" si="250"/>
        <v>433</v>
      </c>
      <c r="G2043" s="1" t="s">
        <v>937</v>
      </c>
      <c r="H2043" s="27">
        <v>0</v>
      </c>
      <c r="I2043" s="27"/>
      <c r="J2043" s="27">
        <v>0</v>
      </c>
      <c r="K2043" s="27">
        <v>0</v>
      </c>
      <c r="L2043" s="27">
        <v>0</v>
      </c>
      <c r="M2043" s="27"/>
      <c r="N2043" s="27">
        <v>0</v>
      </c>
      <c r="O2043" s="27">
        <v>0</v>
      </c>
      <c r="P2043" s="27">
        <v>0</v>
      </c>
      <c r="Q2043" s="27"/>
      <c r="R2043" s="27">
        <v>0</v>
      </c>
      <c r="S2043" s="27">
        <v>0</v>
      </c>
      <c r="T2043" s="27">
        <v>0</v>
      </c>
      <c r="U2043" s="27"/>
      <c r="V2043" s="27">
        <v>0</v>
      </c>
      <c r="W2043" s="27">
        <v>0</v>
      </c>
      <c r="X2043" s="27">
        <v>0</v>
      </c>
      <c r="Y2043" s="27"/>
      <c r="Z2043" s="27">
        <v>0</v>
      </c>
      <c r="AA2043" s="27">
        <v>0</v>
      </c>
      <c r="AB2043" s="27">
        <v>0</v>
      </c>
      <c r="AC2043" s="27"/>
      <c r="AD2043" s="27">
        <v>0</v>
      </c>
      <c r="AE2043" s="27">
        <v>0</v>
      </c>
      <c r="AF2043" s="27">
        <v>0</v>
      </c>
      <c r="AG2043" s="106">
        <v>0</v>
      </c>
      <c r="AH2043" s="27">
        <v>0</v>
      </c>
      <c r="AI2043" s="27">
        <v>0</v>
      </c>
      <c r="AJ2043" s="27">
        <v>0</v>
      </c>
      <c r="AK2043" s="106">
        <v>0</v>
      </c>
      <c r="AL2043" s="106">
        <v>0</v>
      </c>
      <c r="AM2043" s="105">
        <v>0</v>
      </c>
      <c r="AN2043" s="11">
        <v>0</v>
      </c>
      <c r="AO2043" s="11">
        <v>0</v>
      </c>
      <c r="AP2043" s="105">
        <v>0</v>
      </c>
      <c r="AQ2043" s="11">
        <v>0</v>
      </c>
      <c r="AR2043" s="11">
        <v>0</v>
      </c>
      <c r="AS2043" s="11">
        <v>0</v>
      </c>
      <c r="AT2043" s="11">
        <v>0</v>
      </c>
      <c r="AU2043" s="11"/>
      <c r="AV2043" s="11">
        <v>0</v>
      </c>
      <c r="AW2043" s="11">
        <v>0</v>
      </c>
      <c r="AX2043" s="11"/>
      <c r="AZ2043" s="11"/>
      <c r="BA2043" s="11"/>
      <c r="BB2043" s="122"/>
    </row>
    <row r="2044" spans="1:54" hidden="1" x14ac:dyDescent="0.25">
      <c r="A2044">
        <v>11</v>
      </c>
      <c r="B2044" t="str">
        <f t="shared" si="244"/>
        <v>FlCC-4334</v>
      </c>
      <c r="C2044" s="2" t="s">
        <v>321</v>
      </c>
      <c r="D2044" s="2" t="str">
        <f t="shared" si="248"/>
        <v>4</v>
      </c>
      <c r="E2044" s="2" t="str">
        <f t="shared" si="249"/>
        <v>43</v>
      </c>
      <c r="F2044" s="2" t="str">
        <f t="shared" si="250"/>
        <v>433</v>
      </c>
      <c r="G2044" s="1" t="s">
        <v>938</v>
      </c>
      <c r="H2044" s="27">
        <v>0</v>
      </c>
      <c r="I2044" s="27"/>
      <c r="J2044" s="27">
        <v>0</v>
      </c>
      <c r="K2044" s="27">
        <v>0</v>
      </c>
      <c r="L2044" s="27">
        <v>0</v>
      </c>
      <c r="M2044" s="27"/>
      <c r="N2044" s="27">
        <v>0</v>
      </c>
      <c r="O2044" s="27">
        <v>0</v>
      </c>
      <c r="P2044" s="27">
        <v>0</v>
      </c>
      <c r="Q2044" s="27"/>
      <c r="R2044" s="27">
        <v>0</v>
      </c>
      <c r="S2044" s="27">
        <v>0</v>
      </c>
      <c r="T2044" s="27">
        <v>0</v>
      </c>
      <c r="U2044" s="27"/>
      <c r="V2044" s="27">
        <v>0</v>
      </c>
      <c r="W2044" s="27">
        <v>0</v>
      </c>
      <c r="X2044" s="27">
        <v>0</v>
      </c>
      <c r="Y2044" s="27"/>
      <c r="Z2044" s="27">
        <v>0</v>
      </c>
      <c r="AA2044" s="27">
        <v>0</v>
      </c>
      <c r="AB2044" s="27">
        <v>0</v>
      </c>
      <c r="AC2044" s="27"/>
      <c r="AD2044" s="27">
        <v>0</v>
      </c>
      <c r="AE2044" s="27">
        <v>0</v>
      </c>
      <c r="AF2044" s="27">
        <v>0</v>
      </c>
      <c r="AG2044" s="106">
        <v>0</v>
      </c>
      <c r="AH2044" s="27">
        <v>0</v>
      </c>
      <c r="AI2044" s="27">
        <v>0</v>
      </c>
      <c r="AJ2044" s="27">
        <v>0</v>
      </c>
      <c r="AK2044" s="106">
        <v>0</v>
      </c>
      <c r="AL2044" s="106">
        <v>0</v>
      </c>
      <c r="AM2044" s="105">
        <v>0</v>
      </c>
      <c r="AN2044" s="11">
        <v>0</v>
      </c>
      <c r="AO2044" s="11">
        <v>0</v>
      </c>
      <c r="AP2044" s="105">
        <v>0</v>
      </c>
      <c r="AQ2044" s="11">
        <v>0</v>
      </c>
      <c r="AR2044" s="11">
        <v>0</v>
      </c>
      <c r="AS2044" s="11">
        <v>0</v>
      </c>
      <c r="AT2044" s="11">
        <v>0</v>
      </c>
      <c r="AU2044" s="11"/>
      <c r="AV2044" s="11">
        <v>0</v>
      </c>
      <c r="AW2044" s="11">
        <v>0</v>
      </c>
      <c r="AX2044" s="11"/>
      <c r="AZ2044" s="11"/>
      <c r="BA2044" s="11"/>
      <c r="BB2044" s="122"/>
    </row>
    <row r="2045" spans="1:54" hidden="1" x14ac:dyDescent="0.25">
      <c r="A2045">
        <v>11</v>
      </c>
      <c r="B2045" t="str">
        <f t="shared" si="244"/>
        <v>FlCC-4335</v>
      </c>
      <c r="C2045" s="2" t="s">
        <v>321</v>
      </c>
      <c r="D2045" s="2" t="str">
        <f t="shared" si="248"/>
        <v>4</v>
      </c>
      <c r="E2045" s="2" t="str">
        <f t="shared" si="249"/>
        <v>43</v>
      </c>
      <c r="F2045" s="2" t="str">
        <f t="shared" si="250"/>
        <v>433</v>
      </c>
      <c r="G2045" s="1" t="s">
        <v>939</v>
      </c>
      <c r="H2045" s="27">
        <v>0</v>
      </c>
      <c r="I2045" s="27"/>
      <c r="J2045" s="27">
        <v>0</v>
      </c>
      <c r="K2045" s="27">
        <v>0</v>
      </c>
      <c r="L2045" s="27">
        <v>0</v>
      </c>
      <c r="M2045" s="27"/>
      <c r="N2045" s="27">
        <v>0</v>
      </c>
      <c r="O2045" s="27">
        <v>0</v>
      </c>
      <c r="P2045" s="27">
        <v>0</v>
      </c>
      <c r="Q2045" s="27"/>
      <c r="R2045" s="27">
        <v>0</v>
      </c>
      <c r="S2045" s="27">
        <v>0</v>
      </c>
      <c r="T2045" s="27">
        <v>0</v>
      </c>
      <c r="U2045" s="27"/>
      <c r="V2045" s="27">
        <v>0</v>
      </c>
      <c r="W2045" s="27">
        <v>0</v>
      </c>
      <c r="X2045" s="27">
        <v>0</v>
      </c>
      <c r="Y2045" s="27"/>
      <c r="Z2045" s="27">
        <v>0</v>
      </c>
      <c r="AA2045" s="27">
        <v>0</v>
      </c>
      <c r="AB2045" s="27">
        <v>0</v>
      </c>
      <c r="AC2045" s="27"/>
      <c r="AD2045" s="27">
        <v>0</v>
      </c>
      <c r="AE2045" s="27">
        <v>0</v>
      </c>
      <c r="AF2045" s="27">
        <v>0</v>
      </c>
      <c r="AG2045" s="106">
        <v>0</v>
      </c>
      <c r="AH2045" s="27">
        <v>0</v>
      </c>
      <c r="AI2045" s="27">
        <v>0</v>
      </c>
      <c r="AJ2045" s="27">
        <v>0</v>
      </c>
      <c r="AK2045" s="106">
        <v>0</v>
      </c>
      <c r="AL2045" s="106">
        <v>0</v>
      </c>
      <c r="AM2045" s="105">
        <v>0</v>
      </c>
      <c r="AN2045" s="11">
        <v>0</v>
      </c>
      <c r="AO2045" s="11">
        <v>0</v>
      </c>
      <c r="AP2045" s="105">
        <v>0</v>
      </c>
      <c r="AQ2045" s="11">
        <v>0</v>
      </c>
      <c r="AR2045" s="11">
        <v>0</v>
      </c>
      <c r="AS2045" s="11">
        <v>0</v>
      </c>
      <c r="AT2045" s="11">
        <v>0</v>
      </c>
      <c r="AU2045" s="11"/>
      <c r="AV2045" s="11">
        <v>0</v>
      </c>
      <c r="AW2045" s="11">
        <v>0</v>
      </c>
      <c r="AX2045" s="11"/>
      <c r="AZ2045" s="11"/>
      <c r="BA2045" s="11"/>
      <c r="BB2045" s="122"/>
    </row>
    <row r="2046" spans="1:54" hidden="1" x14ac:dyDescent="0.25">
      <c r="A2046">
        <v>11</v>
      </c>
      <c r="B2046" t="str">
        <f t="shared" si="244"/>
        <v>FlCC-4336</v>
      </c>
      <c r="C2046" s="2" t="s">
        <v>321</v>
      </c>
      <c r="D2046" s="2" t="str">
        <f t="shared" si="248"/>
        <v>4</v>
      </c>
      <c r="E2046" s="2" t="str">
        <f t="shared" si="249"/>
        <v>43</v>
      </c>
      <c r="F2046" s="2" t="str">
        <f t="shared" si="250"/>
        <v>433</v>
      </c>
      <c r="G2046" s="1" t="s">
        <v>940</v>
      </c>
      <c r="H2046" s="27">
        <v>0</v>
      </c>
      <c r="I2046" s="27"/>
      <c r="J2046" s="27">
        <v>0</v>
      </c>
      <c r="K2046" s="27">
        <v>0</v>
      </c>
      <c r="L2046" s="27">
        <v>0</v>
      </c>
      <c r="M2046" s="27"/>
      <c r="N2046" s="27">
        <v>0</v>
      </c>
      <c r="O2046" s="27">
        <v>0</v>
      </c>
      <c r="P2046" s="27">
        <v>0</v>
      </c>
      <c r="Q2046" s="27"/>
      <c r="R2046" s="27">
        <v>0</v>
      </c>
      <c r="S2046" s="27">
        <v>0</v>
      </c>
      <c r="T2046" s="27">
        <v>0</v>
      </c>
      <c r="U2046" s="27"/>
      <c r="V2046" s="27">
        <v>0</v>
      </c>
      <c r="W2046" s="27">
        <v>0</v>
      </c>
      <c r="X2046" s="27">
        <v>0</v>
      </c>
      <c r="Y2046" s="27"/>
      <c r="Z2046" s="27">
        <v>0</v>
      </c>
      <c r="AA2046" s="27">
        <v>0</v>
      </c>
      <c r="AB2046" s="27">
        <v>0</v>
      </c>
      <c r="AC2046" s="27"/>
      <c r="AD2046" s="27">
        <v>0</v>
      </c>
      <c r="AE2046" s="27">
        <v>0</v>
      </c>
      <c r="AF2046" s="27">
        <v>0</v>
      </c>
      <c r="AG2046" s="106">
        <v>0</v>
      </c>
      <c r="AH2046" s="27">
        <v>0</v>
      </c>
      <c r="AI2046" s="27">
        <v>0</v>
      </c>
      <c r="AJ2046" s="27">
        <v>0</v>
      </c>
      <c r="AK2046" s="106">
        <v>0</v>
      </c>
      <c r="AL2046" s="106">
        <v>0</v>
      </c>
      <c r="AM2046" s="105">
        <v>0</v>
      </c>
      <c r="AN2046" s="11">
        <v>0</v>
      </c>
      <c r="AO2046" s="11">
        <v>0</v>
      </c>
      <c r="AP2046" s="105">
        <v>0</v>
      </c>
      <c r="AQ2046" s="11">
        <v>0</v>
      </c>
      <c r="AR2046" s="11">
        <v>0</v>
      </c>
      <c r="AS2046" s="11">
        <v>0</v>
      </c>
      <c r="AT2046" s="11">
        <v>0</v>
      </c>
      <c r="AU2046" s="11"/>
      <c r="AV2046" s="11">
        <v>0</v>
      </c>
      <c r="AW2046" s="11">
        <v>0</v>
      </c>
      <c r="AX2046" s="11"/>
      <c r="AZ2046" s="11"/>
      <c r="BA2046" s="11"/>
      <c r="BB2046" s="122"/>
    </row>
    <row r="2047" spans="1:54" hidden="1" x14ac:dyDescent="0.25">
      <c r="A2047">
        <v>11</v>
      </c>
      <c r="B2047" t="str">
        <f t="shared" si="244"/>
        <v>FlCC-4340</v>
      </c>
      <c r="C2047" s="2" t="s">
        <v>321</v>
      </c>
      <c r="D2047" s="2" t="str">
        <f t="shared" si="248"/>
        <v>4</v>
      </c>
      <c r="E2047" s="2" t="str">
        <f t="shared" si="249"/>
        <v>43</v>
      </c>
      <c r="F2047" s="2" t="str">
        <f t="shared" si="250"/>
        <v>434</v>
      </c>
      <c r="G2047" s="1" t="s">
        <v>112</v>
      </c>
      <c r="H2047" s="27">
        <v>240</v>
      </c>
      <c r="I2047" s="27"/>
      <c r="J2047" s="27">
        <v>40</v>
      </c>
      <c r="K2047" s="27">
        <v>40</v>
      </c>
      <c r="L2047" s="27">
        <v>240</v>
      </c>
      <c r="M2047" s="27"/>
      <c r="N2047" s="27">
        <v>40</v>
      </c>
      <c r="O2047" s="27">
        <v>40</v>
      </c>
      <c r="P2047" s="27">
        <v>42</v>
      </c>
      <c r="Q2047" s="27"/>
      <c r="R2047" s="27">
        <v>42</v>
      </c>
      <c r="S2047" s="27">
        <v>42</v>
      </c>
      <c r="T2047" s="27">
        <v>42</v>
      </c>
      <c r="U2047" s="27"/>
      <c r="V2047" s="27">
        <v>39.381</v>
      </c>
      <c r="W2047" s="27">
        <v>39.381</v>
      </c>
      <c r="X2047" s="27">
        <v>42</v>
      </c>
      <c r="Y2047" s="27"/>
      <c r="Z2047" s="27">
        <v>0</v>
      </c>
      <c r="AA2047" s="27">
        <v>0</v>
      </c>
      <c r="AB2047" s="27">
        <v>42</v>
      </c>
      <c r="AC2047" s="27"/>
      <c r="AD2047" s="27">
        <v>37.286549999999998</v>
      </c>
      <c r="AE2047" s="27">
        <v>37.286549999999998</v>
      </c>
      <c r="AF2047" s="27">
        <v>42</v>
      </c>
      <c r="AG2047" s="106">
        <v>35.238349999999997</v>
      </c>
      <c r="AH2047" s="27">
        <v>35.238349999999997</v>
      </c>
      <c r="AI2047" s="27">
        <v>35.238349999999997</v>
      </c>
      <c r="AJ2047" s="27">
        <v>42</v>
      </c>
      <c r="AK2047" s="106">
        <v>36.22</v>
      </c>
      <c r="AL2047" s="106">
        <v>36.22</v>
      </c>
      <c r="AM2047" s="105">
        <v>36.22</v>
      </c>
      <c r="AN2047" s="11">
        <v>42</v>
      </c>
      <c r="AO2047" s="11">
        <v>36.262450000000001</v>
      </c>
      <c r="AP2047" s="105">
        <v>36.262450000000001</v>
      </c>
      <c r="AQ2047" s="11">
        <v>36.262450000000001</v>
      </c>
      <c r="AR2047" s="11">
        <v>42</v>
      </c>
      <c r="AS2047" s="11">
        <v>37.705500000000001</v>
      </c>
      <c r="AT2047" s="11">
        <v>37.705500000000001</v>
      </c>
      <c r="AU2047" s="11">
        <v>37.705500000000001</v>
      </c>
      <c r="AV2047" s="11">
        <v>42</v>
      </c>
      <c r="AW2047" s="11">
        <v>37.100349999999999</v>
      </c>
      <c r="AX2047" s="11">
        <v>37.100349999999999</v>
      </c>
      <c r="AZ2047" s="11">
        <v>42</v>
      </c>
      <c r="BA2047" s="11">
        <v>36.495199999999997</v>
      </c>
      <c r="BB2047" s="122"/>
    </row>
    <row r="2048" spans="1:54" hidden="1" x14ac:dyDescent="0.25">
      <c r="A2048">
        <v>11</v>
      </c>
      <c r="B2048" t="str">
        <f t="shared" si="244"/>
        <v>FlCC-4351</v>
      </c>
      <c r="C2048" s="2" t="s">
        <v>321</v>
      </c>
      <c r="D2048" s="2" t="s">
        <v>2156</v>
      </c>
      <c r="E2048" s="2" t="s">
        <v>2157</v>
      </c>
      <c r="F2048" s="2" t="s">
        <v>2158</v>
      </c>
      <c r="G2048" s="1" t="s">
        <v>113</v>
      </c>
      <c r="H2048" s="27">
        <v>0</v>
      </c>
      <c r="I2048" s="27"/>
      <c r="J2048" s="27">
        <v>0</v>
      </c>
      <c r="K2048" s="27">
        <v>0</v>
      </c>
      <c r="L2048" s="27">
        <v>0</v>
      </c>
      <c r="M2048" s="27"/>
      <c r="N2048" s="27">
        <v>0</v>
      </c>
      <c r="O2048" s="27">
        <v>0</v>
      </c>
      <c r="P2048" s="27">
        <v>0</v>
      </c>
      <c r="Q2048" s="27"/>
      <c r="R2048" s="27">
        <v>0</v>
      </c>
      <c r="S2048" s="27">
        <v>0</v>
      </c>
      <c r="T2048" s="27">
        <v>0</v>
      </c>
      <c r="U2048" s="27"/>
      <c r="V2048" s="27">
        <v>0</v>
      </c>
      <c r="W2048" s="27">
        <v>0</v>
      </c>
      <c r="X2048" s="27">
        <v>0</v>
      </c>
      <c r="Y2048" s="27"/>
      <c r="Z2048" s="27">
        <v>0</v>
      </c>
      <c r="AA2048" s="27">
        <v>0</v>
      </c>
      <c r="AB2048" s="27">
        <v>0</v>
      </c>
      <c r="AC2048" s="27"/>
      <c r="AD2048" s="27">
        <v>0</v>
      </c>
      <c r="AE2048" s="27">
        <v>0</v>
      </c>
      <c r="AF2048" s="27">
        <v>0</v>
      </c>
      <c r="AG2048" s="106">
        <v>0</v>
      </c>
      <c r="AH2048" s="27">
        <v>0</v>
      </c>
      <c r="AI2048" s="27">
        <v>0</v>
      </c>
      <c r="AJ2048" s="27">
        <v>0</v>
      </c>
      <c r="AK2048" s="106">
        <v>0</v>
      </c>
      <c r="AL2048" s="106">
        <v>0</v>
      </c>
      <c r="AM2048" s="105">
        <v>0</v>
      </c>
      <c r="AN2048" s="11">
        <v>0</v>
      </c>
      <c r="AO2048" s="11">
        <v>0</v>
      </c>
      <c r="AP2048" s="105">
        <v>0</v>
      </c>
      <c r="AQ2048" s="11">
        <v>0</v>
      </c>
      <c r="AR2048" s="11">
        <v>0</v>
      </c>
      <c r="AS2048" s="11">
        <v>0</v>
      </c>
      <c r="AT2048" s="11">
        <v>0</v>
      </c>
      <c r="AU2048" s="11">
        <v>0</v>
      </c>
      <c r="AV2048" s="11">
        <v>0</v>
      </c>
      <c r="AW2048" s="11">
        <v>0</v>
      </c>
      <c r="AX2048" s="11">
        <v>0</v>
      </c>
      <c r="AZ2048" s="11">
        <v>0</v>
      </c>
      <c r="BA2048" s="11">
        <v>0</v>
      </c>
      <c r="BB2048" s="122"/>
    </row>
    <row r="2049" spans="1:54" hidden="1" x14ac:dyDescent="0.25">
      <c r="A2049">
        <v>11</v>
      </c>
      <c r="B2049" t="str">
        <f t="shared" si="244"/>
        <v>FlCC-4352</v>
      </c>
      <c r="C2049" s="2" t="s">
        <v>321</v>
      </c>
      <c r="D2049" s="2" t="s">
        <v>2156</v>
      </c>
      <c r="E2049" s="2" t="s">
        <v>2157</v>
      </c>
      <c r="F2049" s="2" t="s">
        <v>2158</v>
      </c>
      <c r="G2049" s="1" t="s">
        <v>115</v>
      </c>
      <c r="H2049" s="27">
        <v>0</v>
      </c>
      <c r="I2049" s="27"/>
      <c r="J2049" s="27">
        <v>0</v>
      </c>
      <c r="K2049" s="27">
        <v>0</v>
      </c>
      <c r="L2049" s="27">
        <v>0</v>
      </c>
      <c r="M2049" s="27"/>
      <c r="N2049" s="27">
        <v>0</v>
      </c>
      <c r="O2049" s="27">
        <v>0</v>
      </c>
      <c r="P2049" s="27">
        <v>0</v>
      </c>
      <c r="Q2049" s="27"/>
      <c r="R2049" s="27">
        <v>0</v>
      </c>
      <c r="S2049" s="27">
        <v>0</v>
      </c>
      <c r="T2049" s="27">
        <v>0</v>
      </c>
      <c r="U2049" s="27"/>
      <c r="V2049" s="27">
        <v>0</v>
      </c>
      <c r="W2049" s="27">
        <v>0</v>
      </c>
      <c r="X2049" s="27">
        <v>0</v>
      </c>
      <c r="Y2049" s="27"/>
      <c r="Z2049" s="27">
        <v>0</v>
      </c>
      <c r="AA2049" s="27">
        <v>0</v>
      </c>
      <c r="AB2049" s="27">
        <v>0</v>
      </c>
      <c r="AC2049" s="27"/>
      <c r="AD2049" s="27">
        <v>0</v>
      </c>
      <c r="AE2049" s="27">
        <v>0</v>
      </c>
      <c r="AF2049" s="27">
        <v>0</v>
      </c>
      <c r="AG2049" s="106">
        <v>0</v>
      </c>
      <c r="AH2049" s="27">
        <v>0</v>
      </c>
      <c r="AI2049" s="27">
        <v>0</v>
      </c>
      <c r="AJ2049" s="27">
        <v>0</v>
      </c>
      <c r="AK2049" s="106">
        <v>0</v>
      </c>
      <c r="AL2049" s="106">
        <v>0</v>
      </c>
      <c r="AM2049" s="105">
        <v>0</v>
      </c>
      <c r="AN2049" s="11">
        <v>0</v>
      </c>
      <c r="AO2049" s="11">
        <v>0</v>
      </c>
      <c r="AP2049" s="105">
        <v>0</v>
      </c>
      <c r="AQ2049" s="11">
        <v>0</v>
      </c>
      <c r="AR2049" s="11">
        <v>0</v>
      </c>
      <c r="AS2049" s="11">
        <v>0</v>
      </c>
      <c r="AT2049" s="11">
        <v>0</v>
      </c>
      <c r="AU2049" s="11">
        <v>0</v>
      </c>
      <c r="AV2049" s="11">
        <v>0</v>
      </c>
      <c r="AW2049" s="11">
        <v>0</v>
      </c>
      <c r="AX2049" s="11">
        <v>0</v>
      </c>
      <c r="AZ2049" s="11">
        <v>0</v>
      </c>
      <c r="BA2049" s="11">
        <v>0</v>
      </c>
      <c r="BB2049" s="122"/>
    </row>
    <row r="2050" spans="1:54" hidden="1" x14ac:dyDescent="0.25">
      <c r="A2050">
        <v>11</v>
      </c>
      <c r="B2050" t="str">
        <f t="shared" si="244"/>
        <v>FlCC-4353</v>
      </c>
      <c r="C2050" s="2" t="s">
        <v>321</v>
      </c>
      <c r="D2050" s="2" t="str">
        <f t="shared" ref="D2050:D2081" si="251">LEFT($G2050,1)</f>
        <v>4</v>
      </c>
      <c r="E2050" s="2" t="str">
        <f t="shared" ref="E2050:E2081" si="252">LEFT($G2050,2)</f>
        <v>43</v>
      </c>
      <c r="F2050" s="2" t="str">
        <f t="shared" ref="F2050:F2081" si="253">LEFT($G2050,3)</f>
        <v>435</v>
      </c>
      <c r="G2050" s="1" t="s">
        <v>117</v>
      </c>
      <c r="H2050" s="27">
        <v>0</v>
      </c>
      <c r="I2050" s="27"/>
      <c r="J2050" s="27">
        <v>0</v>
      </c>
      <c r="K2050" s="27">
        <v>0</v>
      </c>
      <c r="L2050" s="27">
        <v>0</v>
      </c>
      <c r="M2050" s="27"/>
      <c r="N2050" s="27">
        <v>0</v>
      </c>
      <c r="O2050" s="27">
        <v>0</v>
      </c>
      <c r="P2050" s="27">
        <v>0</v>
      </c>
      <c r="Q2050" s="27"/>
      <c r="R2050" s="27">
        <v>0</v>
      </c>
      <c r="S2050" s="27">
        <v>0</v>
      </c>
      <c r="T2050" s="27">
        <v>0</v>
      </c>
      <c r="U2050" s="27"/>
      <c r="V2050" s="27">
        <v>0</v>
      </c>
      <c r="W2050" s="27">
        <v>0</v>
      </c>
      <c r="X2050" s="27">
        <v>0</v>
      </c>
      <c r="Y2050" s="27"/>
      <c r="Z2050" s="27">
        <v>0</v>
      </c>
      <c r="AA2050" s="27">
        <v>0</v>
      </c>
      <c r="AB2050" s="27">
        <v>0</v>
      </c>
      <c r="AC2050" s="27"/>
      <c r="AD2050" s="27">
        <v>0</v>
      </c>
      <c r="AE2050" s="27">
        <v>0</v>
      </c>
      <c r="AF2050" s="27">
        <v>0</v>
      </c>
      <c r="AG2050" s="106">
        <v>0</v>
      </c>
      <c r="AH2050" s="27">
        <v>0</v>
      </c>
      <c r="AI2050" s="27">
        <v>0</v>
      </c>
      <c r="AJ2050" s="27">
        <v>0</v>
      </c>
      <c r="AK2050" s="106">
        <v>0</v>
      </c>
      <c r="AL2050" s="106">
        <v>0</v>
      </c>
      <c r="AM2050" s="105">
        <v>0</v>
      </c>
      <c r="AN2050" s="11">
        <v>0</v>
      </c>
      <c r="AO2050" s="11">
        <v>0</v>
      </c>
      <c r="AP2050" s="105">
        <v>0</v>
      </c>
      <c r="AQ2050" s="11">
        <v>0</v>
      </c>
      <c r="AR2050" s="11">
        <v>0</v>
      </c>
      <c r="AS2050" s="11">
        <v>0</v>
      </c>
      <c r="AT2050" s="11">
        <v>0</v>
      </c>
      <c r="AU2050" s="11">
        <v>0</v>
      </c>
      <c r="AV2050" s="11">
        <v>0</v>
      </c>
      <c r="AW2050" s="11">
        <v>0</v>
      </c>
      <c r="AX2050" s="11">
        <v>0</v>
      </c>
      <c r="AZ2050" s="11">
        <v>0</v>
      </c>
      <c r="BA2050" s="11">
        <v>0</v>
      </c>
      <c r="BB2050" s="122"/>
    </row>
    <row r="2051" spans="1:54" hidden="1" x14ac:dyDescent="0.25">
      <c r="A2051">
        <v>11</v>
      </c>
      <c r="B2051" t="str">
        <f t="shared" ref="B2051:B2114" si="254">C2051&amp;"-"&amp;G2051</f>
        <v>FlCC-4354</v>
      </c>
      <c r="C2051" s="2" t="s">
        <v>321</v>
      </c>
      <c r="D2051" s="2" t="str">
        <f t="shared" si="251"/>
        <v>4</v>
      </c>
      <c r="E2051" s="2" t="str">
        <f t="shared" si="252"/>
        <v>43</v>
      </c>
      <c r="F2051" s="2" t="str">
        <f t="shared" si="253"/>
        <v>435</v>
      </c>
      <c r="G2051" s="1" t="s">
        <v>119</v>
      </c>
      <c r="H2051" s="27">
        <v>0</v>
      </c>
      <c r="I2051" s="27"/>
      <c r="J2051" s="27">
        <v>0</v>
      </c>
      <c r="K2051" s="27">
        <v>0</v>
      </c>
      <c r="L2051" s="27">
        <v>0</v>
      </c>
      <c r="M2051" s="27"/>
      <c r="N2051" s="27">
        <v>0</v>
      </c>
      <c r="O2051" s="27">
        <v>0</v>
      </c>
      <c r="P2051" s="27">
        <v>0</v>
      </c>
      <c r="Q2051" s="27"/>
      <c r="R2051" s="27">
        <v>0</v>
      </c>
      <c r="S2051" s="27">
        <v>0</v>
      </c>
      <c r="T2051" s="27">
        <v>0</v>
      </c>
      <c r="U2051" s="27"/>
      <c r="V2051" s="27">
        <v>0</v>
      </c>
      <c r="W2051" s="27">
        <v>0</v>
      </c>
      <c r="X2051" s="27">
        <v>0</v>
      </c>
      <c r="Y2051" s="27"/>
      <c r="Z2051" s="27">
        <v>0</v>
      </c>
      <c r="AA2051" s="27">
        <v>0</v>
      </c>
      <c r="AB2051" s="27">
        <v>0</v>
      </c>
      <c r="AC2051" s="27"/>
      <c r="AD2051" s="27">
        <v>0</v>
      </c>
      <c r="AE2051" s="27">
        <v>0</v>
      </c>
      <c r="AF2051" s="27">
        <v>0</v>
      </c>
      <c r="AG2051" s="106">
        <v>0</v>
      </c>
      <c r="AH2051" s="27">
        <v>0</v>
      </c>
      <c r="AI2051" s="27">
        <v>0</v>
      </c>
      <c r="AJ2051" s="27">
        <v>0</v>
      </c>
      <c r="AK2051" s="106">
        <v>0</v>
      </c>
      <c r="AL2051" s="106">
        <v>0</v>
      </c>
      <c r="AM2051" s="105">
        <v>0</v>
      </c>
      <c r="AN2051" s="11">
        <v>0</v>
      </c>
      <c r="AO2051" s="11">
        <v>0</v>
      </c>
      <c r="AP2051" s="105">
        <v>0</v>
      </c>
      <c r="AQ2051" s="11">
        <v>0</v>
      </c>
      <c r="AR2051" s="11">
        <v>0</v>
      </c>
      <c r="AS2051" s="11">
        <v>0</v>
      </c>
      <c r="AT2051" s="11">
        <v>0</v>
      </c>
      <c r="AU2051" s="11">
        <v>0</v>
      </c>
      <c r="AV2051" s="11">
        <v>0</v>
      </c>
      <c r="AW2051" s="11">
        <v>0</v>
      </c>
      <c r="AX2051" s="11">
        <v>0</v>
      </c>
      <c r="AZ2051" s="11">
        <v>0</v>
      </c>
      <c r="BA2051" s="11">
        <v>0</v>
      </c>
      <c r="BB2051" s="122"/>
    </row>
    <row r="2052" spans="1:54" hidden="1" x14ac:dyDescent="0.25">
      <c r="A2052">
        <v>11</v>
      </c>
      <c r="B2052" t="str">
        <f t="shared" si="254"/>
        <v>FlCC-4359</v>
      </c>
      <c r="C2052" s="2" t="s">
        <v>321</v>
      </c>
      <c r="D2052" s="2" t="str">
        <f t="shared" si="251"/>
        <v>4</v>
      </c>
      <c r="E2052" s="2" t="str">
        <f t="shared" si="252"/>
        <v>43</v>
      </c>
      <c r="F2052" s="2" t="str">
        <f t="shared" si="253"/>
        <v>435</v>
      </c>
      <c r="G2052" s="1" t="s">
        <v>121</v>
      </c>
      <c r="H2052" s="27">
        <v>0</v>
      </c>
      <c r="I2052" s="27"/>
      <c r="J2052" s="27">
        <v>0</v>
      </c>
      <c r="K2052" s="27">
        <v>0</v>
      </c>
      <c r="L2052" s="27">
        <v>0</v>
      </c>
      <c r="M2052" s="27"/>
      <c r="N2052" s="27">
        <v>0</v>
      </c>
      <c r="O2052" s="27">
        <v>0</v>
      </c>
      <c r="P2052" s="27">
        <v>0</v>
      </c>
      <c r="Q2052" s="27"/>
      <c r="R2052" s="27">
        <v>0</v>
      </c>
      <c r="S2052" s="27">
        <v>0</v>
      </c>
      <c r="T2052" s="27">
        <v>0</v>
      </c>
      <c r="U2052" s="27"/>
      <c r="V2052" s="27">
        <v>0</v>
      </c>
      <c r="W2052" s="27">
        <v>0</v>
      </c>
      <c r="X2052" s="27">
        <v>0</v>
      </c>
      <c r="Y2052" s="27"/>
      <c r="Z2052" s="27">
        <v>0</v>
      </c>
      <c r="AA2052" s="27">
        <v>0</v>
      </c>
      <c r="AB2052" s="27">
        <v>0</v>
      </c>
      <c r="AC2052" s="27"/>
      <c r="AD2052" s="27">
        <v>0</v>
      </c>
      <c r="AE2052" s="27">
        <v>0</v>
      </c>
      <c r="AF2052" s="27">
        <v>0</v>
      </c>
      <c r="AG2052" s="106">
        <v>0</v>
      </c>
      <c r="AH2052" s="27">
        <v>0</v>
      </c>
      <c r="AI2052" s="27">
        <v>0</v>
      </c>
      <c r="AJ2052" s="27">
        <v>0</v>
      </c>
      <c r="AK2052" s="106">
        <v>0</v>
      </c>
      <c r="AL2052" s="106">
        <v>0</v>
      </c>
      <c r="AM2052" s="105">
        <v>0</v>
      </c>
      <c r="AN2052" s="11">
        <v>0</v>
      </c>
      <c r="AO2052" s="11">
        <v>0</v>
      </c>
      <c r="AP2052" s="105">
        <v>0</v>
      </c>
      <c r="AQ2052" s="11">
        <v>0</v>
      </c>
      <c r="AR2052" s="11">
        <v>0</v>
      </c>
      <c r="AS2052" s="11">
        <v>0</v>
      </c>
      <c r="AT2052" s="11">
        <v>0</v>
      </c>
      <c r="AU2052" s="11">
        <v>0</v>
      </c>
      <c r="AV2052" s="11">
        <v>0</v>
      </c>
      <c r="AW2052" s="11">
        <v>0</v>
      </c>
      <c r="AX2052" s="11">
        <v>0</v>
      </c>
      <c r="AZ2052" s="11">
        <v>0</v>
      </c>
      <c r="BA2052" s="11">
        <v>0</v>
      </c>
      <c r="BB2052" s="122"/>
    </row>
    <row r="2053" spans="1:54" hidden="1" x14ac:dyDescent="0.25">
      <c r="A2053">
        <v>11</v>
      </c>
      <c r="B2053" t="str">
        <f t="shared" si="254"/>
        <v>FlCC-4410</v>
      </c>
      <c r="C2053" s="2" t="s">
        <v>321</v>
      </c>
      <c r="D2053" s="2" t="str">
        <f t="shared" si="251"/>
        <v>4</v>
      </c>
      <c r="E2053" s="2" t="str">
        <f t="shared" si="252"/>
        <v>44</v>
      </c>
      <c r="F2053" s="2" t="str">
        <f t="shared" si="253"/>
        <v>441</v>
      </c>
      <c r="G2053" s="1" t="s">
        <v>124</v>
      </c>
      <c r="H2053" s="27">
        <v>0</v>
      </c>
      <c r="I2053" s="27"/>
      <c r="J2053" s="27">
        <v>0</v>
      </c>
      <c r="K2053" s="27">
        <v>0</v>
      </c>
      <c r="L2053" s="27">
        <v>0</v>
      </c>
      <c r="M2053" s="27"/>
      <c r="N2053" s="27">
        <v>0</v>
      </c>
      <c r="O2053" s="27">
        <v>0</v>
      </c>
      <c r="P2053" s="27">
        <v>0</v>
      </c>
      <c r="Q2053" s="27"/>
      <c r="R2053" s="27">
        <v>0</v>
      </c>
      <c r="S2053" s="27">
        <v>0</v>
      </c>
      <c r="T2053" s="27">
        <v>0</v>
      </c>
      <c r="U2053" s="27"/>
      <c r="V2053" s="27">
        <v>0</v>
      </c>
      <c r="W2053" s="27">
        <v>0</v>
      </c>
      <c r="X2053" s="27">
        <v>0</v>
      </c>
      <c r="Y2053" s="27"/>
      <c r="Z2053" s="27">
        <v>0</v>
      </c>
      <c r="AA2053" s="27">
        <v>0</v>
      </c>
      <c r="AB2053" s="27">
        <v>0</v>
      </c>
      <c r="AC2053" s="27"/>
      <c r="AD2053" s="27">
        <v>0</v>
      </c>
      <c r="AE2053" s="27">
        <v>0</v>
      </c>
      <c r="AF2053" s="27">
        <v>0</v>
      </c>
      <c r="AG2053" s="106">
        <v>0</v>
      </c>
      <c r="AH2053" s="27">
        <v>0</v>
      </c>
      <c r="AI2053" s="27">
        <v>0</v>
      </c>
      <c r="AJ2053" s="27">
        <v>0</v>
      </c>
      <c r="AK2053" s="106">
        <v>0</v>
      </c>
      <c r="AL2053" s="106">
        <v>0</v>
      </c>
      <c r="AM2053" s="105">
        <v>0</v>
      </c>
      <c r="AN2053" s="11">
        <v>0</v>
      </c>
      <c r="AO2053" s="11">
        <v>0</v>
      </c>
      <c r="AP2053" s="105">
        <v>0</v>
      </c>
      <c r="AQ2053" s="11">
        <v>0</v>
      </c>
      <c r="AR2053" s="11">
        <v>0</v>
      </c>
      <c r="AS2053" s="11">
        <v>0</v>
      </c>
      <c r="AT2053" s="11">
        <v>0</v>
      </c>
      <c r="AU2053" s="11">
        <v>0</v>
      </c>
      <c r="AV2053" s="11">
        <v>0</v>
      </c>
      <c r="AW2053" s="11">
        <v>0</v>
      </c>
      <c r="AX2053" s="11">
        <v>0</v>
      </c>
      <c r="AZ2053" s="11">
        <v>0</v>
      </c>
      <c r="BA2053" s="11">
        <v>0</v>
      </c>
      <c r="BB2053" s="122"/>
    </row>
    <row r="2054" spans="1:54" hidden="1" x14ac:dyDescent="0.25">
      <c r="A2054">
        <v>11</v>
      </c>
      <c r="B2054" t="str">
        <f t="shared" si="254"/>
        <v>FlCC-4420</v>
      </c>
      <c r="C2054" s="2" t="s">
        <v>321</v>
      </c>
      <c r="D2054" s="2" t="str">
        <f t="shared" si="251"/>
        <v>4</v>
      </c>
      <c r="E2054" s="2" t="str">
        <f t="shared" si="252"/>
        <v>44</v>
      </c>
      <c r="F2054" s="2" t="str">
        <f t="shared" si="253"/>
        <v>442</v>
      </c>
      <c r="G2054" s="1" t="s">
        <v>125</v>
      </c>
      <c r="H2054" s="27">
        <v>0</v>
      </c>
      <c r="I2054" s="27"/>
      <c r="J2054" s="27">
        <v>0</v>
      </c>
      <c r="K2054" s="27">
        <v>0</v>
      </c>
      <c r="L2054" s="27">
        <v>0</v>
      </c>
      <c r="M2054" s="27"/>
      <c r="N2054" s="27">
        <v>0</v>
      </c>
      <c r="O2054" s="27">
        <v>0</v>
      </c>
      <c r="P2054" s="27">
        <v>0</v>
      </c>
      <c r="Q2054" s="27"/>
      <c r="R2054" s="27">
        <v>0</v>
      </c>
      <c r="S2054" s="27">
        <v>0</v>
      </c>
      <c r="T2054" s="27">
        <v>0</v>
      </c>
      <c r="U2054" s="27"/>
      <c r="V2054" s="27">
        <v>0</v>
      </c>
      <c r="W2054" s="27">
        <v>0</v>
      </c>
      <c r="X2054" s="27">
        <v>0</v>
      </c>
      <c r="Y2054" s="27"/>
      <c r="Z2054" s="27">
        <v>0</v>
      </c>
      <c r="AA2054" s="27">
        <v>0</v>
      </c>
      <c r="AB2054" s="27">
        <v>0</v>
      </c>
      <c r="AC2054" s="27"/>
      <c r="AD2054" s="27">
        <v>0</v>
      </c>
      <c r="AE2054" s="27">
        <v>0</v>
      </c>
      <c r="AF2054" s="27">
        <v>0</v>
      </c>
      <c r="AG2054" s="106">
        <v>0</v>
      </c>
      <c r="AH2054" s="27">
        <v>0</v>
      </c>
      <c r="AI2054" s="27">
        <v>0</v>
      </c>
      <c r="AJ2054" s="27">
        <v>0</v>
      </c>
      <c r="AK2054" s="106">
        <v>0</v>
      </c>
      <c r="AL2054" s="106">
        <v>0</v>
      </c>
      <c r="AM2054" s="105">
        <v>0</v>
      </c>
      <c r="AN2054" s="11">
        <v>0</v>
      </c>
      <c r="AO2054" s="11">
        <v>0</v>
      </c>
      <c r="AP2054" s="105">
        <v>0</v>
      </c>
      <c r="AQ2054" s="11">
        <v>0</v>
      </c>
      <c r="AR2054" s="11">
        <v>0</v>
      </c>
      <c r="AS2054" s="11">
        <v>0</v>
      </c>
      <c r="AT2054" s="11">
        <v>0</v>
      </c>
      <c r="AU2054" s="11">
        <v>0</v>
      </c>
      <c r="AV2054" s="11">
        <v>0</v>
      </c>
      <c r="AW2054" s="11">
        <v>0</v>
      </c>
      <c r="AX2054" s="11">
        <v>0</v>
      </c>
      <c r="AZ2054" s="11">
        <v>0</v>
      </c>
      <c r="BA2054" s="11">
        <v>0</v>
      </c>
      <c r="BB2054" s="122"/>
    </row>
    <row r="2055" spans="1:54" hidden="1" x14ac:dyDescent="0.25">
      <c r="A2055">
        <v>11</v>
      </c>
      <c r="B2055" t="str">
        <f t="shared" si="254"/>
        <v>FlCC-4430</v>
      </c>
      <c r="C2055" s="2" t="s">
        <v>321</v>
      </c>
      <c r="D2055" s="2" t="str">
        <f t="shared" si="251"/>
        <v>4</v>
      </c>
      <c r="E2055" s="2" t="str">
        <f t="shared" si="252"/>
        <v>44</v>
      </c>
      <c r="F2055" s="2" t="str">
        <f t="shared" si="253"/>
        <v>443</v>
      </c>
      <c r="G2055" s="1" t="s">
        <v>126</v>
      </c>
      <c r="H2055" s="27">
        <v>0</v>
      </c>
      <c r="I2055" s="27"/>
      <c r="J2055" s="27">
        <v>0</v>
      </c>
      <c r="K2055" s="27">
        <v>0</v>
      </c>
      <c r="L2055" s="27">
        <v>0</v>
      </c>
      <c r="M2055" s="27"/>
      <c r="N2055" s="27">
        <v>0</v>
      </c>
      <c r="O2055" s="27">
        <v>0</v>
      </c>
      <c r="P2055" s="27">
        <v>0</v>
      </c>
      <c r="Q2055" s="27"/>
      <c r="R2055" s="27">
        <v>0</v>
      </c>
      <c r="S2055" s="27">
        <v>0</v>
      </c>
      <c r="T2055" s="27">
        <v>0</v>
      </c>
      <c r="U2055" s="27"/>
      <c r="V2055" s="27">
        <v>0</v>
      </c>
      <c r="W2055" s="27">
        <v>0</v>
      </c>
      <c r="X2055" s="27">
        <v>0</v>
      </c>
      <c r="Y2055" s="27"/>
      <c r="Z2055" s="27">
        <v>0</v>
      </c>
      <c r="AA2055" s="27">
        <v>0</v>
      </c>
      <c r="AB2055" s="27">
        <v>0</v>
      </c>
      <c r="AC2055" s="27"/>
      <c r="AD2055" s="27">
        <v>0</v>
      </c>
      <c r="AE2055" s="27">
        <v>0</v>
      </c>
      <c r="AF2055" s="27">
        <v>0</v>
      </c>
      <c r="AG2055" s="106">
        <v>0</v>
      </c>
      <c r="AH2055" s="27">
        <v>0</v>
      </c>
      <c r="AI2055" s="27">
        <v>0</v>
      </c>
      <c r="AJ2055" s="27">
        <v>0</v>
      </c>
      <c r="AK2055" s="106">
        <v>0</v>
      </c>
      <c r="AL2055" s="106">
        <v>0</v>
      </c>
      <c r="AM2055" s="105">
        <v>0</v>
      </c>
      <c r="AN2055" s="11">
        <v>0</v>
      </c>
      <c r="AO2055" s="11">
        <v>0</v>
      </c>
      <c r="AP2055" s="105">
        <v>0</v>
      </c>
      <c r="AQ2055" s="11">
        <v>0</v>
      </c>
      <c r="AR2055" s="11">
        <v>0</v>
      </c>
      <c r="AS2055" s="11">
        <v>0</v>
      </c>
      <c r="AT2055" s="11">
        <v>0</v>
      </c>
      <c r="AU2055" s="11">
        <v>0</v>
      </c>
      <c r="AV2055" s="11">
        <v>0</v>
      </c>
      <c r="AW2055" s="11">
        <v>0</v>
      </c>
      <c r="AX2055" s="11">
        <v>0</v>
      </c>
      <c r="AZ2055" s="11">
        <v>0</v>
      </c>
      <c r="BA2055" s="11">
        <v>0</v>
      </c>
      <c r="BB2055" s="122"/>
    </row>
    <row r="2056" spans="1:54" hidden="1" x14ac:dyDescent="0.25">
      <c r="A2056">
        <v>11</v>
      </c>
      <c r="B2056" t="str">
        <f t="shared" si="254"/>
        <v>FlCC-4440</v>
      </c>
      <c r="C2056" s="2" t="s">
        <v>321</v>
      </c>
      <c r="D2056" s="2" t="str">
        <f t="shared" si="251"/>
        <v>4</v>
      </c>
      <c r="E2056" s="2" t="str">
        <f t="shared" si="252"/>
        <v>44</v>
      </c>
      <c r="F2056" s="2" t="str">
        <f t="shared" si="253"/>
        <v>444</v>
      </c>
      <c r="G2056" s="1" t="s">
        <v>127</v>
      </c>
      <c r="H2056" s="27">
        <v>0</v>
      </c>
      <c r="I2056" s="27"/>
      <c r="J2056" s="27">
        <v>0</v>
      </c>
      <c r="K2056" s="27">
        <v>0</v>
      </c>
      <c r="L2056" s="27">
        <v>0</v>
      </c>
      <c r="M2056" s="27"/>
      <c r="N2056" s="27">
        <v>0</v>
      </c>
      <c r="O2056" s="27">
        <v>0</v>
      </c>
      <c r="P2056" s="27">
        <v>0</v>
      </c>
      <c r="Q2056" s="27"/>
      <c r="R2056" s="27">
        <v>0</v>
      </c>
      <c r="S2056" s="27">
        <v>0</v>
      </c>
      <c r="T2056" s="27">
        <v>0</v>
      </c>
      <c r="U2056" s="27"/>
      <c r="V2056" s="27">
        <v>0</v>
      </c>
      <c r="W2056" s="27">
        <v>0</v>
      </c>
      <c r="X2056" s="27">
        <v>0</v>
      </c>
      <c r="Y2056" s="27"/>
      <c r="Z2056" s="27">
        <v>0</v>
      </c>
      <c r="AA2056" s="27">
        <v>0</v>
      </c>
      <c r="AB2056" s="27">
        <v>0</v>
      </c>
      <c r="AC2056" s="27"/>
      <c r="AD2056" s="27">
        <v>0</v>
      </c>
      <c r="AE2056" s="27">
        <v>0</v>
      </c>
      <c r="AF2056" s="27">
        <v>0</v>
      </c>
      <c r="AG2056" s="106">
        <v>0</v>
      </c>
      <c r="AH2056" s="27">
        <v>0</v>
      </c>
      <c r="AI2056" s="27">
        <v>0</v>
      </c>
      <c r="AJ2056" s="27">
        <v>0</v>
      </c>
      <c r="AK2056" s="106">
        <v>0</v>
      </c>
      <c r="AL2056" s="106">
        <v>0</v>
      </c>
      <c r="AM2056" s="105">
        <v>0</v>
      </c>
      <c r="AN2056" s="11">
        <v>0</v>
      </c>
      <c r="AO2056" s="11">
        <v>0</v>
      </c>
      <c r="AP2056" s="105">
        <v>0</v>
      </c>
      <c r="AQ2056" s="11">
        <v>0</v>
      </c>
      <c r="AR2056" s="11">
        <v>0</v>
      </c>
      <c r="AS2056" s="11">
        <v>0</v>
      </c>
      <c r="AT2056" s="11">
        <v>0</v>
      </c>
      <c r="AU2056" s="11">
        <v>0</v>
      </c>
      <c r="AV2056" s="11">
        <v>0</v>
      </c>
      <c r="AW2056" s="11">
        <v>0</v>
      </c>
      <c r="AX2056" s="11">
        <v>0</v>
      </c>
      <c r="AZ2056" s="11">
        <v>0</v>
      </c>
      <c r="BA2056" s="11">
        <v>0</v>
      </c>
      <c r="BB2056" s="122"/>
    </row>
    <row r="2057" spans="1:54" hidden="1" x14ac:dyDescent="0.25">
      <c r="A2057">
        <v>11</v>
      </c>
      <c r="B2057" t="str">
        <f t="shared" si="254"/>
        <v>FlCC-4500</v>
      </c>
      <c r="C2057" s="2" t="s">
        <v>321</v>
      </c>
      <c r="D2057" s="2" t="str">
        <f t="shared" si="251"/>
        <v>4</v>
      </c>
      <c r="E2057" s="2" t="str">
        <f t="shared" si="252"/>
        <v>45</v>
      </c>
      <c r="F2057" s="2" t="str">
        <f t="shared" si="253"/>
        <v>450</v>
      </c>
      <c r="G2057" s="1" t="s">
        <v>930</v>
      </c>
      <c r="H2057" s="27">
        <v>0</v>
      </c>
      <c r="I2057" s="27"/>
      <c r="J2057" s="27">
        <v>0</v>
      </c>
      <c r="K2057" s="27">
        <v>0</v>
      </c>
      <c r="L2057" s="27">
        <v>0</v>
      </c>
      <c r="M2057" s="27"/>
      <c r="N2057" s="27">
        <v>0</v>
      </c>
      <c r="O2057" s="27">
        <v>0</v>
      </c>
      <c r="P2057" s="27">
        <v>0</v>
      </c>
      <c r="Q2057" s="27"/>
      <c r="R2057" s="27">
        <v>0</v>
      </c>
      <c r="S2057" s="27">
        <v>0</v>
      </c>
      <c r="T2057" s="27">
        <v>0</v>
      </c>
      <c r="U2057" s="27"/>
      <c r="V2057" s="27">
        <v>0</v>
      </c>
      <c r="W2057" s="27">
        <v>0</v>
      </c>
      <c r="X2057" s="27">
        <v>0</v>
      </c>
      <c r="Y2057" s="27"/>
      <c r="Z2057" s="27">
        <v>0</v>
      </c>
      <c r="AA2057" s="27">
        <v>0</v>
      </c>
      <c r="AB2057" s="27">
        <v>0</v>
      </c>
      <c r="AC2057" s="27"/>
      <c r="AD2057" s="27">
        <v>0</v>
      </c>
      <c r="AE2057" s="27">
        <v>0</v>
      </c>
      <c r="AF2057" s="27">
        <v>0</v>
      </c>
      <c r="AG2057" s="106">
        <v>0</v>
      </c>
      <c r="AH2057" s="27">
        <v>0</v>
      </c>
      <c r="AI2057" s="27">
        <v>0</v>
      </c>
      <c r="AJ2057" s="27">
        <v>0</v>
      </c>
      <c r="AK2057" s="106">
        <v>0</v>
      </c>
      <c r="AL2057" s="106">
        <v>0</v>
      </c>
      <c r="AM2057" s="105">
        <v>0</v>
      </c>
      <c r="AN2057" s="11">
        <v>0</v>
      </c>
      <c r="AO2057" s="11">
        <v>0</v>
      </c>
      <c r="AP2057" s="105">
        <v>0</v>
      </c>
      <c r="AQ2057" s="11">
        <v>0</v>
      </c>
      <c r="AR2057" s="11">
        <v>0</v>
      </c>
      <c r="AS2057" s="11">
        <v>0</v>
      </c>
      <c r="AT2057" s="11">
        <v>0</v>
      </c>
      <c r="AU2057" s="11"/>
      <c r="AV2057" s="11">
        <v>0</v>
      </c>
      <c r="AW2057" s="11">
        <v>0</v>
      </c>
      <c r="AX2057" s="11"/>
      <c r="AZ2057" s="11"/>
      <c r="BA2057" s="11"/>
      <c r="BB2057" s="122"/>
    </row>
    <row r="2058" spans="1:54" hidden="1" x14ac:dyDescent="0.25">
      <c r="A2058">
        <v>11</v>
      </c>
      <c r="B2058" t="str">
        <f t="shared" si="254"/>
        <v>FlCC-4510</v>
      </c>
      <c r="C2058" s="2" t="s">
        <v>321</v>
      </c>
      <c r="D2058" s="2" t="str">
        <f t="shared" si="251"/>
        <v>4</v>
      </c>
      <c r="E2058" s="2" t="str">
        <f t="shared" si="252"/>
        <v>45</v>
      </c>
      <c r="F2058" s="2" t="str">
        <f t="shared" si="253"/>
        <v>451</v>
      </c>
      <c r="G2058" s="1" t="s">
        <v>941</v>
      </c>
      <c r="H2058" s="27">
        <v>4280</v>
      </c>
      <c r="I2058" s="27"/>
      <c r="J2058" s="27">
        <v>4280</v>
      </c>
      <c r="K2058" s="27">
        <v>4280</v>
      </c>
      <c r="L2058" s="27">
        <v>4366</v>
      </c>
      <c r="M2058" s="27"/>
      <c r="N2058" s="27">
        <v>4366</v>
      </c>
      <c r="O2058" s="27">
        <v>4366</v>
      </c>
      <c r="P2058" s="27">
        <v>4455</v>
      </c>
      <c r="Q2058" s="27"/>
      <c r="R2058" s="27">
        <v>4455</v>
      </c>
      <c r="S2058" s="27">
        <v>4455</v>
      </c>
      <c r="T2058" s="27">
        <v>4545</v>
      </c>
      <c r="U2058" s="27"/>
      <c r="V2058" s="27">
        <v>4545</v>
      </c>
      <c r="W2058" s="27">
        <v>4545</v>
      </c>
      <c r="X2058" s="27">
        <v>4545</v>
      </c>
      <c r="Y2058" s="27"/>
      <c r="Z2058" s="27">
        <v>4865</v>
      </c>
      <c r="AA2058" s="27">
        <v>4865</v>
      </c>
      <c r="AB2058" s="27">
        <v>0</v>
      </c>
      <c r="AC2058" s="27"/>
      <c r="AD2058" s="27">
        <v>0</v>
      </c>
      <c r="AE2058" s="27">
        <v>0</v>
      </c>
      <c r="AF2058" s="27">
        <v>0</v>
      </c>
      <c r="AG2058" s="106">
        <v>0</v>
      </c>
      <c r="AH2058" s="27">
        <v>0</v>
      </c>
      <c r="AI2058" s="27">
        <v>0</v>
      </c>
      <c r="AJ2058" s="27">
        <v>0</v>
      </c>
      <c r="AK2058" s="106">
        <v>0</v>
      </c>
      <c r="AL2058" s="106">
        <v>0</v>
      </c>
      <c r="AM2058" s="105">
        <v>0</v>
      </c>
      <c r="AN2058" s="11">
        <v>0</v>
      </c>
      <c r="AO2058" s="11">
        <v>0</v>
      </c>
      <c r="AP2058" s="105">
        <v>0</v>
      </c>
      <c r="AQ2058" s="11">
        <v>0</v>
      </c>
      <c r="AR2058" s="11">
        <v>0</v>
      </c>
      <c r="AS2058" s="11">
        <v>0</v>
      </c>
      <c r="AT2058" s="11">
        <v>0</v>
      </c>
      <c r="AU2058" s="11"/>
      <c r="AV2058" s="11">
        <v>0</v>
      </c>
      <c r="AW2058" s="11">
        <v>0</v>
      </c>
      <c r="AX2058" s="11"/>
      <c r="AZ2058" s="11"/>
      <c r="BA2058" s="11"/>
      <c r="BB2058" s="122"/>
    </row>
    <row r="2059" spans="1:54" hidden="1" x14ac:dyDescent="0.25">
      <c r="A2059">
        <v>11</v>
      </c>
      <c r="B2059" t="str">
        <f t="shared" si="254"/>
        <v>FlCC-4511</v>
      </c>
      <c r="C2059" s="2" t="s">
        <v>321</v>
      </c>
      <c r="D2059" s="2" t="str">
        <f t="shared" si="251"/>
        <v>4</v>
      </c>
      <c r="E2059" s="2" t="str">
        <f t="shared" si="252"/>
        <v>45</v>
      </c>
      <c r="F2059" s="2" t="str">
        <f t="shared" si="253"/>
        <v>451</v>
      </c>
      <c r="G2059" s="1" t="s">
        <v>129</v>
      </c>
      <c r="H2059" s="27">
        <v>0</v>
      </c>
      <c r="I2059" s="27"/>
      <c r="J2059" s="27">
        <v>0</v>
      </c>
      <c r="K2059" s="27">
        <v>0</v>
      </c>
      <c r="L2059" s="27">
        <v>0</v>
      </c>
      <c r="M2059" s="27"/>
      <c r="N2059" s="27">
        <v>0</v>
      </c>
      <c r="O2059" s="27">
        <v>0</v>
      </c>
      <c r="P2059" s="27">
        <v>0</v>
      </c>
      <c r="Q2059" s="27"/>
      <c r="R2059" s="27">
        <v>0</v>
      </c>
      <c r="S2059" s="27">
        <v>0</v>
      </c>
      <c r="T2059" s="27">
        <v>0</v>
      </c>
      <c r="U2059" s="27"/>
      <c r="V2059" s="27">
        <v>0</v>
      </c>
      <c r="W2059" s="27">
        <v>0</v>
      </c>
      <c r="X2059" s="27">
        <v>0</v>
      </c>
      <c r="Y2059" s="27"/>
      <c r="Z2059" s="27">
        <v>0</v>
      </c>
      <c r="AA2059" s="27">
        <v>0</v>
      </c>
      <c r="AB2059" s="27">
        <v>0</v>
      </c>
      <c r="AC2059" s="27"/>
      <c r="AD2059" s="27">
        <v>0</v>
      </c>
      <c r="AE2059" s="27">
        <v>0</v>
      </c>
      <c r="AF2059" s="27">
        <v>0</v>
      </c>
      <c r="AG2059" s="106">
        <v>0</v>
      </c>
      <c r="AH2059" s="27">
        <v>0</v>
      </c>
      <c r="AI2059" s="27">
        <v>0</v>
      </c>
      <c r="AJ2059" s="27">
        <v>0</v>
      </c>
      <c r="AK2059" s="106">
        <v>0</v>
      </c>
      <c r="AL2059" s="106">
        <v>0</v>
      </c>
      <c r="AM2059" s="105">
        <v>0</v>
      </c>
      <c r="AN2059" s="11">
        <v>0</v>
      </c>
      <c r="AO2059" s="11">
        <v>0</v>
      </c>
      <c r="AP2059" s="105">
        <v>0</v>
      </c>
      <c r="AQ2059" s="11">
        <v>0</v>
      </c>
      <c r="AR2059" s="11">
        <v>0</v>
      </c>
      <c r="AS2059" s="11">
        <v>0</v>
      </c>
      <c r="AT2059" s="11">
        <v>0</v>
      </c>
      <c r="AU2059" s="11">
        <v>0</v>
      </c>
      <c r="AV2059" s="11">
        <v>0</v>
      </c>
      <c r="AW2059" s="11">
        <v>0</v>
      </c>
      <c r="AX2059" s="11">
        <v>0</v>
      </c>
      <c r="AZ2059" s="11">
        <v>0</v>
      </c>
      <c r="BA2059" s="11">
        <v>0</v>
      </c>
      <c r="BB2059" s="122"/>
    </row>
    <row r="2060" spans="1:54" hidden="1" x14ac:dyDescent="0.25">
      <c r="A2060">
        <v>11</v>
      </c>
      <c r="B2060" t="str">
        <f t="shared" si="254"/>
        <v>FlCC-4512</v>
      </c>
      <c r="C2060" s="2" t="s">
        <v>321</v>
      </c>
      <c r="D2060" s="2" t="str">
        <f t="shared" si="251"/>
        <v>4</v>
      </c>
      <c r="E2060" s="2" t="str">
        <f t="shared" si="252"/>
        <v>45</v>
      </c>
      <c r="F2060" s="2" t="str">
        <f t="shared" si="253"/>
        <v>451</v>
      </c>
      <c r="G2060" s="1" t="s">
        <v>131</v>
      </c>
      <c r="H2060" s="27">
        <v>0</v>
      </c>
      <c r="I2060" s="27"/>
      <c r="J2060" s="27">
        <v>0</v>
      </c>
      <c r="K2060" s="27">
        <v>0</v>
      </c>
      <c r="L2060" s="27">
        <v>0</v>
      </c>
      <c r="M2060" s="27"/>
      <c r="N2060" s="27">
        <v>0</v>
      </c>
      <c r="O2060" s="27">
        <v>0</v>
      </c>
      <c r="P2060" s="27">
        <v>0</v>
      </c>
      <c r="Q2060" s="27"/>
      <c r="R2060" s="27">
        <v>0</v>
      </c>
      <c r="S2060" s="27">
        <v>0</v>
      </c>
      <c r="T2060" s="27">
        <v>0</v>
      </c>
      <c r="U2060" s="27"/>
      <c r="V2060" s="27">
        <v>0</v>
      </c>
      <c r="W2060" s="27">
        <v>0</v>
      </c>
      <c r="X2060" s="27">
        <v>0</v>
      </c>
      <c r="Y2060" s="27"/>
      <c r="Z2060" s="27">
        <v>0</v>
      </c>
      <c r="AA2060" s="27">
        <v>0</v>
      </c>
      <c r="AB2060" s="27">
        <v>4635.8999999999996</v>
      </c>
      <c r="AC2060" s="27"/>
      <c r="AD2060" s="27">
        <v>4635.8999999999996</v>
      </c>
      <c r="AE2060" s="27">
        <v>4635.8999999999996</v>
      </c>
      <c r="AF2060" s="27">
        <v>4829</v>
      </c>
      <c r="AG2060" s="106">
        <v>4829</v>
      </c>
      <c r="AH2060" s="27">
        <v>4829</v>
      </c>
      <c r="AI2060" s="27">
        <v>4829</v>
      </c>
      <c r="AJ2060" s="27">
        <v>4926</v>
      </c>
      <c r="AK2060" s="106">
        <v>4926</v>
      </c>
      <c r="AL2060" s="106">
        <v>4926</v>
      </c>
      <c r="AM2060" s="105">
        <v>4926</v>
      </c>
      <c r="AN2060" s="11">
        <v>4700</v>
      </c>
      <c r="AO2060" s="11">
        <v>4700</v>
      </c>
      <c r="AP2060" s="105">
        <v>4700</v>
      </c>
      <c r="AQ2060" s="11">
        <v>4700</v>
      </c>
      <c r="AR2060" s="11">
        <v>4700</v>
      </c>
      <c r="AS2060" s="11">
        <v>4700</v>
      </c>
      <c r="AT2060" s="11">
        <v>4700</v>
      </c>
      <c r="AU2060" s="11">
        <v>4700</v>
      </c>
      <c r="AV2060" s="11">
        <v>4800</v>
      </c>
      <c r="AW2060" s="11">
        <v>4800</v>
      </c>
      <c r="AX2060" s="11">
        <v>4800</v>
      </c>
      <c r="AZ2060" s="11">
        <v>4800</v>
      </c>
      <c r="BA2060" s="11">
        <v>4800</v>
      </c>
      <c r="BB2060" s="122"/>
    </row>
    <row r="2061" spans="1:54" hidden="1" x14ac:dyDescent="0.25">
      <c r="A2061">
        <v>11</v>
      </c>
      <c r="B2061" t="str">
        <f t="shared" si="254"/>
        <v>FlCC-4513</v>
      </c>
      <c r="C2061" s="2" t="s">
        <v>321</v>
      </c>
      <c r="D2061" s="2" t="str">
        <f t="shared" si="251"/>
        <v>4</v>
      </c>
      <c r="E2061" s="2" t="str">
        <f t="shared" si="252"/>
        <v>45</v>
      </c>
      <c r="F2061" s="2" t="str">
        <f t="shared" si="253"/>
        <v>451</v>
      </c>
      <c r="G2061" s="1" t="s">
        <v>133</v>
      </c>
      <c r="H2061" s="27">
        <v>0</v>
      </c>
      <c r="I2061" s="27"/>
      <c r="J2061" s="27">
        <v>0</v>
      </c>
      <c r="K2061" s="27">
        <v>0</v>
      </c>
      <c r="L2061" s="27">
        <v>0</v>
      </c>
      <c r="M2061" s="27"/>
      <c r="N2061" s="27">
        <v>0</v>
      </c>
      <c r="O2061" s="27">
        <v>0</v>
      </c>
      <c r="P2061" s="27">
        <v>0</v>
      </c>
      <c r="Q2061" s="27"/>
      <c r="R2061" s="27">
        <v>0</v>
      </c>
      <c r="S2061" s="27">
        <v>0</v>
      </c>
      <c r="T2061" s="27">
        <v>0</v>
      </c>
      <c r="U2061" s="27"/>
      <c r="V2061" s="27">
        <v>0</v>
      </c>
      <c r="W2061" s="27">
        <v>0</v>
      </c>
      <c r="X2061" s="27">
        <v>0</v>
      </c>
      <c r="Y2061" s="27"/>
      <c r="Z2061" s="27">
        <v>0</v>
      </c>
      <c r="AA2061" s="27">
        <v>0</v>
      </c>
      <c r="AB2061" s="27">
        <v>0</v>
      </c>
      <c r="AC2061" s="27"/>
      <c r="AD2061" s="27">
        <v>0</v>
      </c>
      <c r="AE2061" s="27">
        <v>0</v>
      </c>
      <c r="AF2061" s="27">
        <v>0</v>
      </c>
      <c r="AG2061" s="106">
        <v>0</v>
      </c>
      <c r="AH2061" s="27">
        <v>0</v>
      </c>
      <c r="AI2061" s="27">
        <v>0</v>
      </c>
      <c r="AJ2061" s="27">
        <v>0</v>
      </c>
      <c r="AK2061" s="106">
        <v>0</v>
      </c>
      <c r="AL2061" s="106">
        <v>0</v>
      </c>
      <c r="AM2061" s="105">
        <v>0</v>
      </c>
      <c r="AN2061" s="11">
        <v>0</v>
      </c>
      <c r="AO2061" s="11">
        <v>0</v>
      </c>
      <c r="AP2061" s="105">
        <v>0</v>
      </c>
      <c r="AQ2061" s="11">
        <v>0</v>
      </c>
      <c r="AR2061" s="11">
        <v>0</v>
      </c>
      <c r="AS2061" s="11">
        <v>0</v>
      </c>
      <c r="AT2061" s="11">
        <v>0</v>
      </c>
      <c r="AU2061" s="11">
        <v>0</v>
      </c>
      <c r="AV2061" s="11">
        <v>0</v>
      </c>
      <c r="AW2061" s="11">
        <v>0</v>
      </c>
      <c r="AX2061" s="11">
        <v>0</v>
      </c>
      <c r="AZ2061" s="11">
        <v>0</v>
      </c>
      <c r="BA2061" s="11">
        <v>0</v>
      </c>
      <c r="BB2061" s="122"/>
    </row>
    <row r="2062" spans="1:54" hidden="1" x14ac:dyDescent="0.25">
      <c r="A2062">
        <v>11</v>
      </c>
      <c r="B2062" t="str">
        <f t="shared" si="254"/>
        <v>FlCC-4521</v>
      </c>
      <c r="C2062" s="2" t="s">
        <v>321</v>
      </c>
      <c r="D2062" s="2" t="str">
        <f t="shared" si="251"/>
        <v>4</v>
      </c>
      <c r="E2062" s="2" t="str">
        <f t="shared" si="252"/>
        <v>45</v>
      </c>
      <c r="F2062" s="2" t="str">
        <f t="shared" si="253"/>
        <v>452</v>
      </c>
      <c r="G2062" s="1" t="s">
        <v>942</v>
      </c>
      <c r="H2062" s="27">
        <v>86</v>
      </c>
      <c r="I2062" s="27"/>
      <c r="J2062" s="27">
        <v>86</v>
      </c>
      <c r="K2062" s="27">
        <v>86</v>
      </c>
      <c r="L2062" s="27">
        <v>88</v>
      </c>
      <c r="M2062" s="27"/>
      <c r="N2062" s="27">
        <v>56</v>
      </c>
      <c r="O2062" s="27">
        <v>56</v>
      </c>
      <c r="P2062" s="27">
        <v>58</v>
      </c>
      <c r="Q2062" s="27"/>
      <c r="R2062" s="27">
        <v>99</v>
      </c>
      <c r="S2062" s="27">
        <v>99</v>
      </c>
      <c r="T2062" s="27">
        <v>126</v>
      </c>
      <c r="U2062" s="27"/>
      <c r="V2062" s="27">
        <v>144</v>
      </c>
      <c r="W2062" s="27">
        <v>144</v>
      </c>
      <c r="X2062" s="27">
        <v>2336</v>
      </c>
      <c r="Y2062" s="27"/>
      <c r="Z2062" s="27">
        <v>2227.942</v>
      </c>
      <c r="AA2062" s="27">
        <v>2227.942</v>
      </c>
      <c r="AB2062" s="27">
        <v>0</v>
      </c>
      <c r="AC2062" s="27"/>
      <c r="AD2062" s="27">
        <v>0</v>
      </c>
      <c r="AE2062" s="27">
        <v>0</v>
      </c>
      <c r="AF2062" s="27">
        <v>0</v>
      </c>
      <c r="AG2062" s="106">
        <v>0</v>
      </c>
      <c r="AH2062" s="27">
        <v>0</v>
      </c>
      <c r="AI2062" s="27">
        <v>0</v>
      </c>
      <c r="AJ2062" s="27">
        <v>0</v>
      </c>
      <c r="AK2062" s="106">
        <v>0</v>
      </c>
      <c r="AL2062" s="106">
        <v>0</v>
      </c>
      <c r="AM2062" s="105">
        <v>0</v>
      </c>
      <c r="AN2062" s="11">
        <v>0</v>
      </c>
      <c r="AO2062" s="11">
        <v>0</v>
      </c>
      <c r="AP2062" s="105">
        <v>0</v>
      </c>
      <c r="AQ2062" s="11">
        <v>0</v>
      </c>
      <c r="AR2062" s="11">
        <v>0</v>
      </c>
      <c r="AS2062" s="11">
        <v>0</v>
      </c>
      <c r="AT2062" s="11">
        <v>0</v>
      </c>
      <c r="AU2062" s="11"/>
      <c r="AV2062" s="11">
        <v>0</v>
      </c>
      <c r="AW2062" s="11">
        <v>0</v>
      </c>
      <c r="AX2062" s="11"/>
      <c r="AZ2062" s="11"/>
      <c r="BA2062" s="11"/>
      <c r="BB2062" s="122"/>
    </row>
    <row r="2063" spans="1:54" hidden="1" x14ac:dyDescent="0.25">
      <c r="A2063">
        <v>11</v>
      </c>
      <c r="B2063" t="str">
        <f t="shared" si="254"/>
        <v>FlCC-4522</v>
      </c>
      <c r="C2063" s="2" t="s">
        <v>321</v>
      </c>
      <c r="D2063" s="2" t="str">
        <f t="shared" si="251"/>
        <v>4</v>
      </c>
      <c r="E2063" s="2" t="str">
        <f t="shared" si="252"/>
        <v>45</v>
      </c>
      <c r="F2063" s="2" t="str">
        <f t="shared" si="253"/>
        <v>452</v>
      </c>
      <c r="G2063" s="1" t="s">
        <v>943</v>
      </c>
      <c r="H2063" s="27">
        <v>0</v>
      </c>
      <c r="I2063" s="27"/>
      <c r="J2063" s="27">
        <v>0</v>
      </c>
      <c r="K2063" s="27">
        <v>0</v>
      </c>
      <c r="L2063" s="27">
        <v>0</v>
      </c>
      <c r="M2063" s="27"/>
      <c r="N2063" s="27">
        <v>0</v>
      </c>
      <c r="O2063" s="27">
        <v>0</v>
      </c>
      <c r="P2063" s="27">
        <v>0</v>
      </c>
      <c r="Q2063" s="27"/>
      <c r="R2063" s="27">
        <v>0</v>
      </c>
      <c r="S2063" s="27">
        <v>0</v>
      </c>
      <c r="T2063" s="27">
        <v>0</v>
      </c>
      <c r="U2063" s="27"/>
      <c r="V2063" s="27">
        <v>0</v>
      </c>
      <c r="W2063" s="27">
        <v>0</v>
      </c>
      <c r="X2063" s="27">
        <v>0</v>
      </c>
      <c r="Y2063" s="27"/>
      <c r="Z2063" s="27">
        <v>0</v>
      </c>
      <c r="AA2063" s="27">
        <v>0</v>
      </c>
      <c r="AB2063" s="27">
        <v>0</v>
      </c>
      <c r="AC2063" s="27"/>
      <c r="AD2063" s="27">
        <v>0</v>
      </c>
      <c r="AE2063" s="27">
        <v>0</v>
      </c>
      <c r="AF2063" s="27">
        <v>0</v>
      </c>
      <c r="AG2063" s="106">
        <v>0</v>
      </c>
      <c r="AH2063" s="27">
        <v>0</v>
      </c>
      <c r="AI2063" s="27">
        <v>0</v>
      </c>
      <c r="AJ2063" s="27">
        <v>0</v>
      </c>
      <c r="AK2063" s="106">
        <v>0</v>
      </c>
      <c r="AL2063" s="106">
        <v>0</v>
      </c>
      <c r="AM2063" s="105">
        <v>0</v>
      </c>
      <c r="AN2063" s="11">
        <v>0</v>
      </c>
      <c r="AO2063" s="11">
        <v>0</v>
      </c>
      <c r="AP2063" s="105">
        <v>0</v>
      </c>
      <c r="AQ2063" s="11">
        <v>0</v>
      </c>
      <c r="AR2063" s="11">
        <v>0</v>
      </c>
      <c r="AS2063" s="11">
        <v>0</v>
      </c>
      <c r="AT2063" s="11">
        <v>0</v>
      </c>
      <c r="AU2063" s="11"/>
      <c r="AV2063" s="11">
        <v>0</v>
      </c>
      <c r="AW2063" s="11">
        <v>0</v>
      </c>
      <c r="AX2063" s="11"/>
      <c r="AZ2063" s="11"/>
      <c r="BA2063" s="11"/>
      <c r="BB2063" s="122"/>
    </row>
    <row r="2064" spans="1:54" hidden="1" x14ac:dyDescent="0.25">
      <c r="A2064">
        <v>11</v>
      </c>
      <c r="B2064" t="str">
        <f t="shared" si="254"/>
        <v>FlCC-4523</v>
      </c>
      <c r="C2064" s="2" t="s">
        <v>321</v>
      </c>
      <c r="D2064" s="2" t="str">
        <f t="shared" si="251"/>
        <v>4</v>
      </c>
      <c r="E2064" s="2" t="str">
        <f t="shared" si="252"/>
        <v>45</v>
      </c>
      <c r="F2064" s="2" t="str">
        <f t="shared" si="253"/>
        <v>452</v>
      </c>
      <c r="G2064" s="1" t="s">
        <v>944</v>
      </c>
      <c r="H2064" s="27">
        <v>0</v>
      </c>
      <c r="I2064" s="27"/>
      <c r="J2064" s="27">
        <v>0</v>
      </c>
      <c r="K2064" s="27">
        <v>6</v>
      </c>
      <c r="L2064" s="27">
        <v>0</v>
      </c>
      <c r="M2064" s="27"/>
      <c r="N2064" s="27">
        <v>154</v>
      </c>
      <c r="O2064" s="27">
        <v>154</v>
      </c>
      <c r="P2064" s="27">
        <v>0</v>
      </c>
      <c r="Q2064" s="27"/>
      <c r="R2064" s="27">
        <v>81</v>
      </c>
      <c r="S2064" s="27">
        <v>81</v>
      </c>
      <c r="T2064" s="27">
        <v>0</v>
      </c>
      <c r="U2064" s="27"/>
      <c r="V2064" s="27">
        <v>242</v>
      </c>
      <c r="W2064" s="27">
        <v>242</v>
      </c>
      <c r="X2064" s="27">
        <v>0</v>
      </c>
      <c r="Y2064" s="27"/>
      <c r="Z2064" s="27">
        <v>0</v>
      </c>
      <c r="AA2064" s="27">
        <v>0</v>
      </c>
      <c r="AB2064" s="27">
        <v>0</v>
      </c>
      <c r="AC2064" s="27"/>
      <c r="AD2064" s="27">
        <v>0</v>
      </c>
      <c r="AE2064" s="27">
        <v>0</v>
      </c>
      <c r="AF2064" s="27">
        <v>0</v>
      </c>
      <c r="AG2064" s="106">
        <v>0</v>
      </c>
      <c r="AH2064" s="27">
        <v>0</v>
      </c>
      <c r="AI2064" s="27">
        <v>0</v>
      </c>
      <c r="AJ2064" s="27">
        <v>0</v>
      </c>
      <c r="AK2064" s="106">
        <v>0</v>
      </c>
      <c r="AL2064" s="106">
        <v>0</v>
      </c>
      <c r="AM2064" s="105">
        <v>0</v>
      </c>
      <c r="AN2064" s="11">
        <v>0</v>
      </c>
      <c r="AO2064" s="11">
        <v>0</v>
      </c>
      <c r="AP2064" s="105">
        <v>0</v>
      </c>
      <c r="AQ2064" s="11">
        <v>0</v>
      </c>
      <c r="AR2064" s="11">
        <v>0</v>
      </c>
      <c r="AS2064" s="11">
        <v>0</v>
      </c>
      <c r="AT2064" s="11">
        <v>0</v>
      </c>
      <c r="AU2064" s="11"/>
      <c r="AV2064" s="11">
        <v>0</v>
      </c>
      <c r="AW2064" s="11">
        <v>0</v>
      </c>
      <c r="AX2064" s="11"/>
      <c r="AZ2064" s="11"/>
      <c r="BA2064" s="11"/>
      <c r="BB2064" s="122"/>
    </row>
    <row r="2065" spans="1:54" hidden="1" x14ac:dyDescent="0.25">
      <c r="A2065">
        <v>11</v>
      </c>
      <c r="B2065" t="str">
        <f t="shared" si="254"/>
        <v>FlCC-4524</v>
      </c>
      <c r="C2065" s="2" t="s">
        <v>321</v>
      </c>
      <c r="D2065" s="2" t="str">
        <f t="shared" si="251"/>
        <v>4</v>
      </c>
      <c r="E2065" s="2" t="str">
        <f t="shared" si="252"/>
        <v>45</v>
      </c>
      <c r="F2065" s="2" t="str">
        <f t="shared" si="253"/>
        <v>452</v>
      </c>
      <c r="G2065" s="1" t="s">
        <v>135</v>
      </c>
      <c r="H2065" s="27">
        <v>0</v>
      </c>
      <c r="I2065" s="27"/>
      <c r="J2065" s="27">
        <v>0</v>
      </c>
      <c r="K2065" s="27">
        <v>0</v>
      </c>
      <c r="L2065" s="27">
        <v>0</v>
      </c>
      <c r="M2065" s="27"/>
      <c r="N2065" s="27">
        <v>0</v>
      </c>
      <c r="O2065" s="27">
        <v>0</v>
      </c>
      <c r="P2065" s="27">
        <v>0</v>
      </c>
      <c r="Q2065" s="27"/>
      <c r="R2065" s="27">
        <v>0</v>
      </c>
      <c r="S2065" s="27">
        <v>0</v>
      </c>
      <c r="T2065" s="27">
        <v>0</v>
      </c>
      <c r="U2065" s="27"/>
      <c r="V2065" s="27">
        <v>0</v>
      </c>
      <c r="W2065" s="27">
        <v>0</v>
      </c>
      <c r="X2065" s="27">
        <v>0</v>
      </c>
      <c r="Y2065" s="27"/>
      <c r="Z2065" s="27">
        <v>0</v>
      </c>
      <c r="AA2065" s="27">
        <v>0</v>
      </c>
      <c r="AB2065" s="27">
        <v>0</v>
      </c>
      <c r="AC2065" s="27"/>
      <c r="AD2065" s="27">
        <v>0</v>
      </c>
      <c r="AE2065" s="27">
        <v>0</v>
      </c>
      <c r="AF2065" s="27">
        <v>0</v>
      </c>
      <c r="AG2065" s="106">
        <v>0</v>
      </c>
      <c r="AH2065" s="27">
        <v>0</v>
      </c>
      <c r="AI2065" s="27">
        <v>0</v>
      </c>
      <c r="AJ2065" s="27">
        <v>0</v>
      </c>
      <c r="AK2065" s="106">
        <v>0</v>
      </c>
      <c r="AL2065" s="106">
        <v>0</v>
      </c>
      <c r="AM2065" s="105">
        <v>0</v>
      </c>
      <c r="AN2065" s="11">
        <v>0</v>
      </c>
      <c r="AO2065" s="11">
        <v>0</v>
      </c>
      <c r="AP2065" s="105">
        <v>0</v>
      </c>
      <c r="AQ2065" s="11">
        <v>0</v>
      </c>
      <c r="AR2065" s="11">
        <v>0</v>
      </c>
      <c r="AS2065" s="11">
        <v>0</v>
      </c>
      <c r="AT2065" s="11">
        <v>0</v>
      </c>
      <c r="AU2065" s="11">
        <v>0</v>
      </c>
      <c r="AV2065" s="11">
        <v>0</v>
      </c>
      <c r="AW2065" s="11">
        <v>0</v>
      </c>
      <c r="AX2065" s="11">
        <v>0</v>
      </c>
      <c r="AZ2065" s="11">
        <v>0</v>
      </c>
      <c r="BA2065" s="11">
        <v>0</v>
      </c>
      <c r="BB2065" s="122"/>
    </row>
    <row r="2066" spans="1:54" hidden="1" x14ac:dyDescent="0.25">
      <c r="A2066">
        <v>11</v>
      </c>
      <c r="B2066" t="str">
        <f t="shared" si="254"/>
        <v>FlCC-4525</v>
      </c>
      <c r="C2066" s="2" t="s">
        <v>321</v>
      </c>
      <c r="D2066" s="2" t="str">
        <f t="shared" si="251"/>
        <v>4</v>
      </c>
      <c r="E2066" s="2" t="str">
        <f t="shared" si="252"/>
        <v>45</v>
      </c>
      <c r="F2066" s="2" t="str">
        <f t="shared" si="253"/>
        <v>452</v>
      </c>
      <c r="G2066" s="1" t="s">
        <v>136</v>
      </c>
      <c r="H2066" s="27">
        <v>0</v>
      </c>
      <c r="I2066" s="27"/>
      <c r="J2066" s="27">
        <v>0</v>
      </c>
      <c r="K2066" s="27">
        <v>0</v>
      </c>
      <c r="L2066" s="27">
        <v>0</v>
      </c>
      <c r="M2066" s="27"/>
      <c r="N2066" s="27">
        <v>0</v>
      </c>
      <c r="O2066" s="27">
        <v>0</v>
      </c>
      <c r="P2066" s="27">
        <v>0</v>
      </c>
      <c r="Q2066" s="27"/>
      <c r="R2066" s="27">
        <v>0</v>
      </c>
      <c r="S2066" s="27">
        <v>0</v>
      </c>
      <c r="T2066" s="27">
        <v>0</v>
      </c>
      <c r="U2066" s="27"/>
      <c r="V2066" s="27">
        <v>0</v>
      </c>
      <c r="W2066" s="27">
        <v>0</v>
      </c>
      <c r="X2066" s="27">
        <v>0</v>
      </c>
      <c r="Y2066" s="27"/>
      <c r="Z2066" s="27">
        <v>0</v>
      </c>
      <c r="AA2066" s="27">
        <v>0</v>
      </c>
      <c r="AB2066" s="27">
        <v>1962</v>
      </c>
      <c r="AC2066" s="27"/>
      <c r="AD2066" s="27">
        <v>2015.1970100000001</v>
      </c>
      <c r="AE2066" s="27">
        <v>2015.1970100000001</v>
      </c>
      <c r="AF2066" s="27">
        <v>194</v>
      </c>
      <c r="AG2066" s="106">
        <v>176.93198000000001</v>
      </c>
      <c r="AH2066" s="27">
        <v>176.93198000000001</v>
      </c>
      <c r="AI2066" s="27">
        <v>176.93198000000001</v>
      </c>
      <c r="AJ2066" s="27">
        <v>142</v>
      </c>
      <c r="AK2066" s="106">
        <v>136</v>
      </c>
      <c r="AL2066" s="106">
        <v>136</v>
      </c>
      <c r="AM2066" s="105">
        <v>136</v>
      </c>
      <c r="AN2066" s="11">
        <v>177</v>
      </c>
      <c r="AO2066" s="11">
        <v>177.6728</v>
      </c>
      <c r="AP2066" s="105">
        <v>177.6728</v>
      </c>
      <c r="AQ2066" s="11">
        <v>177.6728</v>
      </c>
      <c r="AR2066" s="11">
        <v>210</v>
      </c>
      <c r="AS2066" s="11">
        <v>184.10559000000001</v>
      </c>
      <c r="AT2066" s="11">
        <v>184.10559000000001</v>
      </c>
      <c r="AU2066" s="11">
        <v>184.10559000000001</v>
      </c>
      <c r="AV2066" s="11">
        <v>214</v>
      </c>
      <c r="AW2066" s="11">
        <v>149.91874000000001</v>
      </c>
      <c r="AX2066" s="11">
        <v>149.91874000000001</v>
      </c>
      <c r="AZ2066" s="11">
        <v>172</v>
      </c>
      <c r="BA2066" s="11">
        <v>162.34279000000001</v>
      </c>
      <c r="BB2066" s="122"/>
    </row>
    <row r="2067" spans="1:54" hidden="1" x14ac:dyDescent="0.25">
      <c r="A2067">
        <v>11</v>
      </c>
      <c r="B2067" t="str">
        <f t="shared" si="254"/>
        <v>FlCC-4526</v>
      </c>
      <c r="C2067" s="2" t="s">
        <v>321</v>
      </c>
      <c r="D2067" s="2" t="str">
        <f t="shared" si="251"/>
        <v>4</v>
      </c>
      <c r="E2067" s="2" t="str">
        <f t="shared" si="252"/>
        <v>45</v>
      </c>
      <c r="F2067" s="2" t="str">
        <f t="shared" si="253"/>
        <v>452</v>
      </c>
      <c r="G2067" s="1" t="s">
        <v>137</v>
      </c>
      <c r="H2067" s="27">
        <v>0</v>
      </c>
      <c r="I2067" s="27"/>
      <c r="J2067" s="27">
        <v>0</v>
      </c>
      <c r="K2067" s="27">
        <v>0</v>
      </c>
      <c r="L2067" s="27">
        <v>0</v>
      </c>
      <c r="M2067" s="27"/>
      <c r="N2067" s="27">
        <v>0</v>
      </c>
      <c r="O2067" s="27">
        <v>0</v>
      </c>
      <c r="P2067" s="27">
        <v>0</v>
      </c>
      <c r="Q2067" s="27"/>
      <c r="R2067" s="27">
        <v>0</v>
      </c>
      <c r="S2067" s="27">
        <v>0</v>
      </c>
      <c r="T2067" s="27">
        <v>0</v>
      </c>
      <c r="U2067" s="27"/>
      <c r="V2067" s="27">
        <v>0</v>
      </c>
      <c r="W2067" s="27">
        <v>0</v>
      </c>
      <c r="X2067" s="27">
        <v>0</v>
      </c>
      <c r="Y2067" s="27"/>
      <c r="Z2067" s="27">
        <v>0</v>
      </c>
      <c r="AA2067" s="27">
        <v>0</v>
      </c>
      <c r="AB2067" s="27">
        <v>0</v>
      </c>
      <c r="AC2067" s="27"/>
      <c r="AD2067" s="27">
        <v>0</v>
      </c>
      <c r="AE2067" s="27">
        <v>0</v>
      </c>
      <c r="AF2067" s="27">
        <v>0</v>
      </c>
      <c r="AG2067" s="106">
        <v>0</v>
      </c>
      <c r="AH2067" s="27">
        <v>0</v>
      </c>
      <c r="AI2067" s="27">
        <v>0</v>
      </c>
      <c r="AJ2067" s="27">
        <v>0</v>
      </c>
      <c r="AK2067" s="106">
        <v>0</v>
      </c>
      <c r="AL2067" s="106">
        <v>0</v>
      </c>
      <c r="AM2067" s="105">
        <v>0</v>
      </c>
      <c r="AN2067" s="11">
        <v>0</v>
      </c>
      <c r="AO2067" s="11">
        <v>0</v>
      </c>
      <c r="AP2067" s="105">
        <v>0</v>
      </c>
      <c r="AQ2067" s="11">
        <v>0</v>
      </c>
      <c r="AR2067" s="11">
        <v>0</v>
      </c>
      <c r="AS2067" s="11">
        <v>0</v>
      </c>
      <c r="AT2067" s="11">
        <v>0</v>
      </c>
      <c r="AU2067" s="11">
        <v>0</v>
      </c>
      <c r="AV2067" s="11">
        <v>0</v>
      </c>
      <c r="AW2067" s="11">
        <v>0</v>
      </c>
      <c r="AX2067" s="11">
        <v>0</v>
      </c>
      <c r="AZ2067" s="11">
        <v>0</v>
      </c>
      <c r="BA2067" s="11">
        <v>0</v>
      </c>
      <c r="BB2067" s="122"/>
    </row>
    <row r="2068" spans="1:54" hidden="1" x14ac:dyDescent="0.25">
      <c r="A2068">
        <v>11</v>
      </c>
      <c r="B2068" t="str">
        <f t="shared" si="254"/>
        <v>FlCC-4530</v>
      </c>
      <c r="C2068" s="2" t="s">
        <v>321</v>
      </c>
      <c r="D2068" s="2" t="str">
        <f t="shared" si="251"/>
        <v>4</v>
      </c>
      <c r="E2068" s="2" t="str">
        <f t="shared" si="252"/>
        <v>45</v>
      </c>
      <c r="F2068" s="2" t="str">
        <f t="shared" si="253"/>
        <v>453</v>
      </c>
      <c r="G2068" s="1" t="s">
        <v>138</v>
      </c>
      <c r="H2068" s="27">
        <v>0</v>
      </c>
      <c r="I2068" s="27"/>
      <c r="J2068" s="27">
        <v>0</v>
      </c>
      <c r="K2068" s="27">
        <v>0</v>
      </c>
      <c r="L2068" s="27">
        <v>0</v>
      </c>
      <c r="M2068" s="27"/>
      <c r="N2068" s="27">
        <v>0</v>
      </c>
      <c r="O2068" s="27">
        <v>0</v>
      </c>
      <c r="P2068" s="27">
        <v>0</v>
      </c>
      <c r="Q2068" s="27"/>
      <c r="R2068" s="27">
        <v>0</v>
      </c>
      <c r="S2068" s="27">
        <v>0</v>
      </c>
      <c r="T2068" s="27">
        <v>0</v>
      </c>
      <c r="U2068" s="27"/>
      <c r="V2068" s="27">
        <v>0</v>
      </c>
      <c r="W2068" s="27">
        <v>0</v>
      </c>
      <c r="X2068" s="27">
        <v>0</v>
      </c>
      <c r="Y2068" s="27"/>
      <c r="Z2068" s="27">
        <v>0</v>
      </c>
      <c r="AA2068" s="27">
        <v>0</v>
      </c>
      <c r="AB2068" s="27">
        <v>0</v>
      </c>
      <c r="AC2068" s="27"/>
      <c r="AD2068" s="27">
        <v>0</v>
      </c>
      <c r="AE2068" s="27">
        <v>0</v>
      </c>
      <c r="AF2068" s="27">
        <v>0</v>
      </c>
      <c r="AG2068" s="106">
        <v>0</v>
      </c>
      <c r="AH2068" s="27">
        <v>0</v>
      </c>
      <c r="AI2068" s="27">
        <v>0</v>
      </c>
      <c r="AJ2068" s="27">
        <v>0</v>
      </c>
      <c r="AK2068" s="106">
        <v>0</v>
      </c>
      <c r="AL2068" s="106">
        <v>0</v>
      </c>
      <c r="AM2068" s="105">
        <v>0</v>
      </c>
      <c r="AN2068" s="11">
        <v>0</v>
      </c>
      <c r="AO2068" s="11">
        <v>0</v>
      </c>
      <c r="AP2068" s="105">
        <v>0</v>
      </c>
      <c r="AQ2068" s="11">
        <v>0</v>
      </c>
      <c r="AR2068" s="11">
        <v>0</v>
      </c>
      <c r="AS2068" s="11">
        <v>0</v>
      </c>
      <c r="AT2068" s="11">
        <v>0</v>
      </c>
      <c r="AU2068" s="11"/>
      <c r="AV2068" s="11">
        <v>0</v>
      </c>
      <c r="AW2068" s="11">
        <v>0</v>
      </c>
      <c r="AX2068" s="11"/>
      <c r="AZ2068" s="11"/>
      <c r="BA2068" s="11"/>
      <c r="BB2068" s="122"/>
    </row>
    <row r="2069" spans="1:54" hidden="1" x14ac:dyDescent="0.25">
      <c r="A2069">
        <v>11</v>
      </c>
      <c r="B2069" t="str">
        <f t="shared" si="254"/>
        <v>FlCC-4531</v>
      </c>
      <c r="C2069" s="2" t="s">
        <v>321</v>
      </c>
      <c r="D2069" s="2" t="str">
        <f t="shared" si="251"/>
        <v>4</v>
      </c>
      <c r="E2069" s="2" t="str">
        <f t="shared" si="252"/>
        <v>45</v>
      </c>
      <c r="F2069" s="2" t="str">
        <f t="shared" si="253"/>
        <v>453</v>
      </c>
      <c r="G2069" s="1" t="s">
        <v>945</v>
      </c>
      <c r="H2069" s="27">
        <v>0</v>
      </c>
      <c r="I2069" s="27"/>
      <c r="J2069" s="27">
        <v>0</v>
      </c>
      <c r="K2069" s="27">
        <v>0</v>
      </c>
      <c r="L2069" s="27">
        <v>0</v>
      </c>
      <c r="M2069" s="27"/>
      <c r="N2069" s="27">
        <v>0</v>
      </c>
      <c r="O2069" s="27">
        <v>0</v>
      </c>
      <c r="P2069" s="27">
        <v>0</v>
      </c>
      <c r="Q2069" s="27"/>
      <c r="R2069" s="27">
        <v>0</v>
      </c>
      <c r="S2069" s="27">
        <v>0</v>
      </c>
      <c r="T2069" s="27">
        <v>0</v>
      </c>
      <c r="U2069" s="27"/>
      <c r="V2069" s="27">
        <v>0</v>
      </c>
      <c r="W2069" s="27">
        <v>0</v>
      </c>
      <c r="X2069" s="27">
        <v>0</v>
      </c>
      <c r="Y2069" s="27"/>
      <c r="Z2069" s="27">
        <v>0</v>
      </c>
      <c r="AA2069" s="27">
        <v>0</v>
      </c>
      <c r="AB2069" s="27">
        <v>0</v>
      </c>
      <c r="AC2069" s="27"/>
      <c r="AD2069" s="27">
        <v>0</v>
      </c>
      <c r="AE2069" s="27">
        <v>0</v>
      </c>
      <c r="AF2069" s="27">
        <v>0</v>
      </c>
      <c r="AG2069" s="106">
        <v>0</v>
      </c>
      <c r="AH2069" s="27">
        <v>0</v>
      </c>
      <c r="AI2069" s="27">
        <v>0</v>
      </c>
      <c r="AJ2069" s="27">
        <v>0</v>
      </c>
      <c r="AK2069" s="106">
        <v>0</v>
      </c>
      <c r="AL2069" s="106">
        <v>0</v>
      </c>
      <c r="AM2069" s="105">
        <v>0</v>
      </c>
      <c r="AN2069" s="11">
        <v>0</v>
      </c>
      <c r="AO2069" s="11">
        <v>0</v>
      </c>
      <c r="AP2069" s="105">
        <v>0</v>
      </c>
      <c r="AQ2069" s="11">
        <v>0</v>
      </c>
      <c r="AR2069" s="11">
        <v>0</v>
      </c>
      <c r="AS2069" s="11">
        <v>0</v>
      </c>
      <c r="AT2069" s="11">
        <v>0</v>
      </c>
      <c r="AU2069" s="11"/>
      <c r="AV2069" s="11">
        <v>0</v>
      </c>
      <c r="AW2069" s="11">
        <v>0</v>
      </c>
      <c r="AX2069" s="11"/>
      <c r="AZ2069" s="11"/>
      <c r="BA2069" s="11"/>
      <c r="BB2069" s="122"/>
    </row>
    <row r="2070" spans="1:54" hidden="1" x14ac:dyDescent="0.25">
      <c r="A2070">
        <v>11</v>
      </c>
      <c r="B2070" t="str">
        <f t="shared" si="254"/>
        <v>FlCC-4532</v>
      </c>
      <c r="C2070" s="2" t="s">
        <v>321</v>
      </c>
      <c r="D2070" s="2" t="str">
        <f t="shared" si="251"/>
        <v>4</v>
      </c>
      <c r="E2070" s="2" t="str">
        <f t="shared" si="252"/>
        <v>45</v>
      </c>
      <c r="F2070" s="2" t="str">
        <f t="shared" si="253"/>
        <v>453</v>
      </c>
      <c r="G2070" s="1" t="s">
        <v>946</v>
      </c>
      <c r="H2070" s="27">
        <v>0</v>
      </c>
      <c r="I2070" s="27"/>
      <c r="J2070" s="27">
        <v>0</v>
      </c>
      <c r="K2070" s="27">
        <v>0</v>
      </c>
      <c r="L2070" s="27">
        <v>0</v>
      </c>
      <c r="M2070" s="27"/>
      <c r="N2070" s="27">
        <v>0</v>
      </c>
      <c r="O2070" s="27">
        <v>0</v>
      </c>
      <c r="P2070" s="27">
        <v>0</v>
      </c>
      <c r="Q2070" s="27"/>
      <c r="R2070" s="27">
        <v>0</v>
      </c>
      <c r="S2070" s="27">
        <v>0</v>
      </c>
      <c r="T2070" s="27">
        <v>0</v>
      </c>
      <c r="U2070" s="27"/>
      <c r="V2070" s="27">
        <v>0</v>
      </c>
      <c r="W2070" s="27">
        <v>0</v>
      </c>
      <c r="X2070" s="27">
        <v>0</v>
      </c>
      <c r="Y2070" s="27"/>
      <c r="Z2070" s="27">
        <v>0</v>
      </c>
      <c r="AA2070" s="27">
        <v>0</v>
      </c>
      <c r="AB2070" s="27">
        <v>0</v>
      </c>
      <c r="AC2070" s="27"/>
      <c r="AD2070" s="27">
        <v>0</v>
      </c>
      <c r="AE2070" s="27">
        <v>0</v>
      </c>
      <c r="AF2070" s="27">
        <v>0</v>
      </c>
      <c r="AG2070" s="106">
        <v>0</v>
      </c>
      <c r="AH2070" s="27">
        <v>0</v>
      </c>
      <c r="AI2070" s="27">
        <v>0</v>
      </c>
      <c r="AJ2070" s="27">
        <v>0</v>
      </c>
      <c r="AK2070" s="106">
        <v>0</v>
      </c>
      <c r="AL2070" s="106">
        <v>0</v>
      </c>
      <c r="AM2070" s="105">
        <v>0</v>
      </c>
      <c r="AN2070" s="11">
        <v>0</v>
      </c>
      <c r="AO2070" s="11">
        <v>0</v>
      </c>
      <c r="AP2070" s="105">
        <v>0</v>
      </c>
      <c r="AQ2070" s="11">
        <v>0</v>
      </c>
      <c r="AR2070" s="11">
        <v>0</v>
      </c>
      <c r="AS2070" s="11">
        <v>0</v>
      </c>
      <c r="AT2070" s="11">
        <v>0</v>
      </c>
      <c r="AU2070" s="11"/>
      <c r="AV2070" s="11">
        <v>0</v>
      </c>
      <c r="AW2070" s="11">
        <v>0</v>
      </c>
      <c r="AX2070" s="11"/>
      <c r="AZ2070" s="11"/>
      <c r="BA2070" s="11"/>
      <c r="BB2070" s="122"/>
    </row>
    <row r="2071" spans="1:54" hidden="1" x14ac:dyDescent="0.25">
      <c r="A2071">
        <v>11</v>
      </c>
      <c r="B2071" t="str">
        <f t="shared" si="254"/>
        <v>FlCC-4533</v>
      </c>
      <c r="C2071" s="2" t="s">
        <v>321</v>
      </c>
      <c r="D2071" s="2" t="str">
        <f t="shared" si="251"/>
        <v>4</v>
      </c>
      <c r="E2071" s="2" t="str">
        <f t="shared" si="252"/>
        <v>45</v>
      </c>
      <c r="F2071" s="2" t="str">
        <f t="shared" si="253"/>
        <v>453</v>
      </c>
      <c r="G2071" s="1" t="s">
        <v>947</v>
      </c>
      <c r="H2071" s="27">
        <v>0</v>
      </c>
      <c r="I2071" s="27"/>
      <c r="J2071" s="27">
        <v>0</v>
      </c>
      <c r="K2071" s="27">
        <v>0</v>
      </c>
      <c r="L2071" s="27">
        <v>0</v>
      </c>
      <c r="M2071" s="27"/>
      <c r="N2071" s="27">
        <v>0</v>
      </c>
      <c r="O2071" s="27">
        <v>0</v>
      </c>
      <c r="P2071" s="27">
        <v>0</v>
      </c>
      <c r="Q2071" s="27"/>
      <c r="R2071" s="27">
        <v>0</v>
      </c>
      <c r="S2071" s="27">
        <v>0</v>
      </c>
      <c r="T2071" s="27">
        <v>0</v>
      </c>
      <c r="U2071" s="27"/>
      <c r="V2071" s="27">
        <v>0</v>
      </c>
      <c r="W2071" s="27">
        <v>0</v>
      </c>
      <c r="X2071" s="27">
        <v>0</v>
      </c>
      <c r="Y2071" s="27"/>
      <c r="Z2071" s="27">
        <v>0</v>
      </c>
      <c r="AA2071" s="27">
        <v>0</v>
      </c>
      <c r="AB2071" s="27">
        <v>0</v>
      </c>
      <c r="AC2071" s="27"/>
      <c r="AD2071" s="27">
        <v>0</v>
      </c>
      <c r="AE2071" s="27">
        <v>0</v>
      </c>
      <c r="AF2071" s="27">
        <v>0</v>
      </c>
      <c r="AG2071" s="106">
        <v>0</v>
      </c>
      <c r="AH2071" s="27">
        <v>0</v>
      </c>
      <c r="AI2071" s="27">
        <v>0</v>
      </c>
      <c r="AJ2071" s="27">
        <v>0</v>
      </c>
      <c r="AK2071" s="106">
        <v>0</v>
      </c>
      <c r="AL2071" s="106">
        <v>0</v>
      </c>
      <c r="AM2071" s="105">
        <v>0</v>
      </c>
      <c r="AN2071" s="11">
        <v>0</v>
      </c>
      <c r="AO2071" s="11">
        <v>0</v>
      </c>
      <c r="AP2071" s="105">
        <v>0</v>
      </c>
      <c r="AQ2071" s="11">
        <v>0</v>
      </c>
      <c r="AR2071" s="11">
        <v>0</v>
      </c>
      <c r="AS2071" s="11">
        <v>0</v>
      </c>
      <c r="AT2071" s="11">
        <v>0</v>
      </c>
      <c r="AU2071" s="11"/>
      <c r="AV2071" s="11">
        <v>0</v>
      </c>
      <c r="AW2071" s="11">
        <v>0</v>
      </c>
      <c r="AX2071" s="11"/>
      <c r="AZ2071" s="11"/>
      <c r="BA2071" s="11"/>
      <c r="BB2071" s="122"/>
    </row>
    <row r="2072" spans="1:54" hidden="1" x14ac:dyDescent="0.25">
      <c r="A2072">
        <v>11</v>
      </c>
      <c r="B2072" t="str">
        <f t="shared" si="254"/>
        <v>FlCC-4534</v>
      </c>
      <c r="C2072" s="2" t="s">
        <v>321</v>
      </c>
      <c r="D2072" s="2" t="str">
        <f t="shared" si="251"/>
        <v>4</v>
      </c>
      <c r="E2072" s="2" t="str">
        <f t="shared" si="252"/>
        <v>45</v>
      </c>
      <c r="F2072" s="2" t="str">
        <f t="shared" si="253"/>
        <v>453</v>
      </c>
      <c r="G2072" s="1" t="s">
        <v>140</v>
      </c>
      <c r="H2072" s="27">
        <v>0</v>
      </c>
      <c r="I2072" s="27"/>
      <c r="J2072" s="27">
        <v>0</v>
      </c>
      <c r="K2072" s="27">
        <v>0</v>
      </c>
      <c r="L2072" s="27">
        <v>0</v>
      </c>
      <c r="M2072" s="27"/>
      <c r="N2072" s="27">
        <v>0</v>
      </c>
      <c r="O2072" s="27">
        <v>0</v>
      </c>
      <c r="P2072" s="27">
        <v>0</v>
      </c>
      <c r="Q2072" s="27"/>
      <c r="R2072" s="27">
        <v>0</v>
      </c>
      <c r="S2072" s="27">
        <v>0</v>
      </c>
      <c r="T2072" s="27">
        <v>0</v>
      </c>
      <c r="U2072" s="27"/>
      <c r="V2072" s="27">
        <v>0</v>
      </c>
      <c r="W2072" s="27">
        <v>0</v>
      </c>
      <c r="X2072" s="27">
        <v>0</v>
      </c>
      <c r="Y2072" s="27"/>
      <c r="Z2072" s="27">
        <v>0</v>
      </c>
      <c r="AA2072" s="27">
        <v>0</v>
      </c>
      <c r="AB2072" s="27">
        <v>0</v>
      </c>
      <c r="AC2072" s="27"/>
      <c r="AD2072" s="27">
        <v>0</v>
      </c>
      <c r="AE2072" s="27">
        <v>0</v>
      </c>
      <c r="AF2072" s="27">
        <v>0</v>
      </c>
      <c r="AG2072" s="106">
        <v>0</v>
      </c>
      <c r="AH2072" s="27">
        <v>0</v>
      </c>
      <c r="AI2072" s="27">
        <v>0</v>
      </c>
      <c r="AJ2072" s="27">
        <v>0</v>
      </c>
      <c r="AK2072" s="106">
        <v>0</v>
      </c>
      <c r="AL2072" s="106">
        <v>0</v>
      </c>
      <c r="AM2072" s="105">
        <v>0</v>
      </c>
      <c r="AN2072" s="11">
        <v>0</v>
      </c>
      <c r="AO2072" s="11">
        <v>0</v>
      </c>
      <c r="AP2072" s="105">
        <v>0</v>
      </c>
      <c r="AQ2072" s="11">
        <v>0</v>
      </c>
      <c r="AR2072" s="11">
        <v>0</v>
      </c>
      <c r="AS2072" s="11">
        <v>0</v>
      </c>
      <c r="AT2072" s="11">
        <v>0</v>
      </c>
      <c r="AU2072" s="11">
        <v>0</v>
      </c>
      <c r="AV2072" s="11">
        <v>0</v>
      </c>
      <c r="AW2072" s="11">
        <v>0</v>
      </c>
      <c r="AX2072" s="11">
        <v>0</v>
      </c>
      <c r="AZ2072" s="11">
        <v>0</v>
      </c>
      <c r="BA2072" s="11">
        <v>0</v>
      </c>
      <c r="BB2072" s="122"/>
    </row>
    <row r="2073" spans="1:54" hidden="1" x14ac:dyDescent="0.25">
      <c r="A2073">
        <v>11</v>
      </c>
      <c r="B2073" t="str">
        <f t="shared" si="254"/>
        <v>FlCC-4535</v>
      </c>
      <c r="C2073" s="2" t="s">
        <v>321</v>
      </c>
      <c r="D2073" s="2" t="str">
        <f t="shared" si="251"/>
        <v>4</v>
      </c>
      <c r="E2073" s="2" t="str">
        <f t="shared" si="252"/>
        <v>45</v>
      </c>
      <c r="F2073" s="2" t="str">
        <f t="shared" si="253"/>
        <v>453</v>
      </c>
      <c r="G2073" s="1" t="s">
        <v>141</v>
      </c>
      <c r="H2073" s="27">
        <v>0</v>
      </c>
      <c r="I2073" s="27"/>
      <c r="J2073" s="27">
        <v>0</v>
      </c>
      <c r="K2073" s="27">
        <v>0</v>
      </c>
      <c r="L2073" s="27">
        <v>0</v>
      </c>
      <c r="M2073" s="27"/>
      <c r="N2073" s="27">
        <v>0</v>
      </c>
      <c r="O2073" s="27">
        <v>0</v>
      </c>
      <c r="P2073" s="27">
        <v>0</v>
      </c>
      <c r="Q2073" s="27"/>
      <c r="R2073" s="27">
        <v>0</v>
      </c>
      <c r="S2073" s="27">
        <v>0</v>
      </c>
      <c r="T2073" s="27">
        <v>0</v>
      </c>
      <c r="U2073" s="27"/>
      <c r="V2073" s="27">
        <v>0</v>
      </c>
      <c r="W2073" s="27">
        <v>0</v>
      </c>
      <c r="X2073" s="27">
        <v>0</v>
      </c>
      <c r="Y2073" s="27"/>
      <c r="Z2073" s="27">
        <v>0</v>
      </c>
      <c r="AA2073" s="27">
        <v>0</v>
      </c>
      <c r="AB2073" s="27">
        <v>0</v>
      </c>
      <c r="AC2073" s="27"/>
      <c r="AD2073" s="27">
        <v>0</v>
      </c>
      <c r="AE2073" s="27">
        <v>0</v>
      </c>
      <c r="AF2073" s="27">
        <v>0</v>
      </c>
      <c r="AG2073" s="106">
        <v>0</v>
      </c>
      <c r="AH2073" s="27">
        <v>0</v>
      </c>
      <c r="AI2073" s="27">
        <v>0</v>
      </c>
      <c r="AJ2073" s="27">
        <v>0</v>
      </c>
      <c r="AK2073" s="106">
        <v>0</v>
      </c>
      <c r="AL2073" s="106">
        <v>0</v>
      </c>
      <c r="AM2073" s="105">
        <v>0</v>
      </c>
      <c r="AN2073" s="11">
        <v>0</v>
      </c>
      <c r="AO2073" s="11">
        <v>0</v>
      </c>
      <c r="AP2073" s="105">
        <v>0</v>
      </c>
      <c r="AQ2073" s="11">
        <v>0</v>
      </c>
      <c r="AR2073" s="11">
        <v>0</v>
      </c>
      <c r="AS2073" s="11">
        <v>0</v>
      </c>
      <c r="AT2073" s="11">
        <v>0</v>
      </c>
      <c r="AU2073" s="11">
        <v>0</v>
      </c>
      <c r="AV2073" s="11">
        <v>0</v>
      </c>
      <c r="AW2073" s="11">
        <v>0</v>
      </c>
      <c r="AX2073" s="11">
        <v>0</v>
      </c>
      <c r="AZ2073" s="11">
        <v>0</v>
      </c>
      <c r="BA2073" s="11">
        <v>0</v>
      </c>
      <c r="BB2073" s="122"/>
    </row>
    <row r="2074" spans="1:54" hidden="1" x14ac:dyDescent="0.25">
      <c r="A2074">
        <v>11</v>
      </c>
      <c r="B2074" t="str">
        <f t="shared" si="254"/>
        <v>FlCC-4540</v>
      </c>
      <c r="C2074" s="2" t="s">
        <v>321</v>
      </c>
      <c r="D2074" s="2" t="str">
        <f t="shared" si="251"/>
        <v>4</v>
      </c>
      <c r="E2074" s="2" t="str">
        <f t="shared" si="252"/>
        <v>45</v>
      </c>
      <c r="F2074" s="2" t="str">
        <f t="shared" si="253"/>
        <v>454</v>
      </c>
      <c r="G2074" s="1" t="s">
        <v>142</v>
      </c>
      <c r="H2074" s="27">
        <v>0</v>
      </c>
      <c r="I2074" s="27"/>
      <c r="J2074" s="27">
        <v>0</v>
      </c>
      <c r="K2074" s="27">
        <v>0</v>
      </c>
      <c r="L2074" s="27">
        <v>0</v>
      </c>
      <c r="M2074" s="27"/>
      <c r="N2074" s="27">
        <v>0</v>
      </c>
      <c r="O2074" s="27">
        <v>0</v>
      </c>
      <c r="P2074" s="27">
        <v>0</v>
      </c>
      <c r="Q2074" s="27"/>
      <c r="R2074" s="27">
        <v>0</v>
      </c>
      <c r="S2074" s="27">
        <v>0</v>
      </c>
      <c r="T2074" s="27">
        <v>0</v>
      </c>
      <c r="U2074" s="27"/>
      <c r="V2074" s="27">
        <v>0</v>
      </c>
      <c r="W2074" s="27">
        <v>0</v>
      </c>
      <c r="X2074" s="27">
        <v>0</v>
      </c>
      <c r="Y2074" s="27"/>
      <c r="Z2074" s="27">
        <v>0</v>
      </c>
      <c r="AA2074" s="27">
        <v>0</v>
      </c>
      <c r="AB2074" s="27">
        <v>0</v>
      </c>
      <c r="AC2074" s="27"/>
      <c r="AD2074" s="27">
        <v>0</v>
      </c>
      <c r="AE2074" s="27">
        <v>0</v>
      </c>
      <c r="AF2074" s="27">
        <v>0</v>
      </c>
      <c r="AG2074" s="106">
        <v>0</v>
      </c>
      <c r="AH2074" s="27">
        <v>0</v>
      </c>
      <c r="AI2074" s="27">
        <v>0</v>
      </c>
      <c r="AJ2074" s="27">
        <v>0</v>
      </c>
      <c r="AK2074" s="106">
        <v>0</v>
      </c>
      <c r="AL2074" s="106">
        <v>0</v>
      </c>
      <c r="AM2074" s="105">
        <v>0</v>
      </c>
      <c r="AN2074" s="11">
        <v>0</v>
      </c>
      <c r="AO2074" s="11">
        <v>0</v>
      </c>
      <c r="AP2074" s="105">
        <v>0</v>
      </c>
      <c r="AQ2074" s="11">
        <v>0</v>
      </c>
      <c r="AR2074" s="11">
        <v>0</v>
      </c>
      <c r="AS2074" s="11">
        <v>0</v>
      </c>
      <c r="AT2074" s="11">
        <v>0</v>
      </c>
      <c r="AU2074" s="11">
        <v>0</v>
      </c>
      <c r="AV2074" s="11">
        <v>0</v>
      </c>
      <c r="AW2074" s="11">
        <v>0</v>
      </c>
      <c r="AX2074" s="11">
        <v>0</v>
      </c>
      <c r="AZ2074" s="11">
        <v>0</v>
      </c>
      <c r="BA2074" s="11">
        <v>0</v>
      </c>
      <c r="BB2074" s="122"/>
    </row>
    <row r="2075" spans="1:54" hidden="1" x14ac:dyDescent="0.25">
      <c r="A2075">
        <v>11</v>
      </c>
      <c r="B2075" t="str">
        <f t="shared" si="254"/>
        <v>FlCC-4550</v>
      </c>
      <c r="C2075" s="2" t="s">
        <v>321</v>
      </c>
      <c r="D2075" s="2" t="str">
        <f t="shared" si="251"/>
        <v>4</v>
      </c>
      <c r="E2075" s="2" t="str">
        <f t="shared" si="252"/>
        <v>45</v>
      </c>
      <c r="F2075" s="2" t="str">
        <f t="shared" si="253"/>
        <v>455</v>
      </c>
      <c r="G2075" s="1" t="s">
        <v>143</v>
      </c>
      <c r="H2075" s="27">
        <v>0</v>
      </c>
      <c r="I2075" s="27"/>
      <c r="J2075" s="27">
        <v>0</v>
      </c>
      <c r="K2075" s="27">
        <v>0</v>
      </c>
      <c r="L2075" s="27">
        <v>0</v>
      </c>
      <c r="M2075" s="27"/>
      <c r="N2075" s="27">
        <v>0</v>
      </c>
      <c r="O2075" s="27">
        <v>0</v>
      </c>
      <c r="P2075" s="27">
        <v>0</v>
      </c>
      <c r="Q2075" s="27"/>
      <c r="R2075" s="27">
        <v>0</v>
      </c>
      <c r="S2075" s="27">
        <v>0</v>
      </c>
      <c r="T2075" s="27">
        <v>0</v>
      </c>
      <c r="U2075" s="27"/>
      <c r="V2075" s="27">
        <v>0</v>
      </c>
      <c r="W2075" s="27">
        <v>0</v>
      </c>
      <c r="X2075" s="27">
        <v>0</v>
      </c>
      <c r="Y2075" s="27"/>
      <c r="Z2075" s="27">
        <v>0</v>
      </c>
      <c r="AA2075" s="27">
        <v>0</v>
      </c>
      <c r="AB2075" s="27">
        <v>0</v>
      </c>
      <c r="AC2075" s="27"/>
      <c r="AD2075" s="27">
        <v>0</v>
      </c>
      <c r="AE2075" s="27">
        <v>0</v>
      </c>
      <c r="AF2075" s="27">
        <v>0</v>
      </c>
      <c r="AG2075" s="106">
        <v>0</v>
      </c>
      <c r="AH2075" s="27">
        <v>0</v>
      </c>
      <c r="AI2075" s="27">
        <v>0</v>
      </c>
      <c r="AJ2075" s="27">
        <v>0</v>
      </c>
      <c r="AK2075" s="106">
        <v>0</v>
      </c>
      <c r="AL2075" s="106">
        <v>0</v>
      </c>
      <c r="AM2075" s="105">
        <v>0</v>
      </c>
      <c r="AN2075" s="11">
        <v>0</v>
      </c>
      <c r="AO2075" s="11">
        <v>0</v>
      </c>
      <c r="AP2075" s="105">
        <v>0</v>
      </c>
      <c r="AQ2075" s="11">
        <v>0</v>
      </c>
      <c r="AR2075" s="11">
        <v>0</v>
      </c>
      <c r="AS2075" s="11">
        <v>0</v>
      </c>
      <c r="AT2075" s="11">
        <v>0</v>
      </c>
      <c r="AU2075" s="11">
        <v>0</v>
      </c>
      <c r="AV2075" s="11">
        <v>0</v>
      </c>
      <c r="AW2075" s="11">
        <v>0</v>
      </c>
      <c r="AX2075" s="11">
        <v>0</v>
      </c>
      <c r="AZ2075" s="11">
        <v>0</v>
      </c>
      <c r="BA2075" s="11">
        <v>0</v>
      </c>
      <c r="BB2075" s="122"/>
    </row>
    <row r="2076" spans="1:54" hidden="1" x14ac:dyDescent="0.25">
      <c r="A2076">
        <v>11</v>
      </c>
      <c r="B2076" t="str">
        <f t="shared" si="254"/>
        <v>FlCC-5111</v>
      </c>
      <c r="C2076" s="2" t="s">
        <v>321</v>
      </c>
      <c r="D2076" s="2" t="str">
        <f t="shared" si="251"/>
        <v>5</v>
      </c>
      <c r="E2076" s="2" t="str">
        <f t="shared" si="252"/>
        <v>51</v>
      </c>
      <c r="F2076" s="2" t="str">
        <f t="shared" si="253"/>
        <v>511</v>
      </c>
      <c r="G2076" s="1" t="s">
        <v>147</v>
      </c>
      <c r="H2076" s="27">
        <v>0</v>
      </c>
      <c r="I2076" s="27"/>
      <c r="J2076" s="27">
        <v>0</v>
      </c>
      <c r="K2076" s="27">
        <v>0</v>
      </c>
      <c r="L2076" s="27">
        <v>0</v>
      </c>
      <c r="M2076" s="27"/>
      <c r="N2076" s="27">
        <v>0</v>
      </c>
      <c r="O2076" s="27">
        <v>0</v>
      </c>
      <c r="P2076" s="27">
        <v>0</v>
      </c>
      <c r="Q2076" s="27"/>
      <c r="R2076" s="27">
        <v>0</v>
      </c>
      <c r="S2076" s="27">
        <v>0</v>
      </c>
      <c r="T2076" s="27">
        <v>0</v>
      </c>
      <c r="U2076" s="27"/>
      <c r="V2076" s="27">
        <v>0</v>
      </c>
      <c r="W2076" s="27">
        <v>0</v>
      </c>
      <c r="X2076" s="27">
        <v>0</v>
      </c>
      <c r="Y2076" s="27"/>
      <c r="Z2076" s="27">
        <v>0</v>
      </c>
      <c r="AA2076" s="27">
        <v>0</v>
      </c>
      <c r="AB2076" s="27">
        <v>0</v>
      </c>
      <c r="AC2076" s="27"/>
      <c r="AD2076" s="27">
        <v>0</v>
      </c>
      <c r="AE2076" s="27">
        <v>0</v>
      </c>
      <c r="AF2076" s="27">
        <v>0</v>
      </c>
      <c r="AG2076" s="106">
        <v>0</v>
      </c>
      <c r="AH2076" s="27">
        <v>0</v>
      </c>
      <c r="AI2076" s="27">
        <v>0</v>
      </c>
      <c r="AJ2076" s="27">
        <v>0</v>
      </c>
      <c r="AK2076" s="106">
        <v>0</v>
      </c>
      <c r="AL2076" s="106">
        <v>0</v>
      </c>
      <c r="AM2076" s="105">
        <v>0</v>
      </c>
      <c r="AN2076" s="11">
        <v>0</v>
      </c>
      <c r="AO2076" s="11">
        <v>0</v>
      </c>
      <c r="AP2076" s="105">
        <v>0</v>
      </c>
      <c r="AQ2076" s="11">
        <v>0</v>
      </c>
      <c r="AR2076" s="11">
        <v>0</v>
      </c>
      <c r="AS2076" s="11">
        <v>0</v>
      </c>
      <c r="AT2076" s="11">
        <v>0</v>
      </c>
      <c r="AU2076" s="11">
        <v>0</v>
      </c>
      <c r="AV2076" s="11">
        <v>0</v>
      </c>
      <c r="AW2076" s="11">
        <v>0</v>
      </c>
      <c r="AX2076" s="11">
        <v>0</v>
      </c>
      <c r="AZ2076" s="11">
        <v>0</v>
      </c>
      <c r="BA2076" s="11">
        <v>0</v>
      </c>
      <c r="BB2076" s="122"/>
    </row>
    <row r="2077" spans="1:54" hidden="1" x14ac:dyDescent="0.25">
      <c r="A2077">
        <v>11</v>
      </c>
      <c r="B2077" t="str">
        <f t="shared" si="254"/>
        <v>FlCC-5112</v>
      </c>
      <c r="C2077" s="2" t="s">
        <v>321</v>
      </c>
      <c r="D2077" s="2" t="str">
        <f t="shared" si="251"/>
        <v>5</v>
      </c>
      <c r="E2077" s="2" t="str">
        <f t="shared" si="252"/>
        <v>51</v>
      </c>
      <c r="F2077" s="2" t="str">
        <f t="shared" si="253"/>
        <v>511</v>
      </c>
      <c r="G2077" s="1" t="s">
        <v>148</v>
      </c>
      <c r="H2077" s="27">
        <v>0</v>
      </c>
      <c r="I2077" s="27"/>
      <c r="J2077" s="27">
        <v>0</v>
      </c>
      <c r="K2077" s="27">
        <v>0</v>
      </c>
      <c r="L2077" s="27">
        <v>0</v>
      </c>
      <c r="M2077" s="27"/>
      <c r="N2077" s="27">
        <v>0</v>
      </c>
      <c r="O2077" s="27">
        <v>0</v>
      </c>
      <c r="P2077" s="27">
        <v>0</v>
      </c>
      <c r="Q2077" s="27"/>
      <c r="R2077" s="27">
        <v>0</v>
      </c>
      <c r="S2077" s="27">
        <v>0</v>
      </c>
      <c r="T2077" s="27">
        <v>0</v>
      </c>
      <c r="U2077" s="27"/>
      <c r="V2077" s="27">
        <v>0</v>
      </c>
      <c r="W2077" s="27">
        <v>0</v>
      </c>
      <c r="X2077" s="27">
        <v>0</v>
      </c>
      <c r="Y2077" s="27"/>
      <c r="Z2077" s="27">
        <v>0</v>
      </c>
      <c r="AA2077" s="27">
        <v>0</v>
      </c>
      <c r="AB2077" s="27">
        <v>0</v>
      </c>
      <c r="AC2077" s="27"/>
      <c r="AD2077" s="27">
        <v>0</v>
      </c>
      <c r="AE2077" s="27">
        <v>0</v>
      </c>
      <c r="AF2077" s="27">
        <v>0</v>
      </c>
      <c r="AG2077" s="106">
        <v>0</v>
      </c>
      <c r="AH2077" s="27">
        <v>0</v>
      </c>
      <c r="AI2077" s="27">
        <v>0</v>
      </c>
      <c r="AJ2077" s="27">
        <v>0</v>
      </c>
      <c r="AK2077" s="106">
        <v>0</v>
      </c>
      <c r="AL2077" s="106">
        <v>0</v>
      </c>
      <c r="AM2077" s="105">
        <v>0</v>
      </c>
      <c r="AN2077" s="11">
        <v>0</v>
      </c>
      <c r="AO2077" s="11">
        <v>0</v>
      </c>
      <c r="AP2077" s="105">
        <v>0</v>
      </c>
      <c r="AQ2077" s="11">
        <v>0</v>
      </c>
      <c r="AR2077" s="11">
        <v>0</v>
      </c>
      <c r="AS2077" s="11">
        <v>0</v>
      </c>
      <c r="AT2077" s="11">
        <v>0</v>
      </c>
      <c r="AU2077" s="11">
        <v>0</v>
      </c>
      <c r="AV2077" s="11">
        <v>0</v>
      </c>
      <c r="AW2077" s="11">
        <v>0</v>
      </c>
      <c r="AX2077" s="11">
        <v>0</v>
      </c>
      <c r="AZ2077" s="11">
        <v>0</v>
      </c>
      <c r="BA2077" s="11">
        <v>0</v>
      </c>
      <c r="BB2077" s="122"/>
    </row>
    <row r="2078" spans="1:54" hidden="1" x14ac:dyDescent="0.25">
      <c r="A2078">
        <v>11</v>
      </c>
      <c r="B2078" t="str">
        <f t="shared" si="254"/>
        <v>FlCC-5121</v>
      </c>
      <c r="C2078" s="2" t="s">
        <v>321</v>
      </c>
      <c r="D2078" s="2" t="str">
        <f t="shared" si="251"/>
        <v>5</v>
      </c>
      <c r="E2078" s="2" t="str">
        <f t="shared" si="252"/>
        <v>51</v>
      </c>
      <c r="F2078" s="2" t="str">
        <f t="shared" si="253"/>
        <v>512</v>
      </c>
      <c r="G2078" s="1" t="s">
        <v>149</v>
      </c>
      <c r="H2078" s="27">
        <v>0</v>
      </c>
      <c r="I2078" s="27"/>
      <c r="J2078" s="27">
        <v>0</v>
      </c>
      <c r="K2078" s="27">
        <v>0</v>
      </c>
      <c r="L2078" s="27">
        <v>0</v>
      </c>
      <c r="M2078" s="27"/>
      <c r="N2078" s="27">
        <v>0</v>
      </c>
      <c r="O2078" s="27">
        <v>0</v>
      </c>
      <c r="P2078" s="27">
        <v>0</v>
      </c>
      <c r="Q2078" s="27"/>
      <c r="R2078" s="27">
        <v>0</v>
      </c>
      <c r="S2078" s="27">
        <v>0</v>
      </c>
      <c r="T2078" s="27">
        <v>0</v>
      </c>
      <c r="U2078" s="27"/>
      <c r="V2078" s="27">
        <v>0</v>
      </c>
      <c r="W2078" s="27">
        <v>0</v>
      </c>
      <c r="X2078" s="27">
        <v>0</v>
      </c>
      <c r="Y2078" s="27"/>
      <c r="Z2078" s="27">
        <v>0</v>
      </c>
      <c r="AA2078" s="27">
        <v>0</v>
      </c>
      <c r="AB2078" s="27">
        <v>0</v>
      </c>
      <c r="AC2078" s="27"/>
      <c r="AD2078" s="27">
        <v>0</v>
      </c>
      <c r="AE2078" s="27">
        <v>0</v>
      </c>
      <c r="AF2078" s="27">
        <v>0</v>
      </c>
      <c r="AG2078" s="106">
        <v>0</v>
      </c>
      <c r="AH2078" s="27">
        <v>0</v>
      </c>
      <c r="AI2078" s="27">
        <v>0</v>
      </c>
      <c r="AJ2078" s="27">
        <v>0</v>
      </c>
      <c r="AK2078" s="106">
        <v>0</v>
      </c>
      <c r="AL2078" s="106">
        <v>0</v>
      </c>
      <c r="AM2078" s="105">
        <v>0</v>
      </c>
      <c r="AN2078" s="11">
        <v>0</v>
      </c>
      <c r="AO2078" s="11">
        <v>0</v>
      </c>
      <c r="AP2078" s="105">
        <v>0</v>
      </c>
      <c r="AQ2078" s="11">
        <v>0</v>
      </c>
      <c r="AR2078" s="11">
        <v>0</v>
      </c>
      <c r="AS2078" s="11">
        <v>0</v>
      </c>
      <c r="AT2078" s="11">
        <v>0</v>
      </c>
      <c r="AU2078" s="11">
        <v>0</v>
      </c>
      <c r="AV2078" s="11">
        <v>0</v>
      </c>
      <c r="AW2078" s="11">
        <v>0</v>
      </c>
      <c r="AX2078" s="11">
        <v>0</v>
      </c>
      <c r="AZ2078" s="11">
        <v>0</v>
      </c>
      <c r="BA2078" s="11">
        <v>0</v>
      </c>
      <c r="BB2078" s="122"/>
    </row>
    <row r="2079" spans="1:54" hidden="1" x14ac:dyDescent="0.25">
      <c r="A2079">
        <v>11</v>
      </c>
      <c r="B2079" t="str">
        <f t="shared" si="254"/>
        <v>FlCC-5122</v>
      </c>
      <c r="C2079" s="2" t="s">
        <v>321</v>
      </c>
      <c r="D2079" s="2" t="str">
        <f t="shared" si="251"/>
        <v>5</v>
      </c>
      <c r="E2079" s="2" t="str">
        <f t="shared" si="252"/>
        <v>51</v>
      </c>
      <c r="F2079" s="2" t="str">
        <f t="shared" si="253"/>
        <v>512</v>
      </c>
      <c r="G2079" s="1" t="s">
        <v>150</v>
      </c>
      <c r="H2079" s="27">
        <v>0</v>
      </c>
      <c r="I2079" s="27"/>
      <c r="J2079" s="27">
        <v>0</v>
      </c>
      <c r="K2079" s="27">
        <v>0</v>
      </c>
      <c r="L2079" s="27">
        <v>0</v>
      </c>
      <c r="M2079" s="27"/>
      <c r="N2079" s="27">
        <v>0</v>
      </c>
      <c r="O2079" s="27">
        <v>0</v>
      </c>
      <c r="P2079" s="27">
        <v>0</v>
      </c>
      <c r="Q2079" s="27"/>
      <c r="R2079" s="27">
        <v>0</v>
      </c>
      <c r="S2079" s="27">
        <v>0</v>
      </c>
      <c r="T2079" s="27">
        <v>0</v>
      </c>
      <c r="U2079" s="27"/>
      <c r="V2079" s="27">
        <v>0</v>
      </c>
      <c r="W2079" s="27">
        <v>0</v>
      </c>
      <c r="X2079" s="27">
        <v>0</v>
      </c>
      <c r="Y2079" s="27"/>
      <c r="Z2079" s="27">
        <v>0</v>
      </c>
      <c r="AA2079" s="27">
        <v>0</v>
      </c>
      <c r="AB2079" s="27">
        <v>0</v>
      </c>
      <c r="AC2079" s="27"/>
      <c r="AD2079" s="27">
        <v>0</v>
      </c>
      <c r="AE2079" s="27">
        <v>0</v>
      </c>
      <c r="AF2079" s="27">
        <v>0</v>
      </c>
      <c r="AG2079" s="106">
        <v>0</v>
      </c>
      <c r="AH2079" s="27">
        <v>0</v>
      </c>
      <c r="AI2079" s="27">
        <v>0</v>
      </c>
      <c r="AJ2079" s="27">
        <v>0</v>
      </c>
      <c r="AK2079" s="106">
        <v>0</v>
      </c>
      <c r="AL2079" s="106">
        <v>0</v>
      </c>
      <c r="AM2079" s="105">
        <v>0</v>
      </c>
      <c r="AN2079" s="11">
        <v>0</v>
      </c>
      <c r="AO2079" s="11">
        <v>0</v>
      </c>
      <c r="AP2079" s="105">
        <v>0</v>
      </c>
      <c r="AQ2079" s="11">
        <v>0</v>
      </c>
      <c r="AR2079" s="11">
        <v>0</v>
      </c>
      <c r="AS2079" s="11">
        <v>0</v>
      </c>
      <c r="AT2079" s="11">
        <v>0</v>
      </c>
      <c r="AU2079" s="11">
        <v>0</v>
      </c>
      <c r="AV2079" s="11">
        <v>0</v>
      </c>
      <c r="AW2079" s="11">
        <v>0</v>
      </c>
      <c r="AX2079" s="11">
        <v>0</v>
      </c>
      <c r="AZ2079" s="11">
        <v>0</v>
      </c>
      <c r="BA2079" s="11">
        <v>0</v>
      </c>
      <c r="BB2079" s="122"/>
    </row>
    <row r="2080" spans="1:54" hidden="1" x14ac:dyDescent="0.25">
      <c r="A2080">
        <v>11</v>
      </c>
      <c r="B2080" t="str">
        <f t="shared" si="254"/>
        <v>FlCC-5130</v>
      </c>
      <c r="C2080" s="2" t="s">
        <v>321</v>
      </c>
      <c r="D2080" s="2" t="str">
        <f t="shared" si="251"/>
        <v>5</v>
      </c>
      <c r="E2080" s="2" t="str">
        <f t="shared" si="252"/>
        <v>51</v>
      </c>
      <c r="F2080" s="2" t="str">
        <f t="shared" si="253"/>
        <v>513</v>
      </c>
      <c r="G2080" s="1" t="s">
        <v>151</v>
      </c>
      <c r="H2080" s="27">
        <v>0</v>
      </c>
      <c r="I2080" s="27"/>
      <c r="J2080" s="27">
        <v>0</v>
      </c>
      <c r="K2080" s="27">
        <v>0</v>
      </c>
      <c r="L2080" s="27">
        <v>0</v>
      </c>
      <c r="M2080" s="27"/>
      <c r="N2080" s="27">
        <v>0</v>
      </c>
      <c r="O2080" s="27">
        <v>0</v>
      </c>
      <c r="P2080" s="27">
        <v>0</v>
      </c>
      <c r="Q2080" s="27"/>
      <c r="R2080" s="27">
        <v>0</v>
      </c>
      <c r="S2080" s="27">
        <v>0</v>
      </c>
      <c r="T2080" s="27">
        <v>0</v>
      </c>
      <c r="U2080" s="27"/>
      <c r="V2080" s="27">
        <v>0</v>
      </c>
      <c r="W2080" s="27">
        <v>0</v>
      </c>
      <c r="X2080" s="27">
        <v>0</v>
      </c>
      <c r="Y2080" s="27"/>
      <c r="Z2080" s="27">
        <v>0</v>
      </c>
      <c r="AA2080" s="27">
        <v>0</v>
      </c>
      <c r="AB2080" s="27">
        <v>0</v>
      </c>
      <c r="AC2080" s="27"/>
      <c r="AD2080" s="27">
        <v>0</v>
      </c>
      <c r="AE2080" s="27">
        <v>0</v>
      </c>
      <c r="AF2080" s="27">
        <v>0</v>
      </c>
      <c r="AG2080" s="106">
        <v>0</v>
      </c>
      <c r="AH2080" s="27">
        <v>0</v>
      </c>
      <c r="AI2080" s="27">
        <v>0</v>
      </c>
      <c r="AJ2080" s="27">
        <v>0</v>
      </c>
      <c r="AK2080" s="106">
        <v>0</v>
      </c>
      <c r="AL2080" s="106">
        <v>0</v>
      </c>
      <c r="AM2080" s="105">
        <v>0</v>
      </c>
      <c r="AN2080" s="11">
        <v>0</v>
      </c>
      <c r="AO2080" s="11">
        <v>0</v>
      </c>
      <c r="AP2080" s="105">
        <v>0</v>
      </c>
      <c r="AQ2080" s="11">
        <v>0</v>
      </c>
      <c r="AR2080" s="11">
        <v>0</v>
      </c>
      <c r="AS2080" s="11">
        <v>0</v>
      </c>
      <c r="AT2080" s="11">
        <v>0</v>
      </c>
      <c r="AU2080" s="11">
        <v>0</v>
      </c>
      <c r="AV2080" s="11">
        <v>0</v>
      </c>
      <c r="AW2080" s="11">
        <v>0</v>
      </c>
      <c r="AX2080" s="11">
        <v>0</v>
      </c>
      <c r="AZ2080" s="11">
        <v>0</v>
      </c>
      <c r="BA2080" s="11">
        <v>0</v>
      </c>
      <c r="BB2080" s="122"/>
    </row>
    <row r="2081" spans="1:54" hidden="1" x14ac:dyDescent="0.25">
      <c r="A2081">
        <v>11</v>
      </c>
      <c r="B2081" t="str">
        <f t="shared" si="254"/>
        <v>FlCC-5140</v>
      </c>
      <c r="C2081" s="2" t="s">
        <v>321</v>
      </c>
      <c r="D2081" s="2" t="str">
        <f t="shared" si="251"/>
        <v>5</v>
      </c>
      <c r="E2081" s="2" t="str">
        <f t="shared" si="252"/>
        <v>51</v>
      </c>
      <c r="F2081" s="2" t="str">
        <f t="shared" si="253"/>
        <v>514</v>
      </c>
      <c r="G2081" s="1" t="s">
        <v>152</v>
      </c>
      <c r="H2081" s="27">
        <v>0</v>
      </c>
      <c r="I2081" s="27"/>
      <c r="J2081" s="27">
        <v>0</v>
      </c>
      <c r="K2081" s="27">
        <v>0</v>
      </c>
      <c r="L2081" s="27">
        <v>0</v>
      </c>
      <c r="M2081" s="27"/>
      <c r="N2081" s="27">
        <v>0</v>
      </c>
      <c r="O2081" s="27">
        <v>0</v>
      </c>
      <c r="P2081" s="27">
        <v>0</v>
      </c>
      <c r="Q2081" s="27"/>
      <c r="R2081" s="27">
        <v>0</v>
      </c>
      <c r="S2081" s="27">
        <v>0</v>
      </c>
      <c r="T2081" s="27">
        <v>0</v>
      </c>
      <c r="U2081" s="27"/>
      <c r="V2081" s="27">
        <v>0</v>
      </c>
      <c r="W2081" s="27">
        <v>0</v>
      </c>
      <c r="X2081" s="27">
        <v>0</v>
      </c>
      <c r="Y2081" s="27"/>
      <c r="Z2081" s="27">
        <v>0</v>
      </c>
      <c r="AA2081" s="27">
        <v>0</v>
      </c>
      <c r="AB2081" s="27">
        <v>0</v>
      </c>
      <c r="AC2081" s="27"/>
      <c r="AD2081" s="27">
        <v>0</v>
      </c>
      <c r="AE2081" s="27">
        <v>0</v>
      </c>
      <c r="AF2081" s="27">
        <v>0</v>
      </c>
      <c r="AG2081" s="106">
        <v>0</v>
      </c>
      <c r="AH2081" s="27">
        <v>0</v>
      </c>
      <c r="AI2081" s="27">
        <v>0</v>
      </c>
      <c r="AJ2081" s="27">
        <v>0</v>
      </c>
      <c r="AK2081" s="106">
        <v>0</v>
      </c>
      <c r="AL2081" s="106">
        <v>0</v>
      </c>
      <c r="AM2081" s="105">
        <v>0</v>
      </c>
      <c r="AN2081" s="11">
        <v>0</v>
      </c>
      <c r="AO2081" s="11">
        <v>0</v>
      </c>
      <c r="AP2081" s="105">
        <v>0</v>
      </c>
      <c r="AQ2081" s="11">
        <v>0</v>
      </c>
      <c r="AR2081" s="11">
        <v>0</v>
      </c>
      <c r="AS2081" s="11">
        <v>0</v>
      </c>
      <c r="AT2081" s="11">
        <v>0</v>
      </c>
      <c r="AU2081" s="11">
        <v>0</v>
      </c>
      <c r="AV2081" s="11">
        <v>0</v>
      </c>
      <c r="AW2081" s="11">
        <v>0</v>
      </c>
      <c r="AX2081" s="11">
        <v>0</v>
      </c>
      <c r="AZ2081" s="11">
        <v>0</v>
      </c>
      <c r="BA2081" s="11">
        <v>0</v>
      </c>
      <c r="BB2081" s="122"/>
    </row>
    <row r="2082" spans="1:54" hidden="1" x14ac:dyDescent="0.25">
      <c r="A2082">
        <v>11</v>
      </c>
      <c r="B2082" t="str">
        <f t="shared" si="254"/>
        <v>FlCC-5210</v>
      </c>
      <c r="C2082" s="2" t="s">
        <v>321</v>
      </c>
      <c r="D2082" s="2" t="str">
        <f t="shared" ref="D2082:D2113" si="255">LEFT($G2082,1)</f>
        <v>5</v>
      </c>
      <c r="E2082" s="2" t="str">
        <f t="shared" ref="E2082:E2113" si="256">LEFT($G2082,2)</f>
        <v>52</v>
      </c>
      <c r="F2082" s="2" t="str">
        <f t="shared" ref="F2082:F2113" si="257">LEFT($G2082,3)</f>
        <v>521</v>
      </c>
      <c r="G2082" s="1" t="s">
        <v>154</v>
      </c>
      <c r="H2082" s="27">
        <v>8873</v>
      </c>
      <c r="I2082" s="27"/>
      <c r="J2082" s="27">
        <v>7199</v>
      </c>
      <c r="K2082" s="27">
        <v>7199</v>
      </c>
      <c r="L2082" s="27">
        <v>10154</v>
      </c>
      <c r="M2082" s="27"/>
      <c r="N2082" s="27">
        <v>4235</v>
      </c>
      <c r="O2082" s="27">
        <v>4235</v>
      </c>
      <c r="P2082" s="27">
        <v>15087</v>
      </c>
      <c r="Q2082" s="27"/>
      <c r="R2082" s="27">
        <v>7346</v>
      </c>
      <c r="S2082" s="27">
        <v>7345.7829700000002</v>
      </c>
      <c r="T2082" s="27">
        <v>15276</v>
      </c>
      <c r="U2082" s="27"/>
      <c r="V2082" s="27">
        <v>0</v>
      </c>
      <c r="W2082" s="27">
        <v>9952.2985499999995</v>
      </c>
      <c r="X2082" s="27">
        <v>16171.5</v>
      </c>
      <c r="Y2082" s="27"/>
      <c r="Z2082" s="27">
        <v>4528.1883200000002</v>
      </c>
      <c r="AA2082" s="27">
        <v>4528.1883200000002</v>
      </c>
      <c r="AB2082" s="27">
        <v>14777.081920000001</v>
      </c>
      <c r="AC2082" s="27"/>
      <c r="AD2082" s="27">
        <v>6010.8792700000004</v>
      </c>
      <c r="AE2082" s="27">
        <v>6010.8792700000004</v>
      </c>
      <c r="AF2082" s="27">
        <v>13736.228999999999</v>
      </c>
      <c r="AG2082" s="106">
        <v>9028.6223800000007</v>
      </c>
      <c r="AH2082" s="27">
        <v>9028.6223800000007</v>
      </c>
      <c r="AI2082" s="27">
        <v>9028.6223800000007</v>
      </c>
      <c r="AJ2082" s="27">
        <v>10093.677</v>
      </c>
      <c r="AK2082" s="106">
        <v>8438.77</v>
      </c>
      <c r="AL2082" s="106">
        <v>8438.77</v>
      </c>
      <c r="AM2082" s="105">
        <v>8438.77</v>
      </c>
      <c r="AN2082" s="11">
        <v>9986</v>
      </c>
      <c r="AO2082" s="11">
        <v>12056.96867</v>
      </c>
      <c r="AP2082" s="105">
        <v>12056.96867</v>
      </c>
      <c r="AQ2082" s="11">
        <v>12056.96867</v>
      </c>
      <c r="AR2082" s="11">
        <v>11767</v>
      </c>
      <c r="AS2082" s="11">
        <v>11210.300499999999</v>
      </c>
      <c r="AT2082" s="11">
        <v>11210.300499999999</v>
      </c>
      <c r="AU2082" s="11">
        <v>11210.300499999999</v>
      </c>
      <c r="AV2082" s="11">
        <v>11680</v>
      </c>
      <c r="AW2082" s="11">
        <v>8159.1281499999996</v>
      </c>
      <c r="AX2082" s="11">
        <v>8159.1281499999996</v>
      </c>
      <c r="AZ2082" s="11">
        <v>9593</v>
      </c>
      <c r="BA2082" s="11">
        <v>1457.9496899999999</v>
      </c>
      <c r="BB2082" s="122"/>
    </row>
    <row r="2083" spans="1:54" hidden="1" x14ac:dyDescent="0.25">
      <c r="A2083">
        <v>11</v>
      </c>
      <c r="B2083" t="str">
        <f t="shared" si="254"/>
        <v>FlCC-5220</v>
      </c>
      <c r="C2083" s="2" t="s">
        <v>321</v>
      </c>
      <c r="D2083" s="2" t="str">
        <f t="shared" si="255"/>
        <v>5</v>
      </c>
      <c r="E2083" s="2" t="str">
        <f t="shared" si="256"/>
        <v>52</v>
      </c>
      <c r="F2083" s="2" t="str">
        <f t="shared" si="257"/>
        <v>522</v>
      </c>
      <c r="G2083" s="1" t="s">
        <v>155</v>
      </c>
      <c r="H2083" s="27">
        <v>0</v>
      </c>
      <c r="I2083" s="27"/>
      <c r="J2083" s="27">
        <v>0</v>
      </c>
      <c r="K2083" s="27">
        <v>0</v>
      </c>
      <c r="L2083" s="27">
        <v>0</v>
      </c>
      <c r="M2083" s="27"/>
      <c r="N2083" s="27">
        <v>0</v>
      </c>
      <c r="O2083" s="27">
        <v>0</v>
      </c>
      <c r="P2083" s="27">
        <v>0</v>
      </c>
      <c r="Q2083" s="27"/>
      <c r="R2083" s="27">
        <v>0</v>
      </c>
      <c r="S2083" s="27">
        <v>0</v>
      </c>
      <c r="T2083" s="27">
        <v>0</v>
      </c>
      <c r="U2083" s="27"/>
      <c r="V2083" s="27">
        <v>0</v>
      </c>
      <c r="W2083" s="27">
        <v>0</v>
      </c>
      <c r="X2083" s="27">
        <v>0</v>
      </c>
      <c r="Y2083" s="27"/>
      <c r="Z2083" s="27">
        <v>0</v>
      </c>
      <c r="AA2083" s="27">
        <v>0</v>
      </c>
      <c r="AB2083" s="27">
        <v>0</v>
      </c>
      <c r="AC2083" s="27"/>
      <c r="AD2083" s="27">
        <v>0</v>
      </c>
      <c r="AE2083" s="27">
        <v>0</v>
      </c>
      <c r="AF2083" s="27">
        <v>0</v>
      </c>
      <c r="AG2083" s="106">
        <v>0</v>
      </c>
      <c r="AH2083" s="27">
        <v>0</v>
      </c>
      <c r="AI2083" s="27">
        <v>0</v>
      </c>
      <c r="AJ2083" s="27">
        <v>0</v>
      </c>
      <c r="AK2083" s="106">
        <v>0</v>
      </c>
      <c r="AL2083" s="106">
        <v>0</v>
      </c>
      <c r="AM2083" s="105">
        <v>0</v>
      </c>
      <c r="AN2083" s="11">
        <v>0</v>
      </c>
      <c r="AO2083" s="11">
        <v>0</v>
      </c>
      <c r="AP2083" s="105">
        <v>0</v>
      </c>
      <c r="AQ2083" s="11">
        <v>0</v>
      </c>
      <c r="AR2083" s="11">
        <v>0</v>
      </c>
      <c r="AS2083" s="11">
        <v>0</v>
      </c>
      <c r="AT2083" s="11">
        <v>0</v>
      </c>
      <c r="AU2083" s="11">
        <v>0</v>
      </c>
      <c r="AV2083" s="11">
        <v>0</v>
      </c>
      <c r="AW2083" s="11">
        <v>0</v>
      </c>
      <c r="AX2083" s="11">
        <v>0</v>
      </c>
      <c r="AZ2083" s="11">
        <v>0</v>
      </c>
      <c r="BA2083" s="11">
        <v>0</v>
      </c>
      <c r="BB2083" s="122"/>
    </row>
    <row r="2084" spans="1:54" hidden="1" x14ac:dyDescent="0.25">
      <c r="A2084">
        <v>11</v>
      </c>
      <c r="B2084" t="str">
        <f t="shared" si="254"/>
        <v>FlCC-5310</v>
      </c>
      <c r="C2084" s="2" t="s">
        <v>321</v>
      </c>
      <c r="D2084" s="2" t="str">
        <f t="shared" si="255"/>
        <v>5</v>
      </c>
      <c r="E2084" s="2" t="str">
        <f t="shared" si="256"/>
        <v>53</v>
      </c>
      <c r="F2084" s="2" t="str">
        <f t="shared" si="257"/>
        <v>531</v>
      </c>
      <c r="G2084" s="1" t="s">
        <v>158</v>
      </c>
      <c r="H2084" s="27">
        <v>0</v>
      </c>
      <c r="I2084" s="27"/>
      <c r="J2084" s="27">
        <v>0</v>
      </c>
      <c r="K2084" s="27">
        <v>0</v>
      </c>
      <c r="L2084" s="27">
        <v>0</v>
      </c>
      <c r="M2084" s="27"/>
      <c r="N2084" s="27">
        <v>0</v>
      </c>
      <c r="O2084" s="27">
        <v>0</v>
      </c>
      <c r="P2084" s="27">
        <v>0</v>
      </c>
      <c r="Q2084" s="27"/>
      <c r="R2084" s="27">
        <v>0</v>
      </c>
      <c r="S2084" s="27">
        <v>0</v>
      </c>
      <c r="T2084" s="27">
        <v>0</v>
      </c>
      <c r="U2084" s="27"/>
      <c r="V2084" s="27">
        <v>0</v>
      </c>
      <c r="W2084" s="27">
        <v>0</v>
      </c>
      <c r="X2084" s="27">
        <v>0</v>
      </c>
      <c r="Y2084" s="27"/>
      <c r="Z2084" s="27">
        <v>0</v>
      </c>
      <c r="AA2084" s="27">
        <v>0</v>
      </c>
      <c r="AB2084" s="27">
        <v>0</v>
      </c>
      <c r="AC2084" s="27"/>
      <c r="AD2084" s="27">
        <v>0</v>
      </c>
      <c r="AE2084" s="27">
        <v>0</v>
      </c>
      <c r="AF2084" s="27">
        <v>0</v>
      </c>
      <c r="AG2084" s="106">
        <v>0</v>
      </c>
      <c r="AH2084" s="27">
        <v>0</v>
      </c>
      <c r="AI2084" s="27">
        <v>0</v>
      </c>
      <c r="AJ2084" s="27">
        <v>0</v>
      </c>
      <c r="AK2084" s="106">
        <v>0</v>
      </c>
      <c r="AL2084" s="106">
        <v>0</v>
      </c>
      <c r="AM2084" s="105">
        <v>0</v>
      </c>
      <c r="AN2084" s="11">
        <v>0</v>
      </c>
      <c r="AO2084" s="11">
        <v>0</v>
      </c>
      <c r="AP2084" s="105">
        <v>0</v>
      </c>
      <c r="AQ2084" s="11">
        <v>0</v>
      </c>
      <c r="AR2084" s="11">
        <v>0</v>
      </c>
      <c r="AS2084" s="11">
        <v>0</v>
      </c>
      <c r="AT2084" s="11">
        <v>0</v>
      </c>
      <c r="AU2084" s="11">
        <v>0</v>
      </c>
      <c r="AV2084" s="11">
        <v>0</v>
      </c>
      <c r="AW2084" s="11">
        <v>0</v>
      </c>
      <c r="AX2084" s="11">
        <v>0</v>
      </c>
      <c r="AZ2084" s="11">
        <v>0</v>
      </c>
      <c r="BA2084" s="11">
        <v>0</v>
      </c>
      <c r="BB2084" s="122"/>
    </row>
    <row r="2085" spans="1:54" hidden="1" x14ac:dyDescent="0.25">
      <c r="A2085">
        <v>11</v>
      </c>
      <c r="B2085" t="str">
        <f t="shared" si="254"/>
        <v>FlCC-5320</v>
      </c>
      <c r="C2085" s="2" t="s">
        <v>321</v>
      </c>
      <c r="D2085" s="2" t="str">
        <f t="shared" si="255"/>
        <v>5</v>
      </c>
      <c r="E2085" s="2" t="str">
        <f t="shared" si="256"/>
        <v>53</v>
      </c>
      <c r="F2085" s="2" t="str">
        <f t="shared" si="257"/>
        <v>532</v>
      </c>
      <c r="G2085" s="1" t="s">
        <v>159</v>
      </c>
      <c r="H2085" s="27">
        <v>0</v>
      </c>
      <c r="I2085" s="27"/>
      <c r="J2085" s="27">
        <v>0</v>
      </c>
      <c r="K2085" s="27">
        <v>0</v>
      </c>
      <c r="L2085" s="27">
        <v>0</v>
      </c>
      <c r="M2085" s="27"/>
      <c r="N2085" s="27">
        <v>0</v>
      </c>
      <c r="O2085" s="27">
        <v>0</v>
      </c>
      <c r="P2085" s="27">
        <v>0</v>
      </c>
      <c r="Q2085" s="27"/>
      <c r="R2085" s="27">
        <v>0</v>
      </c>
      <c r="S2085" s="27">
        <v>0</v>
      </c>
      <c r="T2085" s="27">
        <v>0</v>
      </c>
      <c r="U2085" s="27"/>
      <c r="V2085" s="27">
        <v>0</v>
      </c>
      <c r="W2085" s="27">
        <v>0</v>
      </c>
      <c r="X2085" s="27">
        <v>0</v>
      </c>
      <c r="Y2085" s="27"/>
      <c r="Z2085" s="27">
        <v>0</v>
      </c>
      <c r="AA2085" s="27">
        <v>0</v>
      </c>
      <c r="AB2085" s="27">
        <v>0</v>
      </c>
      <c r="AC2085" s="27"/>
      <c r="AD2085" s="27">
        <v>0</v>
      </c>
      <c r="AE2085" s="27">
        <v>0</v>
      </c>
      <c r="AF2085" s="27">
        <v>0</v>
      </c>
      <c r="AG2085" s="106">
        <v>0</v>
      </c>
      <c r="AH2085" s="27">
        <v>0</v>
      </c>
      <c r="AI2085" s="27">
        <v>0</v>
      </c>
      <c r="AJ2085" s="27">
        <v>0</v>
      </c>
      <c r="AK2085" s="106">
        <v>0</v>
      </c>
      <c r="AL2085" s="106">
        <v>0</v>
      </c>
      <c r="AM2085" s="105">
        <v>0</v>
      </c>
      <c r="AN2085" s="11">
        <v>0</v>
      </c>
      <c r="AO2085" s="11">
        <v>0</v>
      </c>
      <c r="AP2085" s="105">
        <v>0</v>
      </c>
      <c r="AQ2085" s="11">
        <v>0</v>
      </c>
      <c r="AR2085" s="11">
        <v>0</v>
      </c>
      <c r="AS2085" s="11">
        <v>0</v>
      </c>
      <c r="AT2085" s="11">
        <v>0</v>
      </c>
      <c r="AU2085" s="11">
        <v>0</v>
      </c>
      <c r="AV2085" s="11">
        <v>0</v>
      </c>
      <c r="AW2085" s="11">
        <v>0</v>
      </c>
      <c r="AX2085" s="11">
        <v>0</v>
      </c>
      <c r="AZ2085" s="11">
        <v>0</v>
      </c>
      <c r="BA2085" s="11">
        <v>0</v>
      </c>
      <c r="BB2085" s="122"/>
    </row>
    <row r="2086" spans="1:54" hidden="1" x14ac:dyDescent="0.25">
      <c r="A2086">
        <v>11</v>
      </c>
      <c r="B2086" t="str">
        <f t="shared" si="254"/>
        <v>FlCC-5411</v>
      </c>
      <c r="C2086" s="2" t="s">
        <v>321</v>
      </c>
      <c r="D2086" s="2" t="str">
        <f t="shared" si="255"/>
        <v>5</v>
      </c>
      <c r="E2086" s="2" t="str">
        <f t="shared" si="256"/>
        <v>54</v>
      </c>
      <c r="F2086" s="2" t="str">
        <f t="shared" si="257"/>
        <v>541</v>
      </c>
      <c r="G2086" s="1" t="s">
        <v>162</v>
      </c>
      <c r="H2086" s="27">
        <v>0</v>
      </c>
      <c r="I2086" s="27"/>
      <c r="J2086" s="27">
        <v>0</v>
      </c>
      <c r="K2086" s="27">
        <v>0</v>
      </c>
      <c r="L2086" s="27">
        <v>0</v>
      </c>
      <c r="M2086" s="27"/>
      <c r="N2086" s="27">
        <v>0</v>
      </c>
      <c r="O2086" s="27">
        <v>0</v>
      </c>
      <c r="P2086" s="27">
        <v>0</v>
      </c>
      <c r="Q2086" s="27"/>
      <c r="R2086" s="27">
        <v>0</v>
      </c>
      <c r="S2086" s="27">
        <v>0</v>
      </c>
      <c r="T2086" s="27">
        <v>0</v>
      </c>
      <c r="U2086" s="27"/>
      <c r="V2086" s="27">
        <v>0</v>
      </c>
      <c r="W2086" s="27">
        <v>0</v>
      </c>
      <c r="X2086" s="27">
        <v>0</v>
      </c>
      <c r="Y2086" s="27"/>
      <c r="Z2086" s="27">
        <v>0</v>
      </c>
      <c r="AA2086" s="27">
        <v>0</v>
      </c>
      <c r="AB2086" s="27">
        <v>0</v>
      </c>
      <c r="AC2086" s="27"/>
      <c r="AD2086" s="27">
        <v>0</v>
      </c>
      <c r="AE2086" s="27">
        <v>0</v>
      </c>
      <c r="AF2086" s="27">
        <v>0</v>
      </c>
      <c r="AG2086" s="106">
        <v>0</v>
      </c>
      <c r="AH2086" s="27">
        <v>0</v>
      </c>
      <c r="AI2086" s="27">
        <v>0</v>
      </c>
      <c r="AJ2086" s="27">
        <v>0</v>
      </c>
      <c r="AK2086" s="106">
        <v>0</v>
      </c>
      <c r="AL2086" s="106">
        <v>0</v>
      </c>
      <c r="AM2086" s="105">
        <v>0</v>
      </c>
      <c r="AN2086" s="11">
        <v>0</v>
      </c>
      <c r="AO2086" s="11">
        <v>0</v>
      </c>
      <c r="AP2086" s="105">
        <v>0</v>
      </c>
      <c r="AQ2086" s="11">
        <v>0</v>
      </c>
      <c r="AR2086" s="11">
        <v>0</v>
      </c>
      <c r="AS2086" s="11">
        <v>0</v>
      </c>
      <c r="AT2086" s="11">
        <v>0</v>
      </c>
      <c r="AU2086" s="11">
        <v>0</v>
      </c>
      <c r="AV2086" s="11">
        <v>0</v>
      </c>
      <c r="AW2086" s="11">
        <v>0</v>
      </c>
      <c r="AX2086" s="11">
        <v>0</v>
      </c>
      <c r="AZ2086" s="11">
        <v>0</v>
      </c>
      <c r="BA2086" s="11">
        <v>0</v>
      </c>
      <c r="BB2086" s="122"/>
    </row>
    <row r="2087" spans="1:54" hidden="1" x14ac:dyDescent="0.25">
      <c r="A2087">
        <v>11</v>
      </c>
      <c r="B2087" t="str">
        <f t="shared" si="254"/>
        <v>FlCC-5412</v>
      </c>
      <c r="C2087" s="2" t="s">
        <v>321</v>
      </c>
      <c r="D2087" s="2" t="str">
        <f t="shared" si="255"/>
        <v>5</v>
      </c>
      <c r="E2087" s="2" t="str">
        <f t="shared" si="256"/>
        <v>54</v>
      </c>
      <c r="F2087" s="2" t="str">
        <f t="shared" si="257"/>
        <v>541</v>
      </c>
      <c r="G2087" s="1" t="s">
        <v>163</v>
      </c>
      <c r="H2087" s="27">
        <v>0</v>
      </c>
      <c r="I2087" s="27"/>
      <c r="J2087" s="27">
        <v>0</v>
      </c>
      <c r="K2087" s="27">
        <v>0</v>
      </c>
      <c r="L2087" s="27">
        <v>0</v>
      </c>
      <c r="M2087" s="27"/>
      <c r="N2087" s="27">
        <v>0</v>
      </c>
      <c r="O2087" s="27">
        <v>0</v>
      </c>
      <c r="P2087" s="27">
        <v>0</v>
      </c>
      <c r="Q2087" s="27"/>
      <c r="R2087" s="27">
        <v>0</v>
      </c>
      <c r="S2087" s="27">
        <v>0</v>
      </c>
      <c r="T2087" s="27">
        <v>0</v>
      </c>
      <c r="U2087" s="27"/>
      <c r="V2087" s="27">
        <v>0</v>
      </c>
      <c r="W2087" s="27">
        <v>0</v>
      </c>
      <c r="X2087" s="27">
        <v>0</v>
      </c>
      <c r="Y2087" s="27"/>
      <c r="Z2087" s="27">
        <v>0</v>
      </c>
      <c r="AA2087" s="27">
        <v>0</v>
      </c>
      <c r="AB2087" s="27">
        <v>0</v>
      </c>
      <c r="AC2087" s="27"/>
      <c r="AD2087" s="27">
        <v>0</v>
      </c>
      <c r="AE2087" s="27">
        <v>0</v>
      </c>
      <c r="AF2087" s="27">
        <v>0</v>
      </c>
      <c r="AG2087" s="106">
        <v>0</v>
      </c>
      <c r="AH2087" s="27">
        <v>0</v>
      </c>
      <c r="AI2087" s="27">
        <v>0</v>
      </c>
      <c r="AJ2087" s="27">
        <v>0</v>
      </c>
      <c r="AK2087" s="106">
        <v>0</v>
      </c>
      <c r="AL2087" s="106">
        <v>0</v>
      </c>
      <c r="AM2087" s="105">
        <v>0</v>
      </c>
      <c r="AN2087" s="11">
        <v>0</v>
      </c>
      <c r="AO2087" s="11">
        <v>0</v>
      </c>
      <c r="AP2087" s="105">
        <v>0</v>
      </c>
      <c r="AQ2087" s="11">
        <v>0</v>
      </c>
      <c r="AR2087" s="11">
        <v>0</v>
      </c>
      <c r="AS2087" s="11">
        <v>0</v>
      </c>
      <c r="AT2087" s="11">
        <v>0</v>
      </c>
      <c r="AU2087" s="11">
        <v>0</v>
      </c>
      <c r="AV2087" s="11">
        <v>0</v>
      </c>
      <c r="AW2087" s="11">
        <v>0</v>
      </c>
      <c r="AX2087" s="11">
        <v>0</v>
      </c>
      <c r="AZ2087" s="11">
        <v>0</v>
      </c>
      <c r="BA2087" s="11">
        <v>0</v>
      </c>
      <c r="BB2087" s="122"/>
    </row>
    <row r="2088" spans="1:54" hidden="1" x14ac:dyDescent="0.25">
      <c r="A2088">
        <v>11</v>
      </c>
      <c r="B2088" t="str">
        <f t="shared" si="254"/>
        <v>FlCC-5421</v>
      </c>
      <c r="C2088" s="2" t="s">
        <v>321</v>
      </c>
      <c r="D2088" s="2" t="str">
        <f t="shared" si="255"/>
        <v>5</v>
      </c>
      <c r="E2088" s="2" t="str">
        <f t="shared" si="256"/>
        <v>54</v>
      </c>
      <c r="F2088" s="2" t="str">
        <f t="shared" si="257"/>
        <v>542</v>
      </c>
      <c r="G2088" s="1" t="s">
        <v>164</v>
      </c>
      <c r="H2088" s="27">
        <v>0</v>
      </c>
      <c r="I2088" s="27"/>
      <c r="J2088" s="27">
        <v>0</v>
      </c>
      <c r="K2088" s="27">
        <v>0</v>
      </c>
      <c r="L2088" s="27">
        <v>0</v>
      </c>
      <c r="M2088" s="27"/>
      <c r="N2088" s="27">
        <v>0</v>
      </c>
      <c r="O2088" s="27">
        <v>0</v>
      </c>
      <c r="P2088" s="27">
        <v>0</v>
      </c>
      <c r="Q2088" s="27"/>
      <c r="R2088" s="27">
        <v>0</v>
      </c>
      <c r="S2088" s="27">
        <v>0</v>
      </c>
      <c r="T2088" s="27">
        <v>0</v>
      </c>
      <c r="U2088" s="27"/>
      <c r="V2088" s="27">
        <v>0</v>
      </c>
      <c r="W2088" s="27">
        <v>0</v>
      </c>
      <c r="X2088" s="27">
        <v>0</v>
      </c>
      <c r="Y2088" s="27"/>
      <c r="Z2088" s="27">
        <v>0</v>
      </c>
      <c r="AA2088" s="27">
        <v>0</v>
      </c>
      <c r="AB2088" s="27">
        <v>0</v>
      </c>
      <c r="AC2088" s="27"/>
      <c r="AD2088" s="27">
        <v>0</v>
      </c>
      <c r="AE2088" s="27">
        <v>0</v>
      </c>
      <c r="AF2088" s="27">
        <v>0</v>
      </c>
      <c r="AG2088" s="106">
        <v>0</v>
      </c>
      <c r="AH2088" s="27">
        <v>0</v>
      </c>
      <c r="AI2088" s="27">
        <v>0</v>
      </c>
      <c r="AJ2088" s="27">
        <v>0</v>
      </c>
      <c r="AK2088" s="106">
        <v>0</v>
      </c>
      <c r="AL2088" s="106">
        <v>0</v>
      </c>
      <c r="AM2088" s="105">
        <v>0</v>
      </c>
      <c r="AN2088" s="11">
        <v>0</v>
      </c>
      <c r="AO2088" s="11">
        <v>0</v>
      </c>
      <c r="AP2088" s="105">
        <v>0</v>
      </c>
      <c r="AQ2088" s="11">
        <v>0</v>
      </c>
      <c r="AR2088" s="11">
        <v>0</v>
      </c>
      <c r="AS2088" s="11">
        <v>0</v>
      </c>
      <c r="AT2088" s="11">
        <v>0</v>
      </c>
      <c r="AU2088" s="11">
        <v>0</v>
      </c>
      <c r="AV2088" s="11">
        <v>0</v>
      </c>
      <c r="AW2088" s="11">
        <v>0</v>
      </c>
      <c r="AX2088" s="11">
        <v>0</v>
      </c>
      <c r="AZ2088" s="11">
        <v>0</v>
      </c>
      <c r="BA2088" s="11">
        <v>0</v>
      </c>
      <c r="BB2088" s="122"/>
    </row>
    <row r="2089" spans="1:54" hidden="1" x14ac:dyDescent="0.25">
      <c r="A2089">
        <v>11</v>
      </c>
      <c r="B2089" t="str">
        <f t="shared" si="254"/>
        <v>FlCC-5422</v>
      </c>
      <c r="C2089" s="2" t="s">
        <v>321</v>
      </c>
      <c r="D2089" s="2" t="str">
        <f t="shared" si="255"/>
        <v>5</v>
      </c>
      <c r="E2089" s="2" t="str">
        <f t="shared" si="256"/>
        <v>54</v>
      </c>
      <c r="F2089" s="2" t="str">
        <f t="shared" si="257"/>
        <v>542</v>
      </c>
      <c r="G2089" s="1" t="s">
        <v>165</v>
      </c>
      <c r="H2089" s="27">
        <v>0</v>
      </c>
      <c r="I2089" s="27"/>
      <c r="J2089" s="27">
        <v>0</v>
      </c>
      <c r="K2089" s="27">
        <v>0</v>
      </c>
      <c r="L2089" s="27">
        <v>0</v>
      </c>
      <c r="M2089" s="27"/>
      <c r="N2089" s="27">
        <v>0</v>
      </c>
      <c r="O2089" s="27">
        <v>0</v>
      </c>
      <c r="P2089" s="27">
        <v>0</v>
      </c>
      <c r="Q2089" s="27"/>
      <c r="R2089" s="27">
        <v>0</v>
      </c>
      <c r="S2089" s="27">
        <v>0</v>
      </c>
      <c r="T2089" s="27">
        <v>0</v>
      </c>
      <c r="U2089" s="27"/>
      <c r="V2089" s="27">
        <v>0</v>
      </c>
      <c r="W2089" s="27">
        <v>0</v>
      </c>
      <c r="X2089" s="27">
        <v>0</v>
      </c>
      <c r="Y2089" s="27"/>
      <c r="Z2089" s="27">
        <v>0</v>
      </c>
      <c r="AA2089" s="27">
        <v>0</v>
      </c>
      <c r="AB2089" s="27">
        <v>0</v>
      </c>
      <c r="AC2089" s="27"/>
      <c r="AD2089" s="27">
        <v>0</v>
      </c>
      <c r="AE2089" s="27">
        <v>0</v>
      </c>
      <c r="AF2089" s="27">
        <v>0</v>
      </c>
      <c r="AG2089" s="106">
        <v>0</v>
      </c>
      <c r="AH2089" s="27">
        <v>0</v>
      </c>
      <c r="AI2089" s="27">
        <v>0</v>
      </c>
      <c r="AJ2089" s="27">
        <v>0</v>
      </c>
      <c r="AK2089" s="106">
        <v>0</v>
      </c>
      <c r="AL2089" s="106">
        <v>0</v>
      </c>
      <c r="AM2089" s="105">
        <v>0</v>
      </c>
      <c r="AN2089" s="11">
        <v>0</v>
      </c>
      <c r="AO2089" s="11">
        <v>0</v>
      </c>
      <c r="AP2089" s="105">
        <v>0</v>
      </c>
      <c r="AQ2089" s="11">
        <v>0</v>
      </c>
      <c r="AR2089" s="11">
        <v>0</v>
      </c>
      <c r="AS2089" s="11">
        <v>0</v>
      </c>
      <c r="AT2089" s="11">
        <v>0</v>
      </c>
      <c r="AU2089" s="11">
        <v>0</v>
      </c>
      <c r="AV2089" s="11">
        <v>0</v>
      </c>
      <c r="AW2089" s="11">
        <v>0</v>
      </c>
      <c r="AX2089" s="11">
        <v>0</v>
      </c>
      <c r="AZ2089" s="11">
        <v>0</v>
      </c>
      <c r="BA2089" s="11">
        <v>0</v>
      </c>
      <c r="BB2089" s="122"/>
    </row>
    <row r="2090" spans="1:54" hidden="1" x14ac:dyDescent="0.25">
      <c r="A2090">
        <v>11</v>
      </c>
      <c r="B2090" t="str">
        <f t="shared" si="254"/>
        <v>FlCC-5431</v>
      </c>
      <c r="C2090" s="2" t="s">
        <v>321</v>
      </c>
      <c r="D2090" s="2" t="str">
        <f t="shared" si="255"/>
        <v>5</v>
      </c>
      <c r="E2090" s="2" t="str">
        <f t="shared" si="256"/>
        <v>54</v>
      </c>
      <c r="F2090" s="2" t="str">
        <f t="shared" si="257"/>
        <v>543</v>
      </c>
      <c r="G2090" s="1" t="s">
        <v>167</v>
      </c>
      <c r="H2090" s="27">
        <v>0</v>
      </c>
      <c r="I2090" s="27"/>
      <c r="J2090" s="27">
        <v>0</v>
      </c>
      <c r="K2090" s="27">
        <v>0</v>
      </c>
      <c r="L2090" s="27">
        <v>0</v>
      </c>
      <c r="M2090" s="27"/>
      <c r="N2090" s="27">
        <v>0</v>
      </c>
      <c r="O2090" s="27">
        <v>0</v>
      </c>
      <c r="P2090" s="27">
        <v>0</v>
      </c>
      <c r="Q2090" s="27"/>
      <c r="R2090" s="27">
        <v>0</v>
      </c>
      <c r="S2090" s="27">
        <v>0</v>
      </c>
      <c r="T2090" s="27">
        <v>0</v>
      </c>
      <c r="U2090" s="27"/>
      <c r="V2090" s="27">
        <v>0</v>
      </c>
      <c r="W2090" s="27">
        <v>0</v>
      </c>
      <c r="X2090" s="27">
        <v>0</v>
      </c>
      <c r="Y2090" s="27"/>
      <c r="Z2090" s="27">
        <v>0</v>
      </c>
      <c r="AA2090" s="27">
        <v>0</v>
      </c>
      <c r="AB2090" s="27">
        <v>0</v>
      </c>
      <c r="AC2090" s="27"/>
      <c r="AD2090" s="27">
        <v>0</v>
      </c>
      <c r="AE2090" s="27">
        <v>0</v>
      </c>
      <c r="AF2090" s="27">
        <v>0</v>
      </c>
      <c r="AG2090" s="106">
        <v>0</v>
      </c>
      <c r="AH2090" s="27">
        <v>0</v>
      </c>
      <c r="AI2090" s="27">
        <v>0</v>
      </c>
      <c r="AJ2090" s="27">
        <v>0</v>
      </c>
      <c r="AK2090" s="106">
        <v>0</v>
      </c>
      <c r="AL2090" s="106">
        <v>0</v>
      </c>
      <c r="AM2090" s="105">
        <v>0</v>
      </c>
      <c r="AN2090" s="11">
        <v>0</v>
      </c>
      <c r="AO2090" s="11">
        <v>0</v>
      </c>
      <c r="AP2090" s="105">
        <v>0</v>
      </c>
      <c r="AQ2090" s="11">
        <v>0</v>
      </c>
      <c r="AR2090" s="11">
        <v>0</v>
      </c>
      <c r="AS2090" s="11">
        <v>0</v>
      </c>
      <c r="AT2090" s="11">
        <v>0</v>
      </c>
      <c r="AU2090" s="11">
        <v>0</v>
      </c>
      <c r="AV2090" s="11">
        <v>0</v>
      </c>
      <c r="AW2090" s="11">
        <v>0</v>
      </c>
      <c r="AX2090" s="11">
        <v>0</v>
      </c>
      <c r="AZ2090" s="11">
        <v>0</v>
      </c>
      <c r="BA2090" s="11">
        <v>0</v>
      </c>
      <c r="BB2090" s="122"/>
    </row>
    <row r="2091" spans="1:54" hidden="1" x14ac:dyDescent="0.25">
      <c r="A2091">
        <v>11</v>
      </c>
      <c r="B2091" t="str">
        <f t="shared" si="254"/>
        <v>FlCC-5432</v>
      </c>
      <c r="C2091" s="2" t="s">
        <v>321</v>
      </c>
      <c r="D2091" s="2" t="str">
        <f t="shared" si="255"/>
        <v>5</v>
      </c>
      <c r="E2091" s="2" t="str">
        <f t="shared" si="256"/>
        <v>54</v>
      </c>
      <c r="F2091" s="2" t="str">
        <f t="shared" si="257"/>
        <v>543</v>
      </c>
      <c r="G2091" s="1" t="s">
        <v>168</v>
      </c>
      <c r="H2091" s="27">
        <v>0</v>
      </c>
      <c r="I2091" s="27"/>
      <c r="J2091" s="27">
        <v>0</v>
      </c>
      <c r="K2091" s="27">
        <v>0</v>
      </c>
      <c r="L2091" s="27">
        <v>0</v>
      </c>
      <c r="M2091" s="27"/>
      <c r="N2091" s="27">
        <v>0</v>
      </c>
      <c r="O2091" s="27">
        <v>0</v>
      </c>
      <c r="P2091" s="27">
        <v>0</v>
      </c>
      <c r="Q2091" s="27"/>
      <c r="R2091" s="27">
        <v>0</v>
      </c>
      <c r="S2091" s="27">
        <v>0</v>
      </c>
      <c r="T2091" s="27">
        <v>0</v>
      </c>
      <c r="U2091" s="27"/>
      <c r="V2091" s="27">
        <v>0</v>
      </c>
      <c r="W2091" s="27">
        <v>0</v>
      </c>
      <c r="X2091" s="27">
        <v>0</v>
      </c>
      <c r="Y2091" s="27"/>
      <c r="Z2091" s="27">
        <v>0</v>
      </c>
      <c r="AA2091" s="27">
        <v>0</v>
      </c>
      <c r="AB2091" s="27">
        <v>0</v>
      </c>
      <c r="AC2091" s="27"/>
      <c r="AD2091" s="27">
        <v>0</v>
      </c>
      <c r="AE2091" s="27">
        <v>0</v>
      </c>
      <c r="AF2091" s="27">
        <v>0</v>
      </c>
      <c r="AG2091" s="106">
        <v>0</v>
      </c>
      <c r="AH2091" s="27">
        <v>0</v>
      </c>
      <c r="AI2091" s="27">
        <v>0</v>
      </c>
      <c r="AJ2091" s="27">
        <v>0</v>
      </c>
      <c r="AK2091" s="106">
        <v>0</v>
      </c>
      <c r="AL2091" s="106">
        <v>0</v>
      </c>
      <c r="AM2091" s="105">
        <v>0</v>
      </c>
      <c r="AN2091" s="11">
        <v>0</v>
      </c>
      <c r="AO2091" s="11">
        <v>0</v>
      </c>
      <c r="AP2091" s="105">
        <v>0</v>
      </c>
      <c r="AQ2091" s="11">
        <v>0</v>
      </c>
      <c r="AR2091" s="11">
        <v>0</v>
      </c>
      <c r="AS2091" s="11">
        <v>0</v>
      </c>
      <c r="AT2091" s="11">
        <v>0</v>
      </c>
      <c r="AU2091" s="11">
        <v>0</v>
      </c>
      <c r="AV2091" s="11">
        <v>0</v>
      </c>
      <c r="AW2091" s="11">
        <v>0</v>
      </c>
      <c r="AX2091" s="11">
        <v>0</v>
      </c>
      <c r="AZ2091" s="11">
        <v>0</v>
      </c>
      <c r="BA2091" s="11">
        <v>0</v>
      </c>
      <c r="BB2091" s="122"/>
    </row>
    <row r="2092" spans="1:54" hidden="1" x14ac:dyDescent="0.25">
      <c r="A2092">
        <v>11</v>
      </c>
      <c r="B2092" t="str">
        <f t="shared" si="254"/>
        <v>FlCC-5441</v>
      </c>
      <c r="C2092" s="2" t="s">
        <v>321</v>
      </c>
      <c r="D2092" s="2" t="str">
        <f t="shared" si="255"/>
        <v>5</v>
      </c>
      <c r="E2092" s="2" t="str">
        <f t="shared" si="256"/>
        <v>54</v>
      </c>
      <c r="F2092" s="2" t="str">
        <f t="shared" si="257"/>
        <v>544</v>
      </c>
      <c r="G2092" s="1" t="s">
        <v>169</v>
      </c>
      <c r="H2092" s="27">
        <v>0</v>
      </c>
      <c r="I2092" s="27"/>
      <c r="J2092" s="27">
        <v>0</v>
      </c>
      <c r="K2092" s="27">
        <v>0</v>
      </c>
      <c r="L2092" s="27">
        <v>0</v>
      </c>
      <c r="M2092" s="27"/>
      <c r="N2092" s="27">
        <v>0</v>
      </c>
      <c r="O2092" s="27">
        <v>0</v>
      </c>
      <c r="P2092" s="27">
        <v>0</v>
      </c>
      <c r="Q2092" s="27"/>
      <c r="R2092" s="27">
        <v>0</v>
      </c>
      <c r="S2092" s="27">
        <v>0</v>
      </c>
      <c r="T2092" s="27">
        <v>0</v>
      </c>
      <c r="U2092" s="27"/>
      <c r="V2092" s="27">
        <v>0</v>
      </c>
      <c r="W2092" s="27">
        <v>0</v>
      </c>
      <c r="X2092" s="27">
        <v>0</v>
      </c>
      <c r="Y2092" s="27"/>
      <c r="Z2092" s="27">
        <v>0</v>
      </c>
      <c r="AA2092" s="27">
        <v>0</v>
      </c>
      <c r="AB2092" s="27">
        <v>0</v>
      </c>
      <c r="AC2092" s="27"/>
      <c r="AD2092" s="27">
        <v>0</v>
      </c>
      <c r="AE2092" s="27">
        <v>0</v>
      </c>
      <c r="AF2092" s="27">
        <v>0</v>
      </c>
      <c r="AG2092" s="106">
        <v>0</v>
      </c>
      <c r="AH2092" s="27">
        <v>0</v>
      </c>
      <c r="AI2092" s="27">
        <v>0</v>
      </c>
      <c r="AJ2092" s="27">
        <v>0</v>
      </c>
      <c r="AK2092" s="106">
        <v>0</v>
      </c>
      <c r="AL2092" s="106">
        <v>0</v>
      </c>
      <c r="AM2092" s="105">
        <v>0</v>
      </c>
      <c r="AN2092" s="11">
        <v>0</v>
      </c>
      <c r="AO2092" s="11">
        <v>0</v>
      </c>
      <c r="AP2092" s="105">
        <v>0</v>
      </c>
      <c r="AQ2092" s="11">
        <v>0</v>
      </c>
      <c r="AR2092" s="11">
        <v>0</v>
      </c>
      <c r="AS2092" s="11">
        <v>0</v>
      </c>
      <c r="AT2092" s="11">
        <v>0</v>
      </c>
      <c r="AU2092" s="11">
        <v>0</v>
      </c>
      <c r="AV2092" s="11">
        <v>0</v>
      </c>
      <c r="AW2092" s="11">
        <v>0</v>
      </c>
      <c r="AX2092" s="11">
        <v>0</v>
      </c>
      <c r="AZ2092" s="11">
        <v>0</v>
      </c>
      <c r="BA2092" s="11">
        <v>0</v>
      </c>
      <c r="BB2092" s="122"/>
    </row>
    <row r="2093" spans="1:54" hidden="1" x14ac:dyDescent="0.25">
      <c r="A2093">
        <v>11</v>
      </c>
      <c r="B2093" t="str">
        <f t="shared" si="254"/>
        <v>FlCC-5442</v>
      </c>
      <c r="C2093" s="2" t="s">
        <v>321</v>
      </c>
      <c r="D2093" s="2" t="str">
        <f t="shared" si="255"/>
        <v>5</v>
      </c>
      <c r="E2093" s="2" t="str">
        <f t="shared" si="256"/>
        <v>54</v>
      </c>
      <c r="F2093" s="2" t="str">
        <f t="shared" si="257"/>
        <v>544</v>
      </c>
      <c r="G2093" s="1" t="s">
        <v>170</v>
      </c>
      <c r="H2093" s="27">
        <v>0</v>
      </c>
      <c r="I2093" s="27"/>
      <c r="J2093" s="27">
        <v>0</v>
      </c>
      <c r="K2093" s="27">
        <v>0</v>
      </c>
      <c r="L2093" s="27">
        <v>0</v>
      </c>
      <c r="M2093" s="27"/>
      <c r="N2093" s="27">
        <v>0</v>
      </c>
      <c r="O2093" s="27">
        <v>0</v>
      </c>
      <c r="P2093" s="27">
        <v>0</v>
      </c>
      <c r="Q2093" s="27"/>
      <c r="R2093" s="27">
        <v>0</v>
      </c>
      <c r="S2093" s="27">
        <v>0</v>
      </c>
      <c r="T2093" s="27">
        <v>0</v>
      </c>
      <c r="U2093" s="27"/>
      <c r="V2093" s="27">
        <v>0</v>
      </c>
      <c r="W2093" s="27">
        <v>0</v>
      </c>
      <c r="X2093" s="27">
        <v>0</v>
      </c>
      <c r="Y2093" s="27"/>
      <c r="Z2093" s="27">
        <v>0</v>
      </c>
      <c r="AA2093" s="27">
        <v>0</v>
      </c>
      <c r="AB2093" s="27">
        <v>0</v>
      </c>
      <c r="AC2093" s="27"/>
      <c r="AD2093" s="27">
        <v>0</v>
      </c>
      <c r="AE2093" s="27">
        <v>0</v>
      </c>
      <c r="AF2093" s="27">
        <v>0</v>
      </c>
      <c r="AG2093" s="106">
        <v>0</v>
      </c>
      <c r="AH2093" s="27">
        <v>0</v>
      </c>
      <c r="AI2093" s="27">
        <v>0</v>
      </c>
      <c r="AJ2093" s="27">
        <v>0</v>
      </c>
      <c r="AK2093" s="106">
        <v>0</v>
      </c>
      <c r="AL2093" s="106">
        <v>0</v>
      </c>
      <c r="AM2093" s="105">
        <v>0</v>
      </c>
      <c r="AN2093" s="11">
        <v>0</v>
      </c>
      <c r="AO2093" s="11">
        <v>0</v>
      </c>
      <c r="AP2093" s="105">
        <v>0</v>
      </c>
      <c r="AQ2093" s="11">
        <v>0</v>
      </c>
      <c r="AR2093" s="11">
        <v>0</v>
      </c>
      <c r="AS2093" s="11">
        <v>0</v>
      </c>
      <c r="AT2093" s="11">
        <v>0</v>
      </c>
      <c r="AU2093" s="11">
        <v>0</v>
      </c>
      <c r="AV2093" s="11">
        <v>0</v>
      </c>
      <c r="AW2093" s="11">
        <v>0</v>
      </c>
      <c r="AX2093" s="11">
        <v>0</v>
      </c>
      <c r="AZ2093" s="11">
        <v>0</v>
      </c>
      <c r="BA2093" s="11">
        <v>0</v>
      </c>
      <c r="BB2093" s="122"/>
    </row>
    <row r="2094" spans="1:54" hidden="1" x14ac:dyDescent="0.25">
      <c r="A2094">
        <v>11</v>
      </c>
      <c r="B2094" t="str">
        <f t="shared" si="254"/>
        <v>FlCC-5451</v>
      </c>
      <c r="C2094" s="2" t="s">
        <v>321</v>
      </c>
      <c r="D2094" s="2" t="str">
        <f t="shared" si="255"/>
        <v>5</v>
      </c>
      <c r="E2094" s="2" t="str">
        <f t="shared" si="256"/>
        <v>54</v>
      </c>
      <c r="F2094" s="2" t="str">
        <f t="shared" si="257"/>
        <v>545</v>
      </c>
      <c r="G2094" s="1" t="s">
        <v>171</v>
      </c>
      <c r="H2094" s="27">
        <v>0</v>
      </c>
      <c r="I2094" s="27"/>
      <c r="J2094" s="27">
        <v>0</v>
      </c>
      <c r="K2094" s="27">
        <v>0</v>
      </c>
      <c r="L2094" s="27">
        <v>0</v>
      </c>
      <c r="M2094" s="27"/>
      <c r="N2094" s="27">
        <v>0</v>
      </c>
      <c r="O2094" s="27">
        <v>0</v>
      </c>
      <c r="P2094" s="27">
        <v>0</v>
      </c>
      <c r="Q2094" s="27"/>
      <c r="R2094" s="27">
        <v>0</v>
      </c>
      <c r="S2094" s="27">
        <v>0</v>
      </c>
      <c r="T2094" s="27">
        <v>0</v>
      </c>
      <c r="U2094" s="27"/>
      <c r="V2094" s="27">
        <v>0</v>
      </c>
      <c r="W2094" s="27">
        <v>0</v>
      </c>
      <c r="X2094" s="27">
        <v>0</v>
      </c>
      <c r="Y2094" s="27"/>
      <c r="Z2094" s="27">
        <v>0</v>
      </c>
      <c r="AA2094" s="27">
        <v>0</v>
      </c>
      <c r="AB2094" s="27">
        <v>0</v>
      </c>
      <c r="AC2094" s="27"/>
      <c r="AD2094" s="27">
        <v>0</v>
      </c>
      <c r="AE2094" s="27">
        <v>0</v>
      </c>
      <c r="AF2094" s="27">
        <v>0</v>
      </c>
      <c r="AG2094" s="106">
        <v>0</v>
      </c>
      <c r="AH2094" s="27">
        <v>0</v>
      </c>
      <c r="AI2094" s="27">
        <v>0</v>
      </c>
      <c r="AJ2094" s="27">
        <v>0</v>
      </c>
      <c r="AK2094" s="106">
        <v>0</v>
      </c>
      <c r="AL2094" s="106">
        <v>0</v>
      </c>
      <c r="AM2094" s="105">
        <v>0</v>
      </c>
      <c r="AN2094" s="11">
        <v>0</v>
      </c>
      <c r="AO2094" s="11">
        <v>0</v>
      </c>
      <c r="AP2094" s="105">
        <v>0</v>
      </c>
      <c r="AQ2094" s="11">
        <v>0</v>
      </c>
      <c r="AR2094" s="11">
        <v>0</v>
      </c>
      <c r="AS2094" s="11">
        <v>0</v>
      </c>
      <c r="AT2094" s="11">
        <v>0</v>
      </c>
      <c r="AU2094" s="11">
        <v>0</v>
      </c>
      <c r="AV2094" s="11">
        <v>0</v>
      </c>
      <c r="AW2094" s="11">
        <v>0</v>
      </c>
      <c r="AX2094" s="11">
        <v>0</v>
      </c>
      <c r="AZ2094" s="11">
        <v>0</v>
      </c>
      <c r="BA2094" s="11">
        <v>0</v>
      </c>
      <c r="BB2094" s="122"/>
    </row>
    <row r="2095" spans="1:54" hidden="1" x14ac:dyDescent="0.25">
      <c r="A2095">
        <v>11</v>
      </c>
      <c r="B2095" t="str">
        <f t="shared" si="254"/>
        <v>FlCC-5452</v>
      </c>
      <c r="C2095" s="2" t="s">
        <v>321</v>
      </c>
      <c r="D2095" s="2" t="str">
        <f t="shared" si="255"/>
        <v>5</v>
      </c>
      <c r="E2095" s="2" t="str">
        <f t="shared" si="256"/>
        <v>54</v>
      </c>
      <c r="F2095" s="2" t="str">
        <f t="shared" si="257"/>
        <v>545</v>
      </c>
      <c r="G2095" s="1" t="s">
        <v>172</v>
      </c>
      <c r="H2095" s="27">
        <v>0</v>
      </c>
      <c r="I2095" s="27"/>
      <c r="J2095" s="27">
        <v>0</v>
      </c>
      <c r="K2095" s="27">
        <v>0</v>
      </c>
      <c r="L2095" s="27">
        <v>0</v>
      </c>
      <c r="M2095" s="27"/>
      <c r="N2095" s="27">
        <v>0</v>
      </c>
      <c r="O2095" s="27">
        <v>0</v>
      </c>
      <c r="P2095" s="27">
        <v>0</v>
      </c>
      <c r="Q2095" s="27"/>
      <c r="R2095" s="27">
        <v>0</v>
      </c>
      <c r="S2095" s="27">
        <v>0</v>
      </c>
      <c r="T2095" s="27">
        <v>0</v>
      </c>
      <c r="U2095" s="27"/>
      <c r="V2095" s="27">
        <v>0</v>
      </c>
      <c r="W2095" s="27">
        <v>0</v>
      </c>
      <c r="X2095" s="27">
        <v>0</v>
      </c>
      <c r="Y2095" s="27"/>
      <c r="Z2095" s="27">
        <v>0</v>
      </c>
      <c r="AA2095" s="27">
        <v>0</v>
      </c>
      <c r="AB2095" s="27">
        <v>0</v>
      </c>
      <c r="AC2095" s="27"/>
      <c r="AD2095" s="27">
        <v>0</v>
      </c>
      <c r="AE2095" s="27">
        <v>0</v>
      </c>
      <c r="AF2095" s="27">
        <v>0</v>
      </c>
      <c r="AG2095" s="106">
        <v>0</v>
      </c>
      <c r="AH2095" s="27">
        <v>0</v>
      </c>
      <c r="AI2095" s="27">
        <v>0</v>
      </c>
      <c r="AJ2095" s="27">
        <v>0</v>
      </c>
      <c r="AK2095" s="106">
        <v>0</v>
      </c>
      <c r="AL2095" s="106">
        <v>0</v>
      </c>
      <c r="AM2095" s="105">
        <v>0</v>
      </c>
      <c r="AN2095" s="11">
        <v>0</v>
      </c>
      <c r="AO2095" s="11">
        <v>0</v>
      </c>
      <c r="AP2095" s="105">
        <v>0</v>
      </c>
      <c r="AQ2095" s="11">
        <v>0</v>
      </c>
      <c r="AR2095" s="11">
        <v>0</v>
      </c>
      <c r="AS2095" s="11">
        <v>0</v>
      </c>
      <c r="AT2095" s="11">
        <v>0</v>
      </c>
      <c r="AU2095" s="11">
        <v>0</v>
      </c>
      <c r="AV2095" s="11">
        <v>0</v>
      </c>
      <c r="AW2095" s="11">
        <v>0</v>
      </c>
      <c r="AX2095" s="11">
        <v>0</v>
      </c>
      <c r="AZ2095" s="11">
        <v>0</v>
      </c>
      <c r="BA2095" s="11">
        <v>0</v>
      </c>
      <c r="BB2095" s="122"/>
    </row>
    <row r="2096" spans="1:54" hidden="1" x14ac:dyDescent="0.25">
      <c r="A2096">
        <v>11</v>
      </c>
      <c r="B2096" t="str">
        <f t="shared" si="254"/>
        <v>FlCC-5461</v>
      </c>
      <c r="C2096" s="2" t="s">
        <v>321</v>
      </c>
      <c r="D2096" s="2" t="str">
        <f t="shared" si="255"/>
        <v>5</v>
      </c>
      <c r="E2096" s="2" t="str">
        <f t="shared" si="256"/>
        <v>54</v>
      </c>
      <c r="F2096" s="2" t="str">
        <f t="shared" si="257"/>
        <v>546</v>
      </c>
      <c r="G2096" s="1" t="s">
        <v>173</v>
      </c>
      <c r="H2096" s="27">
        <v>0</v>
      </c>
      <c r="I2096" s="27"/>
      <c r="J2096" s="27">
        <v>0</v>
      </c>
      <c r="K2096" s="27">
        <v>0</v>
      </c>
      <c r="L2096" s="27">
        <v>0</v>
      </c>
      <c r="M2096" s="27"/>
      <c r="N2096" s="27">
        <v>0</v>
      </c>
      <c r="O2096" s="27">
        <v>0</v>
      </c>
      <c r="P2096" s="27">
        <v>0</v>
      </c>
      <c r="Q2096" s="27"/>
      <c r="R2096" s="27">
        <v>0</v>
      </c>
      <c r="S2096" s="27">
        <v>0</v>
      </c>
      <c r="T2096" s="27">
        <v>0</v>
      </c>
      <c r="U2096" s="27"/>
      <c r="V2096" s="27">
        <v>0</v>
      </c>
      <c r="W2096" s="27">
        <v>0</v>
      </c>
      <c r="X2096" s="27">
        <v>0</v>
      </c>
      <c r="Y2096" s="27"/>
      <c r="Z2096" s="27">
        <v>0</v>
      </c>
      <c r="AA2096" s="27">
        <v>0</v>
      </c>
      <c r="AB2096" s="27">
        <v>0</v>
      </c>
      <c r="AC2096" s="27"/>
      <c r="AD2096" s="27">
        <v>0</v>
      </c>
      <c r="AE2096" s="27">
        <v>0</v>
      </c>
      <c r="AF2096" s="27">
        <v>0</v>
      </c>
      <c r="AG2096" s="106">
        <v>0</v>
      </c>
      <c r="AH2096" s="27">
        <v>0</v>
      </c>
      <c r="AI2096" s="27">
        <v>0</v>
      </c>
      <c r="AJ2096" s="27">
        <v>0</v>
      </c>
      <c r="AK2096" s="106">
        <v>0</v>
      </c>
      <c r="AL2096" s="106">
        <v>0</v>
      </c>
      <c r="AM2096" s="105">
        <v>0</v>
      </c>
      <c r="AN2096" s="11">
        <v>0</v>
      </c>
      <c r="AO2096" s="11">
        <v>0</v>
      </c>
      <c r="AP2096" s="105">
        <v>0</v>
      </c>
      <c r="AQ2096" s="11">
        <v>0</v>
      </c>
      <c r="AR2096" s="11">
        <v>0</v>
      </c>
      <c r="AS2096" s="11">
        <v>0</v>
      </c>
      <c r="AT2096" s="11">
        <v>0</v>
      </c>
      <c r="AU2096" s="11">
        <v>0</v>
      </c>
      <c r="AV2096" s="11">
        <v>0</v>
      </c>
      <c r="AW2096" s="11">
        <v>0</v>
      </c>
      <c r="AX2096" s="11">
        <v>0</v>
      </c>
      <c r="AZ2096" s="11">
        <v>0</v>
      </c>
      <c r="BA2096" s="11">
        <v>0</v>
      </c>
      <c r="BB2096" s="122"/>
    </row>
    <row r="2097" spans="1:54" hidden="1" x14ac:dyDescent="0.25">
      <c r="A2097">
        <v>11</v>
      </c>
      <c r="B2097" t="str">
        <f t="shared" si="254"/>
        <v>FlCC-5462</v>
      </c>
      <c r="C2097" s="2" t="s">
        <v>321</v>
      </c>
      <c r="D2097" s="2" t="str">
        <f t="shared" si="255"/>
        <v>5</v>
      </c>
      <c r="E2097" s="2" t="str">
        <f t="shared" si="256"/>
        <v>54</v>
      </c>
      <c r="F2097" s="2" t="str">
        <f t="shared" si="257"/>
        <v>546</v>
      </c>
      <c r="G2097" s="1" t="s">
        <v>174</v>
      </c>
      <c r="H2097" s="27">
        <v>0</v>
      </c>
      <c r="I2097" s="27"/>
      <c r="J2097" s="27">
        <v>0</v>
      </c>
      <c r="K2097" s="27">
        <v>0</v>
      </c>
      <c r="L2097" s="27">
        <v>0</v>
      </c>
      <c r="M2097" s="27"/>
      <c r="N2097" s="27">
        <v>0</v>
      </c>
      <c r="O2097" s="27">
        <v>0</v>
      </c>
      <c r="P2097" s="27">
        <v>0</v>
      </c>
      <c r="Q2097" s="27"/>
      <c r="R2097" s="27">
        <v>0</v>
      </c>
      <c r="S2097" s="27">
        <v>0</v>
      </c>
      <c r="T2097" s="27">
        <v>0</v>
      </c>
      <c r="U2097" s="27"/>
      <c r="V2097" s="27">
        <v>0</v>
      </c>
      <c r="W2097" s="27">
        <v>0</v>
      </c>
      <c r="X2097" s="27">
        <v>0</v>
      </c>
      <c r="Y2097" s="27"/>
      <c r="Z2097" s="27">
        <v>0</v>
      </c>
      <c r="AA2097" s="27">
        <v>0</v>
      </c>
      <c r="AB2097" s="27">
        <v>0</v>
      </c>
      <c r="AC2097" s="27"/>
      <c r="AD2097" s="27">
        <v>0</v>
      </c>
      <c r="AE2097" s="27">
        <v>0</v>
      </c>
      <c r="AF2097" s="27">
        <v>0</v>
      </c>
      <c r="AG2097" s="106">
        <v>0</v>
      </c>
      <c r="AH2097" s="27">
        <v>0</v>
      </c>
      <c r="AI2097" s="27">
        <v>0</v>
      </c>
      <c r="AJ2097" s="27">
        <v>0</v>
      </c>
      <c r="AK2097" s="106">
        <v>0</v>
      </c>
      <c r="AL2097" s="106">
        <v>0</v>
      </c>
      <c r="AM2097" s="105">
        <v>0</v>
      </c>
      <c r="AN2097" s="11">
        <v>0</v>
      </c>
      <c r="AO2097" s="11">
        <v>0</v>
      </c>
      <c r="AP2097" s="105">
        <v>0</v>
      </c>
      <c r="AQ2097" s="11">
        <v>0</v>
      </c>
      <c r="AR2097" s="11">
        <v>0</v>
      </c>
      <c r="AS2097" s="11">
        <v>0</v>
      </c>
      <c r="AT2097" s="11">
        <v>0</v>
      </c>
      <c r="AU2097" s="11">
        <v>0</v>
      </c>
      <c r="AV2097" s="11">
        <v>0</v>
      </c>
      <c r="AW2097" s="11">
        <v>0</v>
      </c>
      <c r="AX2097" s="11">
        <v>0</v>
      </c>
      <c r="AZ2097" s="11">
        <v>0</v>
      </c>
      <c r="BA2097" s="11">
        <v>0</v>
      </c>
      <c r="BB2097" s="122"/>
    </row>
    <row r="2098" spans="1:54" hidden="1" x14ac:dyDescent="0.25">
      <c r="A2098">
        <v>11</v>
      </c>
      <c r="B2098" t="str">
        <f t="shared" si="254"/>
        <v>FlCC-6111</v>
      </c>
      <c r="C2098" s="2" t="s">
        <v>321</v>
      </c>
      <c r="D2098" s="2" t="str">
        <f t="shared" si="255"/>
        <v>6</v>
      </c>
      <c r="E2098" s="2" t="str">
        <f t="shared" si="256"/>
        <v>61</v>
      </c>
      <c r="F2098" s="2" t="str">
        <f t="shared" si="257"/>
        <v>611</v>
      </c>
      <c r="G2098" s="1" t="s">
        <v>177</v>
      </c>
      <c r="H2098" s="27">
        <v>0</v>
      </c>
      <c r="I2098" s="27"/>
      <c r="J2098" s="27">
        <v>0</v>
      </c>
      <c r="K2098" s="27">
        <v>0</v>
      </c>
      <c r="L2098" s="27">
        <v>0</v>
      </c>
      <c r="M2098" s="27"/>
      <c r="N2098" s="27">
        <v>0</v>
      </c>
      <c r="O2098" s="27">
        <v>0</v>
      </c>
      <c r="P2098" s="27">
        <v>0</v>
      </c>
      <c r="Q2098" s="27"/>
      <c r="R2098" s="27">
        <v>0</v>
      </c>
      <c r="S2098" s="27">
        <v>0</v>
      </c>
      <c r="T2098" s="27">
        <v>0</v>
      </c>
      <c r="U2098" s="27"/>
      <c r="V2098" s="27">
        <v>0</v>
      </c>
      <c r="W2098" s="27">
        <v>0</v>
      </c>
      <c r="X2098" s="27">
        <v>0</v>
      </c>
      <c r="Y2098" s="27"/>
      <c r="Z2098" s="27">
        <v>0</v>
      </c>
      <c r="AA2098" s="27">
        <v>0</v>
      </c>
      <c r="AB2098" s="27">
        <v>0</v>
      </c>
      <c r="AC2098" s="27"/>
      <c r="AD2098" s="27">
        <v>0</v>
      </c>
      <c r="AE2098" s="27">
        <v>0</v>
      </c>
      <c r="AF2098" s="27">
        <v>0</v>
      </c>
      <c r="AG2098" s="106">
        <v>0</v>
      </c>
      <c r="AH2098" s="27">
        <v>0</v>
      </c>
      <c r="AI2098" s="27">
        <v>0</v>
      </c>
      <c r="AJ2098" s="27">
        <v>0</v>
      </c>
      <c r="AK2098" s="106">
        <v>0</v>
      </c>
      <c r="AL2098" s="106">
        <v>0</v>
      </c>
      <c r="AM2098" s="105">
        <v>0</v>
      </c>
      <c r="AN2098" s="11">
        <v>0</v>
      </c>
      <c r="AO2098" s="11">
        <v>0</v>
      </c>
      <c r="AP2098" s="105">
        <v>0</v>
      </c>
      <c r="AQ2098" s="11">
        <v>0</v>
      </c>
      <c r="AR2098" s="11">
        <v>0</v>
      </c>
      <c r="AS2098" s="11">
        <v>0</v>
      </c>
      <c r="AT2098" s="11">
        <v>0</v>
      </c>
      <c r="AU2098" s="11">
        <v>0</v>
      </c>
      <c r="AV2098" s="11">
        <v>0</v>
      </c>
      <c r="AW2098" s="11">
        <v>0</v>
      </c>
      <c r="AX2098" s="11">
        <v>0</v>
      </c>
      <c r="AZ2098" s="11">
        <v>0</v>
      </c>
      <c r="BA2098" s="11">
        <v>0</v>
      </c>
      <c r="BB2098" s="122"/>
    </row>
    <row r="2099" spans="1:54" hidden="1" x14ac:dyDescent="0.25">
      <c r="A2099">
        <v>11</v>
      </c>
      <c r="B2099" t="str">
        <f t="shared" si="254"/>
        <v>FlCC-6112</v>
      </c>
      <c r="C2099" s="2" t="s">
        <v>321</v>
      </c>
      <c r="D2099" s="2" t="str">
        <f t="shared" si="255"/>
        <v>6</v>
      </c>
      <c r="E2099" s="2" t="str">
        <f t="shared" si="256"/>
        <v>61</v>
      </c>
      <c r="F2099" s="2" t="str">
        <f t="shared" si="257"/>
        <v>611</v>
      </c>
      <c r="G2099" s="1" t="s">
        <v>178</v>
      </c>
      <c r="H2099" s="27">
        <v>0</v>
      </c>
      <c r="I2099" s="27"/>
      <c r="J2099" s="27">
        <v>0</v>
      </c>
      <c r="K2099" s="27">
        <v>0</v>
      </c>
      <c r="L2099" s="27">
        <v>0</v>
      </c>
      <c r="M2099" s="27"/>
      <c r="N2099" s="27">
        <v>0</v>
      </c>
      <c r="O2099" s="27">
        <v>0</v>
      </c>
      <c r="P2099" s="27">
        <v>0</v>
      </c>
      <c r="Q2099" s="27"/>
      <c r="R2099" s="27">
        <v>0</v>
      </c>
      <c r="S2099" s="27">
        <v>0</v>
      </c>
      <c r="T2099" s="27">
        <v>0</v>
      </c>
      <c r="U2099" s="27"/>
      <c r="V2099" s="27">
        <v>0</v>
      </c>
      <c r="W2099" s="27">
        <v>0</v>
      </c>
      <c r="X2099" s="27">
        <v>0</v>
      </c>
      <c r="Y2099" s="27"/>
      <c r="Z2099" s="27">
        <v>0</v>
      </c>
      <c r="AA2099" s="27">
        <v>0</v>
      </c>
      <c r="AB2099" s="27">
        <v>0</v>
      </c>
      <c r="AC2099" s="27"/>
      <c r="AD2099" s="27">
        <v>0</v>
      </c>
      <c r="AE2099" s="27">
        <v>0</v>
      </c>
      <c r="AF2099" s="27">
        <v>0</v>
      </c>
      <c r="AG2099" s="106">
        <v>0</v>
      </c>
      <c r="AH2099" s="27">
        <v>0</v>
      </c>
      <c r="AI2099" s="27">
        <v>0</v>
      </c>
      <c r="AJ2099" s="27">
        <v>0</v>
      </c>
      <c r="AK2099" s="106">
        <v>0</v>
      </c>
      <c r="AL2099" s="106">
        <v>0</v>
      </c>
      <c r="AM2099" s="105">
        <v>0</v>
      </c>
      <c r="AN2099" s="11">
        <v>0</v>
      </c>
      <c r="AO2099" s="11">
        <v>0</v>
      </c>
      <c r="AP2099" s="105">
        <v>0</v>
      </c>
      <c r="AQ2099" s="11">
        <v>0</v>
      </c>
      <c r="AR2099" s="11">
        <v>0</v>
      </c>
      <c r="AS2099" s="11">
        <v>0</v>
      </c>
      <c r="AT2099" s="11">
        <v>0</v>
      </c>
      <c r="AU2099" s="11">
        <v>0</v>
      </c>
      <c r="AV2099" s="11">
        <v>0</v>
      </c>
      <c r="AW2099" s="11">
        <v>0</v>
      </c>
      <c r="AX2099" s="11">
        <v>0</v>
      </c>
      <c r="AZ2099" s="11">
        <v>0</v>
      </c>
      <c r="BA2099" s="11">
        <v>0</v>
      </c>
      <c r="BB2099" s="122"/>
    </row>
    <row r="2100" spans="1:54" hidden="1" x14ac:dyDescent="0.25">
      <c r="A2100">
        <v>11</v>
      </c>
      <c r="B2100" t="str">
        <f t="shared" si="254"/>
        <v>FlCC-6121</v>
      </c>
      <c r="C2100" s="2" t="s">
        <v>321</v>
      </c>
      <c r="D2100" s="2" t="str">
        <f t="shared" si="255"/>
        <v>6</v>
      </c>
      <c r="E2100" s="2" t="str">
        <f t="shared" si="256"/>
        <v>61</v>
      </c>
      <c r="F2100" s="2" t="str">
        <f t="shared" si="257"/>
        <v>612</v>
      </c>
      <c r="G2100" s="1" t="s">
        <v>179</v>
      </c>
      <c r="H2100" s="27">
        <v>0</v>
      </c>
      <c r="I2100" s="27"/>
      <c r="J2100" s="27">
        <v>0</v>
      </c>
      <c r="K2100" s="27">
        <v>0</v>
      </c>
      <c r="L2100" s="27">
        <v>0</v>
      </c>
      <c r="M2100" s="27"/>
      <c r="N2100" s="27">
        <v>0</v>
      </c>
      <c r="O2100" s="27">
        <v>0</v>
      </c>
      <c r="P2100" s="27">
        <v>0</v>
      </c>
      <c r="Q2100" s="27"/>
      <c r="R2100" s="27">
        <v>0</v>
      </c>
      <c r="S2100" s="27">
        <v>0</v>
      </c>
      <c r="T2100" s="27">
        <v>0</v>
      </c>
      <c r="U2100" s="27"/>
      <c r="V2100" s="27">
        <v>0</v>
      </c>
      <c r="W2100" s="27">
        <v>0</v>
      </c>
      <c r="X2100" s="27">
        <v>0</v>
      </c>
      <c r="Y2100" s="27"/>
      <c r="Z2100" s="27">
        <v>0</v>
      </c>
      <c r="AA2100" s="27">
        <v>0</v>
      </c>
      <c r="AB2100" s="27">
        <v>0</v>
      </c>
      <c r="AC2100" s="27"/>
      <c r="AD2100" s="27">
        <v>0</v>
      </c>
      <c r="AE2100" s="27">
        <v>0</v>
      </c>
      <c r="AF2100" s="27">
        <v>0</v>
      </c>
      <c r="AG2100" s="106">
        <v>0</v>
      </c>
      <c r="AH2100" s="27">
        <v>0</v>
      </c>
      <c r="AI2100" s="27">
        <v>0</v>
      </c>
      <c r="AJ2100" s="27">
        <v>0</v>
      </c>
      <c r="AK2100" s="106">
        <v>0</v>
      </c>
      <c r="AL2100" s="106">
        <v>0</v>
      </c>
      <c r="AM2100" s="105">
        <v>0</v>
      </c>
      <c r="AN2100" s="11">
        <v>0</v>
      </c>
      <c r="AO2100" s="11">
        <v>0</v>
      </c>
      <c r="AP2100" s="105">
        <v>0</v>
      </c>
      <c r="AQ2100" s="11">
        <v>0</v>
      </c>
      <c r="AR2100" s="11">
        <v>0</v>
      </c>
      <c r="AS2100" s="11">
        <v>0</v>
      </c>
      <c r="AT2100" s="11">
        <v>0</v>
      </c>
      <c r="AU2100" s="11">
        <v>0</v>
      </c>
      <c r="AV2100" s="11">
        <v>0</v>
      </c>
      <c r="AW2100" s="11">
        <v>0</v>
      </c>
      <c r="AX2100" s="11">
        <v>0</v>
      </c>
      <c r="AZ2100" s="11">
        <v>0</v>
      </c>
      <c r="BA2100" s="11">
        <v>0</v>
      </c>
      <c r="BB2100" s="122"/>
    </row>
    <row r="2101" spans="1:54" hidden="1" x14ac:dyDescent="0.25">
      <c r="A2101">
        <v>11</v>
      </c>
      <c r="B2101" t="str">
        <f t="shared" si="254"/>
        <v>FlCC-6122</v>
      </c>
      <c r="C2101" s="2" t="s">
        <v>321</v>
      </c>
      <c r="D2101" s="2" t="str">
        <f t="shared" si="255"/>
        <v>6</v>
      </c>
      <c r="E2101" s="2" t="str">
        <f t="shared" si="256"/>
        <v>61</v>
      </c>
      <c r="F2101" s="2" t="str">
        <f t="shared" si="257"/>
        <v>612</v>
      </c>
      <c r="G2101" s="1" t="s">
        <v>180</v>
      </c>
      <c r="H2101" s="27">
        <v>0</v>
      </c>
      <c r="I2101" s="27"/>
      <c r="J2101" s="27">
        <v>0</v>
      </c>
      <c r="K2101" s="27">
        <v>0</v>
      </c>
      <c r="L2101" s="27">
        <v>0</v>
      </c>
      <c r="M2101" s="27"/>
      <c r="N2101" s="27">
        <v>0</v>
      </c>
      <c r="O2101" s="27">
        <v>0</v>
      </c>
      <c r="P2101" s="27">
        <v>0</v>
      </c>
      <c r="Q2101" s="27"/>
      <c r="R2101" s="27">
        <v>0</v>
      </c>
      <c r="S2101" s="27">
        <v>0</v>
      </c>
      <c r="T2101" s="27">
        <v>0</v>
      </c>
      <c r="U2101" s="27"/>
      <c r="V2101" s="27">
        <v>0</v>
      </c>
      <c r="W2101" s="27">
        <v>0</v>
      </c>
      <c r="X2101" s="27">
        <v>0</v>
      </c>
      <c r="Y2101" s="27"/>
      <c r="Z2101" s="27">
        <v>0</v>
      </c>
      <c r="AA2101" s="27">
        <v>0</v>
      </c>
      <c r="AB2101" s="27">
        <v>0</v>
      </c>
      <c r="AC2101" s="27"/>
      <c r="AD2101" s="27">
        <v>0</v>
      </c>
      <c r="AE2101" s="27">
        <v>0</v>
      </c>
      <c r="AF2101" s="27">
        <v>0</v>
      </c>
      <c r="AG2101" s="106">
        <v>0</v>
      </c>
      <c r="AH2101" s="27">
        <v>0</v>
      </c>
      <c r="AI2101" s="27">
        <v>0</v>
      </c>
      <c r="AJ2101" s="27">
        <v>0</v>
      </c>
      <c r="AK2101" s="106">
        <v>0</v>
      </c>
      <c r="AL2101" s="106">
        <v>0</v>
      </c>
      <c r="AM2101" s="105">
        <v>0</v>
      </c>
      <c r="AN2101" s="11">
        <v>0</v>
      </c>
      <c r="AO2101" s="11">
        <v>0</v>
      </c>
      <c r="AP2101" s="105">
        <v>0</v>
      </c>
      <c r="AQ2101" s="11">
        <v>0</v>
      </c>
      <c r="AR2101" s="11">
        <v>0</v>
      </c>
      <c r="AS2101" s="11">
        <v>0</v>
      </c>
      <c r="AT2101" s="11">
        <v>0</v>
      </c>
      <c r="AU2101" s="11">
        <v>0</v>
      </c>
      <c r="AV2101" s="11">
        <v>0</v>
      </c>
      <c r="AW2101" s="11">
        <v>0</v>
      </c>
      <c r="AX2101" s="11">
        <v>0</v>
      </c>
      <c r="AZ2101" s="11">
        <v>0</v>
      </c>
      <c r="BA2101" s="11">
        <v>0</v>
      </c>
      <c r="BB2101" s="122"/>
    </row>
    <row r="2102" spans="1:54" hidden="1" x14ac:dyDescent="0.25">
      <c r="A2102">
        <v>11</v>
      </c>
      <c r="B2102" t="str">
        <f t="shared" si="254"/>
        <v>FlCC-6131</v>
      </c>
      <c r="C2102" s="2" t="s">
        <v>321</v>
      </c>
      <c r="D2102" s="2" t="str">
        <f t="shared" si="255"/>
        <v>6</v>
      </c>
      <c r="E2102" s="2" t="str">
        <f t="shared" si="256"/>
        <v>61</v>
      </c>
      <c r="F2102" s="2" t="str">
        <f t="shared" si="257"/>
        <v>613</v>
      </c>
      <c r="G2102" s="1" t="s">
        <v>181</v>
      </c>
      <c r="H2102" s="27">
        <v>0</v>
      </c>
      <c r="I2102" s="27"/>
      <c r="J2102" s="27">
        <v>0</v>
      </c>
      <c r="K2102" s="27">
        <v>0</v>
      </c>
      <c r="L2102" s="27">
        <v>0</v>
      </c>
      <c r="M2102" s="27"/>
      <c r="N2102" s="27">
        <v>0</v>
      </c>
      <c r="O2102" s="27">
        <v>0</v>
      </c>
      <c r="P2102" s="27">
        <v>0</v>
      </c>
      <c r="Q2102" s="27"/>
      <c r="R2102" s="27">
        <v>0</v>
      </c>
      <c r="S2102" s="27">
        <v>0</v>
      </c>
      <c r="T2102" s="27">
        <v>0</v>
      </c>
      <c r="U2102" s="27"/>
      <c r="V2102" s="27">
        <v>0</v>
      </c>
      <c r="W2102" s="27">
        <v>0</v>
      </c>
      <c r="X2102" s="27">
        <v>0</v>
      </c>
      <c r="Y2102" s="27"/>
      <c r="Z2102" s="27">
        <v>0</v>
      </c>
      <c r="AA2102" s="27">
        <v>0</v>
      </c>
      <c r="AB2102" s="27">
        <v>0</v>
      </c>
      <c r="AC2102" s="27"/>
      <c r="AD2102" s="27">
        <v>0</v>
      </c>
      <c r="AE2102" s="27">
        <v>0</v>
      </c>
      <c r="AF2102" s="27">
        <v>0</v>
      </c>
      <c r="AG2102" s="106">
        <v>0</v>
      </c>
      <c r="AH2102" s="27">
        <v>0</v>
      </c>
      <c r="AI2102" s="27">
        <v>0</v>
      </c>
      <c r="AJ2102" s="27">
        <v>0</v>
      </c>
      <c r="AK2102" s="106">
        <v>0</v>
      </c>
      <c r="AL2102" s="106">
        <v>0</v>
      </c>
      <c r="AM2102" s="105">
        <v>0</v>
      </c>
      <c r="AN2102" s="11">
        <v>0</v>
      </c>
      <c r="AO2102" s="11">
        <v>0</v>
      </c>
      <c r="AP2102" s="105">
        <v>0</v>
      </c>
      <c r="AQ2102" s="11">
        <v>0</v>
      </c>
      <c r="AR2102" s="11">
        <v>0</v>
      </c>
      <c r="AS2102" s="11">
        <v>0</v>
      </c>
      <c r="AT2102" s="11">
        <v>0</v>
      </c>
      <c r="AU2102" s="11">
        <v>0</v>
      </c>
      <c r="AV2102" s="11">
        <v>0</v>
      </c>
      <c r="AW2102" s="11">
        <v>0</v>
      </c>
      <c r="AX2102" s="11">
        <v>0</v>
      </c>
      <c r="AZ2102" s="11">
        <v>0</v>
      </c>
      <c r="BA2102" s="11">
        <v>0</v>
      </c>
      <c r="BB2102" s="122"/>
    </row>
    <row r="2103" spans="1:54" hidden="1" x14ac:dyDescent="0.25">
      <c r="A2103">
        <v>11</v>
      </c>
      <c r="B2103" t="str">
        <f t="shared" si="254"/>
        <v>FlCC-6132</v>
      </c>
      <c r="C2103" s="2" t="s">
        <v>321</v>
      </c>
      <c r="D2103" s="2" t="str">
        <f t="shared" si="255"/>
        <v>6</v>
      </c>
      <c r="E2103" s="2" t="str">
        <f t="shared" si="256"/>
        <v>61</v>
      </c>
      <c r="F2103" s="2" t="str">
        <f t="shared" si="257"/>
        <v>613</v>
      </c>
      <c r="G2103" s="1" t="s">
        <v>182</v>
      </c>
      <c r="H2103" s="27">
        <v>0</v>
      </c>
      <c r="I2103" s="27"/>
      <c r="J2103" s="27">
        <v>0</v>
      </c>
      <c r="K2103" s="27">
        <v>0</v>
      </c>
      <c r="L2103" s="27">
        <v>0</v>
      </c>
      <c r="M2103" s="27"/>
      <c r="N2103" s="27">
        <v>0</v>
      </c>
      <c r="O2103" s="27">
        <v>0</v>
      </c>
      <c r="P2103" s="27">
        <v>0</v>
      </c>
      <c r="Q2103" s="27"/>
      <c r="R2103" s="27">
        <v>0</v>
      </c>
      <c r="S2103" s="27">
        <v>0</v>
      </c>
      <c r="T2103" s="27">
        <v>0</v>
      </c>
      <c r="U2103" s="27"/>
      <c r="V2103" s="27">
        <v>0</v>
      </c>
      <c r="W2103" s="27">
        <v>0</v>
      </c>
      <c r="X2103" s="27">
        <v>0</v>
      </c>
      <c r="Y2103" s="27"/>
      <c r="Z2103" s="27">
        <v>0</v>
      </c>
      <c r="AA2103" s="27">
        <v>0</v>
      </c>
      <c r="AB2103" s="27">
        <v>0</v>
      </c>
      <c r="AC2103" s="27"/>
      <c r="AD2103" s="27">
        <v>0</v>
      </c>
      <c r="AE2103" s="27">
        <v>0</v>
      </c>
      <c r="AF2103" s="27">
        <v>0</v>
      </c>
      <c r="AG2103" s="106">
        <v>0</v>
      </c>
      <c r="AH2103" s="27">
        <v>0</v>
      </c>
      <c r="AI2103" s="27">
        <v>0</v>
      </c>
      <c r="AJ2103" s="27">
        <v>0</v>
      </c>
      <c r="AK2103" s="106">
        <v>0</v>
      </c>
      <c r="AL2103" s="106">
        <v>0</v>
      </c>
      <c r="AM2103" s="105">
        <v>0</v>
      </c>
      <c r="AN2103" s="11">
        <v>0</v>
      </c>
      <c r="AO2103" s="11">
        <v>0</v>
      </c>
      <c r="AP2103" s="105">
        <v>0</v>
      </c>
      <c r="AQ2103" s="11">
        <v>0</v>
      </c>
      <c r="AR2103" s="11">
        <v>0</v>
      </c>
      <c r="AS2103" s="11">
        <v>0</v>
      </c>
      <c r="AT2103" s="11">
        <v>0</v>
      </c>
      <c r="AU2103" s="11">
        <v>0</v>
      </c>
      <c r="AV2103" s="11">
        <v>0</v>
      </c>
      <c r="AW2103" s="11">
        <v>0</v>
      </c>
      <c r="AX2103" s="11">
        <v>0</v>
      </c>
      <c r="AZ2103" s="11">
        <v>0</v>
      </c>
      <c r="BA2103" s="11">
        <v>0</v>
      </c>
      <c r="BB2103" s="122"/>
    </row>
    <row r="2104" spans="1:54" hidden="1" x14ac:dyDescent="0.25">
      <c r="A2104">
        <v>11</v>
      </c>
      <c r="B2104" t="str">
        <f t="shared" si="254"/>
        <v>FlCC-6141</v>
      </c>
      <c r="C2104" s="2" t="s">
        <v>321</v>
      </c>
      <c r="D2104" s="2" t="str">
        <f t="shared" si="255"/>
        <v>6</v>
      </c>
      <c r="E2104" s="2" t="str">
        <f t="shared" si="256"/>
        <v>61</v>
      </c>
      <c r="F2104" s="2" t="str">
        <f t="shared" si="257"/>
        <v>614</v>
      </c>
      <c r="G2104" s="1" t="s">
        <v>183</v>
      </c>
      <c r="H2104" s="27">
        <v>0</v>
      </c>
      <c r="I2104" s="27"/>
      <c r="J2104" s="27">
        <v>0</v>
      </c>
      <c r="K2104" s="27">
        <v>0</v>
      </c>
      <c r="L2104" s="27">
        <v>0</v>
      </c>
      <c r="M2104" s="27"/>
      <c r="N2104" s="27">
        <v>0</v>
      </c>
      <c r="O2104" s="27">
        <v>0</v>
      </c>
      <c r="P2104" s="27">
        <v>0</v>
      </c>
      <c r="Q2104" s="27"/>
      <c r="R2104" s="27">
        <v>0</v>
      </c>
      <c r="S2104" s="27">
        <v>0</v>
      </c>
      <c r="T2104" s="27">
        <v>0</v>
      </c>
      <c r="U2104" s="27"/>
      <c r="V2104" s="27">
        <v>0</v>
      </c>
      <c r="W2104" s="27">
        <v>0</v>
      </c>
      <c r="X2104" s="27">
        <v>0</v>
      </c>
      <c r="Y2104" s="27"/>
      <c r="Z2104" s="27">
        <v>0</v>
      </c>
      <c r="AA2104" s="27">
        <v>0</v>
      </c>
      <c r="AB2104" s="27">
        <v>0</v>
      </c>
      <c r="AC2104" s="27"/>
      <c r="AD2104" s="27">
        <v>0</v>
      </c>
      <c r="AE2104" s="27">
        <v>0</v>
      </c>
      <c r="AF2104" s="27">
        <v>0</v>
      </c>
      <c r="AG2104" s="106">
        <v>0</v>
      </c>
      <c r="AH2104" s="27">
        <v>0</v>
      </c>
      <c r="AI2104" s="27">
        <v>0</v>
      </c>
      <c r="AJ2104" s="27">
        <v>0</v>
      </c>
      <c r="AK2104" s="106">
        <v>0</v>
      </c>
      <c r="AL2104" s="106">
        <v>0</v>
      </c>
      <c r="AM2104" s="105">
        <v>0</v>
      </c>
      <c r="AN2104" s="11">
        <v>0</v>
      </c>
      <c r="AO2104" s="11">
        <v>0</v>
      </c>
      <c r="AP2104" s="105">
        <v>0</v>
      </c>
      <c r="AQ2104" s="11">
        <v>0</v>
      </c>
      <c r="AR2104" s="11">
        <v>0</v>
      </c>
      <c r="AS2104" s="11">
        <v>0</v>
      </c>
      <c r="AT2104" s="11">
        <v>0</v>
      </c>
      <c r="AU2104" s="11">
        <v>0</v>
      </c>
      <c r="AV2104" s="11">
        <v>0</v>
      </c>
      <c r="AW2104" s="11">
        <v>0</v>
      </c>
      <c r="AX2104" s="11">
        <v>0</v>
      </c>
      <c r="AZ2104" s="11">
        <v>0</v>
      </c>
      <c r="BA2104" s="11">
        <v>0</v>
      </c>
      <c r="BB2104" s="122"/>
    </row>
    <row r="2105" spans="1:54" hidden="1" x14ac:dyDescent="0.25">
      <c r="A2105">
        <v>11</v>
      </c>
      <c r="B2105" t="str">
        <f t="shared" si="254"/>
        <v>FlCC-6142</v>
      </c>
      <c r="C2105" s="2" t="s">
        <v>321</v>
      </c>
      <c r="D2105" s="2" t="str">
        <f t="shared" si="255"/>
        <v>6</v>
      </c>
      <c r="E2105" s="2" t="str">
        <f t="shared" si="256"/>
        <v>61</v>
      </c>
      <c r="F2105" s="2" t="str">
        <f t="shared" si="257"/>
        <v>614</v>
      </c>
      <c r="G2105" s="1" t="s">
        <v>184</v>
      </c>
      <c r="H2105" s="27">
        <v>0</v>
      </c>
      <c r="I2105" s="27"/>
      <c r="J2105" s="27">
        <v>0</v>
      </c>
      <c r="K2105" s="27">
        <v>0</v>
      </c>
      <c r="L2105" s="27">
        <v>0</v>
      </c>
      <c r="M2105" s="27"/>
      <c r="N2105" s="27">
        <v>0</v>
      </c>
      <c r="O2105" s="27">
        <v>0</v>
      </c>
      <c r="P2105" s="27">
        <v>0</v>
      </c>
      <c r="Q2105" s="27"/>
      <c r="R2105" s="27">
        <v>0</v>
      </c>
      <c r="S2105" s="27">
        <v>0</v>
      </c>
      <c r="T2105" s="27">
        <v>0</v>
      </c>
      <c r="U2105" s="27"/>
      <c r="V2105" s="27">
        <v>0</v>
      </c>
      <c r="W2105" s="27">
        <v>0</v>
      </c>
      <c r="X2105" s="27">
        <v>0</v>
      </c>
      <c r="Y2105" s="27"/>
      <c r="Z2105" s="27">
        <v>0</v>
      </c>
      <c r="AA2105" s="27">
        <v>0</v>
      </c>
      <c r="AB2105" s="27">
        <v>0</v>
      </c>
      <c r="AC2105" s="27"/>
      <c r="AD2105" s="27">
        <v>0</v>
      </c>
      <c r="AE2105" s="27">
        <v>0</v>
      </c>
      <c r="AF2105" s="27">
        <v>0</v>
      </c>
      <c r="AG2105" s="106">
        <v>0</v>
      </c>
      <c r="AH2105" s="27">
        <v>0</v>
      </c>
      <c r="AI2105" s="27">
        <v>0</v>
      </c>
      <c r="AJ2105" s="27">
        <v>0</v>
      </c>
      <c r="AK2105" s="106">
        <v>0</v>
      </c>
      <c r="AL2105" s="106">
        <v>0</v>
      </c>
      <c r="AM2105" s="105">
        <v>0</v>
      </c>
      <c r="AN2105" s="11">
        <v>0</v>
      </c>
      <c r="AO2105" s="11">
        <v>0</v>
      </c>
      <c r="AP2105" s="105">
        <v>0</v>
      </c>
      <c r="AQ2105" s="11">
        <v>0</v>
      </c>
      <c r="AR2105" s="11">
        <v>0</v>
      </c>
      <c r="AS2105" s="11">
        <v>0</v>
      </c>
      <c r="AT2105" s="11">
        <v>0</v>
      </c>
      <c r="AU2105" s="11">
        <v>0</v>
      </c>
      <c r="AV2105" s="11">
        <v>0</v>
      </c>
      <c r="AW2105" s="11">
        <v>0</v>
      </c>
      <c r="AX2105" s="11">
        <v>0</v>
      </c>
      <c r="AZ2105" s="11">
        <v>0</v>
      </c>
      <c r="BA2105" s="11">
        <v>0</v>
      </c>
      <c r="BB2105" s="122"/>
    </row>
    <row r="2106" spans="1:54" hidden="1" x14ac:dyDescent="0.25">
      <c r="A2106">
        <v>11</v>
      </c>
      <c r="B2106" t="str">
        <f t="shared" si="254"/>
        <v>FlCC-6151</v>
      </c>
      <c r="C2106" s="2" t="s">
        <v>321</v>
      </c>
      <c r="D2106" s="2" t="str">
        <f t="shared" si="255"/>
        <v>6</v>
      </c>
      <c r="E2106" s="2" t="str">
        <f t="shared" si="256"/>
        <v>61</v>
      </c>
      <c r="F2106" s="2" t="str">
        <f t="shared" si="257"/>
        <v>615</v>
      </c>
      <c r="G2106" s="1" t="s">
        <v>185</v>
      </c>
      <c r="H2106" s="27">
        <v>0</v>
      </c>
      <c r="I2106" s="27"/>
      <c r="J2106" s="27">
        <v>0</v>
      </c>
      <c r="K2106" s="27">
        <v>0</v>
      </c>
      <c r="L2106" s="27">
        <v>0</v>
      </c>
      <c r="M2106" s="27"/>
      <c r="N2106" s="27">
        <v>0</v>
      </c>
      <c r="O2106" s="27">
        <v>0</v>
      </c>
      <c r="P2106" s="27">
        <v>0</v>
      </c>
      <c r="Q2106" s="27"/>
      <c r="R2106" s="27">
        <v>0</v>
      </c>
      <c r="S2106" s="27">
        <v>0</v>
      </c>
      <c r="T2106" s="27">
        <v>0</v>
      </c>
      <c r="U2106" s="27"/>
      <c r="V2106" s="27">
        <v>0</v>
      </c>
      <c r="W2106" s="27">
        <v>0</v>
      </c>
      <c r="X2106" s="27">
        <v>0</v>
      </c>
      <c r="Y2106" s="27"/>
      <c r="Z2106" s="27">
        <v>0</v>
      </c>
      <c r="AA2106" s="27">
        <v>0</v>
      </c>
      <c r="AB2106" s="27">
        <v>0</v>
      </c>
      <c r="AC2106" s="27"/>
      <c r="AD2106" s="27">
        <v>0</v>
      </c>
      <c r="AE2106" s="27">
        <v>0</v>
      </c>
      <c r="AF2106" s="27">
        <v>0</v>
      </c>
      <c r="AG2106" s="106">
        <v>0</v>
      </c>
      <c r="AH2106" s="27">
        <v>0</v>
      </c>
      <c r="AI2106" s="27">
        <v>0</v>
      </c>
      <c r="AJ2106" s="27">
        <v>0</v>
      </c>
      <c r="AK2106" s="106">
        <v>0</v>
      </c>
      <c r="AL2106" s="106">
        <v>0</v>
      </c>
      <c r="AM2106" s="105">
        <v>0</v>
      </c>
      <c r="AN2106" s="11">
        <v>0</v>
      </c>
      <c r="AO2106" s="11">
        <v>0</v>
      </c>
      <c r="AP2106" s="105">
        <v>0</v>
      </c>
      <c r="AQ2106" s="11">
        <v>0</v>
      </c>
      <c r="AR2106" s="11">
        <v>0</v>
      </c>
      <c r="AS2106" s="11">
        <v>0</v>
      </c>
      <c r="AT2106" s="11">
        <v>0</v>
      </c>
      <c r="AU2106" s="11">
        <v>0</v>
      </c>
      <c r="AV2106" s="11">
        <v>0</v>
      </c>
      <c r="AW2106" s="11">
        <v>0</v>
      </c>
      <c r="AX2106" s="11">
        <v>0</v>
      </c>
      <c r="AZ2106" s="11">
        <v>0</v>
      </c>
      <c r="BA2106" s="11">
        <v>0</v>
      </c>
      <c r="BB2106" s="122"/>
    </row>
    <row r="2107" spans="1:54" hidden="1" x14ac:dyDescent="0.25">
      <c r="A2107">
        <v>11</v>
      </c>
      <c r="B2107" t="str">
        <f t="shared" si="254"/>
        <v>FlCC-6152</v>
      </c>
      <c r="C2107" s="2" t="s">
        <v>321</v>
      </c>
      <c r="D2107" s="2" t="str">
        <f t="shared" si="255"/>
        <v>6</v>
      </c>
      <c r="E2107" s="2" t="str">
        <f t="shared" si="256"/>
        <v>61</v>
      </c>
      <c r="F2107" s="2" t="str">
        <f t="shared" si="257"/>
        <v>615</v>
      </c>
      <c r="G2107" s="1" t="s">
        <v>186</v>
      </c>
      <c r="H2107" s="27">
        <v>0</v>
      </c>
      <c r="I2107" s="27"/>
      <c r="J2107" s="27">
        <v>0</v>
      </c>
      <c r="K2107" s="27">
        <v>0</v>
      </c>
      <c r="L2107" s="27">
        <v>0</v>
      </c>
      <c r="M2107" s="27"/>
      <c r="N2107" s="27">
        <v>0</v>
      </c>
      <c r="O2107" s="27">
        <v>0</v>
      </c>
      <c r="P2107" s="27">
        <v>0</v>
      </c>
      <c r="Q2107" s="27"/>
      <c r="R2107" s="27">
        <v>0</v>
      </c>
      <c r="S2107" s="27">
        <v>0</v>
      </c>
      <c r="T2107" s="27">
        <v>0</v>
      </c>
      <c r="U2107" s="27"/>
      <c r="V2107" s="27">
        <v>0</v>
      </c>
      <c r="W2107" s="27">
        <v>0</v>
      </c>
      <c r="X2107" s="27">
        <v>0</v>
      </c>
      <c r="Y2107" s="27"/>
      <c r="Z2107" s="27">
        <v>0</v>
      </c>
      <c r="AA2107" s="27">
        <v>0</v>
      </c>
      <c r="AB2107" s="27">
        <v>0</v>
      </c>
      <c r="AC2107" s="27"/>
      <c r="AD2107" s="27">
        <v>0</v>
      </c>
      <c r="AE2107" s="27">
        <v>0</v>
      </c>
      <c r="AF2107" s="27">
        <v>0</v>
      </c>
      <c r="AG2107" s="106">
        <v>0</v>
      </c>
      <c r="AH2107" s="27">
        <v>0</v>
      </c>
      <c r="AI2107" s="27">
        <v>0</v>
      </c>
      <c r="AJ2107" s="27">
        <v>0</v>
      </c>
      <c r="AK2107" s="106">
        <v>0</v>
      </c>
      <c r="AL2107" s="106">
        <v>0</v>
      </c>
      <c r="AM2107" s="105">
        <v>0</v>
      </c>
      <c r="AN2107" s="11">
        <v>0</v>
      </c>
      <c r="AO2107" s="11">
        <v>544.82186000000002</v>
      </c>
      <c r="AP2107" s="105">
        <v>544.82186000000002</v>
      </c>
      <c r="AQ2107" s="11">
        <v>544.82186000000002</v>
      </c>
      <c r="AR2107" s="11">
        <v>0</v>
      </c>
      <c r="AS2107" s="11">
        <v>0</v>
      </c>
      <c r="AT2107" s="11">
        <v>0</v>
      </c>
      <c r="AU2107" s="11">
        <v>0</v>
      </c>
      <c r="AV2107" s="11">
        <v>8200</v>
      </c>
      <c r="AW2107" s="11">
        <v>8200</v>
      </c>
      <c r="AX2107" s="11">
        <v>8200</v>
      </c>
      <c r="AZ2107" s="11">
        <v>0</v>
      </c>
      <c r="BA2107" s="11">
        <v>0</v>
      </c>
      <c r="BB2107" s="122"/>
    </row>
    <row r="2108" spans="1:54" hidden="1" x14ac:dyDescent="0.25">
      <c r="A2108">
        <v>11</v>
      </c>
      <c r="B2108" t="str">
        <f t="shared" si="254"/>
        <v>FlCC-6161</v>
      </c>
      <c r="C2108" s="2" t="s">
        <v>321</v>
      </c>
      <c r="D2108" s="2" t="str">
        <f t="shared" si="255"/>
        <v>6</v>
      </c>
      <c r="E2108" s="2" t="str">
        <f t="shared" si="256"/>
        <v>61</v>
      </c>
      <c r="F2108" s="2" t="str">
        <f t="shared" si="257"/>
        <v>616</v>
      </c>
      <c r="G2108" s="1" t="s">
        <v>187</v>
      </c>
      <c r="H2108" s="27">
        <v>0</v>
      </c>
      <c r="I2108" s="27"/>
      <c r="J2108" s="27">
        <v>0</v>
      </c>
      <c r="K2108" s="27">
        <v>0</v>
      </c>
      <c r="L2108" s="27">
        <v>0</v>
      </c>
      <c r="M2108" s="27"/>
      <c r="N2108" s="27">
        <v>0</v>
      </c>
      <c r="O2108" s="27">
        <v>0</v>
      </c>
      <c r="P2108" s="27">
        <v>0</v>
      </c>
      <c r="Q2108" s="27"/>
      <c r="R2108" s="27">
        <v>0</v>
      </c>
      <c r="S2108" s="27">
        <v>0</v>
      </c>
      <c r="T2108" s="27">
        <v>0</v>
      </c>
      <c r="U2108" s="27"/>
      <c r="V2108" s="27">
        <v>0</v>
      </c>
      <c r="W2108" s="27">
        <v>0</v>
      </c>
      <c r="X2108" s="27">
        <v>0</v>
      </c>
      <c r="Y2108" s="27"/>
      <c r="Z2108" s="27">
        <v>0</v>
      </c>
      <c r="AA2108" s="27">
        <v>0</v>
      </c>
      <c r="AB2108" s="27">
        <v>0</v>
      </c>
      <c r="AC2108" s="27"/>
      <c r="AD2108" s="27">
        <v>0</v>
      </c>
      <c r="AE2108" s="27">
        <v>0</v>
      </c>
      <c r="AF2108" s="27">
        <v>0</v>
      </c>
      <c r="AG2108" s="106">
        <v>0</v>
      </c>
      <c r="AH2108" s="27">
        <v>0</v>
      </c>
      <c r="AI2108" s="27">
        <v>0</v>
      </c>
      <c r="AJ2108" s="27">
        <v>0</v>
      </c>
      <c r="AK2108" s="106">
        <v>0</v>
      </c>
      <c r="AL2108" s="106">
        <v>0</v>
      </c>
      <c r="AM2108" s="105">
        <v>0</v>
      </c>
      <c r="AN2108" s="11">
        <v>0</v>
      </c>
      <c r="AO2108" s="11">
        <v>0</v>
      </c>
      <c r="AP2108" s="105">
        <v>0</v>
      </c>
      <c r="AQ2108" s="11">
        <v>0</v>
      </c>
      <c r="AR2108" s="11">
        <v>0</v>
      </c>
      <c r="AS2108" s="11">
        <v>0</v>
      </c>
      <c r="AT2108" s="11">
        <v>0</v>
      </c>
      <c r="AU2108" s="11">
        <v>0</v>
      </c>
      <c r="AV2108" s="11">
        <v>0</v>
      </c>
      <c r="AW2108" s="11">
        <v>0</v>
      </c>
      <c r="AX2108" s="11">
        <v>0</v>
      </c>
      <c r="AZ2108" s="11">
        <v>0</v>
      </c>
      <c r="BA2108" s="11">
        <v>0</v>
      </c>
      <c r="BB2108" s="122"/>
    </row>
    <row r="2109" spans="1:54" hidden="1" x14ac:dyDescent="0.25">
      <c r="A2109">
        <v>11</v>
      </c>
      <c r="B2109" t="str">
        <f t="shared" si="254"/>
        <v>FlCC-6162</v>
      </c>
      <c r="C2109" s="2" t="s">
        <v>321</v>
      </c>
      <c r="D2109" s="2" t="str">
        <f t="shared" si="255"/>
        <v>6</v>
      </c>
      <c r="E2109" s="2" t="str">
        <f t="shared" si="256"/>
        <v>61</v>
      </c>
      <c r="F2109" s="2" t="str">
        <f t="shared" si="257"/>
        <v>616</v>
      </c>
      <c r="G2109" s="1" t="s">
        <v>188</v>
      </c>
      <c r="H2109" s="27">
        <v>0</v>
      </c>
      <c r="I2109" s="27"/>
      <c r="J2109" s="27">
        <v>0</v>
      </c>
      <c r="K2109" s="27">
        <v>0</v>
      </c>
      <c r="L2109" s="27">
        <v>0</v>
      </c>
      <c r="M2109" s="27"/>
      <c r="N2109" s="27">
        <v>0</v>
      </c>
      <c r="O2109" s="27">
        <v>0</v>
      </c>
      <c r="P2109" s="27">
        <v>0</v>
      </c>
      <c r="Q2109" s="27"/>
      <c r="R2109" s="27">
        <v>0</v>
      </c>
      <c r="S2109" s="27">
        <v>0</v>
      </c>
      <c r="T2109" s="27">
        <v>0</v>
      </c>
      <c r="U2109" s="27"/>
      <c r="V2109" s="27">
        <v>0</v>
      </c>
      <c r="W2109" s="27">
        <v>0</v>
      </c>
      <c r="X2109" s="27">
        <v>0</v>
      </c>
      <c r="Y2109" s="27"/>
      <c r="Z2109" s="27">
        <v>0</v>
      </c>
      <c r="AA2109" s="27">
        <v>0</v>
      </c>
      <c r="AB2109" s="27">
        <v>0</v>
      </c>
      <c r="AC2109" s="27"/>
      <c r="AD2109" s="27">
        <v>0</v>
      </c>
      <c r="AE2109" s="27">
        <v>0</v>
      </c>
      <c r="AF2109" s="27">
        <v>0</v>
      </c>
      <c r="AG2109" s="106">
        <v>0</v>
      </c>
      <c r="AH2109" s="27">
        <v>0</v>
      </c>
      <c r="AI2109" s="27">
        <v>0</v>
      </c>
      <c r="AJ2109" s="27">
        <v>0</v>
      </c>
      <c r="AK2109" s="106">
        <v>0</v>
      </c>
      <c r="AL2109" s="106">
        <v>0</v>
      </c>
      <c r="AM2109" s="105">
        <v>0</v>
      </c>
      <c r="AN2109" s="11">
        <v>0</v>
      </c>
      <c r="AO2109" s="11">
        <v>0</v>
      </c>
      <c r="AP2109" s="105">
        <v>0</v>
      </c>
      <c r="AQ2109" s="11">
        <v>0</v>
      </c>
      <c r="AR2109" s="11">
        <v>0</v>
      </c>
      <c r="AS2109" s="11">
        <v>0</v>
      </c>
      <c r="AT2109" s="11">
        <v>0</v>
      </c>
      <c r="AU2109" s="11">
        <v>0</v>
      </c>
      <c r="AV2109" s="11">
        <v>0</v>
      </c>
      <c r="AW2109" s="11">
        <v>0</v>
      </c>
      <c r="AX2109" s="11">
        <v>0</v>
      </c>
      <c r="AZ2109" s="11">
        <v>0</v>
      </c>
      <c r="BA2109" s="11">
        <v>0</v>
      </c>
      <c r="BB2109" s="122"/>
    </row>
    <row r="2110" spans="1:54" hidden="1" x14ac:dyDescent="0.25">
      <c r="A2110">
        <v>11</v>
      </c>
      <c r="B2110" t="str">
        <f t="shared" si="254"/>
        <v>FlCC-6171</v>
      </c>
      <c r="C2110" s="2" t="s">
        <v>321</v>
      </c>
      <c r="D2110" s="2" t="str">
        <f t="shared" si="255"/>
        <v>6</v>
      </c>
      <c r="E2110" s="2" t="str">
        <f t="shared" si="256"/>
        <v>61</v>
      </c>
      <c r="F2110" s="2" t="str">
        <f t="shared" si="257"/>
        <v>617</v>
      </c>
      <c r="G2110" s="1" t="s">
        <v>189</v>
      </c>
      <c r="H2110" s="27">
        <v>0</v>
      </c>
      <c r="I2110" s="27"/>
      <c r="J2110" s="27">
        <v>0</v>
      </c>
      <c r="K2110" s="27">
        <v>0</v>
      </c>
      <c r="L2110" s="27">
        <v>0</v>
      </c>
      <c r="M2110" s="27"/>
      <c r="N2110" s="27">
        <v>0</v>
      </c>
      <c r="O2110" s="27">
        <v>0</v>
      </c>
      <c r="P2110" s="27">
        <v>0</v>
      </c>
      <c r="Q2110" s="27"/>
      <c r="R2110" s="27">
        <v>0</v>
      </c>
      <c r="S2110" s="27">
        <v>0</v>
      </c>
      <c r="T2110" s="27">
        <v>0</v>
      </c>
      <c r="U2110" s="27"/>
      <c r="V2110" s="27">
        <v>0</v>
      </c>
      <c r="W2110" s="27">
        <v>0</v>
      </c>
      <c r="X2110" s="27">
        <v>0</v>
      </c>
      <c r="Y2110" s="27"/>
      <c r="Z2110" s="27">
        <v>0</v>
      </c>
      <c r="AA2110" s="27">
        <v>0</v>
      </c>
      <c r="AB2110" s="27">
        <v>0</v>
      </c>
      <c r="AC2110" s="27"/>
      <c r="AD2110" s="27">
        <v>0</v>
      </c>
      <c r="AE2110" s="27">
        <v>0</v>
      </c>
      <c r="AF2110" s="27">
        <v>0</v>
      </c>
      <c r="AG2110" s="106">
        <v>0</v>
      </c>
      <c r="AH2110" s="27">
        <v>0</v>
      </c>
      <c r="AI2110" s="27">
        <v>0</v>
      </c>
      <c r="AJ2110" s="27">
        <v>0</v>
      </c>
      <c r="AK2110" s="106">
        <v>0</v>
      </c>
      <c r="AL2110" s="106">
        <v>0</v>
      </c>
      <c r="AM2110" s="105">
        <v>0</v>
      </c>
      <c r="AN2110" s="11">
        <v>0</v>
      </c>
      <c r="AO2110" s="11">
        <v>0</v>
      </c>
      <c r="AP2110" s="105">
        <v>0</v>
      </c>
      <c r="AQ2110" s="11">
        <v>0</v>
      </c>
      <c r="AR2110" s="11">
        <v>0</v>
      </c>
      <c r="AS2110" s="11">
        <v>0</v>
      </c>
      <c r="AT2110" s="11">
        <v>0</v>
      </c>
      <c r="AU2110" s="11">
        <v>0</v>
      </c>
      <c r="AV2110" s="11">
        <v>0</v>
      </c>
      <c r="AW2110" s="11">
        <v>0</v>
      </c>
      <c r="AX2110" s="11">
        <v>0</v>
      </c>
      <c r="AZ2110" s="11">
        <v>0</v>
      </c>
      <c r="BA2110" s="11">
        <v>0</v>
      </c>
      <c r="BB2110" s="122"/>
    </row>
    <row r="2111" spans="1:54" hidden="1" x14ac:dyDescent="0.25">
      <c r="A2111">
        <v>11</v>
      </c>
      <c r="B2111" t="str">
        <f t="shared" si="254"/>
        <v>FlCC-6172</v>
      </c>
      <c r="C2111" s="2" t="s">
        <v>321</v>
      </c>
      <c r="D2111" s="2" t="str">
        <f t="shared" si="255"/>
        <v>6</v>
      </c>
      <c r="E2111" s="2" t="str">
        <f t="shared" si="256"/>
        <v>61</v>
      </c>
      <c r="F2111" s="2" t="str">
        <f t="shared" si="257"/>
        <v>617</v>
      </c>
      <c r="G2111" s="1" t="s">
        <v>190</v>
      </c>
      <c r="H2111" s="27">
        <v>0</v>
      </c>
      <c r="I2111" s="27"/>
      <c r="J2111" s="27">
        <v>0</v>
      </c>
      <c r="K2111" s="27">
        <v>0</v>
      </c>
      <c r="L2111" s="27">
        <v>0</v>
      </c>
      <c r="M2111" s="27"/>
      <c r="N2111" s="27">
        <v>0</v>
      </c>
      <c r="O2111" s="27">
        <v>0</v>
      </c>
      <c r="P2111" s="27">
        <v>0</v>
      </c>
      <c r="Q2111" s="27"/>
      <c r="R2111" s="27">
        <v>0</v>
      </c>
      <c r="S2111" s="27">
        <v>0</v>
      </c>
      <c r="T2111" s="27">
        <v>0</v>
      </c>
      <c r="U2111" s="27"/>
      <c r="V2111" s="27">
        <v>0</v>
      </c>
      <c r="W2111" s="27">
        <v>0</v>
      </c>
      <c r="X2111" s="27">
        <v>0</v>
      </c>
      <c r="Y2111" s="27"/>
      <c r="Z2111" s="27">
        <v>0</v>
      </c>
      <c r="AA2111" s="27">
        <v>0</v>
      </c>
      <c r="AB2111" s="27">
        <v>0</v>
      </c>
      <c r="AC2111" s="27"/>
      <c r="AD2111" s="27">
        <v>0</v>
      </c>
      <c r="AE2111" s="27">
        <v>0</v>
      </c>
      <c r="AF2111" s="27">
        <v>0</v>
      </c>
      <c r="AG2111" s="106">
        <v>0</v>
      </c>
      <c r="AH2111" s="27">
        <v>0</v>
      </c>
      <c r="AI2111" s="27">
        <v>0</v>
      </c>
      <c r="AJ2111" s="27">
        <v>0</v>
      </c>
      <c r="AK2111" s="106">
        <v>0</v>
      </c>
      <c r="AL2111" s="106">
        <v>0</v>
      </c>
      <c r="AM2111" s="105">
        <v>0</v>
      </c>
      <c r="AN2111" s="11">
        <v>0</v>
      </c>
      <c r="AO2111" s="11">
        <v>0</v>
      </c>
      <c r="AP2111" s="105">
        <v>0</v>
      </c>
      <c r="AQ2111" s="11">
        <v>0</v>
      </c>
      <c r="AR2111" s="11">
        <v>0</v>
      </c>
      <c r="AS2111" s="11">
        <v>0</v>
      </c>
      <c r="AT2111" s="11">
        <v>0</v>
      </c>
      <c r="AU2111" s="11">
        <v>0</v>
      </c>
      <c r="AV2111" s="11">
        <v>0</v>
      </c>
      <c r="AW2111" s="11">
        <v>0</v>
      </c>
      <c r="AX2111" s="11">
        <v>0</v>
      </c>
      <c r="AZ2111" s="11">
        <v>0</v>
      </c>
      <c r="BA2111" s="11">
        <v>0</v>
      </c>
      <c r="BB2111" s="122"/>
    </row>
    <row r="2112" spans="1:54" hidden="1" x14ac:dyDescent="0.25">
      <c r="A2112">
        <v>11</v>
      </c>
      <c r="B2112" t="str">
        <f t="shared" si="254"/>
        <v>FlCC-6210</v>
      </c>
      <c r="C2112" s="2" t="s">
        <v>321</v>
      </c>
      <c r="D2112" s="2" t="str">
        <f t="shared" si="255"/>
        <v>6</v>
      </c>
      <c r="E2112" s="2" t="str">
        <f t="shared" si="256"/>
        <v>62</v>
      </c>
      <c r="F2112" s="2" t="str">
        <f t="shared" si="257"/>
        <v>621</v>
      </c>
      <c r="G2112" s="1" t="s">
        <v>192</v>
      </c>
      <c r="H2112" s="27">
        <v>0</v>
      </c>
      <c r="I2112" s="27"/>
      <c r="J2112" s="27">
        <v>0</v>
      </c>
      <c r="K2112" s="27">
        <v>0</v>
      </c>
      <c r="L2112" s="27">
        <v>0</v>
      </c>
      <c r="M2112" s="27"/>
      <c r="N2112" s="27">
        <v>0</v>
      </c>
      <c r="O2112" s="27">
        <v>0</v>
      </c>
      <c r="P2112" s="27">
        <v>0</v>
      </c>
      <c r="Q2112" s="27"/>
      <c r="R2112" s="27">
        <v>0</v>
      </c>
      <c r="S2112" s="27">
        <v>0</v>
      </c>
      <c r="T2112" s="27">
        <v>0</v>
      </c>
      <c r="U2112" s="27"/>
      <c r="V2112" s="27">
        <v>0</v>
      </c>
      <c r="W2112" s="27">
        <v>0</v>
      </c>
      <c r="X2112" s="27">
        <v>0</v>
      </c>
      <c r="Y2112" s="27"/>
      <c r="Z2112" s="27">
        <v>0</v>
      </c>
      <c r="AA2112" s="27">
        <v>0</v>
      </c>
      <c r="AB2112" s="27">
        <v>0</v>
      </c>
      <c r="AC2112" s="27"/>
      <c r="AD2112" s="27">
        <v>0</v>
      </c>
      <c r="AE2112" s="27">
        <v>0</v>
      </c>
      <c r="AF2112" s="27">
        <v>0</v>
      </c>
      <c r="AG2112" s="106">
        <v>0</v>
      </c>
      <c r="AH2112" s="27">
        <v>0</v>
      </c>
      <c r="AI2112" s="27">
        <v>0</v>
      </c>
      <c r="AJ2112" s="27">
        <v>0</v>
      </c>
      <c r="AK2112" s="106">
        <v>0</v>
      </c>
      <c r="AL2112" s="106">
        <v>0</v>
      </c>
      <c r="AM2112" s="105">
        <v>0</v>
      </c>
      <c r="AN2112" s="11">
        <v>0</v>
      </c>
      <c r="AO2112" s="11">
        <v>0</v>
      </c>
      <c r="AP2112" s="105">
        <v>0</v>
      </c>
      <c r="AQ2112" s="11">
        <v>0</v>
      </c>
      <c r="AR2112" s="11">
        <v>0</v>
      </c>
      <c r="AS2112" s="11">
        <v>0</v>
      </c>
      <c r="AT2112" s="11">
        <v>0</v>
      </c>
      <c r="AU2112" s="11">
        <v>0</v>
      </c>
      <c r="AV2112" s="11">
        <v>0</v>
      </c>
      <c r="AW2112" s="11">
        <v>0</v>
      </c>
      <c r="AX2112" s="11">
        <v>0</v>
      </c>
      <c r="AZ2112" s="11">
        <v>0</v>
      </c>
      <c r="BA2112" s="11">
        <v>0</v>
      </c>
      <c r="BB2112" s="122"/>
    </row>
    <row r="2113" spans="1:54" hidden="1" x14ac:dyDescent="0.25">
      <c r="A2113">
        <v>11</v>
      </c>
      <c r="B2113" t="str">
        <f t="shared" si="254"/>
        <v>FlCC-6220</v>
      </c>
      <c r="C2113" s="2" t="s">
        <v>321</v>
      </c>
      <c r="D2113" s="2" t="str">
        <f t="shared" si="255"/>
        <v>6</v>
      </c>
      <c r="E2113" s="2" t="str">
        <f t="shared" si="256"/>
        <v>62</v>
      </c>
      <c r="F2113" s="2" t="str">
        <f t="shared" si="257"/>
        <v>622</v>
      </c>
      <c r="G2113" s="1" t="s">
        <v>193</v>
      </c>
      <c r="H2113" s="27">
        <v>0</v>
      </c>
      <c r="I2113" s="27"/>
      <c r="J2113" s="27">
        <v>0</v>
      </c>
      <c r="K2113" s="27">
        <v>0</v>
      </c>
      <c r="L2113" s="27">
        <v>0</v>
      </c>
      <c r="M2113" s="27"/>
      <c r="N2113" s="27">
        <v>0</v>
      </c>
      <c r="O2113" s="27">
        <v>0</v>
      </c>
      <c r="P2113" s="27">
        <v>0</v>
      </c>
      <c r="Q2113" s="27"/>
      <c r="R2113" s="27">
        <v>0</v>
      </c>
      <c r="S2113" s="27">
        <v>0</v>
      </c>
      <c r="T2113" s="27">
        <v>0</v>
      </c>
      <c r="U2113" s="27"/>
      <c r="V2113" s="27">
        <v>0</v>
      </c>
      <c r="W2113" s="27">
        <v>0</v>
      </c>
      <c r="X2113" s="27">
        <v>0</v>
      </c>
      <c r="Y2113" s="27"/>
      <c r="Z2113" s="27">
        <v>0</v>
      </c>
      <c r="AA2113" s="27">
        <v>0</v>
      </c>
      <c r="AB2113" s="27">
        <v>0</v>
      </c>
      <c r="AC2113" s="27"/>
      <c r="AD2113" s="27">
        <v>0</v>
      </c>
      <c r="AE2113" s="27">
        <v>0</v>
      </c>
      <c r="AF2113" s="27">
        <v>0</v>
      </c>
      <c r="AG2113" s="106">
        <v>0</v>
      </c>
      <c r="AH2113" s="27">
        <v>0</v>
      </c>
      <c r="AI2113" s="27">
        <v>0</v>
      </c>
      <c r="AJ2113" s="27">
        <v>0</v>
      </c>
      <c r="AK2113" s="106">
        <v>0</v>
      </c>
      <c r="AL2113" s="106">
        <v>0</v>
      </c>
      <c r="AM2113" s="105">
        <v>0</v>
      </c>
      <c r="AN2113" s="11">
        <v>0</v>
      </c>
      <c r="AO2113" s="11">
        <v>0</v>
      </c>
      <c r="AP2113" s="105">
        <v>0</v>
      </c>
      <c r="AQ2113" s="11">
        <v>0</v>
      </c>
      <c r="AR2113" s="11">
        <v>0</v>
      </c>
      <c r="AS2113" s="11">
        <v>0</v>
      </c>
      <c r="AT2113" s="11">
        <v>0</v>
      </c>
      <c r="AU2113" s="11">
        <v>0</v>
      </c>
      <c r="AV2113" s="11">
        <v>0</v>
      </c>
      <c r="AW2113" s="11">
        <v>0</v>
      </c>
      <c r="AX2113" s="11">
        <v>0</v>
      </c>
      <c r="AZ2113" s="11">
        <v>0</v>
      </c>
      <c r="BA2113" s="11">
        <v>0</v>
      </c>
      <c r="BB2113" s="122"/>
    </row>
    <row r="2114" spans="1:54" hidden="1" x14ac:dyDescent="0.25">
      <c r="A2114">
        <v>11</v>
      </c>
      <c r="B2114" t="str">
        <f t="shared" si="254"/>
        <v>FlCC-6300</v>
      </c>
      <c r="C2114" s="2" t="s">
        <v>321</v>
      </c>
      <c r="D2114" s="2" t="str">
        <f t="shared" ref="D2114:D2122" si="258">LEFT($G2114,1)</f>
        <v>6</v>
      </c>
      <c r="E2114" s="2" t="str">
        <f t="shared" ref="E2114:E2122" si="259">LEFT($G2114,2)</f>
        <v>63</v>
      </c>
      <c r="F2114" s="2" t="str">
        <f t="shared" ref="F2114:F2122" si="260">LEFT($G2114,3)</f>
        <v>630</v>
      </c>
      <c r="G2114" s="1" t="s">
        <v>931</v>
      </c>
      <c r="H2114" s="27">
        <v>0</v>
      </c>
      <c r="I2114" s="27"/>
      <c r="J2114" s="27">
        <v>0</v>
      </c>
      <c r="K2114" s="27">
        <v>0</v>
      </c>
      <c r="L2114" s="27">
        <v>0</v>
      </c>
      <c r="M2114" s="27"/>
      <c r="N2114" s="27">
        <v>0</v>
      </c>
      <c r="O2114" s="27">
        <v>0</v>
      </c>
      <c r="P2114" s="27">
        <v>0</v>
      </c>
      <c r="Q2114" s="27"/>
      <c r="R2114" s="27">
        <v>0</v>
      </c>
      <c r="S2114" s="27">
        <v>0</v>
      </c>
      <c r="T2114" s="27">
        <v>0</v>
      </c>
      <c r="U2114" s="27"/>
      <c r="V2114" s="27">
        <v>0</v>
      </c>
      <c r="W2114" s="27">
        <v>0</v>
      </c>
      <c r="X2114" s="27">
        <v>0</v>
      </c>
      <c r="Y2114" s="27"/>
      <c r="Z2114" s="27">
        <v>0</v>
      </c>
      <c r="AA2114" s="27">
        <v>0</v>
      </c>
      <c r="AB2114" s="27">
        <v>0</v>
      </c>
      <c r="AC2114" s="27"/>
      <c r="AD2114" s="27">
        <v>0</v>
      </c>
      <c r="AE2114" s="27">
        <v>0</v>
      </c>
      <c r="AF2114" s="27">
        <v>0</v>
      </c>
      <c r="AG2114" s="106">
        <v>0</v>
      </c>
      <c r="AH2114" s="27">
        <v>0</v>
      </c>
      <c r="AI2114" s="27">
        <v>0</v>
      </c>
      <c r="AJ2114" s="27">
        <v>0</v>
      </c>
      <c r="AK2114" s="106">
        <v>0</v>
      </c>
      <c r="AL2114" s="106">
        <v>0</v>
      </c>
      <c r="AM2114" s="105">
        <v>0</v>
      </c>
      <c r="AN2114" s="11">
        <v>0</v>
      </c>
      <c r="AO2114" s="11">
        <v>0</v>
      </c>
      <c r="AP2114" s="105">
        <v>0</v>
      </c>
      <c r="AQ2114" s="11">
        <v>0</v>
      </c>
      <c r="AR2114" s="11">
        <v>0</v>
      </c>
      <c r="AS2114" s="11">
        <v>0</v>
      </c>
      <c r="AT2114" s="11">
        <v>0</v>
      </c>
      <c r="AU2114" s="11"/>
      <c r="AV2114" s="11">
        <v>0</v>
      </c>
      <c r="AW2114" s="11">
        <v>0</v>
      </c>
      <c r="AX2114" s="11"/>
      <c r="AZ2114" s="11"/>
      <c r="BA2114" s="11"/>
      <c r="BB2114" s="122"/>
    </row>
    <row r="2115" spans="1:54" hidden="1" x14ac:dyDescent="0.25">
      <c r="A2115">
        <v>11</v>
      </c>
      <c r="B2115" t="str">
        <f t="shared" ref="B2115:B2178" si="261">C2115&amp;"-"&amp;G2115</f>
        <v>FlCC-6311</v>
      </c>
      <c r="C2115" s="2" t="s">
        <v>321</v>
      </c>
      <c r="D2115" s="2" t="str">
        <f t="shared" si="258"/>
        <v>6</v>
      </c>
      <c r="E2115" s="2" t="str">
        <f t="shared" si="259"/>
        <v>63</v>
      </c>
      <c r="F2115" s="2" t="str">
        <f t="shared" si="260"/>
        <v>631</v>
      </c>
      <c r="G2115" s="1" t="s">
        <v>195</v>
      </c>
      <c r="H2115" s="27">
        <v>0</v>
      </c>
      <c r="I2115" s="27"/>
      <c r="J2115" s="27">
        <v>0</v>
      </c>
      <c r="K2115" s="27">
        <v>0</v>
      </c>
      <c r="L2115" s="27">
        <v>0</v>
      </c>
      <c r="M2115" s="27"/>
      <c r="N2115" s="27">
        <v>0</v>
      </c>
      <c r="O2115" s="27">
        <v>0</v>
      </c>
      <c r="P2115" s="27">
        <v>0</v>
      </c>
      <c r="Q2115" s="27"/>
      <c r="R2115" s="27">
        <v>0</v>
      </c>
      <c r="S2115" s="27">
        <v>0</v>
      </c>
      <c r="T2115" s="27">
        <v>0</v>
      </c>
      <c r="U2115" s="27"/>
      <c r="V2115" s="27">
        <v>0</v>
      </c>
      <c r="W2115" s="27">
        <v>0</v>
      </c>
      <c r="X2115" s="27">
        <v>0</v>
      </c>
      <c r="Y2115" s="27"/>
      <c r="Z2115" s="27">
        <v>0</v>
      </c>
      <c r="AA2115" s="27">
        <v>0</v>
      </c>
      <c r="AB2115" s="27">
        <v>0</v>
      </c>
      <c r="AC2115" s="27"/>
      <c r="AD2115" s="27">
        <v>0</v>
      </c>
      <c r="AE2115" s="27">
        <v>0</v>
      </c>
      <c r="AF2115" s="27">
        <v>0</v>
      </c>
      <c r="AG2115" s="106">
        <v>0</v>
      </c>
      <c r="AH2115" s="27">
        <v>0</v>
      </c>
      <c r="AI2115" s="27">
        <v>0</v>
      </c>
      <c r="AJ2115" s="27">
        <v>0</v>
      </c>
      <c r="AK2115" s="106">
        <v>0</v>
      </c>
      <c r="AL2115" s="106">
        <v>0</v>
      </c>
      <c r="AM2115" s="105">
        <v>0</v>
      </c>
      <c r="AN2115" s="11">
        <v>0</v>
      </c>
      <c r="AO2115" s="11">
        <v>0</v>
      </c>
      <c r="AP2115" s="105">
        <v>0</v>
      </c>
      <c r="AQ2115" s="11">
        <v>0</v>
      </c>
      <c r="AR2115" s="11">
        <v>0</v>
      </c>
      <c r="AS2115" s="11">
        <v>0</v>
      </c>
      <c r="AT2115" s="11">
        <v>0</v>
      </c>
      <c r="AU2115" s="11">
        <v>0</v>
      </c>
      <c r="AV2115" s="11">
        <v>0</v>
      </c>
      <c r="AW2115" s="11">
        <v>0</v>
      </c>
      <c r="AX2115" s="11">
        <v>0</v>
      </c>
      <c r="AZ2115" s="11">
        <v>0</v>
      </c>
      <c r="BA2115" s="11">
        <v>0</v>
      </c>
      <c r="BB2115" s="122"/>
    </row>
    <row r="2116" spans="1:54" hidden="1" x14ac:dyDescent="0.25">
      <c r="A2116">
        <v>11</v>
      </c>
      <c r="B2116" t="str">
        <f t="shared" si="261"/>
        <v>FlCC-6312</v>
      </c>
      <c r="C2116" s="2" t="s">
        <v>321</v>
      </c>
      <c r="D2116" s="2" t="str">
        <f t="shared" si="258"/>
        <v>6</v>
      </c>
      <c r="E2116" s="2" t="str">
        <f t="shared" si="259"/>
        <v>63</v>
      </c>
      <c r="F2116" s="2" t="str">
        <f t="shared" si="260"/>
        <v>631</v>
      </c>
      <c r="G2116" s="1" t="s">
        <v>196</v>
      </c>
      <c r="H2116" s="27">
        <v>0</v>
      </c>
      <c r="I2116" s="27"/>
      <c r="J2116" s="27">
        <v>0</v>
      </c>
      <c r="K2116" s="27">
        <v>0</v>
      </c>
      <c r="L2116" s="27">
        <v>0</v>
      </c>
      <c r="M2116" s="27"/>
      <c r="N2116" s="27">
        <v>0</v>
      </c>
      <c r="O2116" s="27">
        <v>0</v>
      </c>
      <c r="P2116" s="27">
        <v>0</v>
      </c>
      <c r="Q2116" s="27"/>
      <c r="R2116" s="27">
        <v>0</v>
      </c>
      <c r="S2116" s="27">
        <v>0</v>
      </c>
      <c r="T2116" s="27">
        <v>0</v>
      </c>
      <c r="U2116" s="27"/>
      <c r="V2116" s="27">
        <v>0</v>
      </c>
      <c r="W2116" s="27">
        <v>0</v>
      </c>
      <c r="X2116" s="27">
        <v>0</v>
      </c>
      <c r="Y2116" s="27"/>
      <c r="Z2116" s="27">
        <v>0</v>
      </c>
      <c r="AA2116" s="27">
        <v>0</v>
      </c>
      <c r="AB2116" s="27">
        <v>0</v>
      </c>
      <c r="AC2116" s="27"/>
      <c r="AD2116" s="27">
        <v>0</v>
      </c>
      <c r="AE2116" s="27">
        <v>0</v>
      </c>
      <c r="AF2116" s="27">
        <v>0</v>
      </c>
      <c r="AG2116" s="106">
        <v>0</v>
      </c>
      <c r="AH2116" s="27">
        <v>0</v>
      </c>
      <c r="AI2116" s="27">
        <v>0</v>
      </c>
      <c r="AJ2116" s="27">
        <v>0</v>
      </c>
      <c r="AK2116" s="106">
        <v>0</v>
      </c>
      <c r="AL2116" s="106">
        <v>0</v>
      </c>
      <c r="AM2116" s="105">
        <v>0</v>
      </c>
      <c r="AN2116" s="11">
        <v>0</v>
      </c>
      <c r="AO2116" s="11">
        <v>0</v>
      </c>
      <c r="AP2116" s="105">
        <v>0</v>
      </c>
      <c r="AQ2116" s="11">
        <v>0</v>
      </c>
      <c r="AR2116" s="11">
        <v>0</v>
      </c>
      <c r="AS2116" s="11">
        <v>0</v>
      </c>
      <c r="AT2116" s="11">
        <v>0</v>
      </c>
      <c r="AU2116" s="11">
        <v>0</v>
      </c>
      <c r="AV2116" s="11">
        <v>0</v>
      </c>
      <c r="AW2116" s="11">
        <v>0</v>
      </c>
      <c r="AX2116" s="11">
        <v>0</v>
      </c>
      <c r="AZ2116" s="11">
        <v>0</v>
      </c>
      <c r="BA2116" s="11">
        <v>0</v>
      </c>
      <c r="BB2116" s="122"/>
    </row>
    <row r="2117" spans="1:54" hidden="1" x14ac:dyDescent="0.25">
      <c r="A2117">
        <v>11</v>
      </c>
      <c r="B2117" t="str">
        <f t="shared" si="261"/>
        <v>FlCC-6321</v>
      </c>
      <c r="C2117" s="2" t="s">
        <v>321</v>
      </c>
      <c r="D2117" s="2" t="str">
        <f t="shared" si="258"/>
        <v>6</v>
      </c>
      <c r="E2117" s="2" t="str">
        <f t="shared" si="259"/>
        <v>63</v>
      </c>
      <c r="F2117" s="2" t="str">
        <f t="shared" si="260"/>
        <v>632</v>
      </c>
      <c r="G2117" s="1" t="s">
        <v>197</v>
      </c>
      <c r="H2117" s="27">
        <v>0</v>
      </c>
      <c r="I2117" s="27"/>
      <c r="J2117" s="27">
        <v>0</v>
      </c>
      <c r="K2117" s="27">
        <v>0</v>
      </c>
      <c r="L2117" s="27">
        <v>0</v>
      </c>
      <c r="M2117" s="27"/>
      <c r="N2117" s="27">
        <v>0</v>
      </c>
      <c r="O2117" s="27">
        <v>0</v>
      </c>
      <c r="P2117" s="27">
        <v>0</v>
      </c>
      <c r="Q2117" s="27"/>
      <c r="R2117" s="27">
        <v>0</v>
      </c>
      <c r="S2117" s="27">
        <v>0</v>
      </c>
      <c r="T2117" s="27">
        <v>0</v>
      </c>
      <c r="U2117" s="27"/>
      <c r="V2117" s="27">
        <v>0</v>
      </c>
      <c r="W2117" s="27">
        <v>0</v>
      </c>
      <c r="X2117" s="27">
        <v>0</v>
      </c>
      <c r="Y2117" s="27"/>
      <c r="Z2117" s="27">
        <v>0</v>
      </c>
      <c r="AA2117" s="27">
        <v>0</v>
      </c>
      <c r="AB2117" s="27">
        <v>0</v>
      </c>
      <c r="AC2117" s="27"/>
      <c r="AD2117" s="27">
        <v>0</v>
      </c>
      <c r="AE2117" s="27">
        <v>0</v>
      </c>
      <c r="AF2117" s="27">
        <v>0</v>
      </c>
      <c r="AG2117" s="106">
        <v>0</v>
      </c>
      <c r="AH2117" s="27">
        <v>0</v>
      </c>
      <c r="AI2117" s="27">
        <v>0</v>
      </c>
      <c r="AJ2117" s="27">
        <v>0</v>
      </c>
      <c r="AK2117" s="106">
        <v>0</v>
      </c>
      <c r="AL2117" s="106">
        <v>0</v>
      </c>
      <c r="AM2117" s="105">
        <v>0</v>
      </c>
      <c r="AN2117" s="11">
        <v>0</v>
      </c>
      <c r="AO2117" s="11">
        <v>0</v>
      </c>
      <c r="AP2117" s="105">
        <v>0</v>
      </c>
      <c r="AQ2117" s="11">
        <v>0</v>
      </c>
      <c r="AR2117" s="11">
        <v>0</v>
      </c>
      <c r="AS2117" s="11">
        <v>0</v>
      </c>
      <c r="AT2117" s="11">
        <v>0</v>
      </c>
      <c r="AU2117" s="11">
        <v>0</v>
      </c>
      <c r="AV2117" s="11">
        <v>0</v>
      </c>
      <c r="AW2117" s="11">
        <v>0</v>
      </c>
      <c r="AX2117" s="11">
        <v>0</v>
      </c>
      <c r="AZ2117" s="11">
        <v>0</v>
      </c>
      <c r="BA2117" s="11">
        <v>0</v>
      </c>
      <c r="BB2117" s="122"/>
    </row>
    <row r="2118" spans="1:54" hidden="1" x14ac:dyDescent="0.25">
      <c r="A2118">
        <v>11</v>
      </c>
      <c r="B2118" t="str">
        <f t="shared" si="261"/>
        <v>FlCC-6322</v>
      </c>
      <c r="C2118" s="2" t="s">
        <v>321</v>
      </c>
      <c r="D2118" s="2" t="str">
        <f t="shared" si="258"/>
        <v>6</v>
      </c>
      <c r="E2118" s="2" t="str">
        <f t="shared" si="259"/>
        <v>63</v>
      </c>
      <c r="F2118" s="2" t="str">
        <f t="shared" si="260"/>
        <v>632</v>
      </c>
      <c r="G2118" s="1" t="s">
        <v>198</v>
      </c>
      <c r="H2118" s="27">
        <v>0</v>
      </c>
      <c r="I2118" s="27"/>
      <c r="J2118" s="27">
        <v>0</v>
      </c>
      <c r="K2118" s="27">
        <v>0</v>
      </c>
      <c r="L2118" s="27">
        <v>0</v>
      </c>
      <c r="M2118" s="27"/>
      <c r="N2118" s="27">
        <v>0</v>
      </c>
      <c r="O2118" s="27">
        <v>0</v>
      </c>
      <c r="P2118" s="27">
        <v>0</v>
      </c>
      <c r="Q2118" s="27"/>
      <c r="R2118" s="27">
        <v>0</v>
      </c>
      <c r="S2118" s="27">
        <v>0</v>
      </c>
      <c r="T2118" s="27">
        <v>0</v>
      </c>
      <c r="U2118" s="27"/>
      <c r="V2118" s="27">
        <v>0</v>
      </c>
      <c r="W2118" s="27">
        <v>0</v>
      </c>
      <c r="X2118" s="27">
        <v>0</v>
      </c>
      <c r="Y2118" s="27"/>
      <c r="Z2118" s="27">
        <v>0</v>
      </c>
      <c r="AA2118" s="27">
        <v>0</v>
      </c>
      <c r="AB2118" s="27">
        <v>0</v>
      </c>
      <c r="AC2118" s="27"/>
      <c r="AD2118" s="27">
        <v>0</v>
      </c>
      <c r="AE2118" s="27">
        <v>0</v>
      </c>
      <c r="AF2118" s="27">
        <v>0</v>
      </c>
      <c r="AG2118" s="106">
        <v>0</v>
      </c>
      <c r="AH2118" s="27">
        <v>0</v>
      </c>
      <c r="AI2118" s="27">
        <v>0</v>
      </c>
      <c r="AJ2118" s="27">
        <v>0</v>
      </c>
      <c r="AK2118" s="106">
        <v>0</v>
      </c>
      <c r="AL2118" s="106">
        <v>0</v>
      </c>
      <c r="AM2118" s="105">
        <v>0</v>
      </c>
      <c r="AN2118" s="11">
        <v>0</v>
      </c>
      <c r="AO2118" s="11">
        <v>0</v>
      </c>
      <c r="AP2118" s="105">
        <v>0</v>
      </c>
      <c r="AQ2118" s="11">
        <v>0</v>
      </c>
      <c r="AR2118" s="11">
        <v>0</v>
      </c>
      <c r="AS2118" s="11">
        <v>0</v>
      </c>
      <c r="AT2118" s="11">
        <v>0</v>
      </c>
      <c r="AU2118" s="11">
        <v>0</v>
      </c>
      <c r="AV2118" s="11">
        <v>0</v>
      </c>
      <c r="AW2118" s="11">
        <v>0</v>
      </c>
      <c r="AX2118" s="11">
        <v>0</v>
      </c>
      <c r="AZ2118" s="11">
        <v>0</v>
      </c>
      <c r="BA2118" s="11">
        <v>0</v>
      </c>
      <c r="BB2118" s="122"/>
    </row>
    <row r="2119" spans="1:54" hidden="1" x14ac:dyDescent="0.25">
      <c r="A2119">
        <v>11</v>
      </c>
      <c r="B2119" t="str">
        <f t="shared" si="261"/>
        <v>FlCC-6331</v>
      </c>
      <c r="C2119" s="2" t="s">
        <v>321</v>
      </c>
      <c r="D2119" s="2" t="str">
        <f t="shared" si="258"/>
        <v>6</v>
      </c>
      <c r="E2119" s="2" t="str">
        <f t="shared" si="259"/>
        <v>63</v>
      </c>
      <c r="F2119" s="2" t="str">
        <f t="shared" si="260"/>
        <v>633</v>
      </c>
      <c r="G2119" s="1" t="s">
        <v>948</v>
      </c>
      <c r="H2119" s="27">
        <v>0</v>
      </c>
      <c r="I2119" s="27"/>
      <c r="J2119" s="27">
        <v>0</v>
      </c>
      <c r="K2119" s="27">
        <v>0</v>
      </c>
      <c r="L2119" s="27">
        <v>0</v>
      </c>
      <c r="M2119" s="27"/>
      <c r="N2119" s="27">
        <v>0</v>
      </c>
      <c r="O2119" s="27">
        <v>0</v>
      </c>
      <c r="P2119" s="27">
        <v>0</v>
      </c>
      <c r="Q2119" s="27"/>
      <c r="R2119" s="27">
        <v>0</v>
      </c>
      <c r="S2119" s="27">
        <v>0</v>
      </c>
      <c r="T2119" s="27">
        <v>0</v>
      </c>
      <c r="U2119" s="27"/>
      <c r="V2119" s="27">
        <v>0</v>
      </c>
      <c r="W2119" s="27">
        <v>0</v>
      </c>
      <c r="X2119" s="27">
        <v>0</v>
      </c>
      <c r="Y2119" s="27"/>
      <c r="Z2119" s="27">
        <v>0</v>
      </c>
      <c r="AA2119" s="27">
        <v>0</v>
      </c>
      <c r="AB2119" s="27">
        <v>0</v>
      </c>
      <c r="AC2119" s="27"/>
      <c r="AD2119" s="27">
        <v>0</v>
      </c>
      <c r="AE2119" s="27">
        <v>0</v>
      </c>
      <c r="AF2119" s="27">
        <v>0</v>
      </c>
      <c r="AG2119" s="106">
        <v>0</v>
      </c>
      <c r="AH2119" s="27">
        <v>0</v>
      </c>
      <c r="AI2119" s="27">
        <v>0</v>
      </c>
      <c r="AJ2119" s="27">
        <v>0</v>
      </c>
      <c r="AK2119" s="106">
        <v>0</v>
      </c>
      <c r="AL2119" s="106">
        <v>0</v>
      </c>
      <c r="AM2119" s="105">
        <v>0</v>
      </c>
      <c r="AN2119" s="11">
        <v>0</v>
      </c>
      <c r="AO2119" s="11">
        <v>0</v>
      </c>
      <c r="AP2119" s="105">
        <v>0</v>
      </c>
      <c r="AQ2119" s="11">
        <v>0</v>
      </c>
      <c r="AR2119" s="11">
        <v>0</v>
      </c>
      <c r="AS2119" s="11">
        <v>0</v>
      </c>
      <c r="AT2119" s="11">
        <v>0</v>
      </c>
      <c r="AU2119" s="11"/>
      <c r="AV2119" s="11">
        <v>0</v>
      </c>
      <c r="AW2119" s="11">
        <v>0</v>
      </c>
      <c r="AX2119" s="11"/>
      <c r="AZ2119" s="11"/>
      <c r="BA2119" s="11"/>
      <c r="BB2119" s="122"/>
    </row>
    <row r="2120" spans="1:54" hidden="1" x14ac:dyDescent="0.25">
      <c r="A2120">
        <v>11</v>
      </c>
      <c r="B2120" t="str">
        <f t="shared" si="261"/>
        <v>FlCC-6332</v>
      </c>
      <c r="C2120" s="2" t="s">
        <v>321</v>
      </c>
      <c r="D2120" s="2" t="str">
        <f t="shared" si="258"/>
        <v>6</v>
      </c>
      <c r="E2120" s="2" t="str">
        <f t="shared" si="259"/>
        <v>63</v>
      </c>
      <c r="F2120" s="2" t="str">
        <f t="shared" si="260"/>
        <v>633</v>
      </c>
      <c r="G2120" s="1" t="s">
        <v>950</v>
      </c>
      <c r="H2120" s="27">
        <v>0</v>
      </c>
      <c r="I2120" s="27"/>
      <c r="J2120" s="27">
        <v>0</v>
      </c>
      <c r="K2120" s="27">
        <v>0</v>
      </c>
      <c r="L2120" s="27">
        <v>0</v>
      </c>
      <c r="M2120" s="27"/>
      <c r="N2120" s="27">
        <v>0</v>
      </c>
      <c r="O2120" s="27">
        <v>0</v>
      </c>
      <c r="P2120" s="27">
        <v>0</v>
      </c>
      <c r="Q2120" s="27"/>
      <c r="R2120" s="27">
        <v>0</v>
      </c>
      <c r="S2120" s="27">
        <v>0</v>
      </c>
      <c r="T2120" s="27">
        <v>0</v>
      </c>
      <c r="U2120" s="27"/>
      <c r="V2120" s="27">
        <v>0</v>
      </c>
      <c r="W2120" s="27">
        <v>0</v>
      </c>
      <c r="X2120" s="27">
        <v>0</v>
      </c>
      <c r="Y2120" s="27"/>
      <c r="Z2120" s="27">
        <v>0</v>
      </c>
      <c r="AA2120" s="27">
        <v>0</v>
      </c>
      <c r="AB2120" s="27">
        <v>0</v>
      </c>
      <c r="AC2120" s="27"/>
      <c r="AD2120" s="27">
        <v>0</v>
      </c>
      <c r="AE2120" s="27">
        <v>0</v>
      </c>
      <c r="AF2120" s="27">
        <v>0</v>
      </c>
      <c r="AG2120" s="106">
        <v>0</v>
      </c>
      <c r="AH2120" s="27">
        <v>0</v>
      </c>
      <c r="AI2120" s="27">
        <v>0</v>
      </c>
      <c r="AJ2120" s="27">
        <v>0</v>
      </c>
      <c r="AK2120" s="106">
        <v>0</v>
      </c>
      <c r="AL2120" s="106">
        <v>0</v>
      </c>
      <c r="AM2120" s="105">
        <v>0</v>
      </c>
      <c r="AN2120" s="11">
        <v>0</v>
      </c>
      <c r="AO2120" s="11">
        <v>0</v>
      </c>
      <c r="AP2120" s="105">
        <v>0</v>
      </c>
      <c r="AQ2120" s="11">
        <v>0</v>
      </c>
      <c r="AR2120" s="11">
        <v>0</v>
      </c>
      <c r="AS2120" s="11">
        <v>0</v>
      </c>
      <c r="AT2120" s="11">
        <v>0</v>
      </c>
      <c r="AU2120" s="11"/>
      <c r="AV2120" s="11">
        <v>0</v>
      </c>
      <c r="AW2120" s="11">
        <v>0</v>
      </c>
      <c r="AX2120" s="11"/>
      <c r="AZ2120" s="11"/>
      <c r="BA2120" s="11"/>
      <c r="BB2120" s="122"/>
    </row>
    <row r="2121" spans="1:54" hidden="1" x14ac:dyDescent="0.25">
      <c r="A2121">
        <v>11</v>
      </c>
      <c r="B2121" t="str">
        <f t="shared" si="261"/>
        <v>FlCC-6341</v>
      </c>
      <c r="C2121" s="2" t="s">
        <v>321</v>
      </c>
      <c r="D2121" s="2" t="str">
        <f t="shared" si="258"/>
        <v>6</v>
      </c>
      <c r="E2121" s="2" t="str">
        <f t="shared" si="259"/>
        <v>63</v>
      </c>
      <c r="F2121" s="2" t="str">
        <f t="shared" si="260"/>
        <v>634</v>
      </c>
      <c r="G2121" s="1" t="s">
        <v>199</v>
      </c>
      <c r="H2121" s="27">
        <v>0</v>
      </c>
      <c r="I2121" s="27"/>
      <c r="J2121" s="27">
        <v>0</v>
      </c>
      <c r="K2121" s="27">
        <v>0</v>
      </c>
      <c r="L2121" s="27">
        <v>0</v>
      </c>
      <c r="M2121" s="27"/>
      <c r="N2121" s="27">
        <v>0</v>
      </c>
      <c r="O2121" s="27">
        <v>0</v>
      </c>
      <c r="P2121" s="27">
        <v>900</v>
      </c>
      <c r="Q2121" s="27"/>
      <c r="R2121" s="27">
        <v>1800</v>
      </c>
      <c r="S2121" s="27">
        <v>1800</v>
      </c>
      <c r="T2121" s="27">
        <v>0</v>
      </c>
      <c r="U2121" s="27"/>
      <c r="V2121" s="27">
        <v>0</v>
      </c>
      <c r="W2121" s="27">
        <v>0</v>
      </c>
      <c r="X2121" s="27">
        <v>0</v>
      </c>
      <c r="Y2121" s="27"/>
      <c r="Z2121" s="27">
        <v>300</v>
      </c>
      <c r="AA2121" s="27">
        <v>300</v>
      </c>
      <c r="AB2121" s="27">
        <v>0</v>
      </c>
      <c r="AC2121" s="27"/>
      <c r="AD2121" s="27">
        <v>0</v>
      </c>
      <c r="AE2121" s="27">
        <v>0</v>
      </c>
      <c r="AF2121" s="27">
        <v>0</v>
      </c>
      <c r="AG2121" s="106">
        <v>0</v>
      </c>
      <c r="AH2121" s="27">
        <v>0</v>
      </c>
      <c r="AI2121" s="27">
        <v>0</v>
      </c>
      <c r="AJ2121" s="27">
        <v>0</v>
      </c>
      <c r="AK2121" s="106">
        <v>0</v>
      </c>
      <c r="AL2121" s="106">
        <v>0</v>
      </c>
      <c r="AM2121" s="105">
        <v>0</v>
      </c>
      <c r="AN2121" s="11">
        <v>0</v>
      </c>
      <c r="AO2121" s="11">
        <v>0</v>
      </c>
      <c r="AP2121" s="105">
        <v>0</v>
      </c>
      <c r="AQ2121" s="11">
        <v>0</v>
      </c>
      <c r="AR2121" s="11">
        <v>0</v>
      </c>
      <c r="AS2121" s="11">
        <v>0</v>
      </c>
      <c r="AT2121" s="11">
        <v>0</v>
      </c>
      <c r="AU2121" s="11">
        <v>0</v>
      </c>
      <c r="AV2121" s="11">
        <v>0</v>
      </c>
      <c r="AW2121" s="11">
        <v>0</v>
      </c>
      <c r="AX2121" s="11">
        <v>0</v>
      </c>
      <c r="AZ2121" s="11">
        <v>0</v>
      </c>
      <c r="BA2121" s="11">
        <v>0</v>
      </c>
      <c r="BB2121" s="122"/>
    </row>
    <row r="2122" spans="1:54" hidden="1" x14ac:dyDescent="0.25">
      <c r="A2122">
        <v>11</v>
      </c>
      <c r="B2122" t="str">
        <f t="shared" si="261"/>
        <v>FlCC-6342</v>
      </c>
      <c r="C2122" s="2" t="s">
        <v>321</v>
      </c>
      <c r="D2122" s="2" t="str">
        <f t="shared" si="258"/>
        <v>6</v>
      </c>
      <c r="E2122" s="2" t="str">
        <f t="shared" si="259"/>
        <v>63</v>
      </c>
      <c r="F2122" s="2" t="str">
        <f t="shared" si="260"/>
        <v>634</v>
      </c>
      <c r="G2122" s="1" t="s">
        <v>200</v>
      </c>
      <c r="H2122" s="27">
        <v>0</v>
      </c>
      <c r="I2122" s="27"/>
      <c r="J2122" s="27">
        <v>0</v>
      </c>
      <c r="K2122" s="27">
        <v>0</v>
      </c>
      <c r="L2122" s="27">
        <v>0</v>
      </c>
      <c r="M2122" s="27"/>
      <c r="N2122" s="27">
        <v>0</v>
      </c>
      <c r="O2122" s="27">
        <v>0</v>
      </c>
      <c r="P2122" s="27">
        <v>0</v>
      </c>
      <c r="Q2122" s="27"/>
      <c r="R2122" s="27">
        <v>0</v>
      </c>
      <c r="S2122" s="27">
        <v>0</v>
      </c>
      <c r="T2122" s="27">
        <v>0</v>
      </c>
      <c r="U2122" s="27"/>
      <c r="V2122" s="27">
        <v>0</v>
      </c>
      <c r="W2122" s="27">
        <v>0</v>
      </c>
      <c r="X2122" s="27">
        <v>0</v>
      </c>
      <c r="Y2122" s="27"/>
      <c r="Z2122" s="27">
        <v>0</v>
      </c>
      <c r="AA2122" s="27">
        <v>0</v>
      </c>
      <c r="AB2122" s="27">
        <v>0</v>
      </c>
      <c r="AC2122" s="27"/>
      <c r="AD2122" s="27">
        <v>0</v>
      </c>
      <c r="AE2122" s="27">
        <v>0</v>
      </c>
      <c r="AF2122" s="27">
        <v>0</v>
      </c>
      <c r="AG2122" s="106">
        <v>0</v>
      </c>
      <c r="AH2122" s="27">
        <v>0</v>
      </c>
      <c r="AI2122" s="27">
        <v>0</v>
      </c>
      <c r="AJ2122" s="27">
        <v>0</v>
      </c>
      <c r="AK2122" s="106">
        <v>0</v>
      </c>
      <c r="AL2122" s="106">
        <v>0</v>
      </c>
      <c r="AM2122" s="105">
        <v>0</v>
      </c>
      <c r="AN2122" s="11">
        <v>0</v>
      </c>
      <c r="AO2122" s="11">
        <v>0</v>
      </c>
      <c r="AP2122" s="105">
        <v>0</v>
      </c>
      <c r="AQ2122" s="11">
        <v>0</v>
      </c>
      <c r="AR2122" s="11">
        <v>0</v>
      </c>
      <c r="AS2122" s="11">
        <v>0</v>
      </c>
      <c r="AT2122" s="11">
        <v>0</v>
      </c>
      <c r="AU2122" s="11">
        <v>0</v>
      </c>
      <c r="AV2122" s="11">
        <v>0</v>
      </c>
      <c r="AW2122" s="11">
        <v>0</v>
      </c>
      <c r="AX2122" s="11">
        <v>0</v>
      </c>
      <c r="AZ2122" s="11">
        <v>0</v>
      </c>
      <c r="BA2122" s="11">
        <v>0</v>
      </c>
      <c r="BB2122" s="122"/>
    </row>
    <row r="2123" spans="1:54" hidden="1" x14ac:dyDescent="0.25">
      <c r="A2123">
        <v>11</v>
      </c>
      <c r="B2123" t="str">
        <f t="shared" si="261"/>
        <v>FlCC-6351</v>
      </c>
      <c r="C2123" s="2" t="s">
        <v>321</v>
      </c>
      <c r="D2123" s="2" t="s">
        <v>2159</v>
      </c>
      <c r="E2123" s="2" t="s">
        <v>2160</v>
      </c>
      <c r="F2123" s="2" t="s">
        <v>2161</v>
      </c>
      <c r="G2123" s="1" t="s">
        <v>201</v>
      </c>
      <c r="H2123" s="27">
        <v>0</v>
      </c>
      <c r="I2123" s="27"/>
      <c r="J2123" s="27">
        <v>0</v>
      </c>
      <c r="K2123" s="27">
        <v>0</v>
      </c>
      <c r="L2123" s="27">
        <v>0</v>
      </c>
      <c r="M2123" s="27"/>
      <c r="N2123" s="27">
        <v>0</v>
      </c>
      <c r="O2123" s="27">
        <v>0</v>
      </c>
      <c r="P2123" s="27">
        <v>0</v>
      </c>
      <c r="Q2123" s="27"/>
      <c r="R2123" s="27">
        <v>0</v>
      </c>
      <c r="S2123" s="27">
        <v>0</v>
      </c>
      <c r="T2123" s="27">
        <v>0</v>
      </c>
      <c r="U2123" s="27"/>
      <c r="V2123" s="27">
        <v>0</v>
      </c>
      <c r="W2123" s="27">
        <v>0</v>
      </c>
      <c r="X2123" s="27">
        <v>0</v>
      </c>
      <c r="Y2123" s="27"/>
      <c r="Z2123" s="27">
        <v>0</v>
      </c>
      <c r="AA2123" s="27">
        <v>0</v>
      </c>
      <c r="AB2123" s="27">
        <v>0</v>
      </c>
      <c r="AC2123" s="27"/>
      <c r="AD2123" s="27">
        <v>0</v>
      </c>
      <c r="AE2123" s="27">
        <v>0</v>
      </c>
      <c r="AF2123" s="27">
        <v>0</v>
      </c>
      <c r="AG2123" s="106">
        <v>0</v>
      </c>
      <c r="AH2123" s="27">
        <v>0</v>
      </c>
      <c r="AI2123" s="27">
        <v>0</v>
      </c>
      <c r="AJ2123" s="27">
        <v>0</v>
      </c>
      <c r="AK2123" s="106">
        <v>0</v>
      </c>
      <c r="AL2123" s="106">
        <v>0</v>
      </c>
      <c r="AM2123" s="105">
        <v>0</v>
      </c>
      <c r="AN2123" s="11">
        <v>0</v>
      </c>
      <c r="AO2123" s="11">
        <v>0</v>
      </c>
      <c r="AP2123" s="105">
        <v>0</v>
      </c>
      <c r="AQ2123" s="11">
        <v>0</v>
      </c>
      <c r="AR2123" s="11">
        <v>0</v>
      </c>
      <c r="AS2123" s="11">
        <v>0</v>
      </c>
      <c r="AT2123" s="11">
        <v>0</v>
      </c>
      <c r="AU2123" s="11">
        <v>0</v>
      </c>
      <c r="AV2123" s="11">
        <v>0</v>
      </c>
      <c r="AW2123" s="11">
        <v>0</v>
      </c>
      <c r="AX2123" s="11">
        <v>0</v>
      </c>
      <c r="AZ2123" s="11">
        <v>0</v>
      </c>
      <c r="BA2123" s="11">
        <v>0</v>
      </c>
      <c r="BB2123" s="122"/>
    </row>
    <row r="2124" spans="1:54" hidden="1" x14ac:dyDescent="0.25">
      <c r="A2124">
        <v>11</v>
      </c>
      <c r="B2124" t="str">
        <f t="shared" si="261"/>
        <v>FlCC-6352</v>
      </c>
      <c r="C2124" s="2" t="s">
        <v>321</v>
      </c>
      <c r="D2124" s="2" t="s">
        <v>2159</v>
      </c>
      <c r="E2124" s="2" t="s">
        <v>2160</v>
      </c>
      <c r="F2124" s="2" t="s">
        <v>2161</v>
      </c>
      <c r="G2124" s="1" t="s">
        <v>202</v>
      </c>
      <c r="H2124" s="27">
        <v>0</v>
      </c>
      <c r="I2124" s="27"/>
      <c r="J2124" s="27">
        <v>0</v>
      </c>
      <c r="K2124" s="27">
        <v>0</v>
      </c>
      <c r="L2124" s="27">
        <v>0</v>
      </c>
      <c r="M2124" s="27"/>
      <c r="N2124" s="27">
        <v>0</v>
      </c>
      <c r="O2124" s="27">
        <v>0</v>
      </c>
      <c r="P2124" s="27">
        <v>0</v>
      </c>
      <c r="Q2124" s="27"/>
      <c r="R2124" s="27">
        <v>0</v>
      </c>
      <c r="S2124" s="27">
        <v>0</v>
      </c>
      <c r="T2124" s="27">
        <v>0</v>
      </c>
      <c r="U2124" s="27"/>
      <c r="V2124" s="27">
        <v>0</v>
      </c>
      <c r="W2124" s="27">
        <v>0</v>
      </c>
      <c r="X2124" s="27">
        <v>0</v>
      </c>
      <c r="Y2124" s="27"/>
      <c r="Z2124" s="27">
        <v>0</v>
      </c>
      <c r="AA2124" s="27">
        <v>0</v>
      </c>
      <c r="AB2124" s="27">
        <v>0</v>
      </c>
      <c r="AC2124" s="27"/>
      <c r="AD2124" s="27">
        <v>0</v>
      </c>
      <c r="AE2124" s="27">
        <v>0</v>
      </c>
      <c r="AF2124" s="27">
        <v>0</v>
      </c>
      <c r="AG2124" s="106">
        <v>0</v>
      </c>
      <c r="AH2124" s="27">
        <v>0</v>
      </c>
      <c r="AI2124" s="27">
        <v>0</v>
      </c>
      <c r="AJ2124" s="27">
        <v>0</v>
      </c>
      <c r="AK2124" s="106">
        <v>0</v>
      </c>
      <c r="AL2124" s="106">
        <v>0</v>
      </c>
      <c r="AM2124" s="105">
        <v>0</v>
      </c>
      <c r="AN2124" s="11">
        <v>0</v>
      </c>
      <c r="AO2124" s="11">
        <v>0</v>
      </c>
      <c r="AP2124" s="105">
        <v>0</v>
      </c>
      <c r="AQ2124" s="11">
        <v>0</v>
      </c>
      <c r="AR2124" s="11">
        <v>0</v>
      </c>
      <c r="AS2124" s="11">
        <v>0</v>
      </c>
      <c r="AT2124" s="11">
        <v>0</v>
      </c>
      <c r="AU2124" s="11">
        <v>0</v>
      </c>
      <c r="AV2124" s="11">
        <v>0</v>
      </c>
      <c r="AW2124" s="11">
        <v>0</v>
      </c>
      <c r="AX2124" s="11">
        <v>0</v>
      </c>
      <c r="AZ2124" s="11">
        <v>0</v>
      </c>
      <c r="BA2124" s="11">
        <v>0</v>
      </c>
      <c r="BB2124" s="122"/>
    </row>
    <row r="2125" spans="1:54" hidden="1" x14ac:dyDescent="0.25">
      <c r="A2125">
        <v>11</v>
      </c>
      <c r="B2125" t="str">
        <f t="shared" si="261"/>
        <v>FlCC-6353</v>
      </c>
      <c r="C2125" s="2" t="s">
        <v>321</v>
      </c>
      <c r="D2125" s="2" t="str">
        <f t="shared" ref="D2125:D2158" si="262">LEFT($G2125,1)</f>
        <v>6</v>
      </c>
      <c r="E2125" s="2" t="str">
        <f t="shared" ref="E2125:E2158" si="263">LEFT($G2125,2)</f>
        <v>63</v>
      </c>
      <c r="F2125" s="2" t="str">
        <f t="shared" ref="F2125:F2158" si="264">LEFT($G2125,3)</f>
        <v>635</v>
      </c>
      <c r="G2125" s="1" t="s">
        <v>203</v>
      </c>
      <c r="H2125" s="27">
        <v>0</v>
      </c>
      <c r="I2125" s="27"/>
      <c r="J2125" s="27">
        <v>0</v>
      </c>
      <c r="K2125" s="27">
        <v>0</v>
      </c>
      <c r="L2125" s="27">
        <v>0</v>
      </c>
      <c r="M2125" s="27"/>
      <c r="N2125" s="27">
        <v>0</v>
      </c>
      <c r="O2125" s="27">
        <v>0</v>
      </c>
      <c r="P2125" s="27">
        <v>0</v>
      </c>
      <c r="Q2125" s="27"/>
      <c r="R2125" s="27">
        <v>0</v>
      </c>
      <c r="S2125" s="27">
        <v>0</v>
      </c>
      <c r="T2125" s="27">
        <v>0</v>
      </c>
      <c r="U2125" s="27"/>
      <c r="V2125" s="27">
        <v>0</v>
      </c>
      <c r="W2125" s="27">
        <v>0</v>
      </c>
      <c r="X2125" s="27">
        <v>0</v>
      </c>
      <c r="Y2125" s="27"/>
      <c r="Z2125" s="27">
        <v>0</v>
      </c>
      <c r="AA2125" s="27">
        <v>0</v>
      </c>
      <c r="AB2125" s="27">
        <v>0</v>
      </c>
      <c r="AC2125" s="27"/>
      <c r="AD2125" s="27">
        <v>0</v>
      </c>
      <c r="AE2125" s="27">
        <v>0</v>
      </c>
      <c r="AF2125" s="27">
        <v>0</v>
      </c>
      <c r="AG2125" s="106">
        <v>0</v>
      </c>
      <c r="AH2125" s="27">
        <v>0</v>
      </c>
      <c r="AI2125" s="27">
        <v>0</v>
      </c>
      <c r="AJ2125" s="27">
        <v>0</v>
      </c>
      <c r="AK2125" s="106">
        <v>0</v>
      </c>
      <c r="AL2125" s="106">
        <v>0</v>
      </c>
      <c r="AM2125" s="105">
        <v>0</v>
      </c>
      <c r="AN2125" s="11">
        <v>0</v>
      </c>
      <c r="AO2125" s="11">
        <v>0</v>
      </c>
      <c r="AP2125" s="105">
        <v>0</v>
      </c>
      <c r="AQ2125" s="11">
        <v>0</v>
      </c>
      <c r="AR2125" s="11">
        <v>0</v>
      </c>
      <c r="AS2125" s="11">
        <v>0</v>
      </c>
      <c r="AT2125" s="11">
        <v>0</v>
      </c>
      <c r="AU2125" s="11">
        <v>0</v>
      </c>
      <c r="AV2125" s="11">
        <v>0</v>
      </c>
      <c r="AW2125" s="11">
        <v>0</v>
      </c>
      <c r="AX2125" s="11">
        <v>0</v>
      </c>
      <c r="AZ2125" s="11">
        <v>0</v>
      </c>
      <c r="BA2125" s="11">
        <v>0</v>
      </c>
      <c r="BB2125" s="122"/>
    </row>
    <row r="2126" spans="1:54" hidden="1" x14ac:dyDescent="0.25">
      <c r="A2126">
        <v>11</v>
      </c>
      <c r="B2126" t="str">
        <f t="shared" si="261"/>
        <v>FlCC-6354</v>
      </c>
      <c r="C2126" s="2" t="s">
        <v>321</v>
      </c>
      <c r="D2126" s="2" t="str">
        <f t="shared" si="262"/>
        <v>6</v>
      </c>
      <c r="E2126" s="2" t="str">
        <f t="shared" si="263"/>
        <v>63</v>
      </c>
      <c r="F2126" s="2" t="str">
        <f t="shared" si="264"/>
        <v>635</v>
      </c>
      <c r="G2126" s="1" t="s">
        <v>204</v>
      </c>
      <c r="H2126" s="27">
        <v>0</v>
      </c>
      <c r="I2126" s="27"/>
      <c r="J2126" s="27">
        <v>0</v>
      </c>
      <c r="K2126" s="27">
        <v>0</v>
      </c>
      <c r="L2126" s="27">
        <v>0</v>
      </c>
      <c r="M2126" s="27"/>
      <c r="N2126" s="27">
        <v>0</v>
      </c>
      <c r="O2126" s="27">
        <v>0</v>
      </c>
      <c r="P2126" s="27">
        <v>0</v>
      </c>
      <c r="Q2126" s="27"/>
      <c r="R2126" s="27">
        <v>0</v>
      </c>
      <c r="S2126" s="27">
        <v>0</v>
      </c>
      <c r="T2126" s="27">
        <v>0</v>
      </c>
      <c r="U2126" s="27"/>
      <c r="V2126" s="27">
        <v>0</v>
      </c>
      <c r="W2126" s="27">
        <v>0</v>
      </c>
      <c r="X2126" s="27">
        <v>0</v>
      </c>
      <c r="Y2126" s="27"/>
      <c r="Z2126" s="27">
        <v>0</v>
      </c>
      <c r="AA2126" s="27">
        <v>0</v>
      </c>
      <c r="AB2126" s="27">
        <v>0</v>
      </c>
      <c r="AC2126" s="27"/>
      <c r="AD2126" s="27">
        <v>0</v>
      </c>
      <c r="AE2126" s="27">
        <v>0</v>
      </c>
      <c r="AF2126" s="27">
        <v>0</v>
      </c>
      <c r="AG2126" s="106">
        <v>0</v>
      </c>
      <c r="AH2126" s="27">
        <v>0</v>
      </c>
      <c r="AI2126" s="27">
        <v>0</v>
      </c>
      <c r="AJ2126" s="27">
        <v>0</v>
      </c>
      <c r="AK2126" s="106">
        <v>0</v>
      </c>
      <c r="AL2126" s="106">
        <v>0</v>
      </c>
      <c r="AM2126" s="105">
        <v>0</v>
      </c>
      <c r="AN2126" s="11">
        <v>0</v>
      </c>
      <c r="AO2126" s="11">
        <v>0</v>
      </c>
      <c r="AP2126" s="105">
        <v>0</v>
      </c>
      <c r="AQ2126" s="11">
        <v>0</v>
      </c>
      <c r="AR2126" s="11">
        <v>0</v>
      </c>
      <c r="AS2126" s="11">
        <v>0</v>
      </c>
      <c r="AT2126" s="11">
        <v>0</v>
      </c>
      <c r="AU2126" s="11">
        <v>0</v>
      </c>
      <c r="AV2126" s="11">
        <v>0</v>
      </c>
      <c r="AW2126" s="11">
        <v>0</v>
      </c>
      <c r="AX2126" s="11">
        <v>0</v>
      </c>
      <c r="AZ2126" s="11">
        <v>0</v>
      </c>
      <c r="BA2126" s="11">
        <v>0</v>
      </c>
      <c r="BB2126" s="122"/>
    </row>
    <row r="2127" spans="1:54" hidden="1" x14ac:dyDescent="0.25">
      <c r="A2127">
        <v>11</v>
      </c>
      <c r="B2127" t="str">
        <f t="shared" si="261"/>
        <v>FlCC-6359</v>
      </c>
      <c r="C2127" s="2" t="s">
        <v>321</v>
      </c>
      <c r="D2127" s="2" t="str">
        <f t="shared" si="262"/>
        <v>6</v>
      </c>
      <c r="E2127" s="2" t="str">
        <f t="shared" si="263"/>
        <v>63</v>
      </c>
      <c r="F2127" s="2" t="str">
        <f t="shared" si="264"/>
        <v>635</v>
      </c>
      <c r="G2127" s="1" t="s">
        <v>205</v>
      </c>
      <c r="H2127" s="27">
        <v>0</v>
      </c>
      <c r="I2127" s="27"/>
      <c r="J2127" s="27">
        <v>0</v>
      </c>
      <c r="K2127" s="27">
        <v>0</v>
      </c>
      <c r="L2127" s="27">
        <v>0</v>
      </c>
      <c r="M2127" s="27"/>
      <c r="N2127" s="27">
        <v>0</v>
      </c>
      <c r="O2127" s="27">
        <v>0</v>
      </c>
      <c r="P2127" s="27">
        <v>0</v>
      </c>
      <c r="Q2127" s="27"/>
      <c r="R2127" s="27">
        <v>0</v>
      </c>
      <c r="S2127" s="27">
        <v>0</v>
      </c>
      <c r="T2127" s="27">
        <v>0</v>
      </c>
      <c r="U2127" s="27"/>
      <c r="V2127" s="27">
        <v>0</v>
      </c>
      <c r="W2127" s="27">
        <v>0</v>
      </c>
      <c r="X2127" s="27">
        <v>0</v>
      </c>
      <c r="Y2127" s="27"/>
      <c r="Z2127" s="27">
        <v>0</v>
      </c>
      <c r="AA2127" s="27">
        <v>0</v>
      </c>
      <c r="AB2127" s="27">
        <v>0</v>
      </c>
      <c r="AC2127" s="27"/>
      <c r="AD2127" s="27">
        <v>0</v>
      </c>
      <c r="AE2127" s="27">
        <v>0</v>
      </c>
      <c r="AF2127" s="27">
        <v>0</v>
      </c>
      <c r="AG2127" s="106">
        <v>0</v>
      </c>
      <c r="AH2127" s="27">
        <v>0</v>
      </c>
      <c r="AI2127" s="27">
        <v>0</v>
      </c>
      <c r="AJ2127" s="27">
        <v>0</v>
      </c>
      <c r="AK2127" s="106">
        <v>0</v>
      </c>
      <c r="AL2127" s="106">
        <v>0</v>
      </c>
      <c r="AM2127" s="105">
        <v>0</v>
      </c>
      <c r="AN2127" s="11">
        <v>0</v>
      </c>
      <c r="AO2127" s="11">
        <v>0</v>
      </c>
      <c r="AP2127" s="105">
        <v>0</v>
      </c>
      <c r="AQ2127" s="11">
        <v>0</v>
      </c>
      <c r="AR2127" s="11">
        <v>0</v>
      </c>
      <c r="AS2127" s="11">
        <v>0</v>
      </c>
      <c r="AT2127" s="11">
        <v>0</v>
      </c>
      <c r="AU2127" s="11">
        <v>0</v>
      </c>
      <c r="AV2127" s="11">
        <v>0</v>
      </c>
      <c r="AW2127" s="11">
        <v>0</v>
      </c>
      <c r="AX2127" s="11">
        <v>0</v>
      </c>
      <c r="AZ2127" s="11">
        <v>0</v>
      </c>
      <c r="BA2127" s="11">
        <v>0</v>
      </c>
      <c r="BB2127" s="122"/>
    </row>
    <row r="2128" spans="1:54" hidden="1" x14ac:dyDescent="0.25">
      <c r="A2128">
        <v>11</v>
      </c>
      <c r="B2128" t="str">
        <f t="shared" si="261"/>
        <v>FlCC-6410</v>
      </c>
      <c r="C2128" s="2" t="s">
        <v>321</v>
      </c>
      <c r="D2128" s="2" t="str">
        <f t="shared" si="262"/>
        <v>6</v>
      </c>
      <c r="E2128" s="2" t="str">
        <f t="shared" si="263"/>
        <v>64</v>
      </c>
      <c r="F2128" s="2" t="str">
        <f t="shared" si="264"/>
        <v>641</v>
      </c>
      <c r="G2128" s="1" t="s">
        <v>207</v>
      </c>
      <c r="H2128" s="27">
        <v>600</v>
      </c>
      <c r="I2128" s="27"/>
      <c r="J2128" s="27">
        <v>148</v>
      </c>
      <c r="K2128" s="27">
        <v>148</v>
      </c>
      <c r="L2128" s="27">
        <v>0</v>
      </c>
      <c r="M2128" s="27"/>
      <c r="N2128" s="27">
        <v>0</v>
      </c>
      <c r="O2128" s="27">
        <v>0</v>
      </c>
      <c r="P2128" s="27">
        <v>0</v>
      </c>
      <c r="Q2128" s="27"/>
      <c r="R2128" s="27">
        <v>0</v>
      </c>
      <c r="S2128" s="27">
        <v>0</v>
      </c>
      <c r="T2128" s="27">
        <v>0</v>
      </c>
      <c r="U2128" s="27"/>
      <c r="V2128" s="27">
        <v>2535</v>
      </c>
      <c r="W2128" s="27">
        <v>2535</v>
      </c>
      <c r="X2128" s="27">
        <v>2935</v>
      </c>
      <c r="Y2128" s="27"/>
      <c r="Z2128" s="27">
        <v>20072.0785</v>
      </c>
      <c r="AA2128" s="27">
        <v>20072.0785</v>
      </c>
      <c r="AB2128" s="27">
        <v>0</v>
      </c>
      <c r="AC2128" s="27"/>
      <c r="AD2128" s="27">
        <v>8878.8695599999992</v>
      </c>
      <c r="AE2128" s="27">
        <v>8878.8695599999992</v>
      </c>
      <c r="AF2128" s="27">
        <v>11500</v>
      </c>
      <c r="AG2128" s="106">
        <v>4361.0870000000004</v>
      </c>
      <c r="AH2128" s="27">
        <v>4361.0870000000004</v>
      </c>
      <c r="AI2128" s="27">
        <v>4361.0870000000004</v>
      </c>
      <c r="AJ2128" s="27">
        <v>32500</v>
      </c>
      <c r="AK2128" s="106">
        <v>11816.22</v>
      </c>
      <c r="AL2128" s="106">
        <v>11816.22</v>
      </c>
      <c r="AM2128" s="105">
        <v>11816.22</v>
      </c>
      <c r="AN2128" s="11">
        <v>38150</v>
      </c>
      <c r="AO2128" s="11">
        <v>22574</v>
      </c>
      <c r="AP2128" s="105">
        <v>22574</v>
      </c>
      <c r="AQ2128" s="11">
        <v>22574</v>
      </c>
      <c r="AR2128" s="11">
        <v>47093</v>
      </c>
      <c r="AS2128" s="11">
        <v>17513.985000000001</v>
      </c>
      <c r="AT2128" s="11">
        <v>17513.985000000001</v>
      </c>
      <c r="AU2128" s="11">
        <v>17513.985000000001</v>
      </c>
      <c r="AV2128" s="11">
        <v>49000</v>
      </c>
      <c r="AW2128" s="11">
        <v>20808</v>
      </c>
      <c r="AX2128" s="11">
        <v>20808</v>
      </c>
      <c r="AZ2128" s="11">
        <v>30237</v>
      </c>
      <c r="BA2128" s="11">
        <v>1570</v>
      </c>
      <c r="BB2128" s="122"/>
    </row>
    <row r="2129" spans="1:54" hidden="1" x14ac:dyDescent="0.25">
      <c r="A2129">
        <v>11</v>
      </c>
      <c r="B2129" t="str">
        <f t="shared" si="261"/>
        <v>FlCC-6420</v>
      </c>
      <c r="C2129" s="2" t="s">
        <v>321</v>
      </c>
      <c r="D2129" s="2" t="str">
        <f t="shared" si="262"/>
        <v>6</v>
      </c>
      <c r="E2129" s="2" t="str">
        <f t="shared" si="263"/>
        <v>64</v>
      </c>
      <c r="F2129" s="2" t="str">
        <f t="shared" si="264"/>
        <v>642</v>
      </c>
      <c r="G2129" s="1" t="s">
        <v>208</v>
      </c>
      <c r="H2129" s="27">
        <v>0</v>
      </c>
      <c r="I2129" s="27"/>
      <c r="J2129" s="27">
        <v>0</v>
      </c>
      <c r="K2129" s="27">
        <v>0</v>
      </c>
      <c r="L2129" s="27">
        <v>0</v>
      </c>
      <c r="M2129" s="27"/>
      <c r="N2129" s="27">
        <v>0</v>
      </c>
      <c r="O2129" s="27">
        <v>0</v>
      </c>
      <c r="P2129" s="27">
        <v>0</v>
      </c>
      <c r="Q2129" s="27"/>
      <c r="R2129" s="27">
        <v>0</v>
      </c>
      <c r="S2129" s="27">
        <v>0</v>
      </c>
      <c r="T2129" s="27">
        <v>0</v>
      </c>
      <c r="U2129" s="27"/>
      <c r="V2129" s="27">
        <v>0</v>
      </c>
      <c r="W2129" s="27">
        <v>0</v>
      </c>
      <c r="X2129" s="27">
        <v>0</v>
      </c>
      <c r="Y2129" s="27"/>
      <c r="Z2129" s="27">
        <v>0</v>
      </c>
      <c r="AA2129" s="27">
        <v>0</v>
      </c>
      <c r="AB2129" s="27">
        <v>0</v>
      </c>
      <c r="AC2129" s="27"/>
      <c r="AD2129" s="27">
        <v>0</v>
      </c>
      <c r="AE2129" s="27">
        <v>0</v>
      </c>
      <c r="AF2129" s="27">
        <v>0</v>
      </c>
      <c r="AG2129" s="106">
        <v>0</v>
      </c>
      <c r="AH2129" s="27">
        <v>0</v>
      </c>
      <c r="AI2129" s="27">
        <v>0</v>
      </c>
      <c r="AJ2129" s="27">
        <v>0</v>
      </c>
      <c r="AK2129" s="106">
        <v>0</v>
      </c>
      <c r="AL2129" s="106">
        <v>0</v>
      </c>
      <c r="AM2129" s="105">
        <v>0</v>
      </c>
      <c r="AN2129" s="11">
        <v>0</v>
      </c>
      <c r="AO2129" s="11">
        <v>0</v>
      </c>
      <c r="AP2129" s="105">
        <v>0</v>
      </c>
      <c r="AQ2129" s="11">
        <v>0</v>
      </c>
      <c r="AR2129" s="11">
        <v>0</v>
      </c>
      <c r="AS2129" s="11">
        <v>0</v>
      </c>
      <c r="AT2129" s="11">
        <v>0</v>
      </c>
      <c r="AU2129" s="11">
        <v>0</v>
      </c>
      <c r="AV2129" s="11">
        <v>0</v>
      </c>
      <c r="AW2129" s="11">
        <v>0</v>
      </c>
      <c r="AX2129" s="11">
        <v>0</v>
      </c>
      <c r="AZ2129" s="11">
        <v>0</v>
      </c>
      <c r="BA2129" s="11">
        <v>0</v>
      </c>
      <c r="BB2129" s="122"/>
    </row>
    <row r="2130" spans="1:54" hidden="1" x14ac:dyDescent="0.25">
      <c r="A2130">
        <v>11</v>
      </c>
      <c r="B2130" t="str">
        <f t="shared" si="261"/>
        <v>FlCC-6510</v>
      </c>
      <c r="C2130" s="2" t="s">
        <v>321</v>
      </c>
      <c r="D2130" s="2" t="str">
        <f t="shared" si="262"/>
        <v>6</v>
      </c>
      <c r="E2130" s="2" t="str">
        <f t="shared" si="263"/>
        <v>65</v>
      </c>
      <c r="F2130" s="2" t="str">
        <f t="shared" si="264"/>
        <v>651</v>
      </c>
      <c r="G2130" s="1" t="s">
        <v>952</v>
      </c>
      <c r="H2130" s="27">
        <v>0</v>
      </c>
      <c r="I2130" s="27"/>
      <c r="J2130" s="27">
        <v>0</v>
      </c>
      <c r="K2130" s="27">
        <v>0</v>
      </c>
      <c r="L2130" s="27">
        <v>0</v>
      </c>
      <c r="M2130" s="27"/>
      <c r="N2130" s="27">
        <v>0</v>
      </c>
      <c r="O2130" s="27">
        <v>0</v>
      </c>
      <c r="P2130" s="27">
        <v>0</v>
      </c>
      <c r="Q2130" s="27"/>
      <c r="R2130" s="27">
        <v>0</v>
      </c>
      <c r="S2130" s="27">
        <v>0</v>
      </c>
      <c r="T2130" s="27">
        <v>0</v>
      </c>
      <c r="U2130" s="27"/>
      <c r="V2130" s="27">
        <v>0</v>
      </c>
      <c r="W2130" s="27">
        <v>0</v>
      </c>
      <c r="X2130" s="27">
        <v>0</v>
      </c>
      <c r="Y2130" s="27"/>
      <c r="Z2130" s="27">
        <v>0</v>
      </c>
      <c r="AA2130" s="27">
        <v>0</v>
      </c>
      <c r="AB2130" s="27">
        <v>0</v>
      </c>
      <c r="AC2130" s="27"/>
      <c r="AD2130" s="27">
        <v>0</v>
      </c>
      <c r="AE2130" s="27">
        <v>0</v>
      </c>
      <c r="AF2130" s="27">
        <v>0</v>
      </c>
      <c r="AG2130" s="106">
        <v>0</v>
      </c>
      <c r="AH2130" s="27">
        <v>0</v>
      </c>
      <c r="AI2130" s="27">
        <v>0</v>
      </c>
      <c r="AJ2130" s="27">
        <v>0</v>
      </c>
      <c r="AK2130" s="106">
        <v>0</v>
      </c>
      <c r="AL2130" s="106">
        <v>0</v>
      </c>
      <c r="AM2130" s="105">
        <v>0</v>
      </c>
      <c r="AN2130" s="11">
        <v>0</v>
      </c>
      <c r="AO2130" s="11">
        <v>0</v>
      </c>
      <c r="AP2130" s="105">
        <v>0</v>
      </c>
      <c r="AQ2130" s="11">
        <v>0</v>
      </c>
      <c r="AR2130" s="11">
        <v>0</v>
      </c>
      <c r="AS2130" s="11">
        <v>0</v>
      </c>
      <c r="AT2130" s="11">
        <v>0</v>
      </c>
      <c r="AU2130" s="11"/>
      <c r="AV2130" s="11">
        <v>0</v>
      </c>
      <c r="AW2130" s="11">
        <v>0</v>
      </c>
      <c r="AX2130" s="11"/>
      <c r="AZ2130" s="11"/>
      <c r="BA2130" s="11"/>
      <c r="BB2130" s="122"/>
    </row>
    <row r="2131" spans="1:54" hidden="1" x14ac:dyDescent="0.25">
      <c r="A2131">
        <v>11</v>
      </c>
      <c r="B2131" t="str">
        <f t="shared" si="261"/>
        <v>FlCC-6511</v>
      </c>
      <c r="C2131" s="2" t="s">
        <v>321</v>
      </c>
      <c r="D2131" s="2" t="str">
        <f t="shared" si="262"/>
        <v>6</v>
      </c>
      <c r="E2131" s="2" t="str">
        <f t="shared" si="263"/>
        <v>65</v>
      </c>
      <c r="F2131" s="2" t="str">
        <f t="shared" si="264"/>
        <v>651</v>
      </c>
      <c r="G2131" s="1" t="s">
        <v>210</v>
      </c>
      <c r="H2131" s="27">
        <v>0</v>
      </c>
      <c r="I2131" s="27"/>
      <c r="J2131" s="27">
        <v>0</v>
      </c>
      <c r="K2131" s="27">
        <v>0</v>
      </c>
      <c r="L2131" s="27">
        <v>0</v>
      </c>
      <c r="M2131" s="27"/>
      <c r="N2131" s="27">
        <v>0</v>
      </c>
      <c r="O2131" s="27">
        <v>0</v>
      </c>
      <c r="P2131" s="27">
        <v>0</v>
      </c>
      <c r="Q2131" s="27"/>
      <c r="R2131" s="27">
        <v>0</v>
      </c>
      <c r="S2131" s="27">
        <v>0</v>
      </c>
      <c r="T2131" s="27">
        <v>0</v>
      </c>
      <c r="U2131" s="27"/>
      <c r="V2131" s="27">
        <v>0</v>
      </c>
      <c r="W2131" s="27">
        <v>0</v>
      </c>
      <c r="X2131" s="27">
        <v>0</v>
      </c>
      <c r="Y2131" s="27"/>
      <c r="Z2131" s="27">
        <v>0</v>
      </c>
      <c r="AA2131" s="27">
        <v>0</v>
      </c>
      <c r="AB2131" s="27">
        <v>0</v>
      </c>
      <c r="AC2131" s="27"/>
      <c r="AD2131" s="27">
        <v>0</v>
      </c>
      <c r="AE2131" s="27">
        <v>0</v>
      </c>
      <c r="AF2131" s="27">
        <v>0</v>
      </c>
      <c r="AG2131" s="106">
        <v>0</v>
      </c>
      <c r="AH2131" s="27">
        <v>0</v>
      </c>
      <c r="AI2131" s="27">
        <v>0</v>
      </c>
      <c r="AJ2131" s="27">
        <v>0</v>
      </c>
      <c r="AK2131" s="106">
        <v>0</v>
      </c>
      <c r="AL2131" s="106">
        <v>0</v>
      </c>
      <c r="AM2131" s="105">
        <v>0</v>
      </c>
      <c r="AN2131" s="11">
        <v>0</v>
      </c>
      <c r="AO2131" s="11">
        <v>0</v>
      </c>
      <c r="AP2131" s="105">
        <v>0</v>
      </c>
      <c r="AQ2131" s="11">
        <v>0</v>
      </c>
      <c r="AR2131" s="11">
        <v>0</v>
      </c>
      <c r="AS2131" s="11">
        <v>0</v>
      </c>
      <c r="AT2131" s="11">
        <v>0</v>
      </c>
      <c r="AU2131" s="11">
        <v>0</v>
      </c>
      <c r="AV2131" s="11">
        <v>0</v>
      </c>
      <c r="AW2131" s="11">
        <v>0</v>
      </c>
      <c r="AX2131" s="11">
        <v>0</v>
      </c>
      <c r="AZ2131" s="11">
        <v>0</v>
      </c>
      <c r="BA2131" s="11">
        <v>0</v>
      </c>
      <c r="BB2131" s="122"/>
    </row>
    <row r="2132" spans="1:54" hidden="1" x14ac:dyDescent="0.25">
      <c r="A2132">
        <v>11</v>
      </c>
      <c r="B2132" t="str">
        <f t="shared" si="261"/>
        <v>FlCC-6512</v>
      </c>
      <c r="C2132" s="2" t="s">
        <v>321</v>
      </c>
      <c r="D2132" s="2" t="str">
        <f t="shared" si="262"/>
        <v>6</v>
      </c>
      <c r="E2132" s="2" t="str">
        <f t="shared" si="263"/>
        <v>65</v>
      </c>
      <c r="F2132" s="2" t="str">
        <f t="shared" si="264"/>
        <v>651</v>
      </c>
      <c r="G2132" s="1" t="s">
        <v>211</v>
      </c>
      <c r="H2132" s="27">
        <v>0</v>
      </c>
      <c r="I2132" s="27"/>
      <c r="J2132" s="27">
        <v>0</v>
      </c>
      <c r="K2132" s="27">
        <v>0</v>
      </c>
      <c r="L2132" s="27">
        <v>0</v>
      </c>
      <c r="M2132" s="27"/>
      <c r="N2132" s="27">
        <v>0</v>
      </c>
      <c r="O2132" s="27">
        <v>0</v>
      </c>
      <c r="P2132" s="27">
        <v>0</v>
      </c>
      <c r="Q2132" s="27"/>
      <c r="R2132" s="27">
        <v>0</v>
      </c>
      <c r="S2132" s="27">
        <v>0</v>
      </c>
      <c r="T2132" s="27">
        <v>0</v>
      </c>
      <c r="U2132" s="27"/>
      <c r="V2132" s="27">
        <v>0</v>
      </c>
      <c r="W2132" s="27">
        <v>0</v>
      </c>
      <c r="X2132" s="27">
        <v>0</v>
      </c>
      <c r="Y2132" s="27"/>
      <c r="Z2132" s="27">
        <v>0</v>
      </c>
      <c r="AA2132" s="27">
        <v>0</v>
      </c>
      <c r="AB2132" s="27">
        <v>0</v>
      </c>
      <c r="AC2132" s="27"/>
      <c r="AD2132" s="27">
        <v>0</v>
      </c>
      <c r="AE2132" s="27">
        <v>0</v>
      </c>
      <c r="AF2132" s="27">
        <v>0</v>
      </c>
      <c r="AG2132" s="106">
        <v>0</v>
      </c>
      <c r="AH2132" s="27">
        <v>0</v>
      </c>
      <c r="AI2132" s="27">
        <v>0</v>
      </c>
      <c r="AJ2132" s="27">
        <v>0</v>
      </c>
      <c r="AK2132" s="106">
        <v>0</v>
      </c>
      <c r="AL2132" s="106">
        <v>0</v>
      </c>
      <c r="AM2132" s="105">
        <v>0</v>
      </c>
      <c r="AN2132" s="11">
        <v>0</v>
      </c>
      <c r="AO2132" s="11">
        <v>0</v>
      </c>
      <c r="AP2132" s="105">
        <v>0</v>
      </c>
      <c r="AQ2132" s="11">
        <v>0</v>
      </c>
      <c r="AR2132" s="11">
        <v>0</v>
      </c>
      <c r="AS2132" s="11">
        <v>0</v>
      </c>
      <c r="AT2132" s="11">
        <v>0</v>
      </c>
      <c r="AU2132" s="11">
        <v>0</v>
      </c>
      <c r="AV2132" s="11">
        <v>0</v>
      </c>
      <c r="AW2132" s="11">
        <v>0</v>
      </c>
      <c r="AX2132" s="11">
        <v>0</v>
      </c>
      <c r="AZ2132" s="11">
        <v>0</v>
      </c>
      <c r="BA2132" s="11">
        <v>0</v>
      </c>
      <c r="BB2132" s="122"/>
    </row>
    <row r="2133" spans="1:54" hidden="1" x14ac:dyDescent="0.25">
      <c r="A2133">
        <v>11</v>
      </c>
      <c r="B2133" t="str">
        <f t="shared" si="261"/>
        <v>FlCC-6513</v>
      </c>
      <c r="C2133" s="2" t="s">
        <v>321</v>
      </c>
      <c r="D2133" s="2" t="str">
        <f t="shared" si="262"/>
        <v>6</v>
      </c>
      <c r="E2133" s="2" t="str">
        <f t="shared" si="263"/>
        <v>65</v>
      </c>
      <c r="F2133" s="2" t="str">
        <f t="shared" si="264"/>
        <v>651</v>
      </c>
      <c r="G2133" s="1" t="s">
        <v>212</v>
      </c>
      <c r="H2133" s="27">
        <v>0</v>
      </c>
      <c r="I2133" s="27"/>
      <c r="J2133" s="27">
        <v>0</v>
      </c>
      <c r="K2133" s="27">
        <v>0</v>
      </c>
      <c r="L2133" s="27">
        <v>0</v>
      </c>
      <c r="M2133" s="27"/>
      <c r="N2133" s="27">
        <v>0</v>
      </c>
      <c r="O2133" s="27">
        <v>0</v>
      </c>
      <c r="P2133" s="27">
        <v>0</v>
      </c>
      <c r="Q2133" s="27"/>
      <c r="R2133" s="27">
        <v>0</v>
      </c>
      <c r="S2133" s="27">
        <v>0</v>
      </c>
      <c r="T2133" s="27">
        <v>0</v>
      </c>
      <c r="U2133" s="27"/>
      <c r="V2133" s="27">
        <v>0</v>
      </c>
      <c r="W2133" s="27">
        <v>0</v>
      </c>
      <c r="X2133" s="27">
        <v>0</v>
      </c>
      <c r="Y2133" s="27"/>
      <c r="Z2133" s="27">
        <v>0</v>
      </c>
      <c r="AA2133" s="27">
        <v>0</v>
      </c>
      <c r="AB2133" s="27">
        <v>0</v>
      </c>
      <c r="AC2133" s="27"/>
      <c r="AD2133" s="27">
        <v>0</v>
      </c>
      <c r="AE2133" s="27">
        <v>0</v>
      </c>
      <c r="AF2133" s="27">
        <v>0</v>
      </c>
      <c r="AG2133" s="106">
        <v>0</v>
      </c>
      <c r="AH2133" s="27">
        <v>0</v>
      </c>
      <c r="AI2133" s="27">
        <v>0</v>
      </c>
      <c r="AJ2133" s="27">
        <v>0</v>
      </c>
      <c r="AK2133" s="106">
        <v>0</v>
      </c>
      <c r="AL2133" s="106">
        <v>0</v>
      </c>
      <c r="AM2133" s="105">
        <v>0</v>
      </c>
      <c r="AN2133" s="11">
        <v>0</v>
      </c>
      <c r="AO2133" s="11">
        <v>0</v>
      </c>
      <c r="AP2133" s="105">
        <v>0</v>
      </c>
      <c r="AQ2133" s="11">
        <v>0</v>
      </c>
      <c r="AR2133" s="11">
        <v>0</v>
      </c>
      <c r="AS2133" s="11">
        <v>0</v>
      </c>
      <c r="AT2133" s="11">
        <v>0</v>
      </c>
      <c r="AU2133" s="11">
        <v>0</v>
      </c>
      <c r="AV2133" s="11">
        <v>0</v>
      </c>
      <c r="AW2133" s="11">
        <v>0</v>
      </c>
      <c r="AX2133" s="11">
        <v>0</v>
      </c>
      <c r="AZ2133" s="11">
        <v>0</v>
      </c>
      <c r="BA2133" s="11">
        <v>0</v>
      </c>
      <c r="BB2133" s="122"/>
    </row>
    <row r="2134" spans="1:54" hidden="1" x14ac:dyDescent="0.25">
      <c r="A2134">
        <v>11</v>
      </c>
      <c r="B2134" t="str">
        <f t="shared" si="261"/>
        <v>FlCC-6521</v>
      </c>
      <c r="C2134" s="2" t="s">
        <v>321</v>
      </c>
      <c r="D2134" s="2" t="str">
        <f t="shared" si="262"/>
        <v>6</v>
      </c>
      <c r="E2134" s="2" t="str">
        <f t="shared" si="263"/>
        <v>65</v>
      </c>
      <c r="F2134" s="2" t="str">
        <f t="shared" si="264"/>
        <v>652</v>
      </c>
      <c r="G2134" s="1" t="s">
        <v>953</v>
      </c>
      <c r="H2134" s="27">
        <v>5100</v>
      </c>
      <c r="I2134" s="27"/>
      <c r="J2134" s="27">
        <v>2738</v>
      </c>
      <c r="K2134" s="27">
        <v>2738</v>
      </c>
      <c r="L2134" s="27">
        <v>10900</v>
      </c>
      <c r="M2134" s="27"/>
      <c r="N2134" s="27">
        <v>7671</v>
      </c>
      <c r="O2134" s="27">
        <v>7671</v>
      </c>
      <c r="P2134" s="27">
        <v>11020</v>
      </c>
      <c r="Q2134" s="27"/>
      <c r="R2134" s="27">
        <v>20581</v>
      </c>
      <c r="S2134" s="27">
        <v>20581</v>
      </c>
      <c r="T2134" s="27">
        <v>13000</v>
      </c>
      <c r="U2134" s="27"/>
      <c r="V2134" s="27">
        <v>3914.6341600000001</v>
      </c>
      <c r="W2134" s="27">
        <v>3914.6341600000001</v>
      </c>
      <c r="X2134" s="27">
        <v>27030</v>
      </c>
      <c r="Y2134" s="27"/>
      <c r="Z2134" s="27">
        <v>0</v>
      </c>
      <c r="AA2134" s="27">
        <v>0</v>
      </c>
      <c r="AB2134" s="27">
        <v>0</v>
      </c>
      <c r="AC2134" s="27"/>
      <c r="AD2134" s="27">
        <v>0</v>
      </c>
      <c r="AE2134" s="27">
        <v>0</v>
      </c>
      <c r="AF2134" s="27">
        <v>0</v>
      </c>
      <c r="AG2134" s="106">
        <v>0</v>
      </c>
      <c r="AH2134" s="27">
        <v>0</v>
      </c>
      <c r="AI2134" s="27">
        <v>0</v>
      </c>
      <c r="AJ2134" s="27">
        <v>0</v>
      </c>
      <c r="AK2134" s="106">
        <v>0</v>
      </c>
      <c r="AL2134" s="106">
        <v>0</v>
      </c>
      <c r="AM2134" s="105">
        <v>0</v>
      </c>
      <c r="AN2134" s="11">
        <v>0</v>
      </c>
      <c r="AO2134" s="11">
        <v>0</v>
      </c>
      <c r="AP2134" s="105">
        <v>0</v>
      </c>
      <c r="AQ2134" s="11">
        <v>0</v>
      </c>
      <c r="AR2134" s="11">
        <v>0</v>
      </c>
      <c r="AS2134" s="11">
        <v>0</v>
      </c>
      <c r="AT2134" s="11">
        <v>0</v>
      </c>
      <c r="AU2134" s="11"/>
      <c r="AV2134" s="11">
        <v>0</v>
      </c>
      <c r="AW2134" s="11">
        <v>0</v>
      </c>
      <c r="AX2134" s="11"/>
      <c r="AZ2134" s="11"/>
      <c r="BA2134" s="11"/>
      <c r="BB2134" s="122"/>
    </row>
    <row r="2135" spans="1:54" hidden="1" x14ac:dyDescent="0.25">
      <c r="A2135">
        <v>11</v>
      </c>
      <c r="B2135" t="str">
        <f t="shared" si="261"/>
        <v>FlCC-6522</v>
      </c>
      <c r="C2135" s="2" t="s">
        <v>321</v>
      </c>
      <c r="D2135" s="2" t="str">
        <f t="shared" si="262"/>
        <v>6</v>
      </c>
      <c r="E2135" s="2" t="str">
        <f t="shared" si="263"/>
        <v>65</v>
      </c>
      <c r="F2135" s="2" t="str">
        <f t="shared" si="264"/>
        <v>652</v>
      </c>
      <c r="G2135" s="1" t="s">
        <v>954</v>
      </c>
      <c r="H2135" s="27">
        <v>0</v>
      </c>
      <c r="I2135" s="27"/>
      <c r="J2135" s="27">
        <v>0</v>
      </c>
      <c r="K2135" s="27">
        <v>0</v>
      </c>
      <c r="L2135" s="27">
        <v>0</v>
      </c>
      <c r="M2135" s="27"/>
      <c r="N2135" s="27">
        <v>0</v>
      </c>
      <c r="O2135" s="27">
        <v>0</v>
      </c>
      <c r="P2135" s="27">
        <v>0</v>
      </c>
      <c r="Q2135" s="27"/>
      <c r="R2135" s="27">
        <v>0</v>
      </c>
      <c r="S2135" s="27">
        <v>0</v>
      </c>
      <c r="T2135" s="27">
        <v>0</v>
      </c>
      <c r="U2135" s="27"/>
      <c r="V2135" s="27">
        <v>0</v>
      </c>
      <c r="W2135" s="27">
        <v>0</v>
      </c>
      <c r="X2135" s="27">
        <v>0</v>
      </c>
      <c r="Y2135" s="27"/>
      <c r="Z2135" s="27">
        <v>0</v>
      </c>
      <c r="AA2135" s="27">
        <v>0</v>
      </c>
      <c r="AB2135" s="27">
        <v>0</v>
      </c>
      <c r="AC2135" s="27"/>
      <c r="AD2135" s="27">
        <v>0</v>
      </c>
      <c r="AE2135" s="27">
        <v>0</v>
      </c>
      <c r="AF2135" s="27">
        <v>0</v>
      </c>
      <c r="AG2135" s="106">
        <v>0</v>
      </c>
      <c r="AH2135" s="27">
        <v>0</v>
      </c>
      <c r="AI2135" s="27">
        <v>0</v>
      </c>
      <c r="AJ2135" s="27">
        <v>0</v>
      </c>
      <c r="AK2135" s="106">
        <v>0</v>
      </c>
      <c r="AL2135" s="106">
        <v>0</v>
      </c>
      <c r="AM2135" s="105">
        <v>0</v>
      </c>
      <c r="AN2135" s="11">
        <v>0</v>
      </c>
      <c r="AO2135" s="11">
        <v>0</v>
      </c>
      <c r="AP2135" s="105">
        <v>0</v>
      </c>
      <c r="AQ2135" s="11">
        <v>0</v>
      </c>
      <c r="AR2135" s="11">
        <v>0</v>
      </c>
      <c r="AS2135" s="11">
        <v>0</v>
      </c>
      <c r="AT2135" s="11">
        <v>0</v>
      </c>
      <c r="AU2135" s="11"/>
      <c r="AV2135" s="11">
        <v>0</v>
      </c>
      <c r="AW2135" s="11">
        <v>0</v>
      </c>
      <c r="AX2135" s="11"/>
      <c r="AZ2135" s="11"/>
      <c r="BA2135" s="11"/>
      <c r="BB2135" s="122"/>
    </row>
    <row r="2136" spans="1:54" hidden="1" x14ac:dyDescent="0.25">
      <c r="A2136">
        <v>11</v>
      </c>
      <c r="B2136" t="str">
        <f t="shared" si="261"/>
        <v>FlCC-6523</v>
      </c>
      <c r="C2136" s="2" t="s">
        <v>321</v>
      </c>
      <c r="D2136" s="2" t="str">
        <f t="shared" si="262"/>
        <v>6</v>
      </c>
      <c r="E2136" s="2" t="str">
        <f t="shared" si="263"/>
        <v>65</v>
      </c>
      <c r="F2136" s="2" t="str">
        <f t="shared" si="264"/>
        <v>652</v>
      </c>
      <c r="G2136" s="1" t="s">
        <v>955</v>
      </c>
      <c r="H2136" s="27">
        <v>0</v>
      </c>
      <c r="I2136" s="27"/>
      <c r="J2136" s="27">
        <v>0</v>
      </c>
      <c r="K2136" s="27">
        <v>0</v>
      </c>
      <c r="L2136" s="27">
        <v>0</v>
      </c>
      <c r="M2136" s="27"/>
      <c r="N2136" s="27">
        <v>10</v>
      </c>
      <c r="O2136" s="27">
        <v>10</v>
      </c>
      <c r="P2136" s="27">
        <v>0</v>
      </c>
      <c r="Q2136" s="27"/>
      <c r="R2136" s="27">
        <v>80</v>
      </c>
      <c r="S2136" s="27">
        <v>80</v>
      </c>
      <c r="T2136" s="27">
        <v>0</v>
      </c>
      <c r="U2136" s="27"/>
      <c r="V2136" s="27">
        <v>138.69598999999999</v>
      </c>
      <c r="W2136" s="27">
        <v>138.69598999999999</v>
      </c>
      <c r="X2136" s="27">
        <v>0</v>
      </c>
      <c r="Y2136" s="27"/>
      <c r="Z2136" s="27">
        <v>0</v>
      </c>
      <c r="AA2136" s="27">
        <v>0</v>
      </c>
      <c r="AB2136" s="27">
        <v>0</v>
      </c>
      <c r="AC2136" s="27"/>
      <c r="AD2136" s="27">
        <v>0</v>
      </c>
      <c r="AE2136" s="27">
        <v>0</v>
      </c>
      <c r="AF2136" s="27">
        <v>0</v>
      </c>
      <c r="AG2136" s="106">
        <v>0</v>
      </c>
      <c r="AH2136" s="27">
        <v>0</v>
      </c>
      <c r="AI2136" s="27">
        <v>0</v>
      </c>
      <c r="AJ2136" s="27">
        <v>0</v>
      </c>
      <c r="AK2136" s="106">
        <v>0</v>
      </c>
      <c r="AL2136" s="106">
        <v>0</v>
      </c>
      <c r="AM2136" s="105">
        <v>0</v>
      </c>
      <c r="AN2136" s="11">
        <v>0</v>
      </c>
      <c r="AO2136" s="11">
        <v>0</v>
      </c>
      <c r="AP2136" s="105">
        <v>0</v>
      </c>
      <c r="AQ2136" s="11">
        <v>0</v>
      </c>
      <c r="AR2136" s="11">
        <v>0</v>
      </c>
      <c r="AS2136" s="11">
        <v>0</v>
      </c>
      <c r="AT2136" s="11">
        <v>0</v>
      </c>
      <c r="AU2136" s="11"/>
      <c r="AV2136" s="11">
        <v>0</v>
      </c>
      <c r="AW2136" s="11">
        <v>0</v>
      </c>
      <c r="AX2136" s="11"/>
      <c r="AZ2136" s="11"/>
      <c r="BA2136" s="11"/>
      <c r="BB2136" s="122"/>
    </row>
    <row r="2137" spans="1:54" hidden="1" x14ac:dyDescent="0.25">
      <c r="A2137">
        <v>11</v>
      </c>
      <c r="B2137" t="str">
        <f t="shared" si="261"/>
        <v>FlCC-6524</v>
      </c>
      <c r="C2137" s="2" t="s">
        <v>321</v>
      </c>
      <c r="D2137" s="2" t="str">
        <f t="shared" si="262"/>
        <v>6</v>
      </c>
      <c r="E2137" s="2" t="str">
        <f t="shared" si="263"/>
        <v>65</v>
      </c>
      <c r="F2137" s="2" t="str">
        <f t="shared" si="264"/>
        <v>652</v>
      </c>
      <c r="G2137" s="1" t="s">
        <v>213</v>
      </c>
      <c r="H2137" s="27">
        <v>0</v>
      </c>
      <c r="I2137" s="27"/>
      <c r="J2137" s="27">
        <v>0</v>
      </c>
      <c r="K2137" s="27">
        <v>0</v>
      </c>
      <c r="L2137" s="27">
        <v>0</v>
      </c>
      <c r="M2137" s="27"/>
      <c r="N2137" s="27">
        <v>0</v>
      </c>
      <c r="O2137" s="27">
        <v>0</v>
      </c>
      <c r="P2137" s="27">
        <v>0</v>
      </c>
      <c r="Q2137" s="27"/>
      <c r="R2137" s="27">
        <v>0</v>
      </c>
      <c r="S2137" s="27">
        <v>0</v>
      </c>
      <c r="T2137" s="27">
        <v>0</v>
      </c>
      <c r="U2137" s="27"/>
      <c r="V2137" s="27">
        <v>0</v>
      </c>
      <c r="W2137" s="27">
        <v>0</v>
      </c>
      <c r="X2137" s="27">
        <v>0</v>
      </c>
      <c r="Y2137" s="27"/>
      <c r="Z2137" s="27">
        <v>0</v>
      </c>
      <c r="AA2137" s="27">
        <v>0</v>
      </c>
      <c r="AB2137" s="27">
        <v>0</v>
      </c>
      <c r="AC2137" s="27"/>
      <c r="AD2137" s="27">
        <v>0</v>
      </c>
      <c r="AE2137" s="27">
        <v>0</v>
      </c>
      <c r="AF2137" s="27">
        <v>0</v>
      </c>
      <c r="AG2137" s="106">
        <v>0</v>
      </c>
      <c r="AH2137" s="27">
        <v>0</v>
      </c>
      <c r="AI2137" s="27">
        <v>0</v>
      </c>
      <c r="AJ2137" s="27">
        <v>0</v>
      </c>
      <c r="AK2137" s="106">
        <v>0</v>
      </c>
      <c r="AL2137" s="106">
        <v>0</v>
      </c>
      <c r="AM2137" s="105">
        <v>0</v>
      </c>
      <c r="AN2137" s="11">
        <v>0</v>
      </c>
      <c r="AO2137" s="11">
        <v>0</v>
      </c>
      <c r="AP2137" s="105">
        <v>0</v>
      </c>
      <c r="AQ2137" s="11">
        <v>0</v>
      </c>
      <c r="AR2137" s="11">
        <v>0</v>
      </c>
      <c r="AS2137" s="11">
        <v>0</v>
      </c>
      <c r="AT2137" s="11">
        <v>0</v>
      </c>
      <c r="AU2137" s="11">
        <v>0</v>
      </c>
      <c r="AV2137" s="11">
        <v>0</v>
      </c>
      <c r="AW2137" s="11">
        <v>0</v>
      </c>
      <c r="AX2137" s="11">
        <v>0</v>
      </c>
      <c r="AZ2137" s="11">
        <v>0</v>
      </c>
      <c r="BA2137" s="11">
        <v>0</v>
      </c>
      <c r="BB2137" s="122"/>
    </row>
    <row r="2138" spans="1:54" hidden="1" x14ac:dyDescent="0.25">
      <c r="A2138">
        <v>11</v>
      </c>
      <c r="B2138" t="str">
        <f t="shared" si="261"/>
        <v>FlCC-6525</v>
      </c>
      <c r="C2138" s="2" t="s">
        <v>321</v>
      </c>
      <c r="D2138" s="2" t="str">
        <f t="shared" si="262"/>
        <v>6</v>
      </c>
      <c r="E2138" s="2" t="str">
        <f t="shared" si="263"/>
        <v>65</v>
      </c>
      <c r="F2138" s="2" t="str">
        <f t="shared" si="264"/>
        <v>652</v>
      </c>
      <c r="G2138" s="1" t="s">
        <v>214</v>
      </c>
      <c r="H2138" s="27">
        <v>0</v>
      </c>
      <c r="I2138" s="27"/>
      <c r="J2138" s="27">
        <v>0</v>
      </c>
      <c r="K2138" s="27">
        <v>0</v>
      </c>
      <c r="L2138" s="27">
        <v>0</v>
      </c>
      <c r="M2138" s="27"/>
      <c r="N2138" s="27">
        <v>0</v>
      </c>
      <c r="O2138" s="27">
        <v>0</v>
      </c>
      <c r="P2138" s="27">
        <v>0</v>
      </c>
      <c r="Q2138" s="27"/>
      <c r="R2138" s="27">
        <v>0</v>
      </c>
      <c r="S2138" s="27">
        <v>0</v>
      </c>
      <c r="T2138" s="27">
        <v>0</v>
      </c>
      <c r="U2138" s="27"/>
      <c r="V2138" s="27">
        <v>0</v>
      </c>
      <c r="W2138" s="27">
        <v>0</v>
      </c>
      <c r="X2138" s="27">
        <v>0</v>
      </c>
      <c r="Y2138" s="27"/>
      <c r="Z2138" s="27">
        <v>0</v>
      </c>
      <c r="AA2138" s="27">
        <v>0</v>
      </c>
      <c r="AB2138" s="27">
        <v>11230</v>
      </c>
      <c r="AC2138" s="27"/>
      <c r="AD2138" s="27">
        <v>0</v>
      </c>
      <c r="AE2138" s="27">
        <v>0</v>
      </c>
      <c r="AF2138" s="27">
        <v>0</v>
      </c>
      <c r="AG2138" s="106">
        <v>0</v>
      </c>
      <c r="AH2138" s="27">
        <v>0</v>
      </c>
      <c r="AI2138" s="27">
        <v>0</v>
      </c>
      <c r="AJ2138" s="27">
        <v>0</v>
      </c>
      <c r="AK2138" s="106">
        <v>0.99728000000000006</v>
      </c>
      <c r="AL2138" s="106">
        <v>0</v>
      </c>
      <c r="AM2138" s="105">
        <v>0.99728000000000006</v>
      </c>
      <c r="AN2138" s="11">
        <v>0</v>
      </c>
      <c r="AO2138" s="11">
        <v>0</v>
      </c>
      <c r="AP2138" s="105">
        <v>0</v>
      </c>
      <c r="AQ2138" s="11">
        <v>0</v>
      </c>
      <c r="AR2138" s="11">
        <v>0</v>
      </c>
      <c r="AS2138" s="11">
        <v>0</v>
      </c>
      <c r="AT2138" s="11">
        <v>0</v>
      </c>
      <c r="AU2138" s="11">
        <v>0</v>
      </c>
      <c r="AV2138" s="11">
        <v>0</v>
      </c>
      <c r="AW2138" s="11">
        <v>0</v>
      </c>
      <c r="AX2138" s="11">
        <v>0</v>
      </c>
      <c r="AZ2138" s="11">
        <v>0</v>
      </c>
      <c r="BA2138" s="11">
        <v>0</v>
      </c>
      <c r="BB2138" s="122"/>
    </row>
    <row r="2139" spans="1:54" hidden="1" x14ac:dyDescent="0.25">
      <c r="A2139">
        <v>11</v>
      </c>
      <c r="B2139" t="str">
        <f t="shared" si="261"/>
        <v>FlCC-6526</v>
      </c>
      <c r="C2139" s="2" t="s">
        <v>321</v>
      </c>
      <c r="D2139" s="2" t="str">
        <f t="shared" si="262"/>
        <v>6</v>
      </c>
      <c r="E2139" s="2" t="str">
        <f t="shared" si="263"/>
        <v>65</v>
      </c>
      <c r="F2139" s="2" t="str">
        <f t="shared" si="264"/>
        <v>652</v>
      </c>
      <c r="G2139" s="1" t="s">
        <v>215</v>
      </c>
      <c r="H2139" s="27">
        <v>0</v>
      </c>
      <c r="I2139" s="27"/>
      <c r="J2139" s="27">
        <v>0</v>
      </c>
      <c r="K2139" s="27">
        <v>0</v>
      </c>
      <c r="L2139" s="27">
        <v>0</v>
      </c>
      <c r="M2139" s="27"/>
      <c r="N2139" s="27">
        <v>0</v>
      </c>
      <c r="O2139" s="27">
        <v>0</v>
      </c>
      <c r="P2139" s="27">
        <v>0</v>
      </c>
      <c r="Q2139" s="27"/>
      <c r="R2139" s="27">
        <v>0</v>
      </c>
      <c r="S2139" s="27">
        <v>0</v>
      </c>
      <c r="T2139" s="27">
        <v>0</v>
      </c>
      <c r="U2139" s="27"/>
      <c r="V2139" s="27">
        <v>0</v>
      </c>
      <c r="W2139" s="27">
        <v>0</v>
      </c>
      <c r="X2139" s="27">
        <v>0</v>
      </c>
      <c r="Y2139" s="27"/>
      <c r="Z2139" s="27">
        <v>0</v>
      </c>
      <c r="AA2139" s="27">
        <v>0</v>
      </c>
      <c r="AB2139" s="27">
        <v>0</v>
      </c>
      <c r="AC2139" s="27"/>
      <c r="AD2139" s="27">
        <v>0</v>
      </c>
      <c r="AE2139" s="27">
        <v>0</v>
      </c>
      <c r="AF2139" s="27">
        <v>0</v>
      </c>
      <c r="AG2139" s="106">
        <v>0</v>
      </c>
      <c r="AH2139" s="27">
        <v>0</v>
      </c>
      <c r="AI2139" s="27">
        <v>0</v>
      </c>
      <c r="AJ2139" s="27">
        <v>0</v>
      </c>
      <c r="AK2139" s="106">
        <v>0</v>
      </c>
      <c r="AL2139" s="106">
        <v>0</v>
      </c>
      <c r="AM2139" s="105">
        <v>0</v>
      </c>
      <c r="AN2139" s="11">
        <v>0</v>
      </c>
      <c r="AO2139" s="11">
        <v>0</v>
      </c>
      <c r="AP2139" s="105">
        <v>0</v>
      </c>
      <c r="AQ2139" s="11">
        <v>0</v>
      </c>
      <c r="AR2139" s="11">
        <v>0</v>
      </c>
      <c r="AS2139" s="11">
        <v>0</v>
      </c>
      <c r="AT2139" s="11">
        <v>0</v>
      </c>
      <c r="AU2139" s="11">
        <v>0</v>
      </c>
      <c r="AV2139" s="11">
        <v>0</v>
      </c>
      <c r="AW2139" s="11">
        <v>0</v>
      </c>
      <c r="AX2139" s="11">
        <v>0</v>
      </c>
      <c r="AZ2139" s="11">
        <v>0</v>
      </c>
      <c r="BA2139" s="11">
        <v>0</v>
      </c>
      <c r="BB2139" s="122"/>
    </row>
    <row r="2140" spans="1:54" hidden="1" x14ac:dyDescent="0.25">
      <c r="A2140">
        <v>11</v>
      </c>
      <c r="B2140" t="str">
        <f t="shared" si="261"/>
        <v>FlCC-6531</v>
      </c>
      <c r="C2140" s="2" t="s">
        <v>321</v>
      </c>
      <c r="D2140" s="2" t="str">
        <f t="shared" si="262"/>
        <v>6</v>
      </c>
      <c r="E2140" s="2" t="str">
        <f t="shared" si="263"/>
        <v>65</v>
      </c>
      <c r="F2140" s="2" t="str">
        <f t="shared" si="264"/>
        <v>653</v>
      </c>
      <c r="G2140" s="1" t="s">
        <v>957</v>
      </c>
      <c r="H2140" s="27">
        <v>0</v>
      </c>
      <c r="I2140" s="27"/>
      <c r="J2140" s="27">
        <v>0</v>
      </c>
      <c r="K2140" s="27">
        <v>0</v>
      </c>
      <c r="L2140" s="27">
        <v>0</v>
      </c>
      <c r="M2140" s="27"/>
      <c r="N2140" s="27">
        <v>0</v>
      </c>
      <c r="O2140" s="27">
        <v>0</v>
      </c>
      <c r="P2140" s="27">
        <v>0</v>
      </c>
      <c r="Q2140" s="27"/>
      <c r="R2140" s="27">
        <v>0</v>
      </c>
      <c r="S2140" s="27">
        <v>0</v>
      </c>
      <c r="T2140" s="27">
        <v>0</v>
      </c>
      <c r="U2140" s="27"/>
      <c r="V2140" s="27">
        <v>0</v>
      </c>
      <c r="W2140" s="27">
        <v>0</v>
      </c>
      <c r="X2140" s="27">
        <v>0</v>
      </c>
      <c r="Y2140" s="27"/>
      <c r="Z2140" s="27">
        <v>0</v>
      </c>
      <c r="AA2140" s="27">
        <v>0</v>
      </c>
      <c r="AB2140" s="27">
        <v>0</v>
      </c>
      <c r="AC2140" s="27"/>
      <c r="AD2140" s="27">
        <v>0</v>
      </c>
      <c r="AE2140" s="27">
        <v>0</v>
      </c>
      <c r="AF2140" s="27">
        <v>0</v>
      </c>
      <c r="AG2140" s="106">
        <v>0</v>
      </c>
      <c r="AH2140" s="27">
        <v>0</v>
      </c>
      <c r="AI2140" s="27">
        <v>0</v>
      </c>
      <c r="AJ2140" s="27">
        <v>0</v>
      </c>
      <c r="AK2140" s="106">
        <v>0</v>
      </c>
      <c r="AL2140" s="106">
        <v>0</v>
      </c>
      <c r="AM2140" s="105">
        <v>0</v>
      </c>
      <c r="AN2140" s="11">
        <v>0</v>
      </c>
      <c r="AO2140" s="11">
        <v>0</v>
      </c>
      <c r="AP2140" s="105">
        <v>0</v>
      </c>
      <c r="AQ2140" s="11">
        <v>0</v>
      </c>
      <c r="AR2140" s="11">
        <v>0</v>
      </c>
      <c r="AS2140" s="11">
        <v>0</v>
      </c>
      <c r="AT2140" s="11">
        <v>0</v>
      </c>
      <c r="AU2140" s="11"/>
      <c r="AV2140" s="11">
        <v>0</v>
      </c>
      <c r="AW2140" s="11">
        <v>0</v>
      </c>
      <c r="AX2140" s="11"/>
      <c r="AZ2140" s="11"/>
      <c r="BA2140" s="11"/>
      <c r="BB2140" s="122"/>
    </row>
    <row r="2141" spans="1:54" hidden="1" x14ac:dyDescent="0.25">
      <c r="A2141">
        <v>11</v>
      </c>
      <c r="B2141" t="str">
        <f t="shared" si="261"/>
        <v>FlCC-6532</v>
      </c>
      <c r="C2141" s="2" t="s">
        <v>321</v>
      </c>
      <c r="D2141" s="2" t="str">
        <f t="shared" si="262"/>
        <v>6</v>
      </c>
      <c r="E2141" s="2" t="str">
        <f t="shared" si="263"/>
        <v>65</v>
      </c>
      <c r="F2141" s="2" t="str">
        <f t="shared" si="264"/>
        <v>653</v>
      </c>
      <c r="G2141" s="1" t="s">
        <v>958</v>
      </c>
      <c r="H2141" s="27">
        <v>0</v>
      </c>
      <c r="I2141" s="27"/>
      <c r="J2141" s="27">
        <v>0</v>
      </c>
      <c r="K2141" s="27">
        <v>0</v>
      </c>
      <c r="L2141" s="27">
        <v>0</v>
      </c>
      <c r="M2141" s="27"/>
      <c r="N2141" s="27">
        <v>0</v>
      </c>
      <c r="O2141" s="27">
        <v>0</v>
      </c>
      <c r="P2141" s="27">
        <v>0</v>
      </c>
      <c r="Q2141" s="27"/>
      <c r="R2141" s="27">
        <v>0</v>
      </c>
      <c r="S2141" s="27">
        <v>0</v>
      </c>
      <c r="T2141" s="27">
        <v>0</v>
      </c>
      <c r="U2141" s="27"/>
      <c r="V2141" s="27">
        <v>0</v>
      </c>
      <c r="W2141" s="27">
        <v>0</v>
      </c>
      <c r="X2141" s="27">
        <v>0</v>
      </c>
      <c r="Y2141" s="27"/>
      <c r="Z2141" s="27">
        <v>0</v>
      </c>
      <c r="AA2141" s="27">
        <v>0</v>
      </c>
      <c r="AB2141" s="27">
        <v>0</v>
      </c>
      <c r="AC2141" s="27"/>
      <c r="AD2141" s="27">
        <v>0</v>
      </c>
      <c r="AE2141" s="27">
        <v>0</v>
      </c>
      <c r="AF2141" s="27">
        <v>0</v>
      </c>
      <c r="AG2141" s="106">
        <v>0</v>
      </c>
      <c r="AH2141" s="27">
        <v>0</v>
      </c>
      <c r="AI2141" s="27">
        <v>0</v>
      </c>
      <c r="AJ2141" s="27">
        <v>0</v>
      </c>
      <c r="AK2141" s="106">
        <v>0</v>
      </c>
      <c r="AL2141" s="106">
        <v>0</v>
      </c>
      <c r="AM2141" s="105">
        <v>0</v>
      </c>
      <c r="AN2141" s="11">
        <v>0</v>
      </c>
      <c r="AO2141" s="11">
        <v>0</v>
      </c>
      <c r="AP2141" s="105">
        <v>0</v>
      </c>
      <c r="AQ2141" s="11">
        <v>0</v>
      </c>
      <c r="AR2141" s="11">
        <v>0</v>
      </c>
      <c r="AS2141" s="11">
        <v>0</v>
      </c>
      <c r="AT2141" s="11">
        <v>0</v>
      </c>
      <c r="AU2141" s="11"/>
      <c r="AV2141" s="11">
        <v>0</v>
      </c>
      <c r="AW2141" s="11">
        <v>0</v>
      </c>
      <c r="AX2141" s="11"/>
      <c r="AZ2141" s="11"/>
      <c r="BA2141" s="11"/>
      <c r="BB2141" s="122"/>
    </row>
    <row r="2142" spans="1:54" hidden="1" x14ac:dyDescent="0.25">
      <c r="A2142">
        <v>11</v>
      </c>
      <c r="B2142" t="str">
        <f t="shared" si="261"/>
        <v>FlCC-6533</v>
      </c>
      <c r="C2142" s="2" t="s">
        <v>321</v>
      </c>
      <c r="D2142" s="2" t="str">
        <f t="shared" si="262"/>
        <v>6</v>
      </c>
      <c r="E2142" s="2" t="str">
        <f t="shared" si="263"/>
        <v>65</v>
      </c>
      <c r="F2142" s="2" t="str">
        <f t="shared" si="264"/>
        <v>653</v>
      </c>
      <c r="G2142" s="1" t="s">
        <v>959</v>
      </c>
      <c r="H2142" s="27">
        <v>0</v>
      </c>
      <c r="I2142" s="27"/>
      <c r="J2142" s="27">
        <v>0</v>
      </c>
      <c r="K2142" s="27">
        <v>0</v>
      </c>
      <c r="L2142" s="27">
        <v>0</v>
      </c>
      <c r="M2142" s="27"/>
      <c r="N2142" s="27">
        <v>0</v>
      </c>
      <c r="O2142" s="27">
        <v>0</v>
      </c>
      <c r="P2142" s="27">
        <v>0</v>
      </c>
      <c r="Q2142" s="27"/>
      <c r="R2142" s="27">
        <v>0</v>
      </c>
      <c r="S2142" s="27">
        <v>0</v>
      </c>
      <c r="T2142" s="27">
        <v>0</v>
      </c>
      <c r="U2142" s="27"/>
      <c r="V2142" s="27">
        <v>0</v>
      </c>
      <c r="W2142" s="27">
        <v>0</v>
      </c>
      <c r="X2142" s="27">
        <v>0</v>
      </c>
      <c r="Y2142" s="27"/>
      <c r="Z2142" s="27">
        <v>0</v>
      </c>
      <c r="AA2142" s="27">
        <v>0</v>
      </c>
      <c r="AB2142" s="27">
        <v>0</v>
      </c>
      <c r="AC2142" s="27"/>
      <c r="AD2142" s="27">
        <v>0</v>
      </c>
      <c r="AE2142" s="27">
        <v>0</v>
      </c>
      <c r="AF2142" s="27">
        <v>0</v>
      </c>
      <c r="AG2142" s="106">
        <v>0</v>
      </c>
      <c r="AH2142" s="27">
        <v>0</v>
      </c>
      <c r="AI2142" s="27">
        <v>0</v>
      </c>
      <c r="AJ2142" s="27">
        <v>0</v>
      </c>
      <c r="AK2142" s="106">
        <v>0</v>
      </c>
      <c r="AL2142" s="106">
        <v>0</v>
      </c>
      <c r="AM2142" s="105">
        <v>0</v>
      </c>
      <c r="AN2142" s="11">
        <v>0</v>
      </c>
      <c r="AO2142" s="11">
        <v>0</v>
      </c>
      <c r="AP2142" s="105">
        <v>0</v>
      </c>
      <c r="AQ2142" s="11">
        <v>0</v>
      </c>
      <c r="AR2142" s="11">
        <v>0</v>
      </c>
      <c r="AS2142" s="11">
        <v>0</v>
      </c>
      <c r="AT2142" s="11">
        <v>0</v>
      </c>
      <c r="AU2142" s="11"/>
      <c r="AV2142" s="11">
        <v>0</v>
      </c>
      <c r="AW2142" s="11">
        <v>0</v>
      </c>
      <c r="AX2142" s="11"/>
      <c r="AZ2142" s="11"/>
      <c r="BA2142" s="11"/>
      <c r="BB2142" s="122"/>
    </row>
    <row r="2143" spans="1:54" hidden="1" x14ac:dyDescent="0.25">
      <c r="A2143">
        <v>11</v>
      </c>
      <c r="B2143" t="str">
        <f t="shared" si="261"/>
        <v>FlCC-6534</v>
      </c>
      <c r="C2143" s="2" t="s">
        <v>321</v>
      </c>
      <c r="D2143" s="2" t="str">
        <f t="shared" si="262"/>
        <v>6</v>
      </c>
      <c r="E2143" s="2" t="str">
        <f t="shared" si="263"/>
        <v>65</v>
      </c>
      <c r="F2143" s="2" t="str">
        <f t="shared" si="264"/>
        <v>653</v>
      </c>
      <c r="G2143" s="1" t="s">
        <v>216</v>
      </c>
      <c r="H2143" s="27">
        <v>0</v>
      </c>
      <c r="I2143" s="27"/>
      <c r="J2143" s="27">
        <v>0</v>
      </c>
      <c r="K2143" s="27">
        <v>0</v>
      </c>
      <c r="L2143" s="27">
        <v>0</v>
      </c>
      <c r="M2143" s="27"/>
      <c r="N2143" s="27">
        <v>0</v>
      </c>
      <c r="O2143" s="27">
        <v>0</v>
      </c>
      <c r="P2143" s="27">
        <v>0</v>
      </c>
      <c r="Q2143" s="27"/>
      <c r="R2143" s="27">
        <v>0</v>
      </c>
      <c r="S2143" s="27">
        <v>0</v>
      </c>
      <c r="T2143" s="27">
        <v>0</v>
      </c>
      <c r="U2143" s="27"/>
      <c r="V2143" s="27">
        <v>0</v>
      </c>
      <c r="W2143" s="27">
        <v>0</v>
      </c>
      <c r="X2143" s="27">
        <v>0</v>
      </c>
      <c r="Y2143" s="27"/>
      <c r="Z2143" s="27">
        <v>0</v>
      </c>
      <c r="AA2143" s="27">
        <v>0</v>
      </c>
      <c r="AB2143" s="27">
        <v>0</v>
      </c>
      <c r="AC2143" s="27"/>
      <c r="AD2143" s="27">
        <v>0</v>
      </c>
      <c r="AE2143" s="27">
        <v>0</v>
      </c>
      <c r="AF2143" s="27">
        <v>0</v>
      </c>
      <c r="AG2143" s="106">
        <v>0</v>
      </c>
      <c r="AH2143" s="27">
        <v>0</v>
      </c>
      <c r="AI2143" s="27">
        <v>0</v>
      </c>
      <c r="AJ2143" s="27">
        <v>0</v>
      </c>
      <c r="AK2143" s="106">
        <v>0</v>
      </c>
      <c r="AL2143" s="106">
        <v>0</v>
      </c>
      <c r="AM2143" s="105">
        <v>0</v>
      </c>
      <c r="AN2143" s="11">
        <v>0</v>
      </c>
      <c r="AO2143" s="11">
        <v>0</v>
      </c>
      <c r="AP2143" s="105">
        <v>0</v>
      </c>
      <c r="AQ2143" s="11">
        <v>0</v>
      </c>
      <c r="AR2143" s="11">
        <v>0</v>
      </c>
      <c r="AS2143" s="11">
        <v>0</v>
      </c>
      <c r="AT2143" s="11">
        <v>0</v>
      </c>
      <c r="AU2143" s="11">
        <v>0</v>
      </c>
      <c r="AV2143" s="11">
        <v>0</v>
      </c>
      <c r="AW2143" s="11">
        <v>0</v>
      </c>
      <c r="AX2143" s="11">
        <v>0</v>
      </c>
      <c r="AZ2143" s="11">
        <v>0</v>
      </c>
      <c r="BA2143" s="11">
        <v>0</v>
      </c>
      <c r="BB2143" s="122"/>
    </row>
    <row r="2144" spans="1:54" hidden="1" x14ac:dyDescent="0.25">
      <c r="A2144">
        <v>11</v>
      </c>
      <c r="B2144" t="str">
        <f t="shared" si="261"/>
        <v>FlCC-6535</v>
      </c>
      <c r="C2144" s="2" t="s">
        <v>321</v>
      </c>
      <c r="D2144" s="2" t="str">
        <f t="shared" si="262"/>
        <v>6</v>
      </c>
      <c r="E2144" s="2" t="str">
        <f t="shared" si="263"/>
        <v>65</v>
      </c>
      <c r="F2144" s="2" t="str">
        <f t="shared" si="264"/>
        <v>653</v>
      </c>
      <c r="G2144" s="1" t="s">
        <v>217</v>
      </c>
      <c r="H2144" s="27">
        <v>0</v>
      </c>
      <c r="I2144" s="27"/>
      <c r="J2144" s="27">
        <v>0</v>
      </c>
      <c r="K2144" s="27">
        <v>0</v>
      </c>
      <c r="L2144" s="27">
        <v>0</v>
      </c>
      <c r="M2144" s="27"/>
      <c r="N2144" s="27">
        <v>0</v>
      </c>
      <c r="O2144" s="27">
        <v>0</v>
      </c>
      <c r="P2144" s="27">
        <v>0</v>
      </c>
      <c r="Q2144" s="27"/>
      <c r="R2144" s="27">
        <v>0</v>
      </c>
      <c r="S2144" s="27">
        <v>0</v>
      </c>
      <c r="T2144" s="27">
        <v>0</v>
      </c>
      <c r="U2144" s="27"/>
      <c r="V2144" s="27">
        <v>0</v>
      </c>
      <c r="W2144" s="27">
        <v>0</v>
      </c>
      <c r="X2144" s="27">
        <v>0</v>
      </c>
      <c r="Y2144" s="27"/>
      <c r="Z2144" s="27">
        <v>0</v>
      </c>
      <c r="AA2144" s="27">
        <v>0</v>
      </c>
      <c r="AB2144" s="27">
        <v>0</v>
      </c>
      <c r="AC2144" s="27"/>
      <c r="AD2144" s="27">
        <v>0</v>
      </c>
      <c r="AE2144" s="27">
        <v>0</v>
      </c>
      <c r="AF2144" s="27">
        <v>0</v>
      </c>
      <c r="AG2144" s="106">
        <v>0</v>
      </c>
      <c r="AH2144" s="27">
        <v>0</v>
      </c>
      <c r="AI2144" s="27">
        <v>0</v>
      </c>
      <c r="AJ2144" s="27">
        <v>0</v>
      </c>
      <c r="AK2144" s="106">
        <v>0</v>
      </c>
      <c r="AL2144" s="106">
        <v>0</v>
      </c>
      <c r="AM2144" s="105">
        <v>0</v>
      </c>
      <c r="AN2144" s="11">
        <v>0</v>
      </c>
      <c r="AO2144" s="11">
        <v>0</v>
      </c>
      <c r="AP2144" s="105">
        <v>0</v>
      </c>
      <c r="AQ2144" s="11">
        <v>0</v>
      </c>
      <c r="AR2144" s="11">
        <v>0</v>
      </c>
      <c r="AS2144" s="11">
        <v>0</v>
      </c>
      <c r="AT2144" s="11">
        <v>0</v>
      </c>
      <c r="AU2144" s="11">
        <v>0</v>
      </c>
      <c r="AV2144" s="11">
        <v>0</v>
      </c>
      <c r="AW2144" s="11">
        <v>0</v>
      </c>
      <c r="AX2144" s="11">
        <v>0</v>
      </c>
      <c r="AZ2144" s="11">
        <v>0</v>
      </c>
      <c r="BA2144" s="11">
        <v>0</v>
      </c>
      <c r="BB2144" s="122"/>
    </row>
    <row r="2145" spans="1:54" hidden="1" x14ac:dyDescent="0.25">
      <c r="A2145">
        <v>11</v>
      </c>
      <c r="B2145" t="str">
        <f t="shared" si="261"/>
        <v>FlCC-6540</v>
      </c>
      <c r="C2145" s="2" t="s">
        <v>321</v>
      </c>
      <c r="D2145" s="2" t="str">
        <f t="shared" si="262"/>
        <v>6</v>
      </c>
      <c r="E2145" s="2" t="str">
        <f t="shared" si="263"/>
        <v>65</v>
      </c>
      <c r="F2145" s="2" t="str">
        <f t="shared" si="264"/>
        <v>654</v>
      </c>
      <c r="G2145" s="1" t="s">
        <v>218</v>
      </c>
      <c r="H2145" s="27">
        <v>0</v>
      </c>
      <c r="I2145" s="27"/>
      <c r="J2145" s="27">
        <v>0</v>
      </c>
      <c r="K2145" s="27">
        <v>0</v>
      </c>
      <c r="L2145" s="27">
        <v>0</v>
      </c>
      <c r="M2145" s="27"/>
      <c r="N2145" s="27">
        <v>0</v>
      </c>
      <c r="O2145" s="27">
        <v>0</v>
      </c>
      <c r="P2145" s="27">
        <v>0</v>
      </c>
      <c r="Q2145" s="27"/>
      <c r="R2145" s="27">
        <v>0</v>
      </c>
      <c r="S2145" s="27">
        <v>0</v>
      </c>
      <c r="T2145" s="27">
        <v>0</v>
      </c>
      <c r="U2145" s="27"/>
      <c r="V2145" s="27">
        <v>0</v>
      </c>
      <c r="W2145" s="27">
        <v>0</v>
      </c>
      <c r="X2145" s="27">
        <v>0</v>
      </c>
      <c r="Y2145" s="27"/>
      <c r="Z2145" s="27">
        <v>0</v>
      </c>
      <c r="AA2145" s="27">
        <v>0</v>
      </c>
      <c r="AB2145" s="27">
        <v>0</v>
      </c>
      <c r="AC2145" s="27"/>
      <c r="AD2145" s="27">
        <v>0</v>
      </c>
      <c r="AE2145" s="27">
        <v>0</v>
      </c>
      <c r="AF2145" s="27">
        <v>0</v>
      </c>
      <c r="AG2145" s="106">
        <v>0</v>
      </c>
      <c r="AH2145" s="27">
        <v>0</v>
      </c>
      <c r="AI2145" s="27">
        <v>0</v>
      </c>
      <c r="AJ2145" s="27">
        <v>0</v>
      </c>
      <c r="AK2145" s="106">
        <v>0</v>
      </c>
      <c r="AL2145" s="106">
        <v>0</v>
      </c>
      <c r="AM2145" s="105">
        <v>0</v>
      </c>
      <c r="AN2145" s="11">
        <v>0</v>
      </c>
      <c r="AO2145" s="11">
        <v>0</v>
      </c>
      <c r="AP2145" s="105">
        <v>0</v>
      </c>
      <c r="AQ2145" s="11">
        <v>0</v>
      </c>
      <c r="AR2145" s="11">
        <v>0</v>
      </c>
      <c r="AS2145" s="11">
        <v>0</v>
      </c>
      <c r="AT2145" s="11">
        <v>0</v>
      </c>
      <c r="AU2145" s="11">
        <v>0</v>
      </c>
      <c r="AV2145" s="11">
        <v>0</v>
      </c>
      <c r="AW2145" s="11">
        <v>0</v>
      </c>
      <c r="AX2145" s="11">
        <v>0</v>
      </c>
      <c r="AZ2145" s="11">
        <v>0</v>
      </c>
      <c r="BA2145" s="11">
        <v>0</v>
      </c>
      <c r="BB2145" s="122"/>
    </row>
    <row r="2146" spans="1:54" hidden="1" x14ac:dyDescent="0.25">
      <c r="A2146">
        <v>11</v>
      </c>
      <c r="B2146" t="str">
        <f t="shared" si="261"/>
        <v>FlCC-6550</v>
      </c>
      <c r="C2146" s="2" t="s">
        <v>321</v>
      </c>
      <c r="D2146" s="2" t="str">
        <f t="shared" si="262"/>
        <v>6</v>
      </c>
      <c r="E2146" s="2" t="str">
        <f t="shared" si="263"/>
        <v>65</v>
      </c>
      <c r="F2146" s="2" t="str">
        <f t="shared" si="264"/>
        <v>655</v>
      </c>
      <c r="G2146" s="1" t="s">
        <v>219</v>
      </c>
      <c r="H2146" s="27">
        <v>0</v>
      </c>
      <c r="I2146" s="27"/>
      <c r="J2146" s="27">
        <v>0</v>
      </c>
      <c r="K2146" s="27">
        <v>0</v>
      </c>
      <c r="L2146" s="27">
        <v>0</v>
      </c>
      <c r="M2146" s="27"/>
      <c r="N2146" s="27">
        <v>0</v>
      </c>
      <c r="O2146" s="27">
        <v>0</v>
      </c>
      <c r="P2146" s="27">
        <v>0</v>
      </c>
      <c r="Q2146" s="27"/>
      <c r="R2146" s="27">
        <v>0</v>
      </c>
      <c r="S2146" s="27">
        <v>0</v>
      </c>
      <c r="T2146" s="27">
        <v>0</v>
      </c>
      <c r="U2146" s="27"/>
      <c r="V2146" s="27">
        <v>0</v>
      </c>
      <c r="W2146" s="27">
        <v>0</v>
      </c>
      <c r="X2146" s="27">
        <v>0</v>
      </c>
      <c r="Y2146" s="27"/>
      <c r="Z2146" s="27">
        <v>0</v>
      </c>
      <c r="AA2146" s="27">
        <v>0</v>
      </c>
      <c r="AB2146" s="27">
        <v>0</v>
      </c>
      <c r="AC2146" s="27"/>
      <c r="AD2146" s="27">
        <v>0</v>
      </c>
      <c r="AE2146" s="27">
        <v>0</v>
      </c>
      <c r="AF2146" s="27">
        <v>0</v>
      </c>
      <c r="AG2146" s="106">
        <v>0</v>
      </c>
      <c r="AH2146" s="27">
        <v>0</v>
      </c>
      <c r="AI2146" s="27">
        <v>0</v>
      </c>
      <c r="AJ2146" s="27">
        <v>0</v>
      </c>
      <c r="AK2146" s="106">
        <v>0</v>
      </c>
      <c r="AL2146" s="106">
        <v>0</v>
      </c>
      <c r="AM2146" s="105">
        <v>0</v>
      </c>
      <c r="AN2146" s="11">
        <v>0</v>
      </c>
      <c r="AO2146" s="11">
        <v>0</v>
      </c>
      <c r="AP2146" s="105">
        <v>0</v>
      </c>
      <c r="AQ2146" s="11">
        <v>0</v>
      </c>
      <c r="AR2146" s="11">
        <v>0</v>
      </c>
      <c r="AS2146" s="11">
        <v>0</v>
      </c>
      <c r="AT2146" s="11">
        <v>0</v>
      </c>
      <c r="AU2146" s="11">
        <v>0</v>
      </c>
      <c r="AV2146" s="11">
        <v>0</v>
      </c>
      <c r="AW2146" s="11">
        <v>0</v>
      </c>
      <c r="AX2146" s="11">
        <v>0</v>
      </c>
      <c r="AZ2146" s="11">
        <v>0</v>
      </c>
      <c r="BA2146" s="11">
        <v>0</v>
      </c>
      <c r="BB2146" s="122"/>
    </row>
    <row r="2147" spans="1:54" hidden="1" x14ac:dyDescent="0.25">
      <c r="A2147">
        <v>11</v>
      </c>
      <c r="B2147" t="str">
        <f t="shared" si="261"/>
        <v>FlCC-7111</v>
      </c>
      <c r="C2147" s="2" t="s">
        <v>321</v>
      </c>
      <c r="D2147" s="2" t="str">
        <f t="shared" si="262"/>
        <v>7</v>
      </c>
      <c r="E2147" s="2" t="str">
        <f t="shared" si="263"/>
        <v>71</v>
      </c>
      <c r="F2147" s="2" t="str">
        <f t="shared" si="264"/>
        <v>711</v>
      </c>
      <c r="G2147" s="1" t="s">
        <v>222</v>
      </c>
      <c r="H2147" s="27">
        <v>0</v>
      </c>
      <c r="I2147" s="27"/>
      <c r="J2147" s="27">
        <v>0</v>
      </c>
      <c r="K2147" s="27">
        <v>0</v>
      </c>
      <c r="L2147" s="27">
        <v>0</v>
      </c>
      <c r="M2147" s="27"/>
      <c r="N2147" s="27">
        <v>0</v>
      </c>
      <c r="O2147" s="27">
        <v>0</v>
      </c>
      <c r="P2147" s="27">
        <v>0</v>
      </c>
      <c r="Q2147" s="27"/>
      <c r="R2147" s="27">
        <v>0</v>
      </c>
      <c r="S2147" s="27">
        <v>0</v>
      </c>
      <c r="T2147" s="27">
        <v>0</v>
      </c>
      <c r="U2147" s="27"/>
      <c r="V2147" s="27">
        <v>0</v>
      </c>
      <c r="W2147" s="27">
        <v>0</v>
      </c>
      <c r="X2147" s="27">
        <v>0</v>
      </c>
      <c r="Y2147" s="27"/>
      <c r="Z2147" s="27">
        <v>0</v>
      </c>
      <c r="AA2147" s="27">
        <v>0</v>
      </c>
      <c r="AB2147" s="27">
        <v>0</v>
      </c>
      <c r="AC2147" s="27"/>
      <c r="AD2147" s="27">
        <v>0</v>
      </c>
      <c r="AE2147" s="27">
        <v>0</v>
      </c>
      <c r="AF2147" s="27">
        <v>0</v>
      </c>
      <c r="AG2147" s="106">
        <v>0</v>
      </c>
      <c r="AH2147" s="27">
        <v>0</v>
      </c>
      <c r="AI2147" s="27">
        <v>0</v>
      </c>
      <c r="AJ2147" s="27">
        <v>0</v>
      </c>
      <c r="AK2147" s="106">
        <v>0</v>
      </c>
      <c r="AL2147" s="106">
        <v>0</v>
      </c>
      <c r="AM2147" s="105">
        <v>0</v>
      </c>
      <c r="AN2147" s="11">
        <v>0</v>
      </c>
      <c r="AO2147" s="11">
        <v>0</v>
      </c>
      <c r="AP2147" s="105">
        <v>0</v>
      </c>
      <c r="AQ2147" s="11">
        <v>0</v>
      </c>
      <c r="AR2147" s="11">
        <v>0</v>
      </c>
      <c r="AS2147" s="11">
        <v>0</v>
      </c>
      <c r="AT2147" s="11">
        <v>0</v>
      </c>
      <c r="AU2147" s="11">
        <v>0</v>
      </c>
      <c r="AV2147" s="11">
        <v>0</v>
      </c>
      <c r="AW2147" s="11">
        <v>3800</v>
      </c>
      <c r="AX2147" s="11">
        <v>3800</v>
      </c>
      <c r="AZ2147" s="11">
        <v>0</v>
      </c>
      <c r="BA2147" s="11">
        <v>0</v>
      </c>
      <c r="BB2147" s="122"/>
    </row>
    <row r="2148" spans="1:54" hidden="1" x14ac:dyDescent="0.25">
      <c r="A2148">
        <v>11</v>
      </c>
      <c r="B2148" t="str">
        <f t="shared" si="261"/>
        <v>FlCC-7112</v>
      </c>
      <c r="C2148" s="2" t="s">
        <v>321</v>
      </c>
      <c r="D2148" s="2" t="str">
        <f t="shared" si="262"/>
        <v>7</v>
      </c>
      <c r="E2148" s="2" t="str">
        <f t="shared" si="263"/>
        <v>71</v>
      </c>
      <c r="F2148" s="2" t="str">
        <f t="shared" si="264"/>
        <v>711</v>
      </c>
      <c r="G2148" s="1" t="s">
        <v>223</v>
      </c>
      <c r="H2148" s="27">
        <v>0</v>
      </c>
      <c r="I2148" s="27"/>
      <c r="J2148" s="27">
        <v>0</v>
      </c>
      <c r="K2148" s="27">
        <v>0</v>
      </c>
      <c r="L2148" s="27">
        <v>0</v>
      </c>
      <c r="M2148" s="27"/>
      <c r="N2148" s="27">
        <v>0</v>
      </c>
      <c r="O2148" s="27">
        <v>0</v>
      </c>
      <c r="P2148" s="27">
        <v>0</v>
      </c>
      <c r="Q2148" s="27"/>
      <c r="R2148" s="27">
        <v>0</v>
      </c>
      <c r="S2148" s="27">
        <v>0</v>
      </c>
      <c r="T2148" s="27">
        <v>0</v>
      </c>
      <c r="U2148" s="27"/>
      <c r="V2148" s="27">
        <v>0</v>
      </c>
      <c r="W2148" s="27">
        <v>0</v>
      </c>
      <c r="X2148" s="27">
        <v>0</v>
      </c>
      <c r="Y2148" s="27"/>
      <c r="Z2148" s="27">
        <v>0</v>
      </c>
      <c r="AA2148" s="27">
        <v>0</v>
      </c>
      <c r="AB2148" s="27">
        <v>0</v>
      </c>
      <c r="AC2148" s="27"/>
      <c r="AD2148" s="27">
        <v>0</v>
      </c>
      <c r="AE2148" s="27">
        <v>0</v>
      </c>
      <c r="AF2148" s="27">
        <v>0</v>
      </c>
      <c r="AG2148" s="106">
        <v>0</v>
      </c>
      <c r="AH2148" s="27">
        <v>0</v>
      </c>
      <c r="AI2148" s="27">
        <v>0</v>
      </c>
      <c r="AJ2148" s="27">
        <v>5500</v>
      </c>
      <c r="AK2148" s="106">
        <v>0</v>
      </c>
      <c r="AL2148" s="106">
        <v>0</v>
      </c>
      <c r="AM2148" s="105">
        <v>0</v>
      </c>
      <c r="AN2148" s="11">
        <v>0</v>
      </c>
      <c r="AO2148" s="11">
        <v>0</v>
      </c>
      <c r="AP2148" s="105">
        <v>0</v>
      </c>
      <c r="AQ2148" s="11">
        <v>0</v>
      </c>
      <c r="AR2148" s="11">
        <v>0</v>
      </c>
      <c r="AS2148" s="11">
        <v>0</v>
      </c>
      <c r="AT2148" s="11">
        <v>0</v>
      </c>
      <c r="AU2148" s="11">
        <v>0</v>
      </c>
      <c r="AV2148" s="11">
        <v>0</v>
      </c>
      <c r="AW2148" s="11">
        <v>0</v>
      </c>
      <c r="AX2148" s="11">
        <v>0</v>
      </c>
      <c r="AZ2148" s="11">
        <v>0</v>
      </c>
      <c r="BA2148" s="11">
        <v>0</v>
      </c>
      <c r="BB2148" s="122"/>
    </row>
    <row r="2149" spans="1:54" hidden="1" x14ac:dyDescent="0.25">
      <c r="A2149">
        <v>11</v>
      </c>
      <c r="B2149" t="str">
        <f t="shared" si="261"/>
        <v>FlCC-7121</v>
      </c>
      <c r="C2149" s="2" t="s">
        <v>321</v>
      </c>
      <c r="D2149" s="2" t="str">
        <f t="shared" si="262"/>
        <v>7</v>
      </c>
      <c r="E2149" s="2" t="str">
        <f t="shared" si="263"/>
        <v>71</v>
      </c>
      <c r="F2149" s="2" t="str">
        <f t="shared" si="264"/>
        <v>712</v>
      </c>
      <c r="G2149" s="1" t="s">
        <v>224</v>
      </c>
      <c r="H2149" s="27">
        <v>0</v>
      </c>
      <c r="I2149" s="27"/>
      <c r="J2149" s="27">
        <v>0</v>
      </c>
      <c r="K2149" s="27">
        <v>0</v>
      </c>
      <c r="L2149" s="27">
        <v>0</v>
      </c>
      <c r="M2149" s="27"/>
      <c r="N2149" s="27">
        <v>0</v>
      </c>
      <c r="O2149" s="27">
        <v>0</v>
      </c>
      <c r="P2149" s="27">
        <v>0</v>
      </c>
      <c r="Q2149" s="27"/>
      <c r="R2149" s="27">
        <v>0</v>
      </c>
      <c r="S2149" s="27">
        <v>0</v>
      </c>
      <c r="T2149" s="27">
        <v>0</v>
      </c>
      <c r="U2149" s="27"/>
      <c r="V2149" s="27">
        <v>0</v>
      </c>
      <c r="W2149" s="27">
        <v>0</v>
      </c>
      <c r="X2149" s="27">
        <v>0</v>
      </c>
      <c r="Y2149" s="27"/>
      <c r="Z2149" s="27">
        <v>0</v>
      </c>
      <c r="AA2149" s="27">
        <v>0</v>
      </c>
      <c r="AB2149" s="27">
        <v>0</v>
      </c>
      <c r="AC2149" s="27"/>
      <c r="AD2149" s="27">
        <v>0</v>
      </c>
      <c r="AE2149" s="27">
        <v>0</v>
      </c>
      <c r="AF2149" s="27">
        <v>0</v>
      </c>
      <c r="AG2149" s="106">
        <v>0</v>
      </c>
      <c r="AH2149" s="27">
        <v>0</v>
      </c>
      <c r="AI2149" s="27">
        <v>0</v>
      </c>
      <c r="AJ2149" s="27">
        <v>0</v>
      </c>
      <c r="AK2149" s="106">
        <v>0</v>
      </c>
      <c r="AL2149" s="106">
        <v>0</v>
      </c>
      <c r="AM2149" s="105">
        <v>0</v>
      </c>
      <c r="AN2149" s="11">
        <v>0</v>
      </c>
      <c r="AO2149" s="11">
        <v>0</v>
      </c>
      <c r="AP2149" s="105">
        <v>0</v>
      </c>
      <c r="AQ2149" s="11">
        <v>0</v>
      </c>
      <c r="AR2149" s="11">
        <v>0</v>
      </c>
      <c r="AS2149" s="11">
        <v>0</v>
      </c>
      <c r="AT2149" s="11">
        <v>0</v>
      </c>
      <c r="AU2149" s="11">
        <v>0</v>
      </c>
      <c r="AV2149" s="11">
        <v>0</v>
      </c>
      <c r="AW2149" s="11">
        <v>0</v>
      </c>
      <c r="AX2149" s="11">
        <v>0</v>
      </c>
      <c r="AZ2149" s="11">
        <v>0</v>
      </c>
      <c r="BA2149" s="11">
        <v>0</v>
      </c>
      <c r="BB2149" s="122"/>
    </row>
    <row r="2150" spans="1:54" hidden="1" x14ac:dyDescent="0.25">
      <c r="A2150">
        <v>11</v>
      </c>
      <c r="B2150" t="str">
        <f t="shared" si="261"/>
        <v>FlCC-7122</v>
      </c>
      <c r="C2150" s="2" t="s">
        <v>321</v>
      </c>
      <c r="D2150" s="2" t="str">
        <f t="shared" si="262"/>
        <v>7</v>
      </c>
      <c r="E2150" s="2" t="str">
        <f t="shared" si="263"/>
        <v>71</v>
      </c>
      <c r="F2150" s="2" t="str">
        <f t="shared" si="264"/>
        <v>712</v>
      </c>
      <c r="G2150" s="1" t="s">
        <v>225</v>
      </c>
      <c r="H2150" s="27">
        <v>0</v>
      </c>
      <c r="I2150" s="27"/>
      <c r="J2150" s="27">
        <v>0</v>
      </c>
      <c r="K2150" s="27">
        <v>0</v>
      </c>
      <c r="L2150" s="27">
        <v>0</v>
      </c>
      <c r="M2150" s="27"/>
      <c r="N2150" s="27">
        <v>0</v>
      </c>
      <c r="O2150" s="27">
        <v>0</v>
      </c>
      <c r="P2150" s="27">
        <v>0</v>
      </c>
      <c r="Q2150" s="27"/>
      <c r="R2150" s="27">
        <v>0</v>
      </c>
      <c r="S2150" s="27">
        <v>0</v>
      </c>
      <c r="T2150" s="27">
        <v>0</v>
      </c>
      <c r="U2150" s="27"/>
      <c r="V2150" s="27">
        <v>0</v>
      </c>
      <c r="W2150" s="27">
        <v>0</v>
      </c>
      <c r="X2150" s="27">
        <v>0</v>
      </c>
      <c r="Y2150" s="27"/>
      <c r="Z2150" s="27">
        <v>0</v>
      </c>
      <c r="AA2150" s="27">
        <v>0</v>
      </c>
      <c r="AB2150" s="27">
        <v>0</v>
      </c>
      <c r="AC2150" s="27"/>
      <c r="AD2150" s="27">
        <v>0</v>
      </c>
      <c r="AE2150" s="27">
        <v>0</v>
      </c>
      <c r="AF2150" s="27">
        <v>0</v>
      </c>
      <c r="AG2150" s="106">
        <v>0</v>
      </c>
      <c r="AH2150" s="27">
        <v>0</v>
      </c>
      <c r="AI2150" s="27">
        <v>0</v>
      </c>
      <c r="AJ2150" s="27">
        <v>0</v>
      </c>
      <c r="AK2150" s="106">
        <v>0</v>
      </c>
      <c r="AL2150" s="106">
        <v>0</v>
      </c>
      <c r="AM2150" s="105">
        <v>0</v>
      </c>
      <c r="AN2150" s="11">
        <v>0</v>
      </c>
      <c r="AO2150" s="11">
        <v>0</v>
      </c>
      <c r="AP2150" s="105">
        <v>0</v>
      </c>
      <c r="AQ2150" s="11">
        <v>0</v>
      </c>
      <c r="AR2150" s="11">
        <v>0</v>
      </c>
      <c r="AS2150" s="11">
        <v>0</v>
      </c>
      <c r="AT2150" s="11">
        <v>0</v>
      </c>
      <c r="AU2150" s="11">
        <v>0</v>
      </c>
      <c r="AV2150" s="11">
        <v>0</v>
      </c>
      <c r="AW2150" s="11">
        <v>0</v>
      </c>
      <c r="AX2150" s="11">
        <v>0</v>
      </c>
      <c r="AZ2150" s="11">
        <v>0</v>
      </c>
      <c r="BA2150" s="11">
        <v>0</v>
      </c>
      <c r="BB2150" s="122"/>
    </row>
    <row r="2151" spans="1:54" hidden="1" x14ac:dyDescent="0.25">
      <c r="A2151">
        <v>11</v>
      </c>
      <c r="B2151" t="str">
        <f t="shared" si="261"/>
        <v>FlCC-7131</v>
      </c>
      <c r="C2151" s="2" t="s">
        <v>321</v>
      </c>
      <c r="D2151" s="2" t="str">
        <f t="shared" si="262"/>
        <v>7</v>
      </c>
      <c r="E2151" s="2" t="str">
        <f t="shared" si="263"/>
        <v>71</v>
      </c>
      <c r="F2151" s="2" t="str">
        <f t="shared" si="264"/>
        <v>713</v>
      </c>
      <c r="G2151" s="1" t="s">
        <v>226</v>
      </c>
      <c r="H2151" s="27">
        <v>0</v>
      </c>
      <c r="I2151" s="27"/>
      <c r="J2151" s="27">
        <v>0</v>
      </c>
      <c r="K2151" s="27">
        <v>0</v>
      </c>
      <c r="L2151" s="27">
        <v>0</v>
      </c>
      <c r="M2151" s="27"/>
      <c r="N2151" s="27">
        <v>0</v>
      </c>
      <c r="O2151" s="27">
        <v>0</v>
      </c>
      <c r="P2151" s="27">
        <v>0</v>
      </c>
      <c r="Q2151" s="27"/>
      <c r="R2151" s="27">
        <v>0</v>
      </c>
      <c r="S2151" s="27">
        <v>0</v>
      </c>
      <c r="T2151" s="27">
        <v>0</v>
      </c>
      <c r="U2151" s="27"/>
      <c r="V2151" s="27">
        <v>0</v>
      </c>
      <c r="W2151" s="27">
        <v>0</v>
      </c>
      <c r="X2151" s="27">
        <v>0</v>
      </c>
      <c r="Y2151" s="27"/>
      <c r="Z2151" s="27">
        <v>0</v>
      </c>
      <c r="AA2151" s="27">
        <v>0</v>
      </c>
      <c r="AB2151" s="27">
        <v>0</v>
      </c>
      <c r="AC2151" s="27"/>
      <c r="AD2151" s="27">
        <v>0</v>
      </c>
      <c r="AE2151" s="27">
        <v>0</v>
      </c>
      <c r="AF2151" s="27">
        <v>0</v>
      </c>
      <c r="AG2151" s="106">
        <v>0</v>
      </c>
      <c r="AH2151" s="27">
        <v>0</v>
      </c>
      <c r="AI2151" s="27">
        <v>0</v>
      </c>
      <c r="AJ2151" s="27">
        <v>0</v>
      </c>
      <c r="AK2151" s="106">
        <v>0</v>
      </c>
      <c r="AL2151" s="106">
        <v>0</v>
      </c>
      <c r="AM2151" s="105">
        <v>0</v>
      </c>
      <c r="AN2151" s="11">
        <v>0</v>
      </c>
      <c r="AO2151" s="11">
        <v>0</v>
      </c>
      <c r="AP2151" s="105">
        <v>0</v>
      </c>
      <c r="AQ2151" s="11">
        <v>0</v>
      </c>
      <c r="AR2151" s="11">
        <v>0</v>
      </c>
      <c r="AS2151" s="11">
        <v>0</v>
      </c>
      <c r="AT2151" s="11">
        <v>0</v>
      </c>
      <c r="AU2151" s="11">
        <v>0</v>
      </c>
      <c r="AV2151" s="11">
        <v>0</v>
      </c>
      <c r="AW2151" s="11">
        <v>0</v>
      </c>
      <c r="AX2151" s="11">
        <v>0</v>
      </c>
      <c r="AZ2151" s="11">
        <v>30</v>
      </c>
      <c r="BA2151" s="11">
        <v>0</v>
      </c>
      <c r="BB2151" s="122"/>
    </row>
    <row r="2152" spans="1:54" hidden="1" x14ac:dyDescent="0.25">
      <c r="A2152">
        <v>11</v>
      </c>
      <c r="B2152" t="str">
        <f t="shared" si="261"/>
        <v>FlCC-7132</v>
      </c>
      <c r="C2152" s="2" t="s">
        <v>321</v>
      </c>
      <c r="D2152" s="2" t="str">
        <f t="shared" si="262"/>
        <v>7</v>
      </c>
      <c r="E2152" s="2" t="str">
        <f t="shared" si="263"/>
        <v>71</v>
      </c>
      <c r="F2152" s="2" t="str">
        <f t="shared" si="264"/>
        <v>713</v>
      </c>
      <c r="G2152" s="1" t="s">
        <v>227</v>
      </c>
      <c r="H2152" s="27">
        <v>100</v>
      </c>
      <c r="I2152" s="27"/>
      <c r="J2152" s="27">
        <v>35</v>
      </c>
      <c r="K2152" s="27">
        <v>35</v>
      </c>
      <c r="L2152" s="27">
        <v>5000</v>
      </c>
      <c r="M2152" s="27"/>
      <c r="N2152" s="27">
        <v>5904</v>
      </c>
      <c r="O2152" s="27">
        <v>5904</v>
      </c>
      <c r="P2152" s="27">
        <v>890</v>
      </c>
      <c r="Q2152" s="27"/>
      <c r="R2152" s="27">
        <v>0</v>
      </c>
      <c r="S2152" s="27">
        <v>0</v>
      </c>
      <c r="T2152" s="27">
        <v>0</v>
      </c>
      <c r="U2152" s="27"/>
      <c r="V2152" s="27">
        <v>0</v>
      </c>
      <c r="W2152" s="27">
        <v>0</v>
      </c>
      <c r="X2152" s="27">
        <v>0</v>
      </c>
      <c r="Y2152" s="27"/>
      <c r="Z2152" s="27">
        <v>1700</v>
      </c>
      <c r="AA2152" s="27">
        <v>1700</v>
      </c>
      <c r="AB2152" s="27">
        <v>0</v>
      </c>
      <c r="AC2152" s="27"/>
      <c r="AD2152" s="27">
        <v>0</v>
      </c>
      <c r="AE2152" s="27">
        <v>0</v>
      </c>
      <c r="AF2152" s="27">
        <v>0</v>
      </c>
      <c r="AG2152" s="106">
        <v>0</v>
      </c>
      <c r="AH2152" s="27">
        <v>0</v>
      </c>
      <c r="AI2152" s="27">
        <v>0</v>
      </c>
      <c r="AJ2152" s="27">
        <v>0</v>
      </c>
      <c r="AK2152" s="106">
        <v>541.70000000000005</v>
      </c>
      <c r="AL2152" s="106">
        <v>541.70000000000005</v>
      </c>
      <c r="AM2152" s="105">
        <v>541.70000000000005</v>
      </c>
      <c r="AN2152" s="11">
        <v>0</v>
      </c>
      <c r="AO2152" s="11">
        <v>0</v>
      </c>
      <c r="AP2152" s="105">
        <v>0</v>
      </c>
      <c r="AQ2152" s="11">
        <v>0</v>
      </c>
      <c r="AR2152" s="11">
        <v>0</v>
      </c>
      <c r="AS2152" s="11">
        <v>0</v>
      </c>
      <c r="AT2152" s="11">
        <v>0</v>
      </c>
      <c r="AU2152" s="11">
        <v>0</v>
      </c>
      <c r="AV2152" s="11">
        <v>0</v>
      </c>
      <c r="AW2152" s="11">
        <v>0</v>
      </c>
      <c r="AX2152" s="11">
        <v>0</v>
      </c>
      <c r="AZ2152" s="11">
        <v>0</v>
      </c>
      <c r="BA2152" s="11">
        <v>0</v>
      </c>
      <c r="BB2152" s="122"/>
    </row>
    <row r="2153" spans="1:54" hidden="1" x14ac:dyDescent="0.25">
      <c r="A2153">
        <v>11</v>
      </c>
      <c r="B2153" t="str">
        <f t="shared" si="261"/>
        <v>FlCC-7200</v>
      </c>
      <c r="C2153" s="2" t="s">
        <v>321</v>
      </c>
      <c r="D2153" s="2" t="str">
        <f t="shared" si="262"/>
        <v>7</v>
      </c>
      <c r="E2153" s="2" t="str">
        <f t="shared" si="263"/>
        <v>72</v>
      </c>
      <c r="F2153" s="2" t="str">
        <f t="shared" si="264"/>
        <v>720</v>
      </c>
      <c r="G2153" s="1" t="s">
        <v>229</v>
      </c>
      <c r="H2153" s="27">
        <v>20621</v>
      </c>
      <c r="I2153" s="27"/>
      <c r="J2153" s="27">
        <v>6301</v>
      </c>
      <c r="K2153" s="27">
        <v>6301</v>
      </c>
      <c r="L2153" s="27">
        <v>8635</v>
      </c>
      <c r="M2153" s="27"/>
      <c r="N2153" s="27">
        <v>8590</v>
      </c>
      <c r="O2153" s="27">
        <v>8590</v>
      </c>
      <c r="P2153" s="27">
        <v>8181</v>
      </c>
      <c r="Q2153" s="27"/>
      <c r="R2153" s="27">
        <v>6349</v>
      </c>
      <c r="S2153" s="27">
        <v>6349</v>
      </c>
      <c r="T2153" s="27">
        <v>23146</v>
      </c>
      <c r="U2153" s="27"/>
      <c r="V2153" s="27">
        <v>4768.1681600000002</v>
      </c>
      <c r="W2153" s="27">
        <v>4768.1681600000002</v>
      </c>
      <c r="X2153" s="27">
        <v>14403.557699999999</v>
      </c>
      <c r="Y2153" s="27"/>
      <c r="Z2153" s="27">
        <v>10331.84866</v>
      </c>
      <c r="AA2153" s="27">
        <v>10331.84866</v>
      </c>
      <c r="AB2153" s="27">
        <v>21234.775000000001</v>
      </c>
      <c r="AC2153" s="27"/>
      <c r="AD2153" s="27">
        <v>36219.012360000001</v>
      </c>
      <c r="AE2153" s="27">
        <v>36219.012360000001</v>
      </c>
      <c r="AF2153" s="27">
        <v>22896.181229999998</v>
      </c>
      <c r="AG2153" s="106">
        <v>12829.859270000001</v>
      </c>
      <c r="AH2153" s="27">
        <v>12829.859270000001</v>
      </c>
      <c r="AI2153" s="27">
        <v>12829.859270000001</v>
      </c>
      <c r="AJ2153" s="27">
        <v>15456.181</v>
      </c>
      <c r="AK2153" s="106">
        <v>10562.6</v>
      </c>
      <c r="AL2153" s="106">
        <v>10562.6</v>
      </c>
      <c r="AM2153" s="105">
        <v>10562.6</v>
      </c>
      <c r="AN2153" s="11">
        <v>22514</v>
      </c>
      <c r="AO2153" s="11">
        <v>5993.1552700000002</v>
      </c>
      <c r="AP2153" s="105">
        <v>5993.1552700000002</v>
      </c>
      <c r="AQ2153" s="11">
        <v>5993.1552700000002</v>
      </c>
      <c r="AR2153" s="11">
        <v>29965.694530000001</v>
      </c>
      <c r="AS2153" s="11">
        <v>49775.167609999997</v>
      </c>
      <c r="AT2153" s="11">
        <v>49775.167609999997</v>
      </c>
      <c r="AU2153" s="11">
        <v>49775.167609999997</v>
      </c>
      <c r="AV2153" s="11">
        <v>11447.8</v>
      </c>
      <c r="AW2153" s="11">
        <v>58643.400009999998</v>
      </c>
      <c r="AX2153" s="11">
        <v>58643.400009999998</v>
      </c>
      <c r="AZ2153" s="11">
        <v>63004.764999999999</v>
      </c>
      <c r="BA2153" s="11">
        <v>40413.467080000002</v>
      </c>
      <c r="BB2153" s="122"/>
    </row>
    <row r="2154" spans="1:54" hidden="1" x14ac:dyDescent="0.25">
      <c r="A2154">
        <v>11</v>
      </c>
      <c r="B2154" t="str">
        <f t="shared" si="261"/>
        <v>FlCC-7290</v>
      </c>
      <c r="C2154" s="2" t="s">
        <v>321</v>
      </c>
      <c r="D2154" s="2" t="str">
        <f t="shared" si="262"/>
        <v>7</v>
      </c>
      <c r="E2154" s="2" t="str">
        <f t="shared" si="263"/>
        <v>72</v>
      </c>
      <c r="F2154" s="2" t="str">
        <f t="shared" si="264"/>
        <v>729</v>
      </c>
      <c r="G2154" s="1" t="s">
        <v>916</v>
      </c>
      <c r="H2154" s="27">
        <v>0</v>
      </c>
      <c r="I2154" s="27"/>
      <c r="J2154" s="27">
        <v>0</v>
      </c>
      <c r="K2154" s="27">
        <v>0</v>
      </c>
      <c r="L2154" s="27">
        <v>0</v>
      </c>
      <c r="M2154" s="27"/>
      <c r="N2154" s="27">
        <v>0</v>
      </c>
      <c r="O2154" s="27">
        <v>0</v>
      </c>
      <c r="P2154" s="27">
        <v>0</v>
      </c>
      <c r="Q2154" s="27"/>
      <c r="R2154" s="27">
        <v>0</v>
      </c>
      <c r="S2154" s="27">
        <v>0</v>
      </c>
      <c r="T2154" s="27">
        <v>0</v>
      </c>
      <c r="U2154" s="27"/>
      <c r="V2154" s="27">
        <v>0</v>
      </c>
      <c r="W2154" s="27">
        <v>0</v>
      </c>
      <c r="X2154" s="27">
        <v>0</v>
      </c>
      <c r="Y2154" s="27"/>
      <c r="Z2154" s="27">
        <v>0</v>
      </c>
      <c r="AA2154" s="27">
        <v>0</v>
      </c>
      <c r="AB2154" s="27">
        <v>0</v>
      </c>
      <c r="AC2154" s="27"/>
      <c r="AD2154" s="27">
        <v>0</v>
      </c>
      <c r="AE2154" s="27">
        <v>0</v>
      </c>
      <c r="AF2154" s="27">
        <v>0</v>
      </c>
      <c r="AG2154" s="106">
        <v>0</v>
      </c>
      <c r="AH2154" s="27">
        <v>0</v>
      </c>
      <c r="AI2154" s="27">
        <v>0</v>
      </c>
      <c r="AJ2154" s="27">
        <v>0</v>
      </c>
      <c r="AK2154" s="106">
        <v>0</v>
      </c>
      <c r="AL2154" s="106">
        <v>0</v>
      </c>
      <c r="AM2154" s="105">
        <v>0</v>
      </c>
      <c r="AN2154" s="11">
        <v>0</v>
      </c>
      <c r="AO2154" s="11">
        <v>0</v>
      </c>
      <c r="AP2154" s="105">
        <v>0</v>
      </c>
      <c r="AQ2154" s="11">
        <v>0</v>
      </c>
      <c r="AR2154" s="11">
        <v>0</v>
      </c>
      <c r="AS2154" s="11">
        <v>0</v>
      </c>
      <c r="AT2154" s="11">
        <v>0</v>
      </c>
      <c r="AU2154" s="11">
        <v>0</v>
      </c>
      <c r="AV2154" s="11">
        <v>0</v>
      </c>
      <c r="AW2154" s="11">
        <v>0</v>
      </c>
      <c r="AX2154" s="11">
        <v>0</v>
      </c>
      <c r="AZ2154" s="11">
        <v>0</v>
      </c>
      <c r="BA2154" s="11">
        <v>0</v>
      </c>
      <c r="BB2154" s="122"/>
    </row>
    <row r="2155" spans="1:54" hidden="1" x14ac:dyDescent="0.25">
      <c r="A2155">
        <v>11</v>
      </c>
      <c r="B2155" t="str">
        <f t="shared" si="261"/>
        <v>FlCC-7310</v>
      </c>
      <c r="C2155" s="2" t="s">
        <v>321</v>
      </c>
      <c r="D2155" s="2" t="str">
        <f t="shared" si="262"/>
        <v>7</v>
      </c>
      <c r="E2155" s="2" t="str">
        <f t="shared" si="263"/>
        <v>73</v>
      </c>
      <c r="F2155" s="2" t="str">
        <f t="shared" si="264"/>
        <v>731</v>
      </c>
      <c r="G2155" s="1" t="s">
        <v>232</v>
      </c>
      <c r="H2155" s="27">
        <v>0</v>
      </c>
      <c r="I2155" s="27"/>
      <c r="J2155" s="27">
        <v>0</v>
      </c>
      <c r="K2155" s="27">
        <v>0</v>
      </c>
      <c r="L2155" s="27">
        <v>0</v>
      </c>
      <c r="M2155" s="27"/>
      <c r="N2155" s="27">
        <v>0</v>
      </c>
      <c r="O2155" s="27">
        <v>0</v>
      </c>
      <c r="P2155" s="27">
        <v>0</v>
      </c>
      <c r="Q2155" s="27"/>
      <c r="R2155" s="27">
        <v>0</v>
      </c>
      <c r="S2155" s="27">
        <v>0</v>
      </c>
      <c r="T2155" s="27">
        <v>0</v>
      </c>
      <c r="U2155" s="27"/>
      <c r="V2155" s="27">
        <v>0</v>
      </c>
      <c r="W2155" s="27">
        <v>0</v>
      </c>
      <c r="X2155" s="27">
        <v>0</v>
      </c>
      <c r="Y2155" s="27"/>
      <c r="Z2155" s="27">
        <v>0</v>
      </c>
      <c r="AA2155" s="27">
        <v>0</v>
      </c>
      <c r="AB2155" s="27">
        <v>0</v>
      </c>
      <c r="AC2155" s="27"/>
      <c r="AD2155" s="27">
        <v>0</v>
      </c>
      <c r="AE2155" s="27">
        <v>0</v>
      </c>
      <c r="AF2155" s="27">
        <v>0</v>
      </c>
      <c r="AG2155" s="106">
        <v>0</v>
      </c>
      <c r="AH2155" s="27">
        <v>0</v>
      </c>
      <c r="AI2155" s="27">
        <v>0</v>
      </c>
      <c r="AJ2155" s="27">
        <v>0</v>
      </c>
      <c r="AK2155" s="106">
        <v>0</v>
      </c>
      <c r="AL2155" s="106">
        <v>0</v>
      </c>
      <c r="AM2155" s="105">
        <v>0</v>
      </c>
      <c r="AN2155" s="11">
        <v>0</v>
      </c>
      <c r="AO2155" s="11">
        <v>0</v>
      </c>
      <c r="AP2155" s="105">
        <v>0</v>
      </c>
      <c r="AQ2155" s="11">
        <v>0</v>
      </c>
      <c r="AR2155" s="11">
        <v>0</v>
      </c>
      <c r="AS2155" s="11">
        <v>0</v>
      </c>
      <c r="AT2155" s="11">
        <v>0</v>
      </c>
      <c r="AU2155" s="11">
        <v>0</v>
      </c>
      <c r="AV2155" s="11">
        <v>0</v>
      </c>
      <c r="AW2155" s="11">
        <v>0</v>
      </c>
      <c r="AX2155" s="11">
        <v>0</v>
      </c>
      <c r="AZ2155" s="11">
        <v>0</v>
      </c>
      <c r="BA2155" s="11">
        <v>0</v>
      </c>
      <c r="BB2155" s="122"/>
    </row>
    <row r="2156" spans="1:54" hidden="1" x14ac:dyDescent="0.25">
      <c r="A2156">
        <v>11</v>
      </c>
      <c r="B2156" t="str">
        <f t="shared" si="261"/>
        <v>FlCC-7320</v>
      </c>
      <c r="C2156" s="2" t="s">
        <v>321</v>
      </c>
      <c r="D2156" s="2" t="str">
        <f t="shared" si="262"/>
        <v>7</v>
      </c>
      <c r="E2156" s="2" t="str">
        <f t="shared" si="263"/>
        <v>73</v>
      </c>
      <c r="F2156" s="2" t="str">
        <f t="shared" si="264"/>
        <v>732</v>
      </c>
      <c r="G2156" s="1" t="s">
        <v>233</v>
      </c>
      <c r="H2156" s="27">
        <v>0</v>
      </c>
      <c r="I2156" s="27"/>
      <c r="J2156" s="27">
        <v>0</v>
      </c>
      <c r="K2156" s="27">
        <v>0</v>
      </c>
      <c r="L2156" s="27">
        <v>0</v>
      </c>
      <c r="M2156" s="27"/>
      <c r="N2156" s="27">
        <v>0</v>
      </c>
      <c r="O2156" s="27">
        <v>0</v>
      </c>
      <c r="P2156" s="27">
        <v>0</v>
      </c>
      <c r="Q2156" s="27"/>
      <c r="R2156" s="27">
        <v>0</v>
      </c>
      <c r="S2156" s="27">
        <v>0</v>
      </c>
      <c r="T2156" s="27">
        <v>0</v>
      </c>
      <c r="U2156" s="27"/>
      <c r="V2156" s="27">
        <v>0</v>
      </c>
      <c r="W2156" s="27">
        <v>0</v>
      </c>
      <c r="X2156" s="27">
        <v>0</v>
      </c>
      <c r="Y2156" s="27"/>
      <c r="Z2156" s="27">
        <v>0</v>
      </c>
      <c r="AA2156" s="27">
        <v>0</v>
      </c>
      <c r="AB2156" s="27">
        <v>0</v>
      </c>
      <c r="AC2156" s="27"/>
      <c r="AD2156" s="27">
        <v>0</v>
      </c>
      <c r="AE2156" s="27">
        <v>0</v>
      </c>
      <c r="AF2156" s="27">
        <v>0</v>
      </c>
      <c r="AG2156" s="106">
        <v>0</v>
      </c>
      <c r="AH2156" s="27">
        <v>0</v>
      </c>
      <c r="AI2156" s="27">
        <v>0</v>
      </c>
      <c r="AJ2156" s="27">
        <v>0</v>
      </c>
      <c r="AK2156" s="106">
        <v>0</v>
      </c>
      <c r="AL2156" s="106">
        <v>0</v>
      </c>
      <c r="AM2156" s="105">
        <v>0</v>
      </c>
      <c r="AN2156" s="11">
        <v>0</v>
      </c>
      <c r="AO2156" s="11">
        <v>0</v>
      </c>
      <c r="AP2156" s="105">
        <v>0</v>
      </c>
      <c r="AQ2156" s="11">
        <v>0</v>
      </c>
      <c r="AR2156" s="11">
        <v>0</v>
      </c>
      <c r="AS2156" s="11">
        <v>0</v>
      </c>
      <c r="AT2156" s="11">
        <v>0</v>
      </c>
      <c r="AU2156" s="11">
        <v>0</v>
      </c>
      <c r="AV2156" s="11">
        <v>0</v>
      </c>
      <c r="AW2156" s="11">
        <v>0</v>
      </c>
      <c r="AX2156" s="11">
        <v>0</v>
      </c>
      <c r="AZ2156" s="11">
        <v>0</v>
      </c>
      <c r="BA2156" s="11">
        <v>0</v>
      </c>
      <c r="BB2156" s="122"/>
    </row>
    <row r="2157" spans="1:54" hidden="1" x14ac:dyDescent="0.25">
      <c r="A2157">
        <v>11</v>
      </c>
      <c r="B2157" t="str">
        <f t="shared" si="261"/>
        <v>FlCC-7330</v>
      </c>
      <c r="C2157" s="2" t="s">
        <v>321</v>
      </c>
      <c r="D2157" s="2" t="str">
        <f t="shared" si="262"/>
        <v>7</v>
      </c>
      <c r="E2157" s="2" t="str">
        <f t="shared" si="263"/>
        <v>73</v>
      </c>
      <c r="F2157" s="2" t="str">
        <f t="shared" si="264"/>
        <v>733</v>
      </c>
      <c r="G2157" s="1" t="s">
        <v>234</v>
      </c>
      <c r="H2157" s="27">
        <v>0</v>
      </c>
      <c r="I2157" s="27"/>
      <c r="J2157" s="27">
        <v>0</v>
      </c>
      <c r="K2157" s="27">
        <v>0</v>
      </c>
      <c r="L2157" s="27">
        <v>0</v>
      </c>
      <c r="M2157" s="27"/>
      <c r="N2157" s="27">
        <v>0</v>
      </c>
      <c r="O2157" s="27">
        <v>0</v>
      </c>
      <c r="P2157" s="27">
        <v>0</v>
      </c>
      <c r="Q2157" s="27"/>
      <c r="R2157" s="27">
        <v>0</v>
      </c>
      <c r="S2157" s="27">
        <v>0</v>
      </c>
      <c r="T2157" s="27">
        <v>0</v>
      </c>
      <c r="U2157" s="27"/>
      <c r="V2157" s="27">
        <v>0</v>
      </c>
      <c r="W2157" s="27">
        <v>0</v>
      </c>
      <c r="X2157" s="27">
        <v>0</v>
      </c>
      <c r="Y2157" s="27"/>
      <c r="Z2157" s="27">
        <v>0</v>
      </c>
      <c r="AA2157" s="27">
        <v>0</v>
      </c>
      <c r="AB2157" s="27">
        <v>0</v>
      </c>
      <c r="AC2157" s="27"/>
      <c r="AD2157" s="27">
        <v>0</v>
      </c>
      <c r="AE2157" s="27">
        <v>0</v>
      </c>
      <c r="AF2157" s="27">
        <v>0</v>
      </c>
      <c r="AG2157" s="106">
        <v>0</v>
      </c>
      <c r="AH2157" s="27">
        <v>0</v>
      </c>
      <c r="AI2157" s="27">
        <v>0</v>
      </c>
      <c r="AJ2157" s="27">
        <v>0</v>
      </c>
      <c r="AK2157" s="106">
        <v>0</v>
      </c>
      <c r="AL2157" s="106">
        <v>0</v>
      </c>
      <c r="AM2157" s="105">
        <v>0</v>
      </c>
      <c r="AN2157" s="11">
        <v>0</v>
      </c>
      <c r="AO2157" s="11">
        <v>0</v>
      </c>
      <c r="AP2157" s="105">
        <v>0</v>
      </c>
      <c r="AQ2157" s="11">
        <v>0</v>
      </c>
      <c r="AR2157" s="11">
        <v>0</v>
      </c>
      <c r="AS2157" s="11">
        <v>0</v>
      </c>
      <c r="AT2157" s="11">
        <v>0</v>
      </c>
      <c r="AU2157" s="11">
        <v>0</v>
      </c>
      <c r="AV2157" s="11">
        <v>0</v>
      </c>
      <c r="AW2157" s="11">
        <v>0</v>
      </c>
      <c r="AX2157" s="11">
        <v>0</v>
      </c>
      <c r="AZ2157" s="11">
        <v>0</v>
      </c>
      <c r="BA2157" s="11">
        <v>0</v>
      </c>
      <c r="BB2157" s="122"/>
    </row>
    <row r="2158" spans="1:54" hidden="1" x14ac:dyDescent="0.25">
      <c r="A2158">
        <v>11</v>
      </c>
      <c r="B2158" t="str">
        <f t="shared" si="261"/>
        <v>FlCC-7340</v>
      </c>
      <c r="C2158" s="2" t="s">
        <v>321</v>
      </c>
      <c r="D2158" s="2" t="str">
        <f t="shared" si="262"/>
        <v>7</v>
      </c>
      <c r="E2158" s="2" t="str">
        <f t="shared" si="263"/>
        <v>73</v>
      </c>
      <c r="F2158" s="2" t="str">
        <f t="shared" si="264"/>
        <v>734</v>
      </c>
      <c r="G2158" s="1" t="s">
        <v>235</v>
      </c>
      <c r="H2158" s="27">
        <v>0</v>
      </c>
      <c r="I2158" s="27"/>
      <c r="J2158" s="27">
        <v>0</v>
      </c>
      <c r="K2158" s="27">
        <v>0</v>
      </c>
      <c r="L2158" s="27">
        <v>0</v>
      </c>
      <c r="M2158" s="27"/>
      <c r="N2158" s="27">
        <v>0</v>
      </c>
      <c r="O2158" s="27">
        <v>0</v>
      </c>
      <c r="P2158" s="27">
        <v>0</v>
      </c>
      <c r="Q2158" s="27"/>
      <c r="R2158" s="27">
        <v>0</v>
      </c>
      <c r="S2158" s="27">
        <v>0</v>
      </c>
      <c r="T2158" s="27">
        <v>0</v>
      </c>
      <c r="U2158" s="27"/>
      <c r="V2158" s="27">
        <v>0</v>
      </c>
      <c r="W2158" s="27">
        <v>0</v>
      </c>
      <c r="X2158" s="27">
        <v>0</v>
      </c>
      <c r="Y2158" s="27"/>
      <c r="Z2158" s="27">
        <v>0</v>
      </c>
      <c r="AA2158" s="27">
        <v>0</v>
      </c>
      <c r="AB2158" s="27">
        <v>0</v>
      </c>
      <c r="AC2158" s="27"/>
      <c r="AD2158" s="27">
        <v>0</v>
      </c>
      <c r="AE2158" s="27">
        <v>0</v>
      </c>
      <c r="AF2158" s="27">
        <v>0</v>
      </c>
      <c r="AG2158" s="106">
        <v>0</v>
      </c>
      <c r="AH2158" s="27">
        <v>0</v>
      </c>
      <c r="AI2158" s="27">
        <v>0</v>
      </c>
      <c r="AJ2158" s="27">
        <v>0</v>
      </c>
      <c r="AK2158" s="106">
        <v>0</v>
      </c>
      <c r="AL2158" s="106">
        <v>0</v>
      </c>
      <c r="AM2158" s="105">
        <v>0</v>
      </c>
      <c r="AN2158" s="11">
        <v>0</v>
      </c>
      <c r="AO2158" s="11">
        <v>0</v>
      </c>
      <c r="AP2158" s="105">
        <v>0</v>
      </c>
      <c r="AQ2158" s="11">
        <v>0</v>
      </c>
      <c r="AR2158" s="11">
        <v>0</v>
      </c>
      <c r="AS2158" s="11">
        <v>0</v>
      </c>
      <c r="AT2158" s="11">
        <v>0</v>
      </c>
      <c r="AU2158" s="11">
        <v>0</v>
      </c>
      <c r="AV2158" s="11">
        <v>0</v>
      </c>
      <c r="AW2158" s="11">
        <v>0</v>
      </c>
      <c r="AX2158" s="11">
        <v>0</v>
      </c>
      <c r="AZ2158" s="11">
        <v>0</v>
      </c>
      <c r="BA2158" s="11">
        <v>0</v>
      </c>
      <c r="BB2158" s="122"/>
    </row>
    <row r="2159" spans="1:54" hidden="1" x14ac:dyDescent="0.25">
      <c r="A2159">
        <v>11</v>
      </c>
      <c r="B2159" t="str">
        <f t="shared" si="261"/>
        <v>FlCC-7390</v>
      </c>
      <c r="C2159" s="2" t="s">
        <v>321</v>
      </c>
      <c r="D2159" s="2" t="s">
        <v>2163</v>
      </c>
      <c r="E2159" s="2" t="s">
        <v>2164</v>
      </c>
      <c r="F2159" s="2" t="s">
        <v>2165</v>
      </c>
      <c r="G2159" s="1" t="s">
        <v>2152</v>
      </c>
      <c r="H2159" s="27">
        <v>0</v>
      </c>
      <c r="I2159" s="27"/>
      <c r="J2159" s="27">
        <v>0</v>
      </c>
      <c r="K2159" s="27">
        <v>0</v>
      </c>
      <c r="L2159" s="27">
        <v>0</v>
      </c>
      <c r="M2159" s="27"/>
      <c r="N2159" s="27">
        <v>0</v>
      </c>
      <c r="O2159" s="27">
        <v>0</v>
      </c>
      <c r="P2159" s="27">
        <v>0</v>
      </c>
      <c r="Q2159" s="27"/>
      <c r="R2159" s="27">
        <v>0</v>
      </c>
      <c r="S2159" s="27">
        <v>0</v>
      </c>
      <c r="T2159" s="27">
        <v>0</v>
      </c>
      <c r="U2159" s="27"/>
      <c r="V2159" s="27">
        <v>0</v>
      </c>
      <c r="W2159" s="27">
        <v>0</v>
      </c>
      <c r="X2159" s="27">
        <v>0</v>
      </c>
      <c r="Y2159" s="27"/>
      <c r="Z2159" s="27">
        <v>0</v>
      </c>
      <c r="AA2159" s="27">
        <v>0</v>
      </c>
      <c r="AB2159" s="27">
        <v>0</v>
      </c>
      <c r="AC2159" s="27"/>
      <c r="AD2159" s="27">
        <v>0</v>
      </c>
      <c r="AE2159" s="27">
        <v>0</v>
      </c>
      <c r="AF2159" s="27">
        <v>0</v>
      </c>
      <c r="AG2159" s="106">
        <v>0</v>
      </c>
      <c r="AH2159" s="27">
        <v>0</v>
      </c>
      <c r="AI2159" s="27">
        <v>0</v>
      </c>
      <c r="AJ2159" s="27">
        <v>0</v>
      </c>
      <c r="AK2159" s="106">
        <v>0</v>
      </c>
      <c r="AL2159" s="106">
        <v>0</v>
      </c>
      <c r="AM2159" s="105">
        <v>0</v>
      </c>
      <c r="AN2159" s="11">
        <v>0</v>
      </c>
      <c r="AO2159" s="11">
        <v>0</v>
      </c>
      <c r="AP2159" s="105">
        <v>0</v>
      </c>
      <c r="AQ2159" s="11">
        <v>0</v>
      </c>
      <c r="AR2159" s="11">
        <v>0</v>
      </c>
      <c r="AS2159" s="11">
        <v>0</v>
      </c>
      <c r="AT2159" s="11">
        <v>0</v>
      </c>
      <c r="AU2159" s="11">
        <v>0</v>
      </c>
      <c r="AV2159" s="11">
        <v>0</v>
      </c>
      <c r="AW2159" s="11">
        <v>0</v>
      </c>
      <c r="AX2159" s="11">
        <v>0</v>
      </c>
      <c r="AZ2159" s="11">
        <v>0</v>
      </c>
      <c r="BA2159" s="11">
        <v>0</v>
      </c>
      <c r="BB2159" s="122"/>
    </row>
    <row r="2160" spans="1:54" hidden="1" x14ac:dyDescent="0.25">
      <c r="A2160">
        <v>11</v>
      </c>
      <c r="B2160" t="str">
        <f t="shared" si="261"/>
        <v>FlCC-7410</v>
      </c>
      <c r="C2160" s="2" t="s">
        <v>321</v>
      </c>
      <c r="D2160" s="2" t="str">
        <f t="shared" ref="D2160:D2191" si="265">LEFT($G2160,1)</f>
        <v>7</v>
      </c>
      <c r="E2160" s="2" t="str">
        <f t="shared" ref="E2160:E2191" si="266">LEFT($G2160,2)</f>
        <v>74</v>
      </c>
      <c r="F2160" s="2" t="str">
        <f t="shared" ref="F2160:F2191" si="267">LEFT($G2160,3)</f>
        <v>741</v>
      </c>
      <c r="G2160" s="1" t="s">
        <v>237</v>
      </c>
      <c r="H2160" s="27">
        <v>110</v>
      </c>
      <c r="I2160" s="27"/>
      <c r="J2160" s="27">
        <v>59</v>
      </c>
      <c r="K2160" s="27">
        <v>59</v>
      </c>
      <c r="L2160" s="27">
        <v>140</v>
      </c>
      <c r="M2160" s="27"/>
      <c r="N2160" s="27">
        <v>67</v>
      </c>
      <c r="O2160" s="27">
        <v>67</v>
      </c>
      <c r="P2160" s="27">
        <v>40</v>
      </c>
      <c r="Q2160" s="27"/>
      <c r="R2160" s="27">
        <v>0</v>
      </c>
      <c r="S2160" s="27">
        <v>0</v>
      </c>
      <c r="T2160" s="27">
        <v>0</v>
      </c>
      <c r="U2160" s="27"/>
      <c r="V2160" s="27">
        <v>11</v>
      </c>
      <c r="W2160" s="27">
        <v>11</v>
      </c>
      <c r="X2160" s="27">
        <v>0</v>
      </c>
      <c r="Y2160" s="27"/>
      <c r="Z2160" s="27">
        <v>0</v>
      </c>
      <c r="AA2160" s="27">
        <v>0</v>
      </c>
      <c r="AB2160" s="27">
        <v>0</v>
      </c>
      <c r="AC2160" s="27"/>
      <c r="AD2160" s="27">
        <v>0</v>
      </c>
      <c r="AE2160" s="27">
        <v>0</v>
      </c>
      <c r="AF2160" s="27">
        <v>0</v>
      </c>
      <c r="AG2160" s="106">
        <v>0</v>
      </c>
      <c r="AH2160" s="27">
        <v>0</v>
      </c>
      <c r="AI2160" s="27">
        <v>0</v>
      </c>
      <c r="AJ2160" s="27">
        <v>0</v>
      </c>
      <c r="AK2160" s="106">
        <v>4.8600000000000003</v>
      </c>
      <c r="AL2160" s="106">
        <v>4.8600000000000003</v>
      </c>
      <c r="AM2160" s="105">
        <v>4.8600000000000003</v>
      </c>
      <c r="AN2160" s="11">
        <v>5</v>
      </c>
      <c r="AO2160" s="11">
        <v>8.4395600000000002</v>
      </c>
      <c r="AP2160" s="105">
        <v>8.4395600000000002</v>
      </c>
      <c r="AQ2160" s="11">
        <v>8.4395600000000002</v>
      </c>
      <c r="AR2160" s="11">
        <v>0</v>
      </c>
      <c r="AS2160" s="11">
        <v>4.9973000000000001</v>
      </c>
      <c r="AT2160" s="11">
        <v>4.9973000000000001</v>
      </c>
      <c r="AU2160" s="11">
        <v>4.9973000000000001</v>
      </c>
      <c r="AV2160" s="11">
        <v>5</v>
      </c>
      <c r="AW2160" s="11">
        <v>0</v>
      </c>
      <c r="AX2160" s="11">
        <v>0</v>
      </c>
      <c r="AZ2160" s="11">
        <v>5</v>
      </c>
      <c r="BA2160" s="11">
        <v>3.0398499999999999</v>
      </c>
      <c r="BB2160" s="122"/>
    </row>
    <row r="2161" spans="1:54" hidden="1" x14ac:dyDescent="0.25">
      <c r="A2161">
        <v>11</v>
      </c>
      <c r="B2161" t="str">
        <f t="shared" si="261"/>
        <v>FlCC-7421</v>
      </c>
      <c r="C2161" s="2" t="s">
        <v>321</v>
      </c>
      <c r="D2161" s="2" t="str">
        <f t="shared" si="265"/>
        <v>7</v>
      </c>
      <c r="E2161" s="2" t="str">
        <f t="shared" si="266"/>
        <v>74</v>
      </c>
      <c r="F2161" s="2" t="str">
        <f t="shared" si="267"/>
        <v>742</v>
      </c>
      <c r="G2161" s="1" t="s">
        <v>961</v>
      </c>
      <c r="H2161" s="27">
        <v>0</v>
      </c>
      <c r="I2161" s="27"/>
      <c r="J2161" s="27">
        <v>0</v>
      </c>
      <c r="K2161" s="27">
        <v>0</v>
      </c>
      <c r="L2161" s="27">
        <v>0</v>
      </c>
      <c r="M2161" s="27"/>
      <c r="N2161" s="27">
        <v>0</v>
      </c>
      <c r="O2161" s="27">
        <v>0</v>
      </c>
      <c r="P2161" s="27">
        <v>0</v>
      </c>
      <c r="Q2161" s="27"/>
      <c r="R2161" s="27">
        <v>0</v>
      </c>
      <c r="S2161" s="27">
        <v>0</v>
      </c>
      <c r="T2161" s="27">
        <v>0</v>
      </c>
      <c r="U2161" s="27"/>
      <c r="V2161" s="27">
        <v>0</v>
      </c>
      <c r="W2161" s="27">
        <v>0</v>
      </c>
      <c r="X2161" s="27">
        <v>0</v>
      </c>
      <c r="Y2161" s="27"/>
      <c r="Z2161" s="27">
        <v>0</v>
      </c>
      <c r="AA2161" s="27">
        <v>0</v>
      </c>
      <c r="AB2161" s="27">
        <v>0</v>
      </c>
      <c r="AC2161" s="27"/>
      <c r="AD2161" s="27">
        <v>0</v>
      </c>
      <c r="AE2161" s="27">
        <v>0</v>
      </c>
      <c r="AF2161" s="27">
        <v>0</v>
      </c>
      <c r="AG2161" s="106">
        <v>0</v>
      </c>
      <c r="AH2161" s="27">
        <v>0</v>
      </c>
      <c r="AI2161" s="27">
        <v>0</v>
      </c>
      <c r="AJ2161" s="27">
        <v>0</v>
      </c>
      <c r="AK2161" s="106">
        <v>0</v>
      </c>
      <c r="AL2161" s="106">
        <v>0</v>
      </c>
      <c r="AM2161" s="105">
        <v>0</v>
      </c>
      <c r="AN2161" s="11">
        <v>0</v>
      </c>
      <c r="AO2161" s="11">
        <v>0</v>
      </c>
      <c r="AP2161" s="105">
        <v>0</v>
      </c>
      <c r="AQ2161" s="11">
        <v>0</v>
      </c>
      <c r="AR2161" s="11">
        <v>0</v>
      </c>
      <c r="AS2161" s="11">
        <v>0</v>
      </c>
      <c r="AT2161" s="11">
        <v>0</v>
      </c>
      <c r="AU2161" s="11"/>
      <c r="AV2161" s="11">
        <v>0</v>
      </c>
      <c r="AW2161" s="11">
        <v>0</v>
      </c>
      <c r="AX2161" s="11"/>
      <c r="AZ2161" s="11"/>
      <c r="BA2161" s="11"/>
      <c r="BB2161" s="122"/>
    </row>
    <row r="2162" spans="1:54" hidden="1" x14ac:dyDescent="0.25">
      <c r="A2162">
        <v>11</v>
      </c>
      <c r="B2162" t="str">
        <f t="shared" si="261"/>
        <v>FlCC-7422</v>
      </c>
      <c r="C2162" s="2" t="s">
        <v>321</v>
      </c>
      <c r="D2162" s="2" t="str">
        <f t="shared" si="265"/>
        <v>7</v>
      </c>
      <c r="E2162" s="2" t="str">
        <f t="shared" si="266"/>
        <v>74</v>
      </c>
      <c r="F2162" s="2" t="str">
        <f t="shared" si="267"/>
        <v>742</v>
      </c>
      <c r="G2162" s="1" t="s">
        <v>239</v>
      </c>
      <c r="H2162" s="27">
        <v>1635</v>
      </c>
      <c r="I2162" s="27"/>
      <c r="J2162" s="27">
        <v>1449</v>
      </c>
      <c r="K2162" s="27">
        <v>1449</v>
      </c>
      <c r="L2162" s="27">
        <v>7480</v>
      </c>
      <c r="M2162" s="27"/>
      <c r="N2162" s="27">
        <v>2648</v>
      </c>
      <c r="O2162" s="27">
        <v>2648</v>
      </c>
      <c r="P2162" s="27">
        <v>774</v>
      </c>
      <c r="Q2162" s="27"/>
      <c r="R2162" s="27">
        <v>1385</v>
      </c>
      <c r="S2162" s="27">
        <v>1384.64255</v>
      </c>
      <c r="T2162" s="27">
        <v>1051</v>
      </c>
      <c r="U2162" s="27"/>
      <c r="V2162" s="27">
        <v>573.77220999999997</v>
      </c>
      <c r="W2162" s="27">
        <v>573.77220999999997</v>
      </c>
      <c r="X2162" s="27">
        <v>1678.1916200000001</v>
      </c>
      <c r="Y2162" s="27"/>
      <c r="Z2162" s="27">
        <v>1069.77531</v>
      </c>
      <c r="AA2162" s="27">
        <v>1069.77531</v>
      </c>
      <c r="AB2162" s="27">
        <v>5321.5401000000002</v>
      </c>
      <c r="AC2162" s="27"/>
      <c r="AD2162" s="27">
        <v>3662.9054900000001</v>
      </c>
      <c r="AE2162" s="27">
        <v>3662.9054900000001</v>
      </c>
      <c r="AF2162" s="27">
        <v>4342</v>
      </c>
      <c r="AG2162" s="106">
        <v>2157.5804199999998</v>
      </c>
      <c r="AH2162" s="27">
        <v>2157.5804199999998</v>
      </c>
      <c r="AI2162" s="27">
        <v>2157.5804199999998</v>
      </c>
      <c r="AJ2162" s="27">
        <v>4312.54</v>
      </c>
      <c r="AK2162" s="106">
        <v>2091.42</v>
      </c>
      <c r="AL2162" s="106">
        <v>2091.42</v>
      </c>
      <c r="AM2162" s="105">
        <v>2091.42</v>
      </c>
      <c r="AN2162" s="11">
        <v>5093</v>
      </c>
      <c r="AO2162" s="11">
        <v>3097.2521999999999</v>
      </c>
      <c r="AP2162" s="105">
        <v>3097.2521999999999</v>
      </c>
      <c r="AQ2162" s="11">
        <v>3097.2521999999999</v>
      </c>
      <c r="AR2162" s="11">
        <v>4233</v>
      </c>
      <c r="AS2162" s="11">
        <v>1525.9870000000001</v>
      </c>
      <c r="AT2162" s="11">
        <v>1525.9870000000001</v>
      </c>
      <c r="AU2162" s="11">
        <v>1525.9870000000001</v>
      </c>
      <c r="AV2162" s="11">
        <v>4639.2</v>
      </c>
      <c r="AW2162" s="11">
        <v>3651.90373</v>
      </c>
      <c r="AX2162" s="11">
        <v>3651.90373</v>
      </c>
      <c r="AZ2162" s="11">
        <v>4084.5</v>
      </c>
      <c r="BA2162" s="11">
        <v>1157.4881399999999</v>
      </c>
      <c r="BB2162" s="122"/>
    </row>
    <row r="2163" spans="1:54" hidden="1" x14ac:dyDescent="0.25">
      <c r="A2163">
        <v>11</v>
      </c>
      <c r="B2163" t="str">
        <f t="shared" si="261"/>
        <v>FlCC-7430</v>
      </c>
      <c r="C2163" s="2" t="s">
        <v>321</v>
      </c>
      <c r="D2163" s="2" t="str">
        <f t="shared" si="265"/>
        <v>7</v>
      </c>
      <c r="E2163" s="2" t="str">
        <f t="shared" si="266"/>
        <v>74</v>
      </c>
      <c r="F2163" s="2" t="str">
        <f t="shared" si="267"/>
        <v>743</v>
      </c>
      <c r="G2163" s="1" t="s">
        <v>241</v>
      </c>
      <c r="H2163" s="27">
        <v>0</v>
      </c>
      <c r="I2163" s="27"/>
      <c r="J2163" s="27">
        <v>21</v>
      </c>
      <c r="K2163" s="27">
        <v>21</v>
      </c>
      <c r="L2163" s="27">
        <v>0</v>
      </c>
      <c r="M2163" s="27"/>
      <c r="N2163" s="27">
        <v>0</v>
      </c>
      <c r="O2163" s="27">
        <v>0</v>
      </c>
      <c r="P2163" s="27">
        <v>0</v>
      </c>
      <c r="Q2163" s="27"/>
      <c r="R2163" s="27">
        <v>0</v>
      </c>
      <c r="S2163" s="27">
        <v>0</v>
      </c>
      <c r="T2163" s="27">
        <v>0</v>
      </c>
      <c r="U2163" s="27"/>
      <c r="V2163" s="27">
        <v>0</v>
      </c>
      <c r="W2163" s="27">
        <v>0</v>
      </c>
      <c r="X2163" s="27">
        <v>0</v>
      </c>
      <c r="Y2163" s="27"/>
      <c r="Z2163" s="27">
        <v>0</v>
      </c>
      <c r="AA2163" s="27">
        <v>0</v>
      </c>
      <c r="AB2163" s="27">
        <v>0</v>
      </c>
      <c r="AC2163" s="27"/>
      <c r="AD2163" s="27">
        <v>0</v>
      </c>
      <c r="AE2163" s="27">
        <v>0</v>
      </c>
      <c r="AF2163" s="27">
        <v>0</v>
      </c>
      <c r="AG2163" s="106">
        <v>0</v>
      </c>
      <c r="AH2163" s="27">
        <v>0</v>
      </c>
      <c r="AI2163" s="27">
        <v>0</v>
      </c>
      <c r="AJ2163" s="27">
        <v>0</v>
      </c>
      <c r="AK2163" s="106">
        <v>0</v>
      </c>
      <c r="AL2163" s="106">
        <v>0</v>
      </c>
      <c r="AM2163" s="105">
        <v>0</v>
      </c>
      <c r="AN2163" s="11">
        <v>0</v>
      </c>
      <c r="AO2163" s="11">
        <v>0</v>
      </c>
      <c r="AP2163" s="105">
        <v>0</v>
      </c>
      <c r="AQ2163" s="11">
        <v>0</v>
      </c>
      <c r="AR2163" s="11">
        <v>0</v>
      </c>
      <c r="AS2163" s="11">
        <v>0</v>
      </c>
      <c r="AT2163" s="11">
        <v>0</v>
      </c>
      <c r="AU2163" s="11">
        <v>0</v>
      </c>
      <c r="AV2163" s="11">
        <v>0</v>
      </c>
      <c r="AW2163" s="11">
        <v>0</v>
      </c>
      <c r="AX2163" s="11">
        <v>0</v>
      </c>
      <c r="AZ2163" s="11">
        <v>0</v>
      </c>
      <c r="BA2163" s="11">
        <v>0</v>
      </c>
      <c r="BB2163" s="122"/>
    </row>
    <row r="2164" spans="1:54" hidden="1" x14ac:dyDescent="0.25">
      <c r="A2164">
        <v>11</v>
      </c>
      <c r="B2164" t="str">
        <f t="shared" si="261"/>
        <v>FlCC-7440</v>
      </c>
      <c r="C2164" s="2" t="s">
        <v>321</v>
      </c>
      <c r="D2164" s="2" t="str">
        <f t="shared" si="265"/>
        <v>7</v>
      </c>
      <c r="E2164" s="2" t="str">
        <f t="shared" si="266"/>
        <v>74</v>
      </c>
      <c r="F2164" s="2" t="str">
        <f t="shared" si="267"/>
        <v>744</v>
      </c>
      <c r="G2164" s="1" t="s">
        <v>242</v>
      </c>
      <c r="H2164" s="27">
        <v>0</v>
      </c>
      <c r="I2164" s="27"/>
      <c r="J2164" s="27">
        <v>0</v>
      </c>
      <c r="K2164" s="27">
        <v>0</v>
      </c>
      <c r="L2164" s="27">
        <v>0</v>
      </c>
      <c r="M2164" s="27"/>
      <c r="N2164" s="27">
        <v>0</v>
      </c>
      <c r="O2164" s="27">
        <v>0</v>
      </c>
      <c r="P2164" s="27">
        <v>0</v>
      </c>
      <c r="Q2164" s="27"/>
      <c r="R2164" s="27">
        <v>0</v>
      </c>
      <c r="S2164" s="27">
        <v>0</v>
      </c>
      <c r="T2164" s="27">
        <v>0</v>
      </c>
      <c r="U2164" s="27"/>
      <c r="V2164" s="27">
        <v>0</v>
      </c>
      <c r="W2164" s="27">
        <v>0</v>
      </c>
      <c r="X2164" s="27">
        <v>0</v>
      </c>
      <c r="Y2164" s="27"/>
      <c r="Z2164" s="27">
        <v>0</v>
      </c>
      <c r="AA2164" s="27">
        <v>0</v>
      </c>
      <c r="AB2164" s="27">
        <v>0</v>
      </c>
      <c r="AC2164" s="27"/>
      <c r="AD2164" s="27">
        <v>0</v>
      </c>
      <c r="AE2164" s="27">
        <v>0</v>
      </c>
      <c r="AF2164" s="27">
        <v>0</v>
      </c>
      <c r="AG2164" s="106">
        <v>0</v>
      </c>
      <c r="AH2164" s="27">
        <v>0</v>
      </c>
      <c r="AI2164" s="27">
        <v>0</v>
      </c>
      <c r="AJ2164" s="27">
        <v>0</v>
      </c>
      <c r="AK2164" s="106">
        <v>0</v>
      </c>
      <c r="AL2164" s="106">
        <v>0</v>
      </c>
      <c r="AM2164" s="105">
        <v>0</v>
      </c>
      <c r="AN2164" s="11">
        <v>0</v>
      </c>
      <c r="AO2164" s="11">
        <v>0</v>
      </c>
      <c r="AP2164" s="105">
        <v>0</v>
      </c>
      <c r="AQ2164" s="11">
        <v>0</v>
      </c>
      <c r="AR2164" s="11">
        <v>0</v>
      </c>
      <c r="AS2164" s="11">
        <v>0</v>
      </c>
      <c r="AT2164" s="11">
        <v>0</v>
      </c>
      <c r="AU2164" s="11">
        <v>0</v>
      </c>
      <c r="AV2164" s="11">
        <v>0</v>
      </c>
      <c r="AW2164" s="11">
        <v>0</v>
      </c>
      <c r="AX2164" s="11">
        <v>0</v>
      </c>
      <c r="AZ2164" s="11">
        <v>0</v>
      </c>
      <c r="BA2164" s="11">
        <v>0</v>
      </c>
      <c r="BB2164" s="122"/>
    </row>
    <row r="2165" spans="1:54" hidden="1" x14ac:dyDescent="0.25">
      <c r="A2165">
        <v>11</v>
      </c>
      <c r="B2165" t="str">
        <f t="shared" si="261"/>
        <v>FlCC-7450</v>
      </c>
      <c r="C2165" s="2" t="s">
        <v>321</v>
      </c>
      <c r="D2165" s="2" t="str">
        <f t="shared" si="265"/>
        <v>7</v>
      </c>
      <c r="E2165" s="2" t="str">
        <f t="shared" si="266"/>
        <v>74</v>
      </c>
      <c r="F2165" s="2" t="str">
        <f t="shared" si="267"/>
        <v>745</v>
      </c>
      <c r="G2165" s="1" t="s">
        <v>244</v>
      </c>
      <c r="H2165" s="27">
        <v>8</v>
      </c>
      <c r="I2165" s="27"/>
      <c r="J2165" s="27">
        <v>0</v>
      </c>
      <c r="K2165" s="27">
        <v>0</v>
      </c>
      <c r="L2165" s="27">
        <v>58</v>
      </c>
      <c r="M2165" s="27"/>
      <c r="N2165" s="27">
        <v>153</v>
      </c>
      <c r="O2165" s="27">
        <v>153</v>
      </c>
      <c r="P2165" s="27">
        <v>58</v>
      </c>
      <c r="Q2165" s="27"/>
      <c r="R2165" s="27">
        <v>95</v>
      </c>
      <c r="S2165" s="27">
        <v>94.831000000000003</v>
      </c>
      <c r="T2165" s="27">
        <v>58</v>
      </c>
      <c r="U2165" s="27"/>
      <c r="V2165" s="27">
        <v>5.8301100000000003</v>
      </c>
      <c r="W2165" s="27">
        <v>5.8301100000000003</v>
      </c>
      <c r="X2165" s="27">
        <v>58</v>
      </c>
      <c r="Y2165" s="27"/>
      <c r="Z2165" s="27">
        <v>6.0742000000000003</v>
      </c>
      <c r="AA2165" s="27">
        <v>6.0742000000000003</v>
      </c>
      <c r="AB2165" s="27">
        <v>233</v>
      </c>
      <c r="AC2165" s="27"/>
      <c r="AD2165" s="27">
        <v>56.04571</v>
      </c>
      <c r="AE2165" s="27">
        <v>56.04571</v>
      </c>
      <c r="AF2165" s="27">
        <v>158</v>
      </c>
      <c r="AG2165" s="106">
        <v>39.314999999999998</v>
      </c>
      <c r="AH2165" s="27">
        <v>39.314999999999998</v>
      </c>
      <c r="AI2165" s="27">
        <v>39.314999999999998</v>
      </c>
      <c r="AJ2165" s="27">
        <v>105</v>
      </c>
      <c r="AK2165" s="106">
        <v>51.15</v>
      </c>
      <c r="AL2165" s="106">
        <v>51.15</v>
      </c>
      <c r="AM2165" s="105">
        <v>51.15</v>
      </c>
      <c r="AN2165" s="11">
        <v>58</v>
      </c>
      <c r="AO2165" s="11">
        <v>7.4879499999999997</v>
      </c>
      <c r="AP2165" s="105">
        <v>7.4879499999999997</v>
      </c>
      <c r="AQ2165" s="11">
        <v>7.4879499999999997</v>
      </c>
      <c r="AR2165" s="11">
        <v>53</v>
      </c>
      <c r="AS2165" s="11">
        <v>0</v>
      </c>
      <c r="AT2165" s="11">
        <v>0</v>
      </c>
      <c r="AU2165" s="11">
        <v>0</v>
      </c>
      <c r="AV2165" s="11">
        <v>58</v>
      </c>
      <c r="AW2165" s="11">
        <v>53.531999999999996</v>
      </c>
      <c r="AX2165" s="11">
        <v>53.531999999999996</v>
      </c>
      <c r="AZ2165" s="11">
        <v>40</v>
      </c>
      <c r="BA2165" s="11">
        <v>0</v>
      </c>
      <c r="BB2165" s="122"/>
    </row>
    <row r="2166" spans="1:54" hidden="1" x14ac:dyDescent="0.25">
      <c r="A2166">
        <v>11</v>
      </c>
      <c r="B2166" t="str">
        <f t="shared" si="261"/>
        <v>FlCC-7460</v>
      </c>
      <c r="C2166" s="2" t="s">
        <v>321</v>
      </c>
      <c r="D2166" s="2" t="str">
        <f t="shared" si="265"/>
        <v>7</v>
      </c>
      <c r="E2166" s="2" t="str">
        <f t="shared" si="266"/>
        <v>74</v>
      </c>
      <c r="F2166" s="2" t="str">
        <f t="shared" si="267"/>
        <v>746</v>
      </c>
      <c r="G2166" s="1" t="s">
        <v>246</v>
      </c>
      <c r="H2166" s="27">
        <v>0</v>
      </c>
      <c r="I2166" s="27"/>
      <c r="J2166" s="27">
        <v>0</v>
      </c>
      <c r="K2166" s="27">
        <v>0</v>
      </c>
      <c r="L2166" s="27">
        <v>0</v>
      </c>
      <c r="M2166" s="27"/>
      <c r="N2166" s="27">
        <v>0</v>
      </c>
      <c r="O2166" s="27">
        <v>0</v>
      </c>
      <c r="P2166" s="27">
        <v>0</v>
      </c>
      <c r="Q2166" s="27"/>
      <c r="R2166" s="27">
        <v>0</v>
      </c>
      <c r="S2166" s="27">
        <v>0</v>
      </c>
      <c r="T2166" s="27">
        <v>0</v>
      </c>
      <c r="U2166" s="27"/>
      <c r="V2166" s="27">
        <v>0</v>
      </c>
      <c r="W2166" s="27">
        <v>0</v>
      </c>
      <c r="X2166" s="27">
        <v>0</v>
      </c>
      <c r="Y2166" s="27"/>
      <c r="Z2166" s="27">
        <v>0</v>
      </c>
      <c r="AA2166" s="27">
        <v>0</v>
      </c>
      <c r="AB2166" s="27">
        <v>0</v>
      </c>
      <c r="AC2166" s="27"/>
      <c r="AD2166" s="27">
        <v>0</v>
      </c>
      <c r="AE2166" s="27">
        <v>0</v>
      </c>
      <c r="AF2166" s="27">
        <v>0</v>
      </c>
      <c r="AG2166" s="106">
        <v>0</v>
      </c>
      <c r="AH2166" s="27">
        <v>0</v>
      </c>
      <c r="AI2166" s="27">
        <v>0</v>
      </c>
      <c r="AJ2166" s="27">
        <v>0</v>
      </c>
      <c r="AK2166" s="106">
        <v>0</v>
      </c>
      <c r="AL2166" s="106">
        <v>0</v>
      </c>
      <c r="AM2166" s="105">
        <v>0</v>
      </c>
      <c r="AN2166" s="11">
        <v>0</v>
      </c>
      <c r="AO2166" s="11">
        <v>0</v>
      </c>
      <c r="AP2166" s="105">
        <v>0</v>
      </c>
      <c r="AQ2166" s="11">
        <v>0</v>
      </c>
      <c r="AR2166" s="11">
        <v>0</v>
      </c>
      <c r="AS2166" s="11">
        <v>0</v>
      </c>
      <c r="AT2166" s="11">
        <v>0</v>
      </c>
      <c r="AU2166" s="11">
        <v>0</v>
      </c>
      <c r="AV2166" s="11">
        <v>0</v>
      </c>
      <c r="AW2166" s="11">
        <v>0</v>
      </c>
      <c r="AX2166" s="11">
        <v>0</v>
      </c>
      <c r="AZ2166" s="11">
        <v>0</v>
      </c>
      <c r="BA2166" s="11">
        <v>0</v>
      </c>
      <c r="BB2166" s="122"/>
    </row>
    <row r="2167" spans="1:54" hidden="1" x14ac:dyDescent="0.25">
      <c r="A2167">
        <v>11</v>
      </c>
      <c r="B2167" t="str">
        <f t="shared" si="261"/>
        <v>FlCC-7470</v>
      </c>
      <c r="C2167" s="2" t="s">
        <v>321</v>
      </c>
      <c r="D2167" s="2" t="str">
        <f t="shared" si="265"/>
        <v>7</v>
      </c>
      <c r="E2167" s="2" t="str">
        <f t="shared" si="266"/>
        <v>74</v>
      </c>
      <c r="F2167" s="2" t="str">
        <f t="shared" si="267"/>
        <v>747</v>
      </c>
      <c r="G2167" s="1" t="s">
        <v>247</v>
      </c>
      <c r="H2167" s="27">
        <v>0</v>
      </c>
      <c r="I2167" s="27"/>
      <c r="J2167" s="27">
        <v>0</v>
      </c>
      <c r="K2167" s="27">
        <v>0</v>
      </c>
      <c r="L2167" s="27">
        <v>0</v>
      </c>
      <c r="M2167" s="27"/>
      <c r="N2167" s="27">
        <v>0</v>
      </c>
      <c r="O2167" s="27">
        <v>0</v>
      </c>
      <c r="P2167" s="27">
        <v>0</v>
      </c>
      <c r="Q2167" s="27"/>
      <c r="R2167" s="27">
        <v>0</v>
      </c>
      <c r="S2167" s="27">
        <v>0</v>
      </c>
      <c r="T2167" s="27">
        <v>0</v>
      </c>
      <c r="U2167" s="27"/>
      <c r="V2167" s="27">
        <v>0</v>
      </c>
      <c r="W2167" s="27">
        <v>0</v>
      </c>
      <c r="X2167" s="27">
        <v>0</v>
      </c>
      <c r="Y2167" s="27"/>
      <c r="Z2167" s="27">
        <v>0</v>
      </c>
      <c r="AA2167" s="27">
        <v>0</v>
      </c>
      <c r="AB2167" s="27">
        <v>0</v>
      </c>
      <c r="AC2167" s="27"/>
      <c r="AD2167" s="27">
        <v>0</v>
      </c>
      <c r="AE2167" s="27">
        <v>0</v>
      </c>
      <c r="AF2167" s="27">
        <v>0</v>
      </c>
      <c r="AG2167" s="106">
        <v>0</v>
      </c>
      <c r="AH2167" s="27">
        <v>0</v>
      </c>
      <c r="AI2167" s="27">
        <v>0</v>
      </c>
      <c r="AJ2167" s="27">
        <v>0</v>
      </c>
      <c r="AK2167" s="106">
        <v>0</v>
      </c>
      <c r="AL2167" s="106">
        <v>0</v>
      </c>
      <c r="AM2167" s="105">
        <v>0</v>
      </c>
      <c r="AN2167" s="11">
        <v>0</v>
      </c>
      <c r="AO2167" s="11">
        <v>0</v>
      </c>
      <c r="AP2167" s="105">
        <v>0</v>
      </c>
      <c r="AQ2167" s="11">
        <v>0</v>
      </c>
      <c r="AR2167" s="11">
        <v>0</v>
      </c>
      <c r="AS2167" s="11">
        <v>0</v>
      </c>
      <c r="AT2167" s="11">
        <v>0</v>
      </c>
      <c r="AU2167" s="11">
        <v>0</v>
      </c>
      <c r="AV2167" s="11">
        <v>0</v>
      </c>
      <c r="AW2167" s="11">
        <v>0</v>
      </c>
      <c r="AX2167" s="11">
        <v>0</v>
      </c>
      <c r="AZ2167" s="11">
        <v>0</v>
      </c>
      <c r="BA2167" s="11">
        <v>0</v>
      </c>
      <c r="BB2167" s="122"/>
    </row>
    <row r="2168" spans="1:54" hidden="1" x14ac:dyDescent="0.25">
      <c r="A2168">
        <v>11</v>
      </c>
      <c r="B2168" t="str">
        <f t="shared" si="261"/>
        <v>FlCC-7480</v>
      </c>
      <c r="C2168" s="2" t="s">
        <v>321</v>
      </c>
      <c r="D2168" s="2" t="str">
        <f t="shared" si="265"/>
        <v>7</v>
      </c>
      <c r="E2168" s="2" t="str">
        <f t="shared" si="266"/>
        <v>74</v>
      </c>
      <c r="F2168" s="2" t="str">
        <f t="shared" si="267"/>
        <v>748</v>
      </c>
      <c r="G2168" s="1" t="s">
        <v>249</v>
      </c>
      <c r="H2168" s="27">
        <v>0</v>
      </c>
      <c r="I2168" s="27"/>
      <c r="J2168" s="27">
        <v>0</v>
      </c>
      <c r="K2168" s="27">
        <v>0</v>
      </c>
      <c r="L2168" s="27">
        <v>0</v>
      </c>
      <c r="M2168" s="27"/>
      <c r="N2168" s="27">
        <v>0</v>
      </c>
      <c r="O2168" s="27">
        <v>0</v>
      </c>
      <c r="P2168" s="27">
        <v>0</v>
      </c>
      <c r="Q2168" s="27"/>
      <c r="R2168" s="27">
        <v>0</v>
      </c>
      <c r="S2168" s="27">
        <v>0</v>
      </c>
      <c r="T2168" s="27">
        <v>0</v>
      </c>
      <c r="U2168" s="27"/>
      <c r="V2168" s="27">
        <v>0</v>
      </c>
      <c r="W2168" s="27">
        <v>0</v>
      </c>
      <c r="X2168" s="27">
        <v>0</v>
      </c>
      <c r="Y2168" s="27"/>
      <c r="Z2168" s="27">
        <v>0</v>
      </c>
      <c r="AA2168" s="27">
        <v>0</v>
      </c>
      <c r="AB2168" s="27">
        <v>0</v>
      </c>
      <c r="AC2168" s="27"/>
      <c r="AD2168" s="27">
        <v>0</v>
      </c>
      <c r="AE2168" s="27">
        <v>0</v>
      </c>
      <c r="AF2168" s="27">
        <v>0</v>
      </c>
      <c r="AG2168" s="106">
        <v>0</v>
      </c>
      <c r="AH2168" s="27">
        <v>0</v>
      </c>
      <c r="AI2168" s="27">
        <v>0</v>
      </c>
      <c r="AJ2168" s="27">
        <v>0</v>
      </c>
      <c r="AK2168" s="106">
        <v>0</v>
      </c>
      <c r="AL2168" s="106">
        <v>0</v>
      </c>
      <c r="AM2168" s="105">
        <v>0</v>
      </c>
      <c r="AN2168" s="11">
        <v>0</v>
      </c>
      <c r="AO2168" s="11">
        <v>0</v>
      </c>
      <c r="AP2168" s="105">
        <v>0</v>
      </c>
      <c r="AQ2168" s="11">
        <v>0</v>
      </c>
      <c r="AR2168" s="11">
        <v>0</v>
      </c>
      <c r="AS2168" s="11">
        <v>0</v>
      </c>
      <c r="AT2168" s="11">
        <v>0</v>
      </c>
      <c r="AU2168" s="11">
        <v>0</v>
      </c>
      <c r="AV2168" s="11">
        <v>0</v>
      </c>
      <c r="AW2168" s="11">
        <v>0</v>
      </c>
      <c r="AX2168" s="11">
        <v>0</v>
      </c>
      <c r="AZ2168" s="11">
        <v>0</v>
      </c>
      <c r="BA2168" s="11">
        <v>0</v>
      </c>
      <c r="BB2168" s="122"/>
    </row>
    <row r="2169" spans="1:54" hidden="1" x14ac:dyDescent="0.25">
      <c r="A2169">
        <v>11</v>
      </c>
      <c r="B2169" t="str">
        <f t="shared" si="261"/>
        <v>FlCC-7490</v>
      </c>
      <c r="C2169" s="2" t="s">
        <v>321</v>
      </c>
      <c r="D2169" s="2" t="str">
        <f t="shared" si="265"/>
        <v>7</v>
      </c>
      <c r="E2169" s="2" t="str">
        <f t="shared" si="266"/>
        <v>74</v>
      </c>
      <c r="F2169" s="2" t="str">
        <f t="shared" si="267"/>
        <v>749</v>
      </c>
      <c r="G2169" s="1" t="s">
        <v>251</v>
      </c>
      <c r="H2169" s="27">
        <v>0</v>
      </c>
      <c r="I2169" s="27"/>
      <c r="J2169" s="27">
        <v>0</v>
      </c>
      <c r="K2169" s="27">
        <v>0</v>
      </c>
      <c r="L2169" s="27">
        <v>0</v>
      </c>
      <c r="M2169" s="27"/>
      <c r="N2169" s="27">
        <v>0</v>
      </c>
      <c r="O2169" s="27">
        <v>0</v>
      </c>
      <c r="P2169" s="27">
        <v>0</v>
      </c>
      <c r="Q2169" s="27"/>
      <c r="R2169" s="27">
        <v>0</v>
      </c>
      <c r="S2169" s="27">
        <v>0</v>
      </c>
      <c r="T2169" s="27">
        <v>0</v>
      </c>
      <c r="U2169" s="27"/>
      <c r="V2169" s="27">
        <v>0</v>
      </c>
      <c r="W2169" s="27">
        <v>0</v>
      </c>
      <c r="X2169" s="27">
        <v>0</v>
      </c>
      <c r="Y2169" s="27"/>
      <c r="Z2169" s="27">
        <v>0</v>
      </c>
      <c r="AA2169" s="27">
        <v>0</v>
      </c>
      <c r="AB2169" s="27">
        <v>0</v>
      </c>
      <c r="AC2169" s="27"/>
      <c r="AD2169" s="27">
        <v>0</v>
      </c>
      <c r="AE2169" s="27">
        <v>0</v>
      </c>
      <c r="AF2169" s="27">
        <v>0</v>
      </c>
      <c r="AG2169" s="106">
        <v>0</v>
      </c>
      <c r="AH2169" s="27">
        <v>0</v>
      </c>
      <c r="AI2169" s="27">
        <v>0</v>
      </c>
      <c r="AJ2169" s="27">
        <v>0</v>
      </c>
      <c r="AK2169" s="106">
        <v>0</v>
      </c>
      <c r="AL2169" s="106">
        <v>0</v>
      </c>
      <c r="AM2169" s="105">
        <v>0</v>
      </c>
      <c r="AN2169" s="11">
        <v>0</v>
      </c>
      <c r="AO2169" s="11">
        <v>0</v>
      </c>
      <c r="AP2169" s="105">
        <v>0</v>
      </c>
      <c r="AQ2169" s="11">
        <v>0</v>
      </c>
      <c r="AR2169" s="11">
        <v>0</v>
      </c>
      <c r="AS2169" s="11">
        <v>0</v>
      </c>
      <c r="AT2169" s="11">
        <v>0</v>
      </c>
      <c r="AU2169" s="11">
        <v>0</v>
      </c>
      <c r="AV2169" s="11">
        <v>0</v>
      </c>
      <c r="AW2169" s="11">
        <v>0</v>
      </c>
      <c r="AX2169" s="11">
        <v>0</v>
      </c>
      <c r="AZ2169" s="11">
        <v>0</v>
      </c>
      <c r="BA2169" s="11">
        <v>0</v>
      </c>
      <c r="BB2169" s="122"/>
    </row>
    <row r="2170" spans="1:54" hidden="1" x14ac:dyDescent="0.25">
      <c r="A2170">
        <v>11</v>
      </c>
      <c r="B2170" t="str">
        <f t="shared" si="261"/>
        <v>FlCC-7500</v>
      </c>
      <c r="C2170" s="2" t="s">
        <v>321</v>
      </c>
      <c r="D2170" s="2" t="str">
        <f t="shared" si="265"/>
        <v>7</v>
      </c>
      <c r="E2170" s="2" t="str">
        <f t="shared" si="266"/>
        <v>75</v>
      </c>
      <c r="F2170" s="2" t="str">
        <f t="shared" si="267"/>
        <v>750</v>
      </c>
      <c r="G2170" s="1" t="s">
        <v>254</v>
      </c>
      <c r="H2170" s="27">
        <v>0</v>
      </c>
      <c r="I2170" s="27"/>
      <c r="J2170" s="27">
        <v>0</v>
      </c>
      <c r="K2170" s="27">
        <v>0</v>
      </c>
      <c r="L2170" s="27">
        <v>0</v>
      </c>
      <c r="M2170" s="27"/>
      <c r="N2170" s="27">
        <v>0</v>
      </c>
      <c r="O2170" s="27">
        <v>0</v>
      </c>
      <c r="P2170" s="27">
        <v>0</v>
      </c>
      <c r="Q2170" s="27"/>
      <c r="R2170" s="27">
        <v>0</v>
      </c>
      <c r="S2170" s="27">
        <v>0</v>
      </c>
      <c r="T2170" s="27">
        <v>0</v>
      </c>
      <c r="U2170" s="27"/>
      <c r="V2170" s="27">
        <v>0</v>
      </c>
      <c r="W2170" s="27">
        <v>0</v>
      </c>
      <c r="X2170" s="27">
        <v>0</v>
      </c>
      <c r="Y2170" s="27"/>
      <c r="Z2170" s="27">
        <v>0</v>
      </c>
      <c r="AA2170" s="27">
        <v>0</v>
      </c>
      <c r="AB2170" s="27">
        <v>0</v>
      </c>
      <c r="AC2170" s="27"/>
      <c r="AD2170" s="27">
        <v>0</v>
      </c>
      <c r="AE2170" s="27">
        <v>0</v>
      </c>
      <c r="AF2170" s="27">
        <v>0</v>
      </c>
      <c r="AG2170" s="106">
        <v>0</v>
      </c>
      <c r="AH2170" s="27">
        <v>0</v>
      </c>
      <c r="AI2170" s="27">
        <v>0</v>
      </c>
      <c r="AJ2170" s="27">
        <v>0</v>
      </c>
      <c r="AK2170" s="106">
        <v>0</v>
      </c>
      <c r="AL2170" s="106">
        <v>0</v>
      </c>
      <c r="AM2170" s="105">
        <v>0</v>
      </c>
      <c r="AN2170" s="11">
        <v>0</v>
      </c>
      <c r="AO2170" s="11">
        <v>0</v>
      </c>
      <c r="AP2170" s="105">
        <v>0</v>
      </c>
      <c r="AQ2170" s="11">
        <v>0</v>
      </c>
      <c r="AR2170" s="11">
        <v>0</v>
      </c>
      <c r="AS2170" s="11">
        <v>0</v>
      </c>
      <c r="AT2170" s="11">
        <v>0</v>
      </c>
      <c r="AU2170" s="11">
        <v>0</v>
      </c>
      <c r="AV2170" s="11">
        <v>0</v>
      </c>
      <c r="AW2170" s="11">
        <v>0</v>
      </c>
      <c r="AX2170" s="11">
        <v>0</v>
      </c>
      <c r="AZ2170" s="11">
        <v>0</v>
      </c>
      <c r="BA2170" s="11">
        <v>0</v>
      </c>
      <c r="BB2170" s="122"/>
    </row>
    <row r="2171" spans="1:54" hidden="1" x14ac:dyDescent="0.25">
      <c r="A2171">
        <v>11</v>
      </c>
      <c r="B2171" t="str">
        <f t="shared" si="261"/>
        <v>FlCC-8111</v>
      </c>
      <c r="C2171" s="2" t="s">
        <v>321</v>
      </c>
      <c r="D2171" s="2" t="str">
        <f t="shared" si="265"/>
        <v>8</v>
      </c>
      <c r="E2171" s="2" t="str">
        <f t="shared" si="266"/>
        <v>81</v>
      </c>
      <c r="F2171" s="2" t="str">
        <f t="shared" si="267"/>
        <v>811</v>
      </c>
      <c r="G2171" s="1" t="s">
        <v>257</v>
      </c>
      <c r="H2171" s="27">
        <v>0</v>
      </c>
      <c r="I2171" s="27"/>
      <c r="J2171" s="27">
        <v>0</v>
      </c>
      <c r="K2171" s="27">
        <v>0</v>
      </c>
      <c r="L2171" s="27">
        <v>0</v>
      </c>
      <c r="M2171" s="27"/>
      <c r="N2171" s="27">
        <v>0</v>
      </c>
      <c r="O2171" s="27">
        <v>0</v>
      </c>
      <c r="P2171" s="27">
        <v>0</v>
      </c>
      <c r="Q2171" s="27"/>
      <c r="R2171" s="27">
        <v>0</v>
      </c>
      <c r="S2171" s="27">
        <v>0</v>
      </c>
      <c r="T2171" s="27">
        <v>0</v>
      </c>
      <c r="U2171" s="27"/>
      <c r="V2171" s="27">
        <v>0</v>
      </c>
      <c r="W2171" s="27">
        <v>0</v>
      </c>
      <c r="X2171" s="27">
        <v>0</v>
      </c>
      <c r="Y2171" s="27"/>
      <c r="Z2171" s="27">
        <v>0</v>
      </c>
      <c r="AA2171" s="27">
        <v>0</v>
      </c>
      <c r="AB2171" s="27">
        <v>0</v>
      </c>
      <c r="AC2171" s="27"/>
      <c r="AD2171" s="27">
        <v>0</v>
      </c>
      <c r="AE2171" s="27">
        <v>0</v>
      </c>
      <c r="AF2171" s="27">
        <v>0</v>
      </c>
      <c r="AG2171" s="106">
        <v>0</v>
      </c>
      <c r="AH2171" s="27">
        <v>0</v>
      </c>
      <c r="AI2171" s="27">
        <v>0</v>
      </c>
      <c r="AJ2171" s="27">
        <v>0</v>
      </c>
      <c r="AK2171" s="106">
        <v>0</v>
      </c>
      <c r="AL2171" s="106">
        <v>0</v>
      </c>
      <c r="AM2171" s="105">
        <v>0</v>
      </c>
      <c r="AN2171" s="11">
        <v>0</v>
      </c>
      <c r="AO2171" s="11">
        <v>0</v>
      </c>
      <c r="AP2171" s="105">
        <v>0</v>
      </c>
      <c r="AQ2171" s="11">
        <v>0</v>
      </c>
      <c r="AR2171" s="11">
        <v>0</v>
      </c>
      <c r="AS2171" s="11">
        <v>0</v>
      </c>
      <c r="AT2171" s="11">
        <v>0</v>
      </c>
      <c r="AU2171" s="11">
        <v>0</v>
      </c>
      <c r="AV2171" s="11">
        <v>0</v>
      </c>
      <c r="AW2171" s="11">
        <v>0</v>
      </c>
      <c r="AX2171" s="11">
        <v>0</v>
      </c>
      <c r="AZ2171" s="11">
        <v>0</v>
      </c>
      <c r="BA2171" s="11">
        <v>0</v>
      </c>
      <c r="BB2171" s="122"/>
    </row>
    <row r="2172" spans="1:54" hidden="1" x14ac:dyDescent="0.25">
      <c r="A2172">
        <v>11</v>
      </c>
      <c r="B2172" t="str">
        <f t="shared" si="261"/>
        <v>FlCC-8112</v>
      </c>
      <c r="C2172" s="2" t="s">
        <v>321</v>
      </c>
      <c r="D2172" s="2" t="str">
        <f t="shared" si="265"/>
        <v>8</v>
      </c>
      <c r="E2172" s="2" t="str">
        <f t="shared" si="266"/>
        <v>81</v>
      </c>
      <c r="F2172" s="2" t="str">
        <f t="shared" si="267"/>
        <v>811</v>
      </c>
      <c r="G2172" s="1" t="s">
        <v>258</v>
      </c>
      <c r="H2172" s="27">
        <v>0</v>
      </c>
      <c r="I2172" s="27"/>
      <c r="J2172" s="27">
        <v>0</v>
      </c>
      <c r="K2172" s="27">
        <v>0</v>
      </c>
      <c r="L2172" s="27">
        <v>0</v>
      </c>
      <c r="M2172" s="27"/>
      <c r="N2172" s="27">
        <v>0</v>
      </c>
      <c r="O2172" s="27">
        <v>0</v>
      </c>
      <c r="P2172" s="27">
        <v>0</v>
      </c>
      <c r="Q2172" s="27"/>
      <c r="R2172" s="27">
        <v>0</v>
      </c>
      <c r="S2172" s="27">
        <v>0</v>
      </c>
      <c r="T2172" s="27">
        <v>0</v>
      </c>
      <c r="U2172" s="27"/>
      <c r="V2172" s="27">
        <v>0</v>
      </c>
      <c r="W2172" s="27">
        <v>0</v>
      </c>
      <c r="X2172" s="27">
        <v>0</v>
      </c>
      <c r="Y2172" s="27"/>
      <c r="Z2172" s="27">
        <v>0</v>
      </c>
      <c r="AA2172" s="27">
        <v>0</v>
      </c>
      <c r="AB2172" s="27">
        <v>0</v>
      </c>
      <c r="AC2172" s="27"/>
      <c r="AD2172" s="27">
        <v>0</v>
      </c>
      <c r="AE2172" s="27">
        <v>0</v>
      </c>
      <c r="AF2172" s="27">
        <v>0</v>
      </c>
      <c r="AG2172" s="106">
        <v>0</v>
      </c>
      <c r="AH2172" s="27">
        <v>0</v>
      </c>
      <c r="AI2172" s="27">
        <v>0</v>
      </c>
      <c r="AJ2172" s="27">
        <v>0</v>
      </c>
      <c r="AK2172" s="106">
        <v>0</v>
      </c>
      <c r="AL2172" s="106">
        <v>0</v>
      </c>
      <c r="AM2172" s="105">
        <v>0</v>
      </c>
      <c r="AN2172" s="11">
        <v>0</v>
      </c>
      <c r="AO2172" s="11">
        <v>0</v>
      </c>
      <c r="AP2172" s="105">
        <v>0</v>
      </c>
      <c r="AQ2172" s="11">
        <v>0</v>
      </c>
      <c r="AR2172" s="11">
        <v>0</v>
      </c>
      <c r="AS2172" s="11">
        <v>0</v>
      </c>
      <c r="AT2172" s="11">
        <v>0</v>
      </c>
      <c r="AU2172" s="11">
        <v>0</v>
      </c>
      <c r="AV2172" s="11">
        <v>0</v>
      </c>
      <c r="AW2172" s="11">
        <v>0</v>
      </c>
      <c r="AX2172" s="11">
        <v>0</v>
      </c>
      <c r="AZ2172" s="11">
        <v>0</v>
      </c>
      <c r="BA2172" s="11">
        <v>0</v>
      </c>
      <c r="BB2172" s="122"/>
    </row>
    <row r="2173" spans="1:54" hidden="1" x14ac:dyDescent="0.25">
      <c r="A2173">
        <v>11</v>
      </c>
      <c r="B2173" t="str">
        <f t="shared" si="261"/>
        <v>FlCC-8121</v>
      </c>
      <c r="C2173" s="2" t="s">
        <v>321</v>
      </c>
      <c r="D2173" s="2" t="str">
        <f t="shared" si="265"/>
        <v>8</v>
      </c>
      <c r="E2173" s="2" t="str">
        <f t="shared" si="266"/>
        <v>81</v>
      </c>
      <c r="F2173" s="2" t="str">
        <f t="shared" si="267"/>
        <v>812</v>
      </c>
      <c r="G2173" s="1" t="s">
        <v>259</v>
      </c>
      <c r="H2173" s="27">
        <v>0</v>
      </c>
      <c r="I2173" s="27"/>
      <c r="J2173" s="27">
        <v>0</v>
      </c>
      <c r="K2173" s="27">
        <v>0</v>
      </c>
      <c r="L2173" s="27">
        <v>0</v>
      </c>
      <c r="M2173" s="27"/>
      <c r="N2173" s="27">
        <v>0</v>
      </c>
      <c r="O2173" s="27">
        <v>0</v>
      </c>
      <c r="P2173" s="27">
        <v>0</v>
      </c>
      <c r="Q2173" s="27"/>
      <c r="R2173" s="27">
        <v>0</v>
      </c>
      <c r="S2173" s="27">
        <v>0</v>
      </c>
      <c r="T2173" s="27">
        <v>0</v>
      </c>
      <c r="U2173" s="27"/>
      <c r="V2173" s="27">
        <v>0</v>
      </c>
      <c r="W2173" s="27">
        <v>0</v>
      </c>
      <c r="X2173" s="27">
        <v>0</v>
      </c>
      <c r="Y2173" s="27"/>
      <c r="Z2173" s="27">
        <v>0</v>
      </c>
      <c r="AA2173" s="27">
        <v>0</v>
      </c>
      <c r="AB2173" s="27">
        <v>0</v>
      </c>
      <c r="AC2173" s="27"/>
      <c r="AD2173" s="27">
        <v>0</v>
      </c>
      <c r="AE2173" s="27">
        <v>0</v>
      </c>
      <c r="AF2173" s="27">
        <v>0</v>
      </c>
      <c r="AG2173" s="106">
        <v>0</v>
      </c>
      <c r="AH2173" s="27">
        <v>0</v>
      </c>
      <c r="AI2173" s="27">
        <v>0</v>
      </c>
      <c r="AJ2173" s="27">
        <v>0</v>
      </c>
      <c r="AK2173" s="106">
        <v>0</v>
      </c>
      <c r="AL2173" s="106">
        <v>0</v>
      </c>
      <c r="AM2173" s="105">
        <v>0</v>
      </c>
      <c r="AN2173" s="11">
        <v>0</v>
      </c>
      <c r="AO2173" s="11">
        <v>0</v>
      </c>
      <c r="AP2173" s="105">
        <v>0</v>
      </c>
      <c r="AQ2173" s="11">
        <v>0</v>
      </c>
      <c r="AR2173" s="11">
        <v>0</v>
      </c>
      <c r="AS2173" s="11">
        <v>0</v>
      </c>
      <c r="AT2173" s="11">
        <v>0</v>
      </c>
      <c r="AU2173" s="11">
        <v>0</v>
      </c>
      <c r="AV2173" s="11">
        <v>0</v>
      </c>
      <c r="AW2173" s="11">
        <v>0</v>
      </c>
      <c r="AX2173" s="11">
        <v>0</v>
      </c>
      <c r="AZ2173" s="11">
        <v>0</v>
      </c>
      <c r="BA2173" s="11">
        <v>0</v>
      </c>
      <c r="BB2173" s="122"/>
    </row>
    <row r="2174" spans="1:54" hidden="1" x14ac:dyDescent="0.25">
      <c r="A2174">
        <v>11</v>
      </c>
      <c r="B2174" t="str">
        <f t="shared" si="261"/>
        <v>FlCC-8122</v>
      </c>
      <c r="C2174" s="2" t="s">
        <v>321</v>
      </c>
      <c r="D2174" s="2" t="str">
        <f t="shared" si="265"/>
        <v>8</v>
      </c>
      <c r="E2174" s="2" t="str">
        <f t="shared" si="266"/>
        <v>81</v>
      </c>
      <c r="F2174" s="2" t="str">
        <f t="shared" si="267"/>
        <v>812</v>
      </c>
      <c r="G2174" s="1" t="s">
        <v>260</v>
      </c>
      <c r="H2174" s="27">
        <v>0</v>
      </c>
      <c r="I2174" s="27"/>
      <c r="J2174" s="27">
        <v>0</v>
      </c>
      <c r="K2174" s="27">
        <v>0</v>
      </c>
      <c r="L2174" s="27">
        <v>0</v>
      </c>
      <c r="M2174" s="27"/>
      <c r="N2174" s="27">
        <v>0</v>
      </c>
      <c r="O2174" s="27">
        <v>0</v>
      </c>
      <c r="P2174" s="27">
        <v>0</v>
      </c>
      <c r="Q2174" s="27"/>
      <c r="R2174" s="27">
        <v>0</v>
      </c>
      <c r="S2174" s="27">
        <v>0</v>
      </c>
      <c r="T2174" s="27">
        <v>0</v>
      </c>
      <c r="U2174" s="27"/>
      <c r="V2174" s="27">
        <v>0</v>
      </c>
      <c r="W2174" s="27">
        <v>0</v>
      </c>
      <c r="X2174" s="27">
        <v>0</v>
      </c>
      <c r="Y2174" s="27"/>
      <c r="Z2174" s="27">
        <v>0</v>
      </c>
      <c r="AA2174" s="27">
        <v>0</v>
      </c>
      <c r="AB2174" s="27">
        <v>0</v>
      </c>
      <c r="AC2174" s="27"/>
      <c r="AD2174" s="27">
        <v>0</v>
      </c>
      <c r="AE2174" s="27">
        <v>0</v>
      </c>
      <c r="AF2174" s="27">
        <v>0</v>
      </c>
      <c r="AG2174" s="106">
        <v>0</v>
      </c>
      <c r="AH2174" s="27">
        <v>0</v>
      </c>
      <c r="AI2174" s="27">
        <v>0</v>
      </c>
      <c r="AJ2174" s="27">
        <v>0</v>
      </c>
      <c r="AK2174" s="106">
        <v>0</v>
      </c>
      <c r="AL2174" s="106">
        <v>0</v>
      </c>
      <c r="AM2174" s="105">
        <v>0</v>
      </c>
      <c r="AN2174" s="11">
        <v>0</v>
      </c>
      <c r="AO2174" s="11">
        <v>0</v>
      </c>
      <c r="AP2174" s="105">
        <v>0</v>
      </c>
      <c r="AQ2174" s="11">
        <v>0</v>
      </c>
      <c r="AR2174" s="11">
        <v>0</v>
      </c>
      <c r="AS2174" s="11">
        <v>0</v>
      </c>
      <c r="AT2174" s="11">
        <v>0</v>
      </c>
      <c r="AU2174" s="11">
        <v>0</v>
      </c>
      <c r="AV2174" s="11">
        <v>0</v>
      </c>
      <c r="AW2174" s="11">
        <v>0</v>
      </c>
      <c r="AX2174" s="11">
        <v>0</v>
      </c>
      <c r="AZ2174" s="11">
        <v>0</v>
      </c>
      <c r="BA2174" s="11">
        <v>0</v>
      </c>
      <c r="BB2174" s="122"/>
    </row>
    <row r="2175" spans="1:54" hidden="1" x14ac:dyDescent="0.25">
      <c r="A2175">
        <v>11</v>
      </c>
      <c r="B2175" t="str">
        <f t="shared" si="261"/>
        <v>FlCC-8131</v>
      </c>
      <c r="C2175" s="2" t="s">
        <v>321</v>
      </c>
      <c r="D2175" s="2" t="str">
        <f t="shared" si="265"/>
        <v>8</v>
      </c>
      <c r="E2175" s="2" t="str">
        <f t="shared" si="266"/>
        <v>81</v>
      </c>
      <c r="F2175" s="2" t="str">
        <f t="shared" si="267"/>
        <v>813</v>
      </c>
      <c r="G2175" s="1" t="s">
        <v>261</v>
      </c>
      <c r="H2175" s="27">
        <v>0</v>
      </c>
      <c r="I2175" s="27"/>
      <c r="J2175" s="27">
        <v>0</v>
      </c>
      <c r="K2175" s="27">
        <v>0</v>
      </c>
      <c r="L2175" s="27">
        <v>0</v>
      </c>
      <c r="M2175" s="27"/>
      <c r="N2175" s="27">
        <v>0</v>
      </c>
      <c r="O2175" s="27">
        <v>0</v>
      </c>
      <c r="P2175" s="27">
        <v>0</v>
      </c>
      <c r="Q2175" s="27"/>
      <c r="R2175" s="27">
        <v>0</v>
      </c>
      <c r="S2175" s="27">
        <v>0</v>
      </c>
      <c r="T2175" s="27">
        <v>0</v>
      </c>
      <c r="U2175" s="27"/>
      <c r="V2175" s="27">
        <v>0</v>
      </c>
      <c r="W2175" s="27">
        <v>0</v>
      </c>
      <c r="X2175" s="27">
        <v>0</v>
      </c>
      <c r="Y2175" s="27"/>
      <c r="Z2175" s="27">
        <v>0</v>
      </c>
      <c r="AA2175" s="27">
        <v>0</v>
      </c>
      <c r="AB2175" s="27">
        <v>0</v>
      </c>
      <c r="AC2175" s="27"/>
      <c r="AD2175" s="27">
        <v>0</v>
      </c>
      <c r="AE2175" s="27">
        <v>0</v>
      </c>
      <c r="AF2175" s="27">
        <v>0</v>
      </c>
      <c r="AG2175" s="106">
        <v>0</v>
      </c>
      <c r="AH2175" s="27">
        <v>0</v>
      </c>
      <c r="AI2175" s="27">
        <v>0</v>
      </c>
      <c r="AJ2175" s="27">
        <v>0</v>
      </c>
      <c r="AK2175" s="106">
        <v>0</v>
      </c>
      <c r="AL2175" s="106">
        <v>0</v>
      </c>
      <c r="AM2175" s="105">
        <v>0</v>
      </c>
      <c r="AN2175" s="11">
        <v>0</v>
      </c>
      <c r="AO2175" s="11">
        <v>0</v>
      </c>
      <c r="AP2175" s="105">
        <v>0</v>
      </c>
      <c r="AQ2175" s="11">
        <v>0</v>
      </c>
      <c r="AR2175" s="11">
        <v>0</v>
      </c>
      <c r="AS2175" s="11">
        <v>0</v>
      </c>
      <c r="AT2175" s="11">
        <v>0</v>
      </c>
      <c r="AU2175" s="11">
        <v>0</v>
      </c>
      <c r="AV2175" s="11">
        <v>0</v>
      </c>
      <c r="AW2175" s="11">
        <v>0</v>
      </c>
      <c r="AX2175" s="11">
        <v>0</v>
      </c>
      <c r="AZ2175" s="11">
        <v>0</v>
      </c>
      <c r="BA2175" s="11">
        <v>0</v>
      </c>
      <c r="BB2175" s="122"/>
    </row>
    <row r="2176" spans="1:54" hidden="1" x14ac:dyDescent="0.25">
      <c r="A2176">
        <v>11</v>
      </c>
      <c r="B2176" t="str">
        <f t="shared" si="261"/>
        <v>FlCC-8132</v>
      </c>
      <c r="C2176" s="2" t="s">
        <v>321</v>
      </c>
      <c r="D2176" s="2" t="str">
        <f t="shared" si="265"/>
        <v>8</v>
      </c>
      <c r="E2176" s="2" t="str">
        <f t="shared" si="266"/>
        <v>81</v>
      </c>
      <c r="F2176" s="2" t="str">
        <f t="shared" si="267"/>
        <v>813</v>
      </c>
      <c r="G2176" s="1" t="s">
        <v>262</v>
      </c>
      <c r="H2176" s="27">
        <v>0</v>
      </c>
      <c r="I2176" s="27"/>
      <c r="J2176" s="27">
        <v>0</v>
      </c>
      <c r="K2176" s="27">
        <v>0</v>
      </c>
      <c r="L2176" s="27">
        <v>0</v>
      </c>
      <c r="M2176" s="27"/>
      <c r="N2176" s="27">
        <v>0</v>
      </c>
      <c r="O2176" s="27">
        <v>0</v>
      </c>
      <c r="P2176" s="27">
        <v>0</v>
      </c>
      <c r="Q2176" s="27"/>
      <c r="R2176" s="27">
        <v>0</v>
      </c>
      <c r="S2176" s="27">
        <v>0</v>
      </c>
      <c r="T2176" s="27">
        <v>0</v>
      </c>
      <c r="U2176" s="27"/>
      <c r="V2176" s="27">
        <v>0</v>
      </c>
      <c r="W2176" s="27">
        <v>0</v>
      </c>
      <c r="X2176" s="27">
        <v>0</v>
      </c>
      <c r="Y2176" s="27"/>
      <c r="Z2176" s="27">
        <v>0</v>
      </c>
      <c r="AA2176" s="27">
        <v>0</v>
      </c>
      <c r="AB2176" s="27">
        <v>0</v>
      </c>
      <c r="AC2176" s="27"/>
      <c r="AD2176" s="27">
        <v>0</v>
      </c>
      <c r="AE2176" s="27">
        <v>0</v>
      </c>
      <c r="AF2176" s="27">
        <v>0</v>
      </c>
      <c r="AG2176" s="106">
        <v>0</v>
      </c>
      <c r="AH2176" s="27">
        <v>0</v>
      </c>
      <c r="AI2176" s="27">
        <v>0</v>
      </c>
      <c r="AJ2176" s="27">
        <v>0</v>
      </c>
      <c r="AK2176" s="106">
        <v>0</v>
      </c>
      <c r="AL2176" s="106">
        <v>0</v>
      </c>
      <c r="AM2176" s="105">
        <v>0</v>
      </c>
      <c r="AN2176" s="11">
        <v>0</v>
      </c>
      <c r="AO2176" s="11">
        <v>0</v>
      </c>
      <c r="AP2176" s="105">
        <v>0</v>
      </c>
      <c r="AQ2176" s="11">
        <v>0</v>
      </c>
      <c r="AR2176" s="11">
        <v>0</v>
      </c>
      <c r="AS2176" s="11">
        <v>0</v>
      </c>
      <c r="AT2176" s="11">
        <v>0</v>
      </c>
      <c r="AU2176" s="11">
        <v>0</v>
      </c>
      <c r="AV2176" s="11">
        <v>0</v>
      </c>
      <c r="AW2176" s="11">
        <v>0</v>
      </c>
      <c r="AX2176" s="11">
        <v>0</v>
      </c>
      <c r="AZ2176" s="11">
        <v>0</v>
      </c>
      <c r="BA2176" s="11">
        <v>0</v>
      </c>
      <c r="BB2176" s="122"/>
    </row>
    <row r="2177" spans="1:54" hidden="1" x14ac:dyDescent="0.25">
      <c r="A2177">
        <v>11</v>
      </c>
      <c r="B2177" t="str">
        <f t="shared" si="261"/>
        <v>FlCC-8141</v>
      </c>
      <c r="C2177" s="2" t="s">
        <v>321</v>
      </c>
      <c r="D2177" s="2" t="str">
        <f t="shared" si="265"/>
        <v>8</v>
      </c>
      <c r="E2177" s="2" t="str">
        <f t="shared" si="266"/>
        <v>81</v>
      </c>
      <c r="F2177" s="2" t="str">
        <f t="shared" si="267"/>
        <v>814</v>
      </c>
      <c r="G2177" s="1" t="s">
        <v>263</v>
      </c>
      <c r="H2177" s="27">
        <v>0</v>
      </c>
      <c r="I2177" s="27"/>
      <c r="J2177" s="27">
        <v>0</v>
      </c>
      <c r="K2177" s="27">
        <v>0</v>
      </c>
      <c r="L2177" s="27">
        <v>0</v>
      </c>
      <c r="M2177" s="27"/>
      <c r="N2177" s="27">
        <v>0</v>
      </c>
      <c r="O2177" s="27">
        <v>0</v>
      </c>
      <c r="P2177" s="27">
        <v>0</v>
      </c>
      <c r="Q2177" s="27"/>
      <c r="R2177" s="27">
        <v>0</v>
      </c>
      <c r="S2177" s="27">
        <v>0</v>
      </c>
      <c r="T2177" s="27">
        <v>0</v>
      </c>
      <c r="U2177" s="27"/>
      <c r="V2177" s="27">
        <v>0</v>
      </c>
      <c r="W2177" s="27">
        <v>0</v>
      </c>
      <c r="X2177" s="27">
        <v>0</v>
      </c>
      <c r="Y2177" s="27"/>
      <c r="Z2177" s="27">
        <v>0</v>
      </c>
      <c r="AA2177" s="27">
        <v>0</v>
      </c>
      <c r="AB2177" s="27">
        <v>0</v>
      </c>
      <c r="AC2177" s="27"/>
      <c r="AD2177" s="27">
        <v>0</v>
      </c>
      <c r="AE2177" s="27">
        <v>0</v>
      </c>
      <c r="AF2177" s="27">
        <v>0</v>
      </c>
      <c r="AG2177" s="106">
        <v>0</v>
      </c>
      <c r="AH2177" s="27">
        <v>0</v>
      </c>
      <c r="AI2177" s="27">
        <v>0</v>
      </c>
      <c r="AJ2177" s="27">
        <v>0</v>
      </c>
      <c r="AK2177" s="106">
        <v>0</v>
      </c>
      <c r="AL2177" s="106">
        <v>0</v>
      </c>
      <c r="AM2177" s="105">
        <v>0</v>
      </c>
      <c r="AN2177" s="11">
        <v>0</v>
      </c>
      <c r="AO2177" s="11">
        <v>0</v>
      </c>
      <c r="AP2177" s="105">
        <v>0</v>
      </c>
      <c r="AQ2177" s="11">
        <v>0</v>
      </c>
      <c r="AR2177" s="11">
        <v>0</v>
      </c>
      <c r="AS2177" s="11">
        <v>0</v>
      </c>
      <c r="AT2177" s="11">
        <v>0</v>
      </c>
      <c r="AU2177" s="11">
        <v>0</v>
      </c>
      <c r="AV2177" s="11">
        <v>0</v>
      </c>
      <c r="AW2177" s="11">
        <v>0</v>
      </c>
      <c r="AX2177" s="11">
        <v>0</v>
      </c>
      <c r="AZ2177" s="11">
        <v>0</v>
      </c>
      <c r="BA2177" s="11">
        <v>0</v>
      </c>
      <c r="BB2177" s="122"/>
    </row>
    <row r="2178" spans="1:54" hidden="1" x14ac:dyDescent="0.25">
      <c r="A2178">
        <v>11</v>
      </c>
      <c r="B2178" t="str">
        <f t="shared" si="261"/>
        <v>FlCC-8142</v>
      </c>
      <c r="C2178" s="2" t="s">
        <v>321</v>
      </c>
      <c r="D2178" s="2" t="str">
        <f t="shared" si="265"/>
        <v>8</v>
      </c>
      <c r="E2178" s="2" t="str">
        <f t="shared" si="266"/>
        <v>81</v>
      </c>
      <c r="F2178" s="2" t="str">
        <f t="shared" si="267"/>
        <v>814</v>
      </c>
      <c r="G2178" s="1" t="s">
        <v>264</v>
      </c>
      <c r="H2178" s="27">
        <v>0</v>
      </c>
      <c r="I2178" s="27"/>
      <c r="J2178" s="27">
        <v>0</v>
      </c>
      <c r="K2178" s="27">
        <v>0</v>
      </c>
      <c r="L2178" s="27">
        <v>0</v>
      </c>
      <c r="M2178" s="27"/>
      <c r="N2178" s="27">
        <v>0</v>
      </c>
      <c r="O2178" s="27">
        <v>0</v>
      </c>
      <c r="P2178" s="27">
        <v>0</v>
      </c>
      <c r="Q2178" s="27"/>
      <c r="R2178" s="27">
        <v>0</v>
      </c>
      <c r="S2178" s="27">
        <v>0</v>
      </c>
      <c r="T2178" s="27">
        <v>0</v>
      </c>
      <c r="U2178" s="27"/>
      <c r="V2178" s="27">
        <v>0</v>
      </c>
      <c r="W2178" s="27">
        <v>0</v>
      </c>
      <c r="X2178" s="27">
        <v>0</v>
      </c>
      <c r="Y2178" s="27"/>
      <c r="Z2178" s="27">
        <v>0</v>
      </c>
      <c r="AA2178" s="27">
        <v>0</v>
      </c>
      <c r="AB2178" s="27">
        <v>0</v>
      </c>
      <c r="AC2178" s="27"/>
      <c r="AD2178" s="27">
        <v>0</v>
      </c>
      <c r="AE2178" s="27">
        <v>0</v>
      </c>
      <c r="AF2178" s="27">
        <v>0</v>
      </c>
      <c r="AG2178" s="106">
        <v>3800</v>
      </c>
      <c r="AH2178" s="27">
        <v>3800</v>
      </c>
      <c r="AI2178" s="27">
        <v>3800</v>
      </c>
      <c r="AJ2178" s="27">
        <v>0</v>
      </c>
      <c r="AK2178" s="106">
        <v>0</v>
      </c>
      <c r="AL2178" s="106">
        <v>0</v>
      </c>
      <c r="AM2178" s="105">
        <v>0</v>
      </c>
      <c r="AN2178" s="11">
        <v>0</v>
      </c>
      <c r="AO2178" s="11">
        <v>0</v>
      </c>
      <c r="AP2178" s="105">
        <v>0</v>
      </c>
      <c r="AQ2178" s="11">
        <v>0</v>
      </c>
      <c r="AR2178" s="11">
        <v>0</v>
      </c>
      <c r="AS2178" s="11">
        <v>0</v>
      </c>
      <c r="AT2178" s="11">
        <v>0</v>
      </c>
      <c r="AU2178" s="11">
        <v>0</v>
      </c>
      <c r="AV2178" s="11">
        <v>0</v>
      </c>
      <c r="AW2178" s="11">
        <v>0</v>
      </c>
      <c r="AX2178" s="11">
        <v>0</v>
      </c>
      <c r="AZ2178" s="11">
        <v>0</v>
      </c>
      <c r="BA2178" s="11">
        <v>0</v>
      </c>
      <c r="BB2178" s="122"/>
    </row>
    <row r="2179" spans="1:54" hidden="1" x14ac:dyDescent="0.25">
      <c r="A2179">
        <v>11</v>
      </c>
      <c r="B2179" t="str">
        <f t="shared" ref="B2179:B2242" si="268">C2179&amp;"-"&amp;G2179</f>
        <v>FlCC-8151</v>
      </c>
      <c r="C2179" s="2" t="s">
        <v>321</v>
      </c>
      <c r="D2179" s="2" t="str">
        <f t="shared" si="265"/>
        <v>8</v>
      </c>
      <c r="E2179" s="2" t="str">
        <f t="shared" si="266"/>
        <v>81</v>
      </c>
      <c r="F2179" s="2" t="str">
        <f t="shared" si="267"/>
        <v>815</v>
      </c>
      <c r="G2179" s="1" t="s">
        <v>265</v>
      </c>
      <c r="H2179" s="27">
        <v>0</v>
      </c>
      <c r="I2179" s="27"/>
      <c r="J2179" s="27">
        <v>0</v>
      </c>
      <c r="K2179" s="27">
        <v>0</v>
      </c>
      <c r="L2179" s="27">
        <v>0</v>
      </c>
      <c r="M2179" s="27"/>
      <c r="N2179" s="27">
        <v>0</v>
      </c>
      <c r="O2179" s="27">
        <v>0</v>
      </c>
      <c r="P2179" s="27">
        <v>0</v>
      </c>
      <c r="Q2179" s="27"/>
      <c r="R2179" s="27">
        <v>0</v>
      </c>
      <c r="S2179" s="27">
        <v>0</v>
      </c>
      <c r="T2179" s="27">
        <v>0</v>
      </c>
      <c r="U2179" s="27"/>
      <c r="V2179" s="27">
        <v>0</v>
      </c>
      <c r="W2179" s="27">
        <v>0</v>
      </c>
      <c r="X2179" s="27">
        <v>0</v>
      </c>
      <c r="Y2179" s="27"/>
      <c r="Z2179" s="27">
        <v>0</v>
      </c>
      <c r="AA2179" s="27">
        <v>0</v>
      </c>
      <c r="AB2179" s="27">
        <v>0</v>
      </c>
      <c r="AC2179" s="27"/>
      <c r="AD2179" s="27">
        <v>0</v>
      </c>
      <c r="AE2179" s="27">
        <v>0</v>
      </c>
      <c r="AF2179" s="27">
        <v>0</v>
      </c>
      <c r="AG2179" s="106">
        <v>0</v>
      </c>
      <c r="AH2179" s="27">
        <v>0</v>
      </c>
      <c r="AI2179" s="27">
        <v>0</v>
      </c>
      <c r="AJ2179" s="27">
        <v>0</v>
      </c>
      <c r="AK2179" s="106">
        <v>0</v>
      </c>
      <c r="AL2179" s="106">
        <v>0</v>
      </c>
      <c r="AM2179" s="105">
        <v>0</v>
      </c>
      <c r="AN2179" s="11">
        <v>0</v>
      </c>
      <c r="AO2179" s="11">
        <v>0</v>
      </c>
      <c r="AP2179" s="105">
        <v>0</v>
      </c>
      <c r="AQ2179" s="11">
        <v>0</v>
      </c>
      <c r="AR2179" s="11">
        <v>0</v>
      </c>
      <c r="AS2179" s="11">
        <v>0</v>
      </c>
      <c r="AT2179" s="11">
        <v>0</v>
      </c>
      <c r="AU2179" s="11">
        <v>0</v>
      </c>
      <c r="AV2179" s="11">
        <v>0</v>
      </c>
      <c r="AW2179" s="11">
        <v>0</v>
      </c>
      <c r="AX2179" s="11">
        <v>0</v>
      </c>
      <c r="AZ2179" s="11">
        <v>0</v>
      </c>
      <c r="BA2179" s="11">
        <v>0</v>
      </c>
      <c r="BB2179" s="122"/>
    </row>
    <row r="2180" spans="1:54" hidden="1" x14ac:dyDescent="0.25">
      <c r="A2180">
        <v>11</v>
      </c>
      <c r="B2180" t="str">
        <f t="shared" si="268"/>
        <v>FlCC-8152</v>
      </c>
      <c r="C2180" s="2" t="s">
        <v>321</v>
      </c>
      <c r="D2180" s="2" t="str">
        <f t="shared" si="265"/>
        <v>8</v>
      </c>
      <c r="E2180" s="2" t="str">
        <f t="shared" si="266"/>
        <v>81</v>
      </c>
      <c r="F2180" s="2" t="str">
        <f t="shared" si="267"/>
        <v>815</v>
      </c>
      <c r="G2180" s="1" t="s">
        <v>266</v>
      </c>
      <c r="H2180" s="27">
        <v>0</v>
      </c>
      <c r="I2180" s="27"/>
      <c r="J2180" s="27">
        <v>0</v>
      </c>
      <c r="K2180" s="27">
        <v>0</v>
      </c>
      <c r="L2180" s="27">
        <v>0</v>
      </c>
      <c r="M2180" s="27"/>
      <c r="N2180" s="27">
        <v>0</v>
      </c>
      <c r="O2180" s="27">
        <v>0</v>
      </c>
      <c r="P2180" s="27">
        <v>0</v>
      </c>
      <c r="Q2180" s="27"/>
      <c r="R2180" s="27">
        <v>0</v>
      </c>
      <c r="S2180" s="27">
        <v>0</v>
      </c>
      <c r="T2180" s="27">
        <v>0</v>
      </c>
      <c r="U2180" s="27"/>
      <c r="V2180" s="27">
        <v>0</v>
      </c>
      <c r="W2180" s="27">
        <v>0</v>
      </c>
      <c r="X2180" s="27">
        <v>0</v>
      </c>
      <c r="Y2180" s="27"/>
      <c r="Z2180" s="27">
        <v>0</v>
      </c>
      <c r="AA2180" s="27">
        <v>0</v>
      </c>
      <c r="AB2180" s="27">
        <v>0</v>
      </c>
      <c r="AC2180" s="27"/>
      <c r="AD2180" s="27">
        <v>0</v>
      </c>
      <c r="AE2180" s="27">
        <v>0</v>
      </c>
      <c r="AF2180" s="27">
        <v>0</v>
      </c>
      <c r="AG2180" s="106">
        <v>0</v>
      </c>
      <c r="AH2180" s="27">
        <v>0</v>
      </c>
      <c r="AI2180" s="27">
        <v>0</v>
      </c>
      <c r="AJ2180" s="27">
        <v>0</v>
      </c>
      <c r="AK2180" s="106">
        <v>0</v>
      </c>
      <c r="AL2180" s="106">
        <v>0</v>
      </c>
      <c r="AM2180" s="105">
        <v>0</v>
      </c>
      <c r="AN2180" s="11">
        <v>0</v>
      </c>
      <c r="AO2180" s="11">
        <v>0</v>
      </c>
      <c r="AP2180" s="105">
        <v>0</v>
      </c>
      <c r="AQ2180" s="11">
        <v>0</v>
      </c>
      <c r="AR2180" s="11">
        <v>0</v>
      </c>
      <c r="AS2180" s="11">
        <v>0</v>
      </c>
      <c r="AT2180" s="11">
        <v>0</v>
      </c>
      <c r="AU2180" s="11">
        <v>0</v>
      </c>
      <c r="AV2180" s="11">
        <v>0</v>
      </c>
      <c r="AW2180" s="11">
        <v>0</v>
      </c>
      <c r="AX2180" s="11">
        <v>0</v>
      </c>
      <c r="AZ2180" s="11">
        <v>0</v>
      </c>
      <c r="BA2180" s="11">
        <v>0</v>
      </c>
      <c r="BB2180" s="122"/>
    </row>
    <row r="2181" spans="1:54" hidden="1" x14ac:dyDescent="0.25">
      <c r="A2181">
        <v>11</v>
      </c>
      <c r="B2181" t="str">
        <f t="shared" si="268"/>
        <v>FlCC-8161</v>
      </c>
      <c r="C2181" s="2" t="s">
        <v>321</v>
      </c>
      <c r="D2181" s="2" t="str">
        <f t="shared" si="265"/>
        <v>8</v>
      </c>
      <c r="E2181" s="2" t="str">
        <f t="shared" si="266"/>
        <v>81</v>
      </c>
      <c r="F2181" s="2" t="str">
        <f t="shared" si="267"/>
        <v>816</v>
      </c>
      <c r="G2181" s="1" t="s">
        <v>267</v>
      </c>
      <c r="H2181" s="27">
        <v>0</v>
      </c>
      <c r="I2181" s="27"/>
      <c r="J2181" s="27">
        <v>0</v>
      </c>
      <c r="K2181" s="27">
        <v>0</v>
      </c>
      <c r="L2181" s="27">
        <v>0</v>
      </c>
      <c r="M2181" s="27"/>
      <c r="N2181" s="27">
        <v>0</v>
      </c>
      <c r="O2181" s="27">
        <v>0</v>
      </c>
      <c r="P2181" s="27">
        <v>0</v>
      </c>
      <c r="Q2181" s="27"/>
      <c r="R2181" s="27">
        <v>0</v>
      </c>
      <c r="S2181" s="27">
        <v>0</v>
      </c>
      <c r="T2181" s="27">
        <v>0</v>
      </c>
      <c r="U2181" s="27"/>
      <c r="V2181" s="27">
        <v>0</v>
      </c>
      <c r="W2181" s="27">
        <v>0</v>
      </c>
      <c r="X2181" s="27">
        <v>0</v>
      </c>
      <c r="Y2181" s="27"/>
      <c r="Z2181" s="27">
        <v>0</v>
      </c>
      <c r="AA2181" s="27">
        <v>0</v>
      </c>
      <c r="AB2181" s="27">
        <v>0</v>
      </c>
      <c r="AC2181" s="27"/>
      <c r="AD2181" s="27">
        <v>0</v>
      </c>
      <c r="AE2181" s="27">
        <v>0</v>
      </c>
      <c r="AF2181" s="27">
        <v>0</v>
      </c>
      <c r="AG2181" s="106">
        <v>0</v>
      </c>
      <c r="AH2181" s="27">
        <v>0</v>
      </c>
      <c r="AI2181" s="27">
        <v>0</v>
      </c>
      <c r="AJ2181" s="27">
        <v>0</v>
      </c>
      <c r="AK2181" s="106">
        <v>0</v>
      </c>
      <c r="AL2181" s="106">
        <v>0</v>
      </c>
      <c r="AM2181" s="105">
        <v>0</v>
      </c>
      <c r="AN2181" s="11">
        <v>0</v>
      </c>
      <c r="AO2181" s="11">
        <v>0</v>
      </c>
      <c r="AP2181" s="105">
        <v>0</v>
      </c>
      <c r="AQ2181" s="11">
        <v>0</v>
      </c>
      <c r="AR2181" s="11">
        <v>0</v>
      </c>
      <c r="AS2181" s="11">
        <v>0</v>
      </c>
      <c r="AT2181" s="11">
        <v>0</v>
      </c>
      <c r="AU2181" s="11">
        <v>0</v>
      </c>
      <c r="AV2181" s="11">
        <v>0</v>
      </c>
      <c r="AW2181" s="11">
        <v>0</v>
      </c>
      <c r="AX2181" s="11">
        <v>0</v>
      </c>
      <c r="AZ2181" s="11">
        <v>0</v>
      </c>
      <c r="BA2181" s="11">
        <v>0</v>
      </c>
      <c r="BB2181" s="122"/>
    </row>
    <row r="2182" spans="1:54" hidden="1" x14ac:dyDescent="0.25">
      <c r="A2182">
        <v>11</v>
      </c>
      <c r="B2182" t="str">
        <f t="shared" si="268"/>
        <v>FlCC-8162</v>
      </c>
      <c r="C2182" s="2" t="s">
        <v>321</v>
      </c>
      <c r="D2182" s="2" t="str">
        <f t="shared" si="265"/>
        <v>8</v>
      </c>
      <c r="E2182" s="2" t="str">
        <f t="shared" si="266"/>
        <v>81</v>
      </c>
      <c r="F2182" s="2" t="str">
        <f t="shared" si="267"/>
        <v>816</v>
      </c>
      <c r="G2182" s="1" t="s">
        <v>268</v>
      </c>
      <c r="H2182" s="27">
        <v>0</v>
      </c>
      <c r="I2182" s="27"/>
      <c r="J2182" s="27">
        <v>0</v>
      </c>
      <c r="K2182" s="27">
        <v>0</v>
      </c>
      <c r="L2182" s="27">
        <v>0</v>
      </c>
      <c r="M2182" s="27"/>
      <c r="N2182" s="27">
        <v>0</v>
      </c>
      <c r="O2182" s="27">
        <v>0</v>
      </c>
      <c r="P2182" s="27">
        <v>0</v>
      </c>
      <c r="Q2182" s="27"/>
      <c r="R2182" s="27">
        <v>0</v>
      </c>
      <c r="S2182" s="27">
        <v>0</v>
      </c>
      <c r="T2182" s="27">
        <v>0</v>
      </c>
      <c r="U2182" s="27"/>
      <c r="V2182" s="27">
        <v>0</v>
      </c>
      <c r="W2182" s="27">
        <v>0</v>
      </c>
      <c r="X2182" s="27">
        <v>0</v>
      </c>
      <c r="Y2182" s="27"/>
      <c r="Z2182" s="27">
        <v>0</v>
      </c>
      <c r="AA2182" s="27">
        <v>0</v>
      </c>
      <c r="AB2182" s="27">
        <v>0</v>
      </c>
      <c r="AC2182" s="27"/>
      <c r="AD2182" s="27">
        <v>0</v>
      </c>
      <c r="AE2182" s="27">
        <v>0</v>
      </c>
      <c r="AF2182" s="27">
        <v>0</v>
      </c>
      <c r="AG2182" s="106">
        <v>0</v>
      </c>
      <c r="AH2182" s="27">
        <v>0</v>
      </c>
      <c r="AI2182" s="27">
        <v>0</v>
      </c>
      <c r="AJ2182" s="27">
        <v>0</v>
      </c>
      <c r="AK2182" s="106">
        <v>0</v>
      </c>
      <c r="AL2182" s="106">
        <v>0</v>
      </c>
      <c r="AM2182" s="105">
        <v>0</v>
      </c>
      <c r="AN2182" s="11">
        <v>0</v>
      </c>
      <c r="AO2182" s="11">
        <v>0</v>
      </c>
      <c r="AP2182" s="105">
        <v>0</v>
      </c>
      <c r="AQ2182" s="11">
        <v>0</v>
      </c>
      <c r="AR2182" s="11">
        <v>0</v>
      </c>
      <c r="AS2182" s="11">
        <v>0</v>
      </c>
      <c r="AT2182" s="11">
        <v>0</v>
      </c>
      <c r="AU2182" s="11">
        <v>0</v>
      </c>
      <c r="AV2182" s="11">
        <v>0</v>
      </c>
      <c r="AW2182" s="11">
        <v>0</v>
      </c>
      <c r="AX2182" s="11">
        <v>0</v>
      </c>
      <c r="AZ2182" s="11">
        <v>0</v>
      </c>
      <c r="BA2182" s="11">
        <v>0</v>
      </c>
      <c r="BB2182" s="122"/>
    </row>
    <row r="2183" spans="1:54" hidden="1" x14ac:dyDescent="0.25">
      <c r="A2183">
        <v>11</v>
      </c>
      <c r="B2183" t="str">
        <f t="shared" si="268"/>
        <v>FlCC-8170</v>
      </c>
      <c r="C2183" s="2" t="s">
        <v>321</v>
      </c>
      <c r="D2183" s="2" t="str">
        <f t="shared" si="265"/>
        <v>8</v>
      </c>
      <c r="E2183" s="2" t="str">
        <f t="shared" si="266"/>
        <v>81</v>
      </c>
      <c r="F2183" s="2" t="str">
        <f t="shared" si="267"/>
        <v>817</v>
      </c>
      <c r="G2183" s="1" t="s">
        <v>269</v>
      </c>
      <c r="H2183" s="27">
        <v>0</v>
      </c>
      <c r="I2183" s="27"/>
      <c r="J2183" s="27">
        <v>0</v>
      </c>
      <c r="K2183" s="27">
        <v>0</v>
      </c>
      <c r="L2183" s="27">
        <v>0</v>
      </c>
      <c r="M2183" s="27"/>
      <c r="N2183" s="27">
        <v>0</v>
      </c>
      <c r="O2183" s="27">
        <v>0</v>
      </c>
      <c r="P2183" s="27">
        <v>0</v>
      </c>
      <c r="Q2183" s="27"/>
      <c r="R2183" s="27">
        <v>0</v>
      </c>
      <c r="S2183" s="27">
        <v>0</v>
      </c>
      <c r="T2183" s="27">
        <v>0</v>
      </c>
      <c r="U2183" s="27"/>
      <c r="V2183" s="27">
        <v>0</v>
      </c>
      <c r="W2183" s="27">
        <v>0</v>
      </c>
      <c r="X2183" s="27">
        <v>0</v>
      </c>
      <c r="Y2183" s="27"/>
      <c r="Z2183" s="27">
        <v>0</v>
      </c>
      <c r="AA2183" s="27">
        <v>0</v>
      </c>
      <c r="AB2183" s="27">
        <v>0</v>
      </c>
      <c r="AC2183" s="27"/>
      <c r="AD2183" s="27">
        <v>0</v>
      </c>
      <c r="AE2183" s="27">
        <v>0</v>
      </c>
      <c r="AF2183" s="27">
        <v>0</v>
      </c>
      <c r="AG2183" s="106">
        <v>0</v>
      </c>
      <c r="AH2183" s="27">
        <v>0</v>
      </c>
      <c r="AI2183" s="27">
        <v>0</v>
      </c>
      <c r="AJ2183" s="27">
        <v>0</v>
      </c>
      <c r="AK2183" s="106">
        <v>0</v>
      </c>
      <c r="AL2183" s="106">
        <v>0</v>
      </c>
      <c r="AM2183" s="105">
        <v>0</v>
      </c>
      <c r="AN2183" s="11">
        <v>0</v>
      </c>
      <c r="AO2183" s="11">
        <v>0</v>
      </c>
      <c r="AP2183" s="105">
        <v>0</v>
      </c>
      <c r="AQ2183" s="11">
        <v>0</v>
      </c>
      <c r="AR2183" s="11">
        <v>0</v>
      </c>
      <c r="AS2183" s="11">
        <v>0</v>
      </c>
      <c r="AT2183" s="11">
        <v>0</v>
      </c>
      <c r="AU2183" s="11">
        <v>0</v>
      </c>
      <c r="AV2183" s="11">
        <v>0</v>
      </c>
      <c r="AW2183" s="11">
        <v>0</v>
      </c>
      <c r="AX2183" s="11">
        <v>0</v>
      </c>
      <c r="AZ2183" s="11">
        <v>0</v>
      </c>
      <c r="BA2183" s="11">
        <v>0</v>
      </c>
      <c r="BB2183" s="122"/>
    </row>
    <row r="2184" spans="1:54" hidden="1" x14ac:dyDescent="0.25">
      <c r="A2184">
        <v>11</v>
      </c>
      <c r="B2184" t="str">
        <f t="shared" si="268"/>
        <v>FlCC-8180</v>
      </c>
      <c r="C2184" s="2" t="s">
        <v>321</v>
      </c>
      <c r="D2184" s="2" t="str">
        <f t="shared" si="265"/>
        <v>8</v>
      </c>
      <c r="E2184" s="2" t="str">
        <f t="shared" si="266"/>
        <v>81</v>
      </c>
      <c r="F2184" s="2" t="str">
        <f t="shared" si="267"/>
        <v>818</v>
      </c>
      <c r="G2184" s="1" t="s">
        <v>3535</v>
      </c>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106"/>
      <c r="AH2184" s="27"/>
      <c r="AI2184" s="27"/>
      <c r="AJ2184" s="27"/>
      <c r="AK2184" s="106"/>
      <c r="AL2184" s="106"/>
      <c r="AM2184" s="105"/>
      <c r="AN2184" s="11"/>
      <c r="AO2184" s="11"/>
      <c r="AP2184" s="105"/>
      <c r="AQ2184" s="11"/>
      <c r="AR2184" s="11"/>
      <c r="AS2184" s="11"/>
      <c r="AT2184" s="11"/>
      <c r="AU2184" s="11">
        <v>0</v>
      </c>
      <c r="AV2184" s="11">
        <v>0</v>
      </c>
      <c r="AW2184" s="11">
        <v>0</v>
      </c>
      <c r="AX2184" s="11">
        <v>0</v>
      </c>
      <c r="AZ2184" s="11">
        <v>0</v>
      </c>
      <c r="BA2184" s="11">
        <v>0</v>
      </c>
      <c r="BB2184" s="122"/>
    </row>
    <row r="2185" spans="1:54" hidden="1" x14ac:dyDescent="0.25">
      <c r="A2185">
        <v>11</v>
      </c>
      <c r="B2185" t="str">
        <f t="shared" si="268"/>
        <v>FlCC-8200</v>
      </c>
      <c r="C2185" s="2" t="s">
        <v>321</v>
      </c>
      <c r="D2185" s="2" t="str">
        <f t="shared" si="265"/>
        <v>8</v>
      </c>
      <c r="E2185" s="2" t="str">
        <f t="shared" si="266"/>
        <v>82</v>
      </c>
      <c r="F2185" s="2" t="str">
        <f t="shared" si="267"/>
        <v>820</v>
      </c>
      <c r="G2185" s="1" t="s">
        <v>270</v>
      </c>
      <c r="H2185" s="27">
        <v>0</v>
      </c>
      <c r="I2185" s="27"/>
      <c r="J2185" s="27">
        <v>0</v>
      </c>
      <c r="K2185" s="27">
        <v>0</v>
      </c>
      <c r="L2185" s="27">
        <v>0</v>
      </c>
      <c r="M2185" s="27"/>
      <c r="N2185" s="27">
        <v>0</v>
      </c>
      <c r="O2185" s="27">
        <v>0</v>
      </c>
      <c r="P2185" s="27">
        <v>0</v>
      </c>
      <c r="Q2185" s="27"/>
      <c r="R2185" s="27">
        <v>0</v>
      </c>
      <c r="S2185" s="27">
        <v>0</v>
      </c>
      <c r="T2185" s="27">
        <v>0</v>
      </c>
      <c r="U2185" s="27"/>
      <c r="V2185" s="27">
        <v>0</v>
      </c>
      <c r="W2185" s="27">
        <v>0</v>
      </c>
      <c r="X2185" s="27">
        <v>0</v>
      </c>
      <c r="Y2185" s="27"/>
      <c r="Z2185" s="27">
        <v>0</v>
      </c>
      <c r="AA2185" s="27">
        <v>0</v>
      </c>
      <c r="AB2185" s="27">
        <v>0</v>
      </c>
      <c r="AC2185" s="27"/>
      <c r="AD2185" s="27">
        <v>0</v>
      </c>
      <c r="AE2185" s="27">
        <v>0</v>
      </c>
      <c r="AF2185" s="27">
        <v>0</v>
      </c>
      <c r="AG2185" s="106">
        <v>0</v>
      </c>
      <c r="AH2185" s="27">
        <v>0</v>
      </c>
      <c r="AI2185" s="27">
        <v>0</v>
      </c>
      <c r="AJ2185" s="27">
        <v>0</v>
      </c>
      <c r="AK2185" s="106">
        <v>0</v>
      </c>
      <c r="AL2185" s="106">
        <v>0</v>
      </c>
      <c r="AM2185" s="105">
        <v>0</v>
      </c>
      <c r="AN2185" s="11">
        <v>0</v>
      </c>
      <c r="AO2185" s="11">
        <v>0</v>
      </c>
      <c r="AP2185" s="105">
        <v>0</v>
      </c>
      <c r="AQ2185" s="11">
        <v>0</v>
      </c>
      <c r="AR2185" s="11">
        <v>0</v>
      </c>
      <c r="AS2185" s="11">
        <v>0</v>
      </c>
      <c r="AT2185" s="11">
        <v>0</v>
      </c>
      <c r="AU2185" s="11">
        <v>0</v>
      </c>
      <c r="AV2185" s="11">
        <v>0</v>
      </c>
      <c r="AW2185" s="11">
        <v>0</v>
      </c>
      <c r="AX2185" s="11">
        <v>0</v>
      </c>
      <c r="AZ2185" s="11">
        <v>0</v>
      </c>
      <c r="BA2185" s="11">
        <v>0</v>
      </c>
      <c r="BB2185" s="122"/>
    </row>
    <row r="2186" spans="1:54" hidden="1" x14ac:dyDescent="0.25">
      <c r="A2186">
        <v>11</v>
      </c>
      <c r="B2186" t="str">
        <f t="shared" si="268"/>
        <v>FlCC-8210</v>
      </c>
      <c r="C2186" s="2" t="s">
        <v>321</v>
      </c>
      <c r="D2186" s="2" t="str">
        <f t="shared" si="265"/>
        <v>8</v>
      </c>
      <c r="E2186" s="2" t="str">
        <f t="shared" si="266"/>
        <v>82</v>
      </c>
      <c r="F2186" s="2" t="str">
        <f t="shared" si="267"/>
        <v>821</v>
      </c>
      <c r="G2186" s="1" t="s">
        <v>3536</v>
      </c>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106"/>
      <c r="AH2186" s="27"/>
      <c r="AI2186" s="27"/>
      <c r="AJ2186" s="27"/>
      <c r="AK2186" s="106"/>
      <c r="AL2186" s="106"/>
      <c r="AM2186" s="105"/>
      <c r="AN2186" s="11"/>
      <c r="AO2186" s="11"/>
      <c r="AP2186" s="105"/>
      <c r="AQ2186" s="11"/>
      <c r="AR2186" s="11"/>
      <c r="AS2186" s="11"/>
      <c r="AT2186" s="11"/>
      <c r="AU2186" s="11">
        <v>0</v>
      </c>
      <c r="AV2186" s="11">
        <v>0</v>
      </c>
      <c r="AW2186" s="11">
        <v>0</v>
      </c>
      <c r="AX2186" s="11">
        <v>0</v>
      </c>
      <c r="AZ2186" s="11">
        <v>0</v>
      </c>
      <c r="BA2186" s="11">
        <v>0</v>
      </c>
      <c r="BB2186" s="122"/>
    </row>
    <row r="2187" spans="1:54" hidden="1" x14ac:dyDescent="0.25">
      <c r="A2187">
        <v>11</v>
      </c>
      <c r="B2187" t="str">
        <f t="shared" si="268"/>
        <v>FlCC-8300</v>
      </c>
      <c r="C2187" s="2" t="s">
        <v>321</v>
      </c>
      <c r="D2187" s="2" t="str">
        <f t="shared" si="265"/>
        <v>8</v>
      </c>
      <c r="E2187" s="2" t="str">
        <f t="shared" si="266"/>
        <v>83</v>
      </c>
      <c r="F2187" s="2" t="str">
        <f t="shared" si="267"/>
        <v>830</v>
      </c>
      <c r="G2187" s="1" t="s">
        <v>271</v>
      </c>
      <c r="H2187" s="27">
        <v>0</v>
      </c>
      <c r="I2187" s="27"/>
      <c r="J2187" s="27">
        <v>0</v>
      </c>
      <c r="K2187" s="27">
        <v>0</v>
      </c>
      <c r="L2187" s="27">
        <v>0</v>
      </c>
      <c r="M2187" s="27"/>
      <c r="N2187" s="27">
        <v>0</v>
      </c>
      <c r="O2187" s="27">
        <v>0</v>
      </c>
      <c r="P2187" s="27">
        <v>0</v>
      </c>
      <c r="Q2187" s="27"/>
      <c r="R2187" s="27">
        <v>0</v>
      </c>
      <c r="S2187" s="27">
        <v>0</v>
      </c>
      <c r="T2187" s="27">
        <v>0</v>
      </c>
      <c r="U2187" s="27"/>
      <c r="V2187" s="27">
        <v>0</v>
      </c>
      <c r="W2187" s="27">
        <v>0</v>
      </c>
      <c r="X2187" s="27">
        <v>0</v>
      </c>
      <c r="Y2187" s="27"/>
      <c r="Z2187" s="27">
        <v>0</v>
      </c>
      <c r="AA2187" s="27">
        <v>0</v>
      </c>
      <c r="AB2187" s="27">
        <v>0</v>
      </c>
      <c r="AC2187" s="27"/>
      <c r="AD2187" s="27">
        <v>0</v>
      </c>
      <c r="AE2187" s="27">
        <v>0</v>
      </c>
      <c r="AF2187" s="27">
        <v>0</v>
      </c>
      <c r="AG2187" s="106">
        <v>0</v>
      </c>
      <c r="AH2187" s="27">
        <v>0</v>
      </c>
      <c r="AI2187" s="27">
        <v>0</v>
      </c>
      <c r="AJ2187" s="27">
        <v>0</v>
      </c>
      <c r="AK2187" s="106">
        <v>0</v>
      </c>
      <c r="AL2187" s="106">
        <v>0</v>
      </c>
      <c r="AM2187" s="105">
        <v>0</v>
      </c>
      <c r="AN2187" s="11">
        <v>0</v>
      </c>
      <c r="AO2187" s="11">
        <v>0</v>
      </c>
      <c r="AP2187" s="105">
        <v>0</v>
      </c>
      <c r="AQ2187" s="11">
        <v>0</v>
      </c>
      <c r="AR2187" s="11">
        <v>0</v>
      </c>
      <c r="AS2187" s="11">
        <v>0</v>
      </c>
      <c r="AT2187" s="11">
        <v>0</v>
      </c>
      <c r="AU2187" s="11">
        <v>0</v>
      </c>
      <c r="AV2187" s="11">
        <v>0</v>
      </c>
      <c r="AW2187" s="11">
        <v>0</v>
      </c>
      <c r="AX2187" s="11">
        <v>0</v>
      </c>
      <c r="AZ2187" s="11">
        <v>0</v>
      </c>
      <c r="BA2187" s="11">
        <v>0</v>
      </c>
      <c r="BB2187" s="122"/>
    </row>
    <row r="2188" spans="1:54" hidden="1" x14ac:dyDescent="0.25">
      <c r="A2188">
        <v>11</v>
      </c>
      <c r="B2188" t="str">
        <f t="shared" si="268"/>
        <v>FlCC-8310</v>
      </c>
      <c r="C2188" s="2" t="s">
        <v>321</v>
      </c>
      <c r="D2188" s="2" t="str">
        <f t="shared" si="265"/>
        <v>8</v>
      </c>
      <c r="E2188" s="2" t="str">
        <f t="shared" si="266"/>
        <v>83</v>
      </c>
      <c r="F2188" s="2" t="str">
        <f t="shared" si="267"/>
        <v>831</v>
      </c>
      <c r="G2188" s="1" t="s">
        <v>3537</v>
      </c>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106"/>
      <c r="AH2188" s="27"/>
      <c r="AI2188" s="27"/>
      <c r="AJ2188" s="27"/>
      <c r="AK2188" s="106"/>
      <c r="AL2188" s="106"/>
      <c r="AM2188" s="105"/>
      <c r="AN2188" s="11"/>
      <c r="AO2188" s="11"/>
      <c r="AP2188" s="105"/>
      <c r="AQ2188" s="11"/>
      <c r="AR2188" s="11"/>
      <c r="AS2188" s="11"/>
      <c r="AT2188" s="11"/>
      <c r="AU2188" s="11">
        <v>0</v>
      </c>
      <c r="AV2188" s="11">
        <v>0</v>
      </c>
      <c r="AW2188" s="11">
        <v>0</v>
      </c>
      <c r="AX2188" s="11">
        <v>0</v>
      </c>
      <c r="AZ2188" s="11">
        <v>0</v>
      </c>
      <c r="BA2188" s="11">
        <v>0</v>
      </c>
      <c r="BB2188" s="122"/>
    </row>
    <row r="2189" spans="1:54" hidden="1" x14ac:dyDescent="0.25">
      <c r="A2189">
        <v>11</v>
      </c>
      <c r="B2189" t="str">
        <f t="shared" si="268"/>
        <v>FlCC-8411</v>
      </c>
      <c r="C2189" s="2" t="s">
        <v>321</v>
      </c>
      <c r="D2189" s="2" t="str">
        <f t="shared" si="265"/>
        <v>8</v>
      </c>
      <c r="E2189" s="2" t="str">
        <f t="shared" si="266"/>
        <v>84</v>
      </c>
      <c r="F2189" s="2" t="str">
        <f t="shared" si="267"/>
        <v>841</v>
      </c>
      <c r="G2189" s="1" t="s">
        <v>273</v>
      </c>
      <c r="H2189" s="27">
        <v>0</v>
      </c>
      <c r="I2189" s="27"/>
      <c r="J2189" s="27">
        <v>0</v>
      </c>
      <c r="K2189" s="27">
        <v>0</v>
      </c>
      <c r="L2189" s="27">
        <v>0</v>
      </c>
      <c r="M2189" s="27"/>
      <c r="N2189" s="27">
        <v>0</v>
      </c>
      <c r="O2189" s="27">
        <v>0</v>
      </c>
      <c r="P2189" s="27">
        <v>0</v>
      </c>
      <c r="Q2189" s="27"/>
      <c r="R2189" s="27">
        <v>0</v>
      </c>
      <c r="S2189" s="27">
        <v>0</v>
      </c>
      <c r="T2189" s="27">
        <v>0</v>
      </c>
      <c r="U2189" s="27"/>
      <c r="V2189" s="27">
        <v>0</v>
      </c>
      <c r="W2189" s="27">
        <v>0</v>
      </c>
      <c r="X2189" s="27">
        <v>0</v>
      </c>
      <c r="Y2189" s="27"/>
      <c r="Z2189" s="27">
        <v>0</v>
      </c>
      <c r="AA2189" s="27">
        <v>0</v>
      </c>
      <c r="AB2189" s="27">
        <v>0</v>
      </c>
      <c r="AC2189" s="27"/>
      <c r="AD2189" s="27">
        <v>0</v>
      </c>
      <c r="AE2189" s="27">
        <v>0</v>
      </c>
      <c r="AF2189" s="27">
        <v>0</v>
      </c>
      <c r="AG2189" s="106">
        <v>0</v>
      </c>
      <c r="AH2189" s="27">
        <v>0</v>
      </c>
      <c r="AI2189" s="27">
        <v>0</v>
      </c>
      <c r="AJ2189" s="27">
        <v>0</v>
      </c>
      <c r="AK2189" s="106">
        <v>0</v>
      </c>
      <c r="AL2189" s="106">
        <v>0</v>
      </c>
      <c r="AM2189" s="105">
        <v>0</v>
      </c>
      <c r="AN2189" s="11">
        <v>0</v>
      </c>
      <c r="AO2189" s="11">
        <v>0</v>
      </c>
      <c r="AP2189" s="105">
        <v>0</v>
      </c>
      <c r="AQ2189" s="11">
        <v>0</v>
      </c>
      <c r="AR2189" s="11">
        <v>0</v>
      </c>
      <c r="AS2189" s="11">
        <v>0</v>
      </c>
      <c r="AT2189" s="11">
        <v>0</v>
      </c>
      <c r="AU2189" s="11">
        <v>0</v>
      </c>
      <c r="AV2189" s="11">
        <v>0</v>
      </c>
      <c r="AW2189" s="11">
        <v>0</v>
      </c>
      <c r="AX2189" s="11">
        <v>0</v>
      </c>
      <c r="AZ2189" s="11">
        <v>0</v>
      </c>
      <c r="BA2189" s="11">
        <v>0</v>
      </c>
      <c r="BB2189" s="122"/>
    </row>
    <row r="2190" spans="1:54" hidden="1" x14ac:dyDescent="0.25">
      <c r="A2190">
        <v>11</v>
      </c>
      <c r="B2190" t="str">
        <f t="shared" si="268"/>
        <v>FlCC-8412</v>
      </c>
      <c r="C2190" s="2" t="s">
        <v>321</v>
      </c>
      <c r="D2190" s="2" t="str">
        <f t="shared" si="265"/>
        <v>8</v>
      </c>
      <c r="E2190" s="2" t="str">
        <f t="shared" si="266"/>
        <v>84</v>
      </c>
      <c r="F2190" s="2" t="str">
        <f t="shared" si="267"/>
        <v>841</v>
      </c>
      <c r="G2190" s="1" t="s">
        <v>274</v>
      </c>
      <c r="H2190" s="27">
        <v>0</v>
      </c>
      <c r="I2190" s="27"/>
      <c r="J2190" s="27">
        <v>0</v>
      </c>
      <c r="K2190" s="27">
        <v>0</v>
      </c>
      <c r="L2190" s="27">
        <v>0</v>
      </c>
      <c r="M2190" s="27"/>
      <c r="N2190" s="27">
        <v>0</v>
      </c>
      <c r="O2190" s="27">
        <v>0</v>
      </c>
      <c r="P2190" s="27">
        <v>0</v>
      </c>
      <c r="Q2190" s="27"/>
      <c r="R2190" s="27">
        <v>0</v>
      </c>
      <c r="S2190" s="27">
        <v>0</v>
      </c>
      <c r="T2190" s="27">
        <v>0</v>
      </c>
      <c r="U2190" s="27"/>
      <c r="V2190" s="27">
        <v>0</v>
      </c>
      <c r="W2190" s="27">
        <v>0</v>
      </c>
      <c r="X2190" s="27">
        <v>0</v>
      </c>
      <c r="Y2190" s="27"/>
      <c r="Z2190" s="27">
        <v>0</v>
      </c>
      <c r="AA2190" s="27">
        <v>0</v>
      </c>
      <c r="AB2190" s="27">
        <v>0</v>
      </c>
      <c r="AC2190" s="27"/>
      <c r="AD2190" s="27">
        <v>0</v>
      </c>
      <c r="AE2190" s="27">
        <v>0</v>
      </c>
      <c r="AF2190" s="27">
        <v>0</v>
      </c>
      <c r="AG2190" s="106">
        <v>0</v>
      </c>
      <c r="AH2190" s="27">
        <v>0</v>
      </c>
      <c r="AI2190" s="27">
        <v>0</v>
      </c>
      <c r="AJ2190" s="27">
        <v>0</v>
      </c>
      <c r="AK2190" s="106">
        <v>0</v>
      </c>
      <c r="AL2190" s="106">
        <v>0</v>
      </c>
      <c r="AM2190" s="105">
        <v>0</v>
      </c>
      <c r="AN2190" s="11">
        <v>0</v>
      </c>
      <c r="AO2190" s="11">
        <v>0</v>
      </c>
      <c r="AP2190" s="105">
        <v>0</v>
      </c>
      <c r="AQ2190" s="11">
        <v>0</v>
      </c>
      <c r="AR2190" s="11">
        <v>0</v>
      </c>
      <c r="AS2190" s="11">
        <v>0</v>
      </c>
      <c r="AT2190" s="11">
        <v>0</v>
      </c>
      <c r="AU2190" s="11">
        <v>0</v>
      </c>
      <c r="AV2190" s="11">
        <v>0</v>
      </c>
      <c r="AW2190" s="11">
        <v>0</v>
      </c>
      <c r="AX2190" s="11">
        <v>0</v>
      </c>
      <c r="AZ2190" s="11">
        <v>0</v>
      </c>
      <c r="BA2190" s="11">
        <v>0</v>
      </c>
      <c r="BB2190" s="122"/>
    </row>
    <row r="2191" spans="1:54" hidden="1" x14ac:dyDescent="0.25">
      <c r="A2191">
        <v>11</v>
      </c>
      <c r="B2191" t="str">
        <f t="shared" si="268"/>
        <v>FlCC-8413</v>
      </c>
      <c r="C2191" s="2" t="s">
        <v>321</v>
      </c>
      <c r="D2191" s="2" t="str">
        <f t="shared" si="265"/>
        <v>8</v>
      </c>
      <c r="E2191" s="2" t="str">
        <f t="shared" si="266"/>
        <v>84</v>
      </c>
      <c r="F2191" s="2" t="str">
        <f t="shared" si="267"/>
        <v>841</v>
      </c>
      <c r="G2191" s="1" t="s">
        <v>275</v>
      </c>
      <c r="H2191" s="27">
        <v>0</v>
      </c>
      <c r="I2191" s="27"/>
      <c r="J2191" s="27">
        <v>0</v>
      </c>
      <c r="K2191" s="27">
        <v>0</v>
      </c>
      <c r="L2191" s="27">
        <v>0</v>
      </c>
      <c r="M2191" s="27"/>
      <c r="N2191" s="27">
        <v>0</v>
      </c>
      <c r="O2191" s="27">
        <v>0</v>
      </c>
      <c r="P2191" s="27">
        <v>0</v>
      </c>
      <c r="Q2191" s="27"/>
      <c r="R2191" s="27">
        <v>0</v>
      </c>
      <c r="S2191" s="27">
        <v>0</v>
      </c>
      <c r="T2191" s="27">
        <v>0</v>
      </c>
      <c r="U2191" s="27"/>
      <c r="V2191" s="27">
        <v>0</v>
      </c>
      <c r="W2191" s="27">
        <v>0</v>
      </c>
      <c r="X2191" s="27">
        <v>0</v>
      </c>
      <c r="Y2191" s="27"/>
      <c r="Z2191" s="27">
        <v>0</v>
      </c>
      <c r="AA2191" s="27">
        <v>0</v>
      </c>
      <c r="AB2191" s="27">
        <v>0</v>
      </c>
      <c r="AC2191" s="27"/>
      <c r="AD2191" s="27">
        <v>0</v>
      </c>
      <c r="AE2191" s="27">
        <v>0</v>
      </c>
      <c r="AF2191" s="27">
        <v>0</v>
      </c>
      <c r="AG2191" s="106">
        <v>0</v>
      </c>
      <c r="AH2191" s="27">
        <v>0</v>
      </c>
      <c r="AI2191" s="27">
        <v>0</v>
      </c>
      <c r="AJ2191" s="27">
        <v>0</v>
      </c>
      <c r="AK2191" s="106">
        <v>0</v>
      </c>
      <c r="AL2191" s="106">
        <v>0</v>
      </c>
      <c r="AM2191" s="105">
        <v>0</v>
      </c>
      <c r="AN2191" s="11">
        <v>0</v>
      </c>
      <c r="AO2191" s="11">
        <v>0</v>
      </c>
      <c r="AP2191" s="105">
        <v>0</v>
      </c>
      <c r="AQ2191" s="11">
        <v>0</v>
      </c>
      <c r="AR2191" s="11">
        <v>0</v>
      </c>
      <c r="AS2191" s="11">
        <v>0</v>
      </c>
      <c r="AT2191" s="11">
        <v>0</v>
      </c>
      <c r="AU2191" s="11">
        <v>0</v>
      </c>
      <c r="AV2191" s="11">
        <v>0</v>
      </c>
      <c r="AW2191" s="11">
        <v>0</v>
      </c>
      <c r="AX2191" s="11">
        <v>0</v>
      </c>
      <c r="AZ2191" s="11">
        <v>0</v>
      </c>
      <c r="BA2191" s="11">
        <v>0</v>
      </c>
      <c r="BB2191" s="122"/>
    </row>
    <row r="2192" spans="1:54" hidden="1" x14ac:dyDescent="0.25">
      <c r="A2192">
        <v>11</v>
      </c>
      <c r="B2192" t="str">
        <f t="shared" si="268"/>
        <v>FlCC-8414</v>
      </c>
      <c r="C2192" s="2" t="s">
        <v>321</v>
      </c>
      <c r="D2192" s="2" t="str">
        <f t="shared" ref="D2192:D2223" si="269">LEFT($G2192,1)</f>
        <v>8</v>
      </c>
      <c r="E2192" s="2" t="str">
        <f t="shared" ref="E2192:E2223" si="270">LEFT($G2192,2)</f>
        <v>84</v>
      </c>
      <c r="F2192" s="2" t="str">
        <f t="shared" ref="F2192:F2223" si="271">LEFT($G2192,3)</f>
        <v>841</v>
      </c>
      <c r="G2192" s="1" t="s">
        <v>276</v>
      </c>
      <c r="H2192" s="27">
        <v>0</v>
      </c>
      <c r="I2192" s="27"/>
      <c r="J2192" s="27">
        <v>0</v>
      </c>
      <c r="K2192" s="27">
        <v>0</v>
      </c>
      <c r="L2192" s="27">
        <v>0</v>
      </c>
      <c r="M2192" s="27"/>
      <c r="N2192" s="27">
        <v>0</v>
      </c>
      <c r="O2192" s="27">
        <v>0</v>
      </c>
      <c r="P2192" s="27">
        <v>0</v>
      </c>
      <c r="Q2192" s="27"/>
      <c r="R2192" s="27">
        <v>0</v>
      </c>
      <c r="S2192" s="27">
        <v>0</v>
      </c>
      <c r="T2192" s="27">
        <v>0</v>
      </c>
      <c r="U2192" s="27"/>
      <c r="V2192" s="27">
        <v>0</v>
      </c>
      <c r="W2192" s="27">
        <v>0</v>
      </c>
      <c r="X2192" s="27">
        <v>0</v>
      </c>
      <c r="Y2192" s="27"/>
      <c r="Z2192" s="27">
        <v>0</v>
      </c>
      <c r="AA2192" s="27">
        <v>0</v>
      </c>
      <c r="AB2192" s="27">
        <v>0</v>
      </c>
      <c r="AC2192" s="27"/>
      <c r="AD2192" s="27">
        <v>0</v>
      </c>
      <c r="AE2192" s="27">
        <v>0</v>
      </c>
      <c r="AF2192" s="27">
        <v>0</v>
      </c>
      <c r="AG2192" s="106">
        <v>0</v>
      </c>
      <c r="AH2192" s="27">
        <v>0</v>
      </c>
      <c r="AI2192" s="27">
        <v>0</v>
      </c>
      <c r="AJ2192" s="27">
        <v>0</v>
      </c>
      <c r="AK2192" s="106">
        <v>0</v>
      </c>
      <c r="AL2192" s="106">
        <v>0</v>
      </c>
      <c r="AM2192" s="105">
        <v>0</v>
      </c>
      <c r="AN2192" s="11">
        <v>0</v>
      </c>
      <c r="AO2192" s="11">
        <v>0</v>
      </c>
      <c r="AP2192" s="105">
        <v>0</v>
      </c>
      <c r="AQ2192" s="11">
        <v>0</v>
      </c>
      <c r="AR2192" s="11">
        <v>0</v>
      </c>
      <c r="AS2192" s="11">
        <v>0</v>
      </c>
      <c r="AT2192" s="11">
        <v>0</v>
      </c>
      <c r="AU2192" s="11">
        <v>0</v>
      </c>
      <c r="AV2192" s="11">
        <v>0</v>
      </c>
      <c r="AW2192" s="11">
        <v>0</v>
      </c>
      <c r="AX2192" s="11">
        <v>0</v>
      </c>
      <c r="AZ2192" s="11">
        <v>0</v>
      </c>
      <c r="BA2192" s="11">
        <v>0</v>
      </c>
      <c r="BB2192" s="122"/>
    </row>
    <row r="2193" spans="1:54" hidden="1" x14ac:dyDescent="0.25">
      <c r="A2193">
        <v>11</v>
      </c>
      <c r="B2193" t="str">
        <f t="shared" si="268"/>
        <v>FlCC-8415</v>
      </c>
      <c r="C2193" s="2" t="s">
        <v>321</v>
      </c>
      <c r="D2193" s="2" t="str">
        <f t="shared" si="269"/>
        <v>8</v>
      </c>
      <c r="E2193" s="2" t="str">
        <f t="shared" si="270"/>
        <v>84</v>
      </c>
      <c r="F2193" s="2" t="str">
        <f t="shared" si="271"/>
        <v>841</v>
      </c>
      <c r="G2193" s="1" t="s">
        <v>277</v>
      </c>
      <c r="H2193" s="27">
        <v>0</v>
      </c>
      <c r="I2193" s="27"/>
      <c r="J2193" s="27">
        <v>0</v>
      </c>
      <c r="K2193" s="27">
        <v>0</v>
      </c>
      <c r="L2193" s="27">
        <v>0</v>
      </c>
      <c r="M2193" s="27"/>
      <c r="N2193" s="27">
        <v>0</v>
      </c>
      <c r="O2193" s="27">
        <v>0</v>
      </c>
      <c r="P2193" s="27">
        <v>0</v>
      </c>
      <c r="Q2193" s="27"/>
      <c r="R2193" s="27">
        <v>0</v>
      </c>
      <c r="S2193" s="27">
        <v>0</v>
      </c>
      <c r="T2193" s="27">
        <v>0</v>
      </c>
      <c r="U2193" s="27"/>
      <c r="V2193" s="27">
        <v>0</v>
      </c>
      <c r="W2193" s="27">
        <v>0</v>
      </c>
      <c r="X2193" s="27">
        <v>0</v>
      </c>
      <c r="Y2193" s="27"/>
      <c r="Z2193" s="27">
        <v>0</v>
      </c>
      <c r="AA2193" s="27">
        <v>0</v>
      </c>
      <c r="AB2193" s="27">
        <v>0</v>
      </c>
      <c r="AC2193" s="27"/>
      <c r="AD2193" s="27">
        <v>0</v>
      </c>
      <c r="AE2193" s="27">
        <v>0</v>
      </c>
      <c r="AF2193" s="27">
        <v>0</v>
      </c>
      <c r="AG2193" s="106">
        <v>0</v>
      </c>
      <c r="AH2193" s="27">
        <v>0</v>
      </c>
      <c r="AI2193" s="27">
        <v>0</v>
      </c>
      <c r="AJ2193" s="27">
        <v>0</v>
      </c>
      <c r="AK2193" s="106">
        <v>0</v>
      </c>
      <c r="AL2193" s="106">
        <v>0</v>
      </c>
      <c r="AM2193" s="105">
        <v>0</v>
      </c>
      <c r="AN2193" s="11">
        <v>0</v>
      </c>
      <c r="AO2193" s="11">
        <v>0</v>
      </c>
      <c r="AP2193" s="105">
        <v>0</v>
      </c>
      <c r="AQ2193" s="11">
        <v>0</v>
      </c>
      <c r="AR2193" s="11">
        <v>0</v>
      </c>
      <c r="AS2193" s="11">
        <v>0</v>
      </c>
      <c r="AT2193" s="11">
        <v>0</v>
      </c>
      <c r="AU2193" s="11">
        <v>0</v>
      </c>
      <c r="AV2193" s="11">
        <v>0</v>
      </c>
      <c r="AW2193" s="11">
        <v>0</v>
      </c>
      <c r="AX2193" s="11">
        <v>0</v>
      </c>
      <c r="AZ2193" s="11">
        <v>0</v>
      </c>
      <c r="BA2193" s="11">
        <v>0</v>
      </c>
      <c r="BB2193" s="122"/>
    </row>
    <row r="2194" spans="1:54" hidden="1" x14ac:dyDescent="0.25">
      <c r="A2194">
        <v>11</v>
      </c>
      <c r="B2194" t="str">
        <f t="shared" si="268"/>
        <v>FlCC-8416</v>
      </c>
      <c r="C2194" s="2" t="s">
        <v>321</v>
      </c>
      <c r="D2194" s="2" t="str">
        <f t="shared" si="269"/>
        <v>8</v>
      </c>
      <c r="E2194" s="2" t="str">
        <f t="shared" si="270"/>
        <v>84</v>
      </c>
      <c r="F2194" s="2" t="str">
        <f t="shared" si="271"/>
        <v>841</v>
      </c>
      <c r="G2194" s="1" t="s">
        <v>278</v>
      </c>
      <c r="H2194" s="27">
        <v>0</v>
      </c>
      <c r="I2194" s="27"/>
      <c r="J2194" s="27">
        <v>0</v>
      </c>
      <c r="K2194" s="27">
        <v>0</v>
      </c>
      <c r="L2194" s="27">
        <v>0</v>
      </c>
      <c r="M2194" s="27"/>
      <c r="N2194" s="27">
        <v>0</v>
      </c>
      <c r="O2194" s="27">
        <v>0</v>
      </c>
      <c r="P2194" s="27">
        <v>0</v>
      </c>
      <c r="Q2194" s="27"/>
      <c r="R2194" s="27">
        <v>0</v>
      </c>
      <c r="S2194" s="27">
        <v>0</v>
      </c>
      <c r="T2194" s="27">
        <v>0</v>
      </c>
      <c r="U2194" s="27"/>
      <c r="V2194" s="27">
        <v>0</v>
      </c>
      <c r="W2194" s="27">
        <v>0</v>
      </c>
      <c r="X2194" s="27">
        <v>0</v>
      </c>
      <c r="Y2194" s="27"/>
      <c r="Z2194" s="27">
        <v>0</v>
      </c>
      <c r="AA2194" s="27">
        <v>0</v>
      </c>
      <c r="AB2194" s="27">
        <v>0</v>
      </c>
      <c r="AC2194" s="27"/>
      <c r="AD2194" s="27">
        <v>0</v>
      </c>
      <c r="AE2194" s="27">
        <v>0</v>
      </c>
      <c r="AF2194" s="27">
        <v>0</v>
      </c>
      <c r="AG2194" s="106">
        <v>0</v>
      </c>
      <c r="AH2194" s="27">
        <v>0</v>
      </c>
      <c r="AI2194" s="27">
        <v>0</v>
      </c>
      <c r="AJ2194" s="27">
        <v>0</v>
      </c>
      <c r="AK2194" s="106">
        <v>0</v>
      </c>
      <c r="AL2194" s="106">
        <v>0</v>
      </c>
      <c r="AM2194" s="105">
        <v>0</v>
      </c>
      <c r="AN2194" s="11">
        <v>0</v>
      </c>
      <c r="AO2194" s="11">
        <v>0</v>
      </c>
      <c r="AP2194" s="105">
        <v>0</v>
      </c>
      <c r="AQ2194" s="11">
        <v>0</v>
      </c>
      <c r="AR2194" s="11">
        <v>0</v>
      </c>
      <c r="AS2194" s="11">
        <v>0</v>
      </c>
      <c r="AT2194" s="11">
        <v>0</v>
      </c>
      <c r="AU2194" s="11">
        <v>0</v>
      </c>
      <c r="AV2194" s="11">
        <v>0</v>
      </c>
      <c r="AW2194" s="11">
        <v>0</v>
      </c>
      <c r="AX2194" s="11">
        <v>0</v>
      </c>
      <c r="AZ2194" s="11">
        <v>0</v>
      </c>
      <c r="BA2194" s="11">
        <v>0</v>
      </c>
      <c r="BB2194" s="122"/>
    </row>
    <row r="2195" spans="1:54" hidden="1" x14ac:dyDescent="0.25">
      <c r="A2195">
        <v>11</v>
      </c>
      <c r="B2195" t="str">
        <f t="shared" si="268"/>
        <v>FlCC-8417</v>
      </c>
      <c r="C2195" s="2" t="s">
        <v>321</v>
      </c>
      <c r="D2195" s="2" t="str">
        <f t="shared" si="269"/>
        <v>8</v>
      </c>
      <c r="E2195" s="2" t="str">
        <f t="shared" si="270"/>
        <v>84</v>
      </c>
      <c r="F2195" s="2" t="str">
        <f t="shared" si="271"/>
        <v>841</v>
      </c>
      <c r="G2195" s="1" t="s">
        <v>1431</v>
      </c>
      <c r="H2195" s="27">
        <v>0</v>
      </c>
      <c r="I2195" s="27"/>
      <c r="J2195" s="27">
        <v>0</v>
      </c>
      <c r="K2195" s="27">
        <v>0</v>
      </c>
      <c r="L2195" s="27">
        <v>0</v>
      </c>
      <c r="M2195" s="27"/>
      <c r="N2195" s="27">
        <v>0</v>
      </c>
      <c r="O2195" s="27">
        <v>0</v>
      </c>
      <c r="P2195" s="27">
        <v>0</v>
      </c>
      <c r="Q2195" s="27"/>
      <c r="R2195" s="27">
        <v>0</v>
      </c>
      <c r="S2195" s="27">
        <v>0</v>
      </c>
      <c r="T2195" s="27">
        <v>0</v>
      </c>
      <c r="U2195" s="27"/>
      <c r="V2195" s="27">
        <v>0</v>
      </c>
      <c r="W2195" s="27">
        <v>0</v>
      </c>
      <c r="X2195" s="27">
        <v>0</v>
      </c>
      <c r="Y2195" s="27"/>
      <c r="Z2195" s="27">
        <v>0</v>
      </c>
      <c r="AA2195" s="27">
        <v>0</v>
      </c>
      <c r="AB2195" s="27">
        <v>0</v>
      </c>
      <c r="AC2195" s="27"/>
      <c r="AD2195" s="27">
        <v>0</v>
      </c>
      <c r="AE2195" s="27">
        <v>0</v>
      </c>
      <c r="AF2195" s="27">
        <v>0</v>
      </c>
      <c r="AG2195" s="106">
        <v>0</v>
      </c>
      <c r="AH2195" s="27">
        <v>0</v>
      </c>
      <c r="AI2195" s="27">
        <v>0</v>
      </c>
      <c r="AJ2195" s="27">
        <v>0</v>
      </c>
      <c r="AK2195" s="106">
        <v>0</v>
      </c>
      <c r="AL2195" s="106">
        <v>0</v>
      </c>
      <c r="AM2195" s="105">
        <v>0</v>
      </c>
      <c r="AN2195" s="11">
        <v>0</v>
      </c>
      <c r="AO2195" s="11">
        <v>0</v>
      </c>
      <c r="AP2195" s="105">
        <v>0</v>
      </c>
      <c r="AQ2195" s="11">
        <v>0</v>
      </c>
      <c r="AR2195" s="11">
        <v>0</v>
      </c>
      <c r="AS2195" s="11">
        <v>0</v>
      </c>
      <c r="AT2195" s="11">
        <v>0</v>
      </c>
      <c r="AU2195" s="11">
        <v>0</v>
      </c>
      <c r="AV2195" s="11">
        <v>0</v>
      </c>
      <c r="AW2195" s="11">
        <v>0</v>
      </c>
      <c r="AX2195" s="11">
        <v>0</v>
      </c>
      <c r="AZ2195" s="11">
        <v>0</v>
      </c>
      <c r="BA2195" s="11">
        <v>0</v>
      </c>
      <c r="BB2195" s="122"/>
    </row>
    <row r="2196" spans="1:54" hidden="1" x14ac:dyDescent="0.25">
      <c r="A2196">
        <v>11</v>
      </c>
      <c r="B2196" t="str">
        <f t="shared" si="268"/>
        <v>FlCC-8421</v>
      </c>
      <c r="C2196" s="2" t="s">
        <v>321</v>
      </c>
      <c r="D2196" s="2" t="str">
        <f t="shared" si="269"/>
        <v>8</v>
      </c>
      <c r="E2196" s="2" t="str">
        <f t="shared" si="270"/>
        <v>84</v>
      </c>
      <c r="F2196" s="2" t="str">
        <f t="shared" si="271"/>
        <v>842</v>
      </c>
      <c r="G2196" s="1" t="s">
        <v>279</v>
      </c>
      <c r="H2196" s="27">
        <v>0</v>
      </c>
      <c r="I2196" s="27"/>
      <c r="J2196" s="27">
        <v>0</v>
      </c>
      <c r="K2196" s="27">
        <v>0</v>
      </c>
      <c r="L2196" s="27">
        <v>0</v>
      </c>
      <c r="M2196" s="27"/>
      <c r="N2196" s="27">
        <v>0</v>
      </c>
      <c r="O2196" s="27">
        <v>0</v>
      </c>
      <c r="P2196" s="27">
        <v>0</v>
      </c>
      <c r="Q2196" s="27"/>
      <c r="R2196" s="27">
        <v>0</v>
      </c>
      <c r="S2196" s="27">
        <v>0</v>
      </c>
      <c r="T2196" s="27">
        <v>0</v>
      </c>
      <c r="U2196" s="27"/>
      <c r="V2196" s="27">
        <v>0</v>
      </c>
      <c r="W2196" s="27">
        <v>0</v>
      </c>
      <c r="X2196" s="27">
        <v>0</v>
      </c>
      <c r="Y2196" s="27"/>
      <c r="Z2196" s="27">
        <v>0</v>
      </c>
      <c r="AA2196" s="27">
        <v>0</v>
      </c>
      <c r="AB2196" s="27">
        <v>0</v>
      </c>
      <c r="AC2196" s="27"/>
      <c r="AD2196" s="27">
        <v>0</v>
      </c>
      <c r="AE2196" s="27">
        <v>0</v>
      </c>
      <c r="AF2196" s="27">
        <v>0</v>
      </c>
      <c r="AG2196" s="106">
        <v>0</v>
      </c>
      <c r="AH2196" s="27">
        <v>0</v>
      </c>
      <c r="AI2196" s="27">
        <v>0</v>
      </c>
      <c r="AJ2196" s="27">
        <v>0</v>
      </c>
      <c r="AK2196" s="106">
        <v>0</v>
      </c>
      <c r="AL2196" s="106">
        <v>0</v>
      </c>
      <c r="AM2196" s="105">
        <v>0</v>
      </c>
      <c r="AN2196" s="11">
        <v>0</v>
      </c>
      <c r="AO2196" s="11">
        <v>0</v>
      </c>
      <c r="AP2196" s="105">
        <v>0</v>
      </c>
      <c r="AQ2196" s="11">
        <v>0</v>
      </c>
      <c r="AR2196" s="11">
        <v>0</v>
      </c>
      <c r="AS2196" s="11">
        <v>0</v>
      </c>
      <c r="AT2196" s="11">
        <v>0</v>
      </c>
      <c r="AU2196" s="11">
        <v>0</v>
      </c>
      <c r="AV2196" s="11">
        <v>0</v>
      </c>
      <c r="AW2196" s="11">
        <v>0</v>
      </c>
      <c r="AX2196" s="11">
        <v>0</v>
      </c>
      <c r="AZ2196" s="11">
        <v>0</v>
      </c>
      <c r="BA2196" s="11">
        <v>0</v>
      </c>
      <c r="BB2196" s="122"/>
    </row>
    <row r="2197" spans="1:54" hidden="1" x14ac:dyDescent="0.25">
      <c r="A2197">
        <v>11</v>
      </c>
      <c r="B2197" t="str">
        <f t="shared" si="268"/>
        <v>FlCC-8422</v>
      </c>
      <c r="C2197" s="2" t="s">
        <v>321</v>
      </c>
      <c r="D2197" s="2" t="str">
        <f t="shared" si="269"/>
        <v>8</v>
      </c>
      <c r="E2197" s="2" t="str">
        <f t="shared" si="270"/>
        <v>84</v>
      </c>
      <c r="F2197" s="2" t="str">
        <f t="shared" si="271"/>
        <v>842</v>
      </c>
      <c r="G2197" s="1" t="s">
        <v>280</v>
      </c>
      <c r="H2197" s="27">
        <v>0</v>
      </c>
      <c r="I2197" s="27"/>
      <c r="J2197" s="27">
        <v>0</v>
      </c>
      <c r="K2197" s="27">
        <v>0</v>
      </c>
      <c r="L2197" s="27">
        <v>0</v>
      </c>
      <c r="M2197" s="27"/>
      <c r="N2197" s="27">
        <v>0</v>
      </c>
      <c r="O2197" s="27">
        <v>0</v>
      </c>
      <c r="P2197" s="27">
        <v>0</v>
      </c>
      <c r="Q2197" s="27"/>
      <c r="R2197" s="27">
        <v>0</v>
      </c>
      <c r="S2197" s="27">
        <v>0</v>
      </c>
      <c r="T2197" s="27">
        <v>0</v>
      </c>
      <c r="U2197" s="27"/>
      <c r="V2197" s="27">
        <v>0</v>
      </c>
      <c r="W2197" s="27">
        <v>0</v>
      </c>
      <c r="X2197" s="27">
        <v>0</v>
      </c>
      <c r="Y2197" s="27"/>
      <c r="Z2197" s="27">
        <v>0</v>
      </c>
      <c r="AA2197" s="27">
        <v>0</v>
      </c>
      <c r="AB2197" s="27">
        <v>0</v>
      </c>
      <c r="AC2197" s="27"/>
      <c r="AD2197" s="27">
        <v>0</v>
      </c>
      <c r="AE2197" s="27">
        <v>0</v>
      </c>
      <c r="AF2197" s="27">
        <v>0</v>
      </c>
      <c r="AG2197" s="106">
        <v>0</v>
      </c>
      <c r="AH2197" s="27">
        <v>0</v>
      </c>
      <c r="AI2197" s="27">
        <v>0</v>
      </c>
      <c r="AJ2197" s="27">
        <v>0</v>
      </c>
      <c r="AK2197" s="106">
        <v>0</v>
      </c>
      <c r="AL2197" s="106">
        <v>0</v>
      </c>
      <c r="AM2197" s="105">
        <v>0</v>
      </c>
      <c r="AN2197" s="11">
        <v>0</v>
      </c>
      <c r="AO2197" s="11">
        <v>0</v>
      </c>
      <c r="AP2197" s="105">
        <v>0</v>
      </c>
      <c r="AQ2197" s="11">
        <v>0</v>
      </c>
      <c r="AR2197" s="11">
        <v>0</v>
      </c>
      <c r="AS2197" s="11">
        <v>0</v>
      </c>
      <c r="AT2197" s="11">
        <v>0</v>
      </c>
      <c r="AU2197" s="11">
        <v>0</v>
      </c>
      <c r="AV2197" s="11">
        <v>0</v>
      </c>
      <c r="AW2197" s="11">
        <v>0</v>
      </c>
      <c r="AX2197" s="11">
        <v>0</v>
      </c>
      <c r="AZ2197" s="11">
        <v>0</v>
      </c>
      <c r="BA2197" s="11">
        <v>0</v>
      </c>
      <c r="BB2197" s="122"/>
    </row>
    <row r="2198" spans="1:54" hidden="1" x14ac:dyDescent="0.25">
      <c r="A2198">
        <v>11</v>
      </c>
      <c r="B2198" t="str">
        <f t="shared" si="268"/>
        <v>FlCC-8423</v>
      </c>
      <c r="C2198" s="2" t="s">
        <v>321</v>
      </c>
      <c r="D2198" s="2" t="str">
        <f t="shared" si="269"/>
        <v>8</v>
      </c>
      <c r="E2198" s="2" t="str">
        <f t="shared" si="270"/>
        <v>84</v>
      </c>
      <c r="F2198" s="2" t="str">
        <f t="shared" si="271"/>
        <v>842</v>
      </c>
      <c r="G2198" s="1" t="s">
        <v>281</v>
      </c>
      <c r="H2198" s="27">
        <v>0</v>
      </c>
      <c r="I2198" s="27"/>
      <c r="J2198" s="27">
        <v>0</v>
      </c>
      <c r="K2198" s="27">
        <v>0</v>
      </c>
      <c r="L2198" s="27">
        <v>0</v>
      </c>
      <c r="M2198" s="27"/>
      <c r="N2198" s="27">
        <v>0</v>
      </c>
      <c r="O2198" s="27">
        <v>0</v>
      </c>
      <c r="P2198" s="27">
        <v>0</v>
      </c>
      <c r="Q2198" s="27"/>
      <c r="R2198" s="27">
        <v>0</v>
      </c>
      <c r="S2198" s="27">
        <v>0</v>
      </c>
      <c r="T2198" s="27">
        <v>0</v>
      </c>
      <c r="U2198" s="27"/>
      <c r="V2198" s="27">
        <v>0</v>
      </c>
      <c r="W2198" s="27">
        <v>0</v>
      </c>
      <c r="X2198" s="27">
        <v>0</v>
      </c>
      <c r="Y2198" s="27"/>
      <c r="Z2198" s="27">
        <v>0</v>
      </c>
      <c r="AA2198" s="27">
        <v>0</v>
      </c>
      <c r="AB2198" s="27">
        <v>0</v>
      </c>
      <c r="AC2198" s="27"/>
      <c r="AD2198" s="27">
        <v>0</v>
      </c>
      <c r="AE2198" s="27">
        <v>0</v>
      </c>
      <c r="AF2198" s="27">
        <v>0</v>
      </c>
      <c r="AG2198" s="106">
        <v>0</v>
      </c>
      <c r="AH2198" s="27">
        <v>0</v>
      </c>
      <c r="AI2198" s="27">
        <v>0</v>
      </c>
      <c r="AJ2198" s="27">
        <v>0</v>
      </c>
      <c r="AK2198" s="106">
        <v>0</v>
      </c>
      <c r="AL2198" s="106">
        <v>0</v>
      </c>
      <c r="AM2198" s="105">
        <v>0</v>
      </c>
      <c r="AN2198" s="11">
        <v>0</v>
      </c>
      <c r="AO2198" s="11">
        <v>0</v>
      </c>
      <c r="AP2198" s="105">
        <v>0</v>
      </c>
      <c r="AQ2198" s="11">
        <v>0</v>
      </c>
      <c r="AR2198" s="11">
        <v>0</v>
      </c>
      <c r="AS2198" s="11">
        <v>0</v>
      </c>
      <c r="AT2198" s="11">
        <v>0</v>
      </c>
      <c r="AU2198" s="11">
        <v>0</v>
      </c>
      <c r="AV2198" s="11">
        <v>0</v>
      </c>
      <c r="AW2198" s="11">
        <v>0</v>
      </c>
      <c r="AX2198" s="11">
        <v>0</v>
      </c>
      <c r="AZ2198" s="11">
        <v>0</v>
      </c>
      <c r="BA2198" s="11">
        <v>0</v>
      </c>
      <c r="BB2198" s="122"/>
    </row>
    <row r="2199" spans="1:54" hidden="1" x14ac:dyDescent="0.25">
      <c r="A2199">
        <v>11</v>
      </c>
      <c r="B2199" t="str">
        <f t="shared" si="268"/>
        <v>FlCC-8424</v>
      </c>
      <c r="C2199" s="2" t="s">
        <v>321</v>
      </c>
      <c r="D2199" s="2" t="str">
        <f t="shared" si="269"/>
        <v>8</v>
      </c>
      <c r="E2199" s="2" t="str">
        <f t="shared" si="270"/>
        <v>84</v>
      </c>
      <c r="F2199" s="2" t="str">
        <f t="shared" si="271"/>
        <v>842</v>
      </c>
      <c r="G2199" s="1" t="s">
        <v>282</v>
      </c>
      <c r="H2199" s="27">
        <v>0</v>
      </c>
      <c r="I2199" s="27"/>
      <c r="J2199" s="27">
        <v>0</v>
      </c>
      <c r="K2199" s="27">
        <v>0</v>
      </c>
      <c r="L2199" s="27">
        <v>0</v>
      </c>
      <c r="M2199" s="27"/>
      <c r="N2199" s="27">
        <v>0</v>
      </c>
      <c r="O2199" s="27">
        <v>0</v>
      </c>
      <c r="P2199" s="27">
        <v>0</v>
      </c>
      <c r="Q2199" s="27"/>
      <c r="R2199" s="27">
        <v>0</v>
      </c>
      <c r="S2199" s="27">
        <v>0</v>
      </c>
      <c r="T2199" s="27">
        <v>0</v>
      </c>
      <c r="U2199" s="27"/>
      <c r="V2199" s="27">
        <v>0</v>
      </c>
      <c r="W2199" s="27">
        <v>0</v>
      </c>
      <c r="X2199" s="27">
        <v>0</v>
      </c>
      <c r="Y2199" s="27"/>
      <c r="Z2199" s="27">
        <v>0</v>
      </c>
      <c r="AA2199" s="27">
        <v>0</v>
      </c>
      <c r="AB2199" s="27">
        <v>0</v>
      </c>
      <c r="AC2199" s="27"/>
      <c r="AD2199" s="27">
        <v>0</v>
      </c>
      <c r="AE2199" s="27">
        <v>0</v>
      </c>
      <c r="AF2199" s="27">
        <v>0</v>
      </c>
      <c r="AG2199" s="106">
        <v>0</v>
      </c>
      <c r="AH2199" s="27">
        <v>0</v>
      </c>
      <c r="AI2199" s="27">
        <v>0</v>
      </c>
      <c r="AJ2199" s="27">
        <v>0</v>
      </c>
      <c r="AK2199" s="106">
        <v>0</v>
      </c>
      <c r="AL2199" s="106">
        <v>0</v>
      </c>
      <c r="AM2199" s="105">
        <v>0</v>
      </c>
      <c r="AN2199" s="11">
        <v>0</v>
      </c>
      <c r="AO2199" s="11">
        <v>0</v>
      </c>
      <c r="AP2199" s="105">
        <v>0</v>
      </c>
      <c r="AQ2199" s="11">
        <v>0</v>
      </c>
      <c r="AR2199" s="11">
        <v>0</v>
      </c>
      <c r="AS2199" s="11">
        <v>0</v>
      </c>
      <c r="AT2199" s="11">
        <v>0</v>
      </c>
      <c r="AU2199" s="11">
        <v>0</v>
      </c>
      <c r="AV2199" s="11">
        <v>0</v>
      </c>
      <c r="AW2199" s="11">
        <v>0</v>
      </c>
      <c r="AX2199" s="11">
        <v>0</v>
      </c>
      <c r="AZ2199" s="11">
        <v>0</v>
      </c>
      <c r="BA2199" s="11">
        <v>0</v>
      </c>
      <c r="BB2199" s="122"/>
    </row>
    <row r="2200" spans="1:54" hidden="1" x14ac:dyDescent="0.25">
      <c r="A2200">
        <v>11</v>
      </c>
      <c r="B2200" t="str">
        <f t="shared" si="268"/>
        <v>FlCC-8430</v>
      </c>
      <c r="C2200" s="2" t="s">
        <v>321</v>
      </c>
      <c r="D2200" s="2" t="str">
        <f t="shared" si="269"/>
        <v>8</v>
      </c>
      <c r="E2200" s="2" t="str">
        <f t="shared" si="270"/>
        <v>84</v>
      </c>
      <c r="F2200" s="2" t="str">
        <f t="shared" si="271"/>
        <v>843</v>
      </c>
      <c r="G2200" s="1" t="s">
        <v>3538</v>
      </c>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106"/>
      <c r="AH2200" s="27"/>
      <c r="AI2200" s="27"/>
      <c r="AJ2200" s="27"/>
      <c r="AK2200" s="106"/>
      <c r="AL2200" s="106"/>
      <c r="AM2200" s="105"/>
      <c r="AN2200" s="11"/>
      <c r="AO2200" s="11"/>
      <c r="AP2200" s="105"/>
      <c r="AQ2200" s="11"/>
      <c r="AR2200" s="11"/>
      <c r="AS2200" s="11"/>
      <c r="AT2200" s="11"/>
      <c r="AU2200" s="11">
        <v>0</v>
      </c>
      <c r="AV2200" s="11">
        <v>0</v>
      </c>
      <c r="AW2200" s="11">
        <v>0</v>
      </c>
      <c r="AX2200" s="11">
        <v>0</v>
      </c>
      <c r="AZ2200" s="11">
        <v>0</v>
      </c>
      <c r="BA2200" s="11">
        <v>0</v>
      </c>
      <c r="BB2200" s="122"/>
    </row>
    <row r="2201" spans="1:54" hidden="1" x14ac:dyDescent="0.25">
      <c r="A2201">
        <v>11</v>
      </c>
      <c r="B2201" t="str">
        <f t="shared" si="268"/>
        <v>FlCC-8511</v>
      </c>
      <c r="C2201" s="2" t="s">
        <v>321</v>
      </c>
      <c r="D2201" s="2" t="str">
        <f t="shared" si="269"/>
        <v>8</v>
      </c>
      <c r="E2201" s="2" t="str">
        <f t="shared" si="270"/>
        <v>85</v>
      </c>
      <c r="F2201" s="2" t="str">
        <f t="shared" si="271"/>
        <v>851</v>
      </c>
      <c r="G2201" s="1" t="s">
        <v>284</v>
      </c>
      <c r="H2201" s="27">
        <v>0</v>
      </c>
      <c r="I2201" s="27"/>
      <c r="J2201" s="27">
        <v>0</v>
      </c>
      <c r="K2201" s="27">
        <v>0</v>
      </c>
      <c r="L2201" s="27">
        <v>0</v>
      </c>
      <c r="M2201" s="27"/>
      <c r="N2201" s="27">
        <v>0</v>
      </c>
      <c r="O2201" s="27">
        <v>0</v>
      </c>
      <c r="P2201" s="27">
        <v>0</v>
      </c>
      <c r="Q2201" s="27"/>
      <c r="R2201" s="27">
        <v>0</v>
      </c>
      <c r="S2201" s="27">
        <v>0</v>
      </c>
      <c r="T2201" s="27">
        <v>0</v>
      </c>
      <c r="U2201" s="27"/>
      <c r="V2201" s="27">
        <v>0</v>
      </c>
      <c r="W2201" s="27">
        <v>0</v>
      </c>
      <c r="X2201" s="27">
        <v>0</v>
      </c>
      <c r="Y2201" s="27"/>
      <c r="Z2201" s="27">
        <v>0</v>
      </c>
      <c r="AA2201" s="27">
        <v>0</v>
      </c>
      <c r="AB2201" s="27">
        <v>0</v>
      </c>
      <c r="AC2201" s="27"/>
      <c r="AD2201" s="27">
        <v>0</v>
      </c>
      <c r="AE2201" s="27">
        <v>0</v>
      </c>
      <c r="AF2201" s="27">
        <v>0</v>
      </c>
      <c r="AG2201" s="106">
        <v>0</v>
      </c>
      <c r="AH2201" s="27">
        <v>0</v>
      </c>
      <c r="AI2201" s="27">
        <v>0</v>
      </c>
      <c r="AJ2201" s="27">
        <v>0</v>
      </c>
      <c r="AK2201" s="106">
        <v>0</v>
      </c>
      <c r="AL2201" s="106">
        <v>0</v>
      </c>
      <c r="AM2201" s="105">
        <v>0</v>
      </c>
      <c r="AN2201" s="11">
        <v>0</v>
      </c>
      <c r="AO2201" s="11">
        <v>0</v>
      </c>
      <c r="AP2201" s="105">
        <v>0</v>
      </c>
      <c r="AQ2201" s="11">
        <v>0</v>
      </c>
      <c r="AR2201" s="11">
        <v>0</v>
      </c>
      <c r="AS2201" s="11">
        <v>0</v>
      </c>
      <c r="AT2201" s="11">
        <v>0</v>
      </c>
      <c r="AU2201" s="11">
        <v>0</v>
      </c>
      <c r="AV2201" s="11">
        <v>0</v>
      </c>
      <c r="AW2201" s="11">
        <v>0</v>
      </c>
      <c r="AX2201" s="11">
        <v>0</v>
      </c>
      <c r="AZ2201" s="11">
        <v>0</v>
      </c>
      <c r="BA2201" s="11">
        <v>0</v>
      </c>
      <c r="BB2201" s="122"/>
    </row>
    <row r="2202" spans="1:54" hidden="1" x14ac:dyDescent="0.25">
      <c r="A2202">
        <v>11</v>
      </c>
      <c r="B2202" t="str">
        <f t="shared" si="268"/>
        <v>FlCC-8512</v>
      </c>
      <c r="C2202" s="2" t="s">
        <v>321</v>
      </c>
      <c r="D2202" s="2" t="str">
        <f t="shared" si="269"/>
        <v>8</v>
      </c>
      <c r="E2202" s="2" t="str">
        <f t="shared" si="270"/>
        <v>85</v>
      </c>
      <c r="F2202" s="2" t="str">
        <f t="shared" si="271"/>
        <v>851</v>
      </c>
      <c r="G2202" s="1" t="s">
        <v>285</v>
      </c>
      <c r="H2202" s="27">
        <v>0</v>
      </c>
      <c r="I2202" s="27"/>
      <c r="J2202" s="27">
        <v>0</v>
      </c>
      <c r="K2202" s="27">
        <v>0</v>
      </c>
      <c r="L2202" s="27">
        <v>0</v>
      </c>
      <c r="M2202" s="27"/>
      <c r="N2202" s="27">
        <v>0</v>
      </c>
      <c r="O2202" s="27">
        <v>0</v>
      </c>
      <c r="P2202" s="27">
        <v>0</v>
      </c>
      <c r="Q2202" s="27"/>
      <c r="R2202" s="27">
        <v>0</v>
      </c>
      <c r="S2202" s="27">
        <v>0</v>
      </c>
      <c r="T2202" s="27">
        <v>0</v>
      </c>
      <c r="U2202" s="27"/>
      <c r="V2202" s="27">
        <v>0</v>
      </c>
      <c r="W2202" s="27">
        <v>0</v>
      </c>
      <c r="X2202" s="27">
        <v>0</v>
      </c>
      <c r="Y2202" s="27"/>
      <c r="Z2202" s="27">
        <v>0</v>
      </c>
      <c r="AA2202" s="27">
        <v>0</v>
      </c>
      <c r="AB2202" s="27">
        <v>0</v>
      </c>
      <c r="AC2202" s="27"/>
      <c r="AD2202" s="27">
        <v>0</v>
      </c>
      <c r="AE2202" s="27">
        <v>0</v>
      </c>
      <c r="AF2202" s="27">
        <v>0</v>
      </c>
      <c r="AG2202" s="106">
        <v>0</v>
      </c>
      <c r="AH2202" s="27">
        <v>0</v>
      </c>
      <c r="AI2202" s="27">
        <v>0</v>
      </c>
      <c r="AJ2202" s="27">
        <v>0</v>
      </c>
      <c r="AK2202" s="106">
        <v>0</v>
      </c>
      <c r="AL2202" s="106">
        <v>0</v>
      </c>
      <c r="AM2202" s="105">
        <v>0</v>
      </c>
      <c r="AN2202" s="11">
        <v>0</v>
      </c>
      <c r="AO2202" s="11">
        <v>0</v>
      </c>
      <c r="AP2202" s="105">
        <v>0</v>
      </c>
      <c r="AQ2202" s="11">
        <v>0</v>
      </c>
      <c r="AR2202" s="11">
        <v>0</v>
      </c>
      <c r="AS2202" s="11">
        <v>0</v>
      </c>
      <c r="AT2202" s="11">
        <v>0</v>
      </c>
      <c r="AU2202" s="11">
        <v>0</v>
      </c>
      <c r="AV2202" s="11">
        <v>0</v>
      </c>
      <c r="AW2202" s="11">
        <v>0</v>
      </c>
      <c r="AX2202" s="11">
        <v>0</v>
      </c>
      <c r="AZ2202" s="11">
        <v>0</v>
      </c>
      <c r="BA2202" s="11">
        <v>0</v>
      </c>
      <c r="BB2202" s="122"/>
    </row>
    <row r="2203" spans="1:54" hidden="1" x14ac:dyDescent="0.25">
      <c r="A2203">
        <v>11</v>
      </c>
      <c r="B2203" t="str">
        <f t="shared" si="268"/>
        <v>FlCC-8513</v>
      </c>
      <c r="C2203" s="2" t="s">
        <v>321</v>
      </c>
      <c r="D2203" s="2" t="str">
        <f t="shared" si="269"/>
        <v>8</v>
      </c>
      <c r="E2203" s="2" t="str">
        <f t="shared" si="270"/>
        <v>85</v>
      </c>
      <c r="F2203" s="2" t="str">
        <f t="shared" si="271"/>
        <v>851</v>
      </c>
      <c r="G2203" s="1" t="s">
        <v>286</v>
      </c>
      <c r="H2203" s="27">
        <v>0</v>
      </c>
      <c r="I2203" s="27"/>
      <c r="J2203" s="27">
        <v>0</v>
      </c>
      <c r="K2203" s="27">
        <v>0</v>
      </c>
      <c r="L2203" s="27">
        <v>0</v>
      </c>
      <c r="M2203" s="27"/>
      <c r="N2203" s="27">
        <v>0</v>
      </c>
      <c r="O2203" s="27">
        <v>0</v>
      </c>
      <c r="P2203" s="27">
        <v>0</v>
      </c>
      <c r="Q2203" s="27"/>
      <c r="R2203" s="27">
        <v>0</v>
      </c>
      <c r="S2203" s="27">
        <v>0</v>
      </c>
      <c r="T2203" s="27">
        <v>0</v>
      </c>
      <c r="U2203" s="27"/>
      <c r="V2203" s="27">
        <v>0</v>
      </c>
      <c r="W2203" s="27">
        <v>0</v>
      </c>
      <c r="X2203" s="27">
        <v>0</v>
      </c>
      <c r="Y2203" s="27"/>
      <c r="Z2203" s="27">
        <v>0</v>
      </c>
      <c r="AA2203" s="27">
        <v>0</v>
      </c>
      <c r="AB2203" s="27">
        <v>0</v>
      </c>
      <c r="AC2203" s="27"/>
      <c r="AD2203" s="27">
        <v>0</v>
      </c>
      <c r="AE2203" s="27">
        <v>0</v>
      </c>
      <c r="AF2203" s="27">
        <v>0</v>
      </c>
      <c r="AG2203" s="106">
        <v>0</v>
      </c>
      <c r="AH2203" s="27">
        <v>0</v>
      </c>
      <c r="AI2203" s="27">
        <v>0</v>
      </c>
      <c r="AJ2203" s="27">
        <v>0</v>
      </c>
      <c r="AK2203" s="106">
        <v>0</v>
      </c>
      <c r="AL2203" s="106">
        <v>0</v>
      </c>
      <c r="AM2203" s="105">
        <v>0</v>
      </c>
      <c r="AN2203" s="11">
        <v>0</v>
      </c>
      <c r="AO2203" s="11">
        <v>0</v>
      </c>
      <c r="AP2203" s="105">
        <v>0</v>
      </c>
      <c r="AQ2203" s="11">
        <v>0</v>
      </c>
      <c r="AR2203" s="11">
        <v>0</v>
      </c>
      <c r="AS2203" s="11">
        <v>0</v>
      </c>
      <c r="AT2203" s="11">
        <v>0</v>
      </c>
      <c r="AU2203" s="11">
        <v>0</v>
      </c>
      <c r="AV2203" s="11">
        <v>0</v>
      </c>
      <c r="AW2203" s="11">
        <v>0</v>
      </c>
      <c r="AX2203" s="11">
        <v>0</v>
      </c>
      <c r="AZ2203" s="11">
        <v>0</v>
      </c>
      <c r="BA2203" s="11">
        <v>0</v>
      </c>
      <c r="BB2203" s="122"/>
    </row>
    <row r="2204" spans="1:54" hidden="1" x14ac:dyDescent="0.25">
      <c r="A2204">
        <v>11</v>
      </c>
      <c r="B2204" t="str">
        <f t="shared" si="268"/>
        <v>FlCC-8514</v>
      </c>
      <c r="C2204" s="2" t="s">
        <v>321</v>
      </c>
      <c r="D2204" s="2" t="str">
        <f t="shared" si="269"/>
        <v>8</v>
      </c>
      <c r="E2204" s="2" t="str">
        <f t="shared" si="270"/>
        <v>85</v>
      </c>
      <c r="F2204" s="2" t="str">
        <f t="shared" si="271"/>
        <v>851</v>
      </c>
      <c r="G2204" s="1" t="s">
        <v>287</v>
      </c>
      <c r="H2204" s="27">
        <v>0</v>
      </c>
      <c r="I2204" s="27"/>
      <c r="J2204" s="27">
        <v>0</v>
      </c>
      <c r="K2204" s="27">
        <v>0</v>
      </c>
      <c r="L2204" s="27">
        <v>0</v>
      </c>
      <c r="M2204" s="27"/>
      <c r="N2204" s="27">
        <v>0</v>
      </c>
      <c r="O2204" s="27">
        <v>0</v>
      </c>
      <c r="P2204" s="27">
        <v>0</v>
      </c>
      <c r="Q2204" s="27"/>
      <c r="R2204" s="27">
        <v>0</v>
      </c>
      <c r="S2204" s="27">
        <v>0</v>
      </c>
      <c r="T2204" s="27">
        <v>0</v>
      </c>
      <c r="U2204" s="27"/>
      <c r="V2204" s="27">
        <v>0</v>
      </c>
      <c r="W2204" s="27">
        <v>0</v>
      </c>
      <c r="X2204" s="27">
        <v>0</v>
      </c>
      <c r="Y2204" s="27"/>
      <c r="Z2204" s="27">
        <v>0</v>
      </c>
      <c r="AA2204" s="27">
        <v>0</v>
      </c>
      <c r="AB2204" s="27">
        <v>0</v>
      </c>
      <c r="AC2204" s="27"/>
      <c r="AD2204" s="27">
        <v>0</v>
      </c>
      <c r="AE2204" s="27">
        <v>0</v>
      </c>
      <c r="AF2204" s="27">
        <v>0</v>
      </c>
      <c r="AG2204" s="106">
        <v>0</v>
      </c>
      <c r="AH2204" s="27">
        <v>0</v>
      </c>
      <c r="AI2204" s="27">
        <v>0</v>
      </c>
      <c r="AJ2204" s="27">
        <v>0</v>
      </c>
      <c r="AK2204" s="106">
        <v>0</v>
      </c>
      <c r="AL2204" s="106">
        <v>0</v>
      </c>
      <c r="AM2204" s="105">
        <v>0</v>
      </c>
      <c r="AN2204" s="11">
        <v>0</v>
      </c>
      <c r="AO2204" s="11">
        <v>0</v>
      </c>
      <c r="AP2204" s="105">
        <v>0</v>
      </c>
      <c r="AQ2204" s="11">
        <v>0</v>
      </c>
      <c r="AR2204" s="11">
        <v>0</v>
      </c>
      <c r="AS2204" s="11">
        <v>0</v>
      </c>
      <c r="AT2204" s="11">
        <v>0</v>
      </c>
      <c r="AU2204" s="11">
        <v>0</v>
      </c>
      <c r="AV2204" s="11">
        <v>0</v>
      </c>
      <c r="AW2204" s="11">
        <v>0</v>
      </c>
      <c r="AX2204" s="11">
        <v>0</v>
      </c>
      <c r="AZ2204" s="11">
        <v>0</v>
      </c>
      <c r="BA2204" s="11">
        <v>0</v>
      </c>
      <c r="BB2204" s="122"/>
    </row>
    <row r="2205" spans="1:54" hidden="1" x14ac:dyDescent="0.25">
      <c r="A2205">
        <v>11</v>
      </c>
      <c r="B2205" t="str">
        <f t="shared" si="268"/>
        <v>FlCC-8515</v>
      </c>
      <c r="C2205" s="2" t="s">
        <v>321</v>
      </c>
      <c r="D2205" s="2" t="str">
        <f t="shared" si="269"/>
        <v>8</v>
      </c>
      <c r="E2205" s="2" t="str">
        <f t="shared" si="270"/>
        <v>85</v>
      </c>
      <c r="F2205" s="2" t="str">
        <f t="shared" si="271"/>
        <v>851</v>
      </c>
      <c r="G2205" s="1" t="s">
        <v>288</v>
      </c>
      <c r="H2205" s="27">
        <v>0</v>
      </c>
      <c r="I2205" s="27"/>
      <c r="J2205" s="27">
        <v>0</v>
      </c>
      <c r="K2205" s="27">
        <v>0</v>
      </c>
      <c r="L2205" s="27">
        <v>0</v>
      </c>
      <c r="M2205" s="27"/>
      <c r="N2205" s="27">
        <v>0</v>
      </c>
      <c r="O2205" s="27">
        <v>0</v>
      </c>
      <c r="P2205" s="27">
        <v>0</v>
      </c>
      <c r="Q2205" s="27"/>
      <c r="R2205" s="27">
        <v>0</v>
      </c>
      <c r="S2205" s="27">
        <v>0</v>
      </c>
      <c r="T2205" s="27">
        <v>0</v>
      </c>
      <c r="U2205" s="27"/>
      <c r="V2205" s="27">
        <v>0</v>
      </c>
      <c r="W2205" s="27">
        <v>0</v>
      </c>
      <c r="X2205" s="27">
        <v>0</v>
      </c>
      <c r="Y2205" s="27"/>
      <c r="Z2205" s="27">
        <v>0</v>
      </c>
      <c r="AA2205" s="27">
        <v>0</v>
      </c>
      <c r="AB2205" s="27">
        <v>0</v>
      </c>
      <c r="AC2205" s="27"/>
      <c r="AD2205" s="27">
        <v>0</v>
      </c>
      <c r="AE2205" s="27">
        <v>0</v>
      </c>
      <c r="AF2205" s="27">
        <v>0</v>
      </c>
      <c r="AG2205" s="106">
        <v>0</v>
      </c>
      <c r="AH2205" s="27">
        <v>0</v>
      </c>
      <c r="AI2205" s="27">
        <v>0</v>
      </c>
      <c r="AJ2205" s="27">
        <v>0</v>
      </c>
      <c r="AK2205" s="106">
        <v>0</v>
      </c>
      <c r="AL2205" s="106">
        <v>0</v>
      </c>
      <c r="AM2205" s="105">
        <v>0</v>
      </c>
      <c r="AN2205" s="11">
        <v>0</v>
      </c>
      <c r="AO2205" s="11">
        <v>0</v>
      </c>
      <c r="AP2205" s="105">
        <v>0</v>
      </c>
      <c r="AQ2205" s="11">
        <v>0</v>
      </c>
      <c r="AR2205" s="11">
        <v>0</v>
      </c>
      <c r="AS2205" s="11">
        <v>0</v>
      </c>
      <c r="AT2205" s="11">
        <v>0</v>
      </c>
      <c r="AU2205" s="11">
        <v>0</v>
      </c>
      <c r="AV2205" s="11">
        <v>0</v>
      </c>
      <c r="AW2205" s="11">
        <v>0</v>
      </c>
      <c r="AX2205" s="11">
        <v>0</v>
      </c>
      <c r="AZ2205" s="11">
        <v>0</v>
      </c>
      <c r="BA2205" s="11">
        <v>0</v>
      </c>
      <c r="BB2205" s="122"/>
    </row>
    <row r="2206" spans="1:54" hidden="1" x14ac:dyDescent="0.25">
      <c r="A2206">
        <v>11</v>
      </c>
      <c r="B2206" t="str">
        <f t="shared" si="268"/>
        <v>FlCC-8516</v>
      </c>
      <c r="C2206" s="2" t="s">
        <v>321</v>
      </c>
      <c r="D2206" s="2" t="str">
        <f t="shared" si="269"/>
        <v>8</v>
      </c>
      <c r="E2206" s="2" t="str">
        <f t="shared" si="270"/>
        <v>85</v>
      </c>
      <c r="F2206" s="2" t="str">
        <f t="shared" si="271"/>
        <v>851</v>
      </c>
      <c r="G2206" s="1" t="s">
        <v>289</v>
      </c>
      <c r="H2206" s="27">
        <v>0</v>
      </c>
      <c r="I2206" s="27"/>
      <c r="J2206" s="27">
        <v>0</v>
      </c>
      <c r="K2206" s="27">
        <v>0</v>
      </c>
      <c r="L2206" s="27">
        <v>0</v>
      </c>
      <c r="M2206" s="27"/>
      <c r="N2206" s="27">
        <v>0</v>
      </c>
      <c r="O2206" s="27">
        <v>0</v>
      </c>
      <c r="P2206" s="27">
        <v>0</v>
      </c>
      <c r="Q2206" s="27"/>
      <c r="R2206" s="27">
        <v>0</v>
      </c>
      <c r="S2206" s="27">
        <v>0</v>
      </c>
      <c r="T2206" s="27">
        <v>0</v>
      </c>
      <c r="U2206" s="27"/>
      <c r="V2206" s="27">
        <v>0</v>
      </c>
      <c r="W2206" s="27">
        <v>0</v>
      </c>
      <c r="X2206" s="27">
        <v>0</v>
      </c>
      <c r="Y2206" s="27"/>
      <c r="Z2206" s="27">
        <v>0</v>
      </c>
      <c r="AA2206" s="27">
        <v>0</v>
      </c>
      <c r="AB2206" s="27">
        <v>0</v>
      </c>
      <c r="AC2206" s="27"/>
      <c r="AD2206" s="27">
        <v>0</v>
      </c>
      <c r="AE2206" s="27">
        <v>0</v>
      </c>
      <c r="AF2206" s="27">
        <v>0</v>
      </c>
      <c r="AG2206" s="106">
        <v>0</v>
      </c>
      <c r="AH2206" s="27">
        <v>0</v>
      </c>
      <c r="AI2206" s="27">
        <v>0</v>
      </c>
      <c r="AJ2206" s="27">
        <v>0</v>
      </c>
      <c r="AK2206" s="106">
        <v>0</v>
      </c>
      <c r="AL2206" s="106">
        <v>0</v>
      </c>
      <c r="AM2206" s="105">
        <v>0</v>
      </c>
      <c r="AN2206" s="11">
        <v>0</v>
      </c>
      <c r="AO2206" s="11">
        <v>0</v>
      </c>
      <c r="AP2206" s="105">
        <v>0</v>
      </c>
      <c r="AQ2206" s="11">
        <v>0</v>
      </c>
      <c r="AR2206" s="11">
        <v>0</v>
      </c>
      <c r="AS2206" s="11">
        <v>0</v>
      </c>
      <c r="AT2206" s="11">
        <v>0</v>
      </c>
      <c r="AU2206" s="11">
        <v>0</v>
      </c>
      <c r="AV2206" s="11">
        <v>0</v>
      </c>
      <c r="AW2206" s="11">
        <v>0</v>
      </c>
      <c r="AX2206" s="11">
        <v>0</v>
      </c>
      <c r="AZ2206" s="11">
        <v>0</v>
      </c>
      <c r="BA2206" s="11">
        <v>0</v>
      </c>
      <c r="BB2206" s="122"/>
    </row>
    <row r="2207" spans="1:54" hidden="1" x14ac:dyDescent="0.25">
      <c r="A2207">
        <v>11</v>
      </c>
      <c r="B2207" t="str">
        <f t="shared" si="268"/>
        <v>FlCC-8517</v>
      </c>
      <c r="C2207" s="2" t="s">
        <v>321</v>
      </c>
      <c r="D2207" s="2" t="str">
        <f t="shared" si="269"/>
        <v>8</v>
      </c>
      <c r="E2207" s="2" t="str">
        <f t="shared" si="270"/>
        <v>85</v>
      </c>
      <c r="F2207" s="2" t="str">
        <f t="shared" si="271"/>
        <v>851</v>
      </c>
      <c r="G2207" s="1" t="s">
        <v>290</v>
      </c>
      <c r="H2207" s="27">
        <v>0</v>
      </c>
      <c r="I2207" s="27"/>
      <c r="J2207" s="27">
        <v>0</v>
      </c>
      <c r="K2207" s="27">
        <v>0</v>
      </c>
      <c r="L2207" s="27">
        <v>0</v>
      </c>
      <c r="M2207" s="27"/>
      <c r="N2207" s="27">
        <v>0</v>
      </c>
      <c r="O2207" s="27">
        <v>0</v>
      </c>
      <c r="P2207" s="27">
        <v>0</v>
      </c>
      <c r="Q2207" s="27"/>
      <c r="R2207" s="27">
        <v>0</v>
      </c>
      <c r="S2207" s="27">
        <v>0</v>
      </c>
      <c r="T2207" s="27">
        <v>0</v>
      </c>
      <c r="U2207" s="27"/>
      <c r="V2207" s="27">
        <v>0</v>
      </c>
      <c r="W2207" s="27">
        <v>0</v>
      </c>
      <c r="X2207" s="27">
        <v>0</v>
      </c>
      <c r="Y2207" s="27"/>
      <c r="Z2207" s="27">
        <v>0</v>
      </c>
      <c r="AA2207" s="27">
        <v>0</v>
      </c>
      <c r="AB2207" s="27">
        <v>0</v>
      </c>
      <c r="AC2207" s="27"/>
      <c r="AD2207" s="27">
        <v>0</v>
      </c>
      <c r="AE2207" s="27">
        <v>0</v>
      </c>
      <c r="AF2207" s="27">
        <v>0</v>
      </c>
      <c r="AG2207" s="106">
        <v>0</v>
      </c>
      <c r="AH2207" s="27">
        <v>0</v>
      </c>
      <c r="AI2207" s="27">
        <v>0</v>
      </c>
      <c r="AJ2207" s="27">
        <v>0</v>
      </c>
      <c r="AK2207" s="106">
        <v>0</v>
      </c>
      <c r="AL2207" s="106">
        <v>0</v>
      </c>
      <c r="AM2207" s="105">
        <v>0</v>
      </c>
      <c r="AN2207" s="11">
        <v>0</v>
      </c>
      <c r="AO2207" s="11">
        <v>0</v>
      </c>
      <c r="AP2207" s="105">
        <v>0</v>
      </c>
      <c r="AQ2207" s="11">
        <v>0</v>
      </c>
      <c r="AR2207" s="11">
        <v>0</v>
      </c>
      <c r="AS2207" s="11">
        <v>0</v>
      </c>
      <c r="AT2207" s="11">
        <v>0</v>
      </c>
      <c r="AU2207" s="11">
        <v>0</v>
      </c>
      <c r="AV2207" s="11">
        <v>0</v>
      </c>
      <c r="AW2207" s="11">
        <v>0</v>
      </c>
      <c r="AX2207" s="11">
        <v>0</v>
      </c>
      <c r="AZ2207" s="11">
        <v>0</v>
      </c>
      <c r="BA2207" s="11">
        <v>0</v>
      </c>
      <c r="BB2207" s="122"/>
    </row>
    <row r="2208" spans="1:54" hidden="1" x14ac:dyDescent="0.25">
      <c r="A2208">
        <v>11</v>
      </c>
      <c r="B2208" t="str">
        <f t="shared" si="268"/>
        <v>FlCC-8520</v>
      </c>
      <c r="C2208" s="2" t="s">
        <v>321</v>
      </c>
      <c r="D2208" s="2" t="str">
        <f t="shared" si="269"/>
        <v>8</v>
      </c>
      <c r="E2208" s="2" t="str">
        <f t="shared" si="270"/>
        <v>85</v>
      </c>
      <c r="F2208" s="2" t="str">
        <f t="shared" si="271"/>
        <v>852</v>
      </c>
      <c r="G2208" s="1" t="s">
        <v>291</v>
      </c>
      <c r="H2208" s="27">
        <v>0</v>
      </c>
      <c r="I2208" s="27"/>
      <c r="J2208" s="27">
        <v>0</v>
      </c>
      <c r="K2208" s="27">
        <v>0</v>
      </c>
      <c r="L2208" s="27">
        <v>0</v>
      </c>
      <c r="M2208" s="27"/>
      <c r="N2208" s="27">
        <v>0</v>
      </c>
      <c r="O2208" s="27">
        <v>0</v>
      </c>
      <c r="P2208" s="27">
        <v>0</v>
      </c>
      <c r="Q2208" s="27"/>
      <c r="R2208" s="27">
        <v>0</v>
      </c>
      <c r="S2208" s="27">
        <v>0</v>
      </c>
      <c r="T2208" s="27">
        <v>0</v>
      </c>
      <c r="U2208" s="27"/>
      <c r="V2208" s="27">
        <v>0</v>
      </c>
      <c r="W2208" s="27">
        <v>0</v>
      </c>
      <c r="X2208" s="27">
        <v>0</v>
      </c>
      <c r="Y2208" s="27"/>
      <c r="Z2208" s="27">
        <v>0</v>
      </c>
      <c r="AA2208" s="27">
        <v>0</v>
      </c>
      <c r="AB2208" s="27">
        <v>0</v>
      </c>
      <c r="AC2208" s="27"/>
      <c r="AD2208" s="27">
        <v>0</v>
      </c>
      <c r="AE2208" s="27">
        <v>0</v>
      </c>
      <c r="AF2208" s="27">
        <v>0</v>
      </c>
      <c r="AG2208" s="106">
        <v>0</v>
      </c>
      <c r="AH2208" s="27">
        <v>0</v>
      </c>
      <c r="AI2208" s="27">
        <v>0</v>
      </c>
      <c r="AJ2208" s="27">
        <v>0</v>
      </c>
      <c r="AK2208" s="106">
        <v>0</v>
      </c>
      <c r="AL2208" s="106">
        <v>0</v>
      </c>
      <c r="AM2208" s="105">
        <v>0</v>
      </c>
      <c r="AN2208" s="11">
        <v>0</v>
      </c>
      <c r="AO2208" s="11">
        <v>0</v>
      </c>
      <c r="AP2208" s="105">
        <v>0</v>
      </c>
      <c r="AQ2208" s="11">
        <v>0</v>
      </c>
      <c r="AR2208" s="11">
        <v>0</v>
      </c>
      <c r="AS2208" s="11">
        <v>0</v>
      </c>
      <c r="AT2208" s="11">
        <v>0</v>
      </c>
      <c r="AU2208" s="11">
        <v>0</v>
      </c>
      <c r="AV2208" s="11">
        <v>0</v>
      </c>
      <c r="AW2208" s="11">
        <v>0</v>
      </c>
      <c r="AX2208" s="11">
        <v>0</v>
      </c>
      <c r="AZ2208" s="11">
        <v>0</v>
      </c>
      <c r="BA2208" s="11">
        <v>0</v>
      </c>
      <c r="BB2208" s="122"/>
    </row>
    <row r="2209" spans="1:54" hidden="1" x14ac:dyDescent="0.25">
      <c r="A2209">
        <v>11</v>
      </c>
      <c r="B2209" t="str">
        <f t="shared" si="268"/>
        <v>FlCC-8531</v>
      </c>
      <c r="C2209" s="2" t="s">
        <v>321</v>
      </c>
      <c r="D2209" s="2" t="str">
        <f t="shared" si="269"/>
        <v>8</v>
      </c>
      <c r="E2209" s="2" t="str">
        <f t="shared" si="270"/>
        <v>85</v>
      </c>
      <c r="F2209" s="2" t="str">
        <f t="shared" si="271"/>
        <v>853</v>
      </c>
      <c r="G2209" s="1" t="s">
        <v>292</v>
      </c>
      <c r="H2209" s="27">
        <v>0</v>
      </c>
      <c r="I2209" s="27"/>
      <c r="J2209" s="27">
        <v>0</v>
      </c>
      <c r="K2209" s="27">
        <v>0</v>
      </c>
      <c r="L2209" s="27">
        <v>0</v>
      </c>
      <c r="M2209" s="27"/>
      <c r="N2209" s="27">
        <v>0</v>
      </c>
      <c r="O2209" s="27">
        <v>0</v>
      </c>
      <c r="P2209" s="27">
        <v>0</v>
      </c>
      <c r="Q2209" s="27"/>
      <c r="R2209" s="27">
        <v>0</v>
      </c>
      <c r="S2209" s="27">
        <v>0</v>
      </c>
      <c r="T2209" s="27">
        <v>0</v>
      </c>
      <c r="U2209" s="27"/>
      <c r="V2209" s="27">
        <v>0</v>
      </c>
      <c r="W2209" s="27">
        <v>0</v>
      </c>
      <c r="X2209" s="27">
        <v>0</v>
      </c>
      <c r="Y2209" s="27"/>
      <c r="Z2209" s="27">
        <v>0</v>
      </c>
      <c r="AA2209" s="27">
        <v>0</v>
      </c>
      <c r="AB2209" s="27">
        <v>0</v>
      </c>
      <c r="AC2209" s="27"/>
      <c r="AD2209" s="27">
        <v>0</v>
      </c>
      <c r="AE2209" s="27">
        <v>0</v>
      </c>
      <c r="AF2209" s="27">
        <v>0</v>
      </c>
      <c r="AG2209" s="106">
        <v>0</v>
      </c>
      <c r="AH2209" s="27">
        <v>0</v>
      </c>
      <c r="AI2209" s="27">
        <v>0</v>
      </c>
      <c r="AJ2209" s="27">
        <v>0</v>
      </c>
      <c r="AK2209" s="106">
        <v>0</v>
      </c>
      <c r="AL2209" s="106">
        <v>0</v>
      </c>
      <c r="AM2209" s="105">
        <v>0</v>
      </c>
      <c r="AN2209" s="11">
        <v>0</v>
      </c>
      <c r="AO2209" s="11">
        <v>0</v>
      </c>
      <c r="AP2209" s="105">
        <v>0</v>
      </c>
      <c r="AQ2209" s="11">
        <v>0</v>
      </c>
      <c r="AR2209" s="11">
        <v>0</v>
      </c>
      <c r="AS2209" s="11">
        <v>0</v>
      </c>
      <c r="AT2209" s="11">
        <v>0</v>
      </c>
      <c r="AU2209" s="11">
        <v>0</v>
      </c>
      <c r="AV2209" s="11">
        <v>0</v>
      </c>
      <c r="AW2209" s="11">
        <v>0</v>
      </c>
      <c r="AX2209" s="11">
        <v>0</v>
      </c>
      <c r="AZ2209" s="11">
        <v>0</v>
      </c>
      <c r="BA2209" s="11">
        <v>0</v>
      </c>
      <c r="BB2209" s="122"/>
    </row>
    <row r="2210" spans="1:54" hidden="1" x14ac:dyDescent="0.25">
      <c r="A2210">
        <v>11</v>
      </c>
      <c r="B2210" t="str">
        <f t="shared" si="268"/>
        <v>FlCC-8532</v>
      </c>
      <c r="C2210" s="2" t="s">
        <v>321</v>
      </c>
      <c r="D2210" s="2" t="str">
        <f t="shared" si="269"/>
        <v>8</v>
      </c>
      <c r="E2210" s="2" t="str">
        <f t="shared" si="270"/>
        <v>85</v>
      </c>
      <c r="F2210" s="2" t="str">
        <f t="shared" si="271"/>
        <v>853</v>
      </c>
      <c r="G2210" s="1" t="s">
        <v>293</v>
      </c>
      <c r="H2210" s="27">
        <v>0</v>
      </c>
      <c r="I2210" s="27"/>
      <c r="J2210" s="27">
        <v>0</v>
      </c>
      <c r="K2210" s="27">
        <v>0</v>
      </c>
      <c r="L2210" s="27">
        <v>0</v>
      </c>
      <c r="M2210" s="27"/>
      <c r="N2210" s="27">
        <v>0</v>
      </c>
      <c r="O2210" s="27">
        <v>0</v>
      </c>
      <c r="P2210" s="27">
        <v>0</v>
      </c>
      <c r="Q2210" s="27"/>
      <c r="R2210" s="27">
        <v>0</v>
      </c>
      <c r="S2210" s="27">
        <v>0</v>
      </c>
      <c r="T2210" s="27">
        <v>0</v>
      </c>
      <c r="U2210" s="27"/>
      <c r="V2210" s="27">
        <v>0</v>
      </c>
      <c r="W2210" s="27">
        <v>0</v>
      </c>
      <c r="X2210" s="27">
        <v>0</v>
      </c>
      <c r="Y2210" s="27"/>
      <c r="Z2210" s="27">
        <v>0</v>
      </c>
      <c r="AA2210" s="27">
        <v>0</v>
      </c>
      <c r="AB2210" s="27">
        <v>0</v>
      </c>
      <c r="AC2210" s="27"/>
      <c r="AD2210" s="27">
        <v>0</v>
      </c>
      <c r="AE2210" s="27">
        <v>0</v>
      </c>
      <c r="AF2210" s="27">
        <v>0</v>
      </c>
      <c r="AG2210" s="106">
        <v>0</v>
      </c>
      <c r="AH2210" s="27">
        <v>0</v>
      </c>
      <c r="AI2210" s="27">
        <v>0</v>
      </c>
      <c r="AJ2210" s="27">
        <v>0</v>
      </c>
      <c r="AK2210" s="106">
        <v>0</v>
      </c>
      <c r="AL2210" s="106">
        <v>0</v>
      </c>
      <c r="AM2210" s="105">
        <v>0</v>
      </c>
      <c r="AN2210" s="11">
        <v>0</v>
      </c>
      <c r="AO2210" s="11">
        <v>0</v>
      </c>
      <c r="AP2210" s="105">
        <v>0</v>
      </c>
      <c r="AQ2210" s="11">
        <v>0</v>
      </c>
      <c r="AR2210" s="11">
        <v>0</v>
      </c>
      <c r="AS2210" s="11">
        <v>0</v>
      </c>
      <c r="AT2210" s="11">
        <v>0</v>
      </c>
      <c r="AU2210" s="11">
        <v>0</v>
      </c>
      <c r="AV2210" s="11">
        <v>0</v>
      </c>
      <c r="AW2210" s="11">
        <v>0</v>
      </c>
      <c r="AX2210" s="11">
        <v>0</v>
      </c>
      <c r="AZ2210" s="11">
        <v>0</v>
      </c>
      <c r="BA2210" s="11">
        <v>0</v>
      </c>
      <c r="BB2210" s="122"/>
    </row>
    <row r="2211" spans="1:54" hidden="1" x14ac:dyDescent="0.25">
      <c r="A2211">
        <v>11</v>
      </c>
      <c r="B2211" t="str">
        <f t="shared" si="268"/>
        <v>FlCC-8533</v>
      </c>
      <c r="C2211" s="2" t="s">
        <v>321</v>
      </c>
      <c r="D2211" s="2" t="str">
        <f t="shared" si="269"/>
        <v>8</v>
      </c>
      <c r="E2211" s="2" t="str">
        <f t="shared" si="270"/>
        <v>85</v>
      </c>
      <c r="F2211" s="2" t="str">
        <f t="shared" si="271"/>
        <v>853</v>
      </c>
      <c r="G2211" s="1" t="s">
        <v>962</v>
      </c>
      <c r="H2211" s="27">
        <v>0</v>
      </c>
      <c r="I2211" s="27"/>
      <c r="J2211" s="27">
        <v>0</v>
      </c>
      <c r="K2211" s="27">
        <v>0</v>
      </c>
      <c r="L2211" s="27">
        <v>0</v>
      </c>
      <c r="M2211" s="27"/>
      <c r="N2211" s="27">
        <v>0</v>
      </c>
      <c r="O2211" s="27">
        <v>0</v>
      </c>
      <c r="P2211" s="27">
        <v>0</v>
      </c>
      <c r="Q2211" s="27"/>
      <c r="R2211" s="27">
        <v>0</v>
      </c>
      <c r="S2211" s="27">
        <v>0</v>
      </c>
      <c r="T2211" s="27">
        <v>0</v>
      </c>
      <c r="U2211" s="27"/>
      <c r="V2211" s="27">
        <v>0</v>
      </c>
      <c r="W2211" s="27">
        <v>0</v>
      </c>
      <c r="X2211" s="27">
        <v>0</v>
      </c>
      <c r="Y2211" s="27"/>
      <c r="Z2211" s="27">
        <v>0</v>
      </c>
      <c r="AA2211" s="27">
        <v>0</v>
      </c>
      <c r="AB2211" s="27">
        <v>0</v>
      </c>
      <c r="AC2211" s="27"/>
      <c r="AD2211" s="27">
        <v>0</v>
      </c>
      <c r="AE2211" s="27">
        <v>0</v>
      </c>
      <c r="AF2211" s="27">
        <v>0</v>
      </c>
      <c r="AG2211" s="106">
        <v>0</v>
      </c>
      <c r="AH2211" s="27">
        <v>0</v>
      </c>
      <c r="AI2211" s="27">
        <v>0</v>
      </c>
      <c r="AJ2211" s="27">
        <v>0</v>
      </c>
      <c r="AK2211" s="106">
        <v>0</v>
      </c>
      <c r="AL2211" s="106">
        <v>0</v>
      </c>
      <c r="AM2211" s="105">
        <v>0</v>
      </c>
      <c r="AN2211" s="11">
        <v>0</v>
      </c>
      <c r="AO2211" s="11">
        <v>0</v>
      </c>
      <c r="AP2211" s="105">
        <v>0</v>
      </c>
      <c r="AQ2211" s="11">
        <v>0</v>
      </c>
      <c r="AR2211" s="11">
        <v>0</v>
      </c>
      <c r="AS2211" s="11">
        <v>0</v>
      </c>
      <c r="AT2211" s="11">
        <v>0</v>
      </c>
      <c r="AU2211" s="11"/>
      <c r="AV2211" s="11">
        <v>0</v>
      </c>
      <c r="AW2211" s="11">
        <v>0</v>
      </c>
      <c r="AX2211" s="11"/>
      <c r="AZ2211" s="11"/>
      <c r="BA2211" s="11"/>
      <c r="BB2211" s="122"/>
    </row>
    <row r="2212" spans="1:54" hidden="1" x14ac:dyDescent="0.25">
      <c r="A2212">
        <v>11</v>
      </c>
      <c r="B2212" t="str">
        <f t="shared" si="268"/>
        <v>FlCC-8534</v>
      </c>
      <c r="C2212" s="2" t="s">
        <v>321</v>
      </c>
      <c r="D2212" s="2" t="str">
        <f t="shared" si="269"/>
        <v>8</v>
      </c>
      <c r="E2212" s="2" t="str">
        <f t="shared" si="270"/>
        <v>85</v>
      </c>
      <c r="F2212" s="2" t="str">
        <f t="shared" si="271"/>
        <v>853</v>
      </c>
      <c r="G2212" s="1" t="s">
        <v>294</v>
      </c>
      <c r="H2212" s="27">
        <v>0</v>
      </c>
      <c r="I2212" s="27"/>
      <c r="J2212" s="27">
        <v>0</v>
      </c>
      <c r="K2212" s="27">
        <v>0</v>
      </c>
      <c r="L2212" s="27">
        <v>0</v>
      </c>
      <c r="M2212" s="27"/>
      <c r="N2212" s="27">
        <v>0</v>
      </c>
      <c r="O2212" s="27">
        <v>0</v>
      </c>
      <c r="P2212" s="27">
        <v>0</v>
      </c>
      <c r="Q2212" s="27"/>
      <c r="R2212" s="27">
        <v>0</v>
      </c>
      <c r="S2212" s="27">
        <v>0</v>
      </c>
      <c r="T2212" s="27">
        <v>0</v>
      </c>
      <c r="U2212" s="27"/>
      <c r="V2212" s="27">
        <v>0</v>
      </c>
      <c r="W2212" s="27">
        <v>0</v>
      </c>
      <c r="X2212" s="27">
        <v>0</v>
      </c>
      <c r="Y2212" s="27"/>
      <c r="Z2212" s="27">
        <v>0</v>
      </c>
      <c r="AA2212" s="27">
        <v>0</v>
      </c>
      <c r="AB2212" s="27">
        <v>0</v>
      </c>
      <c r="AC2212" s="27"/>
      <c r="AD2212" s="27">
        <v>0</v>
      </c>
      <c r="AE2212" s="27">
        <v>0</v>
      </c>
      <c r="AF2212" s="27">
        <v>0</v>
      </c>
      <c r="AG2212" s="106">
        <v>0</v>
      </c>
      <c r="AH2212" s="27">
        <v>0</v>
      </c>
      <c r="AI2212" s="27">
        <v>0</v>
      </c>
      <c r="AJ2212" s="27">
        <v>0</v>
      </c>
      <c r="AK2212" s="106">
        <v>0</v>
      </c>
      <c r="AL2212" s="106">
        <v>0</v>
      </c>
      <c r="AM2212" s="105">
        <v>0</v>
      </c>
      <c r="AN2212" s="11">
        <v>0</v>
      </c>
      <c r="AO2212" s="11">
        <v>0</v>
      </c>
      <c r="AP2212" s="105">
        <v>0</v>
      </c>
      <c r="AQ2212" s="11">
        <v>0</v>
      </c>
      <c r="AR2212" s="11">
        <v>0</v>
      </c>
      <c r="AS2212" s="11">
        <v>0</v>
      </c>
      <c r="AT2212" s="11">
        <v>0</v>
      </c>
      <c r="AU2212" s="11">
        <v>0</v>
      </c>
      <c r="AV2212" s="11">
        <v>0</v>
      </c>
      <c r="AW2212" s="11">
        <v>0</v>
      </c>
      <c r="AX2212" s="11">
        <v>0</v>
      </c>
      <c r="AZ2212" s="11">
        <v>0</v>
      </c>
      <c r="BA2212" s="11">
        <v>0</v>
      </c>
      <c r="BB2212" s="122"/>
    </row>
    <row r="2213" spans="1:54" hidden="1" x14ac:dyDescent="0.25">
      <c r="A2213">
        <v>11</v>
      </c>
      <c r="B2213" t="str">
        <f t="shared" si="268"/>
        <v>FlCC-8535</v>
      </c>
      <c r="C2213" s="2" t="s">
        <v>321</v>
      </c>
      <c r="D2213" s="2" t="str">
        <f t="shared" si="269"/>
        <v>8</v>
      </c>
      <c r="E2213" s="2" t="str">
        <f t="shared" si="270"/>
        <v>85</v>
      </c>
      <c r="F2213" s="2" t="str">
        <f t="shared" si="271"/>
        <v>853</v>
      </c>
      <c r="G2213" s="1" t="s">
        <v>296</v>
      </c>
      <c r="H2213" s="27">
        <v>0</v>
      </c>
      <c r="I2213" s="27"/>
      <c r="J2213" s="27">
        <v>0</v>
      </c>
      <c r="K2213" s="27">
        <v>0</v>
      </c>
      <c r="L2213" s="27">
        <v>0</v>
      </c>
      <c r="M2213" s="27"/>
      <c r="N2213" s="27">
        <v>0</v>
      </c>
      <c r="O2213" s="27">
        <v>0</v>
      </c>
      <c r="P2213" s="27">
        <v>0</v>
      </c>
      <c r="Q2213" s="27"/>
      <c r="R2213" s="27">
        <v>0</v>
      </c>
      <c r="S2213" s="27">
        <v>0</v>
      </c>
      <c r="T2213" s="27">
        <v>0</v>
      </c>
      <c r="U2213" s="27"/>
      <c r="V2213" s="27">
        <v>0</v>
      </c>
      <c r="W2213" s="27">
        <v>0</v>
      </c>
      <c r="X2213" s="27">
        <v>0</v>
      </c>
      <c r="Y2213" s="27"/>
      <c r="Z2213" s="27">
        <v>0</v>
      </c>
      <c r="AA2213" s="27">
        <v>0</v>
      </c>
      <c r="AB2213" s="27">
        <v>0</v>
      </c>
      <c r="AC2213" s="27"/>
      <c r="AD2213" s="27">
        <v>0</v>
      </c>
      <c r="AE2213" s="27">
        <v>0</v>
      </c>
      <c r="AF2213" s="27">
        <v>0</v>
      </c>
      <c r="AG2213" s="106">
        <v>0</v>
      </c>
      <c r="AH2213" s="27">
        <v>0</v>
      </c>
      <c r="AI2213" s="27">
        <v>0</v>
      </c>
      <c r="AJ2213" s="27">
        <v>0</v>
      </c>
      <c r="AK2213" s="106">
        <v>0</v>
      </c>
      <c r="AL2213" s="106">
        <v>0</v>
      </c>
      <c r="AM2213" s="105">
        <v>0</v>
      </c>
      <c r="AN2213" s="11">
        <v>0</v>
      </c>
      <c r="AO2213" s="11">
        <v>0</v>
      </c>
      <c r="AP2213" s="105">
        <v>0</v>
      </c>
      <c r="AQ2213" s="11">
        <v>0</v>
      </c>
      <c r="AR2213" s="11">
        <v>0</v>
      </c>
      <c r="AS2213" s="11">
        <v>0</v>
      </c>
      <c r="AT2213" s="11">
        <v>0</v>
      </c>
      <c r="AU2213" s="11">
        <v>0</v>
      </c>
      <c r="AV2213" s="11">
        <v>0</v>
      </c>
      <c r="AW2213" s="11">
        <v>0</v>
      </c>
      <c r="AX2213" s="11">
        <v>0</v>
      </c>
      <c r="AZ2213" s="11">
        <v>0</v>
      </c>
      <c r="BA2213" s="11">
        <v>0</v>
      </c>
      <c r="BB2213" s="122"/>
    </row>
    <row r="2214" spans="1:54" hidden="1" x14ac:dyDescent="0.25">
      <c r="A2214">
        <v>11</v>
      </c>
      <c r="B2214" t="str">
        <f t="shared" si="268"/>
        <v>FlCC-8540</v>
      </c>
      <c r="C2214" s="2" t="s">
        <v>321</v>
      </c>
      <c r="D2214" s="2" t="str">
        <f t="shared" si="269"/>
        <v>8</v>
      </c>
      <c r="E2214" s="2" t="str">
        <f t="shared" si="270"/>
        <v>85</v>
      </c>
      <c r="F2214" s="2" t="str">
        <f t="shared" si="271"/>
        <v>854</v>
      </c>
      <c r="G2214" s="1" t="s">
        <v>297</v>
      </c>
      <c r="H2214" s="27">
        <v>0</v>
      </c>
      <c r="I2214" s="27"/>
      <c r="J2214" s="27">
        <v>0</v>
      </c>
      <c r="K2214" s="27">
        <v>0</v>
      </c>
      <c r="L2214" s="27">
        <v>0</v>
      </c>
      <c r="M2214" s="27"/>
      <c r="N2214" s="27">
        <v>0</v>
      </c>
      <c r="O2214" s="27">
        <v>0</v>
      </c>
      <c r="P2214" s="27">
        <v>0</v>
      </c>
      <c r="Q2214" s="27"/>
      <c r="R2214" s="27">
        <v>0</v>
      </c>
      <c r="S2214" s="27">
        <v>0</v>
      </c>
      <c r="T2214" s="27">
        <v>0</v>
      </c>
      <c r="U2214" s="27"/>
      <c r="V2214" s="27">
        <v>0</v>
      </c>
      <c r="W2214" s="27">
        <v>0</v>
      </c>
      <c r="X2214" s="27">
        <v>0</v>
      </c>
      <c r="Y2214" s="27"/>
      <c r="Z2214" s="27">
        <v>0</v>
      </c>
      <c r="AA2214" s="27">
        <v>0</v>
      </c>
      <c r="AB2214" s="27">
        <v>0</v>
      </c>
      <c r="AC2214" s="27"/>
      <c r="AD2214" s="27">
        <v>0</v>
      </c>
      <c r="AE2214" s="27">
        <v>0</v>
      </c>
      <c r="AF2214" s="27">
        <v>0</v>
      </c>
      <c r="AG2214" s="106">
        <v>0</v>
      </c>
      <c r="AH2214" s="27">
        <v>0</v>
      </c>
      <c r="AI2214" s="27">
        <v>0</v>
      </c>
      <c r="AJ2214" s="27">
        <v>0</v>
      </c>
      <c r="AK2214" s="106">
        <v>0</v>
      </c>
      <c r="AL2214" s="106">
        <v>0</v>
      </c>
      <c r="AM2214" s="105">
        <v>0</v>
      </c>
      <c r="AN2214" s="11">
        <v>0</v>
      </c>
      <c r="AO2214" s="11">
        <v>0</v>
      </c>
      <c r="AP2214" s="105">
        <v>0</v>
      </c>
      <c r="AQ2214" s="11">
        <v>0</v>
      </c>
      <c r="AR2214" s="11">
        <v>0</v>
      </c>
      <c r="AS2214" s="11">
        <v>0</v>
      </c>
      <c r="AT2214" s="11">
        <v>0</v>
      </c>
      <c r="AU2214" s="11">
        <v>0</v>
      </c>
      <c r="AV2214" s="11">
        <v>0</v>
      </c>
      <c r="AW2214" s="11">
        <v>0</v>
      </c>
      <c r="AX2214" s="11">
        <v>0</v>
      </c>
      <c r="AZ2214" s="11">
        <v>0</v>
      </c>
      <c r="BA2214" s="11">
        <v>0</v>
      </c>
      <c r="BB2214" s="122"/>
    </row>
    <row r="2215" spans="1:54" hidden="1" x14ac:dyDescent="0.25">
      <c r="A2215">
        <v>11</v>
      </c>
      <c r="B2215" t="str">
        <f t="shared" si="268"/>
        <v>FlCC-8550</v>
      </c>
      <c r="C2215" s="2" t="s">
        <v>321</v>
      </c>
      <c r="D2215" s="2" t="str">
        <f t="shared" si="269"/>
        <v>8</v>
      </c>
      <c r="E2215" s="2" t="str">
        <f t="shared" si="270"/>
        <v>85</v>
      </c>
      <c r="F2215" s="2" t="str">
        <f t="shared" si="271"/>
        <v>855</v>
      </c>
      <c r="G2215" s="1" t="s">
        <v>298</v>
      </c>
      <c r="H2215" s="27">
        <v>0</v>
      </c>
      <c r="I2215" s="27"/>
      <c r="J2215" s="27">
        <v>0</v>
      </c>
      <c r="K2215" s="27">
        <v>0</v>
      </c>
      <c r="L2215" s="27">
        <v>0</v>
      </c>
      <c r="M2215" s="27"/>
      <c r="N2215" s="27">
        <v>0</v>
      </c>
      <c r="O2215" s="27">
        <v>0</v>
      </c>
      <c r="P2215" s="27">
        <v>0</v>
      </c>
      <c r="Q2215" s="27"/>
      <c r="R2215" s="27">
        <v>0</v>
      </c>
      <c r="S2215" s="27">
        <v>0</v>
      </c>
      <c r="T2215" s="27">
        <v>0</v>
      </c>
      <c r="U2215" s="27"/>
      <c r="V2215" s="27">
        <v>0</v>
      </c>
      <c r="W2215" s="27">
        <v>0</v>
      </c>
      <c r="X2215" s="27">
        <v>0</v>
      </c>
      <c r="Y2215" s="27"/>
      <c r="Z2215" s="27">
        <v>0</v>
      </c>
      <c r="AA2215" s="27">
        <v>0</v>
      </c>
      <c r="AB2215" s="27">
        <v>0</v>
      </c>
      <c r="AC2215" s="27"/>
      <c r="AD2215" s="27">
        <v>0</v>
      </c>
      <c r="AE2215" s="27">
        <v>0</v>
      </c>
      <c r="AF2215" s="27">
        <v>0</v>
      </c>
      <c r="AG2215" s="106">
        <v>0</v>
      </c>
      <c r="AH2215" s="27">
        <v>0</v>
      </c>
      <c r="AI2215" s="27">
        <v>0</v>
      </c>
      <c r="AJ2215" s="27">
        <v>0</v>
      </c>
      <c r="AK2215" s="106">
        <v>0</v>
      </c>
      <c r="AL2215" s="106">
        <v>0</v>
      </c>
      <c r="AM2215" s="105">
        <v>0</v>
      </c>
      <c r="AN2215" s="11">
        <v>0</v>
      </c>
      <c r="AO2215" s="11">
        <v>0</v>
      </c>
      <c r="AP2215" s="105">
        <v>0</v>
      </c>
      <c r="AQ2215" s="11">
        <v>0</v>
      </c>
      <c r="AR2215" s="11">
        <v>0</v>
      </c>
      <c r="AS2215" s="11">
        <v>0</v>
      </c>
      <c r="AT2215" s="11">
        <v>0</v>
      </c>
      <c r="AU2215" s="11">
        <v>0</v>
      </c>
      <c r="AV2215" s="11">
        <v>0</v>
      </c>
      <c r="AW2215" s="11">
        <v>0</v>
      </c>
      <c r="AX2215" s="11">
        <v>0</v>
      </c>
      <c r="AZ2215" s="11">
        <v>0</v>
      </c>
      <c r="BA2215" s="11">
        <v>0</v>
      </c>
      <c r="BB2215" s="122"/>
    </row>
    <row r="2216" spans="1:54" hidden="1" x14ac:dyDescent="0.25">
      <c r="A2216">
        <v>11</v>
      </c>
      <c r="B2216" t="str">
        <f t="shared" si="268"/>
        <v>FlCC-8561</v>
      </c>
      <c r="C2216" s="2" t="s">
        <v>321</v>
      </c>
      <c r="D2216" s="2" t="str">
        <f t="shared" si="269"/>
        <v>8</v>
      </c>
      <c r="E2216" s="2" t="str">
        <f t="shared" si="270"/>
        <v>85</v>
      </c>
      <c r="F2216" s="2" t="str">
        <f t="shared" si="271"/>
        <v>856</v>
      </c>
      <c r="G2216" s="1" t="s">
        <v>299</v>
      </c>
      <c r="H2216" s="27">
        <v>0</v>
      </c>
      <c r="I2216" s="27"/>
      <c r="J2216" s="27">
        <v>0</v>
      </c>
      <c r="K2216" s="27">
        <v>0</v>
      </c>
      <c r="L2216" s="27">
        <v>0</v>
      </c>
      <c r="M2216" s="27"/>
      <c r="N2216" s="27">
        <v>0</v>
      </c>
      <c r="O2216" s="27">
        <v>0</v>
      </c>
      <c r="P2216" s="27">
        <v>0</v>
      </c>
      <c r="Q2216" s="27"/>
      <c r="R2216" s="27">
        <v>0</v>
      </c>
      <c r="S2216" s="27">
        <v>0</v>
      </c>
      <c r="T2216" s="27">
        <v>0</v>
      </c>
      <c r="U2216" s="27"/>
      <c r="V2216" s="27">
        <v>0</v>
      </c>
      <c r="W2216" s="27">
        <v>0</v>
      </c>
      <c r="X2216" s="27">
        <v>0</v>
      </c>
      <c r="Y2216" s="27"/>
      <c r="Z2216" s="27">
        <v>0</v>
      </c>
      <c r="AA2216" s="27">
        <v>0</v>
      </c>
      <c r="AB2216" s="27">
        <v>0</v>
      </c>
      <c r="AC2216" s="27"/>
      <c r="AD2216" s="27">
        <v>0</v>
      </c>
      <c r="AE2216" s="27">
        <v>0</v>
      </c>
      <c r="AF2216" s="27">
        <v>0</v>
      </c>
      <c r="AG2216" s="106">
        <v>0</v>
      </c>
      <c r="AH2216" s="27">
        <v>0</v>
      </c>
      <c r="AI2216" s="27">
        <v>0</v>
      </c>
      <c r="AJ2216" s="27">
        <v>0</v>
      </c>
      <c r="AK2216" s="106">
        <v>0</v>
      </c>
      <c r="AL2216" s="106">
        <v>0</v>
      </c>
      <c r="AM2216" s="105">
        <v>0</v>
      </c>
      <c r="AN2216" s="11">
        <v>0</v>
      </c>
      <c r="AO2216" s="11">
        <v>0</v>
      </c>
      <c r="AP2216" s="105">
        <v>0</v>
      </c>
      <c r="AQ2216" s="11">
        <v>0</v>
      </c>
      <c r="AR2216" s="11">
        <v>0</v>
      </c>
      <c r="AS2216" s="11">
        <v>0</v>
      </c>
      <c r="AT2216" s="11">
        <v>0</v>
      </c>
      <c r="AU2216" s="11">
        <v>0</v>
      </c>
      <c r="AV2216" s="11">
        <v>0</v>
      </c>
      <c r="AW2216" s="11">
        <v>0</v>
      </c>
      <c r="AX2216" s="11">
        <v>0</v>
      </c>
      <c r="AZ2216" s="11">
        <v>0</v>
      </c>
      <c r="BA2216" s="11">
        <v>0</v>
      </c>
      <c r="BB2216" s="122"/>
    </row>
    <row r="2217" spans="1:54" hidden="1" x14ac:dyDescent="0.25">
      <c r="A2217">
        <v>11</v>
      </c>
      <c r="B2217" t="str">
        <f t="shared" si="268"/>
        <v>FlCC-8562</v>
      </c>
      <c r="C2217" s="2" t="s">
        <v>321</v>
      </c>
      <c r="D2217" s="2" t="str">
        <f t="shared" si="269"/>
        <v>8</v>
      </c>
      <c r="E2217" s="2" t="str">
        <f t="shared" si="270"/>
        <v>85</v>
      </c>
      <c r="F2217" s="2" t="str">
        <f t="shared" si="271"/>
        <v>856</v>
      </c>
      <c r="G2217" s="1" t="s">
        <v>300</v>
      </c>
      <c r="H2217" s="27">
        <v>0</v>
      </c>
      <c r="I2217" s="27"/>
      <c r="J2217" s="27">
        <v>0</v>
      </c>
      <c r="K2217" s="27">
        <v>0</v>
      </c>
      <c r="L2217" s="27">
        <v>0</v>
      </c>
      <c r="M2217" s="27"/>
      <c r="N2217" s="27">
        <v>0</v>
      </c>
      <c r="O2217" s="27">
        <v>0</v>
      </c>
      <c r="P2217" s="27">
        <v>0</v>
      </c>
      <c r="Q2217" s="27"/>
      <c r="R2217" s="27">
        <v>0</v>
      </c>
      <c r="S2217" s="27">
        <v>0</v>
      </c>
      <c r="T2217" s="27">
        <v>0</v>
      </c>
      <c r="U2217" s="27"/>
      <c r="V2217" s="27">
        <v>0</v>
      </c>
      <c r="W2217" s="27">
        <v>0</v>
      </c>
      <c r="X2217" s="27">
        <v>0</v>
      </c>
      <c r="Y2217" s="27"/>
      <c r="Z2217" s="27">
        <v>0</v>
      </c>
      <c r="AA2217" s="27">
        <v>0</v>
      </c>
      <c r="AB2217" s="27">
        <v>0</v>
      </c>
      <c r="AC2217" s="27"/>
      <c r="AD2217" s="27">
        <v>0</v>
      </c>
      <c r="AE2217" s="27">
        <v>0</v>
      </c>
      <c r="AF2217" s="27">
        <v>0</v>
      </c>
      <c r="AG2217" s="106">
        <v>0</v>
      </c>
      <c r="AH2217" s="27">
        <v>0</v>
      </c>
      <c r="AI2217" s="27">
        <v>0</v>
      </c>
      <c r="AJ2217" s="27">
        <v>0</v>
      </c>
      <c r="AK2217" s="106">
        <v>0</v>
      </c>
      <c r="AL2217" s="106">
        <v>0</v>
      </c>
      <c r="AM2217" s="105">
        <v>0</v>
      </c>
      <c r="AN2217" s="11">
        <v>0</v>
      </c>
      <c r="AO2217" s="11">
        <v>0</v>
      </c>
      <c r="AP2217" s="105">
        <v>0</v>
      </c>
      <c r="AQ2217" s="11">
        <v>0</v>
      </c>
      <c r="AR2217" s="11">
        <v>0</v>
      </c>
      <c r="AS2217" s="11">
        <v>0</v>
      </c>
      <c r="AT2217" s="11">
        <v>0</v>
      </c>
      <c r="AU2217" s="11">
        <v>0</v>
      </c>
      <c r="AV2217" s="11">
        <v>0</v>
      </c>
      <c r="AW2217" s="11">
        <v>0</v>
      </c>
      <c r="AX2217" s="11">
        <v>0</v>
      </c>
      <c r="AZ2217" s="11">
        <v>0</v>
      </c>
      <c r="BA2217" s="11">
        <v>0</v>
      </c>
      <c r="BB2217" s="122"/>
    </row>
    <row r="2218" spans="1:54" hidden="1" x14ac:dyDescent="0.25">
      <c r="A2218">
        <v>11</v>
      </c>
      <c r="B2218" t="str">
        <f t="shared" si="268"/>
        <v>FlCC-8563</v>
      </c>
      <c r="C2218" s="2" t="s">
        <v>321</v>
      </c>
      <c r="D2218" s="2" t="str">
        <f t="shared" si="269"/>
        <v>8</v>
      </c>
      <c r="E2218" s="2" t="str">
        <f t="shared" si="270"/>
        <v>85</v>
      </c>
      <c r="F2218" s="2" t="str">
        <f t="shared" si="271"/>
        <v>856</v>
      </c>
      <c r="G2218" s="1" t="s">
        <v>301</v>
      </c>
      <c r="H2218" s="27">
        <v>0</v>
      </c>
      <c r="I2218" s="27"/>
      <c r="J2218" s="27">
        <v>0</v>
      </c>
      <c r="K2218" s="27">
        <v>0</v>
      </c>
      <c r="L2218" s="27">
        <v>0</v>
      </c>
      <c r="M2218" s="27"/>
      <c r="N2218" s="27">
        <v>0</v>
      </c>
      <c r="O2218" s="27">
        <v>0</v>
      </c>
      <c r="P2218" s="27">
        <v>0</v>
      </c>
      <c r="Q2218" s="27"/>
      <c r="R2218" s="27">
        <v>0</v>
      </c>
      <c r="S2218" s="27">
        <v>0</v>
      </c>
      <c r="T2218" s="27">
        <v>0</v>
      </c>
      <c r="U2218" s="27"/>
      <c r="V2218" s="27">
        <v>0</v>
      </c>
      <c r="W2218" s="27">
        <v>0</v>
      </c>
      <c r="X2218" s="27">
        <v>0</v>
      </c>
      <c r="Y2218" s="27"/>
      <c r="Z2218" s="27">
        <v>0</v>
      </c>
      <c r="AA2218" s="27">
        <v>0</v>
      </c>
      <c r="AB2218" s="27">
        <v>0</v>
      </c>
      <c r="AC2218" s="27"/>
      <c r="AD2218" s="27">
        <v>0</v>
      </c>
      <c r="AE2218" s="27">
        <v>0</v>
      </c>
      <c r="AF2218" s="27">
        <v>0</v>
      </c>
      <c r="AG2218" s="106">
        <v>0</v>
      </c>
      <c r="AH2218" s="27">
        <v>0</v>
      </c>
      <c r="AI2218" s="27">
        <v>0</v>
      </c>
      <c r="AJ2218" s="27">
        <v>0</v>
      </c>
      <c r="AK2218" s="106">
        <v>0</v>
      </c>
      <c r="AL2218" s="106">
        <v>0</v>
      </c>
      <c r="AM2218" s="105">
        <v>0</v>
      </c>
      <c r="AN2218" s="11">
        <v>0</v>
      </c>
      <c r="AO2218" s="11">
        <v>0</v>
      </c>
      <c r="AP2218" s="105">
        <v>0</v>
      </c>
      <c r="AQ2218" s="11">
        <v>0</v>
      </c>
      <c r="AR2218" s="11">
        <v>0</v>
      </c>
      <c r="AS2218" s="11">
        <v>0</v>
      </c>
      <c r="AT2218" s="11">
        <v>0</v>
      </c>
      <c r="AU2218" s="11">
        <v>0</v>
      </c>
      <c r="AV2218" s="11">
        <v>0</v>
      </c>
      <c r="AW2218" s="11">
        <v>0</v>
      </c>
      <c r="AX2218" s="11">
        <v>0</v>
      </c>
      <c r="AZ2218" s="11">
        <v>0</v>
      </c>
      <c r="BA2218" s="11">
        <v>0</v>
      </c>
      <c r="BB2218" s="122"/>
    </row>
    <row r="2219" spans="1:54" hidden="1" x14ac:dyDescent="0.25">
      <c r="A2219">
        <v>11</v>
      </c>
      <c r="B2219" t="str">
        <f t="shared" si="268"/>
        <v>FlCC-8564</v>
      </c>
      <c r="C2219" s="2" t="s">
        <v>321</v>
      </c>
      <c r="D2219" s="2" t="str">
        <f t="shared" si="269"/>
        <v>8</v>
      </c>
      <c r="E2219" s="2" t="str">
        <f t="shared" si="270"/>
        <v>85</v>
      </c>
      <c r="F2219" s="2" t="str">
        <f t="shared" si="271"/>
        <v>856</v>
      </c>
      <c r="G2219" s="1" t="s">
        <v>302</v>
      </c>
      <c r="H2219" s="27">
        <v>0</v>
      </c>
      <c r="I2219" s="27"/>
      <c r="J2219" s="27">
        <v>0</v>
      </c>
      <c r="K2219" s="27">
        <v>0</v>
      </c>
      <c r="L2219" s="27">
        <v>0</v>
      </c>
      <c r="M2219" s="27"/>
      <c r="N2219" s="27">
        <v>0</v>
      </c>
      <c r="O2219" s="27">
        <v>0</v>
      </c>
      <c r="P2219" s="27">
        <v>0</v>
      </c>
      <c r="Q2219" s="27"/>
      <c r="R2219" s="27">
        <v>0</v>
      </c>
      <c r="S2219" s="27">
        <v>0</v>
      </c>
      <c r="T2219" s="27">
        <v>0</v>
      </c>
      <c r="U2219" s="27"/>
      <c r="V2219" s="27">
        <v>0</v>
      </c>
      <c r="W2219" s="27">
        <v>0</v>
      </c>
      <c r="X2219" s="27">
        <v>0</v>
      </c>
      <c r="Y2219" s="27"/>
      <c r="Z2219" s="27">
        <v>0</v>
      </c>
      <c r="AA2219" s="27">
        <v>0</v>
      </c>
      <c r="AB2219" s="27">
        <v>0</v>
      </c>
      <c r="AC2219" s="27"/>
      <c r="AD2219" s="27">
        <v>0</v>
      </c>
      <c r="AE2219" s="27">
        <v>0</v>
      </c>
      <c r="AF2219" s="27">
        <v>0</v>
      </c>
      <c r="AG2219" s="106">
        <v>0</v>
      </c>
      <c r="AH2219" s="27">
        <v>0</v>
      </c>
      <c r="AI2219" s="27">
        <v>0</v>
      </c>
      <c r="AJ2219" s="27">
        <v>0</v>
      </c>
      <c r="AK2219" s="106">
        <v>0</v>
      </c>
      <c r="AL2219" s="106">
        <v>0</v>
      </c>
      <c r="AM2219" s="105">
        <v>0</v>
      </c>
      <c r="AN2219" s="11">
        <v>0</v>
      </c>
      <c r="AO2219" s="11">
        <v>0</v>
      </c>
      <c r="AP2219" s="105">
        <v>0</v>
      </c>
      <c r="AQ2219" s="11">
        <v>0</v>
      </c>
      <c r="AR2219" s="11">
        <v>0</v>
      </c>
      <c r="AS2219" s="11">
        <v>0</v>
      </c>
      <c r="AT2219" s="11">
        <v>0</v>
      </c>
      <c r="AU2219" s="11">
        <v>0</v>
      </c>
      <c r="AV2219" s="11">
        <v>0</v>
      </c>
      <c r="AW2219" s="11">
        <v>0</v>
      </c>
      <c r="AX2219" s="11">
        <v>0</v>
      </c>
      <c r="AZ2219" s="11">
        <v>0</v>
      </c>
      <c r="BA2219" s="11">
        <v>0</v>
      </c>
      <c r="BB2219" s="122"/>
    </row>
    <row r="2220" spans="1:54" hidden="1" x14ac:dyDescent="0.25">
      <c r="A2220">
        <v>11</v>
      </c>
      <c r="B2220" t="str">
        <f t="shared" si="268"/>
        <v>FlCC-8565</v>
      </c>
      <c r="C2220" s="2" t="s">
        <v>321</v>
      </c>
      <c r="D2220" s="2" t="str">
        <f t="shared" si="269"/>
        <v>8</v>
      </c>
      <c r="E2220" s="2" t="str">
        <f t="shared" si="270"/>
        <v>85</v>
      </c>
      <c r="F2220" s="2" t="str">
        <f t="shared" si="271"/>
        <v>856</v>
      </c>
      <c r="G2220" s="1" t="s">
        <v>303</v>
      </c>
      <c r="H2220" s="27">
        <v>0</v>
      </c>
      <c r="I2220" s="27"/>
      <c r="J2220" s="27">
        <v>0</v>
      </c>
      <c r="K2220" s="27">
        <v>0</v>
      </c>
      <c r="L2220" s="27">
        <v>0</v>
      </c>
      <c r="M2220" s="27"/>
      <c r="N2220" s="27">
        <v>0</v>
      </c>
      <c r="O2220" s="27">
        <v>0</v>
      </c>
      <c r="P2220" s="27">
        <v>0</v>
      </c>
      <c r="Q2220" s="27"/>
      <c r="R2220" s="27">
        <v>0</v>
      </c>
      <c r="S2220" s="27">
        <v>0</v>
      </c>
      <c r="T2220" s="27">
        <v>0</v>
      </c>
      <c r="U2220" s="27"/>
      <c r="V2220" s="27">
        <v>0</v>
      </c>
      <c r="W2220" s="27">
        <v>0</v>
      </c>
      <c r="X2220" s="27">
        <v>0</v>
      </c>
      <c r="Y2220" s="27"/>
      <c r="Z2220" s="27">
        <v>0</v>
      </c>
      <c r="AA2220" s="27">
        <v>0</v>
      </c>
      <c r="AB2220" s="27">
        <v>0</v>
      </c>
      <c r="AC2220" s="27"/>
      <c r="AD2220" s="27">
        <v>0</v>
      </c>
      <c r="AE2220" s="27">
        <v>0</v>
      </c>
      <c r="AF2220" s="27">
        <v>0</v>
      </c>
      <c r="AG2220" s="106">
        <v>0</v>
      </c>
      <c r="AH2220" s="27">
        <v>0</v>
      </c>
      <c r="AI2220" s="27">
        <v>0</v>
      </c>
      <c r="AJ2220" s="27">
        <v>0</v>
      </c>
      <c r="AK2220" s="106">
        <v>0</v>
      </c>
      <c r="AL2220" s="106">
        <v>0</v>
      </c>
      <c r="AM2220" s="105">
        <v>0</v>
      </c>
      <c r="AN2220" s="11">
        <v>0</v>
      </c>
      <c r="AO2220" s="11">
        <v>0</v>
      </c>
      <c r="AP2220" s="105">
        <v>0</v>
      </c>
      <c r="AQ2220" s="11">
        <v>0</v>
      </c>
      <c r="AR2220" s="11">
        <v>0</v>
      </c>
      <c r="AS2220" s="11">
        <v>0</v>
      </c>
      <c r="AT2220" s="11">
        <v>0</v>
      </c>
      <c r="AU2220" s="11">
        <v>0</v>
      </c>
      <c r="AV2220" s="11">
        <v>0</v>
      </c>
      <c r="AW2220" s="11">
        <v>0</v>
      </c>
      <c r="AX2220" s="11">
        <v>0</v>
      </c>
      <c r="AZ2220" s="11">
        <v>0</v>
      </c>
      <c r="BA2220" s="11">
        <v>0</v>
      </c>
      <c r="BB2220" s="122"/>
    </row>
    <row r="2221" spans="1:54" hidden="1" x14ac:dyDescent="0.25">
      <c r="A2221">
        <v>11</v>
      </c>
      <c r="B2221" t="str">
        <f t="shared" si="268"/>
        <v>FlCC-8571</v>
      </c>
      <c r="C2221" s="2" t="s">
        <v>321</v>
      </c>
      <c r="D2221" s="2" t="str">
        <f t="shared" si="269"/>
        <v>8</v>
      </c>
      <c r="E2221" s="2" t="str">
        <f t="shared" si="270"/>
        <v>85</v>
      </c>
      <c r="F2221" s="2" t="str">
        <f t="shared" si="271"/>
        <v>857</v>
      </c>
      <c r="G2221" s="1" t="s">
        <v>3539</v>
      </c>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106"/>
      <c r="AH2221" s="27"/>
      <c r="AI2221" s="27"/>
      <c r="AJ2221" s="27"/>
      <c r="AK2221" s="106"/>
      <c r="AL2221" s="106"/>
      <c r="AM2221" s="105"/>
      <c r="AN2221" s="11"/>
      <c r="AO2221" s="11"/>
      <c r="AP2221" s="105"/>
      <c r="AQ2221" s="11"/>
      <c r="AR2221" s="11"/>
      <c r="AS2221" s="11"/>
      <c r="AT2221" s="11"/>
      <c r="AU2221" s="11">
        <v>0</v>
      </c>
      <c r="AV2221" s="11">
        <v>0</v>
      </c>
      <c r="AW2221" s="11">
        <v>0</v>
      </c>
      <c r="AX2221" s="11">
        <v>0</v>
      </c>
      <c r="AZ2221" s="11">
        <v>0</v>
      </c>
      <c r="BA2221" s="11">
        <v>0</v>
      </c>
      <c r="BB2221" s="122"/>
    </row>
    <row r="2222" spans="1:54" hidden="1" x14ac:dyDescent="0.25">
      <c r="A2222">
        <v>11</v>
      </c>
      <c r="B2222" t="str">
        <f t="shared" si="268"/>
        <v>FlCC-8572</v>
      </c>
      <c r="C2222" s="2" t="s">
        <v>321</v>
      </c>
      <c r="D2222" s="2" t="str">
        <f t="shared" si="269"/>
        <v>8</v>
      </c>
      <c r="E2222" s="2" t="str">
        <f t="shared" si="270"/>
        <v>85</v>
      </c>
      <c r="F2222" s="2" t="str">
        <f t="shared" si="271"/>
        <v>857</v>
      </c>
      <c r="G2222" s="1" t="s">
        <v>3540</v>
      </c>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106"/>
      <c r="AH2222" s="27"/>
      <c r="AI2222" s="27"/>
      <c r="AJ2222" s="27"/>
      <c r="AK2222" s="106"/>
      <c r="AL2222" s="106"/>
      <c r="AM2222" s="105"/>
      <c r="AN2222" s="11"/>
      <c r="AO2222" s="11"/>
      <c r="AP2222" s="105"/>
      <c r="AQ2222" s="11"/>
      <c r="AR2222" s="11"/>
      <c r="AS2222" s="11"/>
      <c r="AT2222" s="11"/>
      <c r="AU2222" s="11">
        <v>0</v>
      </c>
      <c r="AV2222" s="11">
        <v>0</v>
      </c>
      <c r="AW2222" s="11">
        <v>0</v>
      </c>
      <c r="AX2222" s="11">
        <v>0</v>
      </c>
      <c r="AZ2222" s="11">
        <v>0</v>
      </c>
      <c r="BA2222" s="11">
        <v>0</v>
      </c>
      <c r="BB2222" s="122"/>
    </row>
    <row r="2223" spans="1:54" hidden="1" x14ac:dyDescent="0.25">
      <c r="A2223">
        <v>11</v>
      </c>
      <c r="B2223" t="str">
        <f t="shared" si="268"/>
        <v>FlCC-8573</v>
      </c>
      <c r="C2223" s="2" t="s">
        <v>321</v>
      </c>
      <c r="D2223" s="2" t="str">
        <f t="shared" si="269"/>
        <v>8</v>
      </c>
      <c r="E2223" s="2" t="str">
        <f t="shared" si="270"/>
        <v>85</v>
      </c>
      <c r="F2223" s="2" t="str">
        <f t="shared" si="271"/>
        <v>857</v>
      </c>
      <c r="G2223" s="1" t="s">
        <v>3541</v>
      </c>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106"/>
      <c r="AH2223" s="27"/>
      <c r="AI2223" s="27"/>
      <c r="AJ2223" s="27"/>
      <c r="AK2223" s="106"/>
      <c r="AL2223" s="106"/>
      <c r="AM2223" s="105"/>
      <c r="AN2223" s="11"/>
      <c r="AO2223" s="11"/>
      <c r="AP2223" s="105"/>
      <c r="AQ2223" s="11"/>
      <c r="AR2223" s="11"/>
      <c r="AS2223" s="11"/>
      <c r="AT2223" s="11"/>
      <c r="AU2223" s="11">
        <v>0</v>
      </c>
      <c r="AV2223" s="11">
        <v>0</v>
      </c>
      <c r="AW2223" s="11">
        <v>0</v>
      </c>
      <c r="AX2223" s="11">
        <v>0</v>
      </c>
      <c r="AZ2223" s="11">
        <v>0</v>
      </c>
      <c r="BA2223" s="11">
        <v>0</v>
      </c>
      <c r="BB2223" s="122"/>
    </row>
    <row r="2224" spans="1:54" hidden="1" x14ac:dyDescent="0.25">
      <c r="A2224">
        <v>11</v>
      </c>
      <c r="B2224" t="str">
        <f t="shared" si="268"/>
        <v>FlCC-8574</v>
      </c>
      <c r="C2224" s="2" t="s">
        <v>321</v>
      </c>
      <c r="D2224" s="2" t="str">
        <f t="shared" ref="D2224:D2255" si="272">LEFT($G2224,1)</f>
        <v>8</v>
      </c>
      <c r="E2224" s="2" t="str">
        <f t="shared" ref="E2224:E2255" si="273">LEFT($G2224,2)</f>
        <v>85</v>
      </c>
      <c r="F2224" s="2" t="str">
        <f t="shared" ref="F2224:F2255" si="274">LEFT($G2224,3)</f>
        <v>857</v>
      </c>
      <c r="G2224" s="1" t="s">
        <v>3542</v>
      </c>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106"/>
      <c r="AH2224" s="27"/>
      <c r="AI2224" s="27"/>
      <c r="AJ2224" s="27"/>
      <c r="AK2224" s="106"/>
      <c r="AL2224" s="106"/>
      <c r="AM2224" s="105"/>
      <c r="AN2224" s="11"/>
      <c r="AO2224" s="11"/>
      <c r="AP2224" s="105"/>
      <c r="AQ2224" s="11"/>
      <c r="AR2224" s="11"/>
      <c r="AS2224" s="11"/>
      <c r="AT2224" s="11"/>
      <c r="AU2224" s="11">
        <v>0</v>
      </c>
      <c r="AV2224" s="11">
        <v>0</v>
      </c>
      <c r="AW2224" s="11">
        <v>0</v>
      </c>
      <c r="AX2224" s="11">
        <v>0</v>
      </c>
      <c r="AZ2224" s="11">
        <v>0</v>
      </c>
      <c r="BA2224" s="11">
        <v>0</v>
      </c>
      <c r="BB2224" s="122"/>
    </row>
    <row r="2225" spans="1:54" hidden="1" x14ac:dyDescent="0.25">
      <c r="A2225">
        <v>11</v>
      </c>
      <c r="B2225" t="str">
        <f t="shared" si="268"/>
        <v>FlCC-8575</v>
      </c>
      <c r="C2225" s="2" t="s">
        <v>321</v>
      </c>
      <c r="D2225" s="2" t="str">
        <f t="shared" si="272"/>
        <v>8</v>
      </c>
      <c r="E2225" s="2" t="str">
        <f t="shared" si="273"/>
        <v>85</v>
      </c>
      <c r="F2225" s="2" t="str">
        <f t="shared" si="274"/>
        <v>857</v>
      </c>
      <c r="G2225" s="1" t="s">
        <v>3543</v>
      </c>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106"/>
      <c r="AH2225" s="27"/>
      <c r="AI2225" s="27"/>
      <c r="AJ2225" s="27"/>
      <c r="AK2225" s="106"/>
      <c r="AL2225" s="106"/>
      <c r="AM2225" s="105"/>
      <c r="AN2225" s="11"/>
      <c r="AO2225" s="11"/>
      <c r="AP2225" s="105"/>
      <c r="AQ2225" s="11"/>
      <c r="AR2225" s="11"/>
      <c r="AS2225" s="11"/>
      <c r="AT2225" s="11"/>
      <c r="AU2225" s="11">
        <v>0</v>
      </c>
      <c r="AV2225" s="11">
        <v>0</v>
      </c>
      <c r="AW2225" s="11">
        <v>0</v>
      </c>
      <c r="AX2225" s="11">
        <v>0</v>
      </c>
      <c r="AZ2225" s="11">
        <v>0</v>
      </c>
      <c r="BA2225" s="11">
        <v>0</v>
      </c>
      <c r="BB2225" s="122"/>
    </row>
    <row r="2226" spans="1:54" hidden="1" x14ac:dyDescent="0.25">
      <c r="A2226">
        <v>11</v>
      </c>
      <c r="B2226" t="str">
        <f t="shared" si="268"/>
        <v>FlCC-9110</v>
      </c>
      <c r="C2226" s="2" t="s">
        <v>321</v>
      </c>
      <c r="D2226" s="2" t="str">
        <f t="shared" si="272"/>
        <v>9</v>
      </c>
      <c r="E2226" s="2" t="str">
        <f t="shared" si="273"/>
        <v>91</v>
      </c>
      <c r="F2226" s="2" t="str">
        <f t="shared" si="274"/>
        <v>911</v>
      </c>
      <c r="G2226" s="1" t="s">
        <v>306</v>
      </c>
      <c r="H2226" s="27">
        <v>3235</v>
      </c>
      <c r="I2226" s="27"/>
      <c r="J2226" s="27">
        <v>1607</v>
      </c>
      <c r="K2226" s="27">
        <v>1607</v>
      </c>
      <c r="L2226" s="27">
        <v>2618</v>
      </c>
      <c r="M2226" s="27"/>
      <c r="N2226" s="27">
        <v>1679</v>
      </c>
      <c r="O2226" s="27">
        <v>1679</v>
      </c>
      <c r="P2226" s="27">
        <v>5079</v>
      </c>
      <c r="Q2226" s="27"/>
      <c r="R2226" s="27">
        <v>2920</v>
      </c>
      <c r="S2226" s="27">
        <v>2920</v>
      </c>
      <c r="T2226" s="27">
        <v>5105</v>
      </c>
      <c r="U2226" s="27"/>
      <c r="V2226" s="27">
        <v>4159.3909299999996</v>
      </c>
      <c r="W2226" s="27">
        <v>4159.3909299999996</v>
      </c>
      <c r="X2226" s="27">
        <v>5756.3356700000004</v>
      </c>
      <c r="Y2226" s="27"/>
      <c r="Z2226" s="27">
        <v>4506.7045099999996</v>
      </c>
      <c r="AA2226" s="27">
        <v>4506.7045099999996</v>
      </c>
      <c r="AB2226" s="27">
        <v>0</v>
      </c>
      <c r="AC2226" s="27"/>
      <c r="AD2226" s="27">
        <v>5431.7160899999999</v>
      </c>
      <c r="AE2226" s="27">
        <v>5431.7160899999999</v>
      </c>
      <c r="AF2226" s="27">
        <v>7337.9936100000004</v>
      </c>
      <c r="AG2226" s="106">
        <v>6255.5076099999997</v>
      </c>
      <c r="AH2226" s="27">
        <v>6255.5076099999997</v>
      </c>
      <c r="AI2226" s="27">
        <v>6255.5076099999997</v>
      </c>
      <c r="AJ2226" s="27">
        <v>6915.616</v>
      </c>
      <c r="AK2226" s="106">
        <v>5751.3</v>
      </c>
      <c r="AL2226" s="106">
        <v>5751.3</v>
      </c>
      <c r="AM2226" s="105">
        <v>5751.3</v>
      </c>
      <c r="AN2226" s="11">
        <v>4971.2520000000004</v>
      </c>
      <c r="AO2226" s="11">
        <v>4313.6887299999999</v>
      </c>
      <c r="AP2226" s="105">
        <v>4313.6887299999999</v>
      </c>
      <c r="AQ2226" s="11">
        <v>4313.6887299999999</v>
      </c>
      <c r="AR2226" s="11">
        <v>4807</v>
      </c>
      <c r="AS2226" s="11">
        <v>4787.9929599999996</v>
      </c>
      <c r="AT2226" s="11">
        <v>4787.9929599999996</v>
      </c>
      <c r="AU2226" s="11">
        <v>4787.9929599999996</v>
      </c>
      <c r="AV2226" s="11">
        <v>4600</v>
      </c>
      <c r="AW2226" s="11">
        <v>4801.5878899999998</v>
      </c>
      <c r="AX2226" s="11">
        <v>4801.5878899999998</v>
      </c>
      <c r="AZ2226" s="11">
        <v>4700</v>
      </c>
      <c r="BA2226" s="11">
        <v>4635.2380000000003</v>
      </c>
      <c r="BB2226" s="122"/>
    </row>
    <row r="2227" spans="1:54" hidden="1" x14ac:dyDescent="0.25">
      <c r="A2227">
        <v>11</v>
      </c>
      <c r="B2227" t="str">
        <f t="shared" si="268"/>
        <v>FlCC-9120</v>
      </c>
      <c r="C2227" s="2" t="s">
        <v>321</v>
      </c>
      <c r="D2227" s="2" t="str">
        <f t="shared" si="272"/>
        <v>9</v>
      </c>
      <c r="E2227" s="2" t="str">
        <f t="shared" si="273"/>
        <v>91</v>
      </c>
      <c r="F2227" s="2" t="str">
        <f t="shared" si="274"/>
        <v>912</v>
      </c>
      <c r="G2227" s="1" t="s">
        <v>307</v>
      </c>
      <c r="H2227" s="27">
        <v>0</v>
      </c>
      <c r="I2227" s="27"/>
      <c r="J2227" s="27">
        <v>0</v>
      </c>
      <c r="K2227" s="27">
        <v>0</v>
      </c>
      <c r="L2227" s="27">
        <v>0</v>
      </c>
      <c r="M2227" s="27"/>
      <c r="N2227" s="27">
        <v>0</v>
      </c>
      <c r="O2227" s="27">
        <v>0</v>
      </c>
      <c r="P2227" s="27">
        <v>0</v>
      </c>
      <c r="Q2227" s="27"/>
      <c r="R2227" s="27">
        <v>0</v>
      </c>
      <c r="S2227" s="27">
        <v>0</v>
      </c>
      <c r="T2227" s="27">
        <v>0</v>
      </c>
      <c r="U2227" s="27"/>
      <c r="V2227" s="27">
        <v>0</v>
      </c>
      <c r="W2227" s="27">
        <v>0</v>
      </c>
      <c r="X2227" s="27">
        <v>0</v>
      </c>
      <c r="Y2227" s="27"/>
      <c r="Z2227" s="27">
        <v>0</v>
      </c>
      <c r="AA2227" s="27">
        <v>0</v>
      </c>
      <c r="AB2227" s="27">
        <v>0</v>
      </c>
      <c r="AC2227" s="27"/>
      <c r="AD2227" s="27">
        <v>0</v>
      </c>
      <c r="AE2227" s="27">
        <v>0</v>
      </c>
      <c r="AF2227" s="27">
        <v>0</v>
      </c>
      <c r="AG2227" s="106">
        <v>0</v>
      </c>
      <c r="AH2227" s="27">
        <v>0</v>
      </c>
      <c r="AI2227" s="27">
        <v>0</v>
      </c>
      <c r="AJ2227" s="27">
        <v>0</v>
      </c>
      <c r="AK2227" s="106">
        <v>0</v>
      </c>
      <c r="AL2227" s="106">
        <v>0</v>
      </c>
      <c r="AM2227" s="105">
        <v>0</v>
      </c>
      <c r="AN2227" s="11">
        <v>0</v>
      </c>
      <c r="AO2227" s="11">
        <v>0</v>
      </c>
      <c r="AP2227" s="105">
        <v>0</v>
      </c>
      <c r="AQ2227" s="11">
        <v>0</v>
      </c>
      <c r="AR2227" s="11">
        <v>0</v>
      </c>
      <c r="AS2227" s="11">
        <v>0</v>
      </c>
      <c r="AT2227" s="11">
        <v>0</v>
      </c>
      <c r="AU2227" s="11">
        <v>0</v>
      </c>
      <c r="AV2227" s="11">
        <v>0</v>
      </c>
      <c r="AW2227" s="11">
        <v>0</v>
      </c>
      <c r="AX2227" s="11">
        <v>0</v>
      </c>
      <c r="AZ2227" s="11">
        <v>0</v>
      </c>
      <c r="BA2227" s="11">
        <v>0</v>
      </c>
      <c r="BB2227" s="122"/>
    </row>
    <row r="2228" spans="1:54" hidden="1" x14ac:dyDescent="0.25">
      <c r="A2228">
        <v>11</v>
      </c>
      <c r="B2228" t="str">
        <f t="shared" si="268"/>
        <v>FlCC-9130</v>
      </c>
      <c r="C2228" s="2" t="s">
        <v>321</v>
      </c>
      <c r="D2228" s="2" t="str">
        <f t="shared" si="272"/>
        <v>9</v>
      </c>
      <c r="E2228" s="2" t="str">
        <f t="shared" si="273"/>
        <v>91</v>
      </c>
      <c r="F2228" s="2" t="str">
        <f t="shared" si="274"/>
        <v>913</v>
      </c>
      <c r="G2228" s="1" t="s">
        <v>308</v>
      </c>
      <c r="H2228" s="27">
        <v>0</v>
      </c>
      <c r="I2228" s="27"/>
      <c r="J2228" s="27">
        <v>0</v>
      </c>
      <c r="K2228" s="27">
        <v>0</v>
      </c>
      <c r="L2228" s="27">
        <v>0</v>
      </c>
      <c r="M2228" s="27"/>
      <c r="N2228" s="27">
        <v>0</v>
      </c>
      <c r="O2228" s="27">
        <v>0</v>
      </c>
      <c r="P2228" s="27">
        <v>0</v>
      </c>
      <c r="Q2228" s="27"/>
      <c r="R2228" s="27">
        <v>0</v>
      </c>
      <c r="S2228" s="27">
        <v>0</v>
      </c>
      <c r="T2228" s="27">
        <v>0</v>
      </c>
      <c r="U2228" s="27"/>
      <c r="V2228" s="27">
        <v>0</v>
      </c>
      <c r="W2228" s="27">
        <v>0</v>
      </c>
      <c r="X2228" s="27">
        <v>0</v>
      </c>
      <c r="Y2228" s="27"/>
      <c r="Z2228" s="27">
        <v>0</v>
      </c>
      <c r="AA2228" s="27">
        <v>0</v>
      </c>
      <c r="AB2228" s="27">
        <v>0</v>
      </c>
      <c r="AC2228" s="27"/>
      <c r="AD2228" s="27">
        <v>0</v>
      </c>
      <c r="AE2228" s="27">
        <v>0</v>
      </c>
      <c r="AF2228" s="27">
        <v>0</v>
      </c>
      <c r="AG2228" s="106">
        <v>0</v>
      </c>
      <c r="AH2228" s="27">
        <v>0</v>
      </c>
      <c r="AI2228" s="27">
        <v>0</v>
      </c>
      <c r="AJ2228" s="27">
        <v>0</v>
      </c>
      <c r="AK2228" s="106">
        <v>0</v>
      </c>
      <c r="AL2228" s="106">
        <v>0</v>
      </c>
      <c r="AM2228" s="105">
        <v>0</v>
      </c>
      <c r="AN2228" s="11">
        <v>0</v>
      </c>
      <c r="AO2228" s="11">
        <v>0</v>
      </c>
      <c r="AP2228" s="105">
        <v>0</v>
      </c>
      <c r="AQ2228" s="11">
        <v>0</v>
      </c>
      <c r="AR2228" s="11">
        <v>0</v>
      </c>
      <c r="AS2228" s="11">
        <v>0</v>
      </c>
      <c r="AT2228" s="11">
        <v>0</v>
      </c>
      <c r="AU2228" s="11">
        <v>0</v>
      </c>
      <c r="AV2228" s="11">
        <v>0</v>
      </c>
      <c r="AW2228" s="11">
        <v>0</v>
      </c>
      <c r="AX2228" s="11">
        <v>0</v>
      </c>
      <c r="AZ2228" s="11">
        <v>0</v>
      </c>
      <c r="BA2228" s="11">
        <v>0</v>
      </c>
      <c r="BB2228" s="122"/>
    </row>
    <row r="2229" spans="1:54" hidden="1" x14ac:dyDescent="0.25">
      <c r="A2229">
        <v>11</v>
      </c>
      <c r="B2229" t="str">
        <f t="shared" si="268"/>
        <v>FlCC-9131</v>
      </c>
      <c r="C2229" s="2" t="s">
        <v>321</v>
      </c>
      <c r="D2229" s="2" t="str">
        <f t="shared" si="272"/>
        <v>9</v>
      </c>
      <c r="E2229" s="2" t="str">
        <f t="shared" si="273"/>
        <v>91</v>
      </c>
      <c r="F2229" s="2" t="str">
        <f t="shared" si="274"/>
        <v>913</v>
      </c>
      <c r="G2229" s="1" t="s">
        <v>3555</v>
      </c>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106"/>
      <c r="AH2229" s="27"/>
      <c r="AI2229" s="27"/>
      <c r="AJ2229" s="27"/>
      <c r="AK2229" s="106"/>
      <c r="AL2229" s="106"/>
      <c r="AM2229" s="105"/>
      <c r="AN2229" s="11"/>
      <c r="AO2229" s="11"/>
      <c r="AP2229" s="105"/>
      <c r="AQ2229" s="11"/>
      <c r="AR2229" s="11"/>
      <c r="AS2229" s="11"/>
      <c r="AT2229" s="11"/>
      <c r="AU2229" s="11">
        <v>0</v>
      </c>
      <c r="AV2229" s="11">
        <v>0</v>
      </c>
      <c r="AW2229" s="11">
        <v>0</v>
      </c>
      <c r="AX2229" s="11">
        <v>0</v>
      </c>
      <c r="AZ2229" s="11">
        <v>0</v>
      </c>
      <c r="BA2229" s="11">
        <v>0</v>
      </c>
      <c r="BB2229" s="122"/>
    </row>
    <row r="2230" spans="1:54" hidden="1" x14ac:dyDescent="0.25">
      <c r="A2230">
        <v>11</v>
      </c>
      <c r="B2230" t="str">
        <f t="shared" si="268"/>
        <v>FlCC-9132</v>
      </c>
      <c r="C2230" s="2" t="s">
        <v>321</v>
      </c>
      <c r="D2230" s="2" t="str">
        <f t="shared" si="272"/>
        <v>9</v>
      </c>
      <c r="E2230" s="2" t="str">
        <f t="shared" si="273"/>
        <v>91</v>
      </c>
      <c r="F2230" s="2" t="str">
        <f t="shared" si="274"/>
        <v>913</v>
      </c>
      <c r="G2230" s="1" t="s">
        <v>3556</v>
      </c>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106"/>
      <c r="AH2230" s="27"/>
      <c r="AI2230" s="27"/>
      <c r="AJ2230" s="27"/>
      <c r="AK2230" s="106"/>
      <c r="AL2230" s="106"/>
      <c r="AM2230" s="105"/>
      <c r="AN2230" s="11"/>
      <c r="AO2230" s="11"/>
      <c r="AP2230" s="105"/>
      <c r="AQ2230" s="11"/>
      <c r="AR2230" s="11"/>
      <c r="AS2230" s="11"/>
      <c r="AT2230" s="11"/>
      <c r="AU2230" s="11">
        <v>0</v>
      </c>
      <c r="AV2230" s="11">
        <v>0</v>
      </c>
      <c r="AW2230" s="11">
        <v>0</v>
      </c>
      <c r="AX2230" s="11">
        <v>0</v>
      </c>
      <c r="AZ2230" s="11">
        <v>0</v>
      </c>
      <c r="BA2230" s="11">
        <v>0</v>
      </c>
      <c r="BB2230" s="122"/>
    </row>
    <row r="2231" spans="1:54" hidden="1" x14ac:dyDescent="0.25">
      <c r="A2231">
        <v>11</v>
      </c>
      <c r="B2231" t="str">
        <f t="shared" si="268"/>
        <v>FlCC-9133</v>
      </c>
      <c r="C2231" s="2" t="s">
        <v>321</v>
      </c>
      <c r="D2231" s="2" t="str">
        <f t="shared" si="272"/>
        <v>9</v>
      </c>
      <c r="E2231" s="2" t="str">
        <f t="shared" si="273"/>
        <v>91</v>
      </c>
      <c r="F2231" s="2" t="str">
        <f t="shared" si="274"/>
        <v>913</v>
      </c>
      <c r="G2231" s="1" t="s">
        <v>3557</v>
      </c>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106"/>
      <c r="AH2231" s="27"/>
      <c r="AI2231" s="27"/>
      <c r="AJ2231" s="27"/>
      <c r="AK2231" s="106"/>
      <c r="AL2231" s="106"/>
      <c r="AM2231" s="105"/>
      <c r="AN2231" s="11"/>
      <c r="AO2231" s="11"/>
      <c r="AP2231" s="105"/>
      <c r="AQ2231" s="11"/>
      <c r="AR2231" s="11"/>
      <c r="AS2231" s="11"/>
      <c r="AT2231" s="11"/>
      <c r="AU2231" s="11">
        <v>0</v>
      </c>
      <c r="AV2231" s="11">
        <v>0</v>
      </c>
      <c r="AW2231" s="11">
        <v>0</v>
      </c>
      <c r="AX2231" s="11">
        <v>0</v>
      </c>
      <c r="AZ2231" s="11">
        <v>0</v>
      </c>
      <c r="BA2231" s="11">
        <v>0</v>
      </c>
      <c r="BB2231" s="122"/>
    </row>
    <row r="2232" spans="1:54" hidden="1" x14ac:dyDescent="0.25">
      <c r="A2232">
        <v>11</v>
      </c>
      <c r="B2232" t="str">
        <f t="shared" si="268"/>
        <v>FlCC-9134</v>
      </c>
      <c r="C2232" s="2" t="s">
        <v>321</v>
      </c>
      <c r="D2232" s="2" t="str">
        <f t="shared" si="272"/>
        <v>9</v>
      </c>
      <c r="E2232" s="2" t="str">
        <f t="shared" si="273"/>
        <v>91</v>
      </c>
      <c r="F2232" s="2" t="str">
        <f t="shared" si="274"/>
        <v>913</v>
      </c>
      <c r="G2232" s="1" t="s">
        <v>3558</v>
      </c>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106"/>
      <c r="AH2232" s="27"/>
      <c r="AI2232" s="27"/>
      <c r="AJ2232" s="27"/>
      <c r="AK2232" s="106"/>
      <c r="AL2232" s="106"/>
      <c r="AM2232" s="105"/>
      <c r="AN2232" s="11"/>
      <c r="AO2232" s="11"/>
      <c r="AP2232" s="105"/>
      <c r="AQ2232" s="11"/>
      <c r="AR2232" s="11"/>
      <c r="AS2232" s="11"/>
      <c r="AT2232" s="11"/>
      <c r="AU2232" s="11">
        <v>0</v>
      </c>
      <c r="AV2232" s="11">
        <v>0</v>
      </c>
      <c r="AW2232" s="11">
        <v>0</v>
      </c>
      <c r="AX2232" s="11">
        <v>0</v>
      </c>
      <c r="AZ2232" s="11">
        <v>0</v>
      </c>
      <c r="BA2232" s="11">
        <v>0</v>
      </c>
      <c r="BB2232" s="122"/>
    </row>
    <row r="2233" spans="1:54" hidden="1" x14ac:dyDescent="0.25">
      <c r="A2233">
        <v>11</v>
      </c>
      <c r="B2233" t="str">
        <f t="shared" si="268"/>
        <v>FlCC-9135</v>
      </c>
      <c r="C2233" s="2" t="s">
        <v>321</v>
      </c>
      <c r="D2233" s="2" t="str">
        <f t="shared" si="272"/>
        <v>9</v>
      </c>
      <c r="E2233" s="2" t="str">
        <f t="shared" si="273"/>
        <v>91</v>
      </c>
      <c r="F2233" s="2" t="str">
        <f t="shared" si="274"/>
        <v>913</v>
      </c>
      <c r="G2233" s="1" t="s">
        <v>3559</v>
      </c>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106"/>
      <c r="AH2233" s="27"/>
      <c r="AI2233" s="27"/>
      <c r="AJ2233" s="27"/>
      <c r="AK2233" s="106"/>
      <c r="AL2233" s="106"/>
      <c r="AM2233" s="105"/>
      <c r="AN2233" s="11"/>
      <c r="AO2233" s="11"/>
      <c r="AP2233" s="105"/>
      <c r="AQ2233" s="11"/>
      <c r="AR2233" s="11"/>
      <c r="AS2233" s="11"/>
      <c r="AT2233" s="11"/>
      <c r="AU2233" s="11">
        <v>0</v>
      </c>
      <c r="AV2233" s="11">
        <v>0</v>
      </c>
      <c r="AW2233" s="11">
        <v>0</v>
      </c>
      <c r="AX2233" s="11">
        <v>0</v>
      </c>
      <c r="AZ2233" s="11">
        <v>0</v>
      </c>
      <c r="BA2233" s="11">
        <v>0</v>
      </c>
      <c r="BB2233" s="122"/>
    </row>
    <row r="2234" spans="1:54" hidden="1" x14ac:dyDescent="0.25">
      <c r="A2234">
        <v>11</v>
      </c>
      <c r="B2234" t="str">
        <f t="shared" si="268"/>
        <v>FlCC-9140</v>
      </c>
      <c r="C2234" s="2" t="s">
        <v>321</v>
      </c>
      <c r="D2234" s="2" t="str">
        <f t="shared" si="272"/>
        <v>9</v>
      </c>
      <c r="E2234" s="2" t="str">
        <f t="shared" si="273"/>
        <v>91</v>
      </c>
      <c r="F2234" s="2" t="str">
        <f t="shared" si="274"/>
        <v>914</v>
      </c>
      <c r="G2234" s="1" t="s">
        <v>3566</v>
      </c>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106"/>
      <c r="AH2234" s="27"/>
      <c r="AI2234" s="27"/>
      <c r="AJ2234" s="27"/>
      <c r="AK2234" s="106"/>
      <c r="AL2234" s="106"/>
      <c r="AM2234" s="105"/>
      <c r="AN2234" s="11"/>
      <c r="AO2234" s="11"/>
      <c r="AP2234" s="105"/>
      <c r="AQ2234" s="11"/>
      <c r="AR2234" s="11"/>
      <c r="AS2234" s="11"/>
      <c r="AT2234" s="11"/>
      <c r="AU2234" s="11">
        <v>0</v>
      </c>
      <c r="AV2234" s="11">
        <v>0</v>
      </c>
      <c r="AW2234" s="11">
        <v>0</v>
      </c>
      <c r="AX2234" s="11">
        <v>0</v>
      </c>
      <c r="AZ2234" s="11">
        <v>0</v>
      </c>
      <c r="BA2234" s="11">
        <v>0</v>
      </c>
      <c r="BB2234" s="122"/>
    </row>
    <row r="2235" spans="1:54" hidden="1" x14ac:dyDescent="0.25">
      <c r="A2235">
        <v>11</v>
      </c>
      <c r="B2235" t="str">
        <f t="shared" si="268"/>
        <v>FlCC-9170</v>
      </c>
      <c r="C2235" s="2" t="s">
        <v>321</v>
      </c>
      <c r="D2235" s="2" t="str">
        <f t="shared" si="272"/>
        <v>9</v>
      </c>
      <c r="E2235" s="2" t="str">
        <f t="shared" si="273"/>
        <v>91</v>
      </c>
      <c r="F2235" s="2" t="str">
        <f t="shared" si="274"/>
        <v>917</v>
      </c>
      <c r="G2235" s="1" t="s">
        <v>309</v>
      </c>
      <c r="H2235" s="27">
        <v>0</v>
      </c>
      <c r="I2235" s="27"/>
      <c r="J2235" s="27">
        <v>0</v>
      </c>
      <c r="K2235" s="27">
        <v>0</v>
      </c>
      <c r="L2235" s="27">
        <v>0</v>
      </c>
      <c r="M2235" s="27"/>
      <c r="N2235" s="27">
        <v>0</v>
      </c>
      <c r="O2235" s="27">
        <v>0</v>
      </c>
      <c r="P2235" s="27">
        <v>0</v>
      </c>
      <c r="Q2235" s="27"/>
      <c r="R2235" s="27">
        <v>0</v>
      </c>
      <c r="S2235" s="27">
        <v>0</v>
      </c>
      <c r="T2235" s="27">
        <v>0</v>
      </c>
      <c r="U2235" s="27"/>
      <c r="V2235" s="27">
        <v>0</v>
      </c>
      <c r="W2235" s="27">
        <v>0</v>
      </c>
      <c r="X2235" s="27">
        <v>0</v>
      </c>
      <c r="Y2235" s="27"/>
      <c r="Z2235" s="27">
        <v>0</v>
      </c>
      <c r="AA2235" s="27">
        <v>0</v>
      </c>
      <c r="AB2235" s="27">
        <v>0</v>
      </c>
      <c r="AC2235" s="27"/>
      <c r="AD2235" s="27">
        <v>0</v>
      </c>
      <c r="AE2235" s="27">
        <v>0</v>
      </c>
      <c r="AF2235" s="27">
        <v>0</v>
      </c>
      <c r="AG2235" s="106">
        <v>0</v>
      </c>
      <c r="AH2235" s="27">
        <v>0</v>
      </c>
      <c r="AI2235" s="27">
        <v>0</v>
      </c>
      <c r="AJ2235" s="27">
        <v>0</v>
      </c>
      <c r="AK2235" s="106">
        <v>578.5</v>
      </c>
      <c r="AL2235" s="106">
        <v>578.5</v>
      </c>
      <c r="AM2235" s="105">
        <v>578.5</v>
      </c>
      <c r="AN2235" s="11">
        <v>612</v>
      </c>
      <c r="AO2235" s="11">
        <v>846.41952000000003</v>
      </c>
      <c r="AP2235" s="105">
        <v>846.41952000000003</v>
      </c>
      <c r="AQ2235" s="11">
        <v>846.41952000000003</v>
      </c>
      <c r="AR2235" s="11">
        <v>1131</v>
      </c>
      <c r="AS2235" s="11">
        <v>1117.41383</v>
      </c>
      <c r="AT2235" s="11">
        <v>1117.41383</v>
      </c>
      <c r="AU2235" s="11">
        <v>1117.41383</v>
      </c>
      <c r="AV2235" s="11">
        <v>1491</v>
      </c>
      <c r="AW2235" s="11">
        <v>1805.4619399999999</v>
      </c>
      <c r="AX2235" s="11">
        <v>1805.4619399999999</v>
      </c>
      <c r="AZ2235" s="11">
        <v>3091.96</v>
      </c>
      <c r="BA2235" s="11">
        <v>2645.7572399999999</v>
      </c>
      <c r="BB2235" s="122"/>
    </row>
    <row r="2236" spans="1:54" hidden="1" x14ac:dyDescent="0.25">
      <c r="A2236">
        <v>11</v>
      </c>
      <c r="B2236" t="str">
        <f t="shared" si="268"/>
        <v>FlCC-9200</v>
      </c>
      <c r="C2236" s="2" t="s">
        <v>321</v>
      </c>
      <c r="D2236" s="2" t="str">
        <f t="shared" si="272"/>
        <v>9</v>
      </c>
      <c r="E2236" s="2" t="str">
        <f t="shared" si="273"/>
        <v>92</v>
      </c>
      <c r="F2236" s="2" t="str">
        <f t="shared" si="274"/>
        <v>920</v>
      </c>
      <c r="G2236" s="1" t="s">
        <v>2390</v>
      </c>
      <c r="H2236" s="27">
        <v>0</v>
      </c>
      <c r="I2236" s="27"/>
      <c r="J2236" s="27">
        <v>0</v>
      </c>
      <c r="K2236" s="27">
        <v>0</v>
      </c>
      <c r="L2236" s="27">
        <v>0</v>
      </c>
      <c r="M2236" s="27"/>
      <c r="N2236" s="27">
        <v>0</v>
      </c>
      <c r="O2236" s="27">
        <v>0</v>
      </c>
      <c r="P2236" s="27">
        <v>0</v>
      </c>
      <c r="Q2236" s="27"/>
      <c r="R2236" s="27">
        <v>0</v>
      </c>
      <c r="S2236" s="27">
        <v>0</v>
      </c>
      <c r="T2236" s="27">
        <v>0</v>
      </c>
      <c r="U2236" s="27"/>
      <c r="V2236" s="27">
        <v>0</v>
      </c>
      <c r="W2236" s="27">
        <v>0</v>
      </c>
      <c r="X2236" s="27">
        <v>0</v>
      </c>
      <c r="Y2236" s="27"/>
      <c r="Z2236" s="27">
        <v>0</v>
      </c>
      <c r="AA2236" s="27">
        <v>0</v>
      </c>
      <c r="AB2236" s="27">
        <v>0</v>
      </c>
      <c r="AC2236" s="27"/>
      <c r="AD2236" s="27">
        <v>0</v>
      </c>
      <c r="AE2236" s="27">
        <v>0</v>
      </c>
      <c r="AF2236" s="27">
        <v>0</v>
      </c>
      <c r="AG2236" s="106">
        <v>0</v>
      </c>
      <c r="AH2236" s="27">
        <v>0</v>
      </c>
      <c r="AI2236" s="27">
        <v>0</v>
      </c>
      <c r="AJ2236" s="27">
        <v>0</v>
      </c>
      <c r="AK2236" s="106">
        <v>0</v>
      </c>
      <c r="AL2236" s="106">
        <v>0</v>
      </c>
      <c r="AM2236" s="105">
        <v>0</v>
      </c>
      <c r="AN2236" s="11">
        <v>0</v>
      </c>
      <c r="AO2236" s="11">
        <v>0</v>
      </c>
      <c r="AP2236" s="105">
        <v>0</v>
      </c>
      <c r="AQ2236" s="11">
        <v>0</v>
      </c>
      <c r="AR2236" s="11">
        <v>0</v>
      </c>
      <c r="AS2236" s="11">
        <v>0</v>
      </c>
      <c r="AT2236" s="11">
        <v>0</v>
      </c>
      <c r="AU2236" s="11">
        <v>0</v>
      </c>
      <c r="AV2236" s="11">
        <v>0</v>
      </c>
      <c r="AW2236" s="11">
        <v>0</v>
      </c>
      <c r="AX2236" s="11">
        <v>0</v>
      </c>
      <c r="AZ2236" s="11">
        <v>0</v>
      </c>
      <c r="BA2236" s="11">
        <v>0</v>
      </c>
      <c r="BB2236" s="122"/>
    </row>
    <row r="2237" spans="1:54" hidden="1" x14ac:dyDescent="0.25">
      <c r="A2237">
        <v>11</v>
      </c>
      <c r="B2237" t="str">
        <f t="shared" si="268"/>
        <v>FlCC-9300</v>
      </c>
      <c r="C2237" s="2" t="s">
        <v>321</v>
      </c>
      <c r="D2237" s="2" t="str">
        <f t="shared" si="272"/>
        <v>9</v>
      </c>
      <c r="E2237" s="2" t="str">
        <f t="shared" si="273"/>
        <v>93</v>
      </c>
      <c r="F2237" s="2" t="str">
        <f t="shared" si="274"/>
        <v>930</v>
      </c>
      <c r="G2237" s="1" t="s">
        <v>312</v>
      </c>
      <c r="H2237" s="27">
        <v>0</v>
      </c>
      <c r="I2237" s="27"/>
      <c r="J2237" s="27">
        <v>0</v>
      </c>
      <c r="K2237" s="27">
        <v>0</v>
      </c>
      <c r="L2237" s="27">
        <v>0</v>
      </c>
      <c r="M2237" s="27"/>
      <c r="N2237" s="27">
        <v>0</v>
      </c>
      <c r="O2237" s="27">
        <v>0</v>
      </c>
      <c r="P2237" s="27">
        <v>0</v>
      </c>
      <c r="Q2237" s="27"/>
      <c r="R2237" s="27">
        <v>0</v>
      </c>
      <c r="S2237" s="27">
        <v>0</v>
      </c>
      <c r="T2237" s="27">
        <v>0</v>
      </c>
      <c r="U2237" s="27"/>
      <c r="V2237" s="27">
        <v>0</v>
      </c>
      <c r="W2237" s="27">
        <v>0</v>
      </c>
      <c r="X2237" s="27">
        <v>0</v>
      </c>
      <c r="Y2237" s="27"/>
      <c r="Z2237" s="27">
        <v>0</v>
      </c>
      <c r="AA2237" s="27">
        <v>0</v>
      </c>
      <c r="AB2237" s="27">
        <v>0</v>
      </c>
      <c r="AC2237" s="27"/>
      <c r="AD2237" s="27">
        <v>0</v>
      </c>
      <c r="AE2237" s="27">
        <v>0</v>
      </c>
      <c r="AF2237" s="27">
        <v>0</v>
      </c>
      <c r="AG2237" s="106">
        <v>0</v>
      </c>
      <c r="AH2237" s="27">
        <v>0</v>
      </c>
      <c r="AI2237" s="27">
        <v>0</v>
      </c>
      <c r="AJ2237" s="27">
        <v>0</v>
      </c>
      <c r="AK2237" s="106">
        <v>0</v>
      </c>
      <c r="AL2237" s="106">
        <v>0</v>
      </c>
      <c r="AM2237" s="105">
        <v>0</v>
      </c>
      <c r="AN2237" s="11">
        <v>0</v>
      </c>
      <c r="AO2237" s="11">
        <v>0</v>
      </c>
      <c r="AP2237" s="105">
        <v>0</v>
      </c>
      <c r="AQ2237" s="11">
        <v>0</v>
      </c>
      <c r="AR2237" s="11">
        <v>0</v>
      </c>
      <c r="AS2237" s="11">
        <v>0</v>
      </c>
      <c r="AT2237" s="11">
        <v>0</v>
      </c>
      <c r="AU2237" s="11">
        <v>0</v>
      </c>
      <c r="AV2237" s="11">
        <v>0</v>
      </c>
      <c r="AW2237" s="11">
        <v>0</v>
      </c>
      <c r="AX2237" s="11">
        <v>0</v>
      </c>
      <c r="AZ2237" s="11">
        <v>0</v>
      </c>
      <c r="BA2237" s="11">
        <v>0</v>
      </c>
      <c r="BB2237" s="122"/>
    </row>
    <row r="2238" spans="1:54" hidden="1" x14ac:dyDescent="0.25">
      <c r="A2238">
        <v>11</v>
      </c>
      <c r="B2238" t="str">
        <f t="shared" si="268"/>
        <v>FlCC-9400</v>
      </c>
      <c r="C2238" s="2" t="s">
        <v>321</v>
      </c>
      <c r="D2238" s="2" t="str">
        <f t="shared" si="272"/>
        <v>9</v>
      </c>
      <c r="E2238" s="2" t="str">
        <f t="shared" si="273"/>
        <v>94</v>
      </c>
      <c r="F2238" s="2" t="str">
        <f t="shared" si="274"/>
        <v>940</v>
      </c>
      <c r="G2238" s="1" t="s">
        <v>3545</v>
      </c>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106"/>
      <c r="AH2238" s="27"/>
      <c r="AI2238" s="27"/>
      <c r="AJ2238" s="27"/>
      <c r="AK2238" s="106"/>
      <c r="AL2238" s="106"/>
      <c r="AM2238" s="105"/>
      <c r="AN2238" s="11"/>
      <c r="AO2238" s="11"/>
      <c r="AP2238" s="105"/>
      <c r="AQ2238" s="11"/>
      <c r="AR2238" s="11"/>
      <c r="AS2238" s="11"/>
      <c r="AT2238" s="11"/>
      <c r="AU2238" s="11">
        <v>0</v>
      </c>
      <c r="AV2238" s="11">
        <v>0</v>
      </c>
      <c r="AW2238" s="11">
        <v>0</v>
      </c>
      <c r="AX2238" s="11">
        <v>0</v>
      </c>
      <c r="AZ2238" s="11">
        <v>0</v>
      </c>
      <c r="BA2238" s="11">
        <v>0</v>
      </c>
      <c r="BB2238" s="122"/>
    </row>
    <row r="2239" spans="1:54" hidden="1" x14ac:dyDescent="0.25">
      <c r="A2239">
        <v>11</v>
      </c>
      <c r="B2239" t="str">
        <f t="shared" si="268"/>
        <v>FlCC-4351 (old)</v>
      </c>
      <c r="C2239" s="2" t="s">
        <v>321</v>
      </c>
      <c r="D2239" s="2" t="str">
        <f t="shared" si="272"/>
        <v>4</v>
      </c>
      <c r="E2239" s="2" t="str">
        <f t="shared" si="273"/>
        <v>43</v>
      </c>
      <c r="F2239" s="2" t="str">
        <f t="shared" si="274"/>
        <v>435</v>
      </c>
      <c r="G2239" s="1" t="s">
        <v>3453</v>
      </c>
      <c r="H2239" s="27">
        <v>0</v>
      </c>
      <c r="I2239" s="27"/>
      <c r="J2239" s="27">
        <v>0</v>
      </c>
      <c r="K2239" s="27">
        <v>0</v>
      </c>
      <c r="L2239" s="27">
        <v>0</v>
      </c>
      <c r="M2239" s="27"/>
      <c r="N2239" s="27">
        <v>0</v>
      </c>
      <c r="O2239" s="27">
        <v>0</v>
      </c>
      <c r="P2239" s="27">
        <v>0</v>
      </c>
      <c r="Q2239" s="27"/>
      <c r="R2239" s="27">
        <v>0</v>
      </c>
      <c r="S2239" s="27">
        <v>0</v>
      </c>
      <c r="T2239" s="27">
        <v>0</v>
      </c>
      <c r="U2239" s="27"/>
      <c r="V2239" s="27">
        <v>0</v>
      </c>
      <c r="W2239" s="27">
        <v>0</v>
      </c>
      <c r="X2239" s="27">
        <v>0</v>
      </c>
      <c r="Y2239" s="27"/>
      <c r="Z2239" s="27">
        <v>0</v>
      </c>
      <c r="AA2239" s="27">
        <v>0</v>
      </c>
      <c r="AB2239" s="27">
        <v>0</v>
      </c>
      <c r="AC2239" s="27"/>
      <c r="AD2239" s="27">
        <v>0</v>
      </c>
      <c r="AE2239" s="27">
        <v>0</v>
      </c>
      <c r="AF2239" s="27">
        <v>0</v>
      </c>
      <c r="AG2239" s="106">
        <v>0</v>
      </c>
      <c r="AH2239" s="27">
        <v>0</v>
      </c>
      <c r="AI2239" s="27">
        <v>0</v>
      </c>
      <c r="AJ2239" s="27">
        <v>0</v>
      </c>
      <c r="AK2239" s="106">
        <v>0</v>
      </c>
      <c r="AL2239" s="106">
        <v>0</v>
      </c>
      <c r="AM2239" s="105">
        <v>0</v>
      </c>
      <c r="AN2239" s="11">
        <v>0</v>
      </c>
      <c r="AO2239" s="11">
        <v>0</v>
      </c>
      <c r="AP2239" s="105">
        <v>0</v>
      </c>
      <c r="AQ2239" s="11">
        <v>0</v>
      </c>
      <c r="AR2239" s="11">
        <v>0</v>
      </c>
      <c r="AS2239" s="11">
        <v>0</v>
      </c>
      <c r="AT2239" s="11">
        <v>0</v>
      </c>
      <c r="AU2239" s="11"/>
      <c r="AV2239" s="11">
        <v>0</v>
      </c>
      <c r="AW2239" s="11">
        <v>0</v>
      </c>
      <c r="AX2239" s="11"/>
      <c r="AZ2239" s="11"/>
      <c r="BB2239" s="122"/>
    </row>
    <row r="2240" spans="1:54" hidden="1" x14ac:dyDescent="0.25">
      <c r="A2240">
        <v>11</v>
      </c>
      <c r="B2240" t="str">
        <f t="shared" si="268"/>
        <v>FlCC-4352 (old)</v>
      </c>
      <c r="C2240" s="2" t="s">
        <v>321</v>
      </c>
      <c r="D2240" s="2" t="str">
        <f t="shared" si="272"/>
        <v>4</v>
      </c>
      <c r="E2240" s="2" t="str">
        <f t="shared" si="273"/>
        <v>43</v>
      </c>
      <c r="F2240" s="2" t="str">
        <f t="shared" si="274"/>
        <v>435</v>
      </c>
      <c r="G2240" s="1" t="s">
        <v>3454</v>
      </c>
      <c r="H2240" s="27">
        <v>0</v>
      </c>
      <c r="I2240" s="27"/>
      <c r="J2240" s="27">
        <v>0</v>
      </c>
      <c r="K2240" s="27">
        <v>0</v>
      </c>
      <c r="L2240" s="27">
        <v>0</v>
      </c>
      <c r="M2240" s="27"/>
      <c r="N2240" s="27">
        <v>0</v>
      </c>
      <c r="O2240" s="27">
        <v>0</v>
      </c>
      <c r="P2240" s="27">
        <v>0</v>
      </c>
      <c r="Q2240" s="27"/>
      <c r="R2240" s="27">
        <v>0</v>
      </c>
      <c r="S2240" s="27">
        <v>0</v>
      </c>
      <c r="T2240" s="27">
        <v>0</v>
      </c>
      <c r="U2240" s="27"/>
      <c r="V2240" s="27">
        <v>0</v>
      </c>
      <c r="W2240" s="27">
        <v>0</v>
      </c>
      <c r="X2240" s="27">
        <v>0</v>
      </c>
      <c r="Y2240" s="27"/>
      <c r="Z2240" s="27">
        <v>0</v>
      </c>
      <c r="AA2240" s="27">
        <v>0</v>
      </c>
      <c r="AB2240" s="27">
        <v>0</v>
      </c>
      <c r="AC2240" s="27"/>
      <c r="AD2240" s="27">
        <v>0</v>
      </c>
      <c r="AE2240" s="27">
        <v>0</v>
      </c>
      <c r="AF2240" s="27">
        <v>0</v>
      </c>
      <c r="AG2240" s="106">
        <v>0</v>
      </c>
      <c r="AH2240" s="27">
        <v>0</v>
      </c>
      <c r="AI2240" s="27">
        <v>0</v>
      </c>
      <c r="AJ2240" s="27">
        <v>0</v>
      </c>
      <c r="AK2240" s="106">
        <v>0</v>
      </c>
      <c r="AL2240" s="106">
        <v>0</v>
      </c>
      <c r="AM2240" s="105">
        <v>0</v>
      </c>
      <c r="AN2240" s="11">
        <v>0</v>
      </c>
      <c r="AO2240" s="11">
        <v>0</v>
      </c>
      <c r="AP2240" s="105">
        <v>0</v>
      </c>
      <c r="AQ2240" s="11">
        <v>0</v>
      </c>
      <c r="AR2240" s="11">
        <v>0</v>
      </c>
      <c r="AS2240" s="11">
        <v>0</v>
      </c>
      <c r="AT2240" s="11">
        <v>0</v>
      </c>
      <c r="AU2240" s="11"/>
      <c r="AV2240" s="11">
        <v>0</v>
      </c>
      <c r="AW2240" s="11">
        <v>0</v>
      </c>
      <c r="AX2240" s="11"/>
      <c r="AZ2240" s="11"/>
      <c r="BB2240" s="122"/>
    </row>
    <row r="2241" spans="1:54" hidden="1" x14ac:dyDescent="0.25">
      <c r="A2241">
        <v>11</v>
      </c>
      <c r="B2241" t="str">
        <f t="shared" si="268"/>
        <v>FlCC-6351 (old)</v>
      </c>
      <c r="C2241" s="2" t="s">
        <v>321</v>
      </c>
      <c r="D2241" s="2" t="str">
        <f t="shared" si="272"/>
        <v>6</v>
      </c>
      <c r="E2241" s="2" t="str">
        <f t="shared" si="273"/>
        <v>63</v>
      </c>
      <c r="F2241" s="2" t="str">
        <f t="shared" si="274"/>
        <v>635</v>
      </c>
      <c r="G2241" s="1" t="s">
        <v>3455</v>
      </c>
      <c r="H2241" s="27">
        <v>0</v>
      </c>
      <c r="I2241" s="27"/>
      <c r="J2241" s="27">
        <v>0</v>
      </c>
      <c r="K2241" s="27">
        <v>0</v>
      </c>
      <c r="L2241" s="27">
        <v>0</v>
      </c>
      <c r="M2241" s="27"/>
      <c r="N2241" s="27">
        <v>0</v>
      </c>
      <c r="O2241" s="27">
        <v>0</v>
      </c>
      <c r="P2241" s="27">
        <v>0</v>
      </c>
      <c r="Q2241" s="27"/>
      <c r="R2241" s="27">
        <v>0</v>
      </c>
      <c r="S2241" s="27">
        <v>0</v>
      </c>
      <c r="T2241" s="27">
        <v>0</v>
      </c>
      <c r="U2241" s="27"/>
      <c r="V2241" s="27">
        <v>0</v>
      </c>
      <c r="W2241" s="27">
        <v>0</v>
      </c>
      <c r="X2241" s="27">
        <v>0</v>
      </c>
      <c r="Y2241" s="27"/>
      <c r="Z2241" s="27">
        <v>0</v>
      </c>
      <c r="AA2241" s="27">
        <v>0</v>
      </c>
      <c r="AB2241" s="27">
        <v>0</v>
      </c>
      <c r="AC2241" s="27"/>
      <c r="AD2241" s="27">
        <v>0</v>
      </c>
      <c r="AE2241" s="27">
        <v>0</v>
      </c>
      <c r="AF2241" s="27">
        <v>0</v>
      </c>
      <c r="AG2241" s="106">
        <v>0</v>
      </c>
      <c r="AH2241" s="27">
        <v>0</v>
      </c>
      <c r="AI2241" s="27">
        <v>0</v>
      </c>
      <c r="AJ2241" s="27">
        <v>0</v>
      </c>
      <c r="AK2241" s="106">
        <v>0</v>
      </c>
      <c r="AL2241" s="106">
        <v>0</v>
      </c>
      <c r="AM2241" s="105">
        <v>0</v>
      </c>
      <c r="AN2241" s="11">
        <v>0</v>
      </c>
      <c r="AO2241" s="11">
        <v>0</v>
      </c>
      <c r="AP2241" s="105">
        <v>0</v>
      </c>
      <c r="AQ2241" s="11">
        <v>0</v>
      </c>
      <c r="AR2241" s="11">
        <v>0</v>
      </c>
      <c r="AS2241" s="11">
        <v>0</v>
      </c>
      <c r="AT2241" s="11">
        <v>0</v>
      </c>
      <c r="AU2241" s="11"/>
      <c r="AV2241" s="11">
        <v>0</v>
      </c>
      <c r="AW2241" s="11">
        <v>0</v>
      </c>
      <c r="AX2241" s="11"/>
      <c r="AZ2241" s="11"/>
      <c r="BB2241" s="122"/>
    </row>
    <row r="2242" spans="1:54" hidden="1" x14ac:dyDescent="0.25">
      <c r="A2242">
        <v>11</v>
      </c>
      <c r="B2242" t="str">
        <f t="shared" si="268"/>
        <v>FlCC-6352 (old)</v>
      </c>
      <c r="C2242" s="2" t="s">
        <v>321</v>
      </c>
      <c r="D2242" s="2" t="str">
        <f t="shared" si="272"/>
        <v>6</v>
      </c>
      <c r="E2242" s="2" t="str">
        <f t="shared" si="273"/>
        <v>63</v>
      </c>
      <c r="F2242" s="2" t="str">
        <f t="shared" si="274"/>
        <v>635</v>
      </c>
      <c r="G2242" s="1" t="s">
        <v>3456</v>
      </c>
      <c r="H2242" s="27">
        <v>0</v>
      </c>
      <c r="I2242" s="27"/>
      <c r="J2242" s="27">
        <v>0</v>
      </c>
      <c r="K2242" s="27">
        <v>0</v>
      </c>
      <c r="L2242" s="27">
        <v>0</v>
      </c>
      <c r="M2242" s="27"/>
      <c r="N2242" s="27">
        <v>0</v>
      </c>
      <c r="O2242" s="27">
        <v>0</v>
      </c>
      <c r="P2242" s="27">
        <v>0</v>
      </c>
      <c r="Q2242" s="27"/>
      <c r="R2242" s="27">
        <v>0</v>
      </c>
      <c r="S2242" s="27">
        <v>0</v>
      </c>
      <c r="T2242" s="27">
        <v>0</v>
      </c>
      <c r="U2242" s="27"/>
      <c r="V2242" s="27">
        <v>0</v>
      </c>
      <c r="W2242" s="27">
        <v>0</v>
      </c>
      <c r="X2242" s="27">
        <v>0</v>
      </c>
      <c r="Y2242" s="27"/>
      <c r="Z2242" s="27">
        <v>0</v>
      </c>
      <c r="AA2242" s="27">
        <v>0</v>
      </c>
      <c r="AB2242" s="27">
        <v>0</v>
      </c>
      <c r="AC2242" s="27"/>
      <c r="AD2242" s="27">
        <v>0</v>
      </c>
      <c r="AE2242" s="27">
        <v>0</v>
      </c>
      <c r="AF2242" s="27">
        <v>0</v>
      </c>
      <c r="AG2242" s="106">
        <v>0</v>
      </c>
      <c r="AH2242" s="27">
        <v>0</v>
      </c>
      <c r="AI2242" s="27">
        <v>0</v>
      </c>
      <c r="AJ2242" s="27">
        <v>0</v>
      </c>
      <c r="AK2242" s="106">
        <v>0</v>
      </c>
      <c r="AL2242" s="106">
        <v>0</v>
      </c>
      <c r="AM2242" s="105">
        <v>0</v>
      </c>
      <c r="AN2242" s="11">
        <v>0</v>
      </c>
      <c r="AO2242" s="11">
        <v>0</v>
      </c>
      <c r="AP2242" s="105">
        <v>0</v>
      </c>
      <c r="AQ2242" s="11">
        <v>0</v>
      </c>
      <c r="AR2242" s="11">
        <v>0</v>
      </c>
      <c r="AS2242" s="11">
        <v>0</v>
      </c>
      <c r="AT2242" s="11">
        <v>0</v>
      </c>
      <c r="AU2242" s="11"/>
      <c r="AV2242" s="11">
        <v>0</v>
      </c>
      <c r="AW2242" s="11">
        <v>0</v>
      </c>
      <c r="AX2242" s="11"/>
      <c r="AZ2242" s="11"/>
      <c r="BB2242" s="122"/>
    </row>
    <row r="2243" spans="1:54" x14ac:dyDescent="0.25">
      <c r="A2243">
        <v>12</v>
      </c>
      <c r="B2243" t="str">
        <f t="shared" ref="B2243:B2306" si="275">C2243&amp;"-"&amp;G2243</f>
        <v>CCC-0100</v>
      </c>
      <c r="C2243" s="2" t="s">
        <v>322</v>
      </c>
      <c r="D2243" s="2" t="str">
        <f t="shared" si="272"/>
        <v>0</v>
      </c>
      <c r="E2243" s="2" t="str">
        <f t="shared" si="273"/>
        <v>01</v>
      </c>
      <c r="F2243" s="2" t="str">
        <f t="shared" si="274"/>
        <v>010</v>
      </c>
      <c r="G2243" s="3" t="s">
        <v>10</v>
      </c>
      <c r="H2243" s="27">
        <v>0</v>
      </c>
      <c r="I2243" s="27"/>
      <c r="J2243" s="27">
        <v>0</v>
      </c>
      <c r="K2243" s="27">
        <v>0</v>
      </c>
      <c r="L2243" s="27">
        <v>0</v>
      </c>
      <c r="M2243" s="27"/>
      <c r="N2243" s="27">
        <v>0</v>
      </c>
      <c r="O2243" s="27">
        <v>0</v>
      </c>
      <c r="P2243" s="27">
        <v>0</v>
      </c>
      <c r="Q2243" s="27"/>
      <c r="R2243" s="27">
        <v>0</v>
      </c>
      <c r="S2243" s="27">
        <v>0</v>
      </c>
      <c r="T2243" s="27">
        <v>0</v>
      </c>
      <c r="U2243" s="27"/>
      <c r="V2243" s="27">
        <v>0</v>
      </c>
      <c r="W2243" s="27">
        <v>0</v>
      </c>
      <c r="X2243" s="27">
        <v>0</v>
      </c>
      <c r="Y2243" s="27"/>
      <c r="Z2243" s="27">
        <v>0</v>
      </c>
      <c r="AA2243" s="27">
        <v>0</v>
      </c>
      <c r="AB2243" s="27">
        <v>58930</v>
      </c>
      <c r="AC2243" s="27"/>
      <c r="AD2243" s="27">
        <v>0</v>
      </c>
      <c r="AE2243" s="27">
        <v>0</v>
      </c>
      <c r="AF2243" s="27">
        <v>53468</v>
      </c>
      <c r="AG2243" s="106">
        <v>0</v>
      </c>
      <c r="AH2243" s="27">
        <v>0</v>
      </c>
      <c r="AI2243" s="27">
        <v>0</v>
      </c>
      <c r="AJ2243" s="27">
        <v>1239</v>
      </c>
      <c r="AK2243" s="106">
        <v>0</v>
      </c>
      <c r="AL2243" s="106">
        <v>0</v>
      </c>
      <c r="AM2243" s="105">
        <v>0</v>
      </c>
      <c r="AN2243" s="11">
        <v>6476</v>
      </c>
      <c r="AO2243" s="11">
        <v>0</v>
      </c>
      <c r="AP2243" s="105">
        <v>0</v>
      </c>
      <c r="AQ2243" s="11">
        <v>0</v>
      </c>
      <c r="AR2243" s="11">
        <v>47</v>
      </c>
      <c r="AS2243" s="11">
        <v>34</v>
      </c>
      <c r="AT2243" s="11">
        <v>34</v>
      </c>
      <c r="AU2243" s="11">
        <v>34</v>
      </c>
      <c r="AV2243" s="11">
        <v>16318</v>
      </c>
      <c r="AW2243" s="11">
        <v>16</v>
      </c>
      <c r="AX2243" s="11">
        <v>16</v>
      </c>
      <c r="AZ2243" s="11">
        <v>78919</v>
      </c>
      <c r="BA2243" s="11">
        <v>12</v>
      </c>
      <c r="BB2243" s="122"/>
    </row>
    <row r="2244" spans="1:54" x14ac:dyDescent="0.25">
      <c r="A2244">
        <v>12</v>
      </c>
      <c r="B2244" t="str">
        <f t="shared" si="275"/>
        <v>CCC-0200</v>
      </c>
      <c r="C2244" s="2" t="s">
        <v>322</v>
      </c>
      <c r="D2244" s="2" t="str">
        <f t="shared" si="272"/>
        <v>0</v>
      </c>
      <c r="E2244" s="2" t="str">
        <f t="shared" si="273"/>
        <v>02</v>
      </c>
      <c r="F2244" s="2" t="str">
        <f t="shared" si="274"/>
        <v>020</v>
      </c>
      <c r="G2244" s="3" t="s">
        <v>2101</v>
      </c>
      <c r="H2244" s="27">
        <v>0</v>
      </c>
      <c r="I2244" s="27"/>
      <c r="J2244" s="27">
        <v>0</v>
      </c>
      <c r="K2244" s="27">
        <v>0</v>
      </c>
      <c r="L2244" s="27">
        <v>0</v>
      </c>
      <c r="M2244" s="27"/>
      <c r="N2244" s="27">
        <v>0</v>
      </c>
      <c r="O2244" s="27">
        <v>0</v>
      </c>
      <c r="P2244" s="27">
        <v>0</v>
      </c>
      <c r="Q2244" s="27"/>
      <c r="R2244" s="27">
        <v>0</v>
      </c>
      <c r="S2244" s="27">
        <v>0</v>
      </c>
      <c r="T2244" s="27">
        <v>0</v>
      </c>
      <c r="U2244" s="27"/>
      <c r="V2244" s="27">
        <v>0</v>
      </c>
      <c r="W2244" s="27">
        <v>0</v>
      </c>
      <c r="X2244" s="27">
        <v>0</v>
      </c>
      <c r="Y2244" s="27"/>
      <c r="Z2244" s="27">
        <v>0</v>
      </c>
      <c r="AA2244" s="27">
        <v>0</v>
      </c>
      <c r="AB2244" s="27">
        <v>0</v>
      </c>
      <c r="AC2244" s="27"/>
      <c r="AD2244" s="27">
        <v>0</v>
      </c>
      <c r="AE2244" s="27">
        <v>0</v>
      </c>
      <c r="AF2244" s="27">
        <v>0</v>
      </c>
      <c r="AG2244" s="106">
        <v>0</v>
      </c>
      <c r="AH2244" s="27">
        <v>0</v>
      </c>
      <c r="AI2244" s="27">
        <v>0</v>
      </c>
      <c r="AJ2244" s="27">
        <v>0</v>
      </c>
      <c r="AK2244" s="106">
        <v>0</v>
      </c>
      <c r="AL2244" s="106">
        <v>0</v>
      </c>
      <c r="AM2244" s="105">
        <v>0</v>
      </c>
      <c r="AN2244" s="11">
        <v>0</v>
      </c>
      <c r="AO2244" s="11">
        <v>0</v>
      </c>
      <c r="AP2244" s="105">
        <v>0</v>
      </c>
      <c r="AQ2244" s="11">
        <v>0</v>
      </c>
      <c r="AR2244" s="11">
        <v>0</v>
      </c>
      <c r="AS2244" s="11">
        <v>0</v>
      </c>
      <c r="AT2244" s="11">
        <v>0</v>
      </c>
      <c r="AU2244" s="11"/>
      <c r="AV2244" s="11">
        <v>0</v>
      </c>
      <c r="AW2244" s="11">
        <v>0</v>
      </c>
      <c r="AX2244" s="11"/>
      <c r="AZ2244" s="11"/>
      <c r="BA2244" s="11"/>
      <c r="BB2244" s="122"/>
    </row>
    <row r="2245" spans="1:54" x14ac:dyDescent="0.25">
      <c r="A2245">
        <v>12</v>
      </c>
      <c r="B2245" t="str">
        <f t="shared" si="275"/>
        <v>CCC-0400</v>
      </c>
      <c r="C2245" s="2" t="s">
        <v>322</v>
      </c>
      <c r="D2245" s="2" t="str">
        <f t="shared" si="272"/>
        <v>0</v>
      </c>
      <c r="E2245" s="2" t="str">
        <f t="shared" si="273"/>
        <v>04</v>
      </c>
      <c r="F2245" s="2" t="str">
        <f t="shared" si="274"/>
        <v>040</v>
      </c>
      <c r="G2245" s="1" t="s">
        <v>12</v>
      </c>
      <c r="H2245" s="27">
        <v>0</v>
      </c>
      <c r="I2245" s="27"/>
      <c r="J2245" s="27">
        <v>0</v>
      </c>
      <c r="K2245" s="27">
        <v>0</v>
      </c>
      <c r="L2245" s="27">
        <v>0</v>
      </c>
      <c r="M2245" s="27"/>
      <c r="N2245" s="27">
        <v>0</v>
      </c>
      <c r="O2245" s="27">
        <v>0</v>
      </c>
      <c r="P2245" s="27">
        <v>0</v>
      </c>
      <c r="Q2245" s="27"/>
      <c r="R2245" s="27">
        <v>0</v>
      </c>
      <c r="S2245" s="27">
        <v>0</v>
      </c>
      <c r="T2245" s="27">
        <v>0</v>
      </c>
      <c r="U2245" s="27"/>
      <c r="V2245" s="27">
        <v>0</v>
      </c>
      <c r="W2245" s="27">
        <v>0</v>
      </c>
      <c r="X2245" s="27">
        <v>0</v>
      </c>
      <c r="Y2245" s="27"/>
      <c r="Z2245" s="27">
        <v>0</v>
      </c>
      <c r="AA2245" s="27">
        <v>0</v>
      </c>
      <c r="AB2245" s="27">
        <v>0</v>
      </c>
      <c r="AC2245" s="27"/>
      <c r="AD2245" s="27">
        <v>0</v>
      </c>
      <c r="AE2245" s="27">
        <v>0</v>
      </c>
      <c r="AF2245" s="27">
        <v>0</v>
      </c>
      <c r="AG2245" s="106">
        <v>0</v>
      </c>
      <c r="AH2245" s="27">
        <v>0</v>
      </c>
      <c r="AI2245" s="27">
        <v>0</v>
      </c>
      <c r="AJ2245" s="27">
        <v>0</v>
      </c>
      <c r="AK2245" s="106">
        <v>0</v>
      </c>
      <c r="AL2245" s="106">
        <v>0</v>
      </c>
      <c r="AM2245" s="105">
        <v>0</v>
      </c>
      <c r="AN2245" s="11">
        <v>0</v>
      </c>
      <c r="AO2245" s="11">
        <v>0</v>
      </c>
      <c r="AP2245" s="105">
        <v>0</v>
      </c>
      <c r="AQ2245" s="11">
        <v>0</v>
      </c>
      <c r="AR2245" s="11">
        <v>0</v>
      </c>
      <c r="AS2245" s="11">
        <v>0</v>
      </c>
      <c r="AT2245" s="11">
        <v>0</v>
      </c>
      <c r="AU2245" s="11">
        <v>0</v>
      </c>
      <c r="AV2245" s="11">
        <v>0</v>
      </c>
      <c r="AW2245" s="11">
        <v>0</v>
      </c>
      <c r="AX2245" s="11">
        <v>0</v>
      </c>
      <c r="AZ2245" s="11">
        <v>0</v>
      </c>
      <c r="BA2245" s="11">
        <v>0</v>
      </c>
      <c r="BB2245" s="122"/>
    </row>
    <row r="2246" spans="1:54" x14ac:dyDescent="0.25">
      <c r="A2246">
        <v>12</v>
      </c>
      <c r="B2246" t="str">
        <f t="shared" si="275"/>
        <v>CCC-1111</v>
      </c>
      <c r="C2246" s="2" t="s">
        <v>322</v>
      </c>
      <c r="D2246" s="2" t="str">
        <f t="shared" si="272"/>
        <v>1</v>
      </c>
      <c r="E2246" s="2" t="str">
        <f t="shared" si="273"/>
        <v>11</v>
      </c>
      <c r="F2246" s="2" t="str">
        <f t="shared" si="274"/>
        <v>111</v>
      </c>
      <c r="G2246" s="1" t="s">
        <v>16</v>
      </c>
      <c r="H2246" s="27">
        <v>3342</v>
      </c>
      <c r="I2246" s="27"/>
      <c r="J2246" s="27">
        <v>2673</v>
      </c>
      <c r="K2246" s="27">
        <v>2673</v>
      </c>
      <c r="L2246" s="27">
        <v>5201</v>
      </c>
      <c r="M2246" s="27"/>
      <c r="N2246" s="27">
        <v>4833</v>
      </c>
      <c r="O2246" s="27">
        <v>4833</v>
      </c>
      <c r="P2246" s="27">
        <v>5566</v>
      </c>
      <c r="Q2246" s="27"/>
      <c r="R2246" s="27">
        <v>4414</v>
      </c>
      <c r="S2246" s="27">
        <v>4414</v>
      </c>
      <c r="T2246" s="27">
        <v>5522</v>
      </c>
      <c r="U2246" s="27"/>
      <c r="V2246" s="27">
        <v>4519</v>
      </c>
      <c r="W2246" s="27">
        <v>4519</v>
      </c>
      <c r="X2246" s="27">
        <v>6050</v>
      </c>
      <c r="Y2246" s="27"/>
      <c r="Z2246" s="27">
        <v>5028</v>
      </c>
      <c r="AA2246" s="27">
        <v>5028</v>
      </c>
      <c r="AB2246" s="27">
        <v>5472</v>
      </c>
      <c r="AC2246" s="27"/>
      <c r="AD2246" s="27">
        <v>4892</v>
      </c>
      <c r="AE2246" s="27">
        <v>4892</v>
      </c>
      <c r="AF2246" s="27">
        <v>6988</v>
      </c>
      <c r="AG2246" s="106">
        <v>5899</v>
      </c>
      <c r="AH2246" s="27">
        <v>5899</v>
      </c>
      <c r="AI2246" s="27">
        <v>5899</v>
      </c>
      <c r="AJ2246" s="27">
        <v>5795</v>
      </c>
      <c r="AK2246" s="106">
        <v>4682</v>
      </c>
      <c r="AL2246" s="106">
        <v>4682</v>
      </c>
      <c r="AM2246" s="105">
        <v>4682</v>
      </c>
      <c r="AN2246" s="11">
        <v>8416</v>
      </c>
      <c r="AO2246" s="11">
        <v>5020</v>
      </c>
      <c r="AP2246" s="105">
        <v>5020</v>
      </c>
      <c r="AQ2246" s="11">
        <v>6157</v>
      </c>
      <c r="AR2246" s="11">
        <v>7511</v>
      </c>
      <c r="AS2246" s="11">
        <v>4617</v>
      </c>
      <c r="AT2246" s="11">
        <v>8843</v>
      </c>
      <c r="AU2246" s="11">
        <v>8869</v>
      </c>
      <c r="AV2246" s="11">
        <v>22201</v>
      </c>
      <c r="AW2246" s="11">
        <v>17472</v>
      </c>
      <c r="AX2246" s="11">
        <v>17472</v>
      </c>
      <c r="AZ2246" s="11">
        <v>40509</v>
      </c>
      <c r="BA2246" s="11">
        <v>19699</v>
      </c>
      <c r="BB2246" s="122"/>
    </row>
    <row r="2247" spans="1:54" x14ac:dyDescent="0.25">
      <c r="A2247">
        <v>12</v>
      </c>
      <c r="B2247" t="str">
        <f t="shared" si="275"/>
        <v>CCC-1112</v>
      </c>
      <c r="C2247" s="2" t="s">
        <v>322</v>
      </c>
      <c r="D2247" s="2" t="str">
        <f t="shared" si="272"/>
        <v>1</v>
      </c>
      <c r="E2247" s="2" t="str">
        <f t="shared" si="273"/>
        <v>11</v>
      </c>
      <c r="F2247" s="2" t="str">
        <f t="shared" si="274"/>
        <v>111</v>
      </c>
      <c r="G2247" s="1" t="s">
        <v>17</v>
      </c>
      <c r="H2247" s="27">
        <v>0</v>
      </c>
      <c r="I2247" s="27"/>
      <c r="J2247" s="27">
        <v>0</v>
      </c>
      <c r="K2247" s="27">
        <v>0</v>
      </c>
      <c r="L2247" s="27">
        <v>0</v>
      </c>
      <c r="M2247" s="27"/>
      <c r="N2247" s="27">
        <v>0</v>
      </c>
      <c r="O2247" s="27">
        <v>0</v>
      </c>
      <c r="P2247" s="27">
        <v>0</v>
      </c>
      <c r="Q2247" s="27"/>
      <c r="R2247" s="27">
        <v>0</v>
      </c>
      <c r="S2247" s="27">
        <v>0</v>
      </c>
      <c r="T2247" s="27">
        <v>0</v>
      </c>
      <c r="U2247" s="27"/>
      <c r="V2247" s="27">
        <v>0</v>
      </c>
      <c r="W2247" s="27">
        <v>0</v>
      </c>
      <c r="X2247" s="27">
        <v>0</v>
      </c>
      <c r="Y2247" s="27"/>
      <c r="Z2247" s="27">
        <v>0</v>
      </c>
      <c r="AA2247" s="27">
        <v>0</v>
      </c>
      <c r="AB2247" s="27">
        <v>0</v>
      </c>
      <c r="AC2247" s="27"/>
      <c r="AD2247" s="27">
        <v>0</v>
      </c>
      <c r="AE2247" s="27">
        <v>0</v>
      </c>
      <c r="AF2247" s="27">
        <v>0</v>
      </c>
      <c r="AG2247" s="106">
        <v>0</v>
      </c>
      <c r="AH2247" s="27">
        <v>0</v>
      </c>
      <c r="AI2247" s="27">
        <v>0</v>
      </c>
      <c r="AJ2247" s="27">
        <v>28</v>
      </c>
      <c r="AK2247" s="106">
        <v>641</v>
      </c>
      <c r="AL2247" s="106">
        <v>641</v>
      </c>
      <c r="AM2247" s="105">
        <v>641</v>
      </c>
      <c r="AN2247" s="11">
        <v>1453</v>
      </c>
      <c r="AO2247" s="11">
        <v>858</v>
      </c>
      <c r="AP2247" s="105">
        <v>858</v>
      </c>
      <c r="AQ2247" s="11">
        <v>858</v>
      </c>
      <c r="AR2247" s="11">
        <v>1551</v>
      </c>
      <c r="AS2247" s="11">
        <v>789</v>
      </c>
      <c r="AT2247" s="11">
        <v>1419</v>
      </c>
      <c r="AU2247" s="11">
        <v>1419</v>
      </c>
      <c r="AV2247" s="11">
        <v>4470</v>
      </c>
      <c r="AW2247" s="11">
        <v>3226</v>
      </c>
      <c r="AX2247" s="11">
        <v>3227</v>
      </c>
      <c r="AZ2247" s="11">
        <v>5229</v>
      </c>
      <c r="BA2247" s="11">
        <v>4047</v>
      </c>
      <c r="BB2247" s="122"/>
    </row>
    <row r="2248" spans="1:54" x14ac:dyDescent="0.25">
      <c r="A2248">
        <v>12</v>
      </c>
      <c r="B2248" t="str">
        <f t="shared" si="275"/>
        <v>CCC-1120</v>
      </c>
      <c r="C2248" s="2" t="s">
        <v>322</v>
      </c>
      <c r="D2248" s="2" t="str">
        <f t="shared" si="272"/>
        <v>1</v>
      </c>
      <c r="E2248" s="2" t="str">
        <f t="shared" si="273"/>
        <v>11</v>
      </c>
      <c r="F2248" s="2" t="str">
        <f t="shared" si="274"/>
        <v>112</v>
      </c>
      <c r="G2248" s="1" t="s">
        <v>18</v>
      </c>
      <c r="H2248" s="27">
        <v>0</v>
      </c>
      <c r="I2248" s="27"/>
      <c r="J2248" s="27">
        <v>0</v>
      </c>
      <c r="K2248" s="27">
        <v>0</v>
      </c>
      <c r="L2248" s="27">
        <v>0</v>
      </c>
      <c r="M2248" s="27"/>
      <c r="N2248" s="27">
        <v>0</v>
      </c>
      <c r="O2248" s="27">
        <v>0</v>
      </c>
      <c r="P2248" s="27">
        <v>0</v>
      </c>
      <c r="Q2248" s="27"/>
      <c r="R2248" s="27">
        <v>0</v>
      </c>
      <c r="S2248" s="27">
        <v>0</v>
      </c>
      <c r="T2248" s="27">
        <v>0</v>
      </c>
      <c r="U2248" s="27"/>
      <c r="V2248" s="27">
        <v>0</v>
      </c>
      <c r="W2248" s="27">
        <v>0</v>
      </c>
      <c r="X2248" s="27">
        <v>0</v>
      </c>
      <c r="Y2248" s="27"/>
      <c r="Z2248" s="27">
        <v>0</v>
      </c>
      <c r="AA2248" s="27">
        <v>0</v>
      </c>
      <c r="AB2248" s="27">
        <v>0</v>
      </c>
      <c r="AC2248" s="27"/>
      <c r="AD2248" s="27">
        <v>0</v>
      </c>
      <c r="AE2248" s="27">
        <v>0</v>
      </c>
      <c r="AF2248" s="27">
        <v>0</v>
      </c>
      <c r="AG2248" s="106">
        <v>0</v>
      </c>
      <c r="AH2248" s="27">
        <v>0</v>
      </c>
      <c r="AI2248" s="27">
        <v>0</v>
      </c>
      <c r="AJ2248" s="27">
        <v>513</v>
      </c>
      <c r="AK2248" s="106">
        <v>1431</v>
      </c>
      <c r="AL2248" s="106">
        <v>1431</v>
      </c>
      <c r="AM2248" s="105">
        <v>1431</v>
      </c>
      <c r="AN2248" s="11">
        <v>2319</v>
      </c>
      <c r="AO2248" s="11">
        <v>1586</v>
      </c>
      <c r="AP2248" s="105">
        <v>1586</v>
      </c>
      <c r="AQ2248" s="11">
        <v>1586</v>
      </c>
      <c r="AR2248" s="11">
        <v>2116</v>
      </c>
      <c r="AS2248" s="11">
        <v>1766</v>
      </c>
      <c r="AT2248" s="11">
        <v>2772</v>
      </c>
      <c r="AU2248" s="11">
        <v>2772</v>
      </c>
      <c r="AV2248" s="11">
        <v>9411</v>
      </c>
      <c r="AW2248" s="11">
        <v>9098</v>
      </c>
      <c r="AX2248" s="11">
        <v>9098</v>
      </c>
      <c r="AZ2248" s="11">
        <v>15677</v>
      </c>
      <c r="BA2248" s="11">
        <v>9311</v>
      </c>
      <c r="BB2248" s="122"/>
    </row>
    <row r="2249" spans="1:54" x14ac:dyDescent="0.25">
      <c r="A2249">
        <v>12</v>
      </c>
      <c r="B2249" t="str">
        <f t="shared" si="275"/>
        <v>CCC-1131</v>
      </c>
      <c r="C2249" s="2" t="s">
        <v>322</v>
      </c>
      <c r="D2249" s="2" t="str">
        <f t="shared" si="272"/>
        <v>1</v>
      </c>
      <c r="E2249" s="2" t="str">
        <f t="shared" si="273"/>
        <v>11</v>
      </c>
      <c r="F2249" s="2" t="str">
        <f t="shared" si="274"/>
        <v>113</v>
      </c>
      <c r="G2249" s="1" t="s">
        <v>19</v>
      </c>
      <c r="H2249" s="27">
        <v>0</v>
      </c>
      <c r="I2249" s="27"/>
      <c r="J2249" s="27">
        <v>0</v>
      </c>
      <c r="K2249" s="27">
        <v>0</v>
      </c>
      <c r="L2249" s="27">
        <v>0</v>
      </c>
      <c r="M2249" s="27"/>
      <c r="N2249" s="27">
        <v>0</v>
      </c>
      <c r="O2249" s="27">
        <v>0</v>
      </c>
      <c r="P2249" s="27">
        <v>0</v>
      </c>
      <c r="Q2249" s="27"/>
      <c r="R2249" s="27">
        <v>0</v>
      </c>
      <c r="S2249" s="27">
        <v>0</v>
      </c>
      <c r="T2249" s="27">
        <v>0</v>
      </c>
      <c r="U2249" s="27"/>
      <c r="V2249" s="27">
        <v>0</v>
      </c>
      <c r="W2249" s="27">
        <v>0</v>
      </c>
      <c r="X2249" s="27">
        <v>0</v>
      </c>
      <c r="Y2249" s="27"/>
      <c r="Z2249" s="27">
        <v>0</v>
      </c>
      <c r="AA2249" s="27">
        <v>0</v>
      </c>
      <c r="AB2249" s="27">
        <v>0</v>
      </c>
      <c r="AC2249" s="27"/>
      <c r="AD2249" s="27">
        <v>0</v>
      </c>
      <c r="AE2249" s="27">
        <v>0</v>
      </c>
      <c r="AF2249" s="27">
        <v>0</v>
      </c>
      <c r="AG2249" s="106">
        <v>0</v>
      </c>
      <c r="AH2249" s="27">
        <v>0</v>
      </c>
      <c r="AI2249" s="27">
        <v>0</v>
      </c>
      <c r="AJ2249" s="27">
        <v>0</v>
      </c>
      <c r="AK2249" s="106">
        <v>0</v>
      </c>
      <c r="AL2249" s="106">
        <v>0</v>
      </c>
      <c r="AM2249" s="105">
        <v>0</v>
      </c>
      <c r="AN2249" s="11">
        <v>0</v>
      </c>
      <c r="AO2249" s="11">
        <v>0</v>
      </c>
      <c r="AP2249" s="105">
        <v>0</v>
      </c>
      <c r="AQ2249" s="11">
        <v>0</v>
      </c>
      <c r="AR2249" s="11">
        <v>0</v>
      </c>
      <c r="AS2249" s="11">
        <v>0</v>
      </c>
      <c r="AT2249" s="11">
        <v>0</v>
      </c>
      <c r="AU2249" s="11">
        <v>0</v>
      </c>
      <c r="AV2249" s="11">
        <v>0</v>
      </c>
      <c r="AW2249" s="11">
        <v>0</v>
      </c>
      <c r="AX2249" s="11">
        <v>0</v>
      </c>
      <c r="AZ2249" s="11">
        <v>0</v>
      </c>
      <c r="BA2249" s="11">
        <v>0</v>
      </c>
      <c r="BB2249" s="122"/>
    </row>
    <row r="2250" spans="1:54" x14ac:dyDescent="0.25">
      <c r="A2250">
        <v>12</v>
      </c>
      <c r="B2250" t="str">
        <f t="shared" si="275"/>
        <v>CCC-1132</v>
      </c>
      <c r="C2250" s="2" t="s">
        <v>322</v>
      </c>
      <c r="D2250" s="2" t="str">
        <f t="shared" si="272"/>
        <v>1</v>
      </c>
      <c r="E2250" s="2" t="str">
        <f t="shared" si="273"/>
        <v>11</v>
      </c>
      <c r="F2250" s="2" t="str">
        <f t="shared" si="274"/>
        <v>113</v>
      </c>
      <c r="G2250" s="1" t="s">
        <v>20</v>
      </c>
      <c r="H2250" s="27">
        <v>0</v>
      </c>
      <c r="I2250" s="27"/>
      <c r="J2250" s="27">
        <v>0</v>
      </c>
      <c r="K2250" s="27">
        <v>0</v>
      </c>
      <c r="L2250" s="27">
        <v>0</v>
      </c>
      <c r="M2250" s="27"/>
      <c r="N2250" s="27">
        <v>0</v>
      </c>
      <c r="O2250" s="27">
        <v>0</v>
      </c>
      <c r="P2250" s="27">
        <v>0</v>
      </c>
      <c r="Q2250" s="27"/>
      <c r="R2250" s="27">
        <v>0</v>
      </c>
      <c r="S2250" s="27">
        <v>0</v>
      </c>
      <c r="T2250" s="27">
        <v>0</v>
      </c>
      <c r="U2250" s="27"/>
      <c r="V2250" s="27">
        <v>0</v>
      </c>
      <c r="W2250" s="27">
        <v>0</v>
      </c>
      <c r="X2250" s="27">
        <v>0</v>
      </c>
      <c r="Y2250" s="27"/>
      <c r="Z2250" s="27">
        <v>0</v>
      </c>
      <c r="AA2250" s="27">
        <v>0</v>
      </c>
      <c r="AB2250" s="27">
        <v>0</v>
      </c>
      <c r="AC2250" s="27"/>
      <c r="AD2250" s="27">
        <v>0</v>
      </c>
      <c r="AE2250" s="27">
        <v>0</v>
      </c>
      <c r="AF2250" s="27">
        <v>0</v>
      </c>
      <c r="AG2250" s="106">
        <v>0</v>
      </c>
      <c r="AH2250" s="27">
        <v>0</v>
      </c>
      <c r="AI2250" s="27">
        <v>0</v>
      </c>
      <c r="AJ2250" s="27">
        <v>20</v>
      </c>
      <c r="AK2250" s="106">
        <v>33</v>
      </c>
      <c r="AL2250" s="106">
        <v>33</v>
      </c>
      <c r="AM2250" s="105">
        <v>33</v>
      </c>
      <c r="AN2250" s="11">
        <v>20</v>
      </c>
      <c r="AO2250" s="11">
        <v>8</v>
      </c>
      <c r="AP2250" s="105">
        <v>8</v>
      </c>
      <c r="AQ2250" s="11">
        <v>7</v>
      </c>
      <c r="AR2250" s="11">
        <v>50</v>
      </c>
      <c r="AS2250" s="11">
        <v>187</v>
      </c>
      <c r="AT2250" s="11">
        <v>193</v>
      </c>
      <c r="AU2250" s="11">
        <v>193</v>
      </c>
      <c r="AV2250" s="11">
        <v>20</v>
      </c>
      <c r="AW2250" s="11">
        <v>112</v>
      </c>
      <c r="AX2250" s="11">
        <v>112</v>
      </c>
      <c r="AZ2250" s="11">
        <v>108</v>
      </c>
      <c r="BA2250" s="11">
        <v>0</v>
      </c>
      <c r="BB2250" s="122"/>
    </row>
    <row r="2251" spans="1:54" x14ac:dyDescent="0.25">
      <c r="A2251">
        <v>12</v>
      </c>
      <c r="B2251" t="str">
        <f t="shared" si="275"/>
        <v>CCC-1133</v>
      </c>
      <c r="C2251" s="2" t="s">
        <v>322</v>
      </c>
      <c r="D2251" s="2" t="str">
        <f t="shared" si="272"/>
        <v>1</v>
      </c>
      <c r="E2251" s="2" t="str">
        <f t="shared" si="273"/>
        <v>11</v>
      </c>
      <c r="F2251" s="2" t="str">
        <f t="shared" si="274"/>
        <v>113</v>
      </c>
      <c r="G2251" s="1" t="s">
        <v>21</v>
      </c>
      <c r="H2251" s="27">
        <v>394</v>
      </c>
      <c r="I2251" s="27"/>
      <c r="J2251" s="27">
        <v>0</v>
      </c>
      <c r="K2251" s="27">
        <v>0</v>
      </c>
      <c r="L2251" s="27">
        <v>394</v>
      </c>
      <c r="M2251" s="27"/>
      <c r="N2251" s="27">
        <v>153</v>
      </c>
      <c r="O2251" s="27">
        <v>153</v>
      </c>
      <c r="P2251" s="27">
        <v>212</v>
      </c>
      <c r="Q2251" s="27"/>
      <c r="R2251" s="27">
        <v>211</v>
      </c>
      <c r="S2251" s="27">
        <v>211</v>
      </c>
      <c r="T2251" s="27">
        <v>218</v>
      </c>
      <c r="U2251" s="27"/>
      <c r="V2251" s="27">
        <v>218</v>
      </c>
      <c r="W2251" s="27">
        <v>218</v>
      </c>
      <c r="X2251" s="27">
        <v>256</v>
      </c>
      <c r="Y2251" s="27"/>
      <c r="Z2251" s="27">
        <v>256</v>
      </c>
      <c r="AA2251" s="27">
        <v>256</v>
      </c>
      <c r="AB2251" s="27">
        <v>256</v>
      </c>
      <c r="AC2251" s="27"/>
      <c r="AD2251" s="27">
        <v>256</v>
      </c>
      <c r="AE2251" s="27">
        <v>256</v>
      </c>
      <c r="AF2251" s="27">
        <v>0</v>
      </c>
      <c r="AG2251" s="106">
        <v>256</v>
      </c>
      <c r="AH2251" s="27">
        <v>256</v>
      </c>
      <c r="AI2251" s="27">
        <v>256</v>
      </c>
      <c r="AJ2251" s="27">
        <v>0</v>
      </c>
      <c r="AK2251" s="106">
        <v>0</v>
      </c>
      <c r="AL2251" s="106">
        <v>0</v>
      </c>
      <c r="AM2251" s="105">
        <v>0</v>
      </c>
      <c r="AN2251" s="11">
        <v>0</v>
      </c>
      <c r="AO2251" s="11">
        <v>0</v>
      </c>
      <c r="AP2251" s="105">
        <v>0</v>
      </c>
      <c r="AQ2251" s="11">
        <v>0</v>
      </c>
      <c r="AR2251" s="11">
        <v>0</v>
      </c>
      <c r="AS2251" s="11">
        <v>0</v>
      </c>
      <c r="AT2251" s="11">
        <v>0</v>
      </c>
      <c r="AU2251" s="11">
        <v>0</v>
      </c>
      <c r="AV2251" s="11">
        <v>0</v>
      </c>
      <c r="AW2251" s="11">
        <v>0</v>
      </c>
      <c r="AX2251" s="11">
        <v>0</v>
      </c>
      <c r="AZ2251" s="11">
        <v>0</v>
      </c>
      <c r="BA2251" s="11">
        <v>0</v>
      </c>
      <c r="BB2251" s="122"/>
    </row>
    <row r="2252" spans="1:54" x14ac:dyDescent="0.25">
      <c r="A2252">
        <v>12</v>
      </c>
      <c r="B2252" t="str">
        <f t="shared" si="275"/>
        <v>CCC-1140</v>
      </c>
      <c r="C2252" s="2" t="s">
        <v>322</v>
      </c>
      <c r="D2252" s="2" t="str">
        <f t="shared" si="272"/>
        <v>1</v>
      </c>
      <c r="E2252" s="2" t="str">
        <f t="shared" si="273"/>
        <v>11</v>
      </c>
      <c r="F2252" s="2" t="str">
        <f t="shared" si="274"/>
        <v>114</v>
      </c>
      <c r="G2252" s="1" t="s">
        <v>22</v>
      </c>
      <c r="H2252" s="27">
        <v>29</v>
      </c>
      <c r="I2252" s="27"/>
      <c r="J2252" s="27">
        <v>32</v>
      </c>
      <c r="K2252" s="27">
        <v>32</v>
      </c>
      <c r="L2252" s="27">
        <v>35</v>
      </c>
      <c r="M2252" s="27"/>
      <c r="N2252" s="27">
        <v>27</v>
      </c>
      <c r="O2252" s="27">
        <v>27</v>
      </c>
      <c r="P2252" s="27">
        <v>35</v>
      </c>
      <c r="Q2252" s="27"/>
      <c r="R2252" s="27">
        <v>31</v>
      </c>
      <c r="S2252" s="27">
        <v>31</v>
      </c>
      <c r="T2252" s="27">
        <v>35</v>
      </c>
      <c r="U2252" s="27"/>
      <c r="V2252" s="27">
        <v>29</v>
      </c>
      <c r="W2252" s="27">
        <v>29</v>
      </c>
      <c r="X2252" s="27">
        <v>35</v>
      </c>
      <c r="Y2252" s="27"/>
      <c r="Z2252" s="27">
        <v>30</v>
      </c>
      <c r="AA2252" s="27">
        <v>30</v>
      </c>
      <c r="AB2252" s="27">
        <v>35</v>
      </c>
      <c r="AC2252" s="27"/>
      <c r="AD2252" s="27">
        <v>30</v>
      </c>
      <c r="AE2252" s="27">
        <v>30</v>
      </c>
      <c r="AF2252" s="27">
        <v>0</v>
      </c>
      <c r="AG2252" s="106">
        <v>36</v>
      </c>
      <c r="AH2252" s="27">
        <v>36</v>
      </c>
      <c r="AI2252" s="27">
        <v>36</v>
      </c>
      <c r="AJ2252" s="27">
        <v>182</v>
      </c>
      <c r="AK2252" s="106">
        <v>126</v>
      </c>
      <c r="AL2252" s="106">
        <v>126</v>
      </c>
      <c r="AM2252" s="105">
        <v>126</v>
      </c>
      <c r="AN2252" s="11">
        <v>298</v>
      </c>
      <c r="AO2252" s="11">
        <v>219</v>
      </c>
      <c r="AP2252" s="105">
        <v>219</v>
      </c>
      <c r="AQ2252" s="11">
        <v>242</v>
      </c>
      <c r="AR2252" s="11">
        <v>320</v>
      </c>
      <c r="AS2252" s="11">
        <v>184</v>
      </c>
      <c r="AT2252" s="11">
        <v>358</v>
      </c>
      <c r="AU2252" s="11">
        <v>358</v>
      </c>
      <c r="AV2252" s="11">
        <v>320</v>
      </c>
      <c r="AW2252" s="11">
        <v>762</v>
      </c>
      <c r="AX2252" s="11">
        <v>715</v>
      </c>
      <c r="AZ2252" s="11">
        <v>1413</v>
      </c>
      <c r="BA2252" s="11">
        <v>779</v>
      </c>
      <c r="BB2252" s="122"/>
    </row>
    <row r="2253" spans="1:54" x14ac:dyDescent="0.25">
      <c r="A2253">
        <v>12</v>
      </c>
      <c r="B2253" t="str">
        <f t="shared" si="275"/>
        <v>CCC-1211</v>
      </c>
      <c r="C2253" s="2" t="s">
        <v>322</v>
      </c>
      <c r="D2253" s="2" t="str">
        <f t="shared" si="272"/>
        <v>1</v>
      </c>
      <c r="E2253" s="2" t="str">
        <f t="shared" si="273"/>
        <v>12</v>
      </c>
      <c r="F2253" s="2" t="str">
        <f t="shared" si="274"/>
        <v>121</v>
      </c>
      <c r="G2253" s="1" t="s">
        <v>24</v>
      </c>
      <c r="H2253" s="27">
        <v>2207</v>
      </c>
      <c r="I2253" s="27"/>
      <c r="J2253" s="27">
        <v>1864</v>
      </c>
      <c r="K2253" s="27">
        <v>1864</v>
      </c>
      <c r="L2253" s="27">
        <v>1633</v>
      </c>
      <c r="M2253" s="27"/>
      <c r="N2253" s="27">
        <v>2268</v>
      </c>
      <c r="O2253" s="27">
        <v>2268</v>
      </c>
      <c r="P2253" s="27">
        <v>2765</v>
      </c>
      <c r="Q2253" s="27"/>
      <c r="R2253" s="27">
        <v>2274</v>
      </c>
      <c r="S2253" s="27">
        <v>2274</v>
      </c>
      <c r="T2253" s="27">
        <v>2459</v>
      </c>
      <c r="U2253" s="27"/>
      <c r="V2253" s="27">
        <v>2325</v>
      </c>
      <c r="W2253" s="27">
        <v>2325</v>
      </c>
      <c r="X2253" s="27">
        <v>2463</v>
      </c>
      <c r="Y2253" s="27"/>
      <c r="Z2253" s="27">
        <v>2305</v>
      </c>
      <c r="AA2253" s="27">
        <v>2305</v>
      </c>
      <c r="AB2253" s="27">
        <v>30654</v>
      </c>
      <c r="AC2253" s="27"/>
      <c r="AD2253" s="27">
        <v>28998</v>
      </c>
      <c r="AE2253" s="27">
        <v>29010</v>
      </c>
      <c r="AF2253" s="27">
        <v>31196</v>
      </c>
      <c r="AG2253" s="106">
        <v>29673</v>
      </c>
      <c r="AH2253" s="27">
        <v>29673</v>
      </c>
      <c r="AI2253" s="27">
        <v>29673</v>
      </c>
      <c r="AJ2253" s="27">
        <v>2096</v>
      </c>
      <c r="AK2253" s="106">
        <v>1925</v>
      </c>
      <c r="AL2253" s="106">
        <v>1925</v>
      </c>
      <c r="AM2253" s="105">
        <v>1921</v>
      </c>
      <c r="AN2253" s="11">
        <v>7228</v>
      </c>
      <c r="AO2253" s="11">
        <v>3001</v>
      </c>
      <c r="AP2253" s="105">
        <v>3001</v>
      </c>
      <c r="AQ2253" s="11">
        <v>4393</v>
      </c>
      <c r="AR2253" s="11">
        <v>3049</v>
      </c>
      <c r="AS2253" s="11">
        <v>2484</v>
      </c>
      <c r="AT2253" s="11">
        <v>9437</v>
      </c>
      <c r="AU2253" s="11">
        <v>9183</v>
      </c>
      <c r="AV2253" s="11">
        <v>17911</v>
      </c>
      <c r="AW2253" s="11">
        <v>39629</v>
      </c>
      <c r="AX2253" s="11">
        <v>41375</v>
      </c>
      <c r="AZ2253" s="11">
        <v>39161</v>
      </c>
      <c r="BA2253" s="11">
        <v>76010</v>
      </c>
      <c r="BB2253" s="122"/>
    </row>
    <row r="2254" spans="1:54" x14ac:dyDescent="0.25">
      <c r="A2254">
        <v>12</v>
      </c>
      <c r="B2254" t="str">
        <f t="shared" si="275"/>
        <v>CCC-1212</v>
      </c>
      <c r="C2254" s="2" t="s">
        <v>322</v>
      </c>
      <c r="D2254" s="2" t="str">
        <f t="shared" si="272"/>
        <v>1</v>
      </c>
      <c r="E2254" s="2" t="str">
        <f t="shared" si="273"/>
        <v>12</v>
      </c>
      <c r="F2254" s="2" t="str">
        <f t="shared" si="274"/>
        <v>121</v>
      </c>
      <c r="G2254" s="1" t="s">
        <v>25</v>
      </c>
      <c r="H2254" s="27">
        <v>495</v>
      </c>
      <c r="I2254" s="27"/>
      <c r="J2254" s="27">
        <v>13</v>
      </c>
      <c r="K2254" s="27">
        <v>13</v>
      </c>
      <c r="L2254" s="27">
        <v>605</v>
      </c>
      <c r="M2254" s="27"/>
      <c r="N2254" s="27">
        <v>335</v>
      </c>
      <c r="O2254" s="27">
        <v>335</v>
      </c>
      <c r="P2254" s="27">
        <v>840</v>
      </c>
      <c r="Q2254" s="27"/>
      <c r="R2254" s="27">
        <v>106</v>
      </c>
      <c r="S2254" s="27">
        <v>106</v>
      </c>
      <c r="T2254" s="27">
        <v>740</v>
      </c>
      <c r="U2254" s="27"/>
      <c r="V2254" s="27">
        <v>138</v>
      </c>
      <c r="W2254" s="27">
        <v>138</v>
      </c>
      <c r="X2254" s="27">
        <v>30</v>
      </c>
      <c r="Y2254" s="27"/>
      <c r="Z2254" s="27">
        <v>466</v>
      </c>
      <c r="AA2254" s="27">
        <v>466</v>
      </c>
      <c r="AB2254" s="27">
        <v>550</v>
      </c>
      <c r="AC2254" s="27"/>
      <c r="AD2254" s="27">
        <v>447</v>
      </c>
      <c r="AE2254" s="27">
        <v>447</v>
      </c>
      <c r="AF2254" s="27">
        <v>0</v>
      </c>
      <c r="AG2254" s="106">
        <v>500</v>
      </c>
      <c r="AH2254" s="27">
        <v>500</v>
      </c>
      <c r="AI2254" s="27">
        <v>500</v>
      </c>
      <c r="AJ2254" s="27">
        <v>300</v>
      </c>
      <c r="AK2254" s="106">
        <v>230</v>
      </c>
      <c r="AL2254" s="106">
        <v>230</v>
      </c>
      <c r="AM2254" s="105">
        <v>230</v>
      </c>
      <c r="AN2254" s="11">
        <v>300</v>
      </c>
      <c r="AO2254" s="11">
        <v>236</v>
      </c>
      <c r="AP2254" s="105">
        <v>236</v>
      </c>
      <c r="AQ2254" s="11">
        <v>236</v>
      </c>
      <c r="AR2254" s="11">
        <v>250</v>
      </c>
      <c r="AS2254" s="11">
        <v>220</v>
      </c>
      <c r="AT2254" s="11">
        <v>220</v>
      </c>
      <c r="AU2254" s="11">
        <v>220</v>
      </c>
      <c r="AV2254" s="11">
        <v>30</v>
      </c>
      <c r="AW2254" s="11">
        <v>2</v>
      </c>
      <c r="AX2254" s="11">
        <v>2</v>
      </c>
      <c r="AZ2254" s="11">
        <v>1494</v>
      </c>
      <c r="BA2254" s="11">
        <v>0</v>
      </c>
      <c r="BB2254" s="122"/>
    </row>
    <row r="2255" spans="1:54" x14ac:dyDescent="0.25">
      <c r="A2255">
        <v>12</v>
      </c>
      <c r="B2255" t="str">
        <f t="shared" si="275"/>
        <v>CCC-1221</v>
      </c>
      <c r="C2255" s="2" t="s">
        <v>322</v>
      </c>
      <c r="D2255" s="2" t="str">
        <f t="shared" si="272"/>
        <v>1</v>
      </c>
      <c r="E2255" s="2" t="str">
        <f t="shared" si="273"/>
        <v>12</v>
      </c>
      <c r="F2255" s="2" t="str">
        <f t="shared" si="274"/>
        <v>122</v>
      </c>
      <c r="G2255" s="1" t="s">
        <v>26</v>
      </c>
      <c r="H2255" s="27">
        <v>248</v>
      </c>
      <c r="I2255" s="27"/>
      <c r="J2255" s="27">
        <v>248</v>
      </c>
      <c r="K2255" s="27">
        <v>248</v>
      </c>
      <c r="L2255" s="27">
        <v>248</v>
      </c>
      <c r="M2255" s="27"/>
      <c r="N2255" s="27">
        <v>248</v>
      </c>
      <c r="O2255" s="27">
        <v>248</v>
      </c>
      <c r="P2255" s="27">
        <v>243</v>
      </c>
      <c r="Q2255" s="27"/>
      <c r="R2255" s="27">
        <v>171</v>
      </c>
      <c r="S2255" s="27">
        <v>171</v>
      </c>
      <c r="T2255" s="27">
        <v>248</v>
      </c>
      <c r="U2255" s="27"/>
      <c r="V2255" s="27">
        <v>248</v>
      </c>
      <c r="W2255" s="27">
        <v>248</v>
      </c>
      <c r="X2255" s="27">
        <v>548</v>
      </c>
      <c r="Y2255" s="27"/>
      <c r="Z2255" s="27">
        <v>318</v>
      </c>
      <c r="AA2255" s="27">
        <v>318</v>
      </c>
      <c r="AB2255" s="27">
        <v>533</v>
      </c>
      <c r="AC2255" s="27"/>
      <c r="AD2255" s="27">
        <v>0</v>
      </c>
      <c r="AE2255" s="27">
        <v>629</v>
      </c>
      <c r="AF2255" s="27">
        <v>33</v>
      </c>
      <c r="AG2255" s="106">
        <v>470</v>
      </c>
      <c r="AH2255" s="27">
        <v>470</v>
      </c>
      <c r="AI2255" s="27">
        <v>470</v>
      </c>
      <c r="AJ2255" s="27">
        <v>28001</v>
      </c>
      <c r="AK2255" s="106">
        <v>27694</v>
      </c>
      <c r="AL2255" s="106">
        <v>27694</v>
      </c>
      <c r="AM2255" s="105">
        <v>27694</v>
      </c>
      <c r="AN2255" s="11">
        <v>29000</v>
      </c>
      <c r="AO2255" s="11">
        <v>241</v>
      </c>
      <c r="AP2255" s="105">
        <v>241</v>
      </c>
      <c r="AQ2255" s="11">
        <v>361</v>
      </c>
      <c r="AR2255" s="11">
        <v>27685</v>
      </c>
      <c r="AS2255" s="11">
        <v>27674</v>
      </c>
      <c r="AT2255" s="11">
        <v>28134</v>
      </c>
      <c r="AU2255" s="11">
        <v>28308</v>
      </c>
      <c r="AV2255" s="11">
        <v>2236</v>
      </c>
      <c r="AW2255" s="11">
        <v>1081</v>
      </c>
      <c r="AX2255" s="11">
        <v>1098</v>
      </c>
      <c r="AZ2255" s="11">
        <v>2630</v>
      </c>
      <c r="BA2255" s="11">
        <v>1378</v>
      </c>
      <c r="BB2255" s="122"/>
    </row>
    <row r="2256" spans="1:54" x14ac:dyDescent="0.25">
      <c r="A2256">
        <v>12</v>
      </c>
      <c r="B2256" t="str">
        <f t="shared" si="275"/>
        <v>CCC-1222</v>
      </c>
      <c r="C2256" s="2" t="s">
        <v>322</v>
      </c>
      <c r="D2256" s="2" t="str">
        <f t="shared" ref="D2256:D2287" si="276">LEFT($G2256,1)</f>
        <v>1</v>
      </c>
      <c r="E2256" s="2" t="str">
        <f t="shared" ref="E2256:E2287" si="277">LEFT($G2256,2)</f>
        <v>12</v>
      </c>
      <c r="F2256" s="2" t="str">
        <f t="shared" ref="F2256:F2287" si="278">LEFT($G2256,3)</f>
        <v>122</v>
      </c>
      <c r="G2256" s="1" t="s">
        <v>27</v>
      </c>
      <c r="H2256" s="27">
        <v>0</v>
      </c>
      <c r="I2256" s="27"/>
      <c r="J2256" s="27">
        <v>0</v>
      </c>
      <c r="K2256" s="27">
        <v>0</v>
      </c>
      <c r="L2256" s="27">
        <v>0</v>
      </c>
      <c r="M2256" s="27"/>
      <c r="N2256" s="27">
        <v>0</v>
      </c>
      <c r="O2256" s="27">
        <v>0</v>
      </c>
      <c r="P2256" s="27">
        <v>0</v>
      </c>
      <c r="Q2256" s="27"/>
      <c r="R2256" s="27">
        <v>0</v>
      </c>
      <c r="S2256" s="27">
        <v>0</v>
      </c>
      <c r="T2256" s="27">
        <v>0</v>
      </c>
      <c r="U2256" s="27"/>
      <c r="V2256" s="27">
        <v>0</v>
      </c>
      <c r="W2256" s="27">
        <v>0</v>
      </c>
      <c r="X2256" s="27">
        <v>0</v>
      </c>
      <c r="Y2256" s="27"/>
      <c r="Z2256" s="27">
        <v>0</v>
      </c>
      <c r="AA2256" s="27">
        <v>0</v>
      </c>
      <c r="AB2256" s="27">
        <v>0</v>
      </c>
      <c r="AC2256" s="27"/>
      <c r="AD2256" s="27">
        <v>414</v>
      </c>
      <c r="AE2256" s="27">
        <v>0</v>
      </c>
      <c r="AF2256" s="27">
        <v>0</v>
      </c>
      <c r="AG2256" s="106">
        <v>0</v>
      </c>
      <c r="AH2256" s="27">
        <v>0</v>
      </c>
      <c r="AI2256" s="27">
        <v>0</v>
      </c>
      <c r="AJ2256" s="27">
        <v>715</v>
      </c>
      <c r="AK2256" s="106">
        <v>402</v>
      </c>
      <c r="AL2256" s="106">
        <v>402</v>
      </c>
      <c r="AM2256" s="105">
        <v>402</v>
      </c>
      <c r="AN2256" s="11">
        <v>810</v>
      </c>
      <c r="AO2256" s="11">
        <v>850</v>
      </c>
      <c r="AP2256" s="105">
        <v>850</v>
      </c>
      <c r="AQ2256" s="11">
        <v>850</v>
      </c>
      <c r="AR2256" s="11">
        <v>1000</v>
      </c>
      <c r="AS2256" s="11">
        <v>781</v>
      </c>
      <c r="AT2256" s="11">
        <v>1177</v>
      </c>
      <c r="AU2256" s="11">
        <v>1177</v>
      </c>
      <c r="AV2256" s="11">
        <v>0</v>
      </c>
      <c r="AW2256" s="11">
        <v>734</v>
      </c>
      <c r="AX2256" s="11">
        <v>734</v>
      </c>
      <c r="AZ2256" s="11">
        <v>1032</v>
      </c>
      <c r="BA2256" s="11">
        <v>370</v>
      </c>
      <c r="BB2256" s="122"/>
    </row>
    <row r="2257" spans="1:54" x14ac:dyDescent="0.25">
      <c r="A2257">
        <v>12</v>
      </c>
      <c r="B2257" t="str">
        <f t="shared" si="275"/>
        <v>CCC-1250</v>
      </c>
      <c r="C2257" s="2" t="s">
        <v>322</v>
      </c>
      <c r="D2257" s="2" t="str">
        <f t="shared" si="276"/>
        <v>1</v>
      </c>
      <c r="E2257" s="2" t="str">
        <f t="shared" si="277"/>
        <v>12</v>
      </c>
      <c r="F2257" s="2" t="str">
        <f t="shared" si="278"/>
        <v>125</v>
      </c>
      <c r="G2257" s="1" t="s">
        <v>28</v>
      </c>
      <c r="H2257" s="27">
        <v>0</v>
      </c>
      <c r="I2257" s="27"/>
      <c r="J2257" s="27">
        <v>0</v>
      </c>
      <c r="K2257" s="27">
        <v>0</v>
      </c>
      <c r="L2257" s="27">
        <v>0</v>
      </c>
      <c r="M2257" s="27"/>
      <c r="N2257" s="27">
        <v>0</v>
      </c>
      <c r="O2257" s="27">
        <v>0</v>
      </c>
      <c r="P2257" s="27">
        <v>0</v>
      </c>
      <c r="Q2257" s="27"/>
      <c r="R2257" s="27">
        <v>0</v>
      </c>
      <c r="S2257" s="27">
        <v>0</v>
      </c>
      <c r="T2257" s="27">
        <v>0</v>
      </c>
      <c r="U2257" s="27"/>
      <c r="V2257" s="27">
        <v>0</v>
      </c>
      <c r="W2257" s="27">
        <v>0</v>
      </c>
      <c r="X2257" s="27">
        <v>0</v>
      </c>
      <c r="Y2257" s="27"/>
      <c r="Z2257" s="27">
        <v>0</v>
      </c>
      <c r="AA2257" s="27">
        <v>0</v>
      </c>
      <c r="AB2257" s="27">
        <v>0</v>
      </c>
      <c r="AC2257" s="27"/>
      <c r="AD2257" s="27">
        <v>0</v>
      </c>
      <c r="AE2257" s="27">
        <v>0</v>
      </c>
      <c r="AF2257" s="27">
        <v>0</v>
      </c>
      <c r="AG2257" s="106">
        <v>0</v>
      </c>
      <c r="AH2257" s="27">
        <v>0</v>
      </c>
      <c r="AI2257" s="27">
        <v>0</v>
      </c>
      <c r="AJ2257" s="27">
        <v>0</v>
      </c>
      <c r="AK2257" s="106">
        <v>148</v>
      </c>
      <c r="AL2257" s="106">
        <v>148</v>
      </c>
      <c r="AM2257" s="105">
        <v>148</v>
      </c>
      <c r="AN2257" s="11">
        <v>130</v>
      </c>
      <c r="AO2257" s="11">
        <v>87</v>
      </c>
      <c r="AP2257" s="105">
        <v>87</v>
      </c>
      <c r="AQ2257" s="11">
        <v>87</v>
      </c>
      <c r="AR2257" s="11">
        <v>130</v>
      </c>
      <c r="AS2257" s="11">
        <v>88</v>
      </c>
      <c r="AT2257" s="11">
        <v>88</v>
      </c>
      <c r="AU2257" s="11">
        <v>88</v>
      </c>
      <c r="AV2257" s="11">
        <v>290</v>
      </c>
      <c r="AW2257" s="11">
        <v>0</v>
      </c>
      <c r="AX2257" s="11">
        <v>0</v>
      </c>
      <c r="AZ2257" s="11">
        <v>366</v>
      </c>
      <c r="BA2257" s="11">
        <v>274</v>
      </c>
      <c r="BB2257" s="122"/>
    </row>
    <row r="2258" spans="1:54" x14ac:dyDescent="0.25">
      <c r="A2258">
        <v>12</v>
      </c>
      <c r="B2258" t="str">
        <f t="shared" si="275"/>
        <v>CCC-1300</v>
      </c>
      <c r="C2258" s="2" t="s">
        <v>322</v>
      </c>
      <c r="D2258" s="2" t="str">
        <f t="shared" si="276"/>
        <v>1</v>
      </c>
      <c r="E2258" s="2" t="str">
        <f t="shared" si="277"/>
        <v>13</v>
      </c>
      <c r="F2258" s="2" t="str">
        <f t="shared" si="278"/>
        <v>130</v>
      </c>
      <c r="G2258" s="1" t="s">
        <v>934</v>
      </c>
      <c r="H2258" s="27">
        <v>0</v>
      </c>
      <c r="I2258" s="27"/>
      <c r="J2258" s="27">
        <v>0</v>
      </c>
      <c r="K2258" s="27">
        <v>0</v>
      </c>
      <c r="L2258" s="27">
        <v>0</v>
      </c>
      <c r="M2258" s="27"/>
      <c r="N2258" s="27">
        <v>0</v>
      </c>
      <c r="O2258" s="27">
        <v>0</v>
      </c>
      <c r="P2258" s="27">
        <v>0</v>
      </c>
      <c r="Q2258" s="27"/>
      <c r="R2258" s="27">
        <v>0</v>
      </c>
      <c r="S2258" s="27">
        <v>0</v>
      </c>
      <c r="T2258" s="27">
        <v>0</v>
      </c>
      <c r="U2258" s="27"/>
      <c r="V2258" s="27">
        <v>0</v>
      </c>
      <c r="W2258" s="27">
        <v>0</v>
      </c>
      <c r="X2258" s="27">
        <v>0</v>
      </c>
      <c r="Y2258" s="27"/>
      <c r="Z2258" s="27">
        <v>0</v>
      </c>
      <c r="AA2258" s="27">
        <v>0</v>
      </c>
      <c r="AB2258" s="27">
        <v>0</v>
      </c>
      <c r="AC2258" s="27"/>
      <c r="AD2258" s="27">
        <v>0</v>
      </c>
      <c r="AE2258" s="27">
        <v>0</v>
      </c>
      <c r="AF2258" s="27">
        <v>0</v>
      </c>
      <c r="AG2258" s="106">
        <v>0</v>
      </c>
      <c r="AH2258" s="27">
        <v>0</v>
      </c>
      <c r="AI2258" s="27">
        <v>0</v>
      </c>
      <c r="AJ2258" s="27">
        <v>0</v>
      </c>
      <c r="AK2258" s="106">
        <v>0</v>
      </c>
      <c r="AL2258" s="106">
        <v>0</v>
      </c>
      <c r="AM2258" s="105">
        <v>0</v>
      </c>
      <c r="AN2258" s="11">
        <v>0</v>
      </c>
      <c r="AO2258" s="11">
        <v>0</v>
      </c>
      <c r="AP2258" s="105">
        <v>0</v>
      </c>
      <c r="AQ2258" s="11">
        <v>0</v>
      </c>
      <c r="AR2258" s="11">
        <v>0</v>
      </c>
      <c r="AS2258" s="11">
        <v>0</v>
      </c>
      <c r="AT2258" s="11">
        <v>0</v>
      </c>
      <c r="AU2258" s="11"/>
      <c r="AV2258" s="11">
        <v>0</v>
      </c>
      <c r="AW2258" s="11">
        <v>0</v>
      </c>
      <c r="AX2258" s="11"/>
      <c r="AZ2258" s="11"/>
      <c r="BA2258" s="11"/>
      <c r="BB2258" s="122"/>
    </row>
    <row r="2259" spans="1:54" x14ac:dyDescent="0.25">
      <c r="A2259">
        <v>12</v>
      </c>
      <c r="B2259" t="str">
        <f t="shared" si="275"/>
        <v>CCC-1410</v>
      </c>
      <c r="C2259" s="2" t="s">
        <v>322</v>
      </c>
      <c r="D2259" s="2" t="str">
        <f t="shared" si="276"/>
        <v>1</v>
      </c>
      <c r="E2259" s="2" t="str">
        <f t="shared" si="277"/>
        <v>14</v>
      </c>
      <c r="F2259" s="2" t="str">
        <f t="shared" si="278"/>
        <v>141</v>
      </c>
      <c r="G2259" s="1" t="s">
        <v>30</v>
      </c>
      <c r="H2259" s="27">
        <v>0</v>
      </c>
      <c r="I2259" s="27"/>
      <c r="J2259" s="27">
        <v>0</v>
      </c>
      <c r="K2259" s="27">
        <v>0</v>
      </c>
      <c r="L2259" s="27">
        <v>0</v>
      </c>
      <c r="M2259" s="27"/>
      <c r="N2259" s="27">
        <v>0</v>
      </c>
      <c r="O2259" s="27">
        <v>0</v>
      </c>
      <c r="P2259" s="27">
        <v>0</v>
      </c>
      <c r="Q2259" s="27"/>
      <c r="R2259" s="27">
        <v>0</v>
      </c>
      <c r="S2259" s="27">
        <v>0</v>
      </c>
      <c r="T2259" s="27">
        <v>0</v>
      </c>
      <c r="U2259" s="27"/>
      <c r="V2259" s="27">
        <v>0</v>
      </c>
      <c r="W2259" s="27">
        <v>0</v>
      </c>
      <c r="X2259" s="27">
        <v>0</v>
      </c>
      <c r="Y2259" s="27"/>
      <c r="Z2259" s="27">
        <v>0</v>
      </c>
      <c r="AA2259" s="27">
        <v>0</v>
      </c>
      <c r="AB2259" s="27">
        <v>0</v>
      </c>
      <c r="AC2259" s="27"/>
      <c r="AD2259" s="27">
        <v>0</v>
      </c>
      <c r="AE2259" s="27">
        <v>0</v>
      </c>
      <c r="AF2259" s="27">
        <v>0</v>
      </c>
      <c r="AG2259" s="106">
        <v>0</v>
      </c>
      <c r="AH2259" s="27">
        <v>0</v>
      </c>
      <c r="AI2259" s="27">
        <v>0</v>
      </c>
      <c r="AJ2259" s="27">
        <v>0</v>
      </c>
      <c r="AK2259" s="106">
        <v>0</v>
      </c>
      <c r="AL2259" s="106">
        <v>0</v>
      </c>
      <c r="AM2259" s="105">
        <v>0</v>
      </c>
      <c r="AN2259" s="11">
        <v>0</v>
      </c>
      <c r="AO2259" s="11">
        <v>0</v>
      </c>
      <c r="AP2259" s="105">
        <v>0</v>
      </c>
      <c r="AQ2259" s="11">
        <v>0</v>
      </c>
      <c r="AR2259" s="11">
        <v>0</v>
      </c>
      <c r="AS2259" s="11">
        <v>0</v>
      </c>
      <c r="AT2259" s="11">
        <v>0</v>
      </c>
      <c r="AU2259" s="11">
        <v>0</v>
      </c>
      <c r="AV2259" s="11">
        <v>0</v>
      </c>
      <c r="AW2259" s="11">
        <v>0</v>
      </c>
      <c r="AX2259" s="11">
        <v>0</v>
      </c>
      <c r="AZ2259" s="11">
        <v>0</v>
      </c>
      <c r="BA2259" s="11">
        <v>0</v>
      </c>
      <c r="BB2259" s="122"/>
    </row>
    <row r="2260" spans="1:54" x14ac:dyDescent="0.25">
      <c r="A2260">
        <v>12</v>
      </c>
      <c r="B2260" t="str">
        <f t="shared" si="275"/>
        <v>CCC-1420</v>
      </c>
      <c r="C2260" s="2" t="s">
        <v>322</v>
      </c>
      <c r="D2260" s="2" t="str">
        <f t="shared" si="276"/>
        <v>1</v>
      </c>
      <c r="E2260" s="2" t="str">
        <f t="shared" si="277"/>
        <v>14</v>
      </c>
      <c r="F2260" s="2" t="str">
        <f t="shared" si="278"/>
        <v>142</v>
      </c>
      <c r="G2260" s="1" t="s">
        <v>31</v>
      </c>
      <c r="H2260" s="27">
        <v>0</v>
      </c>
      <c r="I2260" s="27"/>
      <c r="J2260" s="27">
        <v>0</v>
      </c>
      <c r="K2260" s="27">
        <v>0</v>
      </c>
      <c r="L2260" s="27">
        <v>0</v>
      </c>
      <c r="M2260" s="27"/>
      <c r="N2260" s="27">
        <v>0</v>
      </c>
      <c r="O2260" s="27">
        <v>0</v>
      </c>
      <c r="P2260" s="27">
        <v>0</v>
      </c>
      <c r="Q2260" s="27"/>
      <c r="R2260" s="27">
        <v>0</v>
      </c>
      <c r="S2260" s="27">
        <v>0</v>
      </c>
      <c r="T2260" s="27">
        <v>0</v>
      </c>
      <c r="U2260" s="27"/>
      <c r="V2260" s="27">
        <v>0</v>
      </c>
      <c r="W2260" s="27">
        <v>0</v>
      </c>
      <c r="X2260" s="27">
        <v>0</v>
      </c>
      <c r="Y2260" s="27"/>
      <c r="Z2260" s="27">
        <v>0</v>
      </c>
      <c r="AA2260" s="27">
        <v>0</v>
      </c>
      <c r="AB2260" s="27">
        <v>0</v>
      </c>
      <c r="AC2260" s="27"/>
      <c r="AD2260" s="27">
        <v>0</v>
      </c>
      <c r="AE2260" s="27">
        <v>0</v>
      </c>
      <c r="AF2260" s="27">
        <v>0</v>
      </c>
      <c r="AG2260" s="106">
        <v>0</v>
      </c>
      <c r="AH2260" s="27">
        <v>0</v>
      </c>
      <c r="AI2260" s="27">
        <v>0</v>
      </c>
      <c r="AJ2260" s="27">
        <v>0</v>
      </c>
      <c r="AK2260" s="106">
        <v>0</v>
      </c>
      <c r="AL2260" s="106">
        <v>0</v>
      </c>
      <c r="AM2260" s="105">
        <v>0</v>
      </c>
      <c r="AN2260" s="11">
        <v>0</v>
      </c>
      <c r="AO2260" s="11">
        <v>0</v>
      </c>
      <c r="AP2260" s="105">
        <v>0</v>
      </c>
      <c r="AQ2260" s="11">
        <v>0</v>
      </c>
      <c r="AR2260" s="11">
        <v>0</v>
      </c>
      <c r="AS2260" s="11">
        <v>0</v>
      </c>
      <c r="AT2260" s="11">
        <v>0</v>
      </c>
      <c r="AU2260" s="11">
        <v>0</v>
      </c>
      <c r="AV2260" s="11">
        <v>0</v>
      </c>
      <c r="AW2260" s="11">
        <v>0</v>
      </c>
      <c r="AX2260" s="11">
        <v>0</v>
      </c>
      <c r="AZ2260" s="11">
        <v>0</v>
      </c>
      <c r="BA2260" s="11">
        <v>0</v>
      </c>
      <c r="BB2260" s="122"/>
    </row>
    <row r="2261" spans="1:54" x14ac:dyDescent="0.25">
      <c r="A2261">
        <v>12</v>
      </c>
      <c r="B2261" t="str">
        <f t="shared" si="275"/>
        <v>CCC-2110</v>
      </c>
      <c r="C2261" s="2" t="s">
        <v>322</v>
      </c>
      <c r="D2261" s="2" t="str">
        <f t="shared" si="276"/>
        <v>2</v>
      </c>
      <c r="E2261" s="2" t="str">
        <f t="shared" si="277"/>
        <v>21</v>
      </c>
      <c r="F2261" s="2" t="str">
        <f t="shared" si="278"/>
        <v>211</v>
      </c>
      <c r="G2261" s="1" t="s">
        <v>34</v>
      </c>
      <c r="H2261" s="27">
        <v>0</v>
      </c>
      <c r="I2261" s="27"/>
      <c r="J2261" s="27">
        <v>0</v>
      </c>
      <c r="K2261" s="27">
        <v>0</v>
      </c>
      <c r="L2261" s="27">
        <v>0</v>
      </c>
      <c r="M2261" s="27"/>
      <c r="N2261" s="27">
        <v>0</v>
      </c>
      <c r="O2261" s="27">
        <v>0</v>
      </c>
      <c r="P2261" s="27">
        <v>0</v>
      </c>
      <c r="Q2261" s="27"/>
      <c r="R2261" s="27">
        <v>0</v>
      </c>
      <c r="S2261" s="27">
        <v>0</v>
      </c>
      <c r="T2261" s="27">
        <v>0</v>
      </c>
      <c r="U2261" s="27"/>
      <c r="V2261" s="27">
        <v>0</v>
      </c>
      <c r="W2261" s="27">
        <v>0</v>
      </c>
      <c r="X2261" s="27">
        <v>0</v>
      </c>
      <c r="Y2261" s="27"/>
      <c r="Z2261" s="27">
        <v>0</v>
      </c>
      <c r="AA2261" s="27">
        <v>0</v>
      </c>
      <c r="AB2261" s="27">
        <v>0</v>
      </c>
      <c r="AC2261" s="27"/>
      <c r="AD2261" s="27">
        <v>0</v>
      </c>
      <c r="AE2261" s="27">
        <v>0</v>
      </c>
      <c r="AF2261" s="27">
        <v>0</v>
      </c>
      <c r="AG2261" s="106">
        <v>0</v>
      </c>
      <c r="AH2261" s="27">
        <v>0</v>
      </c>
      <c r="AI2261" s="27">
        <v>0</v>
      </c>
      <c r="AJ2261" s="27">
        <v>0</v>
      </c>
      <c r="AK2261" s="106">
        <v>0</v>
      </c>
      <c r="AL2261" s="106">
        <v>0</v>
      </c>
      <c r="AM2261" s="105">
        <v>0</v>
      </c>
      <c r="AN2261" s="11">
        <v>0</v>
      </c>
      <c r="AO2261" s="11">
        <v>0</v>
      </c>
      <c r="AP2261" s="105">
        <v>0</v>
      </c>
      <c r="AQ2261" s="11">
        <v>0</v>
      </c>
      <c r="AR2261" s="11">
        <v>0</v>
      </c>
      <c r="AS2261" s="11">
        <v>0</v>
      </c>
      <c r="AT2261" s="11">
        <v>0</v>
      </c>
      <c r="AU2261" s="11">
        <v>0</v>
      </c>
      <c r="AV2261" s="11">
        <v>0</v>
      </c>
      <c r="AW2261" s="11">
        <v>0</v>
      </c>
      <c r="AX2261" s="11">
        <v>0</v>
      </c>
      <c r="AZ2261" s="11">
        <v>0</v>
      </c>
      <c r="BA2261" s="11">
        <v>0</v>
      </c>
      <c r="BB2261" s="122"/>
    </row>
    <row r="2262" spans="1:54" x14ac:dyDescent="0.25">
      <c r="A2262">
        <v>12</v>
      </c>
      <c r="B2262" t="str">
        <f t="shared" si="275"/>
        <v>CCC-2120</v>
      </c>
      <c r="C2262" s="2" t="s">
        <v>322</v>
      </c>
      <c r="D2262" s="2" t="str">
        <f t="shared" si="276"/>
        <v>2</v>
      </c>
      <c r="E2262" s="2" t="str">
        <f t="shared" si="277"/>
        <v>21</v>
      </c>
      <c r="F2262" s="2" t="str">
        <f t="shared" si="278"/>
        <v>212</v>
      </c>
      <c r="G2262" s="1" t="s">
        <v>36</v>
      </c>
      <c r="H2262" s="27">
        <v>0</v>
      </c>
      <c r="I2262" s="27"/>
      <c r="J2262" s="27">
        <v>0</v>
      </c>
      <c r="K2262" s="27">
        <v>0</v>
      </c>
      <c r="L2262" s="27">
        <v>0</v>
      </c>
      <c r="M2262" s="27"/>
      <c r="N2262" s="27">
        <v>0</v>
      </c>
      <c r="O2262" s="27">
        <v>0</v>
      </c>
      <c r="P2262" s="27">
        <v>0</v>
      </c>
      <c r="Q2262" s="27"/>
      <c r="R2262" s="27">
        <v>0</v>
      </c>
      <c r="S2262" s="27">
        <v>0</v>
      </c>
      <c r="T2262" s="27">
        <v>0</v>
      </c>
      <c r="U2262" s="27"/>
      <c r="V2262" s="27">
        <v>0</v>
      </c>
      <c r="W2262" s="27">
        <v>0</v>
      </c>
      <c r="X2262" s="27">
        <v>0</v>
      </c>
      <c r="Y2262" s="27"/>
      <c r="Z2262" s="27">
        <v>0</v>
      </c>
      <c r="AA2262" s="27">
        <v>0</v>
      </c>
      <c r="AB2262" s="27">
        <v>0</v>
      </c>
      <c r="AC2262" s="27"/>
      <c r="AD2262" s="27">
        <v>0</v>
      </c>
      <c r="AE2262" s="27">
        <v>0</v>
      </c>
      <c r="AF2262" s="27">
        <v>0</v>
      </c>
      <c r="AG2262" s="106">
        <v>0</v>
      </c>
      <c r="AH2262" s="27">
        <v>0</v>
      </c>
      <c r="AI2262" s="27">
        <v>0</v>
      </c>
      <c r="AJ2262" s="27">
        <v>0</v>
      </c>
      <c r="AK2262" s="106">
        <v>0</v>
      </c>
      <c r="AL2262" s="106">
        <v>0</v>
      </c>
      <c r="AM2262" s="105">
        <v>0</v>
      </c>
      <c r="AN2262" s="11">
        <v>0</v>
      </c>
      <c r="AO2262" s="11">
        <v>0</v>
      </c>
      <c r="AP2262" s="105">
        <v>0</v>
      </c>
      <c r="AQ2262" s="11">
        <v>0</v>
      </c>
      <c r="AR2262" s="11">
        <v>0</v>
      </c>
      <c r="AS2262" s="11">
        <v>0</v>
      </c>
      <c r="AT2262" s="11">
        <v>0</v>
      </c>
      <c r="AU2262" s="11">
        <v>0</v>
      </c>
      <c r="AV2262" s="11">
        <v>0</v>
      </c>
      <c r="AW2262" s="11">
        <v>0</v>
      </c>
      <c r="AX2262" s="11">
        <v>0</v>
      </c>
      <c r="AZ2262" s="11">
        <v>0</v>
      </c>
      <c r="BA2262" s="11">
        <v>0</v>
      </c>
      <c r="BB2262" s="122"/>
    </row>
    <row r="2263" spans="1:54" x14ac:dyDescent="0.25">
      <c r="A2263">
        <v>12</v>
      </c>
      <c r="B2263" t="str">
        <f t="shared" si="275"/>
        <v>CCC-2130</v>
      </c>
      <c r="C2263" s="2" t="s">
        <v>322</v>
      </c>
      <c r="D2263" s="2" t="str">
        <f t="shared" si="276"/>
        <v>2</v>
      </c>
      <c r="E2263" s="2" t="str">
        <f t="shared" si="277"/>
        <v>21</v>
      </c>
      <c r="F2263" s="2" t="str">
        <f t="shared" si="278"/>
        <v>213</v>
      </c>
      <c r="G2263" s="1" t="s">
        <v>38</v>
      </c>
      <c r="H2263" s="27">
        <v>0</v>
      </c>
      <c r="I2263" s="27"/>
      <c r="J2263" s="27">
        <v>0</v>
      </c>
      <c r="K2263" s="27">
        <v>0</v>
      </c>
      <c r="L2263" s="27">
        <v>0</v>
      </c>
      <c r="M2263" s="27"/>
      <c r="N2263" s="27">
        <v>0</v>
      </c>
      <c r="O2263" s="27">
        <v>0</v>
      </c>
      <c r="P2263" s="27">
        <v>0</v>
      </c>
      <c r="Q2263" s="27"/>
      <c r="R2263" s="27">
        <v>0</v>
      </c>
      <c r="S2263" s="27">
        <v>0</v>
      </c>
      <c r="T2263" s="27">
        <v>0</v>
      </c>
      <c r="U2263" s="27"/>
      <c r="V2263" s="27">
        <v>0</v>
      </c>
      <c r="W2263" s="27">
        <v>0</v>
      </c>
      <c r="X2263" s="27">
        <v>0</v>
      </c>
      <c r="Y2263" s="27"/>
      <c r="Z2263" s="27">
        <v>0</v>
      </c>
      <c r="AA2263" s="27">
        <v>0</v>
      </c>
      <c r="AB2263" s="27">
        <v>0</v>
      </c>
      <c r="AC2263" s="27"/>
      <c r="AD2263" s="27">
        <v>0</v>
      </c>
      <c r="AE2263" s="27">
        <v>0</v>
      </c>
      <c r="AF2263" s="27">
        <v>0</v>
      </c>
      <c r="AG2263" s="106">
        <v>0</v>
      </c>
      <c r="AH2263" s="27">
        <v>0</v>
      </c>
      <c r="AI2263" s="27">
        <v>0</v>
      </c>
      <c r="AJ2263" s="27">
        <v>0</v>
      </c>
      <c r="AK2263" s="106">
        <v>0</v>
      </c>
      <c r="AL2263" s="106">
        <v>0</v>
      </c>
      <c r="AM2263" s="105">
        <v>0</v>
      </c>
      <c r="AN2263" s="11">
        <v>0</v>
      </c>
      <c r="AO2263" s="11">
        <v>0</v>
      </c>
      <c r="AP2263" s="105">
        <v>0</v>
      </c>
      <c r="AQ2263" s="11">
        <v>0</v>
      </c>
      <c r="AR2263" s="11">
        <v>0</v>
      </c>
      <c r="AS2263" s="11">
        <v>0</v>
      </c>
      <c r="AT2263" s="11">
        <v>0</v>
      </c>
      <c r="AU2263" s="11">
        <v>0</v>
      </c>
      <c r="AV2263" s="11">
        <v>0</v>
      </c>
      <c r="AW2263" s="11">
        <v>0</v>
      </c>
      <c r="AX2263" s="11">
        <v>0</v>
      </c>
      <c r="AZ2263" s="11">
        <v>0</v>
      </c>
      <c r="BA2263" s="11">
        <v>0</v>
      </c>
      <c r="BB2263" s="122"/>
    </row>
    <row r="2264" spans="1:54" x14ac:dyDescent="0.25">
      <c r="A2264">
        <v>12</v>
      </c>
      <c r="B2264" t="str">
        <f t="shared" si="275"/>
        <v>CCC-2140</v>
      </c>
      <c r="C2264" s="2" t="s">
        <v>322</v>
      </c>
      <c r="D2264" s="2" t="str">
        <f t="shared" si="276"/>
        <v>2</v>
      </c>
      <c r="E2264" s="2" t="str">
        <f t="shared" si="277"/>
        <v>21</v>
      </c>
      <c r="F2264" s="2" t="str">
        <f t="shared" si="278"/>
        <v>214</v>
      </c>
      <c r="G2264" s="1" t="s">
        <v>39</v>
      </c>
      <c r="H2264" s="27">
        <v>0</v>
      </c>
      <c r="I2264" s="27"/>
      <c r="J2264" s="27">
        <v>0</v>
      </c>
      <c r="K2264" s="27">
        <v>0</v>
      </c>
      <c r="L2264" s="27">
        <v>0</v>
      </c>
      <c r="M2264" s="27"/>
      <c r="N2264" s="27">
        <v>0</v>
      </c>
      <c r="O2264" s="27">
        <v>0</v>
      </c>
      <c r="P2264" s="27">
        <v>0</v>
      </c>
      <c r="Q2264" s="27"/>
      <c r="R2264" s="27">
        <v>0</v>
      </c>
      <c r="S2264" s="27">
        <v>0</v>
      </c>
      <c r="T2264" s="27">
        <v>0</v>
      </c>
      <c r="U2264" s="27"/>
      <c r="V2264" s="27">
        <v>0</v>
      </c>
      <c r="W2264" s="27">
        <v>0</v>
      </c>
      <c r="X2264" s="27">
        <v>0</v>
      </c>
      <c r="Y2264" s="27"/>
      <c r="Z2264" s="27">
        <v>0</v>
      </c>
      <c r="AA2264" s="27">
        <v>0</v>
      </c>
      <c r="AB2264" s="27">
        <v>0</v>
      </c>
      <c r="AC2264" s="27"/>
      <c r="AD2264" s="27">
        <v>0</v>
      </c>
      <c r="AE2264" s="27">
        <v>0</v>
      </c>
      <c r="AF2264" s="27">
        <v>0</v>
      </c>
      <c r="AG2264" s="106">
        <v>0</v>
      </c>
      <c r="AH2264" s="27">
        <v>0</v>
      </c>
      <c r="AI2264" s="27">
        <v>0</v>
      </c>
      <c r="AJ2264" s="27">
        <v>0</v>
      </c>
      <c r="AK2264" s="106">
        <v>0</v>
      </c>
      <c r="AL2264" s="106">
        <v>0</v>
      </c>
      <c r="AM2264" s="105">
        <v>0</v>
      </c>
      <c r="AN2264" s="11">
        <v>0</v>
      </c>
      <c r="AO2264" s="11">
        <v>0</v>
      </c>
      <c r="AP2264" s="105">
        <v>0</v>
      </c>
      <c r="AQ2264" s="11">
        <v>0</v>
      </c>
      <c r="AR2264" s="11">
        <v>0</v>
      </c>
      <c r="AS2264" s="11">
        <v>0</v>
      </c>
      <c r="AT2264" s="11">
        <v>0</v>
      </c>
      <c r="AU2264" s="11">
        <v>0</v>
      </c>
      <c r="AV2264" s="11">
        <v>0</v>
      </c>
      <c r="AW2264" s="11">
        <v>0</v>
      </c>
      <c r="AX2264" s="11">
        <v>0</v>
      </c>
      <c r="AZ2264" s="11">
        <v>0</v>
      </c>
      <c r="BA2264" s="11">
        <v>0</v>
      </c>
      <c r="BB2264" s="122"/>
    </row>
    <row r="2265" spans="1:54" x14ac:dyDescent="0.25">
      <c r="A2265">
        <v>12</v>
      </c>
      <c r="B2265" t="str">
        <f t="shared" si="275"/>
        <v>CCC-2150</v>
      </c>
      <c r="C2265" s="2" t="s">
        <v>322</v>
      </c>
      <c r="D2265" s="2" t="str">
        <f t="shared" si="276"/>
        <v>2</v>
      </c>
      <c r="E2265" s="2" t="str">
        <f t="shared" si="277"/>
        <v>21</v>
      </c>
      <c r="F2265" s="2" t="str">
        <f t="shared" si="278"/>
        <v>215</v>
      </c>
      <c r="G2265" s="1" t="s">
        <v>41</v>
      </c>
      <c r="H2265" s="27">
        <v>0</v>
      </c>
      <c r="I2265" s="27"/>
      <c r="J2265" s="27">
        <v>0</v>
      </c>
      <c r="K2265" s="27">
        <v>0</v>
      </c>
      <c r="L2265" s="27">
        <v>0</v>
      </c>
      <c r="M2265" s="27"/>
      <c r="N2265" s="27">
        <v>0</v>
      </c>
      <c r="O2265" s="27">
        <v>0</v>
      </c>
      <c r="P2265" s="27">
        <v>0</v>
      </c>
      <c r="Q2265" s="27"/>
      <c r="R2265" s="27">
        <v>0</v>
      </c>
      <c r="S2265" s="27">
        <v>0</v>
      </c>
      <c r="T2265" s="27">
        <v>0</v>
      </c>
      <c r="U2265" s="27"/>
      <c r="V2265" s="27">
        <v>0</v>
      </c>
      <c r="W2265" s="27">
        <v>0</v>
      </c>
      <c r="X2265" s="27">
        <v>0</v>
      </c>
      <c r="Y2265" s="27"/>
      <c r="Z2265" s="27">
        <v>0</v>
      </c>
      <c r="AA2265" s="27">
        <v>0</v>
      </c>
      <c r="AB2265" s="27">
        <v>0</v>
      </c>
      <c r="AC2265" s="27"/>
      <c r="AD2265" s="27">
        <v>0</v>
      </c>
      <c r="AE2265" s="27">
        <v>0</v>
      </c>
      <c r="AF2265" s="27">
        <v>0</v>
      </c>
      <c r="AG2265" s="106">
        <v>0</v>
      </c>
      <c r="AH2265" s="27">
        <v>0</v>
      </c>
      <c r="AI2265" s="27">
        <v>0</v>
      </c>
      <c r="AJ2265" s="27">
        <v>0</v>
      </c>
      <c r="AK2265" s="106">
        <v>0</v>
      </c>
      <c r="AL2265" s="106">
        <v>0</v>
      </c>
      <c r="AM2265" s="105">
        <v>0</v>
      </c>
      <c r="AN2265" s="11">
        <v>0</v>
      </c>
      <c r="AO2265" s="11">
        <v>0</v>
      </c>
      <c r="AP2265" s="105">
        <v>0</v>
      </c>
      <c r="AQ2265" s="11">
        <v>0</v>
      </c>
      <c r="AR2265" s="11">
        <v>0</v>
      </c>
      <c r="AS2265" s="11">
        <v>0</v>
      </c>
      <c r="AT2265" s="11">
        <v>0</v>
      </c>
      <c r="AU2265" s="11">
        <v>0</v>
      </c>
      <c r="AV2265" s="11">
        <v>0</v>
      </c>
      <c r="AW2265" s="11">
        <v>0</v>
      </c>
      <c r="AX2265" s="11">
        <v>0</v>
      </c>
      <c r="AZ2265" s="11">
        <v>0</v>
      </c>
      <c r="BA2265" s="11">
        <v>0</v>
      </c>
      <c r="BB2265" s="122"/>
    </row>
    <row r="2266" spans="1:54" x14ac:dyDescent="0.25">
      <c r="A2266">
        <v>12</v>
      </c>
      <c r="B2266" t="str">
        <f t="shared" si="275"/>
        <v>CCC-2160</v>
      </c>
      <c r="C2266" s="2" t="s">
        <v>322</v>
      </c>
      <c r="D2266" s="2" t="str">
        <f t="shared" si="276"/>
        <v>2</v>
      </c>
      <c r="E2266" s="2" t="str">
        <f t="shared" si="277"/>
        <v>21</v>
      </c>
      <c r="F2266" s="2" t="str">
        <f t="shared" si="278"/>
        <v>216</v>
      </c>
      <c r="G2266" s="1" t="s">
        <v>43</v>
      </c>
      <c r="H2266" s="27">
        <v>0</v>
      </c>
      <c r="I2266" s="27"/>
      <c r="J2266" s="27">
        <v>0</v>
      </c>
      <c r="K2266" s="27">
        <v>0</v>
      </c>
      <c r="L2266" s="27">
        <v>0</v>
      </c>
      <c r="M2266" s="27"/>
      <c r="N2266" s="27">
        <v>0</v>
      </c>
      <c r="O2266" s="27">
        <v>0</v>
      </c>
      <c r="P2266" s="27">
        <v>0</v>
      </c>
      <c r="Q2266" s="27"/>
      <c r="R2266" s="27">
        <v>0</v>
      </c>
      <c r="S2266" s="27">
        <v>0</v>
      </c>
      <c r="T2266" s="27">
        <v>0</v>
      </c>
      <c r="U2266" s="27"/>
      <c r="V2266" s="27">
        <v>0</v>
      </c>
      <c r="W2266" s="27">
        <v>0</v>
      </c>
      <c r="X2266" s="27">
        <v>0</v>
      </c>
      <c r="Y2266" s="27"/>
      <c r="Z2266" s="27">
        <v>0</v>
      </c>
      <c r="AA2266" s="27">
        <v>0</v>
      </c>
      <c r="AB2266" s="27">
        <v>0</v>
      </c>
      <c r="AC2266" s="27"/>
      <c r="AD2266" s="27">
        <v>0</v>
      </c>
      <c r="AE2266" s="27">
        <v>0</v>
      </c>
      <c r="AF2266" s="27">
        <v>0</v>
      </c>
      <c r="AG2266" s="106">
        <v>0</v>
      </c>
      <c r="AH2266" s="27">
        <v>0</v>
      </c>
      <c r="AI2266" s="27">
        <v>0</v>
      </c>
      <c r="AJ2266" s="27">
        <v>0</v>
      </c>
      <c r="AK2266" s="106">
        <v>0</v>
      </c>
      <c r="AL2266" s="106">
        <v>0</v>
      </c>
      <c r="AM2266" s="105">
        <v>0</v>
      </c>
      <c r="AN2266" s="11">
        <v>0</v>
      </c>
      <c r="AO2266" s="11">
        <v>0</v>
      </c>
      <c r="AP2266" s="105">
        <v>0</v>
      </c>
      <c r="AQ2266" s="11">
        <v>0</v>
      </c>
      <c r="AR2266" s="11">
        <v>0</v>
      </c>
      <c r="AS2266" s="11">
        <v>98</v>
      </c>
      <c r="AT2266" s="11">
        <v>98</v>
      </c>
      <c r="AU2266" s="11">
        <v>98</v>
      </c>
      <c r="AV2266" s="11">
        <v>166</v>
      </c>
      <c r="AW2266" s="11">
        <v>41</v>
      </c>
      <c r="AX2266" s="11">
        <v>41</v>
      </c>
      <c r="AZ2266" s="11">
        <v>250</v>
      </c>
      <c r="BA2266" s="11">
        <v>95</v>
      </c>
      <c r="BB2266" s="122"/>
    </row>
    <row r="2267" spans="1:54" x14ac:dyDescent="0.25">
      <c r="A2267">
        <v>12</v>
      </c>
      <c r="B2267" t="str">
        <f t="shared" si="275"/>
        <v>CCC-2200</v>
      </c>
      <c r="C2267" s="2" t="s">
        <v>322</v>
      </c>
      <c r="D2267" s="2" t="str">
        <f t="shared" si="276"/>
        <v>2</v>
      </c>
      <c r="E2267" s="2" t="str">
        <f t="shared" si="277"/>
        <v>22</v>
      </c>
      <c r="F2267" s="2" t="str">
        <f t="shared" si="278"/>
        <v>220</v>
      </c>
      <c r="G2267" s="1" t="s">
        <v>2103</v>
      </c>
      <c r="H2267" s="27">
        <v>0</v>
      </c>
      <c r="I2267" s="27"/>
      <c r="J2267" s="27">
        <v>0</v>
      </c>
      <c r="K2267" s="27">
        <v>0</v>
      </c>
      <c r="L2267" s="27">
        <v>0</v>
      </c>
      <c r="M2267" s="27"/>
      <c r="N2267" s="27">
        <v>0</v>
      </c>
      <c r="O2267" s="27">
        <v>0</v>
      </c>
      <c r="P2267" s="27">
        <v>0</v>
      </c>
      <c r="Q2267" s="27"/>
      <c r="R2267" s="27">
        <v>0</v>
      </c>
      <c r="S2267" s="27">
        <v>0</v>
      </c>
      <c r="T2267" s="27">
        <v>0</v>
      </c>
      <c r="U2267" s="27"/>
      <c r="V2267" s="27">
        <v>0</v>
      </c>
      <c r="W2267" s="27">
        <v>0</v>
      </c>
      <c r="X2267" s="27">
        <v>0</v>
      </c>
      <c r="Y2267" s="27"/>
      <c r="Z2267" s="27">
        <v>0</v>
      </c>
      <c r="AA2267" s="27">
        <v>0</v>
      </c>
      <c r="AB2267" s="27">
        <v>0</v>
      </c>
      <c r="AC2267" s="27"/>
      <c r="AD2267" s="27">
        <v>0</v>
      </c>
      <c r="AE2267" s="27">
        <v>0</v>
      </c>
      <c r="AF2267" s="27">
        <v>0</v>
      </c>
      <c r="AG2267" s="106">
        <v>0</v>
      </c>
      <c r="AH2267" s="27">
        <v>0</v>
      </c>
      <c r="AI2267" s="27">
        <v>0</v>
      </c>
      <c r="AJ2267" s="27">
        <v>0</v>
      </c>
      <c r="AK2267" s="106">
        <v>0</v>
      </c>
      <c r="AL2267" s="106">
        <v>0</v>
      </c>
      <c r="AM2267" s="105">
        <v>0</v>
      </c>
      <c r="AN2267" s="11">
        <v>0</v>
      </c>
      <c r="AO2267" s="11">
        <v>0</v>
      </c>
      <c r="AP2267" s="105">
        <v>0</v>
      </c>
      <c r="AQ2267" s="11">
        <v>0</v>
      </c>
      <c r="AR2267" s="11">
        <v>0</v>
      </c>
      <c r="AS2267" s="11">
        <v>0</v>
      </c>
      <c r="AT2267" s="11">
        <v>0</v>
      </c>
      <c r="AU2267" s="11"/>
      <c r="AV2267" s="11">
        <v>0</v>
      </c>
      <c r="AW2267" s="11">
        <v>0</v>
      </c>
      <c r="AX2267" s="11"/>
      <c r="AZ2267" s="11"/>
      <c r="BA2267" s="11"/>
      <c r="BB2267" s="122"/>
    </row>
    <row r="2268" spans="1:54" x14ac:dyDescent="0.25">
      <c r="A2268">
        <v>12</v>
      </c>
      <c r="B2268" t="str">
        <f t="shared" si="275"/>
        <v>CCC-2410</v>
      </c>
      <c r="C2268" s="2" t="s">
        <v>322</v>
      </c>
      <c r="D2268" s="2" t="str">
        <f t="shared" si="276"/>
        <v>2</v>
      </c>
      <c r="E2268" s="2" t="str">
        <f t="shared" si="277"/>
        <v>24</v>
      </c>
      <c r="F2268" s="2" t="str">
        <f t="shared" si="278"/>
        <v>241</v>
      </c>
      <c r="G2268" s="1" t="s">
        <v>46</v>
      </c>
      <c r="H2268" s="27">
        <v>0</v>
      </c>
      <c r="I2268" s="27"/>
      <c r="J2268" s="27">
        <v>0</v>
      </c>
      <c r="K2268" s="27">
        <v>0</v>
      </c>
      <c r="L2268" s="27">
        <v>0</v>
      </c>
      <c r="M2268" s="27"/>
      <c r="N2268" s="27">
        <v>0</v>
      </c>
      <c r="O2268" s="27">
        <v>0</v>
      </c>
      <c r="P2268" s="27">
        <v>0</v>
      </c>
      <c r="Q2268" s="27"/>
      <c r="R2268" s="27">
        <v>0</v>
      </c>
      <c r="S2268" s="27">
        <v>0</v>
      </c>
      <c r="T2268" s="27">
        <v>0</v>
      </c>
      <c r="U2268" s="27"/>
      <c r="V2268" s="27">
        <v>0</v>
      </c>
      <c r="W2268" s="27">
        <v>0</v>
      </c>
      <c r="X2268" s="27">
        <v>0</v>
      </c>
      <c r="Y2268" s="27"/>
      <c r="Z2268" s="27">
        <v>0</v>
      </c>
      <c r="AA2268" s="27">
        <v>0</v>
      </c>
      <c r="AB2268" s="27">
        <v>0</v>
      </c>
      <c r="AC2268" s="27"/>
      <c r="AD2268" s="27">
        <v>0</v>
      </c>
      <c r="AE2268" s="27">
        <v>0</v>
      </c>
      <c r="AF2268" s="27">
        <v>0</v>
      </c>
      <c r="AG2268" s="106">
        <v>0</v>
      </c>
      <c r="AH2268" s="27">
        <v>0</v>
      </c>
      <c r="AI2268" s="27">
        <v>0</v>
      </c>
      <c r="AJ2268" s="27">
        <v>0</v>
      </c>
      <c r="AK2268" s="106">
        <v>0</v>
      </c>
      <c r="AL2268" s="106">
        <v>0</v>
      </c>
      <c r="AM2268" s="105">
        <v>0</v>
      </c>
      <c r="AN2268" s="11">
        <v>0</v>
      </c>
      <c r="AO2268" s="11">
        <v>0</v>
      </c>
      <c r="AP2268" s="105">
        <v>0</v>
      </c>
      <c r="AQ2268" s="11">
        <v>0</v>
      </c>
      <c r="AR2268" s="11">
        <v>0</v>
      </c>
      <c r="AS2268" s="11">
        <v>0</v>
      </c>
      <c r="AT2268" s="11">
        <v>0</v>
      </c>
      <c r="AU2268" s="11">
        <v>0</v>
      </c>
      <c r="AV2268" s="11">
        <v>0</v>
      </c>
      <c r="AW2268" s="11">
        <v>0</v>
      </c>
      <c r="AX2268" s="11">
        <v>0</v>
      </c>
      <c r="AZ2268" s="11">
        <v>0</v>
      </c>
      <c r="BA2268" s="11">
        <v>0</v>
      </c>
      <c r="BB2268" s="122"/>
    </row>
    <row r="2269" spans="1:54" x14ac:dyDescent="0.25">
      <c r="A2269">
        <v>12</v>
      </c>
      <c r="B2269" t="str">
        <f t="shared" si="275"/>
        <v>CCC-2420</v>
      </c>
      <c r="C2269" s="2" t="s">
        <v>322</v>
      </c>
      <c r="D2269" s="2" t="str">
        <f t="shared" si="276"/>
        <v>2</v>
      </c>
      <c r="E2269" s="2" t="str">
        <f t="shared" si="277"/>
        <v>24</v>
      </c>
      <c r="F2269" s="2" t="str">
        <f t="shared" si="278"/>
        <v>242</v>
      </c>
      <c r="G2269" s="1" t="s">
        <v>47</v>
      </c>
      <c r="H2269" s="27">
        <v>0</v>
      </c>
      <c r="I2269" s="27"/>
      <c r="J2269" s="27">
        <v>0</v>
      </c>
      <c r="K2269" s="27">
        <v>0</v>
      </c>
      <c r="L2269" s="27">
        <v>0</v>
      </c>
      <c r="M2269" s="27"/>
      <c r="N2269" s="27">
        <v>0</v>
      </c>
      <c r="O2269" s="27">
        <v>0</v>
      </c>
      <c r="P2269" s="27">
        <v>0</v>
      </c>
      <c r="Q2269" s="27"/>
      <c r="R2269" s="27">
        <v>0</v>
      </c>
      <c r="S2269" s="27">
        <v>0</v>
      </c>
      <c r="T2269" s="27">
        <v>0</v>
      </c>
      <c r="U2269" s="27"/>
      <c r="V2269" s="27">
        <v>0</v>
      </c>
      <c r="W2269" s="27">
        <v>0</v>
      </c>
      <c r="X2269" s="27">
        <v>0</v>
      </c>
      <c r="Y2269" s="27"/>
      <c r="Z2269" s="27">
        <v>0</v>
      </c>
      <c r="AA2269" s="27">
        <v>0</v>
      </c>
      <c r="AB2269" s="27">
        <v>0</v>
      </c>
      <c r="AC2269" s="27"/>
      <c r="AD2269" s="27">
        <v>0</v>
      </c>
      <c r="AE2269" s="27">
        <v>0</v>
      </c>
      <c r="AF2269" s="27">
        <v>0</v>
      </c>
      <c r="AG2269" s="106">
        <v>0</v>
      </c>
      <c r="AH2269" s="27">
        <v>0</v>
      </c>
      <c r="AI2269" s="27">
        <v>0</v>
      </c>
      <c r="AJ2269" s="27">
        <v>0</v>
      </c>
      <c r="AK2269" s="106">
        <v>0</v>
      </c>
      <c r="AL2269" s="106">
        <v>0</v>
      </c>
      <c r="AM2269" s="105">
        <v>0</v>
      </c>
      <c r="AN2269" s="11">
        <v>0</v>
      </c>
      <c r="AO2269" s="11">
        <v>0</v>
      </c>
      <c r="AP2269" s="105">
        <v>0</v>
      </c>
      <c r="AQ2269" s="11">
        <v>0</v>
      </c>
      <c r="AR2269" s="11">
        <v>0</v>
      </c>
      <c r="AS2269" s="11">
        <v>0</v>
      </c>
      <c r="AT2269" s="11">
        <v>0</v>
      </c>
      <c r="AU2269" s="11">
        <v>0</v>
      </c>
      <c r="AV2269" s="11">
        <v>0</v>
      </c>
      <c r="AW2269" s="11">
        <v>0</v>
      </c>
      <c r="AX2269" s="11">
        <v>0</v>
      </c>
      <c r="AZ2269" s="11">
        <v>0</v>
      </c>
      <c r="BA2269" s="11">
        <v>0</v>
      </c>
      <c r="BB2269" s="122"/>
    </row>
    <row r="2270" spans="1:54" x14ac:dyDescent="0.25">
      <c r="A2270">
        <v>12</v>
      </c>
      <c r="B2270" t="str">
        <f t="shared" si="275"/>
        <v>CCC-2500</v>
      </c>
      <c r="C2270" s="2" t="s">
        <v>322</v>
      </c>
      <c r="D2270" s="2" t="str">
        <f t="shared" si="276"/>
        <v>2</v>
      </c>
      <c r="E2270" s="2" t="str">
        <f t="shared" si="277"/>
        <v>25</v>
      </c>
      <c r="F2270" s="2" t="str">
        <f t="shared" si="278"/>
        <v>250</v>
      </c>
      <c r="G2270" s="1" t="s">
        <v>49</v>
      </c>
      <c r="H2270" s="27">
        <v>0</v>
      </c>
      <c r="I2270" s="27"/>
      <c r="J2270" s="27">
        <v>0</v>
      </c>
      <c r="K2270" s="27">
        <v>0</v>
      </c>
      <c r="L2270" s="27">
        <v>0</v>
      </c>
      <c r="M2270" s="27"/>
      <c r="N2270" s="27">
        <v>0</v>
      </c>
      <c r="O2270" s="27">
        <v>0</v>
      </c>
      <c r="P2270" s="27">
        <v>0</v>
      </c>
      <c r="Q2270" s="27"/>
      <c r="R2270" s="27">
        <v>0</v>
      </c>
      <c r="S2270" s="27">
        <v>0</v>
      </c>
      <c r="T2270" s="27">
        <v>0</v>
      </c>
      <c r="U2270" s="27"/>
      <c r="V2270" s="27">
        <v>0</v>
      </c>
      <c r="W2270" s="27">
        <v>0</v>
      </c>
      <c r="X2270" s="27">
        <v>0</v>
      </c>
      <c r="Y2270" s="27"/>
      <c r="Z2270" s="27">
        <v>0</v>
      </c>
      <c r="AA2270" s="27">
        <v>0</v>
      </c>
      <c r="AB2270" s="27">
        <v>0</v>
      </c>
      <c r="AC2270" s="27"/>
      <c r="AD2270" s="27">
        <v>0</v>
      </c>
      <c r="AE2270" s="27">
        <v>0</v>
      </c>
      <c r="AF2270" s="27">
        <v>0</v>
      </c>
      <c r="AG2270" s="106">
        <v>0</v>
      </c>
      <c r="AH2270" s="27">
        <v>0</v>
      </c>
      <c r="AI2270" s="27">
        <v>0</v>
      </c>
      <c r="AJ2270" s="27">
        <v>0</v>
      </c>
      <c r="AK2270" s="106">
        <v>0</v>
      </c>
      <c r="AL2270" s="106">
        <v>0</v>
      </c>
      <c r="AM2270" s="105">
        <v>0</v>
      </c>
      <c r="AN2270" s="11">
        <v>0</v>
      </c>
      <c r="AO2270" s="11">
        <v>0</v>
      </c>
      <c r="AP2270" s="105">
        <v>0</v>
      </c>
      <c r="AQ2270" s="11">
        <v>0</v>
      </c>
      <c r="AR2270" s="11">
        <v>0</v>
      </c>
      <c r="AS2270" s="11">
        <v>0</v>
      </c>
      <c r="AT2270" s="11">
        <v>0</v>
      </c>
      <c r="AU2270" s="11">
        <v>0</v>
      </c>
      <c r="AV2270" s="11">
        <v>0</v>
      </c>
      <c r="AW2270" s="11">
        <v>0</v>
      </c>
      <c r="AX2270" s="11">
        <v>0</v>
      </c>
      <c r="AZ2270" s="11">
        <v>0</v>
      </c>
      <c r="BA2270" s="11">
        <v>0</v>
      </c>
      <c r="BB2270" s="122"/>
    </row>
    <row r="2271" spans="1:54" x14ac:dyDescent="0.25">
      <c r="A2271">
        <v>12</v>
      </c>
      <c r="B2271" t="str">
        <f t="shared" si="275"/>
        <v>CCC-3111</v>
      </c>
      <c r="C2271" s="2" t="s">
        <v>322</v>
      </c>
      <c r="D2271" s="2" t="str">
        <f t="shared" si="276"/>
        <v>3</v>
      </c>
      <c r="E2271" s="2" t="str">
        <f t="shared" si="277"/>
        <v>31</v>
      </c>
      <c r="F2271" s="2" t="str">
        <f t="shared" si="278"/>
        <v>311</v>
      </c>
      <c r="G2271" s="1" t="s">
        <v>52</v>
      </c>
      <c r="H2271" s="27">
        <v>0</v>
      </c>
      <c r="I2271" s="27"/>
      <c r="J2271" s="27">
        <v>0</v>
      </c>
      <c r="K2271" s="27">
        <v>0</v>
      </c>
      <c r="L2271" s="27">
        <v>0</v>
      </c>
      <c r="M2271" s="27"/>
      <c r="N2271" s="27">
        <v>0</v>
      </c>
      <c r="O2271" s="27">
        <v>0</v>
      </c>
      <c r="P2271" s="27">
        <v>0</v>
      </c>
      <c r="Q2271" s="27"/>
      <c r="R2271" s="27">
        <v>0</v>
      </c>
      <c r="S2271" s="27">
        <v>0</v>
      </c>
      <c r="T2271" s="27">
        <v>0</v>
      </c>
      <c r="U2271" s="27"/>
      <c r="V2271" s="27">
        <v>0</v>
      </c>
      <c r="W2271" s="27">
        <v>0</v>
      </c>
      <c r="X2271" s="27">
        <v>0</v>
      </c>
      <c r="Y2271" s="27"/>
      <c r="Z2271" s="27">
        <v>0</v>
      </c>
      <c r="AA2271" s="27">
        <v>0</v>
      </c>
      <c r="AB2271" s="27">
        <v>0</v>
      </c>
      <c r="AC2271" s="27"/>
      <c r="AD2271" s="27">
        <v>0</v>
      </c>
      <c r="AE2271" s="27">
        <v>0</v>
      </c>
      <c r="AF2271" s="27">
        <v>0</v>
      </c>
      <c r="AG2271" s="106">
        <v>0</v>
      </c>
      <c r="AH2271" s="27">
        <v>0</v>
      </c>
      <c r="AI2271" s="27">
        <v>0</v>
      </c>
      <c r="AJ2271" s="27">
        <v>0</v>
      </c>
      <c r="AK2271" s="106">
        <v>0</v>
      </c>
      <c r="AL2271" s="106">
        <v>0</v>
      </c>
      <c r="AM2271" s="105">
        <v>0</v>
      </c>
      <c r="AN2271" s="11">
        <v>0</v>
      </c>
      <c r="AO2271" s="11">
        <v>0</v>
      </c>
      <c r="AP2271" s="105">
        <v>0</v>
      </c>
      <c r="AQ2271" s="11">
        <v>0</v>
      </c>
      <c r="AR2271" s="11">
        <v>0</v>
      </c>
      <c r="AS2271" s="11">
        <v>0</v>
      </c>
      <c r="AT2271" s="11">
        <v>0</v>
      </c>
      <c r="AU2271" s="11">
        <v>0</v>
      </c>
      <c r="AV2271" s="11">
        <v>0</v>
      </c>
      <c r="AW2271" s="11">
        <v>0</v>
      </c>
      <c r="AX2271" s="11">
        <v>0</v>
      </c>
      <c r="AZ2271" s="11">
        <v>0</v>
      </c>
      <c r="BA2271" s="11">
        <v>0</v>
      </c>
      <c r="BB2271" s="122"/>
    </row>
    <row r="2272" spans="1:54" x14ac:dyDescent="0.25">
      <c r="A2272">
        <v>12</v>
      </c>
      <c r="B2272" t="str">
        <f t="shared" si="275"/>
        <v>CCC-3112</v>
      </c>
      <c r="C2272" s="2" t="s">
        <v>322</v>
      </c>
      <c r="D2272" s="2" t="str">
        <f t="shared" si="276"/>
        <v>3</v>
      </c>
      <c r="E2272" s="2" t="str">
        <f t="shared" si="277"/>
        <v>31</v>
      </c>
      <c r="F2272" s="2" t="str">
        <f t="shared" si="278"/>
        <v>311</v>
      </c>
      <c r="G2272" s="1" t="s">
        <v>53</v>
      </c>
      <c r="H2272" s="27">
        <v>0</v>
      </c>
      <c r="I2272" s="27"/>
      <c r="J2272" s="27">
        <v>0</v>
      </c>
      <c r="K2272" s="27">
        <v>0</v>
      </c>
      <c r="L2272" s="27">
        <v>0</v>
      </c>
      <c r="M2272" s="27"/>
      <c r="N2272" s="27">
        <v>0</v>
      </c>
      <c r="O2272" s="27">
        <v>0</v>
      </c>
      <c r="P2272" s="27">
        <v>0</v>
      </c>
      <c r="Q2272" s="27"/>
      <c r="R2272" s="27">
        <v>0</v>
      </c>
      <c r="S2272" s="27">
        <v>0</v>
      </c>
      <c r="T2272" s="27">
        <v>0</v>
      </c>
      <c r="U2272" s="27"/>
      <c r="V2272" s="27">
        <v>0</v>
      </c>
      <c r="W2272" s="27">
        <v>0</v>
      </c>
      <c r="X2272" s="27">
        <v>0</v>
      </c>
      <c r="Y2272" s="27"/>
      <c r="Z2272" s="27">
        <v>0</v>
      </c>
      <c r="AA2272" s="27">
        <v>0</v>
      </c>
      <c r="AB2272" s="27">
        <v>0</v>
      </c>
      <c r="AC2272" s="27"/>
      <c r="AD2272" s="27">
        <v>0</v>
      </c>
      <c r="AE2272" s="27">
        <v>0</v>
      </c>
      <c r="AF2272" s="27">
        <v>0</v>
      </c>
      <c r="AG2272" s="106">
        <v>0</v>
      </c>
      <c r="AH2272" s="27">
        <v>0</v>
      </c>
      <c r="AI2272" s="27">
        <v>0</v>
      </c>
      <c r="AJ2272" s="27">
        <v>0</v>
      </c>
      <c r="AK2272" s="106">
        <v>0</v>
      </c>
      <c r="AL2272" s="106">
        <v>0</v>
      </c>
      <c r="AM2272" s="105">
        <v>0</v>
      </c>
      <c r="AN2272" s="11">
        <v>0</v>
      </c>
      <c r="AO2272" s="11">
        <v>0</v>
      </c>
      <c r="AP2272" s="105">
        <v>0</v>
      </c>
      <c r="AQ2272" s="11">
        <v>0</v>
      </c>
      <c r="AR2272" s="11">
        <v>0</v>
      </c>
      <c r="AS2272" s="11">
        <v>0</v>
      </c>
      <c r="AT2272" s="11">
        <v>0</v>
      </c>
      <c r="AU2272" s="11">
        <v>0</v>
      </c>
      <c r="AV2272" s="11">
        <v>0</v>
      </c>
      <c r="AW2272" s="11">
        <v>0</v>
      </c>
      <c r="AX2272" s="11">
        <v>0</v>
      </c>
      <c r="AZ2272" s="11">
        <v>0</v>
      </c>
      <c r="BA2272" s="11">
        <v>0</v>
      </c>
      <c r="BB2272" s="122"/>
    </row>
    <row r="2273" spans="1:54" x14ac:dyDescent="0.25">
      <c r="A2273">
        <v>12</v>
      </c>
      <c r="B2273" t="str">
        <f t="shared" si="275"/>
        <v>CCC-3121</v>
      </c>
      <c r="C2273" s="2" t="s">
        <v>322</v>
      </c>
      <c r="D2273" s="2" t="str">
        <f t="shared" si="276"/>
        <v>3</v>
      </c>
      <c r="E2273" s="2" t="str">
        <f t="shared" si="277"/>
        <v>31</v>
      </c>
      <c r="F2273" s="2" t="str">
        <f t="shared" si="278"/>
        <v>312</v>
      </c>
      <c r="G2273" s="1" t="s">
        <v>54</v>
      </c>
      <c r="H2273" s="27">
        <v>0</v>
      </c>
      <c r="I2273" s="27"/>
      <c r="J2273" s="27">
        <v>0</v>
      </c>
      <c r="K2273" s="27">
        <v>0</v>
      </c>
      <c r="L2273" s="27">
        <v>0</v>
      </c>
      <c r="M2273" s="27"/>
      <c r="N2273" s="27">
        <v>0</v>
      </c>
      <c r="O2273" s="27">
        <v>0</v>
      </c>
      <c r="P2273" s="27">
        <v>0</v>
      </c>
      <c r="Q2273" s="27"/>
      <c r="R2273" s="27">
        <v>0</v>
      </c>
      <c r="S2273" s="27">
        <v>0</v>
      </c>
      <c r="T2273" s="27">
        <v>0</v>
      </c>
      <c r="U2273" s="27"/>
      <c r="V2273" s="27">
        <v>0</v>
      </c>
      <c r="W2273" s="27">
        <v>0</v>
      </c>
      <c r="X2273" s="27">
        <v>0</v>
      </c>
      <c r="Y2273" s="27"/>
      <c r="Z2273" s="27">
        <v>0</v>
      </c>
      <c r="AA2273" s="27">
        <v>0</v>
      </c>
      <c r="AB2273" s="27">
        <v>0</v>
      </c>
      <c r="AC2273" s="27"/>
      <c r="AD2273" s="27">
        <v>0</v>
      </c>
      <c r="AE2273" s="27">
        <v>0</v>
      </c>
      <c r="AF2273" s="27">
        <v>0</v>
      </c>
      <c r="AG2273" s="106">
        <v>0</v>
      </c>
      <c r="AH2273" s="27">
        <v>0</v>
      </c>
      <c r="AI2273" s="27">
        <v>0</v>
      </c>
      <c r="AJ2273" s="27">
        <v>0</v>
      </c>
      <c r="AK2273" s="106">
        <v>0</v>
      </c>
      <c r="AL2273" s="106">
        <v>0</v>
      </c>
      <c r="AM2273" s="105">
        <v>0</v>
      </c>
      <c r="AN2273" s="11">
        <v>0</v>
      </c>
      <c r="AO2273" s="11">
        <v>0</v>
      </c>
      <c r="AP2273" s="105">
        <v>0</v>
      </c>
      <c r="AQ2273" s="11">
        <v>0</v>
      </c>
      <c r="AR2273" s="11">
        <v>0</v>
      </c>
      <c r="AS2273" s="11">
        <v>0</v>
      </c>
      <c r="AT2273" s="11">
        <v>0</v>
      </c>
      <c r="AU2273" s="11">
        <v>0</v>
      </c>
      <c r="AV2273" s="11">
        <v>0</v>
      </c>
      <c r="AW2273" s="11">
        <v>0</v>
      </c>
      <c r="AX2273" s="11">
        <v>0</v>
      </c>
      <c r="AZ2273" s="11">
        <v>0</v>
      </c>
      <c r="BA2273" s="11">
        <v>0</v>
      </c>
      <c r="BB2273" s="122"/>
    </row>
    <row r="2274" spans="1:54" x14ac:dyDescent="0.25">
      <c r="A2274">
        <v>12</v>
      </c>
      <c r="B2274" t="str">
        <f t="shared" si="275"/>
        <v>CCC-3122</v>
      </c>
      <c r="C2274" s="2" t="s">
        <v>322</v>
      </c>
      <c r="D2274" s="2" t="str">
        <f t="shared" si="276"/>
        <v>3</v>
      </c>
      <c r="E2274" s="2" t="str">
        <f t="shared" si="277"/>
        <v>31</v>
      </c>
      <c r="F2274" s="2" t="str">
        <f t="shared" si="278"/>
        <v>312</v>
      </c>
      <c r="G2274" s="1" t="s">
        <v>55</v>
      </c>
      <c r="H2274" s="27">
        <v>0</v>
      </c>
      <c r="I2274" s="27"/>
      <c r="J2274" s="27">
        <v>0</v>
      </c>
      <c r="K2274" s="27">
        <v>0</v>
      </c>
      <c r="L2274" s="27">
        <v>0</v>
      </c>
      <c r="M2274" s="27"/>
      <c r="N2274" s="27">
        <v>0</v>
      </c>
      <c r="O2274" s="27">
        <v>0</v>
      </c>
      <c r="P2274" s="27">
        <v>0</v>
      </c>
      <c r="Q2274" s="27"/>
      <c r="R2274" s="27">
        <v>0</v>
      </c>
      <c r="S2274" s="27">
        <v>0</v>
      </c>
      <c r="T2274" s="27">
        <v>0</v>
      </c>
      <c r="U2274" s="27"/>
      <c r="V2274" s="27">
        <v>0</v>
      </c>
      <c r="W2274" s="27">
        <v>0</v>
      </c>
      <c r="X2274" s="27">
        <v>0</v>
      </c>
      <c r="Y2274" s="27"/>
      <c r="Z2274" s="27">
        <v>0</v>
      </c>
      <c r="AA2274" s="27">
        <v>0</v>
      </c>
      <c r="AB2274" s="27">
        <v>0</v>
      </c>
      <c r="AC2274" s="27"/>
      <c r="AD2274" s="27">
        <v>1808</v>
      </c>
      <c r="AE2274" s="27">
        <v>0</v>
      </c>
      <c r="AF2274" s="27">
        <v>228</v>
      </c>
      <c r="AG2274" s="106">
        <v>0</v>
      </c>
      <c r="AH2274" s="27">
        <v>0</v>
      </c>
      <c r="AI2274" s="27">
        <v>0</v>
      </c>
      <c r="AJ2274" s="27">
        <v>670</v>
      </c>
      <c r="AK2274" s="106">
        <v>470</v>
      </c>
      <c r="AL2274" s="106">
        <v>470</v>
      </c>
      <c r="AM2274" s="105">
        <v>470</v>
      </c>
      <c r="AN2274" s="11">
        <v>670</v>
      </c>
      <c r="AO2274" s="11">
        <v>640</v>
      </c>
      <c r="AP2274" s="105">
        <v>640</v>
      </c>
      <c r="AQ2274" s="11">
        <v>640</v>
      </c>
      <c r="AR2274" s="11">
        <v>670</v>
      </c>
      <c r="AS2274" s="11">
        <v>659</v>
      </c>
      <c r="AT2274" s="11">
        <v>659</v>
      </c>
      <c r="AU2274" s="11">
        <v>659</v>
      </c>
      <c r="AV2274" s="11">
        <v>1055</v>
      </c>
      <c r="AW2274" s="11">
        <v>1087</v>
      </c>
      <c r="AX2274" s="11">
        <v>1087</v>
      </c>
      <c r="AZ2274" s="11">
        <v>1282</v>
      </c>
      <c r="BA2274" s="11">
        <v>1800</v>
      </c>
      <c r="BB2274" s="122"/>
    </row>
    <row r="2275" spans="1:54" x14ac:dyDescent="0.25">
      <c r="A2275">
        <v>12</v>
      </c>
      <c r="B2275" t="str">
        <f t="shared" si="275"/>
        <v>CCC-3131</v>
      </c>
      <c r="C2275" s="2" t="s">
        <v>322</v>
      </c>
      <c r="D2275" s="2" t="str">
        <f t="shared" si="276"/>
        <v>3</v>
      </c>
      <c r="E2275" s="2" t="str">
        <f t="shared" si="277"/>
        <v>31</v>
      </c>
      <c r="F2275" s="2" t="str">
        <f t="shared" si="278"/>
        <v>313</v>
      </c>
      <c r="G2275" s="1" t="s">
        <v>56</v>
      </c>
      <c r="H2275" s="27">
        <v>0</v>
      </c>
      <c r="I2275" s="27"/>
      <c r="J2275" s="27">
        <v>0</v>
      </c>
      <c r="K2275" s="27">
        <v>0</v>
      </c>
      <c r="L2275" s="27">
        <v>0</v>
      </c>
      <c r="M2275" s="27"/>
      <c r="N2275" s="27">
        <v>0</v>
      </c>
      <c r="O2275" s="27">
        <v>0</v>
      </c>
      <c r="P2275" s="27">
        <v>0</v>
      </c>
      <c r="Q2275" s="27"/>
      <c r="R2275" s="27">
        <v>0</v>
      </c>
      <c r="S2275" s="27">
        <v>0</v>
      </c>
      <c r="T2275" s="27">
        <v>0</v>
      </c>
      <c r="U2275" s="27"/>
      <c r="V2275" s="27">
        <v>0</v>
      </c>
      <c r="W2275" s="27">
        <v>0</v>
      </c>
      <c r="X2275" s="27">
        <v>0</v>
      </c>
      <c r="Y2275" s="27"/>
      <c r="Z2275" s="27">
        <v>0</v>
      </c>
      <c r="AA2275" s="27">
        <v>0</v>
      </c>
      <c r="AB2275" s="27">
        <v>0</v>
      </c>
      <c r="AC2275" s="27"/>
      <c r="AD2275" s="27">
        <v>0</v>
      </c>
      <c r="AE2275" s="27">
        <v>0</v>
      </c>
      <c r="AF2275" s="27">
        <v>0</v>
      </c>
      <c r="AG2275" s="106">
        <v>0</v>
      </c>
      <c r="AH2275" s="27">
        <v>0</v>
      </c>
      <c r="AI2275" s="27">
        <v>0</v>
      </c>
      <c r="AJ2275" s="27">
        <v>0</v>
      </c>
      <c r="AK2275" s="106">
        <v>0</v>
      </c>
      <c r="AL2275" s="106">
        <v>0</v>
      </c>
      <c r="AM2275" s="105">
        <v>0</v>
      </c>
      <c r="AN2275" s="11">
        <v>0</v>
      </c>
      <c r="AO2275" s="11">
        <v>0</v>
      </c>
      <c r="AP2275" s="105">
        <v>0</v>
      </c>
      <c r="AQ2275" s="11">
        <v>0</v>
      </c>
      <c r="AR2275" s="11">
        <v>0</v>
      </c>
      <c r="AS2275" s="11">
        <v>0</v>
      </c>
      <c r="AT2275" s="11">
        <v>0</v>
      </c>
      <c r="AU2275" s="11">
        <v>0</v>
      </c>
      <c r="AV2275" s="11">
        <v>0</v>
      </c>
      <c r="AW2275" s="11">
        <v>0</v>
      </c>
      <c r="AX2275" s="11">
        <v>0</v>
      </c>
      <c r="AZ2275" s="11">
        <v>0</v>
      </c>
      <c r="BA2275" s="11">
        <v>0</v>
      </c>
      <c r="BB2275" s="122"/>
    </row>
    <row r="2276" spans="1:54" x14ac:dyDescent="0.25">
      <c r="A2276">
        <v>12</v>
      </c>
      <c r="B2276" t="str">
        <f t="shared" si="275"/>
        <v>CCC-3132</v>
      </c>
      <c r="C2276" s="2" t="s">
        <v>322</v>
      </c>
      <c r="D2276" s="2" t="str">
        <f t="shared" si="276"/>
        <v>3</v>
      </c>
      <c r="E2276" s="2" t="str">
        <f t="shared" si="277"/>
        <v>31</v>
      </c>
      <c r="F2276" s="2" t="str">
        <f t="shared" si="278"/>
        <v>313</v>
      </c>
      <c r="G2276" s="1" t="s">
        <v>57</v>
      </c>
      <c r="H2276" s="27">
        <v>0</v>
      </c>
      <c r="I2276" s="27"/>
      <c r="J2276" s="27">
        <v>0</v>
      </c>
      <c r="K2276" s="27">
        <v>0</v>
      </c>
      <c r="L2276" s="27">
        <v>0</v>
      </c>
      <c r="M2276" s="27"/>
      <c r="N2276" s="27">
        <v>0</v>
      </c>
      <c r="O2276" s="27">
        <v>0</v>
      </c>
      <c r="P2276" s="27">
        <v>0</v>
      </c>
      <c r="Q2276" s="27"/>
      <c r="R2276" s="27">
        <v>0</v>
      </c>
      <c r="S2276" s="27">
        <v>0</v>
      </c>
      <c r="T2276" s="27">
        <v>0</v>
      </c>
      <c r="U2276" s="27"/>
      <c r="V2276" s="27">
        <v>0</v>
      </c>
      <c r="W2276" s="27">
        <v>0</v>
      </c>
      <c r="X2276" s="27">
        <v>0</v>
      </c>
      <c r="Y2276" s="27"/>
      <c r="Z2276" s="27">
        <v>0</v>
      </c>
      <c r="AA2276" s="27">
        <v>0</v>
      </c>
      <c r="AB2276" s="27">
        <v>0</v>
      </c>
      <c r="AC2276" s="27"/>
      <c r="AD2276" s="27">
        <v>0</v>
      </c>
      <c r="AE2276" s="27">
        <v>0</v>
      </c>
      <c r="AF2276" s="27">
        <v>0</v>
      </c>
      <c r="AG2276" s="106">
        <v>0</v>
      </c>
      <c r="AH2276" s="27">
        <v>0</v>
      </c>
      <c r="AI2276" s="27">
        <v>0</v>
      </c>
      <c r="AJ2276" s="27">
        <v>0</v>
      </c>
      <c r="AK2276" s="106">
        <v>0</v>
      </c>
      <c r="AL2276" s="106">
        <v>0</v>
      </c>
      <c r="AM2276" s="105">
        <v>0</v>
      </c>
      <c r="AN2276" s="11">
        <v>0</v>
      </c>
      <c r="AO2276" s="11">
        <v>0</v>
      </c>
      <c r="AP2276" s="105">
        <v>0</v>
      </c>
      <c r="AQ2276" s="11">
        <v>4963</v>
      </c>
      <c r="AR2276" s="11">
        <v>0</v>
      </c>
      <c r="AS2276" s="11">
        <v>0</v>
      </c>
      <c r="AT2276" s="11">
        <v>1426</v>
      </c>
      <c r="AU2276" s="11">
        <v>1426</v>
      </c>
      <c r="AV2276" s="11">
        <v>2696</v>
      </c>
      <c r="AW2276" s="11">
        <v>3337</v>
      </c>
      <c r="AX2276" s="11">
        <v>3338</v>
      </c>
      <c r="AZ2276" s="11">
        <v>4497</v>
      </c>
      <c r="BA2276" s="11">
        <v>5890</v>
      </c>
      <c r="BB2276" s="122"/>
    </row>
    <row r="2277" spans="1:54" x14ac:dyDescent="0.25">
      <c r="A2277">
        <v>12</v>
      </c>
      <c r="B2277" t="str">
        <f t="shared" si="275"/>
        <v>CCC-3140</v>
      </c>
      <c r="C2277" s="2" t="s">
        <v>322</v>
      </c>
      <c r="D2277" s="2" t="str">
        <f t="shared" si="276"/>
        <v>3</v>
      </c>
      <c r="E2277" s="2" t="str">
        <f t="shared" si="277"/>
        <v>31</v>
      </c>
      <c r="F2277" s="2" t="str">
        <f t="shared" si="278"/>
        <v>314</v>
      </c>
      <c r="G2277" s="1" t="s">
        <v>59</v>
      </c>
      <c r="H2277" s="27">
        <v>0</v>
      </c>
      <c r="I2277" s="27"/>
      <c r="J2277" s="27">
        <v>0</v>
      </c>
      <c r="K2277" s="27">
        <v>0</v>
      </c>
      <c r="L2277" s="27">
        <v>0</v>
      </c>
      <c r="M2277" s="27"/>
      <c r="N2277" s="27">
        <v>0</v>
      </c>
      <c r="O2277" s="27">
        <v>0</v>
      </c>
      <c r="P2277" s="27">
        <v>0</v>
      </c>
      <c r="Q2277" s="27"/>
      <c r="R2277" s="27">
        <v>0</v>
      </c>
      <c r="S2277" s="27">
        <v>0</v>
      </c>
      <c r="T2277" s="27">
        <v>0</v>
      </c>
      <c r="U2277" s="27"/>
      <c r="V2277" s="27">
        <v>0</v>
      </c>
      <c r="W2277" s="27">
        <v>0</v>
      </c>
      <c r="X2277" s="27">
        <v>0</v>
      </c>
      <c r="Y2277" s="27"/>
      <c r="Z2277" s="27">
        <v>0</v>
      </c>
      <c r="AA2277" s="27">
        <v>0</v>
      </c>
      <c r="AB2277" s="27">
        <v>0</v>
      </c>
      <c r="AC2277" s="27"/>
      <c r="AD2277" s="27">
        <v>0</v>
      </c>
      <c r="AE2277" s="27">
        <v>0</v>
      </c>
      <c r="AF2277" s="27">
        <v>0</v>
      </c>
      <c r="AG2277" s="106">
        <v>0</v>
      </c>
      <c r="AH2277" s="27">
        <v>0</v>
      </c>
      <c r="AI2277" s="27">
        <v>0</v>
      </c>
      <c r="AJ2277" s="27">
        <v>0</v>
      </c>
      <c r="AK2277" s="106">
        <v>0</v>
      </c>
      <c r="AL2277" s="106">
        <v>0</v>
      </c>
      <c r="AM2277" s="105">
        <v>0</v>
      </c>
      <c r="AN2277" s="11">
        <v>0</v>
      </c>
      <c r="AO2277" s="11">
        <v>0</v>
      </c>
      <c r="AP2277" s="105">
        <v>0</v>
      </c>
      <c r="AQ2277" s="11">
        <v>0</v>
      </c>
      <c r="AR2277" s="11">
        <v>0</v>
      </c>
      <c r="AS2277" s="11">
        <v>0</v>
      </c>
      <c r="AT2277" s="11">
        <v>0</v>
      </c>
      <c r="AU2277" s="11">
        <v>0</v>
      </c>
      <c r="AV2277" s="11">
        <v>0</v>
      </c>
      <c r="AW2277" s="11">
        <v>0</v>
      </c>
      <c r="AX2277" s="11">
        <v>0</v>
      </c>
      <c r="AZ2277" s="11">
        <v>0</v>
      </c>
      <c r="BA2277" s="11">
        <v>0</v>
      </c>
      <c r="BB2277" s="122"/>
    </row>
    <row r="2278" spans="1:54" x14ac:dyDescent="0.25">
      <c r="A2278">
        <v>12</v>
      </c>
      <c r="B2278" t="str">
        <f t="shared" si="275"/>
        <v>CCC-3200</v>
      </c>
      <c r="C2278" s="2" t="s">
        <v>322</v>
      </c>
      <c r="D2278" s="2" t="str">
        <f t="shared" si="276"/>
        <v>3</v>
      </c>
      <c r="E2278" s="2" t="str">
        <f t="shared" si="277"/>
        <v>32</v>
      </c>
      <c r="F2278" s="2" t="str">
        <f t="shared" si="278"/>
        <v>320</v>
      </c>
      <c r="G2278" s="1" t="s">
        <v>60</v>
      </c>
      <c r="H2278" s="27">
        <v>0</v>
      </c>
      <c r="I2278" s="27"/>
      <c r="J2278" s="27">
        <v>0</v>
      </c>
      <c r="K2278" s="27">
        <v>0</v>
      </c>
      <c r="L2278" s="27">
        <v>0</v>
      </c>
      <c r="M2278" s="27"/>
      <c r="N2278" s="27">
        <v>0</v>
      </c>
      <c r="O2278" s="27">
        <v>0</v>
      </c>
      <c r="P2278" s="27">
        <v>0</v>
      </c>
      <c r="Q2278" s="27"/>
      <c r="R2278" s="27">
        <v>0</v>
      </c>
      <c r="S2278" s="27">
        <v>0</v>
      </c>
      <c r="T2278" s="27">
        <v>0</v>
      </c>
      <c r="U2278" s="27"/>
      <c r="V2278" s="27">
        <v>0</v>
      </c>
      <c r="W2278" s="27">
        <v>0</v>
      </c>
      <c r="X2278" s="27">
        <v>0</v>
      </c>
      <c r="Y2278" s="27"/>
      <c r="Z2278" s="27">
        <v>0</v>
      </c>
      <c r="AA2278" s="27">
        <v>0</v>
      </c>
      <c r="AB2278" s="27">
        <v>0</v>
      </c>
      <c r="AC2278" s="27"/>
      <c r="AD2278" s="27">
        <v>0</v>
      </c>
      <c r="AE2278" s="27">
        <v>0</v>
      </c>
      <c r="AF2278" s="27">
        <v>0</v>
      </c>
      <c r="AG2278" s="106">
        <v>0</v>
      </c>
      <c r="AH2278" s="27">
        <v>0</v>
      </c>
      <c r="AI2278" s="27">
        <v>0</v>
      </c>
      <c r="AJ2278" s="27">
        <v>0</v>
      </c>
      <c r="AK2278" s="106">
        <v>0</v>
      </c>
      <c r="AL2278" s="106">
        <v>0</v>
      </c>
      <c r="AM2278" s="105">
        <v>0</v>
      </c>
      <c r="AN2278" s="11">
        <v>0</v>
      </c>
      <c r="AO2278" s="11">
        <v>0</v>
      </c>
      <c r="AP2278" s="105">
        <v>0</v>
      </c>
      <c r="AQ2278" s="11">
        <v>0</v>
      </c>
      <c r="AR2278" s="11">
        <v>0</v>
      </c>
      <c r="AS2278" s="11">
        <v>0</v>
      </c>
      <c r="AT2278" s="11">
        <v>0</v>
      </c>
      <c r="AU2278" s="11">
        <v>0</v>
      </c>
      <c r="AV2278" s="11">
        <v>0</v>
      </c>
      <c r="AW2278" s="11">
        <v>0</v>
      </c>
      <c r="AX2278" s="11">
        <v>0</v>
      </c>
      <c r="AZ2278" s="11">
        <v>0</v>
      </c>
      <c r="BA2278" s="11">
        <v>0</v>
      </c>
      <c r="BB2278" s="122"/>
    </row>
    <row r="2279" spans="1:54" x14ac:dyDescent="0.25">
      <c r="A2279">
        <v>12</v>
      </c>
      <c r="B2279" t="str">
        <f t="shared" si="275"/>
        <v>CCC-3300</v>
      </c>
      <c r="C2279" s="2" t="s">
        <v>322</v>
      </c>
      <c r="D2279" s="2" t="str">
        <f t="shared" si="276"/>
        <v>3</v>
      </c>
      <c r="E2279" s="2" t="str">
        <f t="shared" si="277"/>
        <v>33</v>
      </c>
      <c r="F2279" s="2" t="str">
        <f t="shared" si="278"/>
        <v>330</v>
      </c>
      <c r="G2279" s="1" t="s">
        <v>61</v>
      </c>
      <c r="H2279" s="27">
        <v>27627</v>
      </c>
      <c r="I2279" s="27"/>
      <c r="J2279" s="27">
        <v>27682</v>
      </c>
      <c r="K2279" s="27">
        <v>27682</v>
      </c>
      <c r="L2279" s="27">
        <v>28726</v>
      </c>
      <c r="M2279" s="27"/>
      <c r="N2279" s="27">
        <v>28705</v>
      </c>
      <c r="O2279" s="27">
        <v>28731</v>
      </c>
      <c r="P2279" s="27">
        <v>31009</v>
      </c>
      <c r="Q2279" s="27"/>
      <c r="R2279" s="27">
        <v>30264</v>
      </c>
      <c r="S2279" s="27">
        <v>30264</v>
      </c>
      <c r="T2279" s="27">
        <v>32441</v>
      </c>
      <c r="U2279" s="27"/>
      <c r="V2279" s="27">
        <v>33491</v>
      </c>
      <c r="W2279" s="27">
        <v>33491</v>
      </c>
      <c r="X2279" s="27">
        <v>36607</v>
      </c>
      <c r="Y2279" s="27"/>
      <c r="Z2279" s="27">
        <v>38011</v>
      </c>
      <c r="AA2279" s="27">
        <v>38011</v>
      </c>
      <c r="AB2279" s="27">
        <v>49911</v>
      </c>
      <c r="AC2279" s="27"/>
      <c r="AD2279" s="27">
        <v>57047</v>
      </c>
      <c r="AE2279" s="27">
        <v>44133</v>
      </c>
      <c r="AF2279" s="27">
        <v>56607</v>
      </c>
      <c r="AG2279" s="106">
        <v>43473</v>
      </c>
      <c r="AH2279" s="27">
        <v>43473</v>
      </c>
      <c r="AI2279" s="27">
        <v>43473</v>
      </c>
      <c r="AJ2279" s="27">
        <v>52827</v>
      </c>
      <c r="AK2279" s="106">
        <v>49026</v>
      </c>
      <c r="AL2279" s="106">
        <v>49026</v>
      </c>
      <c r="AM2279" s="105">
        <v>49026</v>
      </c>
      <c r="AN2279" s="11">
        <v>58641</v>
      </c>
      <c r="AO2279" s="11">
        <v>50813</v>
      </c>
      <c r="AP2279" s="105">
        <v>50813</v>
      </c>
      <c r="AQ2279" s="11">
        <v>60472</v>
      </c>
      <c r="AR2279" s="11">
        <v>43315</v>
      </c>
      <c r="AS2279" s="11">
        <v>44242</v>
      </c>
      <c r="AT2279" s="11">
        <v>44862</v>
      </c>
      <c r="AU2279" s="11">
        <v>44862</v>
      </c>
      <c r="AV2279" s="11">
        <v>33176</v>
      </c>
      <c r="AW2279" s="11">
        <v>45407</v>
      </c>
      <c r="AX2279" s="11">
        <v>46729</v>
      </c>
      <c r="AZ2279" s="11">
        <v>37125</v>
      </c>
      <c r="BA2279" s="11">
        <v>55990</v>
      </c>
      <c r="BB2279" s="122"/>
    </row>
    <row r="2280" spans="1:54" x14ac:dyDescent="0.25">
      <c r="A2280">
        <v>12</v>
      </c>
      <c r="B2280" t="str">
        <f t="shared" si="275"/>
        <v>CCC-3410</v>
      </c>
      <c r="C2280" s="2" t="s">
        <v>322</v>
      </c>
      <c r="D2280" s="2" t="str">
        <f t="shared" si="276"/>
        <v>3</v>
      </c>
      <c r="E2280" s="2" t="str">
        <f t="shared" si="277"/>
        <v>34</v>
      </c>
      <c r="F2280" s="2" t="str">
        <f t="shared" si="278"/>
        <v>341</v>
      </c>
      <c r="G2280" s="1" t="s">
        <v>63</v>
      </c>
      <c r="H2280" s="27">
        <v>0</v>
      </c>
      <c r="I2280" s="27"/>
      <c r="J2280" s="27">
        <v>0</v>
      </c>
      <c r="K2280" s="27">
        <v>0</v>
      </c>
      <c r="L2280" s="27">
        <v>0</v>
      </c>
      <c r="M2280" s="27"/>
      <c r="N2280" s="27">
        <v>0</v>
      </c>
      <c r="O2280" s="27">
        <v>0</v>
      </c>
      <c r="P2280" s="27">
        <v>0</v>
      </c>
      <c r="Q2280" s="27"/>
      <c r="R2280" s="27">
        <v>0</v>
      </c>
      <c r="S2280" s="27">
        <v>0</v>
      </c>
      <c r="T2280" s="27">
        <v>0</v>
      </c>
      <c r="U2280" s="27"/>
      <c r="V2280" s="27">
        <v>0</v>
      </c>
      <c r="W2280" s="27">
        <v>0</v>
      </c>
      <c r="X2280" s="27">
        <v>0</v>
      </c>
      <c r="Y2280" s="27"/>
      <c r="Z2280" s="27">
        <v>0</v>
      </c>
      <c r="AA2280" s="27">
        <v>0</v>
      </c>
      <c r="AB2280" s="27">
        <v>0</v>
      </c>
      <c r="AC2280" s="27"/>
      <c r="AD2280" s="27">
        <v>0</v>
      </c>
      <c r="AE2280" s="27">
        <v>0</v>
      </c>
      <c r="AF2280" s="27">
        <v>0</v>
      </c>
      <c r="AG2280" s="106">
        <v>0</v>
      </c>
      <c r="AH2280" s="27">
        <v>0</v>
      </c>
      <c r="AI2280" s="27">
        <v>0</v>
      </c>
      <c r="AJ2280" s="27">
        <v>0</v>
      </c>
      <c r="AK2280" s="106">
        <v>0</v>
      </c>
      <c r="AL2280" s="106">
        <v>0</v>
      </c>
      <c r="AM2280" s="105">
        <v>0</v>
      </c>
      <c r="AN2280" s="11">
        <v>0</v>
      </c>
      <c r="AO2280" s="11">
        <v>0</v>
      </c>
      <c r="AP2280" s="105">
        <v>0</v>
      </c>
      <c r="AQ2280" s="11">
        <v>0</v>
      </c>
      <c r="AR2280" s="11">
        <v>0</v>
      </c>
      <c r="AS2280" s="11">
        <v>0</v>
      </c>
      <c r="AT2280" s="11">
        <v>0</v>
      </c>
      <c r="AU2280" s="11">
        <v>0</v>
      </c>
      <c r="AV2280" s="11">
        <v>0</v>
      </c>
      <c r="AW2280" s="11">
        <v>0</v>
      </c>
      <c r="AX2280" s="11">
        <v>0</v>
      </c>
      <c r="AZ2280" s="11">
        <v>0</v>
      </c>
      <c r="BA2280" s="11">
        <v>0</v>
      </c>
      <c r="BB2280" s="122"/>
    </row>
    <row r="2281" spans="1:54" x14ac:dyDescent="0.25">
      <c r="A2281">
        <v>12</v>
      </c>
      <c r="B2281" t="str">
        <f t="shared" si="275"/>
        <v>CCC-3420</v>
      </c>
      <c r="C2281" s="2" t="s">
        <v>322</v>
      </c>
      <c r="D2281" s="2" t="str">
        <f t="shared" si="276"/>
        <v>3</v>
      </c>
      <c r="E2281" s="2" t="str">
        <f t="shared" si="277"/>
        <v>34</v>
      </c>
      <c r="F2281" s="2" t="str">
        <f t="shared" si="278"/>
        <v>342</v>
      </c>
      <c r="G2281" s="1" t="s">
        <v>64</v>
      </c>
      <c r="H2281" s="27">
        <v>0</v>
      </c>
      <c r="I2281" s="27"/>
      <c r="J2281" s="27">
        <v>0</v>
      </c>
      <c r="K2281" s="27">
        <v>0</v>
      </c>
      <c r="L2281" s="27">
        <v>0</v>
      </c>
      <c r="M2281" s="27"/>
      <c r="N2281" s="27">
        <v>0</v>
      </c>
      <c r="O2281" s="27">
        <v>0</v>
      </c>
      <c r="P2281" s="27">
        <v>0</v>
      </c>
      <c r="Q2281" s="27"/>
      <c r="R2281" s="27">
        <v>0</v>
      </c>
      <c r="S2281" s="27">
        <v>0</v>
      </c>
      <c r="T2281" s="27">
        <v>0</v>
      </c>
      <c r="U2281" s="27"/>
      <c r="V2281" s="27">
        <v>0</v>
      </c>
      <c r="W2281" s="27">
        <v>0</v>
      </c>
      <c r="X2281" s="27">
        <v>0</v>
      </c>
      <c r="Y2281" s="27"/>
      <c r="Z2281" s="27">
        <v>0</v>
      </c>
      <c r="AA2281" s="27">
        <v>0</v>
      </c>
      <c r="AB2281" s="27">
        <v>0</v>
      </c>
      <c r="AC2281" s="27"/>
      <c r="AD2281" s="27">
        <v>0</v>
      </c>
      <c r="AE2281" s="27">
        <v>0</v>
      </c>
      <c r="AF2281" s="27">
        <v>0</v>
      </c>
      <c r="AG2281" s="106">
        <v>0</v>
      </c>
      <c r="AH2281" s="27">
        <v>0</v>
      </c>
      <c r="AI2281" s="27">
        <v>0</v>
      </c>
      <c r="AJ2281" s="27">
        <v>0</v>
      </c>
      <c r="AK2281" s="106">
        <v>0</v>
      </c>
      <c r="AL2281" s="106">
        <v>0</v>
      </c>
      <c r="AM2281" s="105">
        <v>0</v>
      </c>
      <c r="AN2281" s="11">
        <v>0</v>
      </c>
      <c r="AO2281" s="11">
        <v>0</v>
      </c>
      <c r="AP2281" s="105">
        <v>0</v>
      </c>
      <c r="AQ2281" s="11">
        <v>0</v>
      </c>
      <c r="AR2281" s="11">
        <v>0</v>
      </c>
      <c r="AS2281" s="11">
        <v>0</v>
      </c>
      <c r="AT2281" s="11">
        <v>0</v>
      </c>
      <c r="AU2281" s="11">
        <v>0</v>
      </c>
      <c r="AV2281" s="11">
        <v>0</v>
      </c>
      <c r="AW2281" s="11">
        <v>0</v>
      </c>
      <c r="AX2281" s="11">
        <v>0</v>
      </c>
      <c r="AZ2281" s="11">
        <v>0</v>
      </c>
      <c r="BA2281" s="11">
        <v>0</v>
      </c>
      <c r="BB2281" s="122"/>
    </row>
    <row r="2282" spans="1:54" x14ac:dyDescent="0.25">
      <c r="A2282">
        <v>12</v>
      </c>
      <c r="B2282" t="str">
        <f t="shared" si="275"/>
        <v>CCC-3431</v>
      </c>
      <c r="C2282" s="2" t="s">
        <v>322</v>
      </c>
      <c r="D2282" s="2" t="str">
        <f t="shared" si="276"/>
        <v>3</v>
      </c>
      <c r="E2282" s="2" t="str">
        <f t="shared" si="277"/>
        <v>34</v>
      </c>
      <c r="F2282" s="2" t="str">
        <f t="shared" si="278"/>
        <v>343</v>
      </c>
      <c r="G2282" s="1" t="s">
        <v>65</v>
      </c>
      <c r="H2282" s="27">
        <v>0</v>
      </c>
      <c r="I2282" s="27"/>
      <c r="J2282" s="27">
        <v>0</v>
      </c>
      <c r="K2282" s="27">
        <v>0</v>
      </c>
      <c r="L2282" s="27">
        <v>0</v>
      </c>
      <c r="M2282" s="27"/>
      <c r="N2282" s="27">
        <v>0</v>
      </c>
      <c r="O2282" s="27">
        <v>0</v>
      </c>
      <c r="P2282" s="27">
        <v>0</v>
      </c>
      <c r="Q2282" s="27"/>
      <c r="R2282" s="27">
        <v>0</v>
      </c>
      <c r="S2282" s="27">
        <v>0</v>
      </c>
      <c r="T2282" s="27">
        <v>0</v>
      </c>
      <c r="U2282" s="27"/>
      <c r="V2282" s="27">
        <v>0</v>
      </c>
      <c r="W2282" s="27">
        <v>0</v>
      </c>
      <c r="X2282" s="27">
        <v>0</v>
      </c>
      <c r="Y2282" s="27"/>
      <c r="Z2282" s="27">
        <v>0</v>
      </c>
      <c r="AA2282" s="27">
        <v>0</v>
      </c>
      <c r="AB2282" s="27">
        <v>991366</v>
      </c>
      <c r="AC2282" s="27"/>
      <c r="AD2282" s="27">
        <v>0</v>
      </c>
      <c r="AE2282" s="27">
        <v>1070162</v>
      </c>
      <c r="AF2282" s="27">
        <v>0</v>
      </c>
      <c r="AG2282" s="106">
        <v>1091993</v>
      </c>
      <c r="AH2282" s="27">
        <v>1091993</v>
      </c>
      <c r="AI2282" s="27">
        <v>1091993</v>
      </c>
      <c r="AJ2282" s="27">
        <v>774350</v>
      </c>
      <c r="AK2282" s="106">
        <v>773468</v>
      </c>
      <c r="AL2282" s="106">
        <v>773468</v>
      </c>
      <c r="AM2282" s="105">
        <v>773468</v>
      </c>
      <c r="AN2282" s="11">
        <v>774350</v>
      </c>
      <c r="AO2282" s="11">
        <v>0</v>
      </c>
      <c r="AP2282" s="105">
        <v>0</v>
      </c>
      <c r="AQ2282" s="11">
        <v>0</v>
      </c>
      <c r="AR2282" s="11">
        <v>815116</v>
      </c>
      <c r="AS2282" s="11">
        <v>815116</v>
      </c>
      <c r="AT2282" s="11">
        <v>815116</v>
      </c>
      <c r="AU2282" s="11">
        <v>815116</v>
      </c>
      <c r="AV2282" s="11">
        <v>869670</v>
      </c>
      <c r="AW2282" s="11">
        <v>733053</v>
      </c>
      <c r="AX2282" s="11">
        <v>872692</v>
      </c>
      <c r="AZ2282" s="11">
        <v>881904</v>
      </c>
      <c r="BA2282" s="11">
        <v>809361</v>
      </c>
      <c r="BB2282" s="122"/>
    </row>
    <row r="2283" spans="1:54" x14ac:dyDescent="0.25">
      <c r="A2283">
        <v>12</v>
      </c>
      <c r="B2283" t="str">
        <f t="shared" si="275"/>
        <v>CCC-3432</v>
      </c>
      <c r="C2283" s="2" t="s">
        <v>322</v>
      </c>
      <c r="D2283" s="2" t="str">
        <f t="shared" si="276"/>
        <v>3</v>
      </c>
      <c r="E2283" s="2" t="str">
        <f t="shared" si="277"/>
        <v>34</v>
      </c>
      <c r="F2283" s="2" t="str">
        <f t="shared" si="278"/>
        <v>343</v>
      </c>
      <c r="G2283" s="1" t="s">
        <v>66</v>
      </c>
      <c r="H2283" s="27">
        <v>0</v>
      </c>
      <c r="I2283" s="27"/>
      <c r="J2283" s="27">
        <v>0</v>
      </c>
      <c r="K2283" s="27">
        <v>0</v>
      </c>
      <c r="L2283" s="27">
        <v>0</v>
      </c>
      <c r="M2283" s="27"/>
      <c r="N2283" s="27">
        <v>0</v>
      </c>
      <c r="O2283" s="27">
        <v>0</v>
      </c>
      <c r="P2283" s="27">
        <v>0</v>
      </c>
      <c r="Q2283" s="27"/>
      <c r="R2283" s="27">
        <v>0</v>
      </c>
      <c r="S2283" s="27">
        <v>0</v>
      </c>
      <c r="T2283" s="27">
        <v>0</v>
      </c>
      <c r="U2283" s="27"/>
      <c r="V2283" s="27">
        <v>0</v>
      </c>
      <c r="W2283" s="27">
        <v>0</v>
      </c>
      <c r="X2283" s="27">
        <v>0</v>
      </c>
      <c r="Y2283" s="27"/>
      <c r="Z2283" s="27">
        <v>0</v>
      </c>
      <c r="AA2283" s="27">
        <v>0</v>
      </c>
      <c r="AB2283" s="27">
        <v>0</v>
      </c>
      <c r="AC2283" s="27"/>
      <c r="AD2283" s="27">
        <v>1068354</v>
      </c>
      <c r="AE2283" s="27">
        <v>0</v>
      </c>
      <c r="AF2283" s="27">
        <v>1092323</v>
      </c>
      <c r="AG2283" s="106">
        <v>0</v>
      </c>
      <c r="AH2283" s="27">
        <v>0</v>
      </c>
      <c r="AI2283" s="27">
        <v>0</v>
      </c>
      <c r="AJ2283" s="27">
        <v>349264</v>
      </c>
      <c r="AK2283" s="106">
        <v>343557</v>
      </c>
      <c r="AL2283" s="106">
        <v>343557</v>
      </c>
      <c r="AM2283" s="105">
        <v>343557</v>
      </c>
      <c r="AN2283" s="11">
        <v>351183</v>
      </c>
      <c r="AO2283" s="11">
        <v>36138</v>
      </c>
      <c r="AP2283" s="105">
        <v>36138</v>
      </c>
      <c r="AQ2283" s="11">
        <v>36964</v>
      </c>
      <c r="AR2283" s="11">
        <v>6211</v>
      </c>
      <c r="AS2283" s="11">
        <v>44700</v>
      </c>
      <c r="AT2283" s="11">
        <v>355224</v>
      </c>
      <c r="AU2283" s="11">
        <v>358811</v>
      </c>
      <c r="AV2283" s="11">
        <v>418438</v>
      </c>
      <c r="AW2283" s="11">
        <v>368001</v>
      </c>
      <c r="AX2283" s="11">
        <v>427375</v>
      </c>
      <c r="AZ2283" s="11">
        <v>436256</v>
      </c>
      <c r="BA2283" s="11">
        <v>381518</v>
      </c>
      <c r="BB2283" s="122"/>
    </row>
    <row r="2284" spans="1:54" x14ac:dyDescent="0.25">
      <c r="A2284">
        <v>12</v>
      </c>
      <c r="B2284" t="str">
        <f t="shared" si="275"/>
        <v>CCC-3441</v>
      </c>
      <c r="C2284" s="2" t="s">
        <v>322</v>
      </c>
      <c r="D2284" s="2" t="str">
        <f t="shared" si="276"/>
        <v>3</v>
      </c>
      <c r="E2284" s="2" t="str">
        <f t="shared" si="277"/>
        <v>34</v>
      </c>
      <c r="F2284" s="2" t="str">
        <f t="shared" si="278"/>
        <v>344</v>
      </c>
      <c r="G2284" s="1" t="s">
        <v>67</v>
      </c>
      <c r="H2284" s="27">
        <v>0</v>
      </c>
      <c r="I2284" s="27"/>
      <c r="J2284" s="27">
        <v>0</v>
      </c>
      <c r="K2284" s="27">
        <v>0</v>
      </c>
      <c r="L2284" s="27">
        <v>0</v>
      </c>
      <c r="M2284" s="27"/>
      <c r="N2284" s="27">
        <v>0</v>
      </c>
      <c r="O2284" s="27">
        <v>0</v>
      </c>
      <c r="P2284" s="27">
        <v>0</v>
      </c>
      <c r="Q2284" s="27"/>
      <c r="R2284" s="27">
        <v>0</v>
      </c>
      <c r="S2284" s="27">
        <v>0</v>
      </c>
      <c r="T2284" s="27">
        <v>0</v>
      </c>
      <c r="U2284" s="27"/>
      <c r="V2284" s="27">
        <v>0</v>
      </c>
      <c r="W2284" s="27">
        <v>0</v>
      </c>
      <c r="X2284" s="27">
        <v>0</v>
      </c>
      <c r="Y2284" s="27"/>
      <c r="Z2284" s="27">
        <v>0</v>
      </c>
      <c r="AA2284" s="27">
        <v>0</v>
      </c>
      <c r="AB2284" s="27">
        <v>0</v>
      </c>
      <c r="AC2284" s="27"/>
      <c r="AD2284" s="27">
        <v>0</v>
      </c>
      <c r="AE2284" s="27">
        <v>0</v>
      </c>
      <c r="AF2284" s="27">
        <v>0</v>
      </c>
      <c r="AG2284" s="106">
        <v>0</v>
      </c>
      <c r="AH2284" s="27">
        <v>0</v>
      </c>
      <c r="AI2284" s="27">
        <v>0</v>
      </c>
      <c r="AJ2284" s="27">
        <v>0</v>
      </c>
      <c r="AK2284" s="106">
        <v>0</v>
      </c>
      <c r="AL2284" s="106">
        <v>0</v>
      </c>
      <c r="AM2284" s="105">
        <v>0</v>
      </c>
      <c r="AN2284" s="11">
        <v>0</v>
      </c>
      <c r="AO2284" s="11">
        <v>0</v>
      </c>
      <c r="AP2284" s="105">
        <v>0</v>
      </c>
      <c r="AQ2284" s="11">
        <v>0</v>
      </c>
      <c r="AR2284" s="11">
        <v>0</v>
      </c>
      <c r="AS2284" s="11">
        <v>0</v>
      </c>
      <c r="AT2284" s="11">
        <v>0</v>
      </c>
      <c r="AU2284" s="11">
        <v>0</v>
      </c>
      <c r="AV2284" s="11">
        <v>0</v>
      </c>
      <c r="AW2284" s="11">
        <v>0</v>
      </c>
      <c r="AX2284" s="11">
        <v>0</v>
      </c>
      <c r="AZ2284" s="11">
        <v>0</v>
      </c>
      <c r="BA2284" s="11">
        <v>0</v>
      </c>
      <c r="BB2284" s="122"/>
    </row>
    <row r="2285" spans="1:54" x14ac:dyDescent="0.25">
      <c r="A2285">
        <v>12</v>
      </c>
      <c r="B2285" t="str">
        <f t="shared" si="275"/>
        <v>CCC-3442</v>
      </c>
      <c r="C2285" s="2" t="s">
        <v>322</v>
      </c>
      <c r="D2285" s="2" t="str">
        <f t="shared" si="276"/>
        <v>3</v>
      </c>
      <c r="E2285" s="2" t="str">
        <f t="shared" si="277"/>
        <v>34</v>
      </c>
      <c r="F2285" s="2" t="str">
        <f t="shared" si="278"/>
        <v>344</v>
      </c>
      <c r="G2285" s="1" t="s">
        <v>68</v>
      </c>
      <c r="H2285" s="27">
        <v>0</v>
      </c>
      <c r="I2285" s="27"/>
      <c r="J2285" s="27">
        <v>0</v>
      </c>
      <c r="K2285" s="27">
        <v>0</v>
      </c>
      <c r="L2285" s="27">
        <v>0</v>
      </c>
      <c r="M2285" s="27"/>
      <c r="N2285" s="27">
        <v>0</v>
      </c>
      <c r="O2285" s="27">
        <v>0</v>
      </c>
      <c r="P2285" s="27">
        <v>0</v>
      </c>
      <c r="Q2285" s="27"/>
      <c r="R2285" s="27">
        <v>0</v>
      </c>
      <c r="S2285" s="27">
        <v>0</v>
      </c>
      <c r="T2285" s="27">
        <v>0</v>
      </c>
      <c r="U2285" s="27"/>
      <c r="V2285" s="27">
        <v>0</v>
      </c>
      <c r="W2285" s="27">
        <v>0</v>
      </c>
      <c r="X2285" s="27">
        <v>0</v>
      </c>
      <c r="Y2285" s="27"/>
      <c r="Z2285" s="27">
        <v>0</v>
      </c>
      <c r="AA2285" s="27">
        <v>0</v>
      </c>
      <c r="AB2285" s="27">
        <v>0</v>
      </c>
      <c r="AC2285" s="27"/>
      <c r="AD2285" s="27">
        <v>0</v>
      </c>
      <c r="AE2285" s="27">
        <v>0</v>
      </c>
      <c r="AF2285" s="27">
        <v>0</v>
      </c>
      <c r="AG2285" s="106">
        <v>0</v>
      </c>
      <c r="AH2285" s="27">
        <v>0</v>
      </c>
      <c r="AI2285" s="27">
        <v>0</v>
      </c>
      <c r="AJ2285" s="27">
        <v>0</v>
      </c>
      <c r="AK2285" s="106">
        <v>0</v>
      </c>
      <c r="AL2285" s="106">
        <v>0</v>
      </c>
      <c r="AM2285" s="105">
        <v>0</v>
      </c>
      <c r="AN2285" s="11">
        <v>0</v>
      </c>
      <c r="AO2285" s="11">
        <v>0</v>
      </c>
      <c r="AP2285" s="105">
        <v>0</v>
      </c>
      <c r="AQ2285" s="11">
        <v>0</v>
      </c>
      <c r="AR2285" s="11">
        <v>0</v>
      </c>
      <c r="AS2285" s="11">
        <v>0</v>
      </c>
      <c r="AT2285" s="11">
        <v>0</v>
      </c>
      <c r="AU2285" s="11">
        <v>0</v>
      </c>
      <c r="AV2285" s="11">
        <v>0</v>
      </c>
      <c r="AW2285" s="11">
        <v>0</v>
      </c>
      <c r="AX2285" s="11">
        <v>0</v>
      </c>
      <c r="AZ2285" s="11">
        <v>0</v>
      </c>
      <c r="BA2285" s="11">
        <v>0</v>
      </c>
      <c r="BB2285" s="122"/>
    </row>
    <row r="2286" spans="1:54" x14ac:dyDescent="0.25">
      <c r="A2286">
        <v>12</v>
      </c>
      <c r="B2286" t="str">
        <f t="shared" si="275"/>
        <v>CCC-3450</v>
      </c>
      <c r="C2286" s="2" t="s">
        <v>322</v>
      </c>
      <c r="D2286" s="2" t="str">
        <f t="shared" si="276"/>
        <v>3</v>
      </c>
      <c r="E2286" s="2" t="str">
        <f t="shared" si="277"/>
        <v>34</v>
      </c>
      <c r="F2286" s="2" t="str">
        <f t="shared" si="278"/>
        <v>345</v>
      </c>
      <c r="G2286" s="1" t="s">
        <v>69</v>
      </c>
      <c r="H2286" s="27">
        <v>0</v>
      </c>
      <c r="I2286" s="27"/>
      <c r="J2286" s="27">
        <v>0</v>
      </c>
      <c r="K2286" s="27">
        <v>0</v>
      </c>
      <c r="L2286" s="27">
        <v>0</v>
      </c>
      <c r="M2286" s="27"/>
      <c r="N2286" s="27">
        <v>0</v>
      </c>
      <c r="O2286" s="27">
        <v>0</v>
      </c>
      <c r="P2286" s="27">
        <v>0</v>
      </c>
      <c r="Q2286" s="27"/>
      <c r="R2286" s="27">
        <v>0</v>
      </c>
      <c r="S2286" s="27">
        <v>0</v>
      </c>
      <c r="T2286" s="27">
        <v>0</v>
      </c>
      <c r="U2286" s="27"/>
      <c r="V2286" s="27">
        <v>0</v>
      </c>
      <c r="W2286" s="27">
        <v>0</v>
      </c>
      <c r="X2286" s="27">
        <v>0</v>
      </c>
      <c r="Y2286" s="27"/>
      <c r="Z2286" s="27">
        <v>0</v>
      </c>
      <c r="AA2286" s="27">
        <v>0</v>
      </c>
      <c r="AB2286" s="27">
        <v>0</v>
      </c>
      <c r="AC2286" s="27"/>
      <c r="AD2286" s="27">
        <v>0</v>
      </c>
      <c r="AE2286" s="27">
        <v>0</v>
      </c>
      <c r="AF2286" s="27">
        <v>0</v>
      </c>
      <c r="AG2286" s="106">
        <v>0</v>
      </c>
      <c r="AH2286" s="27">
        <v>0</v>
      </c>
      <c r="AI2286" s="27">
        <v>0</v>
      </c>
      <c r="AJ2286" s="27">
        <v>0</v>
      </c>
      <c r="AK2286" s="106">
        <v>0</v>
      </c>
      <c r="AL2286" s="106">
        <v>0</v>
      </c>
      <c r="AM2286" s="105">
        <v>0</v>
      </c>
      <c r="AN2286" s="11">
        <v>0</v>
      </c>
      <c r="AO2286" s="11">
        <v>0</v>
      </c>
      <c r="AP2286" s="105">
        <v>0</v>
      </c>
      <c r="AQ2286" s="11">
        <v>0</v>
      </c>
      <c r="AR2286" s="11">
        <v>0</v>
      </c>
      <c r="AS2286" s="11">
        <v>0</v>
      </c>
      <c r="AT2286" s="11">
        <v>0</v>
      </c>
      <c r="AU2286" s="11">
        <v>0</v>
      </c>
      <c r="AV2286" s="11">
        <v>0</v>
      </c>
      <c r="AW2286" s="11">
        <v>0</v>
      </c>
      <c r="AX2286" s="11">
        <v>0</v>
      </c>
      <c r="AZ2286" s="11">
        <v>0</v>
      </c>
      <c r="BA2286" s="11">
        <v>0</v>
      </c>
      <c r="BB2286" s="122"/>
    </row>
    <row r="2287" spans="1:54" x14ac:dyDescent="0.25">
      <c r="A2287">
        <v>12</v>
      </c>
      <c r="B2287" t="str">
        <f t="shared" si="275"/>
        <v>CCC-3510</v>
      </c>
      <c r="C2287" s="2" t="s">
        <v>322</v>
      </c>
      <c r="D2287" s="2" t="str">
        <f t="shared" si="276"/>
        <v>3</v>
      </c>
      <c r="E2287" s="2" t="str">
        <f t="shared" si="277"/>
        <v>35</v>
      </c>
      <c r="F2287" s="2" t="str">
        <f t="shared" si="278"/>
        <v>351</v>
      </c>
      <c r="G2287" s="1" t="s">
        <v>71</v>
      </c>
      <c r="H2287" s="27">
        <v>0</v>
      </c>
      <c r="I2287" s="27"/>
      <c r="J2287" s="27">
        <v>0</v>
      </c>
      <c r="K2287" s="27">
        <v>0</v>
      </c>
      <c r="L2287" s="27">
        <v>0</v>
      </c>
      <c r="M2287" s="27"/>
      <c r="N2287" s="27">
        <v>0</v>
      </c>
      <c r="O2287" s="27">
        <v>0</v>
      </c>
      <c r="P2287" s="27">
        <v>0</v>
      </c>
      <c r="Q2287" s="27"/>
      <c r="R2287" s="27">
        <v>0</v>
      </c>
      <c r="S2287" s="27">
        <v>0</v>
      </c>
      <c r="T2287" s="27">
        <v>0</v>
      </c>
      <c r="U2287" s="27"/>
      <c r="V2287" s="27">
        <v>0</v>
      </c>
      <c r="W2287" s="27">
        <v>0</v>
      </c>
      <c r="X2287" s="27">
        <v>0</v>
      </c>
      <c r="Y2287" s="27"/>
      <c r="Z2287" s="27">
        <v>0</v>
      </c>
      <c r="AA2287" s="27">
        <v>0</v>
      </c>
      <c r="AB2287" s="27">
        <v>0</v>
      </c>
      <c r="AC2287" s="27"/>
      <c r="AD2287" s="27">
        <v>0</v>
      </c>
      <c r="AE2287" s="27">
        <v>0</v>
      </c>
      <c r="AF2287" s="27">
        <v>0</v>
      </c>
      <c r="AG2287" s="106">
        <v>0</v>
      </c>
      <c r="AH2287" s="27">
        <v>0</v>
      </c>
      <c r="AI2287" s="27">
        <v>0</v>
      </c>
      <c r="AJ2287" s="27">
        <v>0</v>
      </c>
      <c r="AK2287" s="106">
        <v>0</v>
      </c>
      <c r="AL2287" s="106">
        <v>0</v>
      </c>
      <c r="AM2287" s="105">
        <v>0</v>
      </c>
      <c r="AN2287" s="11">
        <v>0</v>
      </c>
      <c r="AO2287" s="11">
        <v>0</v>
      </c>
      <c r="AP2287" s="105">
        <v>0</v>
      </c>
      <c r="AQ2287" s="11">
        <v>0</v>
      </c>
      <c r="AR2287" s="11">
        <v>0</v>
      </c>
      <c r="AS2287" s="11">
        <v>0</v>
      </c>
      <c r="AT2287" s="11">
        <v>0</v>
      </c>
      <c r="AU2287" s="11">
        <v>0</v>
      </c>
      <c r="AV2287" s="11">
        <v>0</v>
      </c>
      <c r="AW2287" s="11">
        <v>0</v>
      </c>
      <c r="AX2287" s="11">
        <v>0</v>
      </c>
      <c r="AZ2287" s="11">
        <v>0</v>
      </c>
      <c r="BA2287" s="11">
        <v>0</v>
      </c>
      <c r="BB2287" s="122"/>
    </row>
    <row r="2288" spans="1:54" x14ac:dyDescent="0.25">
      <c r="A2288">
        <v>12</v>
      </c>
      <c r="B2288" t="str">
        <f t="shared" si="275"/>
        <v>CCC-3520</v>
      </c>
      <c r="C2288" s="2" t="s">
        <v>322</v>
      </c>
      <c r="D2288" s="2" t="str">
        <f t="shared" ref="D2288:D2319" si="279">LEFT($G2288,1)</f>
        <v>3</v>
      </c>
      <c r="E2288" s="2" t="str">
        <f t="shared" ref="E2288:E2319" si="280">LEFT($G2288,2)</f>
        <v>35</v>
      </c>
      <c r="F2288" s="2" t="str">
        <f t="shared" ref="F2288:F2319" si="281">LEFT($G2288,3)</f>
        <v>352</v>
      </c>
      <c r="G2288" s="1" t="s">
        <v>72</v>
      </c>
      <c r="H2288" s="27">
        <v>0</v>
      </c>
      <c r="I2288" s="27"/>
      <c r="J2288" s="27">
        <v>0</v>
      </c>
      <c r="K2288" s="27">
        <v>0</v>
      </c>
      <c r="L2288" s="27">
        <v>0</v>
      </c>
      <c r="M2288" s="27"/>
      <c r="N2288" s="27">
        <v>0</v>
      </c>
      <c r="O2288" s="27">
        <v>0</v>
      </c>
      <c r="P2288" s="27">
        <v>0</v>
      </c>
      <c r="Q2288" s="27"/>
      <c r="R2288" s="27">
        <v>0</v>
      </c>
      <c r="S2288" s="27">
        <v>0</v>
      </c>
      <c r="T2288" s="27">
        <v>0</v>
      </c>
      <c r="U2288" s="27"/>
      <c r="V2288" s="27">
        <v>0</v>
      </c>
      <c r="W2288" s="27">
        <v>0</v>
      </c>
      <c r="X2288" s="27">
        <v>0</v>
      </c>
      <c r="Y2288" s="27"/>
      <c r="Z2288" s="27">
        <v>0</v>
      </c>
      <c r="AA2288" s="27">
        <v>0</v>
      </c>
      <c r="AB2288" s="27">
        <v>0</v>
      </c>
      <c r="AC2288" s="27"/>
      <c r="AD2288" s="27">
        <v>0</v>
      </c>
      <c r="AE2288" s="27">
        <v>0</v>
      </c>
      <c r="AF2288" s="27">
        <v>0</v>
      </c>
      <c r="AG2288" s="106">
        <v>0</v>
      </c>
      <c r="AH2288" s="27">
        <v>0</v>
      </c>
      <c r="AI2288" s="27">
        <v>0</v>
      </c>
      <c r="AJ2288" s="27">
        <v>0</v>
      </c>
      <c r="AK2288" s="106">
        <v>0</v>
      </c>
      <c r="AL2288" s="106">
        <v>0</v>
      </c>
      <c r="AM2288" s="105">
        <v>0</v>
      </c>
      <c r="AN2288" s="11">
        <v>0</v>
      </c>
      <c r="AO2288" s="11">
        <v>0</v>
      </c>
      <c r="AP2288" s="105">
        <v>0</v>
      </c>
      <c r="AQ2288" s="11">
        <v>0</v>
      </c>
      <c r="AR2288" s="11">
        <v>0</v>
      </c>
      <c r="AS2288" s="11">
        <v>0</v>
      </c>
      <c r="AT2288" s="11">
        <v>0</v>
      </c>
      <c r="AU2288" s="11">
        <v>0</v>
      </c>
      <c r="AV2288" s="11">
        <v>0</v>
      </c>
      <c r="AW2288" s="11">
        <v>0</v>
      </c>
      <c r="AX2288" s="11">
        <v>0</v>
      </c>
      <c r="AZ2288" s="11">
        <v>0</v>
      </c>
      <c r="BA2288" s="11">
        <v>0</v>
      </c>
      <c r="BB2288" s="122"/>
    </row>
    <row r="2289" spans="1:54" x14ac:dyDescent="0.25">
      <c r="A2289">
        <v>12</v>
      </c>
      <c r="B2289" t="str">
        <f t="shared" si="275"/>
        <v>CCC-3530</v>
      </c>
      <c r="C2289" s="2" t="s">
        <v>322</v>
      </c>
      <c r="D2289" s="2" t="str">
        <f t="shared" si="279"/>
        <v>3</v>
      </c>
      <c r="E2289" s="2" t="str">
        <f t="shared" si="280"/>
        <v>35</v>
      </c>
      <c r="F2289" s="2" t="str">
        <f t="shared" si="281"/>
        <v>353</v>
      </c>
      <c r="G2289" s="1" t="s">
        <v>73</v>
      </c>
      <c r="H2289" s="27">
        <v>0</v>
      </c>
      <c r="I2289" s="27"/>
      <c r="J2289" s="27">
        <v>0</v>
      </c>
      <c r="K2289" s="27">
        <v>0</v>
      </c>
      <c r="L2289" s="27">
        <v>0</v>
      </c>
      <c r="M2289" s="27"/>
      <c r="N2289" s="27">
        <v>0</v>
      </c>
      <c r="O2289" s="27">
        <v>0</v>
      </c>
      <c r="P2289" s="27">
        <v>0</v>
      </c>
      <c r="Q2289" s="27"/>
      <c r="R2289" s="27">
        <v>0</v>
      </c>
      <c r="S2289" s="27">
        <v>0</v>
      </c>
      <c r="T2289" s="27">
        <v>0</v>
      </c>
      <c r="U2289" s="27"/>
      <c r="V2289" s="27">
        <v>0</v>
      </c>
      <c r="W2289" s="27">
        <v>0</v>
      </c>
      <c r="X2289" s="27">
        <v>0</v>
      </c>
      <c r="Y2289" s="27"/>
      <c r="Z2289" s="27">
        <v>0</v>
      </c>
      <c r="AA2289" s="27">
        <v>0</v>
      </c>
      <c r="AB2289" s="27">
        <v>0</v>
      </c>
      <c r="AC2289" s="27"/>
      <c r="AD2289" s="27">
        <v>0</v>
      </c>
      <c r="AE2289" s="27">
        <v>0</v>
      </c>
      <c r="AF2289" s="27">
        <v>0</v>
      </c>
      <c r="AG2289" s="106">
        <v>0</v>
      </c>
      <c r="AH2289" s="27">
        <v>0</v>
      </c>
      <c r="AI2289" s="27">
        <v>0</v>
      </c>
      <c r="AJ2289" s="27">
        <v>0</v>
      </c>
      <c r="AK2289" s="106">
        <v>0</v>
      </c>
      <c r="AL2289" s="106">
        <v>0</v>
      </c>
      <c r="AM2289" s="105">
        <v>0</v>
      </c>
      <c r="AN2289" s="11">
        <v>0</v>
      </c>
      <c r="AO2289" s="11">
        <v>0</v>
      </c>
      <c r="AP2289" s="105">
        <v>0</v>
      </c>
      <c r="AQ2289" s="11">
        <v>0</v>
      </c>
      <c r="AR2289" s="11">
        <v>0</v>
      </c>
      <c r="AS2289" s="11">
        <v>0</v>
      </c>
      <c r="AT2289" s="11">
        <v>0</v>
      </c>
      <c r="AU2289" s="11">
        <v>0</v>
      </c>
      <c r="AV2289" s="11">
        <v>0</v>
      </c>
      <c r="AW2289" s="11">
        <v>0</v>
      </c>
      <c r="AX2289" s="11">
        <v>0</v>
      </c>
      <c r="AZ2289" s="11">
        <v>0</v>
      </c>
      <c r="BA2289" s="11">
        <v>0</v>
      </c>
      <c r="BB2289" s="122"/>
    </row>
    <row r="2290" spans="1:54" x14ac:dyDescent="0.25">
      <c r="A2290">
        <v>12</v>
      </c>
      <c r="B2290" t="str">
        <f t="shared" si="275"/>
        <v>CCC-3540</v>
      </c>
      <c r="C2290" s="2" t="s">
        <v>322</v>
      </c>
      <c r="D2290" s="2" t="str">
        <f t="shared" si="279"/>
        <v>3</v>
      </c>
      <c r="E2290" s="2" t="str">
        <f t="shared" si="280"/>
        <v>35</v>
      </c>
      <c r="F2290" s="2" t="str">
        <f t="shared" si="281"/>
        <v>354</v>
      </c>
      <c r="G2290" s="1" t="s">
        <v>74</v>
      </c>
      <c r="H2290" s="27">
        <v>0</v>
      </c>
      <c r="I2290" s="27"/>
      <c r="J2290" s="27">
        <v>0</v>
      </c>
      <c r="K2290" s="27">
        <v>0</v>
      </c>
      <c r="L2290" s="27">
        <v>0</v>
      </c>
      <c r="M2290" s="27"/>
      <c r="N2290" s="27">
        <v>0</v>
      </c>
      <c r="O2290" s="27">
        <v>0</v>
      </c>
      <c r="P2290" s="27">
        <v>0</v>
      </c>
      <c r="Q2290" s="27"/>
      <c r="R2290" s="27">
        <v>0</v>
      </c>
      <c r="S2290" s="27">
        <v>0</v>
      </c>
      <c r="T2290" s="27">
        <v>0</v>
      </c>
      <c r="U2290" s="27"/>
      <c r="V2290" s="27">
        <v>0</v>
      </c>
      <c r="W2290" s="27">
        <v>0</v>
      </c>
      <c r="X2290" s="27">
        <v>0</v>
      </c>
      <c r="Y2290" s="27"/>
      <c r="Z2290" s="27">
        <v>0</v>
      </c>
      <c r="AA2290" s="27">
        <v>0</v>
      </c>
      <c r="AB2290" s="27">
        <v>0</v>
      </c>
      <c r="AC2290" s="27"/>
      <c r="AD2290" s="27">
        <v>0</v>
      </c>
      <c r="AE2290" s="27">
        <v>0</v>
      </c>
      <c r="AF2290" s="27">
        <v>0</v>
      </c>
      <c r="AG2290" s="106">
        <v>0</v>
      </c>
      <c r="AH2290" s="27">
        <v>0</v>
      </c>
      <c r="AI2290" s="27">
        <v>0</v>
      </c>
      <c r="AJ2290" s="27">
        <v>7</v>
      </c>
      <c r="AK2290" s="106">
        <v>6</v>
      </c>
      <c r="AL2290" s="106">
        <v>6</v>
      </c>
      <c r="AM2290" s="105">
        <v>6</v>
      </c>
      <c r="AN2290" s="11">
        <v>9</v>
      </c>
      <c r="AO2290" s="11">
        <v>7</v>
      </c>
      <c r="AP2290" s="105">
        <v>7</v>
      </c>
      <c r="AQ2290" s="11">
        <v>7</v>
      </c>
      <c r="AR2290" s="11">
        <v>9</v>
      </c>
      <c r="AS2290" s="11">
        <v>8</v>
      </c>
      <c r="AT2290" s="11">
        <v>8</v>
      </c>
      <c r="AU2290" s="11">
        <v>8</v>
      </c>
      <c r="AV2290" s="11">
        <v>9</v>
      </c>
      <c r="AW2290" s="11">
        <v>8</v>
      </c>
      <c r="AX2290" s="11">
        <v>8</v>
      </c>
      <c r="AZ2290" s="11">
        <v>9</v>
      </c>
      <c r="BA2290" s="11">
        <v>9</v>
      </c>
      <c r="BB2290" s="122"/>
    </row>
    <row r="2291" spans="1:54" x14ac:dyDescent="0.25">
      <c r="A2291">
        <v>12</v>
      </c>
      <c r="B2291" t="str">
        <f t="shared" si="275"/>
        <v>CCC-3550</v>
      </c>
      <c r="C2291" s="2" t="s">
        <v>322</v>
      </c>
      <c r="D2291" s="2" t="str">
        <f t="shared" si="279"/>
        <v>3</v>
      </c>
      <c r="E2291" s="2" t="str">
        <f t="shared" si="280"/>
        <v>35</v>
      </c>
      <c r="F2291" s="2" t="str">
        <f t="shared" si="281"/>
        <v>355</v>
      </c>
      <c r="G2291" s="1" t="s">
        <v>75</v>
      </c>
      <c r="H2291" s="27">
        <v>0</v>
      </c>
      <c r="I2291" s="27"/>
      <c r="J2291" s="27">
        <v>0</v>
      </c>
      <c r="K2291" s="27">
        <v>0</v>
      </c>
      <c r="L2291" s="27">
        <v>0</v>
      </c>
      <c r="M2291" s="27"/>
      <c r="N2291" s="27">
        <v>0</v>
      </c>
      <c r="O2291" s="27">
        <v>0</v>
      </c>
      <c r="P2291" s="27">
        <v>0</v>
      </c>
      <c r="Q2291" s="27"/>
      <c r="R2291" s="27">
        <v>0</v>
      </c>
      <c r="S2291" s="27">
        <v>0</v>
      </c>
      <c r="T2291" s="27">
        <v>0</v>
      </c>
      <c r="U2291" s="27"/>
      <c r="V2291" s="27">
        <v>0</v>
      </c>
      <c r="W2291" s="27">
        <v>0</v>
      </c>
      <c r="X2291" s="27">
        <v>0</v>
      </c>
      <c r="Y2291" s="27"/>
      <c r="Z2291" s="27">
        <v>0</v>
      </c>
      <c r="AA2291" s="27">
        <v>0</v>
      </c>
      <c r="AB2291" s="27">
        <v>0</v>
      </c>
      <c r="AC2291" s="27"/>
      <c r="AD2291" s="27">
        <v>0</v>
      </c>
      <c r="AE2291" s="27">
        <v>0</v>
      </c>
      <c r="AF2291" s="27">
        <v>0</v>
      </c>
      <c r="AG2291" s="106">
        <v>0</v>
      </c>
      <c r="AH2291" s="27">
        <v>0</v>
      </c>
      <c r="AI2291" s="27">
        <v>0</v>
      </c>
      <c r="AJ2291" s="27">
        <v>0</v>
      </c>
      <c r="AK2291" s="106">
        <v>0</v>
      </c>
      <c r="AL2291" s="106">
        <v>0</v>
      </c>
      <c r="AM2291" s="105">
        <v>0</v>
      </c>
      <c r="AN2291" s="11">
        <v>0</v>
      </c>
      <c r="AO2291" s="11">
        <v>0</v>
      </c>
      <c r="AP2291" s="105">
        <v>0</v>
      </c>
      <c r="AQ2291" s="11">
        <v>0</v>
      </c>
      <c r="AR2291" s="11">
        <v>0</v>
      </c>
      <c r="AS2291" s="11">
        <v>0</v>
      </c>
      <c r="AT2291" s="11">
        <v>0</v>
      </c>
      <c r="AU2291" s="11">
        <v>0</v>
      </c>
      <c r="AV2291" s="11">
        <v>0</v>
      </c>
      <c r="AW2291" s="11">
        <v>0</v>
      </c>
      <c r="AX2291" s="11">
        <v>0</v>
      </c>
      <c r="AZ2291" s="11">
        <v>0</v>
      </c>
      <c r="BA2291" s="11">
        <v>0</v>
      </c>
      <c r="BB2291" s="122"/>
    </row>
    <row r="2292" spans="1:54" x14ac:dyDescent="0.25">
      <c r="A2292">
        <v>12</v>
      </c>
      <c r="B2292" t="str">
        <f t="shared" si="275"/>
        <v>CCC-3560</v>
      </c>
      <c r="C2292" s="2" t="s">
        <v>322</v>
      </c>
      <c r="D2292" s="2" t="str">
        <f t="shared" si="279"/>
        <v>3</v>
      </c>
      <c r="E2292" s="2" t="str">
        <f t="shared" si="280"/>
        <v>35</v>
      </c>
      <c r="F2292" s="2" t="str">
        <f t="shared" si="281"/>
        <v>356</v>
      </c>
      <c r="G2292" s="1" t="s">
        <v>76</v>
      </c>
      <c r="H2292" s="27">
        <v>0</v>
      </c>
      <c r="I2292" s="27"/>
      <c r="J2292" s="27">
        <v>0</v>
      </c>
      <c r="K2292" s="27">
        <v>0</v>
      </c>
      <c r="L2292" s="27">
        <v>0</v>
      </c>
      <c r="M2292" s="27"/>
      <c r="N2292" s="27">
        <v>0</v>
      </c>
      <c r="O2292" s="27">
        <v>0</v>
      </c>
      <c r="P2292" s="27">
        <v>0</v>
      </c>
      <c r="Q2292" s="27"/>
      <c r="R2292" s="27">
        <v>0</v>
      </c>
      <c r="S2292" s="27">
        <v>0</v>
      </c>
      <c r="T2292" s="27">
        <v>0</v>
      </c>
      <c r="U2292" s="27"/>
      <c r="V2292" s="27">
        <v>0</v>
      </c>
      <c r="W2292" s="27">
        <v>0</v>
      </c>
      <c r="X2292" s="27">
        <v>0</v>
      </c>
      <c r="Y2292" s="27"/>
      <c r="Z2292" s="27">
        <v>0</v>
      </c>
      <c r="AA2292" s="27">
        <v>0</v>
      </c>
      <c r="AB2292" s="27">
        <v>0</v>
      </c>
      <c r="AC2292" s="27"/>
      <c r="AD2292" s="27">
        <v>0</v>
      </c>
      <c r="AE2292" s="27">
        <v>0</v>
      </c>
      <c r="AF2292" s="27">
        <v>0</v>
      </c>
      <c r="AG2292" s="106">
        <v>0</v>
      </c>
      <c r="AH2292" s="27">
        <v>0</v>
      </c>
      <c r="AI2292" s="27">
        <v>0</v>
      </c>
      <c r="AJ2292" s="27">
        <v>0</v>
      </c>
      <c r="AK2292" s="106">
        <v>0</v>
      </c>
      <c r="AL2292" s="106">
        <v>0</v>
      </c>
      <c r="AM2292" s="105">
        <v>0</v>
      </c>
      <c r="AN2292" s="11">
        <v>0</v>
      </c>
      <c r="AO2292" s="11">
        <v>0</v>
      </c>
      <c r="AP2292" s="105">
        <v>0</v>
      </c>
      <c r="AQ2292" s="11">
        <v>0</v>
      </c>
      <c r="AR2292" s="11">
        <v>0</v>
      </c>
      <c r="AS2292" s="11">
        <v>0</v>
      </c>
      <c r="AT2292" s="11">
        <v>0</v>
      </c>
      <c r="AU2292" s="11">
        <v>0</v>
      </c>
      <c r="AV2292" s="11">
        <v>0</v>
      </c>
      <c r="AW2292" s="11">
        <v>0</v>
      </c>
      <c r="AX2292" s="11">
        <v>0</v>
      </c>
      <c r="AZ2292" s="11">
        <v>0</v>
      </c>
      <c r="BA2292" s="11">
        <v>0</v>
      </c>
      <c r="BB2292" s="122"/>
    </row>
    <row r="2293" spans="1:54" x14ac:dyDescent="0.25">
      <c r="A2293">
        <v>12</v>
      </c>
      <c r="B2293" t="str">
        <f t="shared" si="275"/>
        <v>CCC-4110</v>
      </c>
      <c r="C2293" s="2" t="s">
        <v>322</v>
      </c>
      <c r="D2293" s="2" t="str">
        <f t="shared" si="279"/>
        <v>4</v>
      </c>
      <c r="E2293" s="2" t="str">
        <f t="shared" si="280"/>
        <v>41</v>
      </c>
      <c r="F2293" s="2" t="str">
        <f t="shared" si="281"/>
        <v>411</v>
      </c>
      <c r="G2293" s="1" t="s">
        <v>79</v>
      </c>
      <c r="H2293" s="27">
        <v>0</v>
      </c>
      <c r="I2293" s="27"/>
      <c r="J2293" s="27">
        <v>0</v>
      </c>
      <c r="K2293" s="27">
        <v>0</v>
      </c>
      <c r="L2293" s="27">
        <v>0</v>
      </c>
      <c r="M2293" s="27"/>
      <c r="N2293" s="27">
        <v>0</v>
      </c>
      <c r="O2293" s="27">
        <v>0</v>
      </c>
      <c r="P2293" s="27">
        <v>0</v>
      </c>
      <c r="Q2293" s="27"/>
      <c r="R2293" s="27">
        <v>0</v>
      </c>
      <c r="S2293" s="27">
        <v>0</v>
      </c>
      <c r="T2293" s="27">
        <v>0</v>
      </c>
      <c r="U2293" s="27"/>
      <c r="V2293" s="27">
        <v>0</v>
      </c>
      <c r="W2293" s="27">
        <v>0</v>
      </c>
      <c r="X2293" s="27">
        <v>0</v>
      </c>
      <c r="Y2293" s="27"/>
      <c r="Z2293" s="27">
        <v>0</v>
      </c>
      <c r="AA2293" s="27">
        <v>0</v>
      </c>
      <c r="AB2293" s="27">
        <v>0</v>
      </c>
      <c r="AC2293" s="27"/>
      <c r="AD2293" s="27">
        <v>0</v>
      </c>
      <c r="AE2293" s="27">
        <v>0</v>
      </c>
      <c r="AF2293" s="27">
        <v>0</v>
      </c>
      <c r="AG2293" s="106">
        <v>0</v>
      </c>
      <c r="AH2293" s="27">
        <v>0</v>
      </c>
      <c r="AI2293" s="27">
        <v>0</v>
      </c>
      <c r="AJ2293" s="27">
        <v>0</v>
      </c>
      <c r="AK2293" s="106">
        <v>0</v>
      </c>
      <c r="AL2293" s="106">
        <v>0</v>
      </c>
      <c r="AM2293" s="105">
        <v>0</v>
      </c>
      <c r="AN2293" s="11">
        <v>0</v>
      </c>
      <c r="AO2293" s="11">
        <v>0</v>
      </c>
      <c r="AP2293" s="105">
        <v>0</v>
      </c>
      <c r="AQ2293" s="11">
        <v>0</v>
      </c>
      <c r="AR2293" s="11">
        <v>0</v>
      </c>
      <c r="AS2293" s="11">
        <v>0</v>
      </c>
      <c r="AT2293" s="11">
        <v>0</v>
      </c>
      <c r="AU2293" s="11">
        <v>0</v>
      </c>
      <c r="AV2293" s="11">
        <v>0</v>
      </c>
      <c r="AW2293" s="11">
        <v>0</v>
      </c>
      <c r="AX2293" s="11">
        <v>0</v>
      </c>
      <c r="AZ2293" s="11">
        <v>0</v>
      </c>
      <c r="BA2293" s="11">
        <v>0</v>
      </c>
      <c r="BB2293" s="122"/>
    </row>
    <row r="2294" spans="1:54" x14ac:dyDescent="0.25">
      <c r="A2294">
        <v>12</v>
      </c>
      <c r="B2294" t="str">
        <f t="shared" si="275"/>
        <v>CCC-4120</v>
      </c>
      <c r="C2294" s="2" t="s">
        <v>322</v>
      </c>
      <c r="D2294" s="2" t="str">
        <f t="shared" si="279"/>
        <v>4</v>
      </c>
      <c r="E2294" s="2" t="str">
        <f t="shared" si="280"/>
        <v>41</v>
      </c>
      <c r="F2294" s="2" t="str">
        <f t="shared" si="281"/>
        <v>412</v>
      </c>
      <c r="G2294" s="1" t="s">
        <v>80</v>
      </c>
      <c r="H2294" s="27">
        <v>0</v>
      </c>
      <c r="I2294" s="27"/>
      <c r="J2294" s="27">
        <v>0</v>
      </c>
      <c r="K2294" s="27">
        <v>0</v>
      </c>
      <c r="L2294" s="27">
        <v>0</v>
      </c>
      <c r="M2294" s="27"/>
      <c r="N2294" s="27">
        <v>0</v>
      </c>
      <c r="O2294" s="27">
        <v>0</v>
      </c>
      <c r="P2294" s="27">
        <v>0</v>
      </c>
      <c r="Q2294" s="27"/>
      <c r="R2294" s="27">
        <v>0</v>
      </c>
      <c r="S2294" s="27">
        <v>0</v>
      </c>
      <c r="T2294" s="27">
        <v>0</v>
      </c>
      <c r="U2294" s="27"/>
      <c r="V2294" s="27">
        <v>0</v>
      </c>
      <c r="W2294" s="27">
        <v>0</v>
      </c>
      <c r="X2294" s="27">
        <v>0</v>
      </c>
      <c r="Y2294" s="27"/>
      <c r="Z2294" s="27">
        <v>0</v>
      </c>
      <c r="AA2294" s="27">
        <v>0</v>
      </c>
      <c r="AB2294" s="27">
        <v>0</v>
      </c>
      <c r="AC2294" s="27"/>
      <c r="AD2294" s="27">
        <v>0</v>
      </c>
      <c r="AE2294" s="27">
        <v>0</v>
      </c>
      <c r="AF2294" s="27">
        <v>0</v>
      </c>
      <c r="AG2294" s="106">
        <v>0</v>
      </c>
      <c r="AH2294" s="27">
        <v>0</v>
      </c>
      <c r="AI2294" s="27">
        <v>0</v>
      </c>
      <c r="AJ2294" s="27">
        <v>0</v>
      </c>
      <c r="AK2294" s="106">
        <v>0</v>
      </c>
      <c r="AL2294" s="106">
        <v>0</v>
      </c>
      <c r="AM2294" s="105">
        <v>0</v>
      </c>
      <c r="AN2294" s="11">
        <v>0</v>
      </c>
      <c r="AO2294" s="11">
        <v>0</v>
      </c>
      <c r="AP2294" s="105">
        <v>0</v>
      </c>
      <c r="AQ2294" s="11">
        <v>0</v>
      </c>
      <c r="AR2294" s="11">
        <v>0</v>
      </c>
      <c r="AS2294" s="11">
        <v>0</v>
      </c>
      <c r="AT2294" s="11">
        <v>0</v>
      </c>
      <c r="AU2294" s="11">
        <v>0</v>
      </c>
      <c r="AV2294" s="11">
        <v>0</v>
      </c>
      <c r="AW2294" s="11">
        <v>0</v>
      </c>
      <c r="AX2294" s="11">
        <v>0</v>
      </c>
      <c r="AZ2294" s="11">
        <v>0</v>
      </c>
      <c r="BA2294" s="11">
        <v>0</v>
      </c>
      <c r="BB2294" s="122"/>
    </row>
    <row r="2295" spans="1:54" x14ac:dyDescent="0.25">
      <c r="A2295">
        <v>12</v>
      </c>
      <c r="B2295" t="str">
        <f t="shared" si="275"/>
        <v>CCC-4130</v>
      </c>
      <c r="C2295" s="2" t="s">
        <v>322</v>
      </c>
      <c r="D2295" s="2" t="str">
        <f t="shared" si="279"/>
        <v>4</v>
      </c>
      <c r="E2295" s="2" t="str">
        <f t="shared" si="280"/>
        <v>41</v>
      </c>
      <c r="F2295" s="2" t="str">
        <f t="shared" si="281"/>
        <v>413</v>
      </c>
      <c r="G2295" s="1" t="s">
        <v>81</v>
      </c>
      <c r="H2295" s="27">
        <v>0</v>
      </c>
      <c r="I2295" s="27"/>
      <c r="J2295" s="27">
        <v>0</v>
      </c>
      <c r="K2295" s="27">
        <v>0</v>
      </c>
      <c r="L2295" s="27">
        <v>0</v>
      </c>
      <c r="M2295" s="27"/>
      <c r="N2295" s="27">
        <v>0</v>
      </c>
      <c r="O2295" s="27">
        <v>0</v>
      </c>
      <c r="P2295" s="27">
        <v>0</v>
      </c>
      <c r="Q2295" s="27"/>
      <c r="R2295" s="27">
        <v>0</v>
      </c>
      <c r="S2295" s="27">
        <v>0</v>
      </c>
      <c r="T2295" s="27">
        <v>0</v>
      </c>
      <c r="U2295" s="27"/>
      <c r="V2295" s="27">
        <v>0</v>
      </c>
      <c r="W2295" s="27">
        <v>0</v>
      </c>
      <c r="X2295" s="27">
        <v>0</v>
      </c>
      <c r="Y2295" s="27"/>
      <c r="Z2295" s="27">
        <v>0</v>
      </c>
      <c r="AA2295" s="27">
        <v>0</v>
      </c>
      <c r="AB2295" s="27">
        <v>0</v>
      </c>
      <c r="AC2295" s="27"/>
      <c r="AD2295" s="27">
        <v>0</v>
      </c>
      <c r="AE2295" s="27">
        <v>0</v>
      </c>
      <c r="AF2295" s="27">
        <v>0</v>
      </c>
      <c r="AG2295" s="106">
        <v>0</v>
      </c>
      <c r="AH2295" s="27">
        <v>0</v>
      </c>
      <c r="AI2295" s="27">
        <v>0</v>
      </c>
      <c r="AJ2295" s="27">
        <v>0</v>
      </c>
      <c r="AK2295" s="106">
        <v>0</v>
      </c>
      <c r="AL2295" s="106">
        <v>0</v>
      </c>
      <c r="AM2295" s="105">
        <v>0</v>
      </c>
      <c r="AN2295" s="11">
        <v>0</v>
      </c>
      <c r="AO2295" s="11">
        <v>0</v>
      </c>
      <c r="AP2295" s="105">
        <v>0</v>
      </c>
      <c r="AQ2295" s="11">
        <v>0</v>
      </c>
      <c r="AR2295" s="11">
        <v>0</v>
      </c>
      <c r="AS2295" s="11">
        <v>0</v>
      </c>
      <c r="AT2295" s="11">
        <v>0</v>
      </c>
      <c r="AU2295" s="11">
        <v>0</v>
      </c>
      <c r="AV2295" s="11">
        <v>0</v>
      </c>
      <c r="AW2295" s="11">
        <v>0</v>
      </c>
      <c r="AX2295" s="11">
        <v>0</v>
      </c>
      <c r="AZ2295" s="11">
        <v>0</v>
      </c>
      <c r="BA2295" s="11">
        <v>0</v>
      </c>
      <c r="BB2295" s="122"/>
    </row>
    <row r="2296" spans="1:54" x14ac:dyDescent="0.25">
      <c r="A2296">
        <v>12</v>
      </c>
      <c r="B2296" t="str">
        <f t="shared" si="275"/>
        <v>CCC-4140</v>
      </c>
      <c r="C2296" s="2" t="s">
        <v>322</v>
      </c>
      <c r="D2296" s="2" t="str">
        <f t="shared" si="279"/>
        <v>4</v>
      </c>
      <c r="E2296" s="2" t="str">
        <f t="shared" si="280"/>
        <v>41</v>
      </c>
      <c r="F2296" s="2" t="str">
        <f t="shared" si="281"/>
        <v>414</v>
      </c>
      <c r="G2296" s="1" t="s">
        <v>82</v>
      </c>
      <c r="H2296" s="27">
        <v>0</v>
      </c>
      <c r="I2296" s="27"/>
      <c r="J2296" s="27">
        <v>0</v>
      </c>
      <c r="K2296" s="27">
        <v>0</v>
      </c>
      <c r="L2296" s="27">
        <v>0</v>
      </c>
      <c r="M2296" s="27"/>
      <c r="N2296" s="27">
        <v>0</v>
      </c>
      <c r="O2296" s="27">
        <v>0</v>
      </c>
      <c r="P2296" s="27">
        <v>0</v>
      </c>
      <c r="Q2296" s="27"/>
      <c r="R2296" s="27">
        <v>0</v>
      </c>
      <c r="S2296" s="27">
        <v>0</v>
      </c>
      <c r="T2296" s="27">
        <v>0</v>
      </c>
      <c r="U2296" s="27"/>
      <c r="V2296" s="27">
        <v>0</v>
      </c>
      <c r="W2296" s="27">
        <v>0</v>
      </c>
      <c r="X2296" s="27">
        <v>0</v>
      </c>
      <c r="Y2296" s="27"/>
      <c r="Z2296" s="27">
        <v>0</v>
      </c>
      <c r="AA2296" s="27">
        <v>0</v>
      </c>
      <c r="AB2296" s="27">
        <v>0</v>
      </c>
      <c r="AC2296" s="27"/>
      <c r="AD2296" s="27">
        <v>0</v>
      </c>
      <c r="AE2296" s="27">
        <v>0</v>
      </c>
      <c r="AF2296" s="27">
        <v>0</v>
      </c>
      <c r="AG2296" s="106">
        <v>0</v>
      </c>
      <c r="AH2296" s="27">
        <v>0</v>
      </c>
      <c r="AI2296" s="27">
        <v>0</v>
      </c>
      <c r="AJ2296" s="27">
        <v>249</v>
      </c>
      <c r="AK2296" s="106">
        <v>53</v>
      </c>
      <c r="AL2296" s="106">
        <v>53</v>
      </c>
      <c r="AM2296" s="105">
        <v>53</v>
      </c>
      <c r="AN2296" s="11">
        <v>0</v>
      </c>
      <c r="AO2296" s="11">
        <v>0</v>
      </c>
      <c r="AP2296" s="105">
        <v>0</v>
      </c>
      <c r="AQ2296" s="11">
        <v>0</v>
      </c>
      <c r="AR2296" s="11">
        <v>423667</v>
      </c>
      <c r="AS2296" s="11">
        <v>378754</v>
      </c>
      <c r="AT2296" s="11">
        <v>378754</v>
      </c>
      <c r="AU2296" s="11">
        <v>378753</v>
      </c>
      <c r="AV2296" s="11">
        <v>1334744</v>
      </c>
      <c r="AW2296" s="11">
        <v>1385812</v>
      </c>
      <c r="AX2296" s="11">
        <v>1385812</v>
      </c>
      <c r="AZ2296" s="11">
        <v>1367264</v>
      </c>
      <c r="BA2296" s="11">
        <v>1334495</v>
      </c>
      <c r="BB2296" s="122"/>
    </row>
    <row r="2297" spans="1:54" x14ac:dyDescent="0.25">
      <c r="A2297">
        <v>12</v>
      </c>
      <c r="B2297" t="str">
        <f t="shared" si="275"/>
        <v>CCC-4150</v>
      </c>
      <c r="C2297" s="2" t="s">
        <v>322</v>
      </c>
      <c r="D2297" s="2" t="str">
        <f t="shared" si="279"/>
        <v>4</v>
      </c>
      <c r="E2297" s="2" t="str">
        <f t="shared" si="280"/>
        <v>41</v>
      </c>
      <c r="F2297" s="2" t="str">
        <f t="shared" si="281"/>
        <v>415</v>
      </c>
      <c r="G2297" s="1" t="s">
        <v>83</v>
      </c>
      <c r="H2297" s="27">
        <v>0</v>
      </c>
      <c r="I2297" s="27"/>
      <c r="J2297" s="27">
        <v>0</v>
      </c>
      <c r="K2297" s="27">
        <v>0</v>
      </c>
      <c r="L2297" s="27">
        <v>0</v>
      </c>
      <c r="M2297" s="27"/>
      <c r="N2297" s="27">
        <v>0</v>
      </c>
      <c r="O2297" s="27">
        <v>0</v>
      </c>
      <c r="P2297" s="27">
        <v>0</v>
      </c>
      <c r="Q2297" s="27"/>
      <c r="R2297" s="27">
        <v>0</v>
      </c>
      <c r="S2297" s="27">
        <v>0</v>
      </c>
      <c r="T2297" s="27">
        <v>0</v>
      </c>
      <c r="U2297" s="27"/>
      <c r="V2297" s="27">
        <v>0</v>
      </c>
      <c r="W2297" s="27">
        <v>0</v>
      </c>
      <c r="X2297" s="27">
        <v>0</v>
      </c>
      <c r="Y2297" s="27"/>
      <c r="Z2297" s="27">
        <v>0</v>
      </c>
      <c r="AA2297" s="27">
        <v>0</v>
      </c>
      <c r="AB2297" s="27">
        <v>0</v>
      </c>
      <c r="AC2297" s="27"/>
      <c r="AD2297" s="27">
        <v>0</v>
      </c>
      <c r="AE2297" s="27">
        <v>0</v>
      </c>
      <c r="AF2297" s="27">
        <v>0</v>
      </c>
      <c r="AG2297" s="106">
        <v>0</v>
      </c>
      <c r="AH2297" s="27">
        <v>0</v>
      </c>
      <c r="AI2297" s="27">
        <v>0</v>
      </c>
      <c r="AJ2297" s="27">
        <v>0</v>
      </c>
      <c r="AK2297" s="106">
        <v>0</v>
      </c>
      <c r="AL2297" s="106">
        <v>0</v>
      </c>
      <c r="AM2297" s="105">
        <v>0</v>
      </c>
      <c r="AN2297" s="11">
        <v>0</v>
      </c>
      <c r="AO2297" s="11">
        <v>0</v>
      </c>
      <c r="AP2297" s="105">
        <v>0</v>
      </c>
      <c r="AQ2297" s="11">
        <v>0</v>
      </c>
      <c r="AR2297" s="11">
        <v>0</v>
      </c>
      <c r="AS2297" s="11">
        <v>0</v>
      </c>
      <c r="AT2297" s="11">
        <v>0</v>
      </c>
      <c r="AU2297" s="11">
        <v>0</v>
      </c>
      <c r="AV2297" s="11">
        <v>0</v>
      </c>
      <c r="AW2297" s="11">
        <v>0</v>
      </c>
      <c r="AX2297" s="11">
        <v>0</v>
      </c>
      <c r="AZ2297" s="11">
        <v>0</v>
      </c>
      <c r="BA2297" s="11">
        <v>0</v>
      </c>
      <c r="BB2297" s="122"/>
    </row>
    <row r="2298" spans="1:54" x14ac:dyDescent="0.25">
      <c r="A2298">
        <v>12</v>
      </c>
      <c r="B2298" t="str">
        <f t="shared" si="275"/>
        <v>CCC-4160</v>
      </c>
      <c r="C2298" s="2" t="s">
        <v>322</v>
      </c>
      <c r="D2298" s="2" t="str">
        <f t="shared" si="279"/>
        <v>4</v>
      </c>
      <c r="E2298" s="2" t="str">
        <f t="shared" si="280"/>
        <v>41</v>
      </c>
      <c r="F2298" s="2" t="str">
        <f t="shared" si="281"/>
        <v>416</v>
      </c>
      <c r="G2298" s="1" t="s">
        <v>84</v>
      </c>
      <c r="H2298" s="27">
        <v>0</v>
      </c>
      <c r="I2298" s="27"/>
      <c r="J2298" s="27">
        <v>0</v>
      </c>
      <c r="K2298" s="27">
        <v>0</v>
      </c>
      <c r="L2298" s="27">
        <v>0</v>
      </c>
      <c r="M2298" s="27"/>
      <c r="N2298" s="27">
        <v>0</v>
      </c>
      <c r="O2298" s="27">
        <v>0</v>
      </c>
      <c r="P2298" s="27">
        <v>0</v>
      </c>
      <c r="Q2298" s="27"/>
      <c r="R2298" s="27">
        <v>0</v>
      </c>
      <c r="S2298" s="27">
        <v>0</v>
      </c>
      <c r="T2298" s="27">
        <v>0</v>
      </c>
      <c r="U2298" s="27"/>
      <c r="V2298" s="27">
        <v>0</v>
      </c>
      <c r="W2298" s="27">
        <v>0</v>
      </c>
      <c r="X2298" s="27">
        <v>0</v>
      </c>
      <c r="Y2298" s="27"/>
      <c r="Z2298" s="27">
        <v>0</v>
      </c>
      <c r="AA2298" s="27">
        <v>0</v>
      </c>
      <c r="AB2298" s="27">
        <v>0</v>
      </c>
      <c r="AC2298" s="27"/>
      <c r="AD2298" s="27">
        <v>0</v>
      </c>
      <c r="AE2298" s="27">
        <v>0</v>
      </c>
      <c r="AF2298" s="27">
        <v>0</v>
      </c>
      <c r="AG2298" s="106">
        <v>0</v>
      </c>
      <c r="AH2298" s="27">
        <v>0</v>
      </c>
      <c r="AI2298" s="27">
        <v>0</v>
      </c>
      <c r="AJ2298" s="27">
        <v>0</v>
      </c>
      <c r="AK2298" s="106">
        <v>0</v>
      </c>
      <c r="AL2298" s="106">
        <v>0</v>
      </c>
      <c r="AM2298" s="105">
        <v>0</v>
      </c>
      <c r="AN2298" s="11">
        <v>0</v>
      </c>
      <c r="AO2298" s="11">
        <v>0</v>
      </c>
      <c r="AP2298" s="105">
        <v>0</v>
      </c>
      <c r="AQ2298" s="11">
        <v>0</v>
      </c>
      <c r="AR2298" s="11">
        <v>0</v>
      </c>
      <c r="AS2298" s="11">
        <v>0</v>
      </c>
      <c r="AT2298" s="11">
        <v>7925</v>
      </c>
      <c r="AU2298" s="11">
        <v>7925</v>
      </c>
      <c r="AV2298" s="11">
        <v>29543</v>
      </c>
      <c r="AW2298" s="11">
        <v>48257</v>
      </c>
      <c r="AX2298" s="11">
        <v>48258</v>
      </c>
      <c r="AZ2298" s="11">
        <v>40544</v>
      </c>
      <c r="BA2298" s="11">
        <v>41065</v>
      </c>
      <c r="BB2298" s="122"/>
    </row>
    <row r="2299" spans="1:54" x14ac:dyDescent="0.25">
      <c r="A2299">
        <v>12</v>
      </c>
      <c r="B2299" t="str">
        <f t="shared" si="275"/>
        <v>CCC-4170</v>
      </c>
      <c r="C2299" s="2" t="s">
        <v>322</v>
      </c>
      <c r="D2299" s="2" t="str">
        <f t="shared" si="279"/>
        <v>4</v>
      </c>
      <c r="E2299" s="2" t="str">
        <f t="shared" si="280"/>
        <v>41</v>
      </c>
      <c r="F2299" s="2" t="str">
        <f t="shared" si="281"/>
        <v>417</v>
      </c>
      <c r="G2299" s="1" t="s">
        <v>86</v>
      </c>
      <c r="H2299" s="27">
        <v>0</v>
      </c>
      <c r="I2299" s="27"/>
      <c r="J2299" s="27">
        <v>0</v>
      </c>
      <c r="K2299" s="27">
        <v>0</v>
      </c>
      <c r="L2299" s="27">
        <v>0</v>
      </c>
      <c r="M2299" s="27"/>
      <c r="N2299" s="27">
        <v>0</v>
      </c>
      <c r="O2299" s="27">
        <v>0</v>
      </c>
      <c r="P2299" s="27">
        <v>0</v>
      </c>
      <c r="Q2299" s="27"/>
      <c r="R2299" s="27">
        <v>0</v>
      </c>
      <c r="S2299" s="27">
        <v>0</v>
      </c>
      <c r="T2299" s="27">
        <v>0</v>
      </c>
      <c r="U2299" s="27"/>
      <c r="V2299" s="27">
        <v>0</v>
      </c>
      <c r="W2299" s="27">
        <v>0</v>
      </c>
      <c r="X2299" s="27">
        <v>0</v>
      </c>
      <c r="Y2299" s="27"/>
      <c r="Z2299" s="27">
        <v>0</v>
      </c>
      <c r="AA2299" s="27">
        <v>0</v>
      </c>
      <c r="AB2299" s="27">
        <v>0</v>
      </c>
      <c r="AC2299" s="27"/>
      <c r="AD2299" s="27">
        <v>0</v>
      </c>
      <c r="AE2299" s="27">
        <v>0</v>
      </c>
      <c r="AF2299" s="27">
        <v>0</v>
      </c>
      <c r="AG2299" s="106">
        <v>0</v>
      </c>
      <c r="AH2299" s="27">
        <v>0</v>
      </c>
      <c r="AI2299" s="27">
        <v>0</v>
      </c>
      <c r="AJ2299" s="27">
        <v>0</v>
      </c>
      <c r="AK2299" s="106">
        <v>0</v>
      </c>
      <c r="AL2299" s="106">
        <v>0</v>
      </c>
      <c r="AM2299" s="105">
        <v>0</v>
      </c>
      <c r="AN2299" s="11">
        <v>0</v>
      </c>
      <c r="AO2299" s="11">
        <v>0</v>
      </c>
      <c r="AP2299" s="105">
        <v>0</v>
      </c>
      <c r="AQ2299" s="11">
        <v>0</v>
      </c>
      <c r="AR2299" s="11">
        <v>0</v>
      </c>
      <c r="AS2299" s="11">
        <v>0</v>
      </c>
      <c r="AT2299" s="11">
        <v>0</v>
      </c>
      <c r="AU2299" s="11">
        <v>0</v>
      </c>
      <c r="AV2299" s="11">
        <v>0</v>
      </c>
      <c r="AW2299" s="11">
        <v>0</v>
      </c>
      <c r="AX2299" s="11">
        <v>0</v>
      </c>
      <c r="AZ2299" s="11">
        <v>0</v>
      </c>
      <c r="BA2299" s="11">
        <v>0</v>
      </c>
      <c r="BB2299" s="122"/>
    </row>
    <row r="2300" spans="1:54" x14ac:dyDescent="0.25">
      <c r="A2300">
        <v>12</v>
      </c>
      <c r="B2300" t="str">
        <f t="shared" si="275"/>
        <v>CCC-4210</v>
      </c>
      <c r="C2300" s="2" t="s">
        <v>322</v>
      </c>
      <c r="D2300" s="2" t="str">
        <f t="shared" si="279"/>
        <v>4</v>
      </c>
      <c r="E2300" s="2" t="str">
        <f t="shared" si="280"/>
        <v>42</v>
      </c>
      <c r="F2300" s="2" t="str">
        <f t="shared" si="281"/>
        <v>421</v>
      </c>
      <c r="G2300" s="1" t="s">
        <v>89</v>
      </c>
      <c r="H2300" s="27">
        <v>0</v>
      </c>
      <c r="I2300" s="27"/>
      <c r="J2300" s="27">
        <v>0</v>
      </c>
      <c r="K2300" s="27">
        <v>0</v>
      </c>
      <c r="L2300" s="27">
        <v>0</v>
      </c>
      <c r="M2300" s="27"/>
      <c r="N2300" s="27">
        <v>0</v>
      </c>
      <c r="O2300" s="27">
        <v>0</v>
      </c>
      <c r="P2300" s="27">
        <v>0</v>
      </c>
      <c r="Q2300" s="27"/>
      <c r="R2300" s="27">
        <v>0</v>
      </c>
      <c r="S2300" s="27">
        <v>0</v>
      </c>
      <c r="T2300" s="27">
        <v>0</v>
      </c>
      <c r="U2300" s="27"/>
      <c r="V2300" s="27">
        <v>0</v>
      </c>
      <c r="W2300" s="27">
        <v>0</v>
      </c>
      <c r="X2300" s="27">
        <v>0</v>
      </c>
      <c r="Y2300" s="27"/>
      <c r="Z2300" s="27">
        <v>0</v>
      </c>
      <c r="AA2300" s="27">
        <v>0</v>
      </c>
      <c r="AB2300" s="27">
        <v>0</v>
      </c>
      <c r="AC2300" s="27"/>
      <c r="AD2300" s="27">
        <v>0</v>
      </c>
      <c r="AE2300" s="27">
        <v>0</v>
      </c>
      <c r="AF2300" s="27">
        <v>0</v>
      </c>
      <c r="AG2300" s="106">
        <v>0</v>
      </c>
      <c r="AH2300" s="27">
        <v>0</v>
      </c>
      <c r="AI2300" s="27">
        <v>0</v>
      </c>
      <c r="AJ2300" s="27">
        <v>0</v>
      </c>
      <c r="AK2300" s="106">
        <v>0</v>
      </c>
      <c r="AL2300" s="106">
        <v>0</v>
      </c>
      <c r="AM2300" s="105">
        <v>0</v>
      </c>
      <c r="AN2300" s="11">
        <v>0</v>
      </c>
      <c r="AO2300" s="11">
        <v>0</v>
      </c>
      <c r="AP2300" s="105">
        <v>0</v>
      </c>
      <c r="AQ2300" s="11">
        <v>0</v>
      </c>
      <c r="AR2300" s="11">
        <v>0</v>
      </c>
      <c r="AS2300" s="11">
        <v>0</v>
      </c>
      <c r="AT2300" s="11">
        <v>0</v>
      </c>
      <c r="AU2300" s="11">
        <v>0</v>
      </c>
      <c r="AV2300" s="11">
        <v>0</v>
      </c>
      <c r="AW2300" s="11">
        <v>0</v>
      </c>
      <c r="AX2300" s="11">
        <v>0</v>
      </c>
      <c r="AZ2300" s="11">
        <v>0</v>
      </c>
      <c r="BA2300" s="11">
        <v>0</v>
      </c>
      <c r="BB2300" s="122"/>
    </row>
    <row r="2301" spans="1:54" x14ac:dyDescent="0.25">
      <c r="A2301">
        <v>12</v>
      </c>
      <c r="B2301" t="str">
        <f t="shared" si="275"/>
        <v>CCC-4220</v>
      </c>
      <c r="C2301" s="2" t="s">
        <v>322</v>
      </c>
      <c r="D2301" s="2" t="str">
        <f t="shared" si="279"/>
        <v>4</v>
      </c>
      <c r="E2301" s="2" t="str">
        <f t="shared" si="280"/>
        <v>42</v>
      </c>
      <c r="F2301" s="2" t="str">
        <f t="shared" si="281"/>
        <v>422</v>
      </c>
      <c r="G2301" s="1" t="s">
        <v>90</v>
      </c>
      <c r="H2301" s="27">
        <v>0</v>
      </c>
      <c r="I2301" s="27"/>
      <c r="J2301" s="27">
        <v>0</v>
      </c>
      <c r="K2301" s="27">
        <v>0</v>
      </c>
      <c r="L2301" s="27">
        <v>0</v>
      </c>
      <c r="M2301" s="27"/>
      <c r="N2301" s="27">
        <v>0</v>
      </c>
      <c r="O2301" s="27">
        <v>0</v>
      </c>
      <c r="P2301" s="27">
        <v>0</v>
      </c>
      <c r="Q2301" s="27"/>
      <c r="R2301" s="27">
        <v>0</v>
      </c>
      <c r="S2301" s="27">
        <v>0</v>
      </c>
      <c r="T2301" s="27">
        <v>0</v>
      </c>
      <c r="U2301" s="27"/>
      <c r="V2301" s="27">
        <v>0</v>
      </c>
      <c r="W2301" s="27">
        <v>0</v>
      </c>
      <c r="X2301" s="27">
        <v>0</v>
      </c>
      <c r="Y2301" s="27"/>
      <c r="Z2301" s="27">
        <v>0</v>
      </c>
      <c r="AA2301" s="27">
        <v>0</v>
      </c>
      <c r="AB2301" s="27">
        <v>0</v>
      </c>
      <c r="AC2301" s="27"/>
      <c r="AD2301" s="27">
        <v>0</v>
      </c>
      <c r="AE2301" s="27">
        <v>0</v>
      </c>
      <c r="AF2301" s="27">
        <v>0</v>
      </c>
      <c r="AG2301" s="106">
        <v>0</v>
      </c>
      <c r="AH2301" s="27">
        <v>0</v>
      </c>
      <c r="AI2301" s="27">
        <v>0</v>
      </c>
      <c r="AJ2301" s="27">
        <v>0</v>
      </c>
      <c r="AK2301" s="106">
        <v>0</v>
      </c>
      <c r="AL2301" s="106">
        <v>0</v>
      </c>
      <c r="AM2301" s="105">
        <v>0</v>
      </c>
      <c r="AN2301" s="11">
        <v>0</v>
      </c>
      <c r="AO2301" s="11">
        <v>0</v>
      </c>
      <c r="AP2301" s="105">
        <v>0</v>
      </c>
      <c r="AQ2301" s="11">
        <v>0</v>
      </c>
      <c r="AR2301" s="11">
        <v>0</v>
      </c>
      <c r="AS2301" s="11">
        <v>0</v>
      </c>
      <c r="AT2301" s="11">
        <v>256</v>
      </c>
      <c r="AU2301" s="11">
        <v>256</v>
      </c>
      <c r="AV2301" s="11">
        <v>282</v>
      </c>
      <c r="AW2301" s="11">
        <v>301</v>
      </c>
      <c r="AX2301" s="11">
        <v>301</v>
      </c>
      <c r="AZ2301" s="11">
        <v>285</v>
      </c>
      <c r="BA2301" s="11">
        <v>262</v>
      </c>
      <c r="BB2301" s="122"/>
    </row>
    <row r="2302" spans="1:54" x14ac:dyDescent="0.25">
      <c r="A2302">
        <v>12</v>
      </c>
      <c r="B2302" t="str">
        <f t="shared" si="275"/>
        <v>CCC-4230</v>
      </c>
      <c r="C2302" s="2" t="s">
        <v>322</v>
      </c>
      <c r="D2302" s="2" t="str">
        <f t="shared" si="279"/>
        <v>4</v>
      </c>
      <c r="E2302" s="2" t="str">
        <f t="shared" si="280"/>
        <v>42</v>
      </c>
      <c r="F2302" s="2" t="str">
        <f t="shared" si="281"/>
        <v>423</v>
      </c>
      <c r="G2302" s="1" t="s">
        <v>91</v>
      </c>
      <c r="H2302" s="27">
        <v>0</v>
      </c>
      <c r="I2302" s="27"/>
      <c r="J2302" s="27">
        <v>0</v>
      </c>
      <c r="K2302" s="27">
        <v>0</v>
      </c>
      <c r="L2302" s="27">
        <v>0</v>
      </c>
      <c r="M2302" s="27"/>
      <c r="N2302" s="27">
        <v>0</v>
      </c>
      <c r="O2302" s="27">
        <v>0</v>
      </c>
      <c r="P2302" s="27">
        <v>0</v>
      </c>
      <c r="Q2302" s="27"/>
      <c r="R2302" s="27">
        <v>0</v>
      </c>
      <c r="S2302" s="27">
        <v>0</v>
      </c>
      <c r="T2302" s="27">
        <v>0</v>
      </c>
      <c r="U2302" s="27"/>
      <c r="V2302" s="27">
        <v>0</v>
      </c>
      <c r="W2302" s="27">
        <v>0</v>
      </c>
      <c r="X2302" s="27">
        <v>0</v>
      </c>
      <c r="Y2302" s="27"/>
      <c r="Z2302" s="27">
        <v>0</v>
      </c>
      <c r="AA2302" s="27">
        <v>0</v>
      </c>
      <c r="AB2302" s="27">
        <v>0</v>
      </c>
      <c r="AC2302" s="27"/>
      <c r="AD2302" s="27">
        <v>0</v>
      </c>
      <c r="AE2302" s="27">
        <v>0</v>
      </c>
      <c r="AF2302" s="27">
        <v>0</v>
      </c>
      <c r="AG2302" s="106">
        <v>0</v>
      </c>
      <c r="AH2302" s="27">
        <v>0</v>
      </c>
      <c r="AI2302" s="27">
        <v>0</v>
      </c>
      <c r="AJ2302" s="27">
        <v>0</v>
      </c>
      <c r="AK2302" s="106">
        <v>0</v>
      </c>
      <c r="AL2302" s="106">
        <v>0</v>
      </c>
      <c r="AM2302" s="105">
        <v>0</v>
      </c>
      <c r="AN2302" s="11">
        <v>0</v>
      </c>
      <c r="AO2302" s="11">
        <v>0</v>
      </c>
      <c r="AP2302" s="105">
        <v>0</v>
      </c>
      <c r="AQ2302" s="11">
        <v>0</v>
      </c>
      <c r="AR2302" s="11">
        <v>0</v>
      </c>
      <c r="AS2302" s="11">
        <v>0</v>
      </c>
      <c r="AT2302" s="11">
        <v>0</v>
      </c>
      <c r="AU2302" s="11">
        <v>0</v>
      </c>
      <c r="AV2302" s="11">
        <v>0</v>
      </c>
      <c r="AW2302" s="11">
        <v>0</v>
      </c>
      <c r="AX2302" s="11">
        <v>0</v>
      </c>
      <c r="AZ2302" s="11">
        <v>0</v>
      </c>
      <c r="BA2302" s="11">
        <v>0</v>
      </c>
      <c r="BB2302" s="122"/>
    </row>
    <row r="2303" spans="1:54" x14ac:dyDescent="0.25">
      <c r="A2303">
        <v>12</v>
      </c>
      <c r="B2303" t="str">
        <f t="shared" si="275"/>
        <v>CCC-4240</v>
      </c>
      <c r="C2303" s="2" t="s">
        <v>322</v>
      </c>
      <c r="D2303" s="2" t="str">
        <f t="shared" si="279"/>
        <v>4</v>
      </c>
      <c r="E2303" s="2" t="str">
        <f t="shared" si="280"/>
        <v>42</v>
      </c>
      <c r="F2303" s="2" t="str">
        <f t="shared" si="281"/>
        <v>424</v>
      </c>
      <c r="G2303" s="1" t="s">
        <v>93</v>
      </c>
      <c r="H2303" s="27">
        <v>0</v>
      </c>
      <c r="I2303" s="27"/>
      <c r="J2303" s="27">
        <v>0</v>
      </c>
      <c r="K2303" s="27">
        <v>0</v>
      </c>
      <c r="L2303" s="27">
        <v>0</v>
      </c>
      <c r="M2303" s="27"/>
      <c r="N2303" s="27">
        <v>0</v>
      </c>
      <c r="O2303" s="27">
        <v>0</v>
      </c>
      <c r="P2303" s="27">
        <v>0</v>
      </c>
      <c r="Q2303" s="27"/>
      <c r="R2303" s="27">
        <v>0</v>
      </c>
      <c r="S2303" s="27">
        <v>0</v>
      </c>
      <c r="T2303" s="27">
        <v>0</v>
      </c>
      <c r="U2303" s="27"/>
      <c r="V2303" s="27">
        <v>0</v>
      </c>
      <c r="W2303" s="27">
        <v>0</v>
      </c>
      <c r="X2303" s="27">
        <v>0</v>
      </c>
      <c r="Y2303" s="27"/>
      <c r="Z2303" s="27">
        <v>0</v>
      </c>
      <c r="AA2303" s="27">
        <v>0</v>
      </c>
      <c r="AB2303" s="27">
        <v>0</v>
      </c>
      <c r="AC2303" s="27"/>
      <c r="AD2303" s="27">
        <v>0</v>
      </c>
      <c r="AE2303" s="27">
        <v>0</v>
      </c>
      <c r="AF2303" s="27">
        <v>0</v>
      </c>
      <c r="AG2303" s="106">
        <v>0</v>
      </c>
      <c r="AH2303" s="27">
        <v>0</v>
      </c>
      <c r="AI2303" s="27">
        <v>0</v>
      </c>
      <c r="AJ2303" s="27">
        <v>0</v>
      </c>
      <c r="AK2303" s="106">
        <v>0</v>
      </c>
      <c r="AL2303" s="106">
        <v>0</v>
      </c>
      <c r="AM2303" s="105">
        <v>0</v>
      </c>
      <c r="AN2303" s="11">
        <v>0</v>
      </c>
      <c r="AO2303" s="11">
        <v>0</v>
      </c>
      <c r="AP2303" s="105">
        <v>0</v>
      </c>
      <c r="AQ2303" s="11">
        <v>0</v>
      </c>
      <c r="AR2303" s="11">
        <v>0</v>
      </c>
      <c r="AS2303" s="11">
        <v>0</v>
      </c>
      <c r="AT2303" s="11">
        <v>0</v>
      </c>
      <c r="AU2303" s="11">
        <v>0</v>
      </c>
      <c r="AV2303" s="11">
        <v>0</v>
      </c>
      <c r="AW2303" s="11">
        <v>0</v>
      </c>
      <c r="AX2303" s="11">
        <v>0</v>
      </c>
      <c r="AZ2303" s="11">
        <v>0</v>
      </c>
      <c r="BA2303" s="11">
        <v>0</v>
      </c>
      <c r="BB2303" s="122"/>
    </row>
    <row r="2304" spans="1:54" x14ac:dyDescent="0.25">
      <c r="A2304">
        <v>12</v>
      </c>
      <c r="B2304" t="str">
        <f t="shared" si="275"/>
        <v>CCC-4250</v>
      </c>
      <c r="C2304" s="2" t="s">
        <v>322</v>
      </c>
      <c r="D2304" s="2" t="str">
        <f t="shared" si="279"/>
        <v>4</v>
      </c>
      <c r="E2304" s="2" t="str">
        <f t="shared" si="280"/>
        <v>42</v>
      </c>
      <c r="F2304" s="2" t="str">
        <f t="shared" si="281"/>
        <v>425</v>
      </c>
      <c r="G2304" s="1" t="s">
        <v>94</v>
      </c>
      <c r="H2304" s="27">
        <v>0</v>
      </c>
      <c r="I2304" s="27"/>
      <c r="J2304" s="27">
        <v>0</v>
      </c>
      <c r="K2304" s="27">
        <v>0</v>
      </c>
      <c r="L2304" s="27">
        <v>0</v>
      </c>
      <c r="M2304" s="27"/>
      <c r="N2304" s="27">
        <v>0</v>
      </c>
      <c r="O2304" s="27">
        <v>0</v>
      </c>
      <c r="P2304" s="27">
        <v>0</v>
      </c>
      <c r="Q2304" s="27"/>
      <c r="R2304" s="27">
        <v>0</v>
      </c>
      <c r="S2304" s="27">
        <v>0</v>
      </c>
      <c r="T2304" s="27">
        <v>0</v>
      </c>
      <c r="U2304" s="27"/>
      <c r="V2304" s="27">
        <v>0</v>
      </c>
      <c r="W2304" s="27">
        <v>0</v>
      </c>
      <c r="X2304" s="27">
        <v>0</v>
      </c>
      <c r="Y2304" s="27"/>
      <c r="Z2304" s="27">
        <v>0</v>
      </c>
      <c r="AA2304" s="27">
        <v>0</v>
      </c>
      <c r="AB2304" s="27">
        <v>0</v>
      </c>
      <c r="AC2304" s="27"/>
      <c r="AD2304" s="27">
        <v>0</v>
      </c>
      <c r="AE2304" s="27">
        <v>0</v>
      </c>
      <c r="AF2304" s="27">
        <v>0</v>
      </c>
      <c r="AG2304" s="106">
        <v>0</v>
      </c>
      <c r="AH2304" s="27">
        <v>0</v>
      </c>
      <c r="AI2304" s="27">
        <v>0</v>
      </c>
      <c r="AJ2304" s="27">
        <v>0</v>
      </c>
      <c r="AK2304" s="106">
        <v>0</v>
      </c>
      <c r="AL2304" s="106">
        <v>0</v>
      </c>
      <c r="AM2304" s="105">
        <v>0</v>
      </c>
      <c r="AN2304" s="11">
        <v>0</v>
      </c>
      <c r="AO2304" s="11">
        <v>0</v>
      </c>
      <c r="AP2304" s="105">
        <v>0</v>
      </c>
      <c r="AQ2304" s="11">
        <v>0</v>
      </c>
      <c r="AR2304" s="11">
        <v>0</v>
      </c>
      <c r="AS2304" s="11">
        <v>0</v>
      </c>
      <c r="AT2304" s="11">
        <v>0</v>
      </c>
      <c r="AU2304" s="11">
        <v>0</v>
      </c>
      <c r="AV2304" s="11">
        <v>0</v>
      </c>
      <c r="AW2304" s="11">
        <v>0</v>
      </c>
      <c r="AX2304" s="11">
        <v>0</v>
      </c>
      <c r="AZ2304" s="11">
        <v>0</v>
      </c>
      <c r="BA2304" s="11">
        <v>0</v>
      </c>
      <c r="BB2304" s="122"/>
    </row>
    <row r="2305" spans="1:54" x14ac:dyDescent="0.25">
      <c r="A2305">
        <v>12</v>
      </c>
      <c r="B2305" t="str">
        <f t="shared" si="275"/>
        <v>CCC-4260</v>
      </c>
      <c r="C2305" s="2" t="s">
        <v>322</v>
      </c>
      <c r="D2305" s="2" t="str">
        <f t="shared" si="279"/>
        <v>4</v>
      </c>
      <c r="E2305" s="2" t="str">
        <f t="shared" si="280"/>
        <v>42</v>
      </c>
      <c r="F2305" s="2" t="str">
        <f t="shared" si="281"/>
        <v>426</v>
      </c>
      <c r="G2305" s="1" t="s">
        <v>95</v>
      </c>
      <c r="H2305" s="27">
        <v>0</v>
      </c>
      <c r="I2305" s="27"/>
      <c r="J2305" s="27">
        <v>0</v>
      </c>
      <c r="K2305" s="27">
        <v>0</v>
      </c>
      <c r="L2305" s="27">
        <v>0</v>
      </c>
      <c r="M2305" s="27"/>
      <c r="N2305" s="27">
        <v>0</v>
      </c>
      <c r="O2305" s="27">
        <v>0</v>
      </c>
      <c r="P2305" s="27">
        <v>0</v>
      </c>
      <c r="Q2305" s="27"/>
      <c r="R2305" s="27">
        <v>0</v>
      </c>
      <c r="S2305" s="27">
        <v>0</v>
      </c>
      <c r="T2305" s="27">
        <v>0</v>
      </c>
      <c r="U2305" s="27"/>
      <c r="V2305" s="27">
        <v>0</v>
      </c>
      <c r="W2305" s="27">
        <v>0</v>
      </c>
      <c r="X2305" s="27">
        <v>0</v>
      </c>
      <c r="Y2305" s="27"/>
      <c r="Z2305" s="27">
        <v>0</v>
      </c>
      <c r="AA2305" s="27">
        <v>0</v>
      </c>
      <c r="AB2305" s="27">
        <v>0</v>
      </c>
      <c r="AC2305" s="27"/>
      <c r="AD2305" s="27">
        <v>0</v>
      </c>
      <c r="AE2305" s="27">
        <v>0</v>
      </c>
      <c r="AF2305" s="27">
        <v>0</v>
      </c>
      <c r="AG2305" s="106">
        <v>0</v>
      </c>
      <c r="AH2305" s="27">
        <v>0</v>
      </c>
      <c r="AI2305" s="27">
        <v>0</v>
      </c>
      <c r="AJ2305" s="27">
        <v>0</v>
      </c>
      <c r="AK2305" s="106">
        <v>0</v>
      </c>
      <c r="AL2305" s="106">
        <v>0</v>
      </c>
      <c r="AM2305" s="105">
        <v>0</v>
      </c>
      <c r="AN2305" s="11">
        <v>0</v>
      </c>
      <c r="AO2305" s="11">
        <v>0</v>
      </c>
      <c r="AP2305" s="105">
        <v>0</v>
      </c>
      <c r="AQ2305" s="11">
        <v>0</v>
      </c>
      <c r="AR2305" s="11">
        <v>0</v>
      </c>
      <c r="AS2305" s="11">
        <v>0</v>
      </c>
      <c r="AT2305" s="11">
        <v>0</v>
      </c>
      <c r="AU2305" s="11">
        <v>0</v>
      </c>
      <c r="AV2305" s="11">
        <v>0</v>
      </c>
      <c r="AW2305" s="11">
        <v>0</v>
      </c>
      <c r="AX2305" s="11">
        <v>0</v>
      </c>
      <c r="AZ2305" s="11">
        <v>0</v>
      </c>
      <c r="BA2305" s="11">
        <v>0</v>
      </c>
      <c r="BB2305" s="122"/>
    </row>
    <row r="2306" spans="1:54" x14ac:dyDescent="0.25">
      <c r="A2306">
        <v>12</v>
      </c>
      <c r="B2306" t="str">
        <f t="shared" si="275"/>
        <v>CCC-4270</v>
      </c>
      <c r="C2306" s="2" t="s">
        <v>322</v>
      </c>
      <c r="D2306" s="2" t="str">
        <f t="shared" si="279"/>
        <v>4</v>
      </c>
      <c r="E2306" s="2" t="str">
        <f t="shared" si="280"/>
        <v>42</v>
      </c>
      <c r="F2306" s="2" t="str">
        <f t="shared" si="281"/>
        <v>427</v>
      </c>
      <c r="G2306" s="1" t="s">
        <v>96</v>
      </c>
      <c r="H2306" s="27">
        <v>0</v>
      </c>
      <c r="I2306" s="27"/>
      <c r="J2306" s="27">
        <v>0</v>
      </c>
      <c r="K2306" s="27">
        <v>0</v>
      </c>
      <c r="L2306" s="27">
        <v>0</v>
      </c>
      <c r="M2306" s="27"/>
      <c r="N2306" s="27">
        <v>0</v>
      </c>
      <c r="O2306" s="27">
        <v>0</v>
      </c>
      <c r="P2306" s="27">
        <v>0</v>
      </c>
      <c r="Q2306" s="27"/>
      <c r="R2306" s="27">
        <v>0</v>
      </c>
      <c r="S2306" s="27">
        <v>0</v>
      </c>
      <c r="T2306" s="27">
        <v>0</v>
      </c>
      <c r="U2306" s="27"/>
      <c r="V2306" s="27">
        <v>0</v>
      </c>
      <c r="W2306" s="27">
        <v>0</v>
      </c>
      <c r="X2306" s="27">
        <v>0</v>
      </c>
      <c r="Y2306" s="27"/>
      <c r="Z2306" s="27">
        <v>0</v>
      </c>
      <c r="AA2306" s="27">
        <v>0</v>
      </c>
      <c r="AB2306" s="27">
        <v>0</v>
      </c>
      <c r="AC2306" s="27"/>
      <c r="AD2306" s="27">
        <v>0</v>
      </c>
      <c r="AE2306" s="27">
        <v>0</v>
      </c>
      <c r="AF2306" s="27">
        <v>0</v>
      </c>
      <c r="AG2306" s="106">
        <v>0</v>
      </c>
      <c r="AH2306" s="27">
        <v>0</v>
      </c>
      <c r="AI2306" s="27">
        <v>0</v>
      </c>
      <c r="AJ2306" s="27">
        <v>0</v>
      </c>
      <c r="AK2306" s="106">
        <v>0</v>
      </c>
      <c r="AL2306" s="106">
        <v>0</v>
      </c>
      <c r="AM2306" s="105">
        <v>0</v>
      </c>
      <c r="AN2306" s="11">
        <v>0</v>
      </c>
      <c r="AO2306" s="11">
        <v>0</v>
      </c>
      <c r="AP2306" s="105">
        <v>0</v>
      </c>
      <c r="AQ2306" s="11">
        <v>0</v>
      </c>
      <c r="AR2306" s="11">
        <v>0</v>
      </c>
      <c r="AS2306" s="11">
        <v>0</v>
      </c>
      <c r="AT2306" s="11">
        <v>0</v>
      </c>
      <c r="AU2306" s="11">
        <v>0</v>
      </c>
      <c r="AV2306" s="11">
        <v>0</v>
      </c>
      <c r="AW2306" s="11">
        <v>0</v>
      </c>
      <c r="AX2306" s="11">
        <v>0</v>
      </c>
      <c r="AZ2306" s="11">
        <v>0</v>
      </c>
      <c r="BA2306" s="11">
        <v>0</v>
      </c>
      <c r="BB2306" s="122"/>
    </row>
    <row r="2307" spans="1:54" x14ac:dyDescent="0.25">
      <c r="A2307">
        <v>12</v>
      </c>
      <c r="B2307" t="str">
        <f t="shared" ref="B2307:B2370" si="282">C2307&amp;"-"&amp;G2307</f>
        <v>CCC-4280</v>
      </c>
      <c r="C2307" s="2" t="s">
        <v>322</v>
      </c>
      <c r="D2307" s="2" t="str">
        <f t="shared" si="279"/>
        <v>4</v>
      </c>
      <c r="E2307" s="2" t="str">
        <f t="shared" si="280"/>
        <v>42</v>
      </c>
      <c r="F2307" s="2" t="str">
        <f t="shared" si="281"/>
        <v>428</v>
      </c>
      <c r="G2307" s="1" t="s">
        <v>97</v>
      </c>
      <c r="H2307" s="27">
        <v>0</v>
      </c>
      <c r="I2307" s="27"/>
      <c r="J2307" s="27">
        <v>0</v>
      </c>
      <c r="K2307" s="27">
        <v>0</v>
      </c>
      <c r="L2307" s="27">
        <v>0</v>
      </c>
      <c r="M2307" s="27"/>
      <c r="N2307" s="27">
        <v>0</v>
      </c>
      <c r="O2307" s="27">
        <v>0</v>
      </c>
      <c r="P2307" s="27">
        <v>0</v>
      </c>
      <c r="Q2307" s="27"/>
      <c r="R2307" s="27">
        <v>0</v>
      </c>
      <c r="S2307" s="27">
        <v>0</v>
      </c>
      <c r="T2307" s="27">
        <v>0</v>
      </c>
      <c r="U2307" s="27"/>
      <c r="V2307" s="27">
        <v>0</v>
      </c>
      <c r="W2307" s="27">
        <v>0</v>
      </c>
      <c r="X2307" s="27">
        <v>0</v>
      </c>
      <c r="Y2307" s="27"/>
      <c r="Z2307" s="27">
        <v>0</v>
      </c>
      <c r="AA2307" s="27">
        <v>0</v>
      </c>
      <c r="AB2307" s="27">
        <v>0</v>
      </c>
      <c r="AC2307" s="27"/>
      <c r="AD2307" s="27">
        <v>0</v>
      </c>
      <c r="AE2307" s="27">
        <v>0</v>
      </c>
      <c r="AF2307" s="27">
        <v>0</v>
      </c>
      <c r="AG2307" s="106">
        <v>0</v>
      </c>
      <c r="AH2307" s="27">
        <v>0</v>
      </c>
      <c r="AI2307" s="27">
        <v>0</v>
      </c>
      <c r="AJ2307" s="27">
        <v>0</v>
      </c>
      <c r="AK2307" s="106">
        <v>0</v>
      </c>
      <c r="AL2307" s="106">
        <v>0</v>
      </c>
      <c r="AM2307" s="105">
        <v>0</v>
      </c>
      <c r="AN2307" s="11">
        <v>0</v>
      </c>
      <c r="AO2307" s="11">
        <v>0</v>
      </c>
      <c r="AP2307" s="105">
        <v>0</v>
      </c>
      <c r="AQ2307" s="11">
        <v>0</v>
      </c>
      <c r="AR2307" s="11">
        <v>0</v>
      </c>
      <c r="AS2307" s="11">
        <v>0</v>
      </c>
      <c r="AT2307" s="11">
        <v>0</v>
      </c>
      <c r="AU2307" s="11">
        <v>0</v>
      </c>
      <c r="AV2307" s="11">
        <v>0</v>
      </c>
      <c r="AW2307" s="11">
        <v>0</v>
      </c>
      <c r="AX2307" s="11">
        <v>0</v>
      </c>
      <c r="AZ2307" s="11">
        <v>0</v>
      </c>
      <c r="BA2307" s="11">
        <v>0</v>
      </c>
      <c r="BB2307" s="122"/>
    </row>
    <row r="2308" spans="1:54" x14ac:dyDescent="0.25">
      <c r="A2308">
        <v>12</v>
      </c>
      <c r="B2308" t="str">
        <f t="shared" si="282"/>
        <v>CCC-4290</v>
      </c>
      <c r="C2308" s="2" t="s">
        <v>322</v>
      </c>
      <c r="D2308" s="2" t="str">
        <f t="shared" si="279"/>
        <v>4</v>
      </c>
      <c r="E2308" s="2" t="str">
        <f t="shared" si="280"/>
        <v>42</v>
      </c>
      <c r="F2308" s="2" t="str">
        <f t="shared" si="281"/>
        <v>429</v>
      </c>
      <c r="G2308" s="1" t="s">
        <v>98</v>
      </c>
      <c r="H2308" s="27">
        <v>0</v>
      </c>
      <c r="I2308" s="27"/>
      <c r="J2308" s="27">
        <v>0</v>
      </c>
      <c r="K2308" s="27">
        <v>0</v>
      </c>
      <c r="L2308" s="27">
        <v>0</v>
      </c>
      <c r="M2308" s="27"/>
      <c r="N2308" s="27">
        <v>0</v>
      </c>
      <c r="O2308" s="27">
        <v>0</v>
      </c>
      <c r="P2308" s="27">
        <v>0</v>
      </c>
      <c r="Q2308" s="27"/>
      <c r="R2308" s="27">
        <v>0</v>
      </c>
      <c r="S2308" s="27">
        <v>0</v>
      </c>
      <c r="T2308" s="27">
        <v>0</v>
      </c>
      <c r="U2308" s="27"/>
      <c r="V2308" s="27">
        <v>0</v>
      </c>
      <c r="W2308" s="27">
        <v>0</v>
      </c>
      <c r="X2308" s="27">
        <v>0</v>
      </c>
      <c r="Y2308" s="27"/>
      <c r="Z2308" s="27">
        <v>0</v>
      </c>
      <c r="AA2308" s="27">
        <v>0</v>
      </c>
      <c r="AB2308" s="27">
        <v>0</v>
      </c>
      <c r="AC2308" s="27"/>
      <c r="AD2308" s="27">
        <v>0</v>
      </c>
      <c r="AE2308" s="27">
        <v>0</v>
      </c>
      <c r="AF2308" s="27">
        <v>0</v>
      </c>
      <c r="AG2308" s="106">
        <v>0</v>
      </c>
      <c r="AH2308" s="27">
        <v>0</v>
      </c>
      <c r="AI2308" s="27">
        <v>0</v>
      </c>
      <c r="AJ2308" s="27">
        <v>0</v>
      </c>
      <c r="AK2308" s="106">
        <v>0</v>
      </c>
      <c r="AL2308" s="106">
        <v>0</v>
      </c>
      <c r="AM2308" s="105">
        <v>0</v>
      </c>
      <c r="AN2308" s="11">
        <v>0</v>
      </c>
      <c r="AO2308" s="11">
        <v>0</v>
      </c>
      <c r="AP2308" s="105">
        <v>0</v>
      </c>
      <c r="AQ2308" s="11">
        <v>0</v>
      </c>
      <c r="AR2308" s="11">
        <v>0</v>
      </c>
      <c r="AS2308" s="11">
        <v>0</v>
      </c>
      <c r="AT2308" s="11">
        <v>0</v>
      </c>
      <c r="AU2308" s="11">
        <v>0</v>
      </c>
      <c r="AV2308" s="11">
        <v>0</v>
      </c>
      <c r="AW2308" s="11">
        <v>0</v>
      </c>
      <c r="AX2308" s="11">
        <v>0</v>
      </c>
      <c r="AZ2308" s="11">
        <v>0</v>
      </c>
      <c r="BA2308" s="11">
        <v>0</v>
      </c>
      <c r="BB2308" s="122"/>
    </row>
    <row r="2309" spans="1:54" x14ac:dyDescent="0.25">
      <c r="A2309">
        <v>12</v>
      </c>
      <c r="B2309" t="str">
        <f t="shared" si="282"/>
        <v>CCC-4311</v>
      </c>
      <c r="C2309" s="2" t="s">
        <v>322</v>
      </c>
      <c r="D2309" s="2" t="str">
        <f t="shared" si="279"/>
        <v>4</v>
      </c>
      <c r="E2309" s="2" t="str">
        <f t="shared" si="280"/>
        <v>43</v>
      </c>
      <c r="F2309" s="2" t="str">
        <f t="shared" si="281"/>
        <v>431</v>
      </c>
      <c r="G2309" s="1" t="s">
        <v>100</v>
      </c>
      <c r="H2309" s="27">
        <v>0</v>
      </c>
      <c r="I2309" s="27"/>
      <c r="J2309" s="27">
        <v>0</v>
      </c>
      <c r="K2309" s="27">
        <v>0</v>
      </c>
      <c r="L2309" s="27">
        <v>0</v>
      </c>
      <c r="M2309" s="27"/>
      <c r="N2309" s="27">
        <v>0</v>
      </c>
      <c r="O2309" s="27">
        <v>0</v>
      </c>
      <c r="P2309" s="27">
        <v>0</v>
      </c>
      <c r="Q2309" s="27"/>
      <c r="R2309" s="27">
        <v>0</v>
      </c>
      <c r="S2309" s="27">
        <v>0</v>
      </c>
      <c r="T2309" s="27">
        <v>0</v>
      </c>
      <c r="U2309" s="27"/>
      <c r="V2309" s="27">
        <v>0</v>
      </c>
      <c r="W2309" s="27">
        <v>0</v>
      </c>
      <c r="X2309" s="27">
        <v>0</v>
      </c>
      <c r="Y2309" s="27"/>
      <c r="Z2309" s="27">
        <v>0</v>
      </c>
      <c r="AA2309" s="27">
        <v>0</v>
      </c>
      <c r="AB2309" s="27">
        <v>0</v>
      </c>
      <c r="AC2309" s="27"/>
      <c r="AD2309" s="27">
        <v>0</v>
      </c>
      <c r="AE2309" s="27">
        <v>0</v>
      </c>
      <c r="AF2309" s="27">
        <v>0</v>
      </c>
      <c r="AG2309" s="106">
        <v>0</v>
      </c>
      <c r="AH2309" s="27">
        <v>0</v>
      </c>
      <c r="AI2309" s="27">
        <v>0</v>
      </c>
      <c r="AJ2309" s="27">
        <v>0</v>
      </c>
      <c r="AK2309" s="106">
        <v>0</v>
      </c>
      <c r="AL2309" s="106">
        <v>0</v>
      </c>
      <c r="AM2309" s="105">
        <v>0</v>
      </c>
      <c r="AN2309" s="11">
        <v>0</v>
      </c>
      <c r="AO2309" s="11">
        <v>0</v>
      </c>
      <c r="AP2309" s="105">
        <v>0</v>
      </c>
      <c r="AQ2309" s="11">
        <v>0</v>
      </c>
      <c r="AR2309" s="11">
        <v>0</v>
      </c>
      <c r="AS2309" s="11">
        <v>0</v>
      </c>
      <c r="AT2309" s="11">
        <v>0</v>
      </c>
      <c r="AU2309" s="11">
        <v>0</v>
      </c>
      <c r="AV2309" s="11">
        <v>0</v>
      </c>
      <c r="AW2309" s="11">
        <v>0</v>
      </c>
      <c r="AX2309" s="11">
        <v>0</v>
      </c>
      <c r="AZ2309" s="11">
        <v>0</v>
      </c>
      <c r="BA2309" s="11">
        <v>0</v>
      </c>
      <c r="BB2309" s="122"/>
    </row>
    <row r="2310" spans="1:54" x14ac:dyDescent="0.25">
      <c r="A2310">
        <v>12</v>
      </c>
      <c r="B2310" t="str">
        <f t="shared" si="282"/>
        <v>CCC-4312</v>
      </c>
      <c r="C2310" s="2" t="s">
        <v>322</v>
      </c>
      <c r="D2310" s="2" t="str">
        <f t="shared" si="279"/>
        <v>4</v>
      </c>
      <c r="E2310" s="2" t="str">
        <f t="shared" si="280"/>
        <v>43</v>
      </c>
      <c r="F2310" s="2" t="str">
        <f t="shared" si="281"/>
        <v>431</v>
      </c>
      <c r="G2310" s="1" t="s">
        <v>101</v>
      </c>
      <c r="H2310" s="27">
        <v>0</v>
      </c>
      <c r="I2310" s="27"/>
      <c r="J2310" s="27">
        <v>0</v>
      </c>
      <c r="K2310" s="27">
        <v>0</v>
      </c>
      <c r="L2310" s="27">
        <v>0</v>
      </c>
      <c r="M2310" s="27"/>
      <c r="N2310" s="27">
        <v>0</v>
      </c>
      <c r="O2310" s="27">
        <v>0</v>
      </c>
      <c r="P2310" s="27">
        <v>0</v>
      </c>
      <c r="Q2310" s="27"/>
      <c r="R2310" s="27">
        <v>0</v>
      </c>
      <c r="S2310" s="27">
        <v>0</v>
      </c>
      <c r="T2310" s="27">
        <v>0</v>
      </c>
      <c r="U2310" s="27"/>
      <c r="V2310" s="27">
        <v>0</v>
      </c>
      <c r="W2310" s="27">
        <v>0</v>
      </c>
      <c r="X2310" s="27">
        <v>0</v>
      </c>
      <c r="Y2310" s="27"/>
      <c r="Z2310" s="27">
        <v>0</v>
      </c>
      <c r="AA2310" s="27">
        <v>0</v>
      </c>
      <c r="AB2310" s="27">
        <v>0</v>
      </c>
      <c r="AC2310" s="27"/>
      <c r="AD2310" s="27">
        <v>0</v>
      </c>
      <c r="AE2310" s="27">
        <v>0</v>
      </c>
      <c r="AF2310" s="27">
        <v>0</v>
      </c>
      <c r="AG2310" s="106">
        <v>0</v>
      </c>
      <c r="AH2310" s="27">
        <v>0</v>
      </c>
      <c r="AI2310" s="27">
        <v>0</v>
      </c>
      <c r="AJ2310" s="27">
        <v>0</v>
      </c>
      <c r="AK2310" s="106">
        <v>0</v>
      </c>
      <c r="AL2310" s="106">
        <v>0</v>
      </c>
      <c r="AM2310" s="105">
        <v>0</v>
      </c>
      <c r="AN2310" s="11">
        <v>0</v>
      </c>
      <c r="AO2310" s="11">
        <v>0</v>
      </c>
      <c r="AP2310" s="105">
        <v>0</v>
      </c>
      <c r="AQ2310" s="11">
        <v>0</v>
      </c>
      <c r="AR2310" s="11">
        <v>0</v>
      </c>
      <c r="AS2310" s="11">
        <v>0</v>
      </c>
      <c r="AT2310" s="11">
        <v>0</v>
      </c>
      <c r="AU2310" s="11">
        <v>0</v>
      </c>
      <c r="AV2310" s="11">
        <v>0</v>
      </c>
      <c r="AW2310" s="11">
        <v>0</v>
      </c>
      <c r="AX2310" s="11">
        <v>0</v>
      </c>
      <c r="AZ2310" s="11">
        <v>0</v>
      </c>
      <c r="BA2310" s="11">
        <v>0</v>
      </c>
      <c r="BB2310" s="122"/>
    </row>
    <row r="2311" spans="1:54" x14ac:dyDescent="0.25">
      <c r="A2311">
        <v>12</v>
      </c>
      <c r="B2311" t="str">
        <f t="shared" si="282"/>
        <v>CCC-4313</v>
      </c>
      <c r="C2311" s="2" t="s">
        <v>322</v>
      </c>
      <c r="D2311" s="2" t="str">
        <f t="shared" si="279"/>
        <v>4</v>
      </c>
      <c r="E2311" s="2" t="str">
        <f t="shared" si="280"/>
        <v>43</v>
      </c>
      <c r="F2311" s="2" t="str">
        <f t="shared" si="281"/>
        <v>431</v>
      </c>
      <c r="G2311" s="1" t="s">
        <v>102</v>
      </c>
      <c r="H2311" s="27">
        <v>0</v>
      </c>
      <c r="I2311" s="27"/>
      <c r="J2311" s="27">
        <v>0</v>
      </c>
      <c r="K2311" s="27">
        <v>0</v>
      </c>
      <c r="L2311" s="27">
        <v>0</v>
      </c>
      <c r="M2311" s="27"/>
      <c r="N2311" s="27">
        <v>0</v>
      </c>
      <c r="O2311" s="27">
        <v>0</v>
      </c>
      <c r="P2311" s="27">
        <v>0</v>
      </c>
      <c r="Q2311" s="27"/>
      <c r="R2311" s="27">
        <v>0</v>
      </c>
      <c r="S2311" s="27">
        <v>0</v>
      </c>
      <c r="T2311" s="27">
        <v>0</v>
      </c>
      <c r="U2311" s="27"/>
      <c r="V2311" s="27">
        <v>0</v>
      </c>
      <c r="W2311" s="27">
        <v>0</v>
      </c>
      <c r="X2311" s="27">
        <v>0</v>
      </c>
      <c r="Y2311" s="27"/>
      <c r="Z2311" s="27">
        <v>0</v>
      </c>
      <c r="AA2311" s="27">
        <v>0</v>
      </c>
      <c r="AB2311" s="27">
        <v>0</v>
      </c>
      <c r="AC2311" s="27"/>
      <c r="AD2311" s="27">
        <v>0</v>
      </c>
      <c r="AE2311" s="27">
        <v>0</v>
      </c>
      <c r="AF2311" s="27">
        <v>0</v>
      </c>
      <c r="AG2311" s="106">
        <v>0</v>
      </c>
      <c r="AH2311" s="27">
        <v>0</v>
      </c>
      <c r="AI2311" s="27">
        <v>0</v>
      </c>
      <c r="AJ2311" s="27">
        <v>0</v>
      </c>
      <c r="AK2311" s="106">
        <v>0</v>
      </c>
      <c r="AL2311" s="106">
        <v>0</v>
      </c>
      <c r="AM2311" s="105">
        <v>0</v>
      </c>
      <c r="AN2311" s="11">
        <v>0</v>
      </c>
      <c r="AO2311" s="11">
        <v>0</v>
      </c>
      <c r="AP2311" s="105">
        <v>0</v>
      </c>
      <c r="AQ2311" s="11">
        <v>0</v>
      </c>
      <c r="AR2311" s="11">
        <v>0</v>
      </c>
      <c r="AS2311" s="11">
        <v>0</v>
      </c>
      <c r="AT2311" s="11">
        <v>0</v>
      </c>
      <c r="AU2311" s="11">
        <v>0</v>
      </c>
      <c r="AV2311" s="11">
        <v>0</v>
      </c>
      <c r="AW2311" s="11">
        <v>0</v>
      </c>
      <c r="AX2311" s="11">
        <v>0</v>
      </c>
      <c r="AZ2311" s="11">
        <v>0</v>
      </c>
      <c r="BA2311" s="11">
        <v>0</v>
      </c>
      <c r="BB2311" s="122"/>
    </row>
    <row r="2312" spans="1:54" x14ac:dyDescent="0.25">
      <c r="A2312">
        <v>12</v>
      </c>
      <c r="B2312" t="str">
        <f t="shared" si="282"/>
        <v>CCC-4314</v>
      </c>
      <c r="C2312" s="2" t="s">
        <v>322</v>
      </c>
      <c r="D2312" s="2" t="str">
        <f t="shared" si="279"/>
        <v>4</v>
      </c>
      <c r="E2312" s="2" t="str">
        <f t="shared" si="280"/>
        <v>43</v>
      </c>
      <c r="F2312" s="2" t="str">
        <f t="shared" si="281"/>
        <v>431</v>
      </c>
      <c r="G2312" s="1" t="s">
        <v>103</v>
      </c>
      <c r="H2312" s="27">
        <v>0</v>
      </c>
      <c r="I2312" s="27"/>
      <c r="J2312" s="27">
        <v>0</v>
      </c>
      <c r="K2312" s="27">
        <v>0</v>
      </c>
      <c r="L2312" s="27">
        <v>0</v>
      </c>
      <c r="M2312" s="27"/>
      <c r="N2312" s="27">
        <v>0</v>
      </c>
      <c r="O2312" s="27">
        <v>0</v>
      </c>
      <c r="P2312" s="27">
        <v>0</v>
      </c>
      <c r="Q2312" s="27"/>
      <c r="R2312" s="27">
        <v>0</v>
      </c>
      <c r="S2312" s="27">
        <v>0</v>
      </c>
      <c r="T2312" s="27">
        <v>0</v>
      </c>
      <c r="U2312" s="27"/>
      <c r="V2312" s="27">
        <v>0</v>
      </c>
      <c r="W2312" s="27">
        <v>0</v>
      </c>
      <c r="X2312" s="27">
        <v>0</v>
      </c>
      <c r="Y2312" s="27"/>
      <c r="Z2312" s="27">
        <v>0</v>
      </c>
      <c r="AA2312" s="27">
        <v>0</v>
      </c>
      <c r="AB2312" s="27">
        <v>0</v>
      </c>
      <c r="AC2312" s="27"/>
      <c r="AD2312" s="27">
        <v>0</v>
      </c>
      <c r="AE2312" s="27">
        <v>0</v>
      </c>
      <c r="AF2312" s="27">
        <v>0</v>
      </c>
      <c r="AG2312" s="106">
        <v>0</v>
      </c>
      <c r="AH2312" s="27">
        <v>0</v>
      </c>
      <c r="AI2312" s="27">
        <v>0</v>
      </c>
      <c r="AJ2312" s="27">
        <v>0</v>
      </c>
      <c r="AK2312" s="106">
        <v>0</v>
      </c>
      <c r="AL2312" s="106">
        <v>0</v>
      </c>
      <c r="AM2312" s="105">
        <v>0</v>
      </c>
      <c r="AN2312" s="11">
        <v>0</v>
      </c>
      <c r="AO2312" s="11">
        <v>0</v>
      </c>
      <c r="AP2312" s="105">
        <v>0</v>
      </c>
      <c r="AQ2312" s="11">
        <v>0</v>
      </c>
      <c r="AR2312" s="11">
        <v>0</v>
      </c>
      <c r="AS2312" s="11">
        <v>0</v>
      </c>
      <c r="AT2312" s="11">
        <v>0</v>
      </c>
      <c r="AU2312" s="11">
        <v>0</v>
      </c>
      <c r="AV2312" s="11">
        <v>0</v>
      </c>
      <c r="AW2312" s="11">
        <v>0</v>
      </c>
      <c r="AX2312" s="11">
        <v>0</v>
      </c>
      <c r="AZ2312" s="11">
        <v>0</v>
      </c>
      <c r="BA2312" s="11">
        <v>0</v>
      </c>
      <c r="BB2312" s="122"/>
    </row>
    <row r="2313" spans="1:54" x14ac:dyDescent="0.25">
      <c r="A2313">
        <v>12</v>
      </c>
      <c r="B2313" t="str">
        <f t="shared" si="282"/>
        <v>CCC-4315</v>
      </c>
      <c r="C2313" s="2" t="s">
        <v>322</v>
      </c>
      <c r="D2313" s="2" t="str">
        <f t="shared" si="279"/>
        <v>4</v>
      </c>
      <c r="E2313" s="2" t="str">
        <f t="shared" si="280"/>
        <v>43</v>
      </c>
      <c r="F2313" s="2" t="str">
        <f t="shared" si="281"/>
        <v>431</v>
      </c>
      <c r="G2313" s="1" t="s">
        <v>104</v>
      </c>
      <c r="H2313" s="27">
        <v>0</v>
      </c>
      <c r="I2313" s="27"/>
      <c r="J2313" s="27">
        <v>0</v>
      </c>
      <c r="K2313" s="27">
        <v>0</v>
      </c>
      <c r="L2313" s="27">
        <v>0</v>
      </c>
      <c r="M2313" s="27"/>
      <c r="N2313" s="27">
        <v>0</v>
      </c>
      <c r="O2313" s="27">
        <v>0</v>
      </c>
      <c r="P2313" s="27">
        <v>0</v>
      </c>
      <c r="Q2313" s="27"/>
      <c r="R2313" s="27">
        <v>0</v>
      </c>
      <c r="S2313" s="27">
        <v>0</v>
      </c>
      <c r="T2313" s="27">
        <v>0</v>
      </c>
      <c r="U2313" s="27"/>
      <c r="V2313" s="27">
        <v>0</v>
      </c>
      <c r="W2313" s="27">
        <v>0</v>
      </c>
      <c r="X2313" s="27">
        <v>0</v>
      </c>
      <c r="Y2313" s="27"/>
      <c r="Z2313" s="27">
        <v>0</v>
      </c>
      <c r="AA2313" s="27">
        <v>0</v>
      </c>
      <c r="AB2313" s="27">
        <v>0</v>
      </c>
      <c r="AC2313" s="27"/>
      <c r="AD2313" s="27">
        <v>0</v>
      </c>
      <c r="AE2313" s="27">
        <v>0</v>
      </c>
      <c r="AF2313" s="27">
        <v>0</v>
      </c>
      <c r="AG2313" s="106">
        <v>0</v>
      </c>
      <c r="AH2313" s="27">
        <v>0</v>
      </c>
      <c r="AI2313" s="27">
        <v>0</v>
      </c>
      <c r="AJ2313" s="27">
        <v>0</v>
      </c>
      <c r="AK2313" s="106">
        <v>0</v>
      </c>
      <c r="AL2313" s="106">
        <v>0</v>
      </c>
      <c r="AM2313" s="105">
        <v>0</v>
      </c>
      <c r="AN2313" s="11">
        <v>0</v>
      </c>
      <c r="AO2313" s="11">
        <v>0</v>
      </c>
      <c r="AP2313" s="105">
        <v>0</v>
      </c>
      <c r="AQ2313" s="11">
        <v>0</v>
      </c>
      <c r="AR2313" s="11">
        <v>0</v>
      </c>
      <c r="AS2313" s="11">
        <v>0</v>
      </c>
      <c r="AT2313" s="11">
        <v>0</v>
      </c>
      <c r="AU2313" s="11">
        <v>0</v>
      </c>
      <c r="AV2313" s="11">
        <v>0</v>
      </c>
      <c r="AW2313" s="11">
        <v>0</v>
      </c>
      <c r="AX2313" s="11">
        <v>0</v>
      </c>
      <c r="AZ2313" s="11">
        <v>0</v>
      </c>
      <c r="BA2313" s="11">
        <v>0</v>
      </c>
      <c r="BB2313" s="122"/>
    </row>
    <row r="2314" spans="1:54" x14ac:dyDescent="0.25">
      <c r="A2314">
        <v>12</v>
      </c>
      <c r="B2314" t="str">
        <f t="shared" si="282"/>
        <v>CCC-4316</v>
      </c>
      <c r="C2314" s="2" t="s">
        <v>322</v>
      </c>
      <c r="D2314" s="2" t="str">
        <f t="shared" si="279"/>
        <v>4</v>
      </c>
      <c r="E2314" s="2" t="str">
        <f t="shared" si="280"/>
        <v>43</v>
      </c>
      <c r="F2314" s="2" t="str">
        <f t="shared" si="281"/>
        <v>431</v>
      </c>
      <c r="G2314" s="1" t="s">
        <v>105</v>
      </c>
      <c r="H2314" s="27">
        <v>0</v>
      </c>
      <c r="I2314" s="27"/>
      <c r="J2314" s="27">
        <v>0</v>
      </c>
      <c r="K2314" s="27">
        <v>0</v>
      </c>
      <c r="L2314" s="27">
        <v>0</v>
      </c>
      <c r="M2314" s="27"/>
      <c r="N2314" s="27">
        <v>0</v>
      </c>
      <c r="O2314" s="27">
        <v>0</v>
      </c>
      <c r="P2314" s="27">
        <v>0</v>
      </c>
      <c r="Q2314" s="27"/>
      <c r="R2314" s="27">
        <v>0</v>
      </c>
      <c r="S2314" s="27">
        <v>0</v>
      </c>
      <c r="T2314" s="27">
        <v>0</v>
      </c>
      <c r="U2314" s="27"/>
      <c r="V2314" s="27">
        <v>0</v>
      </c>
      <c r="W2314" s="27">
        <v>0</v>
      </c>
      <c r="X2314" s="27">
        <v>0</v>
      </c>
      <c r="Y2314" s="27"/>
      <c r="Z2314" s="27">
        <v>0</v>
      </c>
      <c r="AA2314" s="27">
        <v>0</v>
      </c>
      <c r="AB2314" s="27">
        <v>0</v>
      </c>
      <c r="AC2314" s="27"/>
      <c r="AD2314" s="27">
        <v>0</v>
      </c>
      <c r="AE2314" s="27">
        <v>0</v>
      </c>
      <c r="AF2314" s="27">
        <v>0</v>
      </c>
      <c r="AG2314" s="106">
        <v>0</v>
      </c>
      <c r="AH2314" s="27">
        <v>0</v>
      </c>
      <c r="AI2314" s="27">
        <v>0</v>
      </c>
      <c r="AJ2314" s="27">
        <v>0</v>
      </c>
      <c r="AK2314" s="106">
        <v>0</v>
      </c>
      <c r="AL2314" s="106">
        <v>0</v>
      </c>
      <c r="AM2314" s="105">
        <v>0</v>
      </c>
      <c r="AN2314" s="11">
        <v>0</v>
      </c>
      <c r="AO2314" s="11">
        <v>0</v>
      </c>
      <c r="AP2314" s="105">
        <v>0</v>
      </c>
      <c r="AQ2314" s="11">
        <v>0</v>
      </c>
      <c r="AR2314" s="11">
        <v>0</v>
      </c>
      <c r="AS2314" s="11">
        <v>0</v>
      </c>
      <c r="AT2314" s="11">
        <v>0</v>
      </c>
      <c r="AU2314" s="11">
        <v>0</v>
      </c>
      <c r="AV2314" s="11">
        <v>0</v>
      </c>
      <c r="AW2314" s="11">
        <v>0</v>
      </c>
      <c r="AX2314" s="11">
        <v>0</v>
      </c>
      <c r="AZ2314" s="11">
        <v>0</v>
      </c>
      <c r="BA2314" s="11">
        <v>0</v>
      </c>
      <c r="BB2314" s="122"/>
    </row>
    <row r="2315" spans="1:54" x14ac:dyDescent="0.25">
      <c r="A2315">
        <v>12</v>
      </c>
      <c r="B2315" t="str">
        <f t="shared" si="282"/>
        <v>CCC-4321</v>
      </c>
      <c r="C2315" s="2" t="s">
        <v>322</v>
      </c>
      <c r="D2315" s="2" t="str">
        <f t="shared" si="279"/>
        <v>4</v>
      </c>
      <c r="E2315" s="2" t="str">
        <f t="shared" si="280"/>
        <v>43</v>
      </c>
      <c r="F2315" s="2" t="str">
        <f t="shared" si="281"/>
        <v>432</v>
      </c>
      <c r="G2315" s="1" t="s">
        <v>106</v>
      </c>
      <c r="H2315" s="27">
        <v>0</v>
      </c>
      <c r="I2315" s="27"/>
      <c r="J2315" s="27">
        <v>0</v>
      </c>
      <c r="K2315" s="27">
        <v>0</v>
      </c>
      <c r="L2315" s="27">
        <v>0</v>
      </c>
      <c r="M2315" s="27"/>
      <c r="N2315" s="27">
        <v>0</v>
      </c>
      <c r="O2315" s="27">
        <v>0</v>
      </c>
      <c r="P2315" s="27">
        <v>0</v>
      </c>
      <c r="Q2315" s="27"/>
      <c r="R2315" s="27">
        <v>0</v>
      </c>
      <c r="S2315" s="27">
        <v>0</v>
      </c>
      <c r="T2315" s="27">
        <v>0</v>
      </c>
      <c r="U2315" s="27"/>
      <c r="V2315" s="27">
        <v>0</v>
      </c>
      <c r="W2315" s="27">
        <v>0</v>
      </c>
      <c r="X2315" s="27">
        <v>0</v>
      </c>
      <c r="Y2315" s="27"/>
      <c r="Z2315" s="27">
        <v>0</v>
      </c>
      <c r="AA2315" s="27">
        <v>0</v>
      </c>
      <c r="AB2315" s="27">
        <v>0</v>
      </c>
      <c r="AC2315" s="27"/>
      <c r="AD2315" s="27">
        <v>0</v>
      </c>
      <c r="AE2315" s="27">
        <v>0</v>
      </c>
      <c r="AF2315" s="27">
        <v>0</v>
      </c>
      <c r="AG2315" s="106">
        <v>0</v>
      </c>
      <c r="AH2315" s="27">
        <v>0</v>
      </c>
      <c r="AI2315" s="27">
        <v>0</v>
      </c>
      <c r="AJ2315" s="27">
        <v>0</v>
      </c>
      <c r="AK2315" s="106">
        <v>0</v>
      </c>
      <c r="AL2315" s="106">
        <v>0</v>
      </c>
      <c r="AM2315" s="105">
        <v>0</v>
      </c>
      <c r="AN2315" s="11">
        <v>0</v>
      </c>
      <c r="AO2315" s="11">
        <v>0</v>
      </c>
      <c r="AP2315" s="105">
        <v>0</v>
      </c>
      <c r="AQ2315" s="11">
        <v>0</v>
      </c>
      <c r="AR2315" s="11">
        <v>0</v>
      </c>
      <c r="AS2315" s="11">
        <v>0</v>
      </c>
      <c r="AT2315" s="11">
        <v>0</v>
      </c>
      <c r="AU2315" s="11">
        <v>0</v>
      </c>
      <c r="AV2315" s="11">
        <v>0</v>
      </c>
      <c r="AW2315" s="11">
        <v>0</v>
      </c>
      <c r="AX2315" s="11">
        <v>0</v>
      </c>
      <c r="AZ2315" s="11">
        <v>0</v>
      </c>
      <c r="BA2315" s="11">
        <v>0</v>
      </c>
      <c r="BB2315" s="122"/>
    </row>
    <row r="2316" spans="1:54" x14ac:dyDescent="0.25">
      <c r="A2316">
        <v>12</v>
      </c>
      <c r="B2316" t="str">
        <f t="shared" si="282"/>
        <v>CCC-4322</v>
      </c>
      <c r="C2316" s="2" t="s">
        <v>322</v>
      </c>
      <c r="D2316" s="2" t="str">
        <f t="shared" si="279"/>
        <v>4</v>
      </c>
      <c r="E2316" s="2" t="str">
        <f t="shared" si="280"/>
        <v>43</v>
      </c>
      <c r="F2316" s="2" t="str">
        <f t="shared" si="281"/>
        <v>432</v>
      </c>
      <c r="G2316" s="1" t="s">
        <v>107</v>
      </c>
      <c r="H2316" s="27">
        <v>27191</v>
      </c>
      <c r="I2316" s="27"/>
      <c r="J2316" s="27">
        <v>26954</v>
      </c>
      <c r="K2316" s="27">
        <v>26954</v>
      </c>
      <c r="L2316" s="27">
        <v>27538</v>
      </c>
      <c r="M2316" s="27"/>
      <c r="N2316" s="27">
        <v>27665</v>
      </c>
      <c r="O2316" s="27">
        <v>27665</v>
      </c>
      <c r="P2316" s="27">
        <v>28192</v>
      </c>
      <c r="Q2316" s="27"/>
      <c r="R2316" s="27">
        <v>27819</v>
      </c>
      <c r="S2316" s="27">
        <v>27819</v>
      </c>
      <c r="T2316" s="27">
        <v>28701</v>
      </c>
      <c r="U2316" s="27"/>
      <c r="V2316" s="27">
        <v>28634</v>
      </c>
      <c r="W2316" s="27">
        <v>28634</v>
      </c>
      <c r="X2316" s="27">
        <v>29328</v>
      </c>
      <c r="Y2316" s="27"/>
      <c r="Z2316" s="27">
        <v>29715</v>
      </c>
      <c r="AA2316" s="27">
        <v>29715</v>
      </c>
      <c r="AB2316" s="27">
        <v>17715</v>
      </c>
      <c r="AC2316" s="27"/>
      <c r="AD2316" s="27">
        <v>16755</v>
      </c>
      <c r="AE2316" s="27">
        <v>29531</v>
      </c>
      <c r="AF2316" s="27">
        <v>20457</v>
      </c>
      <c r="AG2316" s="106">
        <v>31428</v>
      </c>
      <c r="AH2316" s="27">
        <v>31428</v>
      </c>
      <c r="AI2316" s="27">
        <v>31428</v>
      </c>
      <c r="AJ2316" s="27">
        <v>1969</v>
      </c>
      <c r="AK2316" s="106">
        <v>2016</v>
      </c>
      <c r="AL2316" s="106">
        <v>2016</v>
      </c>
      <c r="AM2316" s="105">
        <v>2016</v>
      </c>
      <c r="AN2316" s="11">
        <v>2003</v>
      </c>
      <c r="AO2316" s="11">
        <v>2050</v>
      </c>
      <c r="AP2316" s="105">
        <v>2050</v>
      </c>
      <c r="AQ2316" s="11">
        <v>2057</v>
      </c>
      <c r="AR2316" s="11">
        <v>2128</v>
      </c>
      <c r="AS2316" s="11">
        <v>2064</v>
      </c>
      <c r="AT2316" s="11">
        <v>2064</v>
      </c>
      <c r="AU2316" s="11">
        <v>1984</v>
      </c>
      <c r="AV2316" s="11">
        <v>2149</v>
      </c>
      <c r="AW2316" s="11">
        <v>7009</v>
      </c>
      <c r="AX2316" s="11">
        <v>7178</v>
      </c>
      <c r="AZ2316" s="11">
        <v>2164</v>
      </c>
      <c r="BA2316" s="11">
        <v>24013</v>
      </c>
      <c r="BB2316" s="122"/>
    </row>
    <row r="2317" spans="1:54" x14ac:dyDescent="0.25">
      <c r="A2317">
        <v>12</v>
      </c>
      <c r="B2317" t="str">
        <f t="shared" si="282"/>
        <v>CCC-4323</v>
      </c>
      <c r="C2317" s="2" t="s">
        <v>322</v>
      </c>
      <c r="D2317" s="2" t="str">
        <f t="shared" si="279"/>
        <v>4</v>
      </c>
      <c r="E2317" s="2" t="str">
        <f t="shared" si="280"/>
        <v>43</v>
      </c>
      <c r="F2317" s="2" t="str">
        <f t="shared" si="281"/>
        <v>432</v>
      </c>
      <c r="G2317" s="1" t="s">
        <v>108</v>
      </c>
      <c r="H2317" s="27">
        <v>0</v>
      </c>
      <c r="I2317" s="27"/>
      <c r="J2317" s="27">
        <v>0</v>
      </c>
      <c r="K2317" s="27">
        <v>0</v>
      </c>
      <c r="L2317" s="27">
        <v>0</v>
      </c>
      <c r="M2317" s="27"/>
      <c r="N2317" s="27">
        <v>0</v>
      </c>
      <c r="O2317" s="27">
        <v>0</v>
      </c>
      <c r="P2317" s="27">
        <v>0</v>
      </c>
      <c r="Q2317" s="27"/>
      <c r="R2317" s="27">
        <v>0</v>
      </c>
      <c r="S2317" s="27">
        <v>0</v>
      </c>
      <c r="T2317" s="27">
        <v>0</v>
      </c>
      <c r="U2317" s="27"/>
      <c r="V2317" s="27">
        <v>0</v>
      </c>
      <c r="W2317" s="27">
        <v>0</v>
      </c>
      <c r="X2317" s="27">
        <v>0</v>
      </c>
      <c r="Y2317" s="27"/>
      <c r="Z2317" s="27">
        <v>0</v>
      </c>
      <c r="AA2317" s="27">
        <v>0</v>
      </c>
      <c r="AB2317" s="27">
        <v>0</v>
      </c>
      <c r="AC2317" s="27"/>
      <c r="AD2317" s="27">
        <v>0</v>
      </c>
      <c r="AE2317" s="27">
        <v>0</v>
      </c>
      <c r="AF2317" s="27">
        <v>0</v>
      </c>
      <c r="AG2317" s="106">
        <v>0</v>
      </c>
      <c r="AH2317" s="27">
        <v>0</v>
      </c>
      <c r="AI2317" s="27">
        <v>0</v>
      </c>
      <c r="AJ2317" s="27">
        <v>0</v>
      </c>
      <c r="AK2317" s="106">
        <v>0</v>
      </c>
      <c r="AL2317" s="106">
        <v>0</v>
      </c>
      <c r="AM2317" s="105">
        <v>0</v>
      </c>
      <c r="AN2317" s="11">
        <v>0</v>
      </c>
      <c r="AO2317" s="11">
        <v>0</v>
      </c>
      <c r="AP2317" s="105">
        <v>0</v>
      </c>
      <c r="AQ2317" s="11">
        <v>0</v>
      </c>
      <c r="AR2317" s="11">
        <v>0</v>
      </c>
      <c r="AS2317" s="11">
        <v>0</v>
      </c>
      <c r="AT2317" s="11">
        <v>0</v>
      </c>
      <c r="AU2317" s="11">
        <v>0</v>
      </c>
      <c r="AV2317" s="11">
        <v>0</v>
      </c>
      <c r="AW2317" s="11">
        <v>0</v>
      </c>
      <c r="AX2317" s="11">
        <v>0</v>
      </c>
      <c r="AZ2317" s="11">
        <v>0</v>
      </c>
      <c r="BA2317" s="11">
        <v>0</v>
      </c>
      <c r="BB2317" s="122"/>
    </row>
    <row r="2318" spans="1:54" x14ac:dyDescent="0.25">
      <c r="A2318">
        <v>12</v>
      </c>
      <c r="B2318" t="str">
        <f t="shared" si="282"/>
        <v>CCC-4324</v>
      </c>
      <c r="C2318" s="2" t="s">
        <v>322</v>
      </c>
      <c r="D2318" s="2" t="str">
        <f t="shared" si="279"/>
        <v>4</v>
      </c>
      <c r="E2318" s="2" t="str">
        <f t="shared" si="280"/>
        <v>43</v>
      </c>
      <c r="F2318" s="2" t="str">
        <f t="shared" si="281"/>
        <v>432</v>
      </c>
      <c r="G2318" s="1" t="s">
        <v>109</v>
      </c>
      <c r="H2318" s="27">
        <v>0</v>
      </c>
      <c r="I2318" s="27"/>
      <c r="J2318" s="27">
        <v>0</v>
      </c>
      <c r="K2318" s="27">
        <v>0</v>
      </c>
      <c r="L2318" s="27">
        <v>0</v>
      </c>
      <c r="M2318" s="27"/>
      <c r="N2318" s="27">
        <v>0</v>
      </c>
      <c r="O2318" s="27">
        <v>0</v>
      </c>
      <c r="P2318" s="27">
        <v>0</v>
      </c>
      <c r="Q2318" s="27"/>
      <c r="R2318" s="27">
        <v>0</v>
      </c>
      <c r="S2318" s="27">
        <v>0</v>
      </c>
      <c r="T2318" s="27">
        <v>0</v>
      </c>
      <c r="U2318" s="27"/>
      <c r="V2318" s="27">
        <v>0</v>
      </c>
      <c r="W2318" s="27">
        <v>0</v>
      </c>
      <c r="X2318" s="27">
        <v>0</v>
      </c>
      <c r="Y2318" s="27"/>
      <c r="Z2318" s="27">
        <v>0</v>
      </c>
      <c r="AA2318" s="27">
        <v>0</v>
      </c>
      <c r="AB2318" s="27">
        <v>0</v>
      </c>
      <c r="AC2318" s="27"/>
      <c r="AD2318" s="27">
        <v>0</v>
      </c>
      <c r="AE2318" s="27">
        <v>0</v>
      </c>
      <c r="AF2318" s="27">
        <v>0</v>
      </c>
      <c r="AG2318" s="106">
        <v>0</v>
      </c>
      <c r="AH2318" s="27">
        <v>0</v>
      </c>
      <c r="AI2318" s="27">
        <v>0</v>
      </c>
      <c r="AJ2318" s="27">
        <v>0</v>
      </c>
      <c r="AK2318" s="106">
        <v>0</v>
      </c>
      <c r="AL2318" s="106">
        <v>0</v>
      </c>
      <c r="AM2318" s="105">
        <v>0</v>
      </c>
      <c r="AN2318" s="11">
        <v>0</v>
      </c>
      <c r="AO2318" s="11">
        <v>0</v>
      </c>
      <c r="AP2318" s="105">
        <v>0</v>
      </c>
      <c r="AQ2318" s="11">
        <v>0</v>
      </c>
      <c r="AR2318" s="11">
        <v>0</v>
      </c>
      <c r="AS2318" s="11">
        <v>0</v>
      </c>
      <c r="AT2318" s="11">
        <v>0</v>
      </c>
      <c r="AU2318" s="11">
        <v>0</v>
      </c>
      <c r="AV2318" s="11">
        <v>0</v>
      </c>
      <c r="AW2318" s="11">
        <v>0</v>
      </c>
      <c r="AX2318" s="11">
        <v>0</v>
      </c>
      <c r="AZ2318" s="11">
        <v>0</v>
      </c>
      <c r="BA2318" s="11">
        <v>0</v>
      </c>
      <c r="BB2318" s="122"/>
    </row>
    <row r="2319" spans="1:54" x14ac:dyDescent="0.25">
      <c r="A2319">
        <v>12</v>
      </c>
      <c r="B2319" t="str">
        <f t="shared" si="282"/>
        <v>CCC-4325</v>
      </c>
      <c r="C2319" s="2" t="s">
        <v>322</v>
      </c>
      <c r="D2319" s="2" t="str">
        <f t="shared" si="279"/>
        <v>4</v>
      </c>
      <c r="E2319" s="2" t="str">
        <f t="shared" si="280"/>
        <v>43</v>
      </c>
      <c r="F2319" s="2" t="str">
        <f t="shared" si="281"/>
        <v>432</v>
      </c>
      <c r="G2319" s="1" t="s">
        <v>110</v>
      </c>
      <c r="H2319" s="27">
        <v>0</v>
      </c>
      <c r="I2319" s="27"/>
      <c r="J2319" s="27">
        <v>0</v>
      </c>
      <c r="K2319" s="27">
        <v>0</v>
      </c>
      <c r="L2319" s="27">
        <v>0</v>
      </c>
      <c r="M2319" s="27"/>
      <c r="N2319" s="27">
        <v>0</v>
      </c>
      <c r="O2319" s="27">
        <v>0</v>
      </c>
      <c r="P2319" s="27">
        <v>0</v>
      </c>
      <c r="Q2319" s="27"/>
      <c r="R2319" s="27">
        <v>0</v>
      </c>
      <c r="S2319" s="27">
        <v>0</v>
      </c>
      <c r="T2319" s="27">
        <v>0</v>
      </c>
      <c r="U2319" s="27"/>
      <c r="V2319" s="27">
        <v>0</v>
      </c>
      <c r="W2319" s="27">
        <v>0</v>
      </c>
      <c r="X2319" s="27">
        <v>0</v>
      </c>
      <c r="Y2319" s="27"/>
      <c r="Z2319" s="27">
        <v>0</v>
      </c>
      <c r="AA2319" s="27">
        <v>0</v>
      </c>
      <c r="AB2319" s="27">
        <v>0</v>
      </c>
      <c r="AC2319" s="27"/>
      <c r="AD2319" s="27">
        <v>0</v>
      </c>
      <c r="AE2319" s="27">
        <v>0</v>
      </c>
      <c r="AF2319" s="27">
        <v>0</v>
      </c>
      <c r="AG2319" s="106">
        <v>0</v>
      </c>
      <c r="AH2319" s="27">
        <v>0</v>
      </c>
      <c r="AI2319" s="27">
        <v>0</v>
      </c>
      <c r="AJ2319" s="27">
        <v>0</v>
      </c>
      <c r="AK2319" s="106">
        <v>0</v>
      </c>
      <c r="AL2319" s="106">
        <v>0</v>
      </c>
      <c r="AM2319" s="105">
        <v>0</v>
      </c>
      <c r="AN2319" s="11">
        <v>0</v>
      </c>
      <c r="AO2319" s="11">
        <v>0</v>
      </c>
      <c r="AP2319" s="105">
        <v>0</v>
      </c>
      <c r="AQ2319" s="11">
        <v>0</v>
      </c>
      <c r="AR2319" s="11">
        <v>0</v>
      </c>
      <c r="AS2319" s="11">
        <v>0</v>
      </c>
      <c r="AT2319" s="11">
        <v>0</v>
      </c>
      <c r="AU2319" s="11">
        <v>0</v>
      </c>
      <c r="AV2319" s="11">
        <v>0</v>
      </c>
      <c r="AW2319" s="11">
        <v>0</v>
      </c>
      <c r="AX2319" s="11">
        <v>0</v>
      </c>
      <c r="AZ2319" s="11">
        <v>0</v>
      </c>
      <c r="BA2319" s="11">
        <v>0</v>
      </c>
      <c r="BB2319" s="122"/>
    </row>
    <row r="2320" spans="1:54" x14ac:dyDescent="0.25">
      <c r="A2320">
        <v>12</v>
      </c>
      <c r="B2320" t="str">
        <f t="shared" si="282"/>
        <v>CCC-4326</v>
      </c>
      <c r="C2320" s="2" t="s">
        <v>322</v>
      </c>
      <c r="D2320" s="2" t="str">
        <f t="shared" ref="D2320:D2327" si="283">LEFT($G2320,1)</f>
        <v>4</v>
      </c>
      <c r="E2320" s="2" t="str">
        <f t="shared" ref="E2320:E2327" si="284">LEFT($G2320,2)</f>
        <v>43</v>
      </c>
      <c r="F2320" s="2" t="str">
        <f t="shared" ref="F2320:F2327" si="285">LEFT($G2320,3)</f>
        <v>432</v>
      </c>
      <c r="G2320" s="1" t="s">
        <v>111</v>
      </c>
      <c r="H2320" s="27">
        <v>0</v>
      </c>
      <c r="I2320" s="27"/>
      <c r="J2320" s="27">
        <v>0</v>
      </c>
      <c r="K2320" s="27">
        <v>0</v>
      </c>
      <c r="L2320" s="27">
        <v>0</v>
      </c>
      <c r="M2320" s="27"/>
      <c r="N2320" s="27">
        <v>0</v>
      </c>
      <c r="O2320" s="27">
        <v>0</v>
      </c>
      <c r="P2320" s="27">
        <v>0</v>
      </c>
      <c r="Q2320" s="27"/>
      <c r="R2320" s="27">
        <v>0</v>
      </c>
      <c r="S2320" s="27">
        <v>0</v>
      </c>
      <c r="T2320" s="27">
        <v>0</v>
      </c>
      <c r="U2320" s="27"/>
      <c r="V2320" s="27">
        <v>0</v>
      </c>
      <c r="W2320" s="27">
        <v>0</v>
      </c>
      <c r="X2320" s="27">
        <v>0</v>
      </c>
      <c r="Y2320" s="27"/>
      <c r="Z2320" s="27">
        <v>0</v>
      </c>
      <c r="AA2320" s="27">
        <v>0</v>
      </c>
      <c r="AB2320" s="27">
        <v>0</v>
      </c>
      <c r="AC2320" s="27"/>
      <c r="AD2320" s="27">
        <v>0</v>
      </c>
      <c r="AE2320" s="27">
        <v>0</v>
      </c>
      <c r="AF2320" s="27">
        <v>0</v>
      </c>
      <c r="AG2320" s="106">
        <v>0</v>
      </c>
      <c r="AH2320" s="27">
        <v>0</v>
      </c>
      <c r="AI2320" s="27">
        <v>0</v>
      </c>
      <c r="AJ2320" s="27">
        <v>0</v>
      </c>
      <c r="AK2320" s="106">
        <v>0</v>
      </c>
      <c r="AL2320" s="106">
        <v>0</v>
      </c>
      <c r="AM2320" s="105">
        <v>0</v>
      </c>
      <c r="AN2320" s="11">
        <v>0</v>
      </c>
      <c r="AO2320" s="11">
        <v>0</v>
      </c>
      <c r="AP2320" s="105">
        <v>0</v>
      </c>
      <c r="AQ2320" s="11">
        <v>0</v>
      </c>
      <c r="AR2320" s="11">
        <v>0</v>
      </c>
      <c r="AS2320" s="11">
        <v>0</v>
      </c>
      <c r="AT2320" s="11">
        <v>0</v>
      </c>
      <c r="AU2320" s="11">
        <v>0</v>
      </c>
      <c r="AV2320" s="11">
        <v>0</v>
      </c>
      <c r="AW2320" s="11">
        <v>0</v>
      </c>
      <c r="AX2320" s="11">
        <v>0</v>
      </c>
      <c r="AZ2320" s="11">
        <v>0</v>
      </c>
      <c r="BA2320" s="11">
        <v>0</v>
      </c>
      <c r="BB2320" s="122"/>
    </row>
    <row r="2321" spans="1:54" x14ac:dyDescent="0.25">
      <c r="A2321">
        <v>12</v>
      </c>
      <c r="B2321" t="str">
        <f t="shared" si="282"/>
        <v>CCC-4331</v>
      </c>
      <c r="C2321" s="2" t="s">
        <v>322</v>
      </c>
      <c r="D2321" s="2" t="str">
        <f t="shared" si="283"/>
        <v>4</v>
      </c>
      <c r="E2321" s="2" t="str">
        <f t="shared" si="284"/>
        <v>43</v>
      </c>
      <c r="F2321" s="2" t="str">
        <f t="shared" si="285"/>
        <v>433</v>
      </c>
      <c r="G2321" s="1" t="s">
        <v>935</v>
      </c>
      <c r="H2321" s="27">
        <v>0</v>
      </c>
      <c r="I2321" s="27"/>
      <c r="J2321" s="27">
        <v>0</v>
      </c>
      <c r="K2321" s="27">
        <v>0</v>
      </c>
      <c r="L2321" s="27">
        <v>0</v>
      </c>
      <c r="M2321" s="27"/>
      <c r="N2321" s="27">
        <v>0</v>
      </c>
      <c r="O2321" s="27">
        <v>0</v>
      </c>
      <c r="P2321" s="27">
        <v>0</v>
      </c>
      <c r="Q2321" s="27"/>
      <c r="R2321" s="27">
        <v>0</v>
      </c>
      <c r="S2321" s="27">
        <v>0</v>
      </c>
      <c r="T2321" s="27">
        <v>0</v>
      </c>
      <c r="U2321" s="27"/>
      <c r="V2321" s="27">
        <v>0</v>
      </c>
      <c r="W2321" s="27">
        <v>0</v>
      </c>
      <c r="X2321" s="27">
        <v>0</v>
      </c>
      <c r="Y2321" s="27"/>
      <c r="Z2321" s="27">
        <v>0</v>
      </c>
      <c r="AA2321" s="27">
        <v>0</v>
      </c>
      <c r="AB2321" s="27">
        <v>0</v>
      </c>
      <c r="AC2321" s="27"/>
      <c r="AD2321" s="27">
        <v>0</v>
      </c>
      <c r="AE2321" s="27">
        <v>0</v>
      </c>
      <c r="AF2321" s="27">
        <v>0</v>
      </c>
      <c r="AG2321" s="106">
        <v>0</v>
      </c>
      <c r="AH2321" s="27">
        <v>0</v>
      </c>
      <c r="AI2321" s="27">
        <v>0</v>
      </c>
      <c r="AJ2321" s="27">
        <v>0</v>
      </c>
      <c r="AK2321" s="106">
        <v>0</v>
      </c>
      <c r="AL2321" s="106">
        <v>0</v>
      </c>
      <c r="AM2321" s="105">
        <v>0</v>
      </c>
      <c r="AN2321" s="11">
        <v>0</v>
      </c>
      <c r="AO2321" s="11">
        <v>0</v>
      </c>
      <c r="AP2321" s="105">
        <v>0</v>
      </c>
      <c r="AQ2321" s="11">
        <v>0</v>
      </c>
      <c r="AR2321" s="11">
        <v>0</v>
      </c>
      <c r="AS2321" s="11">
        <v>0</v>
      </c>
      <c r="AT2321" s="11">
        <v>0</v>
      </c>
      <c r="AU2321" s="11"/>
      <c r="AV2321" s="11">
        <v>0</v>
      </c>
      <c r="AW2321" s="11">
        <v>0</v>
      </c>
      <c r="AX2321" s="11"/>
      <c r="AZ2321" s="11"/>
      <c r="BA2321" s="11"/>
      <c r="BB2321" s="122"/>
    </row>
    <row r="2322" spans="1:54" x14ac:dyDescent="0.25">
      <c r="A2322">
        <v>12</v>
      </c>
      <c r="B2322" t="str">
        <f t="shared" si="282"/>
        <v>CCC-4332</v>
      </c>
      <c r="C2322" s="2" t="s">
        <v>322</v>
      </c>
      <c r="D2322" s="2" t="str">
        <f t="shared" si="283"/>
        <v>4</v>
      </c>
      <c r="E2322" s="2" t="str">
        <f t="shared" si="284"/>
        <v>43</v>
      </c>
      <c r="F2322" s="2" t="str">
        <f t="shared" si="285"/>
        <v>433</v>
      </c>
      <c r="G2322" s="1" t="s">
        <v>936</v>
      </c>
      <c r="H2322" s="27">
        <v>0</v>
      </c>
      <c r="I2322" s="27"/>
      <c r="J2322" s="27">
        <v>0</v>
      </c>
      <c r="K2322" s="27">
        <v>0</v>
      </c>
      <c r="L2322" s="27">
        <v>0</v>
      </c>
      <c r="M2322" s="27"/>
      <c r="N2322" s="27">
        <v>0</v>
      </c>
      <c r="O2322" s="27">
        <v>0</v>
      </c>
      <c r="P2322" s="27">
        <v>0</v>
      </c>
      <c r="Q2322" s="27"/>
      <c r="R2322" s="27">
        <v>0</v>
      </c>
      <c r="S2322" s="27">
        <v>0</v>
      </c>
      <c r="T2322" s="27">
        <v>0</v>
      </c>
      <c r="U2322" s="27"/>
      <c r="V2322" s="27">
        <v>0</v>
      </c>
      <c r="W2322" s="27">
        <v>0</v>
      </c>
      <c r="X2322" s="27">
        <v>0</v>
      </c>
      <c r="Y2322" s="27"/>
      <c r="Z2322" s="27">
        <v>0</v>
      </c>
      <c r="AA2322" s="27">
        <v>0</v>
      </c>
      <c r="AB2322" s="27">
        <v>0</v>
      </c>
      <c r="AC2322" s="27"/>
      <c r="AD2322" s="27">
        <v>0</v>
      </c>
      <c r="AE2322" s="27">
        <v>0</v>
      </c>
      <c r="AF2322" s="27">
        <v>0</v>
      </c>
      <c r="AG2322" s="106">
        <v>0</v>
      </c>
      <c r="AH2322" s="27">
        <v>0</v>
      </c>
      <c r="AI2322" s="27">
        <v>0</v>
      </c>
      <c r="AJ2322" s="27">
        <v>0</v>
      </c>
      <c r="AK2322" s="106">
        <v>0</v>
      </c>
      <c r="AL2322" s="106">
        <v>0</v>
      </c>
      <c r="AM2322" s="105">
        <v>0</v>
      </c>
      <c r="AN2322" s="11">
        <v>0</v>
      </c>
      <c r="AO2322" s="11">
        <v>0</v>
      </c>
      <c r="AP2322" s="105">
        <v>0</v>
      </c>
      <c r="AQ2322" s="11">
        <v>0</v>
      </c>
      <c r="AR2322" s="11">
        <v>0</v>
      </c>
      <c r="AS2322" s="11">
        <v>0</v>
      </c>
      <c r="AT2322" s="11">
        <v>0</v>
      </c>
      <c r="AU2322" s="11"/>
      <c r="AV2322" s="11">
        <v>0</v>
      </c>
      <c r="AW2322" s="11">
        <v>0</v>
      </c>
      <c r="AX2322" s="11"/>
      <c r="AZ2322" s="11"/>
      <c r="BA2322" s="11"/>
      <c r="BB2322" s="122"/>
    </row>
    <row r="2323" spans="1:54" x14ac:dyDescent="0.25">
      <c r="A2323">
        <v>12</v>
      </c>
      <c r="B2323" t="str">
        <f t="shared" si="282"/>
        <v>CCC-4333</v>
      </c>
      <c r="C2323" s="2" t="s">
        <v>322</v>
      </c>
      <c r="D2323" s="2" t="str">
        <f t="shared" si="283"/>
        <v>4</v>
      </c>
      <c r="E2323" s="2" t="str">
        <f t="shared" si="284"/>
        <v>43</v>
      </c>
      <c r="F2323" s="2" t="str">
        <f t="shared" si="285"/>
        <v>433</v>
      </c>
      <c r="G2323" s="1" t="s">
        <v>937</v>
      </c>
      <c r="H2323" s="27">
        <v>0</v>
      </c>
      <c r="I2323" s="27"/>
      <c r="J2323" s="27">
        <v>0</v>
      </c>
      <c r="K2323" s="27">
        <v>0</v>
      </c>
      <c r="L2323" s="27">
        <v>0</v>
      </c>
      <c r="M2323" s="27"/>
      <c r="N2323" s="27">
        <v>0</v>
      </c>
      <c r="O2323" s="27">
        <v>0</v>
      </c>
      <c r="P2323" s="27">
        <v>0</v>
      </c>
      <c r="Q2323" s="27"/>
      <c r="R2323" s="27">
        <v>0</v>
      </c>
      <c r="S2323" s="27">
        <v>0</v>
      </c>
      <c r="T2323" s="27">
        <v>0</v>
      </c>
      <c r="U2323" s="27"/>
      <c r="V2323" s="27">
        <v>0</v>
      </c>
      <c r="W2323" s="27">
        <v>0</v>
      </c>
      <c r="X2323" s="27">
        <v>0</v>
      </c>
      <c r="Y2323" s="27"/>
      <c r="Z2323" s="27">
        <v>0</v>
      </c>
      <c r="AA2323" s="27">
        <v>0</v>
      </c>
      <c r="AB2323" s="27">
        <v>0</v>
      </c>
      <c r="AC2323" s="27"/>
      <c r="AD2323" s="27">
        <v>0</v>
      </c>
      <c r="AE2323" s="27">
        <v>0</v>
      </c>
      <c r="AF2323" s="27">
        <v>0</v>
      </c>
      <c r="AG2323" s="106">
        <v>0</v>
      </c>
      <c r="AH2323" s="27">
        <v>0</v>
      </c>
      <c r="AI2323" s="27">
        <v>0</v>
      </c>
      <c r="AJ2323" s="27">
        <v>0</v>
      </c>
      <c r="AK2323" s="106">
        <v>0</v>
      </c>
      <c r="AL2323" s="106">
        <v>0</v>
      </c>
      <c r="AM2323" s="105">
        <v>0</v>
      </c>
      <c r="AN2323" s="11">
        <v>0</v>
      </c>
      <c r="AO2323" s="11">
        <v>0</v>
      </c>
      <c r="AP2323" s="105">
        <v>0</v>
      </c>
      <c r="AQ2323" s="11">
        <v>0</v>
      </c>
      <c r="AR2323" s="11">
        <v>0</v>
      </c>
      <c r="AS2323" s="11">
        <v>0</v>
      </c>
      <c r="AT2323" s="11">
        <v>0</v>
      </c>
      <c r="AU2323" s="11"/>
      <c r="AV2323" s="11">
        <v>0</v>
      </c>
      <c r="AW2323" s="11">
        <v>0</v>
      </c>
      <c r="AX2323" s="11"/>
      <c r="AZ2323" s="11"/>
      <c r="BA2323" s="11"/>
      <c r="BB2323" s="122"/>
    </row>
    <row r="2324" spans="1:54" x14ac:dyDescent="0.25">
      <c r="A2324">
        <v>12</v>
      </c>
      <c r="B2324" t="str">
        <f t="shared" si="282"/>
        <v>CCC-4334</v>
      </c>
      <c r="C2324" s="2" t="s">
        <v>322</v>
      </c>
      <c r="D2324" s="2" t="str">
        <f t="shared" si="283"/>
        <v>4</v>
      </c>
      <c r="E2324" s="2" t="str">
        <f t="shared" si="284"/>
        <v>43</v>
      </c>
      <c r="F2324" s="2" t="str">
        <f t="shared" si="285"/>
        <v>433</v>
      </c>
      <c r="G2324" s="1" t="s">
        <v>938</v>
      </c>
      <c r="H2324" s="27">
        <v>0</v>
      </c>
      <c r="I2324" s="27"/>
      <c r="J2324" s="27">
        <v>0</v>
      </c>
      <c r="K2324" s="27">
        <v>0</v>
      </c>
      <c r="L2324" s="27">
        <v>0</v>
      </c>
      <c r="M2324" s="27"/>
      <c r="N2324" s="27">
        <v>0</v>
      </c>
      <c r="O2324" s="27">
        <v>0</v>
      </c>
      <c r="P2324" s="27">
        <v>0</v>
      </c>
      <c r="Q2324" s="27"/>
      <c r="R2324" s="27">
        <v>0</v>
      </c>
      <c r="S2324" s="27">
        <v>0</v>
      </c>
      <c r="T2324" s="27">
        <v>0</v>
      </c>
      <c r="U2324" s="27"/>
      <c r="V2324" s="27">
        <v>0</v>
      </c>
      <c r="W2324" s="27">
        <v>0</v>
      </c>
      <c r="X2324" s="27">
        <v>0</v>
      </c>
      <c r="Y2324" s="27"/>
      <c r="Z2324" s="27">
        <v>0</v>
      </c>
      <c r="AA2324" s="27">
        <v>0</v>
      </c>
      <c r="AB2324" s="27">
        <v>0</v>
      </c>
      <c r="AC2324" s="27"/>
      <c r="AD2324" s="27">
        <v>0</v>
      </c>
      <c r="AE2324" s="27">
        <v>0</v>
      </c>
      <c r="AF2324" s="27">
        <v>0</v>
      </c>
      <c r="AG2324" s="106">
        <v>0</v>
      </c>
      <c r="AH2324" s="27">
        <v>0</v>
      </c>
      <c r="AI2324" s="27">
        <v>0</v>
      </c>
      <c r="AJ2324" s="27">
        <v>0</v>
      </c>
      <c r="AK2324" s="106">
        <v>0</v>
      </c>
      <c r="AL2324" s="106">
        <v>0</v>
      </c>
      <c r="AM2324" s="105">
        <v>0</v>
      </c>
      <c r="AN2324" s="11">
        <v>0</v>
      </c>
      <c r="AO2324" s="11">
        <v>0</v>
      </c>
      <c r="AP2324" s="105">
        <v>0</v>
      </c>
      <c r="AQ2324" s="11">
        <v>0</v>
      </c>
      <c r="AR2324" s="11">
        <v>0</v>
      </c>
      <c r="AS2324" s="11">
        <v>0</v>
      </c>
      <c r="AT2324" s="11">
        <v>0</v>
      </c>
      <c r="AU2324" s="11"/>
      <c r="AV2324" s="11">
        <v>0</v>
      </c>
      <c r="AW2324" s="11">
        <v>0</v>
      </c>
      <c r="AX2324" s="11"/>
      <c r="AZ2324" s="11"/>
      <c r="BA2324" s="11"/>
      <c r="BB2324" s="122"/>
    </row>
    <row r="2325" spans="1:54" x14ac:dyDescent="0.25">
      <c r="A2325">
        <v>12</v>
      </c>
      <c r="B2325" t="str">
        <f t="shared" si="282"/>
        <v>CCC-4335</v>
      </c>
      <c r="C2325" s="2" t="s">
        <v>322</v>
      </c>
      <c r="D2325" s="2" t="str">
        <f t="shared" si="283"/>
        <v>4</v>
      </c>
      <c r="E2325" s="2" t="str">
        <f t="shared" si="284"/>
        <v>43</v>
      </c>
      <c r="F2325" s="2" t="str">
        <f t="shared" si="285"/>
        <v>433</v>
      </c>
      <c r="G2325" s="1" t="s">
        <v>939</v>
      </c>
      <c r="H2325" s="27">
        <v>0</v>
      </c>
      <c r="I2325" s="27"/>
      <c r="J2325" s="27">
        <v>0</v>
      </c>
      <c r="K2325" s="27">
        <v>0</v>
      </c>
      <c r="L2325" s="27">
        <v>0</v>
      </c>
      <c r="M2325" s="27"/>
      <c r="N2325" s="27">
        <v>0</v>
      </c>
      <c r="O2325" s="27">
        <v>0</v>
      </c>
      <c r="P2325" s="27">
        <v>0</v>
      </c>
      <c r="Q2325" s="27"/>
      <c r="R2325" s="27">
        <v>0</v>
      </c>
      <c r="S2325" s="27">
        <v>0</v>
      </c>
      <c r="T2325" s="27">
        <v>0</v>
      </c>
      <c r="U2325" s="27"/>
      <c r="V2325" s="27">
        <v>0</v>
      </c>
      <c r="W2325" s="27">
        <v>0</v>
      </c>
      <c r="X2325" s="27">
        <v>0</v>
      </c>
      <c r="Y2325" s="27"/>
      <c r="Z2325" s="27">
        <v>0</v>
      </c>
      <c r="AA2325" s="27">
        <v>0</v>
      </c>
      <c r="AB2325" s="27">
        <v>0</v>
      </c>
      <c r="AC2325" s="27"/>
      <c r="AD2325" s="27">
        <v>0</v>
      </c>
      <c r="AE2325" s="27">
        <v>0</v>
      </c>
      <c r="AF2325" s="27">
        <v>0</v>
      </c>
      <c r="AG2325" s="106">
        <v>0</v>
      </c>
      <c r="AH2325" s="27">
        <v>0</v>
      </c>
      <c r="AI2325" s="27">
        <v>0</v>
      </c>
      <c r="AJ2325" s="27">
        <v>0</v>
      </c>
      <c r="AK2325" s="106">
        <v>0</v>
      </c>
      <c r="AL2325" s="106">
        <v>0</v>
      </c>
      <c r="AM2325" s="105">
        <v>0</v>
      </c>
      <c r="AN2325" s="11">
        <v>0</v>
      </c>
      <c r="AO2325" s="11">
        <v>0</v>
      </c>
      <c r="AP2325" s="105">
        <v>0</v>
      </c>
      <c r="AQ2325" s="11">
        <v>0</v>
      </c>
      <c r="AR2325" s="11">
        <v>0</v>
      </c>
      <c r="AS2325" s="11">
        <v>0</v>
      </c>
      <c r="AT2325" s="11">
        <v>0</v>
      </c>
      <c r="AU2325" s="11"/>
      <c r="AV2325" s="11">
        <v>0</v>
      </c>
      <c r="AW2325" s="11">
        <v>0</v>
      </c>
      <c r="AX2325" s="11"/>
      <c r="AZ2325" s="11"/>
      <c r="BA2325" s="11"/>
      <c r="BB2325" s="122"/>
    </row>
    <row r="2326" spans="1:54" x14ac:dyDescent="0.25">
      <c r="A2326">
        <v>12</v>
      </c>
      <c r="B2326" t="str">
        <f t="shared" si="282"/>
        <v>CCC-4336</v>
      </c>
      <c r="C2326" s="2" t="s">
        <v>322</v>
      </c>
      <c r="D2326" s="2" t="str">
        <f t="shared" si="283"/>
        <v>4</v>
      </c>
      <c r="E2326" s="2" t="str">
        <f t="shared" si="284"/>
        <v>43</v>
      </c>
      <c r="F2326" s="2" t="str">
        <f t="shared" si="285"/>
        <v>433</v>
      </c>
      <c r="G2326" s="1" t="s">
        <v>940</v>
      </c>
      <c r="H2326" s="27">
        <v>0</v>
      </c>
      <c r="I2326" s="27"/>
      <c r="J2326" s="27">
        <v>0</v>
      </c>
      <c r="K2326" s="27">
        <v>0</v>
      </c>
      <c r="L2326" s="27">
        <v>0</v>
      </c>
      <c r="M2326" s="27"/>
      <c r="N2326" s="27">
        <v>0</v>
      </c>
      <c r="O2326" s="27">
        <v>0</v>
      </c>
      <c r="P2326" s="27">
        <v>0</v>
      </c>
      <c r="Q2326" s="27"/>
      <c r="R2326" s="27">
        <v>0</v>
      </c>
      <c r="S2326" s="27">
        <v>0</v>
      </c>
      <c r="T2326" s="27">
        <v>0</v>
      </c>
      <c r="U2326" s="27"/>
      <c r="V2326" s="27">
        <v>0</v>
      </c>
      <c r="W2326" s="27">
        <v>0</v>
      </c>
      <c r="X2326" s="27">
        <v>0</v>
      </c>
      <c r="Y2326" s="27"/>
      <c r="Z2326" s="27">
        <v>0</v>
      </c>
      <c r="AA2326" s="27">
        <v>0</v>
      </c>
      <c r="AB2326" s="27">
        <v>0</v>
      </c>
      <c r="AC2326" s="27"/>
      <c r="AD2326" s="27">
        <v>0</v>
      </c>
      <c r="AE2326" s="27">
        <v>0</v>
      </c>
      <c r="AF2326" s="27">
        <v>0</v>
      </c>
      <c r="AG2326" s="106">
        <v>0</v>
      </c>
      <c r="AH2326" s="27">
        <v>0</v>
      </c>
      <c r="AI2326" s="27">
        <v>0</v>
      </c>
      <c r="AJ2326" s="27">
        <v>0</v>
      </c>
      <c r="AK2326" s="106">
        <v>0</v>
      </c>
      <c r="AL2326" s="106">
        <v>0</v>
      </c>
      <c r="AM2326" s="105">
        <v>0</v>
      </c>
      <c r="AN2326" s="11">
        <v>0</v>
      </c>
      <c r="AO2326" s="11">
        <v>0</v>
      </c>
      <c r="AP2326" s="105">
        <v>0</v>
      </c>
      <c r="AQ2326" s="11">
        <v>0</v>
      </c>
      <c r="AR2326" s="11">
        <v>0</v>
      </c>
      <c r="AS2326" s="11">
        <v>0</v>
      </c>
      <c r="AT2326" s="11">
        <v>0</v>
      </c>
      <c r="AU2326" s="11"/>
      <c r="AV2326" s="11">
        <v>0</v>
      </c>
      <c r="AW2326" s="11">
        <v>0</v>
      </c>
      <c r="AX2326" s="11"/>
      <c r="AZ2326" s="11"/>
      <c r="BA2326" s="11"/>
      <c r="BB2326" s="122"/>
    </row>
    <row r="2327" spans="1:54" x14ac:dyDescent="0.25">
      <c r="A2327">
        <v>12</v>
      </c>
      <c r="B2327" t="str">
        <f t="shared" si="282"/>
        <v>CCC-4340</v>
      </c>
      <c r="C2327" s="2" t="s">
        <v>322</v>
      </c>
      <c r="D2327" s="2" t="str">
        <f t="shared" si="283"/>
        <v>4</v>
      </c>
      <c r="E2327" s="2" t="str">
        <f t="shared" si="284"/>
        <v>43</v>
      </c>
      <c r="F2327" s="2" t="str">
        <f t="shared" si="285"/>
        <v>434</v>
      </c>
      <c r="G2327" s="1" t="s">
        <v>112</v>
      </c>
      <c r="H2327" s="27">
        <v>0</v>
      </c>
      <c r="I2327" s="27"/>
      <c r="J2327" s="27">
        <v>0</v>
      </c>
      <c r="K2327" s="27">
        <v>0</v>
      </c>
      <c r="L2327" s="27">
        <v>0</v>
      </c>
      <c r="M2327" s="27"/>
      <c r="N2327" s="27">
        <v>0</v>
      </c>
      <c r="O2327" s="27">
        <v>0</v>
      </c>
      <c r="P2327" s="27">
        <v>0</v>
      </c>
      <c r="Q2327" s="27"/>
      <c r="R2327" s="27">
        <v>0</v>
      </c>
      <c r="S2327" s="27">
        <v>0</v>
      </c>
      <c r="T2327" s="27">
        <v>0</v>
      </c>
      <c r="U2327" s="27"/>
      <c r="V2327" s="27">
        <v>0</v>
      </c>
      <c r="W2327" s="27">
        <v>0</v>
      </c>
      <c r="X2327" s="27">
        <v>0</v>
      </c>
      <c r="Y2327" s="27"/>
      <c r="Z2327" s="27">
        <v>0</v>
      </c>
      <c r="AA2327" s="27">
        <v>0</v>
      </c>
      <c r="AB2327" s="27">
        <v>0</v>
      </c>
      <c r="AC2327" s="27"/>
      <c r="AD2327" s="27">
        <v>0</v>
      </c>
      <c r="AE2327" s="27">
        <v>0</v>
      </c>
      <c r="AF2327" s="27">
        <v>0</v>
      </c>
      <c r="AG2327" s="106">
        <v>0</v>
      </c>
      <c r="AH2327" s="27">
        <v>0</v>
      </c>
      <c r="AI2327" s="27">
        <v>0</v>
      </c>
      <c r="AJ2327" s="27">
        <v>150</v>
      </c>
      <c r="AK2327" s="106">
        <v>138</v>
      </c>
      <c r="AL2327" s="106">
        <v>138</v>
      </c>
      <c r="AM2327" s="105">
        <v>138</v>
      </c>
      <c r="AN2327" s="11">
        <v>245</v>
      </c>
      <c r="AO2327" s="11">
        <v>210</v>
      </c>
      <c r="AP2327" s="105">
        <v>210</v>
      </c>
      <c r="AQ2327" s="11">
        <v>210</v>
      </c>
      <c r="AR2327" s="11">
        <v>225</v>
      </c>
      <c r="AS2327" s="11">
        <v>225</v>
      </c>
      <c r="AT2327" s="11">
        <v>225</v>
      </c>
      <c r="AU2327" s="11">
        <v>225</v>
      </c>
      <c r="AV2327" s="11">
        <v>225</v>
      </c>
      <c r="AW2327" s="11">
        <v>176</v>
      </c>
      <c r="AX2327" s="11">
        <v>176</v>
      </c>
      <c r="AZ2327" s="11">
        <v>225</v>
      </c>
      <c r="BA2327" s="11">
        <v>8813</v>
      </c>
      <c r="BB2327" s="122"/>
    </row>
    <row r="2328" spans="1:54" x14ac:dyDescent="0.25">
      <c r="A2328">
        <v>12</v>
      </c>
      <c r="B2328" t="str">
        <f t="shared" si="282"/>
        <v>CCC-4351</v>
      </c>
      <c r="C2328" s="2" t="s">
        <v>322</v>
      </c>
      <c r="D2328" s="2" t="s">
        <v>2156</v>
      </c>
      <c r="E2328" s="2" t="s">
        <v>2157</v>
      </c>
      <c r="F2328" s="2" t="s">
        <v>2158</v>
      </c>
      <c r="G2328" s="1" t="s">
        <v>113</v>
      </c>
      <c r="H2328" s="27">
        <v>0</v>
      </c>
      <c r="I2328" s="27"/>
      <c r="J2328" s="27">
        <v>0</v>
      </c>
      <c r="K2328" s="27">
        <v>0</v>
      </c>
      <c r="L2328" s="27">
        <v>0</v>
      </c>
      <c r="M2328" s="27"/>
      <c r="N2328" s="27">
        <v>0</v>
      </c>
      <c r="O2328" s="27">
        <v>0</v>
      </c>
      <c r="P2328" s="27">
        <v>0</v>
      </c>
      <c r="Q2328" s="27"/>
      <c r="R2328" s="27">
        <v>0</v>
      </c>
      <c r="S2328" s="27">
        <v>0</v>
      </c>
      <c r="T2328" s="27">
        <v>0</v>
      </c>
      <c r="U2328" s="27"/>
      <c r="V2328" s="27">
        <v>0</v>
      </c>
      <c r="W2328" s="27">
        <v>0</v>
      </c>
      <c r="X2328" s="27">
        <v>0</v>
      </c>
      <c r="Y2328" s="27"/>
      <c r="Z2328" s="27">
        <v>0</v>
      </c>
      <c r="AA2328" s="27">
        <v>0</v>
      </c>
      <c r="AB2328" s="27">
        <v>0</v>
      </c>
      <c r="AC2328" s="27"/>
      <c r="AD2328" s="27">
        <v>611</v>
      </c>
      <c r="AE2328" s="27">
        <v>521</v>
      </c>
      <c r="AF2328" s="27">
        <v>0</v>
      </c>
      <c r="AG2328" s="106">
        <v>0</v>
      </c>
      <c r="AH2328" s="27">
        <v>0</v>
      </c>
      <c r="AI2328" s="27">
        <v>0</v>
      </c>
      <c r="AJ2328" s="27">
        <v>0</v>
      </c>
      <c r="AK2328" s="106">
        <v>0</v>
      </c>
      <c r="AL2328" s="106">
        <v>0</v>
      </c>
      <c r="AM2328" s="105">
        <v>0</v>
      </c>
      <c r="AN2328" s="11">
        <v>0</v>
      </c>
      <c r="AO2328" s="11">
        <v>0</v>
      </c>
      <c r="AP2328" s="105">
        <v>0</v>
      </c>
      <c r="AQ2328" s="11">
        <v>0</v>
      </c>
      <c r="AR2328" s="11">
        <v>0</v>
      </c>
      <c r="AS2328" s="11">
        <v>0</v>
      </c>
      <c r="AT2328" s="11">
        <v>0</v>
      </c>
      <c r="AU2328" s="11">
        <v>0</v>
      </c>
      <c r="AV2328" s="11">
        <v>0</v>
      </c>
      <c r="AW2328" s="11">
        <v>0</v>
      </c>
      <c r="AX2328" s="11">
        <v>0</v>
      </c>
      <c r="AZ2328" s="11">
        <v>0</v>
      </c>
      <c r="BA2328" s="11">
        <v>0</v>
      </c>
      <c r="BB2328" s="122"/>
    </row>
    <row r="2329" spans="1:54" x14ac:dyDescent="0.25">
      <c r="A2329">
        <v>12</v>
      </c>
      <c r="B2329" t="str">
        <f t="shared" si="282"/>
        <v>CCC-4352</v>
      </c>
      <c r="C2329" s="2" t="s">
        <v>322</v>
      </c>
      <c r="D2329" s="2" t="s">
        <v>2156</v>
      </c>
      <c r="E2329" s="2" t="s">
        <v>2157</v>
      </c>
      <c r="F2329" s="2" t="s">
        <v>2158</v>
      </c>
      <c r="G2329" s="1" t="s">
        <v>115</v>
      </c>
      <c r="H2329" s="27">
        <v>0</v>
      </c>
      <c r="I2329" s="27"/>
      <c r="J2329" s="27">
        <v>0</v>
      </c>
      <c r="K2329" s="27">
        <v>0</v>
      </c>
      <c r="L2329" s="27">
        <v>0</v>
      </c>
      <c r="M2329" s="27"/>
      <c r="N2329" s="27">
        <v>0</v>
      </c>
      <c r="O2329" s="27">
        <v>0</v>
      </c>
      <c r="P2329" s="27">
        <v>0</v>
      </c>
      <c r="Q2329" s="27"/>
      <c r="R2329" s="27">
        <v>0</v>
      </c>
      <c r="S2329" s="27">
        <v>0</v>
      </c>
      <c r="T2329" s="27">
        <v>0</v>
      </c>
      <c r="U2329" s="27"/>
      <c r="V2329" s="27">
        <v>0</v>
      </c>
      <c r="W2329" s="27">
        <v>0</v>
      </c>
      <c r="X2329" s="27">
        <v>0</v>
      </c>
      <c r="Y2329" s="27"/>
      <c r="Z2329" s="27">
        <v>0</v>
      </c>
      <c r="AA2329" s="27">
        <v>0</v>
      </c>
      <c r="AB2329" s="27">
        <v>0</v>
      </c>
      <c r="AC2329" s="27"/>
      <c r="AD2329" s="27">
        <v>0</v>
      </c>
      <c r="AE2329" s="27">
        <v>0</v>
      </c>
      <c r="AF2329" s="27">
        <v>0</v>
      </c>
      <c r="AG2329" s="106">
        <v>0</v>
      </c>
      <c r="AH2329" s="27">
        <v>0</v>
      </c>
      <c r="AI2329" s="27">
        <v>0</v>
      </c>
      <c r="AJ2329" s="27">
        <v>30132</v>
      </c>
      <c r="AK2329" s="106">
        <v>29823</v>
      </c>
      <c r="AL2329" s="106">
        <v>29823</v>
      </c>
      <c r="AM2329" s="105">
        <v>29823</v>
      </c>
      <c r="AN2329" s="11">
        <v>38497</v>
      </c>
      <c r="AO2329" s="11">
        <v>37603</v>
      </c>
      <c r="AP2329" s="105">
        <v>37603</v>
      </c>
      <c r="AQ2329" s="11">
        <v>38825</v>
      </c>
      <c r="AR2329" s="11">
        <v>33624</v>
      </c>
      <c r="AS2329" s="11">
        <v>42942</v>
      </c>
      <c r="AT2329" s="11">
        <v>42942</v>
      </c>
      <c r="AU2329" s="11">
        <v>42891</v>
      </c>
      <c r="AV2329" s="11">
        <v>35886</v>
      </c>
      <c r="AW2329" s="11">
        <v>66340</v>
      </c>
      <c r="AX2329" s="11">
        <v>66364</v>
      </c>
      <c r="AZ2329" s="11">
        <v>40835</v>
      </c>
      <c r="BA2329" s="11">
        <v>44062</v>
      </c>
      <c r="BB2329" s="122"/>
    </row>
    <row r="2330" spans="1:54" x14ac:dyDescent="0.25">
      <c r="A2330">
        <v>12</v>
      </c>
      <c r="B2330" t="str">
        <f t="shared" si="282"/>
        <v>CCC-4353</v>
      </c>
      <c r="C2330" s="2" t="s">
        <v>322</v>
      </c>
      <c r="D2330" s="2" t="str">
        <f t="shared" ref="D2330:D2361" si="286">LEFT($G2330,1)</f>
        <v>4</v>
      </c>
      <c r="E2330" s="2" t="str">
        <f t="shared" ref="E2330:E2361" si="287">LEFT($G2330,2)</f>
        <v>43</v>
      </c>
      <c r="F2330" s="2" t="str">
        <f t="shared" ref="F2330:F2361" si="288">LEFT($G2330,3)</f>
        <v>435</v>
      </c>
      <c r="G2330" s="1" t="s">
        <v>117</v>
      </c>
      <c r="H2330" s="27">
        <v>0</v>
      </c>
      <c r="I2330" s="27"/>
      <c r="J2330" s="27">
        <v>0</v>
      </c>
      <c r="K2330" s="27">
        <v>0</v>
      </c>
      <c r="L2330" s="27">
        <v>0</v>
      </c>
      <c r="M2330" s="27"/>
      <c r="N2330" s="27">
        <v>0</v>
      </c>
      <c r="O2330" s="27">
        <v>0</v>
      </c>
      <c r="P2330" s="27">
        <v>0</v>
      </c>
      <c r="Q2330" s="27"/>
      <c r="R2330" s="27">
        <v>0</v>
      </c>
      <c r="S2330" s="27">
        <v>0</v>
      </c>
      <c r="T2330" s="27">
        <v>0</v>
      </c>
      <c r="U2330" s="27"/>
      <c r="V2330" s="27">
        <v>0</v>
      </c>
      <c r="W2330" s="27">
        <v>0</v>
      </c>
      <c r="X2330" s="27">
        <v>0</v>
      </c>
      <c r="Y2330" s="27"/>
      <c r="Z2330" s="27">
        <v>0</v>
      </c>
      <c r="AA2330" s="27">
        <v>0</v>
      </c>
      <c r="AB2330" s="27">
        <v>0</v>
      </c>
      <c r="AC2330" s="27"/>
      <c r="AD2330" s="27">
        <v>0</v>
      </c>
      <c r="AE2330" s="27">
        <v>0</v>
      </c>
      <c r="AF2330" s="27">
        <v>0</v>
      </c>
      <c r="AG2330" s="106">
        <v>0</v>
      </c>
      <c r="AH2330" s="27">
        <v>0</v>
      </c>
      <c r="AI2330" s="27">
        <v>0</v>
      </c>
      <c r="AJ2330" s="27">
        <v>0</v>
      </c>
      <c r="AK2330" s="106">
        <v>0</v>
      </c>
      <c r="AL2330" s="106">
        <v>0</v>
      </c>
      <c r="AM2330" s="105">
        <v>0</v>
      </c>
      <c r="AN2330" s="11">
        <v>0</v>
      </c>
      <c r="AO2330" s="11">
        <v>0</v>
      </c>
      <c r="AP2330" s="105">
        <v>0</v>
      </c>
      <c r="AQ2330" s="11">
        <v>0</v>
      </c>
      <c r="AR2330" s="11">
        <v>0</v>
      </c>
      <c r="AS2330" s="11">
        <v>0</v>
      </c>
      <c r="AT2330" s="11">
        <v>0</v>
      </c>
      <c r="AU2330" s="11">
        <v>0</v>
      </c>
      <c r="AV2330" s="11">
        <v>0</v>
      </c>
      <c r="AW2330" s="11">
        <v>0</v>
      </c>
      <c r="AX2330" s="11">
        <v>0</v>
      </c>
      <c r="AZ2330" s="11">
        <v>0</v>
      </c>
      <c r="BA2330" s="11">
        <v>0</v>
      </c>
      <c r="BB2330" s="122"/>
    </row>
    <row r="2331" spans="1:54" x14ac:dyDescent="0.25">
      <c r="A2331">
        <v>12</v>
      </c>
      <c r="B2331" t="str">
        <f t="shared" si="282"/>
        <v>CCC-4354</v>
      </c>
      <c r="C2331" s="2" t="s">
        <v>322</v>
      </c>
      <c r="D2331" s="2" t="str">
        <f t="shared" si="286"/>
        <v>4</v>
      </c>
      <c r="E2331" s="2" t="str">
        <f t="shared" si="287"/>
        <v>43</v>
      </c>
      <c r="F2331" s="2" t="str">
        <f t="shared" si="288"/>
        <v>435</v>
      </c>
      <c r="G2331" s="1" t="s">
        <v>119</v>
      </c>
      <c r="H2331" s="27">
        <v>0</v>
      </c>
      <c r="I2331" s="27"/>
      <c r="J2331" s="27">
        <v>0</v>
      </c>
      <c r="K2331" s="27">
        <v>0</v>
      </c>
      <c r="L2331" s="27">
        <v>0</v>
      </c>
      <c r="M2331" s="27"/>
      <c r="N2331" s="27">
        <v>0</v>
      </c>
      <c r="O2331" s="27">
        <v>0</v>
      </c>
      <c r="P2331" s="27">
        <v>0</v>
      </c>
      <c r="Q2331" s="27"/>
      <c r="R2331" s="27">
        <v>0</v>
      </c>
      <c r="S2331" s="27">
        <v>0</v>
      </c>
      <c r="T2331" s="27">
        <v>0</v>
      </c>
      <c r="U2331" s="27"/>
      <c r="V2331" s="27">
        <v>0</v>
      </c>
      <c r="W2331" s="27">
        <v>0</v>
      </c>
      <c r="X2331" s="27">
        <v>0</v>
      </c>
      <c r="Y2331" s="27"/>
      <c r="Z2331" s="27">
        <v>0</v>
      </c>
      <c r="AA2331" s="27">
        <v>0</v>
      </c>
      <c r="AB2331" s="27">
        <v>0</v>
      </c>
      <c r="AC2331" s="27"/>
      <c r="AD2331" s="27">
        <v>0</v>
      </c>
      <c r="AE2331" s="27">
        <v>0</v>
      </c>
      <c r="AF2331" s="27">
        <v>0</v>
      </c>
      <c r="AG2331" s="106">
        <v>0</v>
      </c>
      <c r="AH2331" s="27">
        <v>0</v>
      </c>
      <c r="AI2331" s="27">
        <v>0</v>
      </c>
      <c r="AJ2331" s="27">
        <v>0</v>
      </c>
      <c r="AK2331" s="106">
        <v>0</v>
      </c>
      <c r="AL2331" s="106">
        <v>0</v>
      </c>
      <c r="AM2331" s="105">
        <v>0</v>
      </c>
      <c r="AN2331" s="11">
        <v>0</v>
      </c>
      <c r="AO2331" s="11">
        <v>0</v>
      </c>
      <c r="AP2331" s="105">
        <v>0</v>
      </c>
      <c r="AQ2331" s="11">
        <v>0</v>
      </c>
      <c r="AR2331" s="11">
        <v>0</v>
      </c>
      <c r="AS2331" s="11">
        <v>0</v>
      </c>
      <c r="AT2331" s="11">
        <v>0</v>
      </c>
      <c r="AU2331" s="11">
        <v>0</v>
      </c>
      <c r="AV2331" s="11">
        <v>0</v>
      </c>
      <c r="AW2331" s="11">
        <v>0</v>
      </c>
      <c r="AX2331" s="11">
        <v>0</v>
      </c>
      <c r="AZ2331" s="11">
        <v>0</v>
      </c>
      <c r="BA2331" s="11">
        <v>0</v>
      </c>
      <c r="BB2331" s="122"/>
    </row>
    <row r="2332" spans="1:54" x14ac:dyDescent="0.25">
      <c r="A2332">
        <v>12</v>
      </c>
      <c r="B2332" t="str">
        <f t="shared" si="282"/>
        <v>CCC-4359</v>
      </c>
      <c r="C2332" s="2" t="s">
        <v>322</v>
      </c>
      <c r="D2332" s="2" t="str">
        <f t="shared" si="286"/>
        <v>4</v>
      </c>
      <c r="E2332" s="2" t="str">
        <f t="shared" si="287"/>
        <v>43</v>
      </c>
      <c r="F2332" s="2" t="str">
        <f t="shared" si="288"/>
        <v>435</v>
      </c>
      <c r="G2332" s="1" t="s">
        <v>121</v>
      </c>
      <c r="H2332" s="27">
        <v>0</v>
      </c>
      <c r="I2332" s="27"/>
      <c r="J2332" s="27">
        <v>0</v>
      </c>
      <c r="K2332" s="27">
        <v>0</v>
      </c>
      <c r="L2332" s="27">
        <v>0</v>
      </c>
      <c r="M2332" s="27"/>
      <c r="N2332" s="27">
        <v>0</v>
      </c>
      <c r="O2332" s="27">
        <v>0</v>
      </c>
      <c r="P2332" s="27">
        <v>0</v>
      </c>
      <c r="Q2332" s="27"/>
      <c r="R2332" s="27">
        <v>0</v>
      </c>
      <c r="S2332" s="27">
        <v>0</v>
      </c>
      <c r="T2332" s="27">
        <v>0</v>
      </c>
      <c r="U2332" s="27"/>
      <c r="V2332" s="27">
        <v>0</v>
      </c>
      <c r="W2332" s="27">
        <v>0</v>
      </c>
      <c r="X2332" s="27">
        <v>0</v>
      </c>
      <c r="Y2332" s="27"/>
      <c r="Z2332" s="27">
        <v>0</v>
      </c>
      <c r="AA2332" s="27">
        <v>0</v>
      </c>
      <c r="AB2332" s="27">
        <v>640</v>
      </c>
      <c r="AC2332" s="27"/>
      <c r="AD2332" s="27">
        <v>0</v>
      </c>
      <c r="AE2332" s="27">
        <v>0</v>
      </c>
      <c r="AF2332" s="27">
        <v>690</v>
      </c>
      <c r="AG2332" s="106">
        <v>646</v>
      </c>
      <c r="AH2332" s="27">
        <v>646</v>
      </c>
      <c r="AI2332" s="27">
        <v>646</v>
      </c>
      <c r="AJ2332" s="27">
        <v>0</v>
      </c>
      <c r="AK2332" s="106">
        <v>0</v>
      </c>
      <c r="AL2332" s="106">
        <v>0</v>
      </c>
      <c r="AM2332" s="105">
        <v>0</v>
      </c>
      <c r="AN2332" s="11">
        <v>0</v>
      </c>
      <c r="AO2332" s="11">
        <v>0</v>
      </c>
      <c r="AP2332" s="105">
        <v>0</v>
      </c>
      <c r="AQ2332" s="11">
        <v>0</v>
      </c>
      <c r="AR2332" s="11">
        <v>0</v>
      </c>
      <c r="AS2332" s="11">
        <v>0</v>
      </c>
      <c r="AT2332" s="11">
        <v>0</v>
      </c>
      <c r="AU2332" s="11">
        <v>0</v>
      </c>
      <c r="AV2332" s="11">
        <v>0</v>
      </c>
      <c r="AW2332" s="11">
        <v>0</v>
      </c>
      <c r="AX2332" s="11">
        <v>0</v>
      </c>
      <c r="AZ2332" s="11">
        <v>0</v>
      </c>
      <c r="BA2332" s="11">
        <v>0</v>
      </c>
      <c r="BB2332" s="122"/>
    </row>
    <row r="2333" spans="1:54" x14ac:dyDescent="0.25">
      <c r="A2333">
        <v>12</v>
      </c>
      <c r="B2333" t="str">
        <f t="shared" si="282"/>
        <v>CCC-4410</v>
      </c>
      <c r="C2333" s="2" t="s">
        <v>322</v>
      </c>
      <c r="D2333" s="2" t="str">
        <f t="shared" si="286"/>
        <v>4</v>
      </c>
      <c r="E2333" s="2" t="str">
        <f t="shared" si="287"/>
        <v>44</v>
      </c>
      <c r="F2333" s="2" t="str">
        <f t="shared" si="288"/>
        <v>441</v>
      </c>
      <c r="G2333" s="1" t="s">
        <v>124</v>
      </c>
      <c r="H2333" s="27">
        <v>0</v>
      </c>
      <c r="I2333" s="27"/>
      <c r="J2333" s="27">
        <v>0</v>
      </c>
      <c r="K2333" s="27">
        <v>0</v>
      </c>
      <c r="L2333" s="27">
        <v>0</v>
      </c>
      <c r="M2333" s="27"/>
      <c r="N2333" s="27">
        <v>0</v>
      </c>
      <c r="O2333" s="27">
        <v>0</v>
      </c>
      <c r="P2333" s="27">
        <v>0</v>
      </c>
      <c r="Q2333" s="27"/>
      <c r="R2333" s="27">
        <v>0</v>
      </c>
      <c r="S2333" s="27">
        <v>0</v>
      </c>
      <c r="T2333" s="27">
        <v>0</v>
      </c>
      <c r="U2333" s="27"/>
      <c r="V2333" s="27">
        <v>0</v>
      </c>
      <c r="W2333" s="27">
        <v>0</v>
      </c>
      <c r="X2333" s="27">
        <v>0</v>
      </c>
      <c r="Y2333" s="27"/>
      <c r="Z2333" s="27">
        <v>0</v>
      </c>
      <c r="AA2333" s="27">
        <v>0</v>
      </c>
      <c r="AB2333" s="27">
        <v>0</v>
      </c>
      <c r="AC2333" s="27"/>
      <c r="AD2333" s="27">
        <v>0</v>
      </c>
      <c r="AE2333" s="27">
        <v>0</v>
      </c>
      <c r="AF2333" s="27">
        <v>0</v>
      </c>
      <c r="AG2333" s="106">
        <v>0</v>
      </c>
      <c r="AH2333" s="27">
        <v>0</v>
      </c>
      <c r="AI2333" s="27">
        <v>0</v>
      </c>
      <c r="AJ2333" s="27">
        <v>0</v>
      </c>
      <c r="AK2333" s="106">
        <v>0</v>
      </c>
      <c r="AL2333" s="106">
        <v>0</v>
      </c>
      <c r="AM2333" s="105">
        <v>0</v>
      </c>
      <c r="AN2333" s="11">
        <v>0</v>
      </c>
      <c r="AO2333" s="11">
        <v>0</v>
      </c>
      <c r="AP2333" s="105">
        <v>0</v>
      </c>
      <c r="AQ2333" s="11">
        <v>0</v>
      </c>
      <c r="AR2333" s="11">
        <v>0</v>
      </c>
      <c r="AS2333" s="11">
        <v>0</v>
      </c>
      <c r="AT2333" s="11">
        <v>0</v>
      </c>
      <c r="AU2333" s="11">
        <v>0</v>
      </c>
      <c r="AV2333" s="11">
        <v>0</v>
      </c>
      <c r="AW2333" s="11">
        <v>0</v>
      </c>
      <c r="AX2333" s="11">
        <v>0</v>
      </c>
      <c r="AZ2333" s="11">
        <v>0</v>
      </c>
      <c r="BA2333" s="11">
        <v>0</v>
      </c>
      <c r="BB2333" s="122"/>
    </row>
    <row r="2334" spans="1:54" x14ac:dyDescent="0.25">
      <c r="A2334">
        <v>12</v>
      </c>
      <c r="B2334" t="str">
        <f t="shared" si="282"/>
        <v>CCC-4420</v>
      </c>
      <c r="C2334" s="2" t="s">
        <v>322</v>
      </c>
      <c r="D2334" s="2" t="str">
        <f t="shared" si="286"/>
        <v>4</v>
      </c>
      <c r="E2334" s="2" t="str">
        <f t="shared" si="287"/>
        <v>44</v>
      </c>
      <c r="F2334" s="2" t="str">
        <f t="shared" si="288"/>
        <v>442</v>
      </c>
      <c r="G2334" s="1" t="s">
        <v>125</v>
      </c>
      <c r="H2334" s="27">
        <v>0</v>
      </c>
      <c r="I2334" s="27"/>
      <c r="J2334" s="27">
        <v>0</v>
      </c>
      <c r="K2334" s="27">
        <v>0</v>
      </c>
      <c r="L2334" s="27">
        <v>0</v>
      </c>
      <c r="M2334" s="27"/>
      <c r="N2334" s="27">
        <v>0</v>
      </c>
      <c r="O2334" s="27">
        <v>0</v>
      </c>
      <c r="P2334" s="27">
        <v>0</v>
      </c>
      <c r="Q2334" s="27"/>
      <c r="R2334" s="27">
        <v>0</v>
      </c>
      <c r="S2334" s="27">
        <v>0</v>
      </c>
      <c r="T2334" s="27">
        <v>0</v>
      </c>
      <c r="U2334" s="27"/>
      <c r="V2334" s="27">
        <v>0</v>
      </c>
      <c r="W2334" s="27">
        <v>0</v>
      </c>
      <c r="X2334" s="27">
        <v>0</v>
      </c>
      <c r="Y2334" s="27"/>
      <c r="Z2334" s="27">
        <v>0</v>
      </c>
      <c r="AA2334" s="27">
        <v>0</v>
      </c>
      <c r="AB2334" s="27">
        <v>0</v>
      </c>
      <c r="AC2334" s="27"/>
      <c r="AD2334" s="27">
        <v>0</v>
      </c>
      <c r="AE2334" s="27">
        <v>0</v>
      </c>
      <c r="AF2334" s="27">
        <v>0</v>
      </c>
      <c r="AG2334" s="106">
        <v>0</v>
      </c>
      <c r="AH2334" s="27">
        <v>0</v>
      </c>
      <c r="AI2334" s="27">
        <v>0</v>
      </c>
      <c r="AJ2334" s="27">
        <v>0</v>
      </c>
      <c r="AK2334" s="106">
        <v>0</v>
      </c>
      <c r="AL2334" s="106">
        <v>0</v>
      </c>
      <c r="AM2334" s="105">
        <v>0</v>
      </c>
      <c r="AN2334" s="11">
        <v>0</v>
      </c>
      <c r="AO2334" s="11">
        <v>0</v>
      </c>
      <c r="AP2334" s="105">
        <v>0</v>
      </c>
      <c r="AQ2334" s="11">
        <v>0</v>
      </c>
      <c r="AR2334" s="11">
        <v>0</v>
      </c>
      <c r="AS2334" s="11">
        <v>0</v>
      </c>
      <c r="AT2334" s="11">
        <v>0</v>
      </c>
      <c r="AU2334" s="11">
        <v>0</v>
      </c>
      <c r="AV2334" s="11">
        <v>0</v>
      </c>
      <c r="AW2334" s="11">
        <v>0</v>
      </c>
      <c r="AX2334" s="11">
        <v>0</v>
      </c>
      <c r="AZ2334" s="11">
        <v>0</v>
      </c>
      <c r="BA2334" s="11">
        <v>0</v>
      </c>
      <c r="BB2334" s="122"/>
    </row>
    <row r="2335" spans="1:54" x14ac:dyDescent="0.25">
      <c r="A2335">
        <v>12</v>
      </c>
      <c r="B2335" t="str">
        <f t="shared" si="282"/>
        <v>CCC-4430</v>
      </c>
      <c r="C2335" s="2" t="s">
        <v>322</v>
      </c>
      <c r="D2335" s="2" t="str">
        <f t="shared" si="286"/>
        <v>4</v>
      </c>
      <c r="E2335" s="2" t="str">
        <f t="shared" si="287"/>
        <v>44</v>
      </c>
      <c r="F2335" s="2" t="str">
        <f t="shared" si="288"/>
        <v>443</v>
      </c>
      <c r="G2335" s="1" t="s">
        <v>126</v>
      </c>
      <c r="H2335" s="27">
        <v>0</v>
      </c>
      <c r="I2335" s="27"/>
      <c r="J2335" s="27">
        <v>0</v>
      </c>
      <c r="K2335" s="27">
        <v>0</v>
      </c>
      <c r="L2335" s="27">
        <v>0</v>
      </c>
      <c r="M2335" s="27"/>
      <c r="N2335" s="27">
        <v>0</v>
      </c>
      <c r="O2335" s="27">
        <v>0</v>
      </c>
      <c r="P2335" s="27">
        <v>0</v>
      </c>
      <c r="Q2335" s="27"/>
      <c r="R2335" s="27">
        <v>0</v>
      </c>
      <c r="S2335" s="27">
        <v>0</v>
      </c>
      <c r="T2335" s="27">
        <v>0</v>
      </c>
      <c r="U2335" s="27"/>
      <c r="V2335" s="27">
        <v>0</v>
      </c>
      <c r="W2335" s="27">
        <v>0</v>
      </c>
      <c r="X2335" s="27">
        <v>0</v>
      </c>
      <c r="Y2335" s="27"/>
      <c r="Z2335" s="27">
        <v>0</v>
      </c>
      <c r="AA2335" s="27">
        <v>0</v>
      </c>
      <c r="AB2335" s="27">
        <v>0</v>
      </c>
      <c r="AC2335" s="27"/>
      <c r="AD2335" s="27">
        <v>0</v>
      </c>
      <c r="AE2335" s="27">
        <v>0</v>
      </c>
      <c r="AF2335" s="27">
        <v>0</v>
      </c>
      <c r="AG2335" s="106">
        <v>0</v>
      </c>
      <c r="AH2335" s="27">
        <v>0</v>
      </c>
      <c r="AI2335" s="27">
        <v>0</v>
      </c>
      <c r="AJ2335" s="27">
        <v>0</v>
      </c>
      <c r="AK2335" s="106">
        <v>0</v>
      </c>
      <c r="AL2335" s="106">
        <v>0</v>
      </c>
      <c r="AM2335" s="105">
        <v>0</v>
      </c>
      <c r="AN2335" s="11">
        <v>0</v>
      </c>
      <c r="AO2335" s="11">
        <v>0</v>
      </c>
      <c r="AP2335" s="105">
        <v>0</v>
      </c>
      <c r="AQ2335" s="11">
        <v>0</v>
      </c>
      <c r="AR2335" s="11">
        <v>0</v>
      </c>
      <c r="AS2335" s="11">
        <v>0</v>
      </c>
      <c r="AT2335" s="11">
        <v>0</v>
      </c>
      <c r="AU2335" s="11">
        <v>0</v>
      </c>
      <c r="AV2335" s="11">
        <v>0</v>
      </c>
      <c r="AW2335" s="11">
        <v>0</v>
      </c>
      <c r="AX2335" s="11">
        <v>0</v>
      </c>
      <c r="AZ2335" s="11">
        <v>0</v>
      </c>
      <c r="BA2335" s="11">
        <v>0</v>
      </c>
      <c r="BB2335" s="122"/>
    </row>
    <row r="2336" spans="1:54" x14ac:dyDescent="0.25">
      <c r="A2336">
        <v>12</v>
      </c>
      <c r="B2336" t="str">
        <f t="shared" si="282"/>
        <v>CCC-4440</v>
      </c>
      <c r="C2336" s="2" t="s">
        <v>322</v>
      </c>
      <c r="D2336" s="2" t="str">
        <f t="shared" si="286"/>
        <v>4</v>
      </c>
      <c r="E2336" s="2" t="str">
        <f t="shared" si="287"/>
        <v>44</v>
      </c>
      <c r="F2336" s="2" t="str">
        <f t="shared" si="288"/>
        <v>444</v>
      </c>
      <c r="G2336" s="1" t="s">
        <v>127</v>
      </c>
      <c r="H2336" s="27">
        <v>0</v>
      </c>
      <c r="I2336" s="27"/>
      <c r="J2336" s="27">
        <v>0</v>
      </c>
      <c r="K2336" s="27">
        <v>0</v>
      </c>
      <c r="L2336" s="27">
        <v>0</v>
      </c>
      <c r="M2336" s="27"/>
      <c r="N2336" s="27">
        <v>0</v>
      </c>
      <c r="O2336" s="27">
        <v>0</v>
      </c>
      <c r="P2336" s="27">
        <v>0</v>
      </c>
      <c r="Q2336" s="27"/>
      <c r="R2336" s="27">
        <v>0</v>
      </c>
      <c r="S2336" s="27">
        <v>0</v>
      </c>
      <c r="T2336" s="27">
        <v>0</v>
      </c>
      <c r="U2336" s="27"/>
      <c r="V2336" s="27">
        <v>0</v>
      </c>
      <c r="W2336" s="27">
        <v>0</v>
      </c>
      <c r="X2336" s="27">
        <v>0</v>
      </c>
      <c r="Y2336" s="27"/>
      <c r="Z2336" s="27">
        <v>0</v>
      </c>
      <c r="AA2336" s="27">
        <v>0</v>
      </c>
      <c r="AB2336" s="27">
        <v>0</v>
      </c>
      <c r="AC2336" s="27"/>
      <c r="AD2336" s="27">
        <v>0</v>
      </c>
      <c r="AE2336" s="27">
        <v>0</v>
      </c>
      <c r="AF2336" s="27">
        <v>0</v>
      </c>
      <c r="AG2336" s="106">
        <v>0</v>
      </c>
      <c r="AH2336" s="27">
        <v>0</v>
      </c>
      <c r="AI2336" s="27">
        <v>0</v>
      </c>
      <c r="AJ2336" s="27">
        <v>0</v>
      </c>
      <c r="AK2336" s="106">
        <v>0</v>
      </c>
      <c r="AL2336" s="106">
        <v>0</v>
      </c>
      <c r="AM2336" s="105">
        <v>0</v>
      </c>
      <c r="AN2336" s="11">
        <v>0</v>
      </c>
      <c r="AO2336" s="11">
        <v>0</v>
      </c>
      <c r="AP2336" s="105">
        <v>0</v>
      </c>
      <c r="AQ2336" s="11">
        <v>0</v>
      </c>
      <c r="AR2336" s="11">
        <v>0</v>
      </c>
      <c r="AS2336" s="11">
        <v>0</v>
      </c>
      <c r="AT2336" s="11">
        <v>0</v>
      </c>
      <c r="AU2336" s="11">
        <v>0</v>
      </c>
      <c r="AV2336" s="11">
        <v>0</v>
      </c>
      <c r="AW2336" s="11">
        <v>0</v>
      </c>
      <c r="AX2336" s="11">
        <v>0</v>
      </c>
      <c r="AZ2336" s="11">
        <v>0</v>
      </c>
      <c r="BA2336" s="11">
        <v>0</v>
      </c>
      <c r="BB2336" s="122"/>
    </row>
    <row r="2337" spans="1:54" x14ac:dyDescent="0.25">
      <c r="A2337">
        <v>12</v>
      </c>
      <c r="B2337" t="str">
        <f t="shared" si="282"/>
        <v>CCC-4500</v>
      </c>
      <c r="C2337" s="2" t="s">
        <v>322</v>
      </c>
      <c r="D2337" s="2" t="str">
        <f t="shared" si="286"/>
        <v>4</v>
      </c>
      <c r="E2337" s="2" t="str">
        <f t="shared" si="287"/>
        <v>45</v>
      </c>
      <c r="F2337" s="2" t="str">
        <f t="shared" si="288"/>
        <v>450</v>
      </c>
      <c r="G2337" s="1" t="s">
        <v>930</v>
      </c>
      <c r="H2337" s="27">
        <v>0</v>
      </c>
      <c r="I2337" s="27"/>
      <c r="J2337" s="27">
        <v>0</v>
      </c>
      <c r="K2337" s="27">
        <v>0</v>
      </c>
      <c r="L2337" s="27">
        <v>0</v>
      </c>
      <c r="M2337" s="27"/>
      <c r="N2337" s="27">
        <v>0</v>
      </c>
      <c r="O2337" s="27">
        <v>0</v>
      </c>
      <c r="P2337" s="27">
        <v>0</v>
      </c>
      <c r="Q2337" s="27"/>
      <c r="R2337" s="27">
        <v>0</v>
      </c>
      <c r="S2337" s="27">
        <v>0</v>
      </c>
      <c r="T2337" s="27">
        <v>0</v>
      </c>
      <c r="U2337" s="27"/>
      <c r="V2337" s="27">
        <v>0</v>
      </c>
      <c r="W2337" s="27">
        <v>0</v>
      </c>
      <c r="X2337" s="27">
        <v>0</v>
      </c>
      <c r="Y2337" s="27"/>
      <c r="Z2337" s="27">
        <v>0</v>
      </c>
      <c r="AA2337" s="27">
        <v>0</v>
      </c>
      <c r="AB2337" s="27">
        <v>0</v>
      </c>
      <c r="AC2337" s="27"/>
      <c r="AD2337" s="27">
        <v>0</v>
      </c>
      <c r="AE2337" s="27">
        <v>0</v>
      </c>
      <c r="AF2337" s="27">
        <v>0</v>
      </c>
      <c r="AG2337" s="106">
        <v>0</v>
      </c>
      <c r="AH2337" s="27">
        <v>0</v>
      </c>
      <c r="AI2337" s="27">
        <v>0</v>
      </c>
      <c r="AJ2337" s="27">
        <v>0</v>
      </c>
      <c r="AK2337" s="106">
        <v>0</v>
      </c>
      <c r="AL2337" s="106">
        <v>0</v>
      </c>
      <c r="AM2337" s="105">
        <v>0</v>
      </c>
      <c r="AN2337" s="11">
        <v>0</v>
      </c>
      <c r="AO2337" s="11">
        <v>0</v>
      </c>
      <c r="AP2337" s="105">
        <v>0</v>
      </c>
      <c r="AQ2337" s="11">
        <v>0</v>
      </c>
      <c r="AR2337" s="11">
        <v>0</v>
      </c>
      <c r="AS2337" s="11">
        <v>0</v>
      </c>
      <c r="AT2337" s="11">
        <v>0</v>
      </c>
      <c r="AU2337" s="11"/>
      <c r="AV2337" s="11">
        <v>0</v>
      </c>
      <c r="AW2337" s="11">
        <v>0</v>
      </c>
      <c r="AX2337" s="11"/>
      <c r="AZ2337" s="11"/>
      <c r="BA2337" s="11"/>
      <c r="BB2337" s="122"/>
    </row>
    <row r="2338" spans="1:54" x14ac:dyDescent="0.25">
      <c r="A2338">
        <v>12</v>
      </c>
      <c r="B2338" t="str">
        <f t="shared" si="282"/>
        <v>CCC-4510</v>
      </c>
      <c r="C2338" s="2" t="s">
        <v>322</v>
      </c>
      <c r="D2338" s="2" t="str">
        <f t="shared" si="286"/>
        <v>4</v>
      </c>
      <c r="E2338" s="2" t="str">
        <f t="shared" si="287"/>
        <v>45</v>
      </c>
      <c r="F2338" s="2" t="str">
        <f t="shared" si="288"/>
        <v>451</v>
      </c>
      <c r="G2338" s="1" t="s">
        <v>941</v>
      </c>
      <c r="H2338" s="27">
        <v>9</v>
      </c>
      <c r="I2338" s="27"/>
      <c r="J2338" s="27">
        <v>15</v>
      </c>
      <c r="K2338" s="27">
        <v>15</v>
      </c>
      <c r="L2338" s="27">
        <v>16</v>
      </c>
      <c r="M2338" s="27"/>
      <c r="N2338" s="27">
        <v>15</v>
      </c>
      <c r="O2338" s="27">
        <v>15</v>
      </c>
      <c r="P2338" s="27">
        <v>16</v>
      </c>
      <c r="Q2338" s="27"/>
      <c r="R2338" s="27">
        <v>7</v>
      </c>
      <c r="S2338" s="27">
        <v>7</v>
      </c>
      <c r="T2338" s="27">
        <v>16</v>
      </c>
      <c r="U2338" s="27"/>
      <c r="V2338" s="27">
        <v>7</v>
      </c>
      <c r="W2338" s="27">
        <v>7</v>
      </c>
      <c r="X2338" s="27">
        <v>16</v>
      </c>
      <c r="Y2338" s="27"/>
      <c r="Z2338" s="27">
        <v>20</v>
      </c>
      <c r="AA2338" s="27">
        <v>20</v>
      </c>
      <c r="AB2338" s="27">
        <v>0</v>
      </c>
      <c r="AC2338" s="27"/>
      <c r="AD2338" s="27">
        <v>0</v>
      </c>
      <c r="AE2338" s="27">
        <v>0</v>
      </c>
      <c r="AF2338" s="27">
        <v>0</v>
      </c>
      <c r="AG2338" s="106">
        <v>0</v>
      </c>
      <c r="AH2338" s="27">
        <v>0</v>
      </c>
      <c r="AI2338" s="27">
        <v>0</v>
      </c>
      <c r="AJ2338" s="27">
        <v>0</v>
      </c>
      <c r="AK2338" s="106">
        <v>0</v>
      </c>
      <c r="AL2338" s="106">
        <v>0</v>
      </c>
      <c r="AM2338" s="105">
        <v>0</v>
      </c>
      <c r="AN2338" s="11">
        <v>0</v>
      </c>
      <c r="AO2338" s="11">
        <v>0</v>
      </c>
      <c r="AP2338" s="105">
        <v>0</v>
      </c>
      <c r="AQ2338" s="11">
        <v>0</v>
      </c>
      <c r="AR2338" s="11">
        <v>0</v>
      </c>
      <c r="AS2338" s="11">
        <v>0</v>
      </c>
      <c r="AT2338" s="11">
        <v>0</v>
      </c>
      <c r="AU2338" s="11"/>
      <c r="AV2338" s="11">
        <v>0</v>
      </c>
      <c r="AW2338" s="11">
        <v>0</v>
      </c>
      <c r="AX2338" s="11"/>
      <c r="AZ2338" s="11"/>
      <c r="BA2338" s="11"/>
      <c r="BB2338" s="122"/>
    </row>
    <row r="2339" spans="1:54" x14ac:dyDescent="0.25">
      <c r="A2339">
        <v>12</v>
      </c>
      <c r="B2339" t="str">
        <f t="shared" si="282"/>
        <v>CCC-4511</v>
      </c>
      <c r="C2339" s="2" t="s">
        <v>322</v>
      </c>
      <c r="D2339" s="2" t="str">
        <f t="shared" si="286"/>
        <v>4</v>
      </c>
      <c r="E2339" s="2" t="str">
        <f t="shared" si="287"/>
        <v>45</v>
      </c>
      <c r="F2339" s="2" t="str">
        <f t="shared" si="288"/>
        <v>451</v>
      </c>
      <c r="G2339" s="1" t="s">
        <v>129</v>
      </c>
      <c r="H2339" s="27">
        <v>0</v>
      </c>
      <c r="I2339" s="27"/>
      <c r="J2339" s="27">
        <v>0</v>
      </c>
      <c r="K2339" s="27">
        <v>0</v>
      </c>
      <c r="L2339" s="27">
        <v>0</v>
      </c>
      <c r="M2339" s="27"/>
      <c r="N2339" s="27">
        <v>0</v>
      </c>
      <c r="O2339" s="27">
        <v>0</v>
      </c>
      <c r="P2339" s="27">
        <v>0</v>
      </c>
      <c r="Q2339" s="27"/>
      <c r="R2339" s="27">
        <v>0</v>
      </c>
      <c r="S2339" s="27">
        <v>0</v>
      </c>
      <c r="T2339" s="27">
        <v>0</v>
      </c>
      <c r="U2339" s="27"/>
      <c r="V2339" s="27">
        <v>0</v>
      </c>
      <c r="W2339" s="27">
        <v>0</v>
      </c>
      <c r="X2339" s="27">
        <v>0</v>
      </c>
      <c r="Y2339" s="27"/>
      <c r="Z2339" s="27">
        <v>0</v>
      </c>
      <c r="AA2339" s="27">
        <v>0</v>
      </c>
      <c r="AB2339" s="27">
        <v>17</v>
      </c>
      <c r="AC2339" s="27"/>
      <c r="AD2339" s="27">
        <v>13</v>
      </c>
      <c r="AE2339" s="27">
        <v>13</v>
      </c>
      <c r="AF2339" s="27">
        <v>17</v>
      </c>
      <c r="AG2339" s="106">
        <v>31</v>
      </c>
      <c r="AH2339" s="27">
        <v>31</v>
      </c>
      <c r="AI2339" s="27">
        <v>31</v>
      </c>
      <c r="AJ2339" s="27">
        <v>0</v>
      </c>
      <c r="AK2339" s="106">
        <v>0</v>
      </c>
      <c r="AL2339" s="106">
        <v>0</v>
      </c>
      <c r="AM2339" s="105">
        <v>0</v>
      </c>
      <c r="AN2339" s="11">
        <v>0</v>
      </c>
      <c r="AO2339" s="11">
        <v>0</v>
      </c>
      <c r="AP2339" s="105">
        <v>0</v>
      </c>
      <c r="AQ2339" s="11">
        <v>0</v>
      </c>
      <c r="AR2339" s="11">
        <v>0</v>
      </c>
      <c r="AS2339" s="11">
        <v>0</v>
      </c>
      <c r="AT2339" s="11">
        <v>0</v>
      </c>
      <c r="AU2339" s="11">
        <v>0</v>
      </c>
      <c r="AV2339" s="11">
        <v>0</v>
      </c>
      <c r="AW2339" s="11">
        <v>0</v>
      </c>
      <c r="AX2339" s="11">
        <v>0</v>
      </c>
      <c r="AZ2339" s="11">
        <v>0</v>
      </c>
      <c r="BA2339" s="11">
        <v>0</v>
      </c>
      <c r="BB2339" s="122"/>
    </row>
    <row r="2340" spans="1:54" x14ac:dyDescent="0.25">
      <c r="A2340">
        <v>12</v>
      </c>
      <c r="B2340" t="str">
        <f t="shared" si="282"/>
        <v>CCC-4512</v>
      </c>
      <c r="C2340" s="2" t="s">
        <v>322</v>
      </c>
      <c r="D2340" s="2" t="str">
        <f t="shared" si="286"/>
        <v>4</v>
      </c>
      <c r="E2340" s="2" t="str">
        <f t="shared" si="287"/>
        <v>45</v>
      </c>
      <c r="F2340" s="2" t="str">
        <f t="shared" si="288"/>
        <v>451</v>
      </c>
      <c r="G2340" s="1" t="s">
        <v>131</v>
      </c>
      <c r="H2340" s="27">
        <v>0</v>
      </c>
      <c r="I2340" s="27"/>
      <c r="J2340" s="27">
        <v>0</v>
      </c>
      <c r="K2340" s="27">
        <v>0</v>
      </c>
      <c r="L2340" s="27">
        <v>0</v>
      </c>
      <c r="M2340" s="27"/>
      <c r="N2340" s="27">
        <v>0</v>
      </c>
      <c r="O2340" s="27">
        <v>0</v>
      </c>
      <c r="P2340" s="27">
        <v>0</v>
      </c>
      <c r="Q2340" s="27"/>
      <c r="R2340" s="27">
        <v>0</v>
      </c>
      <c r="S2340" s="27">
        <v>0</v>
      </c>
      <c r="T2340" s="27">
        <v>0</v>
      </c>
      <c r="U2340" s="27"/>
      <c r="V2340" s="27">
        <v>0</v>
      </c>
      <c r="W2340" s="27">
        <v>0</v>
      </c>
      <c r="X2340" s="27">
        <v>0</v>
      </c>
      <c r="Y2340" s="27"/>
      <c r="Z2340" s="27">
        <v>0</v>
      </c>
      <c r="AA2340" s="27">
        <v>0</v>
      </c>
      <c r="AB2340" s="27">
        <v>0</v>
      </c>
      <c r="AC2340" s="27"/>
      <c r="AD2340" s="27">
        <v>0</v>
      </c>
      <c r="AE2340" s="27">
        <v>0</v>
      </c>
      <c r="AF2340" s="27">
        <v>0</v>
      </c>
      <c r="AG2340" s="106">
        <v>0</v>
      </c>
      <c r="AH2340" s="27">
        <v>0</v>
      </c>
      <c r="AI2340" s="27">
        <v>0</v>
      </c>
      <c r="AJ2340" s="27">
        <v>0</v>
      </c>
      <c r="AK2340" s="106">
        <v>0</v>
      </c>
      <c r="AL2340" s="106">
        <v>0</v>
      </c>
      <c r="AM2340" s="105">
        <v>0</v>
      </c>
      <c r="AN2340" s="11">
        <v>0</v>
      </c>
      <c r="AO2340" s="11">
        <v>0</v>
      </c>
      <c r="AP2340" s="105">
        <v>0</v>
      </c>
      <c r="AQ2340" s="11">
        <v>0</v>
      </c>
      <c r="AR2340" s="11">
        <v>0</v>
      </c>
      <c r="AS2340" s="11">
        <v>0</v>
      </c>
      <c r="AT2340" s="11">
        <v>0</v>
      </c>
      <c r="AU2340" s="11">
        <v>0</v>
      </c>
      <c r="AV2340" s="11">
        <v>0</v>
      </c>
      <c r="AW2340" s="11">
        <v>0</v>
      </c>
      <c r="AX2340" s="11">
        <v>0</v>
      </c>
      <c r="AZ2340" s="11">
        <v>0</v>
      </c>
      <c r="BA2340" s="11">
        <v>0</v>
      </c>
      <c r="BB2340" s="122"/>
    </row>
    <row r="2341" spans="1:54" x14ac:dyDescent="0.25">
      <c r="A2341">
        <v>12</v>
      </c>
      <c r="B2341" t="str">
        <f t="shared" si="282"/>
        <v>CCC-4513</v>
      </c>
      <c r="C2341" s="2" t="s">
        <v>322</v>
      </c>
      <c r="D2341" s="2" t="str">
        <f t="shared" si="286"/>
        <v>4</v>
      </c>
      <c r="E2341" s="2" t="str">
        <f t="shared" si="287"/>
        <v>45</v>
      </c>
      <c r="F2341" s="2" t="str">
        <f t="shared" si="288"/>
        <v>451</v>
      </c>
      <c r="G2341" s="1" t="s">
        <v>133</v>
      </c>
      <c r="H2341" s="27">
        <v>0</v>
      </c>
      <c r="I2341" s="27"/>
      <c r="J2341" s="27">
        <v>0</v>
      </c>
      <c r="K2341" s="27">
        <v>0</v>
      </c>
      <c r="L2341" s="27">
        <v>0</v>
      </c>
      <c r="M2341" s="27"/>
      <c r="N2341" s="27">
        <v>0</v>
      </c>
      <c r="O2341" s="27">
        <v>0</v>
      </c>
      <c r="P2341" s="27">
        <v>0</v>
      </c>
      <c r="Q2341" s="27"/>
      <c r="R2341" s="27">
        <v>0</v>
      </c>
      <c r="S2341" s="27">
        <v>0</v>
      </c>
      <c r="T2341" s="27">
        <v>0</v>
      </c>
      <c r="U2341" s="27"/>
      <c r="V2341" s="27">
        <v>0</v>
      </c>
      <c r="W2341" s="27">
        <v>0</v>
      </c>
      <c r="X2341" s="27">
        <v>0</v>
      </c>
      <c r="Y2341" s="27"/>
      <c r="Z2341" s="27">
        <v>0</v>
      </c>
      <c r="AA2341" s="27">
        <v>0</v>
      </c>
      <c r="AB2341" s="27">
        <v>0</v>
      </c>
      <c r="AC2341" s="27"/>
      <c r="AD2341" s="27">
        <v>0</v>
      </c>
      <c r="AE2341" s="27">
        <v>0</v>
      </c>
      <c r="AF2341" s="27">
        <v>0</v>
      </c>
      <c r="AG2341" s="106">
        <v>0</v>
      </c>
      <c r="AH2341" s="27">
        <v>0</v>
      </c>
      <c r="AI2341" s="27">
        <v>0</v>
      </c>
      <c r="AJ2341" s="27">
        <v>0</v>
      </c>
      <c r="AK2341" s="106">
        <v>0</v>
      </c>
      <c r="AL2341" s="106">
        <v>0</v>
      </c>
      <c r="AM2341" s="105">
        <v>0</v>
      </c>
      <c r="AN2341" s="11">
        <v>0</v>
      </c>
      <c r="AO2341" s="11">
        <v>0</v>
      </c>
      <c r="AP2341" s="105">
        <v>0</v>
      </c>
      <c r="AQ2341" s="11">
        <v>0</v>
      </c>
      <c r="AR2341" s="11">
        <v>0</v>
      </c>
      <c r="AS2341" s="11">
        <v>0</v>
      </c>
      <c r="AT2341" s="11">
        <v>0</v>
      </c>
      <c r="AU2341" s="11">
        <v>0</v>
      </c>
      <c r="AV2341" s="11">
        <v>0</v>
      </c>
      <c r="AW2341" s="11">
        <v>0</v>
      </c>
      <c r="AX2341" s="11">
        <v>0</v>
      </c>
      <c r="AZ2341" s="11">
        <v>0</v>
      </c>
      <c r="BA2341" s="11">
        <v>0</v>
      </c>
      <c r="BB2341" s="122"/>
    </row>
    <row r="2342" spans="1:54" x14ac:dyDescent="0.25">
      <c r="A2342">
        <v>12</v>
      </c>
      <c r="B2342" t="str">
        <f t="shared" si="282"/>
        <v>CCC-4521</v>
      </c>
      <c r="C2342" s="2" t="s">
        <v>322</v>
      </c>
      <c r="D2342" s="2" t="str">
        <f t="shared" si="286"/>
        <v>4</v>
      </c>
      <c r="E2342" s="2" t="str">
        <f t="shared" si="287"/>
        <v>45</v>
      </c>
      <c r="F2342" s="2" t="str">
        <f t="shared" si="288"/>
        <v>452</v>
      </c>
      <c r="G2342" s="1" t="s">
        <v>942</v>
      </c>
      <c r="H2342" s="27">
        <v>0</v>
      </c>
      <c r="I2342" s="27"/>
      <c r="J2342" s="27">
        <v>0</v>
      </c>
      <c r="K2342" s="27">
        <v>0</v>
      </c>
      <c r="L2342" s="27">
        <v>0</v>
      </c>
      <c r="M2342" s="27"/>
      <c r="N2342" s="27">
        <v>0</v>
      </c>
      <c r="O2342" s="27">
        <v>0</v>
      </c>
      <c r="P2342" s="27">
        <v>0</v>
      </c>
      <c r="Q2342" s="27"/>
      <c r="R2342" s="27">
        <v>0</v>
      </c>
      <c r="S2342" s="27">
        <v>0</v>
      </c>
      <c r="T2342" s="27">
        <v>0</v>
      </c>
      <c r="U2342" s="27"/>
      <c r="V2342" s="27">
        <v>0</v>
      </c>
      <c r="W2342" s="27">
        <v>0</v>
      </c>
      <c r="X2342" s="27">
        <v>0</v>
      </c>
      <c r="Y2342" s="27"/>
      <c r="Z2342" s="27">
        <v>0</v>
      </c>
      <c r="AA2342" s="27">
        <v>0</v>
      </c>
      <c r="AB2342" s="27">
        <v>0</v>
      </c>
      <c r="AC2342" s="27"/>
      <c r="AD2342" s="27">
        <v>0</v>
      </c>
      <c r="AE2342" s="27">
        <v>0</v>
      </c>
      <c r="AF2342" s="27">
        <v>0</v>
      </c>
      <c r="AG2342" s="106">
        <v>0</v>
      </c>
      <c r="AH2342" s="27">
        <v>0</v>
      </c>
      <c r="AI2342" s="27">
        <v>0</v>
      </c>
      <c r="AJ2342" s="27">
        <v>0</v>
      </c>
      <c r="AK2342" s="106">
        <v>0</v>
      </c>
      <c r="AL2342" s="106">
        <v>0</v>
      </c>
      <c r="AM2342" s="105">
        <v>0</v>
      </c>
      <c r="AN2342" s="11">
        <v>0</v>
      </c>
      <c r="AO2342" s="11">
        <v>0</v>
      </c>
      <c r="AP2342" s="105">
        <v>0</v>
      </c>
      <c r="AQ2342" s="11">
        <v>0</v>
      </c>
      <c r="AR2342" s="11">
        <v>0</v>
      </c>
      <c r="AS2342" s="11">
        <v>0</v>
      </c>
      <c r="AT2342" s="11">
        <v>0</v>
      </c>
      <c r="AU2342" s="11"/>
      <c r="AV2342" s="11">
        <v>0</v>
      </c>
      <c r="AW2342" s="11">
        <v>0</v>
      </c>
      <c r="AX2342" s="11"/>
      <c r="AZ2342" s="11"/>
      <c r="BA2342" s="11"/>
      <c r="BB2342" s="122"/>
    </row>
    <row r="2343" spans="1:54" x14ac:dyDescent="0.25">
      <c r="A2343">
        <v>12</v>
      </c>
      <c r="B2343" t="str">
        <f t="shared" si="282"/>
        <v>CCC-4522</v>
      </c>
      <c r="C2343" s="2" t="s">
        <v>322</v>
      </c>
      <c r="D2343" s="2" t="str">
        <f t="shared" si="286"/>
        <v>4</v>
      </c>
      <c r="E2343" s="2" t="str">
        <f t="shared" si="287"/>
        <v>45</v>
      </c>
      <c r="F2343" s="2" t="str">
        <f t="shared" si="288"/>
        <v>452</v>
      </c>
      <c r="G2343" s="1" t="s">
        <v>943</v>
      </c>
      <c r="H2343" s="27">
        <v>0</v>
      </c>
      <c r="I2343" s="27"/>
      <c r="J2343" s="27">
        <v>0</v>
      </c>
      <c r="K2343" s="27">
        <v>0</v>
      </c>
      <c r="L2343" s="27">
        <v>0</v>
      </c>
      <c r="M2343" s="27"/>
      <c r="N2343" s="27">
        <v>0</v>
      </c>
      <c r="O2343" s="27">
        <v>0</v>
      </c>
      <c r="P2343" s="27">
        <v>0</v>
      </c>
      <c r="Q2343" s="27"/>
      <c r="R2343" s="27">
        <v>0</v>
      </c>
      <c r="S2343" s="27">
        <v>0</v>
      </c>
      <c r="T2343" s="27">
        <v>0</v>
      </c>
      <c r="U2343" s="27"/>
      <c r="V2343" s="27">
        <v>0</v>
      </c>
      <c r="W2343" s="27">
        <v>0</v>
      </c>
      <c r="X2343" s="27">
        <v>0</v>
      </c>
      <c r="Y2343" s="27"/>
      <c r="Z2343" s="27">
        <v>0</v>
      </c>
      <c r="AA2343" s="27">
        <v>0</v>
      </c>
      <c r="AB2343" s="27">
        <v>0</v>
      </c>
      <c r="AC2343" s="27"/>
      <c r="AD2343" s="27">
        <v>0</v>
      </c>
      <c r="AE2343" s="27">
        <v>0</v>
      </c>
      <c r="AF2343" s="27">
        <v>0</v>
      </c>
      <c r="AG2343" s="106">
        <v>0</v>
      </c>
      <c r="AH2343" s="27">
        <v>0</v>
      </c>
      <c r="AI2343" s="27">
        <v>0</v>
      </c>
      <c r="AJ2343" s="27">
        <v>0</v>
      </c>
      <c r="AK2343" s="106">
        <v>0</v>
      </c>
      <c r="AL2343" s="106">
        <v>0</v>
      </c>
      <c r="AM2343" s="105">
        <v>0</v>
      </c>
      <c r="AN2343" s="11">
        <v>0</v>
      </c>
      <c r="AO2343" s="11">
        <v>0</v>
      </c>
      <c r="AP2343" s="105">
        <v>0</v>
      </c>
      <c r="AQ2343" s="11">
        <v>0</v>
      </c>
      <c r="AR2343" s="11">
        <v>0</v>
      </c>
      <c r="AS2343" s="11">
        <v>0</v>
      </c>
      <c r="AT2343" s="11">
        <v>0</v>
      </c>
      <c r="AU2343" s="11"/>
      <c r="AV2343" s="11">
        <v>0</v>
      </c>
      <c r="AW2343" s="11">
        <v>0</v>
      </c>
      <c r="AX2343" s="11"/>
      <c r="AZ2343" s="11"/>
      <c r="BA2343" s="11"/>
      <c r="BB2343" s="122"/>
    </row>
    <row r="2344" spans="1:54" x14ac:dyDescent="0.25">
      <c r="A2344">
        <v>12</v>
      </c>
      <c r="B2344" t="str">
        <f t="shared" si="282"/>
        <v>CCC-4523</v>
      </c>
      <c r="C2344" s="2" t="s">
        <v>322</v>
      </c>
      <c r="D2344" s="2" t="str">
        <f t="shared" si="286"/>
        <v>4</v>
      </c>
      <c r="E2344" s="2" t="str">
        <f t="shared" si="287"/>
        <v>45</v>
      </c>
      <c r="F2344" s="2" t="str">
        <f t="shared" si="288"/>
        <v>452</v>
      </c>
      <c r="G2344" s="1" t="s">
        <v>944</v>
      </c>
      <c r="H2344" s="27">
        <v>0</v>
      </c>
      <c r="I2344" s="27"/>
      <c r="J2344" s="27">
        <v>0</v>
      </c>
      <c r="K2344" s="27">
        <v>0</v>
      </c>
      <c r="L2344" s="27">
        <v>0</v>
      </c>
      <c r="M2344" s="27"/>
      <c r="N2344" s="27">
        <v>0</v>
      </c>
      <c r="O2344" s="27">
        <v>0</v>
      </c>
      <c r="P2344" s="27">
        <v>0</v>
      </c>
      <c r="Q2344" s="27"/>
      <c r="R2344" s="27">
        <v>0</v>
      </c>
      <c r="S2344" s="27">
        <v>0</v>
      </c>
      <c r="T2344" s="27">
        <v>0</v>
      </c>
      <c r="U2344" s="27"/>
      <c r="V2344" s="27">
        <v>0</v>
      </c>
      <c r="W2344" s="27">
        <v>0</v>
      </c>
      <c r="X2344" s="27">
        <v>0</v>
      </c>
      <c r="Y2344" s="27"/>
      <c r="Z2344" s="27">
        <v>0</v>
      </c>
      <c r="AA2344" s="27">
        <v>0</v>
      </c>
      <c r="AB2344" s="27">
        <v>0</v>
      </c>
      <c r="AC2344" s="27"/>
      <c r="AD2344" s="27">
        <v>0</v>
      </c>
      <c r="AE2344" s="27">
        <v>0</v>
      </c>
      <c r="AF2344" s="27">
        <v>0</v>
      </c>
      <c r="AG2344" s="106">
        <v>0</v>
      </c>
      <c r="AH2344" s="27">
        <v>0</v>
      </c>
      <c r="AI2344" s="27">
        <v>0</v>
      </c>
      <c r="AJ2344" s="27">
        <v>0</v>
      </c>
      <c r="AK2344" s="106">
        <v>0</v>
      </c>
      <c r="AL2344" s="106">
        <v>0</v>
      </c>
      <c r="AM2344" s="105">
        <v>0</v>
      </c>
      <c r="AN2344" s="11">
        <v>0</v>
      </c>
      <c r="AO2344" s="11">
        <v>0</v>
      </c>
      <c r="AP2344" s="105">
        <v>0</v>
      </c>
      <c r="AQ2344" s="11">
        <v>0</v>
      </c>
      <c r="AR2344" s="11">
        <v>0</v>
      </c>
      <c r="AS2344" s="11">
        <v>0</v>
      </c>
      <c r="AT2344" s="11">
        <v>0</v>
      </c>
      <c r="AU2344" s="11"/>
      <c r="AV2344" s="11">
        <v>0</v>
      </c>
      <c r="AW2344" s="11">
        <v>0</v>
      </c>
      <c r="AX2344" s="11"/>
      <c r="AZ2344" s="11"/>
      <c r="BA2344" s="11"/>
      <c r="BB2344" s="122"/>
    </row>
    <row r="2345" spans="1:54" x14ac:dyDescent="0.25">
      <c r="A2345">
        <v>12</v>
      </c>
      <c r="B2345" t="str">
        <f t="shared" si="282"/>
        <v>CCC-4524</v>
      </c>
      <c r="C2345" s="2" t="s">
        <v>322</v>
      </c>
      <c r="D2345" s="2" t="str">
        <f t="shared" si="286"/>
        <v>4</v>
      </c>
      <c r="E2345" s="2" t="str">
        <f t="shared" si="287"/>
        <v>45</v>
      </c>
      <c r="F2345" s="2" t="str">
        <f t="shared" si="288"/>
        <v>452</v>
      </c>
      <c r="G2345" s="1" t="s">
        <v>135</v>
      </c>
      <c r="H2345" s="27">
        <v>0</v>
      </c>
      <c r="I2345" s="27"/>
      <c r="J2345" s="27">
        <v>0</v>
      </c>
      <c r="K2345" s="27">
        <v>0</v>
      </c>
      <c r="L2345" s="27">
        <v>0</v>
      </c>
      <c r="M2345" s="27"/>
      <c r="N2345" s="27">
        <v>0</v>
      </c>
      <c r="O2345" s="27">
        <v>0</v>
      </c>
      <c r="P2345" s="27">
        <v>0</v>
      </c>
      <c r="Q2345" s="27"/>
      <c r="R2345" s="27">
        <v>0</v>
      </c>
      <c r="S2345" s="27">
        <v>0</v>
      </c>
      <c r="T2345" s="27">
        <v>0</v>
      </c>
      <c r="U2345" s="27"/>
      <c r="V2345" s="27">
        <v>0</v>
      </c>
      <c r="W2345" s="27">
        <v>0</v>
      </c>
      <c r="X2345" s="27">
        <v>0</v>
      </c>
      <c r="Y2345" s="27"/>
      <c r="Z2345" s="27">
        <v>0</v>
      </c>
      <c r="AA2345" s="27">
        <v>0</v>
      </c>
      <c r="AB2345" s="27">
        <v>0</v>
      </c>
      <c r="AC2345" s="27"/>
      <c r="AD2345" s="27">
        <v>0</v>
      </c>
      <c r="AE2345" s="27">
        <v>0</v>
      </c>
      <c r="AF2345" s="27">
        <v>0</v>
      </c>
      <c r="AG2345" s="106">
        <v>0</v>
      </c>
      <c r="AH2345" s="27">
        <v>0</v>
      </c>
      <c r="AI2345" s="27">
        <v>0</v>
      </c>
      <c r="AJ2345" s="27">
        <v>0</v>
      </c>
      <c r="AK2345" s="106">
        <v>0</v>
      </c>
      <c r="AL2345" s="106">
        <v>0</v>
      </c>
      <c r="AM2345" s="105">
        <v>0</v>
      </c>
      <c r="AN2345" s="11">
        <v>0</v>
      </c>
      <c r="AO2345" s="11">
        <v>0</v>
      </c>
      <c r="AP2345" s="105">
        <v>0</v>
      </c>
      <c r="AQ2345" s="11">
        <v>0</v>
      </c>
      <c r="AR2345" s="11">
        <v>0</v>
      </c>
      <c r="AS2345" s="11">
        <v>0</v>
      </c>
      <c r="AT2345" s="11">
        <v>0</v>
      </c>
      <c r="AU2345" s="11">
        <v>0</v>
      </c>
      <c r="AV2345" s="11">
        <v>0</v>
      </c>
      <c r="AW2345" s="11">
        <v>0</v>
      </c>
      <c r="AX2345" s="11">
        <v>0</v>
      </c>
      <c r="AZ2345" s="11">
        <v>0</v>
      </c>
      <c r="BA2345" s="11">
        <v>0</v>
      </c>
      <c r="BB2345" s="122"/>
    </row>
    <row r="2346" spans="1:54" x14ac:dyDescent="0.25">
      <c r="A2346">
        <v>12</v>
      </c>
      <c r="B2346" t="str">
        <f t="shared" si="282"/>
        <v>CCC-4525</v>
      </c>
      <c r="C2346" s="2" t="s">
        <v>322</v>
      </c>
      <c r="D2346" s="2" t="str">
        <f t="shared" si="286"/>
        <v>4</v>
      </c>
      <c r="E2346" s="2" t="str">
        <f t="shared" si="287"/>
        <v>45</v>
      </c>
      <c r="F2346" s="2" t="str">
        <f t="shared" si="288"/>
        <v>452</v>
      </c>
      <c r="G2346" s="1" t="s">
        <v>136</v>
      </c>
      <c r="H2346" s="27">
        <v>0</v>
      </c>
      <c r="I2346" s="27"/>
      <c r="J2346" s="27">
        <v>0</v>
      </c>
      <c r="K2346" s="27">
        <v>0</v>
      </c>
      <c r="L2346" s="27">
        <v>0</v>
      </c>
      <c r="M2346" s="27"/>
      <c r="N2346" s="27">
        <v>0</v>
      </c>
      <c r="O2346" s="27">
        <v>0</v>
      </c>
      <c r="P2346" s="27">
        <v>0</v>
      </c>
      <c r="Q2346" s="27"/>
      <c r="R2346" s="27">
        <v>0</v>
      </c>
      <c r="S2346" s="27">
        <v>0</v>
      </c>
      <c r="T2346" s="27">
        <v>0</v>
      </c>
      <c r="U2346" s="27"/>
      <c r="V2346" s="27">
        <v>0</v>
      </c>
      <c r="W2346" s="27">
        <v>0</v>
      </c>
      <c r="X2346" s="27">
        <v>0</v>
      </c>
      <c r="Y2346" s="27"/>
      <c r="Z2346" s="27">
        <v>0</v>
      </c>
      <c r="AA2346" s="27">
        <v>0</v>
      </c>
      <c r="AB2346" s="27">
        <v>0</v>
      </c>
      <c r="AC2346" s="27"/>
      <c r="AD2346" s="27">
        <v>0</v>
      </c>
      <c r="AE2346" s="27">
        <v>0</v>
      </c>
      <c r="AF2346" s="27">
        <v>0</v>
      </c>
      <c r="AG2346" s="106">
        <v>0</v>
      </c>
      <c r="AH2346" s="27">
        <v>0</v>
      </c>
      <c r="AI2346" s="27">
        <v>0</v>
      </c>
      <c r="AJ2346" s="27">
        <v>0</v>
      </c>
      <c r="AK2346" s="106">
        <v>0</v>
      </c>
      <c r="AL2346" s="106">
        <v>0</v>
      </c>
      <c r="AM2346" s="105">
        <v>0</v>
      </c>
      <c r="AN2346" s="11">
        <v>0</v>
      </c>
      <c r="AO2346" s="11">
        <v>46</v>
      </c>
      <c r="AP2346" s="105">
        <v>46</v>
      </c>
      <c r="AQ2346" s="11">
        <v>46</v>
      </c>
      <c r="AR2346" s="11">
        <v>62</v>
      </c>
      <c r="AS2346" s="11">
        <v>61</v>
      </c>
      <c r="AT2346" s="11">
        <v>61</v>
      </c>
      <c r="AU2346" s="11">
        <v>61</v>
      </c>
      <c r="AV2346" s="11">
        <v>62</v>
      </c>
      <c r="AW2346" s="11">
        <v>61</v>
      </c>
      <c r="AX2346" s="11">
        <v>61</v>
      </c>
      <c r="AZ2346" s="11">
        <v>62</v>
      </c>
      <c r="BA2346" s="11">
        <v>46</v>
      </c>
      <c r="BB2346" s="122"/>
    </row>
    <row r="2347" spans="1:54" x14ac:dyDescent="0.25">
      <c r="A2347">
        <v>12</v>
      </c>
      <c r="B2347" t="str">
        <f t="shared" si="282"/>
        <v>CCC-4526</v>
      </c>
      <c r="C2347" s="2" t="s">
        <v>322</v>
      </c>
      <c r="D2347" s="2" t="str">
        <f t="shared" si="286"/>
        <v>4</v>
      </c>
      <c r="E2347" s="2" t="str">
        <f t="shared" si="287"/>
        <v>45</v>
      </c>
      <c r="F2347" s="2" t="str">
        <f t="shared" si="288"/>
        <v>452</v>
      </c>
      <c r="G2347" s="1" t="s">
        <v>137</v>
      </c>
      <c r="H2347" s="27">
        <v>0</v>
      </c>
      <c r="I2347" s="27"/>
      <c r="J2347" s="27">
        <v>0</v>
      </c>
      <c r="K2347" s="27">
        <v>0</v>
      </c>
      <c r="L2347" s="27">
        <v>0</v>
      </c>
      <c r="M2347" s="27"/>
      <c r="N2347" s="27">
        <v>0</v>
      </c>
      <c r="O2347" s="27">
        <v>0</v>
      </c>
      <c r="P2347" s="27">
        <v>0</v>
      </c>
      <c r="Q2347" s="27"/>
      <c r="R2347" s="27">
        <v>0</v>
      </c>
      <c r="S2347" s="27">
        <v>0</v>
      </c>
      <c r="T2347" s="27">
        <v>0</v>
      </c>
      <c r="U2347" s="27"/>
      <c r="V2347" s="27">
        <v>0</v>
      </c>
      <c r="W2347" s="27">
        <v>0</v>
      </c>
      <c r="X2347" s="27">
        <v>0</v>
      </c>
      <c r="Y2347" s="27"/>
      <c r="Z2347" s="27">
        <v>0</v>
      </c>
      <c r="AA2347" s="27">
        <v>0</v>
      </c>
      <c r="AB2347" s="27">
        <v>0</v>
      </c>
      <c r="AC2347" s="27"/>
      <c r="AD2347" s="27">
        <v>0</v>
      </c>
      <c r="AE2347" s="27">
        <v>0</v>
      </c>
      <c r="AF2347" s="27">
        <v>0</v>
      </c>
      <c r="AG2347" s="106">
        <v>0</v>
      </c>
      <c r="AH2347" s="27">
        <v>0</v>
      </c>
      <c r="AI2347" s="27">
        <v>0</v>
      </c>
      <c r="AJ2347" s="27">
        <v>0</v>
      </c>
      <c r="AK2347" s="106">
        <v>0</v>
      </c>
      <c r="AL2347" s="106">
        <v>0</v>
      </c>
      <c r="AM2347" s="105">
        <v>0</v>
      </c>
      <c r="AN2347" s="11">
        <v>0</v>
      </c>
      <c r="AO2347" s="11">
        <v>0</v>
      </c>
      <c r="AP2347" s="105">
        <v>0</v>
      </c>
      <c r="AQ2347" s="11">
        <v>0</v>
      </c>
      <c r="AR2347" s="11">
        <v>0</v>
      </c>
      <c r="AS2347" s="11">
        <v>0</v>
      </c>
      <c r="AT2347" s="11">
        <v>0</v>
      </c>
      <c r="AU2347" s="11">
        <v>0</v>
      </c>
      <c r="AV2347" s="11">
        <v>0</v>
      </c>
      <c r="AW2347" s="11">
        <v>0</v>
      </c>
      <c r="AX2347" s="11">
        <v>0</v>
      </c>
      <c r="AZ2347" s="11">
        <v>0</v>
      </c>
      <c r="BA2347" s="11">
        <v>0</v>
      </c>
      <c r="BB2347" s="122"/>
    </row>
    <row r="2348" spans="1:54" x14ac:dyDescent="0.25">
      <c r="A2348">
        <v>12</v>
      </c>
      <c r="B2348" t="str">
        <f t="shared" si="282"/>
        <v>CCC-4530</v>
      </c>
      <c r="C2348" s="2" t="s">
        <v>322</v>
      </c>
      <c r="D2348" s="2" t="str">
        <f t="shared" si="286"/>
        <v>4</v>
      </c>
      <c r="E2348" s="2" t="str">
        <f t="shared" si="287"/>
        <v>45</v>
      </c>
      <c r="F2348" s="2" t="str">
        <f t="shared" si="288"/>
        <v>453</v>
      </c>
      <c r="G2348" s="1" t="s">
        <v>138</v>
      </c>
      <c r="H2348" s="27">
        <v>0</v>
      </c>
      <c r="I2348" s="27"/>
      <c r="J2348" s="27">
        <v>0</v>
      </c>
      <c r="K2348" s="27">
        <v>0</v>
      </c>
      <c r="L2348" s="27">
        <v>0</v>
      </c>
      <c r="M2348" s="27"/>
      <c r="N2348" s="27">
        <v>0</v>
      </c>
      <c r="O2348" s="27">
        <v>0</v>
      </c>
      <c r="P2348" s="27">
        <v>0</v>
      </c>
      <c r="Q2348" s="27"/>
      <c r="R2348" s="27">
        <v>0</v>
      </c>
      <c r="S2348" s="27">
        <v>0</v>
      </c>
      <c r="T2348" s="27">
        <v>0</v>
      </c>
      <c r="U2348" s="27"/>
      <c r="V2348" s="27">
        <v>0</v>
      </c>
      <c r="W2348" s="27">
        <v>0</v>
      </c>
      <c r="X2348" s="27">
        <v>0</v>
      </c>
      <c r="Y2348" s="27"/>
      <c r="Z2348" s="27">
        <v>0</v>
      </c>
      <c r="AA2348" s="27">
        <v>0</v>
      </c>
      <c r="AB2348" s="27">
        <v>0</v>
      </c>
      <c r="AC2348" s="27"/>
      <c r="AD2348" s="27">
        <v>0</v>
      </c>
      <c r="AE2348" s="27">
        <v>0</v>
      </c>
      <c r="AF2348" s="27">
        <v>0</v>
      </c>
      <c r="AG2348" s="106">
        <v>0</v>
      </c>
      <c r="AH2348" s="27">
        <v>0</v>
      </c>
      <c r="AI2348" s="27">
        <v>0</v>
      </c>
      <c r="AJ2348" s="27">
        <v>0</v>
      </c>
      <c r="AK2348" s="106">
        <v>0</v>
      </c>
      <c r="AL2348" s="106">
        <v>0</v>
      </c>
      <c r="AM2348" s="105">
        <v>0</v>
      </c>
      <c r="AN2348" s="11">
        <v>0</v>
      </c>
      <c r="AO2348" s="11">
        <v>0</v>
      </c>
      <c r="AP2348" s="105">
        <v>0</v>
      </c>
      <c r="AQ2348" s="11">
        <v>0</v>
      </c>
      <c r="AR2348" s="11">
        <v>0</v>
      </c>
      <c r="AS2348" s="11">
        <v>0</v>
      </c>
      <c r="AT2348" s="11">
        <v>0</v>
      </c>
      <c r="AU2348" s="11"/>
      <c r="AV2348" s="11">
        <v>0</v>
      </c>
      <c r="AW2348" s="11">
        <v>0</v>
      </c>
      <c r="AX2348" s="11"/>
      <c r="AZ2348" s="11"/>
      <c r="BA2348" s="11"/>
      <c r="BB2348" s="122"/>
    </row>
    <row r="2349" spans="1:54" x14ac:dyDescent="0.25">
      <c r="A2349">
        <v>12</v>
      </c>
      <c r="B2349" t="str">
        <f t="shared" si="282"/>
        <v>CCC-4531</v>
      </c>
      <c r="C2349" s="2" t="s">
        <v>322</v>
      </c>
      <c r="D2349" s="2" t="str">
        <f t="shared" si="286"/>
        <v>4</v>
      </c>
      <c r="E2349" s="2" t="str">
        <f t="shared" si="287"/>
        <v>45</v>
      </c>
      <c r="F2349" s="2" t="str">
        <f t="shared" si="288"/>
        <v>453</v>
      </c>
      <c r="G2349" s="1" t="s">
        <v>945</v>
      </c>
      <c r="H2349" s="27">
        <v>0</v>
      </c>
      <c r="I2349" s="27"/>
      <c r="J2349" s="27">
        <v>0</v>
      </c>
      <c r="K2349" s="27">
        <v>0</v>
      </c>
      <c r="L2349" s="27">
        <v>0</v>
      </c>
      <c r="M2349" s="27"/>
      <c r="N2349" s="27">
        <v>0</v>
      </c>
      <c r="O2349" s="27">
        <v>0</v>
      </c>
      <c r="P2349" s="27">
        <v>0</v>
      </c>
      <c r="Q2349" s="27"/>
      <c r="R2349" s="27">
        <v>0</v>
      </c>
      <c r="S2349" s="27">
        <v>0</v>
      </c>
      <c r="T2349" s="27">
        <v>0</v>
      </c>
      <c r="U2349" s="27"/>
      <c r="V2349" s="27">
        <v>0</v>
      </c>
      <c r="W2349" s="27">
        <v>0</v>
      </c>
      <c r="X2349" s="27">
        <v>0</v>
      </c>
      <c r="Y2349" s="27"/>
      <c r="Z2349" s="27">
        <v>0</v>
      </c>
      <c r="AA2349" s="27">
        <v>0</v>
      </c>
      <c r="AB2349" s="27">
        <v>0</v>
      </c>
      <c r="AC2349" s="27"/>
      <c r="AD2349" s="27">
        <v>0</v>
      </c>
      <c r="AE2349" s="27">
        <v>0</v>
      </c>
      <c r="AF2349" s="27">
        <v>0</v>
      </c>
      <c r="AG2349" s="106">
        <v>0</v>
      </c>
      <c r="AH2349" s="27">
        <v>0</v>
      </c>
      <c r="AI2349" s="27">
        <v>0</v>
      </c>
      <c r="AJ2349" s="27">
        <v>0</v>
      </c>
      <c r="AK2349" s="106">
        <v>0</v>
      </c>
      <c r="AL2349" s="106">
        <v>0</v>
      </c>
      <c r="AM2349" s="105">
        <v>0</v>
      </c>
      <c r="AN2349" s="11">
        <v>0</v>
      </c>
      <c r="AO2349" s="11">
        <v>0</v>
      </c>
      <c r="AP2349" s="105">
        <v>0</v>
      </c>
      <c r="AQ2349" s="11">
        <v>0</v>
      </c>
      <c r="AR2349" s="11">
        <v>0</v>
      </c>
      <c r="AS2349" s="11">
        <v>0</v>
      </c>
      <c r="AT2349" s="11">
        <v>0</v>
      </c>
      <c r="AU2349" s="11"/>
      <c r="AV2349" s="11">
        <v>0</v>
      </c>
      <c r="AW2349" s="11">
        <v>0</v>
      </c>
      <c r="AX2349" s="11"/>
      <c r="AZ2349" s="11"/>
      <c r="BA2349" s="11"/>
      <c r="BB2349" s="122"/>
    </row>
    <row r="2350" spans="1:54" x14ac:dyDescent="0.25">
      <c r="A2350">
        <v>12</v>
      </c>
      <c r="B2350" t="str">
        <f t="shared" si="282"/>
        <v>CCC-4532</v>
      </c>
      <c r="C2350" s="2" t="s">
        <v>322</v>
      </c>
      <c r="D2350" s="2" t="str">
        <f t="shared" si="286"/>
        <v>4</v>
      </c>
      <c r="E2350" s="2" t="str">
        <f t="shared" si="287"/>
        <v>45</v>
      </c>
      <c r="F2350" s="2" t="str">
        <f t="shared" si="288"/>
        <v>453</v>
      </c>
      <c r="G2350" s="1" t="s">
        <v>946</v>
      </c>
      <c r="H2350" s="27">
        <v>0</v>
      </c>
      <c r="I2350" s="27"/>
      <c r="J2350" s="27">
        <v>0</v>
      </c>
      <c r="K2350" s="27">
        <v>0</v>
      </c>
      <c r="L2350" s="27">
        <v>0</v>
      </c>
      <c r="M2350" s="27"/>
      <c r="N2350" s="27">
        <v>0</v>
      </c>
      <c r="O2350" s="27">
        <v>0</v>
      </c>
      <c r="P2350" s="27">
        <v>0</v>
      </c>
      <c r="Q2350" s="27"/>
      <c r="R2350" s="27">
        <v>0</v>
      </c>
      <c r="S2350" s="27">
        <v>0</v>
      </c>
      <c r="T2350" s="27">
        <v>0</v>
      </c>
      <c r="U2350" s="27"/>
      <c r="V2350" s="27">
        <v>0</v>
      </c>
      <c r="W2350" s="27">
        <v>0</v>
      </c>
      <c r="X2350" s="27">
        <v>0</v>
      </c>
      <c r="Y2350" s="27"/>
      <c r="Z2350" s="27">
        <v>0</v>
      </c>
      <c r="AA2350" s="27">
        <v>0</v>
      </c>
      <c r="AB2350" s="27">
        <v>0</v>
      </c>
      <c r="AC2350" s="27"/>
      <c r="AD2350" s="27">
        <v>0</v>
      </c>
      <c r="AE2350" s="27">
        <v>0</v>
      </c>
      <c r="AF2350" s="27">
        <v>0</v>
      </c>
      <c r="AG2350" s="106">
        <v>0</v>
      </c>
      <c r="AH2350" s="27">
        <v>0</v>
      </c>
      <c r="AI2350" s="27">
        <v>0</v>
      </c>
      <c r="AJ2350" s="27">
        <v>0</v>
      </c>
      <c r="AK2350" s="106">
        <v>0</v>
      </c>
      <c r="AL2350" s="106">
        <v>0</v>
      </c>
      <c r="AM2350" s="105">
        <v>0</v>
      </c>
      <c r="AN2350" s="11">
        <v>0</v>
      </c>
      <c r="AO2350" s="11">
        <v>0</v>
      </c>
      <c r="AP2350" s="105">
        <v>0</v>
      </c>
      <c r="AQ2350" s="11">
        <v>0</v>
      </c>
      <c r="AR2350" s="11">
        <v>0</v>
      </c>
      <c r="AS2350" s="11">
        <v>0</v>
      </c>
      <c r="AT2350" s="11">
        <v>0</v>
      </c>
      <c r="AU2350" s="11"/>
      <c r="AV2350" s="11">
        <v>0</v>
      </c>
      <c r="AW2350" s="11">
        <v>0</v>
      </c>
      <c r="AX2350" s="11"/>
      <c r="AZ2350" s="11"/>
      <c r="BA2350" s="11"/>
      <c r="BB2350" s="122"/>
    </row>
    <row r="2351" spans="1:54" x14ac:dyDescent="0.25">
      <c r="A2351">
        <v>12</v>
      </c>
      <c r="B2351" t="str">
        <f t="shared" si="282"/>
        <v>CCC-4533</v>
      </c>
      <c r="C2351" s="2" t="s">
        <v>322</v>
      </c>
      <c r="D2351" s="2" t="str">
        <f t="shared" si="286"/>
        <v>4</v>
      </c>
      <c r="E2351" s="2" t="str">
        <f t="shared" si="287"/>
        <v>45</v>
      </c>
      <c r="F2351" s="2" t="str">
        <f t="shared" si="288"/>
        <v>453</v>
      </c>
      <c r="G2351" s="1" t="s">
        <v>947</v>
      </c>
      <c r="H2351" s="27">
        <v>0</v>
      </c>
      <c r="I2351" s="27"/>
      <c r="J2351" s="27">
        <v>0</v>
      </c>
      <c r="K2351" s="27">
        <v>0</v>
      </c>
      <c r="L2351" s="27">
        <v>0</v>
      </c>
      <c r="M2351" s="27"/>
      <c r="N2351" s="27">
        <v>0</v>
      </c>
      <c r="O2351" s="27">
        <v>0</v>
      </c>
      <c r="P2351" s="27">
        <v>0</v>
      </c>
      <c r="Q2351" s="27"/>
      <c r="R2351" s="27">
        <v>0</v>
      </c>
      <c r="S2351" s="27">
        <v>0</v>
      </c>
      <c r="T2351" s="27">
        <v>0</v>
      </c>
      <c r="U2351" s="27"/>
      <c r="V2351" s="27">
        <v>0</v>
      </c>
      <c r="W2351" s="27">
        <v>0</v>
      </c>
      <c r="X2351" s="27">
        <v>0</v>
      </c>
      <c r="Y2351" s="27"/>
      <c r="Z2351" s="27">
        <v>0</v>
      </c>
      <c r="AA2351" s="27">
        <v>0</v>
      </c>
      <c r="AB2351" s="27">
        <v>0</v>
      </c>
      <c r="AC2351" s="27"/>
      <c r="AD2351" s="27">
        <v>0</v>
      </c>
      <c r="AE2351" s="27">
        <v>0</v>
      </c>
      <c r="AF2351" s="27">
        <v>0</v>
      </c>
      <c r="AG2351" s="106">
        <v>0</v>
      </c>
      <c r="AH2351" s="27">
        <v>0</v>
      </c>
      <c r="AI2351" s="27">
        <v>0</v>
      </c>
      <c r="AJ2351" s="27">
        <v>0</v>
      </c>
      <c r="AK2351" s="106">
        <v>0</v>
      </c>
      <c r="AL2351" s="106">
        <v>0</v>
      </c>
      <c r="AM2351" s="105">
        <v>0</v>
      </c>
      <c r="AN2351" s="11">
        <v>0</v>
      </c>
      <c r="AO2351" s="11">
        <v>0</v>
      </c>
      <c r="AP2351" s="105">
        <v>0</v>
      </c>
      <c r="AQ2351" s="11">
        <v>0</v>
      </c>
      <c r="AR2351" s="11">
        <v>0</v>
      </c>
      <c r="AS2351" s="11">
        <v>0</v>
      </c>
      <c r="AT2351" s="11">
        <v>0</v>
      </c>
      <c r="AU2351" s="11"/>
      <c r="AV2351" s="11">
        <v>0</v>
      </c>
      <c r="AW2351" s="11">
        <v>0</v>
      </c>
      <c r="AX2351" s="11"/>
      <c r="AZ2351" s="11"/>
      <c r="BA2351" s="11"/>
      <c r="BB2351" s="122"/>
    </row>
    <row r="2352" spans="1:54" x14ac:dyDescent="0.25">
      <c r="A2352">
        <v>12</v>
      </c>
      <c r="B2352" t="str">
        <f t="shared" si="282"/>
        <v>CCC-4534</v>
      </c>
      <c r="C2352" s="2" t="s">
        <v>322</v>
      </c>
      <c r="D2352" s="2" t="str">
        <f t="shared" si="286"/>
        <v>4</v>
      </c>
      <c r="E2352" s="2" t="str">
        <f t="shared" si="287"/>
        <v>45</v>
      </c>
      <c r="F2352" s="2" t="str">
        <f t="shared" si="288"/>
        <v>453</v>
      </c>
      <c r="G2352" s="1" t="s">
        <v>140</v>
      </c>
      <c r="H2352" s="27">
        <v>0</v>
      </c>
      <c r="I2352" s="27"/>
      <c r="J2352" s="27">
        <v>0</v>
      </c>
      <c r="K2352" s="27">
        <v>0</v>
      </c>
      <c r="L2352" s="27">
        <v>0</v>
      </c>
      <c r="M2352" s="27"/>
      <c r="N2352" s="27">
        <v>0</v>
      </c>
      <c r="O2352" s="27">
        <v>0</v>
      </c>
      <c r="P2352" s="27">
        <v>0</v>
      </c>
      <c r="Q2352" s="27"/>
      <c r="R2352" s="27">
        <v>0</v>
      </c>
      <c r="S2352" s="27">
        <v>0</v>
      </c>
      <c r="T2352" s="27">
        <v>0</v>
      </c>
      <c r="U2352" s="27"/>
      <c r="V2352" s="27">
        <v>0</v>
      </c>
      <c r="W2352" s="27">
        <v>0</v>
      </c>
      <c r="X2352" s="27">
        <v>0</v>
      </c>
      <c r="Y2352" s="27"/>
      <c r="Z2352" s="27">
        <v>0</v>
      </c>
      <c r="AA2352" s="27">
        <v>0</v>
      </c>
      <c r="AB2352" s="27">
        <v>0</v>
      </c>
      <c r="AC2352" s="27"/>
      <c r="AD2352" s="27">
        <v>0</v>
      </c>
      <c r="AE2352" s="27">
        <v>0</v>
      </c>
      <c r="AF2352" s="27">
        <v>0</v>
      </c>
      <c r="AG2352" s="106">
        <v>0</v>
      </c>
      <c r="AH2352" s="27">
        <v>0</v>
      </c>
      <c r="AI2352" s="27">
        <v>0</v>
      </c>
      <c r="AJ2352" s="27">
        <v>0</v>
      </c>
      <c r="AK2352" s="106">
        <v>0</v>
      </c>
      <c r="AL2352" s="106">
        <v>0</v>
      </c>
      <c r="AM2352" s="105">
        <v>0</v>
      </c>
      <c r="AN2352" s="11">
        <v>0</v>
      </c>
      <c r="AO2352" s="11">
        <v>0</v>
      </c>
      <c r="AP2352" s="105">
        <v>0</v>
      </c>
      <c r="AQ2352" s="11">
        <v>0</v>
      </c>
      <c r="AR2352" s="11">
        <v>0</v>
      </c>
      <c r="AS2352" s="11">
        <v>0</v>
      </c>
      <c r="AT2352" s="11">
        <v>0</v>
      </c>
      <c r="AU2352" s="11">
        <v>0</v>
      </c>
      <c r="AV2352" s="11">
        <v>0</v>
      </c>
      <c r="AW2352" s="11">
        <v>0</v>
      </c>
      <c r="AX2352" s="11">
        <v>0</v>
      </c>
      <c r="AZ2352" s="11">
        <v>0</v>
      </c>
      <c r="BA2352" s="11">
        <v>0</v>
      </c>
      <c r="BB2352" s="122"/>
    </row>
    <row r="2353" spans="1:54" x14ac:dyDescent="0.25">
      <c r="A2353">
        <v>12</v>
      </c>
      <c r="B2353" t="str">
        <f t="shared" si="282"/>
        <v>CCC-4535</v>
      </c>
      <c r="C2353" s="2" t="s">
        <v>322</v>
      </c>
      <c r="D2353" s="2" t="str">
        <f t="shared" si="286"/>
        <v>4</v>
      </c>
      <c r="E2353" s="2" t="str">
        <f t="shared" si="287"/>
        <v>45</v>
      </c>
      <c r="F2353" s="2" t="str">
        <f t="shared" si="288"/>
        <v>453</v>
      </c>
      <c r="G2353" s="1" t="s">
        <v>141</v>
      </c>
      <c r="H2353" s="27">
        <v>0</v>
      </c>
      <c r="I2353" s="27"/>
      <c r="J2353" s="27">
        <v>0</v>
      </c>
      <c r="K2353" s="27">
        <v>0</v>
      </c>
      <c r="L2353" s="27">
        <v>0</v>
      </c>
      <c r="M2353" s="27"/>
      <c r="N2353" s="27">
        <v>0</v>
      </c>
      <c r="O2353" s="27">
        <v>0</v>
      </c>
      <c r="P2353" s="27">
        <v>0</v>
      </c>
      <c r="Q2353" s="27"/>
      <c r="R2353" s="27">
        <v>0</v>
      </c>
      <c r="S2353" s="27">
        <v>0</v>
      </c>
      <c r="T2353" s="27">
        <v>0</v>
      </c>
      <c r="U2353" s="27"/>
      <c r="V2353" s="27">
        <v>0</v>
      </c>
      <c r="W2353" s="27">
        <v>0</v>
      </c>
      <c r="X2353" s="27">
        <v>0</v>
      </c>
      <c r="Y2353" s="27"/>
      <c r="Z2353" s="27">
        <v>0</v>
      </c>
      <c r="AA2353" s="27">
        <v>0</v>
      </c>
      <c r="AB2353" s="27">
        <v>0</v>
      </c>
      <c r="AC2353" s="27"/>
      <c r="AD2353" s="27">
        <v>0</v>
      </c>
      <c r="AE2353" s="27">
        <v>0</v>
      </c>
      <c r="AF2353" s="27">
        <v>0</v>
      </c>
      <c r="AG2353" s="106">
        <v>0</v>
      </c>
      <c r="AH2353" s="27">
        <v>0</v>
      </c>
      <c r="AI2353" s="27">
        <v>0</v>
      </c>
      <c r="AJ2353" s="27">
        <v>0</v>
      </c>
      <c r="AK2353" s="106">
        <v>0</v>
      </c>
      <c r="AL2353" s="106">
        <v>0</v>
      </c>
      <c r="AM2353" s="105">
        <v>0</v>
      </c>
      <c r="AN2353" s="11">
        <v>0</v>
      </c>
      <c r="AO2353" s="11">
        <v>0</v>
      </c>
      <c r="AP2353" s="105">
        <v>0</v>
      </c>
      <c r="AQ2353" s="11">
        <v>0</v>
      </c>
      <c r="AR2353" s="11">
        <v>0</v>
      </c>
      <c r="AS2353" s="11">
        <v>0</v>
      </c>
      <c r="AT2353" s="11">
        <v>0</v>
      </c>
      <c r="AU2353" s="11">
        <v>0</v>
      </c>
      <c r="AV2353" s="11">
        <v>0</v>
      </c>
      <c r="AW2353" s="11">
        <v>0</v>
      </c>
      <c r="AX2353" s="11">
        <v>0</v>
      </c>
      <c r="AZ2353" s="11">
        <v>0</v>
      </c>
      <c r="BA2353" s="11">
        <v>0</v>
      </c>
      <c r="BB2353" s="122"/>
    </row>
    <row r="2354" spans="1:54" x14ac:dyDescent="0.25">
      <c r="A2354">
        <v>12</v>
      </c>
      <c r="B2354" t="str">
        <f t="shared" si="282"/>
        <v>CCC-4540</v>
      </c>
      <c r="C2354" s="2" t="s">
        <v>322</v>
      </c>
      <c r="D2354" s="2" t="str">
        <f t="shared" si="286"/>
        <v>4</v>
      </c>
      <c r="E2354" s="2" t="str">
        <f t="shared" si="287"/>
        <v>45</v>
      </c>
      <c r="F2354" s="2" t="str">
        <f t="shared" si="288"/>
        <v>454</v>
      </c>
      <c r="G2354" s="1" t="s">
        <v>142</v>
      </c>
      <c r="H2354" s="27">
        <v>0</v>
      </c>
      <c r="I2354" s="27"/>
      <c r="J2354" s="27">
        <v>0</v>
      </c>
      <c r="K2354" s="27">
        <v>0</v>
      </c>
      <c r="L2354" s="27">
        <v>0</v>
      </c>
      <c r="M2354" s="27"/>
      <c r="N2354" s="27">
        <v>0</v>
      </c>
      <c r="O2354" s="27">
        <v>0</v>
      </c>
      <c r="P2354" s="27">
        <v>0</v>
      </c>
      <c r="Q2354" s="27"/>
      <c r="R2354" s="27">
        <v>0</v>
      </c>
      <c r="S2354" s="27">
        <v>0</v>
      </c>
      <c r="T2354" s="27">
        <v>0</v>
      </c>
      <c r="U2354" s="27"/>
      <c r="V2354" s="27">
        <v>0</v>
      </c>
      <c r="W2354" s="27">
        <v>0</v>
      </c>
      <c r="X2354" s="27">
        <v>0</v>
      </c>
      <c r="Y2354" s="27"/>
      <c r="Z2354" s="27">
        <v>0</v>
      </c>
      <c r="AA2354" s="27">
        <v>0</v>
      </c>
      <c r="AB2354" s="27">
        <v>0</v>
      </c>
      <c r="AC2354" s="27"/>
      <c r="AD2354" s="27">
        <v>0</v>
      </c>
      <c r="AE2354" s="27">
        <v>0</v>
      </c>
      <c r="AF2354" s="27">
        <v>0</v>
      </c>
      <c r="AG2354" s="106">
        <v>0</v>
      </c>
      <c r="AH2354" s="27">
        <v>0</v>
      </c>
      <c r="AI2354" s="27">
        <v>0</v>
      </c>
      <c r="AJ2354" s="27">
        <v>101</v>
      </c>
      <c r="AK2354" s="106">
        <v>126</v>
      </c>
      <c r="AL2354" s="106">
        <v>126</v>
      </c>
      <c r="AM2354" s="105">
        <v>126</v>
      </c>
      <c r="AN2354" s="11">
        <v>251</v>
      </c>
      <c r="AO2354" s="11">
        <v>293</v>
      </c>
      <c r="AP2354" s="105">
        <v>293</v>
      </c>
      <c r="AQ2354" s="11">
        <v>304</v>
      </c>
      <c r="AR2354" s="11">
        <v>608</v>
      </c>
      <c r="AS2354" s="11">
        <v>328</v>
      </c>
      <c r="AT2354" s="11">
        <v>328</v>
      </c>
      <c r="AU2354" s="11">
        <v>328</v>
      </c>
      <c r="AV2354" s="11">
        <v>512</v>
      </c>
      <c r="AW2354" s="11">
        <v>583</v>
      </c>
      <c r="AX2354" s="11">
        <v>583</v>
      </c>
      <c r="AZ2354" s="11">
        <v>543</v>
      </c>
      <c r="BA2354" s="11">
        <v>261</v>
      </c>
      <c r="BB2354" s="122"/>
    </row>
    <row r="2355" spans="1:54" x14ac:dyDescent="0.25">
      <c r="A2355">
        <v>12</v>
      </c>
      <c r="B2355" t="str">
        <f t="shared" si="282"/>
        <v>CCC-4550</v>
      </c>
      <c r="C2355" s="2" t="s">
        <v>322</v>
      </c>
      <c r="D2355" s="2" t="str">
        <f t="shared" si="286"/>
        <v>4</v>
      </c>
      <c r="E2355" s="2" t="str">
        <f t="shared" si="287"/>
        <v>45</v>
      </c>
      <c r="F2355" s="2" t="str">
        <f t="shared" si="288"/>
        <v>455</v>
      </c>
      <c r="G2355" s="1" t="s">
        <v>143</v>
      </c>
      <c r="H2355" s="27">
        <v>0</v>
      </c>
      <c r="I2355" s="27"/>
      <c r="J2355" s="27">
        <v>0</v>
      </c>
      <c r="K2355" s="27">
        <v>0</v>
      </c>
      <c r="L2355" s="27">
        <v>0</v>
      </c>
      <c r="M2355" s="27"/>
      <c r="N2355" s="27">
        <v>0</v>
      </c>
      <c r="O2355" s="27">
        <v>0</v>
      </c>
      <c r="P2355" s="27">
        <v>0</v>
      </c>
      <c r="Q2355" s="27"/>
      <c r="R2355" s="27">
        <v>0</v>
      </c>
      <c r="S2355" s="27">
        <v>0</v>
      </c>
      <c r="T2355" s="27">
        <v>0</v>
      </c>
      <c r="U2355" s="27"/>
      <c r="V2355" s="27">
        <v>0</v>
      </c>
      <c r="W2355" s="27">
        <v>0</v>
      </c>
      <c r="X2355" s="27">
        <v>0</v>
      </c>
      <c r="Y2355" s="27"/>
      <c r="Z2355" s="27">
        <v>0</v>
      </c>
      <c r="AA2355" s="27">
        <v>0</v>
      </c>
      <c r="AB2355" s="27">
        <v>0</v>
      </c>
      <c r="AC2355" s="27"/>
      <c r="AD2355" s="27">
        <v>0</v>
      </c>
      <c r="AE2355" s="27">
        <v>0</v>
      </c>
      <c r="AF2355" s="27">
        <v>0</v>
      </c>
      <c r="AG2355" s="106">
        <v>0</v>
      </c>
      <c r="AH2355" s="27">
        <v>0</v>
      </c>
      <c r="AI2355" s="27">
        <v>0</v>
      </c>
      <c r="AJ2355" s="27">
        <v>0</v>
      </c>
      <c r="AK2355" s="106">
        <v>0</v>
      </c>
      <c r="AL2355" s="106">
        <v>0</v>
      </c>
      <c r="AM2355" s="105">
        <v>0</v>
      </c>
      <c r="AN2355" s="11">
        <v>0</v>
      </c>
      <c r="AO2355" s="11">
        <v>0</v>
      </c>
      <c r="AP2355" s="105">
        <v>0</v>
      </c>
      <c r="AQ2355" s="11">
        <v>0</v>
      </c>
      <c r="AR2355" s="11">
        <v>0</v>
      </c>
      <c r="AS2355" s="11">
        <v>0</v>
      </c>
      <c r="AT2355" s="11">
        <v>37</v>
      </c>
      <c r="AU2355" s="11">
        <v>37</v>
      </c>
      <c r="AV2355" s="11">
        <v>191</v>
      </c>
      <c r="AW2355" s="11">
        <v>26</v>
      </c>
      <c r="AX2355" s="11">
        <v>27</v>
      </c>
      <c r="AZ2355" s="11">
        <v>300</v>
      </c>
      <c r="BA2355" s="11">
        <v>179</v>
      </c>
      <c r="BB2355" s="122"/>
    </row>
    <row r="2356" spans="1:54" x14ac:dyDescent="0.25">
      <c r="A2356">
        <v>12</v>
      </c>
      <c r="B2356" t="str">
        <f t="shared" si="282"/>
        <v>CCC-5111</v>
      </c>
      <c r="C2356" s="2" t="s">
        <v>322</v>
      </c>
      <c r="D2356" s="2" t="str">
        <f t="shared" si="286"/>
        <v>5</v>
      </c>
      <c r="E2356" s="2" t="str">
        <f t="shared" si="287"/>
        <v>51</v>
      </c>
      <c r="F2356" s="2" t="str">
        <f t="shared" si="288"/>
        <v>511</v>
      </c>
      <c r="G2356" s="1" t="s">
        <v>147</v>
      </c>
      <c r="H2356" s="27">
        <v>4560</v>
      </c>
      <c r="I2356" s="27"/>
      <c r="J2356" s="27">
        <v>3353</v>
      </c>
      <c r="K2356" s="27">
        <v>3353</v>
      </c>
      <c r="L2356" s="27">
        <v>4210</v>
      </c>
      <c r="M2356" s="27"/>
      <c r="N2356" s="27">
        <v>4022</v>
      </c>
      <c r="O2356" s="27">
        <v>4022</v>
      </c>
      <c r="P2356" s="27">
        <v>4388</v>
      </c>
      <c r="Q2356" s="27"/>
      <c r="R2356" s="27">
        <v>5888</v>
      </c>
      <c r="S2356" s="27">
        <v>5888</v>
      </c>
      <c r="T2356" s="27">
        <v>2800</v>
      </c>
      <c r="U2356" s="27"/>
      <c r="V2356" s="27">
        <v>2900</v>
      </c>
      <c r="W2356" s="27">
        <v>2900</v>
      </c>
      <c r="X2356" s="27">
        <v>1092</v>
      </c>
      <c r="Y2356" s="27"/>
      <c r="Z2356" s="27">
        <v>946</v>
      </c>
      <c r="AA2356" s="27">
        <v>946</v>
      </c>
      <c r="AB2356" s="27">
        <v>3100</v>
      </c>
      <c r="AC2356" s="27"/>
      <c r="AD2356" s="27">
        <v>0</v>
      </c>
      <c r="AE2356" s="27">
        <v>1361</v>
      </c>
      <c r="AF2356" s="27">
        <v>3255</v>
      </c>
      <c r="AG2356" s="106">
        <v>2444</v>
      </c>
      <c r="AH2356" s="27">
        <v>2444</v>
      </c>
      <c r="AI2356" s="27">
        <v>2444</v>
      </c>
      <c r="AJ2356" s="27">
        <v>0</v>
      </c>
      <c r="AK2356" s="106">
        <v>0</v>
      </c>
      <c r="AL2356" s="106">
        <v>0</v>
      </c>
      <c r="AM2356" s="105">
        <v>0</v>
      </c>
      <c r="AN2356" s="11">
        <v>0</v>
      </c>
      <c r="AO2356" s="11">
        <v>0</v>
      </c>
      <c r="AP2356" s="105">
        <v>0</v>
      </c>
      <c r="AQ2356" s="11">
        <v>0</v>
      </c>
      <c r="AR2356" s="11">
        <v>0</v>
      </c>
      <c r="AS2356" s="11">
        <v>0</v>
      </c>
      <c r="AT2356" s="11">
        <v>0</v>
      </c>
      <c r="AU2356" s="11">
        <v>0</v>
      </c>
      <c r="AV2356" s="11">
        <v>0</v>
      </c>
      <c r="AW2356" s="11">
        <v>0</v>
      </c>
      <c r="AX2356" s="11">
        <v>0</v>
      </c>
      <c r="AZ2356" s="11">
        <v>0</v>
      </c>
      <c r="BA2356" s="11">
        <v>0</v>
      </c>
      <c r="BB2356" s="122"/>
    </row>
    <row r="2357" spans="1:54" x14ac:dyDescent="0.25">
      <c r="A2357">
        <v>12</v>
      </c>
      <c r="B2357" t="str">
        <f t="shared" si="282"/>
        <v>CCC-5112</v>
      </c>
      <c r="C2357" s="2" t="s">
        <v>322</v>
      </c>
      <c r="D2357" s="2" t="str">
        <f t="shared" si="286"/>
        <v>5</v>
      </c>
      <c r="E2357" s="2" t="str">
        <f t="shared" si="287"/>
        <v>51</v>
      </c>
      <c r="F2357" s="2" t="str">
        <f t="shared" si="288"/>
        <v>511</v>
      </c>
      <c r="G2357" s="1" t="s">
        <v>148</v>
      </c>
      <c r="H2357" s="27">
        <v>1110</v>
      </c>
      <c r="I2357" s="27"/>
      <c r="J2357" s="27">
        <v>1807</v>
      </c>
      <c r="K2357" s="27">
        <v>1807</v>
      </c>
      <c r="L2357" s="27">
        <v>1780</v>
      </c>
      <c r="M2357" s="27"/>
      <c r="N2357" s="27">
        <v>1242</v>
      </c>
      <c r="O2357" s="27">
        <v>1242</v>
      </c>
      <c r="P2357" s="27">
        <v>1463</v>
      </c>
      <c r="Q2357" s="27"/>
      <c r="R2357" s="27">
        <v>1561</v>
      </c>
      <c r="S2357" s="27">
        <v>1561</v>
      </c>
      <c r="T2357" s="27">
        <v>1600</v>
      </c>
      <c r="U2357" s="27"/>
      <c r="V2357" s="27">
        <v>1681</v>
      </c>
      <c r="W2357" s="27">
        <v>1681</v>
      </c>
      <c r="X2357" s="27">
        <v>1736</v>
      </c>
      <c r="Y2357" s="27"/>
      <c r="Z2357" s="27">
        <v>1718</v>
      </c>
      <c r="AA2357" s="27">
        <v>1718</v>
      </c>
      <c r="AB2357" s="27">
        <v>5</v>
      </c>
      <c r="AC2357" s="27"/>
      <c r="AD2357" s="27">
        <v>2761</v>
      </c>
      <c r="AE2357" s="27">
        <v>1400</v>
      </c>
      <c r="AF2357" s="27">
        <v>5</v>
      </c>
      <c r="AG2357" s="106">
        <v>1496</v>
      </c>
      <c r="AH2357" s="27">
        <v>1496</v>
      </c>
      <c r="AI2357" s="27">
        <v>1496</v>
      </c>
      <c r="AJ2357" s="27">
        <v>1769</v>
      </c>
      <c r="AK2357" s="106">
        <v>1012</v>
      </c>
      <c r="AL2357" s="106">
        <v>1012</v>
      </c>
      <c r="AM2357" s="105">
        <v>1012</v>
      </c>
      <c r="AN2357" s="11">
        <v>3100</v>
      </c>
      <c r="AO2357" s="11">
        <v>1142</v>
      </c>
      <c r="AP2357" s="105">
        <v>1142</v>
      </c>
      <c r="AQ2357" s="11">
        <v>1306</v>
      </c>
      <c r="AR2357" s="11">
        <v>2900</v>
      </c>
      <c r="AS2357" s="11">
        <v>909</v>
      </c>
      <c r="AT2357" s="11">
        <v>909</v>
      </c>
      <c r="AU2357" s="11">
        <v>909</v>
      </c>
      <c r="AV2357" s="11">
        <v>1600</v>
      </c>
      <c r="AW2357" s="11">
        <v>314</v>
      </c>
      <c r="AX2357" s="11">
        <v>315</v>
      </c>
      <c r="AZ2357" s="11">
        <v>841</v>
      </c>
      <c r="BA2357" s="11">
        <v>813</v>
      </c>
      <c r="BB2357" s="122"/>
    </row>
    <row r="2358" spans="1:54" x14ac:dyDescent="0.25">
      <c r="A2358">
        <v>12</v>
      </c>
      <c r="B2358" t="str">
        <f t="shared" si="282"/>
        <v>CCC-5121</v>
      </c>
      <c r="C2358" s="2" t="s">
        <v>322</v>
      </c>
      <c r="D2358" s="2" t="str">
        <f t="shared" si="286"/>
        <v>5</v>
      </c>
      <c r="E2358" s="2" t="str">
        <f t="shared" si="287"/>
        <v>51</v>
      </c>
      <c r="F2358" s="2" t="str">
        <f t="shared" si="288"/>
        <v>512</v>
      </c>
      <c r="G2358" s="1" t="s">
        <v>149</v>
      </c>
      <c r="H2358" s="27">
        <v>0</v>
      </c>
      <c r="I2358" s="27"/>
      <c r="J2358" s="27">
        <v>0</v>
      </c>
      <c r="K2358" s="27">
        <v>0</v>
      </c>
      <c r="L2358" s="27">
        <v>0</v>
      </c>
      <c r="M2358" s="27"/>
      <c r="N2358" s="27">
        <v>0</v>
      </c>
      <c r="O2358" s="27">
        <v>0</v>
      </c>
      <c r="P2358" s="27">
        <v>0</v>
      </c>
      <c r="Q2358" s="27"/>
      <c r="R2358" s="27">
        <v>0</v>
      </c>
      <c r="S2358" s="27">
        <v>0</v>
      </c>
      <c r="T2358" s="27">
        <v>0</v>
      </c>
      <c r="U2358" s="27"/>
      <c r="V2358" s="27">
        <v>0</v>
      </c>
      <c r="W2358" s="27">
        <v>0</v>
      </c>
      <c r="X2358" s="27">
        <v>0</v>
      </c>
      <c r="Y2358" s="27"/>
      <c r="Z2358" s="27">
        <v>0</v>
      </c>
      <c r="AA2358" s="27">
        <v>0</v>
      </c>
      <c r="AB2358" s="27">
        <v>0</v>
      </c>
      <c r="AC2358" s="27"/>
      <c r="AD2358" s="27">
        <v>0</v>
      </c>
      <c r="AE2358" s="27">
        <v>3373</v>
      </c>
      <c r="AF2358" s="27">
        <v>0</v>
      </c>
      <c r="AG2358" s="106">
        <v>26817</v>
      </c>
      <c r="AH2358" s="27">
        <v>26817</v>
      </c>
      <c r="AI2358" s="27">
        <v>26817</v>
      </c>
      <c r="AJ2358" s="27">
        <v>17280</v>
      </c>
      <c r="AK2358" s="106">
        <v>9130</v>
      </c>
      <c r="AL2358" s="106">
        <v>9130</v>
      </c>
      <c r="AM2358" s="105">
        <v>9130</v>
      </c>
      <c r="AN2358" s="11">
        <v>17500</v>
      </c>
      <c r="AO2358" s="11">
        <v>5513</v>
      </c>
      <c r="AP2358" s="105">
        <v>5513</v>
      </c>
      <c r="AQ2358" s="11">
        <v>9290</v>
      </c>
      <c r="AR2358" s="11">
        <v>15500</v>
      </c>
      <c r="AS2358" s="11">
        <v>8882</v>
      </c>
      <c r="AT2358" s="11">
        <v>8882</v>
      </c>
      <c r="AU2358" s="11">
        <v>8882</v>
      </c>
      <c r="AV2358" s="11">
        <v>12000</v>
      </c>
      <c r="AW2358" s="11">
        <v>18331</v>
      </c>
      <c r="AX2358" s="11">
        <v>18331</v>
      </c>
      <c r="AZ2358" s="11">
        <v>13612</v>
      </c>
      <c r="BA2358" s="11">
        <v>10320</v>
      </c>
      <c r="BB2358" s="122"/>
    </row>
    <row r="2359" spans="1:54" x14ac:dyDescent="0.25">
      <c r="A2359">
        <v>12</v>
      </c>
      <c r="B2359" t="str">
        <f t="shared" si="282"/>
        <v>CCC-5122</v>
      </c>
      <c r="C2359" s="2" t="s">
        <v>322</v>
      </c>
      <c r="D2359" s="2" t="str">
        <f t="shared" si="286"/>
        <v>5</v>
      </c>
      <c r="E2359" s="2" t="str">
        <f t="shared" si="287"/>
        <v>51</v>
      </c>
      <c r="F2359" s="2" t="str">
        <f t="shared" si="288"/>
        <v>512</v>
      </c>
      <c r="G2359" s="1" t="s">
        <v>150</v>
      </c>
      <c r="H2359" s="27">
        <v>18650</v>
      </c>
      <c r="I2359" s="27"/>
      <c r="J2359" s="27">
        <v>18604</v>
      </c>
      <c r="K2359" s="27">
        <v>18604</v>
      </c>
      <c r="L2359" s="27">
        <v>15490</v>
      </c>
      <c r="M2359" s="27"/>
      <c r="N2359" s="27">
        <v>14511</v>
      </c>
      <c r="O2359" s="27">
        <v>14511</v>
      </c>
      <c r="P2359" s="27">
        <v>15490</v>
      </c>
      <c r="Q2359" s="27"/>
      <c r="R2359" s="27">
        <v>12140</v>
      </c>
      <c r="S2359" s="27">
        <v>12140</v>
      </c>
      <c r="T2359" s="27">
        <v>15610</v>
      </c>
      <c r="U2359" s="27"/>
      <c r="V2359" s="27">
        <v>15610</v>
      </c>
      <c r="W2359" s="27">
        <v>15610</v>
      </c>
      <c r="X2359" s="27">
        <v>15610</v>
      </c>
      <c r="Y2359" s="27"/>
      <c r="Z2359" s="27">
        <v>15236</v>
      </c>
      <c r="AA2359" s="27">
        <v>15236</v>
      </c>
      <c r="AB2359" s="27">
        <v>24697</v>
      </c>
      <c r="AC2359" s="27"/>
      <c r="AD2359" s="27">
        <v>17854</v>
      </c>
      <c r="AE2359" s="27">
        <v>14482</v>
      </c>
      <c r="AF2359" s="27">
        <v>24697</v>
      </c>
      <c r="AG2359" s="106">
        <v>8897</v>
      </c>
      <c r="AH2359" s="27">
        <v>8897</v>
      </c>
      <c r="AI2359" s="27">
        <v>8897</v>
      </c>
      <c r="AJ2359" s="27">
        <v>20545</v>
      </c>
      <c r="AK2359" s="106">
        <v>28523</v>
      </c>
      <c r="AL2359" s="106">
        <v>28523</v>
      </c>
      <c r="AM2359" s="105">
        <v>28523</v>
      </c>
      <c r="AN2359" s="11">
        <v>21180</v>
      </c>
      <c r="AO2359" s="11">
        <v>9537</v>
      </c>
      <c r="AP2359" s="105">
        <v>9537</v>
      </c>
      <c r="AQ2359" s="11">
        <v>10633</v>
      </c>
      <c r="AR2359" s="11">
        <v>17700</v>
      </c>
      <c r="AS2359" s="11">
        <v>10875</v>
      </c>
      <c r="AT2359" s="11">
        <v>10875</v>
      </c>
      <c r="AU2359" s="11">
        <v>10875</v>
      </c>
      <c r="AV2359" s="11">
        <v>8000</v>
      </c>
      <c r="AW2359" s="11">
        <v>7135</v>
      </c>
      <c r="AX2359" s="11">
        <v>7134</v>
      </c>
      <c r="AZ2359" s="11">
        <v>4800</v>
      </c>
      <c r="BA2359" s="11">
        <v>6988</v>
      </c>
      <c r="BB2359" s="122"/>
    </row>
    <row r="2360" spans="1:54" x14ac:dyDescent="0.25">
      <c r="A2360">
        <v>12</v>
      </c>
      <c r="B2360" t="str">
        <f t="shared" si="282"/>
        <v>CCC-5130</v>
      </c>
      <c r="C2360" s="2" t="s">
        <v>322</v>
      </c>
      <c r="D2360" s="2" t="str">
        <f t="shared" si="286"/>
        <v>5</v>
      </c>
      <c r="E2360" s="2" t="str">
        <f t="shared" si="287"/>
        <v>51</v>
      </c>
      <c r="F2360" s="2" t="str">
        <f t="shared" si="288"/>
        <v>513</v>
      </c>
      <c r="G2360" s="1" t="s">
        <v>151</v>
      </c>
      <c r="H2360" s="27">
        <v>0</v>
      </c>
      <c r="I2360" s="27"/>
      <c r="J2360" s="27">
        <v>0</v>
      </c>
      <c r="K2360" s="27">
        <v>0</v>
      </c>
      <c r="L2360" s="27">
        <v>0</v>
      </c>
      <c r="M2360" s="27"/>
      <c r="N2360" s="27">
        <v>0</v>
      </c>
      <c r="O2360" s="27">
        <v>0</v>
      </c>
      <c r="P2360" s="27">
        <v>0</v>
      </c>
      <c r="Q2360" s="27"/>
      <c r="R2360" s="27">
        <v>0</v>
      </c>
      <c r="S2360" s="27">
        <v>0</v>
      </c>
      <c r="T2360" s="27">
        <v>0</v>
      </c>
      <c r="U2360" s="27"/>
      <c r="V2360" s="27">
        <v>0</v>
      </c>
      <c r="W2360" s="27">
        <v>0</v>
      </c>
      <c r="X2360" s="27">
        <v>0</v>
      </c>
      <c r="Y2360" s="27"/>
      <c r="Z2360" s="27">
        <v>0</v>
      </c>
      <c r="AA2360" s="27">
        <v>0</v>
      </c>
      <c r="AB2360" s="27">
        <v>0</v>
      </c>
      <c r="AC2360" s="27"/>
      <c r="AD2360" s="27">
        <v>0</v>
      </c>
      <c r="AE2360" s="27">
        <v>0</v>
      </c>
      <c r="AF2360" s="27">
        <v>0</v>
      </c>
      <c r="AG2360" s="106">
        <v>0</v>
      </c>
      <c r="AH2360" s="27">
        <v>0</v>
      </c>
      <c r="AI2360" s="27">
        <v>0</v>
      </c>
      <c r="AJ2360" s="27">
        <v>0</v>
      </c>
      <c r="AK2360" s="106">
        <v>0</v>
      </c>
      <c r="AL2360" s="106">
        <v>0</v>
      </c>
      <c r="AM2360" s="105">
        <v>0</v>
      </c>
      <c r="AN2360" s="11">
        <v>0</v>
      </c>
      <c r="AO2360" s="11">
        <v>0</v>
      </c>
      <c r="AP2360" s="105">
        <v>0</v>
      </c>
      <c r="AQ2360" s="11">
        <v>0</v>
      </c>
      <c r="AR2360" s="11">
        <v>0</v>
      </c>
      <c r="AS2360" s="11">
        <v>0</v>
      </c>
      <c r="AT2360" s="11">
        <v>0</v>
      </c>
      <c r="AU2360" s="11">
        <v>0</v>
      </c>
      <c r="AV2360" s="11">
        <v>0</v>
      </c>
      <c r="AW2360" s="11">
        <v>0</v>
      </c>
      <c r="AX2360" s="11">
        <v>0</v>
      </c>
      <c r="AZ2360" s="11">
        <v>0</v>
      </c>
      <c r="BA2360" s="11">
        <v>0</v>
      </c>
      <c r="BB2360" s="122"/>
    </row>
    <row r="2361" spans="1:54" x14ac:dyDescent="0.25">
      <c r="A2361">
        <v>12</v>
      </c>
      <c r="B2361" t="str">
        <f t="shared" si="282"/>
        <v>CCC-5140</v>
      </c>
      <c r="C2361" s="2" t="s">
        <v>322</v>
      </c>
      <c r="D2361" s="2" t="str">
        <f t="shared" si="286"/>
        <v>5</v>
      </c>
      <c r="E2361" s="2" t="str">
        <f t="shared" si="287"/>
        <v>51</v>
      </c>
      <c r="F2361" s="2" t="str">
        <f t="shared" si="288"/>
        <v>514</v>
      </c>
      <c r="G2361" s="1" t="s">
        <v>152</v>
      </c>
      <c r="H2361" s="27">
        <v>0</v>
      </c>
      <c r="I2361" s="27"/>
      <c r="J2361" s="27">
        <v>0</v>
      </c>
      <c r="K2361" s="27">
        <v>0</v>
      </c>
      <c r="L2361" s="27">
        <v>0</v>
      </c>
      <c r="M2361" s="27"/>
      <c r="N2361" s="27">
        <v>0</v>
      </c>
      <c r="O2361" s="27">
        <v>0</v>
      </c>
      <c r="P2361" s="27">
        <v>0</v>
      </c>
      <c r="Q2361" s="27"/>
      <c r="R2361" s="27">
        <v>0</v>
      </c>
      <c r="S2361" s="27">
        <v>0</v>
      </c>
      <c r="T2361" s="27">
        <v>0</v>
      </c>
      <c r="U2361" s="27"/>
      <c r="V2361" s="27">
        <v>0</v>
      </c>
      <c r="W2361" s="27">
        <v>0</v>
      </c>
      <c r="X2361" s="27">
        <v>0</v>
      </c>
      <c r="Y2361" s="27"/>
      <c r="Z2361" s="27">
        <v>0</v>
      </c>
      <c r="AA2361" s="27">
        <v>0</v>
      </c>
      <c r="AB2361" s="27">
        <v>0</v>
      </c>
      <c r="AC2361" s="27"/>
      <c r="AD2361" s="27">
        <v>0</v>
      </c>
      <c r="AE2361" s="27">
        <v>0</v>
      </c>
      <c r="AF2361" s="27">
        <v>0</v>
      </c>
      <c r="AG2361" s="106">
        <v>0</v>
      </c>
      <c r="AH2361" s="27">
        <v>0</v>
      </c>
      <c r="AI2361" s="27">
        <v>0</v>
      </c>
      <c r="AJ2361" s="27">
        <v>0</v>
      </c>
      <c r="AK2361" s="106">
        <v>0</v>
      </c>
      <c r="AL2361" s="106">
        <v>0</v>
      </c>
      <c r="AM2361" s="105">
        <v>0</v>
      </c>
      <c r="AN2361" s="11">
        <v>0</v>
      </c>
      <c r="AO2361" s="11">
        <v>0</v>
      </c>
      <c r="AP2361" s="105">
        <v>0</v>
      </c>
      <c r="AQ2361" s="11">
        <v>0</v>
      </c>
      <c r="AR2361" s="11">
        <v>0</v>
      </c>
      <c r="AS2361" s="11">
        <v>0</v>
      </c>
      <c r="AT2361" s="11">
        <v>0</v>
      </c>
      <c r="AU2361" s="11">
        <v>0</v>
      </c>
      <c r="AV2361" s="11">
        <v>0</v>
      </c>
      <c r="AW2361" s="11">
        <v>0</v>
      </c>
      <c r="AX2361" s="11">
        <v>0</v>
      </c>
      <c r="AZ2361" s="11">
        <v>0</v>
      </c>
      <c r="BA2361" s="11">
        <v>0</v>
      </c>
      <c r="BB2361" s="122"/>
    </row>
    <row r="2362" spans="1:54" x14ac:dyDescent="0.25">
      <c r="A2362">
        <v>12</v>
      </c>
      <c r="B2362" t="str">
        <f t="shared" si="282"/>
        <v>CCC-5210</v>
      </c>
      <c r="C2362" s="2" t="s">
        <v>322</v>
      </c>
      <c r="D2362" s="2" t="str">
        <f t="shared" ref="D2362:D2393" si="289">LEFT($G2362,1)</f>
        <v>5</v>
      </c>
      <c r="E2362" s="2" t="str">
        <f t="shared" ref="E2362:E2393" si="290">LEFT($G2362,2)</f>
        <v>52</v>
      </c>
      <c r="F2362" s="2" t="str">
        <f t="shared" ref="F2362:F2393" si="291">LEFT($G2362,3)</f>
        <v>521</v>
      </c>
      <c r="G2362" s="1" t="s">
        <v>154</v>
      </c>
      <c r="H2362" s="27">
        <v>0</v>
      </c>
      <c r="I2362" s="27"/>
      <c r="J2362" s="27">
        <v>0</v>
      </c>
      <c r="K2362" s="27">
        <v>0</v>
      </c>
      <c r="L2362" s="27">
        <v>0</v>
      </c>
      <c r="M2362" s="27"/>
      <c r="N2362" s="27">
        <v>0</v>
      </c>
      <c r="O2362" s="27">
        <v>0</v>
      </c>
      <c r="P2362" s="27">
        <v>0</v>
      </c>
      <c r="Q2362" s="27"/>
      <c r="R2362" s="27">
        <v>0</v>
      </c>
      <c r="S2362" s="27">
        <v>0</v>
      </c>
      <c r="T2362" s="27">
        <v>0</v>
      </c>
      <c r="U2362" s="27"/>
      <c r="V2362" s="27">
        <v>0</v>
      </c>
      <c r="W2362" s="27">
        <v>0</v>
      </c>
      <c r="X2362" s="27">
        <v>0</v>
      </c>
      <c r="Y2362" s="27"/>
      <c r="Z2362" s="27">
        <v>0</v>
      </c>
      <c r="AA2362" s="27">
        <v>0</v>
      </c>
      <c r="AB2362" s="27">
        <v>0</v>
      </c>
      <c r="AC2362" s="27"/>
      <c r="AD2362" s="27">
        <v>0</v>
      </c>
      <c r="AE2362" s="27">
        <v>0</v>
      </c>
      <c r="AF2362" s="27">
        <v>0</v>
      </c>
      <c r="AG2362" s="106">
        <v>0</v>
      </c>
      <c r="AH2362" s="27">
        <v>0</v>
      </c>
      <c r="AI2362" s="27">
        <v>0</v>
      </c>
      <c r="AJ2362" s="27">
        <v>0</v>
      </c>
      <c r="AK2362" s="106">
        <v>0</v>
      </c>
      <c r="AL2362" s="106">
        <v>0</v>
      </c>
      <c r="AM2362" s="105">
        <v>0</v>
      </c>
      <c r="AN2362" s="11">
        <v>0</v>
      </c>
      <c r="AO2362" s="11">
        <v>3900</v>
      </c>
      <c r="AP2362" s="105">
        <v>3900</v>
      </c>
      <c r="AQ2362" s="11">
        <v>3937</v>
      </c>
      <c r="AR2362" s="11">
        <v>434</v>
      </c>
      <c r="AS2362" s="11">
        <v>433</v>
      </c>
      <c r="AT2362" s="11">
        <v>433</v>
      </c>
      <c r="AU2362" s="11">
        <v>433</v>
      </c>
      <c r="AV2362" s="11">
        <v>0</v>
      </c>
      <c r="AW2362" s="11">
        <v>0</v>
      </c>
      <c r="AX2362" s="11">
        <v>0</v>
      </c>
      <c r="AZ2362" s="11">
        <v>0</v>
      </c>
      <c r="BA2362" s="11">
        <v>0</v>
      </c>
      <c r="BB2362" s="122"/>
    </row>
    <row r="2363" spans="1:54" x14ac:dyDescent="0.25">
      <c r="A2363">
        <v>12</v>
      </c>
      <c r="B2363" t="str">
        <f t="shared" si="282"/>
        <v>CCC-5220</v>
      </c>
      <c r="C2363" s="2" t="s">
        <v>322</v>
      </c>
      <c r="D2363" s="2" t="str">
        <f t="shared" si="289"/>
        <v>5</v>
      </c>
      <c r="E2363" s="2" t="str">
        <f t="shared" si="290"/>
        <v>52</v>
      </c>
      <c r="F2363" s="2" t="str">
        <f t="shared" si="291"/>
        <v>522</v>
      </c>
      <c r="G2363" s="1" t="s">
        <v>155</v>
      </c>
      <c r="H2363" s="27">
        <v>0</v>
      </c>
      <c r="I2363" s="27"/>
      <c r="J2363" s="27">
        <v>0</v>
      </c>
      <c r="K2363" s="27">
        <v>0</v>
      </c>
      <c r="L2363" s="27">
        <v>0</v>
      </c>
      <c r="M2363" s="27"/>
      <c r="N2363" s="27">
        <v>0</v>
      </c>
      <c r="O2363" s="27">
        <v>0</v>
      </c>
      <c r="P2363" s="27">
        <v>0</v>
      </c>
      <c r="Q2363" s="27"/>
      <c r="R2363" s="27">
        <v>0</v>
      </c>
      <c r="S2363" s="27">
        <v>0</v>
      </c>
      <c r="T2363" s="27">
        <v>0</v>
      </c>
      <c r="U2363" s="27"/>
      <c r="V2363" s="27">
        <v>0</v>
      </c>
      <c r="W2363" s="27">
        <v>0</v>
      </c>
      <c r="X2363" s="27">
        <v>0</v>
      </c>
      <c r="Y2363" s="27"/>
      <c r="Z2363" s="27">
        <v>0</v>
      </c>
      <c r="AA2363" s="27">
        <v>0</v>
      </c>
      <c r="AB2363" s="27">
        <v>0</v>
      </c>
      <c r="AC2363" s="27"/>
      <c r="AD2363" s="27">
        <v>0</v>
      </c>
      <c r="AE2363" s="27">
        <v>0</v>
      </c>
      <c r="AF2363" s="27">
        <v>0</v>
      </c>
      <c r="AG2363" s="106">
        <v>0</v>
      </c>
      <c r="AH2363" s="27">
        <v>0</v>
      </c>
      <c r="AI2363" s="27">
        <v>0</v>
      </c>
      <c r="AJ2363" s="27">
        <v>0</v>
      </c>
      <c r="AK2363" s="106">
        <v>0</v>
      </c>
      <c r="AL2363" s="106">
        <v>0</v>
      </c>
      <c r="AM2363" s="105">
        <v>0</v>
      </c>
      <c r="AN2363" s="11">
        <v>0</v>
      </c>
      <c r="AO2363" s="11">
        <v>0</v>
      </c>
      <c r="AP2363" s="105">
        <v>0</v>
      </c>
      <c r="AQ2363" s="11">
        <v>0</v>
      </c>
      <c r="AR2363" s="11">
        <v>0</v>
      </c>
      <c r="AS2363" s="11">
        <v>0</v>
      </c>
      <c r="AT2363" s="11">
        <v>0</v>
      </c>
      <c r="AU2363" s="11">
        <v>0</v>
      </c>
      <c r="AV2363" s="11">
        <v>0</v>
      </c>
      <c r="AW2363" s="11">
        <v>0</v>
      </c>
      <c r="AX2363" s="11">
        <v>0</v>
      </c>
      <c r="AZ2363" s="11">
        <v>0</v>
      </c>
      <c r="BA2363" s="11">
        <v>0</v>
      </c>
      <c r="BB2363" s="122"/>
    </row>
    <row r="2364" spans="1:54" x14ac:dyDescent="0.25">
      <c r="A2364">
        <v>12</v>
      </c>
      <c r="B2364" t="str">
        <f t="shared" si="282"/>
        <v>CCC-5310</v>
      </c>
      <c r="C2364" s="2" t="s">
        <v>322</v>
      </c>
      <c r="D2364" s="2" t="str">
        <f t="shared" si="289"/>
        <v>5</v>
      </c>
      <c r="E2364" s="2" t="str">
        <f t="shared" si="290"/>
        <v>53</v>
      </c>
      <c r="F2364" s="2" t="str">
        <f t="shared" si="291"/>
        <v>531</v>
      </c>
      <c r="G2364" s="1" t="s">
        <v>158</v>
      </c>
      <c r="H2364" s="27">
        <v>0</v>
      </c>
      <c r="I2364" s="27"/>
      <c r="J2364" s="27">
        <v>0</v>
      </c>
      <c r="K2364" s="27">
        <v>0</v>
      </c>
      <c r="L2364" s="27">
        <v>0</v>
      </c>
      <c r="M2364" s="27"/>
      <c r="N2364" s="27">
        <v>0</v>
      </c>
      <c r="O2364" s="27">
        <v>0</v>
      </c>
      <c r="P2364" s="27">
        <v>0</v>
      </c>
      <c r="Q2364" s="27"/>
      <c r="R2364" s="27">
        <v>0</v>
      </c>
      <c r="S2364" s="27">
        <v>0</v>
      </c>
      <c r="T2364" s="27">
        <v>0</v>
      </c>
      <c r="U2364" s="27"/>
      <c r="V2364" s="27">
        <v>0</v>
      </c>
      <c r="W2364" s="27">
        <v>0</v>
      </c>
      <c r="X2364" s="27">
        <v>0</v>
      </c>
      <c r="Y2364" s="27"/>
      <c r="Z2364" s="27">
        <v>0</v>
      </c>
      <c r="AA2364" s="27">
        <v>0</v>
      </c>
      <c r="AB2364" s="27">
        <v>0</v>
      </c>
      <c r="AC2364" s="27"/>
      <c r="AD2364" s="27">
        <v>0</v>
      </c>
      <c r="AE2364" s="27">
        <v>0</v>
      </c>
      <c r="AF2364" s="27">
        <v>0</v>
      </c>
      <c r="AG2364" s="106">
        <v>0</v>
      </c>
      <c r="AH2364" s="27">
        <v>0</v>
      </c>
      <c r="AI2364" s="27">
        <v>0</v>
      </c>
      <c r="AJ2364" s="27">
        <v>0</v>
      </c>
      <c r="AK2364" s="106">
        <v>0</v>
      </c>
      <c r="AL2364" s="106">
        <v>0</v>
      </c>
      <c r="AM2364" s="105">
        <v>0</v>
      </c>
      <c r="AN2364" s="11">
        <v>0</v>
      </c>
      <c r="AO2364" s="11">
        <v>0</v>
      </c>
      <c r="AP2364" s="105">
        <v>0</v>
      </c>
      <c r="AQ2364" s="11">
        <v>0</v>
      </c>
      <c r="AR2364" s="11">
        <v>0</v>
      </c>
      <c r="AS2364" s="11">
        <v>0</v>
      </c>
      <c r="AT2364" s="11">
        <v>0</v>
      </c>
      <c r="AU2364" s="11">
        <v>0</v>
      </c>
      <c r="AV2364" s="11">
        <v>0</v>
      </c>
      <c r="AW2364" s="11">
        <v>0</v>
      </c>
      <c r="AX2364" s="11">
        <v>0</v>
      </c>
      <c r="AZ2364" s="11">
        <v>0</v>
      </c>
      <c r="BA2364" s="11">
        <v>0</v>
      </c>
      <c r="BB2364" s="122"/>
    </row>
    <row r="2365" spans="1:54" x14ac:dyDescent="0.25">
      <c r="A2365">
        <v>12</v>
      </c>
      <c r="B2365" t="str">
        <f t="shared" si="282"/>
        <v>CCC-5320</v>
      </c>
      <c r="C2365" s="2" t="s">
        <v>322</v>
      </c>
      <c r="D2365" s="2" t="str">
        <f t="shared" si="289"/>
        <v>5</v>
      </c>
      <c r="E2365" s="2" t="str">
        <f t="shared" si="290"/>
        <v>53</v>
      </c>
      <c r="F2365" s="2" t="str">
        <f t="shared" si="291"/>
        <v>532</v>
      </c>
      <c r="G2365" s="1" t="s">
        <v>159</v>
      </c>
      <c r="H2365" s="27">
        <v>0</v>
      </c>
      <c r="I2365" s="27"/>
      <c r="J2365" s="27">
        <v>0</v>
      </c>
      <c r="K2365" s="27">
        <v>0</v>
      </c>
      <c r="L2365" s="27">
        <v>0</v>
      </c>
      <c r="M2365" s="27"/>
      <c r="N2365" s="27">
        <v>0</v>
      </c>
      <c r="O2365" s="27">
        <v>0</v>
      </c>
      <c r="P2365" s="27">
        <v>0</v>
      </c>
      <c r="Q2365" s="27"/>
      <c r="R2365" s="27">
        <v>0</v>
      </c>
      <c r="S2365" s="27">
        <v>0</v>
      </c>
      <c r="T2365" s="27">
        <v>0</v>
      </c>
      <c r="U2365" s="27"/>
      <c r="V2365" s="27">
        <v>0</v>
      </c>
      <c r="W2365" s="27">
        <v>0</v>
      </c>
      <c r="X2365" s="27">
        <v>0</v>
      </c>
      <c r="Y2365" s="27"/>
      <c r="Z2365" s="27">
        <v>0</v>
      </c>
      <c r="AA2365" s="27">
        <v>0</v>
      </c>
      <c r="AB2365" s="27">
        <v>0</v>
      </c>
      <c r="AC2365" s="27"/>
      <c r="AD2365" s="27">
        <v>0</v>
      </c>
      <c r="AE2365" s="27">
        <v>0</v>
      </c>
      <c r="AF2365" s="27">
        <v>0</v>
      </c>
      <c r="AG2365" s="106">
        <v>0</v>
      </c>
      <c r="AH2365" s="27">
        <v>0</v>
      </c>
      <c r="AI2365" s="27">
        <v>0</v>
      </c>
      <c r="AJ2365" s="27">
        <v>0</v>
      </c>
      <c r="AK2365" s="106">
        <v>0</v>
      </c>
      <c r="AL2365" s="106">
        <v>0</v>
      </c>
      <c r="AM2365" s="105">
        <v>0</v>
      </c>
      <c r="AN2365" s="11">
        <v>0</v>
      </c>
      <c r="AO2365" s="11">
        <v>0</v>
      </c>
      <c r="AP2365" s="105">
        <v>0</v>
      </c>
      <c r="AQ2365" s="11">
        <v>0</v>
      </c>
      <c r="AR2365" s="11">
        <v>0</v>
      </c>
      <c r="AS2365" s="11">
        <v>0</v>
      </c>
      <c r="AT2365" s="11">
        <v>0</v>
      </c>
      <c r="AU2365" s="11">
        <v>0</v>
      </c>
      <c r="AV2365" s="11">
        <v>0</v>
      </c>
      <c r="AW2365" s="11">
        <v>0</v>
      </c>
      <c r="AX2365" s="11">
        <v>0</v>
      </c>
      <c r="AZ2365" s="11">
        <v>0</v>
      </c>
      <c r="BA2365" s="11">
        <v>0</v>
      </c>
      <c r="BB2365" s="122"/>
    </row>
    <row r="2366" spans="1:54" x14ac:dyDescent="0.25">
      <c r="A2366">
        <v>12</v>
      </c>
      <c r="B2366" t="str">
        <f t="shared" si="282"/>
        <v>CCC-5411</v>
      </c>
      <c r="C2366" s="2" t="s">
        <v>322</v>
      </c>
      <c r="D2366" s="2" t="str">
        <f t="shared" si="289"/>
        <v>5</v>
      </c>
      <c r="E2366" s="2" t="str">
        <f t="shared" si="290"/>
        <v>54</v>
      </c>
      <c r="F2366" s="2" t="str">
        <f t="shared" si="291"/>
        <v>541</v>
      </c>
      <c r="G2366" s="1" t="s">
        <v>162</v>
      </c>
      <c r="H2366" s="27">
        <v>0</v>
      </c>
      <c r="I2366" s="27"/>
      <c r="J2366" s="27">
        <v>0</v>
      </c>
      <c r="K2366" s="27">
        <v>0</v>
      </c>
      <c r="L2366" s="27">
        <v>0</v>
      </c>
      <c r="M2366" s="27"/>
      <c r="N2366" s="27">
        <v>0</v>
      </c>
      <c r="O2366" s="27">
        <v>0</v>
      </c>
      <c r="P2366" s="27">
        <v>0</v>
      </c>
      <c r="Q2366" s="27"/>
      <c r="R2366" s="27">
        <v>0</v>
      </c>
      <c r="S2366" s="27">
        <v>0</v>
      </c>
      <c r="T2366" s="27">
        <v>0</v>
      </c>
      <c r="U2366" s="27"/>
      <c r="V2366" s="27">
        <v>0</v>
      </c>
      <c r="W2366" s="27">
        <v>0</v>
      </c>
      <c r="X2366" s="27">
        <v>0</v>
      </c>
      <c r="Y2366" s="27"/>
      <c r="Z2366" s="27">
        <v>0</v>
      </c>
      <c r="AA2366" s="27">
        <v>0</v>
      </c>
      <c r="AB2366" s="27">
        <v>0</v>
      </c>
      <c r="AC2366" s="27"/>
      <c r="AD2366" s="27">
        <v>0</v>
      </c>
      <c r="AE2366" s="27">
        <v>0</v>
      </c>
      <c r="AF2366" s="27">
        <v>0</v>
      </c>
      <c r="AG2366" s="106">
        <v>0</v>
      </c>
      <c r="AH2366" s="27">
        <v>0</v>
      </c>
      <c r="AI2366" s="27">
        <v>0</v>
      </c>
      <c r="AJ2366" s="27">
        <v>0</v>
      </c>
      <c r="AK2366" s="106">
        <v>0</v>
      </c>
      <c r="AL2366" s="106">
        <v>0</v>
      </c>
      <c r="AM2366" s="105">
        <v>0</v>
      </c>
      <c r="AN2366" s="11">
        <v>0</v>
      </c>
      <c r="AO2366" s="11">
        <v>0</v>
      </c>
      <c r="AP2366" s="105">
        <v>0</v>
      </c>
      <c r="AQ2366" s="11">
        <v>0</v>
      </c>
      <c r="AR2366" s="11">
        <v>0</v>
      </c>
      <c r="AS2366" s="11">
        <v>0</v>
      </c>
      <c r="AT2366" s="11">
        <v>0</v>
      </c>
      <c r="AU2366" s="11">
        <v>0</v>
      </c>
      <c r="AV2366" s="11">
        <v>0</v>
      </c>
      <c r="AW2366" s="11">
        <v>0</v>
      </c>
      <c r="AX2366" s="11">
        <v>0</v>
      </c>
      <c r="AZ2366" s="11">
        <v>0</v>
      </c>
      <c r="BA2366" s="11">
        <v>0</v>
      </c>
      <c r="BB2366" s="122"/>
    </row>
    <row r="2367" spans="1:54" x14ac:dyDescent="0.25">
      <c r="A2367">
        <v>12</v>
      </c>
      <c r="B2367" t="str">
        <f t="shared" si="282"/>
        <v>CCC-5412</v>
      </c>
      <c r="C2367" s="2" t="s">
        <v>322</v>
      </c>
      <c r="D2367" s="2" t="str">
        <f t="shared" si="289"/>
        <v>5</v>
      </c>
      <c r="E2367" s="2" t="str">
        <f t="shared" si="290"/>
        <v>54</v>
      </c>
      <c r="F2367" s="2" t="str">
        <f t="shared" si="291"/>
        <v>541</v>
      </c>
      <c r="G2367" s="1" t="s">
        <v>163</v>
      </c>
      <c r="H2367" s="27">
        <v>0</v>
      </c>
      <c r="I2367" s="27"/>
      <c r="J2367" s="27">
        <v>0</v>
      </c>
      <c r="K2367" s="27">
        <v>0</v>
      </c>
      <c r="L2367" s="27">
        <v>0</v>
      </c>
      <c r="M2367" s="27"/>
      <c r="N2367" s="27">
        <v>0</v>
      </c>
      <c r="O2367" s="27">
        <v>0</v>
      </c>
      <c r="P2367" s="27">
        <v>0</v>
      </c>
      <c r="Q2367" s="27"/>
      <c r="R2367" s="27">
        <v>0</v>
      </c>
      <c r="S2367" s="27">
        <v>0</v>
      </c>
      <c r="T2367" s="27">
        <v>0</v>
      </c>
      <c r="U2367" s="27"/>
      <c r="V2367" s="27">
        <v>0</v>
      </c>
      <c r="W2367" s="27">
        <v>0</v>
      </c>
      <c r="X2367" s="27">
        <v>0</v>
      </c>
      <c r="Y2367" s="27"/>
      <c r="Z2367" s="27">
        <v>0</v>
      </c>
      <c r="AA2367" s="27">
        <v>0</v>
      </c>
      <c r="AB2367" s="27">
        <v>0</v>
      </c>
      <c r="AC2367" s="27"/>
      <c r="AD2367" s="27">
        <v>0</v>
      </c>
      <c r="AE2367" s="27">
        <v>0</v>
      </c>
      <c r="AF2367" s="27">
        <v>0</v>
      </c>
      <c r="AG2367" s="106">
        <v>0</v>
      </c>
      <c r="AH2367" s="27">
        <v>0</v>
      </c>
      <c r="AI2367" s="27">
        <v>0</v>
      </c>
      <c r="AJ2367" s="27">
        <v>0</v>
      </c>
      <c r="AK2367" s="106">
        <v>0</v>
      </c>
      <c r="AL2367" s="106">
        <v>0</v>
      </c>
      <c r="AM2367" s="105">
        <v>0</v>
      </c>
      <c r="AN2367" s="11">
        <v>0</v>
      </c>
      <c r="AO2367" s="11">
        <v>0</v>
      </c>
      <c r="AP2367" s="105">
        <v>0</v>
      </c>
      <c r="AQ2367" s="11">
        <v>0</v>
      </c>
      <c r="AR2367" s="11">
        <v>0</v>
      </c>
      <c r="AS2367" s="11">
        <v>0</v>
      </c>
      <c r="AT2367" s="11">
        <v>0</v>
      </c>
      <c r="AU2367" s="11">
        <v>0</v>
      </c>
      <c r="AV2367" s="11">
        <v>0</v>
      </c>
      <c r="AW2367" s="11">
        <v>0</v>
      </c>
      <c r="AX2367" s="11">
        <v>0</v>
      </c>
      <c r="AZ2367" s="11">
        <v>0</v>
      </c>
      <c r="BA2367" s="11">
        <v>0</v>
      </c>
      <c r="BB2367" s="122"/>
    </row>
    <row r="2368" spans="1:54" x14ac:dyDescent="0.25">
      <c r="A2368">
        <v>12</v>
      </c>
      <c r="B2368" t="str">
        <f t="shared" si="282"/>
        <v>CCC-5421</v>
      </c>
      <c r="C2368" s="2" t="s">
        <v>322</v>
      </c>
      <c r="D2368" s="2" t="str">
        <f t="shared" si="289"/>
        <v>5</v>
      </c>
      <c r="E2368" s="2" t="str">
        <f t="shared" si="290"/>
        <v>54</v>
      </c>
      <c r="F2368" s="2" t="str">
        <f t="shared" si="291"/>
        <v>542</v>
      </c>
      <c r="G2368" s="1" t="s">
        <v>164</v>
      </c>
      <c r="H2368" s="27">
        <v>0</v>
      </c>
      <c r="I2368" s="27"/>
      <c r="J2368" s="27">
        <v>0</v>
      </c>
      <c r="K2368" s="27">
        <v>0</v>
      </c>
      <c r="L2368" s="27">
        <v>0</v>
      </c>
      <c r="M2368" s="27"/>
      <c r="N2368" s="27">
        <v>0</v>
      </c>
      <c r="O2368" s="27">
        <v>0</v>
      </c>
      <c r="P2368" s="27">
        <v>0</v>
      </c>
      <c r="Q2368" s="27"/>
      <c r="R2368" s="27">
        <v>0</v>
      </c>
      <c r="S2368" s="27">
        <v>0</v>
      </c>
      <c r="T2368" s="27">
        <v>0</v>
      </c>
      <c r="U2368" s="27"/>
      <c r="V2368" s="27">
        <v>0</v>
      </c>
      <c r="W2368" s="27">
        <v>0</v>
      </c>
      <c r="X2368" s="27">
        <v>0</v>
      </c>
      <c r="Y2368" s="27"/>
      <c r="Z2368" s="27">
        <v>0</v>
      </c>
      <c r="AA2368" s="27">
        <v>0</v>
      </c>
      <c r="AB2368" s="27">
        <v>0</v>
      </c>
      <c r="AC2368" s="27"/>
      <c r="AD2368" s="27">
        <v>0</v>
      </c>
      <c r="AE2368" s="27">
        <v>0</v>
      </c>
      <c r="AF2368" s="27">
        <v>0</v>
      </c>
      <c r="AG2368" s="106">
        <v>0</v>
      </c>
      <c r="AH2368" s="27">
        <v>0</v>
      </c>
      <c r="AI2368" s="27">
        <v>0</v>
      </c>
      <c r="AJ2368" s="27">
        <v>0</v>
      </c>
      <c r="AK2368" s="106">
        <v>0</v>
      </c>
      <c r="AL2368" s="106">
        <v>0</v>
      </c>
      <c r="AM2368" s="105">
        <v>0</v>
      </c>
      <c r="AN2368" s="11">
        <v>0</v>
      </c>
      <c r="AO2368" s="11">
        <v>0</v>
      </c>
      <c r="AP2368" s="105">
        <v>0</v>
      </c>
      <c r="AQ2368" s="11">
        <v>0</v>
      </c>
      <c r="AR2368" s="11">
        <v>0</v>
      </c>
      <c r="AS2368" s="11">
        <v>0</v>
      </c>
      <c r="AT2368" s="11">
        <v>0</v>
      </c>
      <c r="AU2368" s="11">
        <v>0</v>
      </c>
      <c r="AV2368" s="11">
        <v>0</v>
      </c>
      <c r="AW2368" s="11">
        <v>0</v>
      </c>
      <c r="AX2368" s="11">
        <v>0</v>
      </c>
      <c r="AZ2368" s="11">
        <v>0</v>
      </c>
      <c r="BA2368" s="11">
        <v>0</v>
      </c>
      <c r="BB2368" s="122"/>
    </row>
    <row r="2369" spans="1:54" x14ac:dyDescent="0.25">
      <c r="A2369">
        <v>12</v>
      </c>
      <c r="B2369" t="str">
        <f t="shared" si="282"/>
        <v>CCC-5422</v>
      </c>
      <c r="C2369" s="2" t="s">
        <v>322</v>
      </c>
      <c r="D2369" s="2" t="str">
        <f t="shared" si="289"/>
        <v>5</v>
      </c>
      <c r="E2369" s="2" t="str">
        <f t="shared" si="290"/>
        <v>54</v>
      </c>
      <c r="F2369" s="2" t="str">
        <f t="shared" si="291"/>
        <v>542</v>
      </c>
      <c r="G2369" s="1" t="s">
        <v>165</v>
      </c>
      <c r="H2369" s="27">
        <v>0</v>
      </c>
      <c r="I2369" s="27"/>
      <c r="J2369" s="27">
        <v>0</v>
      </c>
      <c r="K2369" s="27">
        <v>0</v>
      </c>
      <c r="L2369" s="27">
        <v>0</v>
      </c>
      <c r="M2369" s="27"/>
      <c r="N2369" s="27">
        <v>0</v>
      </c>
      <c r="O2369" s="27">
        <v>0</v>
      </c>
      <c r="P2369" s="27">
        <v>0</v>
      </c>
      <c r="Q2369" s="27"/>
      <c r="R2369" s="27">
        <v>0</v>
      </c>
      <c r="S2369" s="27">
        <v>0</v>
      </c>
      <c r="T2369" s="27">
        <v>0</v>
      </c>
      <c r="U2369" s="27"/>
      <c r="V2369" s="27">
        <v>0</v>
      </c>
      <c r="W2369" s="27">
        <v>0</v>
      </c>
      <c r="X2369" s="27">
        <v>0</v>
      </c>
      <c r="Y2369" s="27"/>
      <c r="Z2369" s="27">
        <v>0</v>
      </c>
      <c r="AA2369" s="27">
        <v>0</v>
      </c>
      <c r="AB2369" s="27">
        <v>0</v>
      </c>
      <c r="AC2369" s="27"/>
      <c r="AD2369" s="27">
        <v>0</v>
      </c>
      <c r="AE2369" s="27">
        <v>0</v>
      </c>
      <c r="AF2369" s="27">
        <v>0</v>
      </c>
      <c r="AG2369" s="106">
        <v>0</v>
      </c>
      <c r="AH2369" s="27">
        <v>0</v>
      </c>
      <c r="AI2369" s="27">
        <v>0</v>
      </c>
      <c r="AJ2369" s="27">
        <v>0</v>
      </c>
      <c r="AK2369" s="106">
        <v>0</v>
      </c>
      <c r="AL2369" s="106">
        <v>0</v>
      </c>
      <c r="AM2369" s="105">
        <v>0</v>
      </c>
      <c r="AN2369" s="11">
        <v>0</v>
      </c>
      <c r="AO2369" s="11">
        <v>0</v>
      </c>
      <c r="AP2369" s="105">
        <v>0</v>
      </c>
      <c r="AQ2369" s="11">
        <v>0</v>
      </c>
      <c r="AR2369" s="11">
        <v>0</v>
      </c>
      <c r="AS2369" s="11">
        <v>0</v>
      </c>
      <c r="AT2369" s="11">
        <v>0</v>
      </c>
      <c r="AU2369" s="11">
        <v>0</v>
      </c>
      <c r="AV2369" s="11">
        <v>0</v>
      </c>
      <c r="AW2369" s="11">
        <v>0</v>
      </c>
      <c r="AX2369" s="11">
        <v>0</v>
      </c>
      <c r="AZ2369" s="11">
        <v>0</v>
      </c>
      <c r="BA2369" s="11">
        <v>0</v>
      </c>
      <c r="BB2369" s="122"/>
    </row>
    <row r="2370" spans="1:54" x14ac:dyDescent="0.25">
      <c r="A2370">
        <v>12</v>
      </c>
      <c r="B2370" t="str">
        <f t="shared" si="282"/>
        <v>CCC-5431</v>
      </c>
      <c r="C2370" s="2" t="s">
        <v>322</v>
      </c>
      <c r="D2370" s="2" t="str">
        <f t="shared" si="289"/>
        <v>5</v>
      </c>
      <c r="E2370" s="2" t="str">
        <f t="shared" si="290"/>
        <v>54</v>
      </c>
      <c r="F2370" s="2" t="str">
        <f t="shared" si="291"/>
        <v>543</v>
      </c>
      <c r="G2370" s="1" t="s">
        <v>167</v>
      </c>
      <c r="H2370" s="27">
        <v>0</v>
      </c>
      <c r="I2370" s="27"/>
      <c r="J2370" s="27">
        <v>0</v>
      </c>
      <c r="K2370" s="27">
        <v>0</v>
      </c>
      <c r="L2370" s="27">
        <v>0</v>
      </c>
      <c r="M2370" s="27"/>
      <c r="N2370" s="27">
        <v>0</v>
      </c>
      <c r="O2370" s="27">
        <v>0</v>
      </c>
      <c r="P2370" s="27">
        <v>0</v>
      </c>
      <c r="Q2370" s="27"/>
      <c r="R2370" s="27">
        <v>0</v>
      </c>
      <c r="S2370" s="27">
        <v>0</v>
      </c>
      <c r="T2370" s="27">
        <v>0</v>
      </c>
      <c r="U2370" s="27"/>
      <c r="V2370" s="27">
        <v>0</v>
      </c>
      <c r="W2370" s="27">
        <v>0</v>
      </c>
      <c r="X2370" s="27">
        <v>0</v>
      </c>
      <c r="Y2370" s="27"/>
      <c r="Z2370" s="27">
        <v>0</v>
      </c>
      <c r="AA2370" s="27">
        <v>0</v>
      </c>
      <c r="AB2370" s="27">
        <v>0</v>
      </c>
      <c r="AC2370" s="27"/>
      <c r="AD2370" s="27">
        <v>0</v>
      </c>
      <c r="AE2370" s="27">
        <v>0</v>
      </c>
      <c r="AF2370" s="27">
        <v>0</v>
      </c>
      <c r="AG2370" s="106">
        <v>0</v>
      </c>
      <c r="AH2370" s="27">
        <v>0</v>
      </c>
      <c r="AI2370" s="27">
        <v>0</v>
      </c>
      <c r="AJ2370" s="27">
        <v>0</v>
      </c>
      <c r="AK2370" s="106">
        <v>0</v>
      </c>
      <c r="AL2370" s="106">
        <v>0</v>
      </c>
      <c r="AM2370" s="105">
        <v>0</v>
      </c>
      <c r="AN2370" s="11">
        <v>0</v>
      </c>
      <c r="AO2370" s="11">
        <v>0</v>
      </c>
      <c r="AP2370" s="105">
        <v>0</v>
      </c>
      <c r="AQ2370" s="11">
        <v>0</v>
      </c>
      <c r="AR2370" s="11">
        <v>0</v>
      </c>
      <c r="AS2370" s="11">
        <v>0</v>
      </c>
      <c r="AT2370" s="11">
        <v>0</v>
      </c>
      <c r="AU2370" s="11">
        <v>0</v>
      </c>
      <c r="AV2370" s="11">
        <v>0</v>
      </c>
      <c r="AW2370" s="11">
        <v>0</v>
      </c>
      <c r="AX2370" s="11">
        <v>0</v>
      </c>
      <c r="AZ2370" s="11">
        <v>0</v>
      </c>
      <c r="BA2370" s="11">
        <v>0</v>
      </c>
      <c r="BB2370" s="122"/>
    </row>
    <row r="2371" spans="1:54" x14ac:dyDescent="0.25">
      <c r="A2371">
        <v>12</v>
      </c>
      <c r="B2371" t="str">
        <f t="shared" ref="B2371:B2434" si="292">C2371&amp;"-"&amp;G2371</f>
        <v>CCC-5432</v>
      </c>
      <c r="C2371" s="2" t="s">
        <v>322</v>
      </c>
      <c r="D2371" s="2" t="str">
        <f t="shared" si="289"/>
        <v>5</v>
      </c>
      <c r="E2371" s="2" t="str">
        <f t="shared" si="290"/>
        <v>54</v>
      </c>
      <c r="F2371" s="2" t="str">
        <f t="shared" si="291"/>
        <v>543</v>
      </c>
      <c r="G2371" s="1" t="s">
        <v>168</v>
      </c>
      <c r="H2371" s="27">
        <v>0</v>
      </c>
      <c r="I2371" s="27"/>
      <c r="J2371" s="27">
        <v>0</v>
      </c>
      <c r="K2371" s="27">
        <v>0</v>
      </c>
      <c r="L2371" s="27">
        <v>0</v>
      </c>
      <c r="M2371" s="27"/>
      <c r="N2371" s="27">
        <v>0</v>
      </c>
      <c r="O2371" s="27">
        <v>0</v>
      </c>
      <c r="P2371" s="27">
        <v>0</v>
      </c>
      <c r="Q2371" s="27"/>
      <c r="R2371" s="27">
        <v>0</v>
      </c>
      <c r="S2371" s="27">
        <v>0</v>
      </c>
      <c r="T2371" s="27">
        <v>0</v>
      </c>
      <c r="U2371" s="27"/>
      <c r="V2371" s="27">
        <v>0</v>
      </c>
      <c r="W2371" s="27">
        <v>0</v>
      </c>
      <c r="X2371" s="27">
        <v>0</v>
      </c>
      <c r="Y2371" s="27"/>
      <c r="Z2371" s="27">
        <v>0</v>
      </c>
      <c r="AA2371" s="27">
        <v>0</v>
      </c>
      <c r="AB2371" s="27">
        <v>0</v>
      </c>
      <c r="AC2371" s="27"/>
      <c r="AD2371" s="27">
        <v>0</v>
      </c>
      <c r="AE2371" s="27">
        <v>0</v>
      </c>
      <c r="AF2371" s="27">
        <v>0</v>
      </c>
      <c r="AG2371" s="106">
        <v>0</v>
      </c>
      <c r="AH2371" s="27">
        <v>0</v>
      </c>
      <c r="AI2371" s="27">
        <v>0</v>
      </c>
      <c r="AJ2371" s="27">
        <v>0</v>
      </c>
      <c r="AK2371" s="106">
        <v>0</v>
      </c>
      <c r="AL2371" s="106">
        <v>0</v>
      </c>
      <c r="AM2371" s="105">
        <v>0</v>
      </c>
      <c r="AN2371" s="11">
        <v>0</v>
      </c>
      <c r="AO2371" s="11">
        <v>0</v>
      </c>
      <c r="AP2371" s="105">
        <v>0</v>
      </c>
      <c r="AQ2371" s="11">
        <v>0</v>
      </c>
      <c r="AR2371" s="11">
        <v>0</v>
      </c>
      <c r="AS2371" s="11">
        <v>0</v>
      </c>
      <c r="AT2371" s="11">
        <v>0</v>
      </c>
      <c r="AU2371" s="11">
        <v>0</v>
      </c>
      <c r="AV2371" s="11">
        <v>0</v>
      </c>
      <c r="AW2371" s="11">
        <v>0</v>
      </c>
      <c r="AX2371" s="11">
        <v>0</v>
      </c>
      <c r="AZ2371" s="11">
        <v>0</v>
      </c>
      <c r="BA2371" s="11">
        <v>0</v>
      </c>
      <c r="BB2371" s="122"/>
    </row>
    <row r="2372" spans="1:54" x14ac:dyDescent="0.25">
      <c r="A2372">
        <v>12</v>
      </c>
      <c r="B2372" t="str">
        <f t="shared" si="292"/>
        <v>CCC-5441</v>
      </c>
      <c r="C2372" s="2" t="s">
        <v>322</v>
      </c>
      <c r="D2372" s="2" t="str">
        <f t="shared" si="289"/>
        <v>5</v>
      </c>
      <c r="E2372" s="2" t="str">
        <f t="shared" si="290"/>
        <v>54</v>
      </c>
      <c r="F2372" s="2" t="str">
        <f t="shared" si="291"/>
        <v>544</v>
      </c>
      <c r="G2372" s="1" t="s">
        <v>169</v>
      </c>
      <c r="H2372" s="27">
        <v>0</v>
      </c>
      <c r="I2372" s="27"/>
      <c r="J2372" s="27">
        <v>0</v>
      </c>
      <c r="K2372" s="27">
        <v>0</v>
      </c>
      <c r="L2372" s="27">
        <v>0</v>
      </c>
      <c r="M2372" s="27"/>
      <c r="N2372" s="27">
        <v>0</v>
      </c>
      <c r="O2372" s="27">
        <v>0</v>
      </c>
      <c r="P2372" s="27">
        <v>0</v>
      </c>
      <c r="Q2372" s="27"/>
      <c r="R2372" s="27">
        <v>0</v>
      </c>
      <c r="S2372" s="27">
        <v>0</v>
      </c>
      <c r="T2372" s="27">
        <v>0</v>
      </c>
      <c r="U2372" s="27"/>
      <c r="V2372" s="27">
        <v>0</v>
      </c>
      <c r="W2372" s="27">
        <v>0</v>
      </c>
      <c r="X2372" s="27">
        <v>0</v>
      </c>
      <c r="Y2372" s="27"/>
      <c r="Z2372" s="27">
        <v>0</v>
      </c>
      <c r="AA2372" s="27">
        <v>0</v>
      </c>
      <c r="AB2372" s="27">
        <v>0</v>
      </c>
      <c r="AC2372" s="27"/>
      <c r="AD2372" s="27">
        <v>0</v>
      </c>
      <c r="AE2372" s="27">
        <v>0</v>
      </c>
      <c r="AF2372" s="27">
        <v>0</v>
      </c>
      <c r="AG2372" s="106">
        <v>0</v>
      </c>
      <c r="AH2372" s="27">
        <v>0</v>
      </c>
      <c r="AI2372" s="27">
        <v>0</v>
      </c>
      <c r="AJ2372" s="27">
        <v>0</v>
      </c>
      <c r="AK2372" s="106">
        <v>0</v>
      </c>
      <c r="AL2372" s="106">
        <v>0</v>
      </c>
      <c r="AM2372" s="105">
        <v>0</v>
      </c>
      <c r="AN2372" s="11">
        <v>0</v>
      </c>
      <c r="AO2372" s="11">
        <v>0</v>
      </c>
      <c r="AP2372" s="105">
        <v>0</v>
      </c>
      <c r="AQ2372" s="11">
        <v>0</v>
      </c>
      <c r="AR2372" s="11">
        <v>0</v>
      </c>
      <c r="AS2372" s="11">
        <v>0</v>
      </c>
      <c r="AT2372" s="11">
        <v>0</v>
      </c>
      <c r="AU2372" s="11">
        <v>0</v>
      </c>
      <c r="AV2372" s="11">
        <v>0</v>
      </c>
      <c r="AW2372" s="11">
        <v>0</v>
      </c>
      <c r="AX2372" s="11">
        <v>0</v>
      </c>
      <c r="AZ2372" s="11">
        <v>0</v>
      </c>
      <c r="BA2372" s="11">
        <v>0</v>
      </c>
      <c r="BB2372" s="122"/>
    </row>
    <row r="2373" spans="1:54" x14ac:dyDescent="0.25">
      <c r="A2373">
        <v>12</v>
      </c>
      <c r="B2373" t="str">
        <f t="shared" si="292"/>
        <v>CCC-5442</v>
      </c>
      <c r="C2373" s="2" t="s">
        <v>322</v>
      </c>
      <c r="D2373" s="2" t="str">
        <f t="shared" si="289"/>
        <v>5</v>
      </c>
      <c r="E2373" s="2" t="str">
        <f t="shared" si="290"/>
        <v>54</v>
      </c>
      <c r="F2373" s="2" t="str">
        <f t="shared" si="291"/>
        <v>544</v>
      </c>
      <c r="G2373" s="1" t="s">
        <v>170</v>
      </c>
      <c r="H2373" s="27">
        <v>0</v>
      </c>
      <c r="I2373" s="27"/>
      <c r="J2373" s="27">
        <v>0</v>
      </c>
      <c r="K2373" s="27">
        <v>0</v>
      </c>
      <c r="L2373" s="27">
        <v>0</v>
      </c>
      <c r="M2373" s="27"/>
      <c r="N2373" s="27">
        <v>0</v>
      </c>
      <c r="O2373" s="27">
        <v>0</v>
      </c>
      <c r="P2373" s="27">
        <v>0</v>
      </c>
      <c r="Q2373" s="27"/>
      <c r="R2373" s="27">
        <v>0</v>
      </c>
      <c r="S2373" s="27">
        <v>0</v>
      </c>
      <c r="T2373" s="27">
        <v>0</v>
      </c>
      <c r="U2373" s="27"/>
      <c r="V2373" s="27">
        <v>0</v>
      </c>
      <c r="W2373" s="27">
        <v>0</v>
      </c>
      <c r="X2373" s="27">
        <v>0</v>
      </c>
      <c r="Y2373" s="27"/>
      <c r="Z2373" s="27">
        <v>0</v>
      </c>
      <c r="AA2373" s="27">
        <v>0</v>
      </c>
      <c r="AB2373" s="27">
        <v>0</v>
      </c>
      <c r="AC2373" s="27"/>
      <c r="AD2373" s="27">
        <v>0</v>
      </c>
      <c r="AE2373" s="27">
        <v>0</v>
      </c>
      <c r="AF2373" s="27">
        <v>0</v>
      </c>
      <c r="AG2373" s="106">
        <v>0</v>
      </c>
      <c r="AH2373" s="27">
        <v>0</v>
      </c>
      <c r="AI2373" s="27">
        <v>0</v>
      </c>
      <c r="AJ2373" s="27">
        <v>0</v>
      </c>
      <c r="AK2373" s="106">
        <v>0</v>
      </c>
      <c r="AL2373" s="106">
        <v>0</v>
      </c>
      <c r="AM2373" s="105">
        <v>0</v>
      </c>
      <c r="AN2373" s="11">
        <v>0</v>
      </c>
      <c r="AO2373" s="11">
        <v>0</v>
      </c>
      <c r="AP2373" s="105">
        <v>0</v>
      </c>
      <c r="AQ2373" s="11">
        <v>0</v>
      </c>
      <c r="AR2373" s="11">
        <v>0</v>
      </c>
      <c r="AS2373" s="11">
        <v>0</v>
      </c>
      <c r="AT2373" s="11">
        <v>0</v>
      </c>
      <c r="AU2373" s="11">
        <v>0</v>
      </c>
      <c r="AV2373" s="11">
        <v>0</v>
      </c>
      <c r="AW2373" s="11">
        <v>0</v>
      </c>
      <c r="AX2373" s="11">
        <v>0</v>
      </c>
      <c r="AZ2373" s="11">
        <v>0</v>
      </c>
      <c r="BA2373" s="11">
        <v>0</v>
      </c>
      <c r="BB2373" s="122"/>
    </row>
    <row r="2374" spans="1:54" x14ac:dyDescent="0.25">
      <c r="A2374">
        <v>12</v>
      </c>
      <c r="B2374" t="str">
        <f t="shared" si="292"/>
        <v>CCC-5451</v>
      </c>
      <c r="C2374" s="2" t="s">
        <v>322</v>
      </c>
      <c r="D2374" s="2" t="str">
        <f t="shared" si="289"/>
        <v>5</v>
      </c>
      <c r="E2374" s="2" t="str">
        <f t="shared" si="290"/>
        <v>54</v>
      </c>
      <c r="F2374" s="2" t="str">
        <f t="shared" si="291"/>
        <v>545</v>
      </c>
      <c r="G2374" s="1" t="s">
        <v>171</v>
      </c>
      <c r="H2374" s="27">
        <v>0</v>
      </c>
      <c r="I2374" s="27"/>
      <c r="J2374" s="27">
        <v>0</v>
      </c>
      <c r="K2374" s="27">
        <v>0</v>
      </c>
      <c r="L2374" s="27">
        <v>0</v>
      </c>
      <c r="M2374" s="27"/>
      <c r="N2374" s="27">
        <v>0</v>
      </c>
      <c r="O2374" s="27">
        <v>0</v>
      </c>
      <c r="P2374" s="27">
        <v>0</v>
      </c>
      <c r="Q2374" s="27"/>
      <c r="R2374" s="27">
        <v>0</v>
      </c>
      <c r="S2374" s="27">
        <v>0</v>
      </c>
      <c r="T2374" s="27">
        <v>0</v>
      </c>
      <c r="U2374" s="27"/>
      <c r="V2374" s="27">
        <v>0</v>
      </c>
      <c r="W2374" s="27">
        <v>0</v>
      </c>
      <c r="X2374" s="27">
        <v>0</v>
      </c>
      <c r="Y2374" s="27"/>
      <c r="Z2374" s="27">
        <v>0</v>
      </c>
      <c r="AA2374" s="27">
        <v>0</v>
      </c>
      <c r="AB2374" s="27">
        <v>0</v>
      </c>
      <c r="AC2374" s="27"/>
      <c r="AD2374" s="27">
        <v>0</v>
      </c>
      <c r="AE2374" s="27">
        <v>0</v>
      </c>
      <c r="AF2374" s="27">
        <v>0</v>
      </c>
      <c r="AG2374" s="106">
        <v>0</v>
      </c>
      <c r="AH2374" s="27">
        <v>0</v>
      </c>
      <c r="AI2374" s="27">
        <v>0</v>
      </c>
      <c r="AJ2374" s="27">
        <v>0</v>
      </c>
      <c r="AK2374" s="106">
        <v>0</v>
      </c>
      <c r="AL2374" s="106">
        <v>0</v>
      </c>
      <c r="AM2374" s="105">
        <v>0</v>
      </c>
      <c r="AN2374" s="11">
        <v>0</v>
      </c>
      <c r="AO2374" s="11">
        <v>0</v>
      </c>
      <c r="AP2374" s="105">
        <v>0</v>
      </c>
      <c r="AQ2374" s="11">
        <v>0</v>
      </c>
      <c r="AR2374" s="11">
        <v>0</v>
      </c>
      <c r="AS2374" s="11">
        <v>0</v>
      </c>
      <c r="AT2374" s="11">
        <v>0</v>
      </c>
      <c r="AU2374" s="11">
        <v>0</v>
      </c>
      <c r="AV2374" s="11">
        <v>0</v>
      </c>
      <c r="AW2374" s="11">
        <v>0</v>
      </c>
      <c r="AX2374" s="11">
        <v>0</v>
      </c>
      <c r="AZ2374" s="11">
        <v>0</v>
      </c>
      <c r="BA2374" s="11">
        <v>0</v>
      </c>
      <c r="BB2374" s="122"/>
    </row>
    <row r="2375" spans="1:54" x14ac:dyDescent="0.25">
      <c r="A2375">
        <v>12</v>
      </c>
      <c r="B2375" t="str">
        <f t="shared" si="292"/>
        <v>CCC-5452</v>
      </c>
      <c r="C2375" s="2" t="s">
        <v>322</v>
      </c>
      <c r="D2375" s="2" t="str">
        <f t="shared" si="289"/>
        <v>5</v>
      </c>
      <c r="E2375" s="2" t="str">
        <f t="shared" si="290"/>
        <v>54</v>
      </c>
      <c r="F2375" s="2" t="str">
        <f t="shared" si="291"/>
        <v>545</v>
      </c>
      <c r="G2375" s="1" t="s">
        <v>172</v>
      </c>
      <c r="H2375" s="27">
        <v>0</v>
      </c>
      <c r="I2375" s="27"/>
      <c r="J2375" s="27">
        <v>0</v>
      </c>
      <c r="K2375" s="27">
        <v>0</v>
      </c>
      <c r="L2375" s="27">
        <v>0</v>
      </c>
      <c r="M2375" s="27"/>
      <c r="N2375" s="27">
        <v>0</v>
      </c>
      <c r="O2375" s="27">
        <v>0</v>
      </c>
      <c r="P2375" s="27">
        <v>0</v>
      </c>
      <c r="Q2375" s="27"/>
      <c r="R2375" s="27">
        <v>0</v>
      </c>
      <c r="S2375" s="27">
        <v>0</v>
      </c>
      <c r="T2375" s="27">
        <v>0</v>
      </c>
      <c r="U2375" s="27"/>
      <c r="V2375" s="27">
        <v>0</v>
      </c>
      <c r="W2375" s="27">
        <v>0</v>
      </c>
      <c r="X2375" s="27">
        <v>0</v>
      </c>
      <c r="Y2375" s="27"/>
      <c r="Z2375" s="27">
        <v>0</v>
      </c>
      <c r="AA2375" s="27">
        <v>0</v>
      </c>
      <c r="AB2375" s="27">
        <v>0</v>
      </c>
      <c r="AC2375" s="27"/>
      <c r="AD2375" s="27">
        <v>0</v>
      </c>
      <c r="AE2375" s="27">
        <v>0</v>
      </c>
      <c r="AF2375" s="27">
        <v>0</v>
      </c>
      <c r="AG2375" s="106">
        <v>0</v>
      </c>
      <c r="AH2375" s="27">
        <v>0</v>
      </c>
      <c r="AI2375" s="27">
        <v>0</v>
      </c>
      <c r="AJ2375" s="27">
        <v>0</v>
      </c>
      <c r="AK2375" s="106">
        <v>0</v>
      </c>
      <c r="AL2375" s="106">
        <v>0</v>
      </c>
      <c r="AM2375" s="105">
        <v>0</v>
      </c>
      <c r="AN2375" s="11">
        <v>0</v>
      </c>
      <c r="AO2375" s="11">
        <v>0</v>
      </c>
      <c r="AP2375" s="105">
        <v>0</v>
      </c>
      <c r="AQ2375" s="11">
        <v>0</v>
      </c>
      <c r="AR2375" s="11">
        <v>0</v>
      </c>
      <c r="AS2375" s="11">
        <v>0</v>
      </c>
      <c r="AT2375" s="11">
        <v>0</v>
      </c>
      <c r="AU2375" s="11">
        <v>0</v>
      </c>
      <c r="AV2375" s="11">
        <v>0</v>
      </c>
      <c r="AW2375" s="11">
        <v>0</v>
      </c>
      <c r="AX2375" s="11">
        <v>0</v>
      </c>
      <c r="AZ2375" s="11">
        <v>0</v>
      </c>
      <c r="BA2375" s="11">
        <v>0</v>
      </c>
      <c r="BB2375" s="122"/>
    </row>
    <row r="2376" spans="1:54" x14ac:dyDescent="0.25">
      <c r="A2376">
        <v>12</v>
      </c>
      <c r="B2376" t="str">
        <f t="shared" si="292"/>
        <v>CCC-5461</v>
      </c>
      <c r="C2376" s="2" t="s">
        <v>322</v>
      </c>
      <c r="D2376" s="2" t="str">
        <f t="shared" si="289"/>
        <v>5</v>
      </c>
      <c r="E2376" s="2" t="str">
        <f t="shared" si="290"/>
        <v>54</v>
      </c>
      <c r="F2376" s="2" t="str">
        <f t="shared" si="291"/>
        <v>546</v>
      </c>
      <c r="G2376" s="1" t="s">
        <v>173</v>
      </c>
      <c r="H2376" s="27">
        <v>0</v>
      </c>
      <c r="I2376" s="27"/>
      <c r="J2376" s="27">
        <v>0</v>
      </c>
      <c r="K2376" s="27">
        <v>0</v>
      </c>
      <c r="L2376" s="27">
        <v>0</v>
      </c>
      <c r="M2376" s="27"/>
      <c r="N2376" s="27">
        <v>0</v>
      </c>
      <c r="O2376" s="27">
        <v>0</v>
      </c>
      <c r="P2376" s="27">
        <v>0</v>
      </c>
      <c r="Q2376" s="27"/>
      <c r="R2376" s="27">
        <v>0</v>
      </c>
      <c r="S2376" s="27">
        <v>0</v>
      </c>
      <c r="T2376" s="27">
        <v>0</v>
      </c>
      <c r="U2376" s="27"/>
      <c r="V2376" s="27">
        <v>0</v>
      </c>
      <c r="W2376" s="27">
        <v>0</v>
      </c>
      <c r="X2376" s="27">
        <v>0</v>
      </c>
      <c r="Y2376" s="27"/>
      <c r="Z2376" s="27">
        <v>0</v>
      </c>
      <c r="AA2376" s="27">
        <v>0</v>
      </c>
      <c r="AB2376" s="27">
        <v>0</v>
      </c>
      <c r="AC2376" s="27"/>
      <c r="AD2376" s="27">
        <v>0</v>
      </c>
      <c r="AE2376" s="27">
        <v>0</v>
      </c>
      <c r="AF2376" s="27">
        <v>0</v>
      </c>
      <c r="AG2376" s="106">
        <v>0</v>
      </c>
      <c r="AH2376" s="27">
        <v>0</v>
      </c>
      <c r="AI2376" s="27">
        <v>0</v>
      </c>
      <c r="AJ2376" s="27">
        <v>0</v>
      </c>
      <c r="AK2376" s="106">
        <v>0</v>
      </c>
      <c r="AL2376" s="106">
        <v>0</v>
      </c>
      <c r="AM2376" s="105">
        <v>0</v>
      </c>
      <c r="AN2376" s="11">
        <v>0</v>
      </c>
      <c r="AO2376" s="11">
        <v>0</v>
      </c>
      <c r="AP2376" s="105">
        <v>0</v>
      </c>
      <c r="AQ2376" s="11">
        <v>0</v>
      </c>
      <c r="AR2376" s="11">
        <v>0</v>
      </c>
      <c r="AS2376" s="11">
        <v>0</v>
      </c>
      <c r="AT2376" s="11">
        <v>0</v>
      </c>
      <c r="AU2376" s="11">
        <v>0</v>
      </c>
      <c r="AV2376" s="11">
        <v>0</v>
      </c>
      <c r="AW2376" s="11">
        <v>0</v>
      </c>
      <c r="AX2376" s="11">
        <v>0</v>
      </c>
      <c r="AZ2376" s="11">
        <v>0</v>
      </c>
      <c r="BA2376" s="11">
        <v>0</v>
      </c>
      <c r="BB2376" s="122"/>
    </row>
    <row r="2377" spans="1:54" x14ac:dyDescent="0.25">
      <c r="A2377">
        <v>12</v>
      </c>
      <c r="B2377" t="str">
        <f t="shared" si="292"/>
        <v>CCC-5462</v>
      </c>
      <c r="C2377" s="2" t="s">
        <v>322</v>
      </c>
      <c r="D2377" s="2" t="str">
        <f t="shared" si="289"/>
        <v>5</v>
      </c>
      <c r="E2377" s="2" t="str">
        <f t="shared" si="290"/>
        <v>54</v>
      </c>
      <c r="F2377" s="2" t="str">
        <f t="shared" si="291"/>
        <v>546</v>
      </c>
      <c r="G2377" s="1" t="s">
        <v>174</v>
      </c>
      <c r="H2377" s="27">
        <v>0</v>
      </c>
      <c r="I2377" s="27"/>
      <c r="J2377" s="27">
        <v>0</v>
      </c>
      <c r="K2377" s="27">
        <v>0</v>
      </c>
      <c r="L2377" s="27">
        <v>0</v>
      </c>
      <c r="M2377" s="27"/>
      <c r="N2377" s="27">
        <v>0</v>
      </c>
      <c r="O2377" s="27">
        <v>0</v>
      </c>
      <c r="P2377" s="27">
        <v>0</v>
      </c>
      <c r="Q2377" s="27"/>
      <c r="R2377" s="27">
        <v>0</v>
      </c>
      <c r="S2377" s="27">
        <v>0</v>
      </c>
      <c r="T2377" s="27">
        <v>0</v>
      </c>
      <c r="U2377" s="27"/>
      <c r="V2377" s="27">
        <v>0</v>
      </c>
      <c r="W2377" s="27">
        <v>0</v>
      </c>
      <c r="X2377" s="27">
        <v>0</v>
      </c>
      <c r="Y2377" s="27"/>
      <c r="Z2377" s="27">
        <v>0</v>
      </c>
      <c r="AA2377" s="27">
        <v>0</v>
      </c>
      <c r="AB2377" s="27">
        <v>0</v>
      </c>
      <c r="AC2377" s="27"/>
      <c r="AD2377" s="27">
        <v>0</v>
      </c>
      <c r="AE2377" s="27">
        <v>0</v>
      </c>
      <c r="AF2377" s="27">
        <v>0</v>
      </c>
      <c r="AG2377" s="106">
        <v>0</v>
      </c>
      <c r="AH2377" s="27">
        <v>0</v>
      </c>
      <c r="AI2377" s="27">
        <v>0</v>
      </c>
      <c r="AJ2377" s="27">
        <v>0</v>
      </c>
      <c r="AK2377" s="106">
        <v>0</v>
      </c>
      <c r="AL2377" s="106">
        <v>0</v>
      </c>
      <c r="AM2377" s="105">
        <v>0</v>
      </c>
      <c r="AN2377" s="11">
        <v>0</v>
      </c>
      <c r="AO2377" s="11">
        <v>0</v>
      </c>
      <c r="AP2377" s="105">
        <v>0</v>
      </c>
      <c r="AQ2377" s="11">
        <v>0</v>
      </c>
      <c r="AR2377" s="11">
        <v>0</v>
      </c>
      <c r="AS2377" s="11">
        <v>0</v>
      </c>
      <c r="AT2377" s="11">
        <v>0</v>
      </c>
      <c r="AU2377" s="11">
        <v>0</v>
      </c>
      <c r="AV2377" s="11">
        <v>0</v>
      </c>
      <c r="AW2377" s="11">
        <v>0</v>
      </c>
      <c r="AX2377" s="11">
        <v>0</v>
      </c>
      <c r="AZ2377" s="11">
        <v>0</v>
      </c>
      <c r="BA2377" s="11">
        <v>0</v>
      </c>
      <c r="BB2377" s="122"/>
    </row>
    <row r="2378" spans="1:54" x14ac:dyDescent="0.25">
      <c r="A2378">
        <v>12</v>
      </c>
      <c r="B2378" t="str">
        <f t="shared" si="292"/>
        <v>CCC-6111</v>
      </c>
      <c r="C2378" s="2" t="s">
        <v>322</v>
      </c>
      <c r="D2378" s="2" t="str">
        <f t="shared" si="289"/>
        <v>6</v>
      </c>
      <c r="E2378" s="2" t="str">
        <f t="shared" si="290"/>
        <v>61</v>
      </c>
      <c r="F2378" s="2" t="str">
        <f t="shared" si="291"/>
        <v>611</v>
      </c>
      <c r="G2378" s="1" t="s">
        <v>177</v>
      </c>
      <c r="H2378" s="27">
        <v>0</v>
      </c>
      <c r="I2378" s="27"/>
      <c r="J2378" s="27">
        <v>0</v>
      </c>
      <c r="K2378" s="27">
        <v>0</v>
      </c>
      <c r="L2378" s="27">
        <v>0</v>
      </c>
      <c r="M2378" s="27"/>
      <c r="N2378" s="27">
        <v>0</v>
      </c>
      <c r="O2378" s="27">
        <v>0</v>
      </c>
      <c r="P2378" s="27">
        <v>0</v>
      </c>
      <c r="Q2378" s="27"/>
      <c r="R2378" s="27">
        <v>0</v>
      </c>
      <c r="S2378" s="27">
        <v>0</v>
      </c>
      <c r="T2378" s="27">
        <v>0</v>
      </c>
      <c r="U2378" s="27"/>
      <c r="V2378" s="27">
        <v>0</v>
      </c>
      <c r="W2378" s="27">
        <v>0</v>
      </c>
      <c r="X2378" s="27">
        <v>0</v>
      </c>
      <c r="Y2378" s="27"/>
      <c r="Z2378" s="27">
        <v>0</v>
      </c>
      <c r="AA2378" s="27">
        <v>0</v>
      </c>
      <c r="AB2378" s="27">
        <v>0</v>
      </c>
      <c r="AC2378" s="27"/>
      <c r="AD2378" s="27">
        <v>0</v>
      </c>
      <c r="AE2378" s="27">
        <v>0</v>
      </c>
      <c r="AF2378" s="27">
        <v>0</v>
      </c>
      <c r="AG2378" s="106">
        <v>0</v>
      </c>
      <c r="AH2378" s="27">
        <v>0</v>
      </c>
      <c r="AI2378" s="27">
        <v>0</v>
      </c>
      <c r="AJ2378" s="27">
        <v>0</v>
      </c>
      <c r="AK2378" s="106">
        <v>0</v>
      </c>
      <c r="AL2378" s="106">
        <v>0</v>
      </c>
      <c r="AM2378" s="105">
        <v>0</v>
      </c>
      <c r="AN2378" s="11">
        <v>0</v>
      </c>
      <c r="AO2378" s="11">
        <v>0</v>
      </c>
      <c r="AP2378" s="105">
        <v>0</v>
      </c>
      <c r="AQ2378" s="11">
        <v>0</v>
      </c>
      <c r="AR2378" s="11">
        <v>0</v>
      </c>
      <c r="AS2378" s="11">
        <v>0</v>
      </c>
      <c r="AT2378" s="11">
        <v>0</v>
      </c>
      <c r="AU2378" s="11">
        <v>0</v>
      </c>
      <c r="AV2378" s="11">
        <v>0</v>
      </c>
      <c r="AW2378" s="11">
        <v>0</v>
      </c>
      <c r="AX2378" s="11">
        <v>0</v>
      </c>
      <c r="AZ2378" s="11">
        <v>0</v>
      </c>
      <c r="BA2378" s="11">
        <v>0</v>
      </c>
      <c r="BB2378" s="122"/>
    </row>
    <row r="2379" spans="1:54" x14ac:dyDescent="0.25">
      <c r="A2379">
        <v>12</v>
      </c>
      <c r="B2379" t="str">
        <f t="shared" si="292"/>
        <v>CCC-6112</v>
      </c>
      <c r="C2379" s="2" t="s">
        <v>322</v>
      </c>
      <c r="D2379" s="2" t="str">
        <f t="shared" si="289"/>
        <v>6</v>
      </c>
      <c r="E2379" s="2" t="str">
        <f t="shared" si="290"/>
        <v>61</v>
      </c>
      <c r="F2379" s="2" t="str">
        <f t="shared" si="291"/>
        <v>611</v>
      </c>
      <c r="G2379" s="1" t="s">
        <v>178</v>
      </c>
      <c r="H2379" s="27">
        <v>0</v>
      </c>
      <c r="I2379" s="27"/>
      <c r="J2379" s="27">
        <v>0</v>
      </c>
      <c r="K2379" s="27">
        <v>0</v>
      </c>
      <c r="L2379" s="27">
        <v>0</v>
      </c>
      <c r="M2379" s="27"/>
      <c r="N2379" s="27">
        <v>0</v>
      </c>
      <c r="O2379" s="27">
        <v>0</v>
      </c>
      <c r="P2379" s="27">
        <v>0</v>
      </c>
      <c r="Q2379" s="27"/>
      <c r="R2379" s="27">
        <v>0</v>
      </c>
      <c r="S2379" s="27">
        <v>0</v>
      </c>
      <c r="T2379" s="27">
        <v>0</v>
      </c>
      <c r="U2379" s="27"/>
      <c r="V2379" s="27">
        <v>0</v>
      </c>
      <c r="W2379" s="27">
        <v>0</v>
      </c>
      <c r="X2379" s="27">
        <v>0</v>
      </c>
      <c r="Y2379" s="27"/>
      <c r="Z2379" s="27">
        <v>0</v>
      </c>
      <c r="AA2379" s="27">
        <v>0</v>
      </c>
      <c r="AB2379" s="27">
        <v>0</v>
      </c>
      <c r="AC2379" s="27"/>
      <c r="AD2379" s="27">
        <v>0</v>
      </c>
      <c r="AE2379" s="27">
        <v>0</v>
      </c>
      <c r="AF2379" s="27">
        <v>612</v>
      </c>
      <c r="AG2379" s="106">
        <v>0</v>
      </c>
      <c r="AH2379" s="27">
        <v>0</v>
      </c>
      <c r="AI2379" s="27">
        <v>0</v>
      </c>
      <c r="AJ2379" s="27">
        <v>0</v>
      </c>
      <c r="AK2379" s="106">
        <v>0</v>
      </c>
      <c r="AL2379" s="106">
        <v>0</v>
      </c>
      <c r="AM2379" s="105">
        <v>0</v>
      </c>
      <c r="AN2379" s="11">
        <v>0</v>
      </c>
      <c r="AO2379" s="11">
        <v>0</v>
      </c>
      <c r="AP2379" s="105">
        <v>0</v>
      </c>
      <c r="AQ2379" s="11">
        <v>0</v>
      </c>
      <c r="AR2379" s="11">
        <v>0</v>
      </c>
      <c r="AS2379" s="11">
        <v>0</v>
      </c>
      <c r="AT2379" s="11">
        <v>0</v>
      </c>
      <c r="AU2379" s="11">
        <v>0</v>
      </c>
      <c r="AV2379" s="11">
        <v>0</v>
      </c>
      <c r="AW2379" s="11">
        <v>0</v>
      </c>
      <c r="AX2379" s="11">
        <v>0</v>
      </c>
      <c r="AZ2379" s="11">
        <v>0</v>
      </c>
      <c r="BA2379" s="11">
        <v>0</v>
      </c>
      <c r="BB2379" s="122"/>
    </row>
    <row r="2380" spans="1:54" x14ac:dyDescent="0.25">
      <c r="A2380">
        <v>12</v>
      </c>
      <c r="B2380" t="str">
        <f t="shared" si="292"/>
        <v>CCC-6121</v>
      </c>
      <c r="C2380" s="2" t="s">
        <v>322</v>
      </c>
      <c r="D2380" s="2" t="str">
        <f t="shared" si="289"/>
        <v>6</v>
      </c>
      <c r="E2380" s="2" t="str">
        <f t="shared" si="290"/>
        <v>61</v>
      </c>
      <c r="F2380" s="2" t="str">
        <f t="shared" si="291"/>
        <v>612</v>
      </c>
      <c r="G2380" s="1" t="s">
        <v>179</v>
      </c>
      <c r="H2380" s="27">
        <v>0</v>
      </c>
      <c r="I2380" s="27"/>
      <c r="J2380" s="27">
        <v>0</v>
      </c>
      <c r="K2380" s="27">
        <v>0</v>
      </c>
      <c r="L2380" s="27">
        <v>0</v>
      </c>
      <c r="M2380" s="27"/>
      <c r="N2380" s="27">
        <v>0</v>
      </c>
      <c r="O2380" s="27">
        <v>0</v>
      </c>
      <c r="P2380" s="27">
        <v>0</v>
      </c>
      <c r="Q2380" s="27"/>
      <c r="R2380" s="27">
        <v>0</v>
      </c>
      <c r="S2380" s="27">
        <v>0</v>
      </c>
      <c r="T2380" s="27">
        <v>0</v>
      </c>
      <c r="U2380" s="27"/>
      <c r="V2380" s="27">
        <v>0</v>
      </c>
      <c r="W2380" s="27">
        <v>0</v>
      </c>
      <c r="X2380" s="27">
        <v>0</v>
      </c>
      <c r="Y2380" s="27"/>
      <c r="Z2380" s="27">
        <v>0</v>
      </c>
      <c r="AA2380" s="27">
        <v>0</v>
      </c>
      <c r="AB2380" s="27">
        <v>0</v>
      </c>
      <c r="AC2380" s="27"/>
      <c r="AD2380" s="27">
        <v>0</v>
      </c>
      <c r="AE2380" s="27">
        <v>0</v>
      </c>
      <c r="AF2380" s="27">
        <v>0</v>
      </c>
      <c r="AG2380" s="106">
        <v>0</v>
      </c>
      <c r="AH2380" s="27">
        <v>0</v>
      </c>
      <c r="AI2380" s="27">
        <v>0</v>
      </c>
      <c r="AJ2380" s="27">
        <v>0</v>
      </c>
      <c r="AK2380" s="106">
        <v>0</v>
      </c>
      <c r="AL2380" s="106">
        <v>0</v>
      </c>
      <c r="AM2380" s="105">
        <v>0</v>
      </c>
      <c r="AN2380" s="11">
        <v>0</v>
      </c>
      <c r="AO2380" s="11">
        <v>0</v>
      </c>
      <c r="AP2380" s="105">
        <v>0</v>
      </c>
      <c r="AQ2380" s="11">
        <v>0</v>
      </c>
      <c r="AR2380" s="11">
        <v>0</v>
      </c>
      <c r="AS2380" s="11">
        <v>0</v>
      </c>
      <c r="AT2380" s="11">
        <v>0</v>
      </c>
      <c r="AU2380" s="11">
        <v>0</v>
      </c>
      <c r="AV2380" s="11">
        <v>0</v>
      </c>
      <c r="AW2380" s="11">
        <v>0</v>
      </c>
      <c r="AX2380" s="11">
        <v>0</v>
      </c>
      <c r="AZ2380" s="11">
        <v>0</v>
      </c>
      <c r="BA2380" s="11">
        <v>0</v>
      </c>
      <c r="BB2380" s="122"/>
    </row>
    <row r="2381" spans="1:54" x14ac:dyDescent="0.25">
      <c r="A2381">
        <v>12</v>
      </c>
      <c r="B2381" t="str">
        <f t="shared" si="292"/>
        <v>CCC-6122</v>
      </c>
      <c r="C2381" s="2" t="s">
        <v>322</v>
      </c>
      <c r="D2381" s="2" t="str">
        <f t="shared" si="289"/>
        <v>6</v>
      </c>
      <c r="E2381" s="2" t="str">
        <f t="shared" si="290"/>
        <v>61</v>
      </c>
      <c r="F2381" s="2" t="str">
        <f t="shared" si="291"/>
        <v>612</v>
      </c>
      <c r="G2381" s="1" t="s">
        <v>180</v>
      </c>
      <c r="H2381" s="27">
        <v>0</v>
      </c>
      <c r="I2381" s="27"/>
      <c r="J2381" s="27">
        <v>0</v>
      </c>
      <c r="K2381" s="27">
        <v>0</v>
      </c>
      <c r="L2381" s="27">
        <v>0</v>
      </c>
      <c r="M2381" s="27"/>
      <c r="N2381" s="27">
        <v>0</v>
      </c>
      <c r="O2381" s="27">
        <v>0</v>
      </c>
      <c r="P2381" s="27">
        <v>0</v>
      </c>
      <c r="Q2381" s="27"/>
      <c r="R2381" s="27">
        <v>0</v>
      </c>
      <c r="S2381" s="27">
        <v>0</v>
      </c>
      <c r="T2381" s="27">
        <v>0</v>
      </c>
      <c r="U2381" s="27"/>
      <c r="V2381" s="27">
        <v>0</v>
      </c>
      <c r="W2381" s="27">
        <v>0</v>
      </c>
      <c r="X2381" s="27">
        <v>0</v>
      </c>
      <c r="Y2381" s="27"/>
      <c r="Z2381" s="27">
        <v>0</v>
      </c>
      <c r="AA2381" s="27">
        <v>0</v>
      </c>
      <c r="AB2381" s="27">
        <v>0</v>
      </c>
      <c r="AC2381" s="27"/>
      <c r="AD2381" s="27">
        <v>0</v>
      </c>
      <c r="AE2381" s="27">
        <v>0</v>
      </c>
      <c r="AF2381" s="27">
        <v>0</v>
      </c>
      <c r="AG2381" s="106">
        <v>0</v>
      </c>
      <c r="AH2381" s="27">
        <v>0</v>
      </c>
      <c r="AI2381" s="27">
        <v>0</v>
      </c>
      <c r="AJ2381" s="27">
        <v>0</v>
      </c>
      <c r="AK2381" s="106">
        <v>0</v>
      </c>
      <c r="AL2381" s="106">
        <v>0</v>
      </c>
      <c r="AM2381" s="105">
        <v>0</v>
      </c>
      <c r="AN2381" s="11">
        <v>0</v>
      </c>
      <c r="AO2381" s="11">
        <v>0</v>
      </c>
      <c r="AP2381" s="105">
        <v>0</v>
      </c>
      <c r="AQ2381" s="11">
        <v>0</v>
      </c>
      <c r="AR2381" s="11">
        <v>0</v>
      </c>
      <c r="AS2381" s="11">
        <v>0</v>
      </c>
      <c r="AT2381" s="11">
        <v>0</v>
      </c>
      <c r="AU2381" s="11">
        <v>0</v>
      </c>
      <c r="AV2381" s="11">
        <v>0</v>
      </c>
      <c r="AW2381" s="11">
        <v>0</v>
      </c>
      <c r="AX2381" s="11">
        <v>0</v>
      </c>
      <c r="AZ2381" s="11">
        <v>0</v>
      </c>
      <c r="BA2381" s="11">
        <v>0</v>
      </c>
      <c r="BB2381" s="122"/>
    </row>
    <row r="2382" spans="1:54" x14ac:dyDescent="0.25">
      <c r="A2382">
        <v>12</v>
      </c>
      <c r="B2382" t="str">
        <f t="shared" si="292"/>
        <v>CCC-6131</v>
      </c>
      <c r="C2382" s="2" t="s">
        <v>322</v>
      </c>
      <c r="D2382" s="2" t="str">
        <f t="shared" si="289"/>
        <v>6</v>
      </c>
      <c r="E2382" s="2" t="str">
        <f t="shared" si="290"/>
        <v>61</v>
      </c>
      <c r="F2382" s="2" t="str">
        <f t="shared" si="291"/>
        <v>613</v>
      </c>
      <c r="G2382" s="1" t="s">
        <v>181</v>
      </c>
      <c r="H2382" s="27">
        <v>0</v>
      </c>
      <c r="I2382" s="27"/>
      <c r="J2382" s="27">
        <v>0</v>
      </c>
      <c r="K2382" s="27">
        <v>0</v>
      </c>
      <c r="L2382" s="27">
        <v>0</v>
      </c>
      <c r="M2382" s="27"/>
      <c r="N2382" s="27">
        <v>0</v>
      </c>
      <c r="O2382" s="27">
        <v>0</v>
      </c>
      <c r="P2382" s="27">
        <v>0</v>
      </c>
      <c r="Q2382" s="27"/>
      <c r="R2382" s="27">
        <v>0</v>
      </c>
      <c r="S2382" s="27">
        <v>0</v>
      </c>
      <c r="T2382" s="27">
        <v>0</v>
      </c>
      <c r="U2382" s="27"/>
      <c r="V2382" s="27">
        <v>0</v>
      </c>
      <c r="W2382" s="27">
        <v>0</v>
      </c>
      <c r="X2382" s="27">
        <v>0</v>
      </c>
      <c r="Y2382" s="27"/>
      <c r="Z2382" s="27">
        <v>0</v>
      </c>
      <c r="AA2382" s="27">
        <v>0</v>
      </c>
      <c r="AB2382" s="27">
        <v>0</v>
      </c>
      <c r="AC2382" s="27"/>
      <c r="AD2382" s="27">
        <v>0</v>
      </c>
      <c r="AE2382" s="27">
        <v>0</v>
      </c>
      <c r="AF2382" s="27">
        <v>0</v>
      </c>
      <c r="AG2382" s="106">
        <v>0</v>
      </c>
      <c r="AH2382" s="27">
        <v>0</v>
      </c>
      <c r="AI2382" s="27">
        <v>0</v>
      </c>
      <c r="AJ2382" s="27">
        <v>0</v>
      </c>
      <c r="AK2382" s="106">
        <v>0</v>
      </c>
      <c r="AL2382" s="106">
        <v>0</v>
      </c>
      <c r="AM2382" s="105">
        <v>0</v>
      </c>
      <c r="AN2382" s="11">
        <v>0</v>
      </c>
      <c r="AO2382" s="11">
        <v>0</v>
      </c>
      <c r="AP2382" s="105">
        <v>0</v>
      </c>
      <c r="AQ2382" s="11">
        <v>0</v>
      </c>
      <c r="AR2382" s="11">
        <v>0</v>
      </c>
      <c r="AS2382" s="11">
        <v>0</v>
      </c>
      <c r="AT2382" s="11">
        <v>0</v>
      </c>
      <c r="AU2382" s="11">
        <v>0</v>
      </c>
      <c r="AV2382" s="11">
        <v>0</v>
      </c>
      <c r="AW2382" s="11">
        <v>0</v>
      </c>
      <c r="AX2382" s="11">
        <v>0</v>
      </c>
      <c r="AZ2382" s="11">
        <v>0</v>
      </c>
      <c r="BA2382" s="11">
        <v>0</v>
      </c>
      <c r="BB2382" s="122"/>
    </row>
    <row r="2383" spans="1:54" x14ac:dyDescent="0.25">
      <c r="A2383">
        <v>12</v>
      </c>
      <c r="B2383" t="str">
        <f t="shared" si="292"/>
        <v>CCC-6132</v>
      </c>
      <c r="C2383" s="2" t="s">
        <v>322</v>
      </c>
      <c r="D2383" s="2" t="str">
        <f t="shared" si="289"/>
        <v>6</v>
      </c>
      <c r="E2383" s="2" t="str">
        <f t="shared" si="290"/>
        <v>61</v>
      </c>
      <c r="F2383" s="2" t="str">
        <f t="shared" si="291"/>
        <v>613</v>
      </c>
      <c r="G2383" s="1" t="s">
        <v>182</v>
      </c>
      <c r="H2383" s="27">
        <v>0</v>
      </c>
      <c r="I2383" s="27"/>
      <c r="J2383" s="27">
        <v>0</v>
      </c>
      <c r="K2383" s="27">
        <v>0</v>
      </c>
      <c r="L2383" s="27">
        <v>0</v>
      </c>
      <c r="M2383" s="27"/>
      <c r="N2383" s="27">
        <v>0</v>
      </c>
      <c r="O2383" s="27">
        <v>0</v>
      </c>
      <c r="P2383" s="27">
        <v>0</v>
      </c>
      <c r="Q2383" s="27"/>
      <c r="R2383" s="27">
        <v>0</v>
      </c>
      <c r="S2383" s="27">
        <v>0</v>
      </c>
      <c r="T2383" s="27">
        <v>0</v>
      </c>
      <c r="U2383" s="27"/>
      <c r="V2383" s="27">
        <v>0</v>
      </c>
      <c r="W2383" s="27">
        <v>0</v>
      </c>
      <c r="X2383" s="27">
        <v>0</v>
      </c>
      <c r="Y2383" s="27"/>
      <c r="Z2383" s="27">
        <v>0</v>
      </c>
      <c r="AA2383" s="27">
        <v>0</v>
      </c>
      <c r="AB2383" s="27">
        <v>0</v>
      </c>
      <c r="AC2383" s="27"/>
      <c r="AD2383" s="27">
        <v>0</v>
      </c>
      <c r="AE2383" s="27">
        <v>0</v>
      </c>
      <c r="AF2383" s="27">
        <v>0</v>
      </c>
      <c r="AG2383" s="106">
        <v>0</v>
      </c>
      <c r="AH2383" s="27">
        <v>0</v>
      </c>
      <c r="AI2383" s="27">
        <v>0</v>
      </c>
      <c r="AJ2383" s="27">
        <v>0</v>
      </c>
      <c r="AK2383" s="106">
        <v>0</v>
      </c>
      <c r="AL2383" s="106">
        <v>0</v>
      </c>
      <c r="AM2383" s="105">
        <v>0</v>
      </c>
      <c r="AN2383" s="11">
        <v>0</v>
      </c>
      <c r="AO2383" s="11">
        <v>0</v>
      </c>
      <c r="AP2383" s="105">
        <v>0</v>
      </c>
      <c r="AQ2383" s="11">
        <v>0</v>
      </c>
      <c r="AR2383" s="11">
        <v>0</v>
      </c>
      <c r="AS2383" s="11">
        <v>0</v>
      </c>
      <c r="AT2383" s="11">
        <v>0</v>
      </c>
      <c r="AU2383" s="11">
        <v>0</v>
      </c>
      <c r="AV2383" s="11">
        <v>0</v>
      </c>
      <c r="AW2383" s="11">
        <v>0</v>
      </c>
      <c r="AX2383" s="11">
        <v>0</v>
      </c>
      <c r="AZ2383" s="11">
        <v>0</v>
      </c>
      <c r="BA2383" s="11">
        <v>0</v>
      </c>
      <c r="BB2383" s="122"/>
    </row>
    <row r="2384" spans="1:54" x14ac:dyDescent="0.25">
      <c r="A2384">
        <v>12</v>
      </c>
      <c r="B2384" t="str">
        <f t="shared" si="292"/>
        <v>CCC-6141</v>
      </c>
      <c r="C2384" s="2" t="s">
        <v>322</v>
      </c>
      <c r="D2384" s="2" t="str">
        <f t="shared" si="289"/>
        <v>6</v>
      </c>
      <c r="E2384" s="2" t="str">
        <f t="shared" si="290"/>
        <v>61</v>
      </c>
      <c r="F2384" s="2" t="str">
        <f t="shared" si="291"/>
        <v>614</v>
      </c>
      <c r="G2384" s="1" t="s">
        <v>183</v>
      </c>
      <c r="H2384" s="27">
        <v>0</v>
      </c>
      <c r="I2384" s="27"/>
      <c r="J2384" s="27">
        <v>0</v>
      </c>
      <c r="K2384" s="27">
        <v>0</v>
      </c>
      <c r="L2384" s="27">
        <v>0</v>
      </c>
      <c r="M2384" s="27"/>
      <c r="N2384" s="27">
        <v>0</v>
      </c>
      <c r="O2384" s="27">
        <v>0</v>
      </c>
      <c r="P2384" s="27">
        <v>0</v>
      </c>
      <c r="Q2384" s="27"/>
      <c r="R2384" s="27">
        <v>0</v>
      </c>
      <c r="S2384" s="27">
        <v>0</v>
      </c>
      <c r="T2384" s="27">
        <v>0</v>
      </c>
      <c r="U2384" s="27"/>
      <c r="V2384" s="27">
        <v>0</v>
      </c>
      <c r="W2384" s="27">
        <v>0</v>
      </c>
      <c r="X2384" s="27">
        <v>0</v>
      </c>
      <c r="Y2384" s="27"/>
      <c r="Z2384" s="27">
        <v>0</v>
      </c>
      <c r="AA2384" s="27">
        <v>0</v>
      </c>
      <c r="AB2384" s="27">
        <v>0</v>
      </c>
      <c r="AC2384" s="27"/>
      <c r="AD2384" s="27">
        <v>0</v>
      </c>
      <c r="AE2384" s="27">
        <v>0</v>
      </c>
      <c r="AF2384" s="27">
        <v>0</v>
      </c>
      <c r="AG2384" s="106">
        <v>0</v>
      </c>
      <c r="AH2384" s="27">
        <v>0</v>
      </c>
      <c r="AI2384" s="27">
        <v>0</v>
      </c>
      <c r="AJ2384" s="27">
        <v>0</v>
      </c>
      <c r="AK2384" s="106">
        <v>0</v>
      </c>
      <c r="AL2384" s="106">
        <v>0</v>
      </c>
      <c r="AM2384" s="105">
        <v>0</v>
      </c>
      <c r="AN2384" s="11">
        <v>0</v>
      </c>
      <c r="AO2384" s="11">
        <v>0</v>
      </c>
      <c r="AP2384" s="105">
        <v>0</v>
      </c>
      <c r="AQ2384" s="11">
        <v>0</v>
      </c>
      <c r="AR2384" s="11">
        <v>1502</v>
      </c>
      <c r="AS2384" s="11">
        <v>984</v>
      </c>
      <c r="AT2384" s="11">
        <v>984</v>
      </c>
      <c r="AU2384" s="11">
        <v>984</v>
      </c>
      <c r="AV2384" s="11">
        <v>1273</v>
      </c>
      <c r="AW2384" s="11">
        <v>1118</v>
      </c>
      <c r="AX2384" s="11">
        <v>1118</v>
      </c>
      <c r="AZ2384" s="11">
        <v>2230</v>
      </c>
      <c r="BA2384" s="11">
        <v>1847</v>
      </c>
      <c r="BB2384" s="122"/>
    </row>
    <row r="2385" spans="1:54" x14ac:dyDescent="0.25">
      <c r="A2385">
        <v>12</v>
      </c>
      <c r="B2385" t="str">
        <f t="shared" si="292"/>
        <v>CCC-6142</v>
      </c>
      <c r="C2385" s="2" t="s">
        <v>322</v>
      </c>
      <c r="D2385" s="2" t="str">
        <f t="shared" si="289"/>
        <v>6</v>
      </c>
      <c r="E2385" s="2" t="str">
        <f t="shared" si="290"/>
        <v>61</v>
      </c>
      <c r="F2385" s="2" t="str">
        <f t="shared" si="291"/>
        <v>614</v>
      </c>
      <c r="G2385" s="1" t="s">
        <v>184</v>
      </c>
      <c r="H2385" s="27">
        <v>0</v>
      </c>
      <c r="I2385" s="27"/>
      <c r="J2385" s="27">
        <v>0</v>
      </c>
      <c r="K2385" s="27">
        <v>0</v>
      </c>
      <c r="L2385" s="27">
        <v>0</v>
      </c>
      <c r="M2385" s="27"/>
      <c r="N2385" s="27">
        <v>0</v>
      </c>
      <c r="O2385" s="27">
        <v>0</v>
      </c>
      <c r="P2385" s="27">
        <v>0</v>
      </c>
      <c r="Q2385" s="27"/>
      <c r="R2385" s="27">
        <v>0</v>
      </c>
      <c r="S2385" s="27">
        <v>0</v>
      </c>
      <c r="T2385" s="27">
        <v>0</v>
      </c>
      <c r="U2385" s="27"/>
      <c r="V2385" s="27">
        <v>0</v>
      </c>
      <c r="W2385" s="27">
        <v>0</v>
      </c>
      <c r="X2385" s="27">
        <v>0</v>
      </c>
      <c r="Y2385" s="27"/>
      <c r="Z2385" s="27">
        <v>0</v>
      </c>
      <c r="AA2385" s="27">
        <v>0</v>
      </c>
      <c r="AB2385" s="27">
        <v>0</v>
      </c>
      <c r="AC2385" s="27"/>
      <c r="AD2385" s="27">
        <v>0</v>
      </c>
      <c r="AE2385" s="27">
        <v>0</v>
      </c>
      <c r="AF2385" s="27">
        <v>0</v>
      </c>
      <c r="AG2385" s="106">
        <v>0</v>
      </c>
      <c r="AH2385" s="27">
        <v>0</v>
      </c>
      <c r="AI2385" s="27">
        <v>0</v>
      </c>
      <c r="AJ2385" s="27">
        <v>0</v>
      </c>
      <c r="AK2385" s="106">
        <v>0</v>
      </c>
      <c r="AL2385" s="106">
        <v>0</v>
      </c>
      <c r="AM2385" s="105">
        <v>0</v>
      </c>
      <c r="AN2385" s="11">
        <v>0</v>
      </c>
      <c r="AO2385" s="11">
        <v>0</v>
      </c>
      <c r="AP2385" s="105">
        <v>0</v>
      </c>
      <c r="AQ2385" s="11">
        <v>0</v>
      </c>
      <c r="AR2385" s="11">
        <v>0</v>
      </c>
      <c r="AS2385" s="11">
        <v>0</v>
      </c>
      <c r="AT2385" s="11">
        <v>0</v>
      </c>
      <c r="AU2385" s="11">
        <v>0</v>
      </c>
      <c r="AV2385" s="11">
        <v>0</v>
      </c>
      <c r="AW2385" s="11">
        <v>0</v>
      </c>
      <c r="AX2385" s="11">
        <v>0</v>
      </c>
      <c r="AZ2385" s="11">
        <v>0</v>
      </c>
      <c r="BA2385" s="11">
        <v>0</v>
      </c>
      <c r="BB2385" s="122"/>
    </row>
    <row r="2386" spans="1:54" x14ac:dyDescent="0.25">
      <c r="A2386">
        <v>12</v>
      </c>
      <c r="B2386" t="str">
        <f t="shared" si="292"/>
        <v>CCC-6151</v>
      </c>
      <c r="C2386" s="2" t="s">
        <v>322</v>
      </c>
      <c r="D2386" s="2" t="str">
        <f t="shared" si="289"/>
        <v>6</v>
      </c>
      <c r="E2386" s="2" t="str">
        <f t="shared" si="290"/>
        <v>61</v>
      </c>
      <c r="F2386" s="2" t="str">
        <f t="shared" si="291"/>
        <v>615</v>
      </c>
      <c r="G2386" s="1" t="s">
        <v>185</v>
      </c>
      <c r="H2386" s="27">
        <v>0</v>
      </c>
      <c r="I2386" s="27"/>
      <c r="J2386" s="27">
        <v>0</v>
      </c>
      <c r="K2386" s="27">
        <v>0</v>
      </c>
      <c r="L2386" s="27">
        <v>0</v>
      </c>
      <c r="M2386" s="27"/>
      <c r="N2386" s="27">
        <v>0</v>
      </c>
      <c r="O2386" s="27">
        <v>0</v>
      </c>
      <c r="P2386" s="27">
        <v>0</v>
      </c>
      <c r="Q2386" s="27"/>
      <c r="R2386" s="27">
        <v>0</v>
      </c>
      <c r="S2386" s="27">
        <v>0</v>
      </c>
      <c r="T2386" s="27">
        <v>0</v>
      </c>
      <c r="U2386" s="27"/>
      <c r="V2386" s="27">
        <v>0</v>
      </c>
      <c r="W2386" s="27">
        <v>0</v>
      </c>
      <c r="X2386" s="27">
        <v>0</v>
      </c>
      <c r="Y2386" s="27"/>
      <c r="Z2386" s="27">
        <v>0</v>
      </c>
      <c r="AA2386" s="27">
        <v>0</v>
      </c>
      <c r="AB2386" s="27">
        <v>0</v>
      </c>
      <c r="AC2386" s="27"/>
      <c r="AD2386" s="27">
        <v>0</v>
      </c>
      <c r="AE2386" s="27">
        <v>0</v>
      </c>
      <c r="AF2386" s="27">
        <v>0</v>
      </c>
      <c r="AG2386" s="106">
        <v>0</v>
      </c>
      <c r="AH2386" s="27">
        <v>0</v>
      </c>
      <c r="AI2386" s="27">
        <v>0</v>
      </c>
      <c r="AJ2386" s="27">
        <v>0</v>
      </c>
      <c r="AK2386" s="106">
        <v>0</v>
      </c>
      <c r="AL2386" s="106">
        <v>0</v>
      </c>
      <c r="AM2386" s="105">
        <v>0</v>
      </c>
      <c r="AN2386" s="11">
        <v>0</v>
      </c>
      <c r="AO2386" s="11">
        <v>0</v>
      </c>
      <c r="AP2386" s="105">
        <v>0</v>
      </c>
      <c r="AQ2386" s="11">
        <v>0</v>
      </c>
      <c r="AR2386" s="11">
        <v>0</v>
      </c>
      <c r="AS2386" s="11">
        <v>0</v>
      </c>
      <c r="AT2386" s="11">
        <v>0</v>
      </c>
      <c r="AU2386" s="11">
        <v>0</v>
      </c>
      <c r="AV2386" s="11">
        <v>0</v>
      </c>
      <c r="AW2386" s="11">
        <v>0</v>
      </c>
      <c r="AX2386" s="11">
        <v>0</v>
      </c>
      <c r="AZ2386" s="11">
        <v>0</v>
      </c>
      <c r="BA2386" s="11">
        <v>0</v>
      </c>
      <c r="BB2386" s="122"/>
    </row>
    <row r="2387" spans="1:54" x14ac:dyDescent="0.25">
      <c r="A2387">
        <v>12</v>
      </c>
      <c r="B2387" t="str">
        <f t="shared" si="292"/>
        <v>CCC-6152</v>
      </c>
      <c r="C2387" s="2" t="s">
        <v>322</v>
      </c>
      <c r="D2387" s="2" t="str">
        <f t="shared" si="289"/>
        <v>6</v>
      </c>
      <c r="E2387" s="2" t="str">
        <f t="shared" si="290"/>
        <v>61</v>
      </c>
      <c r="F2387" s="2" t="str">
        <f t="shared" si="291"/>
        <v>615</v>
      </c>
      <c r="G2387" s="1" t="s">
        <v>186</v>
      </c>
      <c r="H2387" s="27">
        <v>0</v>
      </c>
      <c r="I2387" s="27"/>
      <c r="J2387" s="27">
        <v>0</v>
      </c>
      <c r="K2387" s="27">
        <v>0</v>
      </c>
      <c r="L2387" s="27">
        <v>0</v>
      </c>
      <c r="M2387" s="27"/>
      <c r="N2387" s="27">
        <v>0</v>
      </c>
      <c r="O2387" s="27">
        <v>0</v>
      </c>
      <c r="P2387" s="27">
        <v>0</v>
      </c>
      <c r="Q2387" s="27"/>
      <c r="R2387" s="27">
        <v>0</v>
      </c>
      <c r="S2387" s="27">
        <v>0</v>
      </c>
      <c r="T2387" s="27">
        <v>0</v>
      </c>
      <c r="U2387" s="27"/>
      <c r="V2387" s="27">
        <v>0</v>
      </c>
      <c r="W2387" s="27">
        <v>0</v>
      </c>
      <c r="X2387" s="27">
        <v>0</v>
      </c>
      <c r="Y2387" s="27"/>
      <c r="Z2387" s="27">
        <v>0</v>
      </c>
      <c r="AA2387" s="27">
        <v>0</v>
      </c>
      <c r="AB2387" s="27">
        <v>0</v>
      </c>
      <c r="AC2387" s="27"/>
      <c r="AD2387" s="27">
        <v>0</v>
      </c>
      <c r="AE2387" s="27">
        <v>0</v>
      </c>
      <c r="AF2387" s="27">
        <v>0</v>
      </c>
      <c r="AG2387" s="106">
        <v>0</v>
      </c>
      <c r="AH2387" s="27">
        <v>0</v>
      </c>
      <c r="AI2387" s="27">
        <v>0</v>
      </c>
      <c r="AJ2387" s="27">
        <v>0</v>
      </c>
      <c r="AK2387" s="106">
        <v>0</v>
      </c>
      <c r="AL2387" s="106">
        <v>0</v>
      </c>
      <c r="AM2387" s="105">
        <v>0</v>
      </c>
      <c r="AN2387" s="11">
        <v>0</v>
      </c>
      <c r="AO2387" s="11">
        <v>0</v>
      </c>
      <c r="AP2387" s="105">
        <v>0</v>
      </c>
      <c r="AQ2387" s="11">
        <v>0</v>
      </c>
      <c r="AR2387" s="11">
        <v>0</v>
      </c>
      <c r="AS2387" s="11">
        <v>0</v>
      </c>
      <c r="AT2387" s="11">
        <v>0</v>
      </c>
      <c r="AU2387" s="11">
        <v>0</v>
      </c>
      <c r="AV2387" s="11">
        <v>0</v>
      </c>
      <c r="AW2387" s="11">
        <v>0</v>
      </c>
      <c r="AX2387" s="11">
        <v>0</v>
      </c>
      <c r="AZ2387" s="11">
        <v>0</v>
      </c>
      <c r="BA2387" s="11">
        <v>0</v>
      </c>
      <c r="BB2387" s="122"/>
    </row>
    <row r="2388" spans="1:54" x14ac:dyDescent="0.25">
      <c r="A2388">
        <v>12</v>
      </c>
      <c r="B2388" t="str">
        <f t="shared" si="292"/>
        <v>CCC-6161</v>
      </c>
      <c r="C2388" s="2" t="s">
        <v>322</v>
      </c>
      <c r="D2388" s="2" t="str">
        <f t="shared" si="289"/>
        <v>6</v>
      </c>
      <c r="E2388" s="2" t="str">
        <f t="shared" si="290"/>
        <v>61</v>
      </c>
      <c r="F2388" s="2" t="str">
        <f t="shared" si="291"/>
        <v>616</v>
      </c>
      <c r="G2388" s="1" t="s">
        <v>187</v>
      </c>
      <c r="H2388" s="27">
        <v>0</v>
      </c>
      <c r="I2388" s="27"/>
      <c r="J2388" s="27">
        <v>0</v>
      </c>
      <c r="K2388" s="27">
        <v>0</v>
      </c>
      <c r="L2388" s="27">
        <v>0</v>
      </c>
      <c r="M2388" s="27"/>
      <c r="N2388" s="27">
        <v>0</v>
      </c>
      <c r="O2388" s="27">
        <v>0</v>
      </c>
      <c r="P2388" s="27">
        <v>0</v>
      </c>
      <c r="Q2388" s="27"/>
      <c r="R2388" s="27">
        <v>0</v>
      </c>
      <c r="S2388" s="27">
        <v>0</v>
      </c>
      <c r="T2388" s="27">
        <v>0</v>
      </c>
      <c r="U2388" s="27"/>
      <c r="V2388" s="27">
        <v>0</v>
      </c>
      <c r="W2388" s="27">
        <v>0</v>
      </c>
      <c r="X2388" s="27">
        <v>0</v>
      </c>
      <c r="Y2388" s="27"/>
      <c r="Z2388" s="27">
        <v>0</v>
      </c>
      <c r="AA2388" s="27">
        <v>0</v>
      </c>
      <c r="AB2388" s="27">
        <v>0</v>
      </c>
      <c r="AC2388" s="27"/>
      <c r="AD2388" s="27">
        <v>0</v>
      </c>
      <c r="AE2388" s="27">
        <v>0</v>
      </c>
      <c r="AF2388" s="27">
        <v>0</v>
      </c>
      <c r="AG2388" s="106">
        <v>0</v>
      </c>
      <c r="AH2388" s="27">
        <v>0</v>
      </c>
      <c r="AI2388" s="27">
        <v>0</v>
      </c>
      <c r="AJ2388" s="27">
        <v>0</v>
      </c>
      <c r="AK2388" s="106">
        <v>0</v>
      </c>
      <c r="AL2388" s="106">
        <v>0</v>
      </c>
      <c r="AM2388" s="105">
        <v>0</v>
      </c>
      <c r="AN2388" s="11">
        <v>0</v>
      </c>
      <c r="AO2388" s="11">
        <v>0</v>
      </c>
      <c r="AP2388" s="105">
        <v>0</v>
      </c>
      <c r="AQ2388" s="11">
        <v>0</v>
      </c>
      <c r="AR2388" s="11">
        <v>0</v>
      </c>
      <c r="AS2388" s="11">
        <v>0</v>
      </c>
      <c r="AT2388" s="11">
        <v>0</v>
      </c>
      <c r="AU2388" s="11">
        <v>0</v>
      </c>
      <c r="AV2388" s="11">
        <v>0</v>
      </c>
      <c r="AW2388" s="11">
        <v>0</v>
      </c>
      <c r="AX2388" s="11">
        <v>0</v>
      </c>
      <c r="AZ2388" s="11">
        <v>0</v>
      </c>
      <c r="BA2388" s="11">
        <v>0</v>
      </c>
      <c r="BB2388" s="122"/>
    </row>
    <row r="2389" spans="1:54" x14ac:dyDescent="0.25">
      <c r="A2389">
        <v>12</v>
      </c>
      <c r="B2389" t="str">
        <f t="shared" si="292"/>
        <v>CCC-6162</v>
      </c>
      <c r="C2389" s="2" t="s">
        <v>322</v>
      </c>
      <c r="D2389" s="2" t="str">
        <f t="shared" si="289"/>
        <v>6</v>
      </c>
      <c r="E2389" s="2" t="str">
        <f t="shared" si="290"/>
        <v>61</v>
      </c>
      <c r="F2389" s="2" t="str">
        <f t="shared" si="291"/>
        <v>616</v>
      </c>
      <c r="G2389" s="1" t="s">
        <v>188</v>
      </c>
      <c r="H2389" s="27">
        <v>0</v>
      </c>
      <c r="I2389" s="27"/>
      <c r="J2389" s="27">
        <v>0</v>
      </c>
      <c r="K2389" s="27">
        <v>0</v>
      </c>
      <c r="L2389" s="27">
        <v>0</v>
      </c>
      <c r="M2389" s="27"/>
      <c r="N2389" s="27">
        <v>0</v>
      </c>
      <c r="O2389" s="27">
        <v>0</v>
      </c>
      <c r="P2389" s="27">
        <v>0</v>
      </c>
      <c r="Q2389" s="27"/>
      <c r="R2389" s="27">
        <v>0</v>
      </c>
      <c r="S2389" s="27">
        <v>0</v>
      </c>
      <c r="T2389" s="27">
        <v>0</v>
      </c>
      <c r="U2389" s="27"/>
      <c r="V2389" s="27">
        <v>0</v>
      </c>
      <c r="W2389" s="27">
        <v>0</v>
      </c>
      <c r="X2389" s="27">
        <v>0</v>
      </c>
      <c r="Y2389" s="27"/>
      <c r="Z2389" s="27">
        <v>0</v>
      </c>
      <c r="AA2389" s="27">
        <v>0</v>
      </c>
      <c r="AB2389" s="27">
        <v>0</v>
      </c>
      <c r="AC2389" s="27"/>
      <c r="AD2389" s="27">
        <v>0</v>
      </c>
      <c r="AE2389" s="27">
        <v>0</v>
      </c>
      <c r="AF2389" s="27">
        <v>0</v>
      </c>
      <c r="AG2389" s="106">
        <v>0</v>
      </c>
      <c r="AH2389" s="27">
        <v>0</v>
      </c>
      <c r="AI2389" s="27">
        <v>0</v>
      </c>
      <c r="AJ2389" s="27">
        <v>0</v>
      </c>
      <c r="AK2389" s="106">
        <v>0</v>
      </c>
      <c r="AL2389" s="106">
        <v>0</v>
      </c>
      <c r="AM2389" s="105">
        <v>0</v>
      </c>
      <c r="AN2389" s="11">
        <v>0</v>
      </c>
      <c r="AO2389" s="11">
        <v>0</v>
      </c>
      <c r="AP2389" s="105">
        <v>0</v>
      </c>
      <c r="AQ2389" s="11">
        <v>0</v>
      </c>
      <c r="AR2389" s="11">
        <v>0</v>
      </c>
      <c r="AS2389" s="11">
        <v>0</v>
      </c>
      <c r="AT2389" s="11">
        <v>0</v>
      </c>
      <c r="AU2389" s="11">
        <v>0</v>
      </c>
      <c r="AV2389" s="11">
        <v>0</v>
      </c>
      <c r="AW2389" s="11">
        <v>0</v>
      </c>
      <c r="AX2389" s="11">
        <v>0</v>
      </c>
      <c r="AZ2389" s="11">
        <v>0</v>
      </c>
      <c r="BA2389" s="11">
        <v>0</v>
      </c>
      <c r="BB2389" s="122"/>
    </row>
    <row r="2390" spans="1:54" x14ac:dyDescent="0.25">
      <c r="A2390">
        <v>12</v>
      </c>
      <c r="B2390" t="str">
        <f t="shared" si="292"/>
        <v>CCC-6171</v>
      </c>
      <c r="C2390" s="2" t="s">
        <v>322</v>
      </c>
      <c r="D2390" s="2" t="str">
        <f t="shared" si="289"/>
        <v>6</v>
      </c>
      <c r="E2390" s="2" t="str">
        <f t="shared" si="290"/>
        <v>61</v>
      </c>
      <c r="F2390" s="2" t="str">
        <f t="shared" si="291"/>
        <v>617</v>
      </c>
      <c r="G2390" s="1" t="s">
        <v>189</v>
      </c>
      <c r="H2390" s="27">
        <v>0</v>
      </c>
      <c r="I2390" s="27"/>
      <c r="J2390" s="27">
        <v>0</v>
      </c>
      <c r="K2390" s="27">
        <v>0</v>
      </c>
      <c r="L2390" s="27">
        <v>0</v>
      </c>
      <c r="M2390" s="27"/>
      <c r="N2390" s="27">
        <v>0</v>
      </c>
      <c r="O2390" s="27">
        <v>0</v>
      </c>
      <c r="P2390" s="27">
        <v>0</v>
      </c>
      <c r="Q2390" s="27"/>
      <c r="R2390" s="27">
        <v>0</v>
      </c>
      <c r="S2390" s="27">
        <v>0</v>
      </c>
      <c r="T2390" s="27">
        <v>0</v>
      </c>
      <c r="U2390" s="27"/>
      <c r="V2390" s="27">
        <v>0</v>
      </c>
      <c r="W2390" s="27">
        <v>0</v>
      </c>
      <c r="X2390" s="27">
        <v>0</v>
      </c>
      <c r="Y2390" s="27"/>
      <c r="Z2390" s="27">
        <v>0</v>
      </c>
      <c r="AA2390" s="27">
        <v>0</v>
      </c>
      <c r="AB2390" s="27">
        <v>0</v>
      </c>
      <c r="AC2390" s="27"/>
      <c r="AD2390" s="27">
        <v>0</v>
      </c>
      <c r="AE2390" s="27">
        <v>0</v>
      </c>
      <c r="AF2390" s="27">
        <v>0</v>
      </c>
      <c r="AG2390" s="106">
        <v>0</v>
      </c>
      <c r="AH2390" s="27">
        <v>0</v>
      </c>
      <c r="AI2390" s="27">
        <v>0</v>
      </c>
      <c r="AJ2390" s="27">
        <v>0</v>
      </c>
      <c r="AK2390" s="106">
        <v>0</v>
      </c>
      <c r="AL2390" s="106">
        <v>0</v>
      </c>
      <c r="AM2390" s="105">
        <v>0</v>
      </c>
      <c r="AN2390" s="11">
        <v>0</v>
      </c>
      <c r="AO2390" s="11">
        <v>0</v>
      </c>
      <c r="AP2390" s="105">
        <v>0</v>
      </c>
      <c r="AQ2390" s="11">
        <v>0</v>
      </c>
      <c r="AR2390" s="11">
        <v>0</v>
      </c>
      <c r="AS2390" s="11">
        <v>0</v>
      </c>
      <c r="AT2390" s="11">
        <v>0</v>
      </c>
      <c r="AU2390" s="11">
        <v>0</v>
      </c>
      <c r="AV2390" s="11">
        <v>0</v>
      </c>
      <c r="AW2390" s="11">
        <v>0</v>
      </c>
      <c r="AX2390" s="11">
        <v>0</v>
      </c>
      <c r="AZ2390" s="11">
        <v>0</v>
      </c>
      <c r="BA2390" s="11">
        <v>0</v>
      </c>
      <c r="BB2390" s="122"/>
    </row>
    <row r="2391" spans="1:54" x14ac:dyDescent="0.25">
      <c r="A2391">
        <v>12</v>
      </c>
      <c r="B2391" t="str">
        <f t="shared" si="292"/>
        <v>CCC-6172</v>
      </c>
      <c r="C2391" s="2" t="s">
        <v>322</v>
      </c>
      <c r="D2391" s="2" t="str">
        <f t="shared" si="289"/>
        <v>6</v>
      </c>
      <c r="E2391" s="2" t="str">
        <f t="shared" si="290"/>
        <v>61</v>
      </c>
      <c r="F2391" s="2" t="str">
        <f t="shared" si="291"/>
        <v>617</v>
      </c>
      <c r="G2391" s="1" t="s">
        <v>190</v>
      </c>
      <c r="H2391" s="27">
        <v>0</v>
      </c>
      <c r="I2391" s="27"/>
      <c r="J2391" s="27">
        <v>0</v>
      </c>
      <c r="K2391" s="27">
        <v>0</v>
      </c>
      <c r="L2391" s="27">
        <v>0</v>
      </c>
      <c r="M2391" s="27"/>
      <c r="N2391" s="27">
        <v>0</v>
      </c>
      <c r="O2391" s="27">
        <v>0</v>
      </c>
      <c r="P2391" s="27">
        <v>0</v>
      </c>
      <c r="Q2391" s="27"/>
      <c r="R2391" s="27">
        <v>0</v>
      </c>
      <c r="S2391" s="27">
        <v>0</v>
      </c>
      <c r="T2391" s="27">
        <v>0</v>
      </c>
      <c r="U2391" s="27"/>
      <c r="V2391" s="27">
        <v>0</v>
      </c>
      <c r="W2391" s="27">
        <v>0</v>
      </c>
      <c r="X2391" s="27">
        <v>0</v>
      </c>
      <c r="Y2391" s="27"/>
      <c r="Z2391" s="27">
        <v>0</v>
      </c>
      <c r="AA2391" s="27">
        <v>0</v>
      </c>
      <c r="AB2391" s="27">
        <v>0</v>
      </c>
      <c r="AC2391" s="27"/>
      <c r="AD2391" s="27">
        <v>0</v>
      </c>
      <c r="AE2391" s="27">
        <v>0</v>
      </c>
      <c r="AF2391" s="27">
        <v>0</v>
      </c>
      <c r="AG2391" s="106">
        <v>0</v>
      </c>
      <c r="AH2391" s="27">
        <v>0</v>
      </c>
      <c r="AI2391" s="27">
        <v>0</v>
      </c>
      <c r="AJ2391" s="27">
        <v>0</v>
      </c>
      <c r="AK2391" s="106">
        <v>0</v>
      </c>
      <c r="AL2391" s="106">
        <v>0</v>
      </c>
      <c r="AM2391" s="105">
        <v>0</v>
      </c>
      <c r="AN2391" s="11">
        <v>0</v>
      </c>
      <c r="AO2391" s="11">
        <v>0</v>
      </c>
      <c r="AP2391" s="105">
        <v>0</v>
      </c>
      <c r="AQ2391" s="11">
        <v>0</v>
      </c>
      <c r="AR2391" s="11">
        <v>0</v>
      </c>
      <c r="AS2391" s="11">
        <v>0</v>
      </c>
      <c r="AT2391" s="11">
        <v>0</v>
      </c>
      <c r="AU2391" s="11">
        <v>0</v>
      </c>
      <c r="AV2391" s="11">
        <v>0</v>
      </c>
      <c r="AW2391" s="11">
        <v>0</v>
      </c>
      <c r="AX2391" s="11">
        <v>0</v>
      </c>
      <c r="AZ2391" s="11">
        <v>0</v>
      </c>
      <c r="BA2391" s="11">
        <v>0</v>
      </c>
      <c r="BB2391" s="122"/>
    </row>
    <row r="2392" spans="1:54" x14ac:dyDescent="0.25">
      <c r="A2392">
        <v>12</v>
      </c>
      <c r="B2392" t="str">
        <f t="shared" si="292"/>
        <v>CCC-6210</v>
      </c>
      <c r="C2392" s="2" t="s">
        <v>322</v>
      </c>
      <c r="D2392" s="2" t="str">
        <f t="shared" si="289"/>
        <v>6</v>
      </c>
      <c r="E2392" s="2" t="str">
        <f t="shared" si="290"/>
        <v>62</v>
      </c>
      <c r="F2392" s="2" t="str">
        <f t="shared" si="291"/>
        <v>621</v>
      </c>
      <c r="G2392" s="1" t="s">
        <v>192</v>
      </c>
      <c r="H2392" s="27">
        <v>0</v>
      </c>
      <c r="I2392" s="27"/>
      <c r="J2392" s="27">
        <v>0</v>
      </c>
      <c r="K2392" s="27">
        <v>0</v>
      </c>
      <c r="L2392" s="27">
        <v>0</v>
      </c>
      <c r="M2392" s="27"/>
      <c r="N2392" s="27">
        <v>0</v>
      </c>
      <c r="O2392" s="27">
        <v>0</v>
      </c>
      <c r="P2392" s="27">
        <v>0</v>
      </c>
      <c r="Q2392" s="27"/>
      <c r="R2392" s="27">
        <v>0</v>
      </c>
      <c r="S2392" s="27">
        <v>0</v>
      </c>
      <c r="T2392" s="27">
        <v>0</v>
      </c>
      <c r="U2392" s="27"/>
      <c r="V2392" s="27">
        <v>0</v>
      </c>
      <c r="W2392" s="27">
        <v>0</v>
      </c>
      <c r="X2392" s="27">
        <v>0</v>
      </c>
      <c r="Y2392" s="27"/>
      <c r="Z2392" s="27">
        <v>0</v>
      </c>
      <c r="AA2392" s="27">
        <v>0</v>
      </c>
      <c r="AB2392" s="27">
        <v>0</v>
      </c>
      <c r="AC2392" s="27"/>
      <c r="AD2392" s="27">
        <v>0</v>
      </c>
      <c r="AE2392" s="27">
        <v>0</v>
      </c>
      <c r="AF2392" s="27">
        <v>0</v>
      </c>
      <c r="AG2392" s="106">
        <v>0</v>
      </c>
      <c r="AH2392" s="27">
        <v>0</v>
      </c>
      <c r="AI2392" s="27">
        <v>0</v>
      </c>
      <c r="AJ2392" s="27">
        <v>0</v>
      </c>
      <c r="AK2392" s="106">
        <v>0</v>
      </c>
      <c r="AL2392" s="106">
        <v>0</v>
      </c>
      <c r="AM2392" s="105">
        <v>0</v>
      </c>
      <c r="AN2392" s="11">
        <v>0</v>
      </c>
      <c r="AO2392" s="11">
        <v>0</v>
      </c>
      <c r="AP2392" s="105">
        <v>0</v>
      </c>
      <c r="AQ2392" s="11">
        <v>0</v>
      </c>
      <c r="AR2392" s="11">
        <v>0</v>
      </c>
      <c r="AS2392" s="11">
        <v>0</v>
      </c>
      <c r="AT2392" s="11">
        <v>0</v>
      </c>
      <c r="AU2392" s="11">
        <v>0</v>
      </c>
      <c r="AV2392" s="11">
        <v>0</v>
      </c>
      <c r="AW2392" s="11">
        <v>0</v>
      </c>
      <c r="AX2392" s="11">
        <v>0</v>
      </c>
      <c r="AZ2392" s="11">
        <v>0</v>
      </c>
      <c r="BA2392" s="11">
        <v>0</v>
      </c>
      <c r="BB2392" s="122"/>
    </row>
    <row r="2393" spans="1:54" x14ac:dyDescent="0.25">
      <c r="A2393">
        <v>12</v>
      </c>
      <c r="B2393" t="str">
        <f t="shared" si="292"/>
        <v>CCC-6220</v>
      </c>
      <c r="C2393" s="2" t="s">
        <v>322</v>
      </c>
      <c r="D2393" s="2" t="str">
        <f t="shared" si="289"/>
        <v>6</v>
      </c>
      <c r="E2393" s="2" t="str">
        <f t="shared" si="290"/>
        <v>62</v>
      </c>
      <c r="F2393" s="2" t="str">
        <f t="shared" si="291"/>
        <v>622</v>
      </c>
      <c r="G2393" s="1" t="s">
        <v>193</v>
      </c>
      <c r="H2393" s="27">
        <v>0</v>
      </c>
      <c r="I2393" s="27"/>
      <c r="J2393" s="27">
        <v>0</v>
      </c>
      <c r="K2393" s="27">
        <v>0</v>
      </c>
      <c r="L2393" s="27">
        <v>0</v>
      </c>
      <c r="M2393" s="27"/>
      <c r="N2393" s="27">
        <v>0</v>
      </c>
      <c r="O2393" s="27">
        <v>0</v>
      </c>
      <c r="P2393" s="27">
        <v>0</v>
      </c>
      <c r="Q2393" s="27"/>
      <c r="R2393" s="27">
        <v>0</v>
      </c>
      <c r="S2393" s="27">
        <v>0</v>
      </c>
      <c r="T2393" s="27">
        <v>0</v>
      </c>
      <c r="U2393" s="27"/>
      <c r="V2393" s="27">
        <v>0</v>
      </c>
      <c r="W2393" s="27">
        <v>0</v>
      </c>
      <c r="X2393" s="27">
        <v>0</v>
      </c>
      <c r="Y2393" s="27"/>
      <c r="Z2393" s="27">
        <v>0</v>
      </c>
      <c r="AA2393" s="27">
        <v>0</v>
      </c>
      <c r="AB2393" s="27">
        <v>0</v>
      </c>
      <c r="AC2393" s="27"/>
      <c r="AD2393" s="27">
        <v>0</v>
      </c>
      <c r="AE2393" s="27">
        <v>0</v>
      </c>
      <c r="AF2393" s="27">
        <v>0</v>
      </c>
      <c r="AG2393" s="106">
        <v>0</v>
      </c>
      <c r="AH2393" s="27">
        <v>0</v>
      </c>
      <c r="AI2393" s="27">
        <v>0</v>
      </c>
      <c r="AJ2393" s="27">
        <v>0</v>
      </c>
      <c r="AK2393" s="106">
        <v>0</v>
      </c>
      <c r="AL2393" s="106">
        <v>0</v>
      </c>
      <c r="AM2393" s="105">
        <v>0</v>
      </c>
      <c r="AN2393" s="11">
        <v>0</v>
      </c>
      <c r="AO2393" s="11">
        <v>0</v>
      </c>
      <c r="AP2393" s="105">
        <v>0</v>
      </c>
      <c r="AQ2393" s="11">
        <v>0</v>
      </c>
      <c r="AR2393" s="11">
        <v>0</v>
      </c>
      <c r="AS2393" s="11">
        <v>0</v>
      </c>
      <c r="AT2393" s="11">
        <v>0</v>
      </c>
      <c r="AU2393" s="11">
        <v>0</v>
      </c>
      <c r="AV2393" s="11">
        <v>0</v>
      </c>
      <c r="AW2393" s="11">
        <v>0</v>
      </c>
      <c r="AX2393" s="11">
        <v>0</v>
      </c>
      <c r="AZ2393" s="11">
        <v>0</v>
      </c>
      <c r="BA2393" s="11">
        <v>0</v>
      </c>
      <c r="BB2393" s="122"/>
    </row>
    <row r="2394" spans="1:54" x14ac:dyDescent="0.25">
      <c r="A2394">
        <v>12</v>
      </c>
      <c r="B2394" t="str">
        <f t="shared" si="292"/>
        <v>CCC-6300</v>
      </c>
      <c r="C2394" s="2" t="s">
        <v>322</v>
      </c>
      <c r="D2394" s="2" t="str">
        <f t="shared" ref="D2394:D2402" si="293">LEFT($G2394,1)</f>
        <v>6</v>
      </c>
      <c r="E2394" s="2" t="str">
        <f t="shared" ref="E2394:E2402" si="294">LEFT($G2394,2)</f>
        <v>63</v>
      </c>
      <c r="F2394" s="2" t="str">
        <f t="shared" ref="F2394:F2402" si="295">LEFT($G2394,3)</f>
        <v>630</v>
      </c>
      <c r="G2394" s="1" t="s">
        <v>931</v>
      </c>
      <c r="H2394" s="27">
        <v>0</v>
      </c>
      <c r="I2394" s="27"/>
      <c r="J2394" s="27">
        <v>0</v>
      </c>
      <c r="K2394" s="27">
        <v>0</v>
      </c>
      <c r="L2394" s="27">
        <v>0</v>
      </c>
      <c r="M2394" s="27"/>
      <c r="N2394" s="27">
        <v>0</v>
      </c>
      <c r="O2394" s="27">
        <v>0</v>
      </c>
      <c r="P2394" s="27">
        <v>0</v>
      </c>
      <c r="Q2394" s="27"/>
      <c r="R2394" s="27">
        <v>0</v>
      </c>
      <c r="S2394" s="27">
        <v>0</v>
      </c>
      <c r="T2394" s="27">
        <v>0</v>
      </c>
      <c r="U2394" s="27"/>
      <c r="V2394" s="27">
        <v>0</v>
      </c>
      <c r="W2394" s="27">
        <v>0</v>
      </c>
      <c r="X2394" s="27">
        <v>0</v>
      </c>
      <c r="Y2394" s="27"/>
      <c r="Z2394" s="27">
        <v>0</v>
      </c>
      <c r="AA2394" s="27">
        <v>0</v>
      </c>
      <c r="AB2394" s="27">
        <v>0</v>
      </c>
      <c r="AC2394" s="27"/>
      <c r="AD2394" s="27">
        <v>0</v>
      </c>
      <c r="AE2394" s="27">
        <v>0</v>
      </c>
      <c r="AF2394" s="27">
        <v>0</v>
      </c>
      <c r="AG2394" s="106">
        <v>0</v>
      </c>
      <c r="AH2394" s="27">
        <v>0</v>
      </c>
      <c r="AI2394" s="27">
        <v>0</v>
      </c>
      <c r="AJ2394" s="27">
        <v>0</v>
      </c>
      <c r="AK2394" s="106">
        <v>0</v>
      </c>
      <c r="AL2394" s="106">
        <v>0</v>
      </c>
      <c r="AM2394" s="105">
        <v>0</v>
      </c>
      <c r="AN2394" s="11">
        <v>0</v>
      </c>
      <c r="AO2394" s="11">
        <v>0</v>
      </c>
      <c r="AP2394" s="105">
        <v>0</v>
      </c>
      <c r="AQ2394" s="11">
        <v>0</v>
      </c>
      <c r="AR2394" s="11">
        <v>0</v>
      </c>
      <c r="AS2394" s="11">
        <v>0</v>
      </c>
      <c r="AT2394" s="11">
        <v>0</v>
      </c>
      <c r="AU2394" s="11"/>
      <c r="AV2394" s="11">
        <v>0</v>
      </c>
      <c r="AW2394" s="11">
        <v>0</v>
      </c>
      <c r="AX2394" s="11"/>
      <c r="AZ2394" s="11"/>
      <c r="BA2394" s="11"/>
      <c r="BB2394" s="122"/>
    </row>
    <row r="2395" spans="1:54" x14ac:dyDescent="0.25">
      <c r="A2395">
        <v>12</v>
      </c>
      <c r="B2395" t="str">
        <f t="shared" si="292"/>
        <v>CCC-6311</v>
      </c>
      <c r="C2395" s="2" t="s">
        <v>322</v>
      </c>
      <c r="D2395" s="2" t="str">
        <f t="shared" si="293"/>
        <v>6</v>
      </c>
      <c r="E2395" s="2" t="str">
        <f t="shared" si="294"/>
        <v>63</v>
      </c>
      <c r="F2395" s="2" t="str">
        <f t="shared" si="295"/>
        <v>631</v>
      </c>
      <c r="G2395" s="1" t="s">
        <v>195</v>
      </c>
      <c r="H2395" s="27">
        <v>0</v>
      </c>
      <c r="I2395" s="27"/>
      <c r="J2395" s="27">
        <v>0</v>
      </c>
      <c r="K2395" s="27">
        <v>0</v>
      </c>
      <c r="L2395" s="27">
        <v>0</v>
      </c>
      <c r="M2395" s="27"/>
      <c r="N2395" s="27">
        <v>0</v>
      </c>
      <c r="O2395" s="27">
        <v>0</v>
      </c>
      <c r="P2395" s="27">
        <v>0</v>
      </c>
      <c r="Q2395" s="27"/>
      <c r="R2395" s="27">
        <v>0</v>
      </c>
      <c r="S2395" s="27">
        <v>0</v>
      </c>
      <c r="T2395" s="27">
        <v>0</v>
      </c>
      <c r="U2395" s="27"/>
      <c r="V2395" s="27">
        <v>0</v>
      </c>
      <c r="W2395" s="27">
        <v>0</v>
      </c>
      <c r="X2395" s="27">
        <v>0</v>
      </c>
      <c r="Y2395" s="27"/>
      <c r="Z2395" s="27">
        <v>0</v>
      </c>
      <c r="AA2395" s="27">
        <v>0</v>
      </c>
      <c r="AB2395" s="27">
        <v>0</v>
      </c>
      <c r="AC2395" s="27"/>
      <c r="AD2395" s="27">
        <v>0</v>
      </c>
      <c r="AE2395" s="27">
        <v>0</v>
      </c>
      <c r="AF2395" s="27">
        <v>0</v>
      </c>
      <c r="AG2395" s="106">
        <v>0</v>
      </c>
      <c r="AH2395" s="27">
        <v>0</v>
      </c>
      <c r="AI2395" s="27">
        <v>0</v>
      </c>
      <c r="AJ2395" s="27">
        <v>0</v>
      </c>
      <c r="AK2395" s="106">
        <v>0</v>
      </c>
      <c r="AL2395" s="106">
        <v>0</v>
      </c>
      <c r="AM2395" s="105">
        <v>0</v>
      </c>
      <c r="AN2395" s="11">
        <v>0</v>
      </c>
      <c r="AO2395" s="11">
        <v>0</v>
      </c>
      <c r="AP2395" s="105">
        <v>0</v>
      </c>
      <c r="AQ2395" s="11">
        <v>0</v>
      </c>
      <c r="AR2395" s="11">
        <v>0</v>
      </c>
      <c r="AS2395" s="11">
        <v>0</v>
      </c>
      <c r="AT2395" s="11">
        <v>0</v>
      </c>
      <c r="AU2395" s="11">
        <v>0</v>
      </c>
      <c r="AV2395" s="11">
        <v>0</v>
      </c>
      <c r="AW2395" s="11">
        <v>0</v>
      </c>
      <c r="AX2395" s="11">
        <v>0</v>
      </c>
      <c r="AZ2395" s="11">
        <v>0</v>
      </c>
      <c r="BA2395" s="11">
        <v>0</v>
      </c>
      <c r="BB2395" s="122"/>
    </row>
    <row r="2396" spans="1:54" x14ac:dyDescent="0.25">
      <c r="A2396">
        <v>12</v>
      </c>
      <c r="B2396" t="str">
        <f t="shared" si="292"/>
        <v>CCC-6312</v>
      </c>
      <c r="C2396" s="2" t="s">
        <v>322</v>
      </c>
      <c r="D2396" s="2" t="str">
        <f t="shared" si="293"/>
        <v>6</v>
      </c>
      <c r="E2396" s="2" t="str">
        <f t="shared" si="294"/>
        <v>63</v>
      </c>
      <c r="F2396" s="2" t="str">
        <f t="shared" si="295"/>
        <v>631</v>
      </c>
      <c r="G2396" s="1" t="s">
        <v>196</v>
      </c>
      <c r="H2396" s="27">
        <v>0</v>
      </c>
      <c r="I2396" s="27"/>
      <c r="J2396" s="27">
        <v>0</v>
      </c>
      <c r="K2396" s="27">
        <v>0</v>
      </c>
      <c r="L2396" s="27">
        <v>0</v>
      </c>
      <c r="M2396" s="27"/>
      <c r="N2396" s="27">
        <v>0</v>
      </c>
      <c r="O2396" s="27">
        <v>0</v>
      </c>
      <c r="P2396" s="27">
        <v>0</v>
      </c>
      <c r="Q2396" s="27"/>
      <c r="R2396" s="27">
        <v>0</v>
      </c>
      <c r="S2396" s="27">
        <v>0</v>
      </c>
      <c r="T2396" s="27">
        <v>0</v>
      </c>
      <c r="U2396" s="27"/>
      <c r="V2396" s="27">
        <v>0</v>
      </c>
      <c r="W2396" s="27">
        <v>0</v>
      </c>
      <c r="X2396" s="27">
        <v>0</v>
      </c>
      <c r="Y2396" s="27"/>
      <c r="Z2396" s="27">
        <v>0</v>
      </c>
      <c r="AA2396" s="27">
        <v>0</v>
      </c>
      <c r="AB2396" s="27">
        <v>0</v>
      </c>
      <c r="AC2396" s="27"/>
      <c r="AD2396" s="27">
        <v>0</v>
      </c>
      <c r="AE2396" s="27">
        <v>0</v>
      </c>
      <c r="AF2396" s="27">
        <v>0</v>
      </c>
      <c r="AG2396" s="106">
        <v>0</v>
      </c>
      <c r="AH2396" s="27">
        <v>0</v>
      </c>
      <c r="AI2396" s="27">
        <v>0</v>
      </c>
      <c r="AJ2396" s="27">
        <v>0</v>
      </c>
      <c r="AK2396" s="106">
        <v>0</v>
      </c>
      <c r="AL2396" s="106">
        <v>0</v>
      </c>
      <c r="AM2396" s="105">
        <v>0</v>
      </c>
      <c r="AN2396" s="11">
        <v>0</v>
      </c>
      <c r="AO2396" s="11">
        <v>0</v>
      </c>
      <c r="AP2396" s="105">
        <v>0</v>
      </c>
      <c r="AQ2396" s="11">
        <v>0</v>
      </c>
      <c r="AR2396" s="11">
        <v>0</v>
      </c>
      <c r="AS2396" s="11">
        <v>0</v>
      </c>
      <c r="AT2396" s="11">
        <v>0</v>
      </c>
      <c r="AU2396" s="11">
        <v>0</v>
      </c>
      <c r="AV2396" s="11">
        <v>0</v>
      </c>
      <c r="AW2396" s="11">
        <v>0</v>
      </c>
      <c r="AX2396" s="11">
        <v>0</v>
      </c>
      <c r="AZ2396" s="11">
        <v>0</v>
      </c>
      <c r="BA2396" s="11">
        <v>0</v>
      </c>
      <c r="BB2396" s="122"/>
    </row>
    <row r="2397" spans="1:54" x14ac:dyDescent="0.25">
      <c r="A2397">
        <v>12</v>
      </c>
      <c r="B2397" t="str">
        <f t="shared" si="292"/>
        <v>CCC-6321</v>
      </c>
      <c r="C2397" s="2" t="s">
        <v>322</v>
      </c>
      <c r="D2397" s="2" t="str">
        <f t="shared" si="293"/>
        <v>6</v>
      </c>
      <c r="E2397" s="2" t="str">
        <f t="shared" si="294"/>
        <v>63</v>
      </c>
      <c r="F2397" s="2" t="str">
        <f t="shared" si="295"/>
        <v>632</v>
      </c>
      <c r="G2397" s="1" t="s">
        <v>197</v>
      </c>
      <c r="H2397" s="27">
        <v>0</v>
      </c>
      <c r="I2397" s="27"/>
      <c r="J2397" s="27">
        <v>0</v>
      </c>
      <c r="K2397" s="27">
        <v>0</v>
      </c>
      <c r="L2397" s="27">
        <v>0</v>
      </c>
      <c r="M2397" s="27"/>
      <c r="N2397" s="27">
        <v>0</v>
      </c>
      <c r="O2397" s="27">
        <v>0</v>
      </c>
      <c r="P2397" s="27">
        <v>0</v>
      </c>
      <c r="Q2397" s="27"/>
      <c r="R2397" s="27">
        <v>0</v>
      </c>
      <c r="S2397" s="27">
        <v>0</v>
      </c>
      <c r="T2397" s="27">
        <v>0</v>
      </c>
      <c r="U2397" s="27"/>
      <c r="V2397" s="27">
        <v>0</v>
      </c>
      <c r="W2397" s="27">
        <v>0</v>
      </c>
      <c r="X2397" s="27">
        <v>0</v>
      </c>
      <c r="Y2397" s="27"/>
      <c r="Z2397" s="27">
        <v>0</v>
      </c>
      <c r="AA2397" s="27">
        <v>0</v>
      </c>
      <c r="AB2397" s="27">
        <v>0</v>
      </c>
      <c r="AC2397" s="27"/>
      <c r="AD2397" s="27">
        <v>0</v>
      </c>
      <c r="AE2397" s="27">
        <v>0</v>
      </c>
      <c r="AF2397" s="27">
        <v>0</v>
      </c>
      <c r="AG2397" s="106">
        <v>0</v>
      </c>
      <c r="AH2397" s="27">
        <v>0</v>
      </c>
      <c r="AI2397" s="27">
        <v>0</v>
      </c>
      <c r="AJ2397" s="27">
        <v>2446</v>
      </c>
      <c r="AK2397" s="106">
        <v>2051</v>
      </c>
      <c r="AL2397" s="106">
        <v>2051</v>
      </c>
      <c r="AM2397" s="105">
        <v>2051</v>
      </c>
      <c r="AN2397" s="11">
        <v>3600</v>
      </c>
      <c r="AO2397" s="11">
        <v>1361</v>
      </c>
      <c r="AP2397" s="105">
        <v>1361</v>
      </c>
      <c r="AQ2397" s="11">
        <v>2906</v>
      </c>
      <c r="AR2397" s="11">
        <v>2800</v>
      </c>
      <c r="AS2397" s="11">
        <v>2355</v>
      </c>
      <c r="AT2397" s="11">
        <v>2355</v>
      </c>
      <c r="AU2397" s="11">
        <v>2355</v>
      </c>
      <c r="AV2397" s="11">
        <v>2900</v>
      </c>
      <c r="AW2397" s="11">
        <v>2830</v>
      </c>
      <c r="AX2397" s="11">
        <v>2831</v>
      </c>
      <c r="AZ2397" s="11">
        <v>2884</v>
      </c>
      <c r="BA2397" s="11">
        <v>2171</v>
      </c>
      <c r="BB2397" s="122"/>
    </row>
    <row r="2398" spans="1:54" x14ac:dyDescent="0.25">
      <c r="A2398">
        <v>12</v>
      </c>
      <c r="B2398" t="str">
        <f t="shared" si="292"/>
        <v>CCC-6322</v>
      </c>
      <c r="C2398" s="2" t="s">
        <v>322</v>
      </c>
      <c r="D2398" s="2" t="str">
        <f t="shared" si="293"/>
        <v>6</v>
      </c>
      <c r="E2398" s="2" t="str">
        <f t="shared" si="294"/>
        <v>63</v>
      </c>
      <c r="F2398" s="2" t="str">
        <f t="shared" si="295"/>
        <v>632</v>
      </c>
      <c r="G2398" s="1" t="s">
        <v>198</v>
      </c>
      <c r="H2398" s="27">
        <v>0</v>
      </c>
      <c r="I2398" s="27"/>
      <c r="J2398" s="27">
        <v>0</v>
      </c>
      <c r="K2398" s="27">
        <v>0</v>
      </c>
      <c r="L2398" s="27">
        <v>0</v>
      </c>
      <c r="M2398" s="27"/>
      <c r="N2398" s="27">
        <v>0</v>
      </c>
      <c r="O2398" s="27">
        <v>0</v>
      </c>
      <c r="P2398" s="27">
        <v>0</v>
      </c>
      <c r="Q2398" s="27"/>
      <c r="R2398" s="27">
        <v>0</v>
      </c>
      <c r="S2398" s="27">
        <v>0</v>
      </c>
      <c r="T2398" s="27">
        <v>0</v>
      </c>
      <c r="U2398" s="27"/>
      <c r="V2398" s="27">
        <v>0</v>
      </c>
      <c r="W2398" s="27">
        <v>0</v>
      </c>
      <c r="X2398" s="27">
        <v>0</v>
      </c>
      <c r="Y2398" s="27"/>
      <c r="Z2398" s="27">
        <v>0</v>
      </c>
      <c r="AA2398" s="27">
        <v>0</v>
      </c>
      <c r="AB2398" s="27">
        <v>0</v>
      </c>
      <c r="AC2398" s="27"/>
      <c r="AD2398" s="27">
        <v>0</v>
      </c>
      <c r="AE2398" s="27">
        <v>0</v>
      </c>
      <c r="AF2398" s="27">
        <v>0</v>
      </c>
      <c r="AG2398" s="106">
        <v>0</v>
      </c>
      <c r="AH2398" s="27">
        <v>0</v>
      </c>
      <c r="AI2398" s="27">
        <v>0</v>
      </c>
      <c r="AJ2398" s="27">
        <v>0</v>
      </c>
      <c r="AK2398" s="106">
        <v>0</v>
      </c>
      <c r="AL2398" s="106">
        <v>0</v>
      </c>
      <c r="AM2398" s="105">
        <v>0</v>
      </c>
      <c r="AN2398" s="11">
        <v>0</v>
      </c>
      <c r="AO2398" s="11">
        <v>0</v>
      </c>
      <c r="AP2398" s="105">
        <v>0</v>
      </c>
      <c r="AQ2398" s="11">
        <v>0</v>
      </c>
      <c r="AR2398" s="11">
        <v>0</v>
      </c>
      <c r="AS2398" s="11">
        <v>0</v>
      </c>
      <c r="AT2398" s="11">
        <v>0</v>
      </c>
      <c r="AU2398" s="11">
        <v>0</v>
      </c>
      <c r="AV2398" s="11">
        <v>0</v>
      </c>
      <c r="AW2398" s="11">
        <v>0</v>
      </c>
      <c r="AX2398" s="11">
        <v>0</v>
      </c>
      <c r="AZ2398" s="11">
        <v>0</v>
      </c>
      <c r="BA2398" s="11">
        <v>0</v>
      </c>
      <c r="BB2398" s="122"/>
    </row>
    <row r="2399" spans="1:54" x14ac:dyDescent="0.25">
      <c r="A2399">
        <v>12</v>
      </c>
      <c r="B2399" t="str">
        <f t="shared" si="292"/>
        <v>CCC-6331</v>
      </c>
      <c r="C2399" s="2" t="s">
        <v>322</v>
      </c>
      <c r="D2399" s="2" t="str">
        <f t="shared" si="293"/>
        <v>6</v>
      </c>
      <c r="E2399" s="2" t="str">
        <f t="shared" si="294"/>
        <v>63</v>
      </c>
      <c r="F2399" s="2" t="str">
        <f t="shared" si="295"/>
        <v>633</v>
      </c>
      <c r="G2399" s="1" t="s">
        <v>948</v>
      </c>
      <c r="H2399" s="27">
        <v>0</v>
      </c>
      <c r="I2399" s="27"/>
      <c r="J2399" s="27">
        <v>0</v>
      </c>
      <c r="K2399" s="27">
        <v>0</v>
      </c>
      <c r="L2399" s="27">
        <v>0</v>
      </c>
      <c r="M2399" s="27"/>
      <c r="N2399" s="27">
        <v>0</v>
      </c>
      <c r="O2399" s="27">
        <v>0</v>
      </c>
      <c r="P2399" s="27">
        <v>0</v>
      </c>
      <c r="Q2399" s="27"/>
      <c r="R2399" s="27">
        <v>0</v>
      </c>
      <c r="S2399" s="27">
        <v>0</v>
      </c>
      <c r="T2399" s="27">
        <v>0</v>
      </c>
      <c r="U2399" s="27"/>
      <c r="V2399" s="27">
        <v>0</v>
      </c>
      <c r="W2399" s="27">
        <v>0</v>
      </c>
      <c r="X2399" s="27">
        <v>0</v>
      </c>
      <c r="Y2399" s="27"/>
      <c r="Z2399" s="27">
        <v>0</v>
      </c>
      <c r="AA2399" s="27">
        <v>0</v>
      </c>
      <c r="AB2399" s="27">
        <v>0</v>
      </c>
      <c r="AC2399" s="27"/>
      <c r="AD2399" s="27">
        <v>0</v>
      </c>
      <c r="AE2399" s="27">
        <v>0</v>
      </c>
      <c r="AF2399" s="27">
        <v>0</v>
      </c>
      <c r="AG2399" s="106">
        <v>0</v>
      </c>
      <c r="AH2399" s="27">
        <v>0</v>
      </c>
      <c r="AI2399" s="27">
        <v>0</v>
      </c>
      <c r="AJ2399" s="27">
        <v>0</v>
      </c>
      <c r="AK2399" s="106">
        <v>0</v>
      </c>
      <c r="AL2399" s="106">
        <v>0</v>
      </c>
      <c r="AM2399" s="105">
        <v>0</v>
      </c>
      <c r="AN2399" s="11">
        <v>0</v>
      </c>
      <c r="AO2399" s="11">
        <v>0</v>
      </c>
      <c r="AP2399" s="105">
        <v>0</v>
      </c>
      <c r="AQ2399" s="11">
        <v>0</v>
      </c>
      <c r="AR2399" s="11">
        <v>0</v>
      </c>
      <c r="AS2399" s="11">
        <v>0</v>
      </c>
      <c r="AT2399" s="11">
        <v>0</v>
      </c>
      <c r="AU2399" s="11"/>
      <c r="AV2399" s="11">
        <v>0</v>
      </c>
      <c r="AW2399" s="11">
        <v>0</v>
      </c>
      <c r="AX2399" s="11"/>
      <c r="AZ2399" s="11"/>
      <c r="BA2399" s="11"/>
      <c r="BB2399" s="122"/>
    </row>
    <row r="2400" spans="1:54" x14ac:dyDescent="0.25">
      <c r="A2400">
        <v>12</v>
      </c>
      <c r="B2400" t="str">
        <f t="shared" si="292"/>
        <v>CCC-6332</v>
      </c>
      <c r="C2400" s="2" t="s">
        <v>322</v>
      </c>
      <c r="D2400" s="2" t="str">
        <f t="shared" si="293"/>
        <v>6</v>
      </c>
      <c r="E2400" s="2" t="str">
        <f t="shared" si="294"/>
        <v>63</v>
      </c>
      <c r="F2400" s="2" t="str">
        <f t="shared" si="295"/>
        <v>633</v>
      </c>
      <c r="G2400" s="1" t="s">
        <v>950</v>
      </c>
      <c r="H2400" s="27">
        <v>0</v>
      </c>
      <c r="I2400" s="27"/>
      <c r="J2400" s="27">
        <v>0</v>
      </c>
      <c r="K2400" s="27">
        <v>0</v>
      </c>
      <c r="L2400" s="27">
        <v>0</v>
      </c>
      <c r="M2400" s="27"/>
      <c r="N2400" s="27">
        <v>0</v>
      </c>
      <c r="O2400" s="27">
        <v>0</v>
      </c>
      <c r="P2400" s="27">
        <v>0</v>
      </c>
      <c r="Q2400" s="27"/>
      <c r="R2400" s="27">
        <v>0</v>
      </c>
      <c r="S2400" s="27">
        <v>0</v>
      </c>
      <c r="T2400" s="27">
        <v>0</v>
      </c>
      <c r="U2400" s="27"/>
      <c r="V2400" s="27">
        <v>0</v>
      </c>
      <c r="W2400" s="27">
        <v>0</v>
      </c>
      <c r="X2400" s="27">
        <v>0</v>
      </c>
      <c r="Y2400" s="27"/>
      <c r="Z2400" s="27">
        <v>0</v>
      </c>
      <c r="AA2400" s="27">
        <v>0</v>
      </c>
      <c r="AB2400" s="27">
        <v>0</v>
      </c>
      <c r="AC2400" s="27"/>
      <c r="AD2400" s="27">
        <v>0</v>
      </c>
      <c r="AE2400" s="27">
        <v>0</v>
      </c>
      <c r="AF2400" s="27">
        <v>0</v>
      </c>
      <c r="AG2400" s="106">
        <v>0</v>
      </c>
      <c r="AH2400" s="27">
        <v>0</v>
      </c>
      <c r="AI2400" s="27">
        <v>0</v>
      </c>
      <c r="AJ2400" s="27">
        <v>0</v>
      </c>
      <c r="AK2400" s="106">
        <v>0</v>
      </c>
      <c r="AL2400" s="106">
        <v>0</v>
      </c>
      <c r="AM2400" s="105">
        <v>0</v>
      </c>
      <c r="AN2400" s="11">
        <v>0</v>
      </c>
      <c r="AO2400" s="11">
        <v>0</v>
      </c>
      <c r="AP2400" s="105">
        <v>0</v>
      </c>
      <c r="AQ2400" s="11">
        <v>0</v>
      </c>
      <c r="AR2400" s="11">
        <v>0</v>
      </c>
      <c r="AS2400" s="11">
        <v>0</v>
      </c>
      <c r="AT2400" s="11">
        <v>0</v>
      </c>
      <c r="AU2400" s="11"/>
      <c r="AV2400" s="11">
        <v>0</v>
      </c>
      <c r="AW2400" s="11">
        <v>0</v>
      </c>
      <c r="AX2400" s="11"/>
      <c r="AZ2400" s="11"/>
      <c r="BA2400" s="11"/>
      <c r="BB2400" s="122"/>
    </row>
    <row r="2401" spans="1:54" x14ac:dyDescent="0.25">
      <c r="A2401">
        <v>12</v>
      </c>
      <c r="B2401" t="str">
        <f t="shared" si="292"/>
        <v>CCC-6341</v>
      </c>
      <c r="C2401" s="2" t="s">
        <v>322</v>
      </c>
      <c r="D2401" s="2" t="str">
        <f t="shared" si="293"/>
        <v>6</v>
      </c>
      <c r="E2401" s="2" t="str">
        <f t="shared" si="294"/>
        <v>63</v>
      </c>
      <c r="F2401" s="2" t="str">
        <f t="shared" si="295"/>
        <v>634</v>
      </c>
      <c r="G2401" s="1" t="s">
        <v>199</v>
      </c>
      <c r="H2401" s="27">
        <v>0</v>
      </c>
      <c r="I2401" s="27"/>
      <c r="J2401" s="27">
        <v>0</v>
      </c>
      <c r="K2401" s="27">
        <v>0</v>
      </c>
      <c r="L2401" s="27">
        <v>0</v>
      </c>
      <c r="M2401" s="27"/>
      <c r="N2401" s="27">
        <v>0</v>
      </c>
      <c r="O2401" s="27">
        <v>0</v>
      </c>
      <c r="P2401" s="27">
        <v>0</v>
      </c>
      <c r="Q2401" s="27"/>
      <c r="R2401" s="27">
        <v>0</v>
      </c>
      <c r="S2401" s="27">
        <v>0</v>
      </c>
      <c r="T2401" s="27">
        <v>0</v>
      </c>
      <c r="U2401" s="27"/>
      <c r="V2401" s="27">
        <v>0</v>
      </c>
      <c r="W2401" s="27">
        <v>0</v>
      </c>
      <c r="X2401" s="27">
        <v>0</v>
      </c>
      <c r="Y2401" s="27"/>
      <c r="Z2401" s="27">
        <v>0</v>
      </c>
      <c r="AA2401" s="27">
        <v>0</v>
      </c>
      <c r="AB2401" s="27">
        <v>0</v>
      </c>
      <c r="AC2401" s="27"/>
      <c r="AD2401" s="27">
        <v>0</v>
      </c>
      <c r="AE2401" s="27">
        <v>0</v>
      </c>
      <c r="AF2401" s="27">
        <v>0</v>
      </c>
      <c r="AG2401" s="106">
        <v>0</v>
      </c>
      <c r="AH2401" s="27">
        <v>0</v>
      </c>
      <c r="AI2401" s="27">
        <v>0</v>
      </c>
      <c r="AJ2401" s="27">
        <v>0</v>
      </c>
      <c r="AK2401" s="106">
        <v>0</v>
      </c>
      <c r="AL2401" s="106">
        <v>0</v>
      </c>
      <c r="AM2401" s="105">
        <v>0</v>
      </c>
      <c r="AN2401" s="11">
        <v>0</v>
      </c>
      <c r="AO2401" s="11">
        <v>0</v>
      </c>
      <c r="AP2401" s="105">
        <v>0</v>
      </c>
      <c r="AQ2401" s="11">
        <v>0</v>
      </c>
      <c r="AR2401" s="11">
        <v>0</v>
      </c>
      <c r="AS2401" s="11">
        <v>0</v>
      </c>
      <c r="AT2401" s="11">
        <v>0</v>
      </c>
      <c r="AU2401" s="11">
        <v>0</v>
      </c>
      <c r="AV2401" s="11">
        <v>0</v>
      </c>
      <c r="AW2401" s="11">
        <v>0</v>
      </c>
      <c r="AX2401" s="11">
        <v>0</v>
      </c>
      <c r="AZ2401" s="11">
        <v>0</v>
      </c>
      <c r="BA2401" s="11">
        <v>0</v>
      </c>
      <c r="BB2401" s="122"/>
    </row>
    <row r="2402" spans="1:54" x14ac:dyDescent="0.25">
      <c r="A2402">
        <v>12</v>
      </c>
      <c r="B2402" t="str">
        <f t="shared" si="292"/>
        <v>CCC-6342</v>
      </c>
      <c r="C2402" s="2" t="s">
        <v>322</v>
      </c>
      <c r="D2402" s="2" t="str">
        <f t="shared" si="293"/>
        <v>6</v>
      </c>
      <c r="E2402" s="2" t="str">
        <f t="shared" si="294"/>
        <v>63</v>
      </c>
      <c r="F2402" s="2" t="str">
        <f t="shared" si="295"/>
        <v>634</v>
      </c>
      <c r="G2402" s="1" t="s">
        <v>200</v>
      </c>
      <c r="H2402" s="27">
        <v>0</v>
      </c>
      <c r="I2402" s="27"/>
      <c r="J2402" s="27">
        <v>0</v>
      </c>
      <c r="K2402" s="27">
        <v>0</v>
      </c>
      <c r="L2402" s="27">
        <v>0</v>
      </c>
      <c r="M2402" s="27"/>
      <c r="N2402" s="27">
        <v>0</v>
      </c>
      <c r="O2402" s="27">
        <v>0</v>
      </c>
      <c r="P2402" s="27">
        <v>0</v>
      </c>
      <c r="Q2402" s="27"/>
      <c r="R2402" s="27">
        <v>0</v>
      </c>
      <c r="S2402" s="27">
        <v>0</v>
      </c>
      <c r="T2402" s="27">
        <v>0</v>
      </c>
      <c r="U2402" s="27"/>
      <c r="V2402" s="27">
        <v>0</v>
      </c>
      <c r="W2402" s="27">
        <v>0</v>
      </c>
      <c r="X2402" s="27">
        <v>0</v>
      </c>
      <c r="Y2402" s="27"/>
      <c r="Z2402" s="27">
        <v>0</v>
      </c>
      <c r="AA2402" s="27">
        <v>0</v>
      </c>
      <c r="AB2402" s="27">
        <v>0</v>
      </c>
      <c r="AC2402" s="27"/>
      <c r="AD2402" s="27">
        <v>0</v>
      </c>
      <c r="AE2402" s="27">
        <v>0</v>
      </c>
      <c r="AF2402" s="27">
        <v>0</v>
      </c>
      <c r="AG2402" s="106">
        <v>0</v>
      </c>
      <c r="AH2402" s="27">
        <v>0</v>
      </c>
      <c r="AI2402" s="27">
        <v>0</v>
      </c>
      <c r="AJ2402" s="27">
        <v>0</v>
      </c>
      <c r="AK2402" s="106">
        <v>0</v>
      </c>
      <c r="AL2402" s="106">
        <v>0</v>
      </c>
      <c r="AM2402" s="105">
        <v>0</v>
      </c>
      <c r="AN2402" s="11">
        <v>0</v>
      </c>
      <c r="AO2402" s="11">
        <v>0</v>
      </c>
      <c r="AP2402" s="105">
        <v>0</v>
      </c>
      <c r="AQ2402" s="11">
        <v>0</v>
      </c>
      <c r="AR2402" s="11">
        <v>0</v>
      </c>
      <c r="AS2402" s="11">
        <v>0</v>
      </c>
      <c r="AT2402" s="11">
        <v>0</v>
      </c>
      <c r="AU2402" s="11">
        <v>0</v>
      </c>
      <c r="AV2402" s="11">
        <v>0</v>
      </c>
      <c r="AW2402" s="11">
        <v>0</v>
      </c>
      <c r="AX2402" s="11">
        <v>0</v>
      </c>
      <c r="AZ2402" s="11">
        <v>0</v>
      </c>
      <c r="BA2402" s="11">
        <v>0</v>
      </c>
      <c r="BB2402" s="122"/>
    </row>
    <row r="2403" spans="1:54" x14ac:dyDescent="0.25">
      <c r="A2403">
        <v>12</v>
      </c>
      <c r="B2403" t="str">
        <f t="shared" si="292"/>
        <v>CCC-6351</v>
      </c>
      <c r="C2403" s="2" t="s">
        <v>322</v>
      </c>
      <c r="D2403" s="2" t="s">
        <v>2159</v>
      </c>
      <c r="E2403" s="2" t="s">
        <v>2160</v>
      </c>
      <c r="F2403" s="2" t="s">
        <v>2161</v>
      </c>
      <c r="G2403" s="1" t="s">
        <v>201</v>
      </c>
      <c r="H2403" s="27">
        <v>0</v>
      </c>
      <c r="I2403" s="27"/>
      <c r="J2403" s="27">
        <v>0</v>
      </c>
      <c r="K2403" s="27">
        <v>0</v>
      </c>
      <c r="L2403" s="27">
        <v>0</v>
      </c>
      <c r="M2403" s="27"/>
      <c r="N2403" s="27">
        <v>0</v>
      </c>
      <c r="O2403" s="27">
        <v>0</v>
      </c>
      <c r="P2403" s="27">
        <v>0</v>
      </c>
      <c r="Q2403" s="27"/>
      <c r="R2403" s="27">
        <v>0</v>
      </c>
      <c r="S2403" s="27">
        <v>0</v>
      </c>
      <c r="T2403" s="27">
        <v>0</v>
      </c>
      <c r="U2403" s="27"/>
      <c r="V2403" s="27">
        <v>0</v>
      </c>
      <c r="W2403" s="27">
        <v>0</v>
      </c>
      <c r="X2403" s="27">
        <v>0</v>
      </c>
      <c r="Y2403" s="27"/>
      <c r="Z2403" s="27">
        <v>0</v>
      </c>
      <c r="AA2403" s="27">
        <v>0</v>
      </c>
      <c r="AB2403" s="27">
        <v>0</v>
      </c>
      <c r="AC2403" s="27"/>
      <c r="AD2403" s="27">
        <v>0</v>
      </c>
      <c r="AE2403" s="27">
        <v>0</v>
      </c>
      <c r="AF2403" s="27">
        <v>0</v>
      </c>
      <c r="AG2403" s="106">
        <v>0</v>
      </c>
      <c r="AH2403" s="27">
        <v>0</v>
      </c>
      <c r="AI2403" s="27">
        <v>0</v>
      </c>
      <c r="AJ2403" s="27">
        <v>0</v>
      </c>
      <c r="AK2403" s="106">
        <v>0</v>
      </c>
      <c r="AL2403" s="106">
        <v>0</v>
      </c>
      <c r="AM2403" s="105">
        <v>0</v>
      </c>
      <c r="AN2403" s="11">
        <v>0</v>
      </c>
      <c r="AO2403" s="11">
        <v>0</v>
      </c>
      <c r="AP2403" s="105">
        <v>0</v>
      </c>
      <c r="AQ2403" s="11">
        <v>0</v>
      </c>
      <c r="AR2403" s="11">
        <v>0</v>
      </c>
      <c r="AS2403" s="11">
        <v>0</v>
      </c>
      <c r="AT2403" s="11">
        <v>0</v>
      </c>
      <c r="AU2403" s="11">
        <v>0</v>
      </c>
      <c r="AV2403" s="11">
        <v>0</v>
      </c>
      <c r="AW2403" s="11">
        <v>0</v>
      </c>
      <c r="AX2403" s="11">
        <v>0</v>
      </c>
      <c r="AZ2403" s="11">
        <v>0</v>
      </c>
      <c r="BA2403" s="11">
        <v>0</v>
      </c>
      <c r="BB2403" s="122"/>
    </row>
    <row r="2404" spans="1:54" x14ac:dyDescent="0.25">
      <c r="A2404">
        <v>12</v>
      </c>
      <c r="B2404" t="str">
        <f t="shared" si="292"/>
        <v>CCC-6352</v>
      </c>
      <c r="C2404" s="2" t="s">
        <v>322</v>
      </c>
      <c r="D2404" s="2" t="s">
        <v>2159</v>
      </c>
      <c r="E2404" s="2" t="s">
        <v>2160</v>
      </c>
      <c r="F2404" s="2" t="s">
        <v>2161</v>
      </c>
      <c r="G2404" s="1" t="s">
        <v>202</v>
      </c>
      <c r="H2404" s="27">
        <v>0</v>
      </c>
      <c r="I2404" s="27"/>
      <c r="J2404" s="27">
        <v>0</v>
      </c>
      <c r="K2404" s="27">
        <v>0</v>
      </c>
      <c r="L2404" s="27">
        <v>0</v>
      </c>
      <c r="M2404" s="27"/>
      <c r="N2404" s="27">
        <v>0</v>
      </c>
      <c r="O2404" s="27">
        <v>0</v>
      </c>
      <c r="P2404" s="27">
        <v>0</v>
      </c>
      <c r="Q2404" s="27"/>
      <c r="R2404" s="27">
        <v>0</v>
      </c>
      <c r="S2404" s="27">
        <v>0</v>
      </c>
      <c r="T2404" s="27">
        <v>0</v>
      </c>
      <c r="U2404" s="27"/>
      <c r="V2404" s="27">
        <v>0</v>
      </c>
      <c r="W2404" s="27">
        <v>0</v>
      </c>
      <c r="X2404" s="27">
        <v>0</v>
      </c>
      <c r="Y2404" s="27"/>
      <c r="Z2404" s="27">
        <v>0</v>
      </c>
      <c r="AA2404" s="27">
        <v>0</v>
      </c>
      <c r="AB2404" s="27">
        <v>0</v>
      </c>
      <c r="AC2404" s="27"/>
      <c r="AD2404" s="27">
        <v>0</v>
      </c>
      <c r="AE2404" s="27">
        <v>0</v>
      </c>
      <c r="AF2404" s="27">
        <v>0</v>
      </c>
      <c r="AG2404" s="106">
        <v>0</v>
      </c>
      <c r="AH2404" s="27">
        <v>0</v>
      </c>
      <c r="AI2404" s="27">
        <v>0</v>
      </c>
      <c r="AJ2404" s="27">
        <v>0</v>
      </c>
      <c r="AK2404" s="106">
        <v>0</v>
      </c>
      <c r="AL2404" s="106">
        <v>0</v>
      </c>
      <c r="AM2404" s="105">
        <v>0</v>
      </c>
      <c r="AN2404" s="11">
        <v>0</v>
      </c>
      <c r="AO2404" s="11">
        <v>0</v>
      </c>
      <c r="AP2404" s="105">
        <v>0</v>
      </c>
      <c r="AQ2404" s="11">
        <v>0</v>
      </c>
      <c r="AR2404" s="11">
        <v>0</v>
      </c>
      <c r="AS2404" s="11">
        <v>0</v>
      </c>
      <c r="AT2404" s="11">
        <v>0</v>
      </c>
      <c r="AU2404" s="11">
        <v>0</v>
      </c>
      <c r="AV2404" s="11">
        <v>0</v>
      </c>
      <c r="AW2404" s="11">
        <v>0</v>
      </c>
      <c r="AX2404" s="11">
        <v>0</v>
      </c>
      <c r="AZ2404" s="11">
        <v>0</v>
      </c>
      <c r="BA2404" s="11">
        <v>0</v>
      </c>
      <c r="BB2404" s="122"/>
    </row>
    <row r="2405" spans="1:54" x14ac:dyDescent="0.25">
      <c r="A2405">
        <v>12</v>
      </c>
      <c r="B2405" t="str">
        <f t="shared" si="292"/>
        <v>CCC-6353</v>
      </c>
      <c r="C2405" s="2" t="s">
        <v>322</v>
      </c>
      <c r="D2405" s="2" t="str">
        <f t="shared" ref="D2405:D2438" si="296">LEFT($G2405,1)</f>
        <v>6</v>
      </c>
      <c r="E2405" s="2" t="str">
        <f t="shared" ref="E2405:E2438" si="297">LEFT($G2405,2)</f>
        <v>63</v>
      </c>
      <c r="F2405" s="2" t="str">
        <f t="shared" ref="F2405:F2438" si="298">LEFT($G2405,3)</f>
        <v>635</v>
      </c>
      <c r="G2405" s="1" t="s">
        <v>203</v>
      </c>
      <c r="H2405" s="27">
        <v>0</v>
      </c>
      <c r="I2405" s="27"/>
      <c r="J2405" s="27">
        <v>0</v>
      </c>
      <c r="K2405" s="27">
        <v>0</v>
      </c>
      <c r="L2405" s="27">
        <v>0</v>
      </c>
      <c r="M2405" s="27"/>
      <c r="N2405" s="27">
        <v>0</v>
      </c>
      <c r="O2405" s="27">
        <v>0</v>
      </c>
      <c r="P2405" s="27">
        <v>0</v>
      </c>
      <c r="Q2405" s="27"/>
      <c r="R2405" s="27">
        <v>0</v>
      </c>
      <c r="S2405" s="27">
        <v>0</v>
      </c>
      <c r="T2405" s="27">
        <v>0</v>
      </c>
      <c r="U2405" s="27"/>
      <c r="V2405" s="27">
        <v>0</v>
      </c>
      <c r="W2405" s="27">
        <v>0</v>
      </c>
      <c r="X2405" s="27">
        <v>0</v>
      </c>
      <c r="Y2405" s="27"/>
      <c r="Z2405" s="27">
        <v>0</v>
      </c>
      <c r="AA2405" s="27">
        <v>0</v>
      </c>
      <c r="AB2405" s="27">
        <v>0</v>
      </c>
      <c r="AC2405" s="27"/>
      <c r="AD2405" s="27">
        <v>0</v>
      </c>
      <c r="AE2405" s="27">
        <v>0</v>
      </c>
      <c r="AF2405" s="27">
        <v>0</v>
      </c>
      <c r="AG2405" s="106">
        <v>0</v>
      </c>
      <c r="AH2405" s="27">
        <v>0</v>
      </c>
      <c r="AI2405" s="27">
        <v>0</v>
      </c>
      <c r="AJ2405" s="27">
        <v>0</v>
      </c>
      <c r="AK2405" s="106">
        <v>0</v>
      </c>
      <c r="AL2405" s="106">
        <v>0</v>
      </c>
      <c r="AM2405" s="105">
        <v>0</v>
      </c>
      <c r="AN2405" s="11">
        <v>0</v>
      </c>
      <c r="AO2405" s="11">
        <v>0</v>
      </c>
      <c r="AP2405" s="105">
        <v>0</v>
      </c>
      <c r="AQ2405" s="11">
        <v>0</v>
      </c>
      <c r="AR2405" s="11">
        <v>0</v>
      </c>
      <c r="AS2405" s="11">
        <v>0</v>
      </c>
      <c r="AT2405" s="11">
        <v>0</v>
      </c>
      <c r="AU2405" s="11">
        <v>0</v>
      </c>
      <c r="AV2405" s="11">
        <v>0</v>
      </c>
      <c r="AW2405" s="11">
        <v>0</v>
      </c>
      <c r="AX2405" s="11">
        <v>0</v>
      </c>
      <c r="AZ2405" s="11">
        <v>0</v>
      </c>
      <c r="BA2405" s="11">
        <v>0</v>
      </c>
      <c r="BB2405" s="122"/>
    </row>
    <row r="2406" spans="1:54" x14ac:dyDescent="0.25">
      <c r="A2406">
        <v>12</v>
      </c>
      <c r="B2406" t="str">
        <f t="shared" si="292"/>
        <v>CCC-6354</v>
      </c>
      <c r="C2406" s="2" t="s">
        <v>322</v>
      </c>
      <c r="D2406" s="2" t="str">
        <f t="shared" si="296"/>
        <v>6</v>
      </c>
      <c r="E2406" s="2" t="str">
        <f t="shared" si="297"/>
        <v>63</v>
      </c>
      <c r="F2406" s="2" t="str">
        <f t="shared" si="298"/>
        <v>635</v>
      </c>
      <c r="G2406" s="1" t="s">
        <v>204</v>
      </c>
      <c r="H2406" s="27">
        <v>0</v>
      </c>
      <c r="I2406" s="27"/>
      <c r="J2406" s="27">
        <v>0</v>
      </c>
      <c r="K2406" s="27">
        <v>0</v>
      </c>
      <c r="L2406" s="27">
        <v>0</v>
      </c>
      <c r="M2406" s="27"/>
      <c r="N2406" s="27">
        <v>0</v>
      </c>
      <c r="O2406" s="27">
        <v>0</v>
      </c>
      <c r="P2406" s="27">
        <v>0</v>
      </c>
      <c r="Q2406" s="27"/>
      <c r="R2406" s="27">
        <v>0</v>
      </c>
      <c r="S2406" s="27">
        <v>0</v>
      </c>
      <c r="T2406" s="27">
        <v>0</v>
      </c>
      <c r="U2406" s="27"/>
      <c r="V2406" s="27">
        <v>0</v>
      </c>
      <c r="W2406" s="27">
        <v>0</v>
      </c>
      <c r="X2406" s="27">
        <v>0</v>
      </c>
      <c r="Y2406" s="27"/>
      <c r="Z2406" s="27">
        <v>0</v>
      </c>
      <c r="AA2406" s="27">
        <v>0</v>
      </c>
      <c r="AB2406" s="27">
        <v>0</v>
      </c>
      <c r="AC2406" s="27"/>
      <c r="AD2406" s="27">
        <v>0</v>
      </c>
      <c r="AE2406" s="27">
        <v>0</v>
      </c>
      <c r="AF2406" s="27">
        <v>0</v>
      </c>
      <c r="AG2406" s="106">
        <v>0</v>
      </c>
      <c r="AH2406" s="27">
        <v>0</v>
      </c>
      <c r="AI2406" s="27">
        <v>0</v>
      </c>
      <c r="AJ2406" s="27">
        <v>0</v>
      </c>
      <c r="AK2406" s="106">
        <v>0</v>
      </c>
      <c r="AL2406" s="106">
        <v>0</v>
      </c>
      <c r="AM2406" s="105">
        <v>0</v>
      </c>
      <c r="AN2406" s="11">
        <v>0</v>
      </c>
      <c r="AO2406" s="11">
        <v>0</v>
      </c>
      <c r="AP2406" s="105">
        <v>0</v>
      </c>
      <c r="AQ2406" s="11">
        <v>0</v>
      </c>
      <c r="AR2406" s="11">
        <v>0</v>
      </c>
      <c r="AS2406" s="11">
        <v>0</v>
      </c>
      <c r="AT2406" s="11">
        <v>0</v>
      </c>
      <c r="AU2406" s="11">
        <v>0</v>
      </c>
      <c r="AV2406" s="11">
        <v>0</v>
      </c>
      <c r="AW2406" s="11">
        <v>0</v>
      </c>
      <c r="AX2406" s="11">
        <v>0</v>
      </c>
      <c r="AZ2406" s="11">
        <v>0</v>
      </c>
      <c r="BA2406" s="11">
        <v>0</v>
      </c>
      <c r="BB2406" s="122"/>
    </row>
    <row r="2407" spans="1:54" x14ac:dyDescent="0.25">
      <c r="A2407">
        <v>12</v>
      </c>
      <c r="B2407" t="str">
        <f t="shared" si="292"/>
        <v>CCC-6359</v>
      </c>
      <c r="C2407" s="2" t="s">
        <v>322</v>
      </c>
      <c r="D2407" s="2" t="str">
        <f t="shared" si="296"/>
        <v>6</v>
      </c>
      <c r="E2407" s="2" t="str">
        <f t="shared" si="297"/>
        <v>63</v>
      </c>
      <c r="F2407" s="2" t="str">
        <f t="shared" si="298"/>
        <v>635</v>
      </c>
      <c r="G2407" s="1" t="s">
        <v>205</v>
      </c>
      <c r="H2407" s="27">
        <v>0</v>
      </c>
      <c r="I2407" s="27"/>
      <c r="J2407" s="27">
        <v>0</v>
      </c>
      <c r="K2407" s="27">
        <v>0</v>
      </c>
      <c r="L2407" s="27">
        <v>0</v>
      </c>
      <c r="M2407" s="27"/>
      <c r="N2407" s="27">
        <v>0</v>
      </c>
      <c r="O2407" s="27">
        <v>0</v>
      </c>
      <c r="P2407" s="27">
        <v>0</v>
      </c>
      <c r="Q2407" s="27"/>
      <c r="R2407" s="27">
        <v>0</v>
      </c>
      <c r="S2407" s="27">
        <v>0</v>
      </c>
      <c r="T2407" s="27">
        <v>0</v>
      </c>
      <c r="U2407" s="27"/>
      <c r="V2407" s="27">
        <v>0</v>
      </c>
      <c r="W2407" s="27">
        <v>0</v>
      </c>
      <c r="X2407" s="27">
        <v>0</v>
      </c>
      <c r="Y2407" s="27"/>
      <c r="Z2407" s="27">
        <v>0</v>
      </c>
      <c r="AA2407" s="27">
        <v>0</v>
      </c>
      <c r="AB2407" s="27">
        <v>0</v>
      </c>
      <c r="AC2407" s="27"/>
      <c r="AD2407" s="27">
        <v>0</v>
      </c>
      <c r="AE2407" s="27">
        <v>0</v>
      </c>
      <c r="AF2407" s="27">
        <v>0</v>
      </c>
      <c r="AG2407" s="106">
        <v>0</v>
      </c>
      <c r="AH2407" s="27">
        <v>0</v>
      </c>
      <c r="AI2407" s="27">
        <v>0</v>
      </c>
      <c r="AJ2407" s="27">
        <v>0</v>
      </c>
      <c r="AK2407" s="106">
        <v>0</v>
      </c>
      <c r="AL2407" s="106">
        <v>0</v>
      </c>
      <c r="AM2407" s="105">
        <v>0</v>
      </c>
      <c r="AN2407" s="11">
        <v>0</v>
      </c>
      <c r="AO2407" s="11">
        <v>0</v>
      </c>
      <c r="AP2407" s="105">
        <v>0</v>
      </c>
      <c r="AQ2407" s="11">
        <v>0</v>
      </c>
      <c r="AR2407" s="11">
        <v>0</v>
      </c>
      <c r="AS2407" s="11">
        <v>0</v>
      </c>
      <c r="AT2407" s="11">
        <v>0</v>
      </c>
      <c r="AU2407" s="11">
        <v>0</v>
      </c>
      <c r="AV2407" s="11">
        <v>0</v>
      </c>
      <c r="AW2407" s="11">
        <v>0</v>
      </c>
      <c r="AX2407" s="11">
        <v>0</v>
      </c>
      <c r="AZ2407" s="11">
        <v>0</v>
      </c>
      <c r="BA2407" s="11">
        <v>0</v>
      </c>
      <c r="BB2407" s="122"/>
    </row>
    <row r="2408" spans="1:54" x14ac:dyDescent="0.25">
      <c r="A2408">
        <v>12</v>
      </c>
      <c r="B2408" t="str">
        <f t="shared" si="292"/>
        <v>CCC-6410</v>
      </c>
      <c r="C2408" s="2" t="s">
        <v>322</v>
      </c>
      <c r="D2408" s="2" t="str">
        <f t="shared" si="296"/>
        <v>6</v>
      </c>
      <c r="E2408" s="2" t="str">
        <f t="shared" si="297"/>
        <v>64</v>
      </c>
      <c r="F2408" s="2" t="str">
        <f t="shared" si="298"/>
        <v>641</v>
      </c>
      <c r="G2408" s="1" t="s">
        <v>207</v>
      </c>
      <c r="H2408" s="27">
        <v>0</v>
      </c>
      <c r="I2408" s="27"/>
      <c r="J2408" s="27">
        <v>0</v>
      </c>
      <c r="K2408" s="27">
        <v>0</v>
      </c>
      <c r="L2408" s="27">
        <v>0</v>
      </c>
      <c r="M2408" s="27"/>
      <c r="N2408" s="27">
        <v>0</v>
      </c>
      <c r="O2408" s="27">
        <v>0</v>
      </c>
      <c r="P2408" s="27">
        <v>0</v>
      </c>
      <c r="Q2408" s="27"/>
      <c r="R2408" s="27">
        <v>0</v>
      </c>
      <c r="S2408" s="27">
        <v>0</v>
      </c>
      <c r="T2408" s="27">
        <v>0</v>
      </c>
      <c r="U2408" s="27"/>
      <c r="V2408" s="27">
        <v>0</v>
      </c>
      <c r="W2408" s="27">
        <v>0</v>
      </c>
      <c r="X2408" s="27">
        <v>0</v>
      </c>
      <c r="Y2408" s="27"/>
      <c r="Z2408" s="27">
        <v>0</v>
      </c>
      <c r="AA2408" s="27">
        <v>0</v>
      </c>
      <c r="AB2408" s="27">
        <v>0</v>
      </c>
      <c r="AC2408" s="27"/>
      <c r="AD2408" s="27">
        <v>0</v>
      </c>
      <c r="AE2408" s="27">
        <v>0</v>
      </c>
      <c r="AF2408" s="27">
        <v>0</v>
      </c>
      <c r="AG2408" s="106">
        <v>0</v>
      </c>
      <c r="AH2408" s="27">
        <v>0</v>
      </c>
      <c r="AI2408" s="27">
        <v>0</v>
      </c>
      <c r="AJ2408" s="27">
        <v>0</v>
      </c>
      <c r="AK2408" s="106">
        <v>0</v>
      </c>
      <c r="AL2408" s="106">
        <v>0</v>
      </c>
      <c r="AM2408" s="105">
        <v>0</v>
      </c>
      <c r="AN2408" s="11">
        <v>0</v>
      </c>
      <c r="AO2408" s="11">
        <v>0</v>
      </c>
      <c r="AP2408" s="105">
        <v>0</v>
      </c>
      <c r="AQ2408" s="11">
        <v>0</v>
      </c>
      <c r="AR2408" s="11">
        <v>0</v>
      </c>
      <c r="AS2408" s="11">
        <v>0</v>
      </c>
      <c r="AT2408" s="11">
        <v>0</v>
      </c>
      <c r="AU2408" s="11">
        <v>0</v>
      </c>
      <c r="AV2408" s="11">
        <v>0</v>
      </c>
      <c r="AW2408" s="11">
        <v>0</v>
      </c>
      <c r="AX2408" s="11">
        <v>0</v>
      </c>
      <c r="AZ2408" s="11">
        <v>0</v>
      </c>
      <c r="BA2408" s="11">
        <v>0</v>
      </c>
      <c r="BB2408" s="122"/>
    </row>
    <row r="2409" spans="1:54" x14ac:dyDescent="0.25">
      <c r="A2409">
        <v>12</v>
      </c>
      <c r="B2409" t="str">
        <f t="shared" si="292"/>
        <v>CCC-6420</v>
      </c>
      <c r="C2409" s="2" t="s">
        <v>322</v>
      </c>
      <c r="D2409" s="2" t="str">
        <f t="shared" si="296"/>
        <v>6</v>
      </c>
      <c r="E2409" s="2" t="str">
        <f t="shared" si="297"/>
        <v>64</v>
      </c>
      <c r="F2409" s="2" t="str">
        <f t="shared" si="298"/>
        <v>642</v>
      </c>
      <c r="G2409" s="1" t="s">
        <v>208</v>
      </c>
      <c r="H2409" s="27">
        <v>0</v>
      </c>
      <c r="I2409" s="27"/>
      <c r="J2409" s="27">
        <v>0</v>
      </c>
      <c r="K2409" s="27">
        <v>0</v>
      </c>
      <c r="L2409" s="27">
        <v>0</v>
      </c>
      <c r="M2409" s="27"/>
      <c r="N2409" s="27">
        <v>0</v>
      </c>
      <c r="O2409" s="27">
        <v>0</v>
      </c>
      <c r="P2409" s="27">
        <v>0</v>
      </c>
      <c r="Q2409" s="27"/>
      <c r="R2409" s="27">
        <v>0</v>
      </c>
      <c r="S2409" s="27">
        <v>0</v>
      </c>
      <c r="T2409" s="27">
        <v>0</v>
      </c>
      <c r="U2409" s="27"/>
      <c r="V2409" s="27">
        <v>0</v>
      </c>
      <c r="W2409" s="27">
        <v>0</v>
      </c>
      <c r="X2409" s="27">
        <v>0</v>
      </c>
      <c r="Y2409" s="27"/>
      <c r="Z2409" s="27">
        <v>0</v>
      </c>
      <c r="AA2409" s="27">
        <v>0</v>
      </c>
      <c r="AB2409" s="27">
        <v>0</v>
      </c>
      <c r="AC2409" s="27"/>
      <c r="AD2409" s="27">
        <v>0</v>
      </c>
      <c r="AE2409" s="27">
        <v>0</v>
      </c>
      <c r="AF2409" s="27">
        <v>0</v>
      </c>
      <c r="AG2409" s="106">
        <v>0</v>
      </c>
      <c r="AH2409" s="27">
        <v>0</v>
      </c>
      <c r="AI2409" s="27">
        <v>0</v>
      </c>
      <c r="AJ2409" s="27">
        <v>0</v>
      </c>
      <c r="AK2409" s="106">
        <v>0</v>
      </c>
      <c r="AL2409" s="106">
        <v>0</v>
      </c>
      <c r="AM2409" s="105">
        <v>0</v>
      </c>
      <c r="AN2409" s="11">
        <v>0</v>
      </c>
      <c r="AO2409" s="11">
        <v>0</v>
      </c>
      <c r="AP2409" s="105">
        <v>0</v>
      </c>
      <c r="AQ2409" s="11">
        <v>0</v>
      </c>
      <c r="AR2409" s="11">
        <v>0</v>
      </c>
      <c r="AS2409" s="11">
        <v>0</v>
      </c>
      <c r="AT2409" s="11">
        <v>0</v>
      </c>
      <c r="AU2409" s="11">
        <v>0</v>
      </c>
      <c r="AV2409" s="11">
        <v>0</v>
      </c>
      <c r="AW2409" s="11">
        <v>0</v>
      </c>
      <c r="AX2409" s="11">
        <v>0</v>
      </c>
      <c r="AZ2409" s="11">
        <v>0</v>
      </c>
      <c r="BA2409" s="11">
        <v>0</v>
      </c>
      <c r="BB2409" s="122"/>
    </row>
    <row r="2410" spans="1:54" x14ac:dyDescent="0.25">
      <c r="A2410">
        <v>12</v>
      </c>
      <c r="B2410" t="str">
        <f t="shared" si="292"/>
        <v>CCC-6510</v>
      </c>
      <c r="C2410" s="2" t="s">
        <v>322</v>
      </c>
      <c r="D2410" s="2" t="str">
        <f t="shared" si="296"/>
        <v>6</v>
      </c>
      <c r="E2410" s="2" t="str">
        <f t="shared" si="297"/>
        <v>65</v>
      </c>
      <c r="F2410" s="2" t="str">
        <f t="shared" si="298"/>
        <v>651</v>
      </c>
      <c r="G2410" s="1" t="s">
        <v>952</v>
      </c>
      <c r="H2410" s="27">
        <v>0</v>
      </c>
      <c r="I2410" s="27"/>
      <c r="J2410" s="27">
        <v>0</v>
      </c>
      <c r="K2410" s="27">
        <v>0</v>
      </c>
      <c r="L2410" s="27">
        <v>0</v>
      </c>
      <c r="M2410" s="27"/>
      <c r="N2410" s="27">
        <v>0</v>
      </c>
      <c r="O2410" s="27">
        <v>0</v>
      </c>
      <c r="P2410" s="27">
        <v>0</v>
      </c>
      <c r="Q2410" s="27"/>
      <c r="R2410" s="27">
        <v>0</v>
      </c>
      <c r="S2410" s="27">
        <v>0</v>
      </c>
      <c r="T2410" s="27">
        <v>0</v>
      </c>
      <c r="U2410" s="27"/>
      <c r="V2410" s="27">
        <v>0</v>
      </c>
      <c r="W2410" s="27">
        <v>0</v>
      </c>
      <c r="X2410" s="27">
        <v>0</v>
      </c>
      <c r="Y2410" s="27"/>
      <c r="Z2410" s="27">
        <v>0</v>
      </c>
      <c r="AA2410" s="27">
        <v>0</v>
      </c>
      <c r="AB2410" s="27">
        <v>0</v>
      </c>
      <c r="AC2410" s="27"/>
      <c r="AD2410" s="27">
        <v>0</v>
      </c>
      <c r="AE2410" s="27">
        <v>0</v>
      </c>
      <c r="AF2410" s="27">
        <v>0</v>
      </c>
      <c r="AG2410" s="106">
        <v>0</v>
      </c>
      <c r="AH2410" s="27">
        <v>0</v>
      </c>
      <c r="AI2410" s="27">
        <v>0</v>
      </c>
      <c r="AJ2410" s="27">
        <v>0</v>
      </c>
      <c r="AK2410" s="106">
        <v>0</v>
      </c>
      <c r="AL2410" s="106">
        <v>0</v>
      </c>
      <c r="AM2410" s="105">
        <v>0</v>
      </c>
      <c r="AN2410" s="11">
        <v>0</v>
      </c>
      <c r="AO2410" s="11">
        <v>0</v>
      </c>
      <c r="AP2410" s="105">
        <v>0</v>
      </c>
      <c r="AQ2410" s="11">
        <v>0</v>
      </c>
      <c r="AR2410" s="11">
        <v>0</v>
      </c>
      <c r="AS2410" s="11">
        <v>0</v>
      </c>
      <c r="AT2410" s="11">
        <v>0</v>
      </c>
      <c r="AU2410" s="11"/>
      <c r="AV2410" s="11">
        <v>0</v>
      </c>
      <c r="AW2410" s="11">
        <v>0</v>
      </c>
      <c r="AX2410" s="11"/>
      <c r="AZ2410" s="11"/>
      <c r="BA2410" s="11"/>
      <c r="BB2410" s="122"/>
    </row>
    <row r="2411" spans="1:54" x14ac:dyDescent="0.25">
      <c r="A2411">
        <v>12</v>
      </c>
      <c r="B2411" t="str">
        <f t="shared" si="292"/>
        <v>CCC-6511</v>
      </c>
      <c r="C2411" s="2" t="s">
        <v>322</v>
      </c>
      <c r="D2411" s="2" t="str">
        <f t="shared" si="296"/>
        <v>6</v>
      </c>
      <c r="E2411" s="2" t="str">
        <f t="shared" si="297"/>
        <v>65</v>
      </c>
      <c r="F2411" s="2" t="str">
        <f t="shared" si="298"/>
        <v>651</v>
      </c>
      <c r="G2411" s="1" t="s">
        <v>210</v>
      </c>
      <c r="H2411" s="27">
        <v>0</v>
      </c>
      <c r="I2411" s="27"/>
      <c r="J2411" s="27">
        <v>0</v>
      </c>
      <c r="K2411" s="27">
        <v>0</v>
      </c>
      <c r="L2411" s="27">
        <v>0</v>
      </c>
      <c r="M2411" s="27"/>
      <c r="N2411" s="27">
        <v>0</v>
      </c>
      <c r="O2411" s="27">
        <v>0</v>
      </c>
      <c r="P2411" s="27">
        <v>0</v>
      </c>
      <c r="Q2411" s="27"/>
      <c r="R2411" s="27">
        <v>0</v>
      </c>
      <c r="S2411" s="27">
        <v>0</v>
      </c>
      <c r="T2411" s="27">
        <v>0</v>
      </c>
      <c r="U2411" s="27"/>
      <c r="V2411" s="27">
        <v>0</v>
      </c>
      <c r="W2411" s="27">
        <v>0</v>
      </c>
      <c r="X2411" s="27">
        <v>0</v>
      </c>
      <c r="Y2411" s="27"/>
      <c r="Z2411" s="27">
        <v>0</v>
      </c>
      <c r="AA2411" s="27">
        <v>0</v>
      </c>
      <c r="AB2411" s="27">
        <v>0</v>
      </c>
      <c r="AC2411" s="27"/>
      <c r="AD2411" s="27">
        <v>0</v>
      </c>
      <c r="AE2411" s="27">
        <v>0</v>
      </c>
      <c r="AF2411" s="27">
        <v>0</v>
      </c>
      <c r="AG2411" s="106">
        <v>0</v>
      </c>
      <c r="AH2411" s="27">
        <v>0</v>
      </c>
      <c r="AI2411" s="27">
        <v>0</v>
      </c>
      <c r="AJ2411" s="27">
        <v>0</v>
      </c>
      <c r="AK2411" s="106">
        <v>0</v>
      </c>
      <c r="AL2411" s="106">
        <v>0</v>
      </c>
      <c r="AM2411" s="105">
        <v>0</v>
      </c>
      <c r="AN2411" s="11">
        <v>0</v>
      </c>
      <c r="AO2411" s="11">
        <v>0</v>
      </c>
      <c r="AP2411" s="105">
        <v>0</v>
      </c>
      <c r="AQ2411" s="11">
        <v>0</v>
      </c>
      <c r="AR2411" s="11">
        <v>0</v>
      </c>
      <c r="AS2411" s="11">
        <v>0</v>
      </c>
      <c r="AT2411" s="11">
        <v>0</v>
      </c>
      <c r="AU2411" s="11">
        <v>0</v>
      </c>
      <c r="AV2411" s="11">
        <v>0</v>
      </c>
      <c r="AW2411" s="11">
        <v>0</v>
      </c>
      <c r="AX2411" s="11">
        <v>0</v>
      </c>
      <c r="AZ2411" s="11">
        <v>0</v>
      </c>
      <c r="BA2411" s="11">
        <v>0</v>
      </c>
      <c r="BB2411" s="122"/>
    </row>
    <row r="2412" spans="1:54" x14ac:dyDescent="0.25">
      <c r="A2412">
        <v>12</v>
      </c>
      <c r="B2412" t="str">
        <f t="shared" si="292"/>
        <v>CCC-6512</v>
      </c>
      <c r="C2412" s="2" t="s">
        <v>322</v>
      </c>
      <c r="D2412" s="2" t="str">
        <f t="shared" si="296"/>
        <v>6</v>
      </c>
      <c r="E2412" s="2" t="str">
        <f t="shared" si="297"/>
        <v>65</v>
      </c>
      <c r="F2412" s="2" t="str">
        <f t="shared" si="298"/>
        <v>651</v>
      </c>
      <c r="G2412" s="1" t="s">
        <v>211</v>
      </c>
      <c r="H2412" s="27">
        <v>0</v>
      </c>
      <c r="I2412" s="27"/>
      <c r="J2412" s="27">
        <v>0</v>
      </c>
      <c r="K2412" s="27">
        <v>0</v>
      </c>
      <c r="L2412" s="27">
        <v>0</v>
      </c>
      <c r="M2412" s="27"/>
      <c r="N2412" s="27">
        <v>0</v>
      </c>
      <c r="O2412" s="27">
        <v>0</v>
      </c>
      <c r="P2412" s="27">
        <v>0</v>
      </c>
      <c r="Q2412" s="27"/>
      <c r="R2412" s="27">
        <v>0</v>
      </c>
      <c r="S2412" s="27">
        <v>0</v>
      </c>
      <c r="T2412" s="27">
        <v>0</v>
      </c>
      <c r="U2412" s="27"/>
      <c r="V2412" s="27">
        <v>0</v>
      </c>
      <c r="W2412" s="27">
        <v>0</v>
      </c>
      <c r="X2412" s="27">
        <v>0</v>
      </c>
      <c r="Y2412" s="27"/>
      <c r="Z2412" s="27">
        <v>0</v>
      </c>
      <c r="AA2412" s="27">
        <v>0</v>
      </c>
      <c r="AB2412" s="27">
        <v>0</v>
      </c>
      <c r="AC2412" s="27"/>
      <c r="AD2412" s="27">
        <v>0</v>
      </c>
      <c r="AE2412" s="27">
        <v>0</v>
      </c>
      <c r="AF2412" s="27">
        <v>0</v>
      </c>
      <c r="AG2412" s="106">
        <v>0</v>
      </c>
      <c r="AH2412" s="27">
        <v>0</v>
      </c>
      <c r="AI2412" s="27">
        <v>0</v>
      </c>
      <c r="AJ2412" s="27">
        <v>0</v>
      </c>
      <c r="AK2412" s="106">
        <v>0</v>
      </c>
      <c r="AL2412" s="106">
        <v>0</v>
      </c>
      <c r="AM2412" s="105">
        <v>0</v>
      </c>
      <c r="AN2412" s="11">
        <v>0</v>
      </c>
      <c r="AO2412" s="11">
        <v>0</v>
      </c>
      <c r="AP2412" s="105">
        <v>0</v>
      </c>
      <c r="AQ2412" s="11">
        <v>0</v>
      </c>
      <c r="AR2412" s="11">
        <v>0</v>
      </c>
      <c r="AS2412" s="11">
        <v>0</v>
      </c>
      <c r="AT2412" s="11">
        <v>0</v>
      </c>
      <c r="AU2412" s="11">
        <v>0</v>
      </c>
      <c r="AV2412" s="11">
        <v>0</v>
      </c>
      <c r="AW2412" s="11">
        <v>0</v>
      </c>
      <c r="AX2412" s="11">
        <v>0</v>
      </c>
      <c r="AZ2412" s="11">
        <v>0</v>
      </c>
      <c r="BA2412" s="11">
        <v>0</v>
      </c>
      <c r="BB2412" s="122"/>
    </row>
    <row r="2413" spans="1:54" x14ac:dyDescent="0.25">
      <c r="A2413">
        <v>12</v>
      </c>
      <c r="B2413" t="str">
        <f t="shared" si="292"/>
        <v>CCC-6513</v>
      </c>
      <c r="C2413" s="2" t="s">
        <v>322</v>
      </c>
      <c r="D2413" s="2" t="str">
        <f t="shared" si="296"/>
        <v>6</v>
      </c>
      <c r="E2413" s="2" t="str">
        <f t="shared" si="297"/>
        <v>65</v>
      </c>
      <c r="F2413" s="2" t="str">
        <f t="shared" si="298"/>
        <v>651</v>
      </c>
      <c r="G2413" s="1" t="s">
        <v>212</v>
      </c>
      <c r="H2413" s="27">
        <v>0</v>
      </c>
      <c r="I2413" s="27"/>
      <c r="J2413" s="27">
        <v>0</v>
      </c>
      <c r="K2413" s="27">
        <v>0</v>
      </c>
      <c r="L2413" s="27">
        <v>0</v>
      </c>
      <c r="M2413" s="27"/>
      <c r="N2413" s="27">
        <v>0</v>
      </c>
      <c r="O2413" s="27">
        <v>0</v>
      </c>
      <c r="P2413" s="27">
        <v>0</v>
      </c>
      <c r="Q2413" s="27"/>
      <c r="R2413" s="27">
        <v>0</v>
      </c>
      <c r="S2413" s="27">
        <v>0</v>
      </c>
      <c r="T2413" s="27">
        <v>0</v>
      </c>
      <c r="U2413" s="27"/>
      <c r="V2413" s="27">
        <v>0</v>
      </c>
      <c r="W2413" s="27">
        <v>0</v>
      </c>
      <c r="X2413" s="27">
        <v>0</v>
      </c>
      <c r="Y2413" s="27"/>
      <c r="Z2413" s="27">
        <v>0</v>
      </c>
      <c r="AA2413" s="27">
        <v>0</v>
      </c>
      <c r="AB2413" s="27">
        <v>0</v>
      </c>
      <c r="AC2413" s="27"/>
      <c r="AD2413" s="27">
        <v>0</v>
      </c>
      <c r="AE2413" s="27">
        <v>0</v>
      </c>
      <c r="AF2413" s="27">
        <v>0</v>
      </c>
      <c r="AG2413" s="106">
        <v>0</v>
      </c>
      <c r="AH2413" s="27">
        <v>0</v>
      </c>
      <c r="AI2413" s="27">
        <v>0</v>
      </c>
      <c r="AJ2413" s="27">
        <v>0</v>
      </c>
      <c r="AK2413" s="106">
        <v>0</v>
      </c>
      <c r="AL2413" s="106">
        <v>0</v>
      </c>
      <c r="AM2413" s="105">
        <v>0</v>
      </c>
      <c r="AN2413" s="11">
        <v>0</v>
      </c>
      <c r="AO2413" s="11">
        <v>0</v>
      </c>
      <c r="AP2413" s="105">
        <v>0</v>
      </c>
      <c r="AQ2413" s="11">
        <v>0</v>
      </c>
      <c r="AR2413" s="11">
        <v>0</v>
      </c>
      <c r="AS2413" s="11">
        <v>0</v>
      </c>
      <c r="AT2413" s="11">
        <v>0</v>
      </c>
      <c r="AU2413" s="11">
        <v>0</v>
      </c>
      <c r="AV2413" s="11">
        <v>0</v>
      </c>
      <c r="AW2413" s="11">
        <v>0</v>
      </c>
      <c r="AX2413" s="11">
        <v>0</v>
      </c>
      <c r="AZ2413" s="11">
        <v>0</v>
      </c>
      <c r="BA2413" s="11">
        <v>0</v>
      </c>
      <c r="BB2413" s="122"/>
    </row>
    <row r="2414" spans="1:54" x14ac:dyDescent="0.25">
      <c r="A2414">
        <v>12</v>
      </c>
      <c r="B2414" t="str">
        <f t="shared" si="292"/>
        <v>CCC-6521</v>
      </c>
      <c r="C2414" s="2" t="s">
        <v>322</v>
      </c>
      <c r="D2414" s="2" t="str">
        <f t="shared" si="296"/>
        <v>6</v>
      </c>
      <c r="E2414" s="2" t="str">
        <f t="shared" si="297"/>
        <v>65</v>
      </c>
      <c r="F2414" s="2" t="str">
        <f t="shared" si="298"/>
        <v>652</v>
      </c>
      <c r="G2414" s="1" t="s">
        <v>953</v>
      </c>
      <c r="H2414" s="27">
        <v>0</v>
      </c>
      <c r="I2414" s="27"/>
      <c r="J2414" s="27">
        <v>0</v>
      </c>
      <c r="K2414" s="27">
        <v>0</v>
      </c>
      <c r="L2414" s="27">
        <v>0</v>
      </c>
      <c r="M2414" s="27"/>
      <c r="N2414" s="27">
        <v>0</v>
      </c>
      <c r="O2414" s="27">
        <v>0</v>
      </c>
      <c r="P2414" s="27">
        <v>0</v>
      </c>
      <c r="Q2414" s="27"/>
      <c r="R2414" s="27">
        <v>0</v>
      </c>
      <c r="S2414" s="27">
        <v>0</v>
      </c>
      <c r="T2414" s="27">
        <v>0</v>
      </c>
      <c r="U2414" s="27"/>
      <c r="V2414" s="27">
        <v>0</v>
      </c>
      <c r="W2414" s="27">
        <v>0</v>
      </c>
      <c r="X2414" s="27">
        <v>0</v>
      </c>
      <c r="Y2414" s="27"/>
      <c r="Z2414" s="27">
        <v>0</v>
      </c>
      <c r="AA2414" s="27">
        <v>0</v>
      </c>
      <c r="AB2414" s="27">
        <v>0</v>
      </c>
      <c r="AC2414" s="27"/>
      <c r="AD2414" s="27">
        <v>0</v>
      </c>
      <c r="AE2414" s="27">
        <v>0</v>
      </c>
      <c r="AF2414" s="27">
        <v>0</v>
      </c>
      <c r="AG2414" s="106">
        <v>0</v>
      </c>
      <c r="AH2414" s="27">
        <v>0</v>
      </c>
      <c r="AI2414" s="27">
        <v>0</v>
      </c>
      <c r="AJ2414" s="27">
        <v>0</v>
      </c>
      <c r="AK2414" s="106">
        <v>0</v>
      </c>
      <c r="AL2414" s="106">
        <v>0</v>
      </c>
      <c r="AM2414" s="105">
        <v>0</v>
      </c>
      <c r="AN2414" s="11">
        <v>0</v>
      </c>
      <c r="AO2414" s="11">
        <v>0</v>
      </c>
      <c r="AP2414" s="105">
        <v>0</v>
      </c>
      <c r="AQ2414" s="11">
        <v>0</v>
      </c>
      <c r="AR2414" s="11">
        <v>0</v>
      </c>
      <c r="AS2414" s="11">
        <v>0</v>
      </c>
      <c r="AT2414" s="11">
        <v>0</v>
      </c>
      <c r="AU2414" s="11"/>
      <c r="AV2414" s="11">
        <v>0</v>
      </c>
      <c r="AW2414" s="11">
        <v>0</v>
      </c>
      <c r="AX2414" s="11"/>
      <c r="AZ2414" s="11"/>
      <c r="BA2414" s="11"/>
      <c r="BB2414" s="122"/>
    </row>
    <row r="2415" spans="1:54" x14ac:dyDescent="0.25">
      <c r="A2415">
        <v>12</v>
      </c>
      <c r="B2415" t="str">
        <f t="shared" si="292"/>
        <v>CCC-6522</v>
      </c>
      <c r="C2415" s="2" t="s">
        <v>322</v>
      </c>
      <c r="D2415" s="2" t="str">
        <f t="shared" si="296"/>
        <v>6</v>
      </c>
      <c r="E2415" s="2" t="str">
        <f t="shared" si="297"/>
        <v>65</v>
      </c>
      <c r="F2415" s="2" t="str">
        <f t="shared" si="298"/>
        <v>652</v>
      </c>
      <c r="G2415" s="1" t="s">
        <v>954</v>
      </c>
      <c r="H2415" s="27">
        <v>0</v>
      </c>
      <c r="I2415" s="27"/>
      <c r="J2415" s="27">
        <v>0</v>
      </c>
      <c r="K2415" s="27">
        <v>0</v>
      </c>
      <c r="L2415" s="27">
        <v>0</v>
      </c>
      <c r="M2415" s="27"/>
      <c r="N2415" s="27">
        <v>0</v>
      </c>
      <c r="O2415" s="27">
        <v>0</v>
      </c>
      <c r="P2415" s="27">
        <v>0</v>
      </c>
      <c r="Q2415" s="27"/>
      <c r="R2415" s="27">
        <v>0</v>
      </c>
      <c r="S2415" s="27">
        <v>0</v>
      </c>
      <c r="T2415" s="27">
        <v>0</v>
      </c>
      <c r="U2415" s="27"/>
      <c r="V2415" s="27">
        <v>0</v>
      </c>
      <c r="W2415" s="27">
        <v>0</v>
      </c>
      <c r="X2415" s="27">
        <v>0</v>
      </c>
      <c r="Y2415" s="27"/>
      <c r="Z2415" s="27">
        <v>0</v>
      </c>
      <c r="AA2415" s="27">
        <v>0</v>
      </c>
      <c r="AB2415" s="27">
        <v>0</v>
      </c>
      <c r="AC2415" s="27"/>
      <c r="AD2415" s="27">
        <v>0</v>
      </c>
      <c r="AE2415" s="27">
        <v>0</v>
      </c>
      <c r="AF2415" s="27">
        <v>0</v>
      </c>
      <c r="AG2415" s="106">
        <v>0</v>
      </c>
      <c r="AH2415" s="27">
        <v>0</v>
      </c>
      <c r="AI2415" s="27">
        <v>0</v>
      </c>
      <c r="AJ2415" s="27">
        <v>0</v>
      </c>
      <c r="AK2415" s="106">
        <v>0</v>
      </c>
      <c r="AL2415" s="106">
        <v>0</v>
      </c>
      <c r="AM2415" s="105">
        <v>0</v>
      </c>
      <c r="AN2415" s="11">
        <v>0</v>
      </c>
      <c r="AO2415" s="11">
        <v>0</v>
      </c>
      <c r="AP2415" s="105">
        <v>0</v>
      </c>
      <c r="AQ2415" s="11">
        <v>0</v>
      </c>
      <c r="AR2415" s="11">
        <v>0</v>
      </c>
      <c r="AS2415" s="11">
        <v>0</v>
      </c>
      <c r="AT2415" s="11">
        <v>0</v>
      </c>
      <c r="AU2415" s="11"/>
      <c r="AV2415" s="11">
        <v>0</v>
      </c>
      <c r="AW2415" s="11">
        <v>0</v>
      </c>
      <c r="AX2415" s="11"/>
      <c r="AZ2415" s="11"/>
      <c r="BA2415" s="11"/>
      <c r="BB2415" s="122"/>
    </row>
    <row r="2416" spans="1:54" x14ac:dyDescent="0.25">
      <c r="A2416">
        <v>12</v>
      </c>
      <c r="B2416" t="str">
        <f t="shared" si="292"/>
        <v>CCC-6523</v>
      </c>
      <c r="C2416" s="2" t="s">
        <v>322</v>
      </c>
      <c r="D2416" s="2" t="str">
        <f t="shared" si="296"/>
        <v>6</v>
      </c>
      <c r="E2416" s="2" t="str">
        <f t="shared" si="297"/>
        <v>65</v>
      </c>
      <c r="F2416" s="2" t="str">
        <f t="shared" si="298"/>
        <v>652</v>
      </c>
      <c r="G2416" s="1" t="s">
        <v>955</v>
      </c>
      <c r="H2416" s="27">
        <v>0</v>
      </c>
      <c r="I2416" s="27"/>
      <c r="J2416" s="27">
        <v>0</v>
      </c>
      <c r="K2416" s="27">
        <v>0</v>
      </c>
      <c r="L2416" s="27">
        <v>0</v>
      </c>
      <c r="M2416" s="27"/>
      <c r="N2416" s="27">
        <v>0</v>
      </c>
      <c r="O2416" s="27">
        <v>0</v>
      </c>
      <c r="P2416" s="27">
        <v>0</v>
      </c>
      <c r="Q2416" s="27"/>
      <c r="R2416" s="27">
        <v>0</v>
      </c>
      <c r="S2416" s="27">
        <v>0</v>
      </c>
      <c r="T2416" s="27">
        <v>0</v>
      </c>
      <c r="U2416" s="27"/>
      <c r="V2416" s="27">
        <v>0</v>
      </c>
      <c r="W2416" s="27">
        <v>0</v>
      </c>
      <c r="X2416" s="27">
        <v>0</v>
      </c>
      <c r="Y2416" s="27"/>
      <c r="Z2416" s="27">
        <v>0</v>
      </c>
      <c r="AA2416" s="27">
        <v>0</v>
      </c>
      <c r="AB2416" s="27">
        <v>0</v>
      </c>
      <c r="AC2416" s="27"/>
      <c r="AD2416" s="27">
        <v>0</v>
      </c>
      <c r="AE2416" s="27">
        <v>0</v>
      </c>
      <c r="AF2416" s="27">
        <v>0</v>
      </c>
      <c r="AG2416" s="106">
        <v>0</v>
      </c>
      <c r="AH2416" s="27">
        <v>0</v>
      </c>
      <c r="AI2416" s="27">
        <v>0</v>
      </c>
      <c r="AJ2416" s="27">
        <v>0</v>
      </c>
      <c r="AK2416" s="106">
        <v>0</v>
      </c>
      <c r="AL2416" s="106">
        <v>0</v>
      </c>
      <c r="AM2416" s="105">
        <v>0</v>
      </c>
      <c r="AN2416" s="11">
        <v>0</v>
      </c>
      <c r="AO2416" s="11">
        <v>0</v>
      </c>
      <c r="AP2416" s="105">
        <v>0</v>
      </c>
      <c r="AQ2416" s="11">
        <v>0</v>
      </c>
      <c r="AR2416" s="11">
        <v>0</v>
      </c>
      <c r="AS2416" s="11">
        <v>0</v>
      </c>
      <c r="AT2416" s="11">
        <v>0</v>
      </c>
      <c r="AU2416" s="11"/>
      <c r="AV2416" s="11">
        <v>0</v>
      </c>
      <c r="AW2416" s="11">
        <v>0</v>
      </c>
      <c r="AX2416" s="11"/>
      <c r="AZ2416" s="11"/>
      <c r="BA2416" s="11"/>
      <c r="BB2416" s="122"/>
    </row>
    <row r="2417" spans="1:54" x14ac:dyDescent="0.25">
      <c r="A2417">
        <v>12</v>
      </c>
      <c r="B2417" t="str">
        <f t="shared" si="292"/>
        <v>CCC-6524</v>
      </c>
      <c r="C2417" s="2" t="s">
        <v>322</v>
      </c>
      <c r="D2417" s="2" t="str">
        <f t="shared" si="296"/>
        <v>6</v>
      </c>
      <c r="E2417" s="2" t="str">
        <f t="shared" si="297"/>
        <v>65</v>
      </c>
      <c r="F2417" s="2" t="str">
        <f t="shared" si="298"/>
        <v>652</v>
      </c>
      <c r="G2417" s="1" t="s">
        <v>213</v>
      </c>
      <c r="H2417" s="27">
        <v>0</v>
      </c>
      <c r="I2417" s="27"/>
      <c r="J2417" s="27">
        <v>0</v>
      </c>
      <c r="K2417" s="27">
        <v>0</v>
      </c>
      <c r="L2417" s="27">
        <v>0</v>
      </c>
      <c r="M2417" s="27"/>
      <c r="N2417" s="27">
        <v>0</v>
      </c>
      <c r="O2417" s="27">
        <v>0</v>
      </c>
      <c r="P2417" s="27">
        <v>0</v>
      </c>
      <c r="Q2417" s="27"/>
      <c r="R2417" s="27">
        <v>0</v>
      </c>
      <c r="S2417" s="27">
        <v>0</v>
      </c>
      <c r="T2417" s="27">
        <v>0</v>
      </c>
      <c r="U2417" s="27"/>
      <c r="V2417" s="27">
        <v>0</v>
      </c>
      <c r="W2417" s="27">
        <v>0</v>
      </c>
      <c r="X2417" s="27">
        <v>0</v>
      </c>
      <c r="Y2417" s="27"/>
      <c r="Z2417" s="27">
        <v>0</v>
      </c>
      <c r="AA2417" s="27">
        <v>0</v>
      </c>
      <c r="AB2417" s="27">
        <v>0</v>
      </c>
      <c r="AC2417" s="27"/>
      <c r="AD2417" s="27">
        <v>0</v>
      </c>
      <c r="AE2417" s="27">
        <v>0</v>
      </c>
      <c r="AF2417" s="27">
        <v>0</v>
      </c>
      <c r="AG2417" s="106">
        <v>0</v>
      </c>
      <c r="AH2417" s="27">
        <v>0</v>
      </c>
      <c r="AI2417" s="27">
        <v>0</v>
      </c>
      <c r="AJ2417" s="27">
        <v>0</v>
      </c>
      <c r="AK2417" s="106">
        <v>0</v>
      </c>
      <c r="AL2417" s="106">
        <v>0</v>
      </c>
      <c r="AM2417" s="105">
        <v>0</v>
      </c>
      <c r="AN2417" s="11">
        <v>0</v>
      </c>
      <c r="AO2417" s="11">
        <v>0</v>
      </c>
      <c r="AP2417" s="105">
        <v>0</v>
      </c>
      <c r="AQ2417" s="11">
        <v>0</v>
      </c>
      <c r="AR2417" s="11">
        <v>0</v>
      </c>
      <c r="AS2417" s="11">
        <v>0</v>
      </c>
      <c r="AT2417" s="11">
        <v>0</v>
      </c>
      <c r="AU2417" s="11">
        <v>0</v>
      </c>
      <c r="AV2417" s="11">
        <v>0</v>
      </c>
      <c r="AW2417" s="11">
        <v>0</v>
      </c>
      <c r="AX2417" s="11">
        <v>0</v>
      </c>
      <c r="AZ2417" s="11">
        <v>0</v>
      </c>
      <c r="BA2417" s="11">
        <v>0</v>
      </c>
      <c r="BB2417" s="122"/>
    </row>
    <row r="2418" spans="1:54" x14ac:dyDescent="0.25">
      <c r="A2418">
        <v>12</v>
      </c>
      <c r="B2418" t="str">
        <f t="shared" si="292"/>
        <v>CCC-6525</v>
      </c>
      <c r="C2418" s="2" t="s">
        <v>322</v>
      </c>
      <c r="D2418" s="2" t="str">
        <f t="shared" si="296"/>
        <v>6</v>
      </c>
      <c r="E2418" s="2" t="str">
        <f t="shared" si="297"/>
        <v>65</v>
      </c>
      <c r="F2418" s="2" t="str">
        <f t="shared" si="298"/>
        <v>652</v>
      </c>
      <c r="G2418" s="1" t="s">
        <v>214</v>
      </c>
      <c r="H2418" s="27">
        <v>0</v>
      </c>
      <c r="I2418" s="27"/>
      <c r="J2418" s="27">
        <v>0</v>
      </c>
      <c r="K2418" s="27">
        <v>0</v>
      </c>
      <c r="L2418" s="27">
        <v>0</v>
      </c>
      <c r="M2418" s="27"/>
      <c r="N2418" s="27">
        <v>0</v>
      </c>
      <c r="O2418" s="27">
        <v>0</v>
      </c>
      <c r="P2418" s="27">
        <v>0</v>
      </c>
      <c r="Q2418" s="27"/>
      <c r="R2418" s="27">
        <v>0</v>
      </c>
      <c r="S2418" s="27">
        <v>0</v>
      </c>
      <c r="T2418" s="27">
        <v>0</v>
      </c>
      <c r="U2418" s="27"/>
      <c r="V2418" s="27">
        <v>0</v>
      </c>
      <c r="W2418" s="27">
        <v>0</v>
      </c>
      <c r="X2418" s="27">
        <v>0</v>
      </c>
      <c r="Y2418" s="27"/>
      <c r="Z2418" s="27">
        <v>0</v>
      </c>
      <c r="AA2418" s="27">
        <v>0</v>
      </c>
      <c r="AB2418" s="27">
        <v>0</v>
      </c>
      <c r="AC2418" s="27"/>
      <c r="AD2418" s="27">
        <v>0</v>
      </c>
      <c r="AE2418" s="27">
        <v>0</v>
      </c>
      <c r="AF2418" s="27">
        <v>0</v>
      </c>
      <c r="AG2418" s="106">
        <v>0</v>
      </c>
      <c r="AH2418" s="27">
        <v>0</v>
      </c>
      <c r="AI2418" s="27">
        <v>0</v>
      </c>
      <c r="AJ2418" s="27">
        <v>0</v>
      </c>
      <c r="AK2418" s="106">
        <v>0</v>
      </c>
      <c r="AL2418" s="106">
        <v>0</v>
      </c>
      <c r="AM2418" s="105">
        <v>0</v>
      </c>
      <c r="AN2418" s="11">
        <v>0</v>
      </c>
      <c r="AO2418" s="11">
        <v>0</v>
      </c>
      <c r="AP2418" s="105">
        <v>0</v>
      </c>
      <c r="AQ2418" s="11">
        <v>0</v>
      </c>
      <c r="AR2418" s="11">
        <v>0</v>
      </c>
      <c r="AS2418" s="11">
        <v>0</v>
      </c>
      <c r="AT2418" s="11">
        <v>0</v>
      </c>
      <c r="AU2418" s="11">
        <v>0</v>
      </c>
      <c r="AV2418" s="11">
        <v>0</v>
      </c>
      <c r="AW2418" s="11">
        <v>0</v>
      </c>
      <c r="AX2418" s="11">
        <v>0</v>
      </c>
      <c r="AZ2418" s="11">
        <v>0</v>
      </c>
      <c r="BA2418" s="11">
        <v>0</v>
      </c>
      <c r="BB2418" s="122"/>
    </row>
    <row r="2419" spans="1:54" x14ac:dyDescent="0.25">
      <c r="A2419">
        <v>12</v>
      </c>
      <c r="B2419" t="str">
        <f t="shared" si="292"/>
        <v>CCC-6526</v>
      </c>
      <c r="C2419" s="2" t="s">
        <v>322</v>
      </c>
      <c r="D2419" s="2" t="str">
        <f t="shared" si="296"/>
        <v>6</v>
      </c>
      <c r="E2419" s="2" t="str">
        <f t="shared" si="297"/>
        <v>65</v>
      </c>
      <c r="F2419" s="2" t="str">
        <f t="shared" si="298"/>
        <v>652</v>
      </c>
      <c r="G2419" s="1" t="s">
        <v>215</v>
      </c>
      <c r="H2419" s="27">
        <v>0</v>
      </c>
      <c r="I2419" s="27"/>
      <c r="J2419" s="27">
        <v>0</v>
      </c>
      <c r="K2419" s="27">
        <v>0</v>
      </c>
      <c r="L2419" s="27">
        <v>0</v>
      </c>
      <c r="M2419" s="27"/>
      <c r="N2419" s="27">
        <v>0</v>
      </c>
      <c r="O2419" s="27">
        <v>0</v>
      </c>
      <c r="P2419" s="27">
        <v>0</v>
      </c>
      <c r="Q2419" s="27"/>
      <c r="R2419" s="27">
        <v>0</v>
      </c>
      <c r="S2419" s="27">
        <v>0</v>
      </c>
      <c r="T2419" s="27">
        <v>0</v>
      </c>
      <c r="U2419" s="27"/>
      <c r="V2419" s="27">
        <v>0</v>
      </c>
      <c r="W2419" s="27">
        <v>0</v>
      </c>
      <c r="X2419" s="27">
        <v>0</v>
      </c>
      <c r="Y2419" s="27"/>
      <c r="Z2419" s="27">
        <v>0</v>
      </c>
      <c r="AA2419" s="27">
        <v>0</v>
      </c>
      <c r="AB2419" s="27">
        <v>0</v>
      </c>
      <c r="AC2419" s="27"/>
      <c r="AD2419" s="27">
        <v>0</v>
      </c>
      <c r="AE2419" s="27">
        <v>0</v>
      </c>
      <c r="AF2419" s="27">
        <v>0</v>
      </c>
      <c r="AG2419" s="106">
        <v>0</v>
      </c>
      <c r="AH2419" s="27">
        <v>0</v>
      </c>
      <c r="AI2419" s="27">
        <v>0</v>
      </c>
      <c r="AJ2419" s="27">
        <v>0</v>
      </c>
      <c r="AK2419" s="106">
        <v>0</v>
      </c>
      <c r="AL2419" s="106">
        <v>0</v>
      </c>
      <c r="AM2419" s="105">
        <v>0</v>
      </c>
      <c r="AN2419" s="11">
        <v>0</v>
      </c>
      <c r="AO2419" s="11">
        <v>0</v>
      </c>
      <c r="AP2419" s="105">
        <v>0</v>
      </c>
      <c r="AQ2419" s="11">
        <v>0</v>
      </c>
      <c r="AR2419" s="11">
        <v>0</v>
      </c>
      <c r="AS2419" s="11">
        <v>0</v>
      </c>
      <c r="AT2419" s="11">
        <v>0</v>
      </c>
      <c r="AU2419" s="11">
        <v>0</v>
      </c>
      <c r="AV2419" s="11">
        <v>0</v>
      </c>
      <c r="AW2419" s="11">
        <v>0</v>
      </c>
      <c r="AX2419" s="11">
        <v>0</v>
      </c>
      <c r="AZ2419" s="11">
        <v>0</v>
      </c>
      <c r="BA2419" s="11">
        <v>0</v>
      </c>
      <c r="BB2419" s="122"/>
    </row>
    <row r="2420" spans="1:54" x14ac:dyDescent="0.25">
      <c r="A2420">
        <v>12</v>
      </c>
      <c r="B2420" t="str">
        <f t="shared" si="292"/>
        <v>CCC-6531</v>
      </c>
      <c r="C2420" s="2" t="s">
        <v>322</v>
      </c>
      <c r="D2420" s="2" t="str">
        <f t="shared" si="296"/>
        <v>6</v>
      </c>
      <c r="E2420" s="2" t="str">
        <f t="shared" si="297"/>
        <v>65</v>
      </c>
      <c r="F2420" s="2" t="str">
        <f t="shared" si="298"/>
        <v>653</v>
      </c>
      <c r="G2420" s="1" t="s">
        <v>957</v>
      </c>
      <c r="H2420" s="27">
        <v>0</v>
      </c>
      <c r="I2420" s="27"/>
      <c r="J2420" s="27">
        <v>0</v>
      </c>
      <c r="K2420" s="27">
        <v>0</v>
      </c>
      <c r="L2420" s="27">
        <v>0</v>
      </c>
      <c r="M2420" s="27"/>
      <c r="N2420" s="27">
        <v>0</v>
      </c>
      <c r="O2420" s="27">
        <v>0</v>
      </c>
      <c r="P2420" s="27">
        <v>0</v>
      </c>
      <c r="Q2420" s="27"/>
      <c r="R2420" s="27">
        <v>0</v>
      </c>
      <c r="S2420" s="27">
        <v>0</v>
      </c>
      <c r="T2420" s="27">
        <v>0</v>
      </c>
      <c r="U2420" s="27"/>
      <c r="V2420" s="27">
        <v>0</v>
      </c>
      <c r="W2420" s="27">
        <v>0</v>
      </c>
      <c r="X2420" s="27">
        <v>0</v>
      </c>
      <c r="Y2420" s="27"/>
      <c r="Z2420" s="27">
        <v>0</v>
      </c>
      <c r="AA2420" s="27">
        <v>0</v>
      </c>
      <c r="AB2420" s="27">
        <v>0</v>
      </c>
      <c r="AC2420" s="27"/>
      <c r="AD2420" s="27">
        <v>0</v>
      </c>
      <c r="AE2420" s="27">
        <v>0</v>
      </c>
      <c r="AF2420" s="27">
        <v>0</v>
      </c>
      <c r="AG2420" s="106">
        <v>0</v>
      </c>
      <c r="AH2420" s="27">
        <v>0</v>
      </c>
      <c r="AI2420" s="27">
        <v>0</v>
      </c>
      <c r="AJ2420" s="27">
        <v>0</v>
      </c>
      <c r="AK2420" s="106">
        <v>0</v>
      </c>
      <c r="AL2420" s="106">
        <v>0</v>
      </c>
      <c r="AM2420" s="105">
        <v>0</v>
      </c>
      <c r="AN2420" s="11">
        <v>0</v>
      </c>
      <c r="AO2420" s="11">
        <v>0</v>
      </c>
      <c r="AP2420" s="105">
        <v>0</v>
      </c>
      <c r="AQ2420" s="11">
        <v>0</v>
      </c>
      <c r="AR2420" s="11">
        <v>0</v>
      </c>
      <c r="AS2420" s="11">
        <v>0</v>
      </c>
      <c r="AT2420" s="11">
        <v>0</v>
      </c>
      <c r="AU2420" s="11"/>
      <c r="AV2420" s="11">
        <v>0</v>
      </c>
      <c r="AW2420" s="11">
        <v>0</v>
      </c>
      <c r="AX2420" s="11"/>
      <c r="AZ2420" s="11"/>
      <c r="BA2420" s="11"/>
      <c r="BB2420" s="122"/>
    </row>
    <row r="2421" spans="1:54" x14ac:dyDescent="0.25">
      <c r="A2421">
        <v>12</v>
      </c>
      <c r="B2421" t="str">
        <f t="shared" si="292"/>
        <v>CCC-6532</v>
      </c>
      <c r="C2421" s="2" t="s">
        <v>322</v>
      </c>
      <c r="D2421" s="2" t="str">
        <f t="shared" si="296"/>
        <v>6</v>
      </c>
      <c r="E2421" s="2" t="str">
        <f t="shared" si="297"/>
        <v>65</v>
      </c>
      <c r="F2421" s="2" t="str">
        <f t="shared" si="298"/>
        <v>653</v>
      </c>
      <c r="G2421" s="1" t="s">
        <v>958</v>
      </c>
      <c r="H2421" s="27">
        <v>0</v>
      </c>
      <c r="I2421" s="27"/>
      <c r="J2421" s="27">
        <v>0</v>
      </c>
      <c r="K2421" s="27">
        <v>0</v>
      </c>
      <c r="L2421" s="27">
        <v>0</v>
      </c>
      <c r="M2421" s="27"/>
      <c r="N2421" s="27">
        <v>0</v>
      </c>
      <c r="O2421" s="27">
        <v>0</v>
      </c>
      <c r="P2421" s="27">
        <v>0</v>
      </c>
      <c r="Q2421" s="27"/>
      <c r="R2421" s="27">
        <v>0</v>
      </c>
      <c r="S2421" s="27">
        <v>0</v>
      </c>
      <c r="T2421" s="27">
        <v>0</v>
      </c>
      <c r="U2421" s="27"/>
      <c r="V2421" s="27">
        <v>0</v>
      </c>
      <c r="W2421" s="27">
        <v>0</v>
      </c>
      <c r="X2421" s="27">
        <v>0</v>
      </c>
      <c r="Y2421" s="27"/>
      <c r="Z2421" s="27">
        <v>0</v>
      </c>
      <c r="AA2421" s="27">
        <v>0</v>
      </c>
      <c r="AB2421" s="27">
        <v>0</v>
      </c>
      <c r="AC2421" s="27"/>
      <c r="AD2421" s="27">
        <v>0</v>
      </c>
      <c r="AE2421" s="27">
        <v>0</v>
      </c>
      <c r="AF2421" s="27">
        <v>0</v>
      </c>
      <c r="AG2421" s="106">
        <v>0</v>
      </c>
      <c r="AH2421" s="27">
        <v>0</v>
      </c>
      <c r="AI2421" s="27">
        <v>0</v>
      </c>
      <c r="AJ2421" s="27">
        <v>0</v>
      </c>
      <c r="AK2421" s="106">
        <v>0</v>
      </c>
      <c r="AL2421" s="106">
        <v>0</v>
      </c>
      <c r="AM2421" s="105">
        <v>0</v>
      </c>
      <c r="AN2421" s="11">
        <v>0</v>
      </c>
      <c r="AO2421" s="11">
        <v>0</v>
      </c>
      <c r="AP2421" s="105">
        <v>0</v>
      </c>
      <c r="AQ2421" s="11">
        <v>0</v>
      </c>
      <c r="AR2421" s="11">
        <v>0</v>
      </c>
      <c r="AS2421" s="11">
        <v>0</v>
      </c>
      <c r="AT2421" s="11">
        <v>0</v>
      </c>
      <c r="AU2421" s="11"/>
      <c r="AV2421" s="11">
        <v>0</v>
      </c>
      <c r="AW2421" s="11">
        <v>0</v>
      </c>
      <c r="AX2421" s="11"/>
      <c r="AZ2421" s="11"/>
      <c r="BA2421" s="11"/>
      <c r="BB2421" s="122"/>
    </row>
    <row r="2422" spans="1:54" x14ac:dyDescent="0.25">
      <c r="A2422">
        <v>12</v>
      </c>
      <c r="B2422" t="str">
        <f t="shared" si="292"/>
        <v>CCC-6533</v>
      </c>
      <c r="C2422" s="2" t="s">
        <v>322</v>
      </c>
      <c r="D2422" s="2" t="str">
        <f t="shared" si="296"/>
        <v>6</v>
      </c>
      <c r="E2422" s="2" t="str">
        <f t="shared" si="297"/>
        <v>65</v>
      </c>
      <c r="F2422" s="2" t="str">
        <f t="shared" si="298"/>
        <v>653</v>
      </c>
      <c r="G2422" s="1" t="s">
        <v>959</v>
      </c>
      <c r="H2422" s="27">
        <v>0</v>
      </c>
      <c r="I2422" s="27"/>
      <c r="J2422" s="27">
        <v>0</v>
      </c>
      <c r="K2422" s="27">
        <v>0</v>
      </c>
      <c r="L2422" s="27">
        <v>0</v>
      </c>
      <c r="M2422" s="27"/>
      <c r="N2422" s="27">
        <v>0</v>
      </c>
      <c r="O2422" s="27">
        <v>0</v>
      </c>
      <c r="P2422" s="27">
        <v>0</v>
      </c>
      <c r="Q2422" s="27"/>
      <c r="R2422" s="27">
        <v>0</v>
      </c>
      <c r="S2422" s="27">
        <v>0</v>
      </c>
      <c r="T2422" s="27">
        <v>0</v>
      </c>
      <c r="U2422" s="27"/>
      <c r="V2422" s="27">
        <v>0</v>
      </c>
      <c r="W2422" s="27">
        <v>0</v>
      </c>
      <c r="X2422" s="27">
        <v>0</v>
      </c>
      <c r="Y2422" s="27"/>
      <c r="Z2422" s="27">
        <v>0</v>
      </c>
      <c r="AA2422" s="27">
        <v>0</v>
      </c>
      <c r="AB2422" s="27">
        <v>0</v>
      </c>
      <c r="AC2422" s="27"/>
      <c r="AD2422" s="27">
        <v>0</v>
      </c>
      <c r="AE2422" s="27">
        <v>0</v>
      </c>
      <c r="AF2422" s="27">
        <v>0</v>
      </c>
      <c r="AG2422" s="106">
        <v>0</v>
      </c>
      <c r="AH2422" s="27">
        <v>0</v>
      </c>
      <c r="AI2422" s="27">
        <v>0</v>
      </c>
      <c r="AJ2422" s="27">
        <v>0</v>
      </c>
      <c r="AK2422" s="106">
        <v>0</v>
      </c>
      <c r="AL2422" s="106">
        <v>0</v>
      </c>
      <c r="AM2422" s="105">
        <v>0</v>
      </c>
      <c r="AN2422" s="11">
        <v>0</v>
      </c>
      <c r="AO2422" s="11">
        <v>0</v>
      </c>
      <c r="AP2422" s="105">
        <v>0</v>
      </c>
      <c r="AQ2422" s="11">
        <v>0</v>
      </c>
      <c r="AR2422" s="11">
        <v>0</v>
      </c>
      <c r="AS2422" s="11">
        <v>0</v>
      </c>
      <c r="AT2422" s="11">
        <v>0</v>
      </c>
      <c r="AU2422" s="11"/>
      <c r="AV2422" s="11">
        <v>0</v>
      </c>
      <c r="AW2422" s="11">
        <v>0</v>
      </c>
      <c r="AX2422" s="11"/>
      <c r="AZ2422" s="11"/>
      <c r="BA2422" s="11"/>
      <c r="BB2422" s="122"/>
    </row>
    <row r="2423" spans="1:54" x14ac:dyDescent="0.25">
      <c r="A2423">
        <v>12</v>
      </c>
      <c r="B2423" t="str">
        <f t="shared" si="292"/>
        <v>CCC-6534</v>
      </c>
      <c r="C2423" s="2" t="s">
        <v>322</v>
      </c>
      <c r="D2423" s="2" t="str">
        <f t="shared" si="296"/>
        <v>6</v>
      </c>
      <c r="E2423" s="2" t="str">
        <f t="shared" si="297"/>
        <v>65</v>
      </c>
      <c r="F2423" s="2" t="str">
        <f t="shared" si="298"/>
        <v>653</v>
      </c>
      <c r="G2423" s="1" t="s">
        <v>216</v>
      </c>
      <c r="H2423" s="27">
        <v>0</v>
      </c>
      <c r="I2423" s="27"/>
      <c r="J2423" s="27">
        <v>0</v>
      </c>
      <c r="K2423" s="27">
        <v>0</v>
      </c>
      <c r="L2423" s="27">
        <v>0</v>
      </c>
      <c r="M2423" s="27"/>
      <c r="N2423" s="27">
        <v>0</v>
      </c>
      <c r="O2423" s="27">
        <v>0</v>
      </c>
      <c r="P2423" s="27">
        <v>0</v>
      </c>
      <c r="Q2423" s="27"/>
      <c r="R2423" s="27">
        <v>0</v>
      </c>
      <c r="S2423" s="27">
        <v>0</v>
      </c>
      <c r="T2423" s="27">
        <v>0</v>
      </c>
      <c r="U2423" s="27"/>
      <c r="V2423" s="27">
        <v>0</v>
      </c>
      <c r="W2423" s="27">
        <v>0</v>
      </c>
      <c r="X2423" s="27">
        <v>0</v>
      </c>
      <c r="Y2423" s="27"/>
      <c r="Z2423" s="27">
        <v>0</v>
      </c>
      <c r="AA2423" s="27">
        <v>0</v>
      </c>
      <c r="AB2423" s="27">
        <v>0</v>
      </c>
      <c r="AC2423" s="27"/>
      <c r="AD2423" s="27">
        <v>0</v>
      </c>
      <c r="AE2423" s="27">
        <v>0</v>
      </c>
      <c r="AF2423" s="27">
        <v>0</v>
      </c>
      <c r="AG2423" s="106">
        <v>0</v>
      </c>
      <c r="AH2423" s="27">
        <v>0</v>
      </c>
      <c r="AI2423" s="27">
        <v>0</v>
      </c>
      <c r="AJ2423" s="27">
        <v>0</v>
      </c>
      <c r="AK2423" s="106">
        <v>0</v>
      </c>
      <c r="AL2423" s="106">
        <v>0</v>
      </c>
      <c r="AM2423" s="105">
        <v>0</v>
      </c>
      <c r="AN2423" s="11">
        <v>0</v>
      </c>
      <c r="AO2423" s="11">
        <v>0</v>
      </c>
      <c r="AP2423" s="105">
        <v>0</v>
      </c>
      <c r="AQ2423" s="11">
        <v>0</v>
      </c>
      <c r="AR2423" s="11">
        <v>0</v>
      </c>
      <c r="AS2423" s="11">
        <v>0</v>
      </c>
      <c r="AT2423" s="11">
        <v>0</v>
      </c>
      <c r="AU2423" s="11">
        <v>0</v>
      </c>
      <c r="AV2423" s="11">
        <v>0</v>
      </c>
      <c r="AW2423" s="11">
        <v>0</v>
      </c>
      <c r="AX2423" s="11">
        <v>0</v>
      </c>
      <c r="AZ2423" s="11">
        <v>0</v>
      </c>
      <c r="BA2423" s="11">
        <v>0</v>
      </c>
      <c r="BB2423" s="122"/>
    </row>
    <row r="2424" spans="1:54" x14ac:dyDescent="0.25">
      <c r="A2424">
        <v>12</v>
      </c>
      <c r="B2424" t="str">
        <f t="shared" si="292"/>
        <v>CCC-6535</v>
      </c>
      <c r="C2424" s="2" t="s">
        <v>322</v>
      </c>
      <c r="D2424" s="2" t="str">
        <f t="shared" si="296"/>
        <v>6</v>
      </c>
      <c r="E2424" s="2" t="str">
        <f t="shared" si="297"/>
        <v>65</v>
      </c>
      <c r="F2424" s="2" t="str">
        <f t="shared" si="298"/>
        <v>653</v>
      </c>
      <c r="G2424" s="1" t="s">
        <v>217</v>
      </c>
      <c r="H2424" s="27">
        <v>0</v>
      </c>
      <c r="I2424" s="27"/>
      <c r="J2424" s="27">
        <v>0</v>
      </c>
      <c r="K2424" s="27">
        <v>0</v>
      </c>
      <c r="L2424" s="27">
        <v>0</v>
      </c>
      <c r="M2424" s="27"/>
      <c r="N2424" s="27">
        <v>0</v>
      </c>
      <c r="O2424" s="27">
        <v>0</v>
      </c>
      <c r="P2424" s="27">
        <v>0</v>
      </c>
      <c r="Q2424" s="27"/>
      <c r="R2424" s="27">
        <v>0</v>
      </c>
      <c r="S2424" s="27">
        <v>0</v>
      </c>
      <c r="T2424" s="27">
        <v>0</v>
      </c>
      <c r="U2424" s="27"/>
      <c r="V2424" s="27">
        <v>0</v>
      </c>
      <c r="W2424" s="27">
        <v>0</v>
      </c>
      <c r="X2424" s="27">
        <v>0</v>
      </c>
      <c r="Y2424" s="27"/>
      <c r="Z2424" s="27">
        <v>0</v>
      </c>
      <c r="AA2424" s="27">
        <v>0</v>
      </c>
      <c r="AB2424" s="27">
        <v>0</v>
      </c>
      <c r="AC2424" s="27"/>
      <c r="AD2424" s="27">
        <v>0</v>
      </c>
      <c r="AE2424" s="27">
        <v>0</v>
      </c>
      <c r="AF2424" s="27">
        <v>0</v>
      </c>
      <c r="AG2424" s="106">
        <v>0</v>
      </c>
      <c r="AH2424" s="27">
        <v>0</v>
      </c>
      <c r="AI2424" s="27">
        <v>0</v>
      </c>
      <c r="AJ2424" s="27">
        <v>0</v>
      </c>
      <c r="AK2424" s="106">
        <v>0</v>
      </c>
      <c r="AL2424" s="106">
        <v>0</v>
      </c>
      <c r="AM2424" s="105">
        <v>0</v>
      </c>
      <c r="AN2424" s="11">
        <v>0</v>
      </c>
      <c r="AO2424" s="11">
        <v>0</v>
      </c>
      <c r="AP2424" s="105">
        <v>0</v>
      </c>
      <c r="AQ2424" s="11">
        <v>0</v>
      </c>
      <c r="AR2424" s="11">
        <v>0</v>
      </c>
      <c r="AS2424" s="11">
        <v>0</v>
      </c>
      <c r="AT2424" s="11">
        <v>0</v>
      </c>
      <c r="AU2424" s="11">
        <v>0</v>
      </c>
      <c r="AV2424" s="11">
        <v>0</v>
      </c>
      <c r="AW2424" s="11">
        <v>0</v>
      </c>
      <c r="AX2424" s="11">
        <v>0</v>
      </c>
      <c r="AZ2424" s="11">
        <v>0</v>
      </c>
      <c r="BA2424" s="11">
        <v>0</v>
      </c>
      <c r="BB2424" s="122"/>
    </row>
    <row r="2425" spans="1:54" x14ac:dyDescent="0.25">
      <c r="A2425">
        <v>12</v>
      </c>
      <c r="B2425" t="str">
        <f t="shared" si="292"/>
        <v>CCC-6540</v>
      </c>
      <c r="C2425" s="2" t="s">
        <v>322</v>
      </c>
      <c r="D2425" s="2" t="str">
        <f t="shared" si="296"/>
        <v>6</v>
      </c>
      <c r="E2425" s="2" t="str">
        <f t="shared" si="297"/>
        <v>65</v>
      </c>
      <c r="F2425" s="2" t="str">
        <f t="shared" si="298"/>
        <v>654</v>
      </c>
      <c r="G2425" s="1" t="s">
        <v>218</v>
      </c>
      <c r="H2425" s="27">
        <v>0</v>
      </c>
      <c r="I2425" s="27"/>
      <c r="J2425" s="27">
        <v>0</v>
      </c>
      <c r="K2425" s="27">
        <v>0</v>
      </c>
      <c r="L2425" s="27">
        <v>0</v>
      </c>
      <c r="M2425" s="27"/>
      <c r="N2425" s="27">
        <v>0</v>
      </c>
      <c r="O2425" s="27">
        <v>0</v>
      </c>
      <c r="P2425" s="27">
        <v>0</v>
      </c>
      <c r="Q2425" s="27"/>
      <c r="R2425" s="27">
        <v>0</v>
      </c>
      <c r="S2425" s="27">
        <v>0</v>
      </c>
      <c r="T2425" s="27">
        <v>0</v>
      </c>
      <c r="U2425" s="27"/>
      <c r="V2425" s="27">
        <v>0</v>
      </c>
      <c r="W2425" s="27">
        <v>0</v>
      </c>
      <c r="X2425" s="27">
        <v>0</v>
      </c>
      <c r="Y2425" s="27"/>
      <c r="Z2425" s="27">
        <v>0</v>
      </c>
      <c r="AA2425" s="27">
        <v>0</v>
      </c>
      <c r="AB2425" s="27">
        <v>0</v>
      </c>
      <c r="AC2425" s="27"/>
      <c r="AD2425" s="27">
        <v>0</v>
      </c>
      <c r="AE2425" s="27">
        <v>0</v>
      </c>
      <c r="AF2425" s="27">
        <v>0</v>
      </c>
      <c r="AG2425" s="106">
        <v>0</v>
      </c>
      <c r="AH2425" s="27">
        <v>0</v>
      </c>
      <c r="AI2425" s="27">
        <v>0</v>
      </c>
      <c r="AJ2425" s="27">
        <v>0</v>
      </c>
      <c r="AK2425" s="106">
        <v>0</v>
      </c>
      <c r="AL2425" s="106">
        <v>0</v>
      </c>
      <c r="AM2425" s="105">
        <v>0</v>
      </c>
      <c r="AN2425" s="11">
        <v>0</v>
      </c>
      <c r="AO2425" s="11">
        <v>1035</v>
      </c>
      <c r="AP2425" s="105">
        <v>1035</v>
      </c>
      <c r="AQ2425" s="11">
        <v>1035</v>
      </c>
      <c r="AR2425" s="11">
        <v>115</v>
      </c>
      <c r="AS2425" s="11">
        <v>0</v>
      </c>
      <c r="AT2425" s="11">
        <v>0</v>
      </c>
      <c r="AU2425" s="11">
        <v>0</v>
      </c>
      <c r="AV2425" s="11">
        <v>0</v>
      </c>
      <c r="AW2425" s="11">
        <v>0</v>
      </c>
      <c r="AX2425" s="11">
        <v>0</v>
      </c>
      <c r="AZ2425" s="11">
        <v>0</v>
      </c>
      <c r="BA2425" s="11">
        <v>0</v>
      </c>
      <c r="BB2425" s="122"/>
    </row>
    <row r="2426" spans="1:54" x14ac:dyDescent="0.25">
      <c r="A2426">
        <v>12</v>
      </c>
      <c r="B2426" t="str">
        <f t="shared" si="292"/>
        <v>CCC-6550</v>
      </c>
      <c r="C2426" s="2" t="s">
        <v>322</v>
      </c>
      <c r="D2426" s="2" t="str">
        <f t="shared" si="296"/>
        <v>6</v>
      </c>
      <c r="E2426" s="2" t="str">
        <f t="shared" si="297"/>
        <v>65</v>
      </c>
      <c r="F2426" s="2" t="str">
        <f t="shared" si="298"/>
        <v>655</v>
      </c>
      <c r="G2426" s="1" t="s">
        <v>219</v>
      </c>
      <c r="H2426" s="27">
        <v>0</v>
      </c>
      <c r="I2426" s="27"/>
      <c r="J2426" s="27">
        <v>0</v>
      </c>
      <c r="K2426" s="27">
        <v>0</v>
      </c>
      <c r="L2426" s="27">
        <v>0</v>
      </c>
      <c r="M2426" s="27"/>
      <c r="N2426" s="27">
        <v>0</v>
      </c>
      <c r="O2426" s="27">
        <v>0</v>
      </c>
      <c r="P2426" s="27">
        <v>0</v>
      </c>
      <c r="Q2426" s="27"/>
      <c r="R2426" s="27">
        <v>0</v>
      </c>
      <c r="S2426" s="27">
        <v>0</v>
      </c>
      <c r="T2426" s="27">
        <v>0</v>
      </c>
      <c r="U2426" s="27"/>
      <c r="V2426" s="27">
        <v>0</v>
      </c>
      <c r="W2426" s="27">
        <v>0</v>
      </c>
      <c r="X2426" s="27">
        <v>0</v>
      </c>
      <c r="Y2426" s="27"/>
      <c r="Z2426" s="27">
        <v>0</v>
      </c>
      <c r="AA2426" s="27">
        <v>0</v>
      </c>
      <c r="AB2426" s="27">
        <v>0</v>
      </c>
      <c r="AC2426" s="27"/>
      <c r="AD2426" s="27">
        <v>0</v>
      </c>
      <c r="AE2426" s="27">
        <v>0</v>
      </c>
      <c r="AF2426" s="27">
        <v>0</v>
      </c>
      <c r="AG2426" s="106">
        <v>0</v>
      </c>
      <c r="AH2426" s="27">
        <v>0</v>
      </c>
      <c r="AI2426" s="27">
        <v>0</v>
      </c>
      <c r="AJ2426" s="27">
        <v>0</v>
      </c>
      <c r="AK2426" s="106">
        <v>0</v>
      </c>
      <c r="AL2426" s="106">
        <v>0</v>
      </c>
      <c r="AM2426" s="105">
        <v>0</v>
      </c>
      <c r="AN2426" s="11">
        <v>0</v>
      </c>
      <c r="AO2426" s="11">
        <v>0</v>
      </c>
      <c r="AP2426" s="105">
        <v>0</v>
      </c>
      <c r="AQ2426" s="11">
        <v>0</v>
      </c>
      <c r="AR2426" s="11">
        <v>0</v>
      </c>
      <c r="AS2426" s="11">
        <v>0</v>
      </c>
      <c r="AT2426" s="11">
        <v>0</v>
      </c>
      <c r="AU2426" s="11">
        <v>0</v>
      </c>
      <c r="AV2426" s="11">
        <v>0</v>
      </c>
      <c r="AW2426" s="11">
        <v>0</v>
      </c>
      <c r="AX2426" s="11">
        <v>0</v>
      </c>
      <c r="AZ2426" s="11">
        <v>0</v>
      </c>
      <c r="BA2426" s="11">
        <v>0</v>
      </c>
      <c r="BB2426" s="122"/>
    </row>
    <row r="2427" spans="1:54" x14ac:dyDescent="0.25">
      <c r="A2427">
        <v>12</v>
      </c>
      <c r="B2427" t="str">
        <f t="shared" si="292"/>
        <v>CCC-7111</v>
      </c>
      <c r="C2427" s="2" t="s">
        <v>322</v>
      </c>
      <c r="D2427" s="2" t="str">
        <f t="shared" si="296"/>
        <v>7</v>
      </c>
      <c r="E2427" s="2" t="str">
        <f t="shared" si="297"/>
        <v>71</v>
      </c>
      <c r="F2427" s="2" t="str">
        <f t="shared" si="298"/>
        <v>711</v>
      </c>
      <c r="G2427" s="1" t="s">
        <v>222</v>
      </c>
      <c r="H2427" s="27">
        <v>0</v>
      </c>
      <c r="I2427" s="27"/>
      <c r="J2427" s="27">
        <v>0</v>
      </c>
      <c r="K2427" s="27">
        <v>0</v>
      </c>
      <c r="L2427" s="27">
        <v>0</v>
      </c>
      <c r="M2427" s="27"/>
      <c r="N2427" s="27">
        <v>0</v>
      </c>
      <c r="O2427" s="27">
        <v>0</v>
      </c>
      <c r="P2427" s="27">
        <v>0</v>
      </c>
      <c r="Q2427" s="27"/>
      <c r="R2427" s="27">
        <v>0</v>
      </c>
      <c r="S2427" s="27">
        <v>0</v>
      </c>
      <c r="T2427" s="27">
        <v>0</v>
      </c>
      <c r="U2427" s="27"/>
      <c r="V2427" s="27">
        <v>0</v>
      </c>
      <c r="W2427" s="27">
        <v>0</v>
      </c>
      <c r="X2427" s="27">
        <v>0</v>
      </c>
      <c r="Y2427" s="27"/>
      <c r="Z2427" s="27">
        <v>0</v>
      </c>
      <c r="AA2427" s="27">
        <v>0</v>
      </c>
      <c r="AB2427" s="27">
        <v>0</v>
      </c>
      <c r="AC2427" s="27"/>
      <c r="AD2427" s="27">
        <v>0</v>
      </c>
      <c r="AE2427" s="27">
        <v>0</v>
      </c>
      <c r="AF2427" s="27">
        <v>0</v>
      </c>
      <c r="AG2427" s="106">
        <v>0</v>
      </c>
      <c r="AH2427" s="27">
        <v>0</v>
      </c>
      <c r="AI2427" s="27">
        <v>0</v>
      </c>
      <c r="AJ2427" s="27">
        <v>0</v>
      </c>
      <c r="AK2427" s="106">
        <v>0</v>
      </c>
      <c r="AL2427" s="106">
        <v>0</v>
      </c>
      <c r="AM2427" s="105">
        <v>0</v>
      </c>
      <c r="AN2427" s="11">
        <v>0</v>
      </c>
      <c r="AO2427" s="11">
        <v>0</v>
      </c>
      <c r="AP2427" s="105">
        <v>0</v>
      </c>
      <c r="AQ2427" s="11">
        <v>0</v>
      </c>
      <c r="AR2427" s="11">
        <v>0</v>
      </c>
      <c r="AS2427" s="11">
        <v>0</v>
      </c>
      <c r="AT2427" s="11">
        <v>0</v>
      </c>
      <c r="AU2427" s="11">
        <v>0</v>
      </c>
      <c r="AV2427" s="11">
        <v>0</v>
      </c>
      <c r="AW2427" s="11">
        <v>0</v>
      </c>
      <c r="AX2427" s="11">
        <v>0</v>
      </c>
      <c r="AZ2427" s="11">
        <v>0</v>
      </c>
      <c r="BA2427" s="11">
        <v>0</v>
      </c>
      <c r="BB2427" s="122"/>
    </row>
    <row r="2428" spans="1:54" x14ac:dyDescent="0.25">
      <c r="A2428">
        <v>12</v>
      </c>
      <c r="B2428" t="str">
        <f t="shared" si="292"/>
        <v>CCC-7112</v>
      </c>
      <c r="C2428" s="2" t="s">
        <v>322</v>
      </c>
      <c r="D2428" s="2" t="str">
        <f t="shared" si="296"/>
        <v>7</v>
      </c>
      <c r="E2428" s="2" t="str">
        <f t="shared" si="297"/>
        <v>71</v>
      </c>
      <c r="F2428" s="2" t="str">
        <f t="shared" si="298"/>
        <v>711</v>
      </c>
      <c r="G2428" s="1" t="s">
        <v>223</v>
      </c>
      <c r="H2428" s="27">
        <v>0</v>
      </c>
      <c r="I2428" s="27"/>
      <c r="J2428" s="27">
        <v>0</v>
      </c>
      <c r="K2428" s="27">
        <v>0</v>
      </c>
      <c r="L2428" s="27">
        <v>12</v>
      </c>
      <c r="M2428" s="27"/>
      <c r="N2428" s="27">
        <v>12</v>
      </c>
      <c r="O2428" s="27">
        <v>12</v>
      </c>
      <c r="P2428" s="27">
        <v>0</v>
      </c>
      <c r="Q2428" s="27"/>
      <c r="R2428" s="27">
        <v>0</v>
      </c>
      <c r="S2428" s="27">
        <v>0</v>
      </c>
      <c r="T2428" s="27">
        <v>1500</v>
      </c>
      <c r="U2428" s="27"/>
      <c r="V2428" s="27">
        <v>0</v>
      </c>
      <c r="W2428" s="27">
        <v>0</v>
      </c>
      <c r="X2428" s="27">
        <v>0</v>
      </c>
      <c r="Y2428" s="27"/>
      <c r="Z2428" s="27">
        <v>0</v>
      </c>
      <c r="AA2428" s="27">
        <v>0</v>
      </c>
      <c r="AB2428" s="27">
        <v>0</v>
      </c>
      <c r="AC2428" s="27"/>
      <c r="AD2428" s="27">
        <v>0</v>
      </c>
      <c r="AE2428" s="27">
        <v>0</v>
      </c>
      <c r="AF2428" s="27">
        <v>0</v>
      </c>
      <c r="AG2428" s="106">
        <v>0</v>
      </c>
      <c r="AH2428" s="27">
        <v>0</v>
      </c>
      <c r="AI2428" s="27">
        <v>0</v>
      </c>
      <c r="AJ2428" s="27">
        <v>0</v>
      </c>
      <c r="AK2428" s="106">
        <v>0</v>
      </c>
      <c r="AL2428" s="106">
        <v>0</v>
      </c>
      <c r="AM2428" s="105">
        <v>0</v>
      </c>
      <c r="AN2428" s="11">
        <v>0</v>
      </c>
      <c r="AO2428" s="11">
        <v>0</v>
      </c>
      <c r="AP2428" s="105">
        <v>0</v>
      </c>
      <c r="AQ2428" s="11">
        <v>0</v>
      </c>
      <c r="AR2428" s="11">
        <v>0</v>
      </c>
      <c r="AS2428" s="11">
        <v>0</v>
      </c>
      <c r="AT2428" s="11">
        <v>0</v>
      </c>
      <c r="AU2428" s="11">
        <v>0</v>
      </c>
      <c r="AV2428" s="11">
        <v>0</v>
      </c>
      <c r="AW2428" s="11">
        <v>0</v>
      </c>
      <c r="AX2428" s="11">
        <v>0</v>
      </c>
      <c r="AZ2428" s="11">
        <v>0</v>
      </c>
      <c r="BA2428" s="11">
        <v>0</v>
      </c>
      <c r="BB2428" s="122"/>
    </row>
    <row r="2429" spans="1:54" x14ac:dyDescent="0.25">
      <c r="A2429">
        <v>12</v>
      </c>
      <c r="B2429" t="str">
        <f t="shared" si="292"/>
        <v>CCC-7121</v>
      </c>
      <c r="C2429" s="2" t="s">
        <v>322</v>
      </c>
      <c r="D2429" s="2" t="str">
        <f t="shared" si="296"/>
        <v>7</v>
      </c>
      <c r="E2429" s="2" t="str">
        <f t="shared" si="297"/>
        <v>71</v>
      </c>
      <c r="F2429" s="2" t="str">
        <f t="shared" si="298"/>
        <v>712</v>
      </c>
      <c r="G2429" s="1" t="s">
        <v>224</v>
      </c>
      <c r="H2429" s="27">
        <v>0</v>
      </c>
      <c r="I2429" s="27"/>
      <c r="J2429" s="27">
        <v>0</v>
      </c>
      <c r="K2429" s="27">
        <v>0</v>
      </c>
      <c r="L2429" s="27">
        <v>0</v>
      </c>
      <c r="M2429" s="27"/>
      <c r="N2429" s="27">
        <v>0</v>
      </c>
      <c r="O2429" s="27">
        <v>0</v>
      </c>
      <c r="P2429" s="27">
        <v>0</v>
      </c>
      <c r="Q2429" s="27"/>
      <c r="R2429" s="27">
        <v>0</v>
      </c>
      <c r="S2429" s="27">
        <v>0</v>
      </c>
      <c r="T2429" s="27">
        <v>0</v>
      </c>
      <c r="U2429" s="27"/>
      <c r="V2429" s="27">
        <v>0</v>
      </c>
      <c r="W2429" s="27">
        <v>0</v>
      </c>
      <c r="X2429" s="27">
        <v>0</v>
      </c>
      <c r="Y2429" s="27"/>
      <c r="Z2429" s="27">
        <v>0</v>
      </c>
      <c r="AA2429" s="27">
        <v>0</v>
      </c>
      <c r="AB2429" s="27">
        <v>0</v>
      </c>
      <c r="AC2429" s="27"/>
      <c r="AD2429" s="27">
        <v>0</v>
      </c>
      <c r="AE2429" s="27">
        <v>0</v>
      </c>
      <c r="AF2429" s="27">
        <v>0</v>
      </c>
      <c r="AG2429" s="106">
        <v>0</v>
      </c>
      <c r="AH2429" s="27">
        <v>0</v>
      </c>
      <c r="AI2429" s="27">
        <v>0</v>
      </c>
      <c r="AJ2429" s="27">
        <v>0</v>
      </c>
      <c r="AK2429" s="106">
        <v>0</v>
      </c>
      <c r="AL2429" s="106">
        <v>0</v>
      </c>
      <c r="AM2429" s="105">
        <v>0</v>
      </c>
      <c r="AN2429" s="11">
        <v>0</v>
      </c>
      <c r="AO2429" s="11">
        <v>0</v>
      </c>
      <c r="AP2429" s="105">
        <v>0</v>
      </c>
      <c r="AQ2429" s="11">
        <v>0</v>
      </c>
      <c r="AR2429" s="11">
        <v>0</v>
      </c>
      <c r="AS2429" s="11">
        <v>0</v>
      </c>
      <c r="AT2429" s="11">
        <v>0</v>
      </c>
      <c r="AU2429" s="11">
        <v>0</v>
      </c>
      <c r="AV2429" s="11">
        <v>0</v>
      </c>
      <c r="AW2429" s="11">
        <v>0</v>
      </c>
      <c r="AX2429" s="11">
        <v>0</v>
      </c>
      <c r="AZ2429" s="11">
        <v>0</v>
      </c>
      <c r="BA2429" s="11">
        <v>0</v>
      </c>
      <c r="BB2429" s="122"/>
    </row>
    <row r="2430" spans="1:54" x14ac:dyDescent="0.25">
      <c r="A2430">
        <v>12</v>
      </c>
      <c r="B2430" t="str">
        <f t="shared" si="292"/>
        <v>CCC-7122</v>
      </c>
      <c r="C2430" s="2" t="s">
        <v>322</v>
      </c>
      <c r="D2430" s="2" t="str">
        <f t="shared" si="296"/>
        <v>7</v>
      </c>
      <c r="E2430" s="2" t="str">
        <f t="shared" si="297"/>
        <v>71</v>
      </c>
      <c r="F2430" s="2" t="str">
        <f t="shared" si="298"/>
        <v>712</v>
      </c>
      <c r="G2430" s="1" t="s">
        <v>225</v>
      </c>
      <c r="H2430" s="27">
        <v>0</v>
      </c>
      <c r="I2430" s="27"/>
      <c r="J2430" s="27">
        <v>0</v>
      </c>
      <c r="K2430" s="27">
        <v>0</v>
      </c>
      <c r="L2430" s="27">
        <v>0</v>
      </c>
      <c r="M2430" s="27"/>
      <c r="N2430" s="27">
        <v>0</v>
      </c>
      <c r="O2430" s="27">
        <v>0</v>
      </c>
      <c r="P2430" s="27">
        <v>0</v>
      </c>
      <c r="Q2430" s="27"/>
      <c r="R2430" s="27">
        <v>0</v>
      </c>
      <c r="S2430" s="27">
        <v>0</v>
      </c>
      <c r="T2430" s="27">
        <v>0</v>
      </c>
      <c r="U2430" s="27"/>
      <c r="V2430" s="27">
        <v>0</v>
      </c>
      <c r="W2430" s="27">
        <v>0</v>
      </c>
      <c r="X2430" s="27">
        <v>0</v>
      </c>
      <c r="Y2430" s="27"/>
      <c r="Z2430" s="27">
        <v>0</v>
      </c>
      <c r="AA2430" s="27">
        <v>0</v>
      </c>
      <c r="AB2430" s="27">
        <v>0</v>
      </c>
      <c r="AC2430" s="27"/>
      <c r="AD2430" s="27">
        <v>0</v>
      </c>
      <c r="AE2430" s="27">
        <v>0</v>
      </c>
      <c r="AF2430" s="27">
        <v>0</v>
      </c>
      <c r="AG2430" s="106">
        <v>0</v>
      </c>
      <c r="AH2430" s="27">
        <v>0</v>
      </c>
      <c r="AI2430" s="27">
        <v>0</v>
      </c>
      <c r="AJ2430" s="27">
        <v>0</v>
      </c>
      <c r="AK2430" s="106">
        <v>0</v>
      </c>
      <c r="AL2430" s="106">
        <v>0</v>
      </c>
      <c r="AM2430" s="105">
        <v>0</v>
      </c>
      <c r="AN2430" s="11">
        <v>0</v>
      </c>
      <c r="AO2430" s="11">
        <v>0</v>
      </c>
      <c r="AP2430" s="105">
        <v>0</v>
      </c>
      <c r="AQ2430" s="11">
        <v>0</v>
      </c>
      <c r="AR2430" s="11">
        <v>0</v>
      </c>
      <c r="AS2430" s="11">
        <v>0</v>
      </c>
      <c r="AT2430" s="11">
        <v>0</v>
      </c>
      <c r="AU2430" s="11">
        <v>0</v>
      </c>
      <c r="AV2430" s="11">
        <v>0</v>
      </c>
      <c r="AW2430" s="11">
        <v>0</v>
      </c>
      <c r="AX2430" s="11">
        <v>0</v>
      </c>
      <c r="AZ2430" s="11">
        <v>0</v>
      </c>
      <c r="BA2430" s="11">
        <v>0</v>
      </c>
      <c r="BB2430" s="122"/>
    </row>
    <row r="2431" spans="1:54" x14ac:dyDescent="0.25">
      <c r="A2431">
        <v>12</v>
      </c>
      <c r="B2431" t="str">
        <f t="shared" si="292"/>
        <v>CCC-7131</v>
      </c>
      <c r="C2431" s="2" t="s">
        <v>322</v>
      </c>
      <c r="D2431" s="2" t="str">
        <f t="shared" si="296"/>
        <v>7</v>
      </c>
      <c r="E2431" s="2" t="str">
        <f t="shared" si="297"/>
        <v>71</v>
      </c>
      <c r="F2431" s="2" t="str">
        <f t="shared" si="298"/>
        <v>713</v>
      </c>
      <c r="G2431" s="1" t="s">
        <v>226</v>
      </c>
      <c r="H2431" s="27">
        <v>0</v>
      </c>
      <c r="I2431" s="27"/>
      <c r="J2431" s="27">
        <v>0</v>
      </c>
      <c r="K2431" s="27">
        <v>0</v>
      </c>
      <c r="L2431" s="27">
        <v>0</v>
      </c>
      <c r="M2431" s="27"/>
      <c r="N2431" s="27">
        <v>0</v>
      </c>
      <c r="O2431" s="27">
        <v>0</v>
      </c>
      <c r="P2431" s="27">
        <v>0</v>
      </c>
      <c r="Q2431" s="27"/>
      <c r="R2431" s="27">
        <v>0</v>
      </c>
      <c r="S2431" s="27">
        <v>0</v>
      </c>
      <c r="T2431" s="27">
        <v>0</v>
      </c>
      <c r="U2431" s="27"/>
      <c r="V2431" s="27">
        <v>0</v>
      </c>
      <c r="W2431" s="27">
        <v>0</v>
      </c>
      <c r="X2431" s="27">
        <v>0</v>
      </c>
      <c r="Y2431" s="27"/>
      <c r="Z2431" s="27">
        <v>0</v>
      </c>
      <c r="AA2431" s="27">
        <v>0</v>
      </c>
      <c r="AB2431" s="27">
        <v>0</v>
      </c>
      <c r="AC2431" s="27"/>
      <c r="AD2431" s="27">
        <v>0</v>
      </c>
      <c r="AE2431" s="27">
        <v>0</v>
      </c>
      <c r="AF2431" s="27">
        <v>0</v>
      </c>
      <c r="AG2431" s="106">
        <v>0</v>
      </c>
      <c r="AH2431" s="27">
        <v>0</v>
      </c>
      <c r="AI2431" s="27">
        <v>0</v>
      </c>
      <c r="AJ2431" s="27">
        <v>0</v>
      </c>
      <c r="AK2431" s="106">
        <v>0</v>
      </c>
      <c r="AL2431" s="106">
        <v>0</v>
      </c>
      <c r="AM2431" s="105">
        <v>0</v>
      </c>
      <c r="AN2431" s="11">
        <v>0</v>
      </c>
      <c r="AO2431" s="11">
        <v>0</v>
      </c>
      <c r="AP2431" s="105">
        <v>0</v>
      </c>
      <c r="AQ2431" s="11">
        <v>0</v>
      </c>
      <c r="AR2431" s="11">
        <v>7083</v>
      </c>
      <c r="AS2431" s="11">
        <v>7082</v>
      </c>
      <c r="AT2431" s="11">
        <v>7082</v>
      </c>
      <c r="AU2431" s="11">
        <v>7082</v>
      </c>
      <c r="AV2431" s="11">
        <v>4376</v>
      </c>
      <c r="AW2431" s="11">
        <v>4348</v>
      </c>
      <c r="AX2431" s="11">
        <v>4348</v>
      </c>
      <c r="AZ2431" s="11">
        <v>4376</v>
      </c>
      <c r="BA2431" s="11">
        <v>4348</v>
      </c>
      <c r="BB2431" s="122"/>
    </row>
    <row r="2432" spans="1:54" x14ac:dyDescent="0.25">
      <c r="A2432">
        <v>12</v>
      </c>
      <c r="B2432" t="str">
        <f t="shared" si="292"/>
        <v>CCC-7132</v>
      </c>
      <c r="C2432" s="2" t="s">
        <v>322</v>
      </c>
      <c r="D2432" s="2" t="str">
        <f t="shared" si="296"/>
        <v>7</v>
      </c>
      <c r="E2432" s="2" t="str">
        <f t="shared" si="297"/>
        <v>71</v>
      </c>
      <c r="F2432" s="2" t="str">
        <f t="shared" si="298"/>
        <v>713</v>
      </c>
      <c r="G2432" s="1" t="s">
        <v>227</v>
      </c>
      <c r="H2432" s="27">
        <v>0</v>
      </c>
      <c r="I2432" s="27"/>
      <c r="J2432" s="27">
        <v>0</v>
      </c>
      <c r="K2432" s="27">
        <v>0</v>
      </c>
      <c r="L2432" s="27">
        <v>0</v>
      </c>
      <c r="M2432" s="27"/>
      <c r="N2432" s="27">
        <v>0</v>
      </c>
      <c r="O2432" s="27">
        <v>0</v>
      </c>
      <c r="P2432" s="27">
        <v>0</v>
      </c>
      <c r="Q2432" s="27"/>
      <c r="R2432" s="27">
        <v>0</v>
      </c>
      <c r="S2432" s="27">
        <v>0</v>
      </c>
      <c r="T2432" s="27">
        <v>0</v>
      </c>
      <c r="U2432" s="27"/>
      <c r="V2432" s="27">
        <v>0</v>
      </c>
      <c r="W2432" s="27">
        <v>0</v>
      </c>
      <c r="X2432" s="27">
        <v>0</v>
      </c>
      <c r="Y2432" s="27"/>
      <c r="Z2432" s="27">
        <v>0</v>
      </c>
      <c r="AA2432" s="27">
        <v>0</v>
      </c>
      <c r="AB2432" s="27">
        <v>0</v>
      </c>
      <c r="AC2432" s="27"/>
      <c r="AD2432" s="27">
        <v>0</v>
      </c>
      <c r="AE2432" s="27">
        <v>0</v>
      </c>
      <c r="AF2432" s="27">
        <v>0</v>
      </c>
      <c r="AG2432" s="106">
        <v>0</v>
      </c>
      <c r="AH2432" s="27">
        <v>0</v>
      </c>
      <c r="AI2432" s="27">
        <v>0</v>
      </c>
      <c r="AJ2432" s="27">
        <v>0</v>
      </c>
      <c r="AK2432" s="106">
        <v>0</v>
      </c>
      <c r="AL2432" s="106">
        <v>0</v>
      </c>
      <c r="AM2432" s="105">
        <v>0</v>
      </c>
      <c r="AN2432" s="11">
        <v>0</v>
      </c>
      <c r="AO2432" s="11">
        <v>0</v>
      </c>
      <c r="AP2432" s="105">
        <v>0</v>
      </c>
      <c r="AQ2432" s="11">
        <v>0</v>
      </c>
      <c r="AR2432" s="11">
        <v>0</v>
      </c>
      <c r="AS2432" s="11">
        <v>0</v>
      </c>
      <c r="AT2432" s="11">
        <v>0</v>
      </c>
      <c r="AU2432" s="11">
        <v>0</v>
      </c>
      <c r="AV2432" s="11">
        <v>0</v>
      </c>
      <c r="AW2432" s="11">
        <v>0</v>
      </c>
      <c r="AX2432" s="11">
        <v>0</v>
      </c>
      <c r="AZ2432" s="11">
        <v>0</v>
      </c>
      <c r="BA2432" s="11">
        <v>0</v>
      </c>
      <c r="BB2432" s="122"/>
    </row>
    <row r="2433" spans="1:54" x14ac:dyDescent="0.25">
      <c r="A2433">
        <v>12</v>
      </c>
      <c r="B2433" t="str">
        <f t="shared" si="292"/>
        <v>CCC-7200</v>
      </c>
      <c r="C2433" s="2" t="s">
        <v>322</v>
      </c>
      <c r="D2433" s="2" t="str">
        <f t="shared" si="296"/>
        <v>7</v>
      </c>
      <c r="E2433" s="2" t="str">
        <f t="shared" si="297"/>
        <v>72</v>
      </c>
      <c r="F2433" s="2" t="str">
        <f t="shared" si="298"/>
        <v>720</v>
      </c>
      <c r="G2433" s="1" t="s">
        <v>229</v>
      </c>
      <c r="H2433" s="27">
        <v>0</v>
      </c>
      <c r="I2433" s="27"/>
      <c r="J2433" s="27">
        <v>0</v>
      </c>
      <c r="K2433" s="27">
        <v>0</v>
      </c>
      <c r="L2433" s="27">
        <v>0</v>
      </c>
      <c r="M2433" s="27"/>
      <c r="N2433" s="27">
        <v>0</v>
      </c>
      <c r="O2433" s="27">
        <v>0</v>
      </c>
      <c r="P2433" s="27">
        <v>0</v>
      </c>
      <c r="Q2433" s="27"/>
      <c r="R2433" s="27">
        <v>0</v>
      </c>
      <c r="S2433" s="27">
        <v>0</v>
      </c>
      <c r="T2433" s="27">
        <v>0</v>
      </c>
      <c r="U2433" s="27"/>
      <c r="V2433" s="27">
        <v>0</v>
      </c>
      <c r="W2433" s="27">
        <v>0</v>
      </c>
      <c r="X2433" s="27">
        <v>0</v>
      </c>
      <c r="Y2433" s="27"/>
      <c r="Z2433" s="27">
        <v>0</v>
      </c>
      <c r="AA2433" s="27">
        <v>0</v>
      </c>
      <c r="AB2433" s="27">
        <v>0</v>
      </c>
      <c r="AC2433" s="27"/>
      <c r="AD2433" s="27">
        <v>0</v>
      </c>
      <c r="AE2433" s="27">
        <v>0</v>
      </c>
      <c r="AF2433" s="27">
        <v>0</v>
      </c>
      <c r="AG2433" s="106">
        <v>0</v>
      </c>
      <c r="AH2433" s="27">
        <v>0</v>
      </c>
      <c r="AI2433" s="27">
        <v>0</v>
      </c>
      <c r="AJ2433" s="27">
        <v>0</v>
      </c>
      <c r="AK2433" s="106">
        <v>8</v>
      </c>
      <c r="AL2433" s="106">
        <v>8</v>
      </c>
      <c r="AM2433" s="105">
        <v>8</v>
      </c>
      <c r="AN2433" s="11">
        <v>210</v>
      </c>
      <c r="AO2433" s="11">
        <v>221</v>
      </c>
      <c r="AP2433" s="105">
        <v>221</v>
      </c>
      <c r="AQ2433" s="11">
        <v>221</v>
      </c>
      <c r="AR2433" s="11">
        <v>180</v>
      </c>
      <c r="AS2433" s="11">
        <v>110</v>
      </c>
      <c r="AT2433" s="11">
        <v>110</v>
      </c>
      <c r="AU2433" s="11">
        <v>110</v>
      </c>
      <c r="AV2433" s="11">
        <v>383</v>
      </c>
      <c r="AW2433" s="11">
        <v>0</v>
      </c>
      <c r="AX2433" s="11">
        <v>0</v>
      </c>
      <c r="AZ2433" s="11">
        <v>925</v>
      </c>
      <c r="BA2433" s="11">
        <v>337</v>
      </c>
      <c r="BB2433" s="122"/>
    </row>
    <row r="2434" spans="1:54" x14ac:dyDescent="0.25">
      <c r="A2434">
        <v>12</v>
      </c>
      <c r="B2434" t="str">
        <f t="shared" si="292"/>
        <v>CCC-7290</v>
      </c>
      <c r="C2434" s="2" t="s">
        <v>322</v>
      </c>
      <c r="D2434" s="2" t="str">
        <f t="shared" si="296"/>
        <v>7</v>
      </c>
      <c r="E2434" s="2" t="str">
        <f t="shared" si="297"/>
        <v>72</v>
      </c>
      <c r="F2434" s="2" t="str">
        <f t="shared" si="298"/>
        <v>729</v>
      </c>
      <c r="G2434" s="1" t="s">
        <v>916</v>
      </c>
      <c r="H2434" s="27">
        <v>0</v>
      </c>
      <c r="I2434" s="27"/>
      <c r="J2434" s="27">
        <v>0</v>
      </c>
      <c r="K2434" s="27">
        <v>0</v>
      </c>
      <c r="L2434" s="27">
        <v>0</v>
      </c>
      <c r="M2434" s="27"/>
      <c r="N2434" s="27">
        <v>0</v>
      </c>
      <c r="O2434" s="27">
        <v>0</v>
      </c>
      <c r="P2434" s="27">
        <v>0</v>
      </c>
      <c r="Q2434" s="27"/>
      <c r="R2434" s="27">
        <v>0</v>
      </c>
      <c r="S2434" s="27">
        <v>0</v>
      </c>
      <c r="T2434" s="27">
        <v>0</v>
      </c>
      <c r="U2434" s="27"/>
      <c r="V2434" s="27">
        <v>0</v>
      </c>
      <c r="W2434" s="27">
        <v>0</v>
      </c>
      <c r="X2434" s="27">
        <v>0</v>
      </c>
      <c r="Y2434" s="27"/>
      <c r="Z2434" s="27">
        <v>0</v>
      </c>
      <c r="AA2434" s="27">
        <v>0</v>
      </c>
      <c r="AB2434" s="27">
        <v>0</v>
      </c>
      <c r="AC2434" s="27"/>
      <c r="AD2434" s="27">
        <v>0</v>
      </c>
      <c r="AE2434" s="27">
        <v>0</v>
      </c>
      <c r="AF2434" s="27">
        <v>0</v>
      </c>
      <c r="AG2434" s="106">
        <v>0</v>
      </c>
      <c r="AH2434" s="27">
        <v>0</v>
      </c>
      <c r="AI2434" s="27">
        <v>0</v>
      </c>
      <c r="AJ2434" s="27">
        <v>0</v>
      </c>
      <c r="AK2434" s="106">
        <v>0</v>
      </c>
      <c r="AL2434" s="106">
        <v>0</v>
      </c>
      <c r="AM2434" s="105">
        <v>0</v>
      </c>
      <c r="AN2434" s="11">
        <v>0</v>
      </c>
      <c r="AO2434" s="11">
        <v>0</v>
      </c>
      <c r="AP2434" s="105">
        <v>0</v>
      </c>
      <c r="AQ2434" s="11">
        <v>0</v>
      </c>
      <c r="AR2434" s="11">
        <v>0</v>
      </c>
      <c r="AS2434" s="11">
        <v>0</v>
      </c>
      <c r="AT2434" s="11">
        <v>0</v>
      </c>
      <c r="AU2434" s="11">
        <v>0</v>
      </c>
      <c r="AV2434" s="11">
        <v>0</v>
      </c>
      <c r="AW2434" s="11">
        <v>0</v>
      </c>
      <c r="AX2434" s="11">
        <v>0</v>
      </c>
      <c r="AZ2434" s="11">
        <v>0</v>
      </c>
      <c r="BA2434" s="11">
        <v>0</v>
      </c>
      <c r="BB2434" s="122"/>
    </row>
    <row r="2435" spans="1:54" x14ac:dyDescent="0.25">
      <c r="A2435">
        <v>12</v>
      </c>
      <c r="B2435" t="str">
        <f t="shared" ref="B2435:B2498" si="299">C2435&amp;"-"&amp;G2435</f>
        <v>CCC-7310</v>
      </c>
      <c r="C2435" s="2" t="s">
        <v>322</v>
      </c>
      <c r="D2435" s="2" t="str">
        <f t="shared" si="296"/>
        <v>7</v>
      </c>
      <c r="E2435" s="2" t="str">
        <f t="shared" si="297"/>
        <v>73</v>
      </c>
      <c r="F2435" s="2" t="str">
        <f t="shared" si="298"/>
        <v>731</v>
      </c>
      <c r="G2435" s="1" t="s">
        <v>232</v>
      </c>
      <c r="H2435" s="27">
        <v>0</v>
      </c>
      <c r="I2435" s="27"/>
      <c r="J2435" s="27">
        <v>0</v>
      </c>
      <c r="K2435" s="27">
        <v>0</v>
      </c>
      <c r="L2435" s="27">
        <v>0</v>
      </c>
      <c r="M2435" s="27"/>
      <c r="N2435" s="27">
        <v>0</v>
      </c>
      <c r="O2435" s="27">
        <v>0</v>
      </c>
      <c r="P2435" s="27">
        <v>0</v>
      </c>
      <c r="Q2435" s="27"/>
      <c r="R2435" s="27">
        <v>0</v>
      </c>
      <c r="S2435" s="27">
        <v>0</v>
      </c>
      <c r="T2435" s="27">
        <v>0</v>
      </c>
      <c r="U2435" s="27"/>
      <c r="V2435" s="27">
        <v>0</v>
      </c>
      <c r="W2435" s="27">
        <v>0</v>
      </c>
      <c r="X2435" s="27">
        <v>0</v>
      </c>
      <c r="Y2435" s="27"/>
      <c r="Z2435" s="27">
        <v>0</v>
      </c>
      <c r="AA2435" s="27">
        <v>0</v>
      </c>
      <c r="AB2435" s="27">
        <v>0</v>
      </c>
      <c r="AC2435" s="27"/>
      <c r="AD2435" s="27">
        <v>0</v>
      </c>
      <c r="AE2435" s="27">
        <v>0</v>
      </c>
      <c r="AF2435" s="27">
        <v>0</v>
      </c>
      <c r="AG2435" s="106">
        <v>0</v>
      </c>
      <c r="AH2435" s="27">
        <v>0</v>
      </c>
      <c r="AI2435" s="27">
        <v>0</v>
      </c>
      <c r="AJ2435" s="27">
        <v>0</v>
      </c>
      <c r="AK2435" s="106">
        <v>0</v>
      </c>
      <c r="AL2435" s="106">
        <v>0</v>
      </c>
      <c r="AM2435" s="105">
        <v>0</v>
      </c>
      <c r="AN2435" s="11">
        <v>0</v>
      </c>
      <c r="AO2435" s="11">
        <v>0</v>
      </c>
      <c r="AP2435" s="105">
        <v>0</v>
      </c>
      <c r="AQ2435" s="11">
        <v>0</v>
      </c>
      <c r="AR2435" s="11">
        <v>0</v>
      </c>
      <c r="AS2435" s="11">
        <v>0</v>
      </c>
      <c r="AT2435" s="11">
        <v>0</v>
      </c>
      <c r="AU2435" s="11">
        <v>0</v>
      </c>
      <c r="AV2435" s="11">
        <v>0</v>
      </c>
      <c r="AW2435" s="11">
        <v>0</v>
      </c>
      <c r="AX2435" s="11">
        <v>0</v>
      </c>
      <c r="AZ2435" s="11">
        <v>0</v>
      </c>
      <c r="BA2435" s="11">
        <v>0</v>
      </c>
      <c r="BB2435" s="122"/>
    </row>
    <row r="2436" spans="1:54" x14ac:dyDescent="0.25">
      <c r="A2436">
        <v>12</v>
      </c>
      <c r="B2436" t="str">
        <f t="shared" si="299"/>
        <v>CCC-7320</v>
      </c>
      <c r="C2436" s="2" t="s">
        <v>322</v>
      </c>
      <c r="D2436" s="2" t="str">
        <f t="shared" si="296"/>
        <v>7</v>
      </c>
      <c r="E2436" s="2" t="str">
        <f t="shared" si="297"/>
        <v>73</v>
      </c>
      <c r="F2436" s="2" t="str">
        <f t="shared" si="298"/>
        <v>732</v>
      </c>
      <c r="G2436" s="1" t="s">
        <v>233</v>
      </c>
      <c r="H2436" s="27">
        <v>0</v>
      </c>
      <c r="I2436" s="27"/>
      <c r="J2436" s="27">
        <v>0</v>
      </c>
      <c r="K2436" s="27">
        <v>0</v>
      </c>
      <c r="L2436" s="27">
        <v>0</v>
      </c>
      <c r="M2436" s="27"/>
      <c r="N2436" s="27">
        <v>0</v>
      </c>
      <c r="O2436" s="27">
        <v>0</v>
      </c>
      <c r="P2436" s="27">
        <v>0</v>
      </c>
      <c r="Q2436" s="27"/>
      <c r="R2436" s="27">
        <v>0</v>
      </c>
      <c r="S2436" s="27">
        <v>0</v>
      </c>
      <c r="T2436" s="27">
        <v>0</v>
      </c>
      <c r="U2436" s="27"/>
      <c r="V2436" s="27">
        <v>0</v>
      </c>
      <c r="W2436" s="27">
        <v>0</v>
      </c>
      <c r="X2436" s="27">
        <v>0</v>
      </c>
      <c r="Y2436" s="27"/>
      <c r="Z2436" s="27">
        <v>0</v>
      </c>
      <c r="AA2436" s="27">
        <v>0</v>
      </c>
      <c r="AB2436" s="27">
        <v>0</v>
      </c>
      <c r="AC2436" s="27"/>
      <c r="AD2436" s="27">
        <v>0</v>
      </c>
      <c r="AE2436" s="27">
        <v>0</v>
      </c>
      <c r="AF2436" s="27">
        <v>0</v>
      </c>
      <c r="AG2436" s="106">
        <v>0</v>
      </c>
      <c r="AH2436" s="27">
        <v>0</v>
      </c>
      <c r="AI2436" s="27">
        <v>0</v>
      </c>
      <c r="AJ2436" s="27">
        <v>0</v>
      </c>
      <c r="AK2436" s="106">
        <v>0</v>
      </c>
      <c r="AL2436" s="106">
        <v>0</v>
      </c>
      <c r="AM2436" s="105">
        <v>0</v>
      </c>
      <c r="AN2436" s="11">
        <v>0</v>
      </c>
      <c r="AO2436" s="11">
        <v>0</v>
      </c>
      <c r="AP2436" s="105">
        <v>0</v>
      </c>
      <c r="AQ2436" s="11">
        <v>0</v>
      </c>
      <c r="AR2436" s="11">
        <v>0</v>
      </c>
      <c r="AS2436" s="11">
        <v>0</v>
      </c>
      <c r="AT2436" s="11">
        <v>0</v>
      </c>
      <c r="AU2436" s="11">
        <v>0</v>
      </c>
      <c r="AV2436" s="11">
        <v>0</v>
      </c>
      <c r="AW2436" s="11">
        <v>0</v>
      </c>
      <c r="AX2436" s="11">
        <v>0</v>
      </c>
      <c r="AZ2436" s="11">
        <v>0</v>
      </c>
      <c r="BA2436" s="11">
        <v>0</v>
      </c>
      <c r="BB2436" s="122"/>
    </row>
    <row r="2437" spans="1:54" x14ac:dyDescent="0.25">
      <c r="A2437">
        <v>12</v>
      </c>
      <c r="B2437" t="str">
        <f t="shared" si="299"/>
        <v>CCC-7330</v>
      </c>
      <c r="C2437" s="2" t="s">
        <v>322</v>
      </c>
      <c r="D2437" s="2" t="str">
        <f t="shared" si="296"/>
        <v>7</v>
      </c>
      <c r="E2437" s="2" t="str">
        <f t="shared" si="297"/>
        <v>73</v>
      </c>
      <c r="F2437" s="2" t="str">
        <f t="shared" si="298"/>
        <v>733</v>
      </c>
      <c r="G2437" s="1" t="s">
        <v>234</v>
      </c>
      <c r="H2437" s="27">
        <v>0</v>
      </c>
      <c r="I2437" s="27"/>
      <c r="J2437" s="27">
        <v>0</v>
      </c>
      <c r="K2437" s="27">
        <v>0</v>
      </c>
      <c r="L2437" s="27">
        <v>0</v>
      </c>
      <c r="M2437" s="27"/>
      <c r="N2437" s="27">
        <v>0</v>
      </c>
      <c r="O2437" s="27">
        <v>0</v>
      </c>
      <c r="P2437" s="27">
        <v>0</v>
      </c>
      <c r="Q2437" s="27"/>
      <c r="R2437" s="27">
        <v>0</v>
      </c>
      <c r="S2437" s="27">
        <v>0</v>
      </c>
      <c r="T2437" s="27">
        <v>0</v>
      </c>
      <c r="U2437" s="27"/>
      <c r="V2437" s="27">
        <v>0</v>
      </c>
      <c r="W2437" s="27">
        <v>0</v>
      </c>
      <c r="X2437" s="27">
        <v>0</v>
      </c>
      <c r="Y2437" s="27"/>
      <c r="Z2437" s="27">
        <v>0</v>
      </c>
      <c r="AA2437" s="27">
        <v>0</v>
      </c>
      <c r="AB2437" s="27">
        <v>0</v>
      </c>
      <c r="AC2437" s="27"/>
      <c r="AD2437" s="27">
        <v>0</v>
      </c>
      <c r="AE2437" s="27">
        <v>0</v>
      </c>
      <c r="AF2437" s="27">
        <v>0</v>
      </c>
      <c r="AG2437" s="106">
        <v>0</v>
      </c>
      <c r="AH2437" s="27">
        <v>0</v>
      </c>
      <c r="AI2437" s="27">
        <v>0</v>
      </c>
      <c r="AJ2437" s="27">
        <v>0</v>
      </c>
      <c r="AK2437" s="106">
        <v>0</v>
      </c>
      <c r="AL2437" s="106">
        <v>0</v>
      </c>
      <c r="AM2437" s="105">
        <v>0</v>
      </c>
      <c r="AN2437" s="11">
        <v>0</v>
      </c>
      <c r="AO2437" s="11">
        <v>0</v>
      </c>
      <c r="AP2437" s="105">
        <v>0</v>
      </c>
      <c r="AQ2437" s="11">
        <v>0</v>
      </c>
      <c r="AR2437" s="11">
        <v>0</v>
      </c>
      <c r="AS2437" s="11">
        <v>0</v>
      </c>
      <c r="AT2437" s="11">
        <v>0</v>
      </c>
      <c r="AU2437" s="11">
        <v>0</v>
      </c>
      <c r="AV2437" s="11">
        <v>0</v>
      </c>
      <c r="AW2437" s="11">
        <v>0</v>
      </c>
      <c r="AX2437" s="11">
        <v>0</v>
      </c>
      <c r="AZ2437" s="11">
        <v>0</v>
      </c>
      <c r="BA2437" s="11">
        <v>0</v>
      </c>
      <c r="BB2437" s="122"/>
    </row>
    <row r="2438" spans="1:54" x14ac:dyDescent="0.25">
      <c r="A2438">
        <v>12</v>
      </c>
      <c r="B2438" t="str">
        <f t="shared" si="299"/>
        <v>CCC-7340</v>
      </c>
      <c r="C2438" s="2" t="s">
        <v>322</v>
      </c>
      <c r="D2438" s="2" t="str">
        <f t="shared" si="296"/>
        <v>7</v>
      </c>
      <c r="E2438" s="2" t="str">
        <f t="shared" si="297"/>
        <v>73</v>
      </c>
      <c r="F2438" s="2" t="str">
        <f t="shared" si="298"/>
        <v>734</v>
      </c>
      <c r="G2438" s="1" t="s">
        <v>235</v>
      </c>
      <c r="H2438" s="27">
        <v>0</v>
      </c>
      <c r="I2438" s="27"/>
      <c r="J2438" s="27">
        <v>0</v>
      </c>
      <c r="K2438" s="27">
        <v>0</v>
      </c>
      <c r="L2438" s="27">
        <v>0</v>
      </c>
      <c r="M2438" s="27"/>
      <c r="N2438" s="27">
        <v>0</v>
      </c>
      <c r="O2438" s="27">
        <v>0</v>
      </c>
      <c r="P2438" s="27">
        <v>0</v>
      </c>
      <c r="Q2438" s="27"/>
      <c r="R2438" s="27">
        <v>0</v>
      </c>
      <c r="S2438" s="27">
        <v>0</v>
      </c>
      <c r="T2438" s="27">
        <v>0</v>
      </c>
      <c r="U2438" s="27"/>
      <c r="V2438" s="27">
        <v>0</v>
      </c>
      <c r="W2438" s="27">
        <v>0</v>
      </c>
      <c r="X2438" s="27">
        <v>0</v>
      </c>
      <c r="Y2438" s="27"/>
      <c r="Z2438" s="27">
        <v>0</v>
      </c>
      <c r="AA2438" s="27">
        <v>0</v>
      </c>
      <c r="AB2438" s="27">
        <v>0</v>
      </c>
      <c r="AC2438" s="27"/>
      <c r="AD2438" s="27">
        <v>0</v>
      </c>
      <c r="AE2438" s="27">
        <v>0</v>
      </c>
      <c r="AF2438" s="27">
        <v>0</v>
      </c>
      <c r="AG2438" s="106">
        <v>0</v>
      </c>
      <c r="AH2438" s="27">
        <v>0</v>
      </c>
      <c r="AI2438" s="27">
        <v>0</v>
      </c>
      <c r="AJ2438" s="27">
        <v>0</v>
      </c>
      <c r="AK2438" s="106">
        <v>0</v>
      </c>
      <c r="AL2438" s="106">
        <v>0</v>
      </c>
      <c r="AM2438" s="105">
        <v>0</v>
      </c>
      <c r="AN2438" s="11">
        <v>0</v>
      </c>
      <c r="AO2438" s="11">
        <v>0</v>
      </c>
      <c r="AP2438" s="105">
        <v>0</v>
      </c>
      <c r="AQ2438" s="11">
        <v>0</v>
      </c>
      <c r="AR2438" s="11">
        <v>0</v>
      </c>
      <c r="AS2438" s="11">
        <v>0</v>
      </c>
      <c r="AT2438" s="11">
        <v>0</v>
      </c>
      <c r="AU2438" s="11">
        <v>0</v>
      </c>
      <c r="AV2438" s="11">
        <v>0</v>
      </c>
      <c r="AW2438" s="11">
        <v>0</v>
      </c>
      <c r="AX2438" s="11">
        <v>0</v>
      </c>
      <c r="AZ2438" s="11">
        <v>0</v>
      </c>
      <c r="BA2438" s="11">
        <v>0</v>
      </c>
      <c r="BB2438" s="122"/>
    </row>
    <row r="2439" spans="1:54" x14ac:dyDescent="0.25">
      <c r="A2439">
        <v>12</v>
      </c>
      <c r="B2439" t="str">
        <f t="shared" si="299"/>
        <v>CCC-7390</v>
      </c>
      <c r="C2439" s="2" t="s">
        <v>322</v>
      </c>
      <c r="D2439" s="2" t="s">
        <v>2163</v>
      </c>
      <c r="E2439" s="2" t="s">
        <v>2164</v>
      </c>
      <c r="F2439" s="2" t="s">
        <v>2165</v>
      </c>
      <c r="G2439" s="1" t="s">
        <v>2152</v>
      </c>
      <c r="H2439" s="27">
        <v>0</v>
      </c>
      <c r="I2439" s="27"/>
      <c r="J2439" s="27">
        <v>0</v>
      </c>
      <c r="K2439" s="27">
        <v>0</v>
      </c>
      <c r="L2439" s="27">
        <v>0</v>
      </c>
      <c r="M2439" s="27"/>
      <c r="N2439" s="27">
        <v>0</v>
      </c>
      <c r="O2439" s="27">
        <v>0</v>
      </c>
      <c r="P2439" s="27">
        <v>0</v>
      </c>
      <c r="Q2439" s="27"/>
      <c r="R2439" s="27">
        <v>0</v>
      </c>
      <c r="S2439" s="27">
        <v>0</v>
      </c>
      <c r="T2439" s="27">
        <v>0</v>
      </c>
      <c r="U2439" s="27"/>
      <c r="V2439" s="27">
        <v>0</v>
      </c>
      <c r="W2439" s="27">
        <v>0</v>
      </c>
      <c r="X2439" s="27">
        <v>0</v>
      </c>
      <c r="Y2439" s="27"/>
      <c r="Z2439" s="27">
        <v>0</v>
      </c>
      <c r="AA2439" s="27">
        <v>0</v>
      </c>
      <c r="AB2439" s="27">
        <v>0</v>
      </c>
      <c r="AC2439" s="27"/>
      <c r="AD2439" s="27">
        <v>0</v>
      </c>
      <c r="AE2439" s="27">
        <v>0</v>
      </c>
      <c r="AF2439" s="27">
        <v>0</v>
      </c>
      <c r="AG2439" s="106">
        <v>0</v>
      </c>
      <c r="AH2439" s="27">
        <v>0</v>
      </c>
      <c r="AI2439" s="27">
        <v>0</v>
      </c>
      <c r="AJ2439" s="27">
        <v>0</v>
      </c>
      <c r="AK2439" s="106">
        <v>0</v>
      </c>
      <c r="AL2439" s="106">
        <v>0</v>
      </c>
      <c r="AM2439" s="105">
        <v>0</v>
      </c>
      <c r="AN2439" s="11">
        <v>0</v>
      </c>
      <c r="AO2439" s="11">
        <v>0</v>
      </c>
      <c r="AP2439" s="105">
        <v>0</v>
      </c>
      <c r="AQ2439" s="11">
        <v>0</v>
      </c>
      <c r="AR2439" s="11">
        <v>0</v>
      </c>
      <c r="AS2439" s="11">
        <v>0</v>
      </c>
      <c r="AT2439" s="11">
        <v>0</v>
      </c>
      <c r="AU2439" s="11">
        <v>0</v>
      </c>
      <c r="AV2439" s="11">
        <v>0</v>
      </c>
      <c r="AW2439" s="11">
        <v>0</v>
      </c>
      <c r="AX2439" s="11">
        <v>0</v>
      </c>
      <c r="AZ2439" s="11">
        <v>0</v>
      </c>
      <c r="BA2439" s="11">
        <v>0</v>
      </c>
      <c r="BB2439" s="122"/>
    </row>
    <row r="2440" spans="1:54" x14ac:dyDescent="0.25">
      <c r="A2440">
        <v>12</v>
      </c>
      <c r="B2440" t="str">
        <f t="shared" si="299"/>
        <v>CCC-7410</v>
      </c>
      <c r="C2440" s="2" t="s">
        <v>322</v>
      </c>
      <c r="D2440" s="2" t="str">
        <f t="shared" ref="D2440:D2471" si="300">LEFT($G2440,1)</f>
        <v>7</v>
      </c>
      <c r="E2440" s="2" t="str">
        <f t="shared" ref="E2440:E2471" si="301">LEFT($G2440,2)</f>
        <v>74</v>
      </c>
      <c r="F2440" s="2" t="str">
        <f t="shared" ref="F2440:F2471" si="302">LEFT($G2440,3)</f>
        <v>741</v>
      </c>
      <c r="G2440" s="1" t="s">
        <v>237</v>
      </c>
      <c r="H2440" s="27">
        <v>0</v>
      </c>
      <c r="I2440" s="27"/>
      <c r="J2440" s="27">
        <v>0</v>
      </c>
      <c r="K2440" s="27">
        <v>0</v>
      </c>
      <c r="L2440" s="27">
        <v>0</v>
      </c>
      <c r="M2440" s="27"/>
      <c r="N2440" s="27">
        <v>0</v>
      </c>
      <c r="O2440" s="27">
        <v>0</v>
      </c>
      <c r="P2440" s="27">
        <v>0</v>
      </c>
      <c r="Q2440" s="27"/>
      <c r="R2440" s="27">
        <v>0</v>
      </c>
      <c r="S2440" s="27">
        <v>0</v>
      </c>
      <c r="T2440" s="27">
        <v>0</v>
      </c>
      <c r="U2440" s="27"/>
      <c r="V2440" s="27">
        <v>0</v>
      </c>
      <c r="W2440" s="27">
        <v>0</v>
      </c>
      <c r="X2440" s="27">
        <v>0</v>
      </c>
      <c r="Y2440" s="27"/>
      <c r="Z2440" s="27">
        <v>0</v>
      </c>
      <c r="AA2440" s="27">
        <v>0</v>
      </c>
      <c r="AB2440" s="27">
        <v>0</v>
      </c>
      <c r="AC2440" s="27"/>
      <c r="AD2440" s="27">
        <v>0</v>
      </c>
      <c r="AE2440" s="27">
        <v>0</v>
      </c>
      <c r="AF2440" s="27">
        <v>0</v>
      </c>
      <c r="AG2440" s="106">
        <v>0</v>
      </c>
      <c r="AH2440" s="27">
        <v>0</v>
      </c>
      <c r="AI2440" s="27">
        <v>0</v>
      </c>
      <c r="AJ2440" s="27">
        <v>0</v>
      </c>
      <c r="AK2440" s="106">
        <v>0</v>
      </c>
      <c r="AL2440" s="106">
        <v>0</v>
      </c>
      <c r="AM2440" s="105">
        <v>0</v>
      </c>
      <c r="AN2440" s="11">
        <v>0</v>
      </c>
      <c r="AO2440" s="11">
        <v>0</v>
      </c>
      <c r="AP2440" s="105">
        <v>0</v>
      </c>
      <c r="AQ2440" s="11">
        <v>0</v>
      </c>
      <c r="AR2440" s="11">
        <v>0</v>
      </c>
      <c r="AS2440" s="11">
        <v>0</v>
      </c>
      <c r="AT2440" s="11">
        <v>98</v>
      </c>
      <c r="AU2440" s="11">
        <v>98</v>
      </c>
      <c r="AV2440" s="11">
        <v>12</v>
      </c>
      <c r="AW2440" s="11">
        <v>49</v>
      </c>
      <c r="AX2440" s="11">
        <v>49</v>
      </c>
      <c r="AZ2440" s="11">
        <v>0</v>
      </c>
      <c r="BA2440" s="11">
        <v>0</v>
      </c>
      <c r="BB2440" s="122"/>
    </row>
    <row r="2441" spans="1:54" x14ac:dyDescent="0.25">
      <c r="A2441">
        <v>12</v>
      </c>
      <c r="B2441" t="str">
        <f t="shared" si="299"/>
        <v>CCC-7421</v>
      </c>
      <c r="C2441" s="2" t="s">
        <v>322</v>
      </c>
      <c r="D2441" s="2" t="str">
        <f t="shared" si="300"/>
        <v>7</v>
      </c>
      <c r="E2441" s="2" t="str">
        <f t="shared" si="301"/>
        <v>74</v>
      </c>
      <c r="F2441" s="2" t="str">
        <f t="shared" si="302"/>
        <v>742</v>
      </c>
      <c r="G2441" s="1" t="s">
        <v>961</v>
      </c>
      <c r="H2441" s="27">
        <v>0</v>
      </c>
      <c r="I2441" s="27"/>
      <c r="J2441" s="27">
        <v>0</v>
      </c>
      <c r="K2441" s="27">
        <v>0</v>
      </c>
      <c r="L2441" s="27">
        <v>0</v>
      </c>
      <c r="M2441" s="27"/>
      <c r="N2441" s="27">
        <v>0</v>
      </c>
      <c r="O2441" s="27">
        <v>0</v>
      </c>
      <c r="P2441" s="27">
        <v>0</v>
      </c>
      <c r="Q2441" s="27"/>
      <c r="R2441" s="27">
        <v>0</v>
      </c>
      <c r="S2441" s="27">
        <v>0</v>
      </c>
      <c r="T2441" s="27">
        <v>0</v>
      </c>
      <c r="U2441" s="27"/>
      <c r="V2441" s="27">
        <v>0</v>
      </c>
      <c r="W2441" s="27">
        <v>0</v>
      </c>
      <c r="X2441" s="27">
        <v>0</v>
      </c>
      <c r="Y2441" s="27"/>
      <c r="Z2441" s="27">
        <v>0</v>
      </c>
      <c r="AA2441" s="27">
        <v>0</v>
      </c>
      <c r="AB2441" s="27">
        <v>0</v>
      </c>
      <c r="AC2441" s="27"/>
      <c r="AD2441" s="27">
        <v>0</v>
      </c>
      <c r="AE2441" s="27">
        <v>0</v>
      </c>
      <c r="AF2441" s="27">
        <v>0</v>
      </c>
      <c r="AG2441" s="106">
        <v>0</v>
      </c>
      <c r="AH2441" s="27">
        <v>0</v>
      </c>
      <c r="AI2441" s="27">
        <v>0</v>
      </c>
      <c r="AJ2441" s="27">
        <v>0</v>
      </c>
      <c r="AK2441" s="106">
        <v>0</v>
      </c>
      <c r="AL2441" s="106">
        <v>0</v>
      </c>
      <c r="AM2441" s="105">
        <v>0</v>
      </c>
      <c r="AN2441" s="11">
        <v>0</v>
      </c>
      <c r="AO2441" s="11">
        <v>0</v>
      </c>
      <c r="AP2441" s="105">
        <v>0</v>
      </c>
      <c r="AQ2441" s="11">
        <v>0</v>
      </c>
      <c r="AR2441" s="11">
        <v>0</v>
      </c>
      <c r="AS2441" s="11">
        <v>0</v>
      </c>
      <c r="AT2441" s="11">
        <v>0</v>
      </c>
      <c r="AU2441" s="11"/>
      <c r="AV2441" s="11">
        <v>0</v>
      </c>
      <c r="AW2441" s="11">
        <v>0</v>
      </c>
      <c r="AX2441" s="11"/>
      <c r="AZ2441" s="11"/>
      <c r="BA2441" s="11"/>
      <c r="BB2441" s="122"/>
    </row>
    <row r="2442" spans="1:54" x14ac:dyDescent="0.25">
      <c r="A2442">
        <v>12</v>
      </c>
      <c r="B2442" t="str">
        <f t="shared" si="299"/>
        <v>CCC-7422</v>
      </c>
      <c r="C2442" s="2" t="s">
        <v>322</v>
      </c>
      <c r="D2442" s="2" t="str">
        <f t="shared" si="300"/>
        <v>7</v>
      </c>
      <c r="E2442" s="2" t="str">
        <f t="shared" si="301"/>
        <v>74</v>
      </c>
      <c r="F2442" s="2" t="str">
        <f t="shared" si="302"/>
        <v>742</v>
      </c>
      <c r="G2442" s="1" t="s">
        <v>239</v>
      </c>
      <c r="H2442" s="27">
        <v>160</v>
      </c>
      <c r="I2442" s="27"/>
      <c r="J2442" s="27">
        <v>82</v>
      </c>
      <c r="K2442" s="27">
        <v>82</v>
      </c>
      <c r="L2442" s="27">
        <v>142</v>
      </c>
      <c r="M2442" s="27"/>
      <c r="N2442" s="27">
        <v>198</v>
      </c>
      <c r="O2442" s="27">
        <v>186</v>
      </c>
      <c r="P2442" s="27">
        <v>539</v>
      </c>
      <c r="Q2442" s="27"/>
      <c r="R2442" s="27">
        <v>247</v>
      </c>
      <c r="S2442" s="27">
        <v>247</v>
      </c>
      <c r="T2442" s="27">
        <v>359</v>
      </c>
      <c r="U2442" s="27"/>
      <c r="V2442" s="27">
        <v>346</v>
      </c>
      <c r="W2442" s="27">
        <v>346</v>
      </c>
      <c r="X2442" s="27">
        <v>299</v>
      </c>
      <c r="Y2442" s="27"/>
      <c r="Z2442" s="27">
        <v>144</v>
      </c>
      <c r="AA2442" s="27">
        <v>144</v>
      </c>
      <c r="AB2442" s="27">
        <v>310</v>
      </c>
      <c r="AC2442" s="27"/>
      <c r="AD2442" s="27">
        <v>103</v>
      </c>
      <c r="AE2442" s="27">
        <v>103</v>
      </c>
      <c r="AF2442" s="27">
        <v>0</v>
      </c>
      <c r="AG2442" s="106">
        <v>515</v>
      </c>
      <c r="AH2442" s="27">
        <v>515</v>
      </c>
      <c r="AI2442" s="27">
        <v>515</v>
      </c>
      <c r="AJ2442" s="27">
        <v>740</v>
      </c>
      <c r="AK2442" s="106">
        <v>147</v>
      </c>
      <c r="AL2442" s="106">
        <v>147</v>
      </c>
      <c r="AM2442" s="105">
        <v>147</v>
      </c>
      <c r="AN2442" s="11">
        <v>1584</v>
      </c>
      <c r="AO2442" s="11">
        <v>146</v>
      </c>
      <c r="AP2442" s="105">
        <v>146</v>
      </c>
      <c r="AQ2442" s="11">
        <v>292</v>
      </c>
      <c r="AR2442" s="11">
        <v>240</v>
      </c>
      <c r="AS2442" s="11">
        <v>247</v>
      </c>
      <c r="AT2442" s="11">
        <v>666</v>
      </c>
      <c r="AU2442" s="11">
        <v>667</v>
      </c>
      <c r="AV2442" s="11">
        <v>1133</v>
      </c>
      <c r="AW2442" s="11">
        <v>448</v>
      </c>
      <c r="AX2442" s="11">
        <v>659</v>
      </c>
      <c r="AZ2442" s="11">
        <v>1709</v>
      </c>
      <c r="BA2442" s="11">
        <v>702</v>
      </c>
      <c r="BB2442" s="122"/>
    </row>
    <row r="2443" spans="1:54" x14ac:dyDescent="0.25">
      <c r="A2443">
        <v>12</v>
      </c>
      <c r="B2443" t="str">
        <f t="shared" si="299"/>
        <v>CCC-7430</v>
      </c>
      <c r="C2443" s="2" t="s">
        <v>322</v>
      </c>
      <c r="D2443" s="2" t="str">
        <f t="shared" si="300"/>
        <v>7</v>
      </c>
      <c r="E2443" s="2" t="str">
        <f t="shared" si="301"/>
        <v>74</v>
      </c>
      <c r="F2443" s="2" t="str">
        <f t="shared" si="302"/>
        <v>743</v>
      </c>
      <c r="G2443" s="1" t="s">
        <v>241</v>
      </c>
      <c r="H2443" s="27">
        <v>0</v>
      </c>
      <c r="I2443" s="27"/>
      <c r="J2443" s="27">
        <v>0</v>
      </c>
      <c r="K2443" s="27">
        <v>0</v>
      </c>
      <c r="L2443" s="27">
        <v>0</v>
      </c>
      <c r="M2443" s="27"/>
      <c r="N2443" s="27">
        <v>0</v>
      </c>
      <c r="O2443" s="27">
        <v>0</v>
      </c>
      <c r="P2443" s="27">
        <v>0</v>
      </c>
      <c r="Q2443" s="27"/>
      <c r="R2443" s="27">
        <v>0</v>
      </c>
      <c r="S2443" s="27">
        <v>0</v>
      </c>
      <c r="T2443" s="27">
        <v>0</v>
      </c>
      <c r="U2443" s="27"/>
      <c r="V2443" s="27">
        <v>0</v>
      </c>
      <c r="W2443" s="27">
        <v>0</v>
      </c>
      <c r="X2443" s="27">
        <v>0</v>
      </c>
      <c r="Y2443" s="27"/>
      <c r="Z2443" s="27">
        <v>0</v>
      </c>
      <c r="AA2443" s="27">
        <v>0</v>
      </c>
      <c r="AB2443" s="27">
        <v>0</v>
      </c>
      <c r="AC2443" s="27"/>
      <c r="AD2443" s="27">
        <v>0</v>
      </c>
      <c r="AE2443" s="27">
        <v>0</v>
      </c>
      <c r="AF2443" s="27">
        <v>0</v>
      </c>
      <c r="AG2443" s="106">
        <v>0</v>
      </c>
      <c r="AH2443" s="27">
        <v>0</v>
      </c>
      <c r="AI2443" s="27">
        <v>0</v>
      </c>
      <c r="AJ2443" s="27">
        <v>0</v>
      </c>
      <c r="AK2443" s="106">
        <v>0</v>
      </c>
      <c r="AL2443" s="106">
        <v>0</v>
      </c>
      <c r="AM2443" s="105">
        <v>0</v>
      </c>
      <c r="AN2443" s="11">
        <v>0</v>
      </c>
      <c r="AO2443" s="11">
        <v>0</v>
      </c>
      <c r="AP2443" s="105">
        <v>0</v>
      </c>
      <c r="AQ2443" s="11">
        <v>0</v>
      </c>
      <c r="AR2443" s="11">
        <v>0</v>
      </c>
      <c r="AS2443" s="11">
        <v>0</v>
      </c>
      <c r="AT2443" s="11">
        <v>0</v>
      </c>
      <c r="AU2443" s="11">
        <v>0</v>
      </c>
      <c r="AV2443" s="11">
        <v>0</v>
      </c>
      <c r="AW2443" s="11">
        <v>0</v>
      </c>
      <c r="AX2443" s="11">
        <v>0</v>
      </c>
      <c r="AZ2443" s="11">
        <v>0</v>
      </c>
      <c r="BA2443" s="11">
        <v>0</v>
      </c>
      <c r="BB2443" s="122"/>
    </row>
    <row r="2444" spans="1:54" x14ac:dyDescent="0.25">
      <c r="A2444">
        <v>12</v>
      </c>
      <c r="B2444" t="str">
        <f t="shared" si="299"/>
        <v>CCC-7440</v>
      </c>
      <c r="C2444" s="2" t="s">
        <v>322</v>
      </c>
      <c r="D2444" s="2" t="str">
        <f t="shared" si="300"/>
        <v>7</v>
      </c>
      <c r="E2444" s="2" t="str">
        <f t="shared" si="301"/>
        <v>74</v>
      </c>
      <c r="F2444" s="2" t="str">
        <f t="shared" si="302"/>
        <v>744</v>
      </c>
      <c r="G2444" s="1" t="s">
        <v>242</v>
      </c>
      <c r="H2444" s="27">
        <v>0</v>
      </c>
      <c r="I2444" s="27"/>
      <c r="J2444" s="27">
        <v>0</v>
      </c>
      <c r="K2444" s="27">
        <v>0</v>
      </c>
      <c r="L2444" s="27">
        <v>0</v>
      </c>
      <c r="M2444" s="27"/>
      <c r="N2444" s="27">
        <v>0</v>
      </c>
      <c r="O2444" s="27">
        <v>0</v>
      </c>
      <c r="P2444" s="27">
        <v>0</v>
      </c>
      <c r="Q2444" s="27"/>
      <c r="R2444" s="27">
        <v>0</v>
      </c>
      <c r="S2444" s="27">
        <v>0</v>
      </c>
      <c r="T2444" s="27">
        <v>0</v>
      </c>
      <c r="U2444" s="27"/>
      <c r="V2444" s="27">
        <v>0</v>
      </c>
      <c r="W2444" s="27">
        <v>0</v>
      </c>
      <c r="X2444" s="27">
        <v>0</v>
      </c>
      <c r="Y2444" s="27"/>
      <c r="Z2444" s="27">
        <v>0</v>
      </c>
      <c r="AA2444" s="27">
        <v>0</v>
      </c>
      <c r="AB2444" s="27">
        <v>0</v>
      </c>
      <c r="AC2444" s="27"/>
      <c r="AD2444" s="27">
        <v>0</v>
      </c>
      <c r="AE2444" s="27">
        <v>0</v>
      </c>
      <c r="AF2444" s="27">
        <v>0</v>
      </c>
      <c r="AG2444" s="106">
        <v>0</v>
      </c>
      <c r="AH2444" s="27">
        <v>0</v>
      </c>
      <c r="AI2444" s="27">
        <v>0</v>
      </c>
      <c r="AJ2444" s="27">
        <v>0</v>
      </c>
      <c r="AK2444" s="106">
        <v>0</v>
      </c>
      <c r="AL2444" s="106">
        <v>0</v>
      </c>
      <c r="AM2444" s="105">
        <v>0</v>
      </c>
      <c r="AN2444" s="11">
        <v>0</v>
      </c>
      <c r="AO2444" s="11">
        <v>0</v>
      </c>
      <c r="AP2444" s="105">
        <v>0</v>
      </c>
      <c r="AQ2444" s="11">
        <v>0</v>
      </c>
      <c r="AR2444" s="11">
        <v>0</v>
      </c>
      <c r="AS2444" s="11">
        <v>0</v>
      </c>
      <c r="AT2444" s="11">
        <v>0</v>
      </c>
      <c r="AU2444" s="11">
        <v>0</v>
      </c>
      <c r="AV2444" s="11">
        <v>0</v>
      </c>
      <c r="AW2444" s="11">
        <v>0</v>
      </c>
      <c r="AX2444" s="11">
        <v>0</v>
      </c>
      <c r="AZ2444" s="11">
        <v>0</v>
      </c>
      <c r="BA2444" s="11">
        <v>0</v>
      </c>
      <c r="BB2444" s="122"/>
    </row>
    <row r="2445" spans="1:54" x14ac:dyDescent="0.25">
      <c r="A2445">
        <v>12</v>
      </c>
      <c r="B2445" t="str">
        <f t="shared" si="299"/>
        <v>CCC-7450</v>
      </c>
      <c r="C2445" s="2" t="s">
        <v>322</v>
      </c>
      <c r="D2445" s="2" t="str">
        <f t="shared" si="300"/>
        <v>7</v>
      </c>
      <c r="E2445" s="2" t="str">
        <f t="shared" si="301"/>
        <v>74</v>
      </c>
      <c r="F2445" s="2" t="str">
        <f t="shared" si="302"/>
        <v>745</v>
      </c>
      <c r="G2445" s="1" t="s">
        <v>244</v>
      </c>
      <c r="H2445" s="27">
        <v>0</v>
      </c>
      <c r="I2445" s="27"/>
      <c r="J2445" s="27">
        <v>0</v>
      </c>
      <c r="K2445" s="27">
        <v>0</v>
      </c>
      <c r="L2445" s="27">
        <v>0</v>
      </c>
      <c r="M2445" s="27"/>
      <c r="N2445" s="27">
        <v>0</v>
      </c>
      <c r="O2445" s="27">
        <v>0</v>
      </c>
      <c r="P2445" s="27">
        <v>0</v>
      </c>
      <c r="Q2445" s="27"/>
      <c r="R2445" s="27">
        <v>0</v>
      </c>
      <c r="S2445" s="27">
        <v>0</v>
      </c>
      <c r="T2445" s="27">
        <v>0</v>
      </c>
      <c r="U2445" s="27"/>
      <c r="V2445" s="27">
        <v>0</v>
      </c>
      <c r="W2445" s="27">
        <v>0</v>
      </c>
      <c r="X2445" s="27">
        <v>0</v>
      </c>
      <c r="Y2445" s="27"/>
      <c r="Z2445" s="27">
        <v>0</v>
      </c>
      <c r="AA2445" s="27">
        <v>0</v>
      </c>
      <c r="AB2445" s="27">
        <v>0</v>
      </c>
      <c r="AC2445" s="27"/>
      <c r="AD2445" s="27">
        <v>0</v>
      </c>
      <c r="AE2445" s="27">
        <v>0</v>
      </c>
      <c r="AF2445" s="27">
        <v>0</v>
      </c>
      <c r="AG2445" s="106">
        <v>0</v>
      </c>
      <c r="AH2445" s="27">
        <v>0</v>
      </c>
      <c r="AI2445" s="27">
        <v>0</v>
      </c>
      <c r="AJ2445" s="27">
        <v>0</v>
      </c>
      <c r="AK2445" s="106">
        <v>0</v>
      </c>
      <c r="AL2445" s="106">
        <v>0</v>
      </c>
      <c r="AM2445" s="105">
        <v>0</v>
      </c>
      <c r="AN2445" s="11">
        <v>0</v>
      </c>
      <c r="AO2445" s="11">
        <v>0</v>
      </c>
      <c r="AP2445" s="105">
        <v>0</v>
      </c>
      <c r="AQ2445" s="11">
        <v>0</v>
      </c>
      <c r="AR2445" s="11">
        <v>0</v>
      </c>
      <c r="AS2445" s="11">
        <v>0</v>
      </c>
      <c r="AT2445" s="11">
        <v>0</v>
      </c>
      <c r="AU2445" s="11">
        <v>0</v>
      </c>
      <c r="AV2445" s="11">
        <v>0</v>
      </c>
      <c r="AW2445" s="11">
        <v>0</v>
      </c>
      <c r="AX2445" s="11">
        <v>0</v>
      </c>
      <c r="AZ2445" s="11">
        <v>0</v>
      </c>
      <c r="BA2445" s="11">
        <v>0</v>
      </c>
      <c r="BB2445" s="122"/>
    </row>
    <row r="2446" spans="1:54" x14ac:dyDescent="0.25">
      <c r="A2446">
        <v>12</v>
      </c>
      <c r="B2446" t="str">
        <f t="shared" si="299"/>
        <v>CCC-7460</v>
      </c>
      <c r="C2446" s="2" t="s">
        <v>322</v>
      </c>
      <c r="D2446" s="2" t="str">
        <f t="shared" si="300"/>
        <v>7</v>
      </c>
      <c r="E2446" s="2" t="str">
        <f t="shared" si="301"/>
        <v>74</v>
      </c>
      <c r="F2446" s="2" t="str">
        <f t="shared" si="302"/>
        <v>746</v>
      </c>
      <c r="G2446" s="1" t="s">
        <v>246</v>
      </c>
      <c r="H2446" s="27">
        <v>0</v>
      </c>
      <c r="I2446" s="27"/>
      <c r="J2446" s="27">
        <v>0</v>
      </c>
      <c r="K2446" s="27">
        <v>0</v>
      </c>
      <c r="L2446" s="27">
        <v>0</v>
      </c>
      <c r="M2446" s="27"/>
      <c r="N2446" s="27">
        <v>0</v>
      </c>
      <c r="O2446" s="27">
        <v>0</v>
      </c>
      <c r="P2446" s="27">
        <v>0</v>
      </c>
      <c r="Q2446" s="27"/>
      <c r="R2446" s="27">
        <v>0</v>
      </c>
      <c r="S2446" s="27">
        <v>0</v>
      </c>
      <c r="T2446" s="27">
        <v>0</v>
      </c>
      <c r="U2446" s="27"/>
      <c r="V2446" s="27">
        <v>0</v>
      </c>
      <c r="W2446" s="27">
        <v>0</v>
      </c>
      <c r="X2446" s="27">
        <v>0</v>
      </c>
      <c r="Y2446" s="27"/>
      <c r="Z2446" s="27">
        <v>0</v>
      </c>
      <c r="AA2446" s="27">
        <v>0</v>
      </c>
      <c r="AB2446" s="27">
        <v>0</v>
      </c>
      <c r="AC2446" s="27"/>
      <c r="AD2446" s="27">
        <v>0</v>
      </c>
      <c r="AE2446" s="27">
        <v>0</v>
      </c>
      <c r="AF2446" s="27">
        <v>0</v>
      </c>
      <c r="AG2446" s="106">
        <v>0</v>
      </c>
      <c r="AH2446" s="27">
        <v>0</v>
      </c>
      <c r="AI2446" s="27">
        <v>0</v>
      </c>
      <c r="AJ2446" s="27">
        <v>0</v>
      </c>
      <c r="AK2446" s="106">
        <v>0</v>
      </c>
      <c r="AL2446" s="106">
        <v>0</v>
      </c>
      <c r="AM2446" s="105">
        <v>0</v>
      </c>
      <c r="AN2446" s="11">
        <v>0</v>
      </c>
      <c r="AO2446" s="11">
        <v>0</v>
      </c>
      <c r="AP2446" s="105">
        <v>0</v>
      </c>
      <c r="AQ2446" s="11">
        <v>0</v>
      </c>
      <c r="AR2446" s="11">
        <v>0</v>
      </c>
      <c r="AS2446" s="11">
        <v>0</v>
      </c>
      <c r="AT2446" s="11">
        <v>0</v>
      </c>
      <c r="AU2446" s="11">
        <v>0</v>
      </c>
      <c r="AV2446" s="11">
        <v>0</v>
      </c>
      <c r="AW2446" s="11">
        <v>0</v>
      </c>
      <c r="AX2446" s="11">
        <v>0</v>
      </c>
      <c r="AZ2446" s="11">
        <v>0</v>
      </c>
      <c r="BA2446" s="11">
        <v>0</v>
      </c>
      <c r="BB2446" s="122"/>
    </row>
    <row r="2447" spans="1:54" x14ac:dyDescent="0.25">
      <c r="A2447">
        <v>12</v>
      </c>
      <c r="B2447" t="str">
        <f t="shared" si="299"/>
        <v>CCC-7470</v>
      </c>
      <c r="C2447" s="2" t="s">
        <v>322</v>
      </c>
      <c r="D2447" s="2" t="str">
        <f t="shared" si="300"/>
        <v>7</v>
      </c>
      <c r="E2447" s="2" t="str">
        <f t="shared" si="301"/>
        <v>74</v>
      </c>
      <c r="F2447" s="2" t="str">
        <f t="shared" si="302"/>
        <v>747</v>
      </c>
      <c r="G2447" s="1" t="s">
        <v>247</v>
      </c>
      <c r="H2447" s="27">
        <v>0</v>
      </c>
      <c r="I2447" s="27"/>
      <c r="J2447" s="27">
        <v>0</v>
      </c>
      <c r="K2447" s="27">
        <v>0</v>
      </c>
      <c r="L2447" s="27">
        <v>0</v>
      </c>
      <c r="M2447" s="27"/>
      <c r="N2447" s="27">
        <v>0</v>
      </c>
      <c r="O2447" s="27">
        <v>0</v>
      </c>
      <c r="P2447" s="27">
        <v>0</v>
      </c>
      <c r="Q2447" s="27"/>
      <c r="R2447" s="27">
        <v>0</v>
      </c>
      <c r="S2447" s="27">
        <v>0</v>
      </c>
      <c r="T2447" s="27">
        <v>0</v>
      </c>
      <c r="U2447" s="27"/>
      <c r="V2447" s="27">
        <v>0</v>
      </c>
      <c r="W2447" s="27">
        <v>0</v>
      </c>
      <c r="X2447" s="27">
        <v>0</v>
      </c>
      <c r="Y2447" s="27"/>
      <c r="Z2447" s="27">
        <v>0</v>
      </c>
      <c r="AA2447" s="27">
        <v>0</v>
      </c>
      <c r="AB2447" s="27">
        <v>0</v>
      </c>
      <c r="AC2447" s="27"/>
      <c r="AD2447" s="27">
        <v>0</v>
      </c>
      <c r="AE2447" s="27">
        <v>0</v>
      </c>
      <c r="AF2447" s="27">
        <v>0</v>
      </c>
      <c r="AG2447" s="106">
        <v>0</v>
      </c>
      <c r="AH2447" s="27">
        <v>0</v>
      </c>
      <c r="AI2447" s="27">
        <v>0</v>
      </c>
      <c r="AJ2447" s="27">
        <v>0</v>
      </c>
      <c r="AK2447" s="106">
        <v>0</v>
      </c>
      <c r="AL2447" s="106">
        <v>0</v>
      </c>
      <c r="AM2447" s="105">
        <v>0</v>
      </c>
      <c r="AN2447" s="11">
        <v>0</v>
      </c>
      <c r="AO2447" s="11">
        <v>0</v>
      </c>
      <c r="AP2447" s="105">
        <v>0</v>
      </c>
      <c r="AQ2447" s="11">
        <v>0</v>
      </c>
      <c r="AR2447" s="11">
        <v>0</v>
      </c>
      <c r="AS2447" s="11">
        <v>0</v>
      </c>
      <c r="AT2447" s="11">
        <v>0</v>
      </c>
      <c r="AU2447" s="11">
        <v>0</v>
      </c>
      <c r="AV2447" s="11">
        <v>0</v>
      </c>
      <c r="AW2447" s="11">
        <v>0</v>
      </c>
      <c r="AX2447" s="11">
        <v>0</v>
      </c>
      <c r="AZ2447" s="11">
        <v>0</v>
      </c>
      <c r="BA2447" s="11">
        <v>0</v>
      </c>
      <c r="BB2447" s="122"/>
    </row>
    <row r="2448" spans="1:54" x14ac:dyDescent="0.25">
      <c r="A2448">
        <v>12</v>
      </c>
      <c r="B2448" t="str">
        <f t="shared" si="299"/>
        <v>CCC-7480</v>
      </c>
      <c r="C2448" s="2" t="s">
        <v>322</v>
      </c>
      <c r="D2448" s="2" t="str">
        <f t="shared" si="300"/>
        <v>7</v>
      </c>
      <c r="E2448" s="2" t="str">
        <f t="shared" si="301"/>
        <v>74</v>
      </c>
      <c r="F2448" s="2" t="str">
        <f t="shared" si="302"/>
        <v>748</v>
      </c>
      <c r="G2448" s="1" t="s">
        <v>249</v>
      </c>
      <c r="H2448" s="27">
        <v>0</v>
      </c>
      <c r="I2448" s="27"/>
      <c r="J2448" s="27">
        <v>0</v>
      </c>
      <c r="K2448" s="27">
        <v>0</v>
      </c>
      <c r="L2448" s="27">
        <v>0</v>
      </c>
      <c r="M2448" s="27"/>
      <c r="N2448" s="27">
        <v>0</v>
      </c>
      <c r="O2448" s="27">
        <v>0</v>
      </c>
      <c r="P2448" s="27">
        <v>0</v>
      </c>
      <c r="Q2448" s="27"/>
      <c r="R2448" s="27">
        <v>0</v>
      </c>
      <c r="S2448" s="27">
        <v>0</v>
      </c>
      <c r="T2448" s="27">
        <v>0</v>
      </c>
      <c r="U2448" s="27"/>
      <c r="V2448" s="27">
        <v>0</v>
      </c>
      <c r="W2448" s="27">
        <v>0</v>
      </c>
      <c r="X2448" s="27">
        <v>0</v>
      </c>
      <c r="Y2448" s="27"/>
      <c r="Z2448" s="27">
        <v>0</v>
      </c>
      <c r="AA2448" s="27">
        <v>0</v>
      </c>
      <c r="AB2448" s="27">
        <v>0</v>
      </c>
      <c r="AC2448" s="27"/>
      <c r="AD2448" s="27">
        <v>0</v>
      </c>
      <c r="AE2448" s="27">
        <v>0</v>
      </c>
      <c r="AF2448" s="27">
        <v>0</v>
      </c>
      <c r="AG2448" s="106">
        <v>0</v>
      </c>
      <c r="AH2448" s="27">
        <v>0</v>
      </c>
      <c r="AI2448" s="27">
        <v>0</v>
      </c>
      <c r="AJ2448" s="27">
        <v>0</v>
      </c>
      <c r="AK2448" s="106">
        <v>0</v>
      </c>
      <c r="AL2448" s="106">
        <v>0</v>
      </c>
      <c r="AM2448" s="105">
        <v>0</v>
      </c>
      <c r="AN2448" s="11">
        <v>0</v>
      </c>
      <c r="AO2448" s="11">
        <v>0</v>
      </c>
      <c r="AP2448" s="105">
        <v>0</v>
      </c>
      <c r="AQ2448" s="11">
        <v>0</v>
      </c>
      <c r="AR2448" s="11">
        <v>0</v>
      </c>
      <c r="AS2448" s="11">
        <v>0</v>
      </c>
      <c r="AT2448" s="11">
        <v>0</v>
      </c>
      <c r="AU2448" s="11">
        <v>0</v>
      </c>
      <c r="AV2448" s="11">
        <v>0</v>
      </c>
      <c r="AW2448" s="11">
        <v>0</v>
      </c>
      <c r="AX2448" s="11">
        <v>0</v>
      </c>
      <c r="AZ2448" s="11">
        <v>0</v>
      </c>
      <c r="BA2448" s="11">
        <v>0</v>
      </c>
      <c r="BB2448" s="122"/>
    </row>
    <row r="2449" spans="1:54" x14ac:dyDescent="0.25">
      <c r="A2449">
        <v>12</v>
      </c>
      <c r="B2449" t="str">
        <f t="shared" si="299"/>
        <v>CCC-7490</v>
      </c>
      <c r="C2449" s="2" t="s">
        <v>322</v>
      </c>
      <c r="D2449" s="2" t="str">
        <f t="shared" si="300"/>
        <v>7</v>
      </c>
      <c r="E2449" s="2" t="str">
        <f t="shared" si="301"/>
        <v>74</v>
      </c>
      <c r="F2449" s="2" t="str">
        <f t="shared" si="302"/>
        <v>749</v>
      </c>
      <c r="G2449" s="1" t="s">
        <v>251</v>
      </c>
      <c r="H2449" s="27">
        <v>0</v>
      </c>
      <c r="I2449" s="27"/>
      <c r="J2449" s="27">
        <v>0</v>
      </c>
      <c r="K2449" s="27">
        <v>0</v>
      </c>
      <c r="L2449" s="27">
        <v>0</v>
      </c>
      <c r="M2449" s="27"/>
      <c r="N2449" s="27">
        <v>0</v>
      </c>
      <c r="O2449" s="27">
        <v>0</v>
      </c>
      <c r="P2449" s="27">
        <v>0</v>
      </c>
      <c r="Q2449" s="27"/>
      <c r="R2449" s="27">
        <v>0</v>
      </c>
      <c r="S2449" s="27">
        <v>0</v>
      </c>
      <c r="T2449" s="27">
        <v>0</v>
      </c>
      <c r="U2449" s="27"/>
      <c r="V2449" s="27">
        <v>0</v>
      </c>
      <c r="W2449" s="27">
        <v>0</v>
      </c>
      <c r="X2449" s="27">
        <v>0</v>
      </c>
      <c r="Y2449" s="27"/>
      <c r="Z2449" s="27">
        <v>0</v>
      </c>
      <c r="AA2449" s="27">
        <v>0</v>
      </c>
      <c r="AB2449" s="27">
        <v>0</v>
      </c>
      <c r="AC2449" s="27"/>
      <c r="AD2449" s="27">
        <v>0</v>
      </c>
      <c r="AE2449" s="27">
        <v>0</v>
      </c>
      <c r="AF2449" s="27">
        <v>0</v>
      </c>
      <c r="AG2449" s="106">
        <v>0</v>
      </c>
      <c r="AH2449" s="27">
        <v>0</v>
      </c>
      <c r="AI2449" s="27">
        <v>0</v>
      </c>
      <c r="AJ2449" s="27">
        <v>0</v>
      </c>
      <c r="AK2449" s="106">
        <v>0</v>
      </c>
      <c r="AL2449" s="106">
        <v>0</v>
      </c>
      <c r="AM2449" s="105">
        <v>0</v>
      </c>
      <c r="AN2449" s="11">
        <v>0</v>
      </c>
      <c r="AO2449" s="11">
        <v>0</v>
      </c>
      <c r="AP2449" s="105">
        <v>0</v>
      </c>
      <c r="AQ2449" s="11">
        <v>0</v>
      </c>
      <c r="AR2449" s="11">
        <v>0</v>
      </c>
      <c r="AS2449" s="11">
        <v>0</v>
      </c>
      <c r="AT2449" s="11">
        <v>0</v>
      </c>
      <c r="AU2449" s="11">
        <v>0</v>
      </c>
      <c r="AV2449" s="11">
        <v>0</v>
      </c>
      <c r="AW2449" s="11">
        <v>0</v>
      </c>
      <c r="AX2449" s="11">
        <v>0</v>
      </c>
      <c r="AZ2449" s="11">
        <v>0</v>
      </c>
      <c r="BA2449" s="11">
        <v>0</v>
      </c>
      <c r="BB2449" s="122"/>
    </row>
    <row r="2450" spans="1:54" x14ac:dyDescent="0.25">
      <c r="A2450">
        <v>12</v>
      </c>
      <c r="B2450" t="str">
        <f t="shared" si="299"/>
        <v>CCC-7500</v>
      </c>
      <c r="C2450" s="2" t="s">
        <v>322</v>
      </c>
      <c r="D2450" s="2" t="str">
        <f t="shared" si="300"/>
        <v>7</v>
      </c>
      <c r="E2450" s="2" t="str">
        <f t="shared" si="301"/>
        <v>75</v>
      </c>
      <c r="F2450" s="2" t="str">
        <f t="shared" si="302"/>
        <v>750</v>
      </c>
      <c r="G2450" s="1" t="s">
        <v>254</v>
      </c>
      <c r="H2450" s="27">
        <v>0</v>
      </c>
      <c r="I2450" s="27"/>
      <c r="J2450" s="27">
        <v>0</v>
      </c>
      <c r="K2450" s="27">
        <v>0</v>
      </c>
      <c r="L2450" s="27">
        <v>0</v>
      </c>
      <c r="M2450" s="27"/>
      <c r="N2450" s="27">
        <v>0</v>
      </c>
      <c r="O2450" s="27">
        <v>0</v>
      </c>
      <c r="P2450" s="27">
        <v>0</v>
      </c>
      <c r="Q2450" s="27"/>
      <c r="R2450" s="27">
        <v>0</v>
      </c>
      <c r="S2450" s="27">
        <v>0</v>
      </c>
      <c r="T2450" s="27">
        <v>0</v>
      </c>
      <c r="U2450" s="27"/>
      <c r="V2450" s="27">
        <v>0</v>
      </c>
      <c r="W2450" s="27">
        <v>0</v>
      </c>
      <c r="X2450" s="27">
        <v>0</v>
      </c>
      <c r="Y2450" s="27"/>
      <c r="Z2450" s="27">
        <v>0</v>
      </c>
      <c r="AA2450" s="27">
        <v>0</v>
      </c>
      <c r="AB2450" s="27">
        <v>0</v>
      </c>
      <c r="AC2450" s="27"/>
      <c r="AD2450" s="27">
        <v>0</v>
      </c>
      <c r="AE2450" s="27">
        <v>0</v>
      </c>
      <c r="AF2450" s="27">
        <v>0</v>
      </c>
      <c r="AG2450" s="106">
        <v>0</v>
      </c>
      <c r="AH2450" s="27">
        <v>0</v>
      </c>
      <c r="AI2450" s="27">
        <v>0</v>
      </c>
      <c r="AJ2450" s="27">
        <v>0</v>
      </c>
      <c r="AK2450" s="106">
        <v>0</v>
      </c>
      <c r="AL2450" s="106">
        <v>0</v>
      </c>
      <c r="AM2450" s="105">
        <v>0</v>
      </c>
      <c r="AN2450" s="11">
        <v>0</v>
      </c>
      <c r="AO2450" s="11">
        <v>0</v>
      </c>
      <c r="AP2450" s="105">
        <v>0</v>
      </c>
      <c r="AQ2450" s="11">
        <v>0</v>
      </c>
      <c r="AR2450" s="11">
        <v>0</v>
      </c>
      <c r="AS2450" s="11">
        <v>0</v>
      </c>
      <c r="AT2450" s="11">
        <v>0</v>
      </c>
      <c r="AU2450" s="11">
        <v>0</v>
      </c>
      <c r="AV2450" s="11">
        <v>0</v>
      </c>
      <c r="AW2450" s="11">
        <v>0</v>
      </c>
      <c r="AX2450" s="11">
        <v>0</v>
      </c>
      <c r="AZ2450" s="11">
        <v>0</v>
      </c>
      <c r="BA2450" s="11">
        <v>0</v>
      </c>
      <c r="BB2450" s="122"/>
    </row>
    <row r="2451" spans="1:54" x14ac:dyDescent="0.25">
      <c r="A2451">
        <v>12</v>
      </c>
      <c r="B2451" t="str">
        <f t="shared" si="299"/>
        <v>CCC-8111</v>
      </c>
      <c r="C2451" s="2" t="s">
        <v>322</v>
      </c>
      <c r="D2451" s="2" t="str">
        <f t="shared" si="300"/>
        <v>8</v>
      </c>
      <c r="E2451" s="2" t="str">
        <f t="shared" si="301"/>
        <v>81</v>
      </c>
      <c r="F2451" s="2" t="str">
        <f t="shared" si="302"/>
        <v>811</v>
      </c>
      <c r="G2451" s="1" t="s">
        <v>257</v>
      </c>
      <c r="H2451" s="27">
        <v>0</v>
      </c>
      <c r="I2451" s="27"/>
      <c r="J2451" s="27">
        <v>0</v>
      </c>
      <c r="K2451" s="27">
        <v>0</v>
      </c>
      <c r="L2451" s="27">
        <v>0</v>
      </c>
      <c r="M2451" s="27"/>
      <c r="N2451" s="27">
        <v>0</v>
      </c>
      <c r="O2451" s="27">
        <v>0</v>
      </c>
      <c r="P2451" s="27">
        <v>0</v>
      </c>
      <c r="Q2451" s="27"/>
      <c r="R2451" s="27">
        <v>0</v>
      </c>
      <c r="S2451" s="27">
        <v>0</v>
      </c>
      <c r="T2451" s="27">
        <v>0</v>
      </c>
      <c r="U2451" s="27"/>
      <c r="V2451" s="27">
        <v>0</v>
      </c>
      <c r="W2451" s="27">
        <v>0</v>
      </c>
      <c r="X2451" s="27">
        <v>0</v>
      </c>
      <c r="Y2451" s="27"/>
      <c r="Z2451" s="27">
        <v>0</v>
      </c>
      <c r="AA2451" s="27">
        <v>0</v>
      </c>
      <c r="AB2451" s="27">
        <v>0</v>
      </c>
      <c r="AC2451" s="27"/>
      <c r="AD2451" s="27">
        <v>0</v>
      </c>
      <c r="AE2451" s="27">
        <v>0</v>
      </c>
      <c r="AF2451" s="27">
        <v>0</v>
      </c>
      <c r="AG2451" s="106">
        <v>0</v>
      </c>
      <c r="AH2451" s="27">
        <v>0</v>
      </c>
      <c r="AI2451" s="27">
        <v>0</v>
      </c>
      <c r="AJ2451" s="27">
        <v>0</v>
      </c>
      <c r="AK2451" s="106">
        <v>0</v>
      </c>
      <c r="AL2451" s="106">
        <v>0</v>
      </c>
      <c r="AM2451" s="105">
        <v>0</v>
      </c>
      <c r="AN2451" s="11">
        <v>0</v>
      </c>
      <c r="AO2451" s="11">
        <v>0</v>
      </c>
      <c r="AP2451" s="105">
        <v>0</v>
      </c>
      <c r="AQ2451" s="11">
        <v>0</v>
      </c>
      <c r="AR2451" s="11">
        <v>0</v>
      </c>
      <c r="AS2451" s="11">
        <v>0</v>
      </c>
      <c r="AT2451" s="11">
        <v>0</v>
      </c>
      <c r="AU2451" s="11">
        <v>0</v>
      </c>
      <c r="AV2451" s="11">
        <v>0</v>
      </c>
      <c r="AW2451" s="11">
        <v>0</v>
      </c>
      <c r="AX2451" s="11">
        <v>0</v>
      </c>
      <c r="AZ2451" s="11">
        <v>0</v>
      </c>
      <c r="BA2451" s="11">
        <v>0</v>
      </c>
      <c r="BB2451" s="122"/>
    </row>
    <row r="2452" spans="1:54" x14ac:dyDescent="0.25">
      <c r="A2452">
        <v>12</v>
      </c>
      <c r="B2452" t="str">
        <f t="shared" si="299"/>
        <v>CCC-8112</v>
      </c>
      <c r="C2452" s="2" t="s">
        <v>322</v>
      </c>
      <c r="D2452" s="2" t="str">
        <f t="shared" si="300"/>
        <v>8</v>
      </c>
      <c r="E2452" s="2" t="str">
        <f t="shared" si="301"/>
        <v>81</v>
      </c>
      <c r="F2452" s="2" t="str">
        <f t="shared" si="302"/>
        <v>811</v>
      </c>
      <c r="G2452" s="1" t="s">
        <v>258</v>
      </c>
      <c r="H2452" s="27">
        <v>0</v>
      </c>
      <c r="I2452" s="27"/>
      <c r="J2452" s="27">
        <v>0</v>
      </c>
      <c r="K2452" s="27">
        <v>0</v>
      </c>
      <c r="L2452" s="27">
        <v>0</v>
      </c>
      <c r="M2452" s="27"/>
      <c r="N2452" s="27">
        <v>0</v>
      </c>
      <c r="O2452" s="27">
        <v>0</v>
      </c>
      <c r="P2452" s="27">
        <v>0</v>
      </c>
      <c r="Q2452" s="27"/>
      <c r="R2452" s="27">
        <v>0</v>
      </c>
      <c r="S2452" s="27">
        <v>0</v>
      </c>
      <c r="T2452" s="27">
        <v>0</v>
      </c>
      <c r="U2452" s="27"/>
      <c r="V2452" s="27">
        <v>0</v>
      </c>
      <c r="W2452" s="27">
        <v>0</v>
      </c>
      <c r="X2452" s="27">
        <v>0</v>
      </c>
      <c r="Y2452" s="27"/>
      <c r="Z2452" s="27">
        <v>0</v>
      </c>
      <c r="AA2452" s="27">
        <v>0</v>
      </c>
      <c r="AB2452" s="27">
        <v>0</v>
      </c>
      <c r="AC2452" s="27"/>
      <c r="AD2452" s="27">
        <v>0</v>
      </c>
      <c r="AE2452" s="27">
        <v>0</v>
      </c>
      <c r="AF2452" s="27">
        <v>0</v>
      </c>
      <c r="AG2452" s="106">
        <v>0</v>
      </c>
      <c r="AH2452" s="27">
        <v>0</v>
      </c>
      <c r="AI2452" s="27">
        <v>0</v>
      </c>
      <c r="AJ2452" s="27">
        <v>0</v>
      </c>
      <c r="AK2452" s="106">
        <v>0</v>
      </c>
      <c r="AL2452" s="106">
        <v>0</v>
      </c>
      <c r="AM2452" s="105">
        <v>0</v>
      </c>
      <c r="AN2452" s="11">
        <v>0</v>
      </c>
      <c r="AO2452" s="11">
        <v>0</v>
      </c>
      <c r="AP2452" s="105">
        <v>0</v>
      </c>
      <c r="AQ2452" s="11">
        <v>0</v>
      </c>
      <c r="AR2452" s="11">
        <v>0</v>
      </c>
      <c r="AS2452" s="11">
        <v>0</v>
      </c>
      <c r="AT2452" s="11">
        <v>0</v>
      </c>
      <c r="AU2452" s="11">
        <v>0</v>
      </c>
      <c r="AV2452" s="11">
        <v>4</v>
      </c>
      <c r="AW2452" s="11">
        <v>0</v>
      </c>
      <c r="AX2452" s="11">
        <v>0</v>
      </c>
      <c r="AZ2452" s="11">
        <v>4</v>
      </c>
      <c r="BA2452" s="11">
        <v>0</v>
      </c>
      <c r="BB2452" s="122"/>
    </row>
    <row r="2453" spans="1:54" x14ac:dyDescent="0.25">
      <c r="A2453">
        <v>12</v>
      </c>
      <c r="B2453" t="str">
        <f t="shared" si="299"/>
        <v>CCC-8121</v>
      </c>
      <c r="C2453" s="2" t="s">
        <v>322</v>
      </c>
      <c r="D2453" s="2" t="str">
        <f t="shared" si="300"/>
        <v>8</v>
      </c>
      <c r="E2453" s="2" t="str">
        <f t="shared" si="301"/>
        <v>81</v>
      </c>
      <c r="F2453" s="2" t="str">
        <f t="shared" si="302"/>
        <v>812</v>
      </c>
      <c r="G2453" s="1" t="s">
        <v>259</v>
      </c>
      <c r="H2453" s="27">
        <v>0</v>
      </c>
      <c r="I2453" s="27"/>
      <c r="J2453" s="27">
        <v>0</v>
      </c>
      <c r="K2453" s="27">
        <v>0</v>
      </c>
      <c r="L2453" s="27">
        <v>0</v>
      </c>
      <c r="M2453" s="27"/>
      <c r="N2453" s="27">
        <v>0</v>
      </c>
      <c r="O2453" s="27">
        <v>0</v>
      </c>
      <c r="P2453" s="27">
        <v>0</v>
      </c>
      <c r="Q2453" s="27"/>
      <c r="R2453" s="27">
        <v>0</v>
      </c>
      <c r="S2453" s="27">
        <v>0</v>
      </c>
      <c r="T2453" s="27">
        <v>0</v>
      </c>
      <c r="U2453" s="27"/>
      <c r="V2453" s="27">
        <v>0</v>
      </c>
      <c r="W2453" s="27">
        <v>0</v>
      </c>
      <c r="X2453" s="27">
        <v>0</v>
      </c>
      <c r="Y2453" s="27"/>
      <c r="Z2453" s="27">
        <v>0</v>
      </c>
      <c r="AA2453" s="27">
        <v>0</v>
      </c>
      <c r="AB2453" s="27">
        <v>0</v>
      </c>
      <c r="AC2453" s="27"/>
      <c r="AD2453" s="27">
        <v>0</v>
      </c>
      <c r="AE2453" s="27">
        <v>0</v>
      </c>
      <c r="AF2453" s="27">
        <v>0</v>
      </c>
      <c r="AG2453" s="106">
        <v>0</v>
      </c>
      <c r="AH2453" s="27">
        <v>0</v>
      </c>
      <c r="AI2453" s="27">
        <v>0</v>
      </c>
      <c r="AJ2453" s="27">
        <v>0</v>
      </c>
      <c r="AK2453" s="106">
        <v>0</v>
      </c>
      <c r="AL2453" s="106">
        <v>0</v>
      </c>
      <c r="AM2453" s="105">
        <v>0</v>
      </c>
      <c r="AN2453" s="11">
        <v>0</v>
      </c>
      <c r="AO2453" s="11">
        <v>0</v>
      </c>
      <c r="AP2453" s="105">
        <v>0</v>
      </c>
      <c r="AQ2453" s="11">
        <v>0</v>
      </c>
      <c r="AR2453" s="11">
        <v>0</v>
      </c>
      <c r="AS2453" s="11">
        <v>0</v>
      </c>
      <c r="AT2453" s="11">
        <v>0</v>
      </c>
      <c r="AU2453" s="11">
        <v>0</v>
      </c>
      <c r="AV2453" s="11">
        <v>0</v>
      </c>
      <c r="AW2453" s="11">
        <v>0</v>
      </c>
      <c r="AX2453" s="11">
        <v>0</v>
      </c>
      <c r="AZ2453" s="11">
        <v>0</v>
      </c>
      <c r="BA2453" s="11">
        <v>0</v>
      </c>
      <c r="BB2453" s="122"/>
    </row>
    <row r="2454" spans="1:54" x14ac:dyDescent="0.25">
      <c r="A2454">
        <v>12</v>
      </c>
      <c r="B2454" t="str">
        <f t="shared" si="299"/>
        <v>CCC-8122</v>
      </c>
      <c r="C2454" s="2" t="s">
        <v>322</v>
      </c>
      <c r="D2454" s="2" t="str">
        <f t="shared" si="300"/>
        <v>8</v>
      </c>
      <c r="E2454" s="2" t="str">
        <f t="shared" si="301"/>
        <v>81</v>
      </c>
      <c r="F2454" s="2" t="str">
        <f t="shared" si="302"/>
        <v>812</v>
      </c>
      <c r="G2454" s="1" t="s">
        <v>260</v>
      </c>
      <c r="H2454" s="27">
        <v>0</v>
      </c>
      <c r="I2454" s="27"/>
      <c r="J2454" s="27">
        <v>0</v>
      </c>
      <c r="K2454" s="27">
        <v>0</v>
      </c>
      <c r="L2454" s="27">
        <v>0</v>
      </c>
      <c r="M2454" s="27"/>
      <c r="N2454" s="27">
        <v>0</v>
      </c>
      <c r="O2454" s="27">
        <v>0</v>
      </c>
      <c r="P2454" s="27">
        <v>0</v>
      </c>
      <c r="Q2454" s="27"/>
      <c r="R2454" s="27">
        <v>0</v>
      </c>
      <c r="S2454" s="27">
        <v>0</v>
      </c>
      <c r="T2454" s="27">
        <v>0</v>
      </c>
      <c r="U2454" s="27"/>
      <c r="V2454" s="27">
        <v>0</v>
      </c>
      <c r="W2454" s="27">
        <v>0</v>
      </c>
      <c r="X2454" s="27">
        <v>0</v>
      </c>
      <c r="Y2454" s="27"/>
      <c r="Z2454" s="27">
        <v>0</v>
      </c>
      <c r="AA2454" s="27">
        <v>0</v>
      </c>
      <c r="AB2454" s="27">
        <v>0</v>
      </c>
      <c r="AC2454" s="27"/>
      <c r="AD2454" s="27">
        <v>0</v>
      </c>
      <c r="AE2454" s="27">
        <v>0</v>
      </c>
      <c r="AF2454" s="27">
        <v>0</v>
      </c>
      <c r="AG2454" s="106">
        <v>0</v>
      </c>
      <c r="AH2454" s="27">
        <v>0</v>
      </c>
      <c r="AI2454" s="27">
        <v>0</v>
      </c>
      <c r="AJ2454" s="27">
        <v>0</v>
      </c>
      <c r="AK2454" s="106">
        <v>0</v>
      </c>
      <c r="AL2454" s="106">
        <v>0</v>
      </c>
      <c r="AM2454" s="105">
        <v>0</v>
      </c>
      <c r="AN2454" s="11">
        <v>0</v>
      </c>
      <c r="AO2454" s="11">
        <v>0</v>
      </c>
      <c r="AP2454" s="105">
        <v>0</v>
      </c>
      <c r="AQ2454" s="11">
        <v>0</v>
      </c>
      <c r="AR2454" s="11">
        <v>0</v>
      </c>
      <c r="AS2454" s="11">
        <v>0</v>
      </c>
      <c r="AT2454" s="11">
        <v>0</v>
      </c>
      <c r="AU2454" s="11">
        <v>0</v>
      </c>
      <c r="AV2454" s="11">
        <v>0</v>
      </c>
      <c r="AW2454" s="11">
        <v>0</v>
      </c>
      <c r="AX2454" s="11">
        <v>0</v>
      </c>
      <c r="AZ2454" s="11">
        <v>0</v>
      </c>
      <c r="BA2454" s="11">
        <v>0</v>
      </c>
      <c r="BB2454" s="122"/>
    </row>
    <row r="2455" spans="1:54" x14ac:dyDescent="0.25">
      <c r="A2455">
        <v>12</v>
      </c>
      <c r="B2455" t="str">
        <f t="shared" si="299"/>
        <v>CCC-8131</v>
      </c>
      <c r="C2455" s="2" t="s">
        <v>322</v>
      </c>
      <c r="D2455" s="2" t="str">
        <f t="shared" si="300"/>
        <v>8</v>
      </c>
      <c r="E2455" s="2" t="str">
        <f t="shared" si="301"/>
        <v>81</v>
      </c>
      <c r="F2455" s="2" t="str">
        <f t="shared" si="302"/>
        <v>813</v>
      </c>
      <c r="G2455" s="1" t="s">
        <v>261</v>
      </c>
      <c r="H2455" s="27">
        <v>0</v>
      </c>
      <c r="I2455" s="27"/>
      <c r="J2455" s="27">
        <v>0</v>
      </c>
      <c r="K2455" s="27">
        <v>0</v>
      </c>
      <c r="L2455" s="27">
        <v>0</v>
      </c>
      <c r="M2455" s="27"/>
      <c r="N2455" s="27">
        <v>0</v>
      </c>
      <c r="O2455" s="27">
        <v>0</v>
      </c>
      <c r="P2455" s="27">
        <v>0</v>
      </c>
      <c r="Q2455" s="27"/>
      <c r="R2455" s="27">
        <v>0</v>
      </c>
      <c r="S2455" s="27">
        <v>0</v>
      </c>
      <c r="T2455" s="27">
        <v>0</v>
      </c>
      <c r="U2455" s="27"/>
      <c r="V2455" s="27">
        <v>0</v>
      </c>
      <c r="W2455" s="27">
        <v>0</v>
      </c>
      <c r="X2455" s="27">
        <v>0</v>
      </c>
      <c r="Y2455" s="27"/>
      <c r="Z2455" s="27">
        <v>0</v>
      </c>
      <c r="AA2455" s="27">
        <v>0</v>
      </c>
      <c r="AB2455" s="27">
        <v>0</v>
      </c>
      <c r="AC2455" s="27"/>
      <c r="AD2455" s="27">
        <v>0</v>
      </c>
      <c r="AE2455" s="27">
        <v>0</v>
      </c>
      <c r="AF2455" s="27">
        <v>0</v>
      </c>
      <c r="AG2455" s="106">
        <v>0</v>
      </c>
      <c r="AH2455" s="27">
        <v>0</v>
      </c>
      <c r="AI2455" s="27">
        <v>0</v>
      </c>
      <c r="AJ2455" s="27">
        <v>0</v>
      </c>
      <c r="AK2455" s="106">
        <v>0</v>
      </c>
      <c r="AL2455" s="106">
        <v>0</v>
      </c>
      <c r="AM2455" s="105">
        <v>0</v>
      </c>
      <c r="AN2455" s="11">
        <v>0</v>
      </c>
      <c r="AO2455" s="11">
        <v>0</v>
      </c>
      <c r="AP2455" s="105">
        <v>0</v>
      </c>
      <c r="AQ2455" s="11">
        <v>0</v>
      </c>
      <c r="AR2455" s="11">
        <v>0</v>
      </c>
      <c r="AS2455" s="11">
        <v>0</v>
      </c>
      <c r="AT2455" s="11">
        <v>0</v>
      </c>
      <c r="AU2455" s="11">
        <v>0</v>
      </c>
      <c r="AV2455" s="11">
        <v>0</v>
      </c>
      <c r="AW2455" s="11">
        <v>0</v>
      </c>
      <c r="AX2455" s="11">
        <v>0</v>
      </c>
      <c r="AZ2455" s="11">
        <v>0</v>
      </c>
      <c r="BA2455" s="11">
        <v>0</v>
      </c>
      <c r="BB2455" s="122"/>
    </row>
    <row r="2456" spans="1:54" x14ac:dyDescent="0.25">
      <c r="A2456">
        <v>12</v>
      </c>
      <c r="B2456" t="str">
        <f t="shared" si="299"/>
        <v>CCC-8132</v>
      </c>
      <c r="C2456" s="2" t="s">
        <v>322</v>
      </c>
      <c r="D2456" s="2" t="str">
        <f t="shared" si="300"/>
        <v>8</v>
      </c>
      <c r="E2456" s="2" t="str">
        <f t="shared" si="301"/>
        <v>81</v>
      </c>
      <c r="F2456" s="2" t="str">
        <f t="shared" si="302"/>
        <v>813</v>
      </c>
      <c r="G2456" s="1" t="s">
        <v>262</v>
      </c>
      <c r="H2456" s="27">
        <v>0</v>
      </c>
      <c r="I2456" s="27"/>
      <c r="J2456" s="27">
        <v>0</v>
      </c>
      <c r="K2456" s="27">
        <v>0</v>
      </c>
      <c r="L2456" s="27">
        <v>0</v>
      </c>
      <c r="M2456" s="27"/>
      <c r="N2456" s="27">
        <v>0</v>
      </c>
      <c r="O2456" s="27">
        <v>0</v>
      </c>
      <c r="P2456" s="27">
        <v>0</v>
      </c>
      <c r="Q2456" s="27"/>
      <c r="R2456" s="27">
        <v>0</v>
      </c>
      <c r="S2456" s="27">
        <v>0</v>
      </c>
      <c r="T2456" s="27">
        <v>0</v>
      </c>
      <c r="U2456" s="27"/>
      <c r="V2456" s="27">
        <v>0</v>
      </c>
      <c r="W2456" s="27">
        <v>0</v>
      </c>
      <c r="X2456" s="27">
        <v>0</v>
      </c>
      <c r="Y2456" s="27"/>
      <c r="Z2456" s="27">
        <v>0</v>
      </c>
      <c r="AA2456" s="27">
        <v>0</v>
      </c>
      <c r="AB2456" s="27">
        <v>0</v>
      </c>
      <c r="AC2456" s="27"/>
      <c r="AD2456" s="27">
        <v>0</v>
      </c>
      <c r="AE2456" s="27">
        <v>0</v>
      </c>
      <c r="AF2456" s="27">
        <v>0</v>
      </c>
      <c r="AG2456" s="106">
        <v>0</v>
      </c>
      <c r="AH2456" s="27">
        <v>0</v>
      </c>
      <c r="AI2456" s="27">
        <v>0</v>
      </c>
      <c r="AJ2456" s="27">
        <v>0</v>
      </c>
      <c r="AK2456" s="106">
        <v>0</v>
      </c>
      <c r="AL2456" s="106">
        <v>0</v>
      </c>
      <c r="AM2456" s="105">
        <v>0</v>
      </c>
      <c r="AN2456" s="11">
        <v>0</v>
      </c>
      <c r="AO2456" s="11">
        <v>0</v>
      </c>
      <c r="AP2456" s="105">
        <v>0</v>
      </c>
      <c r="AQ2456" s="11">
        <v>0</v>
      </c>
      <c r="AR2456" s="11">
        <v>0</v>
      </c>
      <c r="AS2456" s="11">
        <v>0</v>
      </c>
      <c r="AT2456" s="11">
        <v>0</v>
      </c>
      <c r="AU2456" s="11">
        <v>0</v>
      </c>
      <c r="AV2456" s="11">
        <v>0</v>
      </c>
      <c r="AW2456" s="11">
        <v>0</v>
      </c>
      <c r="AX2456" s="11">
        <v>0</v>
      </c>
      <c r="AZ2456" s="11">
        <v>0</v>
      </c>
      <c r="BA2456" s="11">
        <v>0</v>
      </c>
      <c r="BB2456" s="122"/>
    </row>
    <row r="2457" spans="1:54" x14ac:dyDescent="0.25">
      <c r="A2457">
        <v>12</v>
      </c>
      <c r="B2457" t="str">
        <f t="shared" si="299"/>
        <v>CCC-8141</v>
      </c>
      <c r="C2457" s="2" t="s">
        <v>322</v>
      </c>
      <c r="D2457" s="2" t="str">
        <f t="shared" si="300"/>
        <v>8</v>
      </c>
      <c r="E2457" s="2" t="str">
        <f t="shared" si="301"/>
        <v>81</v>
      </c>
      <c r="F2457" s="2" t="str">
        <f t="shared" si="302"/>
        <v>814</v>
      </c>
      <c r="G2457" s="1" t="s">
        <v>263</v>
      </c>
      <c r="H2457" s="27">
        <v>0</v>
      </c>
      <c r="I2457" s="27"/>
      <c r="J2457" s="27">
        <v>0</v>
      </c>
      <c r="K2457" s="27">
        <v>0</v>
      </c>
      <c r="L2457" s="27">
        <v>0</v>
      </c>
      <c r="M2457" s="27"/>
      <c r="N2457" s="27">
        <v>0</v>
      </c>
      <c r="O2457" s="27">
        <v>0</v>
      </c>
      <c r="P2457" s="27">
        <v>0</v>
      </c>
      <c r="Q2457" s="27"/>
      <c r="R2457" s="27">
        <v>0</v>
      </c>
      <c r="S2457" s="27">
        <v>0</v>
      </c>
      <c r="T2457" s="27">
        <v>0</v>
      </c>
      <c r="U2457" s="27"/>
      <c r="V2457" s="27">
        <v>0</v>
      </c>
      <c r="W2457" s="27">
        <v>0</v>
      </c>
      <c r="X2457" s="27">
        <v>0</v>
      </c>
      <c r="Y2457" s="27"/>
      <c r="Z2457" s="27">
        <v>0</v>
      </c>
      <c r="AA2457" s="27">
        <v>0</v>
      </c>
      <c r="AB2457" s="27">
        <v>0</v>
      </c>
      <c r="AC2457" s="27"/>
      <c r="AD2457" s="27">
        <v>0</v>
      </c>
      <c r="AE2457" s="27">
        <v>0</v>
      </c>
      <c r="AF2457" s="27">
        <v>0</v>
      </c>
      <c r="AG2457" s="106">
        <v>0</v>
      </c>
      <c r="AH2457" s="27">
        <v>0</v>
      </c>
      <c r="AI2457" s="27">
        <v>0</v>
      </c>
      <c r="AJ2457" s="27">
        <v>0</v>
      </c>
      <c r="AK2457" s="106">
        <v>0</v>
      </c>
      <c r="AL2457" s="106">
        <v>0</v>
      </c>
      <c r="AM2457" s="105">
        <v>0</v>
      </c>
      <c r="AN2457" s="11">
        <v>0</v>
      </c>
      <c r="AO2457" s="11">
        <v>0</v>
      </c>
      <c r="AP2457" s="105">
        <v>0</v>
      </c>
      <c r="AQ2457" s="11">
        <v>0</v>
      </c>
      <c r="AR2457" s="11">
        <v>0</v>
      </c>
      <c r="AS2457" s="11">
        <v>0</v>
      </c>
      <c r="AT2457" s="11">
        <v>0</v>
      </c>
      <c r="AU2457" s="11">
        <v>0</v>
      </c>
      <c r="AV2457" s="11">
        <v>0</v>
      </c>
      <c r="AW2457" s="11">
        <v>0</v>
      </c>
      <c r="AX2457" s="11">
        <v>0</v>
      </c>
      <c r="AZ2457" s="11">
        <v>0</v>
      </c>
      <c r="BA2457" s="11">
        <v>0</v>
      </c>
      <c r="BB2457" s="122"/>
    </row>
    <row r="2458" spans="1:54" x14ac:dyDescent="0.25">
      <c r="A2458">
        <v>12</v>
      </c>
      <c r="B2458" t="str">
        <f t="shared" si="299"/>
        <v>CCC-8142</v>
      </c>
      <c r="C2458" s="2" t="s">
        <v>322</v>
      </c>
      <c r="D2458" s="2" t="str">
        <f t="shared" si="300"/>
        <v>8</v>
      </c>
      <c r="E2458" s="2" t="str">
        <f t="shared" si="301"/>
        <v>81</v>
      </c>
      <c r="F2458" s="2" t="str">
        <f t="shared" si="302"/>
        <v>814</v>
      </c>
      <c r="G2458" s="1" t="s">
        <v>264</v>
      </c>
      <c r="H2458" s="27">
        <v>0</v>
      </c>
      <c r="I2458" s="27"/>
      <c r="J2458" s="27">
        <v>0</v>
      </c>
      <c r="K2458" s="27">
        <v>0</v>
      </c>
      <c r="L2458" s="27">
        <v>0</v>
      </c>
      <c r="M2458" s="27"/>
      <c r="N2458" s="27">
        <v>0</v>
      </c>
      <c r="O2458" s="27">
        <v>0</v>
      </c>
      <c r="P2458" s="27">
        <v>0</v>
      </c>
      <c r="Q2458" s="27"/>
      <c r="R2458" s="27">
        <v>0</v>
      </c>
      <c r="S2458" s="27">
        <v>0</v>
      </c>
      <c r="T2458" s="27">
        <v>0</v>
      </c>
      <c r="U2458" s="27"/>
      <c r="V2458" s="27">
        <v>0</v>
      </c>
      <c r="W2458" s="27">
        <v>0</v>
      </c>
      <c r="X2458" s="27">
        <v>0</v>
      </c>
      <c r="Y2458" s="27"/>
      <c r="Z2458" s="27">
        <v>0</v>
      </c>
      <c r="AA2458" s="27">
        <v>0</v>
      </c>
      <c r="AB2458" s="27">
        <v>0</v>
      </c>
      <c r="AC2458" s="27"/>
      <c r="AD2458" s="27">
        <v>0</v>
      </c>
      <c r="AE2458" s="27">
        <v>0</v>
      </c>
      <c r="AF2458" s="27">
        <v>0</v>
      </c>
      <c r="AG2458" s="106">
        <v>0</v>
      </c>
      <c r="AH2458" s="27">
        <v>0</v>
      </c>
      <c r="AI2458" s="27">
        <v>0</v>
      </c>
      <c r="AJ2458" s="27">
        <v>0</v>
      </c>
      <c r="AK2458" s="106">
        <v>0</v>
      </c>
      <c r="AL2458" s="106">
        <v>0</v>
      </c>
      <c r="AM2458" s="105">
        <v>0</v>
      </c>
      <c r="AN2458" s="11">
        <v>0</v>
      </c>
      <c r="AO2458" s="11">
        <v>0</v>
      </c>
      <c r="AP2458" s="105">
        <v>0</v>
      </c>
      <c r="AQ2458" s="11">
        <v>0</v>
      </c>
      <c r="AR2458" s="11">
        <v>0</v>
      </c>
      <c r="AS2458" s="11">
        <v>0</v>
      </c>
      <c r="AT2458" s="11">
        <v>0</v>
      </c>
      <c r="AU2458" s="11">
        <v>0</v>
      </c>
      <c r="AV2458" s="11">
        <v>0</v>
      </c>
      <c r="AW2458" s="11">
        <v>0</v>
      </c>
      <c r="AX2458" s="11">
        <v>0</v>
      </c>
      <c r="AZ2458" s="11">
        <v>0</v>
      </c>
      <c r="BA2458" s="11">
        <v>0</v>
      </c>
      <c r="BB2458" s="122"/>
    </row>
    <row r="2459" spans="1:54" x14ac:dyDescent="0.25">
      <c r="A2459">
        <v>12</v>
      </c>
      <c r="B2459" t="str">
        <f t="shared" si="299"/>
        <v>CCC-8151</v>
      </c>
      <c r="C2459" s="2" t="s">
        <v>322</v>
      </c>
      <c r="D2459" s="2" t="str">
        <f t="shared" si="300"/>
        <v>8</v>
      </c>
      <c r="E2459" s="2" t="str">
        <f t="shared" si="301"/>
        <v>81</v>
      </c>
      <c r="F2459" s="2" t="str">
        <f t="shared" si="302"/>
        <v>815</v>
      </c>
      <c r="G2459" s="1" t="s">
        <v>265</v>
      </c>
      <c r="H2459" s="27">
        <v>0</v>
      </c>
      <c r="I2459" s="27"/>
      <c r="J2459" s="27">
        <v>0</v>
      </c>
      <c r="K2459" s="27">
        <v>0</v>
      </c>
      <c r="L2459" s="27">
        <v>0</v>
      </c>
      <c r="M2459" s="27"/>
      <c r="N2459" s="27">
        <v>0</v>
      </c>
      <c r="O2459" s="27">
        <v>0</v>
      </c>
      <c r="P2459" s="27">
        <v>0</v>
      </c>
      <c r="Q2459" s="27"/>
      <c r="R2459" s="27">
        <v>0</v>
      </c>
      <c r="S2459" s="27">
        <v>0</v>
      </c>
      <c r="T2459" s="27">
        <v>0</v>
      </c>
      <c r="U2459" s="27"/>
      <c r="V2459" s="27">
        <v>0</v>
      </c>
      <c r="W2459" s="27">
        <v>0</v>
      </c>
      <c r="X2459" s="27">
        <v>0</v>
      </c>
      <c r="Y2459" s="27"/>
      <c r="Z2459" s="27">
        <v>0</v>
      </c>
      <c r="AA2459" s="27">
        <v>0</v>
      </c>
      <c r="AB2459" s="27">
        <v>0</v>
      </c>
      <c r="AC2459" s="27"/>
      <c r="AD2459" s="27">
        <v>0</v>
      </c>
      <c r="AE2459" s="27">
        <v>0</v>
      </c>
      <c r="AF2459" s="27">
        <v>0</v>
      </c>
      <c r="AG2459" s="106">
        <v>0</v>
      </c>
      <c r="AH2459" s="27">
        <v>0</v>
      </c>
      <c r="AI2459" s="27">
        <v>0</v>
      </c>
      <c r="AJ2459" s="27">
        <v>0</v>
      </c>
      <c r="AK2459" s="106">
        <v>0</v>
      </c>
      <c r="AL2459" s="106">
        <v>0</v>
      </c>
      <c r="AM2459" s="105">
        <v>0</v>
      </c>
      <c r="AN2459" s="11">
        <v>0</v>
      </c>
      <c r="AO2459" s="11">
        <v>0</v>
      </c>
      <c r="AP2459" s="105">
        <v>0</v>
      </c>
      <c r="AQ2459" s="11">
        <v>0</v>
      </c>
      <c r="AR2459" s="11">
        <v>0</v>
      </c>
      <c r="AS2459" s="11">
        <v>0</v>
      </c>
      <c r="AT2459" s="11">
        <v>0</v>
      </c>
      <c r="AU2459" s="11">
        <v>0</v>
      </c>
      <c r="AV2459" s="11">
        <v>0</v>
      </c>
      <c r="AW2459" s="11">
        <v>0</v>
      </c>
      <c r="AX2459" s="11">
        <v>0</v>
      </c>
      <c r="AZ2459" s="11">
        <v>0</v>
      </c>
      <c r="BA2459" s="11">
        <v>0</v>
      </c>
      <c r="BB2459" s="122"/>
    </row>
    <row r="2460" spans="1:54" x14ac:dyDescent="0.25">
      <c r="A2460">
        <v>12</v>
      </c>
      <c r="B2460" t="str">
        <f t="shared" si="299"/>
        <v>CCC-8152</v>
      </c>
      <c r="C2460" s="2" t="s">
        <v>322</v>
      </c>
      <c r="D2460" s="2" t="str">
        <f t="shared" si="300"/>
        <v>8</v>
      </c>
      <c r="E2460" s="2" t="str">
        <f t="shared" si="301"/>
        <v>81</v>
      </c>
      <c r="F2460" s="2" t="str">
        <f t="shared" si="302"/>
        <v>815</v>
      </c>
      <c r="G2460" s="1" t="s">
        <v>266</v>
      </c>
      <c r="H2460" s="27">
        <v>0</v>
      </c>
      <c r="I2460" s="27"/>
      <c r="J2460" s="27">
        <v>0</v>
      </c>
      <c r="K2460" s="27">
        <v>0</v>
      </c>
      <c r="L2460" s="27">
        <v>0</v>
      </c>
      <c r="M2460" s="27"/>
      <c r="N2460" s="27">
        <v>0</v>
      </c>
      <c r="O2460" s="27">
        <v>0</v>
      </c>
      <c r="P2460" s="27">
        <v>0</v>
      </c>
      <c r="Q2460" s="27"/>
      <c r="R2460" s="27">
        <v>0</v>
      </c>
      <c r="S2460" s="27">
        <v>0</v>
      </c>
      <c r="T2460" s="27">
        <v>0</v>
      </c>
      <c r="U2460" s="27"/>
      <c r="V2460" s="27">
        <v>0</v>
      </c>
      <c r="W2460" s="27">
        <v>0</v>
      </c>
      <c r="X2460" s="27">
        <v>0</v>
      </c>
      <c r="Y2460" s="27"/>
      <c r="Z2460" s="27">
        <v>0</v>
      </c>
      <c r="AA2460" s="27">
        <v>0</v>
      </c>
      <c r="AB2460" s="27">
        <v>0</v>
      </c>
      <c r="AC2460" s="27"/>
      <c r="AD2460" s="27">
        <v>0</v>
      </c>
      <c r="AE2460" s="27">
        <v>0</v>
      </c>
      <c r="AF2460" s="27">
        <v>0</v>
      </c>
      <c r="AG2460" s="106">
        <v>0</v>
      </c>
      <c r="AH2460" s="27">
        <v>0</v>
      </c>
      <c r="AI2460" s="27">
        <v>0</v>
      </c>
      <c r="AJ2460" s="27">
        <v>0</v>
      </c>
      <c r="AK2460" s="106">
        <v>0</v>
      </c>
      <c r="AL2460" s="106">
        <v>0</v>
      </c>
      <c r="AM2460" s="105">
        <v>0</v>
      </c>
      <c r="AN2460" s="11">
        <v>0</v>
      </c>
      <c r="AO2460" s="11">
        <v>0</v>
      </c>
      <c r="AP2460" s="105">
        <v>0</v>
      </c>
      <c r="AQ2460" s="11">
        <v>0</v>
      </c>
      <c r="AR2460" s="11">
        <v>0</v>
      </c>
      <c r="AS2460" s="11">
        <v>0</v>
      </c>
      <c r="AT2460" s="11">
        <v>0</v>
      </c>
      <c r="AU2460" s="11">
        <v>0</v>
      </c>
      <c r="AV2460" s="11">
        <v>0</v>
      </c>
      <c r="AW2460" s="11">
        <v>0</v>
      </c>
      <c r="AX2460" s="11">
        <v>0</v>
      </c>
      <c r="AZ2460" s="11">
        <v>0</v>
      </c>
      <c r="BA2460" s="11">
        <v>0</v>
      </c>
      <c r="BB2460" s="122"/>
    </row>
    <row r="2461" spans="1:54" x14ac:dyDescent="0.25">
      <c r="A2461">
        <v>12</v>
      </c>
      <c r="B2461" t="str">
        <f t="shared" si="299"/>
        <v>CCC-8161</v>
      </c>
      <c r="C2461" s="2" t="s">
        <v>322</v>
      </c>
      <c r="D2461" s="2" t="str">
        <f t="shared" si="300"/>
        <v>8</v>
      </c>
      <c r="E2461" s="2" t="str">
        <f t="shared" si="301"/>
        <v>81</v>
      </c>
      <c r="F2461" s="2" t="str">
        <f t="shared" si="302"/>
        <v>816</v>
      </c>
      <c r="G2461" s="1" t="s">
        <v>267</v>
      </c>
      <c r="H2461" s="27">
        <v>0</v>
      </c>
      <c r="I2461" s="27"/>
      <c r="J2461" s="27">
        <v>0</v>
      </c>
      <c r="K2461" s="27">
        <v>0</v>
      </c>
      <c r="L2461" s="27">
        <v>0</v>
      </c>
      <c r="M2461" s="27"/>
      <c r="N2461" s="27">
        <v>0</v>
      </c>
      <c r="O2461" s="27">
        <v>0</v>
      </c>
      <c r="P2461" s="27">
        <v>0</v>
      </c>
      <c r="Q2461" s="27"/>
      <c r="R2461" s="27">
        <v>0</v>
      </c>
      <c r="S2461" s="27">
        <v>0</v>
      </c>
      <c r="T2461" s="27">
        <v>0</v>
      </c>
      <c r="U2461" s="27"/>
      <c r="V2461" s="27">
        <v>0</v>
      </c>
      <c r="W2461" s="27">
        <v>0</v>
      </c>
      <c r="X2461" s="27">
        <v>0</v>
      </c>
      <c r="Y2461" s="27"/>
      <c r="Z2461" s="27">
        <v>0</v>
      </c>
      <c r="AA2461" s="27">
        <v>0</v>
      </c>
      <c r="AB2461" s="27">
        <v>0</v>
      </c>
      <c r="AC2461" s="27"/>
      <c r="AD2461" s="27">
        <v>0</v>
      </c>
      <c r="AE2461" s="27">
        <v>0</v>
      </c>
      <c r="AF2461" s="27">
        <v>0</v>
      </c>
      <c r="AG2461" s="106">
        <v>0</v>
      </c>
      <c r="AH2461" s="27">
        <v>0</v>
      </c>
      <c r="AI2461" s="27">
        <v>0</v>
      </c>
      <c r="AJ2461" s="27">
        <v>0</v>
      </c>
      <c r="AK2461" s="106">
        <v>0</v>
      </c>
      <c r="AL2461" s="106">
        <v>0</v>
      </c>
      <c r="AM2461" s="105">
        <v>0</v>
      </c>
      <c r="AN2461" s="11">
        <v>0</v>
      </c>
      <c r="AO2461" s="11">
        <v>0</v>
      </c>
      <c r="AP2461" s="105">
        <v>0</v>
      </c>
      <c r="AQ2461" s="11">
        <v>0</v>
      </c>
      <c r="AR2461" s="11">
        <v>0</v>
      </c>
      <c r="AS2461" s="11">
        <v>0</v>
      </c>
      <c r="AT2461" s="11">
        <v>0</v>
      </c>
      <c r="AU2461" s="11">
        <v>0</v>
      </c>
      <c r="AV2461" s="11">
        <v>0</v>
      </c>
      <c r="AW2461" s="11">
        <v>0</v>
      </c>
      <c r="AX2461" s="11">
        <v>0</v>
      </c>
      <c r="AZ2461" s="11">
        <v>0</v>
      </c>
      <c r="BA2461" s="11">
        <v>0</v>
      </c>
      <c r="BB2461" s="122"/>
    </row>
    <row r="2462" spans="1:54" x14ac:dyDescent="0.25">
      <c r="A2462">
        <v>12</v>
      </c>
      <c r="B2462" t="str">
        <f t="shared" si="299"/>
        <v>CCC-8162</v>
      </c>
      <c r="C2462" s="2" t="s">
        <v>322</v>
      </c>
      <c r="D2462" s="2" t="str">
        <f t="shared" si="300"/>
        <v>8</v>
      </c>
      <c r="E2462" s="2" t="str">
        <f t="shared" si="301"/>
        <v>81</v>
      </c>
      <c r="F2462" s="2" t="str">
        <f t="shared" si="302"/>
        <v>816</v>
      </c>
      <c r="G2462" s="1" t="s">
        <v>268</v>
      </c>
      <c r="H2462" s="27">
        <v>0</v>
      </c>
      <c r="I2462" s="27"/>
      <c r="J2462" s="27">
        <v>0</v>
      </c>
      <c r="K2462" s="27">
        <v>0</v>
      </c>
      <c r="L2462" s="27">
        <v>0</v>
      </c>
      <c r="M2462" s="27"/>
      <c r="N2462" s="27">
        <v>0</v>
      </c>
      <c r="O2462" s="27">
        <v>0</v>
      </c>
      <c r="P2462" s="27">
        <v>0</v>
      </c>
      <c r="Q2462" s="27"/>
      <c r="R2462" s="27">
        <v>0</v>
      </c>
      <c r="S2462" s="27">
        <v>0</v>
      </c>
      <c r="T2462" s="27">
        <v>0</v>
      </c>
      <c r="U2462" s="27"/>
      <c r="V2462" s="27">
        <v>0</v>
      </c>
      <c r="W2462" s="27">
        <v>0</v>
      </c>
      <c r="X2462" s="27">
        <v>0</v>
      </c>
      <c r="Y2462" s="27"/>
      <c r="Z2462" s="27">
        <v>0</v>
      </c>
      <c r="AA2462" s="27">
        <v>0</v>
      </c>
      <c r="AB2462" s="27">
        <v>0</v>
      </c>
      <c r="AC2462" s="27"/>
      <c r="AD2462" s="27">
        <v>0</v>
      </c>
      <c r="AE2462" s="27">
        <v>0</v>
      </c>
      <c r="AF2462" s="27">
        <v>0</v>
      </c>
      <c r="AG2462" s="106">
        <v>0</v>
      </c>
      <c r="AH2462" s="27">
        <v>0</v>
      </c>
      <c r="AI2462" s="27">
        <v>0</v>
      </c>
      <c r="AJ2462" s="27">
        <v>0</v>
      </c>
      <c r="AK2462" s="106">
        <v>0</v>
      </c>
      <c r="AL2462" s="106">
        <v>0</v>
      </c>
      <c r="AM2462" s="105">
        <v>0</v>
      </c>
      <c r="AN2462" s="11">
        <v>0</v>
      </c>
      <c r="AO2462" s="11">
        <v>0</v>
      </c>
      <c r="AP2462" s="105">
        <v>0</v>
      </c>
      <c r="AQ2462" s="11">
        <v>0</v>
      </c>
      <c r="AR2462" s="11">
        <v>0</v>
      </c>
      <c r="AS2462" s="11">
        <v>0</v>
      </c>
      <c r="AT2462" s="11">
        <v>0</v>
      </c>
      <c r="AU2462" s="11">
        <v>0</v>
      </c>
      <c r="AV2462" s="11">
        <v>0</v>
      </c>
      <c r="AW2462" s="11">
        <v>0</v>
      </c>
      <c r="AX2462" s="11">
        <v>0</v>
      </c>
      <c r="AZ2462" s="11">
        <v>0</v>
      </c>
      <c r="BA2462" s="11">
        <v>0</v>
      </c>
      <c r="BB2462" s="122"/>
    </row>
    <row r="2463" spans="1:54" x14ac:dyDescent="0.25">
      <c r="A2463">
        <v>12</v>
      </c>
      <c r="B2463" t="str">
        <f t="shared" si="299"/>
        <v>CCC-8170</v>
      </c>
      <c r="C2463" s="2" t="s">
        <v>322</v>
      </c>
      <c r="D2463" s="2" t="str">
        <f t="shared" si="300"/>
        <v>8</v>
      </c>
      <c r="E2463" s="2" t="str">
        <f t="shared" si="301"/>
        <v>81</v>
      </c>
      <c r="F2463" s="2" t="str">
        <f t="shared" si="302"/>
        <v>817</v>
      </c>
      <c r="G2463" s="1" t="s">
        <v>269</v>
      </c>
      <c r="H2463" s="27">
        <v>0</v>
      </c>
      <c r="I2463" s="27"/>
      <c r="J2463" s="27">
        <v>0</v>
      </c>
      <c r="K2463" s="27">
        <v>0</v>
      </c>
      <c r="L2463" s="27">
        <v>0</v>
      </c>
      <c r="M2463" s="27"/>
      <c r="N2463" s="27">
        <v>0</v>
      </c>
      <c r="O2463" s="27">
        <v>0</v>
      </c>
      <c r="P2463" s="27">
        <v>0</v>
      </c>
      <c r="Q2463" s="27"/>
      <c r="R2463" s="27">
        <v>0</v>
      </c>
      <c r="S2463" s="27">
        <v>0</v>
      </c>
      <c r="T2463" s="27">
        <v>0</v>
      </c>
      <c r="U2463" s="27"/>
      <c r="V2463" s="27">
        <v>0</v>
      </c>
      <c r="W2463" s="27">
        <v>0</v>
      </c>
      <c r="X2463" s="27">
        <v>0</v>
      </c>
      <c r="Y2463" s="27"/>
      <c r="Z2463" s="27">
        <v>0</v>
      </c>
      <c r="AA2463" s="27">
        <v>0</v>
      </c>
      <c r="AB2463" s="27">
        <v>0</v>
      </c>
      <c r="AC2463" s="27"/>
      <c r="AD2463" s="27">
        <v>0</v>
      </c>
      <c r="AE2463" s="27">
        <v>0</v>
      </c>
      <c r="AF2463" s="27">
        <v>0</v>
      </c>
      <c r="AG2463" s="106">
        <v>0</v>
      </c>
      <c r="AH2463" s="27">
        <v>0</v>
      </c>
      <c r="AI2463" s="27">
        <v>0</v>
      </c>
      <c r="AJ2463" s="27">
        <v>0</v>
      </c>
      <c r="AK2463" s="106">
        <v>0</v>
      </c>
      <c r="AL2463" s="106">
        <v>0</v>
      </c>
      <c r="AM2463" s="105">
        <v>0</v>
      </c>
      <c r="AN2463" s="11">
        <v>0</v>
      </c>
      <c r="AO2463" s="11">
        <v>0</v>
      </c>
      <c r="AP2463" s="105">
        <v>0</v>
      </c>
      <c r="AQ2463" s="11">
        <v>0</v>
      </c>
      <c r="AR2463" s="11">
        <v>0</v>
      </c>
      <c r="AS2463" s="11">
        <v>0</v>
      </c>
      <c r="AT2463" s="11">
        <v>0</v>
      </c>
      <c r="AU2463" s="11">
        <v>0</v>
      </c>
      <c r="AV2463" s="11">
        <v>0</v>
      </c>
      <c r="AW2463" s="11">
        <v>0</v>
      </c>
      <c r="AX2463" s="11">
        <v>0</v>
      </c>
      <c r="AZ2463" s="11">
        <v>0</v>
      </c>
      <c r="BA2463" s="11">
        <v>0</v>
      </c>
      <c r="BB2463" s="122"/>
    </row>
    <row r="2464" spans="1:54" x14ac:dyDescent="0.25">
      <c r="A2464">
        <v>12</v>
      </c>
      <c r="B2464" t="str">
        <f t="shared" si="299"/>
        <v>CCC-8180</v>
      </c>
      <c r="C2464" s="2" t="s">
        <v>322</v>
      </c>
      <c r="D2464" s="2" t="str">
        <f t="shared" si="300"/>
        <v>8</v>
      </c>
      <c r="E2464" s="2" t="str">
        <f t="shared" si="301"/>
        <v>81</v>
      </c>
      <c r="F2464" s="2" t="str">
        <f t="shared" si="302"/>
        <v>818</v>
      </c>
      <c r="G2464" s="1" t="s">
        <v>3535</v>
      </c>
      <c r="H2464" s="27"/>
      <c r="I2464" s="27"/>
      <c r="J2464" s="27"/>
      <c r="K2464" s="27"/>
      <c r="L2464" s="27"/>
      <c r="M2464" s="27"/>
      <c r="N2464" s="27"/>
      <c r="O2464" s="27"/>
      <c r="P2464" s="27"/>
      <c r="Q2464" s="27"/>
      <c r="R2464" s="27"/>
      <c r="S2464" s="27"/>
      <c r="T2464" s="27"/>
      <c r="U2464" s="27"/>
      <c r="V2464" s="27"/>
      <c r="W2464" s="27"/>
      <c r="X2464" s="27"/>
      <c r="Y2464" s="27"/>
      <c r="Z2464" s="27"/>
      <c r="AA2464" s="27"/>
      <c r="AB2464" s="27"/>
      <c r="AC2464" s="27"/>
      <c r="AD2464" s="27"/>
      <c r="AE2464" s="27"/>
      <c r="AF2464" s="27"/>
      <c r="AG2464" s="106"/>
      <c r="AH2464" s="27"/>
      <c r="AI2464" s="27"/>
      <c r="AJ2464" s="27"/>
      <c r="AK2464" s="106"/>
      <c r="AL2464" s="106"/>
      <c r="AM2464" s="105"/>
      <c r="AN2464" s="11"/>
      <c r="AO2464" s="11"/>
      <c r="AP2464" s="105"/>
      <c r="AQ2464" s="11"/>
      <c r="AR2464" s="11"/>
      <c r="AS2464" s="11"/>
      <c r="AT2464" s="11"/>
      <c r="AU2464" s="11">
        <v>0</v>
      </c>
      <c r="AV2464" s="11">
        <v>0</v>
      </c>
      <c r="AW2464" s="11">
        <v>0</v>
      </c>
      <c r="AX2464" s="11">
        <v>0</v>
      </c>
      <c r="AZ2464" s="11">
        <v>0</v>
      </c>
      <c r="BA2464" s="11">
        <v>0</v>
      </c>
      <c r="BB2464" s="122"/>
    </row>
    <row r="2465" spans="1:54" x14ac:dyDescent="0.25">
      <c r="A2465">
        <v>12</v>
      </c>
      <c r="B2465" t="str">
        <f t="shared" si="299"/>
        <v>CCC-8200</v>
      </c>
      <c r="C2465" s="2" t="s">
        <v>322</v>
      </c>
      <c r="D2465" s="2" t="str">
        <f t="shared" si="300"/>
        <v>8</v>
      </c>
      <c r="E2465" s="2" t="str">
        <f t="shared" si="301"/>
        <v>82</v>
      </c>
      <c r="F2465" s="2" t="str">
        <f t="shared" si="302"/>
        <v>820</v>
      </c>
      <c r="G2465" s="1" t="s">
        <v>270</v>
      </c>
      <c r="H2465" s="27">
        <v>0</v>
      </c>
      <c r="I2465" s="27"/>
      <c r="J2465" s="27">
        <v>0</v>
      </c>
      <c r="K2465" s="27">
        <v>0</v>
      </c>
      <c r="L2465" s="27">
        <v>0</v>
      </c>
      <c r="M2465" s="27"/>
      <c r="N2465" s="27">
        <v>0</v>
      </c>
      <c r="O2465" s="27">
        <v>0</v>
      </c>
      <c r="P2465" s="27">
        <v>0</v>
      </c>
      <c r="Q2465" s="27"/>
      <c r="R2465" s="27">
        <v>0</v>
      </c>
      <c r="S2465" s="27">
        <v>0</v>
      </c>
      <c r="T2465" s="27">
        <v>0</v>
      </c>
      <c r="U2465" s="27"/>
      <c r="V2465" s="27">
        <v>0</v>
      </c>
      <c r="W2465" s="27">
        <v>0</v>
      </c>
      <c r="X2465" s="27">
        <v>0</v>
      </c>
      <c r="Y2465" s="27"/>
      <c r="Z2465" s="27">
        <v>0</v>
      </c>
      <c r="AA2465" s="27">
        <v>0</v>
      </c>
      <c r="AB2465" s="27">
        <v>0</v>
      </c>
      <c r="AC2465" s="27"/>
      <c r="AD2465" s="27">
        <v>0</v>
      </c>
      <c r="AE2465" s="27">
        <v>0</v>
      </c>
      <c r="AF2465" s="27">
        <v>0</v>
      </c>
      <c r="AG2465" s="106">
        <v>0</v>
      </c>
      <c r="AH2465" s="27">
        <v>0</v>
      </c>
      <c r="AI2465" s="27">
        <v>0</v>
      </c>
      <c r="AJ2465" s="27">
        <v>0</v>
      </c>
      <c r="AK2465" s="106">
        <v>0</v>
      </c>
      <c r="AL2465" s="106">
        <v>0</v>
      </c>
      <c r="AM2465" s="105">
        <v>0</v>
      </c>
      <c r="AN2465" s="11">
        <v>0</v>
      </c>
      <c r="AO2465" s="11">
        <v>0</v>
      </c>
      <c r="AP2465" s="105">
        <v>0</v>
      </c>
      <c r="AQ2465" s="11">
        <v>0</v>
      </c>
      <c r="AR2465" s="11">
        <v>0</v>
      </c>
      <c r="AS2465" s="11">
        <v>0</v>
      </c>
      <c r="AT2465" s="11">
        <v>0</v>
      </c>
      <c r="AU2465" s="11">
        <v>0</v>
      </c>
      <c r="AV2465" s="11">
        <v>0</v>
      </c>
      <c r="AW2465" s="11">
        <v>0</v>
      </c>
      <c r="AX2465" s="11">
        <v>0</v>
      </c>
      <c r="AZ2465" s="11">
        <v>0</v>
      </c>
      <c r="BA2465" s="11">
        <v>0</v>
      </c>
      <c r="BB2465" s="122"/>
    </row>
    <row r="2466" spans="1:54" x14ac:dyDescent="0.25">
      <c r="A2466">
        <v>12</v>
      </c>
      <c r="B2466" t="str">
        <f t="shared" si="299"/>
        <v>CCC-8210</v>
      </c>
      <c r="C2466" s="2" t="s">
        <v>322</v>
      </c>
      <c r="D2466" s="2" t="str">
        <f t="shared" si="300"/>
        <v>8</v>
      </c>
      <c r="E2466" s="2" t="str">
        <f t="shared" si="301"/>
        <v>82</v>
      </c>
      <c r="F2466" s="2" t="str">
        <f t="shared" si="302"/>
        <v>821</v>
      </c>
      <c r="G2466" s="1" t="s">
        <v>3536</v>
      </c>
      <c r="H2466" s="27"/>
      <c r="I2466" s="27"/>
      <c r="J2466" s="27"/>
      <c r="K2466" s="27"/>
      <c r="L2466" s="27"/>
      <c r="M2466" s="27"/>
      <c r="N2466" s="27"/>
      <c r="O2466" s="27"/>
      <c r="P2466" s="27"/>
      <c r="Q2466" s="27"/>
      <c r="R2466" s="27"/>
      <c r="S2466" s="27"/>
      <c r="T2466" s="27"/>
      <c r="U2466" s="27"/>
      <c r="V2466" s="27"/>
      <c r="W2466" s="27"/>
      <c r="X2466" s="27"/>
      <c r="Y2466" s="27"/>
      <c r="Z2466" s="27"/>
      <c r="AA2466" s="27"/>
      <c r="AB2466" s="27"/>
      <c r="AC2466" s="27"/>
      <c r="AD2466" s="27"/>
      <c r="AE2466" s="27"/>
      <c r="AF2466" s="27"/>
      <c r="AG2466" s="106"/>
      <c r="AH2466" s="27"/>
      <c r="AI2466" s="27"/>
      <c r="AJ2466" s="27"/>
      <c r="AK2466" s="106"/>
      <c r="AL2466" s="106"/>
      <c r="AM2466" s="105"/>
      <c r="AN2466" s="11"/>
      <c r="AO2466" s="11"/>
      <c r="AP2466" s="105"/>
      <c r="AQ2466" s="11"/>
      <c r="AR2466" s="11"/>
      <c r="AS2466" s="11"/>
      <c r="AT2466" s="11"/>
      <c r="AU2466" s="11">
        <v>0</v>
      </c>
      <c r="AV2466" s="11">
        <v>0</v>
      </c>
      <c r="AW2466" s="11">
        <v>0</v>
      </c>
      <c r="AX2466" s="11">
        <v>0</v>
      </c>
      <c r="AZ2466" s="11">
        <v>0</v>
      </c>
      <c r="BA2466" s="11">
        <v>0</v>
      </c>
      <c r="BB2466" s="122"/>
    </row>
    <row r="2467" spans="1:54" x14ac:dyDescent="0.25">
      <c r="A2467">
        <v>12</v>
      </c>
      <c r="B2467" t="str">
        <f t="shared" si="299"/>
        <v>CCC-8300</v>
      </c>
      <c r="C2467" s="2" t="s">
        <v>322</v>
      </c>
      <c r="D2467" s="2" t="str">
        <f t="shared" si="300"/>
        <v>8</v>
      </c>
      <c r="E2467" s="2" t="str">
        <f t="shared" si="301"/>
        <v>83</v>
      </c>
      <c r="F2467" s="2" t="str">
        <f t="shared" si="302"/>
        <v>830</v>
      </c>
      <c r="G2467" s="1" t="s">
        <v>271</v>
      </c>
      <c r="H2467" s="27">
        <v>0</v>
      </c>
      <c r="I2467" s="27"/>
      <c r="J2467" s="27">
        <v>0</v>
      </c>
      <c r="K2467" s="27">
        <v>0</v>
      </c>
      <c r="L2467" s="27">
        <v>0</v>
      </c>
      <c r="M2467" s="27"/>
      <c r="N2467" s="27">
        <v>0</v>
      </c>
      <c r="O2467" s="27">
        <v>0</v>
      </c>
      <c r="P2467" s="27">
        <v>0</v>
      </c>
      <c r="Q2467" s="27"/>
      <c r="R2467" s="27">
        <v>0</v>
      </c>
      <c r="S2467" s="27">
        <v>0</v>
      </c>
      <c r="T2467" s="27">
        <v>0</v>
      </c>
      <c r="U2467" s="27"/>
      <c r="V2467" s="27">
        <v>0</v>
      </c>
      <c r="W2467" s="27">
        <v>0</v>
      </c>
      <c r="X2467" s="27">
        <v>0</v>
      </c>
      <c r="Y2467" s="27"/>
      <c r="Z2467" s="27">
        <v>0</v>
      </c>
      <c r="AA2467" s="27">
        <v>0</v>
      </c>
      <c r="AB2467" s="27">
        <v>0</v>
      </c>
      <c r="AC2467" s="27"/>
      <c r="AD2467" s="27">
        <v>0</v>
      </c>
      <c r="AE2467" s="27">
        <v>0</v>
      </c>
      <c r="AF2467" s="27">
        <v>0</v>
      </c>
      <c r="AG2467" s="106">
        <v>0</v>
      </c>
      <c r="AH2467" s="27">
        <v>0</v>
      </c>
      <c r="AI2467" s="27">
        <v>0</v>
      </c>
      <c r="AJ2467" s="27">
        <v>0</v>
      </c>
      <c r="AK2467" s="106">
        <v>0</v>
      </c>
      <c r="AL2467" s="106">
        <v>0</v>
      </c>
      <c r="AM2467" s="105">
        <v>0</v>
      </c>
      <c r="AN2467" s="11">
        <v>0</v>
      </c>
      <c r="AO2467" s="11">
        <v>0</v>
      </c>
      <c r="AP2467" s="105">
        <v>0</v>
      </c>
      <c r="AQ2467" s="11">
        <v>0</v>
      </c>
      <c r="AR2467" s="11">
        <v>0</v>
      </c>
      <c r="AS2467" s="11">
        <v>0</v>
      </c>
      <c r="AT2467" s="11">
        <v>0</v>
      </c>
      <c r="AU2467" s="11">
        <v>0</v>
      </c>
      <c r="AV2467" s="11">
        <v>2</v>
      </c>
      <c r="AW2467" s="11">
        <v>0</v>
      </c>
      <c r="AX2467" s="11">
        <v>0</v>
      </c>
      <c r="AZ2467" s="11">
        <v>2</v>
      </c>
      <c r="BA2467" s="11">
        <v>0</v>
      </c>
      <c r="BB2467" s="122"/>
    </row>
    <row r="2468" spans="1:54" x14ac:dyDescent="0.25">
      <c r="A2468">
        <v>12</v>
      </c>
      <c r="B2468" t="str">
        <f t="shared" si="299"/>
        <v>CCC-8310</v>
      </c>
      <c r="C2468" s="2" t="s">
        <v>322</v>
      </c>
      <c r="D2468" s="2" t="str">
        <f t="shared" si="300"/>
        <v>8</v>
      </c>
      <c r="E2468" s="2" t="str">
        <f t="shared" si="301"/>
        <v>83</v>
      </c>
      <c r="F2468" s="2" t="str">
        <f t="shared" si="302"/>
        <v>831</v>
      </c>
      <c r="G2468" s="1" t="s">
        <v>3537</v>
      </c>
      <c r="H2468" s="27"/>
      <c r="I2468" s="27"/>
      <c r="J2468" s="27"/>
      <c r="K2468" s="27"/>
      <c r="L2468" s="27"/>
      <c r="M2468" s="27"/>
      <c r="N2468" s="27"/>
      <c r="O2468" s="27"/>
      <c r="P2468" s="27"/>
      <c r="Q2468" s="27"/>
      <c r="R2468" s="27"/>
      <c r="S2468" s="27"/>
      <c r="T2468" s="27"/>
      <c r="U2468" s="27"/>
      <c r="V2468" s="27"/>
      <c r="W2468" s="27"/>
      <c r="X2468" s="27"/>
      <c r="Y2468" s="27"/>
      <c r="Z2468" s="27"/>
      <c r="AA2468" s="27"/>
      <c r="AB2468" s="27"/>
      <c r="AC2468" s="27"/>
      <c r="AD2468" s="27"/>
      <c r="AE2468" s="27"/>
      <c r="AF2468" s="27"/>
      <c r="AG2468" s="106"/>
      <c r="AH2468" s="27"/>
      <c r="AI2468" s="27"/>
      <c r="AJ2468" s="27"/>
      <c r="AK2468" s="106"/>
      <c r="AL2468" s="106"/>
      <c r="AM2468" s="105"/>
      <c r="AN2468" s="11"/>
      <c r="AO2468" s="11"/>
      <c r="AP2468" s="105"/>
      <c r="AQ2468" s="11"/>
      <c r="AR2468" s="11"/>
      <c r="AS2468" s="11"/>
      <c r="AT2468" s="11"/>
      <c r="AU2468" s="11">
        <v>0</v>
      </c>
      <c r="AV2468" s="11">
        <v>0</v>
      </c>
      <c r="AW2468" s="11">
        <v>0</v>
      </c>
      <c r="AX2468" s="11">
        <v>0</v>
      </c>
      <c r="AZ2468" s="11">
        <v>0</v>
      </c>
      <c r="BA2468" s="11">
        <v>0</v>
      </c>
      <c r="BB2468" s="122"/>
    </row>
    <row r="2469" spans="1:54" x14ac:dyDescent="0.25">
      <c r="A2469">
        <v>12</v>
      </c>
      <c r="B2469" t="str">
        <f t="shared" si="299"/>
        <v>CCC-8411</v>
      </c>
      <c r="C2469" s="2" t="s">
        <v>322</v>
      </c>
      <c r="D2469" s="2" t="str">
        <f t="shared" si="300"/>
        <v>8</v>
      </c>
      <c r="E2469" s="2" t="str">
        <f t="shared" si="301"/>
        <v>84</v>
      </c>
      <c r="F2469" s="2" t="str">
        <f t="shared" si="302"/>
        <v>841</v>
      </c>
      <c r="G2469" s="1" t="s">
        <v>273</v>
      </c>
      <c r="H2469" s="27">
        <v>0</v>
      </c>
      <c r="I2469" s="27"/>
      <c r="J2469" s="27">
        <v>0</v>
      </c>
      <c r="K2469" s="27">
        <v>0</v>
      </c>
      <c r="L2469" s="27">
        <v>0</v>
      </c>
      <c r="M2469" s="27"/>
      <c r="N2469" s="27">
        <v>0</v>
      </c>
      <c r="O2469" s="27">
        <v>0</v>
      </c>
      <c r="P2469" s="27">
        <v>0</v>
      </c>
      <c r="Q2469" s="27"/>
      <c r="R2469" s="27">
        <v>0</v>
      </c>
      <c r="S2469" s="27">
        <v>0</v>
      </c>
      <c r="T2469" s="27">
        <v>0</v>
      </c>
      <c r="U2469" s="27"/>
      <c r="V2469" s="27">
        <v>0</v>
      </c>
      <c r="W2469" s="27">
        <v>0</v>
      </c>
      <c r="X2469" s="27">
        <v>0</v>
      </c>
      <c r="Y2469" s="27"/>
      <c r="Z2469" s="27">
        <v>0</v>
      </c>
      <c r="AA2469" s="27">
        <v>0</v>
      </c>
      <c r="AB2469" s="27">
        <v>0</v>
      </c>
      <c r="AC2469" s="27"/>
      <c r="AD2469" s="27">
        <v>0</v>
      </c>
      <c r="AE2469" s="27">
        <v>0</v>
      </c>
      <c r="AF2469" s="27">
        <v>0</v>
      </c>
      <c r="AG2469" s="106">
        <v>0</v>
      </c>
      <c r="AH2469" s="27">
        <v>0</v>
      </c>
      <c r="AI2469" s="27">
        <v>0</v>
      </c>
      <c r="AJ2469" s="27">
        <v>0</v>
      </c>
      <c r="AK2469" s="106">
        <v>0</v>
      </c>
      <c r="AL2469" s="106">
        <v>0</v>
      </c>
      <c r="AM2469" s="105">
        <v>0</v>
      </c>
      <c r="AN2469" s="11">
        <v>0</v>
      </c>
      <c r="AO2469" s="11">
        <v>0</v>
      </c>
      <c r="AP2469" s="105">
        <v>0</v>
      </c>
      <c r="AQ2469" s="11">
        <v>0</v>
      </c>
      <c r="AR2469" s="11">
        <v>0</v>
      </c>
      <c r="AS2469" s="11">
        <v>0</v>
      </c>
      <c r="AT2469" s="11">
        <v>0</v>
      </c>
      <c r="AU2469" s="11">
        <v>0</v>
      </c>
      <c r="AV2469" s="11">
        <v>0</v>
      </c>
      <c r="AW2469" s="11">
        <v>0</v>
      </c>
      <c r="AX2469" s="11">
        <v>0</v>
      </c>
      <c r="AZ2469" s="11">
        <v>0</v>
      </c>
      <c r="BA2469" s="11">
        <v>0</v>
      </c>
      <c r="BB2469" s="122"/>
    </row>
    <row r="2470" spans="1:54" x14ac:dyDescent="0.25">
      <c r="A2470">
        <v>12</v>
      </c>
      <c r="B2470" t="str">
        <f t="shared" si="299"/>
        <v>CCC-8412</v>
      </c>
      <c r="C2470" s="2" t="s">
        <v>322</v>
      </c>
      <c r="D2470" s="2" t="str">
        <f t="shared" si="300"/>
        <v>8</v>
      </c>
      <c r="E2470" s="2" t="str">
        <f t="shared" si="301"/>
        <v>84</v>
      </c>
      <c r="F2470" s="2" t="str">
        <f t="shared" si="302"/>
        <v>841</v>
      </c>
      <c r="G2470" s="1" t="s">
        <v>274</v>
      </c>
      <c r="H2470" s="27">
        <v>0</v>
      </c>
      <c r="I2470" s="27"/>
      <c r="J2470" s="27">
        <v>0</v>
      </c>
      <c r="K2470" s="27">
        <v>0</v>
      </c>
      <c r="L2470" s="27">
        <v>0</v>
      </c>
      <c r="M2470" s="27"/>
      <c r="N2470" s="27">
        <v>0</v>
      </c>
      <c r="O2470" s="27">
        <v>0</v>
      </c>
      <c r="P2470" s="27">
        <v>0</v>
      </c>
      <c r="Q2470" s="27"/>
      <c r="R2470" s="27">
        <v>0</v>
      </c>
      <c r="S2470" s="27">
        <v>0</v>
      </c>
      <c r="T2470" s="27">
        <v>0</v>
      </c>
      <c r="U2470" s="27"/>
      <c r="V2470" s="27">
        <v>0</v>
      </c>
      <c r="W2470" s="27">
        <v>0</v>
      </c>
      <c r="X2470" s="27">
        <v>0</v>
      </c>
      <c r="Y2470" s="27"/>
      <c r="Z2470" s="27">
        <v>0</v>
      </c>
      <c r="AA2470" s="27">
        <v>0</v>
      </c>
      <c r="AB2470" s="27">
        <v>0</v>
      </c>
      <c r="AC2470" s="27"/>
      <c r="AD2470" s="27">
        <v>0</v>
      </c>
      <c r="AE2470" s="27">
        <v>0</v>
      </c>
      <c r="AF2470" s="27">
        <v>0</v>
      </c>
      <c r="AG2470" s="106">
        <v>0</v>
      </c>
      <c r="AH2470" s="27">
        <v>0</v>
      </c>
      <c r="AI2470" s="27">
        <v>0</v>
      </c>
      <c r="AJ2470" s="27">
        <v>0</v>
      </c>
      <c r="AK2470" s="106">
        <v>0</v>
      </c>
      <c r="AL2470" s="106">
        <v>0</v>
      </c>
      <c r="AM2470" s="105">
        <v>0</v>
      </c>
      <c r="AN2470" s="11">
        <v>0</v>
      </c>
      <c r="AO2470" s="11">
        <v>0</v>
      </c>
      <c r="AP2470" s="105">
        <v>0</v>
      </c>
      <c r="AQ2470" s="11">
        <v>0</v>
      </c>
      <c r="AR2470" s="11">
        <v>0</v>
      </c>
      <c r="AS2470" s="11">
        <v>0</v>
      </c>
      <c r="AT2470" s="11">
        <v>0</v>
      </c>
      <c r="AU2470" s="11">
        <v>0</v>
      </c>
      <c r="AV2470" s="11">
        <v>0</v>
      </c>
      <c r="AW2470" s="11">
        <v>0</v>
      </c>
      <c r="AX2470" s="11">
        <v>0</v>
      </c>
      <c r="AZ2470" s="11">
        <v>0</v>
      </c>
      <c r="BA2470" s="11">
        <v>0</v>
      </c>
      <c r="BB2470" s="122"/>
    </row>
    <row r="2471" spans="1:54" x14ac:dyDescent="0.25">
      <c r="A2471">
        <v>12</v>
      </c>
      <c r="B2471" t="str">
        <f t="shared" si="299"/>
        <v>CCC-8413</v>
      </c>
      <c r="C2471" s="2" t="s">
        <v>322</v>
      </c>
      <c r="D2471" s="2" t="str">
        <f t="shared" si="300"/>
        <v>8</v>
      </c>
      <c r="E2471" s="2" t="str">
        <f t="shared" si="301"/>
        <v>84</v>
      </c>
      <c r="F2471" s="2" t="str">
        <f t="shared" si="302"/>
        <v>841</v>
      </c>
      <c r="G2471" s="1" t="s">
        <v>275</v>
      </c>
      <c r="H2471" s="27">
        <v>0</v>
      </c>
      <c r="I2471" s="27"/>
      <c r="J2471" s="27">
        <v>0</v>
      </c>
      <c r="K2471" s="27">
        <v>0</v>
      </c>
      <c r="L2471" s="27">
        <v>0</v>
      </c>
      <c r="M2471" s="27"/>
      <c r="N2471" s="27">
        <v>0</v>
      </c>
      <c r="O2471" s="27">
        <v>0</v>
      </c>
      <c r="P2471" s="27">
        <v>0</v>
      </c>
      <c r="Q2471" s="27"/>
      <c r="R2471" s="27">
        <v>0</v>
      </c>
      <c r="S2471" s="27">
        <v>0</v>
      </c>
      <c r="T2471" s="27">
        <v>0</v>
      </c>
      <c r="U2471" s="27"/>
      <c r="V2471" s="27">
        <v>0</v>
      </c>
      <c r="W2471" s="27">
        <v>0</v>
      </c>
      <c r="X2471" s="27">
        <v>0</v>
      </c>
      <c r="Y2471" s="27"/>
      <c r="Z2471" s="27">
        <v>0</v>
      </c>
      <c r="AA2471" s="27">
        <v>0</v>
      </c>
      <c r="AB2471" s="27">
        <v>0</v>
      </c>
      <c r="AC2471" s="27"/>
      <c r="AD2471" s="27">
        <v>0</v>
      </c>
      <c r="AE2471" s="27">
        <v>0</v>
      </c>
      <c r="AF2471" s="27">
        <v>0</v>
      </c>
      <c r="AG2471" s="106">
        <v>0</v>
      </c>
      <c r="AH2471" s="27">
        <v>0</v>
      </c>
      <c r="AI2471" s="27">
        <v>0</v>
      </c>
      <c r="AJ2471" s="27">
        <v>0</v>
      </c>
      <c r="AK2471" s="106">
        <v>0</v>
      </c>
      <c r="AL2471" s="106">
        <v>0</v>
      </c>
      <c r="AM2471" s="105">
        <v>0</v>
      </c>
      <c r="AN2471" s="11">
        <v>0</v>
      </c>
      <c r="AO2471" s="11">
        <v>0</v>
      </c>
      <c r="AP2471" s="105">
        <v>0</v>
      </c>
      <c r="AQ2471" s="11">
        <v>0</v>
      </c>
      <c r="AR2471" s="11">
        <v>0</v>
      </c>
      <c r="AS2471" s="11">
        <v>0</v>
      </c>
      <c r="AT2471" s="11">
        <v>0</v>
      </c>
      <c r="AU2471" s="11">
        <v>0</v>
      </c>
      <c r="AV2471" s="11">
        <v>0</v>
      </c>
      <c r="AW2471" s="11">
        <v>0</v>
      </c>
      <c r="AX2471" s="11">
        <v>0</v>
      </c>
      <c r="AZ2471" s="11">
        <v>0</v>
      </c>
      <c r="BA2471" s="11">
        <v>0</v>
      </c>
      <c r="BB2471" s="122"/>
    </row>
    <row r="2472" spans="1:54" x14ac:dyDescent="0.25">
      <c r="A2472">
        <v>12</v>
      </c>
      <c r="B2472" t="str">
        <f t="shared" si="299"/>
        <v>CCC-8414</v>
      </c>
      <c r="C2472" s="2" t="s">
        <v>322</v>
      </c>
      <c r="D2472" s="2" t="str">
        <f t="shared" ref="D2472:D2503" si="303">LEFT($G2472,1)</f>
        <v>8</v>
      </c>
      <c r="E2472" s="2" t="str">
        <f t="shared" ref="E2472:E2503" si="304">LEFT($G2472,2)</f>
        <v>84</v>
      </c>
      <c r="F2472" s="2" t="str">
        <f t="shared" ref="F2472:F2503" si="305">LEFT($G2472,3)</f>
        <v>841</v>
      </c>
      <c r="G2472" s="1" t="s">
        <v>276</v>
      </c>
      <c r="H2472" s="27">
        <v>0</v>
      </c>
      <c r="I2472" s="27"/>
      <c r="J2472" s="27">
        <v>0</v>
      </c>
      <c r="K2472" s="27">
        <v>0</v>
      </c>
      <c r="L2472" s="27">
        <v>0</v>
      </c>
      <c r="M2472" s="27"/>
      <c r="N2472" s="27">
        <v>0</v>
      </c>
      <c r="O2472" s="27">
        <v>0</v>
      </c>
      <c r="P2472" s="27">
        <v>0</v>
      </c>
      <c r="Q2472" s="27"/>
      <c r="R2472" s="27">
        <v>0</v>
      </c>
      <c r="S2472" s="27">
        <v>0</v>
      </c>
      <c r="T2472" s="27">
        <v>0</v>
      </c>
      <c r="U2472" s="27"/>
      <c r="V2472" s="27">
        <v>0</v>
      </c>
      <c r="W2472" s="27">
        <v>0</v>
      </c>
      <c r="X2472" s="27">
        <v>0</v>
      </c>
      <c r="Y2472" s="27"/>
      <c r="Z2472" s="27">
        <v>0</v>
      </c>
      <c r="AA2472" s="27">
        <v>0</v>
      </c>
      <c r="AB2472" s="27">
        <v>0</v>
      </c>
      <c r="AC2472" s="27"/>
      <c r="AD2472" s="27">
        <v>0</v>
      </c>
      <c r="AE2472" s="27">
        <v>0</v>
      </c>
      <c r="AF2472" s="27">
        <v>0</v>
      </c>
      <c r="AG2472" s="106">
        <v>0</v>
      </c>
      <c r="AH2472" s="27">
        <v>0</v>
      </c>
      <c r="AI2472" s="27">
        <v>0</v>
      </c>
      <c r="AJ2472" s="27">
        <v>0</v>
      </c>
      <c r="AK2472" s="106">
        <v>0</v>
      </c>
      <c r="AL2472" s="106">
        <v>0</v>
      </c>
      <c r="AM2472" s="105">
        <v>0</v>
      </c>
      <c r="AN2472" s="11">
        <v>0</v>
      </c>
      <c r="AO2472" s="11">
        <v>0</v>
      </c>
      <c r="AP2472" s="105">
        <v>0</v>
      </c>
      <c r="AQ2472" s="11">
        <v>0</v>
      </c>
      <c r="AR2472" s="11">
        <v>0</v>
      </c>
      <c r="AS2472" s="11">
        <v>0</v>
      </c>
      <c r="AT2472" s="11">
        <v>0</v>
      </c>
      <c r="AU2472" s="11">
        <v>0</v>
      </c>
      <c r="AV2472" s="11">
        <v>0</v>
      </c>
      <c r="AW2472" s="11">
        <v>0</v>
      </c>
      <c r="AX2472" s="11">
        <v>0</v>
      </c>
      <c r="AZ2472" s="11">
        <v>0</v>
      </c>
      <c r="BA2472" s="11">
        <v>0</v>
      </c>
      <c r="BB2472" s="122"/>
    </row>
    <row r="2473" spans="1:54" x14ac:dyDescent="0.25">
      <c r="A2473">
        <v>12</v>
      </c>
      <c r="B2473" t="str">
        <f t="shared" si="299"/>
        <v>CCC-8415</v>
      </c>
      <c r="C2473" s="2" t="s">
        <v>322</v>
      </c>
      <c r="D2473" s="2" t="str">
        <f t="shared" si="303"/>
        <v>8</v>
      </c>
      <c r="E2473" s="2" t="str">
        <f t="shared" si="304"/>
        <v>84</v>
      </c>
      <c r="F2473" s="2" t="str">
        <f t="shared" si="305"/>
        <v>841</v>
      </c>
      <c r="G2473" s="1" t="s">
        <v>277</v>
      </c>
      <c r="H2473" s="27">
        <v>0</v>
      </c>
      <c r="I2473" s="27"/>
      <c r="J2473" s="27">
        <v>0</v>
      </c>
      <c r="K2473" s="27">
        <v>0</v>
      </c>
      <c r="L2473" s="27">
        <v>0</v>
      </c>
      <c r="M2473" s="27"/>
      <c r="N2473" s="27">
        <v>0</v>
      </c>
      <c r="O2473" s="27">
        <v>0</v>
      </c>
      <c r="P2473" s="27">
        <v>0</v>
      </c>
      <c r="Q2473" s="27"/>
      <c r="R2473" s="27">
        <v>0</v>
      </c>
      <c r="S2473" s="27">
        <v>0</v>
      </c>
      <c r="T2473" s="27">
        <v>0</v>
      </c>
      <c r="U2473" s="27"/>
      <c r="V2473" s="27">
        <v>0</v>
      </c>
      <c r="W2473" s="27">
        <v>0</v>
      </c>
      <c r="X2473" s="27">
        <v>0</v>
      </c>
      <c r="Y2473" s="27"/>
      <c r="Z2473" s="27">
        <v>0</v>
      </c>
      <c r="AA2473" s="27">
        <v>0</v>
      </c>
      <c r="AB2473" s="27">
        <v>0</v>
      </c>
      <c r="AC2473" s="27"/>
      <c r="AD2473" s="27">
        <v>0</v>
      </c>
      <c r="AE2473" s="27">
        <v>0</v>
      </c>
      <c r="AF2473" s="27">
        <v>0</v>
      </c>
      <c r="AG2473" s="106">
        <v>0</v>
      </c>
      <c r="AH2473" s="27">
        <v>0</v>
      </c>
      <c r="AI2473" s="27">
        <v>0</v>
      </c>
      <c r="AJ2473" s="27">
        <v>0</v>
      </c>
      <c r="AK2473" s="106">
        <v>0</v>
      </c>
      <c r="AL2473" s="106">
        <v>0</v>
      </c>
      <c r="AM2473" s="105">
        <v>0</v>
      </c>
      <c r="AN2473" s="11">
        <v>0</v>
      </c>
      <c r="AO2473" s="11">
        <v>0</v>
      </c>
      <c r="AP2473" s="105">
        <v>0</v>
      </c>
      <c r="AQ2473" s="11">
        <v>0</v>
      </c>
      <c r="AR2473" s="11">
        <v>0</v>
      </c>
      <c r="AS2473" s="11">
        <v>0</v>
      </c>
      <c r="AT2473" s="11">
        <v>0</v>
      </c>
      <c r="AU2473" s="11">
        <v>0</v>
      </c>
      <c r="AV2473" s="11">
        <v>0</v>
      </c>
      <c r="AW2473" s="11">
        <v>0</v>
      </c>
      <c r="AX2473" s="11">
        <v>0</v>
      </c>
      <c r="AZ2473" s="11">
        <v>0</v>
      </c>
      <c r="BA2473" s="11">
        <v>0</v>
      </c>
      <c r="BB2473" s="122"/>
    </row>
    <row r="2474" spans="1:54" x14ac:dyDescent="0.25">
      <c r="A2474">
        <v>12</v>
      </c>
      <c r="B2474" t="str">
        <f t="shared" si="299"/>
        <v>CCC-8416</v>
      </c>
      <c r="C2474" s="2" t="s">
        <v>322</v>
      </c>
      <c r="D2474" s="2" t="str">
        <f t="shared" si="303"/>
        <v>8</v>
      </c>
      <c r="E2474" s="2" t="str">
        <f t="shared" si="304"/>
        <v>84</v>
      </c>
      <c r="F2474" s="2" t="str">
        <f t="shared" si="305"/>
        <v>841</v>
      </c>
      <c r="G2474" s="1" t="s">
        <v>278</v>
      </c>
      <c r="H2474" s="27">
        <v>0</v>
      </c>
      <c r="I2474" s="27"/>
      <c r="J2474" s="27">
        <v>0</v>
      </c>
      <c r="K2474" s="27">
        <v>0</v>
      </c>
      <c r="L2474" s="27">
        <v>0</v>
      </c>
      <c r="M2474" s="27"/>
      <c r="N2474" s="27">
        <v>0</v>
      </c>
      <c r="O2474" s="27">
        <v>0</v>
      </c>
      <c r="P2474" s="27">
        <v>0</v>
      </c>
      <c r="Q2474" s="27"/>
      <c r="R2474" s="27">
        <v>0</v>
      </c>
      <c r="S2474" s="27">
        <v>0</v>
      </c>
      <c r="T2474" s="27">
        <v>0</v>
      </c>
      <c r="U2474" s="27"/>
      <c r="V2474" s="27">
        <v>0</v>
      </c>
      <c r="W2474" s="27">
        <v>0</v>
      </c>
      <c r="X2474" s="27">
        <v>0</v>
      </c>
      <c r="Y2474" s="27"/>
      <c r="Z2474" s="27">
        <v>0</v>
      </c>
      <c r="AA2474" s="27">
        <v>0</v>
      </c>
      <c r="AB2474" s="27">
        <v>0</v>
      </c>
      <c r="AC2474" s="27"/>
      <c r="AD2474" s="27">
        <v>0</v>
      </c>
      <c r="AE2474" s="27">
        <v>0</v>
      </c>
      <c r="AF2474" s="27">
        <v>0</v>
      </c>
      <c r="AG2474" s="106">
        <v>0</v>
      </c>
      <c r="AH2474" s="27">
        <v>0</v>
      </c>
      <c r="AI2474" s="27">
        <v>0</v>
      </c>
      <c r="AJ2474" s="27">
        <v>0</v>
      </c>
      <c r="AK2474" s="106">
        <v>0</v>
      </c>
      <c r="AL2474" s="106">
        <v>0</v>
      </c>
      <c r="AM2474" s="105">
        <v>0</v>
      </c>
      <c r="AN2474" s="11">
        <v>0</v>
      </c>
      <c r="AO2474" s="11">
        <v>0</v>
      </c>
      <c r="AP2474" s="105">
        <v>0</v>
      </c>
      <c r="AQ2474" s="11">
        <v>0</v>
      </c>
      <c r="AR2474" s="11">
        <v>0</v>
      </c>
      <c r="AS2474" s="11">
        <v>0</v>
      </c>
      <c r="AT2474" s="11">
        <v>0</v>
      </c>
      <c r="AU2474" s="11">
        <v>0</v>
      </c>
      <c r="AV2474" s="11">
        <v>0</v>
      </c>
      <c r="AW2474" s="11">
        <v>0</v>
      </c>
      <c r="AX2474" s="11">
        <v>0</v>
      </c>
      <c r="AZ2474" s="11">
        <v>0</v>
      </c>
      <c r="BA2474" s="11">
        <v>0</v>
      </c>
      <c r="BB2474" s="122"/>
    </row>
    <row r="2475" spans="1:54" x14ac:dyDescent="0.25">
      <c r="A2475">
        <v>12</v>
      </c>
      <c r="B2475" t="str">
        <f t="shared" si="299"/>
        <v>CCC-8417</v>
      </c>
      <c r="C2475" s="2" t="s">
        <v>322</v>
      </c>
      <c r="D2475" s="2" t="str">
        <f t="shared" si="303"/>
        <v>8</v>
      </c>
      <c r="E2475" s="2" t="str">
        <f t="shared" si="304"/>
        <v>84</v>
      </c>
      <c r="F2475" s="2" t="str">
        <f t="shared" si="305"/>
        <v>841</v>
      </c>
      <c r="G2475" s="1" t="s">
        <v>1431</v>
      </c>
      <c r="H2475" s="27">
        <v>0</v>
      </c>
      <c r="I2475" s="27"/>
      <c r="J2475" s="27">
        <v>0</v>
      </c>
      <c r="K2475" s="27">
        <v>0</v>
      </c>
      <c r="L2475" s="27">
        <v>0</v>
      </c>
      <c r="M2475" s="27"/>
      <c r="N2475" s="27">
        <v>0</v>
      </c>
      <c r="O2475" s="27">
        <v>0</v>
      </c>
      <c r="P2475" s="27">
        <v>0</v>
      </c>
      <c r="Q2475" s="27"/>
      <c r="R2475" s="27">
        <v>0</v>
      </c>
      <c r="S2475" s="27">
        <v>0</v>
      </c>
      <c r="T2475" s="27">
        <v>0</v>
      </c>
      <c r="U2475" s="27"/>
      <c r="V2475" s="27">
        <v>0</v>
      </c>
      <c r="W2475" s="27">
        <v>0</v>
      </c>
      <c r="X2475" s="27">
        <v>0</v>
      </c>
      <c r="Y2475" s="27"/>
      <c r="Z2475" s="27">
        <v>0</v>
      </c>
      <c r="AA2475" s="27">
        <v>0</v>
      </c>
      <c r="AB2475" s="27">
        <v>0</v>
      </c>
      <c r="AC2475" s="27"/>
      <c r="AD2475" s="27">
        <v>0</v>
      </c>
      <c r="AE2475" s="27">
        <v>0</v>
      </c>
      <c r="AF2475" s="27">
        <v>0</v>
      </c>
      <c r="AG2475" s="106">
        <v>0</v>
      </c>
      <c r="AH2475" s="27">
        <v>0</v>
      </c>
      <c r="AI2475" s="27">
        <v>0</v>
      </c>
      <c r="AJ2475" s="27">
        <v>0</v>
      </c>
      <c r="AK2475" s="106">
        <v>0</v>
      </c>
      <c r="AL2475" s="106">
        <v>0</v>
      </c>
      <c r="AM2475" s="105">
        <v>0</v>
      </c>
      <c r="AN2475" s="11">
        <v>0</v>
      </c>
      <c r="AO2475" s="11">
        <v>0</v>
      </c>
      <c r="AP2475" s="105">
        <v>0</v>
      </c>
      <c r="AQ2475" s="11">
        <v>0</v>
      </c>
      <c r="AR2475" s="11">
        <v>0</v>
      </c>
      <c r="AS2475" s="11">
        <v>0</v>
      </c>
      <c r="AT2475" s="11">
        <v>0</v>
      </c>
      <c r="AU2475" s="11">
        <v>0</v>
      </c>
      <c r="AV2475" s="11">
        <v>0</v>
      </c>
      <c r="AW2475" s="11">
        <v>0</v>
      </c>
      <c r="AX2475" s="11">
        <v>0</v>
      </c>
      <c r="AZ2475" s="11">
        <v>0</v>
      </c>
      <c r="BA2475" s="11">
        <v>0</v>
      </c>
      <c r="BB2475" s="122"/>
    </row>
    <row r="2476" spans="1:54" x14ac:dyDescent="0.25">
      <c r="A2476">
        <v>12</v>
      </c>
      <c r="B2476" t="str">
        <f t="shared" si="299"/>
        <v>CCC-8421</v>
      </c>
      <c r="C2476" s="2" t="s">
        <v>322</v>
      </c>
      <c r="D2476" s="2" t="str">
        <f t="shared" si="303"/>
        <v>8</v>
      </c>
      <c r="E2476" s="2" t="str">
        <f t="shared" si="304"/>
        <v>84</v>
      </c>
      <c r="F2476" s="2" t="str">
        <f t="shared" si="305"/>
        <v>842</v>
      </c>
      <c r="G2476" s="1" t="s">
        <v>279</v>
      </c>
      <c r="H2476" s="27">
        <v>0</v>
      </c>
      <c r="I2476" s="27"/>
      <c r="J2476" s="27">
        <v>0</v>
      </c>
      <c r="K2476" s="27">
        <v>0</v>
      </c>
      <c r="L2476" s="27">
        <v>0</v>
      </c>
      <c r="M2476" s="27"/>
      <c r="N2476" s="27">
        <v>0</v>
      </c>
      <c r="O2476" s="27">
        <v>0</v>
      </c>
      <c r="P2476" s="27">
        <v>0</v>
      </c>
      <c r="Q2476" s="27"/>
      <c r="R2476" s="27">
        <v>0</v>
      </c>
      <c r="S2476" s="27">
        <v>0</v>
      </c>
      <c r="T2476" s="27">
        <v>0</v>
      </c>
      <c r="U2476" s="27"/>
      <c r="V2476" s="27">
        <v>0</v>
      </c>
      <c r="W2476" s="27">
        <v>0</v>
      </c>
      <c r="X2476" s="27">
        <v>0</v>
      </c>
      <c r="Y2476" s="27"/>
      <c r="Z2476" s="27">
        <v>0</v>
      </c>
      <c r="AA2476" s="27">
        <v>0</v>
      </c>
      <c r="AB2476" s="27">
        <v>0</v>
      </c>
      <c r="AC2476" s="27"/>
      <c r="AD2476" s="27">
        <v>0</v>
      </c>
      <c r="AE2476" s="27">
        <v>0</v>
      </c>
      <c r="AF2476" s="27">
        <v>0</v>
      </c>
      <c r="AG2476" s="106">
        <v>0</v>
      </c>
      <c r="AH2476" s="27">
        <v>0</v>
      </c>
      <c r="AI2476" s="27">
        <v>0</v>
      </c>
      <c r="AJ2476" s="27">
        <v>0</v>
      </c>
      <c r="AK2476" s="106">
        <v>0</v>
      </c>
      <c r="AL2476" s="106">
        <v>0</v>
      </c>
      <c r="AM2476" s="105">
        <v>0</v>
      </c>
      <c r="AN2476" s="11">
        <v>0</v>
      </c>
      <c r="AO2476" s="11">
        <v>0</v>
      </c>
      <c r="AP2476" s="105">
        <v>0</v>
      </c>
      <c r="AQ2476" s="11">
        <v>0</v>
      </c>
      <c r="AR2476" s="11">
        <v>0</v>
      </c>
      <c r="AS2476" s="11">
        <v>0</v>
      </c>
      <c r="AT2476" s="11">
        <v>0</v>
      </c>
      <c r="AU2476" s="11">
        <v>0</v>
      </c>
      <c r="AV2476" s="11">
        <v>0</v>
      </c>
      <c r="AW2476" s="11">
        <v>0</v>
      </c>
      <c r="AX2476" s="11">
        <v>0</v>
      </c>
      <c r="AZ2476" s="11">
        <v>0</v>
      </c>
      <c r="BA2476" s="11">
        <v>0</v>
      </c>
      <c r="BB2476" s="122"/>
    </row>
    <row r="2477" spans="1:54" x14ac:dyDescent="0.25">
      <c r="A2477">
        <v>12</v>
      </c>
      <c r="B2477" t="str">
        <f t="shared" si="299"/>
        <v>CCC-8422</v>
      </c>
      <c r="C2477" s="2" t="s">
        <v>322</v>
      </c>
      <c r="D2477" s="2" t="str">
        <f t="shared" si="303"/>
        <v>8</v>
      </c>
      <c r="E2477" s="2" t="str">
        <f t="shared" si="304"/>
        <v>84</v>
      </c>
      <c r="F2477" s="2" t="str">
        <f t="shared" si="305"/>
        <v>842</v>
      </c>
      <c r="G2477" s="1" t="s">
        <v>280</v>
      </c>
      <c r="H2477" s="27">
        <v>0</v>
      </c>
      <c r="I2477" s="27"/>
      <c r="J2477" s="27">
        <v>0</v>
      </c>
      <c r="K2477" s="27">
        <v>0</v>
      </c>
      <c r="L2477" s="27">
        <v>0</v>
      </c>
      <c r="M2477" s="27"/>
      <c r="N2477" s="27">
        <v>0</v>
      </c>
      <c r="O2477" s="27">
        <v>0</v>
      </c>
      <c r="P2477" s="27">
        <v>0</v>
      </c>
      <c r="Q2477" s="27"/>
      <c r="R2477" s="27">
        <v>0</v>
      </c>
      <c r="S2477" s="27">
        <v>0</v>
      </c>
      <c r="T2477" s="27">
        <v>0</v>
      </c>
      <c r="U2477" s="27"/>
      <c r="V2477" s="27">
        <v>0</v>
      </c>
      <c r="W2477" s="27">
        <v>0</v>
      </c>
      <c r="X2477" s="27">
        <v>0</v>
      </c>
      <c r="Y2477" s="27"/>
      <c r="Z2477" s="27">
        <v>0</v>
      </c>
      <c r="AA2477" s="27">
        <v>0</v>
      </c>
      <c r="AB2477" s="27">
        <v>0</v>
      </c>
      <c r="AC2477" s="27"/>
      <c r="AD2477" s="27">
        <v>0</v>
      </c>
      <c r="AE2477" s="27">
        <v>0</v>
      </c>
      <c r="AF2477" s="27">
        <v>0</v>
      </c>
      <c r="AG2477" s="106">
        <v>0</v>
      </c>
      <c r="AH2477" s="27">
        <v>0</v>
      </c>
      <c r="AI2477" s="27">
        <v>0</v>
      </c>
      <c r="AJ2477" s="27">
        <v>0</v>
      </c>
      <c r="AK2477" s="106">
        <v>0</v>
      </c>
      <c r="AL2477" s="106">
        <v>0</v>
      </c>
      <c r="AM2477" s="105">
        <v>0</v>
      </c>
      <c r="AN2477" s="11">
        <v>0</v>
      </c>
      <c r="AO2477" s="11">
        <v>0</v>
      </c>
      <c r="AP2477" s="105">
        <v>0</v>
      </c>
      <c r="AQ2477" s="11">
        <v>0</v>
      </c>
      <c r="AR2477" s="11">
        <v>0</v>
      </c>
      <c r="AS2477" s="11">
        <v>0</v>
      </c>
      <c r="AT2477" s="11">
        <v>0</v>
      </c>
      <c r="AU2477" s="11">
        <v>0</v>
      </c>
      <c r="AV2477" s="11">
        <v>0</v>
      </c>
      <c r="AW2477" s="11">
        <v>0</v>
      </c>
      <c r="AX2477" s="11">
        <v>0</v>
      </c>
      <c r="AZ2477" s="11">
        <v>0</v>
      </c>
      <c r="BA2477" s="11">
        <v>0</v>
      </c>
      <c r="BB2477" s="122"/>
    </row>
    <row r="2478" spans="1:54" x14ac:dyDescent="0.25">
      <c r="A2478">
        <v>12</v>
      </c>
      <c r="B2478" t="str">
        <f t="shared" si="299"/>
        <v>CCC-8423</v>
      </c>
      <c r="C2478" s="2" t="s">
        <v>322</v>
      </c>
      <c r="D2478" s="2" t="str">
        <f t="shared" si="303"/>
        <v>8</v>
      </c>
      <c r="E2478" s="2" t="str">
        <f t="shared" si="304"/>
        <v>84</v>
      </c>
      <c r="F2478" s="2" t="str">
        <f t="shared" si="305"/>
        <v>842</v>
      </c>
      <c r="G2478" s="1" t="s">
        <v>281</v>
      </c>
      <c r="H2478" s="27">
        <v>0</v>
      </c>
      <c r="I2478" s="27"/>
      <c r="J2478" s="27">
        <v>0</v>
      </c>
      <c r="K2478" s="27">
        <v>0</v>
      </c>
      <c r="L2478" s="27">
        <v>0</v>
      </c>
      <c r="M2478" s="27"/>
      <c r="N2478" s="27">
        <v>0</v>
      </c>
      <c r="O2478" s="27">
        <v>0</v>
      </c>
      <c r="P2478" s="27">
        <v>0</v>
      </c>
      <c r="Q2478" s="27"/>
      <c r="R2478" s="27">
        <v>0</v>
      </c>
      <c r="S2478" s="27">
        <v>0</v>
      </c>
      <c r="T2478" s="27">
        <v>0</v>
      </c>
      <c r="U2478" s="27"/>
      <c r="V2478" s="27">
        <v>0</v>
      </c>
      <c r="W2478" s="27">
        <v>0</v>
      </c>
      <c r="X2478" s="27">
        <v>0</v>
      </c>
      <c r="Y2478" s="27"/>
      <c r="Z2478" s="27">
        <v>0</v>
      </c>
      <c r="AA2478" s="27">
        <v>0</v>
      </c>
      <c r="AB2478" s="27">
        <v>0</v>
      </c>
      <c r="AC2478" s="27"/>
      <c r="AD2478" s="27">
        <v>0</v>
      </c>
      <c r="AE2478" s="27">
        <v>0</v>
      </c>
      <c r="AF2478" s="27">
        <v>0</v>
      </c>
      <c r="AG2478" s="106">
        <v>0</v>
      </c>
      <c r="AH2478" s="27">
        <v>0</v>
      </c>
      <c r="AI2478" s="27">
        <v>0</v>
      </c>
      <c r="AJ2478" s="27">
        <v>0</v>
      </c>
      <c r="AK2478" s="106">
        <v>0</v>
      </c>
      <c r="AL2478" s="106">
        <v>0</v>
      </c>
      <c r="AM2478" s="105">
        <v>0</v>
      </c>
      <c r="AN2478" s="11">
        <v>0</v>
      </c>
      <c r="AO2478" s="11">
        <v>0</v>
      </c>
      <c r="AP2478" s="105">
        <v>0</v>
      </c>
      <c r="AQ2478" s="11">
        <v>0</v>
      </c>
      <c r="AR2478" s="11">
        <v>0</v>
      </c>
      <c r="AS2478" s="11">
        <v>0</v>
      </c>
      <c r="AT2478" s="11">
        <v>0</v>
      </c>
      <c r="AU2478" s="11">
        <v>0</v>
      </c>
      <c r="AV2478" s="11">
        <v>0</v>
      </c>
      <c r="AW2478" s="11">
        <v>0</v>
      </c>
      <c r="AX2478" s="11">
        <v>0</v>
      </c>
      <c r="AZ2478" s="11">
        <v>0</v>
      </c>
      <c r="BA2478" s="11">
        <v>0</v>
      </c>
      <c r="BB2478" s="122"/>
    </row>
    <row r="2479" spans="1:54" x14ac:dyDescent="0.25">
      <c r="A2479">
        <v>12</v>
      </c>
      <c r="B2479" t="str">
        <f t="shared" si="299"/>
        <v>CCC-8424</v>
      </c>
      <c r="C2479" s="2" t="s">
        <v>322</v>
      </c>
      <c r="D2479" s="2" t="str">
        <f t="shared" si="303"/>
        <v>8</v>
      </c>
      <c r="E2479" s="2" t="str">
        <f t="shared" si="304"/>
        <v>84</v>
      </c>
      <c r="F2479" s="2" t="str">
        <f t="shared" si="305"/>
        <v>842</v>
      </c>
      <c r="G2479" s="1" t="s">
        <v>282</v>
      </c>
      <c r="H2479" s="27">
        <v>0</v>
      </c>
      <c r="I2479" s="27"/>
      <c r="J2479" s="27">
        <v>0</v>
      </c>
      <c r="K2479" s="27">
        <v>0</v>
      </c>
      <c r="L2479" s="27">
        <v>0</v>
      </c>
      <c r="M2479" s="27"/>
      <c r="N2479" s="27">
        <v>0</v>
      </c>
      <c r="O2479" s="27">
        <v>0</v>
      </c>
      <c r="P2479" s="27">
        <v>0</v>
      </c>
      <c r="Q2479" s="27"/>
      <c r="R2479" s="27">
        <v>0</v>
      </c>
      <c r="S2479" s="27">
        <v>0</v>
      </c>
      <c r="T2479" s="27">
        <v>0</v>
      </c>
      <c r="U2479" s="27"/>
      <c r="V2479" s="27">
        <v>0</v>
      </c>
      <c r="W2479" s="27">
        <v>0</v>
      </c>
      <c r="X2479" s="27">
        <v>0</v>
      </c>
      <c r="Y2479" s="27"/>
      <c r="Z2479" s="27">
        <v>0</v>
      </c>
      <c r="AA2479" s="27">
        <v>0</v>
      </c>
      <c r="AB2479" s="27">
        <v>0</v>
      </c>
      <c r="AC2479" s="27"/>
      <c r="AD2479" s="27">
        <v>0</v>
      </c>
      <c r="AE2479" s="27">
        <v>0</v>
      </c>
      <c r="AF2479" s="27">
        <v>0</v>
      </c>
      <c r="AG2479" s="106">
        <v>0</v>
      </c>
      <c r="AH2479" s="27">
        <v>0</v>
      </c>
      <c r="AI2479" s="27">
        <v>0</v>
      </c>
      <c r="AJ2479" s="27">
        <v>0</v>
      </c>
      <c r="AK2479" s="106">
        <v>0</v>
      </c>
      <c r="AL2479" s="106">
        <v>0</v>
      </c>
      <c r="AM2479" s="105">
        <v>0</v>
      </c>
      <c r="AN2479" s="11">
        <v>0</v>
      </c>
      <c r="AO2479" s="11">
        <v>0</v>
      </c>
      <c r="AP2479" s="105">
        <v>0</v>
      </c>
      <c r="AQ2479" s="11">
        <v>0</v>
      </c>
      <c r="AR2479" s="11">
        <v>0</v>
      </c>
      <c r="AS2479" s="11">
        <v>0</v>
      </c>
      <c r="AT2479" s="11">
        <v>0</v>
      </c>
      <c r="AU2479" s="11">
        <v>0</v>
      </c>
      <c r="AV2479" s="11">
        <v>0</v>
      </c>
      <c r="AW2479" s="11">
        <v>0</v>
      </c>
      <c r="AX2479" s="11">
        <v>0</v>
      </c>
      <c r="AZ2479" s="11">
        <v>0</v>
      </c>
      <c r="BA2479" s="11">
        <v>0</v>
      </c>
      <c r="BB2479" s="122"/>
    </row>
    <row r="2480" spans="1:54" x14ac:dyDescent="0.25">
      <c r="A2480">
        <v>12</v>
      </c>
      <c r="B2480" t="str">
        <f t="shared" si="299"/>
        <v>CCC-8430</v>
      </c>
      <c r="C2480" s="2" t="s">
        <v>322</v>
      </c>
      <c r="D2480" s="2" t="str">
        <f t="shared" si="303"/>
        <v>8</v>
      </c>
      <c r="E2480" s="2" t="str">
        <f t="shared" si="304"/>
        <v>84</v>
      </c>
      <c r="F2480" s="2" t="str">
        <f t="shared" si="305"/>
        <v>843</v>
      </c>
      <c r="G2480" s="1" t="s">
        <v>3538</v>
      </c>
      <c r="H2480" s="27"/>
      <c r="I2480" s="27"/>
      <c r="J2480" s="27"/>
      <c r="K2480" s="27"/>
      <c r="L2480" s="27"/>
      <c r="M2480" s="27"/>
      <c r="N2480" s="27"/>
      <c r="O2480" s="27"/>
      <c r="P2480" s="27"/>
      <c r="Q2480" s="27"/>
      <c r="R2480" s="27"/>
      <c r="S2480" s="27"/>
      <c r="T2480" s="27"/>
      <c r="U2480" s="27"/>
      <c r="V2480" s="27"/>
      <c r="W2480" s="27"/>
      <c r="X2480" s="27"/>
      <c r="Y2480" s="27"/>
      <c r="Z2480" s="27"/>
      <c r="AA2480" s="27"/>
      <c r="AB2480" s="27"/>
      <c r="AC2480" s="27"/>
      <c r="AD2480" s="27"/>
      <c r="AE2480" s="27"/>
      <c r="AF2480" s="27"/>
      <c r="AG2480" s="106"/>
      <c r="AH2480" s="27"/>
      <c r="AI2480" s="27"/>
      <c r="AJ2480" s="27"/>
      <c r="AK2480" s="106"/>
      <c r="AL2480" s="106"/>
      <c r="AM2480" s="105"/>
      <c r="AN2480" s="11"/>
      <c r="AO2480" s="11"/>
      <c r="AP2480" s="105"/>
      <c r="AQ2480" s="11"/>
      <c r="AR2480" s="11"/>
      <c r="AS2480" s="11"/>
      <c r="AT2480" s="11"/>
      <c r="AU2480" s="11">
        <v>0</v>
      </c>
      <c r="AV2480" s="11">
        <v>0</v>
      </c>
      <c r="AW2480" s="11">
        <v>0</v>
      </c>
      <c r="AX2480" s="11">
        <v>0</v>
      </c>
      <c r="AZ2480" s="11">
        <v>0</v>
      </c>
      <c r="BA2480" s="11">
        <v>0</v>
      </c>
      <c r="BB2480" s="122"/>
    </row>
    <row r="2481" spans="1:54" x14ac:dyDescent="0.25">
      <c r="A2481">
        <v>12</v>
      </c>
      <c r="B2481" t="str">
        <f t="shared" si="299"/>
        <v>CCC-8511</v>
      </c>
      <c r="C2481" s="2" t="s">
        <v>322</v>
      </c>
      <c r="D2481" s="2" t="str">
        <f t="shared" si="303"/>
        <v>8</v>
      </c>
      <c r="E2481" s="2" t="str">
        <f t="shared" si="304"/>
        <v>85</v>
      </c>
      <c r="F2481" s="2" t="str">
        <f t="shared" si="305"/>
        <v>851</v>
      </c>
      <c r="G2481" s="1" t="s">
        <v>284</v>
      </c>
      <c r="H2481" s="27">
        <v>0</v>
      </c>
      <c r="I2481" s="27"/>
      <c r="J2481" s="27">
        <v>0</v>
      </c>
      <c r="K2481" s="27">
        <v>0</v>
      </c>
      <c r="L2481" s="27">
        <v>0</v>
      </c>
      <c r="M2481" s="27"/>
      <c r="N2481" s="27">
        <v>0</v>
      </c>
      <c r="O2481" s="27">
        <v>0</v>
      </c>
      <c r="P2481" s="27">
        <v>0</v>
      </c>
      <c r="Q2481" s="27"/>
      <c r="R2481" s="27">
        <v>0</v>
      </c>
      <c r="S2481" s="27">
        <v>0</v>
      </c>
      <c r="T2481" s="27">
        <v>0</v>
      </c>
      <c r="U2481" s="27"/>
      <c r="V2481" s="27">
        <v>0</v>
      </c>
      <c r="W2481" s="27">
        <v>0</v>
      </c>
      <c r="X2481" s="27">
        <v>0</v>
      </c>
      <c r="Y2481" s="27"/>
      <c r="Z2481" s="27">
        <v>0</v>
      </c>
      <c r="AA2481" s="27">
        <v>0</v>
      </c>
      <c r="AB2481" s="27">
        <v>0</v>
      </c>
      <c r="AC2481" s="27"/>
      <c r="AD2481" s="27">
        <v>0</v>
      </c>
      <c r="AE2481" s="27">
        <v>0</v>
      </c>
      <c r="AF2481" s="27">
        <v>0</v>
      </c>
      <c r="AG2481" s="106">
        <v>0</v>
      </c>
      <c r="AH2481" s="27">
        <v>0</v>
      </c>
      <c r="AI2481" s="27">
        <v>0</v>
      </c>
      <c r="AJ2481" s="27">
        <v>0</v>
      </c>
      <c r="AK2481" s="106">
        <v>0</v>
      </c>
      <c r="AL2481" s="106">
        <v>0</v>
      </c>
      <c r="AM2481" s="105">
        <v>0</v>
      </c>
      <c r="AN2481" s="11">
        <v>0</v>
      </c>
      <c r="AO2481" s="11">
        <v>0</v>
      </c>
      <c r="AP2481" s="105">
        <v>0</v>
      </c>
      <c r="AQ2481" s="11">
        <v>0</v>
      </c>
      <c r="AR2481" s="11">
        <v>0</v>
      </c>
      <c r="AS2481" s="11">
        <v>0</v>
      </c>
      <c r="AT2481" s="11">
        <v>0</v>
      </c>
      <c r="AU2481" s="11">
        <v>0</v>
      </c>
      <c r="AV2481" s="11">
        <v>0</v>
      </c>
      <c r="AW2481" s="11">
        <v>0</v>
      </c>
      <c r="AX2481" s="11">
        <v>0</v>
      </c>
      <c r="AZ2481" s="11">
        <v>0</v>
      </c>
      <c r="BA2481" s="11">
        <v>0</v>
      </c>
      <c r="BB2481" s="122"/>
    </row>
    <row r="2482" spans="1:54" x14ac:dyDescent="0.25">
      <c r="A2482">
        <v>12</v>
      </c>
      <c r="B2482" t="str">
        <f t="shared" si="299"/>
        <v>CCC-8512</v>
      </c>
      <c r="C2482" s="2" t="s">
        <v>322</v>
      </c>
      <c r="D2482" s="2" t="str">
        <f t="shared" si="303"/>
        <v>8</v>
      </c>
      <c r="E2482" s="2" t="str">
        <f t="shared" si="304"/>
        <v>85</v>
      </c>
      <c r="F2482" s="2" t="str">
        <f t="shared" si="305"/>
        <v>851</v>
      </c>
      <c r="G2482" s="1" t="s">
        <v>285</v>
      </c>
      <c r="H2482" s="27">
        <v>0</v>
      </c>
      <c r="I2482" s="27"/>
      <c r="J2482" s="27">
        <v>0</v>
      </c>
      <c r="K2482" s="27">
        <v>0</v>
      </c>
      <c r="L2482" s="27">
        <v>0</v>
      </c>
      <c r="M2482" s="27"/>
      <c r="N2482" s="27">
        <v>0</v>
      </c>
      <c r="O2482" s="27">
        <v>0</v>
      </c>
      <c r="P2482" s="27">
        <v>0</v>
      </c>
      <c r="Q2482" s="27"/>
      <c r="R2482" s="27">
        <v>0</v>
      </c>
      <c r="S2482" s="27">
        <v>0</v>
      </c>
      <c r="T2482" s="27">
        <v>0</v>
      </c>
      <c r="U2482" s="27"/>
      <c r="V2482" s="27">
        <v>0</v>
      </c>
      <c r="W2482" s="27">
        <v>0</v>
      </c>
      <c r="X2482" s="27">
        <v>0</v>
      </c>
      <c r="Y2482" s="27"/>
      <c r="Z2482" s="27">
        <v>0</v>
      </c>
      <c r="AA2482" s="27">
        <v>0</v>
      </c>
      <c r="AB2482" s="27">
        <v>0</v>
      </c>
      <c r="AC2482" s="27"/>
      <c r="AD2482" s="27">
        <v>0</v>
      </c>
      <c r="AE2482" s="27">
        <v>0</v>
      </c>
      <c r="AF2482" s="27">
        <v>0</v>
      </c>
      <c r="AG2482" s="106">
        <v>0</v>
      </c>
      <c r="AH2482" s="27">
        <v>0</v>
      </c>
      <c r="AI2482" s="27">
        <v>0</v>
      </c>
      <c r="AJ2482" s="27">
        <v>0</v>
      </c>
      <c r="AK2482" s="106">
        <v>0</v>
      </c>
      <c r="AL2482" s="106">
        <v>0</v>
      </c>
      <c r="AM2482" s="105">
        <v>0</v>
      </c>
      <c r="AN2482" s="11">
        <v>0</v>
      </c>
      <c r="AO2482" s="11">
        <v>0</v>
      </c>
      <c r="AP2482" s="105">
        <v>0</v>
      </c>
      <c r="AQ2482" s="11">
        <v>0</v>
      </c>
      <c r="AR2482" s="11">
        <v>0</v>
      </c>
      <c r="AS2482" s="11">
        <v>0</v>
      </c>
      <c r="AT2482" s="11">
        <v>0</v>
      </c>
      <c r="AU2482" s="11">
        <v>0</v>
      </c>
      <c r="AV2482" s="11">
        <v>0</v>
      </c>
      <c r="AW2482" s="11">
        <v>0</v>
      </c>
      <c r="AX2482" s="11">
        <v>0</v>
      </c>
      <c r="AZ2482" s="11">
        <v>0</v>
      </c>
      <c r="BA2482" s="11">
        <v>0</v>
      </c>
      <c r="BB2482" s="122"/>
    </row>
    <row r="2483" spans="1:54" x14ac:dyDescent="0.25">
      <c r="A2483">
        <v>12</v>
      </c>
      <c r="B2483" t="str">
        <f t="shared" si="299"/>
        <v>CCC-8513</v>
      </c>
      <c r="C2483" s="2" t="s">
        <v>322</v>
      </c>
      <c r="D2483" s="2" t="str">
        <f t="shared" si="303"/>
        <v>8</v>
      </c>
      <c r="E2483" s="2" t="str">
        <f t="shared" si="304"/>
        <v>85</v>
      </c>
      <c r="F2483" s="2" t="str">
        <f t="shared" si="305"/>
        <v>851</v>
      </c>
      <c r="G2483" s="1" t="s">
        <v>286</v>
      </c>
      <c r="H2483" s="27">
        <v>0</v>
      </c>
      <c r="I2483" s="27"/>
      <c r="J2483" s="27">
        <v>0</v>
      </c>
      <c r="K2483" s="27">
        <v>0</v>
      </c>
      <c r="L2483" s="27">
        <v>0</v>
      </c>
      <c r="M2483" s="27"/>
      <c r="N2483" s="27">
        <v>0</v>
      </c>
      <c r="O2483" s="27">
        <v>0</v>
      </c>
      <c r="P2483" s="27">
        <v>0</v>
      </c>
      <c r="Q2483" s="27"/>
      <c r="R2483" s="27">
        <v>0</v>
      </c>
      <c r="S2483" s="27">
        <v>0</v>
      </c>
      <c r="T2483" s="27">
        <v>0</v>
      </c>
      <c r="U2483" s="27"/>
      <c r="V2483" s="27">
        <v>0</v>
      </c>
      <c r="W2483" s="27">
        <v>0</v>
      </c>
      <c r="X2483" s="27">
        <v>0</v>
      </c>
      <c r="Y2483" s="27"/>
      <c r="Z2483" s="27">
        <v>0</v>
      </c>
      <c r="AA2483" s="27">
        <v>0</v>
      </c>
      <c r="AB2483" s="27">
        <v>0</v>
      </c>
      <c r="AC2483" s="27"/>
      <c r="AD2483" s="27">
        <v>0</v>
      </c>
      <c r="AE2483" s="27">
        <v>0</v>
      </c>
      <c r="AF2483" s="27">
        <v>0</v>
      </c>
      <c r="AG2483" s="106">
        <v>0</v>
      </c>
      <c r="AH2483" s="27">
        <v>0</v>
      </c>
      <c r="AI2483" s="27">
        <v>0</v>
      </c>
      <c r="AJ2483" s="27">
        <v>0</v>
      </c>
      <c r="AK2483" s="106">
        <v>0</v>
      </c>
      <c r="AL2483" s="106">
        <v>0</v>
      </c>
      <c r="AM2483" s="105">
        <v>0</v>
      </c>
      <c r="AN2483" s="11">
        <v>0</v>
      </c>
      <c r="AO2483" s="11">
        <v>0</v>
      </c>
      <c r="AP2483" s="105">
        <v>0</v>
      </c>
      <c r="AQ2483" s="11">
        <v>0</v>
      </c>
      <c r="AR2483" s="11">
        <v>0</v>
      </c>
      <c r="AS2483" s="11">
        <v>0</v>
      </c>
      <c r="AT2483" s="11">
        <v>0</v>
      </c>
      <c r="AU2483" s="11">
        <v>0</v>
      </c>
      <c r="AV2483" s="11">
        <v>0</v>
      </c>
      <c r="AW2483" s="11">
        <v>0</v>
      </c>
      <c r="AX2483" s="11">
        <v>0</v>
      </c>
      <c r="AZ2483" s="11">
        <v>0</v>
      </c>
      <c r="BA2483" s="11">
        <v>0</v>
      </c>
      <c r="BB2483" s="122"/>
    </row>
    <row r="2484" spans="1:54" x14ac:dyDescent="0.25">
      <c r="A2484">
        <v>12</v>
      </c>
      <c r="B2484" t="str">
        <f t="shared" si="299"/>
        <v>CCC-8514</v>
      </c>
      <c r="C2484" s="2" t="s">
        <v>322</v>
      </c>
      <c r="D2484" s="2" t="str">
        <f t="shared" si="303"/>
        <v>8</v>
      </c>
      <c r="E2484" s="2" t="str">
        <f t="shared" si="304"/>
        <v>85</v>
      </c>
      <c r="F2484" s="2" t="str">
        <f t="shared" si="305"/>
        <v>851</v>
      </c>
      <c r="G2484" s="1" t="s">
        <v>287</v>
      </c>
      <c r="H2484" s="27">
        <v>0</v>
      </c>
      <c r="I2484" s="27"/>
      <c r="J2484" s="27">
        <v>0</v>
      </c>
      <c r="K2484" s="27">
        <v>0</v>
      </c>
      <c r="L2484" s="27">
        <v>0</v>
      </c>
      <c r="M2484" s="27"/>
      <c r="N2484" s="27">
        <v>0</v>
      </c>
      <c r="O2484" s="27">
        <v>0</v>
      </c>
      <c r="P2484" s="27">
        <v>0</v>
      </c>
      <c r="Q2484" s="27"/>
      <c r="R2484" s="27">
        <v>0</v>
      </c>
      <c r="S2484" s="27">
        <v>0</v>
      </c>
      <c r="T2484" s="27">
        <v>0</v>
      </c>
      <c r="U2484" s="27"/>
      <c r="V2484" s="27">
        <v>0</v>
      </c>
      <c r="W2484" s="27">
        <v>0</v>
      </c>
      <c r="X2484" s="27">
        <v>0</v>
      </c>
      <c r="Y2484" s="27"/>
      <c r="Z2484" s="27">
        <v>0</v>
      </c>
      <c r="AA2484" s="27">
        <v>0</v>
      </c>
      <c r="AB2484" s="27">
        <v>0</v>
      </c>
      <c r="AC2484" s="27"/>
      <c r="AD2484" s="27">
        <v>0</v>
      </c>
      <c r="AE2484" s="27">
        <v>0</v>
      </c>
      <c r="AF2484" s="27">
        <v>0</v>
      </c>
      <c r="AG2484" s="106">
        <v>0</v>
      </c>
      <c r="AH2484" s="27">
        <v>0</v>
      </c>
      <c r="AI2484" s="27">
        <v>0</v>
      </c>
      <c r="AJ2484" s="27">
        <v>0</v>
      </c>
      <c r="AK2484" s="106">
        <v>0</v>
      </c>
      <c r="AL2484" s="106">
        <v>0</v>
      </c>
      <c r="AM2484" s="105">
        <v>0</v>
      </c>
      <c r="AN2484" s="11">
        <v>0</v>
      </c>
      <c r="AO2484" s="11">
        <v>0</v>
      </c>
      <c r="AP2484" s="105">
        <v>0</v>
      </c>
      <c r="AQ2484" s="11">
        <v>0</v>
      </c>
      <c r="AR2484" s="11">
        <v>0</v>
      </c>
      <c r="AS2484" s="11">
        <v>0</v>
      </c>
      <c r="AT2484" s="11">
        <v>0</v>
      </c>
      <c r="AU2484" s="11">
        <v>0</v>
      </c>
      <c r="AV2484" s="11">
        <v>0</v>
      </c>
      <c r="AW2484" s="11">
        <v>0</v>
      </c>
      <c r="AX2484" s="11">
        <v>0</v>
      </c>
      <c r="AZ2484" s="11">
        <v>0</v>
      </c>
      <c r="BA2484" s="11">
        <v>0</v>
      </c>
      <c r="BB2484" s="122"/>
    </row>
    <row r="2485" spans="1:54" x14ac:dyDescent="0.25">
      <c r="A2485">
        <v>12</v>
      </c>
      <c r="B2485" t="str">
        <f t="shared" si="299"/>
        <v>CCC-8515</v>
      </c>
      <c r="C2485" s="2" t="s">
        <v>322</v>
      </c>
      <c r="D2485" s="2" t="str">
        <f t="shared" si="303"/>
        <v>8</v>
      </c>
      <c r="E2485" s="2" t="str">
        <f t="shared" si="304"/>
        <v>85</v>
      </c>
      <c r="F2485" s="2" t="str">
        <f t="shared" si="305"/>
        <v>851</v>
      </c>
      <c r="G2485" s="1" t="s">
        <v>288</v>
      </c>
      <c r="H2485" s="27">
        <v>0</v>
      </c>
      <c r="I2485" s="27"/>
      <c r="J2485" s="27">
        <v>0</v>
      </c>
      <c r="K2485" s="27">
        <v>0</v>
      </c>
      <c r="L2485" s="27">
        <v>0</v>
      </c>
      <c r="M2485" s="27"/>
      <c r="N2485" s="27">
        <v>0</v>
      </c>
      <c r="O2485" s="27">
        <v>0</v>
      </c>
      <c r="P2485" s="27">
        <v>0</v>
      </c>
      <c r="Q2485" s="27"/>
      <c r="R2485" s="27">
        <v>0</v>
      </c>
      <c r="S2485" s="27">
        <v>0</v>
      </c>
      <c r="T2485" s="27">
        <v>0</v>
      </c>
      <c r="U2485" s="27"/>
      <c r="V2485" s="27">
        <v>0</v>
      </c>
      <c r="W2485" s="27">
        <v>0</v>
      </c>
      <c r="X2485" s="27">
        <v>0</v>
      </c>
      <c r="Y2485" s="27"/>
      <c r="Z2485" s="27">
        <v>0</v>
      </c>
      <c r="AA2485" s="27">
        <v>0</v>
      </c>
      <c r="AB2485" s="27">
        <v>0</v>
      </c>
      <c r="AC2485" s="27"/>
      <c r="AD2485" s="27">
        <v>0</v>
      </c>
      <c r="AE2485" s="27">
        <v>0</v>
      </c>
      <c r="AF2485" s="27">
        <v>0</v>
      </c>
      <c r="AG2485" s="106">
        <v>0</v>
      </c>
      <c r="AH2485" s="27">
        <v>0</v>
      </c>
      <c r="AI2485" s="27">
        <v>0</v>
      </c>
      <c r="AJ2485" s="27">
        <v>0</v>
      </c>
      <c r="AK2485" s="106">
        <v>0</v>
      </c>
      <c r="AL2485" s="106">
        <v>0</v>
      </c>
      <c r="AM2485" s="105">
        <v>0</v>
      </c>
      <c r="AN2485" s="11">
        <v>0</v>
      </c>
      <c r="AO2485" s="11">
        <v>0</v>
      </c>
      <c r="AP2485" s="105">
        <v>0</v>
      </c>
      <c r="AQ2485" s="11">
        <v>0</v>
      </c>
      <c r="AR2485" s="11">
        <v>0</v>
      </c>
      <c r="AS2485" s="11">
        <v>0</v>
      </c>
      <c r="AT2485" s="11">
        <v>0</v>
      </c>
      <c r="AU2485" s="11">
        <v>0</v>
      </c>
      <c r="AV2485" s="11">
        <v>0</v>
      </c>
      <c r="AW2485" s="11">
        <v>0</v>
      </c>
      <c r="AX2485" s="11">
        <v>0</v>
      </c>
      <c r="AZ2485" s="11">
        <v>0</v>
      </c>
      <c r="BA2485" s="11">
        <v>0</v>
      </c>
      <c r="BB2485" s="122"/>
    </row>
    <row r="2486" spans="1:54" x14ac:dyDescent="0.25">
      <c r="A2486">
        <v>12</v>
      </c>
      <c r="B2486" t="str">
        <f t="shared" si="299"/>
        <v>CCC-8516</v>
      </c>
      <c r="C2486" s="2" t="s">
        <v>322</v>
      </c>
      <c r="D2486" s="2" t="str">
        <f t="shared" si="303"/>
        <v>8</v>
      </c>
      <c r="E2486" s="2" t="str">
        <f t="shared" si="304"/>
        <v>85</v>
      </c>
      <c r="F2486" s="2" t="str">
        <f t="shared" si="305"/>
        <v>851</v>
      </c>
      <c r="G2486" s="1" t="s">
        <v>289</v>
      </c>
      <c r="H2486" s="27">
        <v>0</v>
      </c>
      <c r="I2486" s="27"/>
      <c r="J2486" s="27">
        <v>0</v>
      </c>
      <c r="K2486" s="27">
        <v>0</v>
      </c>
      <c r="L2486" s="27">
        <v>0</v>
      </c>
      <c r="M2486" s="27"/>
      <c r="N2486" s="27">
        <v>0</v>
      </c>
      <c r="O2486" s="27">
        <v>0</v>
      </c>
      <c r="P2486" s="27">
        <v>0</v>
      </c>
      <c r="Q2486" s="27"/>
      <c r="R2486" s="27">
        <v>0</v>
      </c>
      <c r="S2486" s="27">
        <v>0</v>
      </c>
      <c r="T2486" s="27">
        <v>0</v>
      </c>
      <c r="U2486" s="27"/>
      <c r="V2486" s="27">
        <v>0</v>
      </c>
      <c r="W2486" s="27">
        <v>0</v>
      </c>
      <c r="X2486" s="27">
        <v>0</v>
      </c>
      <c r="Y2486" s="27"/>
      <c r="Z2486" s="27">
        <v>0</v>
      </c>
      <c r="AA2486" s="27">
        <v>0</v>
      </c>
      <c r="AB2486" s="27">
        <v>0</v>
      </c>
      <c r="AC2486" s="27"/>
      <c r="AD2486" s="27">
        <v>0</v>
      </c>
      <c r="AE2486" s="27">
        <v>0</v>
      </c>
      <c r="AF2486" s="27">
        <v>0</v>
      </c>
      <c r="AG2486" s="106">
        <v>0</v>
      </c>
      <c r="AH2486" s="27">
        <v>0</v>
      </c>
      <c r="AI2486" s="27">
        <v>0</v>
      </c>
      <c r="AJ2486" s="27">
        <v>0</v>
      </c>
      <c r="AK2486" s="106">
        <v>0</v>
      </c>
      <c r="AL2486" s="106">
        <v>0</v>
      </c>
      <c r="AM2486" s="105">
        <v>0</v>
      </c>
      <c r="AN2486" s="11">
        <v>0</v>
      </c>
      <c r="AO2486" s="11">
        <v>0</v>
      </c>
      <c r="AP2486" s="105">
        <v>0</v>
      </c>
      <c r="AQ2486" s="11">
        <v>0</v>
      </c>
      <c r="AR2486" s="11">
        <v>0</v>
      </c>
      <c r="AS2486" s="11">
        <v>0</v>
      </c>
      <c r="AT2486" s="11">
        <v>0</v>
      </c>
      <c r="AU2486" s="11">
        <v>0</v>
      </c>
      <c r="AV2486" s="11">
        <v>0</v>
      </c>
      <c r="AW2486" s="11">
        <v>0</v>
      </c>
      <c r="AX2486" s="11">
        <v>0</v>
      </c>
      <c r="AZ2486" s="11">
        <v>0</v>
      </c>
      <c r="BA2486" s="11">
        <v>0</v>
      </c>
      <c r="BB2486" s="122"/>
    </row>
    <row r="2487" spans="1:54" x14ac:dyDescent="0.25">
      <c r="A2487">
        <v>12</v>
      </c>
      <c r="B2487" t="str">
        <f t="shared" si="299"/>
        <v>CCC-8517</v>
      </c>
      <c r="C2487" s="2" t="s">
        <v>322</v>
      </c>
      <c r="D2487" s="2" t="str">
        <f t="shared" si="303"/>
        <v>8</v>
      </c>
      <c r="E2487" s="2" t="str">
        <f t="shared" si="304"/>
        <v>85</v>
      </c>
      <c r="F2487" s="2" t="str">
        <f t="shared" si="305"/>
        <v>851</v>
      </c>
      <c r="G2487" s="1" t="s">
        <v>290</v>
      </c>
      <c r="H2487" s="27">
        <v>0</v>
      </c>
      <c r="I2487" s="27"/>
      <c r="J2487" s="27">
        <v>0</v>
      </c>
      <c r="K2487" s="27">
        <v>0</v>
      </c>
      <c r="L2487" s="27">
        <v>0</v>
      </c>
      <c r="M2487" s="27"/>
      <c r="N2487" s="27">
        <v>0</v>
      </c>
      <c r="O2487" s="27">
        <v>0</v>
      </c>
      <c r="P2487" s="27">
        <v>0</v>
      </c>
      <c r="Q2487" s="27"/>
      <c r="R2487" s="27">
        <v>0</v>
      </c>
      <c r="S2487" s="27">
        <v>0</v>
      </c>
      <c r="T2487" s="27">
        <v>0</v>
      </c>
      <c r="U2487" s="27"/>
      <c r="V2487" s="27">
        <v>0</v>
      </c>
      <c r="W2487" s="27">
        <v>0</v>
      </c>
      <c r="X2487" s="27">
        <v>0</v>
      </c>
      <c r="Y2487" s="27"/>
      <c r="Z2487" s="27">
        <v>0</v>
      </c>
      <c r="AA2487" s="27">
        <v>0</v>
      </c>
      <c r="AB2487" s="27">
        <v>0</v>
      </c>
      <c r="AC2487" s="27"/>
      <c r="AD2487" s="27">
        <v>0</v>
      </c>
      <c r="AE2487" s="27">
        <v>0</v>
      </c>
      <c r="AF2487" s="27">
        <v>0</v>
      </c>
      <c r="AG2487" s="106">
        <v>0</v>
      </c>
      <c r="AH2487" s="27">
        <v>0</v>
      </c>
      <c r="AI2487" s="27">
        <v>0</v>
      </c>
      <c r="AJ2487" s="27">
        <v>0</v>
      </c>
      <c r="AK2487" s="106">
        <v>0</v>
      </c>
      <c r="AL2487" s="106">
        <v>0</v>
      </c>
      <c r="AM2487" s="105">
        <v>0</v>
      </c>
      <c r="AN2487" s="11">
        <v>0</v>
      </c>
      <c r="AO2487" s="11">
        <v>0</v>
      </c>
      <c r="AP2487" s="105">
        <v>0</v>
      </c>
      <c r="AQ2487" s="11">
        <v>0</v>
      </c>
      <c r="AR2487" s="11">
        <v>0</v>
      </c>
      <c r="AS2487" s="11">
        <v>0</v>
      </c>
      <c r="AT2487" s="11">
        <v>0</v>
      </c>
      <c r="AU2487" s="11">
        <v>0</v>
      </c>
      <c r="AV2487" s="11">
        <v>0</v>
      </c>
      <c r="AW2487" s="11">
        <v>0</v>
      </c>
      <c r="AX2487" s="11">
        <v>0</v>
      </c>
      <c r="AZ2487" s="11">
        <v>0</v>
      </c>
      <c r="BA2487" s="11">
        <v>0</v>
      </c>
      <c r="BB2487" s="122"/>
    </row>
    <row r="2488" spans="1:54" x14ac:dyDescent="0.25">
      <c r="A2488">
        <v>12</v>
      </c>
      <c r="B2488" t="str">
        <f t="shared" si="299"/>
        <v>CCC-8520</v>
      </c>
      <c r="C2488" s="2" t="s">
        <v>322</v>
      </c>
      <c r="D2488" s="2" t="str">
        <f t="shared" si="303"/>
        <v>8</v>
      </c>
      <c r="E2488" s="2" t="str">
        <f t="shared" si="304"/>
        <v>85</v>
      </c>
      <c r="F2488" s="2" t="str">
        <f t="shared" si="305"/>
        <v>852</v>
      </c>
      <c r="G2488" s="1" t="s">
        <v>291</v>
      </c>
      <c r="H2488" s="27">
        <v>0</v>
      </c>
      <c r="I2488" s="27"/>
      <c r="J2488" s="27">
        <v>0</v>
      </c>
      <c r="K2488" s="27">
        <v>0</v>
      </c>
      <c r="L2488" s="27">
        <v>0</v>
      </c>
      <c r="M2488" s="27"/>
      <c r="N2488" s="27">
        <v>0</v>
      </c>
      <c r="O2488" s="27">
        <v>0</v>
      </c>
      <c r="P2488" s="27">
        <v>0</v>
      </c>
      <c r="Q2488" s="27"/>
      <c r="R2488" s="27">
        <v>0</v>
      </c>
      <c r="S2488" s="27">
        <v>0</v>
      </c>
      <c r="T2488" s="27">
        <v>0</v>
      </c>
      <c r="U2488" s="27"/>
      <c r="V2488" s="27">
        <v>0</v>
      </c>
      <c r="W2488" s="27">
        <v>0</v>
      </c>
      <c r="X2488" s="27">
        <v>0</v>
      </c>
      <c r="Y2488" s="27"/>
      <c r="Z2488" s="27">
        <v>0</v>
      </c>
      <c r="AA2488" s="27">
        <v>0</v>
      </c>
      <c r="AB2488" s="27">
        <v>0</v>
      </c>
      <c r="AC2488" s="27"/>
      <c r="AD2488" s="27">
        <v>0</v>
      </c>
      <c r="AE2488" s="27">
        <v>0</v>
      </c>
      <c r="AF2488" s="27">
        <v>0</v>
      </c>
      <c r="AG2488" s="106">
        <v>0</v>
      </c>
      <c r="AH2488" s="27">
        <v>0</v>
      </c>
      <c r="AI2488" s="27">
        <v>0</v>
      </c>
      <c r="AJ2488" s="27">
        <v>0</v>
      </c>
      <c r="AK2488" s="106">
        <v>0</v>
      </c>
      <c r="AL2488" s="106">
        <v>0</v>
      </c>
      <c r="AM2488" s="105">
        <v>0</v>
      </c>
      <c r="AN2488" s="11">
        <v>0</v>
      </c>
      <c r="AO2488" s="11">
        <v>0</v>
      </c>
      <c r="AP2488" s="105">
        <v>0</v>
      </c>
      <c r="AQ2488" s="11">
        <v>0</v>
      </c>
      <c r="AR2488" s="11">
        <v>0</v>
      </c>
      <c r="AS2488" s="11">
        <v>0</v>
      </c>
      <c r="AT2488" s="11">
        <v>0</v>
      </c>
      <c r="AU2488" s="11">
        <v>0</v>
      </c>
      <c r="AV2488" s="11">
        <v>0</v>
      </c>
      <c r="AW2488" s="11">
        <v>0</v>
      </c>
      <c r="AX2488" s="11">
        <v>0</v>
      </c>
      <c r="AZ2488" s="11">
        <v>0</v>
      </c>
      <c r="BA2488" s="11">
        <v>0</v>
      </c>
      <c r="BB2488" s="122"/>
    </row>
    <row r="2489" spans="1:54" x14ac:dyDescent="0.25">
      <c r="A2489">
        <v>12</v>
      </c>
      <c r="B2489" t="str">
        <f t="shared" si="299"/>
        <v>CCC-8531</v>
      </c>
      <c r="C2489" s="2" t="s">
        <v>322</v>
      </c>
      <c r="D2489" s="2" t="str">
        <f t="shared" si="303"/>
        <v>8</v>
      </c>
      <c r="E2489" s="2" t="str">
        <f t="shared" si="304"/>
        <v>85</v>
      </c>
      <c r="F2489" s="2" t="str">
        <f t="shared" si="305"/>
        <v>853</v>
      </c>
      <c r="G2489" s="1" t="s">
        <v>292</v>
      </c>
      <c r="H2489" s="27">
        <v>0</v>
      </c>
      <c r="I2489" s="27"/>
      <c r="J2489" s="27">
        <v>0</v>
      </c>
      <c r="K2489" s="27">
        <v>0</v>
      </c>
      <c r="L2489" s="27">
        <v>0</v>
      </c>
      <c r="M2489" s="27"/>
      <c r="N2489" s="27">
        <v>0</v>
      </c>
      <c r="O2489" s="27">
        <v>0</v>
      </c>
      <c r="P2489" s="27">
        <v>0</v>
      </c>
      <c r="Q2489" s="27"/>
      <c r="R2489" s="27">
        <v>0</v>
      </c>
      <c r="S2489" s="27">
        <v>0</v>
      </c>
      <c r="T2489" s="27">
        <v>0</v>
      </c>
      <c r="U2489" s="27"/>
      <c r="V2489" s="27">
        <v>0</v>
      </c>
      <c r="W2489" s="27">
        <v>0</v>
      </c>
      <c r="X2489" s="27">
        <v>0</v>
      </c>
      <c r="Y2489" s="27"/>
      <c r="Z2489" s="27">
        <v>0</v>
      </c>
      <c r="AA2489" s="27">
        <v>0</v>
      </c>
      <c r="AB2489" s="27">
        <v>0</v>
      </c>
      <c r="AC2489" s="27"/>
      <c r="AD2489" s="27">
        <v>0</v>
      </c>
      <c r="AE2489" s="27">
        <v>0</v>
      </c>
      <c r="AF2489" s="27">
        <v>0</v>
      </c>
      <c r="AG2489" s="106">
        <v>0</v>
      </c>
      <c r="AH2489" s="27">
        <v>0</v>
      </c>
      <c r="AI2489" s="27">
        <v>0</v>
      </c>
      <c r="AJ2489" s="27">
        <v>0</v>
      </c>
      <c r="AK2489" s="106">
        <v>0</v>
      </c>
      <c r="AL2489" s="106">
        <v>0</v>
      </c>
      <c r="AM2489" s="105">
        <v>0</v>
      </c>
      <c r="AN2489" s="11">
        <v>0</v>
      </c>
      <c r="AO2489" s="11">
        <v>0</v>
      </c>
      <c r="AP2489" s="105">
        <v>0</v>
      </c>
      <c r="AQ2489" s="11">
        <v>0</v>
      </c>
      <c r="AR2489" s="11">
        <v>0</v>
      </c>
      <c r="AS2489" s="11">
        <v>0</v>
      </c>
      <c r="AT2489" s="11">
        <v>0</v>
      </c>
      <c r="AU2489" s="11">
        <v>0</v>
      </c>
      <c r="AV2489" s="11">
        <v>0</v>
      </c>
      <c r="AW2489" s="11">
        <v>0</v>
      </c>
      <c r="AX2489" s="11">
        <v>0</v>
      </c>
      <c r="AZ2489" s="11">
        <v>0</v>
      </c>
      <c r="BA2489" s="11">
        <v>0</v>
      </c>
      <c r="BB2489" s="122"/>
    </row>
    <row r="2490" spans="1:54" x14ac:dyDescent="0.25">
      <c r="A2490">
        <v>12</v>
      </c>
      <c r="B2490" t="str">
        <f t="shared" si="299"/>
        <v>CCC-8532</v>
      </c>
      <c r="C2490" s="2" t="s">
        <v>322</v>
      </c>
      <c r="D2490" s="2" t="str">
        <f t="shared" si="303"/>
        <v>8</v>
      </c>
      <c r="E2490" s="2" t="str">
        <f t="shared" si="304"/>
        <v>85</v>
      </c>
      <c r="F2490" s="2" t="str">
        <f t="shared" si="305"/>
        <v>853</v>
      </c>
      <c r="G2490" s="1" t="s">
        <v>293</v>
      </c>
      <c r="H2490" s="27">
        <v>0</v>
      </c>
      <c r="I2490" s="27"/>
      <c r="J2490" s="27">
        <v>0</v>
      </c>
      <c r="K2490" s="27">
        <v>0</v>
      </c>
      <c r="L2490" s="27">
        <v>0</v>
      </c>
      <c r="M2490" s="27"/>
      <c r="N2490" s="27">
        <v>0</v>
      </c>
      <c r="O2490" s="27">
        <v>0</v>
      </c>
      <c r="P2490" s="27">
        <v>0</v>
      </c>
      <c r="Q2490" s="27"/>
      <c r="R2490" s="27">
        <v>0</v>
      </c>
      <c r="S2490" s="27">
        <v>0</v>
      </c>
      <c r="T2490" s="27">
        <v>0</v>
      </c>
      <c r="U2490" s="27"/>
      <c r="V2490" s="27">
        <v>0</v>
      </c>
      <c r="W2490" s="27">
        <v>0</v>
      </c>
      <c r="X2490" s="27">
        <v>0</v>
      </c>
      <c r="Y2490" s="27"/>
      <c r="Z2490" s="27">
        <v>0</v>
      </c>
      <c r="AA2490" s="27">
        <v>0</v>
      </c>
      <c r="AB2490" s="27">
        <v>0</v>
      </c>
      <c r="AC2490" s="27"/>
      <c r="AD2490" s="27">
        <v>0</v>
      </c>
      <c r="AE2490" s="27">
        <v>0</v>
      </c>
      <c r="AF2490" s="27">
        <v>0</v>
      </c>
      <c r="AG2490" s="106">
        <v>0</v>
      </c>
      <c r="AH2490" s="27">
        <v>0</v>
      </c>
      <c r="AI2490" s="27">
        <v>0</v>
      </c>
      <c r="AJ2490" s="27">
        <v>0</v>
      </c>
      <c r="AK2490" s="106">
        <v>0</v>
      </c>
      <c r="AL2490" s="106">
        <v>0</v>
      </c>
      <c r="AM2490" s="105">
        <v>0</v>
      </c>
      <c r="AN2490" s="11">
        <v>0</v>
      </c>
      <c r="AO2490" s="11">
        <v>0</v>
      </c>
      <c r="AP2490" s="105">
        <v>0</v>
      </c>
      <c r="AQ2490" s="11">
        <v>0</v>
      </c>
      <c r="AR2490" s="11">
        <v>0</v>
      </c>
      <c r="AS2490" s="11">
        <v>0</v>
      </c>
      <c r="AT2490" s="11">
        <v>0</v>
      </c>
      <c r="AU2490" s="11">
        <v>0</v>
      </c>
      <c r="AV2490" s="11">
        <v>0</v>
      </c>
      <c r="AW2490" s="11">
        <v>0</v>
      </c>
      <c r="AX2490" s="11">
        <v>0</v>
      </c>
      <c r="AZ2490" s="11">
        <v>0</v>
      </c>
      <c r="BA2490" s="11">
        <v>0</v>
      </c>
      <c r="BB2490" s="122"/>
    </row>
    <row r="2491" spans="1:54" x14ac:dyDescent="0.25">
      <c r="A2491">
        <v>12</v>
      </c>
      <c r="B2491" t="str">
        <f t="shared" si="299"/>
        <v>CCC-8533</v>
      </c>
      <c r="C2491" s="2" t="s">
        <v>322</v>
      </c>
      <c r="D2491" s="2" t="str">
        <f t="shared" si="303"/>
        <v>8</v>
      </c>
      <c r="E2491" s="2" t="str">
        <f t="shared" si="304"/>
        <v>85</v>
      </c>
      <c r="F2491" s="2" t="str">
        <f t="shared" si="305"/>
        <v>853</v>
      </c>
      <c r="G2491" s="1" t="s">
        <v>962</v>
      </c>
      <c r="H2491" s="27">
        <v>0</v>
      </c>
      <c r="I2491" s="27"/>
      <c r="J2491" s="27">
        <v>0</v>
      </c>
      <c r="K2491" s="27">
        <v>0</v>
      </c>
      <c r="L2491" s="27">
        <v>0</v>
      </c>
      <c r="M2491" s="27"/>
      <c r="N2491" s="27">
        <v>0</v>
      </c>
      <c r="O2491" s="27">
        <v>0</v>
      </c>
      <c r="P2491" s="27">
        <v>0</v>
      </c>
      <c r="Q2491" s="27"/>
      <c r="R2491" s="27">
        <v>0</v>
      </c>
      <c r="S2491" s="27">
        <v>0</v>
      </c>
      <c r="T2491" s="27">
        <v>0</v>
      </c>
      <c r="U2491" s="27"/>
      <c r="V2491" s="27">
        <v>0</v>
      </c>
      <c r="W2491" s="27">
        <v>0</v>
      </c>
      <c r="X2491" s="27">
        <v>0</v>
      </c>
      <c r="Y2491" s="27"/>
      <c r="Z2491" s="27">
        <v>0</v>
      </c>
      <c r="AA2491" s="27">
        <v>0</v>
      </c>
      <c r="AB2491" s="27">
        <v>0</v>
      </c>
      <c r="AC2491" s="27"/>
      <c r="AD2491" s="27">
        <v>0</v>
      </c>
      <c r="AE2491" s="27">
        <v>0</v>
      </c>
      <c r="AF2491" s="27">
        <v>0</v>
      </c>
      <c r="AG2491" s="106">
        <v>0</v>
      </c>
      <c r="AH2491" s="27">
        <v>0</v>
      </c>
      <c r="AI2491" s="27">
        <v>0</v>
      </c>
      <c r="AJ2491" s="27">
        <v>0</v>
      </c>
      <c r="AK2491" s="106">
        <v>0</v>
      </c>
      <c r="AL2491" s="106">
        <v>0</v>
      </c>
      <c r="AM2491" s="105">
        <v>0</v>
      </c>
      <c r="AN2491" s="11">
        <v>0</v>
      </c>
      <c r="AO2491" s="11">
        <v>0</v>
      </c>
      <c r="AP2491" s="105">
        <v>0</v>
      </c>
      <c r="AQ2491" s="11">
        <v>0</v>
      </c>
      <c r="AR2491" s="11">
        <v>0</v>
      </c>
      <c r="AS2491" s="11">
        <v>0</v>
      </c>
      <c r="AT2491" s="11">
        <v>0</v>
      </c>
      <c r="AU2491" s="11"/>
      <c r="AV2491" s="11">
        <v>0</v>
      </c>
      <c r="AW2491" s="11">
        <v>0</v>
      </c>
      <c r="AX2491" s="11"/>
      <c r="AZ2491" s="11"/>
      <c r="BA2491" s="11"/>
      <c r="BB2491" s="122"/>
    </row>
    <row r="2492" spans="1:54" x14ac:dyDescent="0.25">
      <c r="A2492">
        <v>12</v>
      </c>
      <c r="B2492" t="str">
        <f t="shared" si="299"/>
        <v>CCC-8534</v>
      </c>
      <c r="C2492" s="2" t="s">
        <v>322</v>
      </c>
      <c r="D2492" s="2" t="str">
        <f t="shared" si="303"/>
        <v>8</v>
      </c>
      <c r="E2492" s="2" t="str">
        <f t="shared" si="304"/>
        <v>85</v>
      </c>
      <c r="F2492" s="2" t="str">
        <f t="shared" si="305"/>
        <v>853</v>
      </c>
      <c r="G2492" s="1" t="s">
        <v>294</v>
      </c>
      <c r="H2492" s="27">
        <v>0</v>
      </c>
      <c r="I2492" s="27"/>
      <c r="J2492" s="27">
        <v>0</v>
      </c>
      <c r="K2492" s="27">
        <v>0</v>
      </c>
      <c r="L2492" s="27">
        <v>0</v>
      </c>
      <c r="M2492" s="27"/>
      <c r="N2492" s="27">
        <v>0</v>
      </c>
      <c r="O2492" s="27">
        <v>0</v>
      </c>
      <c r="P2492" s="27">
        <v>0</v>
      </c>
      <c r="Q2492" s="27"/>
      <c r="R2492" s="27">
        <v>0</v>
      </c>
      <c r="S2492" s="27">
        <v>0</v>
      </c>
      <c r="T2492" s="27">
        <v>0</v>
      </c>
      <c r="U2492" s="27"/>
      <c r="V2492" s="27">
        <v>0</v>
      </c>
      <c r="W2492" s="27">
        <v>0</v>
      </c>
      <c r="X2492" s="27">
        <v>0</v>
      </c>
      <c r="Y2492" s="27"/>
      <c r="Z2492" s="27">
        <v>0</v>
      </c>
      <c r="AA2492" s="27">
        <v>0</v>
      </c>
      <c r="AB2492" s="27">
        <v>0</v>
      </c>
      <c r="AC2492" s="27"/>
      <c r="AD2492" s="27">
        <v>0</v>
      </c>
      <c r="AE2492" s="27">
        <v>0</v>
      </c>
      <c r="AF2492" s="27">
        <v>0</v>
      </c>
      <c r="AG2492" s="106">
        <v>0</v>
      </c>
      <c r="AH2492" s="27">
        <v>0</v>
      </c>
      <c r="AI2492" s="27">
        <v>0</v>
      </c>
      <c r="AJ2492" s="27">
        <v>0</v>
      </c>
      <c r="AK2492" s="106">
        <v>0</v>
      </c>
      <c r="AL2492" s="106">
        <v>0</v>
      </c>
      <c r="AM2492" s="105">
        <v>0</v>
      </c>
      <c r="AN2492" s="11">
        <v>0</v>
      </c>
      <c r="AO2492" s="11">
        <v>0</v>
      </c>
      <c r="AP2492" s="105">
        <v>0</v>
      </c>
      <c r="AQ2492" s="11">
        <v>0</v>
      </c>
      <c r="AR2492" s="11">
        <v>0</v>
      </c>
      <c r="AS2492" s="11">
        <v>0</v>
      </c>
      <c r="AT2492" s="11">
        <v>0</v>
      </c>
      <c r="AU2492" s="11">
        <v>0</v>
      </c>
      <c r="AV2492" s="11">
        <v>0</v>
      </c>
      <c r="AW2492" s="11">
        <v>0</v>
      </c>
      <c r="AX2492" s="11">
        <v>0</v>
      </c>
      <c r="AZ2492" s="11">
        <v>0</v>
      </c>
      <c r="BA2492" s="11">
        <v>0</v>
      </c>
      <c r="BB2492" s="122"/>
    </row>
    <row r="2493" spans="1:54" x14ac:dyDescent="0.25">
      <c r="A2493">
        <v>12</v>
      </c>
      <c r="B2493" t="str">
        <f t="shared" si="299"/>
        <v>CCC-8535</v>
      </c>
      <c r="C2493" s="2" t="s">
        <v>322</v>
      </c>
      <c r="D2493" s="2" t="str">
        <f t="shared" si="303"/>
        <v>8</v>
      </c>
      <c r="E2493" s="2" t="str">
        <f t="shared" si="304"/>
        <v>85</v>
      </c>
      <c r="F2493" s="2" t="str">
        <f t="shared" si="305"/>
        <v>853</v>
      </c>
      <c r="G2493" s="1" t="s">
        <v>296</v>
      </c>
      <c r="H2493" s="27">
        <v>0</v>
      </c>
      <c r="I2493" s="27"/>
      <c r="J2493" s="27">
        <v>0</v>
      </c>
      <c r="K2493" s="27">
        <v>0</v>
      </c>
      <c r="L2493" s="27">
        <v>0</v>
      </c>
      <c r="M2493" s="27"/>
      <c r="N2493" s="27">
        <v>0</v>
      </c>
      <c r="O2493" s="27">
        <v>0</v>
      </c>
      <c r="P2493" s="27">
        <v>0</v>
      </c>
      <c r="Q2493" s="27"/>
      <c r="R2493" s="27">
        <v>0</v>
      </c>
      <c r="S2493" s="27">
        <v>0</v>
      </c>
      <c r="T2493" s="27">
        <v>0</v>
      </c>
      <c r="U2493" s="27"/>
      <c r="V2493" s="27">
        <v>0</v>
      </c>
      <c r="W2493" s="27">
        <v>0</v>
      </c>
      <c r="X2493" s="27">
        <v>0</v>
      </c>
      <c r="Y2493" s="27"/>
      <c r="Z2493" s="27">
        <v>0</v>
      </c>
      <c r="AA2493" s="27">
        <v>0</v>
      </c>
      <c r="AB2493" s="27">
        <v>0</v>
      </c>
      <c r="AC2493" s="27"/>
      <c r="AD2493" s="27">
        <v>0</v>
      </c>
      <c r="AE2493" s="27">
        <v>0</v>
      </c>
      <c r="AF2493" s="27">
        <v>0</v>
      </c>
      <c r="AG2493" s="106">
        <v>0</v>
      </c>
      <c r="AH2493" s="27">
        <v>0</v>
      </c>
      <c r="AI2493" s="27">
        <v>0</v>
      </c>
      <c r="AJ2493" s="27">
        <v>0</v>
      </c>
      <c r="AK2493" s="106">
        <v>0</v>
      </c>
      <c r="AL2493" s="106">
        <v>0</v>
      </c>
      <c r="AM2493" s="105">
        <v>0</v>
      </c>
      <c r="AN2493" s="11">
        <v>0</v>
      </c>
      <c r="AO2493" s="11">
        <v>0</v>
      </c>
      <c r="AP2493" s="105">
        <v>0</v>
      </c>
      <c r="AQ2493" s="11">
        <v>0</v>
      </c>
      <c r="AR2493" s="11">
        <v>0</v>
      </c>
      <c r="AS2493" s="11">
        <v>0</v>
      </c>
      <c r="AT2493" s="11">
        <v>0</v>
      </c>
      <c r="AU2493" s="11">
        <v>0</v>
      </c>
      <c r="AV2493" s="11">
        <v>0</v>
      </c>
      <c r="AW2493" s="11">
        <v>0</v>
      </c>
      <c r="AX2493" s="11">
        <v>0</v>
      </c>
      <c r="AZ2493" s="11">
        <v>0</v>
      </c>
      <c r="BA2493" s="11">
        <v>0</v>
      </c>
      <c r="BB2493" s="122"/>
    </row>
    <row r="2494" spans="1:54" x14ac:dyDescent="0.25">
      <c r="A2494">
        <v>12</v>
      </c>
      <c r="B2494" t="str">
        <f t="shared" si="299"/>
        <v>CCC-8540</v>
      </c>
      <c r="C2494" s="2" t="s">
        <v>322</v>
      </c>
      <c r="D2494" s="2" t="str">
        <f t="shared" si="303"/>
        <v>8</v>
      </c>
      <c r="E2494" s="2" t="str">
        <f t="shared" si="304"/>
        <v>85</v>
      </c>
      <c r="F2494" s="2" t="str">
        <f t="shared" si="305"/>
        <v>854</v>
      </c>
      <c r="G2494" s="1" t="s">
        <v>297</v>
      </c>
      <c r="H2494" s="27">
        <v>0</v>
      </c>
      <c r="I2494" s="27"/>
      <c r="J2494" s="27">
        <v>0</v>
      </c>
      <c r="K2494" s="27">
        <v>0</v>
      </c>
      <c r="L2494" s="27">
        <v>0</v>
      </c>
      <c r="M2494" s="27"/>
      <c r="N2494" s="27">
        <v>0</v>
      </c>
      <c r="O2494" s="27">
        <v>0</v>
      </c>
      <c r="P2494" s="27">
        <v>0</v>
      </c>
      <c r="Q2494" s="27"/>
      <c r="R2494" s="27">
        <v>0</v>
      </c>
      <c r="S2494" s="27">
        <v>0</v>
      </c>
      <c r="T2494" s="27">
        <v>0</v>
      </c>
      <c r="U2494" s="27"/>
      <c r="V2494" s="27">
        <v>0</v>
      </c>
      <c r="W2494" s="27">
        <v>0</v>
      </c>
      <c r="X2494" s="27">
        <v>0</v>
      </c>
      <c r="Y2494" s="27"/>
      <c r="Z2494" s="27">
        <v>0</v>
      </c>
      <c r="AA2494" s="27">
        <v>0</v>
      </c>
      <c r="AB2494" s="27">
        <v>0</v>
      </c>
      <c r="AC2494" s="27"/>
      <c r="AD2494" s="27">
        <v>0</v>
      </c>
      <c r="AE2494" s="27">
        <v>0</v>
      </c>
      <c r="AF2494" s="27">
        <v>0</v>
      </c>
      <c r="AG2494" s="106">
        <v>0</v>
      </c>
      <c r="AH2494" s="27">
        <v>0</v>
      </c>
      <c r="AI2494" s="27">
        <v>0</v>
      </c>
      <c r="AJ2494" s="27">
        <v>0</v>
      </c>
      <c r="AK2494" s="106">
        <v>0</v>
      </c>
      <c r="AL2494" s="106">
        <v>0</v>
      </c>
      <c r="AM2494" s="105">
        <v>0</v>
      </c>
      <c r="AN2494" s="11">
        <v>0</v>
      </c>
      <c r="AO2494" s="11">
        <v>0</v>
      </c>
      <c r="AP2494" s="105">
        <v>0</v>
      </c>
      <c r="AQ2494" s="11">
        <v>0</v>
      </c>
      <c r="AR2494" s="11">
        <v>0</v>
      </c>
      <c r="AS2494" s="11">
        <v>0</v>
      </c>
      <c r="AT2494" s="11">
        <v>0</v>
      </c>
      <c r="AU2494" s="11">
        <v>0</v>
      </c>
      <c r="AV2494" s="11">
        <v>0</v>
      </c>
      <c r="AW2494" s="11">
        <v>0</v>
      </c>
      <c r="AX2494" s="11">
        <v>0</v>
      </c>
      <c r="AZ2494" s="11">
        <v>0</v>
      </c>
      <c r="BA2494" s="11">
        <v>0</v>
      </c>
      <c r="BB2494" s="122"/>
    </row>
    <row r="2495" spans="1:54" x14ac:dyDescent="0.25">
      <c r="A2495">
        <v>12</v>
      </c>
      <c r="B2495" t="str">
        <f t="shared" si="299"/>
        <v>CCC-8550</v>
      </c>
      <c r="C2495" s="2" t="s">
        <v>322</v>
      </c>
      <c r="D2495" s="2" t="str">
        <f t="shared" si="303"/>
        <v>8</v>
      </c>
      <c r="E2495" s="2" t="str">
        <f t="shared" si="304"/>
        <v>85</v>
      </c>
      <c r="F2495" s="2" t="str">
        <f t="shared" si="305"/>
        <v>855</v>
      </c>
      <c r="G2495" s="1" t="s">
        <v>298</v>
      </c>
      <c r="H2495" s="27">
        <v>0</v>
      </c>
      <c r="I2495" s="27"/>
      <c r="J2495" s="27">
        <v>0</v>
      </c>
      <c r="K2495" s="27">
        <v>0</v>
      </c>
      <c r="L2495" s="27">
        <v>0</v>
      </c>
      <c r="M2495" s="27"/>
      <c r="N2495" s="27">
        <v>0</v>
      </c>
      <c r="O2495" s="27">
        <v>0</v>
      </c>
      <c r="P2495" s="27">
        <v>0</v>
      </c>
      <c r="Q2495" s="27"/>
      <c r="R2495" s="27">
        <v>0</v>
      </c>
      <c r="S2495" s="27">
        <v>0</v>
      </c>
      <c r="T2495" s="27">
        <v>0</v>
      </c>
      <c r="U2495" s="27"/>
      <c r="V2495" s="27">
        <v>0</v>
      </c>
      <c r="W2495" s="27">
        <v>0</v>
      </c>
      <c r="X2495" s="27">
        <v>0</v>
      </c>
      <c r="Y2495" s="27"/>
      <c r="Z2495" s="27">
        <v>0</v>
      </c>
      <c r="AA2495" s="27">
        <v>0</v>
      </c>
      <c r="AB2495" s="27">
        <v>0</v>
      </c>
      <c r="AC2495" s="27"/>
      <c r="AD2495" s="27">
        <v>0</v>
      </c>
      <c r="AE2495" s="27">
        <v>0</v>
      </c>
      <c r="AF2495" s="27">
        <v>0</v>
      </c>
      <c r="AG2495" s="106">
        <v>0</v>
      </c>
      <c r="AH2495" s="27">
        <v>0</v>
      </c>
      <c r="AI2495" s="27">
        <v>0</v>
      </c>
      <c r="AJ2495" s="27">
        <v>0</v>
      </c>
      <c r="AK2495" s="106">
        <v>0</v>
      </c>
      <c r="AL2495" s="106">
        <v>0</v>
      </c>
      <c r="AM2495" s="105">
        <v>0</v>
      </c>
      <c r="AN2495" s="11">
        <v>0</v>
      </c>
      <c r="AO2495" s="11">
        <v>0</v>
      </c>
      <c r="AP2495" s="105">
        <v>0</v>
      </c>
      <c r="AQ2495" s="11">
        <v>0</v>
      </c>
      <c r="AR2495" s="11">
        <v>0</v>
      </c>
      <c r="AS2495" s="11">
        <v>0</v>
      </c>
      <c r="AT2495" s="11">
        <v>0</v>
      </c>
      <c r="AU2495" s="11">
        <v>0</v>
      </c>
      <c r="AV2495" s="11">
        <v>0</v>
      </c>
      <c r="AW2495" s="11">
        <v>0</v>
      </c>
      <c r="AX2495" s="11">
        <v>0</v>
      </c>
      <c r="AZ2495" s="11">
        <v>0</v>
      </c>
      <c r="BA2495" s="11">
        <v>0</v>
      </c>
      <c r="BB2495" s="122"/>
    </row>
    <row r="2496" spans="1:54" x14ac:dyDescent="0.25">
      <c r="A2496">
        <v>12</v>
      </c>
      <c r="B2496" t="str">
        <f t="shared" si="299"/>
        <v>CCC-8561</v>
      </c>
      <c r="C2496" s="2" t="s">
        <v>322</v>
      </c>
      <c r="D2496" s="2" t="str">
        <f t="shared" si="303"/>
        <v>8</v>
      </c>
      <c r="E2496" s="2" t="str">
        <f t="shared" si="304"/>
        <v>85</v>
      </c>
      <c r="F2496" s="2" t="str">
        <f t="shared" si="305"/>
        <v>856</v>
      </c>
      <c r="G2496" s="1" t="s">
        <v>299</v>
      </c>
      <c r="H2496" s="27">
        <v>0</v>
      </c>
      <c r="I2496" s="27"/>
      <c r="J2496" s="27">
        <v>0</v>
      </c>
      <c r="K2496" s="27">
        <v>0</v>
      </c>
      <c r="L2496" s="27">
        <v>0</v>
      </c>
      <c r="M2496" s="27"/>
      <c r="N2496" s="27">
        <v>0</v>
      </c>
      <c r="O2496" s="27">
        <v>0</v>
      </c>
      <c r="P2496" s="27">
        <v>0</v>
      </c>
      <c r="Q2496" s="27"/>
      <c r="R2496" s="27">
        <v>0</v>
      </c>
      <c r="S2496" s="27">
        <v>0</v>
      </c>
      <c r="T2496" s="27">
        <v>0</v>
      </c>
      <c r="U2496" s="27"/>
      <c r="V2496" s="27">
        <v>0</v>
      </c>
      <c r="W2496" s="27">
        <v>0</v>
      </c>
      <c r="X2496" s="27">
        <v>0</v>
      </c>
      <c r="Y2496" s="27"/>
      <c r="Z2496" s="27">
        <v>0</v>
      </c>
      <c r="AA2496" s="27">
        <v>0</v>
      </c>
      <c r="AB2496" s="27">
        <v>0</v>
      </c>
      <c r="AC2496" s="27"/>
      <c r="AD2496" s="27">
        <v>0</v>
      </c>
      <c r="AE2496" s="27">
        <v>0</v>
      </c>
      <c r="AF2496" s="27">
        <v>0</v>
      </c>
      <c r="AG2496" s="106">
        <v>0</v>
      </c>
      <c r="AH2496" s="27">
        <v>0</v>
      </c>
      <c r="AI2496" s="27">
        <v>0</v>
      </c>
      <c r="AJ2496" s="27">
        <v>0</v>
      </c>
      <c r="AK2496" s="106">
        <v>0</v>
      </c>
      <c r="AL2496" s="106">
        <v>0</v>
      </c>
      <c r="AM2496" s="105">
        <v>0</v>
      </c>
      <c r="AN2496" s="11">
        <v>0</v>
      </c>
      <c r="AO2496" s="11">
        <v>0</v>
      </c>
      <c r="AP2496" s="105">
        <v>0</v>
      </c>
      <c r="AQ2496" s="11">
        <v>0</v>
      </c>
      <c r="AR2496" s="11">
        <v>0</v>
      </c>
      <c r="AS2496" s="11">
        <v>0</v>
      </c>
      <c r="AT2496" s="11">
        <v>0</v>
      </c>
      <c r="AU2496" s="11">
        <v>0</v>
      </c>
      <c r="AV2496" s="11">
        <v>0</v>
      </c>
      <c r="AW2496" s="11">
        <v>0</v>
      </c>
      <c r="AX2496" s="11">
        <v>0</v>
      </c>
      <c r="AZ2496" s="11">
        <v>0</v>
      </c>
      <c r="BA2496" s="11">
        <v>0</v>
      </c>
      <c r="BB2496" s="122"/>
    </row>
    <row r="2497" spans="1:54" x14ac:dyDescent="0.25">
      <c r="A2497">
        <v>12</v>
      </c>
      <c r="B2497" t="str">
        <f t="shared" si="299"/>
        <v>CCC-8562</v>
      </c>
      <c r="C2497" s="2" t="s">
        <v>322</v>
      </c>
      <c r="D2497" s="2" t="str">
        <f t="shared" si="303"/>
        <v>8</v>
      </c>
      <c r="E2497" s="2" t="str">
        <f t="shared" si="304"/>
        <v>85</v>
      </c>
      <c r="F2497" s="2" t="str">
        <f t="shared" si="305"/>
        <v>856</v>
      </c>
      <c r="G2497" s="1" t="s">
        <v>300</v>
      </c>
      <c r="H2497" s="27">
        <v>0</v>
      </c>
      <c r="I2497" s="27"/>
      <c r="J2497" s="27">
        <v>0</v>
      </c>
      <c r="K2497" s="27">
        <v>0</v>
      </c>
      <c r="L2497" s="27">
        <v>0</v>
      </c>
      <c r="M2497" s="27"/>
      <c r="N2497" s="27">
        <v>0</v>
      </c>
      <c r="O2497" s="27">
        <v>0</v>
      </c>
      <c r="P2497" s="27">
        <v>0</v>
      </c>
      <c r="Q2497" s="27"/>
      <c r="R2497" s="27">
        <v>0</v>
      </c>
      <c r="S2497" s="27">
        <v>0</v>
      </c>
      <c r="T2497" s="27">
        <v>0</v>
      </c>
      <c r="U2497" s="27"/>
      <c r="V2497" s="27">
        <v>0</v>
      </c>
      <c r="W2497" s="27">
        <v>0</v>
      </c>
      <c r="X2497" s="27">
        <v>0</v>
      </c>
      <c r="Y2497" s="27"/>
      <c r="Z2497" s="27">
        <v>0</v>
      </c>
      <c r="AA2497" s="27">
        <v>0</v>
      </c>
      <c r="AB2497" s="27">
        <v>0</v>
      </c>
      <c r="AC2497" s="27"/>
      <c r="AD2497" s="27">
        <v>0</v>
      </c>
      <c r="AE2497" s="27">
        <v>0</v>
      </c>
      <c r="AF2497" s="27">
        <v>0</v>
      </c>
      <c r="AG2497" s="106">
        <v>0</v>
      </c>
      <c r="AH2497" s="27">
        <v>0</v>
      </c>
      <c r="AI2497" s="27">
        <v>0</v>
      </c>
      <c r="AJ2497" s="27">
        <v>0</v>
      </c>
      <c r="AK2497" s="106">
        <v>0</v>
      </c>
      <c r="AL2497" s="106">
        <v>0</v>
      </c>
      <c r="AM2497" s="105">
        <v>0</v>
      </c>
      <c r="AN2497" s="11">
        <v>0</v>
      </c>
      <c r="AO2497" s="11">
        <v>0</v>
      </c>
      <c r="AP2497" s="105">
        <v>0</v>
      </c>
      <c r="AQ2497" s="11">
        <v>0</v>
      </c>
      <c r="AR2497" s="11">
        <v>0</v>
      </c>
      <c r="AS2497" s="11">
        <v>0</v>
      </c>
      <c r="AT2497" s="11">
        <v>0</v>
      </c>
      <c r="AU2497" s="11">
        <v>0</v>
      </c>
      <c r="AV2497" s="11">
        <v>0</v>
      </c>
      <c r="AW2497" s="11">
        <v>0</v>
      </c>
      <c r="AX2497" s="11">
        <v>0</v>
      </c>
      <c r="AZ2497" s="11">
        <v>0</v>
      </c>
      <c r="BA2497" s="11">
        <v>0</v>
      </c>
      <c r="BB2497" s="122"/>
    </row>
    <row r="2498" spans="1:54" x14ac:dyDescent="0.25">
      <c r="A2498">
        <v>12</v>
      </c>
      <c r="B2498" t="str">
        <f t="shared" si="299"/>
        <v>CCC-8563</v>
      </c>
      <c r="C2498" s="2" t="s">
        <v>322</v>
      </c>
      <c r="D2498" s="2" t="str">
        <f t="shared" si="303"/>
        <v>8</v>
      </c>
      <c r="E2498" s="2" t="str">
        <f t="shared" si="304"/>
        <v>85</v>
      </c>
      <c r="F2498" s="2" t="str">
        <f t="shared" si="305"/>
        <v>856</v>
      </c>
      <c r="G2498" s="1" t="s">
        <v>301</v>
      </c>
      <c r="H2498" s="27">
        <v>0</v>
      </c>
      <c r="I2498" s="27"/>
      <c r="J2498" s="27">
        <v>0</v>
      </c>
      <c r="K2498" s="27">
        <v>0</v>
      </c>
      <c r="L2498" s="27">
        <v>0</v>
      </c>
      <c r="M2498" s="27"/>
      <c r="N2498" s="27">
        <v>0</v>
      </c>
      <c r="O2498" s="27">
        <v>0</v>
      </c>
      <c r="P2498" s="27">
        <v>0</v>
      </c>
      <c r="Q2498" s="27"/>
      <c r="R2498" s="27">
        <v>0</v>
      </c>
      <c r="S2498" s="27">
        <v>0</v>
      </c>
      <c r="T2498" s="27">
        <v>0</v>
      </c>
      <c r="U2498" s="27"/>
      <c r="V2498" s="27">
        <v>0</v>
      </c>
      <c r="W2498" s="27">
        <v>0</v>
      </c>
      <c r="X2498" s="27">
        <v>0</v>
      </c>
      <c r="Y2498" s="27"/>
      <c r="Z2498" s="27">
        <v>0</v>
      </c>
      <c r="AA2498" s="27">
        <v>0</v>
      </c>
      <c r="AB2498" s="27">
        <v>0</v>
      </c>
      <c r="AC2498" s="27"/>
      <c r="AD2498" s="27">
        <v>0</v>
      </c>
      <c r="AE2498" s="27">
        <v>0</v>
      </c>
      <c r="AF2498" s="27">
        <v>0</v>
      </c>
      <c r="AG2498" s="106">
        <v>0</v>
      </c>
      <c r="AH2498" s="27">
        <v>0</v>
      </c>
      <c r="AI2498" s="27">
        <v>0</v>
      </c>
      <c r="AJ2498" s="27">
        <v>0</v>
      </c>
      <c r="AK2498" s="106">
        <v>0</v>
      </c>
      <c r="AL2498" s="106">
        <v>0</v>
      </c>
      <c r="AM2498" s="105">
        <v>0</v>
      </c>
      <c r="AN2498" s="11">
        <v>0</v>
      </c>
      <c r="AO2498" s="11">
        <v>0</v>
      </c>
      <c r="AP2498" s="105">
        <v>0</v>
      </c>
      <c r="AQ2498" s="11">
        <v>0</v>
      </c>
      <c r="AR2498" s="11">
        <v>0</v>
      </c>
      <c r="AS2498" s="11">
        <v>0</v>
      </c>
      <c r="AT2498" s="11">
        <v>0</v>
      </c>
      <c r="AU2498" s="11">
        <v>0</v>
      </c>
      <c r="AV2498" s="11">
        <v>0</v>
      </c>
      <c r="AW2498" s="11">
        <v>0</v>
      </c>
      <c r="AX2498" s="11">
        <v>0</v>
      </c>
      <c r="AZ2498" s="11">
        <v>0</v>
      </c>
      <c r="BA2498" s="11">
        <v>0</v>
      </c>
      <c r="BB2498" s="122"/>
    </row>
    <row r="2499" spans="1:54" x14ac:dyDescent="0.25">
      <c r="A2499">
        <v>12</v>
      </c>
      <c r="B2499" t="str">
        <f t="shared" ref="B2499:B2522" si="306">C2499&amp;"-"&amp;G2499</f>
        <v>CCC-8564</v>
      </c>
      <c r="C2499" s="2" t="s">
        <v>322</v>
      </c>
      <c r="D2499" s="2" t="str">
        <f t="shared" si="303"/>
        <v>8</v>
      </c>
      <c r="E2499" s="2" t="str">
        <f t="shared" si="304"/>
        <v>85</v>
      </c>
      <c r="F2499" s="2" t="str">
        <f t="shared" si="305"/>
        <v>856</v>
      </c>
      <c r="G2499" s="1" t="s">
        <v>302</v>
      </c>
      <c r="H2499" s="27">
        <v>0</v>
      </c>
      <c r="I2499" s="27"/>
      <c r="J2499" s="27">
        <v>0</v>
      </c>
      <c r="K2499" s="27">
        <v>0</v>
      </c>
      <c r="L2499" s="27">
        <v>0</v>
      </c>
      <c r="M2499" s="27"/>
      <c r="N2499" s="27">
        <v>0</v>
      </c>
      <c r="O2499" s="27">
        <v>0</v>
      </c>
      <c r="P2499" s="27">
        <v>0</v>
      </c>
      <c r="Q2499" s="27"/>
      <c r="R2499" s="27">
        <v>0</v>
      </c>
      <c r="S2499" s="27">
        <v>0</v>
      </c>
      <c r="T2499" s="27">
        <v>0</v>
      </c>
      <c r="U2499" s="27"/>
      <c r="V2499" s="27">
        <v>0</v>
      </c>
      <c r="W2499" s="27">
        <v>0</v>
      </c>
      <c r="X2499" s="27">
        <v>0</v>
      </c>
      <c r="Y2499" s="27"/>
      <c r="Z2499" s="27">
        <v>0</v>
      </c>
      <c r="AA2499" s="27">
        <v>0</v>
      </c>
      <c r="AB2499" s="27">
        <v>0</v>
      </c>
      <c r="AC2499" s="27"/>
      <c r="AD2499" s="27">
        <v>0</v>
      </c>
      <c r="AE2499" s="27">
        <v>0</v>
      </c>
      <c r="AF2499" s="27">
        <v>0</v>
      </c>
      <c r="AG2499" s="106">
        <v>0</v>
      </c>
      <c r="AH2499" s="27">
        <v>0</v>
      </c>
      <c r="AI2499" s="27">
        <v>0</v>
      </c>
      <c r="AJ2499" s="27">
        <v>0</v>
      </c>
      <c r="AK2499" s="106">
        <v>0</v>
      </c>
      <c r="AL2499" s="106">
        <v>0</v>
      </c>
      <c r="AM2499" s="105">
        <v>0</v>
      </c>
      <c r="AN2499" s="11">
        <v>0</v>
      </c>
      <c r="AO2499" s="11">
        <v>0</v>
      </c>
      <c r="AP2499" s="105">
        <v>0</v>
      </c>
      <c r="AQ2499" s="11">
        <v>0</v>
      </c>
      <c r="AR2499" s="11">
        <v>0</v>
      </c>
      <c r="AS2499" s="11">
        <v>0</v>
      </c>
      <c r="AT2499" s="11">
        <v>0</v>
      </c>
      <c r="AU2499" s="11">
        <v>0</v>
      </c>
      <c r="AV2499" s="11">
        <v>0</v>
      </c>
      <c r="AW2499" s="11">
        <v>0</v>
      </c>
      <c r="AX2499" s="11">
        <v>0</v>
      </c>
      <c r="AZ2499" s="11">
        <v>0</v>
      </c>
      <c r="BA2499" s="11">
        <v>0</v>
      </c>
      <c r="BB2499" s="122"/>
    </row>
    <row r="2500" spans="1:54" x14ac:dyDescent="0.25">
      <c r="A2500">
        <v>12</v>
      </c>
      <c r="B2500" t="str">
        <f t="shared" si="306"/>
        <v>CCC-8565</v>
      </c>
      <c r="C2500" s="2" t="s">
        <v>322</v>
      </c>
      <c r="D2500" s="2" t="str">
        <f t="shared" si="303"/>
        <v>8</v>
      </c>
      <c r="E2500" s="2" t="str">
        <f t="shared" si="304"/>
        <v>85</v>
      </c>
      <c r="F2500" s="2" t="str">
        <f t="shared" si="305"/>
        <v>856</v>
      </c>
      <c r="G2500" s="1" t="s">
        <v>303</v>
      </c>
      <c r="H2500" s="27">
        <v>0</v>
      </c>
      <c r="I2500" s="27"/>
      <c r="J2500" s="27">
        <v>0</v>
      </c>
      <c r="K2500" s="27">
        <v>0</v>
      </c>
      <c r="L2500" s="27">
        <v>0</v>
      </c>
      <c r="M2500" s="27"/>
      <c r="N2500" s="27">
        <v>0</v>
      </c>
      <c r="O2500" s="27">
        <v>0</v>
      </c>
      <c r="P2500" s="27">
        <v>0</v>
      </c>
      <c r="Q2500" s="27"/>
      <c r="R2500" s="27">
        <v>0</v>
      </c>
      <c r="S2500" s="27">
        <v>0</v>
      </c>
      <c r="T2500" s="27">
        <v>0</v>
      </c>
      <c r="U2500" s="27"/>
      <c r="V2500" s="27">
        <v>0</v>
      </c>
      <c r="W2500" s="27">
        <v>0</v>
      </c>
      <c r="X2500" s="27">
        <v>0</v>
      </c>
      <c r="Y2500" s="27"/>
      <c r="Z2500" s="27">
        <v>0</v>
      </c>
      <c r="AA2500" s="27">
        <v>0</v>
      </c>
      <c r="AB2500" s="27">
        <v>0</v>
      </c>
      <c r="AC2500" s="27"/>
      <c r="AD2500" s="27">
        <v>0</v>
      </c>
      <c r="AE2500" s="27">
        <v>0</v>
      </c>
      <c r="AF2500" s="27">
        <v>0</v>
      </c>
      <c r="AG2500" s="106">
        <v>0</v>
      </c>
      <c r="AH2500" s="27">
        <v>0</v>
      </c>
      <c r="AI2500" s="27">
        <v>0</v>
      </c>
      <c r="AJ2500" s="27">
        <v>0</v>
      </c>
      <c r="AK2500" s="106">
        <v>0</v>
      </c>
      <c r="AL2500" s="106">
        <v>0</v>
      </c>
      <c r="AM2500" s="105">
        <v>0</v>
      </c>
      <c r="AN2500" s="11">
        <v>0</v>
      </c>
      <c r="AO2500" s="11">
        <v>0</v>
      </c>
      <c r="AP2500" s="105">
        <v>0</v>
      </c>
      <c r="AQ2500" s="11">
        <v>0</v>
      </c>
      <c r="AR2500" s="11">
        <v>0</v>
      </c>
      <c r="AS2500" s="11">
        <v>0</v>
      </c>
      <c r="AT2500" s="11">
        <v>0</v>
      </c>
      <c r="AU2500" s="11">
        <v>0</v>
      </c>
      <c r="AV2500" s="11">
        <v>0</v>
      </c>
      <c r="AW2500" s="11">
        <v>0</v>
      </c>
      <c r="AX2500" s="11">
        <v>0</v>
      </c>
      <c r="AZ2500" s="11">
        <v>0</v>
      </c>
      <c r="BA2500" s="11">
        <v>0</v>
      </c>
      <c r="BB2500" s="122"/>
    </row>
    <row r="2501" spans="1:54" x14ac:dyDescent="0.25">
      <c r="A2501">
        <v>12</v>
      </c>
      <c r="B2501" t="str">
        <f t="shared" si="306"/>
        <v>CCC-8571</v>
      </c>
      <c r="C2501" s="2" t="s">
        <v>322</v>
      </c>
      <c r="D2501" s="2" t="str">
        <f t="shared" si="303"/>
        <v>8</v>
      </c>
      <c r="E2501" s="2" t="str">
        <f t="shared" si="304"/>
        <v>85</v>
      </c>
      <c r="F2501" s="2" t="str">
        <f t="shared" si="305"/>
        <v>857</v>
      </c>
      <c r="G2501" s="1" t="s">
        <v>3539</v>
      </c>
      <c r="H2501" s="27"/>
      <c r="I2501" s="27"/>
      <c r="J2501" s="27"/>
      <c r="K2501" s="27"/>
      <c r="L2501" s="27"/>
      <c r="M2501" s="27"/>
      <c r="N2501" s="27"/>
      <c r="O2501" s="27"/>
      <c r="P2501" s="27"/>
      <c r="Q2501" s="27"/>
      <c r="R2501" s="27"/>
      <c r="S2501" s="27"/>
      <c r="T2501" s="27"/>
      <c r="U2501" s="27"/>
      <c r="V2501" s="27"/>
      <c r="W2501" s="27"/>
      <c r="X2501" s="27"/>
      <c r="Y2501" s="27"/>
      <c r="Z2501" s="27"/>
      <c r="AA2501" s="27"/>
      <c r="AB2501" s="27"/>
      <c r="AC2501" s="27"/>
      <c r="AD2501" s="27"/>
      <c r="AE2501" s="27"/>
      <c r="AF2501" s="27"/>
      <c r="AG2501" s="106"/>
      <c r="AH2501" s="27"/>
      <c r="AI2501" s="27"/>
      <c r="AJ2501" s="27"/>
      <c r="AK2501" s="106"/>
      <c r="AL2501" s="106"/>
      <c r="AM2501" s="105"/>
      <c r="AN2501" s="11"/>
      <c r="AO2501" s="11"/>
      <c r="AP2501" s="105"/>
      <c r="AQ2501" s="11"/>
      <c r="AR2501" s="11"/>
      <c r="AS2501" s="11"/>
      <c r="AT2501" s="11"/>
      <c r="AU2501" s="11">
        <v>0</v>
      </c>
      <c r="AV2501" s="11">
        <v>0</v>
      </c>
      <c r="AW2501" s="11">
        <v>0</v>
      </c>
      <c r="AX2501" s="11">
        <v>0</v>
      </c>
      <c r="AZ2501" s="11">
        <v>0</v>
      </c>
      <c r="BA2501" s="11">
        <v>0</v>
      </c>
      <c r="BB2501" s="122"/>
    </row>
    <row r="2502" spans="1:54" x14ac:dyDescent="0.25">
      <c r="A2502">
        <v>12</v>
      </c>
      <c r="B2502" t="str">
        <f t="shared" si="306"/>
        <v>CCC-8572</v>
      </c>
      <c r="C2502" s="2" t="s">
        <v>322</v>
      </c>
      <c r="D2502" s="2" t="str">
        <f t="shared" si="303"/>
        <v>8</v>
      </c>
      <c r="E2502" s="2" t="str">
        <f t="shared" si="304"/>
        <v>85</v>
      </c>
      <c r="F2502" s="2" t="str">
        <f t="shared" si="305"/>
        <v>857</v>
      </c>
      <c r="G2502" s="1" t="s">
        <v>3540</v>
      </c>
      <c r="H2502" s="27"/>
      <c r="I2502" s="27"/>
      <c r="J2502" s="27"/>
      <c r="K2502" s="27"/>
      <c r="L2502" s="27"/>
      <c r="M2502" s="27"/>
      <c r="N2502" s="27"/>
      <c r="O2502" s="27"/>
      <c r="P2502" s="27"/>
      <c r="Q2502" s="27"/>
      <c r="R2502" s="27"/>
      <c r="S2502" s="27"/>
      <c r="T2502" s="27"/>
      <c r="U2502" s="27"/>
      <c r="V2502" s="27"/>
      <c r="W2502" s="27"/>
      <c r="X2502" s="27"/>
      <c r="Y2502" s="27"/>
      <c r="Z2502" s="27"/>
      <c r="AA2502" s="27"/>
      <c r="AB2502" s="27"/>
      <c r="AC2502" s="27"/>
      <c r="AD2502" s="27"/>
      <c r="AE2502" s="27"/>
      <c r="AF2502" s="27"/>
      <c r="AG2502" s="106"/>
      <c r="AH2502" s="27"/>
      <c r="AI2502" s="27"/>
      <c r="AJ2502" s="27"/>
      <c r="AK2502" s="106"/>
      <c r="AL2502" s="106"/>
      <c r="AM2502" s="105"/>
      <c r="AN2502" s="11"/>
      <c r="AO2502" s="11"/>
      <c r="AP2502" s="105"/>
      <c r="AQ2502" s="11"/>
      <c r="AR2502" s="11"/>
      <c r="AS2502" s="11"/>
      <c r="AT2502" s="11"/>
      <c r="AU2502" s="11">
        <v>0</v>
      </c>
      <c r="AV2502" s="11">
        <v>0</v>
      </c>
      <c r="AW2502" s="11">
        <v>0</v>
      </c>
      <c r="AX2502" s="11">
        <v>0</v>
      </c>
      <c r="AZ2502" s="11">
        <v>0</v>
      </c>
      <c r="BA2502" s="11">
        <v>0</v>
      </c>
      <c r="BB2502" s="122"/>
    </row>
    <row r="2503" spans="1:54" x14ac:dyDescent="0.25">
      <c r="A2503">
        <v>12</v>
      </c>
      <c r="B2503" t="str">
        <f t="shared" si="306"/>
        <v>CCC-8573</v>
      </c>
      <c r="C2503" s="2" t="s">
        <v>322</v>
      </c>
      <c r="D2503" s="2" t="str">
        <f t="shared" si="303"/>
        <v>8</v>
      </c>
      <c r="E2503" s="2" t="str">
        <f t="shared" si="304"/>
        <v>85</v>
      </c>
      <c r="F2503" s="2" t="str">
        <f t="shared" si="305"/>
        <v>857</v>
      </c>
      <c r="G2503" s="1" t="s">
        <v>3541</v>
      </c>
      <c r="H2503" s="27"/>
      <c r="I2503" s="27"/>
      <c r="J2503" s="27"/>
      <c r="K2503" s="27"/>
      <c r="L2503" s="27"/>
      <c r="M2503" s="27"/>
      <c r="N2503" s="27"/>
      <c r="O2503" s="27"/>
      <c r="P2503" s="27"/>
      <c r="Q2503" s="27"/>
      <c r="R2503" s="27"/>
      <c r="S2503" s="27"/>
      <c r="T2503" s="27"/>
      <c r="U2503" s="27"/>
      <c r="V2503" s="27"/>
      <c r="W2503" s="27"/>
      <c r="X2503" s="27"/>
      <c r="Y2503" s="27"/>
      <c r="Z2503" s="27"/>
      <c r="AA2503" s="27"/>
      <c r="AB2503" s="27"/>
      <c r="AC2503" s="27"/>
      <c r="AD2503" s="27"/>
      <c r="AE2503" s="27"/>
      <c r="AF2503" s="27"/>
      <c r="AG2503" s="106"/>
      <c r="AH2503" s="27"/>
      <c r="AI2503" s="27"/>
      <c r="AJ2503" s="27"/>
      <c r="AK2503" s="106"/>
      <c r="AL2503" s="106"/>
      <c r="AM2503" s="105"/>
      <c r="AN2503" s="11"/>
      <c r="AO2503" s="11"/>
      <c r="AP2503" s="105"/>
      <c r="AQ2503" s="11"/>
      <c r="AR2503" s="11"/>
      <c r="AS2503" s="11"/>
      <c r="AT2503" s="11"/>
      <c r="AU2503" s="11">
        <v>0</v>
      </c>
      <c r="AV2503" s="11">
        <v>0</v>
      </c>
      <c r="AW2503" s="11">
        <v>0</v>
      </c>
      <c r="AX2503" s="11">
        <v>0</v>
      </c>
      <c r="AZ2503" s="11">
        <v>0</v>
      </c>
      <c r="BA2503" s="11">
        <v>0</v>
      </c>
      <c r="BB2503" s="122"/>
    </row>
    <row r="2504" spans="1:54" x14ac:dyDescent="0.25">
      <c r="A2504">
        <v>12</v>
      </c>
      <c r="B2504" t="str">
        <f t="shared" si="306"/>
        <v>CCC-8574</v>
      </c>
      <c r="C2504" s="2" t="s">
        <v>322</v>
      </c>
      <c r="D2504" s="2" t="str">
        <f t="shared" ref="D2504:D2522" si="307">LEFT($G2504,1)</f>
        <v>8</v>
      </c>
      <c r="E2504" s="2" t="str">
        <f t="shared" ref="E2504:E2522" si="308">LEFT($G2504,2)</f>
        <v>85</v>
      </c>
      <c r="F2504" s="2" t="str">
        <f t="shared" ref="F2504:F2522" si="309">LEFT($G2504,3)</f>
        <v>857</v>
      </c>
      <c r="G2504" s="1" t="s">
        <v>3542</v>
      </c>
      <c r="H2504" s="27"/>
      <c r="I2504" s="27"/>
      <c r="J2504" s="27"/>
      <c r="K2504" s="27"/>
      <c r="L2504" s="27"/>
      <c r="M2504" s="27"/>
      <c r="N2504" s="27"/>
      <c r="O2504" s="27"/>
      <c r="P2504" s="27"/>
      <c r="Q2504" s="27"/>
      <c r="R2504" s="27"/>
      <c r="S2504" s="27"/>
      <c r="T2504" s="27"/>
      <c r="U2504" s="27"/>
      <c r="V2504" s="27"/>
      <c r="W2504" s="27"/>
      <c r="X2504" s="27"/>
      <c r="Y2504" s="27"/>
      <c r="Z2504" s="27"/>
      <c r="AA2504" s="27"/>
      <c r="AB2504" s="27"/>
      <c r="AC2504" s="27"/>
      <c r="AD2504" s="27"/>
      <c r="AE2504" s="27"/>
      <c r="AF2504" s="27"/>
      <c r="AG2504" s="106"/>
      <c r="AH2504" s="27"/>
      <c r="AI2504" s="27"/>
      <c r="AJ2504" s="27"/>
      <c r="AK2504" s="106"/>
      <c r="AL2504" s="106"/>
      <c r="AM2504" s="105"/>
      <c r="AN2504" s="11"/>
      <c r="AO2504" s="11"/>
      <c r="AP2504" s="105"/>
      <c r="AQ2504" s="11"/>
      <c r="AR2504" s="11"/>
      <c r="AS2504" s="11"/>
      <c r="AT2504" s="11"/>
      <c r="AU2504" s="11">
        <v>0</v>
      </c>
      <c r="AV2504" s="11">
        <v>0</v>
      </c>
      <c r="AW2504" s="11">
        <v>0</v>
      </c>
      <c r="AX2504" s="11">
        <v>0</v>
      </c>
      <c r="AZ2504" s="11">
        <v>0</v>
      </c>
      <c r="BA2504" s="11">
        <v>0</v>
      </c>
      <c r="BB2504" s="122"/>
    </row>
    <row r="2505" spans="1:54" x14ac:dyDescent="0.25">
      <c r="A2505">
        <v>12</v>
      </c>
      <c r="B2505" t="str">
        <f t="shared" si="306"/>
        <v>CCC-8575</v>
      </c>
      <c r="C2505" s="2" t="s">
        <v>322</v>
      </c>
      <c r="D2505" s="2" t="str">
        <f t="shared" si="307"/>
        <v>8</v>
      </c>
      <c r="E2505" s="2" t="str">
        <f t="shared" si="308"/>
        <v>85</v>
      </c>
      <c r="F2505" s="2" t="str">
        <f t="shared" si="309"/>
        <v>857</v>
      </c>
      <c r="G2505" s="1" t="s">
        <v>3543</v>
      </c>
      <c r="H2505" s="27"/>
      <c r="I2505" s="27"/>
      <c r="J2505" s="27"/>
      <c r="K2505" s="27"/>
      <c r="L2505" s="27"/>
      <c r="M2505" s="27"/>
      <c r="N2505" s="27"/>
      <c r="O2505" s="27"/>
      <c r="P2505" s="27"/>
      <c r="Q2505" s="27"/>
      <c r="R2505" s="27"/>
      <c r="S2505" s="27"/>
      <c r="T2505" s="27"/>
      <c r="U2505" s="27"/>
      <c r="V2505" s="27"/>
      <c r="W2505" s="27"/>
      <c r="X2505" s="27"/>
      <c r="Y2505" s="27"/>
      <c r="Z2505" s="27"/>
      <c r="AA2505" s="27"/>
      <c r="AB2505" s="27"/>
      <c r="AC2505" s="27"/>
      <c r="AD2505" s="27"/>
      <c r="AE2505" s="27"/>
      <c r="AF2505" s="27"/>
      <c r="AG2505" s="106"/>
      <c r="AH2505" s="27"/>
      <c r="AI2505" s="27"/>
      <c r="AJ2505" s="27"/>
      <c r="AK2505" s="106"/>
      <c r="AL2505" s="106"/>
      <c r="AM2505" s="105"/>
      <c r="AN2505" s="11"/>
      <c r="AO2505" s="11"/>
      <c r="AP2505" s="105"/>
      <c r="AQ2505" s="11"/>
      <c r="AR2505" s="11"/>
      <c r="AS2505" s="11"/>
      <c r="AT2505" s="11"/>
      <c r="AU2505" s="11">
        <v>0</v>
      </c>
      <c r="AV2505" s="11">
        <v>0</v>
      </c>
      <c r="AW2505" s="11">
        <v>0</v>
      </c>
      <c r="AX2505" s="11">
        <v>0</v>
      </c>
      <c r="AZ2505" s="11">
        <v>0</v>
      </c>
      <c r="BA2505" s="11">
        <v>0</v>
      </c>
      <c r="BB2505" s="122"/>
    </row>
    <row r="2506" spans="1:54" x14ac:dyDescent="0.25">
      <c r="A2506">
        <v>12</v>
      </c>
      <c r="B2506" t="str">
        <f t="shared" si="306"/>
        <v>CCC-9110</v>
      </c>
      <c r="C2506" s="2" t="s">
        <v>322</v>
      </c>
      <c r="D2506" s="2" t="str">
        <f t="shared" si="307"/>
        <v>9</v>
      </c>
      <c r="E2506" s="2" t="str">
        <f t="shared" si="308"/>
        <v>91</v>
      </c>
      <c r="F2506" s="2" t="str">
        <f t="shared" si="309"/>
        <v>911</v>
      </c>
      <c r="G2506" s="1" t="s">
        <v>306</v>
      </c>
      <c r="H2506" s="27">
        <v>0</v>
      </c>
      <c r="I2506" s="27"/>
      <c r="J2506" s="27">
        <v>0</v>
      </c>
      <c r="K2506" s="27">
        <v>0</v>
      </c>
      <c r="L2506" s="27">
        <v>0</v>
      </c>
      <c r="M2506" s="27"/>
      <c r="N2506" s="27">
        <v>0</v>
      </c>
      <c r="O2506" s="27">
        <v>0</v>
      </c>
      <c r="P2506" s="27">
        <v>0</v>
      </c>
      <c r="Q2506" s="27"/>
      <c r="R2506" s="27">
        <v>0</v>
      </c>
      <c r="S2506" s="27">
        <v>0</v>
      </c>
      <c r="T2506" s="27">
        <v>0</v>
      </c>
      <c r="U2506" s="27"/>
      <c r="V2506" s="27">
        <v>0</v>
      </c>
      <c r="W2506" s="27">
        <v>0</v>
      </c>
      <c r="X2506" s="27">
        <v>0</v>
      </c>
      <c r="Y2506" s="27"/>
      <c r="Z2506" s="27">
        <v>0</v>
      </c>
      <c r="AA2506" s="27">
        <v>0</v>
      </c>
      <c r="AB2506" s="27">
        <v>0</v>
      </c>
      <c r="AC2506" s="27"/>
      <c r="AD2506" s="27">
        <v>0</v>
      </c>
      <c r="AE2506" s="27">
        <v>0</v>
      </c>
      <c r="AF2506" s="27">
        <v>0</v>
      </c>
      <c r="AG2506" s="106">
        <v>0</v>
      </c>
      <c r="AH2506" s="27">
        <v>0</v>
      </c>
      <c r="AI2506" s="27">
        <v>0</v>
      </c>
      <c r="AJ2506" s="27">
        <v>0</v>
      </c>
      <c r="AK2506" s="106">
        <v>0</v>
      </c>
      <c r="AL2506" s="106">
        <v>0</v>
      </c>
      <c r="AM2506" s="105">
        <v>0</v>
      </c>
      <c r="AN2506" s="11">
        <v>0</v>
      </c>
      <c r="AO2506" s="11">
        <v>0</v>
      </c>
      <c r="AP2506" s="105">
        <v>0</v>
      </c>
      <c r="AQ2506" s="11">
        <v>0</v>
      </c>
      <c r="AR2506" s="11">
        <v>0</v>
      </c>
      <c r="AS2506" s="11">
        <v>0</v>
      </c>
      <c r="AT2506" s="11">
        <v>0</v>
      </c>
      <c r="AU2506" s="11">
        <v>0</v>
      </c>
      <c r="AV2506" s="11">
        <v>0</v>
      </c>
      <c r="AW2506" s="11">
        <v>0</v>
      </c>
      <c r="AX2506" s="11">
        <v>0</v>
      </c>
      <c r="AZ2506" s="11">
        <v>0</v>
      </c>
      <c r="BA2506" s="11">
        <v>0</v>
      </c>
      <c r="BB2506" s="122"/>
    </row>
    <row r="2507" spans="1:54" x14ac:dyDescent="0.25">
      <c r="A2507">
        <v>12</v>
      </c>
      <c r="B2507" t="str">
        <f t="shared" si="306"/>
        <v>CCC-9120</v>
      </c>
      <c r="C2507" s="2" t="s">
        <v>322</v>
      </c>
      <c r="D2507" s="2" t="str">
        <f t="shared" si="307"/>
        <v>9</v>
      </c>
      <c r="E2507" s="2" t="str">
        <f t="shared" si="308"/>
        <v>91</v>
      </c>
      <c r="F2507" s="2" t="str">
        <f t="shared" si="309"/>
        <v>912</v>
      </c>
      <c r="G2507" s="1" t="s">
        <v>307</v>
      </c>
      <c r="H2507" s="27">
        <v>0</v>
      </c>
      <c r="I2507" s="27"/>
      <c r="J2507" s="27">
        <v>0</v>
      </c>
      <c r="K2507" s="27">
        <v>0</v>
      </c>
      <c r="L2507" s="27">
        <v>0</v>
      </c>
      <c r="M2507" s="27"/>
      <c r="N2507" s="27">
        <v>0</v>
      </c>
      <c r="O2507" s="27">
        <v>0</v>
      </c>
      <c r="P2507" s="27">
        <v>0</v>
      </c>
      <c r="Q2507" s="27"/>
      <c r="R2507" s="27">
        <v>0</v>
      </c>
      <c r="S2507" s="27">
        <v>0</v>
      </c>
      <c r="T2507" s="27">
        <v>0</v>
      </c>
      <c r="U2507" s="27"/>
      <c r="V2507" s="27">
        <v>0</v>
      </c>
      <c r="W2507" s="27">
        <v>0</v>
      </c>
      <c r="X2507" s="27">
        <v>0</v>
      </c>
      <c r="Y2507" s="27"/>
      <c r="Z2507" s="27">
        <v>0</v>
      </c>
      <c r="AA2507" s="27">
        <v>0</v>
      </c>
      <c r="AB2507" s="27">
        <v>0</v>
      </c>
      <c r="AC2507" s="27"/>
      <c r="AD2507" s="27">
        <v>0</v>
      </c>
      <c r="AE2507" s="27">
        <v>0</v>
      </c>
      <c r="AF2507" s="27">
        <v>0</v>
      </c>
      <c r="AG2507" s="106">
        <v>0</v>
      </c>
      <c r="AH2507" s="27">
        <v>0</v>
      </c>
      <c r="AI2507" s="27">
        <v>0</v>
      </c>
      <c r="AJ2507" s="27">
        <v>0</v>
      </c>
      <c r="AK2507" s="106">
        <v>0</v>
      </c>
      <c r="AL2507" s="106">
        <v>0</v>
      </c>
      <c r="AM2507" s="105">
        <v>0</v>
      </c>
      <c r="AN2507" s="11">
        <v>0</v>
      </c>
      <c r="AO2507" s="11">
        <v>0</v>
      </c>
      <c r="AP2507" s="105">
        <v>0</v>
      </c>
      <c r="AQ2507" s="11">
        <v>0</v>
      </c>
      <c r="AR2507" s="11">
        <v>0</v>
      </c>
      <c r="AS2507" s="11">
        <v>0</v>
      </c>
      <c r="AT2507" s="11">
        <v>0</v>
      </c>
      <c r="AU2507" s="11">
        <v>0</v>
      </c>
      <c r="AV2507" s="11">
        <v>0</v>
      </c>
      <c r="AW2507" s="11">
        <v>0</v>
      </c>
      <c r="AX2507" s="11">
        <v>0</v>
      </c>
      <c r="AZ2507" s="11">
        <v>0</v>
      </c>
      <c r="BA2507" s="11">
        <v>0</v>
      </c>
      <c r="BB2507" s="122"/>
    </row>
    <row r="2508" spans="1:54" x14ac:dyDescent="0.25">
      <c r="A2508">
        <v>12</v>
      </c>
      <c r="B2508" t="str">
        <f t="shared" si="306"/>
        <v>CCC-9130</v>
      </c>
      <c r="C2508" s="2" t="s">
        <v>322</v>
      </c>
      <c r="D2508" s="2" t="str">
        <f t="shared" si="307"/>
        <v>9</v>
      </c>
      <c r="E2508" s="2" t="str">
        <f t="shared" si="308"/>
        <v>91</v>
      </c>
      <c r="F2508" s="2" t="str">
        <f t="shared" si="309"/>
        <v>913</v>
      </c>
      <c r="G2508" s="1" t="s">
        <v>308</v>
      </c>
      <c r="H2508" s="27">
        <v>0</v>
      </c>
      <c r="I2508" s="27"/>
      <c r="J2508" s="27">
        <v>0</v>
      </c>
      <c r="K2508" s="27">
        <v>0</v>
      </c>
      <c r="L2508" s="27">
        <v>0</v>
      </c>
      <c r="M2508" s="27"/>
      <c r="N2508" s="27">
        <v>0</v>
      </c>
      <c r="O2508" s="27">
        <v>0</v>
      </c>
      <c r="P2508" s="27">
        <v>0</v>
      </c>
      <c r="Q2508" s="27"/>
      <c r="R2508" s="27">
        <v>0</v>
      </c>
      <c r="S2508" s="27">
        <v>0</v>
      </c>
      <c r="T2508" s="27">
        <v>0</v>
      </c>
      <c r="U2508" s="27"/>
      <c r="V2508" s="27">
        <v>0</v>
      </c>
      <c r="W2508" s="27">
        <v>0</v>
      </c>
      <c r="X2508" s="27">
        <v>0</v>
      </c>
      <c r="Y2508" s="27"/>
      <c r="Z2508" s="27">
        <v>0</v>
      </c>
      <c r="AA2508" s="27">
        <v>0</v>
      </c>
      <c r="AB2508" s="27">
        <v>0</v>
      </c>
      <c r="AC2508" s="27"/>
      <c r="AD2508" s="27">
        <v>0</v>
      </c>
      <c r="AE2508" s="27">
        <v>0</v>
      </c>
      <c r="AF2508" s="27">
        <v>0</v>
      </c>
      <c r="AG2508" s="106">
        <v>0</v>
      </c>
      <c r="AH2508" s="27">
        <v>0</v>
      </c>
      <c r="AI2508" s="27">
        <v>0</v>
      </c>
      <c r="AJ2508" s="27">
        <v>0</v>
      </c>
      <c r="AK2508" s="106">
        <v>0</v>
      </c>
      <c r="AL2508" s="106">
        <v>0</v>
      </c>
      <c r="AM2508" s="105">
        <v>0</v>
      </c>
      <c r="AN2508" s="11">
        <v>0</v>
      </c>
      <c r="AO2508" s="11">
        <v>0</v>
      </c>
      <c r="AP2508" s="105">
        <v>0</v>
      </c>
      <c r="AQ2508" s="11">
        <v>0</v>
      </c>
      <c r="AR2508" s="11">
        <v>0</v>
      </c>
      <c r="AS2508" s="11">
        <v>0</v>
      </c>
      <c r="AT2508" s="11">
        <v>0</v>
      </c>
      <c r="AU2508" s="11">
        <v>0</v>
      </c>
      <c r="AV2508" s="11">
        <v>0</v>
      </c>
      <c r="AW2508" s="11">
        <v>0</v>
      </c>
      <c r="AX2508" s="11">
        <v>0</v>
      </c>
      <c r="AZ2508" s="11">
        <v>0</v>
      </c>
      <c r="BA2508" s="11">
        <v>0</v>
      </c>
      <c r="BB2508" s="122"/>
    </row>
    <row r="2509" spans="1:54" x14ac:dyDescent="0.25">
      <c r="A2509">
        <v>12</v>
      </c>
      <c r="B2509" t="str">
        <f t="shared" si="306"/>
        <v>CCC-9131</v>
      </c>
      <c r="C2509" s="2" t="s">
        <v>322</v>
      </c>
      <c r="D2509" s="2" t="str">
        <f t="shared" si="307"/>
        <v>9</v>
      </c>
      <c r="E2509" s="2" t="str">
        <f t="shared" si="308"/>
        <v>91</v>
      </c>
      <c r="F2509" s="2" t="str">
        <f t="shared" si="309"/>
        <v>913</v>
      </c>
      <c r="G2509" s="1" t="s">
        <v>3555</v>
      </c>
      <c r="H2509" s="27"/>
      <c r="I2509" s="27"/>
      <c r="J2509" s="27"/>
      <c r="K2509" s="27"/>
      <c r="L2509" s="27"/>
      <c r="M2509" s="27"/>
      <c r="N2509" s="27"/>
      <c r="O2509" s="27"/>
      <c r="P2509" s="27"/>
      <c r="Q2509" s="27"/>
      <c r="R2509" s="27"/>
      <c r="S2509" s="27"/>
      <c r="T2509" s="27"/>
      <c r="U2509" s="27"/>
      <c r="V2509" s="27"/>
      <c r="W2509" s="27"/>
      <c r="X2509" s="27"/>
      <c r="Y2509" s="27"/>
      <c r="Z2509" s="27"/>
      <c r="AA2509" s="27"/>
      <c r="AB2509" s="27"/>
      <c r="AC2509" s="27"/>
      <c r="AD2509" s="27"/>
      <c r="AE2509" s="27"/>
      <c r="AF2509" s="27"/>
      <c r="AG2509" s="106"/>
      <c r="AH2509" s="27"/>
      <c r="AI2509" s="27"/>
      <c r="AJ2509" s="27"/>
      <c r="AK2509" s="106"/>
      <c r="AL2509" s="106"/>
      <c r="AM2509" s="105"/>
      <c r="AN2509" s="11"/>
      <c r="AO2509" s="11"/>
      <c r="AP2509" s="105"/>
      <c r="AQ2509" s="11"/>
      <c r="AR2509" s="11"/>
      <c r="AS2509" s="11"/>
      <c r="AT2509" s="11"/>
      <c r="AU2509" s="11">
        <v>0</v>
      </c>
      <c r="AV2509" s="11">
        <v>0</v>
      </c>
      <c r="AW2509" s="11">
        <v>0</v>
      </c>
      <c r="AX2509" s="11">
        <v>0</v>
      </c>
      <c r="AZ2509" s="11">
        <v>0</v>
      </c>
      <c r="BA2509" s="11">
        <v>0</v>
      </c>
      <c r="BB2509" s="122"/>
    </row>
    <row r="2510" spans="1:54" x14ac:dyDescent="0.25">
      <c r="A2510">
        <v>12</v>
      </c>
      <c r="B2510" t="str">
        <f t="shared" si="306"/>
        <v>CCC-9132</v>
      </c>
      <c r="C2510" s="2" t="s">
        <v>322</v>
      </c>
      <c r="D2510" s="2" t="str">
        <f t="shared" si="307"/>
        <v>9</v>
      </c>
      <c r="E2510" s="2" t="str">
        <f t="shared" si="308"/>
        <v>91</v>
      </c>
      <c r="F2510" s="2" t="str">
        <f t="shared" si="309"/>
        <v>913</v>
      </c>
      <c r="G2510" s="1" t="s">
        <v>3556</v>
      </c>
      <c r="H2510" s="27"/>
      <c r="I2510" s="27"/>
      <c r="J2510" s="27"/>
      <c r="K2510" s="27"/>
      <c r="L2510" s="27"/>
      <c r="M2510" s="27"/>
      <c r="N2510" s="27"/>
      <c r="O2510" s="27"/>
      <c r="P2510" s="27"/>
      <c r="Q2510" s="27"/>
      <c r="R2510" s="27"/>
      <c r="S2510" s="27"/>
      <c r="T2510" s="27"/>
      <c r="U2510" s="27"/>
      <c r="V2510" s="27"/>
      <c r="W2510" s="27"/>
      <c r="X2510" s="27"/>
      <c r="Y2510" s="27"/>
      <c r="Z2510" s="27"/>
      <c r="AA2510" s="27"/>
      <c r="AB2510" s="27"/>
      <c r="AC2510" s="27"/>
      <c r="AD2510" s="27"/>
      <c r="AE2510" s="27"/>
      <c r="AF2510" s="27"/>
      <c r="AG2510" s="106"/>
      <c r="AH2510" s="27"/>
      <c r="AI2510" s="27"/>
      <c r="AJ2510" s="27"/>
      <c r="AK2510" s="106"/>
      <c r="AL2510" s="106"/>
      <c r="AM2510" s="105"/>
      <c r="AN2510" s="11"/>
      <c r="AO2510" s="11"/>
      <c r="AP2510" s="105"/>
      <c r="AQ2510" s="11"/>
      <c r="AR2510" s="11"/>
      <c r="AS2510" s="11"/>
      <c r="AT2510" s="11"/>
      <c r="AU2510" s="11">
        <v>0</v>
      </c>
      <c r="AV2510" s="11">
        <v>0</v>
      </c>
      <c r="AW2510" s="11">
        <v>0</v>
      </c>
      <c r="AX2510" s="11">
        <v>0</v>
      </c>
      <c r="AZ2510" s="11">
        <v>0</v>
      </c>
      <c r="BA2510" s="11">
        <v>0</v>
      </c>
      <c r="BB2510" s="122"/>
    </row>
    <row r="2511" spans="1:54" x14ac:dyDescent="0.25">
      <c r="A2511">
        <v>12</v>
      </c>
      <c r="B2511" t="str">
        <f t="shared" si="306"/>
        <v>CCC-9133</v>
      </c>
      <c r="C2511" s="2" t="s">
        <v>322</v>
      </c>
      <c r="D2511" s="2" t="str">
        <f t="shared" si="307"/>
        <v>9</v>
      </c>
      <c r="E2511" s="2" t="str">
        <f t="shared" si="308"/>
        <v>91</v>
      </c>
      <c r="F2511" s="2" t="str">
        <f t="shared" si="309"/>
        <v>913</v>
      </c>
      <c r="G2511" s="1" t="s">
        <v>3557</v>
      </c>
      <c r="H2511" s="27"/>
      <c r="I2511" s="27"/>
      <c r="J2511" s="27"/>
      <c r="K2511" s="27"/>
      <c r="L2511" s="27"/>
      <c r="M2511" s="27"/>
      <c r="N2511" s="27"/>
      <c r="O2511" s="27"/>
      <c r="P2511" s="27"/>
      <c r="Q2511" s="27"/>
      <c r="R2511" s="27"/>
      <c r="S2511" s="27"/>
      <c r="T2511" s="27"/>
      <c r="U2511" s="27"/>
      <c r="V2511" s="27"/>
      <c r="W2511" s="27"/>
      <c r="X2511" s="27"/>
      <c r="Y2511" s="27"/>
      <c r="Z2511" s="27"/>
      <c r="AA2511" s="27"/>
      <c r="AB2511" s="27"/>
      <c r="AC2511" s="27"/>
      <c r="AD2511" s="27"/>
      <c r="AE2511" s="27"/>
      <c r="AF2511" s="27"/>
      <c r="AG2511" s="106"/>
      <c r="AH2511" s="27"/>
      <c r="AI2511" s="27"/>
      <c r="AJ2511" s="27"/>
      <c r="AK2511" s="106"/>
      <c r="AL2511" s="106"/>
      <c r="AM2511" s="105"/>
      <c r="AN2511" s="11"/>
      <c r="AO2511" s="11"/>
      <c r="AP2511" s="105"/>
      <c r="AQ2511" s="11"/>
      <c r="AR2511" s="11"/>
      <c r="AS2511" s="11"/>
      <c r="AT2511" s="11"/>
      <c r="AU2511" s="11">
        <v>0</v>
      </c>
      <c r="AV2511" s="11">
        <v>0</v>
      </c>
      <c r="AW2511" s="11">
        <v>0</v>
      </c>
      <c r="AX2511" s="11">
        <v>0</v>
      </c>
      <c r="AZ2511" s="11">
        <v>0</v>
      </c>
      <c r="BA2511" s="11">
        <v>0</v>
      </c>
      <c r="BB2511" s="122"/>
    </row>
    <row r="2512" spans="1:54" x14ac:dyDescent="0.25">
      <c r="A2512">
        <v>12</v>
      </c>
      <c r="B2512" t="str">
        <f t="shared" si="306"/>
        <v>CCC-9134</v>
      </c>
      <c r="C2512" s="2" t="s">
        <v>322</v>
      </c>
      <c r="D2512" s="2" t="str">
        <f t="shared" si="307"/>
        <v>9</v>
      </c>
      <c r="E2512" s="2" t="str">
        <f t="shared" si="308"/>
        <v>91</v>
      </c>
      <c r="F2512" s="2" t="str">
        <f t="shared" si="309"/>
        <v>913</v>
      </c>
      <c r="G2512" s="1" t="s">
        <v>3558</v>
      </c>
      <c r="H2512" s="27"/>
      <c r="I2512" s="27"/>
      <c r="J2512" s="27"/>
      <c r="K2512" s="27"/>
      <c r="L2512" s="27"/>
      <c r="M2512" s="27"/>
      <c r="N2512" s="27"/>
      <c r="O2512" s="27"/>
      <c r="P2512" s="27"/>
      <c r="Q2512" s="27"/>
      <c r="R2512" s="27"/>
      <c r="S2512" s="27"/>
      <c r="T2512" s="27"/>
      <c r="U2512" s="27"/>
      <c r="V2512" s="27"/>
      <c r="W2512" s="27"/>
      <c r="X2512" s="27"/>
      <c r="Y2512" s="27"/>
      <c r="Z2512" s="27"/>
      <c r="AA2512" s="27"/>
      <c r="AB2512" s="27"/>
      <c r="AC2512" s="27"/>
      <c r="AD2512" s="27"/>
      <c r="AE2512" s="27"/>
      <c r="AF2512" s="27"/>
      <c r="AG2512" s="106"/>
      <c r="AH2512" s="27"/>
      <c r="AI2512" s="27"/>
      <c r="AJ2512" s="27"/>
      <c r="AK2512" s="106"/>
      <c r="AL2512" s="106"/>
      <c r="AM2512" s="105"/>
      <c r="AN2512" s="11"/>
      <c r="AO2512" s="11"/>
      <c r="AP2512" s="105"/>
      <c r="AQ2512" s="11"/>
      <c r="AR2512" s="11"/>
      <c r="AS2512" s="11"/>
      <c r="AT2512" s="11"/>
      <c r="AU2512" s="11">
        <v>0</v>
      </c>
      <c r="AV2512" s="11">
        <v>0</v>
      </c>
      <c r="AW2512" s="11">
        <v>0</v>
      </c>
      <c r="AX2512" s="11">
        <v>0</v>
      </c>
      <c r="AZ2512" s="11">
        <v>0</v>
      </c>
      <c r="BA2512" s="11">
        <v>0</v>
      </c>
      <c r="BB2512" s="122"/>
    </row>
    <row r="2513" spans="1:54" x14ac:dyDescent="0.25">
      <c r="A2513">
        <v>12</v>
      </c>
      <c r="B2513" t="str">
        <f t="shared" si="306"/>
        <v>CCC-9135</v>
      </c>
      <c r="C2513" s="2" t="s">
        <v>322</v>
      </c>
      <c r="D2513" s="2" t="str">
        <f t="shared" si="307"/>
        <v>9</v>
      </c>
      <c r="E2513" s="2" t="str">
        <f t="shared" si="308"/>
        <v>91</v>
      </c>
      <c r="F2513" s="2" t="str">
        <f t="shared" si="309"/>
        <v>913</v>
      </c>
      <c r="G2513" s="1" t="s">
        <v>3559</v>
      </c>
      <c r="H2513" s="27"/>
      <c r="I2513" s="27"/>
      <c r="J2513" s="27"/>
      <c r="K2513" s="27"/>
      <c r="L2513" s="27"/>
      <c r="M2513" s="27"/>
      <c r="N2513" s="27"/>
      <c r="O2513" s="27"/>
      <c r="P2513" s="27"/>
      <c r="Q2513" s="27"/>
      <c r="R2513" s="27"/>
      <c r="S2513" s="27"/>
      <c r="T2513" s="27"/>
      <c r="U2513" s="27"/>
      <c r="V2513" s="27"/>
      <c r="W2513" s="27"/>
      <c r="X2513" s="27"/>
      <c r="Y2513" s="27"/>
      <c r="Z2513" s="27"/>
      <c r="AA2513" s="27"/>
      <c r="AB2513" s="27"/>
      <c r="AC2513" s="27"/>
      <c r="AD2513" s="27"/>
      <c r="AE2513" s="27"/>
      <c r="AF2513" s="27"/>
      <c r="AG2513" s="106"/>
      <c r="AH2513" s="27"/>
      <c r="AI2513" s="27"/>
      <c r="AJ2513" s="27"/>
      <c r="AK2513" s="106"/>
      <c r="AL2513" s="106"/>
      <c r="AM2513" s="105"/>
      <c r="AN2513" s="11"/>
      <c r="AO2513" s="11"/>
      <c r="AP2513" s="105"/>
      <c r="AQ2513" s="11"/>
      <c r="AR2513" s="11"/>
      <c r="AS2513" s="11"/>
      <c r="AT2513" s="11"/>
      <c r="AU2513" s="11">
        <v>0</v>
      </c>
      <c r="AV2513" s="11">
        <v>0</v>
      </c>
      <c r="AW2513" s="11">
        <v>0</v>
      </c>
      <c r="AX2513" s="11">
        <v>0</v>
      </c>
      <c r="AZ2513" s="11">
        <v>0</v>
      </c>
      <c r="BA2513" s="11">
        <v>0</v>
      </c>
      <c r="BB2513" s="122"/>
    </row>
    <row r="2514" spans="1:54" x14ac:dyDescent="0.25">
      <c r="A2514">
        <v>12</v>
      </c>
      <c r="B2514" t="str">
        <f t="shared" si="306"/>
        <v>CCC-9140</v>
      </c>
      <c r="C2514" s="2" t="s">
        <v>322</v>
      </c>
      <c r="D2514" s="2" t="str">
        <f t="shared" si="307"/>
        <v>9</v>
      </c>
      <c r="E2514" s="2" t="str">
        <f t="shared" si="308"/>
        <v>91</v>
      </c>
      <c r="F2514" s="2" t="str">
        <f t="shared" si="309"/>
        <v>914</v>
      </c>
      <c r="G2514" s="1" t="s">
        <v>3566</v>
      </c>
      <c r="H2514" s="27"/>
      <c r="I2514" s="27"/>
      <c r="J2514" s="27"/>
      <c r="K2514" s="27"/>
      <c r="L2514" s="27"/>
      <c r="M2514" s="27"/>
      <c r="N2514" s="27"/>
      <c r="O2514" s="27"/>
      <c r="P2514" s="27"/>
      <c r="Q2514" s="27"/>
      <c r="R2514" s="27"/>
      <c r="S2514" s="27"/>
      <c r="T2514" s="27"/>
      <c r="U2514" s="27"/>
      <c r="V2514" s="27"/>
      <c r="W2514" s="27"/>
      <c r="X2514" s="27"/>
      <c r="Y2514" s="27"/>
      <c r="Z2514" s="27"/>
      <c r="AA2514" s="27"/>
      <c r="AB2514" s="27"/>
      <c r="AC2514" s="27"/>
      <c r="AD2514" s="27"/>
      <c r="AE2514" s="27"/>
      <c r="AF2514" s="27"/>
      <c r="AG2514" s="106"/>
      <c r="AH2514" s="27"/>
      <c r="AI2514" s="27"/>
      <c r="AJ2514" s="27"/>
      <c r="AK2514" s="106"/>
      <c r="AL2514" s="106"/>
      <c r="AM2514" s="105"/>
      <c r="AN2514" s="11"/>
      <c r="AO2514" s="11"/>
      <c r="AP2514" s="105"/>
      <c r="AQ2514" s="11"/>
      <c r="AR2514" s="11"/>
      <c r="AS2514" s="11"/>
      <c r="AT2514" s="11"/>
      <c r="AU2514" s="11">
        <v>0</v>
      </c>
      <c r="AV2514" s="11">
        <v>0</v>
      </c>
      <c r="AW2514" s="11">
        <v>0</v>
      </c>
      <c r="AX2514" s="11">
        <v>0</v>
      </c>
      <c r="AZ2514" s="11">
        <v>0</v>
      </c>
      <c r="BA2514" s="11">
        <v>0</v>
      </c>
      <c r="BB2514" s="122"/>
    </row>
    <row r="2515" spans="1:54" x14ac:dyDescent="0.25">
      <c r="A2515">
        <v>12</v>
      </c>
      <c r="B2515" t="str">
        <f t="shared" si="306"/>
        <v>CCC-9170</v>
      </c>
      <c r="C2515" s="2" t="s">
        <v>322</v>
      </c>
      <c r="D2515" s="2" t="str">
        <f t="shared" si="307"/>
        <v>9</v>
      </c>
      <c r="E2515" s="2" t="str">
        <f t="shared" si="308"/>
        <v>91</v>
      </c>
      <c r="F2515" s="2" t="str">
        <f t="shared" si="309"/>
        <v>917</v>
      </c>
      <c r="G2515" s="1" t="s">
        <v>309</v>
      </c>
      <c r="H2515" s="27">
        <v>0</v>
      </c>
      <c r="I2515" s="27"/>
      <c r="J2515" s="27">
        <v>0</v>
      </c>
      <c r="K2515" s="27">
        <v>0</v>
      </c>
      <c r="L2515" s="27">
        <v>0</v>
      </c>
      <c r="M2515" s="27"/>
      <c r="N2515" s="27">
        <v>0</v>
      </c>
      <c r="O2515" s="27">
        <v>0</v>
      </c>
      <c r="P2515" s="27">
        <v>0</v>
      </c>
      <c r="Q2515" s="27"/>
      <c r="R2515" s="27">
        <v>0</v>
      </c>
      <c r="S2515" s="27">
        <v>0</v>
      </c>
      <c r="T2515" s="27">
        <v>0</v>
      </c>
      <c r="U2515" s="27"/>
      <c r="V2515" s="27">
        <v>0</v>
      </c>
      <c r="W2515" s="27">
        <v>0</v>
      </c>
      <c r="X2515" s="27">
        <v>0</v>
      </c>
      <c r="Y2515" s="27"/>
      <c r="Z2515" s="27">
        <v>0</v>
      </c>
      <c r="AA2515" s="27">
        <v>0</v>
      </c>
      <c r="AB2515" s="27">
        <v>0</v>
      </c>
      <c r="AC2515" s="27"/>
      <c r="AD2515" s="27">
        <v>0</v>
      </c>
      <c r="AE2515" s="27">
        <v>0</v>
      </c>
      <c r="AF2515" s="27">
        <v>0</v>
      </c>
      <c r="AG2515" s="106">
        <v>0</v>
      </c>
      <c r="AH2515" s="27">
        <v>0</v>
      </c>
      <c r="AI2515" s="27">
        <v>0</v>
      </c>
      <c r="AJ2515" s="27">
        <v>0</v>
      </c>
      <c r="AK2515" s="106">
        <v>0</v>
      </c>
      <c r="AL2515" s="106">
        <v>0</v>
      </c>
      <c r="AM2515" s="105">
        <v>0</v>
      </c>
      <c r="AN2515" s="11">
        <v>0</v>
      </c>
      <c r="AO2515" s="11">
        <v>0</v>
      </c>
      <c r="AP2515" s="105">
        <v>0</v>
      </c>
      <c r="AQ2515" s="11">
        <v>0</v>
      </c>
      <c r="AR2515" s="11">
        <v>0</v>
      </c>
      <c r="AS2515" s="11">
        <v>0</v>
      </c>
      <c r="AT2515" s="11">
        <v>0</v>
      </c>
      <c r="AU2515" s="11">
        <v>0</v>
      </c>
      <c r="AV2515" s="11">
        <v>0</v>
      </c>
      <c r="AW2515" s="11">
        <v>0</v>
      </c>
      <c r="AX2515" s="11">
        <v>0</v>
      </c>
      <c r="AZ2515" s="11">
        <v>0</v>
      </c>
      <c r="BA2515" s="11">
        <v>0</v>
      </c>
      <c r="BB2515" s="122"/>
    </row>
    <row r="2516" spans="1:54" x14ac:dyDescent="0.25">
      <c r="A2516">
        <v>12</v>
      </c>
      <c r="B2516" t="str">
        <f t="shared" si="306"/>
        <v>CCC-9200</v>
      </c>
      <c r="C2516" s="2" t="s">
        <v>322</v>
      </c>
      <c r="D2516" s="2" t="str">
        <f t="shared" si="307"/>
        <v>9</v>
      </c>
      <c r="E2516" s="2" t="str">
        <f t="shared" si="308"/>
        <v>92</v>
      </c>
      <c r="F2516" s="2" t="str">
        <f t="shared" si="309"/>
        <v>920</v>
      </c>
      <c r="G2516" s="1" t="s">
        <v>2390</v>
      </c>
      <c r="H2516" s="27">
        <v>0</v>
      </c>
      <c r="I2516" s="27"/>
      <c r="J2516" s="27">
        <v>0</v>
      </c>
      <c r="K2516" s="27">
        <v>0</v>
      </c>
      <c r="L2516" s="27">
        <v>0</v>
      </c>
      <c r="M2516" s="27"/>
      <c r="N2516" s="27">
        <v>0</v>
      </c>
      <c r="O2516" s="27">
        <v>0</v>
      </c>
      <c r="P2516" s="27">
        <v>0</v>
      </c>
      <c r="Q2516" s="27"/>
      <c r="R2516" s="27">
        <v>0</v>
      </c>
      <c r="S2516" s="27">
        <v>0</v>
      </c>
      <c r="T2516" s="27">
        <v>0</v>
      </c>
      <c r="U2516" s="27"/>
      <c r="V2516" s="27">
        <v>0</v>
      </c>
      <c r="W2516" s="27">
        <v>0</v>
      </c>
      <c r="X2516" s="27">
        <v>0</v>
      </c>
      <c r="Y2516" s="27"/>
      <c r="Z2516" s="27">
        <v>0</v>
      </c>
      <c r="AA2516" s="27">
        <v>0</v>
      </c>
      <c r="AB2516" s="27">
        <v>0</v>
      </c>
      <c r="AC2516" s="27"/>
      <c r="AD2516" s="27">
        <v>0</v>
      </c>
      <c r="AE2516" s="27">
        <v>0</v>
      </c>
      <c r="AF2516" s="27">
        <v>0</v>
      </c>
      <c r="AG2516" s="106">
        <v>0</v>
      </c>
      <c r="AH2516" s="27">
        <v>0</v>
      </c>
      <c r="AI2516" s="27">
        <v>0</v>
      </c>
      <c r="AJ2516" s="27">
        <v>0</v>
      </c>
      <c r="AK2516" s="106">
        <v>0</v>
      </c>
      <c r="AL2516" s="106">
        <v>0</v>
      </c>
      <c r="AM2516" s="105">
        <v>0</v>
      </c>
      <c r="AN2516" s="11">
        <v>0</v>
      </c>
      <c r="AO2516" s="11">
        <v>0</v>
      </c>
      <c r="AP2516" s="105">
        <v>0</v>
      </c>
      <c r="AQ2516" s="11">
        <v>0</v>
      </c>
      <c r="AR2516" s="11">
        <v>0</v>
      </c>
      <c r="AS2516" s="11">
        <v>0</v>
      </c>
      <c r="AT2516" s="11">
        <v>0</v>
      </c>
      <c r="AU2516" s="11">
        <v>0</v>
      </c>
      <c r="AV2516" s="11">
        <v>0</v>
      </c>
      <c r="AW2516" s="11">
        <v>0</v>
      </c>
      <c r="AX2516" s="11">
        <v>0</v>
      </c>
      <c r="AZ2516" s="11">
        <v>0</v>
      </c>
      <c r="BA2516" s="11">
        <v>0</v>
      </c>
      <c r="BB2516" s="122"/>
    </row>
    <row r="2517" spans="1:54" x14ac:dyDescent="0.25">
      <c r="A2517">
        <v>12</v>
      </c>
      <c r="B2517" t="str">
        <f t="shared" si="306"/>
        <v>CCC-9300</v>
      </c>
      <c r="C2517" s="2" t="s">
        <v>322</v>
      </c>
      <c r="D2517" s="2" t="str">
        <f t="shared" si="307"/>
        <v>9</v>
      </c>
      <c r="E2517" s="2" t="str">
        <f t="shared" si="308"/>
        <v>93</v>
      </c>
      <c r="F2517" s="2" t="str">
        <f t="shared" si="309"/>
        <v>930</v>
      </c>
      <c r="G2517" s="1" t="s">
        <v>312</v>
      </c>
      <c r="H2517" s="27">
        <v>0</v>
      </c>
      <c r="I2517" s="27"/>
      <c r="J2517" s="27">
        <v>0</v>
      </c>
      <c r="K2517" s="27">
        <v>0</v>
      </c>
      <c r="L2517" s="27">
        <v>0</v>
      </c>
      <c r="M2517" s="27"/>
      <c r="N2517" s="27">
        <v>0</v>
      </c>
      <c r="O2517" s="27">
        <v>0</v>
      </c>
      <c r="P2517" s="27">
        <v>0</v>
      </c>
      <c r="Q2517" s="27"/>
      <c r="R2517" s="27">
        <v>0</v>
      </c>
      <c r="S2517" s="27">
        <v>0</v>
      </c>
      <c r="T2517" s="27">
        <v>0</v>
      </c>
      <c r="U2517" s="27"/>
      <c r="V2517" s="27">
        <v>0</v>
      </c>
      <c r="W2517" s="27">
        <v>0</v>
      </c>
      <c r="X2517" s="27">
        <v>0</v>
      </c>
      <c r="Y2517" s="27"/>
      <c r="Z2517" s="27">
        <v>0</v>
      </c>
      <c r="AA2517" s="27">
        <v>0</v>
      </c>
      <c r="AB2517" s="27">
        <v>0</v>
      </c>
      <c r="AC2517" s="27"/>
      <c r="AD2517" s="27">
        <v>0</v>
      </c>
      <c r="AE2517" s="27">
        <v>0</v>
      </c>
      <c r="AF2517" s="27">
        <v>0</v>
      </c>
      <c r="AG2517" s="106">
        <v>0</v>
      </c>
      <c r="AH2517" s="27">
        <v>0</v>
      </c>
      <c r="AI2517" s="27">
        <v>0</v>
      </c>
      <c r="AJ2517" s="27">
        <v>0</v>
      </c>
      <c r="AK2517" s="106">
        <v>0</v>
      </c>
      <c r="AL2517" s="106">
        <v>0</v>
      </c>
      <c r="AM2517" s="105">
        <v>0</v>
      </c>
      <c r="AN2517" s="11">
        <v>0</v>
      </c>
      <c r="AO2517" s="11">
        <v>0</v>
      </c>
      <c r="AP2517" s="105">
        <v>0</v>
      </c>
      <c r="AQ2517" s="11">
        <v>0</v>
      </c>
      <c r="AR2517" s="11">
        <v>0</v>
      </c>
      <c r="AS2517" s="11">
        <v>0</v>
      </c>
      <c r="AT2517" s="11">
        <v>0</v>
      </c>
      <c r="AU2517" s="11">
        <v>0</v>
      </c>
      <c r="AV2517" s="11">
        <v>0</v>
      </c>
      <c r="AW2517" s="11">
        <v>0</v>
      </c>
      <c r="AX2517" s="11">
        <v>0</v>
      </c>
      <c r="AZ2517" s="11">
        <v>0</v>
      </c>
      <c r="BA2517" s="11">
        <v>0</v>
      </c>
      <c r="BB2517" s="122"/>
    </row>
    <row r="2518" spans="1:54" x14ac:dyDescent="0.25">
      <c r="A2518">
        <v>12</v>
      </c>
      <c r="B2518" t="str">
        <f t="shared" si="306"/>
        <v>CCC-9400</v>
      </c>
      <c r="C2518" s="2" t="s">
        <v>322</v>
      </c>
      <c r="D2518" s="2" t="str">
        <f t="shared" si="307"/>
        <v>9</v>
      </c>
      <c r="E2518" s="2" t="str">
        <f t="shared" si="308"/>
        <v>94</v>
      </c>
      <c r="F2518" s="2" t="str">
        <f t="shared" si="309"/>
        <v>940</v>
      </c>
      <c r="G2518" s="1" t="s">
        <v>3545</v>
      </c>
      <c r="H2518" s="27"/>
      <c r="I2518" s="27"/>
      <c r="J2518" s="27"/>
      <c r="K2518" s="27"/>
      <c r="L2518" s="27"/>
      <c r="M2518" s="27"/>
      <c r="N2518" s="27"/>
      <c r="O2518" s="27"/>
      <c r="P2518" s="27"/>
      <c r="Q2518" s="27"/>
      <c r="R2518" s="27"/>
      <c r="S2518" s="27"/>
      <c r="T2518" s="27"/>
      <c r="U2518" s="27"/>
      <c r="V2518" s="27"/>
      <c r="W2518" s="27"/>
      <c r="X2518" s="27"/>
      <c r="Y2518" s="27"/>
      <c r="Z2518" s="27"/>
      <c r="AA2518" s="27"/>
      <c r="AB2518" s="27"/>
      <c r="AC2518" s="27"/>
      <c r="AD2518" s="27"/>
      <c r="AE2518" s="27"/>
      <c r="AF2518" s="27"/>
      <c r="AG2518" s="106"/>
      <c r="AH2518" s="27"/>
      <c r="AI2518" s="27"/>
      <c r="AJ2518" s="27"/>
      <c r="AK2518" s="106"/>
      <c r="AL2518" s="106"/>
      <c r="AM2518" s="105"/>
      <c r="AN2518" s="11"/>
      <c r="AO2518" s="11"/>
      <c r="AP2518" s="105"/>
      <c r="AQ2518" s="11"/>
      <c r="AR2518" s="11"/>
      <c r="AS2518" s="11"/>
      <c r="AT2518" s="11"/>
      <c r="AU2518" s="11">
        <v>0</v>
      </c>
      <c r="AV2518" s="11">
        <v>0</v>
      </c>
      <c r="AW2518" s="11">
        <v>0</v>
      </c>
      <c r="AX2518" s="11">
        <v>0</v>
      </c>
      <c r="AZ2518" s="11">
        <v>0</v>
      </c>
      <c r="BA2518" s="11">
        <v>0</v>
      </c>
      <c r="BB2518" s="122"/>
    </row>
    <row r="2519" spans="1:54" x14ac:dyDescent="0.25">
      <c r="A2519">
        <v>12</v>
      </c>
      <c r="B2519" t="str">
        <f t="shared" si="306"/>
        <v>CCC-4351 (old)</v>
      </c>
      <c r="C2519" s="2" t="s">
        <v>322</v>
      </c>
      <c r="D2519" s="2" t="str">
        <f t="shared" si="307"/>
        <v>4</v>
      </c>
      <c r="E2519" s="2" t="str">
        <f t="shared" si="308"/>
        <v>43</v>
      </c>
      <c r="F2519" s="2" t="str">
        <f t="shared" si="309"/>
        <v>435</v>
      </c>
      <c r="G2519" s="1" t="s">
        <v>3453</v>
      </c>
      <c r="H2519" s="27">
        <v>655</v>
      </c>
      <c r="I2519" s="27"/>
      <c r="J2519" s="27">
        <v>621</v>
      </c>
      <c r="K2519" s="27">
        <v>621</v>
      </c>
      <c r="L2519" s="27">
        <v>564</v>
      </c>
      <c r="M2519" s="27"/>
      <c r="N2519" s="27">
        <v>86</v>
      </c>
      <c r="O2519" s="27">
        <v>86</v>
      </c>
      <c r="P2519" s="27">
        <v>622</v>
      </c>
      <c r="Q2519" s="27"/>
      <c r="R2519" s="27">
        <v>542</v>
      </c>
      <c r="S2519" s="27">
        <v>542</v>
      </c>
      <c r="T2519" s="27">
        <v>550</v>
      </c>
      <c r="U2519" s="27"/>
      <c r="V2519" s="27">
        <v>595</v>
      </c>
      <c r="W2519" s="27">
        <v>595</v>
      </c>
      <c r="X2519" s="27">
        <v>595</v>
      </c>
      <c r="Y2519" s="27"/>
      <c r="Z2519" s="27">
        <v>545</v>
      </c>
      <c r="AA2519" s="27">
        <v>545</v>
      </c>
      <c r="AB2519" s="27">
        <v>0</v>
      </c>
      <c r="AC2519" s="27"/>
      <c r="AD2519" s="27">
        <v>0</v>
      </c>
      <c r="AE2519" s="27">
        <v>0</v>
      </c>
      <c r="AF2519" s="27">
        <v>0</v>
      </c>
      <c r="AG2519" s="106">
        <v>0</v>
      </c>
      <c r="AH2519" s="27">
        <v>0</v>
      </c>
      <c r="AI2519" s="27">
        <v>0</v>
      </c>
      <c r="AJ2519" s="27">
        <v>0</v>
      </c>
      <c r="AK2519" s="106">
        <v>0</v>
      </c>
      <c r="AL2519" s="106">
        <v>0</v>
      </c>
      <c r="AM2519" s="105">
        <v>0</v>
      </c>
      <c r="AN2519" s="11">
        <v>0</v>
      </c>
      <c r="AO2519" s="11">
        <v>0</v>
      </c>
      <c r="AP2519" s="105">
        <v>0</v>
      </c>
      <c r="AQ2519" s="11">
        <v>0</v>
      </c>
      <c r="AR2519" s="11">
        <v>0</v>
      </c>
      <c r="AS2519" s="11">
        <v>0</v>
      </c>
      <c r="AT2519" s="11">
        <v>0</v>
      </c>
      <c r="AU2519" s="11"/>
      <c r="AV2519" s="11">
        <v>0</v>
      </c>
      <c r="AW2519" s="11">
        <v>0</v>
      </c>
      <c r="AX2519" s="11"/>
      <c r="AZ2519" s="11"/>
      <c r="BA2519" s="11"/>
      <c r="BB2519" s="122"/>
    </row>
    <row r="2520" spans="1:54" x14ac:dyDescent="0.25">
      <c r="A2520">
        <v>12</v>
      </c>
      <c r="B2520" t="str">
        <f t="shared" si="306"/>
        <v>CCC-4352 (old)</v>
      </c>
      <c r="C2520" s="2" t="s">
        <v>322</v>
      </c>
      <c r="D2520" s="2" t="str">
        <f t="shared" si="307"/>
        <v>4</v>
      </c>
      <c r="E2520" s="2" t="str">
        <f t="shared" si="308"/>
        <v>43</v>
      </c>
      <c r="F2520" s="2" t="str">
        <f t="shared" si="309"/>
        <v>435</v>
      </c>
      <c r="G2520" s="1" t="s">
        <v>3454</v>
      </c>
      <c r="H2520" s="27">
        <v>0</v>
      </c>
      <c r="I2520" s="27"/>
      <c r="J2520" s="27">
        <v>0</v>
      </c>
      <c r="K2520" s="27">
        <v>0</v>
      </c>
      <c r="L2520" s="27">
        <v>0</v>
      </c>
      <c r="M2520" s="27"/>
      <c r="N2520" s="27">
        <v>0</v>
      </c>
      <c r="O2520" s="27">
        <v>0</v>
      </c>
      <c r="P2520" s="27">
        <v>0</v>
      </c>
      <c r="Q2520" s="27"/>
      <c r="R2520" s="27">
        <v>0</v>
      </c>
      <c r="S2520" s="27">
        <v>0</v>
      </c>
      <c r="T2520" s="27">
        <v>0</v>
      </c>
      <c r="U2520" s="27"/>
      <c r="V2520" s="27">
        <v>0</v>
      </c>
      <c r="W2520" s="27">
        <v>0</v>
      </c>
      <c r="X2520" s="27">
        <v>0</v>
      </c>
      <c r="Y2520" s="27"/>
      <c r="Z2520" s="27">
        <v>0</v>
      </c>
      <c r="AA2520" s="27">
        <v>0</v>
      </c>
      <c r="AB2520" s="27">
        <v>0</v>
      </c>
      <c r="AC2520" s="27"/>
      <c r="AD2520" s="27">
        <v>0</v>
      </c>
      <c r="AE2520" s="27">
        <v>0</v>
      </c>
      <c r="AF2520" s="27">
        <v>0</v>
      </c>
      <c r="AG2520" s="106">
        <v>0</v>
      </c>
      <c r="AH2520" s="27">
        <v>0</v>
      </c>
      <c r="AI2520" s="27">
        <v>0</v>
      </c>
      <c r="AJ2520" s="27">
        <v>0</v>
      </c>
      <c r="AK2520" s="106">
        <v>0</v>
      </c>
      <c r="AL2520" s="106">
        <v>0</v>
      </c>
      <c r="AM2520" s="105">
        <v>0</v>
      </c>
      <c r="AN2520" s="11">
        <v>0</v>
      </c>
      <c r="AO2520" s="11">
        <v>0</v>
      </c>
      <c r="AP2520" s="105">
        <v>0</v>
      </c>
      <c r="AQ2520" s="11">
        <v>0</v>
      </c>
      <c r="AR2520" s="11">
        <v>0</v>
      </c>
      <c r="AS2520" s="11">
        <v>0</v>
      </c>
      <c r="AT2520" s="11">
        <v>0</v>
      </c>
      <c r="AU2520" s="11"/>
      <c r="AV2520" s="11">
        <v>0</v>
      </c>
      <c r="AW2520" s="11">
        <v>0</v>
      </c>
      <c r="AX2520" s="11"/>
      <c r="AZ2520" s="11"/>
      <c r="BA2520" s="11"/>
      <c r="BB2520" s="122"/>
    </row>
    <row r="2521" spans="1:54" x14ac:dyDescent="0.25">
      <c r="A2521">
        <v>12</v>
      </c>
      <c r="B2521" t="str">
        <f t="shared" si="306"/>
        <v>CCC-6351 (old)</v>
      </c>
      <c r="C2521" s="2" t="s">
        <v>322</v>
      </c>
      <c r="D2521" s="2" t="str">
        <f t="shared" si="307"/>
        <v>6</v>
      </c>
      <c r="E2521" s="2" t="str">
        <f t="shared" si="308"/>
        <v>63</v>
      </c>
      <c r="F2521" s="2" t="str">
        <f t="shared" si="309"/>
        <v>635</v>
      </c>
      <c r="G2521" s="1" t="s">
        <v>3455</v>
      </c>
      <c r="H2521" s="27">
        <v>0</v>
      </c>
      <c r="I2521" s="27"/>
      <c r="J2521" s="27">
        <v>0</v>
      </c>
      <c r="K2521" s="27">
        <v>0</v>
      </c>
      <c r="L2521" s="27">
        <v>0</v>
      </c>
      <c r="M2521" s="27"/>
      <c r="N2521" s="27">
        <v>0</v>
      </c>
      <c r="O2521" s="27">
        <v>0</v>
      </c>
      <c r="P2521" s="27">
        <v>0</v>
      </c>
      <c r="Q2521" s="27"/>
      <c r="R2521" s="27">
        <v>0</v>
      </c>
      <c r="S2521" s="27">
        <v>0</v>
      </c>
      <c r="T2521" s="27">
        <v>0</v>
      </c>
      <c r="U2521" s="27"/>
      <c r="V2521" s="27">
        <v>0</v>
      </c>
      <c r="W2521" s="27">
        <v>0</v>
      </c>
      <c r="X2521" s="27">
        <v>0</v>
      </c>
      <c r="Y2521" s="27"/>
      <c r="Z2521" s="27">
        <v>0</v>
      </c>
      <c r="AA2521" s="27">
        <v>0</v>
      </c>
      <c r="AB2521" s="27">
        <v>0</v>
      </c>
      <c r="AC2521" s="27"/>
      <c r="AD2521" s="27">
        <v>0</v>
      </c>
      <c r="AE2521" s="27">
        <v>0</v>
      </c>
      <c r="AF2521" s="27">
        <v>0</v>
      </c>
      <c r="AG2521" s="106">
        <v>0</v>
      </c>
      <c r="AH2521" s="27">
        <v>0</v>
      </c>
      <c r="AI2521" s="27">
        <v>0</v>
      </c>
      <c r="AJ2521" s="27">
        <v>0</v>
      </c>
      <c r="AK2521" s="106">
        <v>0</v>
      </c>
      <c r="AL2521" s="106">
        <v>0</v>
      </c>
      <c r="AM2521" s="105">
        <v>0</v>
      </c>
      <c r="AN2521" s="11">
        <v>0</v>
      </c>
      <c r="AO2521" s="11">
        <v>0</v>
      </c>
      <c r="AP2521" s="105">
        <v>0</v>
      </c>
      <c r="AQ2521" s="11">
        <v>0</v>
      </c>
      <c r="AR2521" s="11">
        <v>0</v>
      </c>
      <c r="AS2521" s="11">
        <v>0</v>
      </c>
      <c r="AT2521" s="11">
        <v>0</v>
      </c>
      <c r="AU2521" s="11"/>
      <c r="AV2521" s="11">
        <v>0</v>
      </c>
      <c r="AW2521" s="11">
        <v>0</v>
      </c>
      <c r="AX2521" s="11"/>
      <c r="AZ2521" s="11"/>
      <c r="BA2521" s="11"/>
      <c r="BB2521" s="122"/>
    </row>
    <row r="2522" spans="1:54" x14ac:dyDescent="0.25">
      <c r="A2522">
        <v>12</v>
      </c>
      <c r="B2522" t="str">
        <f t="shared" si="306"/>
        <v>CCC-6352 (old)</v>
      </c>
      <c r="C2522" s="2" t="s">
        <v>322</v>
      </c>
      <c r="D2522" s="2" t="str">
        <f t="shared" si="307"/>
        <v>6</v>
      </c>
      <c r="E2522" s="2" t="str">
        <f t="shared" si="308"/>
        <v>63</v>
      </c>
      <c r="F2522" s="2" t="str">
        <f t="shared" si="309"/>
        <v>635</v>
      </c>
      <c r="G2522" s="1" t="s">
        <v>3456</v>
      </c>
      <c r="H2522" s="27">
        <v>0</v>
      </c>
      <c r="I2522" s="27"/>
      <c r="J2522" s="27">
        <v>0</v>
      </c>
      <c r="K2522" s="27">
        <v>0</v>
      </c>
      <c r="L2522" s="27">
        <v>0</v>
      </c>
      <c r="M2522" s="27"/>
      <c r="N2522" s="27">
        <v>0</v>
      </c>
      <c r="O2522" s="27">
        <v>0</v>
      </c>
      <c r="P2522" s="27">
        <v>0</v>
      </c>
      <c r="Q2522" s="27"/>
      <c r="R2522" s="27">
        <v>0</v>
      </c>
      <c r="S2522" s="27">
        <v>0</v>
      </c>
      <c r="T2522" s="27">
        <v>0</v>
      </c>
      <c r="U2522" s="27"/>
      <c r="V2522" s="27">
        <v>0</v>
      </c>
      <c r="W2522" s="27">
        <v>0</v>
      </c>
      <c r="X2522" s="27">
        <v>0</v>
      </c>
      <c r="Y2522" s="27"/>
      <c r="Z2522" s="27">
        <v>0</v>
      </c>
      <c r="AA2522" s="27">
        <v>0</v>
      </c>
      <c r="AB2522" s="27">
        <v>0</v>
      </c>
      <c r="AC2522" s="27"/>
      <c r="AD2522" s="27">
        <v>0</v>
      </c>
      <c r="AE2522" s="27">
        <v>0</v>
      </c>
      <c r="AF2522" s="27">
        <v>0</v>
      </c>
      <c r="AG2522" s="106">
        <v>0</v>
      </c>
      <c r="AH2522" s="27">
        <v>0</v>
      </c>
      <c r="AI2522" s="27">
        <v>0</v>
      </c>
      <c r="AJ2522" s="27">
        <v>0</v>
      </c>
      <c r="AK2522" s="106">
        <v>0</v>
      </c>
      <c r="AL2522" s="106">
        <v>0</v>
      </c>
      <c r="AM2522" s="105">
        <v>0</v>
      </c>
      <c r="AN2522" s="11">
        <v>0</v>
      </c>
      <c r="AO2522" s="11">
        <v>0</v>
      </c>
      <c r="AP2522" s="105">
        <v>0</v>
      </c>
      <c r="AQ2522" s="11">
        <v>0</v>
      </c>
      <c r="AR2522" s="11">
        <v>0</v>
      </c>
      <c r="AS2522" s="11">
        <v>0</v>
      </c>
      <c r="AT2522" s="11">
        <v>0</v>
      </c>
      <c r="AU2522" s="11"/>
      <c r="AV2522" s="11">
        <v>0</v>
      </c>
      <c r="AW2522" s="11">
        <v>0</v>
      </c>
      <c r="AX2522" s="11"/>
      <c r="AZ2522" s="11"/>
      <c r="BA2522" s="11"/>
      <c r="BB2522" s="122"/>
    </row>
  </sheetData>
  <sheetProtection algorithmName="SHA-512" hashValue="4U+WIcVGW8bISnah7LabXbYRMrIIOSs6eu5/WDlR1XTP1LRooiDMwR8ZqBPAGkRo9M+yC1QbQgOug0OLPSEfVw==" saltValue="jE8EI7xVgymSOnx6gYmFFQ==" spinCount="100000" sheet="1" objects="1" scenarios="1" formatColumns="0"/>
  <autoFilter ref="A1:BS2522" xr:uid="{2A4E353B-6FFB-4491-B5BE-0A36E1DD2EAA}">
    <filterColumn colId="1">
      <filters>
        <filter val="CCC-0100"/>
        <filter val="CCC-0200"/>
        <filter val="CCC-0400"/>
        <filter val="CCC-1111"/>
        <filter val="CCC-1112"/>
        <filter val="CCC-1120"/>
        <filter val="CCC-1131"/>
        <filter val="CCC-1132"/>
        <filter val="CCC-1133"/>
        <filter val="CCC-1140"/>
        <filter val="CCC-1211"/>
        <filter val="CCC-1212"/>
        <filter val="CCC-1221"/>
        <filter val="CCC-1222"/>
        <filter val="CCC-1250"/>
        <filter val="CCC-1300"/>
        <filter val="CCC-1410"/>
        <filter val="CCC-1420"/>
        <filter val="CCC-2110"/>
        <filter val="CCC-2120"/>
        <filter val="CCC-2130"/>
        <filter val="CCC-2140"/>
        <filter val="CCC-2150"/>
        <filter val="CCC-2160"/>
        <filter val="CCC-2200"/>
        <filter val="CCC-2410"/>
        <filter val="CCC-2420"/>
        <filter val="CCC-2500"/>
        <filter val="CCC-3111"/>
        <filter val="CCC-3112"/>
        <filter val="CCC-3121"/>
        <filter val="CCC-3122"/>
        <filter val="CCC-3131"/>
        <filter val="CCC-3132"/>
        <filter val="CCC-3140"/>
        <filter val="CCC-3200"/>
        <filter val="CCC-3300"/>
        <filter val="CCC-3410"/>
        <filter val="CCC-3420"/>
        <filter val="CCC-3431"/>
        <filter val="CCC-3432"/>
        <filter val="CCC-3441"/>
        <filter val="CCC-3442"/>
        <filter val="CCC-3450"/>
        <filter val="CCC-3510"/>
        <filter val="CCC-3520"/>
        <filter val="CCC-3530"/>
        <filter val="CCC-3540"/>
        <filter val="CCC-3550"/>
        <filter val="CCC-3560"/>
        <filter val="CCC-4110"/>
        <filter val="CCC-4120"/>
        <filter val="CCC-4130"/>
        <filter val="CCC-4140"/>
        <filter val="CCC-4150"/>
        <filter val="CCC-4160"/>
        <filter val="CCC-4170"/>
        <filter val="CCC-4210"/>
        <filter val="CCC-4220"/>
        <filter val="CCC-4230"/>
        <filter val="CCC-4240"/>
        <filter val="CCC-4250"/>
        <filter val="CCC-4260"/>
        <filter val="CCC-4270"/>
        <filter val="CCC-4280"/>
        <filter val="CCC-4290"/>
        <filter val="CCC-4311"/>
        <filter val="CCC-4312"/>
        <filter val="CCC-4313"/>
        <filter val="CCC-4314"/>
        <filter val="CCC-4315"/>
        <filter val="CCC-4316"/>
        <filter val="CCC-4321"/>
        <filter val="CCC-4322"/>
        <filter val="CCC-4323"/>
        <filter val="CCC-4324"/>
        <filter val="CCC-4325"/>
        <filter val="CCC-4326"/>
        <filter val="CCC-4331"/>
        <filter val="CCC-4332"/>
        <filter val="CCC-4333"/>
        <filter val="CCC-4334"/>
        <filter val="CCC-4335"/>
        <filter val="CCC-4336"/>
        <filter val="CCC-4340"/>
        <filter val="CCC-4351"/>
        <filter val="CCC-4351 (old)"/>
        <filter val="CCC-4352"/>
        <filter val="CCC-4352 (old)"/>
        <filter val="CCC-4353"/>
        <filter val="CCC-4354"/>
        <filter val="CCC-4359"/>
        <filter val="CCC-4410"/>
        <filter val="CCC-4420"/>
        <filter val="CCC-4430"/>
        <filter val="CCC-4440"/>
        <filter val="CCC-4500"/>
        <filter val="CCC-4510"/>
        <filter val="CCC-4511"/>
        <filter val="CCC-4512"/>
        <filter val="CCC-4513"/>
        <filter val="CCC-4521"/>
        <filter val="CCC-4522"/>
        <filter val="CCC-4523"/>
        <filter val="CCC-4524"/>
        <filter val="CCC-4525"/>
        <filter val="CCC-4526"/>
        <filter val="CCC-4530"/>
        <filter val="CCC-4531"/>
        <filter val="CCC-4532"/>
        <filter val="CCC-4533"/>
        <filter val="CCC-4534"/>
        <filter val="CCC-4535"/>
        <filter val="CCC-4540"/>
        <filter val="CCC-4550"/>
        <filter val="CCC-5111"/>
        <filter val="CCC-5112"/>
        <filter val="CCC-5121"/>
        <filter val="CCC-5122"/>
        <filter val="CCC-5130"/>
        <filter val="CCC-5140"/>
        <filter val="CCC-5210"/>
        <filter val="CCC-5220"/>
        <filter val="CCC-5310"/>
        <filter val="CCC-5320"/>
        <filter val="CCC-5411"/>
        <filter val="CCC-5412"/>
        <filter val="CCC-5421"/>
        <filter val="CCC-5422"/>
        <filter val="CCC-5431"/>
        <filter val="CCC-5432"/>
        <filter val="CCC-5441"/>
        <filter val="CCC-5442"/>
        <filter val="CCC-5451"/>
        <filter val="CCC-5452"/>
        <filter val="CCC-5461"/>
        <filter val="CCC-5462"/>
        <filter val="CCC-6111"/>
        <filter val="CCC-6112"/>
        <filter val="CCC-6121"/>
        <filter val="CCC-6122"/>
        <filter val="CCC-6131"/>
        <filter val="CCC-6132"/>
        <filter val="CCC-6141"/>
        <filter val="CCC-6142"/>
        <filter val="CCC-6151"/>
        <filter val="CCC-6152"/>
        <filter val="CCC-6161"/>
        <filter val="CCC-6162"/>
        <filter val="CCC-6171"/>
        <filter val="CCC-6172"/>
        <filter val="CCC-6210"/>
        <filter val="CCC-6220"/>
        <filter val="CCC-6300"/>
        <filter val="CCC-6311"/>
        <filter val="CCC-6312"/>
        <filter val="CCC-6321"/>
        <filter val="CCC-6322"/>
        <filter val="CCC-6331"/>
        <filter val="CCC-6332"/>
        <filter val="CCC-6341"/>
        <filter val="CCC-6342"/>
        <filter val="CCC-6351"/>
        <filter val="CCC-6351 (old)"/>
        <filter val="CCC-6352"/>
        <filter val="CCC-6352 (old)"/>
        <filter val="CCC-6353"/>
        <filter val="CCC-6354"/>
        <filter val="CCC-6359"/>
        <filter val="CCC-6410"/>
        <filter val="CCC-6420"/>
        <filter val="CCC-6510"/>
        <filter val="CCC-6511"/>
        <filter val="CCC-6512"/>
        <filter val="CCC-6513"/>
        <filter val="CCC-6521"/>
        <filter val="CCC-6522"/>
        <filter val="CCC-6523"/>
        <filter val="CCC-6524"/>
        <filter val="CCC-6525"/>
        <filter val="CCC-6526"/>
        <filter val="CCC-6531"/>
        <filter val="CCC-6532"/>
        <filter val="CCC-6533"/>
        <filter val="CCC-6534"/>
        <filter val="CCC-6535"/>
        <filter val="CCC-6540"/>
        <filter val="CCC-6550"/>
        <filter val="CCC-7111"/>
        <filter val="CCC-7112"/>
        <filter val="CCC-7121"/>
        <filter val="CCC-7122"/>
        <filter val="CCC-7131"/>
        <filter val="CCC-7132"/>
        <filter val="CCC-7200"/>
        <filter val="CCC-7290"/>
        <filter val="CCC-7310"/>
        <filter val="CCC-7320"/>
        <filter val="CCC-7330"/>
        <filter val="CCC-7340"/>
        <filter val="CCC-7390"/>
        <filter val="CCC-7410"/>
        <filter val="CCC-7421"/>
        <filter val="CCC-7422"/>
        <filter val="CCC-7430"/>
        <filter val="CCC-7440"/>
        <filter val="CCC-7450"/>
        <filter val="CCC-7460"/>
        <filter val="CCC-7470"/>
        <filter val="CCC-7480"/>
        <filter val="CCC-7490"/>
        <filter val="CCC-7500"/>
        <filter val="CCC-8111"/>
        <filter val="CCC-8112"/>
        <filter val="CCC-8121"/>
        <filter val="CCC-8122"/>
        <filter val="CCC-8131"/>
        <filter val="CCC-8132"/>
        <filter val="CCC-8141"/>
        <filter val="CCC-8142"/>
        <filter val="CCC-8151"/>
        <filter val="CCC-8152"/>
        <filter val="CCC-8161"/>
        <filter val="CCC-8162"/>
        <filter val="CCC-8170"/>
        <filter val="CCC-8180"/>
        <filter val="CCC-8200"/>
        <filter val="CCC-8210"/>
        <filter val="CCC-8300"/>
        <filter val="CCC-8310"/>
        <filter val="CCC-8411"/>
        <filter val="CCC-8412"/>
        <filter val="CCC-8413"/>
        <filter val="CCC-8414"/>
        <filter val="CCC-8415"/>
        <filter val="CCC-8416"/>
        <filter val="CCC-8417"/>
        <filter val="CCC-8421"/>
        <filter val="CCC-8422"/>
        <filter val="CCC-8423"/>
        <filter val="CCC-8424"/>
        <filter val="CCC-8430"/>
        <filter val="CCC-8511"/>
        <filter val="CCC-8512"/>
        <filter val="CCC-8513"/>
        <filter val="CCC-8514"/>
        <filter val="CCC-8515"/>
        <filter val="CCC-8516"/>
        <filter val="CCC-8517"/>
        <filter val="CCC-8520"/>
        <filter val="CCC-8531"/>
        <filter val="CCC-8532"/>
        <filter val="CCC-8533"/>
        <filter val="CCC-8534"/>
        <filter val="CCC-8535"/>
        <filter val="CCC-8540"/>
        <filter val="CCC-8550"/>
        <filter val="CCC-8561"/>
        <filter val="CCC-8562"/>
        <filter val="CCC-8563"/>
        <filter val="CCC-8564"/>
        <filter val="CCC-8565"/>
        <filter val="CCC-8571"/>
        <filter val="CCC-8572"/>
        <filter val="CCC-8573"/>
        <filter val="CCC-8574"/>
        <filter val="CCC-8575"/>
        <filter val="CCC-9110"/>
        <filter val="CCC-9120"/>
        <filter val="CCC-9130"/>
        <filter val="CCC-9131"/>
        <filter val="CCC-9132"/>
        <filter val="CCC-9133"/>
        <filter val="CCC-9134"/>
        <filter val="CCC-9135"/>
        <filter val="CCC-9140"/>
        <filter val="CCC-9170"/>
        <filter val="CCC-9200"/>
        <filter val="CCC-9300"/>
        <filter val="CCC-9400"/>
      </filters>
    </filterColumn>
    <sortState xmlns:xlrd2="http://schemas.microsoft.com/office/spreadsheetml/2017/richdata2" ref="A2:BS2522">
      <sortCondition ref="A1:A2522"/>
    </sortState>
  </autoFilter>
  <sortState xmlns:xlrd2="http://schemas.microsoft.com/office/spreadsheetml/2017/richdata2" ref="G5:H468">
    <sortCondition ref="H5:H468"/>
    <sortCondition ref="G5:G468"/>
  </sortState>
  <pageMargins left="0.7" right="0.7" top="0.75" bottom="0.75" header="0.3" footer="0.3"/>
  <pageSetup paperSize="9" orientation="portrait" r:id="rId1"/>
  <customProperties>
    <customPr name="_pios_id" r:id="rId2"/>
    <customPr name="EpmWorksheetKeyString_GUID" r:id="rId3"/>
    <customPr name="FPMExcelClientCellBasedFunctionStatus" r:id="rId4"/>
  </customProperties>
  <ignoredErrors>
    <ignoredError sqref="G2523 G2524:G104857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filterMode="1">
    <tabColor rgb="FFFFC000"/>
  </sheetPr>
  <dimension ref="A1:BS2221"/>
  <sheetViews>
    <sheetView zoomScaleNormal="100" workbookViewId="0">
      <pane xSplit="7" ySplit="1" topLeftCell="AQ2119" activePane="bottomRight" state="frozen"/>
      <selection activeCell="N825" sqref="N825"/>
      <selection pane="topRight" activeCell="N825" sqref="N825"/>
      <selection pane="bottomLeft" activeCell="N825" sqref="N825"/>
      <selection pane="bottomRight" activeCell="BA1899" sqref="BA1899:BA2135"/>
    </sheetView>
  </sheetViews>
  <sheetFormatPr defaultColWidth="8.88671875" defaultRowHeight="13.2" x14ac:dyDescent="0.25"/>
  <cols>
    <col min="1" max="1" width="3.109375" bestFit="1" customWidth="1"/>
    <col min="2" max="2" width="18.6640625" bestFit="1" customWidth="1"/>
    <col min="3" max="3" width="9.6640625" customWidth="1"/>
    <col min="4" max="6" width="14.5546875" hidden="1" customWidth="1"/>
    <col min="7" max="7" width="14.5546875" style="1" bestFit="1" customWidth="1"/>
    <col min="8" max="8" width="13.109375" bestFit="1" customWidth="1"/>
    <col min="9" max="9" width="12.44140625" bestFit="1" customWidth="1"/>
    <col min="10" max="12" width="13.109375" bestFit="1" customWidth="1"/>
    <col min="13" max="13" width="12.44140625" bestFit="1" customWidth="1"/>
    <col min="14" max="16" width="13.109375" bestFit="1" customWidth="1"/>
    <col min="17" max="17" width="12.44140625" bestFit="1" customWidth="1"/>
    <col min="18" max="20" width="13.109375" bestFit="1" customWidth="1"/>
    <col min="21" max="21" width="12.44140625" bestFit="1" customWidth="1"/>
    <col min="22" max="24" width="13.109375" bestFit="1" customWidth="1"/>
    <col min="25" max="25" width="12.44140625" bestFit="1" customWidth="1"/>
    <col min="26" max="28" width="13.109375" bestFit="1" customWidth="1"/>
    <col min="29" max="29" width="12.44140625" bestFit="1" customWidth="1"/>
    <col min="30" max="32" width="13.109375" bestFit="1" customWidth="1"/>
    <col min="33" max="33" width="13.33203125" style="21" bestFit="1" customWidth="1"/>
    <col min="34" max="36" width="13.109375" bestFit="1" customWidth="1"/>
    <col min="37" max="37" width="13.109375" style="21" bestFit="1" customWidth="1"/>
    <col min="38" max="38" width="13.109375" bestFit="1" customWidth="1"/>
    <col min="39" max="39" width="11.5546875" style="21" bestFit="1" customWidth="1"/>
    <col min="40" max="40" width="13.109375" bestFit="1" customWidth="1"/>
    <col min="41" max="41" width="12.44140625" bestFit="1" customWidth="1"/>
    <col min="42" max="42" width="11.5546875" style="21" bestFit="1" customWidth="1"/>
    <col min="43" max="43" width="11.44140625" bestFit="1" customWidth="1"/>
    <col min="44" max="44" width="11.5546875" bestFit="1" customWidth="1"/>
    <col min="45" max="45" width="12.44140625" bestFit="1" customWidth="1"/>
    <col min="46" max="47" width="11.44140625" bestFit="1" customWidth="1"/>
    <col min="48" max="48" width="15" bestFit="1" customWidth="1"/>
    <col min="49" max="49" width="12.44140625" bestFit="1" customWidth="1"/>
    <col min="50" max="51" width="11.44140625" bestFit="1" customWidth="1"/>
    <col min="52" max="52" width="12.33203125" bestFit="1" customWidth="1"/>
    <col min="53" max="53" width="12.44140625" bestFit="1" customWidth="1"/>
    <col min="54" max="55" width="11.44140625" bestFit="1" customWidth="1"/>
    <col min="56" max="56" width="9.6640625" bestFit="1" customWidth="1"/>
    <col min="57" max="57" width="12.44140625" bestFit="1" customWidth="1"/>
    <col min="58" max="59" width="11.44140625" bestFit="1" customWidth="1"/>
    <col min="60" max="60" width="9.6640625" bestFit="1" customWidth="1"/>
    <col min="61" max="61" width="12.44140625" bestFit="1" customWidth="1"/>
    <col min="62" max="63" width="11.44140625" bestFit="1" customWidth="1"/>
    <col min="64" max="64" width="9.6640625" bestFit="1" customWidth="1"/>
    <col min="65" max="65" width="12.44140625" bestFit="1" customWidth="1"/>
    <col min="66" max="67" width="11.44140625" bestFit="1" customWidth="1"/>
    <col min="68" max="68" width="9.6640625" bestFit="1" customWidth="1"/>
    <col min="69" max="69" width="12.44140625" bestFit="1" customWidth="1"/>
    <col min="70" max="71" width="11.44140625" bestFit="1" customWidth="1"/>
  </cols>
  <sheetData>
    <row r="1" spans="1:71" x14ac:dyDescent="0.25">
      <c r="A1" s="4"/>
      <c r="B1" s="4" t="s">
        <v>2162</v>
      </c>
      <c r="C1" s="4" t="s">
        <v>313</v>
      </c>
      <c r="D1" s="4" t="s">
        <v>366</v>
      </c>
      <c r="E1" s="4" t="s">
        <v>367</v>
      </c>
      <c r="F1" s="4" t="s">
        <v>368</v>
      </c>
      <c r="G1" s="5" t="s">
        <v>369</v>
      </c>
      <c r="H1" s="6" t="s">
        <v>328</v>
      </c>
      <c r="I1" s="6" t="s">
        <v>3485</v>
      </c>
      <c r="J1" s="6" t="s">
        <v>336</v>
      </c>
      <c r="K1" s="6" t="s">
        <v>337</v>
      </c>
      <c r="L1" s="6" t="s">
        <v>329</v>
      </c>
      <c r="M1" s="6" t="s">
        <v>3486</v>
      </c>
      <c r="N1" s="6" t="s">
        <v>338</v>
      </c>
      <c r="O1" s="6" t="s">
        <v>339</v>
      </c>
      <c r="P1" s="6" t="s">
        <v>330</v>
      </c>
      <c r="Q1" s="6" t="s">
        <v>3487</v>
      </c>
      <c r="R1" s="6" t="s">
        <v>340</v>
      </c>
      <c r="S1" s="6" t="s">
        <v>341</v>
      </c>
      <c r="T1" s="6" t="s">
        <v>331</v>
      </c>
      <c r="U1" s="6" t="s">
        <v>3488</v>
      </c>
      <c r="V1" s="6" t="s">
        <v>342</v>
      </c>
      <c r="W1" s="6" t="s">
        <v>343</v>
      </c>
      <c r="X1" s="6" t="s">
        <v>332</v>
      </c>
      <c r="Y1" s="6" t="s">
        <v>3489</v>
      </c>
      <c r="Z1" s="6" t="s">
        <v>344</v>
      </c>
      <c r="AA1" s="6" t="s">
        <v>345</v>
      </c>
      <c r="AB1" s="6" t="s">
        <v>333</v>
      </c>
      <c r="AC1" s="6" t="s">
        <v>3490</v>
      </c>
      <c r="AD1" s="6" t="s">
        <v>346</v>
      </c>
      <c r="AE1" s="6" t="s">
        <v>347</v>
      </c>
      <c r="AF1" s="6" t="s">
        <v>334</v>
      </c>
      <c r="AG1" s="6" t="s">
        <v>3491</v>
      </c>
      <c r="AH1" s="6" t="s">
        <v>348</v>
      </c>
      <c r="AI1" s="6" t="s">
        <v>349</v>
      </c>
      <c r="AJ1" s="6" t="s">
        <v>335</v>
      </c>
      <c r="AK1" s="6" t="s">
        <v>3492</v>
      </c>
      <c r="AL1" s="6" t="s">
        <v>350</v>
      </c>
      <c r="AM1" s="6" t="s">
        <v>351</v>
      </c>
      <c r="AN1" s="6" t="s">
        <v>326</v>
      </c>
      <c r="AO1" s="6" t="s">
        <v>3493</v>
      </c>
      <c r="AP1" s="6" t="s">
        <v>352</v>
      </c>
      <c r="AQ1" s="6" t="s">
        <v>353</v>
      </c>
      <c r="AR1" s="6" t="s">
        <v>327</v>
      </c>
      <c r="AS1" s="6" t="s">
        <v>3494</v>
      </c>
      <c r="AT1" s="6" t="s">
        <v>354</v>
      </c>
      <c r="AU1" s="6" t="s">
        <v>355</v>
      </c>
      <c r="AV1" s="28" t="s">
        <v>596</v>
      </c>
      <c r="AW1" s="28" t="s">
        <v>3495</v>
      </c>
      <c r="AX1" s="28" t="s">
        <v>597</v>
      </c>
      <c r="AY1" s="28" t="s">
        <v>598</v>
      </c>
      <c r="AZ1" s="28" t="s">
        <v>599</v>
      </c>
      <c r="BA1" s="28" t="s">
        <v>3496</v>
      </c>
      <c r="BB1" s="28" t="s">
        <v>600</v>
      </c>
      <c r="BC1" s="28" t="s">
        <v>601</v>
      </c>
      <c r="BD1" s="28" t="s">
        <v>602</v>
      </c>
      <c r="BE1" s="28" t="s">
        <v>3497</v>
      </c>
      <c r="BF1" s="28" t="s">
        <v>603</v>
      </c>
      <c r="BG1" s="28" t="s">
        <v>604</v>
      </c>
      <c r="BH1" s="28" t="s">
        <v>605</v>
      </c>
      <c r="BI1" s="28" t="s">
        <v>3498</v>
      </c>
      <c r="BJ1" s="28" t="s">
        <v>606</v>
      </c>
      <c r="BK1" s="28" t="s">
        <v>607</v>
      </c>
      <c r="BL1" s="28" t="s">
        <v>608</v>
      </c>
      <c r="BM1" s="28" t="s">
        <v>3499</v>
      </c>
      <c r="BN1" s="28" t="s">
        <v>609</v>
      </c>
      <c r="BO1" s="28" t="s">
        <v>610</v>
      </c>
      <c r="BP1" s="28" t="s">
        <v>3500</v>
      </c>
      <c r="BQ1" s="28" t="s">
        <v>3501</v>
      </c>
      <c r="BR1" s="28" t="s">
        <v>3502</v>
      </c>
      <c r="BS1" s="28" t="s">
        <v>3503</v>
      </c>
    </row>
    <row r="2" spans="1:71" hidden="1" x14ac:dyDescent="0.25">
      <c r="A2" s="4">
        <v>0</v>
      </c>
      <c r="B2" s="6">
        <f t="shared" ref="B2:H2" si="0">A2+1</f>
        <v>1</v>
      </c>
      <c r="C2" s="6">
        <f t="shared" si="0"/>
        <v>2</v>
      </c>
      <c r="D2" s="6">
        <f t="shared" si="0"/>
        <v>3</v>
      </c>
      <c r="E2" s="6">
        <f t="shared" si="0"/>
        <v>4</v>
      </c>
      <c r="F2" s="6">
        <f t="shared" si="0"/>
        <v>5</v>
      </c>
      <c r="G2" s="6">
        <f t="shared" si="0"/>
        <v>6</v>
      </c>
      <c r="H2" s="6">
        <f t="shared" si="0"/>
        <v>7</v>
      </c>
      <c r="I2" s="6">
        <v>8</v>
      </c>
      <c r="J2" s="6">
        <v>9</v>
      </c>
      <c r="K2" s="6">
        <v>10</v>
      </c>
      <c r="L2" s="6">
        <v>11</v>
      </c>
      <c r="M2" s="6">
        <v>12</v>
      </c>
      <c r="N2" s="6">
        <v>13</v>
      </c>
      <c r="O2" s="6">
        <v>14</v>
      </c>
      <c r="P2" s="6">
        <v>15</v>
      </c>
      <c r="Q2" s="6">
        <v>16</v>
      </c>
      <c r="R2" s="6">
        <v>17</v>
      </c>
      <c r="S2" s="6">
        <v>18</v>
      </c>
      <c r="T2" s="6">
        <v>19</v>
      </c>
      <c r="U2" s="6">
        <v>20</v>
      </c>
      <c r="V2" s="6">
        <v>21</v>
      </c>
      <c r="W2" s="6">
        <v>22</v>
      </c>
      <c r="X2" s="6">
        <v>23</v>
      </c>
      <c r="Y2" s="6">
        <v>24</v>
      </c>
      <c r="Z2" s="6">
        <v>25</v>
      </c>
      <c r="AA2" s="6">
        <v>26</v>
      </c>
      <c r="AB2" s="6">
        <v>27</v>
      </c>
      <c r="AC2" s="6">
        <v>28</v>
      </c>
      <c r="AD2" s="6">
        <v>29</v>
      </c>
      <c r="AE2" s="6">
        <v>30</v>
      </c>
      <c r="AF2" s="6">
        <v>31</v>
      </c>
      <c r="AG2" s="6">
        <v>32</v>
      </c>
      <c r="AH2" s="6">
        <v>33</v>
      </c>
      <c r="AI2" s="6">
        <v>34</v>
      </c>
      <c r="AJ2" s="6">
        <v>35</v>
      </c>
      <c r="AK2" s="6">
        <v>36</v>
      </c>
      <c r="AL2" s="6">
        <v>37</v>
      </c>
      <c r="AM2" s="6">
        <v>38</v>
      </c>
      <c r="AN2" s="6">
        <v>39</v>
      </c>
      <c r="AO2" s="6">
        <v>40</v>
      </c>
      <c r="AP2" s="6">
        <v>41</v>
      </c>
      <c r="AQ2" s="6">
        <v>42</v>
      </c>
      <c r="AR2" s="6">
        <v>43</v>
      </c>
      <c r="AS2" s="6">
        <v>44</v>
      </c>
      <c r="AT2" s="6">
        <v>45</v>
      </c>
      <c r="AU2" s="6">
        <v>46</v>
      </c>
      <c r="AV2" s="6">
        <v>47</v>
      </c>
      <c r="AW2" s="6">
        <v>48</v>
      </c>
      <c r="AX2" s="6">
        <v>49</v>
      </c>
      <c r="AY2" s="6">
        <v>50</v>
      </c>
      <c r="AZ2" s="6">
        <v>51</v>
      </c>
      <c r="BA2" s="6">
        <v>52</v>
      </c>
      <c r="BB2" s="6">
        <v>53</v>
      </c>
      <c r="BC2" s="6">
        <v>54</v>
      </c>
      <c r="BD2" s="6">
        <v>55</v>
      </c>
      <c r="BE2" s="6">
        <v>56</v>
      </c>
      <c r="BF2" s="6">
        <v>57</v>
      </c>
      <c r="BG2" s="6">
        <v>58</v>
      </c>
      <c r="BH2" s="6">
        <v>59</v>
      </c>
      <c r="BI2" s="6">
        <v>60</v>
      </c>
      <c r="BJ2" s="6">
        <v>61</v>
      </c>
      <c r="BK2" s="6">
        <v>62</v>
      </c>
      <c r="BL2" s="6">
        <v>63</v>
      </c>
      <c r="BM2" s="6">
        <v>64</v>
      </c>
      <c r="BN2" s="6">
        <v>65</v>
      </c>
      <c r="BO2" s="6">
        <v>66</v>
      </c>
      <c r="BP2" s="6">
        <v>67</v>
      </c>
      <c r="BQ2" s="6">
        <v>68</v>
      </c>
      <c r="BR2" s="6">
        <v>69</v>
      </c>
      <c r="BS2" s="6">
        <v>70</v>
      </c>
    </row>
    <row r="3" spans="1:71" hidden="1" x14ac:dyDescent="0.25">
      <c r="A3">
        <v>4</v>
      </c>
      <c r="B3" t="str">
        <f t="shared" ref="B3:B66" si="1">C3&amp;"-"&amp;G3</f>
        <v>CS-0600</v>
      </c>
      <c r="C3" s="2" t="s">
        <v>314</v>
      </c>
      <c r="D3" s="2" t="str">
        <f t="shared" ref="D3:D34" si="2">LEFT($G3,1)</f>
        <v>0</v>
      </c>
      <c r="E3" s="2" t="str">
        <f t="shared" ref="E3:E34" si="3">LEFT($G3,2)</f>
        <v>06</v>
      </c>
      <c r="F3" s="2" t="str">
        <f t="shared" ref="F3:F34" si="4">LEFT($G3,3)</f>
        <v>060</v>
      </c>
      <c r="G3" s="1" t="s">
        <v>626</v>
      </c>
      <c r="H3" s="7">
        <v>12096</v>
      </c>
      <c r="I3" s="7"/>
      <c r="J3" s="7">
        <v>14612</v>
      </c>
      <c r="K3" s="7">
        <v>14955</v>
      </c>
      <c r="L3" s="7">
        <v>12096</v>
      </c>
      <c r="M3" s="7"/>
      <c r="N3" s="7">
        <v>18137</v>
      </c>
      <c r="O3" s="7">
        <v>17510</v>
      </c>
      <c r="P3" s="7">
        <v>15584</v>
      </c>
      <c r="Q3" s="7"/>
      <c r="R3" s="7">
        <v>15568</v>
      </c>
      <c r="S3" s="7">
        <v>14905</v>
      </c>
      <c r="T3" s="7">
        <v>9680</v>
      </c>
      <c r="U3" s="7"/>
      <c r="V3" s="7">
        <v>12788</v>
      </c>
      <c r="W3" s="7">
        <v>12784</v>
      </c>
      <c r="X3" s="7">
        <v>5793</v>
      </c>
      <c r="Y3" s="7"/>
      <c r="Z3" s="7">
        <v>3386</v>
      </c>
      <c r="AA3" s="7">
        <v>3386</v>
      </c>
      <c r="AB3" s="7">
        <v>1584</v>
      </c>
      <c r="AC3" s="7"/>
      <c r="AD3" s="7">
        <v>3874</v>
      </c>
      <c r="AE3" s="7">
        <v>3858</v>
      </c>
      <c r="AF3" s="7">
        <v>45403</v>
      </c>
      <c r="AG3" s="29">
        <v>10982</v>
      </c>
      <c r="AH3" s="7">
        <v>14614</v>
      </c>
      <c r="AI3" s="7">
        <v>14614</v>
      </c>
      <c r="AJ3" s="7">
        <v>6677</v>
      </c>
      <c r="AK3" s="29">
        <v>4021</v>
      </c>
      <c r="AL3" s="7">
        <v>4021</v>
      </c>
      <c r="AM3" s="105">
        <v>4021</v>
      </c>
      <c r="AN3" s="7">
        <v>944</v>
      </c>
      <c r="AO3" s="11">
        <v>4113</v>
      </c>
      <c r="AP3" s="105">
        <v>4114</v>
      </c>
      <c r="AQ3" s="11">
        <v>4114</v>
      </c>
      <c r="AR3" s="11">
        <v>0</v>
      </c>
      <c r="AS3" s="11">
        <v>2917</v>
      </c>
      <c r="AT3" s="11">
        <v>2917</v>
      </c>
      <c r="AU3" s="11">
        <v>2917</v>
      </c>
      <c r="AV3" s="11">
        <v>0</v>
      </c>
      <c r="AW3" s="11">
        <v>2088</v>
      </c>
      <c r="AX3" s="11">
        <v>2088</v>
      </c>
      <c r="AZ3" s="11">
        <v>1660</v>
      </c>
      <c r="BA3">
        <v>1303</v>
      </c>
    </row>
    <row r="4" spans="1:71" hidden="1" x14ac:dyDescent="0.25">
      <c r="A4">
        <v>4</v>
      </c>
      <c r="B4" t="str">
        <f t="shared" si="1"/>
        <v>CS-0700</v>
      </c>
      <c r="C4" s="2" t="s">
        <v>314</v>
      </c>
      <c r="D4" s="2" t="str">
        <f t="shared" si="2"/>
        <v>0</v>
      </c>
      <c r="E4" s="2" t="str">
        <f t="shared" si="3"/>
        <v>07</v>
      </c>
      <c r="F4" s="2" t="str">
        <f t="shared" si="4"/>
        <v>070</v>
      </c>
      <c r="G4" s="1" t="s">
        <v>2102</v>
      </c>
      <c r="H4" s="7">
        <v>0</v>
      </c>
      <c r="I4" s="7"/>
      <c r="J4" s="7">
        <v>0</v>
      </c>
      <c r="K4" s="7">
        <v>0</v>
      </c>
      <c r="L4" s="7">
        <v>0</v>
      </c>
      <c r="M4" s="7"/>
      <c r="N4" s="7">
        <v>0</v>
      </c>
      <c r="O4" s="7">
        <v>0</v>
      </c>
      <c r="P4" s="7">
        <v>0</v>
      </c>
      <c r="Q4" s="7"/>
      <c r="R4" s="7">
        <v>0</v>
      </c>
      <c r="S4" s="7">
        <v>0</v>
      </c>
      <c r="T4" s="7">
        <v>0</v>
      </c>
      <c r="U4" s="7"/>
      <c r="V4" s="7">
        <v>0</v>
      </c>
      <c r="W4" s="7">
        <v>0</v>
      </c>
      <c r="X4" s="7">
        <v>0</v>
      </c>
      <c r="Y4" s="7"/>
      <c r="Z4" s="7">
        <v>0</v>
      </c>
      <c r="AA4" s="7">
        <v>0</v>
      </c>
      <c r="AB4" s="7">
        <v>0</v>
      </c>
      <c r="AC4" s="7"/>
      <c r="AD4" s="7">
        <v>0</v>
      </c>
      <c r="AE4" s="7">
        <v>0</v>
      </c>
      <c r="AF4" s="7">
        <v>0</v>
      </c>
      <c r="AG4" s="29">
        <v>0</v>
      </c>
      <c r="AH4" s="7">
        <v>0</v>
      </c>
      <c r="AI4" s="7">
        <v>0</v>
      </c>
      <c r="AJ4" s="7">
        <v>0</v>
      </c>
      <c r="AK4" s="29">
        <v>0</v>
      </c>
      <c r="AL4" s="7">
        <v>0</v>
      </c>
      <c r="AM4" s="105">
        <v>0</v>
      </c>
      <c r="AN4" s="7">
        <v>0</v>
      </c>
      <c r="AO4" s="11">
        <v>0</v>
      </c>
      <c r="AP4" s="105">
        <v>0</v>
      </c>
      <c r="AQ4" s="11">
        <v>0</v>
      </c>
      <c r="AR4" s="11">
        <v>0</v>
      </c>
      <c r="AS4" s="11">
        <v>0</v>
      </c>
      <c r="AT4" s="11">
        <v>0</v>
      </c>
      <c r="AU4" s="11"/>
      <c r="AV4" s="11">
        <v>0</v>
      </c>
      <c r="AW4" s="11">
        <v>0</v>
      </c>
      <c r="AX4" s="11"/>
      <c r="AZ4" s="11"/>
    </row>
    <row r="5" spans="1:71" hidden="1" x14ac:dyDescent="0.25">
      <c r="A5">
        <v>4</v>
      </c>
      <c r="B5" t="str">
        <f t="shared" si="1"/>
        <v>CS-1611</v>
      </c>
      <c r="C5" s="2" t="s">
        <v>314</v>
      </c>
      <c r="D5" s="2" t="str">
        <f t="shared" si="2"/>
        <v>1</v>
      </c>
      <c r="E5" s="2" t="str">
        <f t="shared" si="3"/>
        <v>16</v>
      </c>
      <c r="F5" s="2" t="str">
        <f t="shared" si="4"/>
        <v>161</v>
      </c>
      <c r="G5" s="1" t="s">
        <v>629</v>
      </c>
      <c r="H5" s="7">
        <v>1375401</v>
      </c>
      <c r="I5" s="7"/>
      <c r="J5" s="7">
        <v>1157816</v>
      </c>
      <c r="K5" s="7">
        <v>1162821</v>
      </c>
      <c r="L5" s="7">
        <v>1375401</v>
      </c>
      <c r="M5" s="7"/>
      <c r="N5" s="7">
        <v>1676434</v>
      </c>
      <c r="O5" s="7">
        <v>1673745</v>
      </c>
      <c r="P5" s="7">
        <v>2318054</v>
      </c>
      <c r="Q5" s="7"/>
      <c r="R5" s="7">
        <v>2165922</v>
      </c>
      <c r="S5" s="7">
        <v>2169832</v>
      </c>
      <c r="T5" s="7">
        <v>1546657</v>
      </c>
      <c r="U5" s="7"/>
      <c r="V5" s="7">
        <v>1467248</v>
      </c>
      <c r="W5" s="7">
        <v>277611</v>
      </c>
      <c r="X5" s="7">
        <v>1124039</v>
      </c>
      <c r="Y5" s="7"/>
      <c r="Z5" s="7">
        <v>354480</v>
      </c>
      <c r="AA5" s="7">
        <v>349969</v>
      </c>
      <c r="AB5" s="7">
        <v>316300</v>
      </c>
      <c r="AC5" s="7"/>
      <c r="AD5" s="7">
        <v>316356.17000000004</v>
      </c>
      <c r="AE5" s="7">
        <v>316370</v>
      </c>
      <c r="AF5" s="7">
        <v>352427</v>
      </c>
      <c r="AG5" s="29">
        <v>696532</v>
      </c>
      <c r="AH5" s="7">
        <v>441877</v>
      </c>
      <c r="AI5" s="7">
        <v>370310</v>
      </c>
      <c r="AJ5" s="7">
        <v>343736</v>
      </c>
      <c r="AK5" s="29">
        <v>352420</v>
      </c>
      <c r="AL5" s="7">
        <v>343157</v>
      </c>
      <c r="AM5" s="105">
        <v>342830</v>
      </c>
      <c r="AN5" s="7">
        <v>244086</v>
      </c>
      <c r="AO5" s="11">
        <v>308796</v>
      </c>
      <c r="AP5" s="105">
        <v>283785</v>
      </c>
      <c r="AQ5" s="11">
        <v>1257254</v>
      </c>
      <c r="AR5" s="11">
        <v>0</v>
      </c>
      <c r="AS5" s="11">
        <v>1319573</v>
      </c>
      <c r="AT5" s="11">
        <v>1288760</v>
      </c>
      <c r="AU5" s="11">
        <v>1298915</v>
      </c>
      <c r="AV5" s="11">
        <v>0</v>
      </c>
      <c r="AW5" s="11">
        <v>1307418</v>
      </c>
      <c r="AX5" s="11">
        <v>1239508</v>
      </c>
      <c r="AZ5" s="11">
        <v>1188341</v>
      </c>
      <c r="BA5">
        <v>1037301</v>
      </c>
    </row>
    <row r="6" spans="1:71" hidden="1" x14ac:dyDescent="0.25">
      <c r="A6">
        <v>4</v>
      </c>
      <c r="B6" t="str">
        <f t="shared" si="1"/>
        <v>CS-1612</v>
      </c>
      <c r="C6" s="2" t="s">
        <v>314</v>
      </c>
      <c r="D6" s="2" t="str">
        <f t="shared" si="2"/>
        <v>1</v>
      </c>
      <c r="E6" s="2" t="str">
        <f t="shared" si="3"/>
        <v>16</v>
      </c>
      <c r="F6" s="2" t="str">
        <f t="shared" si="4"/>
        <v>161</v>
      </c>
      <c r="G6" s="1" t="s">
        <v>630</v>
      </c>
      <c r="H6" s="7">
        <v>192458</v>
      </c>
      <c r="I6" s="7"/>
      <c r="J6" s="7">
        <v>225102</v>
      </c>
      <c r="K6" s="7">
        <v>229364</v>
      </c>
      <c r="L6" s="7">
        <v>192458</v>
      </c>
      <c r="M6" s="7"/>
      <c r="N6" s="7">
        <v>229127</v>
      </c>
      <c r="O6" s="7">
        <v>231851</v>
      </c>
      <c r="P6" s="7">
        <v>192617</v>
      </c>
      <c r="Q6" s="7"/>
      <c r="R6" s="7">
        <v>210143</v>
      </c>
      <c r="S6" s="7">
        <v>198364</v>
      </c>
      <c r="T6" s="7">
        <v>195297</v>
      </c>
      <c r="U6" s="7"/>
      <c r="V6" s="7">
        <v>218439</v>
      </c>
      <c r="W6" s="7">
        <v>229298</v>
      </c>
      <c r="X6" s="7">
        <v>219496</v>
      </c>
      <c r="Y6" s="7"/>
      <c r="Z6" s="7">
        <v>200629</v>
      </c>
      <c r="AA6" s="7">
        <v>200683</v>
      </c>
      <c r="AB6" s="7">
        <v>232383</v>
      </c>
      <c r="AC6" s="7"/>
      <c r="AD6" s="7">
        <v>226454</v>
      </c>
      <c r="AE6" s="7">
        <v>226454</v>
      </c>
      <c r="AF6" s="7">
        <v>257459</v>
      </c>
      <c r="AG6" s="29">
        <v>250821</v>
      </c>
      <c r="AH6" s="7">
        <v>290556</v>
      </c>
      <c r="AI6" s="7">
        <v>290556</v>
      </c>
      <c r="AJ6" s="7">
        <v>353469</v>
      </c>
      <c r="AK6" s="29">
        <v>371347</v>
      </c>
      <c r="AL6" s="7">
        <v>372077</v>
      </c>
      <c r="AM6" s="105">
        <v>371597</v>
      </c>
      <c r="AN6" s="7">
        <v>478620</v>
      </c>
      <c r="AO6" s="11">
        <v>399916.1</v>
      </c>
      <c r="AP6" s="105">
        <v>400537</v>
      </c>
      <c r="AQ6" s="11">
        <v>402494</v>
      </c>
      <c r="AR6" s="11">
        <v>0</v>
      </c>
      <c r="AS6" s="11">
        <v>416832</v>
      </c>
      <c r="AT6" s="11">
        <v>414672</v>
      </c>
      <c r="AU6" s="11">
        <v>415915</v>
      </c>
      <c r="AV6" s="11">
        <v>0</v>
      </c>
      <c r="AW6" s="11">
        <v>354781</v>
      </c>
      <c r="AX6" s="11">
        <v>348289</v>
      </c>
      <c r="AZ6" s="11">
        <v>390575</v>
      </c>
      <c r="BA6">
        <v>371773</v>
      </c>
    </row>
    <row r="7" spans="1:71" hidden="1" x14ac:dyDescent="0.25">
      <c r="A7">
        <v>4</v>
      </c>
      <c r="B7" t="str">
        <f t="shared" si="1"/>
        <v>CS-1613</v>
      </c>
      <c r="C7" s="2" t="s">
        <v>314</v>
      </c>
      <c r="D7" s="2" t="str">
        <f t="shared" si="2"/>
        <v>1</v>
      </c>
      <c r="E7" s="2" t="str">
        <f t="shared" si="3"/>
        <v>16</v>
      </c>
      <c r="F7" s="2" t="str">
        <f t="shared" si="4"/>
        <v>161</v>
      </c>
      <c r="G7" s="1" t="s">
        <v>631</v>
      </c>
      <c r="H7" s="7">
        <v>498855</v>
      </c>
      <c r="I7" s="7"/>
      <c r="J7" s="7">
        <v>529621</v>
      </c>
      <c r="K7" s="7">
        <v>496545</v>
      </c>
      <c r="L7" s="7">
        <v>498855</v>
      </c>
      <c r="M7" s="7"/>
      <c r="N7" s="7">
        <v>536289</v>
      </c>
      <c r="O7" s="7">
        <v>528929</v>
      </c>
      <c r="P7" s="7">
        <v>544514</v>
      </c>
      <c r="Q7" s="7"/>
      <c r="R7" s="7">
        <v>556318</v>
      </c>
      <c r="S7" s="7">
        <v>547896</v>
      </c>
      <c r="T7" s="7">
        <v>571913</v>
      </c>
      <c r="U7" s="7"/>
      <c r="V7" s="7">
        <v>521477</v>
      </c>
      <c r="W7" s="7">
        <v>521477</v>
      </c>
      <c r="X7" s="7">
        <v>445074</v>
      </c>
      <c r="Y7" s="7"/>
      <c r="Z7" s="7">
        <v>538530</v>
      </c>
      <c r="AA7" s="7">
        <v>538530</v>
      </c>
      <c r="AB7" s="7">
        <v>523019</v>
      </c>
      <c r="AC7" s="7"/>
      <c r="AD7" s="7">
        <v>601405</v>
      </c>
      <c r="AE7" s="7">
        <v>601405</v>
      </c>
      <c r="AF7" s="7">
        <v>547980</v>
      </c>
      <c r="AG7" s="29">
        <v>590317</v>
      </c>
      <c r="AH7" s="7">
        <v>617953</v>
      </c>
      <c r="AI7" s="7">
        <v>617953</v>
      </c>
      <c r="AJ7" s="7">
        <v>554409</v>
      </c>
      <c r="AK7" s="29">
        <v>558429</v>
      </c>
      <c r="AL7" s="7">
        <v>558847</v>
      </c>
      <c r="AM7" s="105">
        <v>558847</v>
      </c>
      <c r="AN7" s="7">
        <v>579406</v>
      </c>
      <c r="AO7" s="11">
        <v>559704.5</v>
      </c>
      <c r="AP7" s="105">
        <v>555796</v>
      </c>
      <c r="AQ7" s="11">
        <v>555796</v>
      </c>
      <c r="AR7" s="11">
        <v>0</v>
      </c>
      <c r="AS7" s="11">
        <v>604325</v>
      </c>
      <c r="AT7" s="11">
        <v>597777</v>
      </c>
      <c r="AU7" s="11">
        <v>601570</v>
      </c>
      <c r="AV7" s="11">
        <v>0</v>
      </c>
      <c r="AW7" s="11">
        <v>576020</v>
      </c>
      <c r="AX7" s="11">
        <v>582709</v>
      </c>
      <c r="AZ7" s="11">
        <v>843011</v>
      </c>
      <c r="BA7">
        <v>693314</v>
      </c>
    </row>
    <row r="8" spans="1:71" hidden="1" x14ac:dyDescent="0.25">
      <c r="A8">
        <v>4</v>
      </c>
      <c r="B8" t="str">
        <f t="shared" si="1"/>
        <v>CS-1620</v>
      </c>
      <c r="C8" s="2" t="s">
        <v>314</v>
      </c>
      <c r="D8" s="2" t="str">
        <f t="shared" si="2"/>
        <v>1</v>
      </c>
      <c r="E8" s="2" t="str">
        <f t="shared" si="3"/>
        <v>16</v>
      </c>
      <c r="F8" s="2" t="str">
        <f t="shared" si="4"/>
        <v>162</v>
      </c>
      <c r="G8" s="1" t="s">
        <v>632</v>
      </c>
      <c r="H8" s="7">
        <v>63855</v>
      </c>
      <c r="I8" s="7"/>
      <c r="J8" s="7">
        <v>67914</v>
      </c>
      <c r="K8" s="7">
        <v>67805</v>
      </c>
      <c r="L8" s="7">
        <v>63855</v>
      </c>
      <c r="M8" s="7"/>
      <c r="N8" s="7">
        <v>81088</v>
      </c>
      <c r="O8" s="7">
        <v>80524</v>
      </c>
      <c r="P8" s="7">
        <v>84448</v>
      </c>
      <c r="Q8" s="7"/>
      <c r="R8" s="7">
        <v>98322</v>
      </c>
      <c r="S8" s="7">
        <v>96842</v>
      </c>
      <c r="T8" s="7">
        <v>92342</v>
      </c>
      <c r="U8" s="7"/>
      <c r="V8" s="7">
        <v>124721</v>
      </c>
      <c r="W8" s="7">
        <v>124721</v>
      </c>
      <c r="X8" s="7">
        <v>175997</v>
      </c>
      <c r="Y8" s="7"/>
      <c r="Z8" s="7">
        <v>162977</v>
      </c>
      <c r="AA8" s="7">
        <v>162987</v>
      </c>
      <c r="AB8" s="7">
        <v>168896</v>
      </c>
      <c r="AC8" s="7"/>
      <c r="AD8" s="7">
        <v>205929</v>
      </c>
      <c r="AE8" s="7">
        <v>205929</v>
      </c>
      <c r="AF8" s="7">
        <v>177900</v>
      </c>
      <c r="AG8" s="29">
        <v>61621</v>
      </c>
      <c r="AH8" s="7">
        <v>229282</v>
      </c>
      <c r="AI8" s="7">
        <v>295174</v>
      </c>
      <c r="AJ8" s="7">
        <v>183861</v>
      </c>
      <c r="AK8" s="29">
        <v>361833</v>
      </c>
      <c r="AL8" s="7">
        <v>360852</v>
      </c>
      <c r="AM8" s="105">
        <v>360852</v>
      </c>
      <c r="AN8" s="7">
        <v>367374</v>
      </c>
      <c r="AO8" s="11">
        <v>386144.4</v>
      </c>
      <c r="AP8" s="105">
        <v>407860</v>
      </c>
      <c r="AQ8" s="11">
        <v>547935</v>
      </c>
      <c r="AR8" s="11">
        <v>0</v>
      </c>
      <c r="AS8" s="11">
        <v>575656</v>
      </c>
      <c r="AT8" s="11">
        <v>570695</v>
      </c>
      <c r="AU8" s="11">
        <v>571460</v>
      </c>
      <c r="AV8" s="11">
        <v>0</v>
      </c>
      <c r="AW8" s="11">
        <v>532825</v>
      </c>
      <c r="AX8" s="11">
        <v>522622</v>
      </c>
      <c r="AZ8" s="11">
        <v>577354</v>
      </c>
      <c r="BA8">
        <v>624882</v>
      </c>
    </row>
    <row r="9" spans="1:71" hidden="1" x14ac:dyDescent="0.25">
      <c r="A9">
        <v>4</v>
      </c>
      <c r="B9" t="str">
        <f t="shared" si="1"/>
        <v>CS-1700</v>
      </c>
      <c r="C9" s="2" t="s">
        <v>314</v>
      </c>
      <c r="D9" s="2" t="str">
        <f t="shared" si="2"/>
        <v>1</v>
      </c>
      <c r="E9" s="2" t="str">
        <f t="shared" si="3"/>
        <v>17</v>
      </c>
      <c r="F9" s="2" t="str">
        <f t="shared" si="4"/>
        <v>170</v>
      </c>
      <c r="G9" s="1" t="s">
        <v>963</v>
      </c>
      <c r="H9" s="7">
        <v>29320</v>
      </c>
      <c r="I9" s="7"/>
      <c r="J9" s="7">
        <v>6778</v>
      </c>
      <c r="K9" s="7">
        <v>6864</v>
      </c>
      <c r="L9" s="7">
        <v>29320</v>
      </c>
      <c r="M9" s="7"/>
      <c r="N9" s="7">
        <v>37097</v>
      </c>
      <c r="O9" s="7">
        <v>37096</v>
      </c>
      <c r="P9" s="7">
        <v>2400</v>
      </c>
      <c r="Q9" s="7"/>
      <c r="R9" s="7">
        <v>0</v>
      </c>
      <c r="S9" s="7">
        <v>0</v>
      </c>
      <c r="T9" s="7">
        <v>0</v>
      </c>
      <c r="U9" s="7"/>
      <c r="V9" s="7">
        <v>3184</v>
      </c>
      <c r="W9" s="7">
        <v>3184</v>
      </c>
      <c r="X9" s="7">
        <v>3474</v>
      </c>
      <c r="Y9" s="7"/>
      <c r="Z9" s="7">
        <v>8867</v>
      </c>
      <c r="AA9" s="7">
        <v>8867</v>
      </c>
      <c r="AB9" s="7">
        <v>0</v>
      </c>
      <c r="AC9" s="7"/>
      <c r="AD9" s="7">
        <v>0</v>
      </c>
      <c r="AE9" s="7">
        <v>0</v>
      </c>
      <c r="AF9" s="7">
        <v>0</v>
      </c>
      <c r="AG9" s="29">
        <v>0</v>
      </c>
      <c r="AH9" s="7">
        <v>0</v>
      </c>
      <c r="AI9" s="7">
        <v>0</v>
      </c>
      <c r="AJ9" s="7">
        <v>0</v>
      </c>
      <c r="AK9" s="29">
        <v>0</v>
      </c>
      <c r="AL9" s="7">
        <v>0</v>
      </c>
      <c r="AM9" s="105">
        <v>0</v>
      </c>
      <c r="AN9" s="7">
        <v>0</v>
      </c>
      <c r="AO9" s="11">
        <v>0</v>
      </c>
      <c r="AP9" s="105">
        <v>0</v>
      </c>
      <c r="AQ9" s="11">
        <v>0</v>
      </c>
      <c r="AR9" s="11">
        <v>0</v>
      </c>
      <c r="AS9" s="11">
        <v>0</v>
      </c>
      <c r="AT9" s="11">
        <v>0</v>
      </c>
      <c r="AU9" s="11"/>
      <c r="AV9" s="11">
        <v>0</v>
      </c>
      <c r="AW9" s="11">
        <v>0</v>
      </c>
      <c r="AX9" s="11"/>
      <c r="AZ9" s="11"/>
    </row>
    <row r="10" spans="1:71" hidden="1" x14ac:dyDescent="0.25">
      <c r="A10">
        <v>4</v>
      </c>
      <c r="B10" t="str">
        <f t="shared" si="1"/>
        <v>CS-1810</v>
      </c>
      <c r="C10" s="2" t="s">
        <v>314</v>
      </c>
      <c r="D10" s="2" t="str">
        <f t="shared" si="2"/>
        <v>1</v>
      </c>
      <c r="E10" s="2" t="str">
        <f t="shared" si="3"/>
        <v>18</v>
      </c>
      <c r="F10" s="2" t="str">
        <f t="shared" si="4"/>
        <v>181</v>
      </c>
      <c r="G10" s="1" t="s">
        <v>635</v>
      </c>
      <c r="H10" s="7">
        <v>0</v>
      </c>
      <c r="I10" s="7"/>
      <c r="J10" s="7">
        <v>0</v>
      </c>
      <c r="K10" s="7">
        <v>0</v>
      </c>
      <c r="L10" s="7">
        <v>0</v>
      </c>
      <c r="M10" s="7"/>
      <c r="N10" s="7">
        <v>0</v>
      </c>
      <c r="O10" s="7">
        <v>0</v>
      </c>
      <c r="P10" s="7">
        <v>0</v>
      </c>
      <c r="Q10" s="7"/>
      <c r="R10" s="7">
        <v>0</v>
      </c>
      <c r="S10" s="7">
        <v>0</v>
      </c>
      <c r="T10" s="7">
        <v>0</v>
      </c>
      <c r="U10" s="7"/>
      <c r="V10" s="7">
        <v>0</v>
      </c>
      <c r="W10" s="7">
        <v>0</v>
      </c>
      <c r="X10" s="7">
        <v>0</v>
      </c>
      <c r="Y10" s="7"/>
      <c r="Z10" s="7">
        <v>0</v>
      </c>
      <c r="AA10" s="7">
        <v>0</v>
      </c>
      <c r="AB10" s="7">
        <v>0</v>
      </c>
      <c r="AC10" s="7"/>
      <c r="AD10" s="7">
        <v>0</v>
      </c>
      <c r="AE10" s="7">
        <v>0</v>
      </c>
      <c r="AF10" s="7">
        <v>0</v>
      </c>
      <c r="AG10" s="29">
        <v>227</v>
      </c>
      <c r="AH10" s="7">
        <v>0</v>
      </c>
      <c r="AI10" s="7">
        <v>0</v>
      </c>
      <c r="AJ10" s="7">
        <v>0</v>
      </c>
      <c r="AK10" s="29">
        <v>0</v>
      </c>
      <c r="AL10" s="7">
        <v>0</v>
      </c>
      <c r="AM10" s="105">
        <v>0</v>
      </c>
      <c r="AN10" s="7">
        <v>0</v>
      </c>
      <c r="AO10" s="11">
        <v>0</v>
      </c>
      <c r="AP10" s="105">
        <v>0</v>
      </c>
      <c r="AQ10" s="11">
        <v>0</v>
      </c>
      <c r="AR10" s="11">
        <v>0</v>
      </c>
      <c r="AS10" s="11">
        <v>0</v>
      </c>
      <c r="AT10" s="11">
        <v>0</v>
      </c>
      <c r="AU10" s="11">
        <v>0</v>
      </c>
      <c r="AV10" s="11">
        <v>0</v>
      </c>
      <c r="AW10" s="11">
        <v>0</v>
      </c>
      <c r="AX10" s="11">
        <v>0</v>
      </c>
      <c r="AZ10" s="11">
        <v>0</v>
      </c>
      <c r="BA10">
        <v>0</v>
      </c>
    </row>
    <row r="11" spans="1:71" hidden="1" x14ac:dyDescent="0.25">
      <c r="A11">
        <v>4</v>
      </c>
      <c r="B11" t="str">
        <f t="shared" si="1"/>
        <v>CS-1820</v>
      </c>
      <c r="C11" s="2" t="s">
        <v>314</v>
      </c>
      <c r="D11" s="2" t="str">
        <f t="shared" si="2"/>
        <v>1</v>
      </c>
      <c r="E11" s="2" t="str">
        <f t="shared" si="3"/>
        <v>18</v>
      </c>
      <c r="F11" s="2" t="str">
        <f t="shared" si="4"/>
        <v>182</v>
      </c>
      <c r="G11" s="1" t="s">
        <v>636</v>
      </c>
      <c r="H11" s="7">
        <v>0</v>
      </c>
      <c r="I11" s="7"/>
      <c r="J11" s="7">
        <v>0</v>
      </c>
      <c r="K11" s="7">
        <v>0</v>
      </c>
      <c r="L11" s="7">
        <v>0</v>
      </c>
      <c r="M11" s="7"/>
      <c r="N11" s="7">
        <v>0</v>
      </c>
      <c r="O11" s="7">
        <v>0</v>
      </c>
      <c r="P11" s="7">
        <v>0</v>
      </c>
      <c r="Q11" s="7"/>
      <c r="R11" s="7">
        <v>0</v>
      </c>
      <c r="S11" s="7">
        <v>0</v>
      </c>
      <c r="T11" s="7">
        <v>0</v>
      </c>
      <c r="U11" s="7"/>
      <c r="V11" s="7">
        <v>0</v>
      </c>
      <c r="W11" s="7">
        <v>0</v>
      </c>
      <c r="X11" s="7">
        <v>0</v>
      </c>
      <c r="Y11" s="7"/>
      <c r="Z11" s="7">
        <v>0</v>
      </c>
      <c r="AA11" s="7">
        <v>0</v>
      </c>
      <c r="AB11" s="7">
        <v>0</v>
      </c>
      <c r="AC11" s="7"/>
      <c r="AD11" s="7">
        <v>0</v>
      </c>
      <c r="AE11" s="7">
        <v>0</v>
      </c>
      <c r="AF11" s="7">
        <v>0</v>
      </c>
      <c r="AG11" s="29">
        <v>0</v>
      </c>
      <c r="AH11" s="7">
        <v>228</v>
      </c>
      <c r="AI11" s="7">
        <v>228</v>
      </c>
      <c r="AJ11" s="7">
        <v>0</v>
      </c>
      <c r="AK11" s="29">
        <v>0</v>
      </c>
      <c r="AL11" s="7">
        <v>0</v>
      </c>
      <c r="AM11" s="105">
        <v>0</v>
      </c>
      <c r="AN11" s="7">
        <v>0</v>
      </c>
      <c r="AO11" s="11">
        <v>0</v>
      </c>
      <c r="AP11" s="105">
        <v>0</v>
      </c>
      <c r="AQ11" s="11">
        <v>0</v>
      </c>
      <c r="AR11" s="11">
        <v>0</v>
      </c>
      <c r="AS11" s="11">
        <v>0</v>
      </c>
      <c r="AT11" s="11">
        <v>0</v>
      </c>
      <c r="AU11" s="11">
        <v>0</v>
      </c>
      <c r="AV11" s="11">
        <v>0</v>
      </c>
      <c r="AW11" s="11">
        <v>0</v>
      </c>
      <c r="AX11" s="11">
        <v>0</v>
      </c>
      <c r="AZ11" s="11">
        <v>0</v>
      </c>
      <c r="BA11">
        <v>0</v>
      </c>
    </row>
    <row r="12" spans="1:71" hidden="1" x14ac:dyDescent="0.25">
      <c r="A12">
        <v>4</v>
      </c>
      <c r="B12" t="str">
        <f t="shared" si="1"/>
        <v>CS-1900</v>
      </c>
      <c r="C12" s="2" t="s">
        <v>314</v>
      </c>
      <c r="D12" s="2" t="str">
        <f t="shared" si="2"/>
        <v>1</v>
      </c>
      <c r="E12" s="2" t="str">
        <f t="shared" si="3"/>
        <v>19</v>
      </c>
      <c r="F12" s="2" t="str">
        <f t="shared" si="4"/>
        <v>190</v>
      </c>
      <c r="G12" s="1" t="s">
        <v>638</v>
      </c>
      <c r="H12" s="7">
        <v>0</v>
      </c>
      <c r="I12" s="7"/>
      <c r="J12" s="7">
        <v>0</v>
      </c>
      <c r="K12" s="7">
        <v>0</v>
      </c>
      <c r="L12" s="7">
        <v>0</v>
      </c>
      <c r="M12" s="7"/>
      <c r="N12" s="7">
        <v>0</v>
      </c>
      <c r="O12" s="7">
        <v>0</v>
      </c>
      <c r="P12" s="7">
        <v>0</v>
      </c>
      <c r="Q12" s="7"/>
      <c r="R12" s="7">
        <v>0</v>
      </c>
      <c r="S12" s="7">
        <v>0</v>
      </c>
      <c r="T12" s="7">
        <v>0</v>
      </c>
      <c r="U12" s="7"/>
      <c r="V12" s="7">
        <v>0</v>
      </c>
      <c r="W12" s="7">
        <v>0</v>
      </c>
      <c r="X12" s="7">
        <v>0</v>
      </c>
      <c r="Y12" s="7"/>
      <c r="Z12" s="7">
        <v>0</v>
      </c>
      <c r="AA12" s="7">
        <v>0</v>
      </c>
      <c r="AB12" s="7">
        <v>0</v>
      </c>
      <c r="AC12" s="7"/>
      <c r="AD12" s="7">
        <v>0</v>
      </c>
      <c r="AE12" s="7">
        <v>0</v>
      </c>
      <c r="AF12" s="7">
        <v>0</v>
      </c>
      <c r="AG12" s="29">
        <v>0</v>
      </c>
      <c r="AH12" s="7">
        <v>0</v>
      </c>
      <c r="AI12" s="7">
        <v>0</v>
      </c>
      <c r="AJ12" s="7">
        <v>0</v>
      </c>
      <c r="AK12" s="29">
        <v>0</v>
      </c>
      <c r="AL12" s="7">
        <v>0</v>
      </c>
      <c r="AM12" s="105">
        <v>24887</v>
      </c>
      <c r="AN12" s="7">
        <v>0</v>
      </c>
      <c r="AO12" s="11">
        <v>22049</v>
      </c>
      <c r="AP12" s="105">
        <v>22049</v>
      </c>
      <c r="AQ12" s="11">
        <v>356487</v>
      </c>
      <c r="AR12" s="11">
        <v>0</v>
      </c>
      <c r="AS12" s="11">
        <v>379921</v>
      </c>
      <c r="AT12" s="11">
        <v>379921</v>
      </c>
      <c r="AU12" s="11">
        <v>379921</v>
      </c>
      <c r="AV12" s="11">
        <v>0</v>
      </c>
      <c r="AW12" s="11">
        <v>409282</v>
      </c>
      <c r="AX12" s="11">
        <v>409282</v>
      </c>
      <c r="AZ12" s="11">
        <v>0</v>
      </c>
      <c r="BA12">
        <v>387798</v>
      </c>
    </row>
    <row r="13" spans="1:71" hidden="1" x14ac:dyDescent="0.25">
      <c r="A13">
        <v>4</v>
      </c>
      <c r="B13" t="str">
        <f t="shared" si="1"/>
        <v>CS-2610</v>
      </c>
      <c r="C13" s="2" t="s">
        <v>314</v>
      </c>
      <c r="D13" s="2" t="str">
        <f t="shared" si="2"/>
        <v>2</v>
      </c>
      <c r="E13" s="2" t="str">
        <f t="shared" si="3"/>
        <v>26</v>
      </c>
      <c r="F13" s="2" t="str">
        <f t="shared" si="4"/>
        <v>261</v>
      </c>
      <c r="G13" s="1" t="s">
        <v>641</v>
      </c>
      <c r="H13" s="7">
        <v>37713</v>
      </c>
      <c r="I13" s="7"/>
      <c r="J13" s="7">
        <v>76604</v>
      </c>
      <c r="K13" s="7">
        <v>76339</v>
      </c>
      <c r="L13" s="7">
        <v>37713</v>
      </c>
      <c r="M13" s="7"/>
      <c r="N13" s="7">
        <v>468882</v>
      </c>
      <c r="O13" s="7">
        <v>474033</v>
      </c>
      <c r="P13" s="7">
        <v>499644</v>
      </c>
      <c r="Q13" s="7"/>
      <c r="R13" s="7">
        <v>524563</v>
      </c>
      <c r="S13" s="7">
        <v>524366</v>
      </c>
      <c r="T13" s="7">
        <v>476729</v>
      </c>
      <c r="U13" s="7"/>
      <c r="V13" s="7">
        <v>448041</v>
      </c>
      <c r="W13" s="7">
        <v>448041</v>
      </c>
      <c r="X13" s="7">
        <v>210137</v>
      </c>
      <c r="Y13" s="7"/>
      <c r="Z13" s="7">
        <v>3484</v>
      </c>
      <c r="AA13" s="7">
        <v>-72</v>
      </c>
      <c r="AB13" s="7">
        <v>196236</v>
      </c>
      <c r="AC13" s="7"/>
      <c r="AD13" s="7">
        <v>122347.802</v>
      </c>
      <c r="AE13" s="7">
        <v>122348</v>
      </c>
      <c r="AF13" s="7">
        <v>188417</v>
      </c>
      <c r="AG13" s="29">
        <v>-5918</v>
      </c>
      <c r="AH13" s="7">
        <v>-47100</v>
      </c>
      <c r="AI13" s="7">
        <v>-47100</v>
      </c>
      <c r="AJ13" s="7">
        <v>172596</v>
      </c>
      <c r="AK13" s="29">
        <v>129261</v>
      </c>
      <c r="AL13" s="7">
        <v>138668</v>
      </c>
      <c r="AM13" s="105">
        <v>138668</v>
      </c>
      <c r="AN13" s="7">
        <v>185948</v>
      </c>
      <c r="AO13" s="11">
        <v>157359.29999999999</v>
      </c>
      <c r="AP13" s="105">
        <v>163852</v>
      </c>
      <c r="AQ13" s="11">
        <v>182197</v>
      </c>
      <c r="AR13" s="11">
        <v>0</v>
      </c>
      <c r="AS13" s="11">
        <v>174048</v>
      </c>
      <c r="AT13" s="11">
        <v>184804</v>
      </c>
      <c r="AU13" s="11">
        <v>184804</v>
      </c>
      <c r="AV13" s="11">
        <v>0</v>
      </c>
      <c r="AW13" s="11">
        <v>235435</v>
      </c>
      <c r="AX13" s="11">
        <v>239840</v>
      </c>
      <c r="AZ13" s="11">
        <v>195585</v>
      </c>
      <c r="BA13">
        <v>231856</v>
      </c>
    </row>
    <row r="14" spans="1:71" hidden="1" x14ac:dyDescent="0.25">
      <c r="A14">
        <v>4</v>
      </c>
      <c r="B14" t="str">
        <f t="shared" si="1"/>
        <v>CS-2620</v>
      </c>
      <c r="C14" s="2" t="s">
        <v>314</v>
      </c>
      <c r="D14" s="2" t="str">
        <f t="shared" si="2"/>
        <v>2</v>
      </c>
      <c r="E14" s="2" t="str">
        <f t="shared" si="3"/>
        <v>26</v>
      </c>
      <c r="F14" s="2" t="str">
        <f t="shared" si="4"/>
        <v>262</v>
      </c>
      <c r="G14" s="1" t="s">
        <v>642</v>
      </c>
      <c r="H14" s="7">
        <v>146655</v>
      </c>
      <c r="I14" s="7"/>
      <c r="J14" s="7">
        <v>146185</v>
      </c>
      <c r="K14" s="7">
        <v>159465</v>
      </c>
      <c r="L14" s="7">
        <v>146655</v>
      </c>
      <c r="M14" s="7"/>
      <c r="N14" s="7">
        <v>168747</v>
      </c>
      <c r="O14" s="7">
        <v>176480</v>
      </c>
      <c r="P14" s="7">
        <v>167541</v>
      </c>
      <c r="Q14" s="7"/>
      <c r="R14" s="7">
        <v>180305</v>
      </c>
      <c r="S14" s="7">
        <v>175747</v>
      </c>
      <c r="T14" s="7">
        <v>175387</v>
      </c>
      <c r="U14" s="7"/>
      <c r="V14" s="7">
        <v>160768</v>
      </c>
      <c r="W14" s="7">
        <v>160759</v>
      </c>
      <c r="X14" s="7">
        <v>155433</v>
      </c>
      <c r="Y14" s="7"/>
      <c r="Z14" s="7">
        <v>140874</v>
      </c>
      <c r="AA14" s="7">
        <v>140874</v>
      </c>
      <c r="AB14" s="7">
        <v>133153</v>
      </c>
      <c r="AC14" s="7"/>
      <c r="AD14" s="7">
        <v>156094.69500000001</v>
      </c>
      <c r="AE14" s="7">
        <v>156094</v>
      </c>
      <c r="AF14" s="7">
        <v>120702</v>
      </c>
      <c r="AG14" s="29">
        <v>76059</v>
      </c>
      <c r="AH14" s="7">
        <v>125869</v>
      </c>
      <c r="AI14" s="7">
        <v>125869</v>
      </c>
      <c r="AJ14" s="7">
        <v>121691</v>
      </c>
      <c r="AK14" s="29">
        <v>115847</v>
      </c>
      <c r="AL14" s="7">
        <v>116582</v>
      </c>
      <c r="AM14" s="105">
        <v>116582</v>
      </c>
      <c r="AN14" s="7">
        <v>78900</v>
      </c>
      <c r="AO14" s="11">
        <v>65114.5</v>
      </c>
      <c r="AP14" s="105">
        <v>65001</v>
      </c>
      <c r="AQ14" s="11">
        <v>68256</v>
      </c>
      <c r="AR14" s="11">
        <v>0</v>
      </c>
      <c r="AS14" s="11">
        <v>78505</v>
      </c>
      <c r="AT14" s="11">
        <v>78915</v>
      </c>
      <c r="AU14" s="11">
        <v>78915</v>
      </c>
      <c r="AV14" s="11">
        <v>0</v>
      </c>
      <c r="AW14" s="11">
        <v>5950</v>
      </c>
      <c r="AX14" s="11">
        <v>5808</v>
      </c>
      <c r="AZ14" s="11">
        <v>3044</v>
      </c>
      <c r="BA14">
        <v>4585</v>
      </c>
    </row>
    <row r="15" spans="1:71" hidden="1" x14ac:dyDescent="0.25">
      <c r="A15">
        <v>4</v>
      </c>
      <c r="B15" t="str">
        <f t="shared" si="1"/>
        <v>CS-2710</v>
      </c>
      <c r="C15" s="2" t="s">
        <v>314</v>
      </c>
      <c r="D15" s="2" t="str">
        <f t="shared" si="2"/>
        <v>2</v>
      </c>
      <c r="E15" s="2" t="str">
        <f t="shared" si="3"/>
        <v>27</v>
      </c>
      <c r="F15" s="2" t="str">
        <f t="shared" si="4"/>
        <v>271</v>
      </c>
      <c r="G15" s="1" t="s">
        <v>965</v>
      </c>
      <c r="H15" s="7">
        <v>335325</v>
      </c>
      <c r="I15" s="7"/>
      <c r="J15" s="7">
        <v>427985</v>
      </c>
      <c r="K15" s="7">
        <v>427985</v>
      </c>
      <c r="L15" s="7">
        <v>335325</v>
      </c>
      <c r="M15" s="7"/>
      <c r="N15" s="7">
        <v>439158</v>
      </c>
      <c r="O15" s="7">
        <v>439157</v>
      </c>
      <c r="P15" s="7">
        <v>539212</v>
      </c>
      <c r="Q15" s="7"/>
      <c r="R15" s="7">
        <v>491356</v>
      </c>
      <c r="S15" s="7">
        <v>491356</v>
      </c>
      <c r="T15" s="7">
        <v>527087</v>
      </c>
      <c r="U15" s="7"/>
      <c r="V15" s="7">
        <v>446023</v>
      </c>
      <c r="W15" s="7">
        <v>446023</v>
      </c>
      <c r="X15" s="7">
        <v>444147</v>
      </c>
      <c r="Y15" s="7"/>
      <c r="Z15" s="7">
        <v>448914</v>
      </c>
      <c r="AA15" s="7">
        <v>448914</v>
      </c>
      <c r="AB15" s="7">
        <v>0</v>
      </c>
      <c r="AC15" s="7"/>
      <c r="AD15" s="7">
        <v>0</v>
      </c>
      <c r="AE15" s="7">
        <v>0</v>
      </c>
      <c r="AF15" s="7">
        <v>0</v>
      </c>
      <c r="AG15" s="29">
        <v>0</v>
      </c>
      <c r="AH15" s="7">
        <v>0</v>
      </c>
      <c r="AI15" s="7">
        <v>0</v>
      </c>
      <c r="AJ15" s="7">
        <v>0</v>
      </c>
      <c r="AK15" s="29">
        <v>0</v>
      </c>
      <c r="AL15" s="7">
        <v>0</v>
      </c>
      <c r="AM15" s="105">
        <v>0</v>
      </c>
      <c r="AN15" s="7">
        <v>0</v>
      </c>
      <c r="AO15" s="11">
        <v>0</v>
      </c>
      <c r="AP15" s="105">
        <v>0</v>
      </c>
      <c r="AQ15" s="11">
        <v>0</v>
      </c>
      <c r="AR15" s="11">
        <v>0</v>
      </c>
      <c r="AS15" s="11">
        <v>0</v>
      </c>
      <c r="AT15" s="11">
        <v>0</v>
      </c>
      <c r="AU15" s="11"/>
      <c r="AV15" s="11">
        <v>0</v>
      </c>
      <c r="AW15" s="11">
        <v>0</v>
      </c>
      <c r="AX15" s="11"/>
      <c r="AZ15" s="11"/>
    </row>
    <row r="16" spans="1:71" hidden="1" x14ac:dyDescent="0.25">
      <c r="A16">
        <v>4</v>
      </c>
      <c r="B16" t="str">
        <f t="shared" si="1"/>
        <v>CS-2720</v>
      </c>
      <c r="C16" s="2" t="s">
        <v>314</v>
      </c>
      <c r="D16" s="2" t="str">
        <f t="shared" si="2"/>
        <v>2</v>
      </c>
      <c r="E16" s="2" t="str">
        <f t="shared" si="3"/>
        <v>27</v>
      </c>
      <c r="F16" s="2" t="str">
        <f t="shared" si="4"/>
        <v>272</v>
      </c>
      <c r="G16" s="1" t="s">
        <v>966</v>
      </c>
      <c r="H16" s="7">
        <v>1000</v>
      </c>
      <c r="I16" s="7"/>
      <c r="J16" s="7">
        <v>1200</v>
      </c>
      <c r="K16" s="7">
        <v>300</v>
      </c>
      <c r="L16" s="7">
        <v>1000</v>
      </c>
      <c r="M16" s="7"/>
      <c r="N16" s="7">
        <v>0</v>
      </c>
      <c r="O16" s="7">
        <v>0</v>
      </c>
      <c r="P16" s="7">
        <v>8854</v>
      </c>
      <c r="Q16" s="7"/>
      <c r="R16" s="7">
        <v>19423</v>
      </c>
      <c r="S16" s="7">
        <v>19423</v>
      </c>
      <c r="T16" s="7">
        <v>8479</v>
      </c>
      <c r="U16" s="7"/>
      <c r="V16" s="7">
        <v>9159</v>
      </c>
      <c r="W16" s="7">
        <v>9159</v>
      </c>
      <c r="X16" s="7">
        <v>8604</v>
      </c>
      <c r="Y16" s="7"/>
      <c r="Z16" s="7">
        <v>8646</v>
      </c>
      <c r="AA16" s="7">
        <v>8646</v>
      </c>
      <c r="AB16" s="7">
        <v>0</v>
      </c>
      <c r="AC16" s="7"/>
      <c r="AD16" s="7">
        <v>0</v>
      </c>
      <c r="AE16" s="7">
        <v>0</v>
      </c>
      <c r="AF16" s="7">
        <v>0</v>
      </c>
      <c r="AG16" s="29">
        <v>0</v>
      </c>
      <c r="AH16" s="7">
        <v>0</v>
      </c>
      <c r="AI16" s="7">
        <v>0</v>
      </c>
      <c r="AJ16" s="7">
        <v>0</v>
      </c>
      <c r="AK16" s="29">
        <v>0</v>
      </c>
      <c r="AL16" s="7">
        <v>0</v>
      </c>
      <c r="AM16" s="105">
        <v>0</v>
      </c>
      <c r="AN16" s="7">
        <v>0</v>
      </c>
      <c r="AO16" s="11">
        <v>0</v>
      </c>
      <c r="AP16" s="105">
        <v>0</v>
      </c>
      <c r="AQ16" s="11">
        <v>0</v>
      </c>
      <c r="AR16" s="11">
        <v>0</v>
      </c>
      <c r="AS16" s="11">
        <v>0</v>
      </c>
      <c r="AT16" s="11">
        <v>0</v>
      </c>
      <c r="AU16" s="11"/>
      <c r="AV16" s="11">
        <v>0</v>
      </c>
      <c r="AW16" s="11">
        <v>0</v>
      </c>
      <c r="AX16" s="11"/>
      <c r="AZ16" s="11"/>
    </row>
    <row r="17" spans="1:53" hidden="1" x14ac:dyDescent="0.25">
      <c r="A17">
        <v>4</v>
      </c>
      <c r="B17" t="str">
        <f t="shared" si="1"/>
        <v>CS-2730</v>
      </c>
      <c r="C17" s="2" t="s">
        <v>314</v>
      </c>
      <c r="D17" s="2" t="str">
        <f t="shared" si="2"/>
        <v>2</v>
      </c>
      <c r="E17" s="2" t="str">
        <f t="shared" si="3"/>
        <v>27</v>
      </c>
      <c r="F17" s="2" t="str">
        <f t="shared" si="4"/>
        <v>273</v>
      </c>
      <c r="G17" s="1" t="s">
        <v>967</v>
      </c>
      <c r="H17" s="7">
        <v>454000</v>
      </c>
      <c r="I17" s="7"/>
      <c r="J17" s="7">
        <v>723323</v>
      </c>
      <c r="K17" s="7">
        <v>710802</v>
      </c>
      <c r="L17" s="7">
        <v>454000</v>
      </c>
      <c r="M17" s="7"/>
      <c r="N17" s="7">
        <v>777698</v>
      </c>
      <c r="O17" s="7">
        <v>777698</v>
      </c>
      <c r="P17" s="7">
        <v>845000</v>
      </c>
      <c r="Q17" s="7"/>
      <c r="R17" s="7">
        <v>706587</v>
      </c>
      <c r="S17" s="7">
        <v>706587</v>
      </c>
      <c r="T17" s="7">
        <v>704890</v>
      </c>
      <c r="U17" s="7"/>
      <c r="V17" s="7">
        <v>1027958</v>
      </c>
      <c r="W17" s="7">
        <v>1027958</v>
      </c>
      <c r="X17" s="7">
        <v>724383</v>
      </c>
      <c r="Y17" s="7"/>
      <c r="Z17" s="7">
        <v>726618</v>
      </c>
      <c r="AA17" s="7">
        <v>726618</v>
      </c>
      <c r="AB17" s="7">
        <v>0</v>
      </c>
      <c r="AC17" s="7"/>
      <c r="AD17" s="7">
        <v>0</v>
      </c>
      <c r="AE17" s="7">
        <v>0</v>
      </c>
      <c r="AF17" s="7">
        <v>0</v>
      </c>
      <c r="AG17" s="29">
        <v>0</v>
      </c>
      <c r="AH17" s="7">
        <v>0</v>
      </c>
      <c r="AI17" s="7">
        <v>0</v>
      </c>
      <c r="AJ17" s="7">
        <v>0</v>
      </c>
      <c r="AK17" s="29">
        <v>0</v>
      </c>
      <c r="AL17" s="7">
        <v>0</v>
      </c>
      <c r="AM17" s="105">
        <v>0</v>
      </c>
      <c r="AN17" s="7">
        <v>0</v>
      </c>
      <c r="AO17" s="11">
        <v>0</v>
      </c>
      <c r="AP17" s="105">
        <v>0</v>
      </c>
      <c r="AQ17" s="11">
        <v>0</v>
      </c>
      <c r="AR17" s="11">
        <v>0</v>
      </c>
      <c r="AS17" s="11">
        <v>0</v>
      </c>
      <c r="AT17" s="11">
        <v>0</v>
      </c>
      <c r="AU17" s="11"/>
      <c r="AV17" s="11">
        <v>0</v>
      </c>
      <c r="AW17" s="11">
        <v>0</v>
      </c>
      <c r="AX17" s="11"/>
      <c r="AZ17" s="11"/>
    </row>
    <row r="18" spans="1:53" hidden="1" x14ac:dyDescent="0.25">
      <c r="A18">
        <v>4</v>
      </c>
      <c r="B18" t="str">
        <f t="shared" si="1"/>
        <v>CS-2740</v>
      </c>
      <c r="C18" s="2" t="s">
        <v>314</v>
      </c>
      <c r="D18" s="2" t="str">
        <f t="shared" si="2"/>
        <v>2</v>
      </c>
      <c r="E18" s="2" t="str">
        <f t="shared" si="3"/>
        <v>27</v>
      </c>
      <c r="F18" s="2" t="str">
        <f t="shared" si="4"/>
        <v>274</v>
      </c>
      <c r="G18" s="1" t="s">
        <v>968</v>
      </c>
      <c r="H18" s="7">
        <v>0</v>
      </c>
      <c r="I18" s="7"/>
      <c r="J18" s="7">
        <v>0</v>
      </c>
      <c r="K18" s="7">
        <v>0</v>
      </c>
      <c r="L18" s="7">
        <v>0</v>
      </c>
      <c r="M18" s="7"/>
      <c r="N18" s="7">
        <v>0</v>
      </c>
      <c r="O18" s="7">
        <v>0</v>
      </c>
      <c r="P18" s="7">
        <v>0</v>
      </c>
      <c r="Q18" s="7"/>
      <c r="R18" s="7">
        <v>0</v>
      </c>
      <c r="S18" s="7">
        <v>0</v>
      </c>
      <c r="T18" s="7">
        <v>0</v>
      </c>
      <c r="U18" s="7"/>
      <c r="V18" s="7">
        <v>0</v>
      </c>
      <c r="W18" s="7">
        <v>0</v>
      </c>
      <c r="X18" s="7">
        <v>0</v>
      </c>
      <c r="Y18" s="7"/>
      <c r="Z18" s="7">
        <v>0</v>
      </c>
      <c r="AA18" s="7">
        <v>0</v>
      </c>
      <c r="AB18" s="7">
        <v>0</v>
      </c>
      <c r="AC18" s="7"/>
      <c r="AD18" s="7">
        <v>0</v>
      </c>
      <c r="AE18" s="7">
        <v>0</v>
      </c>
      <c r="AF18" s="7">
        <v>0</v>
      </c>
      <c r="AG18" s="29">
        <v>0</v>
      </c>
      <c r="AH18" s="7">
        <v>0</v>
      </c>
      <c r="AI18" s="7">
        <v>0</v>
      </c>
      <c r="AJ18" s="7">
        <v>0</v>
      </c>
      <c r="AK18" s="29">
        <v>0</v>
      </c>
      <c r="AL18" s="7">
        <v>0</v>
      </c>
      <c r="AM18" s="105">
        <v>0</v>
      </c>
      <c r="AN18" s="7">
        <v>0</v>
      </c>
      <c r="AO18" s="11">
        <v>0</v>
      </c>
      <c r="AP18" s="105">
        <v>0</v>
      </c>
      <c r="AQ18" s="11">
        <v>0</v>
      </c>
      <c r="AR18" s="11">
        <v>0</v>
      </c>
      <c r="AS18" s="11">
        <v>0</v>
      </c>
      <c r="AT18" s="11">
        <v>0</v>
      </c>
      <c r="AU18" s="11"/>
      <c r="AV18" s="11">
        <v>0</v>
      </c>
      <c r="AW18" s="11">
        <v>0</v>
      </c>
      <c r="AX18" s="11"/>
      <c r="AZ18" s="11"/>
    </row>
    <row r="19" spans="1:53" hidden="1" x14ac:dyDescent="0.25">
      <c r="A19">
        <v>4</v>
      </c>
      <c r="B19" t="str">
        <f t="shared" si="1"/>
        <v>CS-2750</v>
      </c>
      <c r="C19" s="2" t="s">
        <v>314</v>
      </c>
      <c r="D19" s="2" t="str">
        <f t="shared" si="2"/>
        <v>2</v>
      </c>
      <c r="E19" s="2" t="str">
        <f t="shared" si="3"/>
        <v>27</v>
      </c>
      <c r="F19" s="2" t="str">
        <f t="shared" si="4"/>
        <v>275</v>
      </c>
      <c r="G19" s="1" t="s">
        <v>969</v>
      </c>
      <c r="H19" s="7">
        <v>0</v>
      </c>
      <c r="I19" s="7"/>
      <c r="J19" s="7">
        <v>0</v>
      </c>
      <c r="K19" s="7">
        <v>0</v>
      </c>
      <c r="L19" s="7">
        <v>0</v>
      </c>
      <c r="M19" s="7"/>
      <c r="N19" s="7">
        <v>0</v>
      </c>
      <c r="O19" s="7">
        <v>0</v>
      </c>
      <c r="P19" s="7">
        <v>0</v>
      </c>
      <c r="Q19" s="7"/>
      <c r="R19" s="7">
        <v>0</v>
      </c>
      <c r="S19" s="7">
        <v>0</v>
      </c>
      <c r="T19" s="7">
        <v>0</v>
      </c>
      <c r="U19" s="7"/>
      <c r="V19" s="7">
        <v>0</v>
      </c>
      <c r="W19" s="7">
        <v>0</v>
      </c>
      <c r="X19" s="7">
        <v>0</v>
      </c>
      <c r="Y19" s="7"/>
      <c r="Z19" s="7">
        <v>0</v>
      </c>
      <c r="AA19" s="7">
        <v>0</v>
      </c>
      <c r="AB19" s="7">
        <v>0</v>
      </c>
      <c r="AC19" s="7"/>
      <c r="AD19" s="7">
        <v>0</v>
      </c>
      <c r="AE19" s="7">
        <v>0</v>
      </c>
      <c r="AF19" s="7">
        <v>0</v>
      </c>
      <c r="AG19" s="29">
        <v>0</v>
      </c>
      <c r="AH19" s="7">
        <v>0</v>
      </c>
      <c r="AI19" s="7">
        <v>0</v>
      </c>
      <c r="AJ19" s="7">
        <v>0</v>
      </c>
      <c r="AK19" s="29">
        <v>0</v>
      </c>
      <c r="AL19" s="7">
        <v>0</v>
      </c>
      <c r="AM19" s="105">
        <v>0</v>
      </c>
      <c r="AN19" s="7">
        <v>0</v>
      </c>
      <c r="AO19" s="11">
        <v>0</v>
      </c>
      <c r="AP19" s="105">
        <v>0</v>
      </c>
      <c r="AQ19" s="11">
        <v>0</v>
      </c>
      <c r="AR19" s="11">
        <v>0</v>
      </c>
      <c r="AS19" s="11">
        <v>0</v>
      </c>
      <c r="AT19" s="11">
        <v>0</v>
      </c>
      <c r="AU19" s="11"/>
      <c r="AV19" s="11">
        <v>0</v>
      </c>
      <c r="AW19" s="11">
        <v>0</v>
      </c>
      <c r="AX19" s="11"/>
      <c r="AZ19" s="11"/>
    </row>
    <row r="20" spans="1:53" hidden="1" x14ac:dyDescent="0.25">
      <c r="A20">
        <v>4</v>
      </c>
      <c r="B20" t="str">
        <f t="shared" si="1"/>
        <v>CS-2810</v>
      </c>
      <c r="C20" s="2" t="s">
        <v>314</v>
      </c>
      <c r="D20" s="2" t="str">
        <f t="shared" si="2"/>
        <v>2</v>
      </c>
      <c r="E20" s="2" t="str">
        <f t="shared" si="3"/>
        <v>28</v>
      </c>
      <c r="F20" s="2" t="str">
        <f t="shared" si="4"/>
        <v>281</v>
      </c>
      <c r="G20" s="1" t="s">
        <v>644</v>
      </c>
      <c r="H20" s="7">
        <v>744</v>
      </c>
      <c r="I20" s="7"/>
      <c r="J20" s="7">
        <v>611</v>
      </c>
      <c r="K20" s="7">
        <v>610</v>
      </c>
      <c r="L20" s="7">
        <v>744</v>
      </c>
      <c r="M20" s="7"/>
      <c r="N20" s="7">
        <v>896</v>
      </c>
      <c r="O20" s="7">
        <v>896</v>
      </c>
      <c r="P20" s="7">
        <v>725</v>
      </c>
      <c r="Q20" s="7"/>
      <c r="R20" s="7">
        <v>1003</v>
      </c>
      <c r="S20" s="7">
        <v>1003</v>
      </c>
      <c r="T20" s="7">
        <v>725</v>
      </c>
      <c r="U20" s="7"/>
      <c r="V20" s="7">
        <v>873</v>
      </c>
      <c r="W20" s="7">
        <v>873</v>
      </c>
      <c r="X20" s="7">
        <v>1050</v>
      </c>
      <c r="Y20" s="7"/>
      <c r="Z20" s="7">
        <v>1353</v>
      </c>
      <c r="AA20" s="7">
        <v>1353</v>
      </c>
      <c r="AB20" s="7">
        <v>1100</v>
      </c>
      <c r="AC20" s="7"/>
      <c r="AD20" s="7">
        <v>1511</v>
      </c>
      <c r="AE20" s="7">
        <v>1511</v>
      </c>
      <c r="AF20" s="7">
        <v>1120</v>
      </c>
      <c r="AG20" s="29">
        <v>1041</v>
      </c>
      <c r="AH20" s="7">
        <v>2746</v>
      </c>
      <c r="AI20" s="7">
        <v>2746</v>
      </c>
      <c r="AJ20" s="7">
        <v>1296</v>
      </c>
      <c r="AK20" s="29">
        <v>1742</v>
      </c>
      <c r="AL20" s="7">
        <v>1979</v>
      </c>
      <c r="AM20" s="105">
        <v>1979</v>
      </c>
      <c r="AN20" s="7">
        <v>2196</v>
      </c>
      <c r="AO20" s="11">
        <v>2471.4</v>
      </c>
      <c r="AP20" s="105">
        <v>2479</v>
      </c>
      <c r="AQ20" s="11">
        <v>2479</v>
      </c>
      <c r="AR20" s="11">
        <v>0</v>
      </c>
      <c r="AS20" s="11">
        <v>3061</v>
      </c>
      <c r="AT20" s="11">
        <v>3079</v>
      </c>
      <c r="AU20" s="11">
        <v>3079</v>
      </c>
      <c r="AV20" s="11">
        <v>0</v>
      </c>
      <c r="AW20" s="11">
        <v>3833</v>
      </c>
      <c r="AX20" s="11">
        <v>4103</v>
      </c>
      <c r="AZ20" s="11">
        <v>3712</v>
      </c>
      <c r="BA20">
        <v>3666</v>
      </c>
    </row>
    <row r="21" spans="1:53" hidden="1" x14ac:dyDescent="0.25">
      <c r="A21">
        <v>4</v>
      </c>
      <c r="B21" t="str">
        <f t="shared" si="1"/>
        <v>CS-2820</v>
      </c>
      <c r="C21" s="2" t="s">
        <v>314</v>
      </c>
      <c r="D21" s="2" t="str">
        <f t="shared" si="2"/>
        <v>2</v>
      </c>
      <c r="E21" s="2" t="str">
        <f t="shared" si="3"/>
        <v>28</v>
      </c>
      <c r="F21" s="2" t="str">
        <f t="shared" si="4"/>
        <v>282</v>
      </c>
      <c r="G21" s="1" t="s">
        <v>645</v>
      </c>
      <c r="H21" s="17">
        <v>5548</v>
      </c>
      <c r="I21" s="17"/>
      <c r="J21" s="7">
        <v>5647</v>
      </c>
      <c r="K21" s="7">
        <v>5647</v>
      </c>
      <c r="L21" s="7">
        <v>5548</v>
      </c>
      <c r="M21" s="7"/>
      <c r="N21" s="7">
        <v>360028</v>
      </c>
      <c r="O21" s="7">
        <v>370026</v>
      </c>
      <c r="P21" s="7">
        <v>237361</v>
      </c>
      <c r="Q21" s="7"/>
      <c r="R21" s="7">
        <v>214800</v>
      </c>
      <c r="S21" s="7">
        <v>209553</v>
      </c>
      <c r="T21" s="7">
        <v>216300</v>
      </c>
      <c r="U21" s="7"/>
      <c r="V21" s="7">
        <v>543672</v>
      </c>
      <c r="W21" s="7">
        <v>543672</v>
      </c>
      <c r="X21" s="7">
        <v>253035</v>
      </c>
      <c r="Y21" s="7"/>
      <c r="Z21" s="7">
        <v>199323</v>
      </c>
      <c r="AA21" s="7">
        <v>199323</v>
      </c>
      <c r="AB21" s="7">
        <v>1191904</v>
      </c>
      <c r="AC21" s="7"/>
      <c r="AD21" s="7">
        <v>974805.32499999995</v>
      </c>
      <c r="AE21" s="7">
        <v>974805</v>
      </c>
      <c r="AF21" s="7">
        <v>972946</v>
      </c>
      <c r="AG21" s="29">
        <v>1182770</v>
      </c>
      <c r="AH21" s="7">
        <v>1184572</v>
      </c>
      <c r="AI21" s="7">
        <v>1184572</v>
      </c>
      <c r="AJ21" s="7">
        <v>1194178</v>
      </c>
      <c r="AK21" s="29">
        <v>1375327</v>
      </c>
      <c r="AL21" s="7">
        <v>1371222</v>
      </c>
      <c r="AM21" s="105">
        <v>1371222</v>
      </c>
      <c r="AN21" s="7">
        <v>1374952</v>
      </c>
      <c r="AO21" s="11">
        <v>1507474.3</v>
      </c>
      <c r="AP21" s="105">
        <v>1507751</v>
      </c>
      <c r="AQ21" s="11">
        <v>1507751</v>
      </c>
      <c r="AR21" s="11">
        <v>0</v>
      </c>
      <c r="AS21" s="11">
        <v>1444917</v>
      </c>
      <c r="AT21" s="11">
        <v>1445567</v>
      </c>
      <c r="AU21" s="11">
        <v>1445567</v>
      </c>
      <c r="AV21" s="11">
        <v>0</v>
      </c>
      <c r="AW21" s="11">
        <v>705475</v>
      </c>
      <c r="AX21" s="11">
        <v>705475</v>
      </c>
      <c r="AZ21" s="11">
        <v>893629</v>
      </c>
      <c r="BA21">
        <v>1099227</v>
      </c>
    </row>
    <row r="22" spans="1:53" hidden="1" x14ac:dyDescent="0.25">
      <c r="A22">
        <v>4</v>
      </c>
      <c r="B22" t="str">
        <f t="shared" si="1"/>
        <v>CS-2830</v>
      </c>
      <c r="C22" s="2" t="s">
        <v>314</v>
      </c>
      <c r="D22" s="2" t="str">
        <f t="shared" si="2"/>
        <v>2</v>
      </c>
      <c r="E22" s="2" t="str">
        <f t="shared" si="3"/>
        <v>28</v>
      </c>
      <c r="F22" s="2" t="str">
        <f t="shared" si="4"/>
        <v>283</v>
      </c>
      <c r="G22" s="1" t="s">
        <v>646</v>
      </c>
      <c r="H22" s="7">
        <v>1880</v>
      </c>
      <c r="I22" s="7"/>
      <c r="J22" s="7">
        <v>3082</v>
      </c>
      <c r="K22" s="7">
        <v>3082</v>
      </c>
      <c r="L22" s="7">
        <v>1880</v>
      </c>
      <c r="M22" s="7"/>
      <c r="N22" s="7">
        <v>2626</v>
      </c>
      <c r="O22" s="7">
        <v>2626</v>
      </c>
      <c r="P22" s="7">
        <v>2700</v>
      </c>
      <c r="Q22" s="7"/>
      <c r="R22" s="7">
        <v>1584</v>
      </c>
      <c r="S22" s="7">
        <v>1584</v>
      </c>
      <c r="T22" s="7">
        <v>2800</v>
      </c>
      <c r="U22" s="7"/>
      <c r="V22" s="7">
        <v>2371</v>
      </c>
      <c r="W22" s="7">
        <v>2371</v>
      </c>
      <c r="X22" s="7">
        <v>2700</v>
      </c>
      <c r="Y22" s="7"/>
      <c r="Z22" s="7">
        <v>2638</v>
      </c>
      <c r="AA22" s="7">
        <v>2638</v>
      </c>
      <c r="AB22" s="7">
        <v>2500</v>
      </c>
      <c r="AC22" s="7"/>
      <c r="AD22" s="7">
        <v>2738</v>
      </c>
      <c r="AE22" s="7">
        <v>2738</v>
      </c>
      <c r="AF22" s="7">
        <v>2600</v>
      </c>
      <c r="AG22" s="29">
        <v>3288</v>
      </c>
      <c r="AH22" s="7">
        <v>3375</v>
      </c>
      <c r="AI22" s="7">
        <v>3375</v>
      </c>
      <c r="AJ22" s="7">
        <v>2661</v>
      </c>
      <c r="AK22" s="29">
        <v>1572</v>
      </c>
      <c r="AL22" s="7">
        <v>1571</v>
      </c>
      <c r="AM22" s="105">
        <v>1571</v>
      </c>
      <c r="AN22" s="7">
        <v>3431</v>
      </c>
      <c r="AO22" s="11">
        <v>1482</v>
      </c>
      <c r="AP22" s="105">
        <v>1482</v>
      </c>
      <c r="AQ22" s="11">
        <v>4943</v>
      </c>
      <c r="AR22" s="11">
        <v>0</v>
      </c>
      <c r="AS22" s="11">
        <v>4762</v>
      </c>
      <c r="AT22" s="11">
        <v>4763</v>
      </c>
      <c r="AU22" s="11">
        <v>4763</v>
      </c>
      <c r="AV22" s="11">
        <v>0</v>
      </c>
      <c r="AW22" s="11">
        <v>5195</v>
      </c>
      <c r="AX22" s="11">
        <v>5333</v>
      </c>
      <c r="AZ22" s="11">
        <v>5140</v>
      </c>
      <c r="BA22">
        <v>4586</v>
      </c>
    </row>
    <row r="23" spans="1:53" hidden="1" x14ac:dyDescent="0.25">
      <c r="A23">
        <v>4</v>
      </c>
      <c r="B23" t="str">
        <f t="shared" si="1"/>
        <v>CS-3610</v>
      </c>
      <c r="C23" s="2" t="s">
        <v>314</v>
      </c>
      <c r="D23" s="2" t="str">
        <f t="shared" si="2"/>
        <v>3</v>
      </c>
      <c r="E23" s="2" t="str">
        <f t="shared" si="3"/>
        <v>36</v>
      </c>
      <c r="F23" s="2" t="str">
        <f t="shared" si="4"/>
        <v>361</v>
      </c>
      <c r="G23" s="1" t="s">
        <v>649</v>
      </c>
      <c r="H23" s="7">
        <v>0</v>
      </c>
      <c r="I23" s="7"/>
      <c r="J23" s="7">
        <v>0</v>
      </c>
      <c r="K23" s="7">
        <v>0</v>
      </c>
      <c r="L23" s="7">
        <v>0</v>
      </c>
      <c r="M23" s="7"/>
      <c r="N23" s="7">
        <v>0</v>
      </c>
      <c r="O23" s="7">
        <v>0</v>
      </c>
      <c r="P23" s="7">
        <v>0</v>
      </c>
      <c r="Q23" s="7"/>
      <c r="R23" s="7">
        <v>0</v>
      </c>
      <c r="S23" s="7">
        <v>0</v>
      </c>
      <c r="T23" s="7">
        <v>126000</v>
      </c>
      <c r="U23" s="7"/>
      <c r="V23" s="7">
        <v>0</v>
      </c>
      <c r="W23" s="7">
        <v>0</v>
      </c>
      <c r="X23" s="7">
        <v>0</v>
      </c>
      <c r="Y23" s="7"/>
      <c r="Z23" s="7">
        <v>0</v>
      </c>
      <c r="AA23" s="7">
        <v>0</v>
      </c>
      <c r="AB23" s="7">
        <v>0</v>
      </c>
      <c r="AC23" s="7"/>
      <c r="AD23" s="7">
        <v>0</v>
      </c>
      <c r="AE23" s="7">
        <v>0</v>
      </c>
      <c r="AF23" s="7">
        <v>0</v>
      </c>
      <c r="AG23" s="29">
        <v>0</v>
      </c>
      <c r="AH23" s="7">
        <v>0</v>
      </c>
      <c r="AI23" s="7">
        <v>0</v>
      </c>
      <c r="AJ23" s="7">
        <v>0</v>
      </c>
      <c r="AK23" s="29">
        <v>0</v>
      </c>
      <c r="AL23" s="7">
        <v>0</v>
      </c>
      <c r="AM23" s="105">
        <v>0</v>
      </c>
      <c r="AN23" s="7">
        <v>0</v>
      </c>
      <c r="AO23" s="11">
        <v>0</v>
      </c>
      <c r="AP23" s="105">
        <v>0</v>
      </c>
      <c r="AQ23" s="11">
        <v>0</v>
      </c>
      <c r="AR23" s="11">
        <v>0</v>
      </c>
      <c r="AS23" s="11">
        <v>0</v>
      </c>
      <c r="AT23" s="11">
        <v>0</v>
      </c>
      <c r="AU23" s="11">
        <v>0</v>
      </c>
      <c r="AV23" s="11">
        <v>0</v>
      </c>
      <c r="AW23" s="11">
        <v>0</v>
      </c>
      <c r="AX23" s="11">
        <v>0</v>
      </c>
      <c r="AZ23" s="11">
        <v>20000</v>
      </c>
      <c r="BA23">
        <v>0</v>
      </c>
    </row>
    <row r="24" spans="1:53" hidden="1" x14ac:dyDescent="0.25">
      <c r="A24">
        <v>4</v>
      </c>
      <c r="B24" t="str">
        <f t="shared" si="1"/>
        <v>CS-3620</v>
      </c>
      <c r="C24" s="2" t="s">
        <v>314</v>
      </c>
      <c r="D24" s="2" t="str">
        <f t="shared" si="2"/>
        <v>3</v>
      </c>
      <c r="E24" s="2" t="str">
        <f t="shared" si="3"/>
        <v>36</v>
      </c>
      <c r="F24" s="2" t="str">
        <f t="shared" si="4"/>
        <v>362</v>
      </c>
      <c r="G24" s="1" t="s">
        <v>650</v>
      </c>
      <c r="H24" s="7">
        <v>7496244</v>
      </c>
      <c r="I24" s="7"/>
      <c r="J24" s="7">
        <v>7893671</v>
      </c>
      <c r="K24" s="7">
        <v>7893678</v>
      </c>
      <c r="L24" s="7">
        <v>7496244</v>
      </c>
      <c r="M24" s="7"/>
      <c r="N24" s="7">
        <v>7600265</v>
      </c>
      <c r="O24" s="7">
        <v>7600003</v>
      </c>
      <c r="P24" s="7">
        <v>7971520</v>
      </c>
      <c r="Q24" s="7"/>
      <c r="R24" s="7">
        <v>7911392</v>
      </c>
      <c r="S24" s="7">
        <v>7911392</v>
      </c>
      <c r="T24" s="7">
        <v>8019917</v>
      </c>
      <c r="U24" s="7"/>
      <c r="V24" s="7">
        <v>7851422</v>
      </c>
      <c r="W24" s="7">
        <v>7850727</v>
      </c>
      <c r="X24" s="7">
        <v>8101610</v>
      </c>
      <c r="Y24" s="7"/>
      <c r="Z24" s="7">
        <v>8088939</v>
      </c>
      <c r="AA24" s="7">
        <v>8088939</v>
      </c>
      <c r="AB24" s="7">
        <v>8096628</v>
      </c>
      <c r="AC24" s="7"/>
      <c r="AD24" s="7">
        <v>8509445</v>
      </c>
      <c r="AE24" s="7">
        <v>8509445</v>
      </c>
      <c r="AF24" s="7">
        <v>8928071</v>
      </c>
      <c r="AG24" s="29">
        <v>24589218</v>
      </c>
      <c r="AH24" s="7">
        <v>8982022</v>
      </c>
      <c r="AI24" s="7">
        <v>8982022</v>
      </c>
      <c r="AJ24" s="7">
        <v>9406146</v>
      </c>
      <c r="AK24" s="29">
        <v>9270779</v>
      </c>
      <c r="AL24" s="7">
        <v>9270206</v>
      </c>
      <c r="AM24" s="105">
        <v>9270206</v>
      </c>
      <c r="AN24" s="7">
        <v>9638384</v>
      </c>
      <c r="AO24" s="11">
        <v>9840550.8000000007</v>
      </c>
      <c r="AP24" s="105">
        <v>9845780</v>
      </c>
      <c r="AQ24" s="11">
        <v>9845780</v>
      </c>
      <c r="AR24" s="11">
        <v>0</v>
      </c>
      <c r="AS24" s="11">
        <v>9795306</v>
      </c>
      <c r="AT24" s="11">
        <v>9797013</v>
      </c>
      <c r="AU24" s="11">
        <v>9797013</v>
      </c>
      <c r="AV24" s="11">
        <v>0</v>
      </c>
      <c r="AW24" s="11">
        <v>8789133</v>
      </c>
      <c r="AX24" s="11">
        <v>8789150</v>
      </c>
      <c r="AZ24" s="11">
        <v>11547408</v>
      </c>
      <c r="BA24">
        <v>11639492</v>
      </c>
    </row>
    <row r="25" spans="1:53" hidden="1" x14ac:dyDescent="0.25">
      <c r="A25">
        <v>4</v>
      </c>
      <c r="B25" t="str">
        <f t="shared" si="1"/>
        <v>CS-3630</v>
      </c>
      <c r="C25" s="2" t="s">
        <v>314</v>
      </c>
      <c r="D25" s="2" t="str">
        <f t="shared" si="2"/>
        <v>3</v>
      </c>
      <c r="E25" s="2" t="str">
        <f t="shared" si="3"/>
        <v>36</v>
      </c>
      <c r="F25" s="2" t="str">
        <f t="shared" si="4"/>
        <v>363</v>
      </c>
      <c r="G25" s="1" t="s">
        <v>651</v>
      </c>
      <c r="H25" s="7">
        <v>25527744</v>
      </c>
      <c r="I25" s="7"/>
      <c r="J25" s="7">
        <v>26200954</v>
      </c>
      <c r="K25" s="7">
        <v>26208411</v>
      </c>
      <c r="L25" s="7">
        <v>25527744</v>
      </c>
      <c r="M25" s="7"/>
      <c r="N25" s="7">
        <v>27271565</v>
      </c>
      <c r="O25" s="7">
        <v>27270405</v>
      </c>
      <c r="P25" s="7">
        <v>29269365</v>
      </c>
      <c r="Q25" s="7"/>
      <c r="R25" s="7">
        <v>28235175</v>
      </c>
      <c r="S25" s="7">
        <v>28235175</v>
      </c>
      <c r="T25" s="7">
        <v>29087406</v>
      </c>
      <c r="U25" s="7"/>
      <c r="V25" s="7">
        <v>28010345</v>
      </c>
      <c r="W25" s="7">
        <v>28011131</v>
      </c>
      <c r="X25" s="7">
        <v>29886624</v>
      </c>
      <c r="Y25" s="7"/>
      <c r="Z25" s="7">
        <v>28746561</v>
      </c>
      <c r="AA25" s="7">
        <v>28746561</v>
      </c>
      <c r="AB25" s="7">
        <v>30543242</v>
      </c>
      <c r="AC25" s="7"/>
      <c r="AD25" s="7">
        <v>28990492</v>
      </c>
      <c r="AE25" s="7">
        <v>28990492</v>
      </c>
      <c r="AF25" s="7">
        <v>31520650</v>
      </c>
      <c r="AG25" s="29">
        <v>14627939</v>
      </c>
      <c r="AH25" s="7">
        <v>30245665</v>
      </c>
      <c r="AI25" s="7">
        <v>30268665</v>
      </c>
      <c r="AJ25" s="7">
        <v>33035249</v>
      </c>
      <c r="AK25" s="29">
        <v>32255229</v>
      </c>
      <c r="AL25" s="7">
        <v>32255229</v>
      </c>
      <c r="AM25" s="105">
        <v>32255229</v>
      </c>
      <c r="AN25" s="7">
        <v>33910871</v>
      </c>
      <c r="AO25" s="11">
        <v>33536090</v>
      </c>
      <c r="AP25" s="105">
        <v>33536090</v>
      </c>
      <c r="AQ25" s="11">
        <v>33536090</v>
      </c>
      <c r="AR25" s="11">
        <v>0</v>
      </c>
      <c r="AS25" s="11">
        <v>33940476</v>
      </c>
      <c r="AT25" s="11">
        <v>33940476</v>
      </c>
      <c r="AU25" s="11">
        <v>33940476</v>
      </c>
      <c r="AV25" s="11">
        <v>0</v>
      </c>
      <c r="AW25" s="11">
        <v>29535412</v>
      </c>
      <c r="AX25" s="11">
        <v>29535412</v>
      </c>
      <c r="AZ25" s="11">
        <v>35149110</v>
      </c>
      <c r="BA25">
        <v>32845176</v>
      </c>
    </row>
    <row r="26" spans="1:53" hidden="1" x14ac:dyDescent="0.25">
      <c r="A26">
        <v>4</v>
      </c>
      <c r="B26" t="str">
        <f t="shared" si="1"/>
        <v>CS-3640</v>
      </c>
      <c r="C26" s="2" t="s">
        <v>314</v>
      </c>
      <c r="D26" s="2" t="str">
        <f t="shared" si="2"/>
        <v>3</v>
      </c>
      <c r="E26" s="2" t="str">
        <f t="shared" si="3"/>
        <v>36</v>
      </c>
      <c r="F26" s="2" t="str">
        <f t="shared" si="4"/>
        <v>364</v>
      </c>
      <c r="G26" s="1" t="s">
        <v>652</v>
      </c>
      <c r="H26" s="7">
        <v>95063</v>
      </c>
      <c r="I26" s="7"/>
      <c r="J26" s="7">
        <v>86740</v>
      </c>
      <c r="K26" s="7">
        <v>86740</v>
      </c>
      <c r="L26" s="7">
        <v>95063</v>
      </c>
      <c r="M26" s="7"/>
      <c r="N26" s="7">
        <v>93545</v>
      </c>
      <c r="O26" s="7">
        <v>93545</v>
      </c>
      <c r="P26" s="7">
        <v>100400</v>
      </c>
      <c r="Q26" s="7"/>
      <c r="R26" s="7">
        <v>87918</v>
      </c>
      <c r="S26" s="7">
        <v>87918</v>
      </c>
      <c r="T26" s="7">
        <v>93867</v>
      </c>
      <c r="U26" s="7"/>
      <c r="V26" s="7">
        <v>103616</v>
      </c>
      <c r="W26" s="7">
        <v>103334</v>
      </c>
      <c r="X26" s="7">
        <v>252491</v>
      </c>
      <c r="Y26" s="7"/>
      <c r="Z26" s="7">
        <v>126556</v>
      </c>
      <c r="AA26" s="7">
        <v>126556</v>
      </c>
      <c r="AB26" s="7">
        <v>156667</v>
      </c>
      <c r="AC26" s="7"/>
      <c r="AD26" s="7">
        <v>136654</v>
      </c>
      <c r="AE26" s="7">
        <v>136654</v>
      </c>
      <c r="AF26" s="7">
        <v>133611</v>
      </c>
      <c r="AG26" s="29">
        <v>161541</v>
      </c>
      <c r="AH26" s="7">
        <v>161541</v>
      </c>
      <c r="AI26" s="7">
        <v>161541</v>
      </c>
      <c r="AJ26" s="7">
        <v>199075</v>
      </c>
      <c r="AK26" s="29">
        <v>144078</v>
      </c>
      <c r="AL26" s="7">
        <v>144078</v>
      </c>
      <c r="AM26" s="105">
        <v>144078</v>
      </c>
      <c r="AN26" s="7">
        <v>188422</v>
      </c>
      <c r="AO26" s="11">
        <v>133125</v>
      </c>
      <c r="AP26" s="105">
        <v>133125</v>
      </c>
      <c r="AQ26" s="11">
        <v>133125</v>
      </c>
      <c r="AR26" s="11">
        <v>0</v>
      </c>
      <c r="AS26" s="11">
        <v>156059</v>
      </c>
      <c r="AT26" s="11">
        <v>156059</v>
      </c>
      <c r="AU26" s="11">
        <v>156059</v>
      </c>
      <c r="AV26" s="11">
        <v>0</v>
      </c>
      <c r="AW26" s="11">
        <v>143153</v>
      </c>
      <c r="AX26" s="11">
        <v>143153</v>
      </c>
      <c r="AZ26" s="11">
        <v>155820</v>
      </c>
      <c r="BA26">
        <v>143239</v>
      </c>
    </row>
    <row r="27" spans="1:53" hidden="1" x14ac:dyDescent="0.25">
      <c r="A27">
        <v>4</v>
      </c>
      <c r="B27" t="str">
        <f t="shared" si="1"/>
        <v>CS-3650</v>
      </c>
      <c r="C27" s="2" t="s">
        <v>314</v>
      </c>
      <c r="D27" s="2" t="str">
        <f t="shared" si="2"/>
        <v>3</v>
      </c>
      <c r="E27" s="2" t="str">
        <f t="shared" si="3"/>
        <v>36</v>
      </c>
      <c r="F27" s="2" t="str">
        <f t="shared" si="4"/>
        <v>365</v>
      </c>
      <c r="G27" s="1" t="s">
        <v>653</v>
      </c>
      <c r="H27" s="7">
        <v>299048</v>
      </c>
      <c r="I27" s="7"/>
      <c r="J27" s="7">
        <v>323310</v>
      </c>
      <c r="K27" s="7">
        <v>321451</v>
      </c>
      <c r="L27" s="7">
        <v>299048</v>
      </c>
      <c r="M27" s="7"/>
      <c r="N27" s="7">
        <v>311750</v>
      </c>
      <c r="O27" s="7">
        <v>311750</v>
      </c>
      <c r="P27" s="7">
        <v>362397</v>
      </c>
      <c r="Q27" s="7"/>
      <c r="R27" s="7">
        <v>356397</v>
      </c>
      <c r="S27" s="7">
        <v>356397</v>
      </c>
      <c r="T27" s="7">
        <v>343047</v>
      </c>
      <c r="U27" s="7"/>
      <c r="V27" s="7">
        <v>339086</v>
      </c>
      <c r="W27" s="7">
        <v>339086</v>
      </c>
      <c r="X27" s="7">
        <v>338387</v>
      </c>
      <c r="Y27" s="7"/>
      <c r="Z27" s="7">
        <v>307377</v>
      </c>
      <c r="AA27" s="7">
        <v>307377</v>
      </c>
      <c r="AB27" s="7">
        <v>292842</v>
      </c>
      <c r="AC27" s="7"/>
      <c r="AD27" s="7">
        <v>292422</v>
      </c>
      <c r="AE27" s="7">
        <v>292422</v>
      </c>
      <c r="AF27" s="7">
        <v>186632</v>
      </c>
      <c r="AG27" s="29">
        <v>319847</v>
      </c>
      <c r="AH27" s="7">
        <v>299648</v>
      </c>
      <c r="AI27" s="7">
        <v>299648</v>
      </c>
      <c r="AJ27" s="7">
        <v>283850</v>
      </c>
      <c r="AK27" s="29">
        <v>279800</v>
      </c>
      <c r="AL27" s="7">
        <v>279800</v>
      </c>
      <c r="AM27" s="105">
        <v>279800</v>
      </c>
      <c r="AN27" s="7">
        <v>279800</v>
      </c>
      <c r="AO27" s="11">
        <v>279800.40000000002</v>
      </c>
      <c r="AP27" s="105">
        <v>279800.40000000002</v>
      </c>
      <c r="AQ27" s="11">
        <v>279800.40000000002</v>
      </c>
      <c r="AR27" s="11">
        <v>0</v>
      </c>
      <c r="AS27" s="11">
        <v>279800</v>
      </c>
      <c r="AT27" s="11">
        <v>279800</v>
      </c>
      <c r="AU27" s="11">
        <v>279800</v>
      </c>
      <c r="AV27" s="11">
        <v>0</v>
      </c>
      <c r="AW27" s="11">
        <v>279800</v>
      </c>
      <c r="AX27" s="11">
        <v>279800</v>
      </c>
      <c r="AZ27" s="11">
        <v>279799</v>
      </c>
      <c r="BA27">
        <v>279799</v>
      </c>
    </row>
    <row r="28" spans="1:53" hidden="1" x14ac:dyDescent="0.25">
      <c r="A28">
        <v>4</v>
      </c>
      <c r="B28" t="str">
        <f t="shared" si="1"/>
        <v>CS-3660</v>
      </c>
      <c r="C28" s="2" t="s">
        <v>314</v>
      </c>
      <c r="D28" s="2" t="str">
        <f t="shared" si="2"/>
        <v>3</v>
      </c>
      <c r="E28" s="2" t="str">
        <f t="shared" si="3"/>
        <v>36</v>
      </c>
      <c r="F28" s="2" t="str">
        <f t="shared" si="4"/>
        <v>366</v>
      </c>
      <c r="G28" s="1" t="s">
        <v>654</v>
      </c>
      <c r="H28" s="7">
        <v>0</v>
      </c>
      <c r="I28" s="7"/>
      <c r="J28" s="7">
        <v>5163</v>
      </c>
      <c r="K28" s="7">
        <v>5163</v>
      </c>
      <c r="L28" s="7">
        <v>0</v>
      </c>
      <c r="M28" s="7"/>
      <c r="N28" s="7">
        <v>410</v>
      </c>
      <c r="O28" s="7">
        <v>1702</v>
      </c>
      <c r="P28" s="7">
        <v>400</v>
      </c>
      <c r="Q28" s="7"/>
      <c r="R28" s="7">
        <v>1549</v>
      </c>
      <c r="S28" s="7">
        <v>1549</v>
      </c>
      <c r="T28" s="7">
        <v>400</v>
      </c>
      <c r="U28" s="7"/>
      <c r="V28" s="7">
        <v>1193</v>
      </c>
      <c r="W28" s="7">
        <v>1193</v>
      </c>
      <c r="X28" s="7">
        <v>200</v>
      </c>
      <c r="Y28" s="7"/>
      <c r="Z28" s="7">
        <v>135</v>
      </c>
      <c r="AA28" s="7">
        <v>135</v>
      </c>
      <c r="AB28" s="7">
        <v>0</v>
      </c>
      <c r="AC28" s="7"/>
      <c r="AD28" s="7">
        <v>104</v>
      </c>
      <c r="AE28" s="7">
        <v>104</v>
      </c>
      <c r="AF28" s="7">
        <v>0</v>
      </c>
      <c r="AG28" s="29">
        <v>99</v>
      </c>
      <c r="AH28" s="7">
        <v>99</v>
      </c>
      <c r="AI28" s="7">
        <v>99</v>
      </c>
      <c r="AJ28" s="7">
        <v>25</v>
      </c>
      <c r="AK28" s="29">
        <v>84</v>
      </c>
      <c r="AL28" s="7">
        <v>84</v>
      </c>
      <c r="AM28" s="105">
        <v>84</v>
      </c>
      <c r="AN28" s="7">
        <v>20</v>
      </c>
      <c r="AO28" s="11">
        <v>79</v>
      </c>
      <c r="AP28" s="105">
        <v>79</v>
      </c>
      <c r="AQ28" s="11">
        <v>79</v>
      </c>
      <c r="AR28" s="11">
        <v>0</v>
      </c>
      <c r="AS28" s="11">
        <v>74</v>
      </c>
      <c r="AT28" s="11">
        <v>74</v>
      </c>
      <c r="AU28" s="11">
        <v>74</v>
      </c>
      <c r="AV28" s="11">
        <v>0</v>
      </c>
      <c r="AW28" s="11">
        <v>3</v>
      </c>
      <c r="AX28" s="11">
        <v>3</v>
      </c>
      <c r="AZ28" s="11">
        <v>5</v>
      </c>
      <c r="BA28">
        <v>1</v>
      </c>
    </row>
    <row r="29" spans="1:53" hidden="1" x14ac:dyDescent="0.25">
      <c r="A29">
        <v>4</v>
      </c>
      <c r="B29" t="str">
        <f t="shared" si="1"/>
        <v>CS-3670</v>
      </c>
      <c r="C29" s="2" t="s">
        <v>314</v>
      </c>
      <c r="D29" s="2" t="str">
        <f t="shared" si="2"/>
        <v>3</v>
      </c>
      <c r="E29" s="2" t="str">
        <f t="shared" si="3"/>
        <v>36</v>
      </c>
      <c r="F29" s="2" t="str">
        <f t="shared" si="4"/>
        <v>367</v>
      </c>
      <c r="G29" s="1" t="s">
        <v>655</v>
      </c>
      <c r="H29" s="7">
        <v>0</v>
      </c>
      <c r="I29" s="7"/>
      <c r="J29" s="7">
        <v>0</v>
      </c>
      <c r="K29" s="7">
        <v>0</v>
      </c>
      <c r="L29" s="7">
        <v>0</v>
      </c>
      <c r="M29" s="7"/>
      <c r="N29" s="7">
        <v>0</v>
      </c>
      <c r="O29" s="7">
        <v>0</v>
      </c>
      <c r="P29" s="7">
        <v>0</v>
      </c>
      <c r="Q29" s="7"/>
      <c r="R29" s="7">
        <v>0</v>
      </c>
      <c r="S29" s="7">
        <v>0</v>
      </c>
      <c r="T29" s="7">
        <v>0</v>
      </c>
      <c r="U29" s="7"/>
      <c r="V29" s="7">
        <v>0</v>
      </c>
      <c r="W29" s="7">
        <v>0</v>
      </c>
      <c r="X29" s="7">
        <v>0</v>
      </c>
      <c r="Y29" s="7"/>
      <c r="Z29" s="7">
        <v>0</v>
      </c>
      <c r="AA29" s="7">
        <v>0</v>
      </c>
      <c r="AB29" s="7">
        <v>0</v>
      </c>
      <c r="AC29" s="7"/>
      <c r="AD29" s="7">
        <v>0</v>
      </c>
      <c r="AE29" s="7">
        <v>0</v>
      </c>
      <c r="AF29" s="7">
        <v>0</v>
      </c>
      <c r="AG29" s="29">
        <v>0</v>
      </c>
      <c r="AH29" s="7">
        <v>0</v>
      </c>
      <c r="AI29" s="7">
        <v>0</v>
      </c>
      <c r="AJ29" s="7">
        <v>0</v>
      </c>
      <c r="AK29" s="29">
        <v>0</v>
      </c>
      <c r="AL29" s="7">
        <v>0</v>
      </c>
      <c r="AM29" s="105">
        <v>0</v>
      </c>
      <c r="AN29" s="7">
        <v>0</v>
      </c>
      <c r="AO29" s="11">
        <v>0</v>
      </c>
      <c r="AP29" s="105">
        <v>0</v>
      </c>
      <c r="AQ29" s="11">
        <v>0</v>
      </c>
      <c r="AR29" s="11">
        <v>0</v>
      </c>
      <c r="AS29" s="11">
        <v>0</v>
      </c>
      <c r="AT29" s="11">
        <v>0</v>
      </c>
      <c r="AU29" s="11">
        <v>0</v>
      </c>
      <c r="AV29" s="11">
        <v>0</v>
      </c>
      <c r="AW29" s="11">
        <v>0</v>
      </c>
      <c r="AX29" s="11">
        <v>0</v>
      </c>
      <c r="AZ29" s="11">
        <v>0</v>
      </c>
      <c r="BA29">
        <v>0</v>
      </c>
    </row>
    <row r="30" spans="1:53" hidden="1" x14ac:dyDescent="0.25">
      <c r="A30">
        <v>4</v>
      </c>
      <c r="B30" t="str">
        <f t="shared" si="1"/>
        <v>CS-3680</v>
      </c>
      <c r="C30" s="2" t="s">
        <v>314</v>
      </c>
      <c r="D30" s="2" t="str">
        <f t="shared" si="2"/>
        <v>3</v>
      </c>
      <c r="E30" s="2" t="str">
        <f t="shared" si="3"/>
        <v>36</v>
      </c>
      <c r="F30" s="2" t="str">
        <f t="shared" si="4"/>
        <v>368</v>
      </c>
      <c r="G30" s="1" t="s">
        <v>656</v>
      </c>
      <c r="H30" s="7">
        <v>0</v>
      </c>
      <c r="I30" s="7"/>
      <c r="J30" s="7">
        <v>0</v>
      </c>
      <c r="K30" s="7">
        <v>0</v>
      </c>
      <c r="L30" s="7">
        <v>0</v>
      </c>
      <c r="M30" s="7"/>
      <c r="N30" s="7">
        <v>0</v>
      </c>
      <c r="O30" s="7">
        <v>0</v>
      </c>
      <c r="P30" s="7">
        <v>0</v>
      </c>
      <c r="Q30" s="7"/>
      <c r="R30" s="7">
        <v>0</v>
      </c>
      <c r="S30" s="7">
        <v>0</v>
      </c>
      <c r="T30" s="7">
        <v>0</v>
      </c>
      <c r="U30" s="7"/>
      <c r="V30" s="7">
        <v>0</v>
      </c>
      <c r="W30" s="7">
        <v>0</v>
      </c>
      <c r="X30" s="7">
        <v>0</v>
      </c>
      <c r="Y30" s="7"/>
      <c r="Z30" s="7">
        <v>0</v>
      </c>
      <c r="AA30" s="7">
        <v>0</v>
      </c>
      <c r="AB30" s="7">
        <v>0</v>
      </c>
      <c r="AC30" s="7"/>
      <c r="AD30" s="7">
        <v>0</v>
      </c>
      <c r="AE30" s="7">
        <v>0</v>
      </c>
      <c r="AF30" s="7">
        <v>0</v>
      </c>
      <c r="AG30" s="29">
        <v>0</v>
      </c>
      <c r="AH30" s="7">
        <v>0</v>
      </c>
      <c r="AI30" s="7">
        <v>0</v>
      </c>
      <c r="AJ30" s="7">
        <v>0</v>
      </c>
      <c r="AK30" s="29">
        <v>0</v>
      </c>
      <c r="AL30" s="7">
        <v>0</v>
      </c>
      <c r="AM30" s="105">
        <v>0</v>
      </c>
      <c r="AN30" s="7">
        <v>0</v>
      </c>
      <c r="AO30" s="11">
        <v>0</v>
      </c>
      <c r="AP30" s="105">
        <v>0</v>
      </c>
      <c r="AQ30" s="11">
        <v>0</v>
      </c>
      <c r="AR30" s="11">
        <v>0</v>
      </c>
      <c r="AS30" s="11">
        <v>0</v>
      </c>
      <c r="AT30" s="11">
        <v>0</v>
      </c>
      <c r="AU30" s="11">
        <v>0</v>
      </c>
      <c r="AV30" s="11">
        <v>0</v>
      </c>
      <c r="AW30" s="11">
        <v>0</v>
      </c>
      <c r="AX30" s="11">
        <v>0</v>
      </c>
      <c r="AZ30" s="11">
        <v>0</v>
      </c>
      <c r="BA30">
        <v>0</v>
      </c>
    </row>
    <row r="31" spans="1:53" hidden="1" x14ac:dyDescent="0.25">
      <c r="A31">
        <v>4</v>
      </c>
      <c r="B31" t="str">
        <f t="shared" si="1"/>
        <v>CS-3690</v>
      </c>
      <c r="C31" s="2" t="s">
        <v>314</v>
      </c>
      <c r="D31" s="2" t="str">
        <f t="shared" si="2"/>
        <v>3</v>
      </c>
      <c r="E31" s="2" t="str">
        <f t="shared" si="3"/>
        <v>36</v>
      </c>
      <c r="F31" s="2" t="str">
        <f t="shared" si="4"/>
        <v>369</v>
      </c>
      <c r="G31" s="1" t="s">
        <v>657</v>
      </c>
      <c r="H31" s="7">
        <v>612187</v>
      </c>
      <c r="I31" s="7"/>
      <c r="J31" s="7">
        <v>617959</v>
      </c>
      <c r="K31" s="7">
        <v>610022</v>
      </c>
      <c r="L31" s="7">
        <v>612187</v>
      </c>
      <c r="M31" s="7"/>
      <c r="N31" s="7">
        <v>524027</v>
      </c>
      <c r="O31" s="7">
        <v>517132</v>
      </c>
      <c r="P31" s="7">
        <v>312745</v>
      </c>
      <c r="Q31" s="7"/>
      <c r="R31" s="7">
        <v>1110837</v>
      </c>
      <c r="S31" s="7">
        <v>1110852</v>
      </c>
      <c r="T31" s="7">
        <v>858847</v>
      </c>
      <c r="U31" s="7"/>
      <c r="V31" s="7">
        <v>789455</v>
      </c>
      <c r="W31" s="7">
        <v>1936589</v>
      </c>
      <c r="X31" s="7">
        <v>855768</v>
      </c>
      <c r="Y31" s="7"/>
      <c r="Z31" s="7">
        <v>1910570</v>
      </c>
      <c r="AA31" s="7">
        <v>1910573</v>
      </c>
      <c r="AB31" s="7">
        <v>2476499</v>
      </c>
      <c r="AC31" s="7"/>
      <c r="AD31" s="7">
        <v>2352556</v>
      </c>
      <c r="AE31" s="7">
        <v>2361699</v>
      </c>
      <c r="AF31" s="7">
        <v>2374000</v>
      </c>
      <c r="AG31" s="29">
        <v>2324269</v>
      </c>
      <c r="AH31" s="7">
        <v>2197360</v>
      </c>
      <c r="AI31" s="7">
        <v>2203035</v>
      </c>
      <c r="AJ31" s="7">
        <v>2065960</v>
      </c>
      <c r="AK31" s="29">
        <v>1812355</v>
      </c>
      <c r="AL31" s="7">
        <v>1816321</v>
      </c>
      <c r="AM31" s="105">
        <v>1816321</v>
      </c>
      <c r="AN31" s="7">
        <v>1895785</v>
      </c>
      <c r="AO31" s="11">
        <v>1973101</v>
      </c>
      <c r="AP31" s="105">
        <v>1981995</v>
      </c>
      <c r="AQ31" s="11">
        <v>1981975</v>
      </c>
      <c r="AR31" s="11">
        <v>0</v>
      </c>
      <c r="AS31" s="11">
        <v>1912240</v>
      </c>
      <c r="AT31" s="11">
        <v>1916973</v>
      </c>
      <c r="AU31" s="11">
        <v>1916969</v>
      </c>
      <c r="AV31" s="11">
        <v>0</v>
      </c>
      <c r="AW31" s="11">
        <v>1835642</v>
      </c>
      <c r="AX31" s="11">
        <v>1837042</v>
      </c>
      <c r="AZ31" s="11">
        <v>2670926</v>
      </c>
      <c r="BA31">
        <v>2679017</v>
      </c>
    </row>
    <row r="32" spans="1:53" hidden="1" x14ac:dyDescent="0.25">
      <c r="A32">
        <v>4</v>
      </c>
      <c r="B32" t="str">
        <f t="shared" si="1"/>
        <v>CS-3710</v>
      </c>
      <c r="C32" s="2" t="s">
        <v>314</v>
      </c>
      <c r="D32" s="2" t="str">
        <f t="shared" si="2"/>
        <v>3</v>
      </c>
      <c r="E32" s="2" t="str">
        <f t="shared" si="3"/>
        <v>37</v>
      </c>
      <c r="F32" s="2" t="str">
        <f t="shared" si="4"/>
        <v>371</v>
      </c>
      <c r="G32" s="1" t="s">
        <v>660</v>
      </c>
      <c r="H32" s="7">
        <v>10104936</v>
      </c>
      <c r="I32" s="7"/>
      <c r="J32" s="7">
        <v>9933794</v>
      </c>
      <c r="K32" s="7">
        <v>9933794</v>
      </c>
      <c r="L32" s="7">
        <v>10104936</v>
      </c>
      <c r="M32" s="7"/>
      <c r="N32" s="7">
        <v>10653480</v>
      </c>
      <c r="O32" s="7">
        <v>10653515</v>
      </c>
      <c r="P32" s="7">
        <v>11804740</v>
      </c>
      <c r="Q32" s="7"/>
      <c r="R32" s="7">
        <v>13481886</v>
      </c>
      <c r="S32" s="7">
        <v>13481886</v>
      </c>
      <c r="T32" s="7">
        <v>13273496</v>
      </c>
      <c r="U32" s="7"/>
      <c r="V32" s="7">
        <v>13811668</v>
      </c>
      <c r="W32" s="7">
        <v>13290607</v>
      </c>
      <c r="X32" s="7">
        <v>14456343</v>
      </c>
      <c r="Y32" s="7"/>
      <c r="Z32" s="7">
        <v>11990146</v>
      </c>
      <c r="AA32" s="7">
        <v>12101776</v>
      </c>
      <c r="AB32" s="7">
        <v>15320907</v>
      </c>
      <c r="AC32" s="7"/>
      <c r="AD32" s="7">
        <v>14832966</v>
      </c>
      <c r="AE32" s="7">
        <v>14832966</v>
      </c>
      <c r="AF32" s="7">
        <v>15721724</v>
      </c>
      <c r="AG32" s="29">
        <v>14321994</v>
      </c>
      <c r="AH32" s="7">
        <v>14324558</v>
      </c>
      <c r="AI32" s="7">
        <v>14324558</v>
      </c>
      <c r="AJ32" s="7">
        <v>15633957</v>
      </c>
      <c r="AK32" s="29">
        <v>20187904</v>
      </c>
      <c r="AL32" s="7">
        <v>20187904</v>
      </c>
      <c r="AM32" s="105">
        <v>20187904</v>
      </c>
      <c r="AN32" s="7">
        <v>19082106</v>
      </c>
      <c r="AO32" s="11">
        <v>20933699</v>
      </c>
      <c r="AP32" s="105">
        <v>20933699</v>
      </c>
      <c r="AQ32" s="11">
        <v>20933699</v>
      </c>
      <c r="AR32" s="11">
        <v>0</v>
      </c>
      <c r="AS32" s="11">
        <v>20094922</v>
      </c>
      <c r="AT32" s="11">
        <v>20094922</v>
      </c>
      <c r="AU32" s="11">
        <v>20094922</v>
      </c>
      <c r="AV32" s="11">
        <v>0</v>
      </c>
      <c r="AW32" s="11">
        <v>14229370</v>
      </c>
      <c r="AX32" s="11">
        <v>14229350</v>
      </c>
      <c r="AZ32" s="11">
        <v>16322189</v>
      </c>
      <c r="BA32">
        <v>20588936</v>
      </c>
    </row>
    <row r="33" spans="1:53" hidden="1" x14ac:dyDescent="0.25">
      <c r="A33">
        <v>4</v>
      </c>
      <c r="B33" t="str">
        <f t="shared" si="1"/>
        <v>CS-3720</v>
      </c>
      <c r="C33" s="2" t="s">
        <v>314</v>
      </c>
      <c r="D33" s="2" t="str">
        <f t="shared" si="2"/>
        <v>3</v>
      </c>
      <c r="E33" s="2" t="str">
        <f t="shared" si="3"/>
        <v>37</v>
      </c>
      <c r="F33" s="2" t="str">
        <f t="shared" si="4"/>
        <v>372</v>
      </c>
      <c r="G33" s="1" t="s">
        <v>661</v>
      </c>
      <c r="H33" s="7">
        <v>36810037</v>
      </c>
      <c r="I33" s="7"/>
      <c r="J33" s="7">
        <v>36750059</v>
      </c>
      <c r="K33" s="7">
        <v>36705572</v>
      </c>
      <c r="L33" s="7">
        <v>36810037</v>
      </c>
      <c r="M33" s="7"/>
      <c r="N33" s="7">
        <v>38450196</v>
      </c>
      <c r="O33" s="7">
        <v>38446233</v>
      </c>
      <c r="P33" s="7">
        <v>42735555</v>
      </c>
      <c r="Q33" s="7"/>
      <c r="R33" s="7">
        <v>40108937</v>
      </c>
      <c r="S33" s="7">
        <v>40098937</v>
      </c>
      <c r="T33" s="7">
        <v>42995997</v>
      </c>
      <c r="U33" s="7"/>
      <c r="V33" s="7">
        <v>42335677</v>
      </c>
      <c r="W33" s="7">
        <v>42335677</v>
      </c>
      <c r="X33" s="7">
        <v>45429460</v>
      </c>
      <c r="Y33" s="7"/>
      <c r="Z33" s="7">
        <v>43397266</v>
      </c>
      <c r="AA33" s="7">
        <v>43285636</v>
      </c>
      <c r="AB33" s="7">
        <v>43465265</v>
      </c>
      <c r="AC33" s="7"/>
      <c r="AD33" s="7">
        <v>44005758</v>
      </c>
      <c r="AE33" s="7">
        <v>44005758</v>
      </c>
      <c r="AF33" s="7">
        <v>44024733</v>
      </c>
      <c r="AG33" s="29">
        <v>42621314</v>
      </c>
      <c r="AH33" s="7">
        <v>42891637</v>
      </c>
      <c r="AI33" s="7">
        <v>42891637</v>
      </c>
      <c r="AJ33" s="7">
        <v>45507218</v>
      </c>
      <c r="AK33" s="29">
        <v>44656320</v>
      </c>
      <c r="AL33" s="7">
        <v>44656320</v>
      </c>
      <c r="AM33" s="105">
        <v>44656189</v>
      </c>
      <c r="AN33" s="7">
        <v>44918506</v>
      </c>
      <c r="AO33" s="11">
        <v>45859487</v>
      </c>
      <c r="AP33" s="105">
        <v>45859487</v>
      </c>
      <c r="AQ33" s="11">
        <v>45859487</v>
      </c>
      <c r="AR33" s="11">
        <v>0</v>
      </c>
      <c r="AS33" s="11">
        <v>44954919</v>
      </c>
      <c r="AT33" s="11">
        <v>44954919</v>
      </c>
      <c r="AU33" s="11">
        <v>44954919</v>
      </c>
      <c r="AV33" s="11">
        <v>0</v>
      </c>
      <c r="AW33" s="11">
        <v>45581281</v>
      </c>
      <c r="AX33" s="11">
        <v>45581281</v>
      </c>
      <c r="AZ33" s="11">
        <v>49579829</v>
      </c>
      <c r="BA33">
        <v>46235801</v>
      </c>
    </row>
    <row r="34" spans="1:53" hidden="1" x14ac:dyDescent="0.25">
      <c r="A34">
        <v>4</v>
      </c>
      <c r="B34" t="str">
        <f t="shared" si="1"/>
        <v>CS-3730</v>
      </c>
      <c r="C34" s="2" t="s">
        <v>314</v>
      </c>
      <c r="D34" s="2" t="str">
        <f t="shared" si="2"/>
        <v>3</v>
      </c>
      <c r="E34" s="2" t="str">
        <f t="shared" si="3"/>
        <v>37</v>
      </c>
      <c r="F34" s="2" t="str">
        <f t="shared" si="4"/>
        <v>373</v>
      </c>
      <c r="G34" s="1" t="s">
        <v>662</v>
      </c>
      <c r="H34" s="7">
        <v>615475</v>
      </c>
      <c r="I34" s="7"/>
      <c r="J34" s="7">
        <v>656049</v>
      </c>
      <c r="K34" s="7">
        <v>656049</v>
      </c>
      <c r="L34" s="7">
        <v>615475</v>
      </c>
      <c r="M34" s="7"/>
      <c r="N34" s="7">
        <v>620851</v>
      </c>
      <c r="O34" s="7">
        <v>620855</v>
      </c>
      <c r="P34" s="7">
        <v>789758</v>
      </c>
      <c r="Q34" s="7"/>
      <c r="R34" s="7">
        <v>532055</v>
      </c>
      <c r="S34" s="7">
        <v>532055</v>
      </c>
      <c r="T34" s="7">
        <v>473967</v>
      </c>
      <c r="U34" s="7"/>
      <c r="V34" s="7">
        <v>497493</v>
      </c>
      <c r="W34" s="7">
        <v>497493</v>
      </c>
      <c r="X34" s="7">
        <v>621837</v>
      </c>
      <c r="Y34" s="7"/>
      <c r="Z34" s="7">
        <v>498232</v>
      </c>
      <c r="AA34" s="7">
        <v>498232</v>
      </c>
      <c r="AB34" s="7">
        <v>483560</v>
      </c>
      <c r="AC34" s="7"/>
      <c r="AD34" s="7">
        <v>471231</v>
      </c>
      <c r="AE34" s="7">
        <v>471231</v>
      </c>
      <c r="AF34" s="7">
        <v>482319</v>
      </c>
      <c r="AG34" s="29">
        <v>0</v>
      </c>
      <c r="AH34" s="7">
        <v>0</v>
      </c>
      <c r="AI34" s="7">
        <v>0</v>
      </c>
      <c r="AJ34" s="7">
        <v>0</v>
      </c>
      <c r="AK34" s="29">
        <v>0</v>
      </c>
      <c r="AL34" s="7">
        <v>0</v>
      </c>
      <c r="AM34" s="105">
        <v>0</v>
      </c>
      <c r="AN34" s="7">
        <v>0</v>
      </c>
      <c r="AO34" s="11">
        <v>0</v>
      </c>
      <c r="AP34" s="105">
        <v>0</v>
      </c>
      <c r="AQ34" s="11">
        <v>0</v>
      </c>
      <c r="AR34" s="11">
        <v>0</v>
      </c>
      <c r="AS34" s="11">
        <v>0</v>
      </c>
      <c r="AT34" s="11">
        <v>0</v>
      </c>
      <c r="AU34" s="11">
        <v>0</v>
      </c>
      <c r="AV34" s="11">
        <v>0</v>
      </c>
      <c r="AW34" s="11">
        <v>0</v>
      </c>
      <c r="AX34" s="11">
        <v>0</v>
      </c>
      <c r="AZ34" s="11">
        <v>0</v>
      </c>
      <c r="BA34">
        <v>0</v>
      </c>
    </row>
    <row r="35" spans="1:53" hidden="1" x14ac:dyDescent="0.25">
      <c r="A35">
        <v>4</v>
      </c>
      <c r="B35" t="str">
        <f t="shared" si="1"/>
        <v>CS-3740</v>
      </c>
      <c r="C35" s="2" t="s">
        <v>314</v>
      </c>
      <c r="D35" s="2" t="str">
        <f t="shared" ref="D35:D71" si="5">LEFT($G35,1)</f>
        <v>3</v>
      </c>
      <c r="E35" s="2" t="str">
        <f t="shared" ref="E35:E71" si="6">LEFT($G35,2)</f>
        <v>37</v>
      </c>
      <c r="F35" s="2" t="str">
        <f t="shared" ref="F35:F71" si="7">LEFT($G35,3)</f>
        <v>374</v>
      </c>
      <c r="G35" s="1" t="s">
        <v>663</v>
      </c>
      <c r="H35" s="7">
        <v>231988</v>
      </c>
      <c r="I35" s="7"/>
      <c r="J35" s="7">
        <v>225602</v>
      </c>
      <c r="K35" s="7">
        <v>225602</v>
      </c>
      <c r="L35" s="7">
        <v>231988</v>
      </c>
      <c r="M35" s="7"/>
      <c r="N35" s="7">
        <v>226298</v>
      </c>
      <c r="O35" s="7">
        <v>226298</v>
      </c>
      <c r="P35" s="7">
        <v>227259</v>
      </c>
      <c r="Q35" s="7"/>
      <c r="R35" s="7">
        <v>217254</v>
      </c>
      <c r="S35" s="7">
        <v>217254</v>
      </c>
      <c r="T35" s="7">
        <v>224475</v>
      </c>
      <c r="U35" s="7"/>
      <c r="V35" s="7">
        <v>215766</v>
      </c>
      <c r="W35" s="7">
        <v>215766</v>
      </c>
      <c r="X35" s="7">
        <v>213775</v>
      </c>
      <c r="Y35" s="7"/>
      <c r="Z35" s="7">
        <v>204180</v>
      </c>
      <c r="AA35" s="7">
        <v>204180</v>
      </c>
      <c r="AB35" s="7">
        <v>278309</v>
      </c>
      <c r="AC35" s="7"/>
      <c r="AD35" s="7">
        <v>254669</v>
      </c>
      <c r="AE35" s="7">
        <v>254669</v>
      </c>
      <c r="AF35" s="7">
        <v>253479</v>
      </c>
      <c r="AG35" s="29">
        <v>70553</v>
      </c>
      <c r="AH35" s="7">
        <v>70553</v>
      </c>
      <c r="AI35" s="7">
        <v>70553</v>
      </c>
      <c r="AJ35" s="7">
        <v>68024</v>
      </c>
      <c r="AK35" s="29">
        <v>67446</v>
      </c>
      <c r="AL35" s="7">
        <v>67446</v>
      </c>
      <c r="AM35" s="105">
        <v>67446</v>
      </c>
      <c r="AN35" s="7">
        <v>65541</v>
      </c>
      <c r="AO35" s="11">
        <v>66381</v>
      </c>
      <c r="AP35" s="105">
        <v>66381</v>
      </c>
      <c r="AQ35" s="11">
        <v>66381</v>
      </c>
      <c r="AR35" s="11">
        <v>0</v>
      </c>
      <c r="AS35" s="11">
        <v>64873</v>
      </c>
      <c r="AT35" s="11">
        <v>64873</v>
      </c>
      <c r="AU35" s="11">
        <v>64873</v>
      </c>
      <c r="AV35" s="11">
        <v>0</v>
      </c>
      <c r="AW35" s="11">
        <v>61475</v>
      </c>
      <c r="AX35" s="11">
        <v>61475</v>
      </c>
      <c r="AZ35" s="11">
        <v>61041</v>
      </c>
      <c r="BA35">
        <v>60336</v>
      </c>
    </row>
    <row r="36" spans="1:53" hidden="1" x14ac:dyDescent="0.25">
      <c r="A36">
        <v>4</v>
      </c>
      <c r="B36" t="str">
        <f t="shared" si="1"/>
        <v>CS-3750</v>
      </c>
      <c r="C36" s="2" t="s">
        <v>314</v>
      </c>
      <c r="D36" s="2" t="str">
        <f t="shared" si="5"/>
        <v>3</v>
      </c>
      <c r="E36" s="2" t="str">
        <f t="shared" si="6"/>
        <v>37</v>
      </c>
      <c r="F36" s="2" t="str">
        <f t="shared" si="7"/>
        <v>375</v>
      </c>
      <c r="G36" s="1" t="s">
        <v>664</v>
      </c>
      <c r="H36" s="7">
        <v>445412</v>
      </c>
      <c r="I36" s="7"/>
      <c r="J36" s="7">
        <v>445704</v>
      </c>
      <c r="K36" s="7">
        <v>445704</v>
      </c>
      <c r="L36" s="7">
        <v>445412</v>
      </c>
      <c r="M36" s="7"/>
      <c r="N36" s="7">
        <v>445272</v>
      </c>
      <c r="O36" s="7">
        <v>445269</v>
      </c>
      <c r="P36" s="7">
        <v>465193</v>
      </c>
      <c r="Q36" s="7"/>
      <c r="R36" s="7">
        <v>396036</v>
      </c>
      <c r="S36" s="7">
        <v>396036</v>
      </c>
      <c r="T36" s="7">
        <v>344595</v>
      </c>
      <c r="U36" s="7"/>
      <c r="V36" s="7">
        <v>389515</v>
      </c>
      <c r="W36" s="7">
        <v>389515</v>
      </c>
      <c r="X36" s="7">
        <v>395317</v>
      </c>
      <c r="Y36" s="7"/>
      <c r="Z36" s="7">
        <v>398782</v>
      </c>
      <c r="AA36" s="7">
        <v>398782</v>
      </c>
      <c r="AB36" s="7">
        <v>394250</v>
      </c>
      <c r="AC36" s="7"/>
      <c r="AD36" s="7">
        <v>393505</v>
      </c>
      <c r="AE36" s="7">
        <v>393505</v>
      </c>
      <c r="AF36" s="7">
        <v>392641</v>
      </c>
      <c r="AG36" s="29">
        <v>0</v>
      </c>
      <c r="AH36" s="7">
        <v>0</v>
      </c>
      <c r="AI36" s="7">
        <v>0</v>
      </c>
      <c r="AJ36" s="7">
        <v>0</v>
      </c>
      <c r="AK36" s="29">
        <v>0</v>
      </c>
      <c r="AL36" s="7">
        <v>0</v>
      </c>
      <c r="AM36" s="105">
        <v>0</v>
      </c>
      <c r="AN36" s="7">
        <v>0</v>
      </c>
      <c r="AO36" s="11">
        <v>0</v>
      </c>
      <c r="AP36" s="105">
        <v>0</v>
      </c>
      <c r="AQ36" s="11">
        <v>1694</v>
      </c>
      <c r="AR36" s="11">
        <v>0</v>
      </c>
      <c r="AS36" s="11">
        <v>0</v>
      </c>
      <c r="AT36" s="11">
        <v>0</v>
      </c>
      <c r="AU36" s="11">
        <v>0</v>
      </c>
      <c r="AV36" s="11">
        <v>0</v>
      </c>
      <c r="AW36" s="11">
        <v>0</v>
      </c>
      <c r="AX36" s="11">
        <v>0</v>
      </c>
      <c r="AZ36" s="11">
        <v>0</v>
      </c>
      <c r="BA36">
        <v>0</v>
      </c>
    </row>
    <row r="37" spans="1:53" hidden="1" x14ac:dyDescent="0.25">
      <c r="A37">
        <v>4</v>
      </c>
      <c r="B37" t="str">
        <f t="shared" si="1"/>
        <v>CS-3760</v>
      </c>
      <c r="C37" s="2" t="s">
        <v>314</v>
      </c>
      <c r="D37" s="2" t="str">
        <f t="shared" si="5"/>
        <v>3</v>
      </c>
      <c r="E37" s="2" t="str">
        <f t="shared" si="6"/>
        <v>37</v>
      </c>
      <c r="F37" s="2" t="str">
        <f t="shared" si="7"/>
        <v>376</v>
      </c>
      <c r="G37" s="1" t="s">
        <v>665</v>
      </c>
      <c r="H37" s="7">
        <v>1137933</v>
      </c>
      <c r="I37" s="7"/>
      <c r="J37" s="7">
        <v>1140980</v>
      </c>
      <c r="K37" s="7">
        <v>1140980</v>
      </c>
      <c r="L37" s="7">
        <v>1137933</v>
      </c>
      <c r="M37" s="7"/>
      <c r="N37" s="7">
        <v>1174789</v>
      </c>
      <c r="O37" s="7">
        <v>1174789</v>
      </c>
      <c r="P37" s="7">
        <v>1197781</v>
      </c>
      <c r="Q37" s="7"/>
      <c r="R37" s="7">
        <v>1208218</v>
      </c>
      <c r="S37" s="7">
        <v>1208218</v>
      </c>
      <c r="T37" s="7">
        <v>1228421</v>
      </c>
      <c r="U37" s="7"/>
      <c r="V37" s="7">
        <v>1233004</v>
      </c>
      <c r="W37" s="7">
        <v>1233004</v>
      </c>
      <c r="X37" s="7">
        <v>1238035</v>
      </c>
      <c r="Y37" s="7"/>
      <c r="Z37" s="7">
        <v>1223681</v>
      </c>
      <c r="AA37" s="7">
        <v>1223681</v>
      </c>
      <c r="AB37" s="7">
        <v>1223320</v>
      </c>
      <c r="AC37" s="7"/>
      <c r="AD37" s="7">
        <v>1227382</v>
      </c>
      <c r="AE37" s="7">
        <v>1227382</v>
      </c>
      <c r="AF37" s="7">
        <v>1216470</v>
      </c>
      <c r="AG37" s="29">
        <v>0</v>
      </c>
      <c r="AH37" s="7">
        <v>0</v>
      </c>
      <c r="AI37" s="7">
        <v>0</v>
      </c>
      <c r="AJ37" s="7">
        <v>0</v>
      </c>
      <c r="AK37" s="29">
        <v>0</v>
      </c>
      <c r="AL37" s="7">
        <v>0</v>
      </c>
      <c r="AM37" s="105">
        <v>0</v>
      </c>
      <c r="AN37" s="7">
        <v>0</v>
      </c>
      <c r="AO37" s="11">
        <v>0</v>
      </c>
      <c r="AP37" s="105">
        <v>0</v>
      </c>
      <c r="AQ37" s="11">
        <v>0</v>
      </c>
      <c r="AR37" s="11">
        <v>0</v>
      </c>
      <c r="AS37" s="11">
        <v>0</v>
      </c>
      <c r="AT37" s="11">
        <v>0</v>
      </c>
      <c r="AU37" s="11">
        <v>0</v>
      </c>
      <c r="AV37" s="11">
        <v>0</v>
      </c>
      <c r="AW37" s="11">
        <v>0</v>
      </c>
      <c r="AX37" s="11">
        <v>0</v>
      </c>
      <c r="AZ37" s="11">
        <v>0</v>
      </c>
      <c r="BA37">
        <v>0</v>
      </c>
    </row>
    <row r="38" spans="1:53" hidden="1" x14ac:dyDescent="0.25">
      <c r="A38">
        <v>4</v>
      </c>
      <c r="B38" t="str">
        <f t="shared" si="1"/>
        <v>CS-3770</v>
      </c>
      <c r="C38" s="2" t="s">
        <v>314</v>
      </c>
      <c r="D38" s="2" t="str">
        <f t="shared" si="5"/>
        <v>3</v>
      </c>
      <c r="E38" s="2" t="str">
        <f t="shared" si="6"/>
        <v>37</v>
      </c>
      <c r="F38" s="2" t="str">
        <f t="shared" si="7"/>
        <v>377</v>
      </c>
      <c r="G38" s="1" t="s">
        <v>666</v>
      </c>
      <c r="H38" s="7">
        <v>117816</v>
      </c>
      <c r="I38" s="7"/>
      <c r="J38" s="7">
        <v>-108877</v>
      </c>
      <c r="K38" s="7">
        <v>-108877</v>
      </c>
      <c r="L38" s="7">
        <v>117816</v>
      </c>
      <c r="M38" s="7"/>
      <c r="N38" s="7">
        <v>5298</v>
      </c>
      <c r="O38" s="7">
        <v>6250</v>
      </c>
      <c r="P38" s="7">
        <v>550000</v>
      </c>
      <c r="Q38" s="7"/>
      <c r="R38" s="7">
        <v>0</v>
      </c>
      <c r="S38" s="7">
        <v>0</v>
      </c>
      <c r="T38" s="7">
        <v>6250</v>
      </c>
      <c r="U38" s="7"/>
      <c r="V38" s="7">
        <v>0</v>
      </c>
      <c r="W38" s="7">
        <v>0</v>
      </c>
      <c r="X38" s="7">
        <v>6706</v>
      </c>
      <c r="Y38" s="7"/>
      <c r="Z38" s="7">
        <v>0</v>
      </c>
      <c r="AA38" s="7">
        <v>0</v>
      </c>
      <c r="AB38" s="7">
        <v>6250</v>
      </c>
      <c r="AC38" s="7"/>
      <c r="AD38" s="7">
        <v>0</v>
      </c>
      <c r="AE38" s="7">
        <v>0</v>
      </c>
      <c r="AF38" s="7">
        <v>19626</v>
      </c>
      <c r="AG38" s="29">
        <v>120092</v>
      </c>
      <c r="AH38" s="7">
        <v>120092</v>
      </c>
      <c r="AI38" s="7">
        <v>120092</v>
      </c>
      <c r="AJ38" s="7">
        <v>-374</v>
      </c>
      <c r="AK38" s="29">
        <v>0</v>
      </c>
      <c r="AL38" s="7">
        <v>0</v>
      </c>
      <c r="AM38" s="105">
        <v>0</v>
      </c>
      <c r="AN38" s="7">
        <v>0</v>
      </c>
      <c r="AO38" s="11">
        <v>0</v>
      </c>
      <c r="AP38" s="105">
        <v>0</v>
      </c>
      <c r="AQ38" s="11">
        <v>0</v>
      </c>
      <c r="AR38" s="11">
        <v>0</v>
      </c>
      <c r="AS38" s="11">
        <v>0</v>
      </c>
      <c r="AT38" s="11">
        <v>0</v>
      </c>
      <c r="AU38" s="11">
        <v>0</v>
      </c>
      <c r="AV38" s="11">
        <v>0</v>
      </c>
      <c r="AW38" s="11">
        <v>0</v>
      </c>
      <c r="AX38" s="11">
        <v>0</v>
      </c>
      <c r="AZ38" s="11">
        <v>0</v>
      </c>
      <c r="BA38">
        <v>0</v>
      </c>
    </row>
    <row r="39" spans="1:53" hidden="1" x14ac:dyDescent="0.25">
      <c r="A39">
        <v>4</v>
      </c>
      <c r="B39" t="str">
        <f t="shared" si="1"/>
        <v>CS-3810</v>
      </c>
      <c r="C39" s="2" t="s">
        <v>314</v>
      </c>
      <c r="D39" s="2" t="str">
        <f t="shared" si="5"/>
        <v>3</v>
      </c>
      <c r="E39" s="2" t="str">
        <f t="shared" si="6"/>
        <v>38</v>
      </c>
      <c r="F39" s="2" t="str">
        <f t="shared" si="7"/>
        <v>381</v>
      </c>
      <c r="G39" s="1" t="s">
        <v>668</v>
      </c>
      <c r="H39" s="7">
        <v>103120</v>
      </c>
      <c r="I39" s="7"/>
      <c r="J39" s="7">
        <v>94161</v>
      </c>
      <c r="K39" s="7">
        <v>103675</v>
      </c>
      <c r="L39" s="7">
        <v>103120</v>
      </c>
      <c r="M39" s="7"/>
      <c r="N39" s="7">
        <v>100088</v>
      </c>
      <c r="O39" s="7">
        <v>101059</v>
      </c>
      <c r="P39" s="7">
        <v>149926</v>
      </c>
      <c r="Q39" s="7"/>
      <c r="R39" s="7">
        <v>110238</v>
      </c>
      <c r="S39" s="7">
        <v>110040</v>
      </c>
      <c r="T39" s="7">
        <v>109829</v>
      </c>
      <c r="U39" s="7"/>
      <c r="V39" s="7">
        <v>165379</v>
      </c>
      <c r="W39" s="7">
        <v>156106</v>
      </c>
      <c r="X39" s="7">
        <v>128817</v>
      </c>
      <c r="Y39" s="7"/>
      <c r="Z39" s="7">
        <v>174656.255</v>
      </c>
      <c r="AA39" s="7">
        <v>174733</v>
      </c>
      <c r="AB39" s="7">
        <v>153804</v>
      </c>
      <c r="AC39" s="7"/>
      <c r="AD39" s="7">
        <v>331815</v>
      </c>
      <c r="AE39" s="7">
        <v>331815</v>
      </c>
      <c r="AF39" s="7">
        <v>149194</v>
      </c>
      <c r="AG39" s="29">
        <v>158157</v>
      </c>
      <c r="AH39" s="7">
        <v>156880</v>
      </c>
      <c r="AI39" s="7">
        <v>156880</v>
      </c>
      <c r="AJ39" s="7">
        <v>163020</v>
      </c>
      <c r="AK39" s="29">
        <v>173112</v>
      </c>
      <c r="AL39" s="7">
        <v>171527</v>
      </c>
      <c r="AM39" s="105">
        <v>171164</v>
      </c>
      <c r="AN39" s="7">
        <v>166256</v>
      </c>
      <c r="AO39" s="11">
        <v>146933.1</v>
      </c>
      <c r="AP39" s="105">
        <v>148125</v>
      </c>
      <c r="AQ39" s="11">
        <v>152343</v>
      </c>
      <c r="AR39" s="11">
        <v>0</v>
      </c>
      <c r="AS39" s="11">
        <v>169752</v>
      </c>
      <c r="AT39" s="11">
        <v>170069</v>
      </c>
      <c r="AU39" s="11">
        <v>170069</v>
      </c>
      <c r="AV39" s="11">
        <v>0</v>
      </c>
      <c r="AW39" s="11">
        <v>195384</v>
      </c>
      <c r="AX39" s="11">
        <v>193563</v>
      </c>
      <c r="AZ39" s="11">
        <v>223226</v>
      </c>
      <c r="BA39">
        <v>220354</v>
      </c>
    </row>
    <row r="40" spans="1:53" hidden="1" x14ac:dyDescent="0.25">
      <c r="A40">
        <v>4</v>
      </c>
      <c r="B40" t="str">
        <f t="shared" si="1"/>
        <v>CS-3820</v>
      </c>
      <c r="C40" s="2" t="s">
        <v>314</v>
      </c>
      <c r="D40" s="2" t="str">
        <f t="shared" si="5"/>
        <v>3</v>
      </c>
      <c r="E40" s="2" t="str">
        <f t="shared" si="6"/>
        <v>38</v>
      </c>
      <c r="F40" s="2" t="str">
        <f t="shared" si="7"/>
        <v>382</v>
      </c>
      <c r="G40" s="1" t="s">
        <v>669</v>
      </c>
      <c r="H40" s="7">
        <v>7600</v>
      </c>
      <c r="I40" s="7"/>
      <c r="J40" s="7">
        <v>7633</v>
      </c>
      <c r="K40" s="7">
        <v>9630</v>
      </c>
      <c r="L40" s="7">
        <v>7600</v>
      </c>
      <c r="M40" s="7"/>
      <c r="N40" s="7">
        <v>6752</v>
      </c>
      <c r="O40" s="7">
        <v>6752</v>
      </c>
      <c r="P40" s="7">
        <v>6200</v>
      </c>
      <c r="Q40" s="7"/>
      <c r="R40" s="7">
        <v>7073</v>
      </c>
      <c r="S40" s="7">
        <v>7073</v>
      </c>
      <c r="T40" s="7">
        <v>6800</v>
      </c>
      <c r="U40" s="7"/>
      <c r="V40" s="7">
        <v>7269</v>
      </c>
      <c r="W40" s="7">
        <v>588039</v>
      </c>
      <c r="X40" s="7">
        <v>7330</v>
      </c>
      <c r="Y40" s="7"/>
      <c r="Z40" s="7">
        <v>383715.70799999998</v>
      </c>
      <c r="AA40" s="7">
        <v>383715.70799999998</v>
      </c>
      <c r="AB40" s="7">
        <v>30791</v>
      </c>
      <c r="AC40" s="7"/>
      <c r="AD40" s="7">
        <v>63002</v>
      </c>
      <c r="AE40" s="7">
        <v>63002</v>
      </c>
      <c r="AF40" s="7">
        <v>19347</v>
      </c>
      <c r="AG40" s="29">
        <v>25258</v>
      </c>
      <c r="AH40" s="7">
        <v>25258</v>
      </c>
      <c r="AI40" s="7">
        <v>25258</v>
      </c>
      <c r="AJ40" s="7">
        <v>24295</v>
      </c>
      <c r="AK40" s="29">
        <v>26042</v>
      </c>
      <c r="AL40" s="7">
        <v>26042</v>
      </c>
      <c r="AM40" s="105">
        <v>26042</v>
      </c>
      <c r="AN40" s="7">
        <v>25043</v>
      </c>
      <c r="AO40" s="11">
        <v>24772</v>
      </c>
      <c r="AP40" s="105">
        <v>17586</v>
      </c>
      <c r="AQ40" s="11">
        <v>17586</v>
      </c>
      <c r="AR40" s="11">
        <v>0</v>
      </c>
      <c r="AS40" s="11">
        <v>17298</v>
      </c>
      <c r="AT40" s="11">
        <v>17298</v>
      </c>
      <c r="AU40" s="11">
        <v>17298</v>
      </c>
      <c r="AV40" s="11">
        <v>0</v>
      </c>
      <c r="AW40" s="11">
        <v>15379</v>
      </c>
      <c r="AX40" s="11">
        <v>15379</v>
      </c>
      <c r="AZ40" s="11">
        <v>15673</v>
      </c>
      <c r="BA40">
        <v>13701</v>
      </c>
    </row>
    <row r="41" spans="1:53" hidden="1" x14ac:dyDescent="0.25">
      <c r="A41">
        <v>4</v>
      </c>
      <c r="B41" t="str">
        <f t="shared" si="1"/>
        <v>CS-3830</v>
      </c>
      <c r="C41" s="2" t="s">
        <v>314</v>
      </c>
      <c r="D41" s="2" t="str">
        <f t="shared" si="5"/>
        <v>3</v>
      </c>
      <c r="E41" s="2" t="str">
        <f t="shared" si="6"/>
        <v>38</v>
      </c>
      <c r="F41" s="2" t="str">
        <f t="shared" si="7"/>
        <v>383</v>
      </c>
      <c r="G41" s="1" t="s">
        <v>670</v>
      </c>
      <c r="H41" s="7">
        <v>28</v>
      </c>
      <c r="I41" s="7"/>
      <c r="J41" s="7">
        <v>40</v>
      </c>
      <c r="K41" s="7">
        <v>36</v>
      </c>
      <c r="L41" s="7">
        <v>28</v>
      </c>
      <c r="M41" s="7"/>
      <c r="N41" s="7">
        <v>34</v>
      </c>
      <c r="O41" s="7">
        <v>33</v>
      </c>
      <c r="P41" s="7">
        <v>38</v>
      </c>
      <c r="Q41" s="7"/>
      <c r="R41" s="7">
        <v>262</v>
      </c>
      <c r="S41" s="7">
        <v>262</v>
      </c>
      <c r="T41" s="7">
        <v>41</v>
      </c>
      <c r="U41" s="7"/>
      <c r="V41" s="7">
        <v>343</v>
      </c>
      <c r="W41" s="7">
        <v>366</v>
      </c>
      <c r="X41" s="7">
        <v>42</v>
      </c>
      <c r="Y41" s="7"/>
      <c r="Z41" s="7">
        <v>404.74199999999996</v>
      </c>
      <c r="AA41" s="7">
        <v>404.74199999999996</v>
      </c>
      <c r="AB41" s="7">
        <v>331</v>
      </c>
      <c r="AC41" s="7"/>
      <c r="AD41" s="7">
        <v>331</v>
      </c>
      <c r="AE41" s="7">
        <v>331</v>
      </c>
      <c r="AF41" s="7">
        <v>193</v>
      </c>
      <c r="AG41" s="29">
        <v>5</v>
      </c>
      <c r="AH41" s="7">
        <v>243</v>
      </c>
      <c r="AI41" s="7">
        <v>243</v>
      </c>
      <c r="AJ41" s="7">
        <v>201</v>
      </c>
      <c r="AK41" s="29">
        <v>176</v>
      </c>
      <c r="AL41" s="7">
        <v>178</v>
      </c>
      <c r="AM41" s="105">
        <v>178</v>
      </c>
      <c r="AN41" s="7">
        <v>367</v>
      </c>
      <c r="AO41" s="11">
        <v>692.2</v>
      </c>
      <c r="AP41" s="105">
        <v>860</v>
      </c>
      <c r="AQ41" s="11">
        <v>10394</v>
      </c>
      <c r="AR41" s="11">
        <v>0</v>
      </c>
      <c r="AS41" s="11">
        <v>6513</v>
      </c>
      <c r="AT41" s="11">
        <v>5963</v>
      </c>
      <c r="AU41" s="11">
        <v>5963</v>
      </c>
      <c r="AV41" s="11">
        <v>0</v>
      </c>
      <c r="AW41" s="11">
        <v>2447</v>
      </c>
      <c r="AX41" s="11">
        <v>-770</v>
      </c>
      <c r="AZ41" s="11">
        <v>1391</v>
      </c>
      <c r="BA41">
        <v>2318</v>
      </c>
    </row>
    <row r="42" spans="1:53" hidden="1" x14ac:dyDescent="0.25">
      <c r="A42">
        <v>4</v>
      </c>
      <c r="B42" t="str">
        <f t="shared" si="1"/>
        <v>CS-3840</v>
      </c>
      <c r="C42" s="2" t="s">
        <v>314</v>
      </c>
      <c r="D42" s="2" t="str">
        <f t="shared" si="5"/>
        <v>3</v>
      </c>
      <c r="E42" s="2" t="str">
        <f t="shared" si="6"/>
        <v>38</v>
      </c>
      <c r="F42" s="2" t="str">
        <f t="shared" si="7"/>
        <v>384</v>
      </c>
      <c r="G42" s="1" t="s">
        <v>671</v>
      </c>
      <c r="H42" s="7">
        <v>33</v>
      </c>
      <c r="I42" s="7"/>
      <c r="J42" s="7">
        <v>30</v>
      </c>
      <c r="K42" s="7">
        <v>25</v>
      </c>
      <c r="L42" s="7">
        <v>33</v>
      </c>
      <c r="M42" s="7"/>
      <c r="N42" s="7">
        <v>0</v>
      </c>
      <c r="O42" s="7">
        <v>0</v>
      </c>
      <c r="P42" s="7">
        <v>531</v>
      </c>
      <c r="Q42" s="7"/>
      <c r="R42" s="7">
        <v>27</v>
      </c>
      <c r="S42" s="7">
        <v>57</v>
      </c>
      <c r="T42" s="7">
        <v>530</v>
      </c>
      <c r="U42" s="7"/>
      <c r="V42" s="7">
        <v>328</v>
      </c>
      <c r="W42" s="7">
        <v>328</v>
      </c>
      <c r="X42" s="7">
        <v>536</v>
      </c>
      <c r="Y42" s="7"/>
      <c r="Z42" s="7">
        <v>9</v>
      </c>
      <c r="AA42" s="7">
        <v>9</v>
      </c>
      <c r="AB42" s="7">
        <v>539</v>
      </c>
      <c r="AC42" s="7"/>
      <c r="AD42" s="7">
        <v>289</v>
      </c>
      <c r="AE42" s="7">
        <v>289</v>
      </c>
      <c r="AF42" s="7">
        <v>277</v>
      </c>
      <c r="AG42" s="29">
        <v>30</v>
      </c>
      <c r="AH42" s="7">
        <v>826</v>
      </c>
      <c r="AI42" s="7">
        <v>826</v>
      </c>
      <c r="AJ42" s="7">
        <v>556</v>
      </c>
      <c r="AK42" s="29">
        <v>1168</v>
      </c>
      <c r="AL42" s="7">
        <v>1393</v>
      </c>
      <c r="AM42" s="105">
        <v>1393</v>
      </c>
      <c r="AN42" s="7">
        <v>682</v>
      </c>
      <c r="AO42" s="11">
        <v>753.7</v>
      </c>
      <c r="AP42" s="105">
        <v>939</v>
      </c>
      <c r="AQ42" s="11">
        <v>952</v>
      </c>
      <c r="AR42" s="11">
        <v>0</v>
      </c>
      <c r="AS42" s="11">
        <v>1092</v>
      </c>
      <c r="AT42" s="11">
        <v>892</v>
      </c>
      <c r="AU42" s="11">
        <v>892</v>
      </c>
      <c r="AV42" s="11">
        <v>0</v>
      </c>
      <c r="AW42" s="11">
        <v>1094</v>
      </c>
      <c r="AX42" s="11">
        <v>207</v>
      </c>
      <c r="AZ42" s="11">
        <v>257</v>
      </c>
      <c r="BA42">
        <v>2219</v>
      </c>
    </row>
    <row r="43" spans="1:53" hidden="1" x14ac:dyDescent="0.25">
      <c r="A43">
        <v>4</v>
      </c>
      <c r="B43" t="str">
        <f t="shared" si="1"/>
        <v>CS-3850</v>
      </c>
      <c r="C43" s="2" t="s">
        <v>314</v>
      </c>
      <c r="D43" s="2" t="str">
        <f t="shared" si="5"/>
        <v>3</v>
      </c>
      <c r="E43" s="2" t="str">
        <f t="shared" si="6"/>
        <v>38</v>
      </c>
      <c r="F43" s="2" t="str">
        <f t="shared" si="7"/>
        <v>385</v>
      </c>
      <c r="G43" s="1" t="s">
        <v>672</v>
      </c>
      <c r="H43" s="7">
        <v>390738</v>
      </c>
      <c r="I43" s="7"/>
      <c r="J43" s="7">
        <v>409882</v>
      </c>
      <c r="K43" s="7">
        <v>409881</v>
      </c>
      <c r="L43" s="7">
        <v>390738</v>
      </c>
      <c r="M43" s="7"/>
      <c r="N43" s="7">
        <v>440744</v>
      </c>
      <c r="O43" s="7">
        <v>440730</v>
      </c>
      <c r="P43" s="7">
        <v>554697</v>
      </c>
      <c r="Q43" s="7"/>
      <c r="R43" s="7">
        <v>435092</v>
      </c>
      <c r="S43" s="7">
        <v>434770</v>
      </c>
      <c r="T43" s="7">
        <v>526717</v>
      </c>
      <c r="U43" s="7"/>
      <c r="V43" s="7">
        <v>489183</v>
      </c>
      <c r="W43" s="7">
        <v>489183</v>
      </c>
      <c r="X43" s="7">
        <v>544562</v>
      </c>
      <c r="Y43" s="7"/>
      <c r="Z43" s="7">
        <v>498169</v>
      </c>
      <c r="AA43" s="7">
        <v>498169</v>
      </c>
      <c r="AB43" s="7">
        <v>363166</v>
      </c>
      <c r="AC43" s="7"/>
      <c r="AD43" s="7">
        <v>500873</v>
      </c>
      <c r="AE43" s="7">
        <v>500873</v>
      </c>
      <c r="AF43" s="7">
        <v>321946</v>
      </c>
      <c r="AG43" s="29">
        <v>320742</v>
      </c>
      <c r="AH43" s="7">
        <v>321236</v>
      </c>
      <c r="AI43" s="7">
        <v>321236</v>
      </c>
      <c r="AJ43" s="7">
        <v>335134</v>
      </c>
      <c r="AK43" s="29">
        <v>361764</v>
      </c>
      <c r="AL43" s="7">
        <v>361823</v>
      </c>
      <c r="AM43" s="105">
        <v>361823</v>
      </c>
      <c r="AN43" s="7">
        <v>541745</v>
      </c>
      <c r="AO43" s="11">
        <v>475242.1</v>
      </c>
      <c r="AP43" s="105">
        <v>475251</v>
      </c>
      <c r="AQ43" s="11">
        <v>475251</v>
      </c>
      <c r="AR43" s="11">
        <v>0</v>
      </c>
      <c r="AS43" s="11">
        <v>695940</v>
      </c>
      <c r="AT43" s="11">
        <v>695943</v>
      </c>
      <c r="AU43" s="11">
        <v>695943</v>
      </c>
      <c r="AV43" s="11">
        <v>0</v>
      </c>
      <c r="AW43" s="11">
        <v>387940</v>
      </c>
      <c r="AX43" s="11">
        <v>387833</v>
      </c>
      <c r="AZ43" s="11">
        <v>480056</v>
      </c>
      <c r="BA43">
        <v>460226</v>
      </c>
    </row>
    <row r="44" spans="1:53" hidden="1" x14ac:dyDescent="0.25">
      <c r="A44">
        <v>4</v>
      </c>
      <c r="B44" t="str">
        <f t="shared" si="1"/>
        <v>CS-3860</v>
      </c>
      <c r="C44" s="2" t="s">
        <v>314</v>
      </c>
      <c r="D44" s="2" t="str">
        <f t="shared" si="5"/>
        <v>3</v>
      </c>
      <c r="E44" s="2" t="str">
        <f t="shared" si="6"/>
        <v>38</v>
      </c>
      <c r="F44" s="2" t="str">
        <f t="shared" si="7"/>
        <v>386</v>
      </c>
      <c r="G44" s="1" t="s">
        <v>673</v>
      </c>
      <c r="H44" s="7">
        <v>0</v>
      </c>
      <c r="I44" s="7"/>
      <c r="J44" s="7">
        <v>0</v>
      </c>
      <c r="K44" s="7">
        <v>0</v>
      </c>
      <c r="L44" s="7">
        <v>0</v>
      </c>
      <c r="M44" s="7"/>
      <c r="N44" s="7">
        <v>0</v>
      </c>
      <c r="O44" s="7">
        <v>0</v>
      </c>
      <c r="P44" s="7">
        <v>0</v>
      </c>
      <c r="Q44" s="7"/>
      <c r="R44" s="7">
        <v>0</v>
      </c>
      <c r="S44" s="7">
        <v>0</v>
      </c>
      <c r="T44" s="7">
        <v>0</v>
      </c>
      <c r="U44" s="7"/>
      <c r="V44" s="7">
        <v>0</v>
      </c>
      <c r="W44" s="7">
        <v>0</v>
      </c>
      <c r="X44" s="7">
        <v>0</v>
      </c>
      <c r="Y44" s="7"/>
      <c r="Z44" s="7">
        <v>0</v>
      </c>
      <c r="AA44" s="7">
        <v>0</v>
      </c>
      <c r="AB44" s="7">
        <v>0</v>
      </c>
      <c r="AC44" s="7"/>
      <c r="AD44" s="7">
        <v>0</v>
      </c>
      <c r="AE44" s="7">
        <v>0</v>
      </c>
      <c r="AF44" s="7">
        <v>0</v>
      </c>
      <c r="AG44" s="29">
        <v>0</v>
      </c>
      <c r="AH44" s="7">
        <v>0</v>
      </c>
      <c r="AI44" s="7">
        <v>0</v>
      </c>
      <c r="AJ44" s="7">
        <v>0</v>
      </c>
      <c r="AK44" s="29">
        <v>0</v>
      </c>
      <c r="AL44" s="7">
        <v>0</v>
      </c>
      <c r="AM44" s="105">
        <v>363</v>
      </c>
      <c r="AN44" s="7">
        <v>0</v>
      </c>
      <c r="AO44" s="11">
        <v>2062</v>
      </c>
      <c r="AP44" s="105">
        <v>422</v>
      </c>
      <c r="AQ44" s="11">
        <v>437</v>
      </c>
      <c r="AR44" s="11">
        <v>0</v>
      </c>
      <c r="AS44" s="11">
        <v>8351</v>
      </c>
      <c r="AT44" s="11">
        <v>8143</v>
      </c>
      <c r="AU44" s="11">
        <v>8828</v>
      </c>
      <c r="AV44" s="11">
        <v>0</v>
      </c>
      <c r="AW44" s="11">
        <v>10466</v>
      </c>
      <c r="AX44" s="11">
        <v>10094</v>
      </c>
      <c r="AZ44" s="11">
        <v>9712</v>
      </c>
      <c r="BA44">
        <v>12260</v>
      </c>
    </row>
    <row r="45" spans="1:53" hidden="1" x14ac:dyDescent="0.25">
      <c r="A45">
        <v>4</v>
      </c>
      <c r="B45" t="str">
        <f t="shared" si="1"/>
        <v>CS-3910</v>
      </c>
      <c r="C45" s="2" t="s">
        <v>314</v>
      </c>
      <c r="D45" s="2" t="str">
        <f t="shared" si="5"/>
        <v>3</v>
      </c>
      <c r="E45" s="2" t="str">
        <f t="shared" si="6"/>
        <v>39</v>
      </c>
      <c r="F45" s="2" t="str">
        <f t="shared" si="7"/>
        <v>391</v>
      </c>
      <c r="G45" s="1" t="s">
        <v>676</v>
      </c>
      <c r="H45" s="7">
        <v>29256</v>
      </c>
      <c r="I45" s="7"/>
      <c r="J45" s="7">
        <v>25464</v>
      </c>
      <c r="K45" s="7">
        <v>17978</v>
      </c>
      <c r="L45" s="7">
        <v>29256</v>
      </c>
      <c r="M45" s="7"/>
      <c r="N45" s="7">
        <v>33332</v>
      </c>
      <c r="O45" s="7">
        <v>33973</v>
      </c>
      <c r="P45" s="7">
        <v>27157</v>
      </c>
      <c r="Q45" s="7"/>
      <c r="R45" s="7">
        <v>9660</v>
      </c>
      <c r="S45" s="7">
        <v>13286</v>
      </c>
      <c r="T45" s="7">
        <v>28614</v>
      </c>
      <c r="U45" s="7"/>
      <c r="V45" s="7">
        <v>20182</v>
      </c>
      <c r="W45" s="7">
        <v>18309</v>
      </c>
      <c r="X45" s="7">
        <v>28308</v>
      </c>
      <c r="Y45" s="7"/>
      <c r="Z45" s="7">
        <v>41418</v>
      </c>
      <c r="AA45" s="7">
        <v>41616</v>
      </c>
      <c r="AB45" s="7">
        <v>42348</v>
      </c>
      <c r="AC45" s="7"/>
      <c r="AD45" s="7">
        <v>33439</v>
      </c>
      <c r="AE45" s="7">
        <v>37751</v>
      </c>
      <c r="AF45" s="7">
        <v>57742</v>
      </c>
      <c r="AG45" s="29">
        <v>66077</v>
      </c>
      <c r="AH45" s="7">
        <v>53813</v>
      </c>
      <c r="AI45" s="7">
        <v>53813</v>
      </c>
      <c r="AJ45" s="7">
        <v>102122</v>
      </c>
      <c r="AK45" s="29">
        <v>63278</v>
      </c>
      <c r="AL45" s="7">
        <v>62505</v>
      </c>
      <c r="AM45" s="105">
        <v>62505</v>
      </c>
      <c r="AN45" s="7">
        <v>88312</v>
      </c>
      <c r="AO45" s="11">
        <v>70521.100000000006</v>
      </c>
      <c r="AP45" s="105">
        <v>74600</v>
      </c>
      <c r="AQ45" s="11">
        <v>74600</v>
      </c>
      <c r="AR45" s="11">
        <v>0</v>
      </c>
      <c r="AS45" s="11">
        <v>63231</v>
      </c>
      <c r="AT45" s="11">
        <v>59254</v>
      </c>
      <c r="AU45" s="11">
        <v>50490</v>
      </c>
      <c r="AV45" s="11">
        <v>0</v>
      </c>
      <c r="AW45" s="11">
        <v>57851</v>
      </c>
      <c r="AX45" s="11">
        <v>54966</v>
      </c>
      <c r="AZ45" s="11">
        <v>96623</v>
      </c>
      <c r="BA45">
        <v>132824</v>
      </c>
    </row>
    <row r="46" spans="1:53" hidden="1" x14ac:dyDescent="0.25">
      <c r="A46">
        <v>4</v>
      </c>
      <c r="B46" t="str">
        <f t="shared" si="1"/>
        <v>CS-3920</v>
      </c>
      <c r="C46" s="2" t="s">
        <v>314</v>
      </c>
      <c r="D46" s="2" t="str">
        <f t="shared" si="5"/>
        <v>3</v>
      </c>
      <c r="E46" s="2" t="str">
        <f t="shared" si="6"/>
        <v>39</v>
      </c>
      <c r="F46" s="2" t="str">
        <f t="shared" si="7"/>
        <v>392</v>
      </c>
      <c r="G46" s="1" t="s">
        <v>677</v>
      </c>
      <c r="H46" s="7">
        <v>0</v>
      </c>
      <c r="I46" s="7"/>
      <c r="J46" s="7">
        <v>13</v>
      </c>
      <c r="K46" s="7">
        <v>13</v>
      </c>
      <c r="L46" s="7">
        <v>0</v>
      </c>
      <c r="M46" s="7"/>
      <c r="N46" s="7">
        <v>0</v>
      </c>
      <c r="O46" s="7">
        <v>0</v>
      </c>
      <c r="P46" s="7">
        <v>0</v>
      </c>
      <c r="Q46" s="7"/>
      <c r="R46" s="7">
        <v>429</v>
      </c>
      <c r="S46" s="7">
        <v>429</v>
      </c>
      <c r="T46" s="7">
        <v>103</v>
      </c>
      <c r="U46" s="7"/>
      <c r="V46" s="7">
        <v>783</v>
      </c>
      <c r="W46" s="7">
        <v>783</v>
      </c>
      <c r="X46" s="7">
        <v>618</v>
      </c>
      <c r="Y46" s="7"/>
      <c r="Z46" s="7">
        <v>744</v>
      </c>
      <c r="AA46" s="7">
        <v>744</v>
      </c>
      <c r="AB46" s="7">
        <v>289</v>
      </c>
      <c r="AC46" s="7"/>
      <c r="AD46" s="7">
        <v>582</v>
      </c>
      <c r="AE46" s="7">
        <v>582</v>
      </c>
      <c r="AF46" s="7">
        <v>310</v>
      </c>
      <c r="AG46" s="29">
        <v>284</v>
      </c>
      <c r="AH46" s="7">
        <v>293</v>
      </c>
      <c r="AI46" s="7">
        <v>293</v>
      </c>
      <c r="AJ46" s="7">
        <v>300</v>
      </c>
      <c r="AK46" s="29">
        <v>530</v>
      </c>
      <c r="AL46" s="7">
        <v>856</v>
      </c>
      <c r="AM46" s="105">
        <v>856</v>
      </c>
      <c r="AN46" s="7">
        <v>516</v>
      </c>
      <c r="AO46" s="11">
        <v>639.29999999999995</v>
      </c>
      <c r="AP46" s="105">
        <v>694</v>
      </c>
      <c r="AQ46" s="11">
        <v>694</v>
      </c>
      <c r="AR46" s="11">
        <v>0</v>
      </c>
      <c r="AS46" s="11">
        <v>190</v>
      </c>
      <c r="AT46" s="11">
        <v>920</v>
      </c>
      <c r="AU46" s="11">
        <v>920</v>
      </c>
      <c r="AV46" s="11">
        <v>0</v>
      </c>
      <c r="AW46" s="11">
        <v>962</v>
      </c>
      <c r="AX46" s="11">
        <v>598</v>
      </c>
      <c r="AZ46" s="11">
        <v>128</v>
      </c>
      <c r="BA46">
        <v>415</v>
      </c>
    </row>
    <row r="47" spans="1:53" hidden="1" x14ac:dyDescent="0.25">
      <c r="A47">
        <v>4</v>
      </c>
      <c r="B47" t="str">
        <f t="shared" si="1"/>
        <v>CS-3930</v>
      </c>
      <c r="C47" s="2" t="s">
        <v>314</v>
      </c>
      <c r="D47" s="2" t="str">
        <f t="shared" si="5"/>
        <v>3</v>
      </c>
      <c r="E47" s="2" t="str">
        <f t="shared" si="6"/>
        <v>39</v>
      </c>
      <c r="F47" s="2" t="str">
        <f t="shared" si="7"/>
        <v>393</v>
      </c>
      <c r="G47" s="1" t="s">
        <v>678</v>
      </c>
      <c r="H47" s="7">
        <v>0</v>
      </c>
      <c r="I47" s="7"/>
      <c r="J47" s="7">
        <v>0</v>
      </c>
      <c r="K47" s="7">
        <v>0</v>
      </c>
      <c r="L47" s="7">
        <v>0</v>
      </c>
      <c r="M47" s="7"/>
      <c r="N47" s="7">
        <v>0</v>
      </c>
      <c r="O47" s="7">
        <v>0</v>
      </c>
      <c r="P47" s="7">
        <v>0</v>
      </c>
      <c r="Q47" s="7"/>
      <c r="R47" s="7">
        <v>0</v>
      </c>
      <c r="S47" s="7">
        <v>0</v>
      </c>
      <c r="T47" s="7">
        <v>0</v>
      </c>
      <c r="U47" s="7"/>
      <c r="V47" s="7">
        <v>0</v>
      </c>
      <c r="W47" s="7">
        <v>0</v>
      </c>
      <c r="X47" s="7">
        <v>130</v>
      </c>
      <c r="Y47" s="7"/>
      <c r="Z47" s="7">
        <v>405</v>
      </c>
      <c r="AA47" s="7">
        <v>405</v>
      </c>
      <c r="AB47" s="7">
        <v>0</v>
      </c>
      <c r="AC47" s="7"/>
      <c r="AD47" s="7">
        <v>509</v>
      </c>
      <c r="AE47" s="7">
        <v>509</v>
      </c>
      <c r="AF47" s="7">
        <v>0</v>
      </c>
      <c r="AG47" s="29">
        <v>0</v>
      </c>
      <c r="AH47" s="7">
        <v>10</v>
      </c>
      <c r="AI47" s="7">
        <v>10</v>
      </c>
      <c r="AJ47" s="7">
        <v>0</v>
      </c>
      <c r="AK47" s="29">
        <v>63</v>
      </c>
      <c r="AL47" s="7">
        <v>103</v>
      </c>
      <c r="AM47" s="105">
        <v>103</v>
      </c>
      <c r="AN47" s="7">
        <v>56</v>
      </c>
      <c r="AO47" s="11">
        <v>73.3</v>
      </c>
      <c r="AP47" s="105">
        <v>266</v>
      </c>
      <c r="AQ47" s="11">
        <v>266</v>
      </c>
      <c r="AR47" s="11">
        <v>0</v>
      </c>
      <c r="AS47" s="11">
        <v>504</v>
      </c>
      <c r="AT47" s="11">
        <v>445</v>
      </c>
      <c r="AU47" s="11">
        <v>445</v>
      </c>
      <c r="AV47" s="11">
        <v>0</v>
      </c>
      <c r="AW47" s="11">
        <v>353</v>
      </c>
      <c r="AX47" s="11">
        <v>216</v>
      </c>
      <c r="AZ47" s="11">
        <v>640</v>
      </c>
      <c r="BA47">
        <v>380</v>
      </c>
    </row>
    <row r="48" spans="1:53" hidden="1" x14ac:dyDescent="0.25">
      <c r="A48">
        <v>4</v>
      </c>
      <c r="B48" t="str">
        <f t="shared" si="1"/>
        <v>CS-3940</v>
      </c>
      <c r="C48" s="2" t="s">
        <v>314</v>
      </c>
      <c r="D48" s="2" t="str">
        <f t="shared" si="5"/>
        <v>3</v>
      </c>
      <c r="E48" s="2" t="str">
        <f t="shared" si="6"/>
        <v>39</v>
      </c>
      <c r="F48" s="2" t="str">
        <f t="shared" si="7"/>
        <v>394</v>
      </c>
      <c r="G48" s="1" t="s">
        <v>679</v>
      </c>
      <c r="H48" s="7">
        <v>40</v>
      </c>
      <c r="I48" s="7"/>
      <c r="J48" s="7">
        <v>225</v>
      </c>
      <c r="K48" s="7">
        <v>225</v>
      </c>
      <c r="L48" s="7">
        <v>40</v>
      </c>
      <c r="M48" s="7"/>
      <c r="N48" s="7">
        <v>219</v>
      </c>
      <c r="O48" s="7">
        <v>219</v>
      </c>
      <c r="P48" s="7">
        <v>30</v>
      </c>
      <c r="Q48" s="7"/>
      <c r="R48" s="7">
        <v>218</v>
      </c>
      <c r="S48" s="7">
        <v>218</v>
      </c>
      <c r="T48" s="7">
        <v>30</v>
      </c>
      <c r="U48" s="7"/>
      <c r="V48" s="7">
        <v>355</v>
      </c>
      <c r="W48" s="7">
        <v>355</v>
      </c>
      <c r="X48" s="7">
        <v>2615</v>
      </c>
      <c r="Y48" s="7"/>
      <c r="Z48" s="7">
        <v>10397</v>
      </c>
      <c r="AA48" s="7">
        <v>10397</v>
      </c>
      <c r="AB48" s="7">
        <v>4599</v>
      </c>
      <c r="AC48" s="7"/>
      <c r="AD48" s="7">
        <v>7962</v>
      </c>
      <c r="AE48" s="7">
        <v>7962</v>
      </c>
      <c r="AF48" s="7">
        <v>4176</v>
      </c>
      <c r="AG48" s="29">
        <v>0</v>
      </c>
      <c r="AH48" s="7">
        <v>0</v>
      </c>
      <c r="AI48" s="7">
        <v>0</v>
      </c>
      <c r="AJ48" s="7">
        <v>5679</v>
      </c>
      <c r="AK48" s="29">
        <v>10218</v>
      </c>
      <c r="AL48" s="7">
        <v>7462</v>
      </c>
      <c r="AM48" s="105">
        <v>7462</v>
      </c>
      <c r="AN48" s="7">
        <v>9071</v>
      </c>
      <c r="AO48" s="11">
        <v>9467.1</v>
      </c>
      <c r="AP48" s="105">
        <v>13843</v>
      </c>
      <c r="AQ48" s="11">
        <v>13843</v>
      </c>
      <c r="AR48" s="11">
        <v>0</v>
      </c>
      <c r="AS48" s="11">
        <v>8680</v>
      </c>
      <c r="AT48" s="11">
        <v>9168</v>
      </c>
      <c r="AU48" s="11">
        <v>9168</v>
      </c>
      <c r="AV48" s="11">
        <v>0</v>
      </c>
      <c r="AW48" s="11">
        <v>10733</v>
      </c>
      <c r="AX48" s="11">
        <v>6570</v>
      </c>
      <c r="AZ48" s="11">
        <v>11014</v>
      </c>
      <c r="BA48">
        <v>16915</v>
      </c>
    </row>
    <row r="49" spans="1:53" hidden="1" x14ac:dyDescent="0.25">
      <c r="A49">
        <v>4</v>
      </c>
      <c r="B49" t="str">
        <f t="shared" si="1"/>
        <v>CS-3950</v>
      </c>
      <c r="C49" s="2" t="s">
        <v>314</v>
      </c>
      <c r="D49" s="2" t="str">
        <f t="shared" si="5"/>
        <v>3</v>
      </c>
      <c r="E49" s="2" t="str">
        <f t="shared" si="6"/>
        <v>39</v>
      </c>
      <c r="F49" s="2" t="str">
        <f t="shared" si="7"/>
        <v>395</v>
      </c>
      <c r="G49" s="1" t="s">
        <v>680</v>
      </c>
      <c r="H49" s="7">
        <v>0</v>
      </c>
      <c r="I49" s="7"/>
      <c r="J49" s="7">
        <v>0</v>
      </c>
      <c r="K49" s="7">
        <v>0</v>
      </c>
      <c r="L49" s="7">
        <v>0</v>
      </c>
      <c r="M49" s="7"/>
      <c r="N49" s="7">
        <v>0</v>
      </c>
      <c r="O49" s="7">
        <v>0</v>
      </c>
      <c r="P49" s="7">
        <v>0</v>
      </c>
      <c r="Q49" s="7"/>
      <c r="R49" s="7">
        <v>0</v>
      </c>
      <c r="S49" s="7">
        <v>0</v>
      </c>
      <c r="T49" s="7">
        <v>0</v>
      </c>
      <c r="U49" s="7"/>
      <c r="V49" s="7">
        <v>0</v>
      </c>
      <c r="W49" s="7">
        <v>0</v>
      </c>
      <c r="X49" s="7">
        <v>0</v>
      </c>
      <c r="Y49" s="7"/>
      <c r="Z49" s="7">
        <v>2</v>
      </c>
      <c r="AA49" s="7">
        <v>2</v>
      </c>
      <c r="AB49" s="7">
        <v>0</v>
      </c>
      <c r="AC49" s="7"/>
      <c r="AD49" s="7">
        <v>21</v>
      </c>
      <c r="AE49" s="7">
        <v>21</v>
      </c>
      <c r="AF49" s="7">
        <v>0</v>
      </c>
      <c r="AG49" s="29">
        <v>0</v>
      </c>
      <c r="AH49" s="7">
        <v>23</v>
      </c>
      <c r="AI49" s="7">
        <v>23</v>
      </c>
      <c r="AJ49" s="7">
        <v>0</v>
      </c>
      <c r="AK49" s="29">
        <v>18</v>
      </c>
      <c r="AL49" s="7">
        <v>28</v>
      </c>
      <c r="AM49" s="105">
        <v>28</v>
      </c>
      <c r="AN49" s="7">
        <v>0</v>
      </c>
      <c r="AO49" s="11">
        <v>350</v>
      </c>
      <c r="AP49" s="105">
        <v>6</v>
      </c>
      <c r="AQ49" s="11">
        <v>6</v>
      </c>
      <c r="AR49" s="11">
        <v>0</v>
      </c>
      <c r="AS49" s="11">
        <v>2011</v>
      </c>
      <c r="AT49" s="11">
        <v>2011</v>
      </c>
      <c r="AU49" s="11">
        <v>2011</v>
      </c>
      <c r="AV49" s="11">
        <v>0</v>
      </c>
      <c r="AW49" s="11">
        <v>11</v>
      </c>
      <c r="AX49" s="11">
        <v>11</v>
      </c>
      <c r="AZ49" s="11">
        <v>1000</v>
      </c>
      <c r="BA49">
        <v>43</v>
      </c>
    </row>
    <row r="50" spans="1:53" hidden="1" x14ac:dyDescent="0.25">
      <c r="A50">
        <v>4</v>
      </c>
      <c r="B50" t="str">
        <f t="shared" si="1"/>
        <v>CS-3960</v>
      </c>
      <c r="C50" s="2" t="s">
        <v>314</v>
      </c>
      <c r="D50" s="2" t="str">
        <f t="shared" si="5"/>
        <v>3</v>
      </c>
      <c r="E50" s="2" t="str">
        <f t="shared" si="6"/>
        <v>39</v>
      </c>
      <c r="F50" s="2" t="str">
        <f t="shared" si="7"/>
        <v>396</v>
      </c>
      <c r="G50" s="1" t="s">
        <v>681</v>
      </c>
      <c r="H50" s="7">
        <v>0</v>
      </c>
      <c r="I50" s="7"/>
      <c r="J50" s="7">
        <v>0</v>
      </c>
      <c r="K50" s="7">
        <v>0</v>
      </c>
      <c r="L50" s="7">
        <v>0</v>
      </c>
      <c r="M50" s="7"/>
      <c r="N50" s="7">
        <v>0</v>
      </c>
      <c r="O50" s="7">
        <v>0</v>
      </c>
      <c r="P50" s="7">
        <v>0</v>
      </c>
      <c r="Q50" s="7"/>
      <c r="R50" s="7">
        <v>0</v>
      </c>
      <c r="S50" s="7">
        <v>0</v>
      </c>
      <c r="T50" s="7">
        <v>0</v>
      </c>
      <c r="U50" s="7"/>
      <c r="V50" s="7">
        <v>0</v>
      </c>
      <c r="W50" s="7">
        <v>0</v>
      </c>
      <c r="X50" s="7">
        <v>0</v>
      </c>
      <c r="Y50" s="7"/>
      <c r="Z50" s="7">
        <v>333</v>
      </c>
      <c r="AA50" s="7">
        <v>333</v>
      </c>
      <c r="AB50" s="7">
        <v>0</v>
      </c>
      <c r="AC50" s="7"/>
      <c r="AD50" s="7">
        <v>239</v>
      </c>
      <c r="AE50" s="7">
        <v>239</v>
      </c>
      <c r="AF50" s="7">
        <v>0</v>
      </c>
      <c r="AG50" s="29">
        <v>0</v>
      </c>
      <c r="AH50" s="7">
        <v>0</v>
      </c>
      <c r="AI50" s="7">
        <v>0</v>
      </c>
      <c r="AJ50" s="7">
        <v>20</v>
      </c>
      <c r="AK50" s="29">
        <v>110</v>
      </c>
      <c r="AL50" s="7">
        <v>110</v>
      </c>
      <c r="AM50" s="105">
        <v>110</v>
      </c>
      <c r="AN50" s="7">
        <v>139</v>
      </c>
      <c r="AO50" s="11">
        <v>2.1</v>
      </c>
      <c r="AP50" s="105">
        <v>0</v>
      </c>
      <c r="AQ50" s="11">
        <v>0</v>
      </c>
      <c r="AR50" s="11">
        <v>0</v>
      </c>
      <c r="AS50" s="11">
        <v>1323</v>
      </c>
      <c r="AT50" s="11">
        <v>1323</v>
      </c>
      <c r="AU50" s="11">
        <v>1323</v>
      </c>
      <c r="AV50" s="11">
        <v>0</v>
      </c>
      <c r="AW50" s="11">
        <v>-658</v>
      </c>
      <c r="AX50" s="11">
        <v>-658</v>
      </c>
      <c r="AZ50" s="11">
        <v>5000</v>
      </c>
      <c r="BA50">
        <v>299</v>
      </c>
    </row>
    <row r="51" spans="1:53" hidden="1" x14ac:dyDescent="0.25">
      <c r="A51">
        <v>4</v>
      </c>
      <c r="B51" t="str">
        <f t="shared" si="1"/>
        <v>CS-4610</v>
      </c>
      <c r="C51" s="2" t="s">
        <v>314</v>
      </c>
      <c r="D51" s="2" t="str">
        <f t="shared" si="5"/>
        <v>4</v>
      </c>
      <c r="E51" s="2" t="str">
        <f t="shared" si="6"/>
        <v>46</v>
      </c>
      <c r="F51" s="2" t="str">
        <f t="shared" si="7"/>
        <v>461</v>
      </c>
      <c r="G51" s="1" t="s">
        <v>682</v>
      </c>
      <c r="H51" s="7">
        <v>0</v>
      </c>
      <c r="I51" s="7"/>
      <c r="J51" s="7">
        <v>0</v>
      </c>
      <c r="K51" s="7">
        <v>0</v>
      </c>
      <c r="L51" s="7">
        <v>0</v>
      </c>
      <c r="M51" s="7"/>
      <c r="N51" s="7">
        <v>0</v>
      </c>
      <c r="O51" s="7">
        <v>0</v>
      </c>
      <c r="P51" s="7">
        <v>0</v>
      </c>
      <c r="Q51" s="7"/>
      <c r="R51" s="7">
        <v>0</v>
      </c>
      <c r="S51" s="7">
        <v>0</v>
      </c>
      <c r="T51" s="7">
        <v>0</v>
      </c>
      <c r="U51" s="7"/>
      <c r="V51" s="7">
        <v>0</v>
      </c>
      <c r="W51" s="7">
        <v>0</v>
      </c>
      <c r="X51" s="7">
        <v>0</v>
      </c>
      <c r="Y51" s="7"/>
      <c r="Z51" s="7">
        <v>0</v>
      </c>
      <c r="AA51" s="7">
        <v>0</v>
      </c>
      <c r="AB51" s="7">
        <v>0</v>
      </c>
      <c r="AC51" s="7"/>
      <c r="AD51" s="7">
        <v>0</v>
      </c>
      <c r="AE51" s="7">
        <v>0</v>
      </c>
      <c r="AF51" s="7">
        <v>0</v>
      </c>
      <c r="AG51" s="29">
        <v>0</v>
      </c>
      <c r="AH51" s="7">
        <v>0</v>
      </c>
      <c r="AI51" s="7">
        <v>0</v>
      </c>
      <c r="AJ51" s="7">
        <v>0</v>
      </c>
      <c r="AK51" s="29">
        <v>0</v>
      </c>
      <c r="AL51" s="7">
        <v>0</v>
      </c>
      <c r="AM51" s="105">
        <v>0</v>
      </c>
      <c r="AN51" s="7">
        <v>0</v>
      </c>
      <c r="AO51" s="11">
        <v>0</v>
      </c>
      <c r="AP51" s="105">
        <v>0</v>
      </c>
      <c r="AQ51" s="11">
        <v>0</v>
      </c>
      <c r="AR51" s="11">
        <v>0</v>
      </c>
      <c r="AS51" s="11">
        <v>0</v>
      </c>
      <c r="AT51" s="11">
        <v>0</v>
      </c>
      <c r="AU51" s="11">
        <v>0</v>
      </c>
      <c r="AV51" s="11">
        <v>0</v>
      </c>
      <c r="AW51" s="11">
        <v>0</v>
      </c>
      <c r="AX51" s="11">
        <v>0</v>
      </c>
      <c r="AZ51" s="11">
        <v>0</v>
      </c>
      <c r="BA51">
        <v>0</v>
      </c>
    </row>
    <row r="52" spans="1:53" hidden="1" x14ac:dyDescent="0.25">
      <c r="A52">
        <v>4</v>
      </c>
      <c r="B52" t="str">
        <f t="shared" si="1"/>
        <v>CS-4620</v>
      </c>
      <c r="C52" s="2" t="s">
        <v>314</v>
      </c>
      <c r="D52" s="2" t="str">
        <f t="shared" si="5"/>
        <v>4</v>
      </c>
      <c r="E52" s="2" t="str">
        <f t="shared" si="6"/>
        <v>46</v>
      </c>
      <c r="F52" s="2" t="str">
        <f t="shared" si="7"/>
        <v>462</v>
      </c>
      <c r="G52" s="1" t="s">
        <v>683</v>
      </c>
      <c r="H52" s="7">
        <v>0</v>
      </c>
      <c r="I52" s="7"/>
      <c r="J52" s="7">
        <v>0</v>
      </c>
      <c r="K52" s="7">
        <v>0</v>
      </c>
      <c r="L52" s="7">
        <v>0</v>
      </c>
      <c r="M52" s="7"/>
      <c r="N52" s="7">
        <v>0</v>
      </c>
      <c r="O52" s="7">
        <v>0</v>
      </c>
      <c r="P52" s="7">
        <v>0</v>
      </c>
      <c r="Q52" s="7"/>
      <c r="R52" s="7">
        <v>0</v>
      </c>
      <c r="S52" s="7">
        <v>0</v>
      </c>
      <c r="T52" s="7">
        <v>0</v>
      </c>
      <c r="U52" s="7"/>
      <c r="V52" s="7">
        <v>0</v>
      </c>
      <c r="W52" s="7">
        <v>0</v>
      </c>
      <c r="X52" s="7">
        <v>0</v>
      </c>
      <c r="Y52" s="7"/>
      <c r="Z52" s="7">
        <v>0</v>
      </c>
      <c r="AA52" s="7">
        <v>0</v>
      </c>
      <c r="AB52" s="7">
        <v>0</v>
      </c>
      <c r="AC52" s="7"/>
      <c r="AD52" s="7">
        <v>0</v>
      </c>
      <c r="AE52" s="7">
        <v>0</v>
      </c>
      <c r="AF52" s="7">
        <v>0</v>
      </c>
      <c r="AG52" s="29">
        <v>0</v>
      </c>
      <c r="AH52" s="7">
        <v>0</v>
      </c>
      <c r="AI52" s="7">
        <v>0</v>
      </c>
      <c r="AJ52" s="7">
        <v>0</v>
      </c>
      <c r="AK52" s="29">
        <v>0</v>
      </c>
      <c r="AL52" s="7">
        <v>0</v>
      </c>
      <c r="AM52" s="105">
        <v>0</v>
      </c>
      <c r="AN52" s="7">
        <v>0</v>
      </c>
      <c r="AO52" s="11">
        <v>0</v>
      </c>
      <c r="AP52" s="105">
        <v>0</v>
      </c>
      <c r="AQ52" s="11">
        <v>0</v>
      </c>
      <c r="AR52" s="11">
        <v>0</v>
      </c>
      <c r="AS52" s="11">
        <v>0</v>
      </c>
      <c r="AT52" s="11">
        <v>0</v>
      </c>
      <c r="AU52" s="11">
        <v>0</v>
      </c>
      <c r="AV52" s="11">
        <v>0</v>
      </c>
      <c r="AW52" s="11">
        <v>0</v>
      </c>
      <c r="AX52" s="11">
        <v>0</v>
      </c>
      <c r="AZ52" s="11">
        <v>0</v>
      </c>
      <c r="BA52">
        <v>0</v>
      </c>
    </row>
    <row r="53" spans="1:53" hidden="1" x14ac:dyDescent="0.25">
      <c r="A53">
        <v>4</v>
      </c>
      <c r="B53" t="str">
        <f t="shared" si="1"/>
        <v>CS-4630</v>
      </c>
      <c r="C53" s="2" t="s">
        <v>314</v>
      </c>
      <c r="D53" s="2" t="str">
        <f t="shared" si="5"/>
        <v>4</v>
      </c>
      <c r="E53" s="2" t="str">
        <f t="shared" si="6"/>
        <v>46</v>
      </c>
      <c r="F53" s="2" t="str">
        <f t="shared" si="7"/>
        <v>463</v>
      </c>
      <c r="G53" s="1" t="s">
        <v>684</v>
      </c>
      <c r="H53" s="7">
        <v>0</v>
      </c>
      <c r="I53" s="7"/>
      <c r="J53" s="7">
        <v>0</v>
      </c>
      <c r="K53" s="7">
        <v>0</v>
      </c>
      <c r="L53" s="7">
        <v>0</v>
      </c>
      <c r="M53" s="7"/>
      <c r="N53" s="7">
        <v>0</v>
      </c>
      <c r="O53" s="7">
        <v>0</v>
      </c>
      <c r="P53" s="7">
        <v>0</v>
      </c>
      <c r="Q53" s="7"/>
      <c r="R53" s="7">
        <v>0</v>
      </c>
      <c r="S53" s="7">
        <v>0</v>
      </c>
      <c r="T53" s="7">
        <v>0</v>
      </c>
      <c r="U53" s="7"/>
      <c r="V53" s="7">
        <v>0</v>
      </c>
      <c r="W53" s="7">
        <v>0</v>
      </c>
      <c r="X53" s="7">
        <v>0</v>
      </c>
      <c r="Y53" s="7"/>
      <c r="Z53" s="7">
        <v>0</v>
      </c>
      <c r="AA53" s="7">
        <v>0</v>
      </c>
      <c r="AB53" s="7">
        <v>0</v>
      </c>
      <c r="AC53" s="7"/>
      <c r="AD53" s="7">
        <v>0</v>
      </c>
      <c r="AE53" s="7">
        <v>0</v>
      </c>
      <c r="AF53" s="7">
        <v>0</v>
      </c>
      <c r="AG53" s="29">
        <v>0</v>
      </c>
      <c r="AH53" s="7">
        <v>0</v>
      </c>
      <c r="AI53" s="7">
        <v>0</v>
      </c>
      <c r="AJ53" s="7">
        <v>0</v>
      </c>
      <c r="AK53" s="29">
        <v>0</v>
      </c>
      <c r="AL53" s="7">
        <v>0</v>
      </c>
      <c r="AM53" s="105">
        <v>0</v>
      </c>
      <c r="AN53" s="7">
        <v>0</v>
      </c>
      <c r="AO53" s="11">
        <v>0</v>
      </c>
      <c r="AP53" s="105">
        <v>0</v>
      </c>
      <c r="AQ53" s="11">
        <v>0</v>
      </c>
      <c r="AR53" s="11">
        <v>0</v>
      </c>
      <c r="AS53" s="11">
        <v>0</v>
      </c>
      <c r="AT53" s="11">
        <v>0</v>
      </c>
      <c r="AU53" s="11">
        <v>0</v>
      </c>
      <c r="AV53" s="11">
        <v>0</v>
      </c>
      <c r="AW53" s="11">
        <v>0</v>
      </c>
      <c r="AX53" s="11">
        <v>0</v>
      </c>
      <c r="AZ53" s="11">
        <v>0</v>
      </c>
      <c r="BA53">
        <v>0</v>
      </c>
    </row>
    <row r="54" spans="1:53" hidden="1" x14ac:dyDescent="0.25">
      <c r="A54">
        <v>4</v>
      </c>
      <c r="B54" t="str">
        <f t="shared" si="1"/>
        <v>CS-4640</v>
      </c>
      <c r="C54" s="2" t="s">
        <v>314</v>
      </c>
      <c r="D54" s="2" t="str">
        <f t="shared" si="5"/>
        <v>4</v>
      </c>
      <c r="E54" s="2" t="str">
        <f t="shared" si="6"/>
        <v>46</v>
      </c>
      <c r="F54" s="2" t="str">
        <f t="shared" si="7"/>
        <v>464</v>
      </c>
      <c r="G54" s="1" t="s">
        <v>685</v>
      </c>
      <c r="H54" s="7">
        <v>0</v>
      </c>
      <c r="I54" s="7"/>
      <c r="J54" s="7">
        <v>0</v>
      </c>
      <c r="K54" s="7">
        <v>0</v>
      </c>
      <c r="L54" s="7">
        <v>0</v>
      </c>
      <c r="M54" s="7"/>
      <c r="N54" s="7">
        <v>0</v>
      </c>
      <c r="O54" s="7">
        <v>0</v>
      </c>
      <c r="P54" s="7">
        <v>0</v>
      </c>
      <c r="Q54" s="7"/>
      <c r="R54" s="7">
        <v>0</v>
      </c>
      <c r="S54" s="7">
        <v>0</v>
      </c>
      <c r="T54" s="7">
        <v>0</v>
      </c>
      <c r="U54" s="7"/>
      <c r="V54" s="7">
        <v>0</v>
      </c>
      <c r="W54" s="7">
        <v>0</v>
      </c>
      <c r="X54" s="7">
        <v>0</v>
      </c>
      <c r="Y54" s="7"/>
      <c r="Z54" s="7">
        <v>0</v>
      </c>
      <c r="AA54" s="7">
        <v>0</v>
      </c>
      <c r="AB54" s="7">
        <v>0</v>
      </c>
      <c r="AC54" s="7"/>
      <c r="AD54" s="7">
        <v>0</v>
      </c>
      <c r="AE54" s="7">
        <v>0</v>
      </c>
      <c r="AF54" s="7">
        <v>0</v>
      </c>
      <c r="AG54" s="29">
        <v>0</v>
      </c>
      <c r="AH54" s="7">
        <v>0</v>
      </c>
      <c r="AI54" s="7">
        <v>0</v>
      </c>
      <c r="AJ54" s="7">
        <v>0</v>
      </c>
      <c r="AK54" s="29">
        <v>0</v>
      </c>
      <c r="AL54" s="7">
        <v>0</v>
      </c>
      <c r="AM54" s="105">
        <v>0</v>
      </c>
      <c r="AN54" s="7">
        <v>0</v>
      </c>
      <c r="AO54" s="11">
        <v>0</v>
      </c>
      <c r="AP54" s="105">
        <v>0</v>
      </c>
      <c r="AQ54" s="11">
        <v>0</v>
      </c>
      <c r="AR54" s="11">
        <v>0</v>
      </c>
      <c r="AS54" s="11">
        <v>0</v>
      </c>
      <c r="AT54" s="11">
        <v>0</v>
      </c>
      <c r="AU54" s="11">
        <v>0</v>
      </c>
      <c r="AV54" s="11">
        <v>0</v>
      </c>
      <c r="AW54" s="11">
        <v>0</v>
      </c>
      <c r="AX54" s="11">
        <v>0</v>
      </c>
      <c r="AZ54" s="11">
        <v>0</v>
      </c>
      <c r="BA54">
        <v>0</v>
      </c>
    </row>
    <row r="55" spans="1:53" hidden="1" x14ac:dyDescent="0.25">
      <c r="A55">
        <v>4</v>
      </c>
      <c r="B55" t="str">
        <f t="shared" si="1"/>
        <v>CS-4650</v>
      </c>
      <c r="C55" s="2" t="s">
        <v>314</v>
      </c>
      <c r="D55" s="2" t="str">
        <f t="shared" si="5"/>
        <v>4</v>
      </c>
      <c r="E55" s="2" t="str">
        <f t="shared" si="6"/>
        <v>46</v>
      </c>
      <c r="F55" s="2" t="str">
        <f t="shared" si="7"/>
        <v>465</v>
      </c>
      <c r="G55" s="1" t="s">
        <v>686</v>
      </c>
      <c r="H55" s="7">
        <v>0</v>
      </c>
      <c r="I55" s="7"/>
      <c r="J55" s="7">
        <v>0</v>
      </c>
      <c r="K55" s="7">
        <v>0</v>
      </c>
      <c r="L55" s="7">
        <v>0</v>
      </c>
      <c r="M55" s="7"/>
      <c r="N55" s="7">
        <v>0</v>
      </c>
      <c r="O55" s="7">
        <v>0</v>
      </c>
      <c r="P55" s="7">
        <v>0</v>
      </c>
      <c r="Q55" s="7"/>
      <c r="R55" s="7">
        <v>0</v>
      </c>
      <c r="S55" s="7">
        <v>0</v>
      </c>
      <c r="T55" s="7">
        <v>0</v>
      </c>
      <c r="U55" s="7"/>
      <c r="V55" s="7">
        <v>0</v>
      </c>
      <c r="W55" s="7">
        <v>0</v>
      </c>
      <c r="X55" s="7">
        <v>0</v>
      </c>
      <c r="Y55" s="7"/>
      <c r="Z55" s="7">
        <v>0</v>
      </c>
      <c r="AA55" s="7">
        <v>0</v>
      </c>
      <c r="AB55" s="7">
        <v>0</v>
      </c>
      <c r="AC55" s="7"/>
      <c r="AD55" s="7">
        <v>0</v>
      </c>
      <c r="AE55" s="7">
        <v>0</v>
      </c>
      <c r="AF55" s="7">
        <v>0</v>
      </c>
      <c r="AG55" s="29">
        <v>0</v>
      </c>
      <c r="AH55" s="7">
        <v>0</v>
      </c>
      <c r="AI55" s="7">
        <v>0</v>
      </c>
      <c r="AJ55" s="7">
        <v>0</v>
      </c>
      <c r="AK55" s="29">
        <v>0</v>
      </c>
      <c r="AL55" s="7">
        <v>0</v>
      </c>
      <c r="AM55" s="105">
        <v>0</v>
      </c>
      <c r="AN55" s="7">
        <v>0</v>
      </c>
      <c r="AO55" s="11">
        <v>0</v>
      </c>
      <c r="AP55" s="105">
        <v>0</v>
      </c>
      <c r="AQ55" s="11">
        <v>0</v>
      </c>
      <c r="AR55" s="11">
        <v>0</v>
      </c>
      <c r="AS55" s="11">
        <v>0</v>
      </c>
      <c r="AT55" s="11">
        <v>0</v>
      </c>
      <c r="AU55" s="11">
        <v>0</v>
      </c>
      <c r="AV55" s="11">
        <v>0</v>
      </c>
      <c r="AW55" s="11">
        <v>0</v>
      </c>
      <c r="AX55" s="11">
        <v>0</v>
      </c>
      <c r="AZ55" s="11">
        <v>0</v>
      </c>
      <c r="BA55">
        <v>0</v>
      </c>
    </row>
    <row r="56" spans="1:53" hidden="1" x14ac:dyDescent="0.25">
      <c r="A56">
        <v>4</v>
      </c>
      <c r="B56" t="str">
        <f t="shared" si="1"/>
        <v>CS-4660</v>
      </c>
      <c r="C56" s="2" t="s">
        <v>314</v>
      </c>
      <c r="D56" s="2" t="str">
        <f t="shared" si="5"/>
        <v>4</v>
      </c>
      <c r="E56" s="2" t="str">
        <f t="shared" si="6"/>
        <v>46</v>
      </c>
      <c r="F56" s="2" t="str">
        <f t="shared" si="7"/>
        <v>466</v>
      </c>
      <c r="G56" s="1" t="s">
        <v>687</v>
      </c>
      <c r="H56" s="7">
        <v>0</v>
      </c>
      <c r="I56" s="7"/>
      <c r="J56" s="7">
        <v>0</v>
      </c>
      <c r="K56" s="7">
        <v>0</v>
      </c>
      <c r="L56" s="7">
        <v>0</v>
      </c>
      <c r="M56" s="7"/>
      <c r="N56" s="7">
        <v>0</v>
      </c>
      <c r="O56" s="7">
        <v>0</v>
      </c>
      <c r="P56" s="7">
        <v>0</v>
      </c>
      <c r="Q56" s="7"/>
      <c r="R56" s="7">
        <v>0</v>
      </c>
      <c r="S56" s="7">
        <v>0</v>
      </c>
      <c r="T56" s="7">
        <v>0</v>
      </c>
      <c r="U56" s="7"/>
      <c r="V56" s="7">
        <v>0</v>
      </c>
      <c r="W56" s="7">
        <v>0</v>
      </c>
      <c r="X56" s="7">
        <v>0</v>
      </c>
      <c r="Y56" s="7"/>
      <c r="Z56" s="7">
        <v>0</v>
      </c>
      <c r="AA56" s="7">
        <v>0</v>
      </c>
      <c r="AB56" s="7">
        <v>0</v>
      </c>
      <c r="AC56" s="7"/>
      <c r="AD56" s="7">
        <v>0</v>
      </c>
      <c r="AE56" s="7">
        <v>0</v>
      </c>
      <c r="AF56" s="7">
        <v>0</v>
      </c>
      <c r="AG56" s="29">
        <v>0</v>
      </c>
      <c r="AH56" s="7">
        <v>0</v>
      </c>
      <c r="AI56" s="7">
        <v>0</v>
      </c>
      <c r="AJ56" s="7">
        <v>0</v>
      </c>
      <c r="AK56" s="29">
        <v>0</v>
      </c>
      <c r="AL56" s="7">
        <v>0</v>
      </c>
      <c r="AM56" s="105">
        <v>0</v>
      </c>
      <c r="AN56" s="7">
        <v>0</v>
      </c>
      <c r="AO56" s="11">
        <v>0</v>
      </c>
      <c r="AP56" s="105">
        <v>0</v>
      </c>
      <c r="AQ56" s="11">
        <v>0</v>
      </c>
      <c r="AR56" s="11">
        <v>0</v>
      </c>
      <c r="AS56" s="11">
        <v>0</v>
      </c>
      <c r="AT56" s="11">
        <v>0</v>
      </c>
      <c r="AU56" s="11">
        <v>0</v>
      </c>
      <c r="AV56" s="11">
        <v>0</v>
      </c>
      <c r="AW56" s="11">
        <v>0</v>
      </c>
      <c r="AX56" s="11">
        <v>0</v>
      </c>
      <c r="AZ56" s="11">
        <v>0</v>
      </c>
      <c r="BA56">
        <v>0</v>
      </c>
    </row>
    <row r="57" spans="1:53" hidden="1" x14ac:dyDescent="0.25">
      <c r="A57">
        <v>4</v>
      </c>
      <c r="B57" t="str">
        <f t="shared" si="1"/>
        <v>CS-4670</v>
      </c>
      <c r="C57" s="2" t="s">
        <v>314</v>
      </c>
      <c r="D57" s="2" t="str">
        <f t="shared" si="5"/>
        <v>4</v>
      </c>
      <c r="E57" s="2" t="str">
        <f t="shared" si="6"/>
        <v>46</v>
      </c>
      <c r="F57" s="2" t="str">
        <f t="shared" si="7"/>
        <v>467</v>
      </c>
      <c r="G57" s="1" t="s">
        <v>689</v>
      </c>
      <c r="H57" s="7">
        <v>0</v>
      </c>
      <c r="I57" s="7"/>
      <c r="J57" s="7">
        <v>0</v>
      </c>
      <c r="K57" s="7">
        <v>0</v>
      </c>
      <c r="L57" s="7">
        <v>0</v>
      </c>
      <c r="M57" s="7"/>
      <c r="N57" s="7">
        <v>0</v>
      </c>
      <c r="O57" s="7">
        <v>0</v>
      </c>
      <c r="P57" s="7">
        <v>0</v>
      </c>
      <c r="Q57" s="7"/>
      <c r="R57" s="7">
        <v>0</v>
      </c>
      <c r="S57" s="7">
        <v>0</v>
      </c>
      <c r="T57" s="7">
        <v>0</v>
      </c>
      <c r="U57" s="7"/>
      <c r="V57" s="7">
        <v>0</v>
      </c>
      <c r="W57" s="7">
        <v>0</v>
      </c>
      <c r="X57" s="7">
        <v>0</v>
      </c>
      <c r="Y57" s="7"/>
      <c r="Z57" s="7">
        <v>0</v>
      </c>
      <c r="AA57" s="7">
        <v>0</v>
      </c>
      <c r="AB57" s="7">
        <v>0</v>
      </c>
      <c r="AC57" s="7"/>
      <c r="AD57" s="7">
        <v>0</v>
      </c>
      <c r="AE57" s="7">
        <v>0</v>
      </c>
      <c r="AF57" s="7">
        <v>0</v>
      </c>
      <c r="AG57" s="29">
        <v>0</v>
      </c>
      <c r="AH57" s="7">
        <v>0</v>
      </c>
      <c r="AI57" s="7">
        <v>0</v>
      </c>
      <c r="AJ57" s="7">
        <v>0</v>
      </c>
      <c r="AK57" s="29">
        <v>0</v>
      </c>
      <c r="AL57" s="7">
        <v>0</v>
      </c>
      <c r="AM57" s="105">
        <v>0</v>
      </c>
      <c r="AN57" s="7">
        <v>0</v>
      </c>
      <c r="AO57" s="11">
        <v>0</v>
      </c>
      <c r="AP57" s="105">
        <v>0</v>
      </c>
      <c r="AQ57" s="11">
        <v>0</v>
      </c>
      <c r="AR57" s="11">
        <v>0</v>
      </c>
      <c r="AS57" s="11">
        <v>0</v>
      </c>
      <c r="AT57" s="11">
        <v>0</v>
      </c>
      <c r="AU57" s="11">
        <v>0</v>
      </c>
      <c r="AV57" s="11">
        <v>0</v>
      </c>
      <c r="AW57" s="11">
        <v>0</v>
      </c>
      <c r="AX57" s="11">
        <v>0</v>
      </c>
      <c r="AZ57" s="11">
        <v>0</v>
      </c>
      <c r="BA57">
        <v>0</v>
      </c>
    </row>
    <row r="58" spans="1:53" hidden="1" x14ac:dyDescent="0.25">
      <c r="A58">
        <v>4</v>
      </c>
      <c r="B58" t="str">
        <f t="shared" si="1"/>
        <v>CS-4710</v>
      </c>
      <c r="C58" s="2" t="s">
        <v>314</v>
      </c>
      <c r="D58" s="2" t="str">
        <f t="shared" si="5"/>
        <v>4</v>
      </c>
      <c r="E58" s="2" t="str">
        <f t="shared" si="6"/>
        <v>47</v>
      </c>
      <c r="F58" s="2" t="str">
        <f t="shared" si="7"/>
        <v>471</v>
      </c>
      <c r="G58" s="1" t="s">
        <v>692</v>
      </c>
      <c r="H58" s="7">
        <v>61600</v>
      </c>
      <c r="I58" s="7"/>
      <c r="J58" s="7">
        <v>57876</v>
      </c>
      <c r="K58" s="7">
        <v>57876</v>
      </c>
      <c r="L58" s="7">
        <v>61600</v>
      </c>
      <c r="M58" s="7"/>
      <c r="N58" s="7">
        <v>61255</v>
      </c>
      <c r="O58" s="7">
        <v>61255</v>
      </c>
      <c r="P58" s="7">
        <v>62250</v>
      </c>
      <c r="Q58" s="7"/>
      <c r="R58" s="7">
        <v>66904</v>
      </c>
      <c r="S58" s="7">
        <v>66904</v>
      </c>
      <c r="T58" s="7">
        <v>60750</v>
      </c>
      <c r="U58" s="7"/>
      <c r="V58" s="7">
        <v>79532</v>
      </c>
      <c r="W58" s="7">
        <v>79532</v>
      </c>
      <c r="X58" s="7">
        <v>65150</v>
      </c>
      <c r="Y58" s="7"/>
      <c r="Z58" s="7">
        <v>103384.901</v>
      </c>
      <c r="AA58" s="7">
        <v>103384.901</v>
      </c>
      <c r="AB58" s="7">
        <v>79022</v>
      </c>
      <c r="AC58" s="7"/>
      <c r="AD58" s="7">
        <v>120931</v>
      </c>
      <c r="AE58" s="7">
        <v>120931</v>
      </c>
      <c r="AF58" s="7">
        <v>109893</v>
      </c>
      <c r="AG58" s="29">
        <v>90901</v>
      </c>
      <c r="AH58" s="7">
        <v>90901</v>
      </c>
      <c r="AI58" s="7">
        <v>90901</v>
      </c>
      <c r="AJ58" s="7">
        <v>35600</v>
      </c>
      <c r="AK58" s="29">
        <v>99976</v>
      </c>
      <c r="AL58" s="7">
        <v>99976</v>
      </c>
      <c r="AM58" s="105">
        <v>99976</v>
      </c>
      <c r="AN58" s="7">
        <v>38020</v>
      </c>
      <c r="AO58" s="11">
        <v>125606</v>
      </c>
      <c r="AP58" s="105">
        <v>125606</v>
      </c>
      <c r="AQ58" s="11">
        <v>125606</v>
      </c>
      <c r="AR58" s="11">
        <v>0</v>
      </c>
      <c r="AS58" s="11">
        <v>62701</v>
      </c>
      <c r="AT58" s="11">
        <v>62701</v>
      </c>
      <c r="AU58" s="11">
        <v>168701</v>
      </c>
      <c r="AV58" s="11">
        <v>0</v>
      </c>
      <c r="AW58" s="11">
        <v>161065</v>
      </c>
      <c r="AX58" s="11">
        <v>55065</v>
      </c>
      <c r="AZ58" s="11">
        <v>171</v>
      </c>
      <c r="BA58">
        <v>178410</v>
      </c>
    </row>
    <row r="59" spans="1:53" hidden="1" x14ac:dyDescent="0.25">
      <c r="A59">
        <v>4</v>
      </c>
      <c r="B59" t="str">
        <f t="shared" si="1"/>
        <v>CS-4720</v>
      </c>
      <c r="C59" s="2" t="s">
        <v>314</v>
      </c>
      <c r="D59" s="2" t="str">
        <f t="shared" si="5"/>
        <v>4</v>
      </c>
      <c r="E59" s="2" t="str">
        <f t="shared" si="6"/>
        <v>47</v>
      </c>
      <c r="F59" s="2" t="str">
        <f t="shared" si="7"/>
        <v>472</v>
      </c>
      <c r="G59" s="1" t="s">
        <v>693</v>
      </c>
      <c r="H59" s="7">
        <v>500</v>
      </c>
      <c r="I59" s="7"/>
      <c r="J59" s="7">
        <v>493</v>
      </c>
      <c r="K59" s="7">
        <v>493</v>
      </c>
      <c r="L59" s="7">
        <v>500</v>
      </c>
      <c r="M59" s="7"/>
      <c r="N59" s="7">
        <v>100</v>
      </c>
      <c r="O59" s="7">
        <v>100</v>
      </c>
      <c r="P59" s="7">
        <v>500</v>
      </c>
      <c r="Q59" s="7"/>
      <c r="R59" s="7">
        <v>510</v>
      </c>
      <c r="S59" s="7">
        <v>510</v>
      </c>
      <c r="T59" s="7">
        <v>520</v>
      </c>
      <c r="U59" s="7"/>
      <c r="V59" s="7">
        <v>92</v>
      </c>
      <c r="W59" s="7">
        <v>92</v>
      </c>
      <c r="X59" s="7">
        <v>520</v>
      </c>
      <c r="Y59" s="7"/>
      <c r="Z59" s="7">
        <v>320</v>
      </c>
      <c r="AA59" s="7">
        <v>320</v>
      </c>
      <c r="AB59" s="7">
        <v>500</v>
      </c>
      <c r="AC59" s="7"/>
      <c r="AD59" s="7">
        <v>0</v>
      </c>
      <c r="AE59" s="7">
        <v>0</v>
      </c>
      <c r="AF59" s="7">
        <v>730</v>
      </c>
      <c r="AG59" s="29">
        <v>0</v>
      </c>
      <c r="AH59" s="7">
        <v>670</v>
      </c>
      <c r="AI59" s="7">
        <v>670</v>
      </c>
      <c r="AJ59" s="7">
        <v>1171</v>
      </c>
      <c r="AK59" s="29">
        <v>2118</v>
      </c>
      <c r="AL59" s="7">
        <v>2118</v>
      </c>
      <c r="AM59" s="105">
        <v>2118</v>
      </c>
      <c r="AN59" s="7">
        <v>3494</v>
      </c>
      <c r="AO59" s="11">
        <v>3746.4</v>
      </c>
      <c r="AP59" s="105">
        <v>3746.4</v>
      </c>
      <c r="AQ59" s="11">
        <v>3746.4</v>
      </c>
      <c r="AR59" s="11">
        <v>0</v>
      </c>
      <c r="AS59" s="11">
        <v>3585</v>
      </c>
      <c r="AT59" s="11">
        <v>3585</v>
      </c>
      <c r="AU59" s="11">
        <v>11317</v>
      </c>
      <c r="AV59" s="11">
        <v>0</v>
      </c>
      <c r="AW59" s="11">
        <v>11174</v>
      </c>
      <c r="AX59" s="11">
        <v>11322</v>
      </c>
      <c r="AZ59" s="11">
        <v>10918</v>
      </c>
      <c r="BA59">
        <v>10944</v>
      </c>
    </row>
    <row r="60" spans="1:53" hidden="1" x14ac:dyDescent="0.25">
      <c r="A60">
        <v>4</v>
      </c>
      <c r="B60" t="str">
        <f t="shared" si="1"/>
        <v>CS-4730</v>
      </c>
      <c r="C60" s="2" t="s">
        <v>314</v>
      </c>
      <c r="D60" s="2" t="str">
        <f t="shared" si="5"/>
        <v>4</v>
      </c>
      <c r="E60" s="2" t="str">
        <f t="shared" si="6"/>
        <v>47</v>
      </c>
      <c r="F60" s="2" t="str">
        <f t="shared" si="7"/>
        <v>473</v>
      </c>
      <c r="G60" s="1" t="s">
        <v>694</v>
      </c>
      <c r="H60" s="7">
        <v>0</v>
      </c>
      <c r="I60" s="7"/>
      <c r="J60" s="7">
        <v>0</v>
      </c>
      <c r="K60" s="7">
        <v>0</v>
      </c>
      <c r="L60" s="7">
        <v>0</v>
      </c>
      <c r="M60" s="7"/>
      <c r="N60" s="7">
        <v>0</v>
      </c>
      <c r="O60" s="7">
        <v>0</v>
      </c>
      <c r="P60" s="7">
        <v>0</v>
      </c>
      <c r="Q60" s="7"/>
      <c r="R60" s="7">
        <v>0</v>
      </c>
      <c r="S60" s="7">
        <v>0</v>
      </c>
      <c r="T60" s="7">
        <v>0</v>
      </c>
      <c r="U60" s="7"/>
      <c r="V60" s="7">
        <v>0</v>
      </c>
      <c r="W60" s="7">
        <v>0</v>
      </c>
      <c r="X60" s="7">
        <v>0</v>
      </c>
      <c r="Y60" s="7"/>
      <c r="Z60" s="7">
        <v>0</v>
      </c>
      <c r="AA60" s="7">
        <v>0</v>
      </c>
      <c r="AB60" s="7">
        <v>0</v>
      </c>
      <c r="AC60" s="7"/>
      <c r="AD60" s="7">
        <v>0</v>
      </c>
      <c r="AE60" s="7">
        <v>0</v>
      </c>
      <c r="AF60" s="7">
        <v>0</v>
      </c>
      <c r="AG60" s="29">
        <v>0</v>
      </c>
      <c r="AH60" s="7">
        <v>0</v>
      </c>
      <c r="AI60" s="7">
        <v>0</v>
      </c>
      <c r="AJ60" s="7">
        <v>0</v>
      </c>
      <c r="AK60" s="29">
        <v>0</v>
      </c>
      <c r="AL60" s="7">
        <v>0</v>
      </c>
      <c r="AM60" s="105">
        <v>0</v>
      </c>
      <c r="AN60" s="7">
        <v>0</v>
      </c>
      <c r="AO60" s="11">
        <v>0</v>
      </c>
      <c r="AP60" s="105">
        <v>0</v>
      </c>
      <c r="AQ60" s="11">
        <v>0</v>
      </c>
      <c r="AR60" s="11">
        <v>0</v>
      </c>
      <c r="AS60" s="11">
        <v>0</v>
      </c>
      <c r="AT60" s="11">
        <v>0</v>
      </c>
      <c r="AU60" s="11">
        <v>0</v>
      </c>
      <c r="AV60" s="11">
        <v>0</v>
      </c>
      <c r="AW60" s="11">
        <v>0</v>
      </c>
      <c r="AX60" s="11">
        <v>0</v>
      </c>
      <c r="AZ60" s="11">
        <v>0</v>
      </c>
      <c r="BA60">
        <v>0</v>
      </c>
    </row>
    <row r="61" spans="1:53" hidden="1" x14ac:dyDescent="0.25">
      <c r="A61">
        <v>4</v>
      </c>
      <c r="B61" t="str">
        <f t="shared" si="1"/>
        <v>CS-4740</v>
      </c>
      <c r="C61" s="2" t="s">
        <v>314</v>
      </c>
      <c r="D61" s="2" t="str">
        <f t="shared" si="5"/>
        <v>4</v>
      </c>
      <c r="E61" s="2" t="str">
        <f t="shared" si="6"/>
        <v>47</v>
      </c>
      <c r="F61" s="2" t="str">
        <f t="shared" si="7"/>
        <v>474</v>
      </c>
      <c r="G61" s="1" t="s">
        <v>695</v>
      </c>
      <c r="H61" s="7">
        <v>1018</v>
      </c>
      <c r="I61" s="7"/>
      <c r="J61" s="7">
        <v>1077</v>
      </c>
      <c r="K61" s="7">
        <v>1077</v>
      </c>
      <c r="L61" s="7">
        <v>1018</v>
      </c>
      <c r="M61" s="7"/>
      <c r="N61" s="7">
        <v>1223</v>
      </c>
      <c r="O61" s="7">
        <v>1223</v>
      </c>
      <c r="P61" s="7">
        <v>1435</v>
      </c>
      <c r="Q61" s="7"/>
      <c r="R61" s="7">
        <v>335</v>
      </c>
      <c r="S61" s="7">
        <v>335</v>
      </c>
      <c r="T61" s="7">
        <v>418</v>
      </c>
      <c r="U61" s="7"/>
      <c r="V61" s="7">
        <v>302</v>
      </c>
      <c r="W61" s="7">
        <v>302</v>
      </c>
      <c r="X61" s="7">
        <v>413</v>
      </c>
      <c r="Y61" s="7"/>
      <c r="Z61" s="7">
        <v>251</v>
      </c>
      <c r="AA61" s="7">
        <v>251</v>
      </c>
      <c r="AB61" s="7">
        <v>300</v>
      </c>
      <c r="AC61" s="7"/>
      <c r="AD61" s="7">
        <v>1446</v>
      </c>
      <c r="AE61" s="7">
        <v>1446</v>
      </c>
      <c r="AF61" s="7">
        <v>187</v>
      </c>
      <c r="AG61" s="29">
        <v>85</v>
      </c>
      <c r="AH61" s="7">
        <v>252</v>
      </c>
      <c r="AI61" s="7">
        <v>252</v>
      </c>
      <c r="AJ61" s="7">
        <v>201</v>
      </c>
      <c r="AK61" s="29">
        <v>1313</v>
      </c>
      <c r="AL61" s="7">
        <v>1313</v>
      </c>
      <c r="AM61" s="105">
        <v>1313</v>
      </c>
      <c r="AN61" s="7">
        <v>140</v>
      </c>
      <c r="AO61" s="11">
        <v>112</v>
      </c>
      <c r="AP61" s="105">
        <v>112</v>
      </c>
      <c r="AQ61" s="11">
        <v>112</v>
      </c>
      <c r="AR61" s="11">
        <v>0</v>
      </c>
      <c r="AS61" s="11">
        <v>220</v>
      </c>
      <c r="AT61" s="11">
        <v>220</v>
      </c>
      <c r="AU61" s="11">
        <v>220</v>
      </c>
      <c r="AV61" s="11">
        <v>0</v>
      </c>
      <c r="AW61" s="11">
        <v>154</v>
      </c>
      <c r="AX61" s="11">
        <v>154</v>
      </c>
      <c r="AZ61" s="11">
        <v>0</v>
      </c>
      <c r="BA61">
        <v>9546</v>
      </c>
    </row>
    <row r="62" spans="1:53" hidden="1" x14ac:dyDescent="0.25">
      <c r="A62">
        <v>4</v>
      </c>
      <c r="B62" t="str">
        <f t="shared" si="1"/>
        <v>CS-4750</v>
      </c>
      <c r="C62" s="2" t="s">
        <v>314</v>
      </c>
      <c r="D62" s="2" t="str">
        <f t="shared" si="5"/>
        <v>4</v>
      </c>
      <c r="E62" s="2" t="str">
        <f t="shared" si="6"/>
        <v>47</v>
      </c>
      <c r="F62" s="2" t="str">
        <f t="shared" si="7"/>
        <v>475</v>
      </c>
      <c r="G62" s="1" t="s">
        <v>696</v>
      </c>
      <c r="H62" s="7">
        <v>0</v>
      </c>
      <c r="I62" s="7"/>
      <c r="J62" s="7">
        <v>0</v>
      </c>
      <c r="K62" s="7">
        <v>0</v>
      </c>
      <c r="L62" s="7">
        <v>0</v>
      </c>
      <c r="M62" s="7"/>
      <c r="N62" s="7">
        <v>0</v>
      </c>
      <c r="O62" s="7">
        <v>0</v>
      </c>
      <c r="P62" s="7">
        <v>0</v>
      </c>
      <c r="Q62" s="7"/>
      <c r="R62" s="7">
        <v>0</v>
      </c>
      <c r="S62" s="7">
        <v>0</v>
      </c>
      <c r="T62" s="7">
        <v>0</v>
      </c>
      <c r="U62" s="7"/>
      <c r="V62" s="7">
        <v>0</v>
      </c>
      <c r="W62" s="7">
        <v>0</v>
      </c>
      <c r="X62" s="7">
        <v>0</v>
      </c>
      <c r="Y62" s="7"/>
      <c r="Z62" s="7">
        <v>0</v>
      </c>
      <c r="AA62" s="7">
        <v>0</v>
      </c>
      <c r="AB62" s="7">
        <v>0</v>
      </c>
      <c r="AC62" s="7"/>
      <c r="AD62" s="7">
        <v>0</v>
      </c>
      <c r="AE62" s="7">
        <v>0</v>
      </c>
      <c r="AF62" s="7">
        <v>0</v>
      </c>
      <c r="AG62" s="29">
        <v>0</v>
      </c>
      <c r="AH62" s="7">
        <v>0</v>
      </c>
      <c r="AI62" s="7">
        <v>0</v>
      </c>
      <c r="AJ62" s="7">
        <v>0</v>
      </c>
      <c r="AK62" s="29">
        <v>0</v>
      </c>
      <c r="AL62" s="7">
        <v>0</v>
      </c>
      <c r="AM62" s="105">
        <v>0</v>
      </c>
      <c r="AN62" s="7">
        <v>0</v>
      </c>
      <c r="AO62" s="11">
        <v>0</v>
      </c>
      <c r="AP62" s="105">
        <v>0</v>
      </c>
      <c r="AQ62" s="11">
        <v>0</v>
      </c>
      <c r="AR62" s="11">
        <v>0</v>
      </c>
      <c r="AS62" s="11">
        <v>0</v>
      </c>
      <c r="AT62" s="11">
        <v>0</v>
      </c>
      <c r="AU62" s="11">
        <v>0</v>
      </c>
      <c r="AV62" s="11">
        <v>0</v>
      </c>
      <c r="AW62" s="11">
        <v>0</v>
      </c>
      <c r="AX62" s="11">
        <v>0</v>
      </c>
      <c r="AZ62" s="11">
        <v>0</v>
      </c>
      <c r="BA62">
        <v>0</v>
      </c>
    </row>
    <row r="63" spans="1:53" hidden="1" x14ac:dyDescent="0.25">
      <c r="A63">
        <v>4</v>
      </c>
      <c r="B63" t="str">
        <f t="shared" si="1"/>
        <v>CS-4760</v>
      </c>
      <c r="C63" s="2" t="s">
        <v>314</v>
      </c>
      <c r="D63" s="2" t="str">
        <f t="shared" si="5"/>
        <v>4</v>
      </c>
      <c r="E63" s="2" t="str">
        <f t="shared" si="6"/>
        <v>47</v>
      </c>
      <c r="F63" s="2" t="str">
        <f t="shared" si="7"/>
        <v>476</v>
      </c>
      <c r="G63" s="1" t="s">
        <v>697</v>
      </c>
      <c r="H63" s="7">
        <v>0</v>
      </c>
      <c r="I63" s="7"/>
      <c r="J63" s="7">
        <v>0</v>
      </c>
      <c r="K63" s="7">
        <v>0</v>
      </c>
      <c r="L63" s="7">
        <v>0</v>
      </c>
      <c r="M63" s="7"/>
      <c r="N63" s="7">
        <v>0</v>
      </c>
      <c r="O63" s="7">
        <v>0</v>
      </c>
      <c r="P63" s="7">
        <v>0</v>
      </c>
      <c r="Q63" s="7"/>
      <c r="R63" s="7">
        <v>0</v>
      </c>
      <c r="S63" s="7">
        <v>0</v>
      </c>
      <c r="T63" s="7">
        <v>0</v>
      </c>
      <c r="U63" s="7"/>
      <c r="V63" s="7">
        <v>0</v>
      </c>
      <c r="W63" s="7">
        <v>0</v>
      </c>
      <c r="X63" s="7">
        <v>0</v>
      </c>
      <c r="Y63" s="7"/>
      <c r="Z63" s="7">
        <v>0</v>
      </c>
      <c r="AA63" s="7">
        <v>0</v>
      </c>
      <c r="AB63" s="7">
        <v>0</v>
      </c>
      <c r="AC63" s="7"/>
      <c r="AD63" s="7">
        <v>0</v>
      </c>
      <c r="AE63" s="7">
        <v>0</v>
      </c>
      <c r="AF63" s="7">
        <v>0</v>
      </c>
      <c r="AG63" s="29">
        <v>0</v>
      </c>
      <c r="AH63" s="7">
        <v>0</v>
      </c>
      <c r="AI63" s="7">
        <v>0</v>
      </c>
      <c r="AJ63" s="7">
        <v>0</v>
      </c>
      <c r="AK63" s="29">
        <v>0</v>
      </c>
      <c r="AL63" s="7">
        <v>0</v>
      </c>
      <c r="AM63" s="105">
        <v>0</v>
      </c>
      <c r="AN63" s="7">
        <v>0</v>
      </c>
      <c r="AO63" s="11">
        <v>0</v>
      </c>
      <c r="AP63" s="105">
        <v>0</v>
      </c>
      <c r="AQ63" s="11">
        <v>0</v>
      </c>
      <c r="AR63" s="11">
        <v>0</v>
      </c>
      <c r="AS63" s="11">
        <v>0</v>
      </c>
      <c r="AT63" s="11">
        <v>0</v>
      </c>
      <c r="AU63" s="11">
        <v>0</v>
      </c>
      <c r="AV63" s="11">
        <v>0</v>
      </c>
      <c r="AW63" s="11">
        <v>0</v>
      </c>
      <c r="AX63" s="11">
        <v>0</v>
      </c>
      <c r="AZ63" s="11">
        <v>0</v>
      </c>
      <c r="BA63">
        <v>0</v>
      </c>
    </row>
    <row r="64" spans="1:53" hidden="1" x14ac:dyDescent="0.25">
      <c r="A64">
        <v>4</v>
      </c>
      <c r="B64" t="str">
        <f t="shared" si="1"/>
        <v>CS-4770</v>
      </c>
      <c r="C64" s="2" t="s">
        <v>314</v>
      </c>
      <c r="D64" s="2" t="str">
        <f t="shared" si="5"/>
        <v>4</v>
      </c>
      <c r="E64" s="2" t="str">
        <f t="shared" si="6"/>
        <v>47</v>
      </c>
      <c r="F64" s="2" t="str">
        <f t="shared" si="7"/>
        <v>477</v>
      </c>
      <c r="G64" s="1" t="s">
        <v>698</v>
      </c>
      <c r="H64" s="7">
        <v>0</v>
      </c>
      <c r="I64" s="7"/>
      <c r="J64" s="7">
        <v>0</v>
      </c>
      <c r="K64" s="7">
        <v>0</v>
      </c>
      <c r="L64" s="7">
        <v>0</v>
      </c>
      <c r="M64" s="7"/>
      <c r="N64" s="7">
        <v>0</v>
      </c>
      <c r="O64" s="7">
        <v>0</v>
      </c>
      <c r="P64" s="7">
        <v>0</v>
      </c>
      <c r="Q64" s="7"/>
      <c r="R64" s="7">
        <v>0</v>
      </c>
      <c r="S64" s="7">
        <v>0</v>
      </c>
      <c r="T64" s="7">
        <v>0</v>
      </c>
      <c r="U64" s="7"/>
      <c r="V64" s="7">
        <v>0</v>
      </c>
      <c r="W64" s="7">
        <v>0</v>
      </c>
      <c r="X64" s="7">
        <v>0</v>
      </c>
      <c r="Y64" s="7"/>
      <c r="Z64" s="7">
        <v>0</v>
      </c>
      <c r="AA64" s="7">
        <v>0</v>
      </c>
      <c r="AB64" s="7">
        <v>0</v>
      </c>
      <c r="AC64" s="7"/>
      <c r="AD64" s="7">
        <v>0</v>
      </c>
      <c r="AE64" s="7">
        <v>0</v>
      </c>
      <c r="AF64" s="7">
        <v>0</v>
      </c>
      <c r="AG64" s="29">
        <v>0</v>
      </c>
      <c r="AH64" s="7">
        <v>0</v>
      </c>
      <c r="AI64" s="7">
        <v>0</v>
      </c>
      <c r="AJ64" s="7">
        <v>0</v>
      </c>
      <c r="AK64" s="29">
        <v>0</v>
      </c>
      <c r="AL64" s="7">
        <v>0</v>
      </c>
      <c r="AM64" s="105">
        <v>0</v>
      </c>
      <c r="AN64" s="7">
        <v>0</v>
      </c>
      <c r="AO64" s="11">
        <v>0</v>
      </c>
      <c r="AP64" s="105">
        <v>0</v>
      </c>
      <c r="AQ64" s="11">
        <v>0</v>
      </c>
      <c r="AR64" s="11">
        <v>0</v>
      </c>
      <c r="AS64" s="11">
        <v>0</v>
      </c>
      <c r="AT64" s="11">
        <v>0</v>
      </c>
      <c r="AU64" s="11">
        <v>0</v>
      </c>
      <c r="AV64" s="11">
        <v>0</v>
      </c>
      <c r="AW64" s="11">
        <v>0</v>
      </c>
      <c r="AX64" s="11">
        <v>0</v>
      </c>
      <c r="AZ64" s="11">
        <v>0</v>
      </c>
      <c r="BA64">
        <v>0</v>
      </c>
    </row>
    <row r="65" spans="1:53" hidden="1" x14ac:dyDescent="0.25">
      <c r="A65">
        <v>4</v>
      </c>
      <c r="B65" t="str">
        <f t="shared" si="1"/>
        <v>CS-4780</v>
      </c>
      <c r="C65" s="2" t="s">
        <v>314</v>
      </c>
      <c r="D65" s="2" t="str">
        <f t="shared" si="5"/>
        <v>4</v>
      </c>
      <c r="E65" s="2" t="str">
        <f t="shared" si="6"/>
        <v>47</v>
      </c>
      <c r="F65" s="2" t="str">
        <f t="shared" si="7"/>
        <v>478</v>
      </c>
      <c r="G65" s="1" t="s">
        <v>699</v>
      </c>
      <c r="H65" s="7">
        <v>6688</v>
      </c>
      <c r="I65" s="7"/>
      <c r="J65" s="7">
        <v>6330</v>
      </c>
      <c r="K65" s="7">
        <v>6330</v>
      </c>
      <c r="L65" s="7">
        <v>6688</v>
      </c>
      <c r="M65" s="7"/>
      <c r="N65" s="7">
        <v>6273</v>
      </c>
      <c r="O65" s="7">
        <v>6273</v>
      </c>
      <c r="P65" s="7">
        <v>6839</v>
      </c>
      <c r="Q65" s="7"/>
      <c r="R65" s="7">
        <v>7257</v>
      </c>
      <c r="S65" s="7">
        <v>7257</v>
      </c>
      <c r="T65" s="7">
        <v>7462</v>
      </c>
      <c r="U65" s="7"/>
      <c r="V65" s="7">
        <v>7986</v>
      </c>
      <c r="W65" s="7">
        <v>7986</v>
      </c>
      <c r="X65" s="7">
        <v>7202</v>
      </c>
      <c r="Y65" s="7"/>
      <c r="Z65" s="7">
        <v>7854</v>
      </c>
      <c r="AA65" s="7">
        <v>7854</v>
      </c>
      <c r="AB65" s="7">
        <v>3685</v>
      </c>
      <c r="AC65" s="7"/>
      <c r="AD65" s="7">
        <v>3737</v>
      </c>
      <c r="AE65" s="7">
        <v>3737</v>
      </c>
      <c r="AF65" s="7">
        <v>3698</v>
      </c>
      <c r="AG65" s="29">
        <v>5067</v>
      </c>
      <c r="AH65" s="7">
        <v>3141</v>
      </c>
      <c r="AI65" s="7">
        <v>3141</v>
      </c>
      <c r="AJ65" s="7">
        <v>50</v>
      </c>
      <c r="AK65" s="29">
        <v>607</v>
      </c>
      <c r="AL65" s="7">
        <v>607</v>
      </c>
      <c r="AM65" s="105">
        <v>607</v>
      </c>
      <c r="AN65" s="7">
        <v>819</v>
      </c>
      <c r="AO65" s="11">
        <v>407</v>
      </c>
      <c r="AP65" s="105">
        <v>407</v>
      </c>
      <c r="AQ65" s="11">
        <v>407</v>
      </c>
      <c r="AR65" s="11">
        <v>0</v>
      </c>
      <c r="AS65" s="11">
        <v>816</v>
      </c>
      <c r="AT65" s="11">
        <v>816</v>
      </c>
      <c r="AU65" s="11">
        <v>816</v>
      </c>
      <c r="AV65" s="11">
        <v>0</v>
      </c>
      <c r="AW65" s="11">
        <v>828</v>
      </c>
      <c r="AX65" s="11">
        <v>828</v>
      </c>
      <c r="AZ65" s="11">
        <v>921</v>
      </c>
      <c r="BA65">
        <v>25690</v>
      </c>
    </row>
    <row r="66" spans="1:53" hidden="1" x14ac:dyDescent="0.25">
      <c r="A66">
        <v>4</v>
      </c>
      <c r="B66" t="str">
        <f t="shared" si="1"/>
        <v>CS-4811</v>
      </c>
      <c r="C66" s="2" t="s">
        <v>314</v>
      </c>
      <c r="D66" s="2" t="str">
        <f t="shared" si="5"/>
        <v>4</v>
      </c>
      <c r="E66" s="2" t="str">
        <f t="shared" si="6"/>
        <v>48</v>
      </c>
      <c r="F66" s="2" t="str">
        <f t="shared" si="7"/>
        <v>481</v>
      </c>
      <c r="G66" s="1" t="s">
        <v>701</v>
      </c>
      <c r="H66" s="7">
        <v>0</v>
      </c>
      <c r="I66" s="7"/>
      <c r="J66" s="7">
        <v>0</v>
      </c>
      <c r="K66" s="7">
        <v>0</v>
      </c>
      <c r="L66" s="7">
        <v>0</v>
      </c>
      <c r="M66" s="7"/>
      <c r="N66" s="7">
        <v>0</v>
      </c>
      <c r="O66" s="7">
        <v>0</v>
      </c>
      <c r="P66" s="7">
        <v>0</v>
      </c>
      <c r="Q66" s="7"/>
      <c r="R66" s="7">
        <v>0</v>
      </c>
      <c r="S66" s="7">
        <v>0</v>
      </c>
      <c r="T66" s="7">
        <v>0</v>
      </c>
      <c r="U66" s="7"/>
      <c r="V66" s="7">
        <v>0</v>
      </c>
      <c r="W66" s="7">
        <v>0</v>
      </c>
      <c r="X66" s="7">
        <v>0</v>
      </c>
      <c r="Y66" s="7"/>
      <c r="Z66" s="7">
        <v>6076.107</v>
      </c>
      <c r="AA66" s="7">
        <v>6076</v>
      </c>
      <c r="AB66" s="7">
        <v>5955</v>
      </c>
      <c r="AC66" s="7"/>
      <c r="AD66" s="7">
        <v>3033</v>
      </c>
      <c r="AE66" s="7">
        <v>3033</v>
      </c>
      <c r="AF66" s="7">
        <v>0</v>
      </c>
      <c r="AG66" s="29">
        <v>60</v>
      </c>
      <c r="AH66" s="7">
        <v>0</v>
      </c>
      <c r="AI66" s="7">
        <v>0</v>
      </c>
      <c r="AJ66" s="7">
        <v>108</v>
      </c>
      <c r="AK66" s="29">
        <v>0</v>
      </c>
      <c r="AL66" s="7">
        <v>0</v>
      </c>
      <c r="AM66" s="105">
        <v>0</v>
      </c>
      <c r="AN66" s="7">
        <v>0</v>
      </c>
      <c r="AO66" s="11">
        <v>0</v>
      </c>
      <c r="AP66" s="105">
        <v>0</v>
      </c>
      <c r="AQ66" s="11">
        <v>0</v>
      </c>
      <c r="AR66" s="11">
        <v>0</v>
      </c>
      <c r="AS66" s="11">
        <v>0</v>
      </c>
      <c r="AT66" s="11">
        <v>0</v>
      </c>
      <c r="AU66" s="11">
        <v>0</v>
      </c>
      <c r="AV66" s="11">
        <v>0</v>
      </c>
      <c r="AW66" s="11">
        <v>0</v>
      </c>
      <c r="AX66" s="11">
        <v>0</v>
      </c>
      <c r="AZ66" s="11">
        <v>0</v>
      </c>
      <c r="BA66">
        <v>0</v>
      </c>
    </row>
    <row r="67" spans="1:53" hidden="1" x14ac:dyDescent="0.25">
      <c r="A67">
        <v>4</v>
      </c>
      <c r="B67" t="str">
        <f t="shared" ref="B67:B130" si="8">C67&amp;"-"&amp;G67</f>
        <v>CS-4812</v>
      </c>
      <c r="C67" s="2" t="s">
        <v>314</v>
      </c>
      <c r="D67" s="2" t="str">
        <f t="shared" si="5"/>
        <v>4</v>
      </c>
      <c r="E67" s="2" t="str">
        <f t="shared" si="6"/>
        <v>48</v>
      </c>
      <c r="F67" s="2" t="str">
        <f t="shared" si="7"/>
        <v>481</v>
      </c>
      <c r="G67" s="1" t="s">
        <v>702</v>
      </c>
      <c r="H67" s="7">
        <v>2</v>
      </c>
      <c r="I67" s="7"/>
      <c r="J67" s="7">
        <v>0</v>
      </c>
      <c r="K67" s="7">
        <v>0</v>
      </c>
      <c r="L67" s="7">
        <v>2</v>
      </c>
      <c r="M67" s="7"/>
      <c r="N67" s="7">
        <v>2</v>
      </c>
      <c r="O67" s="7">
        <v>2</v>
      </c>
      <c r="P67" s="7">
        <v>2</v>
      </c>
      <c r="Q67" s="7"/>
      <c r="R67" s="7">
        <v>1</v>
      </c>
      <c r="S67" s="7">
        <v>1</v>
      </c>
      <c r="T67" s="7">
        <v>2</v>
      </c>
      <c r="U67" s="7"/>
      <c r="V67" s="7">
        <v>1</v>
      </c>
      <c r="W67" s="7">
        <v>1</v>
      </c>
      <c r="X67" s="7">
        <v>2</v>
      </c>
      <c r="Y67" s="7"/>
      <c r="Z67" s="7">
        <v>0</v>
      </c>
      <c r="AA67" s="7">
        <v>0</v>
      </c>
      <c r="AB67" s="7">
        <v>0</v>
      </c>
      <c r="AC67" s="7"/>
      <c r="AD67" s="7">
        <v>3</v>
      </c>
      <c r="AE67" s="7">
        <v>3</v>
      </c>
      <c r="AF67" s="7">
        <v>0</v>
      </c>
      <c r="AG67" s="29">
        <v>0</v>
      </c>
      <c r="AH67" s="7">
        <v>0</v>
      </c>
      <c r="AI67" s="7">
        <v>0</v>
      </c>
      <c r="AJ67" s="7">
        <v>2</v>
      </c>
      <c r="AK67" s="29">
        <v>0</v>
      </c>
      <c r="AL67" s="7">
        <v>0</v>
      </c>
      <c r="AM67" s="105">
        <v>0</v>
      </c>
      <c r="AN67" s="7">
        <v>0</v>
      </c>
      <c r="AO67" s="11">
        <v>0</v>
      </c>
      <c r="AP67" s="105">
        <v>0</v>
      </c>
      <c r="AQ67" s="11">
        <v>0</v>
      </c>
      <c r="AR67" s="11">
        <v>0</v>
      </c>
      <c r="AS67" s="11">
        <v>3</v>
      </c>
      <c r="AT67" s="11">
        <v>3</v>
      </c>
      <c r="AU67" s="11">
        <v>3</v>
      </c>
      <c r="AV67" s="11">
        <v>0</v>
      </c>
      <c r="AW67" s="11">
        <v>0</v>
      </c>
      <c r="AX67" s="11">
        <v>22</v>
      </c>
      <c r="AZ67" s="11">
        <v>0</v>
      </c>
      <c r="BA67">
        <v>0</v>
      </c>
    </row>
    <row r="68" spans="1:53" hidden="1" x14ac:dyDescent="0.25">
      <c r="A68">
        <v>4</v>
      </c>
      <c r="B68" t="str">
        <f t="shared" si="8"/>
        <v>CS-4821</v>
      </c>
      <c r="C68" s="2" t="s">
        <v>314</v>
      </c>
      <c r="D68" s="2" t="str">
        <f t="shared" si="5"/>
        <v>4</v>
      </c>
      <c r="E68" s="2" t="str">
        <f t="shared" si="6"/>
        <v>48</v>
      </c>
      <c r="F68" s="2" t="str">
        <f t="shared" si="7"/>
        <v>482</v>
      </c>
      <c r="G68" s="1" t="s">
        <v>703</v>
      </c>
      <c r="H68" s="7">
        <v>0</v>
      </c>
      <c r="I68" s="7"/>
      <c r="J68" s="7">
        <v>0</v>
      </c>
      <c r="K68" s="7">
        <v>0</v>
      </c>
      <c r="L68" s="7">
        <v>0</v>
      </c>
      <c r="M68" s="7"/>
      <c r="N68" s="7">
        <v>0</v>
      </c>
      <c r="O68" s="7">
        <v>0</v>
      </c>
      <c r="P68" s="7">
        <v>0</v>
      </c>
      <c r="Q68" s="7"/>
      <c r="R68" s="7">
        <v>0</v>
      </c>
      <c r="S68" s="7">
        <v>0</v>
      </c>
      <c r="T68" s="7">
        <v>0</v>
      </c>
      <c r="U68" s="7"/>
      <c r="V68" s="7">
        <v>0</v>
      </c>
      <c r="W68" s="7">
        <v>0</v>
      </c>
      <c r="X68" s="7">
        <v>0</v>
      </c>
      <c r="Y68" s="7"/>
      <c r="Z68" s="7">
        <v>1460.7639999999999</v>
      </c>
      <c r="AA68" s="7">
        <v>1460.7639999999999</v>
      </c>
      <c r="AB68" s="7">
        <v>1431</v>
      </c>
      <c r="AC68" s="7"/>
      <c r="AD68" s="7">
        <v>5421</v>
      </c>
      <c r="AE68" s="7">
        <v>5421</v>
      </c>
      <c r="AF68" s="7">
        <v>0</v>
      </c>
      <c r="AG68" s="29">
        <v>0</v>
      </c>
      <c r="AH68" s="7">
        <v>0</v>
      </c>
      <c r="AI68" s="7">
        <v>0</v>
      </c>
      <c r="AJ68" s="7">
        <v>3</v>
      </c>
      <c r="AK68" s="29">
        <v>60</v>
      </c>
      <c r="AL68" s="7">
        <v>20</v>
      </c>
      <c r="AM68" s="105">
        <v>20</v>
      </c>
      <c r="AN68" s="7">
        <v>111</v>
      </c>
      <c r="AO68" s="11">
        <v>59.5</v>
      </c>
      <c r="AP68" s="105">
        <v>98</v>
      </c>
      <c r="AQ68" s="11">
        <v>98</v>
      </c>
      <c r="AR68" s="11">
        <v>0</v>
      </c>
      <c r="AS68" s="11">
        <v>58</v>
      </c>
      <c r="AT68" s="11">
        <v>58</v>
      </c>
      <c r="AU68" s="11">
        <v>58</v>
      </c>
      <c r="AV68" s="11">
        <v>0</v>
      </c>
      <c r="AW68" s="11">
        <v>105</v>
      </c>
      <c r="AX68" s="11">
        <v>105</v>
      </c>
      <c r="AZ68" s="11">
        <v>58</v>
      </c>
      <c r="BA68">
        <v>58</v>
      </c>
    </row>
    <row r="69" spans="1:53" hidden="1" x14ac:dyDescent="0.25">
      <c r="A69">
        <v>4</v>
      </c>
      <c r="B69" t="str">
        <f t="shared" si="8"/>
        <v>CS-4822</v>
      </c>
      <c r="C69" s="2" t="s">
        <v>314</v>
      </c>
      <c r="D69" s="2" t="str">
        <f t="shared" si="5"/>
        <v>4</v>
      </c>
      <c r="E69" s="2" t="str">
        <f t="shared" si="6"/>
        <v>48</v>
      </c>
      <c r="F69" s="2" t="str">
        <f t="shared" si="7"/>
        <v>482</v>
      </c>
      <c r="G69" s="1" t="s">
        <v>704</v>
      </c>
      <c r="H69" s="7">
        <v>1145</v>
      </c>
      <c r="I69" s="7"/>
      <c r="J69" s="7">
        <v>6872</v>
      </c>
      <c r="K69" s="7">
        <v>6872</v>
      </c>
      <c r="L69" s="7">
        <v>1145</v>
      </c>
      <c r="M69" s="7"/>
      <c r="N69" s="7">
        <v>2122</v>
      </c>
      <c r="O69" s="7">
        <v>2122</v>
      </c>
      <c r="P69" s="7">
        <v>102</v>
      </c>
      <c r="Q69" s="7"/>
      <c r="R69" s="7">
        <v>428</v>
      </c>
      <c r="S69" s="7">
        <v>428</v>
      </c>
      <c r="T69" s="7">
        <v>167</v>
      </c>
      <c r="U69" s="7"/>
      <c r="V69" s="7">
        <v>2341</v>
      </c>
      <c r="W69" s="7">
        <v>2365</v>
      </c>
      <c r="X69" s="7">
        <v>152</v>
      </c>
      <c r="Y69" s="7"/>
      <c r="Z69" s="7">
        <v>2292</v>
      </c>
      <c r="AA69" s="7">
        <v>2292</v>
      </c>
      <c r="AB69" s="7">
        <v>153</v>
      </c>
      <c r="AC69" s="7"/>
      <c r="AD69" s="7">
        <v>2237</v>
      </c>
      <c r="AE69" s="7">
        <v>2237</v>
      </c>
      <c r="AF69" s="7">
        <v>151</v>
      </c>
      <c r="AG69" s="29">
        <v>1349</v>
      </c>
      <c r="AH69" s="7">
        <v>1350</v>
      </c>
      <c r="AI69" s="7">
        <v>1350</v>
      </c>
      <c r="AJ69" s="7">
        <v>114</v>
      </c>
      <c r="AK69" s="29">
        <v>3166</v>
      </c>
      <c r="AL69" s="7">
        <v>3166</v>
      </c>
      <c r="AM69" s="105">
        <v>3166</v>
      </c>
      <c r="AN69" s="7">
        <v>56</v>
      </c>
      <c r="AO69" s="11">
        <v>4947.8999999999996</v>
      </c>
      <c r="AP69" s="105">
        <v>4888</v>
      </c>
      <c r="AQ69" s="11">
        <v>4888</v>
      </c>
      <c r="AR69" s="11">
        <v>0</v>
      </c>
      <c r="AS69" s="11">
        <v>2578</v>
      </c>
      <c r="AT69" s="11">
        <v>2598</v>
      </c>
      <c r="AU69" s="11">
        <v>2598</v>
      </c>
      <c r="AV69" s="11">
        <v>0</v>
      </c>
      <c r="AW69" s="11">
        <v>2941</v>
      </c>
      <c r="AX69" s="11">
        <v>2898</v>
      </c>
      <c r="AZ69" s="11">
        <v>50</v>
      </c>
      <c r="BA69">
        <v>394</v>
      </c>
    </row>
    <row r="70" spans="1:53" hidden="1" x14ac:dyDescent="0.25">
      <c r="A70">
        <v>4</v>
      </c>
      <c r="B70" t="str">
        <f t="shared" si="8"/>
        <v>CS-4830</v>
      </c>
      <c r="C70" s="2" t="s">
        <v>314</v>
      </c>
      <c r="D70" s="2" t="str">
        <f t="shared" si="5"/>
        <v>4</v>
      </c>
      <c r="E70" s="2" t="str">
        <f t="shared" si="6"/>
        <v>48</v>
      </c>
      <c r="F70" s="2" t="str">
        <f t="shared" si="7"/>
        <v>483</v>
      </c>
      <c r="G70" s="1" t="s">
        <v>970</v>
      </c>
      <c r="H70" s="7">
        <v>31000</v>
      </c>
      <c r="I70" s="7"/>
      <c r="J70" s="7">
        <v>32336</v>
      </c>
      <c r="K70" s="7">
        <v>32336</v>
      </c>
      <c r="L70" s="7">
        <v>31000</v>
      </c>
      <c r="M70" s="7"/>
      <c r="N70" s="7">
        <v>39178</v>
      </c>
      <c r="O70" s="7">
        <v>39178</v>
      </c>
      <c r="P70" s="7">
        <v>30000</v>
      </c>
      <c r="Q70" s="7"/>
      <c r="R70" s="7">
        <v>50839</v>
      </c>
      <c r="S70" s="7">
        <v>50839</v>
      </c>
      <c r="T70" s="7">
        <v>38000</v>
      </c>
      <c r="U70" s="7"/>
      <c r="V70" s="7">
        <v>42584</v>
      </c>
      <c r="W70" s="7">
        <v>42584</v>
      </c>
      <c r="X70" s="7">
        <v>46000</v>
      </c>
      <c r="Y70" s="7"/>
      <c r="Z70" s="7">
        <v>8.0040000000008149</v>
      </c>
      <c r="AA70" s="7">
        <v>8.0040000000008149</v>
      </c>
      <c r="AB70" s="7">
        <v>0</v>
      </c>
      <c r="AC70" s="7"/>
      <c r="AD70" s="7">
        <v>0</v>
      </c>
      <c r="AE70" s="7">
        <v>0</v>
      </c>
      <c r="AF70" s="7">
        <v>0</v>
      </c>
      <c r="AG70" s="29">
        <v>0</v>
      </c>
      <c r="AH70" s="7">
        <v>0</v>
      </c>
      <c r="AI70" s="7">
        <v>0</v>
      </c>
      <c r="AJ70" s="7">
        <v>0</v>
      </c>
      <c r="AK70" s="29">
        <v>0</v>
      </c>
      <c r="AL70" s="7">
        <v>0</v>
      </c>
      <c r="AM70" s="105">
        <v>0</v>
      </c>
      <c r="AN70" s="7">
        <v>0</v>
      </c>
      <c r="AO70" s="11">
        <v>0</v>
      </c>
      <c r="AP70" s="105">
        <v>0</v>
      </c>
      <c r="AQ70" s="11">
        <v>0</v>
      </c>
      <c r="AR70" s="11">
        <v>0</v>
      </c>
      <c r="AS70" s="11">
        <v>0</v>
      </c>
      <c r="AT70" s="11">
        <v>0</v>
      </c>
      <c r="AU70" s="11"/>
      <c r="AV70" s="11">
        <v>0</v>
      </c>
      <c r="AW70" s="11">
        <v>0</v>
      </c>
      <c r="AX70" s="11"/>
      <c r="AZ70" s="11"/>
    </row>
    <row r="71" spans="1:53" hidden="1" x14ac:dyDescent="0.25">
      <c r="A71">
        <v>4</v>
      </c>
      <c r="B71" t="str">
        <f t="shared" si="8"/>
        <v>CS-4840</v>
      </c>
      <c r="C71" s="2" t="s">
        <v>314</v>
      </c>
      <c r="D71" s="2" t="str">
        <f t="shared" si="5"/>
        <v>4</v>
      </c>
      <c r="E71" s="2" t="str">
        <f t="shared" si="6"/>
        <v>48</v>
      </c>
      <c r="F71" s="2" t="str">
        <f t="shared" si="7"/>
        <v>484</v>
      </c>
      <c r="G71" s="1" t="s">
        <v>705</v>
      </c>
      <c r="H71" s="7">
        <v>0</v>
      </c>
      <c r="I71" s="7"/>
      <c r="J71" s="7">
        <v>0</v>
      </c>
      <c r="K71" s="7">
        <v>0</v>
      </c>
      <c r="L71" s="7">
        <v>0</v>
      </c>
      <c r="M71" s="7"/>
      <c r="N71" s="7">
        <v>0</v>
      </c>
      <c r="O71" s="7">
        <v>0</v>
      </c>
      <c r="P71" s="7">
        <v>0</v>
      </c>
      <c r="Q71" s="7"/>
      <c r="R71" s="7">
        <v>0</v>
      </c>
      <c r="S71" s="7">
        <v>0</v>
      </c>
      <c r="T71" s="7">
        <v>0</v>
      </c>
      <c r="U71" s="7"/>
      <c r="V71" s="7">
        <v>0</v>
      </c>
      <c r="W71" s="7">
        <v>0</v>
      </c>
      <c r="X71" s="7">
        <v>0</v>
      </c>
      <c r="Y71" s="7"/>
      <c r="Z71" s="7">
        <v>46</v>
      </c>
      <c r="AA71" s="7">
        <v>46</v>
      </c>
      <c r="AB71" s="7">
        <v>0</v>
      </c>
      <c r="AC71" s="7"/>
      <c r="AD71" s="7">
        <v>0</v>
      </c>
      <c r="AE71" s="7">
        <v>0</v>
      </c>
      <c r="AF71" s="7">
        <v>0</v>
      </c>
      <c r="AG71" s="29">
        <v>0</v>
      </c>
      <c r="AH71" s="7">
        <v>0</v>
      </c>
      <c r="AI71" s="7">
        <v>0</v>
      </c>
      <c r="AJ71" s="7">
        <v>0</v>
      </c>
      <c r="AK71" s="29">
        <v>0</v>
      </c>
      <c r="AL71" s="7">
        <v>0</v>
      </c>
      <c r="AM71" s="105">
        <v>0</v>
      </c>
      <c r="AN71" s="7">
        <v>0</v>
      </c>
      <c r="AO71" s="11">
        <v>0</v>
      </c>
      <c r="AP71" s="105">
        <v>0</v>
      </c>
      <c r="AQ71" s="11">
        <v>0</v>
      </c>
      <c r="AR71" s="11">
        <v>0</v>
      </c>
      <c r="AS71" s="11">
        <v>0</v>
      </c>
      <c r="AT71" s="11">
        <v>0</v>
      </c>
      <c r="AU71" s="11">
        <v>0</v>
      </c>
      <c r="AV71" s="11">
        <v>0</v>
      </c>
      <c r="AW71" s="11">
        <v>0</v>
      </c>
      <c r="AX71" s="11">
        <v>0</v>
      </c>
      <c r="AZ71" s="11">
        <v>0</v>
      </c>
      <c r="BA71">
        <v>0</v>
      </c>
    </row>
    <row r="72" spans="1:53" hidden="1" x14ac:dyDescent="0.25">
      <c r="A72">
        <v>4</v>
      </c>
      <c r="B72" t="str">
        <f t="shared" si="8"/>
        <v>CS-4851</v>
      </c>
      <c r="C72" s="2" t="s">
        <v>314</v>
      </c>
      <c r="D72" s="2" t="s">
        <v>2156</v>
      </c>
      <c r="E72" s="2" t="s">
        <v>3416</v>
      </c>
      <c r="F72" s="2" t="s">
        <v>3443</v>
      </c>
      <c r="G72" s="3" t="s">
        <v>706</v>
      </c>
      <c r="H72" s="7">
        <v>0</v>
      </c>
      <c r="I72" s="7"/>
      <c r="J72" s="7">
        <v>0</v>
      </c>
      <c r="K72" s="7">
        <v>0</v>
      </c>
      <c r="L72" s="7">
        <v>0</v>
      </c>
      <c r="M72" s="7"/>
      <c r="N72" s="7">
        <v>0</v>
      </c>
      <c r="O72" s="7">
        <v>0</v>
      </c>
      <c r="P72" s="7">
        <v>0</v>
      </c>
      <c r="Q72" s="7"/>
      <c r="R72" s="7">
        <v>0</v>
      </c>
      <c r="S72" s="7">
        <v>0</v>
      </c>
      <c r="T72" s="7">
        <v>0</v>
      </c>
      <c r="U72" s="7"/>
      <c r="V72" s="7">
        <v>0</v>
      </c>
      <c r="W72" s="7">
        <v>0</v>
      </c>
      <c r="X72" s="7">
        <v>0</v>
      </c>
      <c r="Y72" s="7"/>
      <c r="Z72" s="7">
        <v>0</v>
      </c>
      <c r="AA72" s="7">
        <v>0</v>
      </c>
      <c r="AB72" s="7">
        <v>0</v>
      </c>
      <c r="AC72" s="7"/>
      <c r="AD72" s="7">
        <v>0</v>
      </c>
      <c r="AE72" s="7">
        <v>0</v>
      </c>
      <c r="AF72" s="7">
        <v>0</v>
      </c>
      <c r="AG72" s="29">
        <v>0</v>
      </c>
      <c r="AH72" s="7">
        <v>0</v>
      </c>
      <c r="AI72" s="7">
        <v>0</v>
      </c>
      <c r="AJ72" s="7">
        <v>0</v>
      </c>
      <c r="AK72" s="29">
        <v>0</v>
      </c>
      <c r="AL72" s="7">
        <v>0</v>
      </c>
      <c r="AM72" s="105">
        <v>0</v>
      </c>
      <c r="AN72" s="7">
        <v>0</v>
      </c>
      <c r="AO72" s="11">
        <v>0</v>
      </c>
      <c r="AP72" s="105">
        <v>0</v>
      </c>
      <c r="AQ72" s="11">
        <v>0</v>
      </c>
      <c r="AR72" s="11">
        <v>0</v>
      </c>
      <c r="AS72" s="11">
        <v>9</v>
      </c>
      <c r="AT72" s="11">
        <v>9</v>
      </c>
      <c r="AU72" s="11">
        <v>9</v>
      </c>
      <c r="AV72" s="11">
        <v>0</v>
      </c>
      <c r="AW72" s="11">
        <v>0</v>
      </c>
      <c r="AX72" s="11">
        <v>0</v>
      </c>
      <c r="AZ72" s="11">
        <v>0</v>
      </c>
      <c r="BA72">
        <v>0</v>
      </c>
    </row>
    <row r="73" spans="1:53" hidden="1" x14ac:dyDescent="0.25">
      <c r="A73">
        <v>4</v>
      </c>
      <c r="B73" t="str">
        <f t="shared" si="8"/>
        <v>CS-4852</v>
      </c>
      <c r="C73" s="2" t="s">
        <v>314</v>
      </c>
      <c r="D73" s="2" t="s">
        <v>2156</v>
      </c>
      <c r="E73" s="2" t="s">
        <v>3416</v>
      </c>
      <c r="F73" s="2" t="s">
        <v>3443</v>
      </c>
      <c r="G73" s="3" t="s">
        <v>707</v>
      </c>
      <c r="H73" s="7">
        <v>0</v>
      </c>
      <c r="I73" s="7"/>
      <c r="J73" s="7">
        <v>0</v>
      </c>
      <c r="K73" s="7">
        <v>0</v>
      </c>
      <c r="L73" s="7">
        <v>0</v>
      </c>
      <c r="M73" s="7"/>
      <c r="N73" s="7">
        <v>0</v>
      </c>
      <c r="O73" s="7">
        <v>0</v>
      </c>
      <c r="P73" s="7">
        <v>0</v>
      </c>
      <c r="Q73" s="7"/>
      <c r="R73" s="7">
        <v>0</v>
      </c>
      <c r="S73" s="7">
        <v>0</v>
      </c>
      <c r="T73" s="7">
        <v>0</v>
      </c>
      <c r="U73" s="7"/>
      <c r="V73" s="7">
        <v>0</v>
      </c>
      <c r="W73" s="7">
        <v>0</v>
      </c>
      <c r="X73" s="7">
        <v>0</v>
      </c>
      <c r="Y73" s="7"/>
      <c r="Z73" s="7">
        <v>0</v>
      </c>
      <c r="AA73" s="7">
        <v>0</v>
      </c>
      <c r="AB73" s="7">
        <v>437</v>
      </c>
      <c r="AC73" s="7"/>
      <c r="AD73" s="7">
        <v>513</v>
      </c>
      <c r="AE73" s="7">
        <v>513</v>
      </c>
      <c r="AF73" s="7">
        <v>0</v>
      </c>
      <c r="AG73" s="29">
        <v>0</v>
      </c>
      <c r="AH73" s="7">
        <v>0</v>
      </c>
      <c r="AI73" s="7">
        <v>0</v>
      </c>
      <c r="AJ73" s="7">
        <v>0</v>
      </c>
      <c r="AK73" s="29">
        <v>0</v>
      </c>
      <c r="AL73" s="7">
        <v>0</v>
      </c>
      <c r="AM73" s="105">
        <v>0</v>
      </c>
      <c r="AN73" s="7">
        <v>0</v>
      </c>
      <c r="AO73" s="11">
        <v>0</v>
      </c>
      <c r="AP73" s="105">
        <v>0</v>
      </c>
      <c r="AQ73" s="11">
        <v>0</v>
      </c>
      <c r="AR73" s="11">
        <v>0</v>
      </c>
      <c r="AS73" s="11">
        <v>1056</v>
      </c>
      <c r="AT73" s="11">
        <v>1053</v>
      </c>
      <c r="AU73" s="11">
        <v>1053</v>
      </c>
      <c r="AV73" s="11">
        <v>0</v>
      </c>
      <c r="AW73" s="11">
        <v>172</v>
      </c>
      <c r="AX73" s="11">
        <v>230</v>
      </c>
      <c r="AZ73" s="11">
        <v>20</v>
      </c>
      <c r="BA73">
        <v>1122</v>
      </c>
    </row>
    <row r="74" spans="1:53" hidden="1" x14ac:dyDescent="0.25">
      <c r="A74">
        <v>4</v>
      </c>
      <c r="B74" t="str">
        <f t="shared" si="8"/>
        <v>CS-4853</v>
      </c>
      <c r="C74" s="2" t="s">
        <v>314</v>
      </c>
      <c r="D74" s="2" t="str">
        <f t="shared" ref="D74:D105" si="9">LEFT($G74,1)</f>
        <v>4</v>
      </c>
      <c r="E74" s="2" t="str">
        <f t="shared" ref="E74:E105" si="10">LEFT($G74,2)</f>
        <v>48</v>
      </c>
      <c r="F74" s="2" t="str">
        <f t="shared" ref="F74:F105" si="11">LEFT($G74,3)</f>
        <v>485</v>
      </c>
      <c r="G74" s="1">
        <v>4853</v>
      </c>
      <c r="H74" s="7">
        <v>0</v>
      </c>
      <c r="I74" s="7"/>
      <c r="J74" s="7">
        <v>0</v>
      </c>
      <c r="K74" s="7">
        <v>0</v>
      </c>
      <c r="L74" s="7">
        <v>0</v>
      </c>
      <c r="M74" s="7"/>
      <c r="N74" s="7">
        <v>0</v>
      </c>
      <c r="O74" s="7">
        <v>0</v>
      </c>
      <c r="P74" s="7">
        <v>0</v>
      </c>
      <c r="Q74" s="7"/>
      <c r="R74" s="7">
        <v>0</v>
      </c>
      <c r="S74" s="7">
        <v>0</v>
      </c>
      <c r="T74" s="7">
        <v>0</v>
      </c>
      <c r="U74" s="7"/>
      <c r="V74" s="7">
        <v>0</v>
      </c>
      <c r="W74" s="7">
        <v>0</v>
      </c>
      <c r="X74" s="7">
        <v>0</v>
      </c>
      <c r="Y74" s="7"/>
      <c r="Z74" s="7">
        <v>0</v>
      </c>
      <c r="AA74" s="7">
        <v>0</v>
      </c>
      <c r="AB74" s="7">
        <v>0</v>
      </c>
      <c r="AC74" s="7"/>
      <c r="AD74" s="7">
        <v>0</v>
      </c>
      <c r="AE74" s="7">
        <v>0</v>
      </c>
      <c r="AF74" s="7">
        <v>0</v>
      </c>
      <c r="AG74" s="29">
        <v>0</v>
      </c>
      <c r="AH74" s="7">
        <v>0</v>
      </c>
      <c r="AI74" s="7">
        <v>0</v>
      </c>
      <c r="AJ74" s="7">
        <v>0</v>
      </c>
      <c r="AK74" s="29">
        <v>0</v>
      </c>
      <c r="AL74" s="7">
        <v>0</v>
      </c>
      <c r="AM74" s="105">
        <v>0</v>
      </c>
      <c r="AN74" s="7">
        <v>0</v>
      </c>
      <c r="AO74" s="11">
        <v>0</v>
      </c>
      <c r="AP74" s="105">
        <v>0</v>
      </c>
      <c r="AQ74" s="11">
        <v>0</v>
      </c>
      <c r="AR74" s="11">
        <v>0</v>
      </c>
      <c r="AS74" s="11">
        <v>0</v>
      </c>
      <c r="AT74" s="11">
        <v>0</v>
      </c>
      <c r="AU74" s="11"/>
      <c r="AV74" s="11">
        <v>0</v>
      </c>
      <c r="AW74" s="11">
        <v>0</v>
      </c>
      <c r="AX74" s="11"/>
      <c r="AZ74" s="11"/>
    </row>
    <row r="75" spans="1:53" hidden="1" x14ac:dyDescent="0.25">
      <c r="A75">
        <v>4</v>
      </c>
      <c r="B75" t="str">
        <f t="shared" si="8"/>
        <v>CS-4854</v>
      </c>
      <c r="C75" s="2" t="s">
        <v>314</v>
      </c>
      <c r="D75" s="2" t="str">
        <f t="shared" si="9"/>
        <v>4</v>
      </c>
      <c r="E75" s="2" t="str">
        <f t="shared" si="10"/>
        <v>48</v>
      </c>
      <c r="F75" s="2" t="str">
        <f t="shared" si="11"/>
        <v>485</v>
      </c>
      <c r="G75" s="1" t="s">
        <v>709</v>
      </c>
      <c r="H75" s="7">
        <v>0</v>
      </c>
      <c r="I75" s="7"/>
      <c r="J75" s="7">
        <v>0</v>
      </c>
      <c r="K75" s="7">
        <v>0</v>
      </c>
      <c r="L75" s="7">
        <v>0</v>
      </c>
      <c r="M75" s="7"/>
      <c r="N75" s="7">
        <v>0</v>
      </c>
      <c r="O75" s="7">
        <v>0</v>
      </c>
      <c r="P75" s="7">
        <v>0</v>
      </c>
      <c r="Q75" s="7"/>
      <c r="R75" s="7">
        <v>0</v>
      </c>
      <c r="S75" s="7">
        <v>0</v>
      </c>
      <c r="T75" s="7">
        <v>0</v>
      </c>
      <c r="U75" s="7"/>
      <c r="V75" s="7">
        <v>0</v>
      </c>
      <c r="W75" s="7">
        <v>0</v>
      </c>
      <c r="X75" s="7">
        <v>0</v>
      </c>
      <c r="Y75" s="7"/>
      <c r="Z75" s="7">
        <v>0</v>
      </c>
      <c r="AA75" s="7">
        <v>0</v>
      </c>
      <c r="AB75" s="7">
        <v>0</v>
      </c>
      <c r="AC75" s="7"/>
      <c r="AD75" s="7">
        <v>0</v>
      </c>
      <c r="AE75" s="7">
        <v>0</v>
      </c>
      <c r="AF75" s="7">
        <v>0</v>
      </c>
      <c r="AG75" s="29">
        <v>0</v>
      </c>
      <c r="AH75" s="7">
        <v>0</v>
      </c>
      <c r="AI75" s="7">
        <v>0</v>
      </c>
      <c r="AJ75" s="7">
        <v>0</v>
      </c>
      <c r="AK75" s="29">
        <v>0</v>
      </c>
      <c r="AL75" s="7">
        <v>0</v>
      </c>
      <c r="AM75" s="105">
        <v>0</v>
      </c>
      <c r="AN75" s="7">
        <v>0</v>
      </c>
      <c r="AO75" s="11">
        <v>0</v>
      </c>
      <c r="AP75" s="105">
        <v>0</v>
      </c>
      <c r="AQ75" s="11">
        <v>0</v>
      </c>
      <c r="AR75" s="11">
        <v>0</v>
      </c>
      <c r="AS75" s="11">
        <v>0</v>
      </c>
      <c r="AT75" s="11">
        <v>0</v>
      </c>
      <c r="AU75" s="11">
        <v>0</v>
      </c>
      <c r="AV75" s="11">
        <v>0</v>
      </c>
      <c r="AW75" s="11">
        <v>0</v>
      </c>
      <c r="AX75" s="11">
        <v>0</v>
      </c>
      <c r="AZ75" s="11">
        <v>0</v>
      </c>
      <c r="BA75">
        <v>0</v>
      </c>
    </row>
    <row r="76" spans="1:53" hidden="1" x14ac:dyDescent="0.25">
      <c r="A76">
        <v>4</v>
      </c>
      <c r="B76" t="str">
        <f t="shared" si="8"/>
        <v>CS-4859</v>
      </c>
      <c r="C76" s="2" t="s">
        <v>314</v>
      </c>
      <c r="D76" s="2" t="str">
        <f t="shared" si="9"/>
        <v>4</v>
      </c>
      <c r="E76" s="2" t="str">
        <f t="shared" si="10"/>
        <v>48</v>
      </c>
      <c r="F76" s="2" t="str">
        <f t="shared" si="11"/>
        <v>485</v>
      </c>
      <c r="G76" s="1" t="s">
        <v>710</v>
      </c>
      <c r="H76" s="7">
        <v>0</v>
      </c>
      <c r="I76" s="7"/>
      <c r="J76" s="7">
        <v>0</v>
      </c>
      <c r="K76" s="7">
        <v>0</v>
      </c>
      <c r="L76" s="7">
        <v>0</v>
      </c>
      <c r="M76" s="7"/>
      <c r="N76" s="7">
        <v>0</v>
      </c>
      <c r="O76" s="7">
        <v>0</v>
      </c>
      <c r="P76" s="7">
        <v>0</v>
      </c>
      <c r="Q76" s="7"/>
      <c r="R76" s="7">
        <v>0</v>
      </c>
      <c r="S76" s="7">
        <v>0</v>
      </c>
      <c r="T76" s="7">
        <v>0</v>
      </c>
      <c r="U76" s="7"/>
      <c r="V76" s="7">
        <v>0</v>
      </c>
      <c r="W76" s="7">
        <v>0</v>
      </c>
      <c r="X76" s="7">
        <v>0</v>
      </c>
      <c r="Y76" s="7"/>
      <c r="Z76" s="7">
        <v>0</v>
      </c>
      <c r="AA76" s="7">
        <v>0</v>
      </c>
      <c r="AB76" s="7">
        <v>0</v>
      </c>
      <c r="AC76" s="7"/>
      <c r="AD76" s="7">
        <v>0</v>
      </c>
      <c r="AE76" s="7">
        <v>0</v>
      </c>
      <c r="AF76" s="7">
        <v>0</v>
      </c>
      <c r="AG76" s="29">
        <v>0</v>
      </c>
      <c r="AH76" s="7">
        <v>0</v>
      </c>
      <c r="AI76" s="7">
        <v>0</v>
      </c>
      <c r="AJ76" s="7">
        <v>0</v>
      </c>
      <c r="AK76" s="29">
        <v>0</v>
      </c>
      <c r="AL76" s="7">
        <v>0</v>
      </c>
      <c r="AM76" s="105">
        <v>0</v>
      </c>
      <c r="AN76" s="7">
        <v>0</v>
      </c>
      <c r="AO76" s="11">
        <v>0</v>
      </c>
      <c r="AP76" s="105">
        <v>0</v>
      </c>
      <c r="AQ76" s="11">
        <v>0</v>
      </c>
      <c r="AR76" s="11">
        <v>0</v>
      </c>
      <c r="AS76" s="11">
        <v>0</v>
      </c>
      <c r="AT76" s="11">
        <v>0</v>
      </c>
      <c r="AU76" s="11">
        <v>0</v>
      </c>
      <c r="AV76" s="11">
        <v>0</v>
      </c>
      <c r="AW76" s="11">
        <v>0</v>
      </c>
      <c r="AX76" s="11">
        <v>0</v>
      </c>
      <c r="AZ76" s="11">
        <v>0</v>
      </c>
      <c r="BA76">
        <v>0</v>
      </c>
    </row>
    <row r="77" spans="1:53" hidden="1" x14ac:dyDescent="0.25">
      <c r="A77">
        <v>4</v>
      </c>
      <c r="B77" t="str">
        <f t="shared" si="8"/>
        <v>CS-4900</v>
      </c>
      <c r="C77" s="2" t="s">
        <v>314</v>
      </c>
      <c r="D77" s="2" t="str">
        <f t="shared" si="9"/>
        <v>4</v>
      </c>
      <c r="E77" s="2" t="str">
        <f t="shared" si="10"/>
        <v>49</v>
      </c>
      <c r="F77" s="2" t="str">
        <f t="shared" si="11"/>
        <v>490</v>
      </c>
      <c r="G77" s="1" t="s">
        <v>932</v>
      </c>
      <c r="H77" s="7">
        <v>0</v>
      </c>
      <c r="I77" s="7"/>
      <c r="J77" s="7">
        <v>0</v>
      </c>
      <c r="K77" s="7">
        <v>0</v>
      </c>
      <c r="L77" s="7">
        <v>0</v>
      </c>
      <c r="M77" s="7"/>
      <c r="N77" s="7">
        <v>0</v>
      </c>
      <c r="O77" s="7">
        <v>0</v>
      </c>
      <c r="P77" s="7">
        <v>0</v>
      </c>
      <c r="Q77" s="7"/>
      <c r="R77" s="7">
        <v>0</v>
      </c>
      <c r="S77" s="7">
        <v>0</v>
      </c>
      <c r="T77" s="7">
        <v>0</v>
      </c>
      <c r="U77" s="7"/>
      <c r="V77" s="7">
        <v>0</v>
      </c>
      <c r="W77" s="7">
        <v>0</v>
      </c>
      <c r="X77" s="7">
        <v>0</v>
      </c>
      <c r="Y77" s="7"/>
      <c r="Z77" s="7">
        <v>0</v>
      </c>
      <c r="AA77" s="7">
        <v>0</v>
      </c>
      <c r="AB77" s="7">
        <v>4345</v>
      </c>
      <c r="AC77" s="7"/>
      <c r="AD77" s="7">
        <v>0</v>
      </c>
      <c r="AE77" s="7">
        <v>0</v>
      </c>
      <c r="AF77" s="7">
        <v>0</v>
      </c>
      <c r="AG77" s="29">
        <v>0</v>
      </c>
      <c r="AH77" s="7">
        <v>0</v>
      </c>
      <c r="AI77" s="7">
        <v>0</v>
      </c>
      <c r="AJ77" s="7">
        <v>0</v>
      </c>
      <c r="AK77" s="29">
        <v>0</v>
      </c>
      <c r="AL77" s="7">
        <v>0</v>
      </c>
      <c r="AM77" s="105">
        <v>0</v>
      </c>
      <c r="AN77" s="7">
        <v>0</v>
      </c>
      <c r="AO77" s="11">
        <v>0</v>
      </c>
      <c r="AP77" s="105">
        <v>0</v>
      </c>
      <c r="AQ77" s="11">
        <v>0</v>
      </c>
      <c r="AR77" s="11">
        <v>0</v>
      </c>
      <c r="AS77" s="11">
        <v>0</v>
      </c>
      <c r="AT77" s="11">
        <v>0</v>
      </c>
      <c r="AU77" s="11"/>
      <c r="AV77" s="11">
        <v>0</v>
      </c>
      <c r="AW77" s="11">
        <v>0</v>
      </c>
      <c r="AX77" s="11"/>
      <c r="AZ77" s="11"/>
    </row>
    <row r="78" spans="1:53" hidden="1" x14ac:dyDescent="0.25">
      <c r="A78">
        <v>4</v>
      </c>
      <c r="B78" t="str">
        <f t="shared" si="8"/>
        <v>CS-4910</v>
      </c>
      <c r="C78" s="2" t="s">
        <v>314</v>
      </c>
      <c r="D78" s="2" t="str">
        <f t="shared" si="9"/>
        <v>4</v>
      </c>
      <c r="E78" s="2" t="str">
        <f t="shared" si="10"/>
        <v>49</v>
      </c>
      <c r="F78" s="2" t="str">
        <f t="shared" si="11"/>
        <v>491</v>
      </c>
      <c r="G78" s="1" t="s">
        <v>971</v>
      </c>
      <c r="H78" s="7">
        <v>205</v>
      </c>
      <c r="I78" s="7"/>
      <c r="J78" s="7">
        <v>204</v>
      </c>
      <c r="K78" s="7">
        <v>204</v>
      </c>
      <c r="L78" s="7">
        <v>205</v>
      </c>
      <c r="M78" s="7"/>
      <c r="N78" s="7">
        <v>214</v>
      </c>
      <c r="O78" s="7">
        <v>215</v>
      </c>
      <c r="P78" s="7">
        <v>207</v>
      </c>
      <c r="Q78" s="7"/>
      <c r="R78" s="7">
        <v>206</v>
      </c>
      <c r="S78" s="7">
        <v>206</v>
      </c>
      <c r="T78" s="7">
        <v>214</v>
      </c>
      <c r="U78" s="7"/>
      <c r="V78" s="7">
        <v>184</v>
      </c>
      <c r="W78" s="7">
        <v>187</v>
      </c>
      <c r="X78" s="7">
        <v>182</v>
      </c>
      <c r="Y78" s="7"/>
      <c r="Z78" s="7">
        <v>1952.607</v>
      </c>
      <c r="AA78" s="7">
        <v>1952.607</v>
      </c>
      <c r="AB78" s="7">
        <v>0</v>
      </c>
      <c r="AC78" s="7"/>
      <c r="AD78" s="7">
        <v>0</v>
      </c>
      <c r="AE78" s="7">
        <v>0</v>
      </c>
      <c r="AF78" s="7">
        <v>0</v>
      </c>
      <c r="AG78" s="29">
        <v>0</v>
      </c>
      <c r="AH78" s="7">
        <v>133</v>
      </c>
      <c r="AI78" s="7">
        <v>0</v>
      </c>
      <c r="AJ78" s="7">
        <v>131</v>
      </c>
      <c r="AK78" s="29">
        <v>0</v>
      </c>
      <c r="AL78" s="7">
        <v>0</v>
      </c>
      <c r="AM78" s="105">
        <v>0</v>
      </c>
      <c r="AN78" s="7">
        <v>0</v>
      </c>
      <c r="AO78" s="11">
        <v>0</v>
      </c>
      <c r="AP78" s="105">
        <v>0</v>
      </c>
      <c r="AQ78" s="11">
        <v>0</v>
      </c>
      <c r="AR78" s="11">
        <v>0</v>
      </c>
      <c r="AS78" s="11">
        <v>0</v>
      </c>
      <c r="AT78" s="11">
        <v>0</v>
      </c>
      <c r="AU78" s="11"/>
      <c r="AV78" s="11">
        <v>0</v>
      </c>
      <c r="AW78" s="11">
        <v>0</v>
      </c>
      <c r="AX78" s="11"/>
      <c r="AZ78" s="11"/>
    </row>
    <row r="79" spans="1:53" hidden="1" x14ac:dyDescent="0.25">
      <c r="A79">
        <v>4</v>
      </c>
      <c r="B79" t="str">
        <f t="shared" si="8"/>
        <v>CS-4911</v>
      </c>
      <c r="C79" s="2" t="s">
        <v>314</v>
      </c>
      <c r="D79" s="2" t="str">
        <f t="shared" si="9"/>
        <v>4</v>
      </c>
      <c r="E79" s="2" t="str">
        <f t="shared" si="10"/>
        <v>49</v>
      </c>
      <c r="F79" s="2" t="str">
        <f t="shared" si="11"/>
        <v>491</v>
      </c>
      <c r="G79" s="1" t="s">
        <v>712</v>
      </c>
      <c r="H79" s="7">
        <v>0</v>
      </c>
      <c r="I79" s="7"/>
      <c r="J79" s="7">
        <v>0</v>
      </c>
      <c r="K79" s="7">
        <v>0</v>
      </c>
      <c r="L79" s="7">
        <v>0</v>
      </c>
      <c r="M79" s="7"/>
      <c r="N79" s="7">
        <v>0</v>
      </c>
      <c r="O79" s="7">
        <v>0</v>
      </c>
      <c r="P79" s="7">
        <v>0</v>
      </c>
      <c r="Q79" s="7"/>
      <c r="R79" s="7">
        <v>0</v>
      </c>
      <c r="S79" s="7">
        <v>0</v>
      </c>
      <c r="T79" s="7">
        <v>0</v>
      </c>
      <c r="U79" s="7"/>
      <c r="V79" s="7">
        <v>0</v>
      </c>
      <c r="W79" s="7">
        <v>0</v>
      </c>
      <c r="X79" s="7">
        <v>0</v>
      </c>
      <c r="Y79" s="7"/>
      <c r="Z79" s="7">
        <v>0</v>
      </c>
      <c r="AA79" s="7">
        <v>0</v>
      </c>
      <c r="AB79" s="7">
        <v>1169</v>
      </c>
      <c r="AC79" s="7"/>
      <c r="AD79" s="7">
        <v>1262</v>
      </c>
      <c r="AE79" s="7">
        <v>1262</v>
      </c>
      <c r="AF79" s="7">
        <v>286</v>
      </c>
      <c r="AG79" s="29">
        <v>0</v>
      </c>
      <c r="AH79" s="7">
        <v>111</v>
      </c>
      <c r="AI79" s="7">
        <v>133</v>
      </c>
      <c r="AJ79" s="7">
        <v>45</v>
      </c>
      <c r="AK79" s="29">
        <v>115</v>
      </c>
      <c r="AL79" s="7">
        <v>115</v>
      </c>
      <c r="AM79" s="105">
        <v>115</v>
      </c>
      <c r="AN79" s="7">
        <v>115</v>
      </c>
      <c r="AO79" s="11">
        <v>110</v>
      </c>
      <c r="AP79" s="105">
        <v>141</v>
      </c>
      <c r="AQ79" s="11">
        <v>141</v>
      </c>
      <c r="AR79" s="11">
        <v>0</v>
      </c>
      <c r="AS79" s="11">
        <v>104</v>
      </c>
      <c r="AT79" s="11">
        <v>122</v>
      </c>
      <c r="AU79" s="11">
        <v>122</v>
      </c>
      <c r="AV79" s="11">
        <v>0</v>
      </c>
      <c r="AW79" s="11">
        <v>109</v>
      </c>
      <c r="AX79" s="11">
        <v>113</v>
      </c>
      <c r="AZ79" s="11">
        <v>114</v>
      </c>
      <c r="BA79">
        <v>98</v>
      </c>
    </row>
    <row r="80" spans="1:53" hidden="1" x14ac:dyDescent="0.25">
      <c r="A80">
        <v>4</v>
      </c>
      <c r="B80" t="str">
        <f t="shared" si="8"/>
        <v>CS-4912</v>
      </c>
      <c r="C80" s="2" t="s">
        <v>314</v>
      </c>
      <c r="D80" s="2" t="str">
        <f t="shared" si="9"/>
        <v>4</v>
      </c>
      <c r="E80" s="2" t="str">
        <f t="shared" si="10"/>
        <v>49</v>
      </c>
      <c r="F80" s="2" t="str">
        <f t="shared" si="11"/>
        <v>491</v>
      </c>
      <c r="G80" s="1" t="s">
        <v>713</v>
      </c>
      <c r="H80" s="7">
        <v>0</v>
      </c>
      <c r="I80" s="7"/>
      <c r="J80" s="7">
        <v>0</v>
      </c>
      <c r="K80" s="7">
        <v>0</v>
      </c>
      <c r="L80" s="7">
        <v>0</v>
      </c>
      <c r="M80" s="7"/>
      <c r="N80" s="7">
        <v>0</v>
      </c>
      <c r="O80" s="7">
        <v>0</v>
      </c>
      <c r="P80" s="7">
        <v>0</v>
      </c>
      <c r="Q80" s="7"/>
      <c r="R80" s="7">
        <v>0</v>
      </c>
      <c r="S80" s="7">
        <v>0</v>
      </c>
      <c r="T80" s="7">
        <v>0</v>
      </c>
      <c r="U80" s="7"/>
      <c r="V80" s="7">
        <v>0</v>
      </c>
      <c r="W80" s="7">
        <v>0</v>
      </c>
      <c r="X80" s="7">
        <v>0</v>
      </c>
      <c r="Y80" s="7"/>
      <c r="Z80" s="7">
        <v>0</v>
      </c>
      <c r="AA80" s="7">
        <v>0</v>
      </c>
      <c r="AB80" s="7">
        <v>572</v>
      </c>
      <c r="AC80" s="7"/>
      <c r="AD80" s="7">
        <v>1797</v>
      </c>
      <c r="AE80" s="7">
        <v>1797</v>
      </c>
      <c r="AF80" s="7">
        <v>0</v>
      </c>
      <c r="AG80" s="29">
        <v>0</v>
      </c>
      <c r="AH80" s="7">
        <v>0</v>
      </c>
      <c r="AI80" s="7">
        <v>111</v>
      </c>
      <c r="AJ80" s="7">
        <v>111</v>
      </c>
      <c r="AK80" s="29">
        <v>173</v>
      </c>
      <c r="AL80" s="7">
        <v>173</v>
      </c>
      <c r="AM80" s="105">
        <v>173</v>
      </c>
      <c r="AN80" s="7">
        <v>215</v>
      </c>
      <c r="AO80" s="11">
        <v>117</v>
      </c>
      <c r="AP80" s="105">
        <v>117</v>
      </c>
      <c r="AQ80" s="11">
        <v>117</v>
      </c>
      <c r="AR80" s="11">
        <v>0</v>
      </c>
      <c r="AS80" s="11">
        <v>117</v>
      </c>
      <c r="AT80" s="11">
        <v>117</v>
      </c>
      <c r="AU80" s="11">
        <v>117</v>
      </c>
      <c r="AV80" s="11">
        <v>0</v>
      </c>
      <c r="AW80" s="11">
        <v>37</v>
      </c>
      <c r="AX80" s="11">
        <v>37</v>
      </c>
      <c r="AZ80" s="11">
        <v>166</v>
      </c>
      <c r="BA80">
        <v>27</v>
      </c>
    </row>
    <row r="81" spans="1:53" hidden="1" x14ac:dyDescent="0.25">
      <c r="A81">
        <v>4</v>
      </c>
      <c r="B81" t="str">
        <f t="shared" si="8"/>
        <v>CS-4913</v>
      </c>
      <c r="C81" s="2" t="s">
        <v>314</v>
      </c>
      <c r="D81" s="2" t="str">
        <f t="shared" si="9"/>
        <v>4</v>
      </c>
      <c r="E81" s="2" t="str">
        <f t="shared" si="10"/>
        <v>49</v>
      </c>
      <c r="F81" s="2" t="str">
        <f t="shared" si="11"/>
        <v>491</v>
      </c>
      <c r="G81" s="1" t="s">
        <v>714</v>
      </c>
      <c r="H81" s="7">
        <v>0</v>
      </c>
      <c r="I81" s="7"/>
      <c r="J81" s="7">
        <v>0</v>
      </c>
      <c r="K81" s="7">
        <v>0</v>
      </c>
      <c r="L81" s="7">
        <v>0</v>
      </c>
      <c r="M81" s="7"/>
      <c r="N81" s="7">
        <v>0</v>
      </c>
      <c r="O81" s="7">
        <v>0</v>
      </c>
      <c r="P81" s="7">
        <v>0</v>
      </c>
      <c r="Q81" s="7"/>
      <c r="R81" s="7">
        <v>0</v>
      </c>
      <c r="S81" s="7">
        <v>0</v>
      </c>
      <c r="T81" s="7">
        <v>0</v>
      </c>
      <c r="U81" s="7"/>
      <c r="V81" s="7">
        <v>0</v>
      </c>
      <c r="W81" s="7">
        <v>0</v>
      </c>
      <c r="X81" s="7">
        <v>0</v>
      </c>
      <c r="Y81" s="7"/>
      <c r="Z81" s="7">
        <v>0</v>
      </c>
      <c r="AA81" s="7">
        <v>0</v>
      </c>
      <c r="AB81" s="7">
        <v>0</v>
      </c>
      <c r="AC81" s="7"/>
      <c r="AD81" s="7">
        <v>0</v>
      </c>
      <c r="AE81" s="7">
        <v>0</v>
      </c>
      <c r="AF81" s="7">
        <v>0</v>
      </c>
      <c r="AG81" s="29">
        <v>0</v>
      </c>
      <c r="AH81" s="7">
        <v>0</v>
      </c>
      <c r="AI81" s="7">
        <v>0</v>
      </c>
      <c r="AJ81" s="7">
        <v>0</v>
      </c>
      <c r="AK81" s="29">
        <v>0</v>
      </c>
      <c r="AL81" s="7">
        <v>0</v>
      </c>
      <c r="AM81" s="105">
        <v>0</v>
      </c>
      <c r="AN81" s="7">
        <v>0</v>
      </c>
      <c r="AO81" s="11">
        <v>0</v>
      </c>
      <c r="AP81" s="105">
        <v>0</v>
      </c>
      <c r="AQ81" s="11">
        <v>0</v>
      </c>
      <c r="AR81" s="11">
        <v>0</v>
      </c>
      <c r="AS81" s="11">
        <v>0</v>
      </c>
      <c r="AT81" s="11">
        <v>0</v>
      </c>
      <c r="AU81" s="11">
        <v>0</v>
      </c>
      <c r="AV81" s="11">
        <v>0</v>
      </c>
      <c r="AW81" s="11">
        <v>0</v>
      </c>
      <c r="AX81" s="11">
        <v>0</v>
      </c>
      <c r="AZ81" s="11">
        <v>0</v>
      </c>
      <c r="BA81">
        <v>0</v>
      </c>
    </row>
    <row r="82" spans="1:53" hidden="1" x14ac:dyDescent="0.25">
      <c r="A82">
        <v>4</v>
      </c>
      <c r="B82" t="str">
        <f t="shared" si="8"/>
        <v>CS-4920</v>
      </c>
      <c r="C82" s="2" t="s">
        <v>314</v>
      </c>
      <c r="D82" s="2" t="str">
        <f t="shared" si="9"/>
        <v>4</v>
      </c>
      <c r="E82" s="2" t="str">
        <f t="shared" si="10"/>
        <v>49</v>
      </c>
      <c r="F82" s="2" t="str">
        <f t="shared" si="11"/>
        <v>492</v>
      </c>
      <c r="G82" s="1" t="s">
        <v>972</v>
      </c>
      <c r="H82" s="7">
        <v>1865</v>
      </c>
      <c r="I82" s="7"/>
      <c r="J82" s="7">
        <v>1978</v>
      </c>
      <c r="K82" s="7">
        <v>1952</v>
      </c>
      <c r="L82" s="7">
        <v>1865</v>
      </c>
      <c r="M82" s="7"/>
      <c r="N82" s="7">
        <v>1628</v>
      </c>
      <c r="O82" s="7">
        <v>1470</v>
      </c>
      <c r="P82" s="7">
        <v>3715</v>
      </c>
      <c r="Q82" s="7"/>
      <c r="R82" s="7">
        <v>1532</v>
      </c>
      <c r="S82" s="7">
        <v>1532</v>
      </c>
      <c r="T82" s="7">
        <v>1882</v>
      </c>
      <c r="U82" s="7"/>
      <c r="V82" s="7">
        <v>1318</v>
      </c>
      <c r="W82" s="7">
        <v>1260</v>
      </c>
      <c r="X82" s="7">
        <v>2227</v>
      </c>
      <c r="Y82" s="7"/>
      <c r="Z82" s="7">
        <v>10938.555</v>
      </c>
      <c r="AA82" s="7">
        <v>10939</v>
      </c>
      <c r="AB82" s="7">
        <v>0</v>
      </c>
      <c r="AC82" s="7"/>
      <c r="AD82" s="7">
        <v>0</v>
      </c>
      <c r="AE82" s="7">
        <v>0</v>
      </c>
      <c r="AF82" s="7">
        <v>0</v>
      </c>
      <c r="AG82" s="29">
        <v>0</v>
      </c>
      <c r="AH82" s="7">
        <v>0</v>
      </c>
      <c r="AI82" s="7">
        <v>0</v>
      </c>
      <c r="AJ82" s="7">
        <v>1873</v>
      </c>
      <c r="AK82" s="29">
        <v>0</v>
      </c>
      <c r="AL82" s="7">
        <v>0</v>
      </c>
      <c r="AM82" s="105">
        <v>0</v>
      </c>
      <c r="AN82" s="7">
        <v>0</v>
      </c>
      <c r="AO82" s="11">
        <v>0</v>
      </c>
      <c r="AP82" s="105">
        <v>0</v>
      </c>
      <c r="AQ82" s="11">
        <v>0</v>
      </c>
      <c r="AR82" s="11">
        <v>0</v>
      </c>
      <c r="AS82" s="11">
        <v>0</v>
      </c>
      <c r="AT82" s="11">
        <v>0</v>
      </c>
      <c r="AU82" s="11"/>
      <c r="AV82" s="11">
        <v>0</v>
      </c>
      <c r="AW82" s="11">
        <v>0</v>
      </c>
      <c r="AX82" s="11"/>
      <c r="AZ82" s="11"/>
    </row>
    <row r="83" spans="1:53" hidden="1" x14ac:dyDescent="0.25">
      <c r="A83">
        <v>4</v>
      </c>
      <c r="B83" t="str">
        <f t="shared" si="8"/>
        <v>CS-4924</v>
      </c>
      <c r="C83" s="2" t="s">
        <v>314</v>
      </c>
      <c r="D83" s="2" t="str">
        <f t="shared" si="9"/>
        <v>4</v>
      </c>
      <c r="E83" s="2" t="str">
        <f t="shared" si="10"/>
        <v>49</v>
      </c>
      <c r="F83" s="2" t="str">
        <f t="shared" si="11"/>
        <v>492</v>
      </c>
      <c r="G83" s="1" t="s">
        <v>715</v>
      </c>
      <c r="H83" s="7">
        <v>0</v>
      </c>
      <c r="I83" s="7"/>
      <c r="J83" s="7">
        <v>0</v>
      </c>
      <c r="K83" s="7">
        <v>0</v>
      </c>
      <c r="L83" s="7">
        <v>0</v>
      </c>
      <c r="M83" s="7"/>
      <c r="N83" s="7">
        <v>0</v>
      </c>
      <c r="O83" s="7">
        <v>0</v>
      </c>
      <c r="P83" s="7">
        <v>0</v>
      </c>
      <c r="Q83" s="7"/>
      <c r="R83" s="7">
        <v>0</v>
      </c>
      <c r="S83" s="7">
        <v>0</v>
      </c>
      <c r="T83" s="7">
        <v>0</v>
      </c>
      <c r="U83" s="7"/>
      <c r="V83" s="7">
        <v>0</v>
      </c>
      <c r="W83" s="7">
        <v>0</v>
      </c>
      <c r="X83" s="7">
        <v>0</v>
      </c>
      <c r="Y83" s="7"/>
      <c r="Z83" s="7">
        <v>0</v>
      </c>
      <c r="AA83" s="7">
        <v>0</v>
      </c>
      <c r="AB83" s="7">
        <v>74</v>
      </c>
      <c r="AC83" s="7"/>
      <c r="AD83" s="7">
        <v>2757</v>
      </c>
      <c r="AE83" s="7">
        <v>2757</v>
      </c>
      <c r="AF83" s="7">
        <v>4327</v>
      </c>
      <c r="AG83" s="29">
        <v>4367.2</v>
      </c>
      <c r="AH83" s="7">
        <v>2675</v>
      </c>
      <c r="AI83" s="7">
        <v>2675</v>
      </c>
      <c r="AJ83" s="7">
        <v>615</v>
      </c>
      <c r="AK83" s="29">
        <v>692</v>
      </c>
      <c r="AL83" s="7">
        <v>773</v>
      </c>
      <c r="AM83" s="105">
        <v>773</v>
      </c>
      <c r="AN83" s="7">
        <v>625</v>
      </c>
      <c r="AO83" s="11">
        <v>1560.1</v>
      </c>
      <c r="AP83" s="105">
        <v>1508</v>
      </c>
      <c r="AQ83" s="11">
        <v>1508</v>
      </c>
      <c r="AR83" s="11">
        <v>0</v>
      </c>
      <c r="AS83" s="11">
        <v>1443</v>
      </c>
      <c r="AT83" s="11">
        <v>1473</v>
      </c>
      <c r="AU83" s="11">
        <v>1473</v>
      </c>
      <c r="AV83" s="11">
        <v>0</v>
      </c>
      <c r="AW83" s="11">
        <v>1335</v>
      </c>
      <c r="AX83" s="11">
        <v>1392</v>
      </c>
      <c r="AZ83" s="11">
        <v>1445</v>
      </c>
      <c r="BA83">
        <v>1047</v>
      </c>
    </row>
    <row r="84" spans="1:53" hidden="1" x14ac:dyDescent="0.25">
      <c r="A84">
        <v>4</v>
      </c>
      <c r="B84" t="str">
        <f t="shared" si="8"/>
        <v>CS-4925</v>
      </c>
      <c r="C84" s="2" t="s">
        <v>314</v>
      </c>
      <c r="D84" s="2" t="str">
        <f t="shared" si="9"/>
        <v>4</v>
      </c>
      <c r="E84" s="2" t="str">
        <f t="shared" si="10"/>
        <v>49</v>
      </c>
      <c r="F84" s="2" t="str">
        <f t="shared" si="11"/>
        <v>492</v>
      </c>
      <c r="G84" s="1" t="s">
        <v>716</v>
      </c>
      <c r="H84" s="7">
        <v>0</v>
      </c>
      <c r="I84" s="7"/>
      <c r="J84" s="7">
        <v>0</v>
      </c>
      <c r="K84" s="7">
        <v>0</v>
      </c>
      <c r="L84" s="7">
        <v>0</v>
      </c>
      <c r="M84" s="7"/>
      <c r="N84" s="7">
        <v>0</v>
      </c>
      <c r="O84" s="7">
        <v>0</v>
      </c>
      <c r="P84" s="7">
        <v>0</v>
      </c>
      <c r="Q84" s="7"/>
      <c r="R84" s="7">
        <v>0</v>
      </c>
      <c r="S84" s="7">
        <v>0</v>
      </c>
      <c r="T84" s="7">
        <v>0</v>
      </c>
      <c r="U84" s="7"/>
      <c r="V84" s="7">
        <v>0</v>
      </c>
      <c r="W84" s="7">
        <v>0</v>
      </c>
      <c r="X84" s="7">
        <v>0</v>
      </c>
      <c r="Y84" s="7"/>
      <c r="Z84" s="7">
        <v>0</v>
      </c>
      <c r="AA84" s="7">
        <v>0</v>
      </c>
      <c r="AB84" s="7">
        <v>8975</v>
      </c>
      <c r="AC84" s="7"/>
      <c r="AD84" s="7">
        <v>22956</v>
      </c>
      <c r="AE84" s="7">
        <v>22956</v>
      </c>
      <c r="AF84" s="7">
        <v>1010</v>
      </c>
      <c r="AG84" s="29">
        <v>6550.8</v>
      </c>
      <c r="AH84" s="7">
        <v>2378</v>
      </c>
      <c r="AI84" s="7">
        <v>2378</v>
      </c>
      <c r="AJ84" s="7">
        <v>3115</v>
      </c>
      <c r="AK84" s="29">
        <v>3731</v>
      </c>
      <c r="AL84" s="7">
        <v>3708</v>
      </c>
      <c r="AM84" s="105">
        <v>3708</v>
      </c>
      <c r="AN84" s="7">
        <v>4530</v>
      </c>
      <c r="AO84" s="11">
        <v>3908.6</v>
      </c>
      <c r="AP84" s="105">
        <v>4027</v>
      </c>
      <c r="AQ84" s="11">
        <v>4027</v>
      </c>
      <c r="AR84" s="11">
        <v>0</v>
      </c>
      <c r="AS84" s="11">
        <v>17887</v>
      </c>
      <c r="AT84" s="11">
        <v>18270</v>
      </c>
      <c r="AU84" s="11">
        <v>18270</v>
      </c>
      <c r="AV84" s="11">
        <v>0</v>
      </c>
      <c r="AW84" s="11">
        <v>5932</v>
      </c>
      <c r="AX84" s="11">
        <v>5296</v>
      </c>
      <c r="AZ84" s="11">
        <v>17898</v>
      </c>
      <c r="BA84">
        <v>24343</v>
      </c>
    </row>
    <row r="85" spans="1:53" hidden="1" x14ac:dyDescent="0.25">
      <c r="A85">
        <v>4</v>
      </c>
      <c r="B85" t="str">
        <f t="shared" si="8"/>
        <v>CS-4926</v>
      </c>
      <c r="C85" s="2" t="s">
        <v>314</v>
      </c>
      <c r="D85" s="2" t="str">
        <f t="shared" si="9"/>
        <v>4</v>
      </c>
      <c r="E85" s="2" t="str">
        <f t="shared" si="10"/>
        <v>49</v>
      </c>
      <c r="F85" s="2" t="str">
        <f t="shared" si="11"/>
        <v>492</v>
      </c>
      <c r="G85" s="1" t="s">
        <v>717</v>
      </c>
      <c r="H85" s="7">
        <v>0</v>
      </c>
      <c r="I85" s="7"/>
      <c r="J85" s="7">
        <v>0</v>
      </c>
      <c r="K85" s="7">
        <v>0</v>
      </c>
      <c r="L85" s="7">
        <v>0</v>
      </c>
      <c r="M85" s="7"/>
      <c r="N85" s="7">
        <v>0</v>
      </c>
      <c r="O85" s="7">
        <v>0</v>
      </c>
      <c r="P85" s="7">
        <v>0</v>
      </c>
      <c r="Q85" s="7"/>
      <c r="R85" s="7">
        <v>0</v>
      </c>
      <c r="S85" s="7">
        <v>0</v>
      </c>
      <c r="T85" s="7">
        <v>0</v>
      </c>
      <c r="U85" s="7"/>
      <c r="V85" s="7">
        <v>0</v>
      </c>
      <c r="W85" s="7">
        <v>0</v>
      </c>
      <c r="X85" s="7">
        <v>0</v>
      </c>
      <c r="Y85" s="7"/>
      <c r="Z85" s="7">
        <v>0</v>
      </c>
      <c r="AA85" s="7">
        <v>0</v>
      </c>
      <c r="AB85" s="7">
        <v>0</v>
      </c>
      <c r="AC85" s="7"/>
      <c r="AD85" s="7">
        <v>1</v>
      </c>
      <c r="AE85" s="7">
        <v>1</v>
      </c>
      <c r="AF85" s="7">
        <v>0</v>
      </c>
      <c r="AG85" s="29">
        <v>0</v>
      </c>
      <c r="AH85" s="7">
        <v>3</v>
      </c>
      <c r="AI85" s="7">
        <v>3</v>
      </c>
      <c r="AJ85" s="7">
        <v>15</v>
      </c>
      <c r="AK85" s="29">
        <v>32</v>
      </c>
      <c r="AL85" s="7">
        <v>32</v>
      </c>
      <c r="AM85" s="105">
        <v>32</v>
      </c>
      <c r="AN85" s="7">
        <v>27</v>
      </c>
      <c r="AO85" s="11">
        <v>80.099999999999994</v>
      </c>
      <c r="AP85" s="105">
        <v>45</v>
      </c>
      <c r="AQ85" s="11">
        <v>45</v>
      </c>
      <c r="AR85" s="11">
        <v>0</v>
      </c>
      <c r="AS85" s="11">
        <v>35</v>
      </c>
      <c r="AT85" s="11">
        <v>57</v>
      </c>
      <c r="AU85" s="11">
        <v>57</v>
      </c>
      <c r="AV85" s="11">
        <v>0</v>
      </c>
      <c r="AW85" s="11">
        <v>47</v>
      </c>
      <c r="AX85" s="11">
        <v>47</v>
      </c>
      <c r="AZ85" s="11">
        <v>46</v>
      </c>
      <c r="BA85">
        <v>26</v>
      </c>
    </row>
    <row r="86" spans="1:53" hidden="1" x14ac:dyDescent="0.25">
      <c r="A86">
        <v>4</v>
      </c>
      <c r="B86" t="str">
        <f t="shared" si="8"/>
        <v>CS-4930</v>
      </c>
      <c r="C86" s="2" t="s">
        <v>314</v>
      </c>
      <c r="D86" s="2" t="str">
        <f t="shared" si="9"/>
        <v>4</v>
      </c>
      <c r="E86" s="2" t="str">
        <f t="shared" si="10"/>
        <v>49</v>
      </c>
      <c r="F86" s="2" t="str">
        <f t="shared" si="11"/>
        <v>493</v>
      </c>
      <c r="G86" s="1" t="s">
        <v>973</v>
      </c>
      <c r="H86" s="7">
        <v>3604</v>
      </c>
      <c r="I86" s="7"/>
      <c r="J86" s="7">
        <v>3647</v>
      </c>
      <c r="K86" s="7">
        <v>3647</v>
      </c>
      <c r="L86" s="7">
        <v>3604</v>
      </c>
      <c r="M86" s="7"/>
      <c r="N86" s="7">
        <v>3005</v>
      </c>
      <c r="O86" s="7">
        <v>3176</v>
      </c>
      <c r="P86" s="7">
        <v>2963</v>
      </c>
      <c r="Q86" s="7"/>
      <c r="R86" s="7">
        <v>3320</v>
      </c>
      <c r="S86" s="7">
        <v>3320</v>
      </c>
      <c r="T86" s="7">
        <v>3163</v>
      </c>
      <c r="U86" s="7"/>
      <c r="V86" s="7">
        <v>3211</v>
      </c>
      <c r="W86" s="7">
        <v>3211</v>
      </c>
      <c r="X86" s="7">
        <v>4804</v>
      </c>
      <c r="Y86" s="7"/>
      <c r="Z86" s="7">
        <v>20586.379999999997</v>
      </c>
      <c r="AA86" s="7">
        <v>20586.379999999997</v>
      </c>
      <c r="AB86" s="7">
        <v>0</v>
      </c>
      <c r="AC86" s="7"/>
      <c r="AD86" s="7">
        <v>0</v>
      </c>
      <c r="AE86" s="7">
        <v>0</v>
      </c>
      <c r="AF86" s="7">
        <v>0</v>
      </c>
      <c r="AG86" s="29">
        <v>0</v>
      </c>
      <c r="AH86" s="7">
        <v>0</v>
      </c>
      <c r="AI86" s="7">
        <v>0</v>
      </c>
      <c r="AJ86" s="7">
        <v>0</v>
      </c>
      <c r="AK86" s="29">
        <v>0</v>
      </c>
      <c r="AL86" s="7">
        <v>0</v>
      </c>
      <c r="AM86" s="105">
        <v>0</v>
      </c>
      <c r="AN86" s="7">
        <v>0</v>
      </c>
      <c r="AO86" s="11">
        <v>0</v>
      </c>
      <c r="AP86" s="105">
        <v>0</v>
      </c>
      <c r="AQ86" s="11">
        <v>0</v>
      </c>
      <c r="AR86" s="11">
        <v>0</v>
      </c>
      <c r="AS86" s="11">
        <v>0</v>
      </c>
      <c r="AT86" s="11">
        <v>0</v>
      </c>
      <c r="AU86" s="11"/>
      <c r="AV86" s="11">
        <v>0</v>
      </c>
      <c r="AW86" s="11">
        <v>0</v>
      </c>
      <c r="AX86" s="11"/>
      <c r="AZ86" s="11"/>
    </row>
    <row r="87" spans="1:53" hidden="1" x14ac:dyDescent="0.25">
      <c r="A87">
        <v>4</v>
      </c>
      <c r="B87" t="str">
        <f t="shared" si="8"/>
        <v>CS-4934</v>
      </c>
      <c r="C87" s="2" t="s">
        <v>314</v>
      </c>
      <c r="D87" s="2" t="str">
        <f t="shared" si="9"/>
        <v>4</v>
      </c>
      <c r="E87" s="2" t="str">
        <f t="shared" si="10"/>
        <v>49</v>
      </c>
      <c r="F87" s="2" t="str">
        <f t="shared" si="11"/>
        <v>493</v>
      </c>
      <c r="G87" s="1" t="s">
        <v>718</v>
      </c>
      <c r="H87" s="7">
        <v>0</v>
      </c>
      <c r="I87" s="7"/>
      <c r="J87" s="7">
        <v>0</v>
      </c>
      <c r="K87" s="7">
        <v>0</v>
      </c>
      <c r="L87" s="7">
        <v>0</v>
      </c>
      <c r="M87" s="7"/>
      <c r="N87" s="7">
        <v>0</v>
      </c>
      <c r="O87" s="7">
        <v>0</v>
      </c>
      <c r="P87" s="7">
        <v>0</v>
      </c>
      <c r="Q87" s="7"/>
      <c r="R87" s="7">
        <v>0</v>
      </c>
      <c r="S87" s="7">
        <v>0</v>
      </c>
      <c r="T87" s="7">
        <v>0</v>
      </c>
      <c r="U87" s="7"/>
      <c r="V87" s="7">
        <v>0</v>
      </c>
      <c r="W87" s="7">
        <v>0</v>
      </c>
      <c r="X87" s="7">
        <v>0</v>
      </c>
      <c r="Y87" s="7"/>
      <c r="Z87" s="7">
        <v>0</v>
      </c>
      <c r="AA87" s="7">
        <v>0</v>
      </c>
      <c r="AB87" s="7">
        <v>3018</v>
      </c>
      <c r="AC87" s="7"/>
      <c r="AD87" s="7">
        <v>27189</v>
      </c>
      <c r="AE87" s="7">
        <v>27189</v>
      </c>
      <c r="AF87" s="7">
        <v>1764</v>
      </c>
      <c r="AG87" s="29">
        <v>0</v>
      </c>
      <c r="AH87" s="7">
        <v>2366</v>
      </c>
      <c r="AI87" s="7">
        <v>2366</v>
      </c>
      <c r="AJ87" s="7">
        <v>1032</v>
      </c>
      <c r="AK87" s="29">
        <v>2033</v>
      </c>
      <c r="AL87" s="7">
        <v>2098</v>
      </c>
      <c r="AM87" s="105">
        <v>2098</v>
      </c>
      <c r="AN87" s="7">
        <v>2190</v>
      </c>
      <c r="AO87" s="11">
        <v>2642.4</v>
      </c>
      <c r="AP87" s="105">
        <v>2710</v>
      </c>
      <c r="AQ87" s="11">
        <v>2710</v>
      </c>
      <c r="AR87" s="11">
        <v>0</v>
      </c>
      <c r="AS87" s="11">
        <v>4044</v>
      </c>
      <c r="AT87" s="11">
        <v>3950</v>
      </c>
      <c r="AU87" s="11">
        <v>3950</v>
      </c>
      <c r="AV87" s="11">
        <v>0</v>
      </c>
      <c r="AW87" s="11">
        <v>3466</v>
      </c>
      <c r="AX87" s="11">
        <v>3407</v>
      </c>
      <c r="AZ87" s="11">
        <v>2739</v>
      </c>
      <c r="BA87">
        <v>4307</v>
      </c>
    </row>
    <row r="88" spans="1:53" hidden="1" x14ac:dyDescent="0.25">
      <c r="A88">
        <v>4</v>
      </c>
      <c r="B88" t="str">
        <f t="shared" si="8"/>
        <v>CS-4935</v>
      </c>
      <c r="C88" s="2" t="s">
        <v>314</v>
      </c>
      <c r="D88" s="2" t="str">
        <f t="shared" si="9"/>
        <v>4</v>
      </c>
      <c r="E88" s="2" t="str">
        <f t="shared" si="10"/>
        <v>49</v>
      </c>
      <c r="F88" s="2" t="str">
        <f t="shared" si="11"/>
        <v>493</v>
      </c>
      <c r="G88" s="1" t="s">
        <v>719</v>
      </c>
      <c r="H88" s="7">
        <v>0</v>
      </c>
      <c r="I88" s="7"/>
      <c r="J88" s="7">
        <v>0</v>
      </c>
      <c r="K88" s="7">
        <v>0</v>
      </c>
      <c r="L88" s="7">
        <v>0</v>
      </c>
      <c r="M88" s="7"/>
      <c r="N88" s="7">
        <v>0</v>
      </c>
      <c r="O88" s="7">
        <v>0</v>
      </c>
      <c r="P88" s="7">
        <v>0</v>
      </c>
      <c r="Q88" s="7"/>
      <c r="R88" s="7">
        <v>0</v>
      </c>
      <c r="S88" s="7">
        <v>0</v>
      </c>
      <c r="T88" s="7">
        <v>0</v>
      </c>
      <c r="U88" s="7"/>
      <c r="V88" s="7">
        <v>0</v>
      </c>
      <c r="W88" s="7">
        <v>0</v>
      </c>
      <c r="X88" s="7">
        <v>0</v>
      </c>
      <c r="Y88" s="7"/>
      <c r="Z88" s="7">
        <v>0</v>
      </c>
      <c r="AA88" s="7">
        <v>0</v>
      </c>
      <c r="AB88" s="7">
        <v>2345</v>
      </c>
      <c r="AC88" s="7"/>
      <c r="AD88" s="7">
        <v>4519</v>
      </c>
      <c r="AE88" s="7">
        <v>4519</v>
      </c>
      <c r="AF88" s="7">
        <v>142</v>
      </c>
      <c r="AG88" s="29">
        <v>0</v>
      </c>
      <c r="AH88" s="7">
        <v>2108</v>
      </c>
      <c r="AI88" s="7">
        <v>2108</v>
      </c>
      <c r="AJ88" s="7">
        <v>965</v>
      </c>
      <c r="AK88" s="29">
        <v>1535</v>
      </c>
      <c r="AL88" s="7">
        <v>1873</v>
      </c>
      <c r="AM88" s="105">
        <v>1873</v>
      </c>
      <c r="AN88" s="7">
        <v>1662</v>
      </c>
      <c r="AO88" s="11">
        <v>2005.1</v>
      </c>
      <c r="AP88" s="105">
        <v>1661</v>
      </c>
      <c r="AQ88" s="11">
        <v>1661</v>
      </c>
      <c r="AR88" s="11">
        <v>0</v>
      </c>
      <c r="AS88" s="11">
        <v>1528</v>
      </c>
      <c r="AT88" s="11">
        <v>1764</v>
      </c>
      <c r="AU88" s="11">
        <v>1764</v>
      </c>
      <c r="AV88" s="11">
        <v>0</v>
      </c>
      <c r="AW88" s="11">
        <v>1679</v>
      </c>
      <c r="AX88" s="11">
        <v>1501</v>
      </c>
      <c r="AZ88" s="11">
        <v>1148</v>
      </c>
      <c r="BA88">
        <v>1423</v>
      </c>
    </row>
    <row r="89" spans="1:53" hidden="1" x14ac:dyDescent="0.25">
      <c r="A89">
        <v>4</v>
      </c>
      <c r="B89" t="str">
        <f t="shared" si="8"/>
        <v>CS-4940</v>
      </c>
      <c r="C89" s="2" t="s">
        <v>314</v>
      </c>
      <c r="D89" s="2" t="str">
        <f t="shared" si="9"/>
        <v>4</v>
      </c>
      <c r="E89" s="2" t="str">
        <f t="shared" si="10"/>
        <v>49</v>
      </c>
      <c r="F89" s="2" t="str">
        <f t="shared" si="11"/>
        <v>494</v>
      </c>
      <c r="G89" s="1" t="s">
        <v>720</v>
      </c>
      <c r="H89" s="7">
        <v>0</v>
      </c>
      <c r="I89" s="7"/>
      <c r="J89" s="7">
        <v>0</v>
      </c>
      <c r="K89" s="7">
        <v>0</v>
      </c>
      <c r="L89" s="7">
        <v>0</v>
      </c>
      <c r="M89" s="7"/>
      <c r="N89" s="7">
        <v>0</v>
      </c>
      <c r="O89" s="7">
        <v>0</v>
      </c>
      <c r="P89" s="7">
        <v>0</v>
      </c>
      <c r="Q89" s="7"/>
      <c r="R89" s="7">
        <v>0</v>
      </c>
      <c r="S89" s="7">
        <v>0</v>
      </c>
      <c r="T89" s="7">
        <v>0</v>
      </c>
      <c r="U89" s="7"/>
      <c r="V89" s="7">
        <v>0</v>
      </c>
      <c r="W89" s="7">
        <v>0</v>
      </c>
      <c r="X89" s="7">
        <v>0</v>
      </c>
      <c r="Y89" s="7"/>
      <c r="Z89" s="7">
        <v>0</v>
      </c>
      <c r="AA89" s="7">
        <v>0</v>
      </c>
      <c r="AB89" s="7">
        <v>5</v>
      </c>
      <c r="AC89" s="7"/>
      <c r="AD89" s="7">
        <v>479</v>
      </c>
      <c r="AE89" s="7">
        <v>0</v>
      </c>
      <c r="AF89" s="7">
        <v>2148</v>
      </c>
      <c r="AG89" s="29">
        <v>0</v>
      </c>
      <c r="AH89" s="7">
        <v>0</v>
      </c>
      <c r="AI89" s="7">
        <v>0</v>
      </c>
      <c r="AJ89" s="7">
        <v>143</v>
      </c>
      <c r="AK89" s="29">
        <v>0</v>
      </c>
      <c r="AL89" s="7">
        <v>47</v>
      </c>
      <c r="AM89" s="105">
        <v>47</v>
      </c>
      <c r="AN89" s="7">
        <v>0</v>
      </c>
      <c r="AO89" s="11">
        <v>52</v>
      </c>
      <c r="AP89" s="105">
        <v>43</v>
      </c>
      <c r="AQ89" s="11">
        <v>43</v>
      </c>
      <c r="AR89" s="11">
        <v>0</v>
      </c>
      <c r="AS89" s="11">
        <v>0</v>
      </c>
      <c r="AT89" s="11">
        <v>0</v>
      </c>
      <c r="AU89" s="11">
        <v>0</v>
      </c>
      <c r="AV89" s="11">
        <v>0</v>
      </c>
      <c r="AW89" s="11">
        <v>0</v>
      </c>
      <c r="AX89" s="11">
        <v>0</v>
      </c>
      <c r="AZ89" s="11">
        <v>0</v>
      </c>
      <c r="BA89">
        <v>0</v>
      </c>
    </row>
    <row r="90" spans="1:53" hidden="1" x14ac:dyDescent="0.25">
      <c r="A90">
        <v>4</v>
      </c>
      <c r="B90" t="str">
        <f t="shared" si="8"/>
        <v>CS-4941</v>
      </c>
      <c r="C90" s="2" t="s">
        <v>314</v>
      </c>
      <c r="D90" s="2" t="str">
        <f t="shared" si="9"/>
        <v>4</v>
      </c>
      <c r="E90" s="2" t="str">
        <f t="shared" si="10"/>
        <v>49</v>
      </c>
      <c r="F90" s="2" t="str">
        <f t="shared" si="11"/>
        <v>494</v>
      </c>
      <c r="G90" s="1" t="s">
        <v>974</v>
      </c>
      <c r="H90" s="7">
        <v>0</v>
      </c>
      <c r="I90" s="7"/>
      <c r="J90" s="7">
        <v>0</v>
      </c>
      <c r="K90" s="7">
        <v>0</v>
      </c>
      <c r="L90" s="7">
        <v>0</v>
      </c>
      <c r="M90" s="7"/>
      <c r="N90" s="7">
        <v>0</v>
      </c>
      <c r="O90" s="7">
        <v>0</v>
      </c>
      <c r="P90" s="7">
        <v>0</v>
      </c>
      <c r="Q90" s="7"/>
      <c r="R90" s="7">
        <v>0</v>
      </c>
      <c r="S90" s="7">
        <v>0</v>
      </c>
      <c r="T90" s="7">
        <v>0</v>
      </c>
      <c r="U90" s="7"/>
      <c r="V90" s="7">
        <v>0</v>
      </c>
      <c r="W90" s="7">
        <v>0</v>
      </c>
      <c r="X90" s="7">
        <v>0</v>
      </c>
      <c r="Y90" s="7"/>
      <c r="Z90" s="7">
        <v>0</v>
      </c>
      <c r="AA90" s="7">
        <v>0</v>
      </c>
      <c r="AB90" s="7">
        <v>0</v>
      </c>
      <c r="AC90" s="7"/>
      <c r="AD90" s="7">
        <v>0</v>
      </c>
      <c r="AE90" s="7">
        <v>0</v>
      </c>
      <c r="AF90" s="7">
        <v>0</v>
      </c>
      <c r="AG90" s="29">
        <v>0</v>
      </c>
      <c r="AH90" s="7">
        <v>0</v>
      </c>
      <c r="AI90" s="7">
        <v>0</v>
      </c>
      <c r="AJ90" s="7">
        <v>0</v>
      </c>
      <c r="AK90" s="29">
        <v>0</v>
      </c>
      <c r="AL90" s="7">
        <v>0</v>
      </c>
      <c r="AM90" s="105">
        <v>0</v>
      </c>
      <c r="AN90" s="7">
        <v>0</v>
      </c>
      <c r="AO90" s="11">
        <v>0</v>
      </c>
      <c r="AP90" s="105">
        <v>0</v>
      </c>
      <c r="AQ90" s="11">
        <v>0</v>
      </c>
      <c r="AR90" s="11">
        <v>0</v>
      </c>
      <c r="AS90" s="11">
        <v>0</v>
      </c>
      <c r="AT90" s="11">
        <v>0</v>
      </c>
      <c r="AU90" s="11"/>
      <c r="AV90" s="11">
        <v>0</v>
      </c>
      <c r="AW90" s="11">
        <v>0</v>
      </c>
      <c r="AX90" s="11"/>
      <c r="AZ90" s="11"/>
    </row>
    <row r="91" spans="1:53" hidden="1" x14ac:dyDescent="0.25">
      <c r="A91">
        <v>4</v>
      </c>
      <c r="B91" t="str">
        <f t="shared" si="8"/>
        <v>CS-4942</v>
      </c>
      <c r="C91" s="2" t="s">
        <v>314</v>
      </c>
      <c r="D91" s="2" t="str">
        <f t="shared" si="9"/>
        <v>4</v>
      </c>
      <c r="E91" s="2" t="str">
        <f t="shared" si="10"/>
        <v>49</v>
      </c>
      <c r="F91" s="2" t="str">
        <f t="shared" si="11"/>
        <v>494</v>
      </c>
      <c r="G91" s="1" t="s">
        <v>975</v>
      </c>
      <c r="H91" s="7">
        <v>0</v>
      </c>
      <c r="I91" s="7"/>
      <c r="J91" s="7">
        <v>0</v>
      </c>
      <c r="K91" s="7">
        <v>0</v>
      </c>
      <c r="L91" s="7">
        <v>0</v>
      </c>
      <c r="M91" s="7"/>
      <c r="N91" s="7">
        <v>0</v>
      </c>
      <c r="O91" s="7">
        <v>0</v>
      </c>
      <c r="P91" s="7">
        <v>0</v>
      </c>
      <c r="Q91" s="7"/>
      <c r="R91" s="7">
        <v>0</v>
      </c>
      <c r="S91" s="7">
        <v>0</v>
      </c>
      <c r="T91" s="7">
        <v>0</v>
      </c>
      <c r="U91" s="7"/>
      <c r="V91" s="7">
        <v>0</v>
      </c>
      <c r="W91" s="7">
        <v>0</v>
      </c>
      <c r="X91" s="7">
        <v>0</v>
      </c>
      <c r="Y91" s="7"/>
      <c r="Z91" s="7">
        <v>0</v>
      </c>
      <c r="AA91" s="7">
        <v>0</v>
      </c>
      <c r="AB91" s="7">
        <v>0</v>
      </c>
      <c r="AC91" s="7"/>
      <c r="AD91" s="7">
        <v>0</v>
      </c>
      <c r="AE91" s="7">
        <v>0</v>
      </c>
      <c r="AF91" s="7">
        <v>0</v>
      </c>
      <c r="AG91" s="29">
        <v>0</v>
      </c>
      <c r="AH91" s="7">
        <v>0</v>
      </c>
      <c r="AI91" s="7">
        <v>0</v>
      </c>
      <c r="AJ91" s="7">
        <v>0</v>
      </c>
      <c r="AK91" s="29">
        <v>0</v>
      </c>
      <c r="AL91" s="7">
        <v>0</v>
      </c>
      <c r="AM91" s="105">
        <v>0</v>
      </c>
      <c r="AN91" s="7">
        <v>0</v>
      </c>
      <c r="AO91" s="11">
        <v>0</v>
      </c>
      <c r="AP91" s="105">
        <v>0</v>
      </c>
      <c r="AQ91" s="11">
        <v>0</v>
      </c>
      <c r="AR91" s="11">
        <v>0</v>
      </c>
      <c r="AS91" s="11">
        <v>0</v>
      </c>
      <c r="AT91" s="11">
        <v>0</v>
      </c>
      <c r="AU91" s="11"/>
      <c r="AV91" s="11">
        <v>0</v>
      </c>
      <c r="AW91" s="11">
        <v>0</v>
      </c>
      <c r="AX91" s="11"/>
      <c r="AZ91" s="11"/>
    </row>
    <row r="92" spans="1:53" hidden="1" x14ac:dyDescent="0.25">
      <c r="A92">
        <v>4</v>
      </c>
      <c r="B92" t="str">
        <f t="shared" si="8"/>
        <v>CS-4943</v>
      </c>
      <c r="C92" s="2" t="s">
        <v>314</v>
      </c>
      <c r="D92" s="2" t="str">
        <f t="shared" si="9"/>
        <v>4</v>
      </c>
      <c r="E92" s="2" t="str">
        <f t="shared" si="10"/>
        <v>49</v>
      </c>
      <c r="F92" s="2" t="str">
        <f t="shared" si="11"/>
        <v>494</v>
      </c>
      <c r="G92" s="1" t="s">
        <v>976</v>
      </c>
      <c r="H92" s="7">
        <v>4901</v>
      </c>
      <c r="I92" s="7"/>
      <c r="J92" s="7">
        <v>3566</v>
      </c>
      <c r="K92" s="7">
        <v>3566</v>
      </c>
      <c r="L92" s="7">
        <v>4901</v>
      </c>
      <c r="M92" s="7"/>
      <c r="N92" s="7">
        <v>1711</v>
      </c>
      <c r="O92" s="7">
        <v>1707</v>
      </c>
      <c r="P92" s="7">
        <v>150</v>
      </c>
      <c r="Q92" s="7"/>
      <c r="R92" s="7">
        <v>1623</v>
      </c>
      <c r="S92" s="7">
        <v>1623</v>
      </c>
      <c r="T92" s="7">
        <v>1750</v>
      </c>
      <c r="U92" s="7"/>
      <c r="V92" s="7">
        <v>1478</v>
      </c>
      <c r="W92" s="7">
        <v>942</v>
      </c>
      <c r="X92" s="7">
        <v>1170</v>
      </c>
      <c r="Y92" s="7"/>
      <c r="Z92" s="7">
        <v>1268.4079999999999</v>
      </c>
      <c r="AA92" s="7">
        <v>1268.4079999999999</v>
      </c>
      <c r="AB92" s="7">
        <v>0</v>
      </c>
      <c r="AC92" s="7"/>
      <c r="AD92" s="7">
        <v>0</v>
      </c>
      <c r="AE92" s="7">
        <v>0</v>
      </c>
      <c r="AF92" s="7">
        <v>0</v>
      </c>
      <c r="AG92" s="29">
        <v>0</v>
      </c>
      <c r="AH92" s="7">
        <v>0</v>
      </c>
      <c r="AI92" s="7">
        <v>0</v>
      </c>
      <c r="AJ92" s="7">
        <v>0</v>
      </c>
      <c r="AK92" s="29">
        <v>0</v>
      </c>
      <c r="AL92" s="7">
        <v>0</v>
      </c>
      <c r="AM92" s="105">
        <v>0</v>
      </c>
      <c r="AN92" s="7">
        <v>0</v>
      </c>
      <c r="AO92" s="11">
        <v>0</v>
      </c>
      <c r="AP92" s="105">
        <v>0</v>
      </c>
      <c r="AQ92" s="11">
        <v>0</v>
      </c>
      <c r="AR92" s="11">
        <v>0</v>
      </c>
      <c r="AS92" s="11">
        <v>0</v>
      </c>
      <c r="AT92" s="11">
        <v>0</v>
      </c>
      <c r="AU92" s="11"/>
      <c r="AV92" s="11">
        <v>0</v>
      </c>
      <c r="AW92" s="11">
        <v>0</v>
      </c>
      <c r="AX92" s="11"/>
      <c r="AZ92" s="11"/>
    </row>
    <row r="93" spans="1:53" hidden="1" x14ac:dyDescent="0.25">
      <c r="A93">
        <v>4</v>
      </c>
      <c r="B93" t="str">
        <f t="shared" si="8"/>
        <v>CS-4950</v>
      </c>
      <c r="C93" s="2" t="s">
        <v>314</v>
      </c>
      <c r="D93" s="2" t="str">
        <f t="shared" si="9"/>
        <v>4</v>
      </c>
      <c r="E93" s="2" t="str">
        <f t="shared" si="10"/>
        <v>49</v>
      </c>
      <c r="F93" s="2" t="str">
        <f t="shared" si="11"/>
        <v>495</v>
      </c>
      <c r="G93" s="1" t="s">
        <v>721</v>
      </c>
      <c r="H93" s="7">
        <v>0</v>
      </c>
      <c r="I93" s="7"/>
      <c r="J93" s="7">
        <v>0</v>
      </c>
      <c r="K93" s="7">
        <v>0</v>
      </c>
      <c r="L93" s="7">
        <v>0</v>
      </c>
      <c r="M93" s="7"/>
      <c r="N93" s="7">
        <v>0</v>
      </c>
      <c r="O93" s="7">
        <v>0</v>
      </c>
      <c r="P93" s="7">
        <v>0</v>
      </c>
      <c r="Q93" s="7"/>
      <c r="R93" s="7">
        <v>0</v>
      </c>
      <c r="S93" s="7">
        <v>0</v>
      </c>
      <c r="T93" s="7">
        <v>0</v>
      </c>
      <c r="U93" s="7"/>
      <c r="V93" s="7">
        <v>0</v>
      </c>
      <c r="W93" s="7">
        <v>0</v>
      </c>
      <c r="X93" s="7">
        <v>0</v>
      </c>
      <c r="Y93" s="7"/>
      <c r="Z93" s="7">
        <v>0</v>
      </c>
      <c r="AA93" s="7">
        <v>0</v>
      </c>
      <c r="AB93" s="7">
        <v>0</v>
      </c>
      <c r="AC93" s="7"/>
      <c r="AD93" s="7">
        <v>108</v>
      </c>
      <c r="AE93" s="7">
        <v>108</v>
      </c>
      <c r="AF93" s="7">
        <v>0</v>
      </c>
      <c r="AG93" s="29">
        <v>0</v>
      </c>
      <c r="AH93" s="7">
        <v>0</v>
      </c>
      <c r="AI93" s="7">
        <v>0</v>
      </c>
      <c r="AJ93" s="7">
        <v>0</v>
      </c>
      <c r="AK93" s="29">
        <v>0</v>
      </c>
      <c r="AL93" s="7">
        <v>0</v>
      </c>
      <c r="AM93" s="105">
        <v>0</v>
      </c>
      <c r="AN93" s="7">
        <v>0</v>
      </c>
      <c r="AO93" s="11">
        <v>0</v>
      </c>
      <c r="AP93" s="105">
        <v>0</v>
      </c>
      <c r="AQ93" s="11">
        <v>0</v>
      </c>
      <c r="AR93" s="11">
        <v>0</v>
      </c>
      <c r="AS93" s="11">
        <v>0</v>
      </c>
      <c r="AT93" s="11">
        <v>0</v>
      </c>
      <c r="AU93" s="11">
        <v>0</v>
      </c>
      <c r="AV93" s="11">
        <v>0</v>
      </c>
      <c r="AW93" s="11">
        <v>0</v>
      </c>
      <c r="AX93" s="11">
        <v>0</v>
      </c>
      <c r="AZ93" s="11">
        <v>0</v>
      </c>
      <c r="BA93">
        <v>0</v>
      </c>
    </row>
    <row r="94" spans="1:53" hidden="1" x14ac:dyDescent="0.25">
      <c r="A94">
        <v>4</v>
      </c>
      <c r="B94" t="str">
        <f t="shared" si="8"/>
        <v>CS-5610</v>
      </c>
      <c r="C94" s="2" t="s">
        <v>314</v>
      </c>
      <c r="D94" s="2" t="str">
        <f t="shared" si="9"/>
        <v>5</v>
      </c>
      <c r="E94" s="2" t="str">
        <f t="shared" si="10"/>
        <v>56</v>
      </c>
      <c r="F94" s="2" t="str">
        <f t="shared" si="11"/>
        <v>561</v>
      </c>
      <c r="G94" s="1" t="s">
        <v>724</v>
      </c>
      <c r="H94" s="7">
        <v>0</v>
      </c>
      <c r="I94" s="7"/>
      <c r="J94" s="7">
        <v>0</v>
      </c>
      <c r="K94" s="7">
        <v>0</v>
      </c>
      <c r="L94" s="7">
        <v>0</v>
      </c>
      <c r="M94" s="7"/>
      <c r="N94" s="7">
        <v>0</v>
      </c>
      <c r="O94" s="7">
        <v>0</v>
      </c>
      <c r="P94" s="7">
        <v>0</v>
      </c>
      <c r="Q94" s="7"/>
      <c r="R94" s="7">
        <v>0</v>
      </c>
      <c r="S94" s="7">
        <v>0</v>
      </c>
      <c r="T94" s="7">
        <v>0</v>
      </c>
      <c r="U94" s="7"/>
      <c r="V94" s="7">
        <v>0</v>
      </c>
      <c r="W94" s="7">
        <v>0</v>
      </c>
      <c r="X94" s="7">
        <v>0</v>
      </c>
      <c r="Y94" s="7"/>
      <c r="Z94" s="7">
        <v>0</v>
      </c>
      <c r="AA94" s="7">
        <v>0</v>
      </c>
      <c r="AB94" s="7">
        <v>0</v>
      </c>
      <c r="AC94" s="7"/>
      <c r="AD94" s="7">
        <v>0</v>
      </c>
      <c r="AE94" s="7">
        <v>0</v>
      </c>
      <c r="AF94" s="7">
        <v>0</v>
      </c>
      <c r="AG94" s="29">
        <v>0</v>
      </c>
      <c r="AH94" s="7">
        <v>0</v>
      </c>
      <c r="AI94" s="7">
        <v>0</v>
      </c>
      <c r="AJ94" s="7">
        <v>0</v>
      </c>
      <c r="AK94" s="29">
        <v>0</v>
      </c>
      <c r="AL94" s="7">
        <v>0</v>
      </c>
      <c r="AM94" s="105">
        <v>0</v>
      </c>
      <c r="AN94" s="7">
        <v>0</v>
      </c>
      <c r="AO94" s="11">
        <v>0</v>
      </c>
      <c r="AP94" s="105">
        <v>0</v>
      </c>
      <c r="AQ94" s="11">
        <v>0</v>
      </c>
      <c r="AR94" s="11">
        <v>0</v>
      </c>
      <c r="AS94" s="11">
        <v>0</v>
      </c>
      <c r="AT94" s="11">
        <v>0</v>
      </c>
      <c r="AU94" s="11">
        <v>0</v>
      </c>
      <c r="AV94" s="11">
        <v>0</v>
      </c>
      <c r="AW94" s="11">
        <v>0</v>
      </c>
      <c r="AX94" s="11">
        <v>0</v>
      </c>
      <c r="AZ94" s="11">
        <v>0</v>
      </c>
      <c r="BA94">
        <v>0</v>
      </c>
    </row>
    <row r="95" spans="1:53" hidden="1" x14ac:dyDescent="0.25">
      <c r="A95">
        <v>4</v>
      </c>
      <c r="B95" t="str">
        <f t="shared" si="8"/>
        <v>CS-5620</v>
      </c>
      <c r="C95" s="2" t="s">
        <v>314</v>
      </c>
      <c r="D95" s="2" t="str">
        <f t="shared" si="9"/>
        <v>5</v>
      </c>
      <c r="E95" s="2" t="str">
        <f t="shared" si="10"/>
        <v>56</v>
      </c>
      <c r="F95" s="2" t="str">
        <f t="shared" si="11"/>
        <v>562</v>
      </c>
      <c r="G95" s="1" t="s">
        <v>725</v>
      </c>
      <c r="H95" s="7">
        <v>1549</v>
      </c>
      <c r="I95" s="7"/>
      <c r="J95" s="7">
        <v>342</v>
      </c>
      <c r="K95" s="7">
        <v>342</v>
      </c>
      <c r="L95" s="7">
        <v>1549</v>
      </c>
      <c r="M95" s="7"/>
      <c r="N95" s="7">
        <v>0</v>
      </c>
      <c r="O95" s="7">
        <v>0</v>
      </c>
      <c r="P95" s="7">
        <v>0</v>
      </c>
      <c r="Q95" s="7"/>
      <c r="R95" s="7">
        <v>0</v>
      </c>
      <c r="S95" s="7">
        <v>0</v>
      </c>
      <c r="T95" s="7">
        <v>0</v>
      </c>
      <c r="U95" s="7"/>
      <c r="V95" s="7">
        <v>0</v>
      </c>
      <c r="W95" s="7">
        <v>0</v>
      </c>
      <c r="X95" s="7">
        <v>0</v>
      </c>
      <c r="Y95" s="7"/>
      <c r="Z95" s="7">
        <v>0</v>
      </c>
      <c r="AA95" s="7">
        <v>0</v>
      </c>
      <c r="AB95" s="7">
        <v>0</v>
      </c>
      <c r="AC95" s="7"/>
      <c r="AD95" s="7">
        <v>0</v>
      </c>
      <c r="AE95" s="7">
        <v>0</v>
      </c>
      <c r="AF95" s="7">
        <v>0</v>
      </c>
      <c r="AG95" s="29">
        <v>0</v>
      </c>
      <c r="AH95" s="7">
        <v>0</v>
      </c>
      <c r="AI95" s="7">
        <v>0</v>
      </c>
      <c r="AJ95" s="7">
        <v>0</v>
      </c>
      <c r="AK95" s="29">
        <v>0</v>
      </c>
      <c r="AL95" s="7">
        <v>0</v>
      </c>
      <c r="AM95" s="105">
        <v>0</v>
      </c>
      <c r="AN95" s="7">
        <v>0</v>
      </c>
      <c r="AO95" s="11">
        <v>0</v>
      </c>
      <c r="AP95" s="105">
        <v>0</v>
      </c>
      <c r="AQ95" s="11">
        <v>0</v>
      </c>
      <c r="AR95" s="11">
        <v>0</v>
      </c>
      <c r="AS95" s="11">
        <v>0</v>
      </c>
      <c r="AT95" s="11">
        <v>0</v>
      </c>
      <c r="AU95" s="11">
        <v>0</v>
      </c>
      <c r="AV95" s="11">
        <v>0</v>
      </c>
      <c r="AW95" s="11">
        <v>0</v>
      </c>
      <c r="AX95" s="11">
        <v>0</v>
      </c>
      <c r="AZ95" s="11">
        <v>0</v>
      </c>
      <c r="BA95">
        <v>0</v>
      </c>
    </row>
    <row r="96" spans="1:53" hidden="1" x14ac:dyDescent="0.25">
      <c r="A96">
        <v>4</v>
      </c>
      <c r="B96" t="str">
        <f t="shared" si="8"/>
        <v>CS-5630</v>
      </c>
      <c r="C96" s="2" t="s">
        <v>314</v>
      </c>
      <c r="D96" s="2" t="str">
        <f t="shared" si="9"/>
        <v>5</v>
      </c>
      <c r="E96" s="2" t="str">
        <f t="shared" si="10"/>
        <v>56</v>
      </c>
      <c r="F96" s="2" t="str">
        <f t="shared" si="11"/>
        <v>563</v>
      </c>
      <c r="G96" s="1" t="s">
        <v>726</v>
      </c>
      <c r="H96" s="7">
        <v>0</v>
      </c>
      <c r="I96" s="7"/>
      <c r="J96" s="7">
        <v>0</v>
      </c>
      <c r="K96" s="7">
        <v>0</v>
      </c>
      <c r="L96" s="7">
        <v>0</v>
      </c>
      <c r="M96" s="7"/>
      <c r="N96" s="7">
        <v>0</v>
      </c>
      <c r="O96" s="7">
        <v>0</v>
      </c>
      <c r="P96" s="7">
        <v>0</v>
      </c>
      <c r="Q96" s="7"/>
      <c r="R96" s="7">
        <v>0</v>
      </c>
      <c r="S96" s="7">
        <v>0</v>
      </c>
      <c r="T96" s="7">
        <v>0</v>
      </c>
      <c r="U96" s="7"/>
      <c r="V96" s="7">
        <v>0</v>
      </c>
      <c r="W96" s="7">
        <v>0</v>
      </c>
      <c r="X96" s="7">
        <v>0</v>
      </c>
      <c r="Y96" s="7"/>
      <c r="Z96" s="7">
        <v>0</v>
      </c>
      <c r="AA96" s="7">
        <v>0</v>
      </c>
      <c r="AB96" s="7">
        <v>0</v>
      </c>
      <c r="AC96" s="7"/>
      <c r="AD96" s="7">
        <v>0</v>
      </c>
      <c r="AE96" s="7">
        <v>0</v>
      </c>
      <c r="AF96" s="7">
        <v>0</v>
      </c>
      <c r="AG96" s="29">
        <v>0</v>
      </c>
      <c r="AH96" s="7">
        <v>0</v>
      </c>
      <c r="AI96" s="7">
        <v>0</v>
      </c>
      <c r="AJ96" s="7">
        <v>0</v>
      </c>
      <c r="AK96" s="29">
        <v>0</v>
      </c>
      <c r="AL96" s="7">
        <v>0</v>
      </c>
      <c r="AM96" s="105">
        <v>0</v>
      </c>
      <c r="AN96" s="7">
        <v>0</v>
      </c>
      <c r="AO96" s="11">
        <v>0</v>
      </c>
      <c r="AP96" s="105">
        <v>0</v>
      </c>
      <c r="AQ96" s="11">
        <v>0</v>
      </c>
      <c r="AR96" s="11">
        <v>0</v>
      </c>
      <c r="AS96" s="11">
        <v>0</v>
      </c>
      <c r="AT96" s="11">
        <v>0</v>
      </c>
      <c r="AU96" s="11">
        <v>0</v>
      </c>
      <c r="AV96" s="11">
        <v>0</v>
      </c>
      <c r="AW96" s="11">
        <v>0</v>
      </c>
      <c r="AX96" s="11">
        <v>0</v>
      </c>
      <c r="AZ96" s="11">
        <v>0</v>
      </c>
      <c r="BA96">
        <v>0</v>
      </c>
    </row>
    <row r="97" spans="1:53" hidden="1" x14ac:dyDescent="0.25">
      <c r="A97">
        <v>4</v>
      </c>
      <c r="B97" t="str">
        <f t="shared" si="8"/>
        <v>CS-5640</v>
      </c>
      <c r="C97" s="2" t="s">
        <v>314</v>
      </c>
      <c r="D97" s="2" t="str">
        <f t="shared" si="9"/>
        <v>5</v>
      </c>
      <c r="E97" s="2" t="str">
        <f t="shared" si="10"/>
        <v>56</v>
      </c>
      <c r="F97" s="2" t="str">
        <f t="shared" si="11"/>
        <v>564</v>
      </c>
      <c r="G97" s="1" t="s">
        <v>727</v>
      </c>
      <c r="H97" s="7">
        <v>0</v>
      </c>
      <c r="I97" s="7"/>
      <c r="J97" s="7">
        <v>0</v>
      </c>
      <c r="K97" s="7">
        <v>0</v>
      </c>
      <c r="L97" s="7">
        <v>0</v>
      </c>
      <c r="M97" s="7"/>
      <c r="N97" s="7">
        <v>0</v>
      </c>
      <c r="O97" s="7">
        <v>0</v>
      </c>
      <c r="P97" s="7">
        <v>0</v>
      </c>
      <c r="Q97" s="7"/>
      <c r="R97" s="7">
        <v>0</v>
      </c>
      <c r="S97" s="7">
        <v>0</v>
      </c>
      <c r="T97" s="7">
        <v>0</v>
      </c>
      <c r="U97" s="7"/>
      <c r="V97" s="7">
        <v>0</v>
      </c>
      <c r="W97" s="7">
        <v>0</v>
      </c>
      <c r="X97" s="7">
        <v>0</v>
      </c>
      <c r="Y97" s="7"/>
      <c r="Z97" s="7">
        <v>0</v>
      </c>
      <c r="AA97" s="7">
        <v>0</v>
      </c>
      <c r="AB97" s="7">
        <v>0</v>
      </c>
      <c r="AC97" s="7"/>
      <c r="AD97" s="7">
        <v>0</v>
      </c>
      <c r="AE97" s="7">
        <v>0</v>
      </c>
      <c r="AF97" s="7">
        <v>0</v>
      </c>
      <c r="AG97" s="29">
        <v>0</v>
      </c>
      <c r="AH97" s="7">
        <v>0</v>
      </c>
      <c r="AI97" s="7">
        <v>0</v>
      </c>
      <c r="AJ97" s="7">
        <v>0</v>
      </c>
      <c r="AK97" s="29">
        <v>0</v>
      </c>
      <c r="AL97" s="7">
        <v>0</v>
      </c>
      <c r="AM97" s="105">
        <v>0</v>
      </c>
      <c r="AN97" s="7">
        <v>0</v>
      </c>
      <c r="AO97" s="11">
        <v>0</v>
      </c>
      <c r="AP97" s="105">
        <v>0</v>
      </c>
      <c r="AQ97" s="11">
        <v>0</v>
      </c>
      <c r="AR97" s="11">
        <v>0</v>
      </c>
      <c r="AS97" s="11">
        <v>0</v>
      </c>
      <c r="AT97" s="11">
        <v>0</v>
      </c>
      <c r="AU97" s="11">
        <v>0</v>
      </c>
      <c r="AV97" s="11">
        <v>0</v>
      </c>
      <c r="AW97" s="11">
        <v>0</v>
      </c>
      <c r="AX97" s="11">
        <v>0</v>
      </c>
      <c r="AZ97" s="11">
        <v>0</v>
      </c>
      <c r="BA97">
        <v>0</v>
      </c>
    </row>
    <row r="98" spans="1:53" hidden="1" x14ac:dyDescent="0.25">
      <c r="A98">
        <v>4</v>
      </c>
      <c r="B98" t="str">
        <f t="shared" si="8"/>
        <v>CS-5650</v>
      </c>
      <c r="C98" s="2" t="s">
        <v>314</v>
      </c>
      <c r="D98" s="2" t="str">
        <f t="shared" si="9"/>
        <v>5</v>
      </c>
      <c r="E98" s="2" t="str">
        <f t="shared" si="10"/>
        <v>56</v>
      </c>
      <c r="F98" s="2" t="str">
        <f t="shared" si="11"/>
        <v>565</v>
      </c>
      <c r="G98" s="1" t="s">
        <v>728</v>
      </c>
      <c r="H98" s="7">
        <v>0</v>
      </c>
      <c r="I98" s="7"/>
      <c r="J98" s="7">
        <v>0</v>
      </c>
      <c r="K98" s="7">
        <v>0</v>
      </c>
      <c r="L98" s="7">
        <v>0</v>
      </c>
      <c r="M98" s="7"/>
      <c r="N98" s="7">
        <v>0</v>
      </c>
      <c r="O98" s="7">
        <v>0</v>
      </c>
      <c r="P98" s="7">
        <v>0</v>
      </c>
      <c r="Q98" s="7"/>
      <c r="R98" s="7">
        <v>0</v>
      </c>
      <c r="S98" s="7">
        <v>0</v>
      </c>
      <c r="T98" s="7">
        <v>0</v>
      </c>
      <c r="U98" s="7"/>
      <c r="V98" s="7">
        <v>0</v>
      </c>
      <c r="W98" s="7">
        <v>0</v>
      </c>
      <c r="X98" s="7">
        <v>0</v>
      </c>
      <c r="Y98" s="7"/>
      <c r="Z98" s="7">
        <v>0</v>
      </c>
      <c r="AA98" s="7">
        <v>387904</v>
      </c>
      <c r="AB98" s="7">
        <v>0</v>
      </c>
      <c r="AC98" s="7"/>
      <c r="AD98" s="7">
        <v>83263</v>
      </c>
      <c r="AE98" s="7">
        <v>83263</v>
      </c>
      <c r="AF98" s="7">
        <v>0</v>
      </c>
      <c r="AG98" s="29">
        <v>12375</v>
      </c>
      <c r="AH98" s="7">
        <v>18000</v>
      </c>
      <c r="AI98" s="7">
        <v>18000</v>
      </c>
      <c r="AJ98" s="7">
        <v>0</v>
      </c>
      <c r="AK98" s="29">
        <v>107893</v>
      </c>
      <c r="AL98" s="7">
        <v>107893</v>
      </c>
      <c r="AM98" s="105">
        <v>107893</v>
      </c>
      <c r="AN98" s="7">
        <v>200000</v>
      </c>
      <c r="AO98" s="11">
        <v>149320</v>
      </c>
      <c r="AP98" s="105">
        <v>149320</v>
      </c>
      <c r="AQ98" s="11">
        <v>149320</v>
      </c>
      <c r="AR98" s="11">
        <v>0</v>
      </c>
      <c r="AS98" s="11">
        <v>83343</v>
      </c>
      <c r="AT98" s="11">
        <v>83343</v>
      </c>
      <c r="AU98" s="11">
        <v>83343</v>
      </c>
      <c r="AV98" s="11">
        <v>0</v>
      </c>
      <c r="AW98" s="11">
        <v>91583</v>
      </c>
      <c r="AX98" s="11">
        <v>91583</v>
      </c>
      <c r="AZ98" s="11">
        <v>412950</v>
      </c>
      <c r="BA98">
        <v>380216</v>
      </c>
    </row>
    <row r="99" spans="1:53" hidden="1" x14ac:dyDescent="0.25">
      <c r="A99">
        <v>4</v>
      </c>
      <c r="B99" t="str">
        <f t="shared" si="8"/>
        <v>CS-5710</v>
      </c>
      <c r="C99" s="2" t="s">
        <v>314</v>
      </c>
      <c r="D99" s="2" t="str">
        <f t="shared" si="9"/>
        <v>5</v>
      </c>
      <c r="E99" s="2" t="str">
        <f t="shared" si="10"/>
        <v>57</v>
      </c>
      <c r="F99" s="2" t="str">
        <f t="shared" si="11"/>
        <v>571</v>
      </c>
      <c r="G99" s="1" t="s">
        <v>978</v>
      </c>
      <c r="H99" s="7">
        <v>0</v>
      </c>
      <c r="I99" s="7"/>
      <c r="J99" s="7">
        <v>0</v>
      </c>
      <c r="K99" s="7">
        <v>0</v>
      </c>
      <c r="L99" s="7">
        <v>0</v>
      </c>
      <c r="M99" s="7"/>
      <c r="N99" s="7">
        <v>0</v>
      </c>
      <c r="O99" s="7">
        <v>0</v>
      </c>
      <c r="P99" s="7">
        <v>0</v>
      </c>
      <c r="Q99" s="7"/>
      <c r="R99" s="7">
        <v>0</v>
      </c>
      <c r="S99" s="7">
        <v>0</v>
      </c>
      <c r="T99" s="7">
        <v>0</v>
      </c>
      <c r="U99" s="7"/>
      <c r="V99" s="7">
        <v>0</v>
      </c>
      <c r="W99" s="7">
        <v>0</v>
      </c>
      <c r="X99" s="7">
        <v>0</v>
      </c>
      <c r="Y99" s="7"/>
      <c r="Z99" s="7">
        <v>0</v>
      </c>
      <c r="AA99" s="7">
        <v>0</v>
      </c>
      <c r="AB99" s="7">
        <v>0</v>
      </c>
      <c r="AC99" s="7"/>
      <c r="AD99" s="7">
        <v>0</v>
      </c>
      <c r="AE99" s="7">
        <v>0</v>
      </c>
      <c r="AF99" s="7">
        <v>0</v>
      </c>
      <c r="AG99" s="29">
        <v>0</v>
      </c>
      <c r="AH99" s="7">
        <v>0</v>
      </c>
      <c r="AI99" s="7">
        <v>0</v>
      </c>
      <c r="AJ99" s="7">
        <v>0</v>
      </c>
      <c r="AK99" s="29">
        <v>0</v>
      </c>
      <c r="AL99" s="7">
        <v>0</v>
      </c>
      <c r="AM99" s="105">
        <v>0</v>
      </c>
      <c r="AN99" s="7">
        <v>0</v>
      </c>
      <c r="AO99" s="11">
        <v>0</v>
      </c>
      <c r="AP99" s="105">
        <v>0</v>
      </c>
      <c r="AQ99" s="11">
        <v>0</v>
      </c>
      <c r="AR99" s="11">
        <v>0</v>
      </c>
      <c r="AS99" s="11">
        <v>0</v>
      </c>
      <c r="AT99" s="11">
        <v>0</v>
      </c>
      <c r="AU99" s="11"/>
      <c r="AV99" s="11">
        <v>0</v>
      </c>
      <c r="AW99" s="11">
        <v>0</v>
      </c>
      <c r="AX99" s="11"/>
      <c r="AZ99" s="11"/>
    </row>
    <row r="100" spans="1:53" hidden="1" x14ac:dyDescent="0.25">
      <c r="A100">
        <v>4</v>
      </c>
      <c r="B100" t="str">
        <f t="shared" si="8"/>
        <v>CS-5720</v>
      </c>
      <c r="C100" s="2" t="s">
        <v>314</v>
      </c>
      <c r="D100" s="2" t="str">
        <f t="shared" si="9"/>
        <v>5</v>
      </c>
      <c r="E100" s="2" t="str">
        <f t="shared" si="10"/>
        <v>57</v>
      </c>
      <c r="F100" s="2" t="str">
        <f t="shared" si="11"/>
        <v>572</v>
      </c>
      <c r="G100" s="1" t="s">
        <v>730</v>
      </c>
      <c r="H100" s="7">
        <v>0</v>
      </c>
      <c r="I100" s="7"/>
      <c r="J100" s="7">
        <v>0</v>
      </c>
      <c r="K100" s="7">
        <v>0</v>
      </c>
      <c r="L100" s="7">
        <v>0</v>
      </c>
      <c r="M100" s="7"/>
      <c r="N100" s="7">
        <v>0</v>
      </c>
      <c r="O100" s="7">
        <v>0</v>
      </c>
      <c r="P100" s="7">
        <v>0</v>
      </c>
      <c r="Q100" s="7"/>
      <c r="R100" s="7">
        <v>300792</v>
      </c>
      <c r="S100" s="7">
        <v>300792</v>
      </c>
      <c r="T100" s="7">
        <v>128200</v>
      </c>
      <c r="U100" s="7"/>
      <c r="V100" s="7">
        <v>34190</v>
      </c>
      <c r="W100" s="7">
        <v>34190</v>
      </c>
      <c r="X100" s="7">
        <v>0</v>
      </c>
      <c r="Y100" s="7"/>
      <c r="Z100" s="7">
        <v>1815</v>
      </c>
      <c r="AA100" s="7">
        <v>1815</v>
      </c>
      <c r="AB100" s="7">
        <v>925</v>
      </c>
      <c r="AC100" s="7"/>
      <c r="AD100" s="7">
        <v>1076</v>
      </c>
      <c r="AE100" s="7">
        <v>1090</v>
      </c>
      <c r="AF100" s="7">
        <v>896</v>
      </c>
      <c r="AG100" s="29">
        <v>2386</v>
      </c>
      <c r="AH100" s="7">
        <v>2491</v>
      </c>
      <c r="AI100" s="7">
        <v>2491</v>
      </c>
      <c r="AJ100" s="7">
        <v>11071</v>
      </c>
      <c r="AK100" s="29">
        <v>5641</v>
      </c>
      <c r="AL100" s="7">
        <v>5641</v>
      </c>
      <c r="AM100" s="105">
        <v>5641</v>
      </c>
      <c r="AN100" s="7">
        <v>5433</v>
      </c>
      <c r="AO100" s="11">
        <v>8987</v>
      </c>
      <c r="AP100" s="105">
        <v>9823</v>
      </c>
      <c r="AQ100" s="11">
        <v>9823</v>
      </c>
      <c r="AR100" s="11">
        <v>0</v>
      </c>
      <c r="AS100" s="11">
        <v>5065</v>
      </c>
      <c r="AT100" s="11">
        <v>5065</v>
      </c>
      <c r="AU100" s="11">
        <v>5065</v>
      </c>
      <c r="AV100" s="11">
        <v>0</v>
      </c>
      <c r="AW100" s="11">
        <v>5800</v>
      </c>
      <c r="AX100" s="11">
        <v>5820</v>
      </c>
      <c r="AZ100" s="11">
        <v>5051</v>
      </c>
      <c r="BA100">
        <v>3553</v>
      </c>
    </row>
    <row r="101" spans="1:53" hidden="1" x14ac:dyDescent="0.25">
      <c r="A101">
        <v>4</v>
      </c>
      <c r="B101" t="str">
        <f t="shared" si="8"/>
        <v>CS-5730</v>
      </c>
      <c r="C101" s="2" t="s">
        <v>314</v>
      </c>
      <c r="D101" s="2" t="str">
        <f t="shared" si="9"/>
        <v>5</v>
      </c>
      <c r="E101" s="2" t="str">
        <f t="shared" si="10"/>
        <v>57</v>
      </c>
      <c r="F101" s="2" t="str">
        <f t="shared" si="11"/>
        <v>573</v>
      </c>
      <c r="G101" s="1" t="s">
        <v>731</v>
      </c>
      <c r="H101" s="7">
        <v>0</v>
      </c>
      <c r="I101" s="7"/>
      <c r="J101" s="7">
        <v>0</v>
      </c>
      <c r="K101" s="7">
        <v>0</v>
      </c>
      <c r="L101" s="7">
        <v>0</v>
      </c>
      <c r="M101" s="7"/>
      <c r="N101" s="7">
        <v>0</v>
      </c>
      <c r="O101" s="7">
        <v>0</v>
      </c>
      <c r="P101" s="7">
        <v>0</v>
      </c>
      <c r="Q101" s="7"/>
      <c r="R101" s="7">
        <v>0</v>
      </c>
      <c r="S101" s="7">
        <v>0</v>
      </c>
      <c r="T101" s="7">
        <v>0</v>
      </c>
      <c r="U101" s="7"/>
      <c r="V101" s="7">
        <v>0</v>
      </c>
      <c r="W101" s="7">
        <v>0</v>
      </c>
      <c r="X101" s="7">
        <v>0</v>
      </c>
      <c r="Y101" s="7"/>
      <c r="Z101" s="7">
        <v>0</v>
      </c>
      <c r="AA101" s="7">
        <v>0</v>
      </c>
      <c r="AB101" s="7">
        <v>0</v>
      </c>
      <c r="AC101" s="7"/>
      <c r="AD101" s="7">
        <v>0</v>
      </c>
      <c r="AE101" s="7">
        <v>0</v>
      </c>
      <c r="AF101" s="7">
        <v>0</v>
      </c>
      <c r="AG101" s="29">
        <v>0</v>
      </c>
      <c r="AH101" s="7">
        <v>0</v>
      </c>
      <c r="AI101" s="7">
        <v>0</v>
      </c>
      <c r="AJ101" s="7">
        <v>0</v>
      </c>
      <c r="AK101" s="29">
        <v>0</v>
      </c>
      <c r="AL101" s="7">
        <v>0</v>
      </c>
      <c r="AM101" s="105">
        <v>0</v>
      </c>
      <c r="AN101" s="7">
        <v>0</v>
      </c>
      <c r="AO101" s="11">
        <v>0</v>
      </c>
      <c r="AP101" s="105">
        <v>0</v>
      </c>
      <c r="AQ101" s="11">
        <v>0</v>
      </c>
      <c r="AR101" s="11">
        <v>0</v>
      </c>
      <c r="AS101" s="11">
        <v>0</v>
      </c>
      <c r="AT101" s="11">
        <v>0</v>
      </c>
      <c r="AU101" s="11">
        <v>0</v>
      </c>
      <c r="AV101" s="11">
        <v>0</v>
      </c>
      <c r="AW101" s="11">
        <v>0</v>
      </c>
      <c r="AX101" s="11">
        <v>0</v>
      </c>
      <c r="AZ101" s="11">
        <v>0</v>
      </c>
      <c r="BA101">
        <v>0</v>
      </c>
    </row>
    <row r="102" spans="1:53" hidden="1" x14ac:dyDescent="0.25">
      <c r="A102">
        <v>4</v>
      </c>
      <c r="B102" t="str">
        <f t="shared" si="8"/>
        <v>CS-5740</v>
      </c>
      <c r="C102" s="2" t="s">
        <v>314</v>
      </c>
      <c r="D102" s="2" t="str">
        <f t="shared" si="9"/>
        <v>5</v>
      </c>
      <c r="E102" s="2" t="str">
        <f t="shared" si="10"/>
        <v>57</v>
      </c>
      <c r="F102" s="2" t="str">
        <f t="shared" si="11"/>
        <v>574</v>
      </c>
      <c r="G102" s="1" t="s">
        <v>732</v>
      </c>
      <c r="H102" s="7">
        <v>0</v>
      </c>
      <c r="I102" s="7"/>
      <c r="J102" s="7">
        <v>0</v>
      </c>
      <c r="K102" s="7">
        <v>0</v>
      </c>
      <c r="L102" s="7">
        <v>0</v>
      </c>
      <c r="M102" s="7"/>
      <c r="N102" s="7">
        <v>0</v>
      </c>
      <c r="O102" s="7">
        <v>0</v>
      </c>
      <c r="P102" s="7">
        <v>0</v>
      </c>
      <c r="Q102" s="7"/>
      <c r="R102" s="7">
        <v>0</v>
      </c>
      <c r="S102" s="7">
        <v>0</v>
      </c>
      <c r="T102" s="7">
        <v>0</v>
      </c>
      <c r="U102" s="7"/>
      <c r="V102" s="7">
        <v>0</v>
      </c>
      <c r="W102" s="7">
        <v>0</v>
      </c>
      <c r="X102" s="7">
        <v>0</v>
      </c>
      <c r="Y102" s="7"/>
      <c r="Z102" s="7">
        <v>0</v>
      </c>
      <c r="AA102" s="7">
        <v>0</v>
      </c>
      <c r="AB102" s="7">
        <v>0</v>
      </c>
      <c r="AC102" s="7"/>
      <c r="AD102" s="7">
        <v>0</v>
      </c>
      <c r="AE102" s="7">
        <v>0</v>
      </c>
      <c r="AF102" s="7">
        <v>0</v>
      </c>
      <c r="AG102" s="29">
        <v>0</v>
      </c>
      <c r="AH102" s="7">
        <v>0</v>
      </c>
      <c r="AI102" s="7">
        <v>0</v>
      </c>
      <c r="AJ102" s="7">
        <v>0</v>
      </c>
      <c r="AK102" s="29">
        <v>0</v>
      </c>
      <c r="AL102" s="7">
        <v>0</v>
      </c>
      <c r="AM102" s="105">
        <v>0</v>
      </c>
      <c r="AN102" s="7">
        <v>0</v>
      </c>
      <c r="AO102" s="11">
        <v>0</v>
      </c>
      <c r="AP102" s="105">
        <v>0</v>
      </c>
      <c r="AQ102" s="11">
        <v>0</v>
      </c>
      <c r="AR102" s="11">
        <v>0</v>
      </c>
      <c r="AS102" s="11">
        <v>0</v>
      </c>
      <c r="AT102" s="11">
        <v>0</v>
      </c>
      <c r="AU102" s="11">
        <v>0</v>
      </c>
      <c r="AV102" s="11">
        <v>0</v>
      </c>
      <c r="AW102" s="11">
        <v>0</v>
      </c>
      <c r="AX102" s="11">
        <v>0</v>
      </c>
      <c r="AZ102" s="11">
        <v>0</v>
      </c>
      <c r="BA102">
        <v>0</v>
      </c>
    </row>
    <row r="103" spans="1:53" hidden="1" x14ac:dyDescent="0.25">
      <c r="A103">
        <v>4</v>
      </c>
      <c r="B103" t="str">
        <f t="shared" si="8"/>
        <v>CS-5810</v>
      </c>
      <c r="C103" s="2" t="s">
        <v>314</v>
      </c>
      <c r="D103" s="2" t="str">
        <f t="shared" si="9"/>
        <v>5</v>
      </c>
      <c r="E103" s="2" t="str">
        <f t="shared" si="10"/>
        <v>58</v>
      </c>
      <c r="F103" s="2" t="str">
        <f t="shared" si="11"/>
        <v>581</v>
      </c>
      <c r="G103" s="1" t="s">
        <v>734</v>
      </c>
      <c r="H103" s="7">
        <v>0</v>
      </c>
      <c r="I103" s="7"/>
      <c r="J103" s="7">
        <v>0</v>
      </c>
      <c r="K103" s="7">
        <v>0</v>
      </c>
      <c r="L103" s="7">
        <v>0</v>
      </c>
      <c r="M103" s="7"/>
      <c r="N103" s="7">
        <v>0</v>
      </c>
      <c r="O103" s="7">
        <v>0</v>
      </c>
      <c r="P103" s="7">
        <v>0</v>
      </c>
      <c r="Q103" s="7"/>
      <c r="R103" s="7">
        <v>0</v>
      </c>
      <c r="S103" s="7">
        <v>0</v>
      </c>
      <c r="T103" s="7">
        <v>0</v>
      </c>
      <c r="U103" s="7"/>
      <c r="V103" s="7">
        <v>0</v>
      </c>
      <c r="W103" s="7">
        <v>0</v>
      </c>
      <c r="X103" s="7">
        <v>0</v>
      </c>
      <c r="Y103" s="7"/>
      <c r="Z103" s="7">
        <v>0</v>
      </c>
      <c r="AA103" s="7">
        <v>0</v>
      </c>
      <c r="AB103" s="7">
        <v>0</v>
      </c>
      <c r="AC103" s="7"/>
      <c r="AD103" s="7">
        <v>0</v>
      </c>
      <c r="AE103" s="7">
        <v>0</v>
      </c>
      <c r="AF103" s="7">
        <v>0</v>
      </c>
      <c r="AG103" s="29">
        <v>0</v>
      </c>
      <c r="AH103" s="7">
        <v>0</v>
      </c>
      <c r="AI103" s="7">
        <v>0</v>
      </c>
      <c r="AJ103" s="7">
        <v>0</v>
      </c>
      <c r="AK103" s="29">
        <v>0</v>
      </c>
      <c r="AL103" s="7">
        <v>0</v>
      </c>
      <c r="AM103" s="105">
        <v>0</v>
      </c>
      <c r="AN103" s="7">
        <v>0</v>
      </c>
      <c r="AO103" s="11">
        <v>0</v>
      </c>
      <c r="AP103" s="105">
        <v>0</v>
      </c>
      <c r="AQ103" s="11">
        <v>0</v>
      </c>
      <c r="AR103" s="11">
        <v>0</v>
      </c>
      <c r="AS103" s="11">
        <v>0</v>
      </c>
      <c r="AT103" s="11">
        <v>0</v>
      </c>
      <c r="AU103" s="11">
        <v>0</v>
      </c>
      <c r="AV103" s="11">
        <v>0</v>
      </c>
      <c r="AW103" s="11">
        <v>0</v>
      </c>
      <c r="AX103" s="11">
        <v>0</v>
      </c>
      <c r="AZ103" s="11">
        <v>0</v>
      </c>
      <c r="BA103">
        <v>0</v>
      </c>
    </row>
    <row r="104" spans="1:53" hidden="1" x14ac:dyDescent="0.25">
      <c r="A104">
        <v>4</v>
      </c>
      <c r="B104" t="str">
        <f t="shared" si="8"/>
        <v>CS-5820</v>
      </c>
      <c r="C104" s="2" t="s">
        <v>314</v>
      </c>
      <c r="D104" s="2" t="str">
        <f t="shared" si="9"/>
        <v>5</v>
      </c>
      <c r="E104" s="2" t="str">
        <f t="shared" si="10"/>
        <v>58</v>
      </c>
      <c r="F104" s="2" t="str">
        <f t="shared" si="11"/>
        <v>582</v>
      </c>
      <c r="G104" s="1" t="s">
        <v>735</v>
      </c>
      <c r="H104" s="7">
        <v>19500</v>
      </c>
      <c r="I104" s="7"/>
      <c r="J104" s="7">
        <v>31089</v>
      </c>
      <c r="K104" s="7">
        <v>31090</v>
      </c>
      <c r="L104" s="7">
        <v>19500</v>
      </c>
      <c r="M104" s="7"/>
      <c r="N104" s="7">
        <v>75166</v>
      </c>
      <c r="O104" s="7">
        <v>75776</v>
      </c>
      <c r="P104" s="7">
        <v>30216</v>
      </c>
      <c r="Q104" s="7"/>
      <c r="R104" s="7">
        <v>51399</v>
      </c>
      <c r="S104" s="7">
        <v>51401</v>
      </c>
      <c r="T104" s="7">
        <v>547460</v>
      </c>
      <c r="U104" s="7"/>
      <c r="V104" s="7">
        <v>44508</v>
      </c>
      <c r="W104" s="7">
        <v>38419</v>
      </c>
      <c r="X104" s="7">
        <v>151207</v>
      </c>
      <c r="Y104" s="7"/>
      <c r="Z104" s="7">
        <v>387904</v>
      </c>
      <c r="AA104" s="7">
        <v>0</v>
      </c>
      <c r="AB104" s="7">
        <v>42113</v>
      </c>
      <c r="AC104" s="7"/>
      <c r="AD104" s="7">
        <v>28720</v>
      </c>
      <c r="AE104" s="7">
        <v>28720</v>
      </c>
      <c r="AF104" s="7">
        <v>292912</v>
      </c>
      <c r="AG104" s="29">
        <v>42435</v>
      </c>
      <c r="AH104" s="7">
        <v>42435</v>
      </c>
      <c r="AI104" s="7">
        <v>42435</v>
      </c>
      <c r="AJ104" s="7">
        <v>38851</v>
      </c>
      <c r="AK104" s="29">
        <v>49106</v>
      </c>
      <c r="AL104" s="7">
        <v>49106</v>
      </c>
      <c r="AM104" s="105">
        <v>49106</v>
      </c>
      <c r="AN104" s="7">
        <v>50778</v>
      </c>
      <c r="AO104" s="11">
        <v>49294</v>
      </c>
      <c r="AP104" s="105">
        <v>49294</v>
      </c>
      <c r="AQ104" s="11">
        <v>49294</v>
      </c>
      <c r="AR104" s="11">
        <v>0</v>
      </c>
      <c r="AS104" s="11">
        <v>57329</v>
      </c>
      <c r="AT104" s="11">
        <v>57329</v>
      </c>
      <c r="AU104" s="11">
        <v>57329</v>
      </c>
      <c r="AV104" s="11">
        <v>0</v>
      </c>
      <c r="AW104" s="11">
        <v>54408</v>
      </c>
      <c r="AX104" s="11">
        <v>54408</v>
      </c>
      <c r="AZ104" s="11">
        <v>63464</v>
      </c>
      <c r="BA104">
        <v>57107</v>
      </c>
    </row>
    <row r="105" spans="1:53" hidden="1" x14ac:dyDescent="0.25">
      <c r="A105">
        <v>4</v>
      </c>
      <c r="B105" t="str">
        <f t="shared" si="8"/>
        <v>CS-5911</v>
      </c>
      <c r="C105" s="2" t="s">
        <v>314</v>
      </c>
      <c r="D105" s="2" t="str">
        <f t="shared" si="9"/>
        <v>5</v>
      </c>
      <c r="E105" s="2" t="str">
        <f t="shared" si="10"/>
        <v>59</v>
      </c>
      <c r="F105" s="2" t="str">
        <f t="shared" si="11"/>
        <v>591</v>
      </c>
      <c r="G105" s="1" t="s">
        <v>737</v>
      </c>
      <c r="H105" s="7">
        <v>35900</v>
      </c>
      <c r="I105" s="7"/>
      <c r="J105" s="7">
        <v>37765</v>
      </c>
      <c r="K105" s="7">
        <v>37765</v>
      </c>
      <c r="L105" s="7">
        <v>35900</v>
      </c>
      <c r="M105" s="7"/>
      <c r="N105" s="7">
        <v>4000</v>
      </c>
      <c r="O105" s="7">
        <v>0</v>
      </c>
      <c r="P105" s="7">
        <v>4000</v>
      </c>
      <c r="Q105" s="7"/>
      <c r="R105" s="7">
        <v>976</v>
      </c>
      <c r="S105" s="7">
        <v>976</v>
      </c>
      <c r="T105" s="7">
        <v>4000</v>
      </c>
      <c r="U105" s="7"/>
      <c r="V105" s="7">
        <v>4000</v>
      </c>
      <c r="W105" s="7">
        <v>4000</v>
      </c>
      <c r="X105" s="7">
        <v>4000</v>
      </c>
      <c r="Y105" s="7"/>
      <c r="Z105" s="7">
        <v>14000</v>
      </c>
      <c r="AA105" s="7">
        <v>14000</v>
      </c>
      <c r="AB105" s="7">
        <v>0</v>
      </c>
      <c r="AC105" s="7"/>
      <c r="AD105" s="7">
        <v>0</v>
      </c>
      <c r="AE105" s="7">
        <v>0</v>
      </c>
      <c r="AF105" s="7">
        <v>0</v>
      </c>
      <c r="AG105" s="29">
        <v>0</v>
      </c>
      <c r="AH105" s="7">
        <v>0</v>
      </c>
      <c r="AI105" s="7">
        <v>0</v>
      </c>
      <c r="AJ105" s="7">
        <v>0</v>
      </c>
      <c r="AK105" s="29">
        <v>0</v>
      </c>
      <c r="AL105" s="7">
        <v>0</v>
      </c>
      <c r="AM105" s="105">
        <v>0</v>
      </c>
      <c r="AN105" s="7">
        <v>0</v>
      </c>
      <c r="AO105" s="11">
        <v>0</v>
      </c>
      <c r="AP105" s="105">
        <v>297</v>
      </c>
      <c r="AQ105" s="11">
        <v>22197</v>
      </c>
      <c r="AR105" s="11">
        <v>0</v>
      </c>
      <c r="AS105" s="11">
        <v>22313</v>
      </c>
      <c r="AT105" s="11">
        <v>23702</v>
      </c>
      <c r="AU105" s="11">
        <v>23702</v>
      </c>
      <c r="AV105" s="11">
        <v>0</v>
      </c>
      <c r="AW105" s="11">
        <v>11204</v>
      </c>
      <c r="AX105" s="11">
        <v>15722</v>
      </c>
      <c r="AZ105" s="11">
        <v>200375</v>
      </c>
      <c r="BA105">
        <v>131471</v>
      </c>
    </row>
    <row r="106" spans="1:53" hidden="1" x14ac:dyDescent="0.25">
      <c r="A106">
        <v>4</v>
      </c>
      <c r="B106" t="str">
        <f t="shared" si="8"/>
        <v>CS-5912</v>
      </c>
      <c r="C106" s="2" t="s">
        <v>314</v>
      </c>
      <c r="D106" s="2" t="str">
        <f t="shared" ref="D106:D137" si="12">LEFT($G106,1)</f>
        <v>5</v>
      </c>
      <c r="E106" s="2" t="str">
        <f t="shared" ref="E106:E137" si="13">LEFT($G106,2)</f>
        <v>59</v>
      </c>
      <c r="F106" s="2" t="str">
        <f t="shared" ref="F106:F137" si="14">LEFT($G106,3)</f>
        <v>591</v>
      </c>
      <c r="G106" s="1" t="s">
        <v>738</v>
      </c>
      <c r="H106" s="7">
        <v>0</v>
      </c>
      <c r="I106" s="7"/>
      <c r="J106" s="7">
        <v>0</v>
      </c>
      <c r="K106" s="7">
        <v>0</v>
      </c>
      <c r="L106" s="7">
        <v>0</v>
      </c>
      <c r="M106" s="7"/>
      <c r="N106" s="7">
        <v>0</v>
      </c>
      <c r="O106" s="7">
        <v>0</v>
      </c>
      <c r="P106" s="7">
        <v>0</v>
      </c>
      <c r="Q106" s="7"/>
      <c r="R106" s="7">
        <v>0</v>
      </c>
      <c r="S106" s="7">
        <v>0</v>
      </c>
      <c r="T106" s="7">
        <v>0</v>
      </c>
      <c r="U106" s="7"/>
      <c r="V106" s="7">
        <v>126515</v>
      </c>
      <c r="W106" s="7">
        <v>126515</v>
      </c>
      <c r="X106" s="7">
        <v>0</v>
      </c>
      <c r="Y106" s="7"/>
      <c r="Z106" s="7">
        <v>0</v>
      </c>
      <c r="AA106" s="7">
        <v>0</v>
      </c>
      <c r="AB106" s="7">
        <v>0</v>
      </c>
      <c r="AC106" s="7"/>
      <c r="AD106" s="7">
        <v>0</v>
      </c>
      <c r="AE106" s="7">
        <v>0</v>
      </c>
      <c r="AF106" s="7">
        <v>0</v>
      </c>
      <c r="AG106" s="29">
        <v>0</v>
      </c>
      <c r="AH106" s="7">
        <v>0</v>
      </c>
      <c r="AI106" s="7">
        <v>0</v>
      </c>
      <c r="AJ106" s="7">
        <v>0</v>
      </c>
      <c r="AK106" s="29">
        <v>0</v>
      </c>
      <c r="AL106" s="7">
        <v>0</v>
      </c>
      <c r="AM106" s="105">
        <v>0</v>
      </c>
      <c r="AN106" s="7">
        <v>0</v>
      </c>
      <c r="AO106" s="11">
        <v>0</v>
      </c>
      <c r="AP106" s="105">
        <v>0</v>
      </c>
      <c r="AQ106" s="11">
        <v>0</v>
      </c>
      <c r="AR106" s="11">
        <v>0</v>
      </c>
      <c r="AS106" s="11">
        <v>0</v>
      </c>
      <c r="AT106" s="11">
        <v>0</v>
      </c>
      <c r="AU106" s="11">
        <v>0</v>
      </c>
      <c r="AV106" s="11">
        <v>0</v>
      </c>
      <c r="AW106" s="11">
        <v>0</v>
      </c>
      <c r="AX106" s="11">
        <v>0</v>
      </c>
      <c r="AZ106" s="11">
        <v>0</v>
      </c>
      <c r="BA106">
        <v>0</v>
      </c>
    </row>
    <row r="107" spans="1:53" hidden="1" x14ac:dyDescent="0.25">
      <c r="A107">
        <v>4</v>
      </c>
      <c r="B107" t="str">
        <f t="shared" si="8"/>
        <v>CS-5921</v>
      </c>
      <c r="C107" s="2" t="s">
        <v>314</v>
      </c>
      <c r="D107" s="2" t="str">
        <f t="shared" si="12"/>
        <v>5</v>
      </c>
      <c r="E107" s="2" t="str">
        <f t="shared" si="13"/>
        <v>59</v>
      </c>
      <c r="F107" s="2" t="str">
        <f t="shared" si="14"/>
        <v>592</v>
      </c>
      <c r="G107" s="1" t="s">
        <v>740</v>
      </c>
      <c r="H107" s="7">
        <v>0</v>
      </c>
      <c r="I107" s="7"/>
      <c r="J107" s="7">
        <v>0</v>
      </c>
      <c r="K107" s="7">
        <v>0</v>
      </c>
      <c r="L107" s="7">
        <v>0</v>
      </c>
      <c r="M107" s="7"/>
      <c r="N107" s="7">
        <v>0</v>
      </c>
      <c r="O107" s="7">
        <v>0</v>
      </c>
      <c r="P107" s="7">
        <v>0</v>
      </c>
      <c r="Q107" s="7"/>
      <c r="R107" s="7">
        <v>0</v>
      </c>
      <c r="S107" s="7">
        <v>0</v>
      </c>
      <c r="T107" s="7">
        <v>0</v>
      </c>
      <c r="U107" s="7"/>
      <c r="V107" s="7">
        <v>0</v>
      </c>
      <c r="W107" s="7">
        <v>0</v>
      </c>
      <c r="X107" s="7">
        <v>0</v>
      </c>
      <c r="Y107" s="7"/>
      <c r="Z107" s="7">
        <v>0</v>
      </c>
      <c r="AA107" s="7">
        <v>0</v>
      </c>
      <c r="AB107" s="7">
        <v>0</v>
      </c>
      <c r="AC107" s="7"/>
      <c r="AD107" s="7">
        <v>0</v>
      </c>
      <c r="AE107" s="7">
        <v>0</v>
      </c>
      <c r="AF107" s="7">
        <v>0</v>
      </c>
      <c r="AG107" s="29">
        <v>0</v>
      </c>
      <c r="AH107" s="7">
        <v>0</v>
      </c>
      <c r="AI107" s="7">
        <v>0</v>
      </c>
      <c r="AJ107" s="7">
        <v>0</v>
      </c>
      <c r="AK107" s="29">
        <v>0</v>
      </c>
      <c r="AL107" s="7">
        <v>0</v>
      </c>
      <c r="AM107" s="105">
        <v>0</v>
      </c>
      <c r="AN107" s="7">
        <v>0</v>
      </c>
      <c r="AO107" s="11">
        <v>0</v>
      </c>
      <c r="AP107" s="105">
        <v>0</v>
      </c>
      <c r="AQ107" s="11">
        <v>0</v>
      </c>
      <c r="AR107" s="11">
        <v>0</v>
      </c>
      <c r="AS107" s="11">
        <v>0</v>
      </c>
      <c r="AT107" s="11">
        <v>0</v>
      </c>
      <c r="AU107" s="11">
        <v>0</v>
      </c>
      <c r="AV107" s="11">
        <v>0</v>
      </c>
      <c r="AW107" s="11">
        <v>0</v>
      </c>
      <c r="AX107" s="11">
        <v>0</v>
      </c>
      <c r="AZ107" s="11">
        <v>0</v>
      </c>
      <c r="BA107">
        <v>0</v>
      </c>
    </row>
    <row r="108" spans="1:53" hidden="1" x14ac:dyDescent="0.25">
      <c r="A108">
        <v>4</v>
      </c>
      <c r="B108" t="str">
        <f t="shared" si="8"/>
        <v>CS-5922</v>
      </c>
      <c r="C108" s="2" t="s">
        <v>314</v>
      </c>
      <c r="D108" s="2" t="str">
        <f t="shared" si="12"/>
        <v>5</v>
      </c>
      <c r="E108" s="2" t="str">
        <f t="shared" si="13"/>
        <v>59</v>
      </c>
      <c r="F108" s="2" t="str">
        <f t="shared" si="14"/>
        <v>592</v>
      </c>
      <c r="G108" s="1" t="s">
        <v>741</v>
      </c>
      <c r="H108" s="7">
        <v>0</v>
      </c>
      <c r="I108" s="7"/>
      <c r="J108" s="7">
        <v>0</v>
      </c>
      <c r="K108" s="7">
        <v>0</v>
      </c>
      <c r="L108" s="7">
        <v>0</v>
      </c>
      <c r="M108" s="7"/>
      <c r="N108" s="7">
        <v>0</v>
      </c>
      <c r="O108" s="7">
        <v>0</v>
      </c>
      <c r="P108" s="7">
        <v>0</v>
      </c>
      <c r="Q108" s="7"/>
      <c r="R108" s="7">
        <v>0</v>
      </c>
      <c r="S108" s="7">
        <v>0</v>
      </c>
      <c r="T108" s="7">
        <v>0</v>
      </c>
      <c r="U108" s="7"/>
      <c r="V108" s="7">
        <v>0</v>
      </c>
      <c r="W108" s="7">
        <v>0</v>
      </c>
      <c r="X108" s="7">
        <v>0</v>
      </c>
      <c r="Y108" s="7"/>
      <c r="Z108" s="7">
        <v>0</v>
      </c>
      <c r="AA108" s="7">
        <v>0</v>
      </c>
      <c r="AB108" s="7">
        <v>0</v>
      </c>
      <c r="AC108" s="7"/>
      <c r="AD108" s="7">
        <v>0</v>
      </c>
      <c r="AE108" s="7">
        <v>0</v>
      </c>
      <c r="AF108" s="7">
        <v>0</v>
      </c>
      <c r="AG108" s="29">
        <v>0</v>
      </c>
      <c r="AH108" s="7">
        <v>0</v>
      </c>
      <c r="AI108" s="7">
        <v>0</v>
      </c>
      <c r="AJ108" s="7">
        <v>0</v>
      </c>
      <c r="AK108" s="29">
        <v>0</v>
      </c>
      <c r="AL108" s="7">
        <v>0</v>
      </c>
      <c r="AM108" s="105">
        <v>0</v>
      </c>
      <c r="AN108" s="7">
        <v>0</v>
      </c>
      <c r="AO108" s="11">
        <v>0</v>
      </c>
      <c r="AP108" s="105">
        <v>0</v>
      </c>
      <c r="AQ108" s="11">
        <v>0</v>
      </c>
      <c r="AR108" s="11">
        <v>0</v>
      </c>
      <c r="AS108" s="11">
        <v>0</v>
      </c>
      <c r="AT108" s="11">
        <v>0</v>
      </c>
      <c r="AU108" s="11">
        <v>0</v>
      </c>
      <c r="AV108" s="11">
        <v>0</v>
      </c>
      <c r="AW108" s="11">
        <v>0</v>
      </c>
      <c r="AX108" s="11">
        <v>0</v>
      </c>
      <c r="AZ108" s="11">
        <v>0</v>
      </c>
      <c r="BA108">
        <v>0</v>
      </c>
    </row>
    <row r="109" spans="1:53" hidden="1" x14ac:dyDescent="0.25">
      <c r="A109">
        <v>4</v>
      </c>
      <c r="B109" t="str">
        <f t="shared" si="8"/>
        <v>CS-5930</v>
      </c>
      <c r="C109" s="2" t="s">
        <v>314</v>
      </c>
      <c r="D109" s="2" t="str">
        <f t="shared" si="12"/>
        <v>5</v>
      </c>
      <c r="E109" s="2" t="str">
        <f t="shared" si="13"/>
        <v>59</v>
      </c>
      <c r="F109" s="2" t="str">
        <f t="shared" si="14"/>
        <v>593</v>
      </c>
      <c r="G109" s="1" t="s">
        <v>742</v>
      </c>
      <c r="H109" s="7">
        <v>0</v>
      </c>
      <c r="I109" s="7"/>
      <c r="J109" s="7">
        <v>0</v>
      </c>
      <c r="K109" s="7">
        <v>0</v>
      </c>
      <c r="L109" s="7">
        <v>0</v>
      </c>
      <c r="M109" s="7"/>
      <c r="N109" s="7">
        <v>0</v>
      </c>
      <c r="O109" s="7">
        <v>0</v>
      </c>
      <c r="P109" s="7">
        <v>0</v>
      </c>
      <c r="Q109" s="7"/>
      <c r="R109" s="7">
        <v>0</v>
      </c>
      <c r="S109" s="7">
        <v>0</v>
      </c>
      <c r="T109" s="7">
        <v>0</v>
      </c>
      <c r="U109" s="7"/>
      <c r="V109" s="7">
        <v>0</v>
      </c>
      <c r="W109" s="7">
        <v>0</v>
      </c>
      <c r="X109" s="7">
        <v>0</v>
      </c>
      <c r="Y109" s="7"/>
      <c r="Z109" s="7">
        <v>0</v>
      </c>
      <c r="AA109" s="7">
        <v>0</v>
      </c>
      <c r="AB109" s="7">
        <v>0</v>
      </c>
      <c r="AC109" s="7"/>
      <c r="AD109" s="7">
        <v>0</v>
      </c>
      <c r="AE109" s="7">
        <v>0</v>
      </c>
      <c r="AF109" s="7">
        <v>0</v>
      </c>
      <c r="AG109" s="29">
        <v>0</v>
      </c>
      <c r="AH109" s="7">
        <v>0</v>
      </c>
      <c r="AI109" s="7">
        <v>0</v>
      </c>
      <c r="AJ109" s="7">
        <v>0</v>
      </c>
      <c r="AK109" s="29">
        <v>0</v>
      </c>
      <c r="AL109" s="7">
        <v>0</v>
      </c>
      <c r="AM109" s="105">
        <v>0</v>
      </c>
      <c r="AN109" s="7">
        <v>0</v>
      </c>
      <c r="AO109" s="11">
        <v>0</v>
      </c>
      <c r="AP109" s="105">
        <v>0</v>
      </c>
      <c r="AQ109" s="11">
        <v>0</v>
      </c>
      <c r="AR109" s="11">
        <v>0</v>
      </c>
      <c r="AS109" s="11">
        <v>0</v>
      </c>
      <c r="AT109" s="11">
        <v>0</v>
      </c>
      <c r="AU109" s="11">
        <v>0</v>
      </c>
      <c r="AV109" s="11">
        <v>0</v>
      </c>
      <c r="AW109" s="11">
        <v>0</v>
      </c>
      <c r="AX109" s="11">
        <v>0</v>
      </c>
      <c r="AZ109" s="11">
        <v>0</v>
      </c>
      <c r="BA109">
        <v>0</v>
      </c>
    </row>
    <row r="110" spans="1:53" hidden="1" x14ac:dyDescent="0.25">
      <c r="A110">
        <v>4</v>
      </c>
      <c r="B110" t="str">
        <f t="shared" si="8"/>
        <v>CS-5941</v>
      </c>
      <c r="C110" s="2" t="s">
        <v>314</v>
      </c>
      <c r="D110" s="2" t="str">
        <f t="shared" si="12"/>
        <v>5</v>
      </c>
      <c r="E110" s="2" t="str">
        <f t="shared" si="13"/>
        <v>59</v>
      </c>
      <c r="F110" s="2" t="str">
        <f t="shared" si="14"/>
        <v>594</v>
      </c>
      <c r="G110" s="1" t="s">
        <v>743</v>
      </c>
      <c r="H110" s="7">
        <v>0</v>
      </c>
      <c r="I110" s="7"/>
      <c r="J110" s="7">
        <v>0</v>
      </c>
      <c r="K110" s="7">
        <v>0</v>
      </c>
      <c r="L110" s="7">
        <v>0</v>
      </c>
      <c r="M110" s="7"/>
      <c r="N110" s="7">
        <v>0</v>
      </c>
      <c r="O110" s="7">
        <v>0</v>
      </c>
      <c r="P110" s="7">
        <v>0</v>
      </c>
      <c r="Q110" s="7"/>
      <c r="R110" s="7">
        <v>0</v>
      </c>
      <c r="S110" s="7">
        <v>0</v>
      </c>
      <c r="T110" s="7">
        <v>0</v>
      </c>
      <c r="U110" s="7"/>
      <c r="V110" s="7">
        <v>0</v>
      </c>
      <c r="W110" s="7">
        <v>0</v>
      </c>
      <c r="X110" s="7">
        <v>0</v>
      </c>
      <c r="Y110" s="7"/>
      <c r="Z110" s="7">
        <v>0</v>
      </c>
      <c r="AA110" s="7">
        <v>0</v>
      </c>
      <c r="AB110" s="7">
        <v>0</v>
      </c>
      <c r="AC110" s="7"/>
      <c r="AD110" s="7">
        <v>0</v>
      </c>
      <c r="AE110" s="7">
        <v>0</v>
      </c>
      <c r="AF110" s="7">
        <v>0</v>
      </c>
      <c r="AG110" s="29">
        <v>0</v>
      </c>
      <c r="AH110" s="7">
        <v>0</v>
      </c>
      <c r="AI110" s="7">
        <v>0</v>
      </c>
      <c r="AJ110" s="7">
        <v>0</v>
      </c>
      <c r="AK110" s="29">
        <v>0</v>
      </c>
      <c r="AL110" s="7">
        <v>0</v>
      </c>
      <c r="AM110" s="105">
        <v>0</v>
      </c>
      <c r="AN110" s="7">
        <v>0</v>
      </c>
      <c r="AO110" s="11">
        <v>0</v>
      </c>
      <c r="AP110" s="105">
        <v>0</v>
      </c>
      <c r="AQ110" s="11">
        <v>0</v>
      </c>
      <c r="AR110" s="11">
        <v>0</v>
      </c>
      <c r="AS110" s="11">
        <v>0</v>
      </c>
      <c r="AT110" s="11">
        <v>0</v>
      </c>
      <c r="AU110" s="11">
        <v>0</v>
      </c>
      <c r="AV110" s="11">
        <v>0</v>
      </c>
      <c r="AW110" s="11">
        <v>0</v>
      </c>
      <c r="AX110" s="11">
        <v>0</v>
      </c>
      <c r="AZ110" s="11">
        <v>0</v>
      </c>
      <c r="BA110">
        <v>0</v>
      </c>
    </row>
    <row r="111" spans="1:53" hidden="1" x14ac:dyDescent="0.25">
      <c r="A111">
        <v>4</v>
      </c>
      <c r="B111" t="str">
        <f t="shared" si="8"/>
        <v>CS-5942</v>
      </c>
      <c r="C111" s="2" t="s">
        <v>314</v>
      </c>
      <c r="D111" s="2" t="str">
        <f t="shared" si="12"/>
        <v>5</v>
      </c>
      <c r="E111" s="2" t="str">
        <f t="shared" si="13"/>
        <v>59</v>
      </c>
      <c r="F111" s="2" t="str">
        <f t="shared" si="14"/>
        <v>594</v>
      </c>
      <c r="G111" s="1" t="s">
        <v>744</v>
      </c>
      <c r="H111" s="7">
        <v>0</v>
      </c>
      <c r="I111" s="7"/>
      <c r="J111" s="7">
        <v>0</v>
      </c>
      <c r="K111" s="7">
        <v>0</v>
      </c>
      <c r="L111" s="7">
        <v>0</v>
      </c>
      <c r="M111" s="7"/>
      <c r="N111" s="7">
        <v>0</v>
      </c>
      <c r="O111" s="7">
        <v>0</v>
      </c>
      <c r="P111" s="7">
        <v>0</v>
      </c>
      <c r="Q111" s="7"/>
      <c r="R111" s="7">
        <v>0</v>
      </c>
      <c r="S111" s="7">
        <v>0</v>
      </c>
      <c r="T111" s="7">
        <v>0</v>
      </c>
      <c r="U111" s="7"/>
      <c r="V111" s="7">
        <v>1</v>
      </c>
      <c r="W111" s="7">
        <v>1</v>
      </c>
      <c r="X111" s="7">
        <v>0</v>
      </c>
      <c r="Y111" s="7"/>
      <c r="Z111" s="7">
        <v>1</v>
      </c>
      <c r="AA111" s="7">
        <v>1</v>
      </c>
      <c r="AB111" s="7">
        <v>0</v>
      </c>
      <c r="AC111" s="7"/>
      <c r="AD111" s="7">
        <v>0</v>
      </c>
      <c r="AE111" s="7">
        <v>0</v>
      </c>
      <c r="AF111" s="7">
        <v>1527</v>
      </c>
      <c r="AG111" s="29">
        <v>0</v>
      </c>
      <c r="AH111" s="7">
        <v>0</v>
      </c>
      <c r="AI111" s="7">
        <v>0</v>
      </c>
      <c r="AJ111" s="7">
        <v>0</v>
      </c>
      <c r="AK111" s="29">
        <v>0</v>
      </c>
      <c r="AL111" s="7">
        <v>0</v>
      </c>
      <c r="AM111" s="105">
        <v>0</v>
      </c>
      <c r="AN111" s="7">
        <v>0</v>
      </c>
      <c r="AO111" s="11">
        <v>2</v>
      </c>
      <c r="AP111" s="105">
        <v>2</v>
      </c>
      <c r="AQ111" s="11">
        <v>2</v>
      </c>
      <c r="AR111" s="11">
        <v>0</v>
      </c>
      <c r="AS111" s="11">
        <v>0</v>
      </c>
      <c r="AT111" s="11">
        <v>0</v>
      </c>
      <c r="AU111" s="11">
        <v>0</v>
      </c>
      <c r="AV111" s="11">
        <v>0</v>
      </c>
      <c r="AW111" s="11">
        <v>0</v>
      </c>
      <c r="AX111" s="11">
        <v>0</v>
      </c>
      <c r="AZ111" s="11">
        <v>0</v>
      </c>
      <c r="BA111">
        <v>1</v>
      </c>
    </row>
    <row r="112" spans="1:53" hidden="1" x14ac:dyDescent="0.25">
      <c r="A112">
        <v>4</v>
      </c>
      <c r="B112" t="str">
        <f t="shared" si="8"/>
        <v>CS-5951</v>
      </c>
      <c r="C112" s="2" t="s">
        <v>314</v>
      </c>
      <c r="D112" s="2" t="str">
        <f t="shared" si="12"/>
        <v>5</v>
      </c>
      <c r="E112" s="2" t="str">
        <f t="shared" si="13"/>
        <v>59</v>
      </c>
      <c r="F112" s="2" t="str">
        <f t="shared" si="14"/>
        <v>595</v>
      </c>
      <c r="G112" s="1" t="s">
        <v>745</v>
      </c>
      <c r="H112" s="7">
        <v>0</v>
      </c>
      <c r="I112" s="7"/>
      <c r="J112" s="7">
        <v>0</v>
      </c>
      <c r="K112" s="7">
        <v>0</v>
      </c>
      <c r="L112" s="7">
        <v>0</v>
      </c>
      <c r="M112" s="7"/>
      <c r="N112" s="7">
        <v>0</v>
      </c>
      <c r="O112" s="7">
        <v>0</v>
      </c>
      <c r="P112" s="7">
        <v>0</v>
      </c>
      <c r="Q112" s="7"/>
      <c r="R112" s="7">
        <v>0</v>
      </c>
      <c r="S112" s="7">
        <v>0</v>
      </c>
      <c r="T112" s="7">
        <v>0</v>
      </c>
      <c r="U112" s="7"/>
      <c r="V112" s="7">
        <v>0</v>
      </c>
      <c r="W112" s="7">
        <v>0</v>
      </c>
      <c r="X112" s="7">
        <v>0</v>
      </c>
      <c r="Y112" s="7"/>
      <c r="Z112" s="7">
        <v>0</v>
      </c>
      <c r="AA112" s="7">
        <v>0</v>
      </c>
      <c r="AB112" s="7">
        <v>0</v>
      </c>
      <c r="AC112" s="7"/>
      <c r="AD112" s="7">
        <v>0</v>
      </c>
      <c r="AE112" s="7">
        <v>0</v>
      </c>
      <c r="AF112" s="7">
        <v>0</v>
      </c>
      <c r="AG112" s="29">
        <v>0</v>
      </c>
      <c r="AH112" s="7">
        <v>0</v>
      </c>
      <c r="AI112" s="7">
        <v>0</v>
      </c>
      <c r="AJ112" s="7">
        <v>0</v>
      </c>
      <c r="AK112" s="29">
        <v>0</v>
      </c>
      <c r="AL112" s="7">
        <v>0</v>
      </c>
      <c r="AM112" s="105">
        <v>0</v>
      </c>
      <c r="AN112" s="7">
        <v>0</v>
      </c>
      <c r="AO112" s="11">
        <v>0</v>
      </c>
      <c r="AP112" s="105">
        <v>0</v>
      </c>
      <c r="AQ112" s="11">
        <v>0</v>
      </c>
      <c r="AR112" s="11">
        <v>0</v>
      </c>
      <c r="AS112" s="11">
        <v>0</v>
      </c>
      <c r="AT112" s="11">
        <v>0</v>
      </c>
      <c r="AU112" s="11">
        <v>0</v>
      </c>
      <c r="AV112" s="11">
        <v>0</v>
      </c>
      <c r="AW112" s="11">
        <v>0</v>
      </c>
      <c r="AX112" s="11">
        <v>0</v>
      </c>
      <c r="AZ112" s="11">
        <v>0</v>
      </c>
      <c r="BA112">
        <v>0</v>
      </c>
    </row>
    <row r="113" spans="1:53" hidden="1" x14ac:dyDescent="0.25">
      <c r="A113">
        <v>4</v>
      </c>
      <c r="B113" t="str">
        <f t="shared" si="8"/>
        <v>CS-5952</v>
      </c>
      <c r="C113" s="2" t="s">
        <v>314</v>
      </c>
      <c r="D113" s="2" t="str">
        <f t="shared" si="12"/>
        <v>5</v>
      </c>
      <c r="E113" s="2" t="str">
        <f t="shared" si="13"/>
        <v>59</v>
      </c>
      <c r="F113" s="2" t="str">
        <f t="shared" si="14"/>
        <v>595</v>
      </c>
      <c r="G113" s="1" t="s">
        <v>746</v>
      </c>
      <c r="H113" s="7">
        <v>0</v>
      </c>
      <c r="I113" s="7"/>
      <c r="J113" s="7">
        <v>0</v>
      </c>
      <c r="K113" s="7">
        <v>0</v>
      </c>
      <c r="L113" s="7">
        <v>0</v>
      </c>
      <c r="M113" s="7"/>
      <c r="N113" s="7">
        <v>0</v>
      </c>
      <c r="O113" s="7">
        <v>0</v>
      </c>
      <c r="P113" s="7">
        <v>0</v>
      </c>
      <c r="Q113" s="7"/>
      <c r="R113" s="7">
        <v>0</v>
      </c>
      <c r="S113" s="7">
        <v>0</v>
      </c>
      <c r="T113" s="7">
        <v>0</v>
      </c>
      <c r="U113" s="7"/>
      <c r="V113" s="7">
        <v>0</v>
      </c>
      <c r="W113" s="7">
        <v>0</v>
      </c>
      <c r="X113" s="7">
        <v>0</v>
      </c>
      <c r="Y113" s="7"/>
      <c r="Z113" s="7">
        <v>0</v>
      </c>
      <c r="AA113" s="7">
        <v>0</v>
      </c>
      <c r="AB113" s="7">
        <v>0</v>
      </c>
      <c r="AC113" s="7"/>
      <c r="AD113" s="7">
        <v>0</v>
      </c>
      <c r="AE113" s="7">
        <v>0</v>
      </c>
      <c r="AF113" s="7">
        <v>0</v>
      </c>
      <c r="AG113" s="29">
        <v>0</v>
      </c>
      <c r="AH113" s="7">
        <v>0</v>
      </c>
      <c r="AI113" s="7">
        <v>0</v>
      </c>
      <c r="AJ113" s="7">
        <v>0</v>
      </c>
      <c r="AK113" s="29">
        <v>237</v>
      </c>
      <c r="AL113" s="7">
        <v>237</v>
      </c>
      <c r="AM113" s="105">
        <v>237</v>
      </c>
      <c r="AN113" s="7">
        <v>0</v>
      </c>
      <c r="AO113" s="11">
        <v>0</v>
      </c>
      <c r="AP113" s="105">
        <v>0</v>
      </c>
      <c r="AQ113" s="11">
        <v>0</v>
      </c>
      <c r="AR113" s="11">
        <v>0</v>
      </c>
      <c r="AS113" s="11">
        <v>801</v>
      </c>
      <c r="AT113" s="11">
        <v>801</v>
      </c>
      <c r="AU113" s="11">
        <v>801</v>
      </c>
      <c r="AV113" s="11">
        <v>0</v>
      </c>
      <c r="AW113" s="11">
        <v>11</v>
      </c>
      <c r="AX113" s="11">
        <v>11</v>
      </c>
      <c r="AZ113" s="11">
        <v>0</v>
      </c>
      <c r="BA113">
        <v>6409</v>
      </c>
    </row>
    <row r="114" spans="1:53" hidden="1" x14ac:dyDescent="0.25">
      <c r="A114">
        <v>4</v>
      </c>
      <c r="B114" t="str">
        <f t="shared" si="8"/>
        <v>CS-5960</v>
      </c>
      <c r="C114" s="2" t="s">
        <v>314</v>
      </c>
      <c r="D114" s="2" t="str">
        <f t="shared" si="12"/>
        <v>5</v>
      </c>
      <c r="E114" s="2" t="str">
        <f t="shared" si="13"/>
        <v>59</v>
      </c>
      <c r="F114" s="2" t="str">
        <f t="shared" si="14"/>
        <v>596</v>
      </c>
      <c r="G114" s="1" t="s">
        <v>747</v>
      </c>
      <c r="H114" s="7">
        <v>0</v>
      </c>
      <c r="I114" s="7"/>
      <c r="J114" s="7">
        <v>0</v>
      </c>
      <c r="K114" s="7">
        <v>0</v>
      </c>
      <c r="L114" s="7">
        <v>0</v>
      </c>
      <c r="M114" s="7"/>
      <c r="N114" s="7">
        <v>0</v>
      </c>
      <c r="O114" s="7">
        <v>0</v>
      </c>
      <c r="P114" s="7">
        <v>0</v>
      </c>
      <c r="Q114" s="7"/>
      <c r="R114" s="7">
        <v>0</v>
      </c>
      <c r="S114" s="7">
        <v>0</v>
      </c>
      <c r="T114" s="7">
        <v>0</v>
      </c>
      <c r="U114" s="7"/>
      <c r="V114" s="7">
        <v>0</v>
      </c>
      <c r="W114" s="7">
        <v>0</v>
      </c>
      <c r="X114" s="7">
        <v>0</v>
      </c>
      <c r="Y114" s="7"/>
      <c r="Z114" s="7">
        <v>0</v>
      </c>
      <c r="AA114" s="7">
        <v>0</v>
      </c>
      <c r="AB114" s="7">
        <v>0</v>
      </c>
      <c r="AC114" s="7"/>
      <c r="AD114" s="7">
        <v>0</v>
      </c>
      <c r="AE114" s="7">
        <v>0</v>
      </c>
      <c r="AF114" s="7">
        <v>0</v>
      </c>
      <c r="AG114" s="29">
        <v>0</v>
      </c>
      <c r="AH114" s="7">
        <v>0</v>
      </c>
      <c r="AI114" s="7">
        <v>0</v>
      </c>
      <c r="AJ114" s="7">
        <v>0</v>
      </c>
      <c r="AK114" s="29">
        <v>3400</v>
      </c>
      <c r="AL114" s="7">
        <v>3400</v>
      </c>
      <c r="AM114" s="105">
        <v>3400</v>
      </c>
      <c r="AN114" s="7">
        <v>3482</v>
      </c>
      <c r="AO114" s="11">
        <v>2800</v>
      </c>
      <c r="AP114" s="105">
        <v>2800</v>
      </c>
      <c r="AQ114" s="11">
        <v>2800</v>
      </c>
      <c r="AR114" s="11">
        <v>0</v>
      </c>
      <c r="AS114" s="11">
        <v>3003</v>
      </c>
      <c r="AT114" s="11">
        <v>3003</v>
      </c>
      <c r="AU114" s="11">
        <v>3003</v>
      </c>
      <c r="AV114" s="11">
        <v>0</v>
      </c>
      <c r="AW114" s="11">
        <v>2300</v>
      </c>
      <c r="AX114" s="11">
        <v>2300</v>
      </c>
      <c r="AZ114" s="11">
        <v>0</v>
      </c>
      <c r="BA114">
        <v>1921</v>
      </c>
    </row>
    <row r="115" spans="1:53" hidden="1" x14ac:dyDescent="0.25">
      <c r="A115">
        <v>4</v>
      </c>
      <c r="B115" t="str">
        <f t="shared" si="8"/>
        <v>CS-6611</v>
      </c>
      <c r="C115" s="2" t="s">
        <v>314</v>
      </c>
      <c r="D115" s="2" t="str">
        <f t="shared" si="12"/>
        <v>6</v>
      </c>
      <c r="E115" s="2" t="str">
        <f t="shared" si="13"/>
        <v>66</v>
      </c>
      <c r="F115" s="2" t="str">
        <f t="shared" si="14"/>
        <v>661</v>
      </c>
      <c r="G115" s="1" t="s">
        <v>748</v>
      </c>
      <c r="H115" s="7">
        <v>0</v>
      </c>
      <c r="I115" s="7"/>
      <c r="J115" s="7">
        <v>0</v>
      </c>
      <c r="K115" s="7">
        <v>0</v>
      </c>
      <c r="L115" s="7">
        <v>0</v>
      </c>
      <c r="M115" s="7"/>
      <c r="N115" s="7">
        <v>0</v>
      </c>
      <c r="O115" s="7">
        <v>0</v>
      </c>
      <c r="P115" s="7">
        <v>0</v>
      </c>
      <c r="Q115" s="7"/>
      <c r="R115" s="7">
        <v>0</v>
      </c>
      <c r="S115" s="7">
        <v>0</v>
      </c>
      <c r="T115" s="7">
        <v>0</v>
      </c>
      <c r="U115" s="7"/>
      <c r="V115" s="7">
        <v>0</v>
      </c>
      <c r="W115" s="7">
        <v>0</v>
      </c>
      <c r="X115" s="7">
        <v>0</v>
      </c>
      <c r="Y115" s="7"/>
      <c r="Z115" s="7">
        <v>0</v>
      </c>
      <c r="AA115" s="7">
        <v>0</v>
      </c>
      <c r="AB115" s="7">
        <v>0</v>
      </c>
      <c r="AC115" s="7"/>
      <c r="AD115" s="7">
        <v>0</v>
      </c>
      <c r="AE115" s="7">
        <v>0</v>
      </c>
      <c r="AF115" s="7">
        <v>0</v>
      </c>
      <c r="AG115" s="29">
        <v>0</v>
      </c>
      <c r="AH115" s="7">
        <v>0</v>
      </c>
      <c r="AI115" s="7">
        <v>0</v>
      </c>
      <c r="AJ115" s="7">
        <v>0</v>
      </c>
      <c r="AK115" s="29">
        <v>0</v>
      </c>
      <c r="AL115" s="7">
        <v>0</v>
      </c>
      <c r="AM115" s="105">
        <v>0</v>
      </c>
      <c r="AN115" s="7">
        <v>0</v>
      </c>
      <c r="AO115" s="11">
        <v>0</v>
      </c>
      <c r="AP115" s="105">
        <v>0</v>
      </c>
      <c r="AQ115" s="11">
        <v>0</v>
      </c>
      <c r="AR115" s="11">
        <v>0</v>
      </c>
      <c r="AS115" s="11">
        <v>0</v>
      </c>
      <c r="AT115" s="11">
        <v>0</v>
      </c>
      <c r="AU115" s="11">
        <v>0</v>
      </c>
      <c r="AV115" s="11">
        <v>0</v>
      </c>
      <c r="AW115" s="11">
        <v>0</v>
      </c>
      <c r="AX115" s="11">
        <v>0</v>
      </c>
      <c r="AZ115" s="11">
        <v>0</v>
      </c>
      <c r="BA115">
        <v>0</v>
      </c>
    </row>
    <row r="116" spans="1:53" hidden="1" x14ac:dyDescent="0.25">
      <c r="A116">
        <v>4</v>
      </c>
      <c r="B116" t="str">
        <f t="shared" si="8"/>
        <v>CS-6612</v>
      </c>
      <c r="C116" s="2" t="s">
        <v>314</v>
      </c>
      <c r="D116" s="2" t="str">
        <f t="shared" si="12"/>
        <v>6</v>
      </c>
      <c r="E116" s="2" t="str">
        <f t="shared" si="13"/>
        <v>66</v>
      </c>
      <c r="F116" s="2" t="str">
        <f t="shared" si="14"/>
        <v>661</v>
      </c>
      <c r="G116" s="1" t="s">
        <v>749</v>
      </c>
      <c r="H116" s="7">
        <v>0</v>
      </c>
      <c r="I116" s="7"/>
      <c r="J116" s="7">
        <v>0</v>
      </c>
      <c r="K116" s="7">
        <v>0</v>
      </c>
      <c r="L116" s="7">
        <v>0</v>
      </c>
      <c r="M116" s="7"/>
      <c r="N116" s="7">
        <v>0</v>
      </c>
      <c r="O116" s="7">
        <v>0</v>
      </c>
      <c r="P116" s="7">
        <v>0</v>
      </c>
      <c r="Q116" s="7"/>
      <c r="R116" s="7">
        <v>0</v>
      </c>
      <c r="S116" s="7">
        <v>0</v>
      </c>
      <c r="T116" s="7">
        <v>0</v>
      </c>
      <c r="U116" s="7"/>
      <c r="V116" s="7">
        <v>0</v>
      </c>
      <c r="W116" s="7">
        <v>0</v>
      </c>
      <c r="X116" s="7">
        <v>0</v>
      </c>
      <c r="Y116" s="7"/>
      <c r="Z116" s="7">
        <v>0</v>
      </c>
      <c r="AA116" s="7">
        <v>0</v>
      </c>
      <c r="AB116" s="7">
        <v>0</v>
      </c>
      <c r="AC116" s="7"/>
      <c r="AD116" s="7">
        <v>0</v>
      </c>
      <c r="AE116" s="7">
        <v>0</v>
      </c>
      <c r="AF116" s="7">
        <v>0</v>
      </c>
      <c r="AG116" s="29">
        <v>0</v>
      </c>
      <c r="AH116" s="7">
        <v>0</v>
      </c>
      <c r="AI116" s="7">
        <v>0</v>
      </c>
      <c r="AJ116" s="7">
        <v>0</v>
      </c>
      <c r="AK116" s="29">
        <v>0</v>
      </c>
      <c r="AL116" s="7">
        <v>0</v>
      </c>
      <c r="AM116" s="105">
        <v>0</v>
      </c>
      <c r="AN116" s="7">
        <v>0</v>
      </c>
      <c r="AO116" s="11">
        <v>0</v>
      </c>
      <c r="AP116" s="105">
        <v>0</v>
      </c>
      <c r="AQ116" s="11">
        <v>0</v>
      </c>
      <c r="AR116" s="11">
        <v>0</v>
      </c>
      <c r="AS116" s="11">
        <v>0</v>
      </c>
      <c r="AT116" s="11">
        <v>0</v>
      </c>
      <c r="AU116" s="11">
        <v>0</v>
      </c>
      <c r="AV116" s="11">
        <v>0</v>
      </c>
      <c r="AW116" s="11">
        <v>0</v>
      </c>
      <c r="AX116" s="11">
        <v>0</v>
      </c>
      <c r="AZ116" s="11">
        <v>0</v>
      </c>
      <c r="BA116">
        <v>0</v>
      </c>
    </row>
    <row r="117" spans="1:53" hidden="1" x14ac:dyDescent="0.25">
      <c r="A117">
        <v>4</v>
      </c>
      <c r="B117" t="str">
        <f t="shared" si="8"/>
        <v>CS-6621</v>
      </c>
      <c r="C117" s="2" t="s">
        <v>314</v>
      </c>
      <c r="D117" s="2" t="str">
        <f t="shared" si="12"/>
        <v>6</v>
      </c>
      <c r="E117" s="2" t="str">
        <f t="shared" si="13"/>
        <v>66</v>
      </c>
      <c r="F117" s="2" t="str">
        <f t="shared" si="14"/>
        <v>662</v>
      </c>
      <c r="G117" s="1" t="s">
        <v>750</v>
      </c>
      <c r="H117" s="7">
        <v>0</v>
      </c>
      <c r="I117" s="7"/>
      <c r="J117" s="7">
        <v>0</v>
      </c>
      <c r="K117" s="7">
        <v>0</v>
      </c>
      <c r="L117" s="7">
        <v>0</v>
      </c>
      <c r="M117" s="7"/>
      <c r="N117" s="7">
        <v>0</v>
      </c>
      <c r="O117" s="7">
        <v>0</v>
      </c>
      <c r="P117" s="7">
        <v>0</v>
      </c>
      <c r="Q117" s="7"/>
      <c r="R117" s="7">
        <v>0</v>
      </c>
      <c r="S117" s="7">
        <v>0</v>
      </c>
      <c r="T117" s="7">
        <v>0</v>
      </c>
      <c r="U117" s="7"/>
      <c r="V117" s="7">
        <v>0</v>
      </c>
      <c r="W117" s="7">
        <v>0</v>
      </c>
      <c r="X117" s="7">
        <v>0</v>
      </c>
      <c r="Y117" s="7"/>
      <c r="Z117" s="7">
        <v>0</v>
      </c>
      <c r="AA117" s="7">
        <v>0</v>
      </c>
      <c r="AB117" s="7">
        <v>0</v>
      </c>
      <c r="AC117" s="7"/>
      <c r="AD117" s="7">
        <v>0</v>
      </c>
      <c r="AE117" s="7">
        <v>0</v>
      </c>
      <c r="AF117" s="7">
        <v>0</v>
      </c>
      <c r="AG117" s="29">
        <v>0</v>
      </c>
      <c r="AH117" s="7">
        <v>0</v>
      </c>
      <c r="AI117" s="7">
        <v>0</v>
      </c>
      <c r="AJ117" s="7">
        <v>0</v>
      </c>
      <c r="AK117" s="29">
        <v>0</v>
      </c>
      <c r="AL117" s="7">
        <v>0</v>
      </c>
      <c r="AM117" s="105">
        <v>0</v>
      </c>
      <c r="AN117" s="7">
        <v>0</v>
      </c>
      <c r="AO117" s="11">
        <v>0</v>
      </c>
      <c r="AP117" s="105">
        <v>0</v>
      </c>
      <c r="AQ117" s="11">
        <v>0</v>
      </c>
      <c r="AR117" s="11">
        <v>0</v>
      </c>
      <c r="AS117" s="11">
        <v>0</v>
      </c>
      <c r="AT117" s="11">
        <v>0</v>
      </c>
      <c r="AU117" s="11">
        <v>0</v>
      </c>
      <c r="AV117" s="11">
        <v>0</v>
      </c>
      <c r="AW117" s="11">
        <v>0</v>
      </c>
      <c r="AX117" s="11">
        <v>0</v>
      </c>
      <c r="AZ117" s="11">
        <v>0</v>
      </c>
      <c r="BA117">
        <v>0</v>
      </c>
    </row>
    <row r="118" spans="1:53" hidden="1" x14ac:dyDescent="0.25">
      <c r="A118">
        <v>4</v>
      </c>
      <c r="B118" t="str">
        <f t="shared" si="8"/>
        <v>CS-6622</v>
      </c>
      <c r="C118" s="2" t="s">
        <v>314</v>
      </c>
      <c r="D118" s="2" t="str">
        <f t="shared" si="12"/>
        <v>6</v>
      </c>
      <c r="E118" s="2" t="str">
        <f t="shared" si="13"/>
        <v>66</v>
      </c>
      <c r="F118" s="2" t="str">
        <f t="shared" si="14"/>
        <v>662</v>
      </c>
      <c r="G118" s="1" t="s">
        <v>751</v>
      </c>
      <c r="H118" s="7">
        <v>0</v>
      </c>
      <c r="I118" s="7"/>
      <c r="J118" s="7">
        <v>0</v>
      </c>
      <c r="K118" s="7">
        <v>0</v>
      </c>
      <c r="L118" s="7">
        <v>0</v>
      </c>
      <c r="M118" s="7"/>
      <c r="N118" s="7">
        <v>0</v>
      </c>
      <c r="O118" s="7">
        <v>0</v>
      </c>
      <c r="P118" s="7">
        <v>0</v>
      </c>
      <c r="Q118" s="7"/>
      <c r="R118" s="7">
        <v>0</v>
      </c>
      <c r="S118" s="7">
        <v>0</v>
      </c>
      <c r="T118" s="7">
        <v>0</v>
      </c>
      <c r="U118" s="7"/>
      <c r="V118" s="7">
        <v>0</v>
      </c>
      <c r="W118" s="7">
        <v>0</v>
      </c>
      <c r="X118" s="7">
        <v>0</v>
      </c>
      <c r="Y118" s="7"/>
      <c r="Z118" s="7">
        <v>0</v>
      </c>
      <c r="AA118" s="7">
        <v>0</v>
      </c>
      <c r="AB118" s="7">
        <v>0</v>
      </c>
      <c r="AC118" s="7"/>
      <c r="AD118" s="7">
        <v>0</v>
      </c>
      <c r="AE118" s="7">
        <v>0</v>
      </c>
      <c r="AF118" s="7">
        <v>0</v>
      </c>
      <c r="AG118" s="29">
        <v>0</v>
      </c>
      <c r="AH118" s="7">
        <v>0</v>
      </c>
      <c r="AI118" s="7">
        <v>0</v>
      </c>
      <c r="AJ118" s="7">
        <v>0</v>
      </c>
      <c r="AK118" s="29">
        <v>0</v>
      </c>
      <c r="AL118" s="7">
        <v>0</v>
      </c>
      <c r="AM118" s="105">
        <v>0</v>
      </c>
      <c r="AN118" s="7">
        <v>0</v>
      </c>
      <c r="AO118" s="11">
        <v>0</v>
      </c>
      <c r="AP118" s="105">
        <v>0</v>
      </c>
      <c r="AQ118" s="11">
        <v>0</v>
      </c>
      <c r="AR118" s="11">
        <v>0</v>
      </c>
      <c r="AS118" s="11">
        <v>0</v>
      </c>
      <c r="AT118" s="11">
        <v>0</v>
      </c>
      <c r="AU118" s="11">
        <v>0</v>
      </c>
      <c r="AV118" s="11">
        <v>0</v>
      </c>
      <c r="AW118" s="11">
        <v>0</v>
      </c>
      <c r="AX118" s="11">
        <v>0</v>
      </c>
      <c r="AZ118" s="11">
        <v>0</v>
      </c>
      <c r="BA118">
        <v>0</v>
      </c>
    </row>
    <row r="119" spans="1:53" hidden="1" x14ac:dyDescent="0.25">
      <c r="A119">
        <v>4</v>
      </c>
      <c r="B119" t="str">
        <f t="shared" si="8"/>
        <v>CS-6631</v>
      </c>
      <c r="C119" s="2" t="s">
        <v>314</v>
      </c>
      <c r="D119" s="2" t="str">
        <f t="shared" si="12"/>
        <v>6</v>
      </c>
      <c r="E119" s="2" t="str">
        <f t="shared" si="13"/>
        <v>66</v>
      </c>
      <c r="F119" s="2" t="str">
        <f t="shared" si="14"/>
        <v>663</v>
      </c>
      <c r="G119" s="1" t="s">
        <v>752</v>
      </c>
      <c r="H119" s="7">
        <v>0</v>
      </c>
      <c r="I119" s="7"/>
      <c r="J119" s="7">
        <v>0</v>
      </c>
      <c r="K119" s="7">
        <v>0</v>
      </c>
      <c r="L119" s="7">
        <v>0</v>
      </c>
      <c r="M119" s="7"/>
      <c r="N119" s="7">
        <v>0</v>
      </c>
      <c r="O119" s="7">
        <v>0</v>
      </c>
      <c r="P119" s="7">
        <v>0</v>
      </c>
      <c r="Q119" s="7"/>
      <c r="R119" s="7">
        <v>0</v>
      </c>
      <c r="S119" s="7">
        <v>0</v>
      </c>
      <c r="T119" s="7">
        <v>0</v>
      </c>
      <c r="U119" s="7"/>
      <c r="V119" s="7">
        <v>0</v>
      </c>
      <c r="W119" s="7">
        <v>0</v>
      </c>
      <c r="X119" s="7">
        <v>0</v>
      </c>
      <c r="Y119" s="7"/>
      <c r="Z119" s="7">
        <v>0</v>
      </c>
      <c r="AA119" s="7">
        <v>0</v>
      </c>
      <c r="AB119" s="7">
        <v>0</v>
      </c>
      <c r="AC119" s="7"/>
      <c r="AD119" s="7">
        <v>0</v>
      </c>
      <c r="AE119" s="7">
        <v>0</v>
      </c>
      <c r="AF119" s="7">
        <v>0</v>
      </c>
      <c r="AG119" s="29">
        <v>0</v>
      </c>
      <c r="AH119" s="7">
        <v>0</v>
      </c>
      <c r="AI119" s="7">
        <v>0</v>
      </c>
      <c r="AJ119" s="7">
        <v>0</v>
      </c>
      <c r="AK119" s="29">
        <v>0</v>
      </c>
      <c r="AL119" s="7">
        <v>0</v>
      </c>
      <c r="AM119" s="105">
        <v>0</v>
      </c>
      <c r="AN119" s="7">
        <v>0</v>
      </c>
      <c r="AO119" s="11">
        <v>0</v>
      </c>
      <c r="AP119" s="105">
        <v>0</v>
      </c>
      <c r="AQ119" s="11">
        <v>0</v>
      </c>
      <c r="AR119" s="11">
        <v>0</v>
      </c>
      <c r="AS119" s="11">
        <v>0</v>
      </c>
      <c r="AT119" s="11">
        <v>0</v>
      </c>
      <c r="AU119" s="11">
        <v>0</v>
      </c>
      <c r="AV119" s="11">
        <v>0</v>
      </c>
      <c r="AW119" s="11">
        <v>0</v>
      </c>
      <c r="AX119" s="11">
        <v>0</v>
      </c>
      <c r="AZ119" s="11">
        <v>0</v>
      </c>
      <c r="BA119">
        <v>0</v>
      </c>
    </row>
    <row r="120" spans="1:53" hidden="1" x14ac:dyDescent="0.25">
      <c r="A120">
        <v>4</v>
      </c>
      <c r="B120" t="str">
        <f t="shared" si="8"/>
        <v>CS-6632</v>
      </c>
      <c r="C120" s="2" t="s">
        <v>314</v>
      </c>
      <c r="D120" s="2" t="str">
        <f t="shared" si="12"/>
        <v>6</v>
      </c>
      <c r="E120" s="2" t="str">
        <f t="shared" si="13"/>
        <v>66</v>
      </c>
      <c r="F120" s="2" t="str">
        <f t="shared" si="14"/>
        <v>663</v>
      </c>
      <c r="G120" s="1" t="s">
        <v>753</v>
      </c>
      <c r="H120" s="7">
        <v>0</v>
      </c>
      <c r="I120" s="7"/>
      <c r="J120" s="7">
        <v>0</v>
      </c>
      <c r="K120" s="7">
        <v>0</v>
      </c>
      <c r="L120" s="7">
        <v>0</v>
      </c>
      <c r="M120" s="7"/>
      <c r="N120" s="7">
        <v>0</v>
      </c>
      <c r="O120" s="7">
        <v>0</v>
      </c>
      <c r="P120" s="7">
        <v>0</v>
      </c>
      <c r="Q120" s="7"/>
      <c r="R120" s="7">
        <v>0</v>
      </c>
      <c r="S120" s="7">
        <v>0</v>
      </c>
      <c r="T120" s="7">
        <v>0</v>
      </c>
      <c r="U120" s="7"/>
      <c r="V120" s="7">
        <v>0</v>
      </c>
      <c r="W120" s="7">
        <v>0</v>
      </c>
      <c r="X120" s="7">
        <v>0</v>
      </c>
      <c r="Y120" s="7"/>
      <c r="Z120" s="7">
        <v>0</v>
      </c>
      <c r="AA120" s="7">
        <v>0</v>
      </c>
      <c r="AB120" s="7">
        <v>0</v>
      </c>
      <c r="AC120" s="7"/>
      <c r="AD120" s="7">
        <v>0</v>
      </c>
      <c r="AE120" s="7">
        <v>0</v>
      </c>
      <c r="AF120" s="7">
        <v>0</v>
      </c>
      <c r="AG120" s="29">
        <v>0</v>
      </c>
      <c r="AH120" s="7">
        <v>0</v>
      </c>
      <c r="AI120" s="7">
        <v>0</v>
      </c>
      <c r="AJ120" s="7">
        <v>0</v>
      </c>
      <c r="AK120" s="29">
        <v>0</v>
      </c>
      <c r="AL120" s="7">
        <v>0</v>
      </c>
      <c r="AM120" s="105">
        <v>0</v>
      </c>
      <c r="AN120" s="7">
        <v>0</v>
      </c>
      <c r="AO120" s="11">
        <v>0</v>
      </c>
      <c r="AP120" s="105">
        <v>0</v>
      </c>
      <c r="AQ120" s="11">
        <v>0</v>
      </c>
      <c r="AR120" s="11">
        <v>0</v>
      </c>
      <c r="AS120" s="11">
        <v>0</v>
      </c>
      <c r="AT120" s="11">
        <v>0</v>
      </c>
      <c r="AU120" s="11">
        <v>0</v>
      </c>
      <c r="AV120" s="11">
        <v>0</v>
      </c>
      <c r="AW120" s="11">
        <v>0</v>
      </c>
      <c r="AX120" s="11">
        <v>0</v>
      </c>
      <c r="AZ120" s="11">
        <v>0</v>
      </c>
      <c r="BA120">
        <v>0</v>
      </c>
    </row>
    <row r="121" spans="1:53" hidden="1" x14ac:dyDescent="0.25">
      <c r="A121">
        <v>4</v>
      </c>
      <c r="B121" t="str">
        <f t="shared" si="8"/>
        <v>CS-6641</v>
      </c>
      <c r="C121" s="2" t="s">
        <v>314</v>
      </c>
      <c r="D121" s="2" t="str">
        <f t="shared" si="12"/>
        <v>6</v>
      </c>
      <c r="E121" s="2" t="str">
        <f t="shared" si="13"/>
        <v>66</v>
      </c>
      <c r="F121" s="2" t="str">
        <f t="shared" si="14"/>
        <v>664</v>
      </c>
      <c r="G121" s="1" t="s">
        <v>754</v>
      </c>
      <c r="H121" s="7">
        <v>0</v>
      </c>
      <c r="I121" s="7"/>
      <c r="J121" s="7">
        <v>0</v>
      </c>
      <c r="K121" s="7">
        <v>0</v>
      </c>
      <c r="L121" s="7">
        <v>0</v>
      </c>
      <c r="M121" s="7"/>
      <c r="N121" s="7">
        <v>0</v>
      </c>
      <c r="O121" s="7">
        <v>0</v>
      </c>
      <c r="P121" s="7">
        <v>0</v>
      </c>
      <c r="Q121" s="7"/>
      <c r="R121" s="7">
        <v>0</v>
      </c>
      <c r="S121" s="7">
        <v>0</v>
      </c>
      <c r="T121" s="7">
        <v>0</v>
      </c>
      <c r="U121" s="7"/>
      <c r="V121" s="7">
        <v>0</v>
      </c>
      <c r="W121" s="7">
        <v>0</v>
      </c>
      <c r="X121" s="7">
        <v>0</v>
      </c>
      <c r="Y121" s="7"/>
      <c r="Z121" s="7">
        <v>0</v>
      </c>
      <c r="AA121" s="7">
        <v>0</v>
      </c>
      <c r="AB121" s="7">
        <v>0</v>
      </c>
      <c r="AC121" s="7"/>
      <c r="AD121" s="7">
        <v>0</v>
      </c>
      <c r="AE121" s="7">
        <v>0</v>
      </c>
      <c r="AF121" s="7">
        <v>0</v>
      </c>
      <c r="AG121" s="29">
        <v>0</v>
      </c>
      <c r="AH121" s="7">
        <v>0</v>
      </c>
      <c r="AI121" s="7">
        <v>0</v>
      </c>
      <c r="AJ121" s="7">
        <v>0</v>
      </c>
      <c r="AK121" s="29">
        <v>0</v>
      </c>
      <c r="AL121" s="7">
        <v>0</v>
      </c>
      <c r="AM121" s="105">
        <v>0</v>
      </c>
      <c r="AN121" s="7">
        <v>0</v>
      </c>
      <c r="AO121" s="11">
        <v>0</v>
      </c>
      <c r="AP121" s="105">
        <v>0</v>
      </c>
      <c r="AQ121" s="11">
        <v>0</v>
      </c>
      <c r="AR121" s="11">
        <v>0</v>
      </c>
      <c r="AS121" s="11">
        <v>0</v>
      </c>
      <c r="AT121" s="11">
        <v>0</v>
      </c>
      <c r="AU121" s="11">
        <v>0</v>
      </c>
      <c r="AV121" s="11">
        <v>0</v>
      </c>
      <c r="AW121" s="11">
        <v>0</v>
      </c>
      <c r="AX121" s="11">
        <v>0</v>
      </c>
      <c r="AZ121" s="11">
        <v>0</v>
      </c>
      <c r="BA121">
        <v>0</v>
      </c>
    </row>
    <row r="122" spans="1:53" hidden="1" x14ac:dyDescent="0.25">
      <c r="A122">
        <v>4</v>
      </c>
      <c r="B122" t="str">
        <f t="shared" si="8"/>
        <v>CS-6642</v>
      </c>
      <c r="C122" s="2" t="s">
        <v>314</v>
      </c>
      <c r="D122" s="2" t="str">
        <f t="shared" si="12"/>
        <v>6</v>
      </c>
      <c r="E122" s="2" t="str">
        <f t="shared" si="13"/>
        <v>66</v>
      </c>
      <c r="F122" s="2" t="str">
        <f t="shared" si="14"/>
        <v>664</v>
      </c>
      <c r="G122" s="1" t="s">
        <v>755</v>
      </c>
      <c r="H122" s="7">
        <v>0</v>
      </c>
      <c r="I122" s="7"/>
      <c r="J122" s="7">
        <v>0</v>
      </c>
      <c r="K122" s="7">
        <v>0</v>
      </c>
      <c r="L122" s="7">
        <v>0</v>
      </c>
      <c r="M122" s="7"/>
      <c r="N122" s="7">
        <v>0</v>
      </c>
      <c r="O122" s="7">
        <v>0</v>
      </c>
      <c r="P122" s="7">
        <v>0</v>
      </c>
      <c r="Q122" s="7"/>
      <c r="R122" s="7">
        <v>0</v>
      </c>
      <c r="S122" s="7">
        <v>0</v>
      </c>
      <c r="T122" s="7">
        <v>0</v>
      </c>
      <c r="U122" s="7"/>
      <c r="V122" s="7">
        <v>0</v>
      </c>
      <c r="W122" s="7">
        <v>0</v>
      </c>
      <c r="X122" s="7">
        <v>0</v>
      </c>
      <c r="Y122" s="7"/>
      <c r="Z122" s="7">
        <v>0</v>
      </c>
      <c r="AA122" s="7">
        <v>0</v>
      </c>
      <c r="AB122" s="7">
        <v>0</v>
      </c>
      <c r="AC122" s="7"/>
      <c r="AD122" s="7">
        <v>0</v>
      </c>
      <c r="AE122" s="7">
        <v>0</v>
      </c>
      <c r="AF122" s="7">
        <v>0</v>
      </c>
      <c r="AG122" s="29">
        <v>0</v>
      </c>
      <c r="AH122" s="7">
        <v>0</v>
      </c>
      <c r="AI122" s="7">
        <v>0</v>
      </c>
      <c r="AJ122" s="7">
        <v>0</v>
      </c>
      <c r="AK122" s="29">
        <v>0</v>
      </c>
      <c r="AL122" s="7">
        <v>0</v>
      </c>
      <c r="AM122" s="105">
        <v>0</v>
      </c>
      <c r="AN122" s="7">
        <v>0</v>
      </c>
      <c r="AO122" s="11">
        <v>0</v>
      </c>
      <c r="AP122" s="105">
        <v>0</v>
      </c>
      <c r="AQ122" s="11">
        <v>0</v>
      </c>
      <c r="AR122" s="11">
        <v>0</v>
      </c>
      <c r="AS122" s="11">
        <v>0</v>
      </c>
      <c r="AT122" s="11">
        <v>0</v>
      </c>
      <c r="AU122" s="11">
        <v>0</v>
      </c>
      <c r="AV122" s="11">
        <v>0</v>
      </c>
      <c r="AW122" s="11">
        <v>0</v>
      </c>
      <c r="AX122" s="11">
        <v>0</v>
      </c>
      <c r="AZ122" s="11">
        <v>0</v>
      </c>
      <c r="BA122">
        <v>0</v>
      </c>
    </row>
    <row r="123" spans="1:53" hidden="1" x14ac:dyDescent="0.25">
      <c r="A123">
        <v>4</v>
      </c>
      <c r="B123" t="str">
        <f t="shared" si="8"/>
        <v>CS-6651</v>
      </c>
      <c r="C123" s="2" t="s">
        <v>314</v>
      </c>
      <c r="D123" s="2" t="str">
        <f t="shared" si="12"/>
        <v>6</v>
      </c>
      <c r="E123" s="2" t="str">
        <f t="shared" si="13"/>
        <v>66</v>
      </c>
      <c r="F123" s="2" t="str">
        <f t="shared" si="14"/>
        <v>665</v>
      </c>
      <c r="G123" s="1" t="s">
        <v>756</v>
      </c>
      <c r="H123" s="7">
        <v>0</v>
      </c>
      <c r="I123" s="7"/>
      <c r="J123" s="7">
        <v>0</v>
      </c>
      <c r="K123" s="7">
        <v>0</v>
      </c>
      <c r="L123" s="7">
        <v>0</v>
      </c>
      <c r="M123" s="7"/>
      <c r="N123" s="7">
        <v>0</v>
      </c>
      <c r="O123" s="7">
        <v>0</v>
      </c>
      <c r="P123" s="7">
        <v>0</v>
      </c>
      <c r="Q123" s="7"/>
      <c r="R123" s="7">
        <v>0</v>
      </c>
      <c r="S123" s="7">
        <v>0</v>
      </c>
      <c r="T123" s="7">
        <v>0</v>
      </c>
      <c r="U123" s="7"/>
      <c r="V123" s="7">
        <v>0</v>
      </c>
      <c r="W123" s="7">
        <v>0</v>
      </c>
      <c r="X123" s="7">
        <v>0</v>
      </c>
      <c r="Y123" s="7"/>
      <c r="Z123" s="7">
        <v>0</v>
      </c>
      <c r="AA123" s="7">
        <v>0</v>
      </c>
      <c r="AB123" s="7">
        <v>0</v>
      </c>
      <c r="AC123" s="7"/>
      <c r="AD123" s="7">
        <v>0</v>
      </c>
      <c r="AE123" s="7">
        <v>0</v>
      </c>
      <c r="AF123" s="7">
        <v>0</v>
      </c>
      <c r="AG123" s="29">
        <v>0</v>
      </c>
      <c r="AH123" s="7">
        <v>0</v>
      </c>
      <c r="AI123" s="7">
        <v>0</v>
      </c>
      <c r="AJ123" s="7">
        <v>0</v>
      </c>
      <c r="AK123" s="29">
        <v>0</v>
      </c>
      <c r="AL123" s="7">
        <v>0</v>
      </c>
      <c r="AM123" s="105">
        <v>0</v>
      </c>
      <c r="AN123" s="7">
        <v>0</v>
      </c>
      <c r="AO123" s="11">
        <v>0</v>
      </c>
      <c r="AP123" s="105">
        <v>0</v>
      </c>
      <c r="AQ123" s="11">
        <v>0</v>
      </c>
      <c r="AR123" s="11">
        <v>0</v>
      </c>
      <c r="AS123" s="11">
        <v>0</v>
      </c>
      <c r="AT123" s="11">
        <v>0</v>
      </c>
      <c r="AU123" s="11">
        <v>0</v>
      </c>
      <c r="AV123" s="11">
        <v>0</v>
      </c>
      <c r="AW123" s="11">
        <v>0</v>
      </c>
      <c r="AX123" s="11">
        <v>0</v>
      </c>
      <c r="AZ123" s="11">
        <v>0</v>
      </c>
      <c r="BA123">
        <v>0</v>
      </c>
    </row>
    <row r="124" spans="1:53" hidden="1" x14ac:dyDescent="0.25">
      <c r="A124">
        <v>4</v>
      </c>
      <c r="B124" t="str">
        <f t="shared" si="8"/>
        <v>CS-6652</v>
      </c>
      <c r="C124" s="2" t="s">
        <v>314</v>
      </c>
      <c r="D124" s="2" t="str">
        <f t="shared" si="12"/>
        <v>6</v>
      </c>
      <c r="E124" s="2" t="str">
        <f t="shared" si="13"/>
        <v>66</v>
      </c>
      <c r="F124" s="2" t="str">
        <f t="shared" si="14"/>
        <v>665</v>
      </c>
      <c r="G124" s="1" t="s">
        <v>757</v>
      </c>
      <c r="H124" s="7">
        <v>0</v>
      </c>
      <c r="I124" s="7"/>
      <c r="J124" s="7">
        <v>0</v>
      </c>
      <c r="K124" s="7">
        <v>0</v>
      </c>
      <c r="L124" s="7">
        <v>0</v>
      </c>
      <c r="M124" s="7"/>
      <c r="N124" s="7">
        <v>0</v>
      </c>
      <c r="O124" s="7">
        <v>0</v>
      </c>
      <c r="P124" s="7">
        <v>0</v>
      </c>
      <c r="Q124" s="7"/>
      <c r="R124" s="7">
        <v>0</v>
      </c>
      <c r="S124" s="7">
        <v>0</v>
      </c>
      <c r="T124" s="7">
        <v>0</v>
      </c>
      <c r="U124" s="7"/>
      <c r="V124" s="7">
        <v>0</v>
      </c>
      <c r="W124" s="7">
        <v>0</v>
      </c>
      <c r="X124" s="7">
        <v>0</v>
      </c>
      <c r="Y124" s="7"/>
      <c r="Z124" s="7">
        <v>0</v>
      </c>
      <c r="AA124" s="7">
        <v>0</v>
      </c>
      <c r="AB124" s="7">
        <v>0</v>
      </c>
      <c r="AC124" s="7"/>
      <c r="AD124" s="7">
        <v>0</v>
      </c>
      <c r="AE124" s="7">
        <v>0</v>
      </c>
      <c r="AF124" s="7">
        <v>0</v>
      </c>
      <c r="AG124" s="29">
        <v>0</v>
      </c>
      <c r="AH124" s="7">
        <v>0</v>
      </c>
      <c r="AI124" s="7">
        <v>0</v>
      </c>
      <c r="AJ124" s="7">
        <v>0</v>
      </c>
      <c r="AK124" s="29">
        <v>0</v>
      </c>
      <c r="AL124" s="7">
        <v>0</v>
      </c>
      <c r="AM124" s="105">
        <v>0</v>
      </c>
      <c r="AN124" s="7">
        <v>0</v>
      </c>
      <c r="AO124" s="11">
        <v>0</v>
      </c>
      <c r="AP124" s="105">
        <v>0</v>
      </c>
      <c r="AQ124" s="11">
        <v>0</v>
      </c>
      <c r="AR124" s="11">
        <v>0</v>
      </c>
      <c r="AS124" s="11">
        <v>0</v>
      </c>
      <c r="AT124" s="11">
        <v>0</v>
      </c>
      <c r="AU124" s="11">
        <v>0</v>
      </c>
      <c r="AV124" s="11">
        <v>0</v>
      </c>
      <c r="AW124" s="11">
        <v>0</v>
      </c>
      <c r="AX124" s="11">
        <v>0</v>
      </c>
      <c r="AZ124" s="11">
        <v>0</v>
      </c>
      <c r="BA124">
        <v>0</v>
      </c>
    </row>
    <row r="125" spans="1:53" hidden="1" x14ac:dyDescent="0.25">
      <c r="A125">
        <v>4</v>
      </c>
      <c r="B125" t="str">
        <f t="shared" si="8"/>
        <v>CS-6661</v>
      </c>
      <c r="C125" s="2" t="s">
        <v>314</v>
      </c>
      <c r="D125" s="2" t="str">
        <f t="shared" si="12"/>
        <v>6</v>
      </c>
      <c r="E125" s="2" t="str">
        <f t="shared" si="13"/>
        <v>66</v>
      </c>
      <c r="F125" s="2" t="str">
        <f t="shared" si="14"/>
        <v>666</v>
      </c>
      <c r="G125" s="1" t="s">
        <v>2398</v>
      </c>
      <c r="H125" s="7">
        <v>0</v>
      </c>
      <c r="I125" s="7"/>
      <c r="J125" s="7">
        <v>0</v>
      </c>
      <c r="K125" s="7">
        <v>0</v>
      </c>
      <c r="L125" s="7">
        <v>0</v>
      </c>
      <c r="M125" s="7"/>
      <c r="N125" s="7">
        <v>0</v>
      </c>
      <c r="O125" s="7">
        <v>0</v>
      </c>
      <c r="P125" s="7">
        <v>0</v>
      </c>
      <c r="Q125" s="7"/>
      <c r="R125" s="7">
        <v>0</v>
      </c>
      <c r="S125" s="7">
        <v>0</v>
      </c>
      <c r="T125" s="7">
        <v>0</v>
      </c>
      <c r="U125" s="7"/>
      <c r="V125" s="7">
        <v>0</v>
      </c>
      <c r="W125" s="7">
        <v>0</v>
      </c>
      <c r="X125" s="7">
        <v>0</v>
      </c>
      <c r="Y125" s="7"/>
      <c r="Z125" s="7">
        <v>0</v>
      </c>
      <c r="AA125" s="7">
        <v>0</v>
      </c>
      <c r="AB125" s="7">
        <v>0</v>
      </c>
      <c r="AC125" s="7"/>
      <c r="AD125" s="7">
        <v>0</v>
      </c>
      <c r="AE125" s="7">
        <v>0</v>
      </c>
      <c r="AF125" s="7">
        <v>0</v>
      </c>
      <c r="AG125" s="29">
        <v>0</v>
      </c>
      <c r="AH125" s="7">
        <v>0</v>
      </c>
      <c r="AI125" s="7">
        <v>0</v>
      </c>
      <c r="AJ125" s="7">
        <v>0</v>
      </c>
      <c r="AK125" s="29">
        <v>0</v>
      </c>
      <c r="AL125" s="7">
        <v>0</v>
      </c>
      <c r="AM125" s="105">
        <v>0</v>
      </c>
      <c r="AN125" s="7">
        <v>0</v>
      </c>
      <c r="AO125" s="11">
        <v>0</v>
      </c>
      <c r="AP125" s="105">
        <v>0</v>
      </c>
      <c r="AQ125" s="11">
        <v>0</v>
      </c>
      <c r="AR125" s="11">
        <v>0</v>
      </c>
      <c r="AS125" s="11">
        <v>0</v>
      </c>
      <c r="AT125" s="11">
        <v>0</v>
      </c>
      <c r="AU125" s="11">
        <v>0</v>
      </c>
      <c r="AV125" s="11">
        <v>0</v>
      </c>
      <c r="AW125" s="11">
        <v>0</v>
      </c>
      <c r="AX125" s="11">
        <v>0</v>
      </c>
      <c r="AZ125" s="11">
        <v>0</v>
      </c>
      <c r="BA125">
        <v>0</v>
      </c>
    </row>
    <row r="126" spans="1:53" hidden="1" x14ac:dyDescent="0.25">
      <c r="A126">
        <v>4</v>
      </c>
      <c r="B126" t="str">
        <f t="shared" si="8"/>
        <v>CS-6662</v>
      </c>
      <c r="C126" s="2" t="s">
        <v>314</v>
      </c>
      <c r="D126" s="2" t="str">
        <f t="shared" si="12"/>
        <v>6</v>
      </c>
      <c r="E126" s="2" t="str">
        <f t="shared" si="13"/>
        <v>66</v>
      </c>
      <c r="F126" s="2" t="str">
        <f t="shared" si="14"/>
        <v>666</v>
      </c>
      <c r="G126" s="1" t="s">
        <v>2399</v>
      </c>
      <c r="H126" s="7">
        <v>0</v>
      </c>
      <c r="I126" s="7"/>
      <c r="J126" s="7">
        <v>0</v>
      </c>
      <c r="K126" s="7">
        <v>0</v>
      </c>
      <c r="L126" s="7">
        <v>0</v>
      </c>
      <c r="M126" s="7"/>
      <c r="N126" s="7">
        <v>0</v>
      </c>
      <c r="O126" s="7">
        <v>0</v>
      </c>
      <c r="P126" s="7">
        <v>0</v>
      </c>
      <c r="Q126" s="7"/>
      <c r="R126" s="7">
        <v>0</v>
      </c>
      <c r="S126" s="7">
        <v>0</v>
      </c>
      <c r="T126" s="7">
        <v>0</v>
      </c>
      <c r="U126" s="7"/>
      <c r="V126" s="7">
        <v>0</v>
      </c>
      <c r="W126" s="7">
        <v>0</v>
      </c>
      <c r="X126" s="7">
        <v>0</v>
      </c>
      <c r="Y126" s="7"/>
      <c r="Z126" s="7">
        <v>0</v>
      </c>
      <c r="AA126" s="7">
        <v>0</v>
      </c>
      <c r="AB126" s="7">
        <v>0</v>
      </c>
      <c r="AC126" s="7"/>
      <c r="AD126" s="7">
        <v>0</v>
      </c>
      <c r="AE126" s="7">
        <v>0</v>
      </c>
      <c r="AF126" s="7">
        <v>0</v>
      </c>
      <c r="AG126" s="29">
        <v>0</v>
      </c>
      <c r="AH126" s="7">
        <v>0</v>
      </c>
      <c r="AI126" s="7">
        <v>0</v>
      </c>
      <c r="AJ126" s="7">
        <v>0</v>
      </c>
      <c r="AK126" s="29">
        <v>0</v>
      </c>
      <c r="AL126" s="7">
        <v>0</v>
      </c>
      <c r="AM126" s="105">
        <v>0</v>
      </c>
      <c r="AN126" s="7">
        <v>0</v>
      </c>
      <c r="AO126" s="11">
        <v>0</v>
      </c>
      <c r="AP126" s="105">
        <v>0</v>
      </c>
      <c r="AQ126" s="11">
        <v>0</v>
      </c>
      <c r="AR126" s="11">
        <v>0</v>
      </c>
      <c r="AS126" s="11">
        <v>0</v>
      </c>
      <c r="AT126" s="11">
        <v>0</v>
      </c>
      <c r="AU126" s="11">
        <v>0</v>
      </c>
      <c r="AV126" s="11">
        <v>0</v>
      </c>
      <c r="AW126" s="11">
        <v>0</v>
      </c>
      <c r="AX126" s="11">
        <v>0</v>
      </c>
      <c r="AZ126" s="11">
        <v>0</v>
      </c>
      <c r="BA126">
        <v>0</v>
      </c>
    </row>
    <row r="127" spans="1:53" hidden="1" x14ac:dyDescent="0.25">
      <c r="A127">
        <v>4</v>
      </c>
      <c r="B127" t="str">
        <f t="shared" si="8"/>
        <v>CS-6671</v>
      </c>
      <c r="C127" s="2" t="s">
        <v>314</v>
      </c>
      <c r="D127" s="2" t="str">
        <f t="shared" si="12"/>
        <v>6</v>
      </c>
      <c r="E127" s="2" t="str">
        <f t="shared" si="13"/>
        <v>66</v>
      </c>
      <c r="F127" s="2" t="str">
        <f t="shared" si="14"/>
        <v>667</v>
      </c>
      <c r="G127" s="1" t="s">
        <v>2400</v>
      </c>
      <c r="H127" s="7">
        <v>0</v>
      </c>
      <c r="I127" s="7"/>
      <c r="J127" s="7">
        <v>0</v>
      </c>
      <c r="K127" s="7">
        <v>0</v>
      </c>
      <c r="L127" s="7">
        <v>0</v>
      </c>
      <c r="M127" s="7"/>
      <c r="N127" s="7">
        <v>0</v>
      </c>
      <c r="O127" s="7">
        <v>0</v>
      </c>
      <c r="P127" s="7">
        <v>0</v>
      </c>
      <c r="Q127" s="7"/>
      <c r="R127" s="7">
        <v>0</v>
      </c>
      <c r="S127" s="7">
        <v>0</v>
      </c>
      <c r="T127" s="7">
        <v>0</v>
      </c>
      <c r="U127" s="7"/>
      <c r="V127" s="7">
        <v>0</v>
      </c>
      <c r="W127" s="7">
        <v>0</v>
      </c>
      <c r="X127" s="7">
        <v>0</v>
      </c>
      <c r="Y127" s="7"/>
      <c r="Z127" s="7">
        <v>0</v>
      </c>
      <c r="AA127" s="7">
        <v>0</v>
      </c>
      <c r="AB127" s="7">
        <v>0</v>
      </c>
      <c r="AC127" s="7"/>
      <c r="AD127" s="7">
        <v>0</v>
      </c>
      <c r="AE127" s="29">
        <v>0</v>
      </c>
      <c r="AF127" s="7">
        <v>0</v>
      </c>
      <c r="AG127" s="29">
        <v>0</v>
      </c>
      <c r="AH127" s="7">
        <v>0</v>
      </c>
      <c r="AI127" s="7">
        <v>0</v>
      </c>
      <c r="AJ127" s="7">
        <v>0</v>
      </c>
      <c r="AK127" s="29">
        <v>0</v>
      </c>
      <c r="AL127" s="7">
        <v>0</v>
      </c>
      <c r="AM127" s="105">
        <v>0</v>
      </c>
      <c r="AN127" s="7">
        <v>0</v>
      </c>
      <c r="AO127" s="11">
        <v>0</v>
      </c>
      <c r="AP127" s="105">
        <v>0</v>
      </c>
      <c r="AQ127" s="11">
        <v>0</v>
      </c>
      <c r="AR127" s="11">
        <v>0</v>
      </c>
      <c r="AS127" s="11">
        <v>0</v>
      </c>
      <c r="AT127" s="11">
        <v>0</v>
      </c>
      <c r="AU127" s="11">
        <v>0</v>
      </c>
      <c r="AV127" s="11">
        <v>0</v>
      </c>
      <c r="AW127" s="11">
        <v>0</v>
      </c>
      <c r="AX127" s="11">
        <v>0</v>
      </c>
      <c r="AZ127" s="11">
        <v>0</v>
      </c>
      <c r="BA127">
        <v>0</v>
      </c>
    </row>
    <row r="128" spans="1:53" hidden="1" x14ac:dyDescent="0.25">
      <c r="A128">
        <v>4</v>
      </c>
      <c r="B128" t="str">
        <f t="shared" si="8"/>
        <v>CS-6672</v>
      </c>
      <c r="C128" s="2" t="s">
        <v>314</v>
      </c>
      <c r="D128" s="2" t="str">
        <f t="shared" si="12"/>
        <v>6</v>
      </c>
      <c r="E128" s="2" t="str">
        <f t="shared" si="13"/>
        <v>66</v>
      </c>
      <c r="F128" s="2" t="str">
        <f t="shared" si="14"/>
        <v>667</v>
      </c>
      <c r="G128" s="1" t="s">
        <v>2401</v>
      </c>
      <c r="H128" s="7">
        <v>0</v>
      </c>
      <c r="I128" s="7"/>
      <c r="J128" s="7">
        <v>0</v>
      </c>
      <c r="K128" s="7">
        <v>0</v>
      </c>
      <c r="L128" s="7">
        <v>0</v>
      </c>
      <c r="M128" s="7"/>
      <c r="N128" s="7">
        <v>0</v>
      </c>
      <c r="O128" s="7">
        <v>0</v>
      </c>
      <c r="P128" s="7">
        <v>0</v>
      </c>
      <c r="Q128" s="7"/>
      <c r="R128" s="7">
        <v>0</v>
      </c>
      <c r="S128" s="7">
        <v>0</v>
      </c>
      <c r="T128" s="7">
        <v>0</v>
      </c>
      <c r="U128" s="7"/>
      <c r="V128" s="7">
        <v>0</v>
      </c>
      <c r="W128" s="7">
        <v>0</v>
      </c>
      <c r="X128" s="7">
        <v>0</v>
      </c>
      <c r="Y128" s="7"/>
      <c r="Z128" s="7">
        <v>0</v>
      </c>
      <c r="AA128" s="7">
        <v>0</v>
      </c>
      <c r="AB128" s="29">
        <v>0</v>
      </c>
      <c r="AC128" s="29"/>
      <c r="AD128" s="29">
        <v>0</v>
      </c>
      <c r="AE128" s="7">
        <v>0</v>
      </c>
      <c r="AF128" s="7">
        <v>0</v>
      </c>
      <c r="AG128" s="29">
        <v>0</v>
      </c>
      <c r="AH128" s="7">
        <v>0</v>
      </c>
      <c r="AI128" s="29">
        <v>0</v>
      </c>
      <c r="AJ128" s="29">
        <v>0</v>
      </c>
      <c r="AK128" s="29">
        <v>0</v>
      </c>
      <c r="AL128" s="7">
        <v>0</v>
      </c>
      <c r="AM128" s="105">
        <v>0</v>
      </c>
      <c r="AN128" s="7">
        <v>0</v>
      </c>
      <c r="AO128" s="11">
        <v>0</v>
      </c>
      <c r="AP128" s="105">
        <v>0</v>
      </c>
      <c r="AQ128" s="11">
        <v>0</v>
      </c>
      <c r="AR128" s="11">
        <v>0</v>
      </c>
      <c r="AS128" s="11">
        <v>0</v>
      </c>
      <c r="AT128" s="11">
        <v>0</v>
      </c>
      <c r="AU128" s="11">
        <v>0</v>
      </c>
      <c r="AV128" s="11">
        <v>0</v>
      </c>
      <c r="AW128" s="11">
        <v>0</v>
      </c>
      <c r="AX128" s="11">
        <v>0</v>
      </c>
      <c r="AZ128" s="11">
        <v>0</v>
      </c>
      <c r="BA128">
        <v>0</v>
      </c>
    </row>
    <row r="129" spans="1:53" hidden="1" x14ac:dyDescent="0.25">
      <c r="A129">
        <v>4</v>
      </c>
      <c r="B129" t="str">
        <f t="shared" si="8"/>
        <v>CS-6700</v>
      </c>
      <c r="C129" s="2" t="s">
        <v>314</v>
      </c>
      <c r="D129" s="2" t="str">
        <f t="shared" si="12"/>
        <v>6</v>
      </c>
      <c r="E129" s="2" t="str">
        <f t="shared" si="13"/>
        <v>67</v>
      </c>
      <c r="F129" s="2" t="str">
        <f t="shared" si="14"/>
        <v>670</v>
      </c>
      <c r="G129" s="1" t="s">
        <v>758</v>
      </c>
      <c r="H129" s="7">
        <v>0</v>
      </c>
      <c r="I129" s="7"/>
      <c r="J129" s="7">
        <v>0</v>
      </c>
      <c r="K129" s="7">
        <v>0</v>
      </c>
      <c r="L129" s="7">
        <v>0</v>
      </c>
      <c r="M129" s="7"/>
      <c r="N129" s="7">
        <v>0</v>
      </c>
      <c r="O129" s="7">
        <v>0</v>
      </c>
      <c r="P129" s="7">
        <v>0</v>
      </c>
      <c r="Q129" s="7"/>
      <c r="R129" s="7">
        <v>0</v>
      </c>
      <c r="S129" s="7">
        <v>0</v>
      </c>
      <c r="T129" s="7">
        <v>0</v>
      </c>
      <c r="U129" s="7"/>
      <c r="V129" s="7">
        <v>0</v>
      </c>
      <c r="W129" s="7">
        <v>0</v>
      </c>
      <c r="X129" s="7">
        <v>0</v>
      </c>
      <c r="Y129" s="7"/>
      <c r="Z129" s="7">
        <v>0</v>
      </c>
      <c r="AA129" s="7">
        <v>0</v>
      </c>
      <c r="AB129" s="7">
        <v>0</v>
      </c>
      <c r="AC129" s="7"/>
      <c r="AD129" s="7">
        <v>0</v>
      </c>
      <c r="AE129" s="7">
        <v>0</v>
      </c>
      <c r="AF129" s="7">
        <v>0</v>
      </c>
      <c r="AG129" s="29">
        <v>0</v>
      </c>
      <c r="AH129" s="7">
        <v>0</v>
      </c>
      <c r="AI129" s="7">
        <v>0</v>
      </c>
      <c r="AJ129" s="7">
        <v>0</v>
      </c>
      <c r="AK129" s="29">
        <v>0</v>
      </c>
      <c r="AL129" s="7">
        <v>0</v>
      </c>
      <c r="AM129" s="105">
        <v>0</v>
      </c>
      <c r="AN129" s="7">
        <v>0</v>
      </c>
      <c r="AO129" s="11">
        <v>0</v>
      </c>
      <c r="AP129" s="105">
        <v>0</v>
      </c>
      <c r="AQ129" s="11">
        <v>0</v>
      </c>
      <c r="AR129" s="11">
        <v>0</v>
      </c>
      <c r="AS129" s="11">
        <v>0</v>
      </c>
      <c r="AT129" s="11">
        <v>0</v>
      </c>
      <c r="AU129" s="11">
        <v>0</v>
      </c>
      <c r="AV129" s="11">
        <v>0</v>
      </c>
      <c r="AW129" s="11">
        <v>0</v>
      </c>
      <c r="AX129" s="11">
        <v>0</v>
      </c>
      <c r="AZ129" s="11">
        <v>0</v>
      </c>
      <c r="BA129">
        <v>0</v>
      </c>
    </row>
    <row r="130" spans="1:53" hidden="1" x14ac:dyDescent="0.25">
      <c r="A130">
        <v>4</v>
      </c>
      <c r="B130" t="str">
        <f t="shared" si="8"/>
        <v>CS-6811</v>
      </c>
      <c r="C130" s="2" t="s">
        <v>314</v>
      </c>
      <c r="D130" s="2" t="str">
        <f t="shared" si="12"/>
        <v>6</v>
      </c>
      <c r="E130" s="2" t="str">
        <f t="shared" si="13"/>
        <v>68</v>
      </c>
      <c r="F130" s="2" t="str">
        <f t="shared" si="14"/>
        <v>681</v>
      </c>
      <c r="G130" s="1" t="s">
        <v>760</v>
      </c>
      <c r="H130" s="7">
        <v>0</v>
      </c>
      <c r="I130" s="7"/>
      <c r="J130" s="7">
        <v>0</v>
      </c>
      <c r="K130" s="7">
        <v>0</v>
      </c>
      <c r="L130" s="7">
        <v>0</v>
      </c>
      <c r="M130" s="7"/>
      <c r="N130" s="7">
        <v>0</v>
      </c>
      <c r="O130" s="7">
        <v>0</v>
      </c>
      <c r="P130" s="7">
        <v>0</v>
      </c>
      <c r="Q130" s="7"/>
      <c r="R130" s="7">
        <v>0</v>
      </c>
      <c r="S130" s="7">
        <v>0</v>
      </c>
      <c r="T130" s="7">
        <v>0</v>
      </c>
      <c r="U130" s="7"/>
      <c r="V130" s="7">
        <v>0</v>
      </c>
      <c r="W130" s="7">
        <v>0</v>
      </c>
      <c r="X130" s="7">
        <v>0</v>
      </c>
      <c r="Y130" s="7"/>
      <c r="Z130" s="7">
        <v>0</v>
      </c>
      <c r="AA130" s="7">
        <v>0</v>
      </c>
      <c r="AB130" s="7">
        <v>0</v>
      </c>
      <c r="AC130" s="7"/>
      <c r="AD130" s="7">
        <v>0</v>
      </c>
      <c r="AE130" s="7">
        <v>0</v>
      </c>
      <c r="AF130" s="7">
        <v>0</v>
      </c>
      <c r="AG130" s="29">
        <v>0</v>
      </c>
      <c r="AH130" s="7">
        <v>0</v>
      </c>
      <c r="AI130" s="7">
        <v>0</v>
      </c>
      <c r="AJ130" s="7">
        <v>0</v>
      </c>
      <c r="AK130" s="29">
        <v>0</v>
      </c>
      <c r="AL130" s="7">
        <v>0</v>
      </c>
      <c r="AM130" s="105">
        <v>0</v>
      </c>
      <c r="AN130" s="7">
        <v>0</v>
      </c>
      <c r="AO130" s="11">
        <v>0</v>
      </c>
      <c r="AP130" s="105">
        <v>0</v>
      </c>
      <c r="AQ130" s="11">
        <v>0</v>
      </c>
      <c r="AR130" s="11">
        <v>0</v>
      </c>
      <c r="AS130" s="11">
        <v>0</v>
      </c>
      <c r="AT130" s="11">
        <v>0</v>
      </c>
      <c r="AU130" s="11">
        <v>0</v>
      </c>
      <c r="AV130" s="11">
        <v>0</v>
      </c>
      <c r="AW130" s="11">
        <v>0</v>
      </c>
      <c r="AX130" s="11">
        <v>0</v>
      </c>
      <c r="AZ130" s="11">
        <v>0</v>
      </c>
      <c r="BA130">
        <v>0</v>
      </c>
    </row>
    <row r="131" spans="1:53" hidden="1" x14ac:dyDescent="0.25">
      <c r="A131">
        <v>4</v>
      </c>
      <c r="B131" t="str">
        <f t="shared" ref="B131:B194" si="15">C131&amp;"-"&amp;G131</f>
        <v>CS-6812</v>
      </c>
      <c r="C131" s="2" t="s">
        <v>314</v>
      </c>
      <c r="D131" s="2" t="str">
        <f t="shared" si="12"/>
        <v>6</v>
      </c>
      <c r="E131" s="2" t="str">
        <f t="shared" si="13"/>
        <v>68</v>
      </c>
      <c r="F131" s="2" t="str">
        <f t="shared" si="14"/>
        <v>681</v>
      </c>
      <c r="G131" s="1" t="s">
        <v>761</v>
      </c>
      <c r="H131" s="7">
        <v>0</v>
      </c>
      <c r="I131" s="7"/>
      <c r="J131" s="7">
        <v>0</v>
      </c>
      <c r="K131" s="7">
        <v>0</v>
      </c>
      <c r="L131" s="7">
        <v>0</v>
      </c>
      <c r="M131" s="7"/>
      <c r="N131" s="7">
        <v>0</v>
      </c>
      <c r="O131" s="7">
        <v>0</v>
      </c>
      <c r="P131" s="7">
        <v>0</v>
      </c>
      <c r="Q131" s="7"/>
      <c r="R131" s="7">
        <v>0</v>
      </c>
      <c r="S131" s="7">
        <v>0</v>
      </c>
      <c r="T131" s="7">
        <v>0</v>
      </c>
      <c r="U131" s="7"/>
      <c r="V131" s="7">
        <v>0</v>
      </c>
      <c r="W131" s="7">
        <v>0</v>
      </c>
      <c r="X131" s="7">
        <v>0</v>
      </c>
      <c r="Y131" s="7"/>
      <c r="Z131" s="7">
        <v>0</v>
      </c>
      <c r="AA131" s="7">
        <v>0</v>
      </c>
      <c r="AB131" s="7">
        <v>0</v>
      </c>
      <c r="AC131" s="7"/>
      <c r="AD131" s="7">
        <v>0</v>
      </c>
      <c r="AE131" s="7">
        <v>0</v>
      </c>
      <c r="AF131" s="7">
        <v>0</v>
      </c>
      <c r="AG131" s="29">
        <v>0</v>
      </c>
      <c r="AH131" s="7">
        <v>0</v>
      </c>
      <c r="AI131" s="7">
        <v>0</v>
      </c>
      <c r="AJ131" s="7">
        <v>0</v>
      </c>
      <c r="AK131" s="29">
        <v>0</v>
      </c>
      <c r="AL131" s="7">
        <v>0</v>
      </c>
      <c r="AM131" s="105">
        <v>0</v>
      </c>
      <c r="AN131" s="7">
        <v>0</v>
      </c>
      <c r="AO131" s="11">
        <v>0</v>
      </c>
      <c r="AP131" s="105">
        <v>0</v>
      </c>
      <c r="AQ131" s="11">
        <v>0</v>
      </c>
      <c r="AR131" s="11">
        <v>0</v>
      </c>
      <c r="AS131" s="11">
        <v>0</v>
      </c>
      <c r="AT131" s="11">
        <v>0</v>
      </c>
      <c r="AU131" s="11">
        <v>0</v>
      </c>
      <c r="AV131" s="11">
        <v>0</v>
      </c>
      <c r="AW131" s="11">
        <v>0</v>
      </c>
      <c r="AX131" s="11">
        <v>0</v>
      </c>
      <c r="AZ131" s="11">
        <v>0</v>
      </c>
      <c r="BA131">
        <v>0</v>
      </c>
    </row>
    <row r="132" spans="1:53" hidden="1" x14ac:dyDescent="0.25">
      <c r="A132">
        <v>4</v>
      </c>
      <c r="B132" t="str">
        <f t="shared" si="15"/>
        <v>CS-6821</v>
      </c>
      <c r="C132" s="2" t="s">
        <v>314</v>
      </c>
      <c r="D132" s="2" t="str">
        <f t="shared" si="12"/>
        <v>6</v>
      </c>
      <c r="E132" s="2" t="str">
        <f t="shared" si="13"/>
        <v>68</v>
      </c>
      <c r="F132" s="2" t="str">
        <f t="shared" si="14"/>
        <v>682</v>
      </c>
      <c r="G132" s="1" t="s">
        <v>762</v>
      </c>
      <c r="H132" s="7">
        <v>0</v>
      </c>
      <c r="I132" s="7"/>
      <c r="J132" s="7">
        <v>0</v>
      </c>
      <c r="K132" s="7">
        <v>0</v>
      </c>
      <c r="L132" s="7">
        <v>0</v>
      </c>
      <c r="M132" s="7"/>
      <c r="N132" s="7">
        <v>0</v>
      </c>
      <c r="O132" s="7">
        <v>0</v>
      </c>
      <c r="P132" s="7">
        <v>0</v>
      </c>
      <c r="Q132" s="7"/>
      <c r="R132" s="7">
        <v>0</v>
      </c>
      <c r="S132" s="7">
        <v>0</v>
      </c>
      <c r="T132" s="7">
        <v>0</v>
      </c>
      <c r="U132" s="7"/>
      <c r="V132" s="7">
        <v>0</v>
      </c>
      <c r="W132" s="7">
        <v>0</v>
      </c>
      <c r="X132" s="7">
        <v>0</v>
      </c>
      <c r="Y132" s="7"/>
      <c r="Z132" s="7">
        <v>0</v>
      </c>
      <c r="AA132" s="7">
        <v>0</v>
      </c>
      <c r="AB132" s="7">
        <v>0</v>
      </c>
      <c r="AC132" s="7"/>
      <c r="AD132" s="7">
        <v>0</v>
      </c>
      <c r="AE132" s="7">
        <v>0</v>
      </c>
      <c r="AF132" s="7">
        <v>0</v>
      </c>
      <c r="AG132" s="29">
        <v>0</v>
      </c>
      <c r="AH132" s="7">
        <v>0</v>
      </c>
      <c r="AI132" s="7">
        <v>0</v>
      </c>
      <c r="AJ132" s="7">
        <v>0</v>
      </c>
      <c r="AK132" s="29">
        <v>0</v>
      </c>
      <c r="AL132" s="7">
        <v>0</v>
      </c>
      <c r="AM132" s="105">
        <v>0</v>
      </c>
      <c r="AN132" s="7">
        <v>0</v>
      </c>
      <c r="AO132" s="11">
        <v>0</v>
      </c>
      <c r="AP132" s="105">
        <v>0</v>
      </c>
      <c r="AQ132" s="11">
        <v>0</v>
      </c>
      <c r="AR132" s="11">
        <v>0</v>
      </c>
      <c r="AS132" s="11">
        <v>0</v>
      </c>
      <c r="AT132" s="11">
        <v>0</v>
      </c>
      <c r="AU132" s="11">
        <v>0</v>
      </c>
      <c r="AV132" s="11">
        <v>0</v>
      </c>
      <c r="AW132" s="11">
        <v>0</v>
      </c>
      <c r="AX132" s="11">
        <v>0</v>
      </c>
      <c r="AZ132" s="11">
        <v>0</v>
      </c>
      <c r="BA132">
        <v>0</v>
      </c>
    </row>
    <row r="133" spans="1:53" hidden="1" x14ac:dyDescent="0.25">
      <c r="A133">
        <v>4</v>
      </c>
      <c r="B133" t="str">
        <f t="shared" si="15"/>
        <v>CS-6822</v>
      </c>
      <c r="C133" s="2" t="s">
        <v>314</v>
      </c>
      <c r="D133" s="2" t="str">
        <f t="shared" si="12"/>
        <v>6</v>
      </c>
      <c r="E133" s="2" t="str">
        <f t="shared" si="13"/>
        <v>68</v>
      </c>
      <c r="F133" s="2" t="str">
        <f t="shared" si="14"/>
        <v>682</v>
      </c>
      <c r="G133" s="1" t="s">
        <v>763</v>
      </c>
      <c r="H133" s="7">
        <v>6047</v>
      </c>
      <c r="I133" s="7"/>
      <c r="J133" s="7">
        <v>6073</v>
      </c>
      <c r="K133" s="7">
        <v>6073</v>
      </c>
      <c r="L133" s="7">
        <v>6047</v>
      </c>
      <c r="M133" s="7"/>
      <c r="N133" s="7">
        <v>0</v>
      </c>
      <c r="O133" s="7">
        <v>0</v>
      </c>
      <c r="P133" s="7">
        <v>0</v>
      </c>
      <c r="Q133" s="7"/>
      <c r="R133" s="7">
        <v>0</v>
      </c>
      <c r="S133" s="7">
        <v>0</v>
      </c>
      <c r="T133" s="7">
        <v>0</v>
      </c>
      <c r="U133" s="7"/>
      <c r="V133" s="7">
        <v>0</v>
      </c>
      <c r="W133" s="7">
        <v>0</v>
      </c>
      <c r="X133" s="7">
        <v>0</v>
      </c>
      <c r="Y133" s="7"/>
      <c r="Z133" s="7">
        <v>0</v>
      </c>
      <c r="AA133" s="7">
        <v>0</v>
      </c>
      <c r="AB133" s="7">
        <v>0</v>
      </c>
      <c r="AC133" s="7"/>
      <c r="AD133" s="7">
        <v>0</v>
      </c>
      <c r="AE133" s="7">
        <v>0</v>
      </c>
      <c r="AF133" s="7">
        <v>0</v>
      </c>
      <c r="AG133" s="29">
        <v>0</v>
      </c>
      <c r="AH133" s="7">
        <v>0</v>
      </c>
      <c r="AI133" s="7">
        <v>0</v>
      </c>
      <c r="AJ133" s="7">
        <v>0</v>
      </c>
      <c r="AK133" s="29">
        <v>0</v>
      </c>
      <c r="AL133" s="7">
        <v>0</v>
      </c>
      <c r="AM133" s="105">
        <v>0</v>
      </c>
      <c r="AN133" s="7">
        <v>0</v>
      </c>
      <c r="AO133" s="11">
        <v>0</v>
      </c>
      <c r="AP133" s="105">
        <v>0</v>
      </c>
      <c r="AQ133" s="11">
        <v>0</v>
      </c>
      <c r="AR133" s="11">
        <v>0</v>
      </c>
      <c r="AS133" s="11">
        <v>0</v>
      </c>
      <c r="AT133" s="11">
        <v>0</v>
      </c>
      <c r="AU133" s="11">
        <v>0</v>
      </c>
      <c r="AV133" s="11">
        <v>0</v>
      </c>
      <c r="AW133" s="11">
        <v>0</v>
      </c>
      <c r="AX133" s="11">
        <v>0</v>
      </c>
      <c r="AZ133" s="11">
        <v>0</v>
      </c>
      <c r="BA133">
        <v>0</v>
      </c>
    </row>
    <row r="134" spans="1:53" hidden="1" x14ac:dyDescent="0.25">
      <c r="A134">
        <v>4</v>
      </c>
      <c r="B134" t="str">
        <f t="shared" si="15"/>
        <v>CS-6831</v>
      </c>
      <c r="C134" s="2" t="s">
        <v>314</v>
      </c>
      <c r="D134" s="2" t="str">
        <f t="shared" si="12"/>
        <v>6</v>
      </c>
      <c r="E134" s="2" t="str">
        <f t="shared" si="13"/>
        <v>68</v>
      </c>
      <c r="F134" s="2" t="str">
        <f t="shared" si="14"/>
        <v>683</v>
      </c>
      <c r="G134" s="1" t="s">
        <v>979</v>
      </c>
      <c r="H134" s="7">
        <v>0</v>
      </c>
      <c r="I134" s="7"/>
      <c r="J134" s="7">
        <v>0</v>
      </c>
      <c r="K134" s="7">
        <v>0</v>
      </c>
      <c r="L134" s="7">
        <v>0</v>
      </c>
      <c r="M134" s="7"/>
      <c r="N134" s="7">
        <v>0</v>
      </c>
      <c r="O134" s="7">
        <v>0</v>
      </c>
      <c r="P134" s="7">
        <v>0</v>
      </c>
      <c r="Q134" s="7"/>
      <c r="R134" s="7">
        <v>0</v>
      </c>
      <c r="S134" s="7">
        <v>0</v>
      </c>
      <c r="T134" s="7">
        <v>0</v>
      </c>
      <c r="U134" s="7"/>
      <c r="V134" s="7">
        <v>0</v>
      </c>
      <c r="W134" s="7">
        <v>0</v>
      </c>
      <c r="X134" s="7">
        <v>0</v>
      </c>
      <c r="Y134" s="7"/>
      <c r="Z134" s="7">
        <v>0</v>
      </c>
      <c r="AA134" s="7">
        <v>0</v>
      </c>
      <c r="AB134" s="7">
        <v>0</v>
      </c>
      <c r="AC134" s="7"/>
      <c r="AD134" s="7">
        <v>0</v>
      </c>
      <c r="AE134" s="7">
        <v>0</v>
      </c>
      <c r="AF134" s="7">
        <v>0</v>
      </c>
      <c r="AG134" s="29">
        <v>0</v>
      </c>
      <c r="AH134" s="7">
        <v>0</v>
      </c>
      <c r="AI134" s="7">
        <v>0</v>
      </c>
      <c r="AJ134" s="7">
        <v>0</v>
      </c>
      <c r="AK134" s="29">
        <v>0</v>
      </c>
      <c r="AL134" s="7">
        <v>0</v>
      </c>
      <c r="AM134" s="105">
        <v>0</v>
      </c>
      <c r="AN134" s="7">
        <v>0</v>
      </c>
      <c r="AO134" s="11">
        <v>0</v>
      </c>
      <c r="AP134" s="105">
        <v>0</v>
      </c>
      <c r="AQ134" s="11">
        <v>0</v>
      </c>
      <c r="AR134" s="11">
        <v>0</v>
      </c>
      <c r="AS134" s="11">
        <v>0</v>
      </c>
      <c r="AT134" s="11">
        <v>0</v>
      </c>
      <c r="AU134" s="11"/>
      <c r="AV134" s="11">
        <v>0</v>
      </c>
      <c r="AW134" s="11">
        <v>0</v>
      </c>
      <c r="AX134" s="11"/>
      <c r="AZ134" s="11"/>
    </row>
    <row r="135" spans="1:53" hidden="1" x14ac:dyDescent="0.25">
      <c r="A135">
        <v>4</v>
      </c>
      <c r="B135" t="str">
        <f t="shared" si="15"/>
        <v>CS-6832</v>
      </c>
      <c r="C135" s="2" t="s">
        <v>314</v>
      </c>
      <c r="D135" s="2" t="str">
        <f t="shared" si="12"/>
        <v>6</v>
      </c>
      <c r="E135" s="2" t="str">
        <f t="shared" si="13"/>
        <v>68</v>
      </c>
      <c r="F135" s="2" t="str">
        <f t="shared" si="14"/>
        <v>683</v>
      </c>
      <c r="G135" s="1" t="s">
        <v>980</v>
      </c>
      <c r="H135" s="7">
        <v>0</v>
      </c>
      <c r="I135" s="7"/>
      <c r="J135" s="7">
        <v>0</v>
      </c>
      <c r="K135" s="7">
        <v>0</v>
      </c>
      <c r="L135" s="7">
        <v>0</v>
      </c>
      <c r="M135" s="7"/>
      <c r="N135" s="7">
        <v>0</v>
      </c>
      <c r="O135" s="7">
        <v>0</v>
      </c>
      <c r="P135" s="7">
        <v>0</v>
      </c>
      <c r="Q135" s="7"/>
      <c r="R135" s="7">
        <v>0</v>
      </c>
      <c r="S135" s="7">
        <v>0</v>
      </c>
      <c r="T135" s="7">
        <v>0</v>
      </c>
      <c r="U135" s="7"/>
      <c r="V135" s="7">
        <v>0</v>
      </c>
      <c r="W135" s="7">
        <v>0</v>
      </c>
      <c r="X135" s="7">
        <v>0</v>
      </c>
      <c r="Y135" s="7"/>
      <c r="Z135" s="7">
        <v>0</v>
      </c>
      <c r="AA135" s="7">
        <v>0</v>
      </c>
      <c r="AB135" s="7">
        <v>0</v>
      </c>
      <c r="AC135" s="7"/>
      <c r="AD135" s="7">
        <v>0</v>
      </c>
      <c r="AE135" s="7">
        <v>0</v>
      </c>
      <c r="AF135" s="7">
        <v>0</v>
      </c>
      <c r="AG135" s="29">
        <v>0</v>
      </c>
      <c r="AH135" s="7">
        <v>0</v>
      </c>
      <c r="AI135" s="7">
        <v>0</v>
      </c>
      <c r="AJ135" s="7">
        <v>0</v>
      </c>
      <c r="AK135" s="29">
        <v>0</v>
      </c>
      <c r="AL135" s="7">
        <v>0</v>
      </c>
      <c r="AM135" s="105">
        <v>0</v>
      </c>
      <c r="AN135" s="7">
        <v>0</v>
      </c>
      <c r="AO135" s="11">
        <v>0</v>
      </c>
      <c r="AP135" s="105">
        <v>0</v>
      </c>
      <c r="AQ135" s="11">
        <v>0</v>
      </c>
      <c r="AR135" s="11">
        <v>0</v>
      </c>
      <c r="AS135" s="11">
        <v>0</v>
      </c>
      <c r="AT135" s="11">
        <v>0</v>
      </c>
      <c r="AU135" s="11"/>
      <c r="AV135" s="11">
        <v>0</v>
      </c>
      <c r="AW135" s="11">
        <v>0</v>
      </c>
      <c r="AX135" s="11"/>
      <c r="AZ135" s="11"/>
    </row>
    <row r="136" spans="1:53" hidden="1" x14ac:dyDescent="0.25">
      <c r="A136">
        <v>4</v>
      </c>
      <c r="B136" t="str">
        <f t="shared" si="15"/>
        <v>CS-6841</v>
      </c>
      <c r="C136" s="2" t="s">
        <v>314</v>
      </c>
      <c r="D136" s="2" t="str">
        <f t="shared" si="12"/>
        <v>6</v>
      </c>
      <c r="E136" s="2" t="str">
        <f t="shared" si="13"/>
        <v>68</v>
      </c>
      <c r="F136" s="2" t="str">
        <f t="shared" si="14"/>
        <v>684</v>
      </c>
      <c r="G136" s="1" t="s">
        <v>764</v>
      </c>
      <c r="H136" s="7">
        <v>0</v>
      </c>
      <c r="I136" s="7"/>
      <c r="J136" s="7">
        <v>0</v>
      </c>
      <c r="K136" s="7">
        <v>0</v>
      </c>
      <c r="L136" s="7">
        <v>0</v>
      </c>
      <c r="M136" s="7"/>
      <c r="N136" s="7">
        <v>0</v>
      </c>
      <c r="O136" s="7">
        <v>0</v>
      </c>
      <c r="P136" s="7">
        <v>0</v>
      </c>
      <c r="Q136" s="7"/>
      <c r="R136" s="7">
        <v>0</v>
      </c>
      <c r="S136" s="7">
        <v>0</v>
      </c>
      <c r="T136" s="7">
        <v>0</v>
      </c>
      <c r="U136" s="7"/>
      <c r="V136" s="7">
        <v>0</v>
      </c>
      <c r="W136" s="7">
        <v>0</v>
      </c>
      <c r="X136" s="7">
        <v>0</v>
      </c>
      <c r="Y136" s="7"/>
      <c r="Z136" s="7">
        <v>0</v>
      </c>
      <c r="AA136" s="7">
        <v>0</v>
      </c>
      <c r="AB136" s="7">
        <v>0</v>
      </c>
      <c r="AC136" s="7"/>
      <c r="AD136" s="7">
        <v>0</v>
      </c>
      <c r="AE136" s="7">
        <v>0</v>
      </c>
      <c r="AF136" s="7">
        <v>0</v>
      </c>
      <c r="AG136" s="29">
        <v>0</v>
      </c>
      <c r="AH136" s="7">
        <v>0</v>
      </c>
      <c r="AI136" s="7">
        <v>0</v>
      </c>
      <c r="AJ136" s="7">
        <v>0</v>
      </c>
      <c r="AK136" s="29">
        <v>0</v>
      </c>
      <c r="AL136" s="7">
        <v>0</v>
      </c>
      <c r="AM136" s="105">
        <v>0</v>
      </c>
      <c r="AN136" s="7">
        <v>0</v>
      </c>
      <c r="AO136" s="11">
        <v>0</v>
      </c>
      <c r="AP136" s="105">
        <v>0</v>
      </c>
      <c r="AQ136" s="11">
        <v>0</v>
      </c>
      <c r="AR136" s="11">
        <v>0</v>
      </c>
      <c r="AS136" s="11">
        <v>0</v>
      </c>
      <c r="AT136" s="11">
        <v>0</v>
      </c>
      <c r="AU136" s="11">
        <v>0</v>
      </c>
      <c r="AV136" s="11">
        <v>0</v>
      </c>
      <c r="AW136" s="11">
        <v>0</v>
      </c>
      <c r="AX136" s="11">
        <v>0</v>
      </c>
      <c r="AZ136" s="11">
        <v>0</v>
      </c>
      <c r="BA136">
        <v>0</v>
      </c>
    </row>
    <row r="137" spans="1:53" hidden="1" x14ac:dyDescent="0.25">
      <c r="A137">
        <v>4</v>
      </c>
      <c r="B137" t="str">
        <f t="shared" si="15"/>
        <v>CS-6842</v>
      </c>
      <c r="C137" s="2" t="s">
        <v>314</v>
      </c>
      <c r="D137" s="2" t="str">
        <f t="shared" si="12"/>
        <v>6</v>
      </c>
      <c r="E137" s="2" t="str">
        <f t="shared" si="13"/>
        <v>68</v>
      </c>
      <c r="F137" s="2" t="str">
        <f t="shared" si="14"/>
        <v>684</v>
      </c>
      <c r="G137" s="1" t="s">
        <v>765</v>
      </c>
      <c r="H137" s="7">
        <v>0</v>
      </c>
      <c r="I137" s="7"/>
      <c r="J137" s="7">
        <v>0</v>
      </c>
      <c r="K137" s="7">
        <v>0</v>
      </c>
      <c r="L137" s="7">
        <v>0</v>
      </c>
      <c r="M137" s="7"/>
      <c r="N137" s="7">
        <v>0</v>
      </c>
      <c r="O137" s="7">
        <v>0</v>
      </c>
      <c r="P137" s="7">
        <v>0</v>
      </c>
      <c r="Q137" s="7"/>
      <c r="R137" s="7">
        <v>0</v>
      </c>
      <c r="S137" s="7">
        <v>0</v>
      </c>
      <c r="T137" s="7">
        <v>0</v>
      </c>
      <c r="U137" s="7"/>
      <c r="V137" s="7">
        <v>0</v>
      </c>
      <c r="W137" s="7">
        <v>0</v>
      </c>
      <c r="X137" s="7">
        <v>0</v>
      </c>
      <c r="Y137" s="7"/>
      <c r="Z137" s="7">
        <v>0</v>
      </c>
      <c r="AA137" s="7">
        <v>0</v>
      </c>
      <c r="AB137" s="7">
        <v>0</v>
      </c>
      <c r="AC137" s="7"/>
      <c r="AD137" s="7">
        <v>0</v>
      </c>
      <c r="AE137" s="7">
        <v>0</v>
      </c>
      <c r="AF137" s="7">
        <v>0</v>
      </c>
      <c r="AG137" s="29">
        <v>0</v>
      </c>
      <c r="AH137" s="7">
        <v>0</v>
      </c>
      <c r="AI137" s="7">
        <v>0</v>
      </c>
      <c r="AJ137" s="7">
        <v>0</v>
      </c>
      <c r="AK137" s="29">
        <v>0</v>
      </c>
      <c r="AL137" s="7">
        <v>0</v>
      </c>
      <c r="AM137" s="105">
        <v>0</v>
      </c>
      <c r="AN137" s="7">
        <v>0</v>
      </c>
      <c r="AO137" s="11">
        <v>0</v>
      </c>
      <c r="AP137" s="105">
        <v>0</v>
      </c>
      <c r="AQ137" s="11">
        <v>0</v>
      </c>
      <c r="AR137" s="11">
        <v>0</v>
      </c>
      <c r="AS137" s="11">
        <v>0</v>
      </c>
      <c r="AT137" s="11">
        <v>0</v>
      </c>
      <c r="AU137" s="11">
        <v>0</v>
      </c>
      <c r="AV137" s="11">
        <v>0</v>
      </c>
      <c r="AW137" s="11">
        <v>0</v>
      </c>
      <c r="AX137" s="11">
        <v>0</v>
      </c>
      <c r="AZ137" s="11">
        <v>0</v>
      </c>
      <c r="BA137">
        <v>0</v>
      </c>
    </row>
    <row r="138" spans="1:53" hidden="1" x14ac:dyDescent="0.25">
      <c r="A138">
        <v>4</v>
      </c>
      <c r="B138" t="str">
        <f t="shared" si="15"/>
        <v>CS-6851</v>
      </c>
      <c r="C138" s="2" t="s">
        <v>314</v>
      </c>
      <c r="D138" s="2" t="s">
        <v>2159</v>
      </c>
      <c r="E138" s="2" t="s">
        <v>3422</v>
      </c>
      <c r="F138" s="2" t="s">
        <v>3444</v>
      </c>
      <c r="G138" s="3" t="s">
        <v>766</v>
      </c>
      <c r="H138" s="7">
        <v>0</v>
      </c>
      <c r="I138" s="7"/>
      <c r="J138" s="7">
        <v>0</v>
      </c>
      <c r="K138" s="7">
        <v>0</v>
      </c>
      <c r="L138" s="7">
        <v>0</v>
      </c>
      <c r="M138" s="7"/>
      <c r="N138" s="7">
        <v>0</v>
      </c>
      <c r="O138" s="7">
        <v>0</v>
      </c>
      <c r="P138" s="7">
        <v>0</v>
      </c>
      <c r="Q138" s="7"/>
      <c r="R138" s="7">
        <v>0</v>
      </c>
      <c r="S138" s="7">
        <v>0</v>
      </c>
      <c r="T138" s="7">
        <v>0</v>
      </c>
      <c r="U138" s="7"/>
      <c r="V138" s="7">
        <v>0</v>
      </c>
      <c r="W138" s="7">
        <v>0</v>
      </c>
      <c r="X138" s="7">
        <v>0</v>
      </c>
      <c r="Y138" s="7"/>
      <c r="Z138" s="7">
        <v>0</v>
      </c>
      <c r="AA138" s="7">
        <v>0</v>
      </c>
      <c r="AB138" s="7">
        <v>0</v>
      </c>
      <c r="AC138" s="7"/>
      <c r="AD138" s="7">
        <v>0</v>
      </c>
      <c r="AE138" s="7">
        <v>0</v>
      </c>
      <c r="AF138" s="7">
        <v>0</v>
      </c>
      <c r="AG138" s="29">
        <v>0</v>
      </c>
      <c r="AH138" s="7">
        <v>0</v>
      </c>
      <c r="AI138" s="7">
        <v>0</v>
      </c>
      <c r="AJ138" s="7">
        <v>0</v>
      </c>
      <c r="AK138" s="29">
        <v>0</v>
      </c>
      <c r="AL138" s="7">
        <v>0</v>
      </c>
      <c r="AM138" s="105">
        <v>0</v>
      </c>
      <c r="AN138" s="7">
        <v>0</v>
      </c>
      <c r="AO138" s="11">
        <v>0</v>
      </c>
      <c r="AP138" s="105">
        <v>0</v>
      </c>
      <c r="AQ138" s="11">
        <v>0</v>
      </c>
      <c r="AR138" s="11">
        <v>0</v>
      </c>
      <c r="AS138" s="11">
        <v>0</v>
      </c>
      <c r="AT138" s="11">
        <v>0</v>
      </c>
      <c r="AU138" s="11">
        <v>0</v>
      </c>
      <c r="AV138" s="11">
        <v>0</v>
      </c>
      <c r="AW138" s="11">
        <v>0</v>
      </c>
      <c r="AX138" s="11">
        <v>0</v>
      </c>
      <c r="AZ138" s="11">
        <v>0</v>
      </c>
      <c r="BA138">
        <v>0</v>
      </c>
    </row>
    <row r="139" spans="1:53" hidden="1" x14ac:dyDescent="0.25">
      <c r="A139">
        <v>4</v>
      </c>
      <c r="B139" t="str">
        <f t="shared" si="15"/>
        <v>CS-6852</v>
      </c>
      <c r="C139" s="2" t="s">
        <v>314</v>
      </c>
      <c r="D139" s="2" t="s">
        <v>2159</v>
      </c>
      <c r="E139" s="2" t="s">
        <v>3422</v>
      </c>
      <c r="F139" s="2" t="s">
        <v>3444</v>
      </c>
      <c r="G139" s="3" t="s">
        <v>767</v>
      </c>
      <c r="H139" s="7">
        <v>0</v>
      </c>
      <c r="I139" s="7"/>
      <c r="J139" s="7">
        <v>0</v>
      </c>
      <c r="K139" s="7">
        <v>0</v>
      </c>
      <c r="L139" s="7">
        <v>0</v>
      </c>
      <c r="M139" s="7"/>
      <c r="N139" s="7">
        <v>0</v>
      </c>
      <c r="O139" s="7">
        <v>0</v>
      </c>
      <c r="P139" s="7">
        <v>0</v>
      </c>
      <c r="Q139" s="7"/>
      <c r="R139" s="7">
        <v>0</v>
      </c>
      <c r="S139" s="7">
        <v>0</v>
      </c>
      <c r="T139" s="7">
        <v>0</v>
      </c>
      <c r="U139" s="7"/>
      <c r="V139" s="7">
        <v>0</v>
      </c>
      <c r="W139" s="7">
        <v>0</v>
      </c>
      <c r="X139" s="7">
        <v>0</v>
      </c>
      <c r="Y139" s="7"/>
      <c r="Z139" s="7">
        <v>0</v>
      </c>
      <c r="AA139" s="7">
        <v>0</v>
      </c>
      <c r="AB139" s="7">
        <v>0</v>
      </c>
      <c r="AC139" s="7"/>
      <c r="AD139" s="7">
        <v>0</v>
      </c>
      <c r="AE139" s="7">
        <v>0</v>
      </c>
      <c r="AF139" s="7">
        <v>0</v>
      </c>
      <c r="AG139" s="29">
        <v>0</v>
      </c>
      <c r="AH139" s="7">
        <v>0</v>
      </c>
      <c r="AI139" s="7">
        <v>0</v>
      </c>
      <c r="AJ139" s="7">
        <v>0</v>
      </c>
      <c r="AK139" s="29">
        <v>0</v>
      </c>
      <c r="AL139" s="7">
        <v>0</v>
      </c>
      <c r="AM139" s="105">
        <v>0</v>
      </c>
      <c r="AN139" s="7">
        <v>0</v>
      </c>
      <c r="AO139" s="11">
        <v>0</v>
      </c>
      <c r="AP139" s="105">
        <v>0</v>
      </c>
      <c r="AQ139" s="11">
        <v>0</v>
      </c>
      <c r="AR139" s="11">
        <v>0</v>
      </c>
      <c r="AS139" s="11">
        <v>0</v>
      </c>
      <c r="AT139" s="11">
        <v>0</v>
      </c>
      <c r="AU139" s="11">
        <v>0</v>
      </c>
      <c r="AV139" s="11">
        <v>0</v>
      </c>
      <c r="AW139" s="11">
        <v>0</v>
      </c>
      <c r="AX139" s="11">
        <v>0</v>
      </c>
      <c r="AZ139" s="11">
        <v>0</v>
      </c>
      <c r="BA139">
        <v>0</v>
      </c>
    </row>
    <row r="140" spans="1:53" hidden="1" x14ac:dyDescent="0.25">
      <c r="A140">
        <v>4</v>
      </c>
      <c r="B140" t="str">
        <f t="shared" si="15"/>
        <v>CS-6853</v>
      </c>
      <c r="C140" s="2" t="s">
        <v>314</v>
      </c>
      <c r="D140" s="2" t="str">
        <f t="shared" ref="D140:D171" si="16">LEFT($G140,1)</f>
        <v>6</v>
      </c>
      <c r="E140" s="2" t="str">
        <f t="shared" ref="E140:E171" si="17">LEFT($G140,2)</f>
        <v>68</v>
      </c>
      <c r="F140" s="2" t="str">
        <f t="shared" ref="F140:F171" si="18">LEFT($G140,3)</f>
        <v>685</v>
      </c>
      <c r="G140" s="1" t="s">
        <v>768</v>
      </c>
      <c r="H140" s="7">
        <v>0</v>
      </c>
      <c r="I140" s="7"/>
      <c r="J140" s="7">
        <v>0</v>
      </c>
      <c r="K140" s="7">
        <v>0</v>
      </c>
      <c r="L140" s="7">
        <v>0</v>
      </c>
      <c r="M140" s="7"/>
      <c r="N140" s="7">
        <v>0</v>
      </c>
      <c r="O140" s="7">
        <v>0</v>
      </c>
      <c r="P140" s="7">
        <v>0</v>
      </c>
      <c r="Q140" s="7"/>
      <c r="R140" s="7">
        <v>0</v>
      </c>
      <c r="S140" s="7">
        <v>0</v>
      </c>
      <c r="T140" s="7">
        <v>0</v>
      </c>
      <c r="U140" s="7"/>
      <c r="V140" s="7">
        <v>0</v>
      </c>
      <c r="W140" s="7">
        <v>0</v>
      </c>
      <c r="X140" s="7">
        <v>0</v>
      </c>
      <c r="Y140" s="7"/>
      <c r="Z140" s="7">
        <v>0</v>
      </c>
      <c r="AA140" s="7">
        <v>0</v>
      </c>
      <c r="AB140" s="7">
        <v>0</v>
      </c>
      <c r="AC140" s="7"/>
      <c r="AD140" s="7">
        <v>0</v>
      </c>
      <c r="AE140" s="7">
        <v>0</v>
      </c>
      <c r="AF140" s="7">
        <v>0</v>
      </c>
      <c r="AG140" s="29">
        <v>0</v>
      </c>
      <c r="AH140" s="7">
        <v>0</v>
      </c>
      <c r="AI140" s="7">
        <v>0</v>
      </c>
      <c r="AJ140" s="7">
        <v>0</v>
      </c>
      <c r="AK140" s="29">
        <v>0</v>
      </c>
      <c r="AL140" s="7">
        <v>0</v>
      </c>
      <c r="AM140" s="105">
        <v>0</v>
      </c>
      <c r="AN140" s="7">
        <v>0</v>
      </c>
      <c r="AO140" s="11">
        <v>0</v>
      </c>
      <c r="AP140" s="105">
        <v>0</v>
      </c>
      <c r="AQ140" s="11">
        <v>0</v>
      </c>
      <c r="AR140" s="11">
        <v>0</v>
      </c>
      <c r="AS140" s="11">
        <v>0</v>
      </c>
      <c r="AT140" s="11">
        <v>0</v>
      </c>
      <c r="AU140" s="11">
        <v>0</v>
      </c>
      <c r="AV140" s="11">
        <v>0</v>
      </c>
      <c r="AW140" s="11">
        <v>0</v>
      </c>
      <c r="AX140" s="11">
        <v>0</v>
      </c>
      <c r="AZ140" s="11">
        <v>0</v>
      </c>
      <c r="BA140">
        <v>0</v>
      </c>
    </row>
    <row r="141" spans="1:53" hidden="1" x14ac:dyDescent="0.25">
      <c r="A141">
        <v>4</v>
      </c>
      <c r="B141" t="str">
        <f t="shared" si="15"/>
        <v>CS-6854</v>
      </c>
      <c r="C141" s="2" t="s">
        <v>314</v>
      </c>
      <c r="D141" s="2" t="str">
        <f t="shared" si="16"/>
        <v>6</v>
      </c>
      <c r="E141" s="2" t="str">
        <f t="shared" si="17"/>
        <v>68</v>
      </c>
      <c r="F141" s="2" t="str">
        <f t="shared" si="18"/>
        <v>685</v>
      </c>
      <c r="G141" s="1" t="s">
        <v>769</v>
      </c>
      <c r="H141" s="7">
        <v>0</v>
      </c>
      <c r="I141" s="7"/>
      <c r="J141" s="7">
        <v>0</v>
      </c>
      <c r="K141" s="7">
        <v>0</v>
      </c>
      <c r="L141" s="7">
        <v>0</v>
      </c>
      <c r="M141" s="7"/>
      <c r="N141" s="7">
        <v>0</v>
      </c>
      <c r="O141" s="7">
        <v>0</v>
      </c>
      <c r="P141" s="7">
        <v>0</v>
      </c>
      <c r="Q141" s="7"/>
      <c r="R141" s="7">
        <v>0</v>
      </c>
      <c r="S141" s="7">
        <v>0</v>
      </c>
      <c r="T141" s="7">
        <v>0</v>
      </c>
      <c r="U141" s="7"/>
      <c r="V141" s="7">
        <v>0</v>
      </c>
      <c r="W141" s="7">
        <v>0</v>
      </c>
      <c r="X141" s="7">
        <v>0</v>
      </c>
      <c r="Y141" s="7"/>
      <c r="Z141" s="7">
        <v>0</v>
      </c>
      <c r="AA141" s="7">
        <v>0</v>
      </c>
      <c r="AB141" s="7">
        <v>0</v>
      </c>
      <c r="AC141" s="7"/>
      <c r="AD141" s="7">
        <v>0</v>
      </c>
      <c r="AE141" s="7">
        <v>0</v>
      </c>
      <c r="AF141" s="7">
        <v>0</v>
      </c>
      <c r="AG141" s="29">
        <v>0</v>
      </c>
      <c r="AH141" s="7">
        <v>0</v>
      </c>
      <c r="AI141" s="7">
        <v>0</v>
      </c>
      <c r="AJ141" s="7">
        <v>0</v>
      </c>
      <c r="AK141" s="29">
        <v>0</v>
      </c>
      <c r="AL141" s="7">
        <v>0</v>
      </c>
      <c r="AM141" s="105">
        <v>0</v>
      </c>
      <c r="AN141" s="7">
        <v>0</v>
      </c>
      <c r="AO141" s="11">
        <v>0</v>
      </c>
      <c r="AP141" s="105">
        <v>0</v>
      </c>
      <c r="AQ141" s="11">
        <v>0</v>
      </c>
      <c r="AR141" s="11">
        <v>0</v>
      </c>
      <c r="AS141" s="11">
        <v>0</v>
      </c>
      <c r="AT141" s="11">
        <v>0</v>
      </c>
      <c r="AU141" s="11">
        <v>0</v>
      </c>
      <c r="AV141" s="11">
        <v>0</v>
      </c>
      <c r="AW141" s="11">
        <v>0</v>
      </c>
      <c r="AX141" s="11">
        <v>0</v>
      </c>
      <c r="AZ141" s="11">
        <v>0</v>
      </c>
      <c r="BA141">
        <v>0</v>
      </c>
    </row>
    <row r="142" spans="1:53" hidden="1" x14ac:dyDescent="0.25">
      <c r="A142">
        <v>4</v>
      </c>
      <c r="B142" t="str">
        <f t="shared" si="15"/>
        <v>CS-6859</v>
      </c>
      <c r="C142" s="2" t="s">
        <v>314</v>
      </c>
      <c r="D142" s="2" t="str">
        <f t="shared" si="16"/>
        <v>6</v>
      </c>
      <c r="E142" s="2" t="str">
        <f t="shared" si="17"/>
        <v>68</v>
      </c>
      <c r="F142" s="2" t="str">
        <f t="shared" si="18"/>
        <v>685</v>
      </c>
      <c r="G142" s="1" t="s">
        <v>770</v>
      </c>
      <c r="H142" s="7">
        <v>0</v>
      </c>
      <c r="I142" s="7"/>
      <c r="J142" s="7">
        <v>0</v>
      </c>
      <c r="K142" s="7">
        <v>0</v>
      </c>
      <c r="L142" s="7">
        <v>0</v>
      </c>
      <c r="M142" s="7"/>
      <c r="N142" s="7">
        <v>0</v>
      </c>
      <c r="O142" s="7">
        <v>0</v>
      </c>
      <c r="P142" s="7">
        <v>0</v>
      </c>
      <c r="Q142" s="7"/>
      <c r="R142" s="7">
        <v>0</v>
      </c>
      <c r="S142" s="7">
        <v>0</v>
      </c>
      <c r="T142" s="7">
        <v>0</v>
      </c>
      <c r="U142" s="7"/>
      <c r="V142" s="7">
        <v>0</v>
      </c>
      <c r="W142" s="7">
        <v>0</v>
      </c>
      <c r="X142" s="7">
        <v>0</v>
      </c>
      <c r="Y142" s="7"/>
      <c r="Z142" s="7">
        <v>0</v>
      </c>
      <c r="AA142" s="7">
        <v>0</v>
      </c>
      <c r="AB142" s="7">
        <v>0</v>
      </c>
      <c r="AC142" s="7"/>
      <c r="AD142" s="7">
        <v>0</v>
      </c>
      <c r="AE142" s="7">
        <v>0</v>
      </c>
      <c r="AF142" s="7">
        <v>0</v>
      </c>
      <c r="AG142" s="29">
        <v>0</v>
      </c>
      <c r="AH142" s="7">
        <v>0</v>
      </c>
      <c r="AI142" s="7">
        <v>0</v>
      </c>
      <c r="AJ142" s="7">
        <v>0</v>
      </c>
      <c r="AK142" s="29">
        <v>0</v>
      </c>
      <c r="AL142" s="7">
        <v>0</v>
      </c>
      <c r="AM142" s="105">
        <v>0</v>
      </c>
      <c r="AN142" s="7">
        <v>0</v>
      </c>
      <c r="AO142" s="11">
        <v>0</v>
      </c>
      <c r="AP142" s="105">
        <v>0</v>
      </c>
      <c r="AQ142" s="11">
        <v>0</v>
      </c>
      <c r="AR142" s="11">
        <v>0</v>
      </c>
      <c r="AS142" s="11">
        <v>0</v>
      </c>
      <c r="AT142" s="11">
        <v>0</v>
      </c>
      <c r="AU142" s="11">
        <v>0</v>
      </c>
      <c r="AV142" s="11">
        <v>0</v>
      </c>
      <c r="AW142" s="11">
        <v>0</v>
      </c>
      <c r="AX142" s="11">
        <v>0</v>
      </c>
      <c r="AZ142" s="11">
        <v>0</v>
      </c>
      <c r="BA142">
        <v>0</v>
      </c>
    </row>
    <row r="143" spans="1:53" hidden="1" x14ac:dyDescent="0.25">
      <c r="A143">
        <v>4</v>
      </c>
      <c r="B143" t="str">
        <f t="shared" si="15"/>
        <v>CS-6910</v>
      </c>
      <c r="C143" s="2" t="s">
        <v>314</v>
      </c>
      <c r="D143" s="2" t="str">
        <f t="shared" si="16"/>
        <v>6</v>
      </c>
      <c r="E143" s="2" t="str">
        <f t="shared" si="17"/>
        <v>69</v>
      </c>
      <c r="F143" s="2" t="str">
        <f t="shared" si="18"/>
        <v>691</v>
      </c>
      <c r="G143" s="1" t="s">
        <v>981</v>
      </c>
      <c r="H143" s="7">
        <v>0</v>
      </c>
      <c r="I143" s="7"/>
      <c r="J143" s="7">
        <v>0</v>
      </c>
      <c r="K143" s="7">
        <v>0</v>
      </c>
      <c r="L143" s="7">
        <v>0</v>
      </c>
      <c r="M143" s="7"/>
      <c r="N143" s="7">
        <v>0</v>
      </c>
      <c r="O143" s="7">
        <v>0</v>
      </c>
      <c r="P143" s="7">
        <v>0</v>
      </c>
      <c r="Q143" s="7"/>
      <c r="R143" s="7">
        <v>0</v>
      </c>
      <c r="S143" s="7">
        <v>0</v>
      </c>
      <c r="T143" s="7">
        <v>0</v>
      </c>
      <c r="U143" s="7"/>
      <c r="V143" s="7">
        <v>0</v>
      </c>
      <c r="W143" s="7">
        <v>0</v>
      </c>
      <c r="X143" s="7">
        <v>0</v>
      </c>
      <c r="Y143" s="7"/>
      <c r="Z143" s="7">
        <v>0</v>
      </c>
      <c r="AA143" s="7">
        <v>0</v>
      </c>
      <c r="AB143" s="7">
        <v>0</v>
      </c>
      <c r="AC143" s="7"/>
      <c r="AD143" s="7">
        <v>0</v>
      </c>
      <c r="AE143" s="7">
        <v>0</v>
      </c>
      <c r="AF143" s="7">
        <v>0</v>
      </c>
      <c r="AG143" s="29">
        <v>0</v>
      </c>
      <c r="AH143" s="7">
        <v>0</v>
      </c>
      <c r="AI143" s="7">
        <v>0</v>
      </c>
      <c r="AJ143" s="7">
        <v>0</v>
      </c>
      <c r="AK143" s="29">
        <v>0</v>
      </c>
      <c r="AL143" s="7">
        <v>0</v>
      </c>
      <c r="AM143" s="105">
        <v>0</v>
      </c>
      <c r="AN143" s="7">
        <v>0</v>
      </c>
      <c r="AO143" s="11">
        <v>0</v>
      </c>
      <c r="AP143" s="105">
        <v>0</v>
      </c>
      <c r="AQ143" s="11">
        <v>0</v>
      </c>
      <c r="AR143" s="11">
        <v>0</v>
      </c>
      <c r="AS143" s="11">
        <v>0</v>
      </c>
      <c r="AT143" s="11">
        <v>0</v>
      </c>
      <c r="AU143" s="11"/>
      <c r="AV143" s="11">
        <v>0</v>
      </c>
      <c r="AW143" s="11">
        <v>0</v>
      </c>
      <c r="AX143" s="11"/>
      <c r="AZ143" s="11"/>
    </row>
    <row r="144" spans="1:53" hidden="1" x14ac:dyDescent="0.25">
      <c r="A144">
        <v>4</v>
      </c>
      <c r="B144" t="str">
        <f t="shared" si="15"/>
        <v>CS-6911</v>
      </c>
      <c r="C144" s="2" t="s">
        <v>314</v>
      </c>
      <c r="D144" s="2" t="str">
        <f t="shared" si="16"/>
        <v>6</v>
      </c>
      <c r="E144" s="2" t="str">
        <f t="shared" si="17"/>
        <v>69</v>
      </c>
      <c r="F144" s="2" t="str">
        <f t="shared" si="18"/>
        <v>691</v>
      </c>
      <c r="G144" s="1" t="s">
        <v>772</v>
      </c>
      <c r="H144" s="7">
        <v>0</v>
      </c>
      <c r="I144" s="7"/>
      <c r="J144" s="7">
        <v>0</v>
      </c>
      <c r="K144" s="7">
        <v>0</v>
      </c>
      <c r="L144" s="7">
        <v>0</v>
      </c>
      <c r="M144" s="7"/>
      <c r="N144" s="7">
        <v>0</v>
      </c>
      <c r="O144" s="7">
        <v>0</v>
      </c>
      <c r="P144" s="7">
        <v>0</v>
      </c>
      <c r="Q144" s="7"/>
      <c r="R144" s="7">
        <v>0</v>
      </c>
      <c r="S144" s="7">
        <v>0</v>
      </c>
      <c r="T144" s="7">
        <v>0</v>
      </c>
      <c r="U144" s="7"/>
      <c r="V144" s="7">
        <v>0</v>
      </c>
      <c r="W144" s="7">
        <v>0</v>
      </c>
      <c r="X144" s="7">
        <v>0</v>
      </c>
      <c r="Y144" s="7"/>
      <c r="Z144" s="7">
        <v>0</v>
      </c>
      <c r="AA144" s="7">
        <v>0</v>
      </c>
      <c r="AB144" s="7">
        <v>0</v>
      </c>
      <c r="AC144" s="7"/>
      <c r="AD144" s="7">
        <v>0</v>
      </c>
      <c r="AE144" s="7">
        <v>0</v>
      </c>
      <c r="AF144" s="7">
        <v>0</v>
      </c>
      <c r="AG144" s="29">
        <v>0</v>
      </c>
      <c r="AH144" s="7">
        <v>0</v>
      </c>
      <c r="AI144" s="7">
        <v>0</v>
      </c>
      <c r="AJ144" s="7">
        <v>0</v>
      </c>
      <c r="AK144" s="29">
        <v>0</v>
      </c>
      <c r="AL144" s="7">
        <v>0</v>
      </c>
      <c r="AM144" s="105">
        <v>0</v>
      </c>
      <c r="AN144" s="7">
        <v>0</v>
      </c>
      <c r="AO144" s="11">
        <v>0</v>
      </c>
      <c r="AP144" s="105">
        <v>0</v>
      </c>
      <c r="AQ144" s="11">
        <v>0</v>
      </c>
      <c r="AR144" s="11">
        <v>0</v>
      </c>
      <c r="AS144" s="11">
        <v>0</v>
      </c>
      <c r="AT144" s="11">
        <v>0</v>
      </c>
      <c r="AU144" s="11">
        <v>0</v>
      </c>
      <c r="AV144" s="11">
        <v>0</v>
      </c>
      <c r="AW144" s="11">
        <v>0</v>
      </c>
      <c r="AX144" s="11">
        <v>0</v>
      </c>
      <c r="AZ144" s="11">
        <v>0</v>
      </c>
      <c r="BA144">
        <v>0</v>
      </c>
    </row>
    <row r="145" spans="1:53" hidden="1" x14ac:dyDescent="0.25">
      <c r="A145">
        <v>4</v>
      </c>
      <c r="B145" t="str">
        <f t="shared" si="15"/>
        <v>CS-6912</v>
      </c>
      <c r="C145" s="2" t="s">
        <v>314</v>
      </c>
      <c r="D145" s="2" t="str">
        <f t="shared" si="16"/>
        <v>6</v>
      </c>
      <c r="E145" s="2" t="str">
        <f t="shared" si="17"/>
        <v>69</v>
      </c>
      <c r="F145" s="2" t="str">
        <f t="shared" si="18"/>
        <v>691</v>
      </c>
      <c r="G145" s="1" t="s">
        <v>773</v>
      </c>
      <c r="H145" s="7">
        <v>0</v>
      </c>
      <c r="I145" s="7"/>
      <c r="J145" s="7">
        <v>0</v>
      </c>
      <c r="K145" s="7">
        <v>0</v>
      </c>
      <c r="L145" s="7">
        <v>0</v>
      </c>
      <c r="M145" s="7"/>
      <c r="N145" s="7">
        <v>0</v>
      </c>
      <c r="O145" s="7">
        <v>0</v>
      </c>
      <c r="P145" s="7">
        <v>0</v>
      </c>
      <c r="Q145" s="7"/>
      <c r="R145" s="7">
        <v>0</v>
      </c>
      <c r="S145" s="7">
        <v>0</v>
      </c>
      <c r="T145" s="7">
        <v>0</v>
      </c>
      <c r="U145" s="7"/>
      <c r="V145" s="7">
        <v>0</v>
      </c>
      <c r="W145" s="7">
        <v>0</v>
      </c>
      <c r="X145" s="7">
        <v>0</v>
      </c>
      <c r="Y145" s="7"/>
      <c r="Z145" s="7">
        <v>0</v>
      </c>
      <c r="AA145" s="7">
        <v>0</v>
      </c>
      <c r="AB145" s="7">
        <v>0</v>
      </c>
      <c r="AC145" s="7"/>
      <c r="AD145" s="7">
        <v>0</v>
      </c>
      <c r="AE145" s="7">
        <v>0</v>
      </c>
      <c r="AF145" s="7">
        <v>0</v>
      </c>
      <c r="AG145" s="29">
        <v>0</v>
      </c>
      <c r="AH145" s="7">
        <v>0</v>
      </c>
      <c r="AI145" s="7">
        <v>0</v>
      </c>
      <c r="AJ145" s="7">
        <v>0</v>
      </c>
      <c r="AK145" s="29">
        <v>0</v>
      </c>
      <c r="AL145" s="7">
        <v>0</v>
      </c>
      <c r="AM145" s="105">
        <v>0</v>
      </c>
      <c r="AN145" s="7">
        <v>0</v>
      </c>
      <c r="AO145" s="11">
        <v>0</v>
      </c>
      <c r="AP145" s="105">
        <v>0</v>
      </c>
      <c r="AQ145" s="11">
        <v>0</v>
      </c>
      <c r="AR145" s="11">
        <v>0</v>
      </c>
      <c r="AS145" s="11">
        <v>0</v>
      </c>
      <c r="AT145" s="11">
        <v>0</v>
      </c>
      <c r="AU145" s="11">
        <v>0</v>
      </c>
      <c r="AV145" s="11">
        <v>0</v>
      </c>
      <c r="AW145" s="11">
        <v>0</v>
      </c>
      <c r="AX145" s="11">
        <v>0</v>
      </c>
      <c r="AZ145" s="11">
        <v>0</v>
      </c>
      <c r="BA145">
        <v>0</v>
      </c>
    </row>
    <row r="146" spans="1:53" hidden="1" x14ac:dyDescent="0.25">
      <c r="A146">
        <v>4</v>
      </c>
      <c r="B146" t="str">
        <f t="shared" si="15"/>
        <v>CS-6913</v>
      </c>
      <c r="C146" s="2" t="s">
        <v>314</v>
      </c>
      <c r="D146" s="2" t="str">
        <f t="shared" si="16"/>
        <v>6</v>
      </c>
      <c r="E146" s="2" t="str">
        <f t="shared" si="17"/>
        <v>69</v>
      </c>
      <c r="F146" s="2" t="str">
        <f t="shared" si="18"/>
        <v>691</v>
      </c>
      <c r="G146" s="1" t="s">
        <v>774</v>
      </c>
      <c r="H146" s="7">
        <v>0</v>
      </c>
      <c r="I146" s="7"/>
      <c r="J146" s="7">
        <v>0</v>
      </c>
      <c r="K146" s="7">
        <v>0</v>
      </c>
      <c r="L146" s="7">
        <v>0</v>
      </c>
      <c r="M146" s="7"/>
      <c r="N146" s="7">
        <v>0</v>
      </c>
      <c r="O146" s="7">
        <v>0</v>
      </c>
      <c r="P146" s="7">
        <v>0</v>
      </c>
      <c r="Q146" s="7"/>
      <c r="R146" s="7">
        <v>0</v>
      </c>
      <c r="S146" s="7">
        <v>0</v>
      </c>
      <c r="T146" s="7">
        <v>0</v>
      </c>
      <c r="U146" s="7"/>
      <c r="V146" s="7">
        <v>0</v>
      </c>
      <c r="W146" s="7">
        <v>0</v>
      </c>
      <c r="X146" s="7">
        <v>0</v>
      </c>
      <c r="Y146" s="7"/>
      <c r="Z146" s="7">
        <v>0</v>
      </c>
      <c r="AA146" s="7">
        <v>0</v>
      </c>
      <c r="AB146" s="7">
        <v>0</v>
      </c>
      <c r="AC146" s="7"/>
      <c r="AD146" s="7">
        <v>0</v>
      </c>
      <c r="AE146" s="7">
        <v>0</v>
      </c>
      <c r="AF146" s="7">
        <v>0</v>
      </c>
      <c r="AG146" s="29">
        <v>0</v>
      </c>
      <c r="AH146" s="7">
        <v>0</v>
      </c>
      <c r="AI146" s="7">
        <v>0</v>
      </c>
      <c r="AJ146" s="7">
        <v>0</v>
      </c>
      <c r="AK146" s="29">
        <v>0</v>
      </c>
      <c r="AL146" s="7">
        <v>0</v>
      </c>
      <c r="AM146" s="105">
        <v>0</v>
      </c>
      <c r="AN146" s="7">
        <v>0</v>
      </c>
      <c r="AO146" s="11">
        <v>0</v>
      </c>
      <c r="AP146" s="105">
        <v>0</v>
      </c>
      <c r="AQ146" s="11">
        <v>0</v>
      </c>
      <c r="AR146" s="11">
        <v>0</v>
      </c>
      <c r="AS146" s="11">
        <v>0</v>
      </c>
      <c r="AT146" s="11">
        <v>0</v>
      </c>
      <c r="AU146" s="11">
        <v>0</v>
      </c>
      <c r="AV146" s="11">
        <v>0</v>
      </c>
      <c r="AW146" s="11">
        <v>0</v>
      </c>
      <c r="AX146" s="11">
        <v>0</v>
      </c>
      <c r="AZ146" s="11">
        <v>0</v>
      </c>
      <c r="BA146">
        <v>0</v>
      </c>
    </row>
    <row r="147" spans="1:53" hidden="1" x14ac:dyDescent="0.25">
      <c r="A147">
        <v>4</v>
      </c>
      <c r="B147" t="str">
        <f t="shared" si="15"/>
        <v>CS-6920</v>
      </c>
      <c r="C147" s="2" t="s">
        <v>314</v>
      </c>
      <c r="D147" s="2" t="str">
        <f t="shared" si="16"/>
        <v>6</v>
      </c>
      <c r="E147" s="2" t="str">
        <f t="shared" si="17"/>
        <v>69</v>
      </c>
      <c r="F147" s="2" t="str">
        <f t="shared" si="18"/>
        <v>692</v>
      </c>
      <c r="G147" s="1" t="s">
        <v>982</v>
      </c>
      <c r="H147" s="7">
        <v>0</v>
      </c>
      <c r="I147" s="7"/>
      <c r="J147" s="7">
        <v>0</v>
      </c>
      <c r="K147" s="7">
        <v>0</v>
      </c>
      <c r="L147" s="7">
        <v>0</v>
      </c>
      <c r="M147" s="7"/>
      <c r="N147" s="7">
        <v>0</v>
      </c>
      <c r="O147" s="7">
        <v>0</v>
      </c>
      <c r="P147" s="7">
        <v>0</v>
      </c>
      <c r="Q147" s="7"/>
      <c r="R147" s="7">
        <v>0</v>
      </c>
      <c r="S147" s="7">
        <v>0</v>
      </c>
      <c r="T147" s="7">
        <v>0</v>
      </c>
      <c r="U147" s="7"/>
      <c r="V147" s="7">
        <v>0</v>
      </c>
      <c r="W147" s="7">
        <v>0</v>
      </c>
      <c r="X147" s="7">
        <v>0</v>
      </c>
      <c r="Y147" s="7"/>
      <c r="Z147" s="7">
        <v>0</v>
      </c>
      <c r="AA147" s="7">
        <v>0</v>
      </c>
      <c r="AB147" s="7">
        <v>0</v>
      </c>
      <c r="AC147" s="7"/>
      <c r="AD147" s="7">
        <v>0</v>
      </c>
      <c r="AE147" s="7">
        <v>0</v>
      </c>
      <c r="AF147" s="7">
        <v>0</v>
      </c>
      <c r="AG147" s="29">
        <v>0</v>
      </c>
      <c r="AH147" s="7">
        <v>0</v>
      </c>
      <c r="AI147" s="7">
        <v>0</v>
      </c>
      <c r="AJ147" s="7">
        <v>0</v>
      </c>
      <c r="AK147" s="29">
        <v>0</v>
      </c>
      <c r="AL147" s="7">
        <v>0</v>
      </c>
      <c r="AM147" s="105">
        <v>0</v>
      </c>
      <c r="AN147" s="7">
        <v>0</v>
      </c>
      <c r="AO147" s="11">
        <v>0</v>
      </c>
      <c r="AP147" s="105">
        <v>0</v>
      </c>
      <c r="AQ147" s="11">
        <v>0</v>
      </c>
      <c r="AR147" s="11">
        <v>0</v>
      </c>
      <c r="AS147" s="11">
        <v>0</v>
      </c>
      <c r="AT147" s="11">
        <v>0</v>
      </c>
      <c r="AU147" s="11"/>
      <c r="AV147" s="11">
        <v>0</v>
      </c>
      <c r="AW147" s="11">
        <v>0</v>
      </c>
      <c r="AX147" s="11"/>
      <c r="AZ147" s="11"/>
    </row>
    <row r="148" spans="1:53" hidden="1" x14ac:dyDescent="0.25">
      <c r="A148">
        <v>4</v>
      </c>
      <c r="B148" t="str">
        <f t="shared" si="15"/>
        <v>CS-6924</v>
      </c>
      <c r="C148" s="2" t="s">
        <v>314</v>
      </c>
      <c r="D148" s="2" t="str">
        <f t="shared" si="16"/>
        <v>6</v>
      </c>
      <c r="E148" s="2" t="str">
        <f t="shared" si="17"/>
        <v>69</v>
      </c>
      <c r="F148" s="2" t="str">
        <f t="shared" si="18"/>
        <v>692</v>
      </c>
      <c r="G148" s="1" t="s">
        <v>775</v>
      </c>
      <c r="H148" s="7">
        <v>0</v>
      </c>
      <c r="I148" s="7"/>
      <c r="J148" s="7">
        <v>0</v>
      </c>
      <c r="K148" s="7">
        <v>0</v>
      </c>
      <c r="L148" s="7">
        <v>0</v>
      </c>
      <c r="M148" s="7"/>
      <c r="N148" s="7">
        <v>0</v>
      </c>
      <c r="O148" s="7">
        <v>0</v>
      </c>
      <c r="P148" s="7">
        <v>0</v>
      </c>
      <c r="Q148" s="7"/>
      <c r="R148" s="7">
        <v>0</v>
      </c>
      <c r="S148" s="7">
        <v>0</v>
      </c>
      <c r="T148" s="7">
        <v>0</v>
      </c>
      <c r="U148" s="7"/>
      <c r="V148" s="7">
        <v>0</v>
      </c>
      <c r="W148" s="7">
        <v>0</v>
      </c>
      <c r="X148" s="7">
        <v>0</v>
      </c>
      <c r="Y148" s="7"/>
      <c r="Z148" s="7">
        <v>0</v>
      </c>
      <c r="AA148" s="7">
        <v>0</v>
      </c>
      <c r="AB148" s="7">
        <v>0</v>
      </c>
      <c r="AC148" s="7"/>
      <c r="AD148" s="7">
        <v>0</v>
      </c>
      <c r="AE148" s="7">
        <v>0</v>
      </c>
      <c r="AF148" s="7">
        <v>0</v>
      </c>
      <c r="AG148" s="29">
        <v>0</v>
      </c>
      <c r="AH148" s="7">
        <v>0</v>
      </c>
      <c r="AI148" s="7">
        <v>0</v>
      </c>
      <c r="AJ148" s="7">
        <v>0</v>
      </c>
      <c r="AK148" s="29">
        <v>0</v>
      </c>
      <c r="AL148" s="7">
        <v>0</v>
      </c>
      <c r="AM148" s="105">
        <v>0</v>
      </c>
      <c r="AN148" s="7">
        <v>0</v>
      </c>
      <c r="AO148" s="11">
        <v>0</v>
      </c>
      <c r="AP148" s="105">
        <v>0</v>
      </c>
      <c r="AQ148" s="11">
        <v>0</v>
      </c>
      <c r="AR148" s="11">
        <v>0</v>
      </c>
      <c r="AS148" s="11">
        <v>0</v>
      </c>
      <c r="AT148" s="11">
        <v>0</v>
      </c>
      <c r="AU148" s="11">
        <v>0</v>
      </c>
      <c r="AV148" s="11">
        <v>0</v>
      </c>
      <c r="AW148" s="11">
        <v>0</v>
      </c>
      <c r="AX148" s="11">
        <v>0</v>
      </c>
      <c r="AZ148" s="11">
        <v>0</v>
      </c>
      <c r="BA148">
        <v>0</v>
      </c>
    </row>
    <row r="149" spans="1:53" hidden="1" x14ac:dyDescent="0.25">
      <c r="A149">
        <v>4</v>
      </c>
      <c r="B149" t="str">
        <f t="shared" si="15"/>
        <v>CS-6925</v>
      </c>
      <c r="C149" s="2" t="s">
        <v>314</v>
      </c>
      <c r="D149" s="2" t="str">
        <f t="shared" si="16"/>
        <v>6</v>
      </c>
      <c r="E149" s="2" t="str">
        <f t="shared" si="17"/>
        <v>69</v>
      </c>
      <c r="F149" s="2" t="str">
        <f t="shared" si="18"/>
        <v>692</v>
      </c>
      <c r="G149" s="1" t="s">
        <v>776</v>
      </c>
      <c r="H149" s="7">
        <v>0</v>
      </c>
      <c r="I149" s="7"/>
      <c r="J149" s="7">
        <v>0</v>
      </c>
      <c r="K149" s="7">
        <v>0</v>
      </c>
      <c r="L149" s="7">
        <v>0</v>
      </c>
      <c r="M149" s="7"/>
      <c r="N149" s="7">
        <v>0</v>
      </c>
      <c r="O149" s="7">
        <v>0</v>
      </c>
      <c r="P149" s="7">
        <v>0</v>
      </c>
      <c r="Q149" s="7"/>
      <c r="R149" s="7">
        <v>0</v>
      </c>
      <c r="S149" s="7">
        <v>0</v>
      </c>
      <c r="T149" s="7">
        <v>0</v>
      </c>
      <c r="U149" s="7"/>
      <c r="V149" s="7">
        <v>0</v>
      </c>
      <c r="W149" s="7">
        <v>0</v>
      </c>
      <c r="X149" s="7">
        <v>0</v>
      </c>
      <c r="Y149" s="7"/>
      <c r="Z149" s="7">
        <v>0</v>
      </c>
      <c r="AA149" s="7">
        <v>0</v>
      </c>
      <c r="AB149" s="7">
        <v>0</v>
      </c>
      <c r="AC149" s="7"/>
      <c r="AD149" s="7">
        <v>0</v>
      </c>
      <c r="AE149" s="7">
        <v>0</v>
      </c>
      <c r="AF149" s="7">
        <v>0</v>
      </c>
      <c r="AG149" s="29">
        <v>0</v>
      </c>
      <c r="AH149" s="7">
        <v>0</v>
      </c>
      <c r="AI149" s="7">
        <v>0</v>
      </c>
      <c r="AJ149" s="7">
        <v>0</v>
      </c>
      <c r="AK149" s="29">
        <v>0</v>
      </c>
      <c r="AL149" s="7">
        <v>0</v>
      </c>
      <c r="AM149" s="105">
        <v>0</v>
      </c>
      <c r="AN149" s="7">
        <v>0</v>
      </c>
      <c r="AO149" s="11">
        <v>0</v>
      </c>
      <c r="AP149" s="105">
        <v>0</v>
      </c>
      <c r="AQ149" s="11">
        <v>0</v>
      </c>
      <c r="AR149" s="11">
        <v>0</v>
      </c>
      <c r="AS149" s="11">
        <v>0</v>
      </c>
      <c r="AT149" s="11">
        <v>0</v>
      </c>
      <c r="AU149" s="11">
        <v>0</v>
      </c>
      <c r="AV149" s="11">
        <v>0</v>
      </c>
      <c r="AW149" s="11">
        <v>0</v>
      </c>
      <c r="AX149" s="11">
        <v>0</v>
      </c>
      <c r="AZ149" s="11">
        <v>0</v>
      </c>
      <c r="BA149">
        <v>0</v>
      </c>
    </row>
    <row r="150" spans="1:53" hidden="1" x14ac:dyDescent="0.25">
      <c r="A150">
        <v>4</v>
      </c>
      <c r="B150" t="str">
        <f t="shared" si="15"/>
        <v>CS-6926</v>
      </c>
      <c r="C150" s="2" t="s">
        <v>314</v>
      </c>
      <c r="D150" s="2" t="str">
        <f t="shared" si="16"/>
        <v>6</v>
      </c>
      <c r="E150" s="2" t="str">
        <f t="shared" si="17"/>
        <v>69</v>
      </c>
      <c r="F150" s="2" t="str">
        <f t="shared" si="18"/>
        <v>692</v>
      </c>
      <c r="G150" s="1" t="s">
        <v>777</v>
      </c>
      <c r="H150" s="7">
        <v>0</v>
      </c>
      <c r="I150" s="7"/>
      <c r="J150" s="7">
        <v>0</v>
      </c>
      <c r="K150" s="7">
        <v>0</v>
      </c>
      <c r="L150" s="7">
        <v>0</v>
      </c>
      <c r="M150" s="7"/>
      <c r="N150" s="7">
        <v>0</v>
      </c>
      <c r="O150" s="7">
        <v>0</v>
      </c>
      <c r="P150" s="7">
        <v>0</v>
      </c>
      <c r="Q150" s="7"/>
      <c r="R150" s="7">
        <v>0</v>
      </c>
      <c r="S150" s="7">
        <v>0</v>
      </c>
      <c r="T150" s="7">
        <v>0</v>
      </c>
      <c r="U150" s="7"/>
      <c r="V150" s="7">
        <v>0</v>
      </c>
      <c r="W150" s="7">
        <v>0</v>
      </c>
      <c r="X150" s="7">
        <v>0</v>
      </c>
      <c r="Y150" s="7"/>
      <c r="Z150" s="7">
        <v>0</v>
      </c>
      <c r="AA150" s="7">
        <v>0</v>
      </c>
      <c r="AB150" s="7">
        <v>0</v>
      </c>
      <c r="AC150" s="7"/>
      <c r="AD150" s="7">
        <v>0</v>
      </c>
      <c r="AE150" s="7">
        <v>0</v>
      </c>
      <c r="AF150" s="7">
        <v>0</v>
      </c>
      <c r="AG150" s="29">
        <v>0</v>
      </c>
      <c r="AH150" s="7">
        <v>0</v>
      </c>
      <c r="AI150" s="7">
        <v>0</v>
      </c>
      <c r="AJ150" s="7">
        <v>0</v>
      </c>
      <c r="AK150" s="29">
        <v>0</v>
      </c>
      <c r="AL150" s="7">
        <v>0</v>
      </c>
      <c r="AM150" s="105">
        <v>0</v>
      </c>
      <c r="AN150" s="7">
        <v>0</v>
      </c>
      <c r="AO150" s="11">
        <v>0</v>
      </c>
      <c r="AP150" s="105">
        <v>0</v>
      </c>
      <c r="AQ150" s="11">
        <v>0</v>
      </c>
      <c r="AR150" s="11">
        <v>0</v>
      </c>
      <c r="AS150" s="11">
        <v>0</v>
      </c>
      <c r="AT150" s="11">
        <v>0</v>
      </c>
      <c r="AU150" s="11">
        <v>0</v>
      </c>
      <c r="AV150" s="11">
        <v>0</v>
      </c>
      <c r="AW150" s="11">
        <v>0</v>
      </c>
      <c r="AX150" s="11">
        <v>0</v>
      </c>
      <c r="AZ150" s="11">
        <v>0</v>
      </c>
      <c r="BA150">
        <v>0</v>
      </c>
    </row>
    <row r="151" spans="1:53" hidden="1" x14ac:dyDescent="0.25">
      <c r="A151">
        <v>4</v>
      </c>
      <c r="B151" t="str">
        <f t="shared" si="15"/>
        <v>CS-6930</v>
      </c>
      <c r="C151" s="2" t="s">
        <v>314</v>
      </c>
      <c r="D151" s="2" t="str">
        <f t="shared" si="16"/>
        <v>6</v>
      </c>
      <c r="E151" s="2" t="str">
        <f t="shared" si="17"/>
        <v>69</v>
      </c>
      <c r="F151" s="2" t="str">
        <f t="shared" si="18"/>
        <v>693</v>
      </c>
      <c r="G151" s="1" t="s">
        <v>983</v>
      </c>
      <c r="H151" s="7">
        <v>0</v>
      </c>
      <c r="I151" s="7"/>
      <c r="J151" s="7">
        <v>0</v>
      </c>
      <c r="K151" s="7">
        <v>0</v>
      </c>
      <c r="L151" s="7">
        <v>0</v>
      </c>
      <c r="M151" s="7"/>
      <c r="N151" s="7">
        <v>0</v>
      </c>
      <c r="O151" s="7">
        <v>0</v>
      </c>
      <c r="P151" s="7">
        <v>0</v>
      </c>
      <c r="Q151" s="7"/>
      <c r="R151" s="7">
        <v>0</v>
      </c>
      <c r="S151" s="7">
        <v>0</v>
      </c>
      <c r="T151" s="7">
        <v>0</v>
      </c>
      <c r="U151" s="7"/>
      <c r="V151" s="7">
        <v>0</v>
      </c>
      <c r="W151" s="7">
        <v>0</v>
      </c>
      <c r="X151" s="7">
        <v>0</v>
      </c>
      <c r="Y151" s="7"/>
      <c r="Z151" s="7">
        <v>0</v>
      </c>
      <c r="AA151" s="7">
        <v>0</v>
      </c>
      <c r="AB151" s="7">
        <v>0</v>
      </c>
      <c r="AC151" s="7"/>
      <c r="AD151" s="7">
        <v>0</v>
      </c>
      <c r="AE151" s="7">
        <v>0</v>
      </c>
      <c r="AF151" s="7">
        <v>0</v>
      </c>
      <c r="AG151" s="29">
        <v>0</v>
      </c>
      <c r="AH151" s="7">
        <v>0</v>
      </c>
      <c r="AI151" s="7">
        <v>0</v>
      </c>
      <c r="AJ151" s="7">
        <v>0</v>
      </c>
      <c r="AK151" s="29">
        <v>0</v>
      </c>
      <c r="AL151" s="7">
        <v>0</v>
      </c>
      <c r="AM151" s="105">
        <v>0</v>
      </c>
      <c r="AN151" s="7">
        <v>0</v>
      </c>
      <c r="AO151" s="11">
        <v>0</v>
      </c>
      <c r="AP151" s="105">
        <v>0</v>
      </c>
      <c r="AQ151" s="11">
        <v>0</v>
      </c>
      <c r="AR151" s="11">
        <v>0</v>
      </c>
      <c r="AS151" s="11">
        <v>0</v>
      </c>
      <c r="AT151" s="11">
        <v>0</v>
      </c>
      <c r="AU151" s="11"/>
      <c r="AV151" s="11">
        <v>0</v>
      </c>
      <c r="AW151" s="11">
        <v>0</v>
      </c>
      <c r="AX151" s="11"/>
      <c r="AZ151" s="11"/>
    </row>
    <row r="152" spans="1:53" hidden="1" x14ac:dyDescent="0.25">
      <c r="A152">
        <v>4</v>
      </c>
      <c r="B152" t="str">
        <f t="shared" si="15"/>
        <v>CS-6934</v>
      </c>
      <c r="C152" s="2" t="s">
        <v>314</v>
      </c>
      <c r="D152" s="2" t="str">
        <f t="shared" si="16"/>
        <v>6</v>
      </c>
      <c r="E152" s="2" t="str">
        <f t="shared" si="17"/>
        <v>69</v>
      </c>
      <c r="F152" s="2" t="str">
        <f t="shared" si="18"/>
        <v>693</v>
      </c>
      <c r="G152" s="1" t="s">
        <v>778</v>
      </c>
      <c r="H152" s="7">
        <v>0</v>
      </c>
      <c r="I152" s="7"/>
      <c r="J152" s="7">
        <v>0</v>
      </c>
      <c r="K152" s="7">
        <v>0</v>
      </c>
      <c r="L152" s="7">
        <v>0</v>
      </c>
      <c r="M152" s="7"/>
      <c r="N152" s="7">
        <v>0</v>
      </c>
      <c r="O152" s="7">
        <v>0</v>
      </c>
      <c r="P152" s="7">
        <v>0</v>
      </c>
      <c r="Q152" s="7"/>
      <c r="R152" s="7">
        <v>0</v>
      </c>
      <c r="S152" s="7">
        <v>0</v>
      </c>
      <c r="T152" s="7">
        <v>0</v>
      </c>
      <c r="U152" s="7"/>
      <c r="V152" s="7">
        <v>0</v>
      </c>
      <c r="W152" s="7">
        <v>0</v>
      </c>
      <c r="X152" s="7">
        <v>0</v>
      </c>
      <c r="Y152" s="7"/>
      <c r="Z152" s="7">
        <v>0</v>
      </c>
      <c r="AA152" s="7">
        <v>0</v>
      </c>
      <c r="AB152" s="7">
        <v>0</v>
      </c>
      <c r="AC152" s="7"/>
      <c r="AD152" s="7">
        <v>0</v>
      </c>
      <c r="AE152" s="7">
        <v>0</v>
      </c>
      <c r="AF152" s="7">
        <v>0</v>
      </c>
      <c r="AG152" s="29">
        <v>0</v>
      </c>
      <c r="AH152" s="7">
        <v>0</v>
      </c>
      <c r="AI152" s="7">
        <v>0</v>
      </c>
      <c r="AJ152" s="7">
        <v>0</v>
      </c>
      <c r="AK152" s="29">
        <v>0</v>
      </c>
      <c r="AL152" s="7">
        <v>0</v>
      </c>
      <c r="AM152" s="105">
        <v>0</v>
      </c>
      <c r="AN152" s="7">
        <v>0</v>
      </c>
      <c r="AO152" s="11">
        <v>0</v>
      </c>
      <c r="AP152" s="105">
        <v>0</v>
      </c>
      <c r="AQ152" s="11">
        <v>0</v>
      </c>
      <c r="AR152" s="11">
        <v>0</v>
      </c>
      <c r="AS152" s="11">
        <v>0</v>
      </c>
      <c r="AT152" s="11">
        <v>0</v>
      </c>
      <c r="AU152" s="11">
        <v>0</v>
      </c>
      <c r="AV152" s="11">
        <v>0</v>
      </c>
      <c r="AW152" s="11">
        <v>3</v>
      </c>
      <c r="AX152" s="11">
        <v>3</v>
      </c>
      <c r="AZ152" s="11">
        <v>3</v>
      </c>
      <c r="BA152">
        <v>0</v>
      </c>
    </row>
    <row r="153" spans="1:53" hidden="1" x14ac:dyDescent="0.25">
      <c r="A153">
        <v>4</v>
      </c>
      <c r="B153" t="str">
        <f t="shared" si="15"/>
        <v>CS-6935</v>
      </c>
      <c r="C153" s="2" t="s">
        <v>314</v>
      </c>
      <c r="D153" s="2" t="str">
        <f t="shared" si="16"/>
        <v>6</v>
      </c>
      <c r="E153" s="2" t="str">
        <f t="shared" si="17"/>
        <v>69</v>
      </c>
      <c r="F153" s="2" t="str">
        <f t="shared" si="18"/>
        <v>693</v>
      </c>
      <c r="G153" s="1" t="s">
        <v>779</v>
      </c>
      <c r="H153" s="7">
        <v>0</v>
      </c>
      <c r="I153" s="7"/>
      <c r="J153" s="7">
        <v>0</v>
      </c>
      <c r="K153" s="7">
        <v>0</v>
      </c>
      <c r="L153" s="7">
        <v>0</v>
      </c>
      <c r="M153" s="7"/>
      <c r="N153" s="7">
        <v>0</v>
      </c>
      <c r="O153" s="7">
        <v>0</v>
      </c>
      <c r="P153" s="7">
        <v>0</v>
      </c>
      <c r="Q153" s="7"/>
      <c r="R153" s="7">
        <v>0</v>
      </c>
      <c r="S153" s="7">
        <v>0</v>
      </c>
      <c r="T153" s="7">
        <v>0</v>
      </c>
      <c r="U153" s="7"/>
      <c r="V153" s="7">
        <v>0</v>
      </c>
      <c r="W153" s="7">
        <v>0</v>
      </c>
      <c r="X153" s="7">
        <v>0</v>
      </c>
      <c r="Y153" s="7"/>
      <c r="Z153" s="7">
        <v>0</v>
      </c>
      <c r="AA153" s="7">
        <v>0</v>
      </c>
      <c r="AB153" s="7">
        <v>0</v>
      </c>
      <c r="AC153" s="7"/>
      <c r="AD153" s="7">
        <v>0</v>
      </c>
      <c r="AE153" s="7">
        <v>0</v>
      </c>
      <c r="AF153" s="7">
        <v>0</v>
      </c>
      <c r="AG153" s="29">
        <v>0</v>
      </c>
      <c r="AH153" s="7">
        <v>0</v>
      </c>
      <c r="AI153" s="7">
        <v>0</v>
      </c>
      <c r="AJ153" s="7">
        <v>0</v>
      </c>
      <c r="AK153" s="29">
        <v>0</v>
      </c>
      <c r="AL153" s="7">
        <v>0</v>
      </c>
      <c r="AM153" s="105">
        <v>0</v>
      </c>
      <c r="AN153" s="7">
        <v>0</v>
      </c>
      <c r="AO153" s="11">
        <v>0</v>
      </c>
      <c r="AP153" s="105">
        <v>0</v>
      </c>
      <c r="AQ153" s="11">
        <v>0</v>
      </c>
      <c r="AR153" s="11">
        <v>0</v>
      </c>
      <c r="AS153" s="11">
        <v>0</v>
      </c>
      <c r="AT153" s="11">
        <v>0</v>
      </c>
      <c r="AU153" s="11">
        <v>0</v>
      </c>
      <c r="AV153" s="11">
        <v>0</v>
      </c>
      <c r="AW153" s="11">
        <v>0</v>
      </c>
      <c r="AX153" s="11">
        <v>0</v>
      </c>
      <c r="AZ153" s="11">
        <v>0</v>
      </c>
      <c r="BA153">
        <v>0</v>
      </c>
    </row>
    <row r="154" spans="1:53" hidden="1" x14ac:dyDescent="0.25">
      <c r="A154">
        <v>4</v>
      </c>
      <c r="B154" t="str">
        <f t="shared" si="15"/>
        <v>CS-6940</v>
      </c>
      <c r="C154" s="2" t="s">
        <v>314</v>
      </c>
      <c r="D154" s="2" t="str">
        <f t="shared" si="16"/>
        <v>6</v>
      </c>
      <c r="E154" s="2" t="str">
        <f t="shared" si="17"/>
        <v>69</v>
      </c>
      <c r="F154" s="2" t="str">
        <f t="shared" si="18"/>
        <v>694</v>
      </c>
      <c r="G154" s="1" t="s">
        <v>780</v>
      </c>
      <c r="H154" s="7">
        <v>0</v>
      </c>
      <c r="I154" s="7"/>
      <c r="J154" s="7">
        <v>0</v>
      </c>
      <c r="K154" s="7">
        <v>0</v>
      </c>
      <c r="L154" s="7">
        <v>0</v>
      </c>
      <c r="M154" s="7"/>
      <c r="N154" s="7">
        <v>0</v>
      </c>
      <c r="O154" s="7">
        <v>0</v>
      </c>
      <c r="P154" s="7">
        <v>0</v>
      </c>
      <c r="Q154" s="7"/>
      <c r="R154" s="7">
        <v>0</v>
      </c>
      <c r="S154" s="7">
        <v>0</v>
      </c>
      <c r="T154" s="7">
        <v>0</v>
      </c>
      <c r="U154" s="7"/>
      <c r="V154" s="7">
        <v>0</v>
      </c>
      <c r="W154" s="7">
        <v>0</v>
      </c>
      <c r="X154" s="7">
        <v>0</v>
      </c>
      <c r="Y154" s="7"/>
      <c r="Z154" s="7">
        <v>0</v>
      </c>
      <c r="AA154" s="7">
        <v>0</v>
      </c>
      <c r="AB154" s="7">
        <v>0</v>
      </c>
      <c r="AC154" s="7"/>
      <c r="AD154" s="7">
        <v>0</v>
      </c>
      <c r="AE154" s="7">
        <v>0</v>
      </c>
      <c r="AF154" s="7">
        <v>0</v>
      </c>
      <c r="AG154" s="29">
        <v>0</v>
      </c>
      <c r="AH154" s="7">
        <v>0</v>
      </c>
      <c r="AI154" s="7">
        <v>0</v>
      </c>
      <c r="AJ154" s="7">
        <v>0</v>
      </c>
      <c r="AK154" s="29">
        <v>0</v>
      </c>
      <c r="AL154" s="7">
        <v>0</v>
      </c>
      <c r="AM154" s="105">
        <v>0</v>
      </c>
      <c r="AN154" s="7">
        <v>0</v>
      </c>
      <c r="AO154" s="11">
        <v>0</v>
      </c>
      <c r="AP154" s="105">
        <v>0</v>
      </c>
      <c r="AQ154" s="11">
        <v>0</v>
      </c>
      <c r="AR154" s="11">
        <v>0</v>
      </c>
      <c r="AS154" s="11">
        <v>0</v>
      </c>
      <c r="AT154" s="11">
        <v>0</v>
      </c>
      <c r="AU154" s="11">
        <v>0</v>
      </c>
      <c r="AV154" s="11">
        <v>0</v>
      </c>
      <c r="AW154" s="11">
        <v>0</v>
      </c>
      <c r="AX154" s="11">
        <v>0</v>
      </c>
      <c r="AZ154" s="11">
        <v>0</v>
      </c>
      <c r="BA154">
        <v>0</v>
      </c>
    </row>
    <row r="155" spans="1:53" hidden="1" x14ac:dyDescent="0.25">
      <c r="A155">
        <v>4</v>
      </c>
      <c r="B155" t="str">
        <f t="shared" si="15"/>
        <v>CS-6941</v>
      </c>
      <c r="C155" s="2" t="s">
        <v>314</v>
      </c>
      <c r="D155" s="2" t="str">
        <f t="shared" si="16"/>
        <v>6</v>
      </c>
      <c r="E155" s="2" t="str">
        <f t="shared" si="17"/>
        <v>69</v>
      </c>
      <c r="F155" s="2" t="str">
        <f t="shared" si="18"/>
        <v>694</v>
      </c>
      <c r="G155" s="1" t="s">
        <v>984</v>
      </c>
      <c r="H155" s="7">
        <v>0</v>
      </c>
      <c r="I155" s="7"/>
      <c r="J155" s="7">
        <v>0</v>
      </c>
      <c r="K155" s="7">
        <v>0</v>
      </c>
      <c r="L155" s="7">
        <v>0</v>
      </c>
      <c r="M155" s="7"/>
      <c r="N155" s="7">
        <v>0</v>
      </c>
      <c r="O155" s="7">
        <v>0</v>
      </c>
      <c r="P155" s="7">
        <v>0</v>
      </c>
      <c r="Q155" s="7"/>
      <c r="R155" s="7">
        <v>0</v>
      </c>
      <c r="S155" s="7">
        <v>0</v>
      </c>
      <c r="T155" s="7">
        <v>0</v>
      </c>
      <c r="U155" s="7"/>
      <c r="V155" s="7">
        <v>0</v>
      </c>
      <c r="W155" s="7">
        <v>0</v>
      </c>
      <c r="X155" s="7">
        <v>0</v>
      </c>
      <c r="Y155" s="7"/>
      <c r="Z155" s="7">
        <v>0</v>
      </c>
      <c r="AA155" s="7">
        <v>0</v>
      </c>
      <c r="AB155" s="7">
        <v>0</v>
      </c>
      <c r="AC155" s="7"/>
      <c r="AD155" s="7">
        <v>0</v>
      </c>
      <c r="AE155" s="7">
        <v>0</v>
      </c>
      <c r="AF155" s="7">
        <v>0</v>
      </c>
      <c r="AG155" s="29">
        <v>0</v>
      </c>
      <c r="AH155" s="7">
        <v>0</v>
      </c>
      <c r="AI155" s="7">
        <v>0</v>
      </c>
      <c r="AJ155" s="7">
        <v>0</v>
      </c>
      <c r="AK155" s="29">
        <v>0</v>
      </c>
      <c r="AL155" s="7">
        <v>0</v>
      </c>
      <c r="AM155" s="105">
        <v>0</v>
      </c>
      <c r="AN155" s="7">
        <v>0</v>
      </c>
      <c r="AO155" s="11">
        <v>0</v>
      </c>
      <c r="AP155" s="105">
        <v>0</v>
      </c>
      <c r="AQ155" s="11">
        <v>0</v>
      </c>
      <c r="AR155" s="11">
        <v>0</v>
      </c>
      <c r="AS155" s="11">
        <v>0</v>
      </c>
      <c r="AT155" s="11">
        <v>0</v>
      </c>
      <c r="AU155" s="11"/>
      <c r="AV155" s="11">
        <v>0</v>
      </c>
      <c r="AW155" s="11">
        <v>0</v>
      </c>
      <c r="AX155" s="11"/>
      <c r="AZ155" s="11"/>
    </row>
    <row r="156" spans="1:53" hidden="1" x14ac:dyDescent="0.25">
      <c r="A156">
        <v>4</v>
      </c>
      <c r="B156" t="str">
        <f t="shared" si="15"/>
        <v>CS-6942</v>
      </c>
      <c r="C156" s="2" t="s">
        <v>314</v>
      </c>
      <c r="D156" s="2" t="str">
        <f t="shared" si="16"/>
        <v>6</v>
      </c>
      <c r="E156" s="2" t="str">
        <f t="shared" si="17"/>
        <v>69</v>
      </c>
      <c r="F156" s="2" t="str">
        <f t="shared" si="18"/>
        <v>694</v>
      </c>
      <c r="G156" s="1" t="s">
        <v>985</v>
      </c>
      <c r="H156" s="7">
        <v>0</v>
      </c>
      <c r="I156" s="7"/>
      <c r="J156" s="7">
        <v>0</v>
      </c>
      <c r="K156" s="7">
        <v>0</v>
      </c>
      <c r="L156" s="7">
        <v>0</v>
      </c>
      <c r="M156" s="7"/>
      <c r="N156" s="7">
        <v>0</v>
      </c>
      <c r="O156" s="7">
        <v>0</v>
      </c>
      <c r="P156" s="7">
        <v>0</v>
      </c>
      <c r="Q156" s="7"/>
      <c r="R156" s="7">
        <v>0</v>
      </c>
      <c r="S156" s="7">
        <v>0</v>
      </c>
      <c r="T156" s="7">
        <v>0</v>
      </c>
      <c r="U156" s="7"/>
      <c r="V156" s="7">
        <v>0</v>
      </c>
      <c r="W156" s="7">
        <v>0</v>
      </c>
      <c r="X156" s="7">
        <v>0</v>
      </c>
      <c r="Y156" s="7"/>
      <c r="Z156" s="7">
        <v>0</v>
      </c>
      <c r="AA156" s="7">
        <v>0</v>
      </c>
      <c r="AB156" s="7">
        <v>0</v>
      </c>
      <c r="AC156" s="7"/>
      <c r="AD156" s="7">
        <v>0</v>
      </c>
      <c r="AE156" s="7">
        <v>0</v>
      </c>
      <c r="AF156" s="7">
        <v>0</v>
      </c>
      <c r="AG156" s="29">
        <v>0</v>
      </c>
      <c r="AH156" s="7">
        <v>0</v>
      </c>
      <c r="AI156" s="7">
        <v>0</v>
      </c>
      <c r="AJ156" s="7">
        <v>0</v>
      </c>
      <c r="AK156" s="29">
        <v>0</v>
      </c>
      <c r="AL156" s="7">
        <v>0</v>
      </c>
      <c r="AM156" s="105">
        <v>0</v>
      </c>
      <c r="AN156" s="7">
        <v>0</v>
      </c>
      <c r="AO156" s="11">
        <v>0</v>
      </c>
      <c r="AP156" s="105">
        <v>0</v>
      </c>
      <c r="AQ156" s="11">
        <v>0</v>
      </c>
      <c r="AR156" s="11">
        <v>0</v>
      </c>
      <c r="AS156" s="11">
        <v>0</v>
      </c>
      <c r="AT156" s="11">
        <v>0</v>
      </c>
      <c r="AU156" s="11"/>
      <c r="AV156" s="11">
        <v>0</v>
      </c>
      <c r="AW156" s="11">
        <v>0</v>
      </c>
      <c r="AX156" s="11"/>
      <c r="AZ156" s="11"/>
    </row>
    <row r="157" spans="1:53" hidden="1" x14ac:dyDescent="0.25">
      <c r="A157">
        <v>4</v>
      </c>
      <c r="B157" t="str">
        <f t="shared" si="15"/>
        <v>CS-6943</v>
      </c>
      <c r="C157" s="2" t="s">
        <v>314</v>
      </c>
      <c r="D157" s="2" t="str">
        <f t="shared" si="16"/>
        <v>6</v>
      </c>
      <c r="E157" s="2" t="str">
        <f t="shared" si="17"/>
        <v>69</v>
      </c>
      <c r="F157" s="2" t="str">
        <f t="shared" si="18"/>
        <v>694</v>
      </c>
      <c r="G157" s="1" t="s">
        <v>986</v>
      </c>
      <c r="H157" s="7">
        <v>0</v>
      </c>
      <c r="I157" s="7"/>
      <c r="J157" s="7">
        <v>0</v>
      </c>
      <c r="K157" s="7">
        <v>0</v>
      </c>
      <c r="L157" s="7">
        <v>0</v>
      </c>
      <c r="M157" s="7"/>
      <c r="N157" s="7">
        <v>0</v>
      </c>
      <c r="O157" s="7">
        <v>0</v>
      </c>
      <c r="P157" s="7">
        <v>0</v>
      </c>
      <c r="Q157" s="7"/>
      <c r="R157" s="7">
        <v>0</v>
      </c>
      <c r="S157" s="7">
        <v>0</v>
      </c>
      <c r="T157" s="7">
        <v>0</v>
      </c>
      <c r="U157" s="7"/>
      <c r="V157" s="7">
        <v>0</v>
      </c>
      <c r="W157" s="7">
        <v>0</v>
      </c>
      <c r="X157" s="7">
        <v>0</v>
      </c>
      <c r="Y157" s="7"/>
      <c r="Z157" s="7">
        <v>0</v>
      </c>
      <c r="AA157" s="7">
        <v>0</v>
      </c>
      <c r="AB157" s="7">
        <v>0</v>
      </c>
      <c r="AC157" s="7"/>
      <c r="AD157" s="7">
        <v>0</v>
      </c>
      <c r="AE157" s="7">
        <v>0</v>
      </c>
      <c r="AF157" s="7">
        <v>0</v>
      </c>
      <c r="AG157" s="29">
        <v>0</v>
      </c>
      <c r="AH157" s="7">
        <v>0</v>
      </c>
      <c r="AI157" s="7">
        <v>0</v>
      </c>
      <c r="AJ157" s="7">
        <v>0</v>
      </c>
      <c r="AK157" s="29">
        <v>0</v>
      </c>
      <c r="AL157" s="7">
        <v>0</v>
      </c>
      <c r="AM157" s="105">
        <v>0</v>
      </c>
      <c r="AN157" s="7">
        <v>0</v>
      </c>
      <c r="AO157" s="11">
        <v>0</v>
      </c>
      <c r="AP157" s="105">
        <v>0</v>
      </c>
      <c r="AQ157" s="11">
        <v>0</v>
      </c>
      <c r="AR157" s="11">
        <v>0</v>
      </c>
      <c r="AS157" s="11">
        <v>0</v>
      </c>
      <c r="AT157" s="11">
        <v>0</v>
      </c>
      <c r="AU157" s="11"/>
      <c r="AV157" s="11">
        <v>0</v>
      </c>
      <c r="AW157" s="11">
        <v>0</v>
      </c>
      <c r="AX157" s="11"/>
      <c r="AZ157" s="11"/>
    </row>
    <row r="158" spans="1:53" hidden="1" x14ac:dyDescent="0.25">
      <c r="A158">
        <v>4</v>
      </c>
      <c r="B158" t="str">
        <f t="shared" si="15"/>
        <v>CS-6950</v>
      </c>
      <c r="C158" s="2" t="s">
        <v>314</v>
      </c>
      <c r="D158" s="2" t="str">
        <f t="shared" si="16"/>
        <v>6</v>
      </c>
      <c r="E158" s="2" t="str">
        <f t="shared" si="17"/>
        <v>69</v>
      </c>
      <c r="F158" s="2" t="str">
        <f t="shared" si="18"/>
        <v>695</v>
      </c>
      <c r="G158" s="1" t="s">
        <v>781</v>
      </c>
      <c r="H158" s="7">
        <v>0</v>
      </c>
      <c r="I158" s="7"/>
      <c r="J158" s="7">
        <v>0</v>
      </c>
      <c r="K158" s="7">
        <v>0</v>
      </c>
      <c r="L158" s="7">
        <v>0</v>
      </c>
      <c r="M158" s="7"/>
      <c r="N158" s="7">
        <v>0</v>
      </c>
      <c r="O158" s="7">
        <v>0</v>
      </c>
      <c r="P158" s="7">
        <v>0</v>
      </c>
      <c r="Q158" s="7"/>
      <c r="R158" s="7">
        <v>0</v>
      </c>
      <c r="S158" s="7">
        <v>0</v>
      </c>
      <c r="T158" s="7">
        <v>0</v>
      </c>
      <c r="U158" s="7"/>
      <c r="V158" s="7">
        <v>0</v>
      </c>
      <c r="W158" s="7">
        <v>0</v>
      </c>
      <c r="X158" s="7">
        <v>0</v>
      </c>
      <c r="Y158" s="7"/>
      <c r="Z158" s="7">
        <v>0</v>
      </c>
      <c r="AA158" s="7">
        <v>0</v>
      </c>
      <c r="AB158" s="7">
        <v>0</v>
      </c>
      <c r="AC158" s="7"/>
      <c r="AD158" s="7">
        <v>0</v>
      </c>
      <c r="AE158" s="7">
        <v>0</v>
      </c>
      <c r="AF158" s="7">
        <v>0</v>
      </c>
      <c r="AG158" s="29">
        <v>0</v>
      </c>
      <c r="AH158" s="7">
        <v>0</v>
      </c>
      <c r="AI158" s="7">
        <v>0</v>
      </c>
      <c r="AJ158" s="7">
        <v>0</v>
      </c>
      <c r="AK158" s="29">
        <v>0</v>
      </c>
      <c r="AL158" s="7">
        <v>0</v>
      </c>
      <c r="AM158" s="105">
        <v>0</v>
      </c>
      <c r="AN158" s="7">
        <v>0</v>
      </c>
      <c r="AO158" s="11">
        <v>0</v>
      </c>
      <c r="AP158" s="105">
        <v>0</v>
      </c>
      <c r="AQ158" s="11">
        <v>0</v>
      </c>
      <c r="AR158" s="11">
        <v>0</v>
      </c>
      <c r="AS158" s="11">
        <v>0</v>
      </c>
      <c r="AT158" s="11">
        <v>0</v>
      </c>
      <c r="AU158" s="11">
        <v>0</v>
      </c>
      <c r="AV158" s="11">
        <v>0</v>
      </c>
      <c r="AW158" s="11">
        <v>0</v>
      </c>
      <c r="AX158" s="11">
        <v>0</v>
      </c>
      <c r="AZ158" s="11">
        <v>0</v>
      </c>
      <c r="BA158">
        <v>0</v>
      </c>
    </row>
    <row r="159" spans="1:53" hidden="1" x14ac:dyDescent="0.25">
      <c r="A159">
        <v>4</v>
      </c>
      <c r="B159" t="str">
        <f t="shared" si="15"/>
        <v>CS-7611</v>
      </c>
      <c r="C159" s="2" t="s">
        <v>314</v>
      </c>
      <c r="D159" s="2" t="str">
        <f t="shared" si="16"/>
        <v>7</v>
      </c>
      <c r="E159" s="2" t="str">
        <f t="shared" si="17"/>
        <v>76</v>
      </c>
      <c r="F159" s="2" t="str">
        <f t="shared" si="18"/>
        <v>761</v>
      </c>
      <c r="G159" s="1" t="s">
        <v>784</v>
      </c>
      <c r="H159" s="7">
        <v>0</v>
      </c>
      <c r="I159" s="7"/>
      <c r="J159" s="7">
        <v>0</v>
      </c>
      <c r="K159" s="7">
        <v>0</v>
      </c>
      <c r="L159" s="7">
        <v>0</v>
      </c>
      <c r="M159" s="7"/>
      <c r="N159" s="7">
        <v>0</v>
      </c>
      <c r="O159" s="7">
        <v>0</v>
      </c>
      <c r="P159" s="7">
        <v>2413</v>
      </c>
      <c r="Q159" s="7"/>
      <c r="R159" s="7">
        <v>2109</v>
      </c>
      <c r="S159" s="7">
        <v>2109</v>
      </c>
      <c r="T159" s="7">
        <v>1550</v>
      </c>
      <c r="U159" s="7"/>
      <c r="V159" s="7">
        <v>107</v>
      </c>
      <c r="W159" s="7">
        <v>107</v>
      </c>
      <c r="X159" s="7">
        <v>1990</v>
      </c>
      <c r="Y159" s="7"/>
      <c r="Z159" s="7">
        <v>904</v>
      </c>
      <c r="AA159" s="7">
        <v>904</v>
      </c>
      <c r="AB159" s="7">
        <v>900</v>
      </c>
      <c r="AC159" s="7"/>
      <c r="AD159" s="7">
        <v>788</v>
      </c>
      <c r="AE159" s="7">
        <v>788</v>
      </c>
      <c r="AF159" s="7">
        <v>1800</v>
      </c>
      <c r="AG159" s="29">
        <v>853</v>
      </c>
      <c r="AH159" s="7">
        <v>1200</v>
      </c>
      <c r="AI159" s="7">
        <v>1200</v>
      </c>
      <c r="AJ159" s="7">
        <v>4300</v>
      </c>
      <c r="AK159" s="29">
        <v>4312</v>
      </c>
      <c r="AL159" s="7">
        <v>5981</v>
      </c>
      <c r="AM159" s="105">
        <v>5981</v>
      </c>
      <c r="AN159" s="7">
        <v>2800</v>
      </c>
      <c r="AO159" s="11">
        <v>308</v>
      </c>
      <c r="AP159" s="105">
        <v>417</v>
      </c>
      <c r="AQ159" s="11">
        <v>417</v>
      </c>
      <c r="AR159" s="11">
        <v>0</v>
      </c>
      <c r="AS159" s="11">
        <v>1456</v>
      </c>
      <c r="AT159" s="11">
        <v>2310</v>
      </c>
      <c r="AU159" s="11">
        <v>2310</v>
      </c>
      <c r="AV159" s="11">
        <v>0</v>
      </c>
      <c r="AW159" s="11">
        <v>752</v>
      </c>
      <c r="AX159" s="11">
        <v>752</v>
      </c>
      <c r="AZ159" s="11">
        <v>1100</v>
      </c>
      <c r="BA159">
        <v>6464</v>
      </c>
    </row>
    <row r="160" spans="1:53" hidden="1" x14ac:dyDescent="0.25">
      <c r="A160">
        <v>4</v>
      </c>
      <c r="B160" t="str">
        <f t="shared" si="15"/>
        <v>CS-7612</v>
      </c>
      <c r="C160" s="2" t="s">
        <v>314</v>
      </c>
      <c r="D160" s="2" t="str">
        <f t="shared" si="16"/>
        <v>7</v>
      </c>
      <c r="E160" s="2" t="str">
        <f t="shared" si="17"/>
        <v>76</v>
      </c>
      <c r="F160" s="2" t="str">
        <f t="shared" si="18"/>
        <v>761</v>
      </c>
      <c r="G160" s="1" t="s">
        <v>785</v>
      </c>
      <c r="H160" s="7">
        <v>0</v>
      </c>
      <c r="I160" s="7"/>
      <c r="J160" s="7">
        <v>0</v>
      </c>
      <c r="K160" s="7">
        <v>0</v>
      </c>
      <c r="L160" s="7">
        <v>0</v>
      </c>
      <c r="M160" s="7"/>
      <c r="N160" s="7">
        <v>9</v>
      </c>
      <c r="O160" s="7">
        <v>9</v>
      </c>
      <c r="P160" s="7">
        <v>5269</v>
      </c>
      <c r="Q160" s="7"/>
      <c r="R160" s="7">
        <v>3750</v>
      </c>
      <c r="S160" s="7">
        <v>3750</v>
      </c>
      <c r="T160" s="7">
        <v>2408</v>
      </c>
      <c r="U160" s="7"/>
      <c r="V160" s="7">
        <v>1634</v>
      </c>
      <c r="W160" s="7">
        <v>1634</v>
      </c>
      <c r="X160" s="7">
        <v>2137</v>
      </c>
      <c r="Y160" s="7"/>
      <c r="Z160" s="7">
        <v>2397</v>
      </c>
      <c r="AA160" s="7">
        <v>2250</v>
      </c>
      <c r="AB160" s="7">
        <v>975</v>
      </c>
      <c r="AC160" s="7"/>
      <c r="AD160" s="7">
        <v>1145</v>
      </c>
      <c r="AE160" s="7">
        <v>1145</v>
      </c>
      <c r="AF160" s="7">
        <v>4636</v>
      </c>
      <c r="AG160" s="29">
        <v>197</v>
      </c>
      <c r="AH160" s="7">
        <v>3112</v>
      </c>
      <c r="AI160" s="7">
        <v>3112</v>
      </c>
      <c r="AJ160" s="7">
        <v>50</v>
      </c>
      <c r="AK160" s="29">
        <v>2573</v>
      </c>
      <c r="AL160" s="7">
        <v>3200</v>
      </c>
      <c r="AM160" s="105">
        <v>3200</v>
      </c>
      <c r="AN160" s="7">
        <v>9600</v>
      </c>
      <c r="AO160" s="11">
        <v>810.8</v>
      </c>
      <c r="AP160" s="105">
        <v>851</v>
      </c>
      <c r="AQ160" s="11">
        <v>7735</v>
      </c>
      <c r="AR160" s="11">
        <v>0</v>
      </c>
      <c r="AS160" s="11">
        <v>9222</v>
      </c>
      <c r="AT160" s="11">
        <v>9392</v>
      </c>
      <c r="AU160" s="11">
        <v>9392</v>
      </c>
      <c r="AV160" s="11">
        <v>0</v>
      </c>
      <c r="AW160" s="11">
        <v>2167</v>
      </c>
      <c r="AX160" s="11">
        <v>2533</v>
      </c>
      <c r="AZ160" s="11">
        <v>1450</v>
      </c>
      <c r="BA160">
        <v>3382</v>
      </c>
    </row>
    <row r="161" spans="1:53" hidden="1" x14ac:dyDescent="0.25">
      <c r="A161">
        <v>4</v>
      </c>
      <c r="B161" t="str">
        <f t="shared" si="15"/>
        <v>CS-7621</v>
      </c>
      <c r="C161" s="2" t="s">
        <v>314</v>
      </c>
      <c r="D161" s="2" t="str">
        <f t="shared" si="16"/>
        <v>7</v>
      </c>
      <c r="E161" s="2" t="str">
        <f t="shared" si="17"/>
        <v>76</v>
      </c>
      <c r="F161" s="2" t="str">
        <f t="shared" si="18"/>
        <v>762</v>
      </c>
      <c r="G161" s="1" t="s">
        <v>786</v>
      </c>
      <c r="H161" s="7">
        <v>0</v>
      </c>
      <c r="I161" s="7"/>
      <c r="J161" s="7">
        <v>0</v>
      </c>
      <c r="K161" s="7">
        <v>0</v>
      </c>
      <c r="L161" s="7">
        <v>0</v>
      </c>
      <c r="M161" s="7"/>
      <c r="N161" s="7">
        <v>0</v>
      </c>
      <c r="O161" s="7">
        <v>0</v>
      </c>
      <c r="P161" s="7">
        <v>0</v>
      </c>
      <c r="Q161" s="7"/>
      <c r="R161" s="7">
        <v>0</v>
      </c>
      <c r="S161" s="7">
        <v>0</v>
      </c>
      <c r="T161" s="7">
        <v>0</v>
      </c>
      <c r="U161" s="7"/>
      <c r="V161" s="7">
        <v>0</v>
      </c>
      <c r="W161" s="7">
        <v>0</v>
      </c>
      <c r="X161" s="7">
        <v>0</v>
      </c>
      <c r="Y161" s="7"/>
      <c r="Z161" s="7">
        <v>0</v>
      </c>
      <c r="AA161" s="7">
        <v>0</v>
      </c>
      <c r="AB161" s="7">
        <v>0</v>
      </c>
      <c r="AC161" s="7"/>
      <c r="AD161" s="7">
        <v>0</v>
      </c>
      <c r="AE161" s="7">
        <v>0</v>
      </c>
      <c r="AF161" s="7">
        <v>0</v>
      </c>
      <c r="AG161" s="29">
        <v>0</v>
      </c>
      <c r="AH161" s="7">
        <v>0</v>
      </c>
      <c r="AI161" s="7">
        <v>0</v>
      </c>
      <c r="AJ161" s="7">
        <v>0</v>
      </c>
      <c r="AK161" s="29">
        <v>0</v>
      </c>
      <c r="AL161" s="7">
        <v>0</v>
      </c>
      <c r="AM161" s="105">
        <v>0</v>
      </c>
      <c r="AN161" s="7">
        <v>0</v>
      </c>
      <c r="AO161" s="11">
        <v>0</v>
      </c>
      <c r="AP161" s="105">
        <v>0</v>
      </c>
      <c r="AQ161" s="11">
        <v>0</v>
      </c>
      <c r="AR161" s="11">
        <v>0</v>
      </c>
      <c r="AS161" s="11">
        <v>0</v>
      </c>
      <c r="AT161" s="11">
        <v>0</v>
      </c>
      <c r="AU161" s="11">
        <v>0</v>
      </c>
      <c r="AV161" s="11">
        <v>0</v>
      </c>
      <c r="AW161" s="11">
        <v>0</v>
      </c>
      <c r="AX161" s="11">
        <v>0</v>
      </c>
      <c r="AZ161" s="11">
        <v>0</v>
      </c>
      <c r="BA161">
        <v>0</v>
      </c>
    </row>
    <row r="162" spans="1:53" hidden="1" x14ac:dyDescent="0.25">
      <c r="A162">
        <v>4</v>
      </c>
      <c r="B162" t="str">
        <f t="shared" si="15"/>
        <v>CS-7622</v>
      </c>
      <c r="C162" s="2" t="s">
        <v>314</v>
      </c>
      <c r="D162" s="2" t="str">
        <f t="shared" si="16"/>
        <v>7</v>
      </c>
      <c r="E162" s="2" t="str">
        <f t="shared" si="17"/>
        <v>76</v>
      </c>
      <c r="F162" s="2" t="str">
        <f t="shared" si="18"/>
        <v>762</v>
      </c>
      <c r="G162" s="1" t="s">
        <v>787</v>
      </c>
      <c r="H162" s="7">
        <v>0</v>
      </c>
      <c r="I162" s="7"/>
      <c r="J162" s="7">
        <v>0</v>
      </c>
      <c r="K162" s="7">
        <v>0</v>
      </c>
      <c r="L162" s="7">
        <v>0</v>
      </c>
      <c r="M162" s="7"/>
      <c r="N162" s="7">
        <v>0</v>
      </c>
      <c r="O162" s="7">
        <v>0</v>
      </c>
      <c r="P162" s="7">
        <v>0</v>
      </c>
      <c r="Q162" s="7"/>
      <c r="R162" s="7">
        <v>0</v>
      </c>
      <c r="S162" s="7">
        <v>0</v>
      </c>
      <c r="T162" s="7">
        <v>0</v>
      </c>
      <c r="U162" s="7"/>
      <c r="V162" s="7">
        <v>0</v>
      </c>
      <c r="W162" s="7">
        <v>0</v>
      </c>
      <c r="X162" s="7">
        <v>0</v>
      </c>
      <c r="Y162" s="7"/>
      <c r="Z162" s="7">
        <v>0</v>
      </c>
      <c r="AA162" s="7">
        <v>0</v>
      </c>
      <c r="AB162" s="7">
        <v>0</v>
      </c>
      <c r="AC162" s="7"/>
      <c r="AD162" s="7">
        <v>0</v>
      </c>
      <c r="AE162" s="7">
        <v>0</v>
      </c>
      <c r="AF162" s="7">
        <v>0</v>
      </c>
      <c r="AG162" s="29">
        <v>0</v>
      </c>
      <c r="AH162" s="7">
        <v>0</v>
      </c>
      <c r="AI162" s="7">
        <v>0</v>
      </c>
      <c r="AJ162" s="7">
        <v>0</v>
      </c>
      <c r="AK162" s="29">
        <v>0</v>
      </c>
      <c r="AL162" s="7">
        <v>0</v>
      </c>
      <c r="AM162" s="105">
        <v>0</v>
      </c>
      <c r="AN162" s="7">
        <v>0</v>
      </c>
      <c r="AO162" s="11">
        <v>0</v>
      </c>
      <c r="AP162" s="105">
        <v>0</v>
      </c>
      <c r="AQ162" s="11">
        <v>0</v>
      </c>
      <c r="AR162" s="11">
        <v>0</v>
      </c>
      <c r="AS162" s="11">
        <v>0</v>
      </c>
      <c r="AT162" s="11">
        <v>0</v>
      </c>
      <c r="AU162" s="11">
        <v>0</v>
      </c>
      <c r="AV162" s="11">
        <v>0</v>
      </c>
      <c r="AW162" s="11">
        <v>405</v>
      </c>
      <c r="AX162" s="11">
        <v>405</v>
      </c>
      <c r="AZ162" s="11">
        <v>0</v>
      </c>
      <c r="BA162">
        <v>0</v>
      </c>
    </row>
    <row r="163" spans="1:53" hidden="1" x14ac:dyDescent="0.25">
      <c r="A163">
        <v>4</v>
      </c>
      <c r="B163" t="str">
        <f t="shared" si="15"/>
        <v>CS-7631</v>
      </c>
      <c r="C163" s="2" t="s">
        <v>314</v>
      </c>
      <c r="D163" s="2" t="str">
        <f t="shared" si="16"/>
        <v>7</v>
      </c>
      <c r="E163" s="2" t="str">
        <f t="shared" si="17"/>
        <v>76</v>
      </c>
      <c r="F163" s="2" t="str">
        <f t="shared" si="18"/>
        <v>763</v>
      </c>
      <c r="G163" s="1" t="s">
        <v>788</v>
      </c>
      <c r="H163" s="7">
        <v>0</v>
      </c>
      <c r="I163" s="7"/>
      <c r="J163" s="7">
        <v>0</v>
      </c>
      <c r="K163" s="7">
        <v>0</v>
      </c>
      <c r="L163" s="7">
        <v>0</v>
      </c>
      <c r="M163" s="7"/>
      <c r="N163" s="7">
        <v>0</v>
      </c>
      <c r="O163" s="7">
        <v>0</v>
      </c>
      <c r="P163" s="7">
        <v>13273</v>
      </c>
      <c r="Q163" s="7"/>
      <c r="R163" s="7">
        <v>9296</v>
      </c>
      <c r="S163" s="7">
        <v>9296</v>
      </c>
      <c r="T163" s="7">
        <v>7750</v>
      </c>
      <c r="U163" s="7"/>
      <c r="V163" s="7">
        <v>9866</v>
      </c>
      <c r="W163" s="7">
        <v>9866</v>
      </c>
      <c r="X163" s="7">
        <v>10945</v>
      </c>
      <c r="Y163" s="7"/>
      <c r="Z163" s="7">
        <v>8646</v>
      </c>
      <c r="AA163" s="7">
        <v>8646</v>
      </c>
      <c r="AB163" s="7">
        <v>16200</v>
      </c>
      <c r="AC163" s="7"/>
      <c r="AD163" s="7">
        <v>15469</v>
      </c>
      <c r="AE163" s="7">
        <v>15469</v>
      </c>
      <c r="AF163" s="7">
        <v>14900</v>
      </c>
      <c r="AG163" s="29">
        <v>5371</v>
      </c>
      <c r="AH163" s="7">
        <v>14295</v>
      </c>
      <c r="AI163" s="7">
        <v>14295</v>
      </c>
      <c r="AJ163" s="7">
        <v>14550</v>
      </c>
      <c r="AK163" s="29">
        <v>7406</v>
      </c>
      <c r="AL163" s="7">
        <v>9421</v>
      </c>
      <c r="AM163" s="105">
        <v>9421</v>
      </c>
      <c r="AN163" s="7">
        <v>12297</v>
      </c>
      <c r="AO163" s="11">
        <v>67247</v>
      </c>
      <c r="AP163" s="105">
        <v>69728</v>
      </c>
      <c r="AQ163" s="11">
        <v>69728</v>
      </c>
      <c r="AR163" s="11">
        <v>0</v>
      </c>
      <c r="AS163" s="11">
        <v>30893</v>
      </c>
      <c r="AT163" s="11">
        <v>31153</v>
      </c>
      <c r="AU163" s="11">
        <v>31153</v>
      </c>
      <c r="AV163" s="11">
        <v>0</v>
      </c>
      <c r="AW163" s="11">
        <v>7809</v>
      </c>
      <c r="AX163" s="11">
        <v>11164</v>
      </c>
      <c r="AZ163" s="11">
        <v>23469</v>
      </c>
      <c r="BA163">
        <v>34125</v>
      </c>
    </row>
    <row r="164" spans="1:53" hidden="1" x14ac:dyDescent="0.25">
      <c r="A164">
        <v>4</v>
      </c>
      <c r="B164" t="str">
        <f t="shared" si="15"/>
        <v>CS-7632</v>
      </c>
      <c r="C164" s="2" t="s">
        <v>314</v>
      </c>
      <c r="D164" s="2" t="str">
        <f t="shared" si="16"/>
        <v>7</v>
      </c>
      <c r="E164" s="2" t="str">
        <f t="shared" si="17"/>
        <v>76</v>
      </c>
      <c r="F164" s="2" t="str">
        <f t="shared" si="18"/>
        <v>763</v>
      </c>
      <c r="G164" s="1" t="s">
        <v>789</v>
      </c>
      <c r="H164" s="7">
        <v>30764</v>
      </c>
      <c r="I164" s="7"/>
      <c r="J164" s="7">
        <v>40077</v>
      </c>
      <c r="K164" s="7">
        <v>40771</v>
      </c>
      <c r="L164" s="7">
        <v>30764</v>
      </c>
      <c r="M164" s="7"/>
      <c r="N164" s="7">
        <v>59998</v>
      </c>
      <c r="O164" s="7">
        <v>60102</v>
      </c>
      <c r="P164" s="7">
        <v>12487</v>
      </c>
      <c r="Q164" s="7"/>
      <c r="R164" s="7">
        <v>32135</v>
      </c>
      <c r="S164" s="7">
        <v>32135</v>
      </c>
      <c r="T164" s="7">
        <v>16349</v>
      </c>
      <c r="U164" s="7"/>
      <c r="V164" s="7">
        <v>52402</v>
      </c>
      <c r="W164" s="7">
        <v>52402</v>
      </c>
      <c r="X164" s="7">
        <v>31929</v>
      </c>
      <c r="Y164" s="7"/>
      <c r="Z164" s="7">
        <v>37650</v>
      </c>
      <c r="AA164" s="7">
        <v>37650</v>
      </c>
      <c r="AB164" s="7">
        <v>49554</v>
      </c>
      <c r="AC164" s="7"/>
      <c r="AD164" s="7">
        <v>42191</v>
      </c>
      <c r="AE164" s="7">
        <v>42191</v>
      </c>
      <c r="AF164" s="7">
        <v>28452</v>
      </c>
      <c r="AG164" s="29">
        <v>50102</v>
      </c>
      <c r="AH164" s="7">
        <v>57896</v>
      </c>
      <c r="AI164" s="7">
        <v>57896</v>
      </c>
      <c r="AJ164" s="7">
        <v>20369</v>
      </c>
      <c r="AK164" s="29">
        <v>35230</v>
      </c>
      <c r="AL164" s="7">
        <v>35523</v>
      </c>
      <c r="AM164" s="105">
        <v>35523</v>
      </c>
      <c r="AN164" s="7">
        <v>100381</v>
      </c>
      <c r="AO164" s="11">
        <v>23751</v>
      </c>
      <c r="AP164" s="105">
        <v>22760</v>
      </c>
      <c r="AQ164" s="11">
        <v>22760</v>
      </c>
      <c r="AR164" s="11">
        <v>0</v>
      </c>
      <c r="AS164" s="11">
        <v>43993</v>
      </c>
      <c r="AT164" s="11">
        <v>50261</v>
      </c>
      <c r="AU164" s="11">
        <v>50261</v>
      </c>
      <c r="AV164" s="11">
        <v>0</v>
      </c>
      <c r="AW164" s="11">
        <v>25300</v>
      </c>
      <c r="AX164" s="11">
        <v>20169</v>
      </c>
      <c r="AZ164" s="11">
        <v>34670</v>
      </c>
      <c r="BA164">
        <v>46291</v>
      </c>
    </row>
    <row r="165" spans="1:53" hidden="1" x14ac:dyDescent="0.25">
      <c r="A165">
        <v>4</v>
      </c>
      <c r="B165" t="str">
        <f t="shared" si="15"/>
        <v>CS-7710</v>
      </c>
      <c r="C165" s="2" t="s">
        <v>314</v>
      </c>
      <c r="D165" s="2" t="str">
        <f t="shared" si="16"/>
        <v>7</v>
      </c>
      <c r="E165" s="2" t="str">
        <f t="shared" si="17"/>
        <v>77</v>
      </c>
      <c r="F165" s="2" t="str">
        <f t="shared" si="18"/>
        <v>771</v>
      </c>
      <c r="G165" s="1" t="s">
        <v>791</v>
      </c>
      <c r="H165" s="7">
        <v>50</v>
      </c>
      <c r="I165" s="7"/>
      <c r="J165" s="7">
        <v>54</v>
      </c>
      <c r="K165" s="7">
        <v>54</v>
      </c>
      <c r="L165" s="7">
        <v>50</v>
      </c>
      <c r="M165" s="7"/>
      <c r="N165" s="7">
        <v>0</v>
      </c>
      <c r="O165" s="7">
        <v>0</v>
      </c>
      <c r="P165" s="7">
        <v>50</v>
      </c>
      <c r="Q165" s="7"/>
      <c r="R165" s="7">
        <v>20</v>
      </c>
      <c r="S165" s="7">
        <v>20</v>
      </c>
      <c r="T165" s="7">
        <v>25</v>
      </c>
      <c r="U165" s="7"/>
      <c r="V165" s="7">
        <v>3</v>
      </c>
      <c r="W165" s="7">
        <v>3</v>
      </c>
      <c r="X165" s="7">
        <v>25</v>
      </c>
      <c r="Y165" s="7"/>
      <c r="Z165" s="7">
        <v>68</v>
      </c>
      <c r="AA165" s="7">
        <v>68</v>
      </c>
      <c r="AB165" s="7">
        <v>25</v>
      </c>
      <c r="AC165" s="7"/>
      <c r="AD165" s="7">
        <v>66</v>
      </c>
      <c r="AE165" s="7">
        <v>66</v>
      </c>
      <c r="AF165" s="7">
        <v>35</v>
      </c>
      <c r="AG165" s="29">
        <v>19</v>
      </c>
      <c r="AH165" s="7">
        <v>19</v>
      </c>
      <c r="AI165" s="7">
        <v>19</v>
      </c>
      <c r="AJ165" s="7">
        <v>35</v>
      </c>
      <c r="AK165" s="29">
        <v>838</v>
      </c>
      <c r="AL165" s="7">
        <v>837</v>
      </c>
      <c r="AM165" s="105">
        <v>837</v>
      </c>
      <c r="AN165" s="7">
        <v>1645</v>
      </c>
      <c r="AO165" s="11">
        <v>1446.8</v>
      </c>
      <c r="AP165" s="105">
        <v>1402</v>
      </c>
      <c r="AQ165" s="11">
        <v>2651</v>
      </c>
      <c r="AR165" s="11">
        <v>0</v>
      </c>
      <c r="AS165" s="11">
        <v>3865</v>
      </c>
      <c r="AT165" s="11">
        <v>3865</v>
      </c>
      <c r="AU165" s="11">
        <v>3865</v>
      </c>
      <c r="AV165" s="11">
        <v>0</v>
      </c>
      <c r="AW165" s="11">
        <v>4713</v>
      </c>
      <c r="AX165" s="11">
        <v>4674</v>
      </c>
      <c r="AZ165" s="11">
        <v>6850</v>
      </c>
      <c r="BA165">
        <v>10979</v>
      </c>
    </row>
    <row r="166" spans="1:53" hidden="1" x14ac:dyDescent="0.25">
      <c r="A166">
        <v>4</v>
      </c>
      <c r="B166" t="str">
        <f t="shared" si="15"/>
        <v>CS-7720</v>
      </c>
      <c r="C166" s="2" t="s">
        <v>314</v>
      </c>
      <c r="D166" s="2" t="str">
        <f t="shared" si="16"/>
        <v>7</v>
      </c>
      <c r="E166" s="2" t="str">
        <f t="shared" si="17"/>
        <v>77</v>
      </c>
      <c r="F166" s="2" t="str">
        <f t="shared" si="18"/>
        <v>772</v>
      </c>
      <c r="G166" s="1" t="s">
        <v>792</v>
      </c>
      <c r="H166" s="7">
        <v>1245</v>
      </c>
      <c r="I166" s="7"/>
      <c r="J166" s="7">
        <v>1434</v>
      </c>
      <c r="K166" s="7">
        <v>1434</v>
      </c>
      <c r="L166" s="7">
        <v>1245</v>
      </c>
      <c r="M166" s="7"/>
      <c r="N166" s="7">
        <v>1901</v>
      </c>
      <c r="O166" s="7">
        <v>1621</v>
      </c>
      <c r="P166" s="7">
        <v>3445</v>
      </c>
      <c r="Q166" s="7"/>
      <c r="R166" s="7">
        <v>942</v>
      </c>
      <c r="S166" s="7">
        <v>942</v>
      </c>
      <c r="T166" s="7">
        <v>1445</v>
      </c>
      <c r="U166" s="7"/>
      <c r="V166" s="7">
        <v>834</v>
      </c>
      <c r="W166" s="7">
        <v>804</v>
      </c>
      <c r="X166" s="7">
        <v>1446</v>
      </c>
      <c r="Y166" s="7"/>
      <c r="Z166" s="7">
        <v>629</v>
      </c>
      <c r="AA166" s="7">
        <v>629</v>
      </c>
      <c r="AB166" s="7">
        <v>10947</v>
      </c>
      <c r="AC166" s="7"/>
      <c r="AD166" s="7">
        <v>650</v>
      </c>
      <c r="AE166" s="7">
        <v>650</v>
      </c>
      <c r="AF166" s="7">
        <v>1837</v>
      </c>
      <c r="AG166" s="29">
        <v>3903</v>
      </c>
      <c r="AH166" s="7">
        <v>3875</v>
      </c>
      <c r="AI166" s="7">
        <v>3875</v>
      </c>
      <c r="AJ166" s="7">
        <v>3791</v>
      </c>
      <c r="AK166" s="29">
        <v>2000</v>
      </c>
      <c r="AL166" s="7">
        <v>2000</v>
      </c>
      <c r="AM166" s="105">
        <v>2000</v>
      </c>
      <c r="AN166" s="7">
        <v>1512</v>
      </c>
      <c r="AO166" s="11">
        <v>2961.7</v>
      </c>
      <c r="AP166" s="105">
        <v>3045</v>
      </c>
      <c r="AQ166" s="11">
        <v>3045</v>
      </c>
      <c r="AR166" s="11">
        <v>0</v>
      </c>
      <c r="AS166" s="11">
        <v>2902</v>
      </c>
      <c r="AT166" s="11">
        <v>2994</v>
      </c>
      <c r="AU166" s="11">
        <v>2994</v>
      </c>
      <c r="AV166" s="11">
        <v>0</v>
      </c>
      <c r="AW166" s="11">
        <v>2072</v>
      </c>
      <c r="AX166" s="11">
        <v>2072</v>
      </c>
      <c r="AZ166" s="11">
        <v>2036</v>
      </c>
      <c r="BA166">
        <v>12138</v>
      </c>
    </row>
    <row r="167" spans="1:53" hidden="1" x14ac:dyDescent="0.25">
      <c r="A167">
        <v>4</v>
      </c>
      <c r="B167" t="str">
        <f t="shared" si="15"/>
        <v>CS-7730</v>
      </c>
      <c r="C167" s="2" t="s">
        <v>314</v>
      </c>
      <c r="D167" s="2" t="str">
        <f t="shared" si="16"/>
        <v>7</v>
      </c>
      <c r="E167" s="2" t="str">
        <f t="shared" si="17"/>
        <v>77</v>
      </c>
      <c r="F167" s="2" t="str">
        <f t="shared" si="18"/>
        <v>773</v>
      </c>
      <c r="G167" s="1" t="s">
        <v>793</v>
      </c>
      <c r="H167" s="7">
        <v>0</v>
      </c>
      <c r="I167" s="7"/>
      <c r="J167" s="7">
        <v>12248</v>
      </c>
      <c r="K167" s="7">
        <v>12248</v>
      </c>
      <c r="L167" s="7">
        <v>0</v>
      </c>
      <c r="M167" s="7"/>
      <c r="N167" s="7">
        <v>35162</v>
      </c>
      <c r="O167" s="7">
        <v>35162</v>
      </c>
      <c r="P167" s="7">
        <v>80000</v>
      </c>
      <c r="Q167" s="7"/>
      <c r="R167" s="7">
        <v>120096</v>
      </c>
      <c r="S167" s="7">
        <v>120096</v>
      </c>
      <c r="T167" s="7">
        <v>288000</v>
      </c>
      <c r="U167" s="7"/>
      <c r="V167" s="7">
        <v>350761</v>
      </c>
      <c r="W167" s="7">
        <v>350761</v>
      </c>
      <c r="X167" s="7">
        <v>39103</v>
      </c>
      <c r="Y167" s="7"/>
      <c r="Z167" s="7">
        <v>76230</v>
      </c>
      <c r="AA167" s="7">
        <v>76230</v>
      </c>
      <c r="AB167" s="7">
        <v>76081</v>
      </c>
      <c r="AC167" s="7"/>
      <c r="AD167" s="7">
        <v>74711</v>
      </c>
      <c r="AE167" s="7">
        <v>74711</v>
      </c>
      <c r="AF167" s="7">
        <v>60962</v>
      </c>
      <c r="AG167" s="29">
        <v>85526</v>
      </c>
      <c r="AH167" s="7">
        <v>85526</v>
      </c>
      <c r="AI167" s="7">
        <v>85526</v>
      </c>
      <c r="AJ167" s="7">
        <v>45000</v>
      </c>
      <c r="AK167" s="29">
        <v>32111</v>
      </c>
      <c r="AL167" s="7">
        <v>32111</v>
      </c>
      <c r="AM167" s="105">
        <v>32111</v>
      </c>
      <c r="AN167" s="7">
        <v>44300</v>
      </c>
      <c r="AO167" s="11">
        <v>8883</v>
      </c>
      <c r="AP167" s="105">
        <v>8883</v>
      </c>
      <c r="AQ167" s="11">
        <v>8883</v>
      </c>
      <c r="AR167" s="11">
        <v>0</v>
      </c>
      <c r="AS167" s="11">
        <v>0</v>
      </c>
      <c r="AT167" s="11">
        <v>0</v>
      </c>
      <c r="AU167" s="11">
        <v>0</v>
      </c>
      <c r="AV167" s="11">
        <v>0</v>
      </c>
      <c r="AW167" s="11">
        <v>12691</v>
      </c>
      <c r="AX167" s="11">
        <v>12691</v>
      </c>
      <c r="AZ167" s="11">
        <v>7309</v>
      </c>
      <c r="BA167">
        <v>70060</v>
      </c>
    </row>
    <row r="168" spans="1:53" hidden="1" x14ac:dyDescent="0.25">
      <c r="A168">
        <v>4</v>
      </c>
      <c r="B168" t="str">
        <f t="shared" si="15"/>
        <v>CS-7740</v>
      </c>
      <c r="C168" s="2" t="s">
        <v>314</v>
      </c>
      <c r="D168" s="2" t="str">
        <f t="shared" si="16"/>
        <v>7</v>
      </c>
      <c r="E168" s="2" t="str">
        <f t="shared" si="17"/>
        <v>77</v>
      </c>
      <c r="F168" s="2" t="str">
        <f t="shared" si="18"/>
        <v>774</v>
      </c>
      <c r="G168" s="1" t="s">
        <v>794</v>
      </c>
      <c r="H168" s="7">
        <v>0</v>
      </c>
      <c r="I168" s="7"/>
      <c r="J168" s="7">
        <v>0</v>
      </c>
      <c r="K168" s="7">
        <v>0</v>
      </c>
      <c r="L168" s="7">
        <v>0</v>
      </c>
      <c r="M168" s="7"/>
      <c r="N168" s="7">
        <v>0</v>
      </c>
      <c r="O168" s="7">
        <v>0</v>
      </c>
      <c r="P168" s="7">
        <v>0</v>
      </c>
      <c r="Q168" s="7"/>
      <c r="R168" s="7">
        <v>0</v>
      </c>
      <c r="S168" s="7">
        <v>0</v>
      </c>
      <c r="T168" s="7">
        <v>0</v>
      </c>
      <c r="U168" s="7"/>
      <c r="V168" s="7">
        <v>0</v>
      </c>
      <c r="W168" s="7">
        <v>0</v>
      </c>
      <c r="X168" s="7">
        <v>0</v>
      </c>
      <c r="Y168" s="7"/>
      <c r="Z168" s="7">
        <v>0</v>
      </c>
      <c r="AA168" s="7">
        <v>0</v>
      </c>
      <c r="AB168" s="7">
        <v>0</v>
      </c>
      <c r="AC168" s="7"/>
      <c r="AD168" s="7">
        <v>0</v>
      </c>
      <c r="AE168" s="7">
        <v>0</v>
      </c>
      <c r="AF168" s="7">
        <v>0</v>
      </c>
      <c r="AG168" s="29">
        <v>0</v>
      </c>
      <c r="AH168" s="7">
        <v>0</v>
      </c>
      <c r="AI168" s="7">
        <v>0</v>
      </c>
      <c r="AJ168" s="7">
        <v>0</v>
      </c>
      <c r="AK168" s="29">
        <v>0</v>
      </c>
      <c r="AL168" s="7">
        <v>0</v>
      </c>
      <c r="AM168" s="105">
        <v>0</v>
      </c>
      <c r="AN168" s="7">
        <v>0</v>
      </c>
      <c r="AO168" s="11">
        <v>0</v>
      </c>
      <c r="AP168" s="105">
        <v>0</v>
      </c>
      <c r="AQ168" s="11">
        <v>0</v>
      </c>
      <c r="AR168" s="11">
        <v>0</v>
      </c>
      <c r="AS168" s="11">
        <v>0</v>
      </c>
      <c r="AT168" s="11">
        <v>0</v>
      </c>
      <c r="AU168" s="11">
        <v>0</v>
      </c>
      <c r="AV168" s="11">
        <v>0</v>
      </c>
      <c r="AW168" s="11">
        <v>0</v>
      </c>
      <c r="AX168" s="11">
        <v>0</v>
      </c>
      <c r="AZ168" s="11">
        <v>0</v>
      </c>
      <c r="BA168">
        <v>0</v>
      </c>
    </row>
    <row r="169" spans="1:53" hidden="1" x14ac:dyDescent="0.25">
      <c r="A169">
        <v>4</v>
      </c>
      <c r="B169" t="str">
        <f t="shared" si="15"/>
        <v>CS-7750</v>
      </c>
      <c r="C169" s="2" t="s">
        <v>314</v>
      </c>
      <c r="D169" s="2" t="str">
        <f t="shared" si="16"/>
        <v>7</v>
      </c>
      <c r="E169" s="2" t="str">
        <f t="shared" si="17"/>
        <v>77</v>
      </c>
      <c r="F169" s="2" t="str">
        <f t="shared" si="18"/>
        <v>775</v>
      </c>
      <c r="G169" s="1" t="s">
        <v>795</v>
      </c>
      <c r="H169" s="7">
        <v>0</v>
      </c>
      <c r="I169" s="7"/>
      <c r="J169" s="7">
        <v>0</v>
      </c>
      <c r="K169" s="7">
        <v>0</v>
      </c>
      <c r="L169" s="7">
        <v>0</v>
      </c>
      <c r="M169" s="7"/>
      <c r="N169" s="7">
        <v>0</v>
      </c>
      <c r="O169" s="7">
        <v>0</v>
      </c>
      <c r="P169" s="7">
        <v>0</v>
      </c>
      <c r="Q169" s="7"/>
      <c r="R169" s="7">
        <v>0</v>
      </c>
      <c r="S169" s="7">
        <v>0</v>
      </c>
      <c r="T169" s="7">
        <v>0</v>
      </c>
      <c r="U169" s="7"/>
      <c r="V169" s="7">
        <v>0</v>
      </c>
      <c r="W169" s="7">
        <v>0</v>
      </c>
      <c r="X169" s="7">
        <v>0</v>
      </c>
      <c r="Y169" s="7"/>
      <c r="Z169" s="7">
        <v>0</v>
      </c>
      <c r="AA169" s="7">
        <v>0</v>
      </c>
      <c r="AB169" s="7">
        <v>0</v>
      </c>
      <c r="AC169" s="7"/>
      <c r="AD169" s="7">
        <v>0</v>
      </c>
      <c r="AE169" s="7">
        <v>0</v>
      </c>
      <c r="AF169" s="7">
        <v>0</v>
      </c>
      <c r="AG169" s="29">
        <v>0</v>
      </c>
      <c r="AH169" s="7">
        <v>0</v>
      </c>
      <c r="AI169" s="7">
        <v>0</v>
      </c>
      <c r="AJ169" s="7">
        <v>0</v>
      </c>
      <c r="AK169" s="29">
        <v>0</v>
      </c>
      <c r="AL169" s="7">
        <v>0</v>
      </c>
      <c r="AM169" s="105">
        <v>0</v>
      </c>
      <c r="AN169" s="7">
        <v>0</v>
      </c>
      <c r="AO169" s="11">
        <v>0</v>
      </c>
      <c r="AP169" s="105">
        <v>0</v>
      </c>
      <c r="AQ169" s="11">
        <v>0</v>
      </c>
      <c r="AR169" s="11">
        <v>0</v>
      </c>
      <c r="AS169" s="11">
        <v>0</v>
      </c>
      <c r="AT169" s="11">
        <v>0</v>
      </c>
      <c r="AU169" s="11">
        <v>0</v>
      </c>
      <c r="AV169" s="11">
        <v>0</v>
      </c>
      <c r="AW169" s="11">
        <v>0</v>
      </c>
      <c r="AX169" s="11">
        <v>0</v>
      </c>
      <c r="AZ169" s="11">
        <v>0</v>
      </c>
      <c r="BA169">
        <v>5</v>
      </c>
    </row>
    <row r="170" spans="1:53" hidden="1" x14ac:dyDescent="0.25">
      <c r="A170">
        <v>4</v>
      </c>
      <c r="B170" t="str">
        <f t="shared" si="15"/>
        <v>CS-7760</v>
      </c>
      <c r="C170" s="2" t="s">
        <v>314</v>
      </c>
      <c r="D170" s="2" t="str">
        <f t="shared" si="16"/>
        <v>7</v>
      </c>
      <c r="E170" s="2" t="str">
        <f t="shared" si="17"/>
        <v>77</v>
      </c>
      <c r="F170" s="2" t="str">
        <f t="shared" si="18"/>
        <v>776</v>
      </c>
      <c r="G170" s="1" t="s">
        <v>2392</v>
      </c>
      <c r="H170" s="7">
        <v>0</v>
      </c>
      <c r="I170" s="7"/>
      <c r="J170" s="7">
        <v>0</v>
      </c>
      <c r="K170" s="7">
        <v>0</v>
      </c>
      <c r="L170" s="7">
        <v>0</v>
      </c>
      <c r="M170" s="7"/>
      <c r="N170" s="7">
        <v>0</v>
      </c>
      <c r="O170" s="7">
        <v>0</v>
      </c>
      <c r="P170" s="7">
        <v>0</v>
      </c>
      <c r="Q170" s="7"/>
      <c r="R170" s="7">
        <v>0</v>
      </c>
      <c r="S170" s="7">
        <v>0</v>
      </c>
      <c r="T170" s="7">
        <v>0</v>
      </c>
      <c r="U170" s="7"/>
      <c r="V170" s="7">
        <v>0</v>
      </c>
      <c r="W170" s="7">
        <v>0</v>
      </c>
      <c r="X170" s="7">
        <v>0</v>
      </c>
      <c r="Y170" s="7"/>
      <c r="Z170" s="7">
        <v>0</v>
      </c>
      <c r="AA170" s="7">
        <v>0</v>
      </c>
      <c r="AB170" s="7">
        <v>0</v>
      </c>
      <c r="AC170" s="7"/>
      <c r="AD170" s="7">
        <v>0</v>
      </c>
      <c r="AE170" s="7">
        <v>0</v>
      </c>
      <c r="AF170" s="7">
        <v>0</v>
      </c>
      <c r="AG170" s="29">
        <v>0</v>
      </c>
      <c r="AH170" s="7">
        <v>0</v>
      </c>
      <c r="AI170" s="7">
        <v>0</v>
      </c>
      <c r="AJ170" s="7">
        <v>0</v>
      </c>
      <c r="AK170" s="29">
        <v>0</v>
      </c>
      <c r="AL170" s="7">
        <v>0</v>
      </c>
      <c r="AM170" s="105">
        <v>0</v>
      </c>
      <c r="AN170" s="7">
        <v>0</v>
      </c>
      <c r="AO170" s="11">
        <v>0</v>
      </c>
      <c r="AP170" s="105">
        <v>0</v>
      </c>
      <c r="AQ170" s="11">
        <v>0</v>
      </c>
      <c r="AR170" s="11">
        <v>0</v>
      </c>
      <c r="AS170" s="11">
        <v>0</v>
      </c>
      <c r="AT170" s="11">
        <v>0</v>
      </c>
      <c r="AU170" s="11"/>
      <c r="AV170" s="11">
        <v>0</v>
      </c>
      <c r="AW170" s="11">
        <v>0</v>
      </c>
      <c r="AX170" s="11"/>
      <c r="AZ170" s="11"/>
    </row>
    <row r="171" spans="1:53" hidden="1" x14ac:dyDescent="0.25">
      <c r="A171">
        <v>4</v>
      </c>
      <c r="B171" t="str">
        <f t="shared" si="15"/>
        <v>CS-7770</v>
      </c>
      <c r="C171" s="2" t="s">
        <v>314</v>
      </c>
      <c r="D171" s="2" t="str">
        <f t="shared" si="16"/>
        <v>7</v>
      </c>
      <c r="E171" s="2" t="str">
        <f t="shared" si="17"/>
        <v>77</v>
      </c>
      <c r="F171" s="2" t="str">
        <f t="shared" si="18"/>
        <v>777</v>
      </c>
      <c r="G171" s="1" t="s">
        <v>796</v>
      </c>
      <c r="H171" s="7">
        <v>0</v>
      </c>
      <c r="I171" s="7"/>
      <c r="J171" s="7">
        <v>0</v>
      </c>
      <c r="K171" s="7">
        <v>0</v>
      </c>
      <c r="L171" s="7">
        <v>0</v>
      </c>
      <c r="M171" s="7"/>
      <c r="N171" s="7">
        <v>0</v>
      </c>
      <c r="O171" s="7">
        <v>0</v>
      </c>
      <c r="P171" s="7">
        <v>0</v>
      </c>
      <c r="Q171" s="7"/>
      <c r="R171" s="7">
        <v>0</v>
      </c>
      <c r="S171" s="7">
        <v>0</v>
      </c>
      <c r="T171" s="7">
        <v>0</v>
      </c>
      <c r="U171" s="7"/>
      <c r="V171" s="7">
        <v>0</v>
      </c>
      <c r="W171" s="7">
        <v>0</v>
      </c>
      <c r="X171" s="7">
        <v>0</v>
      </c>
      <c r="Y171" s="7"/>
      <c r="Z171" s="7">
        <v>0</v>
      </c>
      <c r="AA171" s="7">
        <v>0</v>
      </c>
      <c r="AB171" s="7">
        <v>-14500</v>
      </c>
      <c r="AC171" s="7"/>
      <c r="AD171" s="7">
        <v>14115</v>
      </c>
      <c r="AE171" s="7">
        <v>14115</v>
      </c>
      <c r="AF171" s="7">
        <v>0</v>
      </c>
      <c r="AG171" s="29">
        <v>1152</v>
      </c>
      <c r="AH171" s="7">
        <v>1152</v>
      </c>
      <c r="AI171" s="7">
        <v>1152</v>
      </c>
      <c r="AJ171" s="7">
        <v>350</v>
      </c>
      <c r="AK171" s="29">
        <v>2581</v>
      </c>
      <c r="AL171" s="7">
        <v>2581</v>
      </c>
      <c r="AM171" s="105">
        <v>2581</v>
      </c>
      <c r="AN171" s="7">
        <v>2600</v>
      </c>
      <c r="AO171" s="11">
        <v>2935</v>
      </c>
      <c r="AP171" s="105">
        <v>2935</v>
      </c>
      <c r="AQ171" s="11">
        <v>2935</v>
      </c>
      <c r="AR171" s="11">
        <v>0</v>
      </c>
      <c r="AS171" s="11">
        <v>384</v>
      </c>
      <c r="AT171" s="11">
        <v>384</v>
      </c>
      <c r="AU171" s="11">
        <v>384</v>
      </c>
      <c r="AV171" s="11">
        <v>0</v>
      </c>
      <c r="AW171" s="11">
        <v>420</v>
      </c>
      <c r="AX171" s="11">
        <v>420</v>
      </c>
      <c r="AZ171" s="11">
        <v>500</v>
      </c>
      <c r="BA171">
        <v>837</v>
      </c>
    </row>
    <row r="172" spans="1:53" hidden="1" x14ac:dyDescent="0.25">
      <c r="A172">
        <v>4</v>
      </c>
      <c r="B172" t="str">
        <f t="shared" si="15"/>
        <v>CS-7780</v>
      </c>
      <c r="C172" s="2" t="s">
        <v>314</v>
      </c>
      <c r="D172" s="2" t="str">
        <f t="shared" ref="D172:D203" si="19">LEFT($G172,1)</f>
        <v>7</v>
      </c>
      <c r="E172" s="2" t="str">
        <f t="shared" ref="E172:E203" si="20">LEFT($G172,2)</f>
        <v>77</v>
      </c>
      <c r="F172" s="2" t="str">
        <f t="shared" ref="F172:F203" si="21">LEFT($G172,3)</f>
        <v>778</v>
      </c>
      <c r="G172" s="1" t="s">
        <v>798</v>
      </c>
      <c r="H172" s="7">
        <v>0</v>
      </c>
      <c r="I172" s="7"/>
      <c r="J172" s="7">
        <v>0</v>
      </c>
      <c r="K172" s="7">
        <v>0</v>
      </c>
      <c r="L172" s="7">
        <v>0</v>
      </c>
      <c r="M172" s="7"/>
      <c r="N172" s="7">
        <v>0</v>
      </c>
      <c r="O172" s="7">
        <v>0</v>
      </c>
      <c r="P172" s="7">
        <v>0</v>
      </c>
      <c r="Q172" s="7"/>
      <c r="R172" s="7">
        <v>0</v>
      </c>
      <c r="S172" s="7">
        <v>0</v>
      </c>
      <c r="T172" s="7">
        <v>0</v>
      </c>
      <c r="U172" s="7"/>
      <c r="V172" s="7">
        <v>0</v>
      </c>
      <c r="W172" s="7">
        <v>0</v>
      </c>
      <c r="X172" s="7">
        <v>0</v>
      </c>
      <c r="Y172" s="7"/>
      <c r="Z172" s="7">
        <v>0</v>
      </c>
      <c r="AA172" s="7">
        <v>0</v>
      </c>
      <c r="AB172" s="7">
        <v>0</v>
      </c>
      <c r="AC172" s="7"/>
      <c r="AD172" s="7">
        <v>0</v>
      </c>
      <c r="AE172" s="7">
        <v>0</v>
      </c>
      <c r="AF172" s="7">
        <v>0</v>
      </c>
      <c r="AG172" s="29">
        <v>0</v>
      </c>
      <c r="AH172" s="7">
        <v>0</v>
      </c>
      <c r="AI172" s="7">
        <v>0</v>
      </c>
      <c r="AJ172" s="7">
        <v>0</v>
      </c>
      <c r="AK172" s="29">
        <v>0</v>
      </c>
      <c r="AL172" s="7">
        <v>0</v>
      </c>
      <c r="AM172" s="105">
        <v>0</v>
      </c>
      <c r="AN172" s="7">
        <v>0</v>
      </c>
      <c r="AO172" s="11">
        <v>0</v>
      </c>
      <c r="AP172" s="105">
        <v>0</v>
      </c>
      <c r="AQ172" s="11">
        <v>0</v>
      </c>
      <c r="AR172" s="11">
        <v>0</v>
      </c>
      <c r="AS172" s="11">
        <v>0</v>
      </c>
      <c r="AT172" s="11">
        <v>0</v>
      </c>
      <c r="AU172" s="11">
        <v>0</v>
      </c>
      <c r="AV172" s="11">
        <v>0</v>
      </c>
      <c r="AW172" s="11">
        <v>0</v>
      </c>
      <c r="AX172" s="11">
        <v>0</v>
      </c>
      <c r="AZ172" s="11">
        <v>0</v>
      </c>
      <c r="BA172">
        <v>0</v>
      </c>
    </row>
    <row r="173" spans="1:53" hidden="1" x14ac:dyDescent="0.25">
      <c r="A173">
        <v>4</v>
      </c>
      <c r="B173" t="str">
        <f t="shared" si="15"/>
        <v>CS-7800</v>
      </c>
      <c r="C173" s="2" t="s">
        <v>314</v>
      </c>
      <c r="D173" s="2" t="str">
        <f t="shared" si="19"/>
        <v>7</v>
      </c>
      <c r="E173" s="2" t="str">
        <f t="shared" si="20"/>
        <v>78</v>
      </c>
      <c r="F173" s="2" t="str">
        <f t="shared" si="21"/>
        <v>780</v>
      </c>
      <c r="G173" s="1" t="s">
        <v>801</v>
      </c>
      <c r="H173" s="7">
        <v>0</v>
      </c>
      <c r="I173" s="7"/>
      <c r="J173" s="7">
        <v>0</v>
      </c>
      <c r="K173" s="7">
        <v>0</v>
      </c>
      <c r="L173" s="7">
        <v>0</v>
      </c>
      <c r="M173" s="7"/>
      <c r="N173" s="7">
        <v>0</v>
      </c>
      <c r="O173" s="7">
        <v>0</v>
      </c>
      <c r="P173" s="7">
        <v>0</v>
      </c>
      <c r="Q173" s="7"/>
      <c r="R173" s="7">
        <v>0</v>
      </c>
      <c r="S173" s="7">
        <v>0</v>
      </c>
      <c r="T173" s="7">
        <v>0</v>
      </c>
      <c r="U173" s="7"/>
      <c r="V173" s="7">
        <v>0</v>
      </c>
      <c r="W173" s="7">
        <v>0</v>
      </c>
      <c r="X173" s="7">
        <v>0</v>
      </c>
      <c r="Y173" s="7"/>
      <c r="Z173" s="7">
        <v>0</v>
      </c>
      <c r="AA173" s="7">
        <v>0</v>
      </c>
      <c r="AB173" s="7">
        <v>0</v>
      </c>
      <c r="AC173" s="7"/>
      <c r="AD173" s="7">
        <v>78584</v>
      </c>
      <c r="AE173" s="7">
        <v>78584</v>
      </c>
      <c r="AF173" s="7">
        <v>0</v>
      </c>
      <c r="AG173" s="29">
        <v>39350</v>
      </c>
      <c r="AH173" s="7">
        <v>38293</v>
      </c>
      <c r="AI173" s="7">
        <v>38293</v>
      </c>
      <c r="AJ173" s="7">
        <v>0</v>
      </c>
      <c r="AK173" s="29">
        <v>1973</v>
      </c>
      <c r="AL173" s="7">
        <v>1954</v>
      </c>
      <c r="AM173" s="105">
        <v>1954</v>
      </c>
      <c r="AN173" s="7">
        <v>300</v>
      </c>
      <c r="AO173" s="11">
        <v>-775.5</v>
      </c>
      <c r="AP173" s="105">
        <v>-775.5</v>
      </c>
      <c r="AQ173" s="11">
        <v>-775.5</v>
      </c>
      <c r="AR173" s="11">
        <v>0</v>
      </c>
      <c r="AS173" s="11">
        <v>0</v>
      </c>
      <c r="AT173" s="11">
        <v>0</v>
      </c>
      <c r="AU173" s="11">
        <v>0</v>
      </c>
      <c r="AV173" s="11">
        <v>0</v>
      </c>
      <c r="AW173" s="11">
        <v>0</v>
      </c>
      <c r="AX173" s="11">
        <v>0</v>
      </c>
      <c r="AZ173" s="11">
        <v>0</v>
      </c>
      <c r="BA173">
        <v>558</v>
      </c>
    </row>
    <row r="174" spans="1:53" hidden="1" x14ac:dyDescent="0.25">
      <c r="A174">
        <v>4</v>
      </c>
      <c r="B174" t="str">
        <f t="shared" si="15"/>
        <v>CS-8610</v>
      </c>
      <c r="C174" s="2" t="s">
        <v>314</v>
      </c>
      <c r="D174" s="2" t="str">
        <f t="shared" si="19"/>
        <v>8</v>
      </c>
      <c r="E174" s="2" t="str">
        <f t="shared" si="20"/>
        <v>86</v>
      </c>
      <c r="F174" s="2" t="str">
        <f t="shared" si="21"/>
        <v>861</v>
      </c>
      <c r="G174" s="1" t="s">
        <v>804</v>
      </c>
      <c r="H174" s="7">
        <v>7743</v>
      </c>
      <c r="I174" s="7"/>
      <c r="J174" s="7">
        <v>65094</v>
      </c>
      <c r="K174" s="7">
        <v>67001</v>
      </c>
      <c r="L174" s="7">
        <v>7743</v>
      </c>
      <c r="M174" s="7"/>
      <c r="N174" s="7">
        <v>5425</v>
      </c>
      <c r="O174" s="7">
        <v>7037</v>
      </c>
      <c r="P174" s="7">
        <v>4293</v>
      </c>
      <c r="Q174" s="7"/>
      <c r="R174" s="7">
        <v>18956</v>
      </c>
      <c r="S174" s="7">
        <v>18956</v>
      </c>
      <c r="T174" s="7">
        <v>1795</v>
      </c>
      <c r="U174" s="7"/>
      <c r="V174" s="7">
        <v>68729</v>
      </c>
      <c r="W174" s="7">
        <v>68729</v>
      </c>
      <c r="X174" s="7">
        <v>2196</v>
      </c>
      <c r="Y174" s="7"/>
      <c r="Z174" s="7">
        <v>1048</v>
      </c>
      <c r="AA174" s="7">
        <v>1048</v>
      </c>
      <c r="AB174" s="7">
        <v>1036</v>
      </c>
      <c r="AC174" s="7"/>
      <c r="AD174" s="7">
        <v>3088</v>
      </c>
      <c r="AE174" s="7">
        <v>3088</v>
      </c>
      <c r="AF174" s="7">
        <v>1055</v>
      </c>
      <c r="AG174" s="29">
        <v>5322</v>
      </c>
      <c r="AH174" s="7">
        <v>5490</v>
      </c>
      <c r="AI174" s="7">
        <v>5490</v>
      </c>
      <c r="AJ174" s="7">
        <v>1077</v>
      </c>
      <c r="AK174" s="29">
        <v>2321</v>
      </c>
      <c r="AL174" s="7">
        <v>2321</v>
      </c>
      <c r="AM174" s="105">
        <v>3813</v>
      </c>
      <c r="AN174" s="7">
        <v>1539</v>
      </c>
      <c r="AO174" s="11">
        <v>85</v>
      </c>
      <c r="AP174" s="105">
        <v>3467</v>
      </c>
      <c r="AQ174" s="11">
        <v>3467</v>
      </c>
      <c r="AR174" s="11">
        <v>0</v>
      </c>
      <c r="AS174" s="11">
        <v>19897</v>
      </c>
      <c r="AT174" s="11">
        <v>76085</v>
      </c>
      <c r="AU174" s="11">
        <v>76085</v>
      </c>
      <c r="AV174" s="11">
        <v>0</v>
      </c>
      <c r="AW174" s="11">
        <v>21248</v>
      </c>
      <c r="AX174" s="11">
        <v>21478</v>
      </c>
      <c r="AZ174" s="11">
        <v>6279</v>
      </c>
      <c r="BA174">
        <v>13378</v>
      </c>
    </row>
    <row r="175" spans="1:53" hidden="1" x14ac:dyDescent="0.25">
      <c r="A175">
        <v>4</v>
      </c>
      <c r="B175" t="str">
        <f t="shared" si="15"/>
        <v>CS-8620</v>
      </c>
      <c r="C175" s="2" t="s">
        <v>314</v>
      </c>
      <c r="D175" s="2" t="str">
        <f t="shared" si="19"/>
        <v>8</v>
      </c>
      <c r="E175" s="2" t="str">
        <f t="shared" si="20"/>
        <v>86</v>
      </c>
      <c r="F175" s="2" t="str">
        <f t="shared" si="21"/>
        <v>862</v>
      </c>
      <c r="G175" s="1" t="s">
        <v>805</v>
      </c>
      <c r="H175" s="7">
        <v>1002</v>
      </c>
      <c r="I175" s="7"/>
      <c r="J175" s="7">
        <v>0</v>
      </c>
      <c r="K175" s="7">
        <v>0</v>
      </c>
      <c r="L175" s="7">
        <v>1002</v>
      </c>
      <c r="M175" s="7"/>
      <c r="N175" s="7">
        <v>26380</v>
      </c>
      <c r="O175" s="7">
        <v>45855</v>
      </c>
      <c r="P175" s="7">
        <v>24000</v>
      </c>
      <c r="Q175" s="7"/>
      <c r="R175" s="7">
        <v>4025000</v>
      </c>
      <c r="S175" s="7">
        <v>4025000</v>
      </c>
      <c r="T175" s="7">
        <v>1167000</v>
      </c>
      <c r="U175" s="7"/>
      <c r="V175" s="7">
        <v>0</v>
      </c>
      <c r="W175" s="7">
        <v>0</v>
      </c>
      <c r="X175" s="7">
        <v>0</v>
      </c>
      <c r="Y175" s="7"/>
      <c r="Z175" s="7">
        <v>2743</v>
      </c>
      <c r="AA175" s="7">
        <v>2743</v>
      </c>
      <c r="AB175" s="7">
        <v>1307</v>
      </c>
      <c r="AC175" s="7"/>
      <c r="AD175" s="7">
        <v>1307</v>
      </c>
      <c r="AE175" s="7">
        <v>1307</v>
      </c>
      <c r="AF175" s="7">
        <v>747</v>
      </c>
      <c r="AG175" s="29">
        <v>747</v>
      </c>
      <c r="AH175" s="7">
        <v>747</v>
      </c>
      <c r="AI175" s="7">
        <v>747</v>
      </c>
      <c r="AJ175" s="7">
        <v>35</v>
      </c>
      <c r="AK175" s="29">
        <v>35</v>
      </c>
      <c r="AL175" s="7">
        <v>35</v>
      </c>
      <c r="AM175" s="105">
        <v>35</v>
      </c>
      <c r="AN175" s="7">
        <v>0</v>
      </c>
      <c r="AO175" s="11">
        <v>0</v>
      </c>
      <c r="AP175" s="105">
        <v>0</v>
      </c>
      <c r="AQ175" s="11">
        <v>0</v>
      </c>
      <c r="AR175" s="11">
        <v>0</v>
      </c>
      <c r="AS175" s="11">
        <v>81600</v>
      </c>
      <c r="AT175" s="11">
        <v>0</v>
      </c>
      <c r="AU175" s="11">
        <v>0</v>
      </c>
      <c r="AV175" s="11">
        <v>0</v>
      </c>
      <c r="AW175" s="11">
        <v>0</v>
      </c>
      <c r="AX175" s="11">
        <v>0</v>
      </c>
      <c r="AZ175" s="11">
        <v>0</v>
      </c>
      <c r="BA175">
        <v>0</v>
      </c>
    </row>
    <row r="176" spans="1:53" hidden="1" x14ac:dyDescent="0.25">
      <c r="A176">
        <v>4</v>
      </c>
      <c r="B176" t="str">
        <f t="shared" si="15"/>
        <v>CS-8630</v>
      </c>
      <c r="C176" s="2" t="s">
        <v>314</v>
      </c>
      <c r="D176" s="2" t="str">
        <f t="shared" si="19"/>
        <v>8</v>
      </c>
      <c r="E176" s="2" t="str">
        <f t="shared" si="20"/>
        <v>86</v>
      </c>
      <c r="F176" s="2" t="str">
        <f t="shared" si="21"/>
        <v>863</v>
      </c>
      <c r="G176" s="1" t="s">
        <v>806</v>
      </c>
      <c r="H176" s="7">
        <v>0</v>
      </c>
      <c r="I176" s="7"/>
      <c r="J176" s="7">
        <v>0</v>
      </c>
      <c r="K176" s="7">
        <v>0</v>
      </c>
      <c r="L176" s="7">
        <v>0</v>
      </c>
      <c r="M176" s="7"/>
      <c r="N176" s="7">
        <v>0</v>
      </c>
      <c r="O176" s="7">
        <v>0</v>
      </c>
      <c r="P176" s="7">
        <v>0</v>
      </c>
      <c r="Q176" s="7"/>
      <c r="R176" s="7">
        <v>0</v>
      </c>
      <c r="S176" s="7">
        <v>0</v>
      </c>
      <c r="T176" s="7">
        <v>0</v>
      </c>
      <c r="U176" s="7"/>
      <c r="V176" s="7">
        <v>0</v>
      </c>
      <c r="W176" s="7">
        <v>0</v>
      </c>
      <c r="X176" s="7">
        <v>0</v>
      </c>
      <c r="Y176" s="7"/>
      <c r="Z176" s="7">
        <v>0</v>
      </c>
      <c r="AA176" s="7">
        <v>0</v>
      </c>
      <c r="AB176" s="7">
        <v>0</v>
      </c>
      <c r="AC176" s="7"/>
      <c r="AD176" s="7">
        <v>0</v>
      </c>
      <c r="AE176" s="7">
        <v>0</v>
      </c>
      <c r="AF176" s="7">
        <v>0</v>
      </c>
      <c r="AG176" s="29">
        <v>0</v>
      </c>
      <c r="AH176" s="7">
        <v>0</v>
      </c>
      <c r="AI176" s="7">
        <v>0</v>
      </c>
      <c r="AJ176" s="7">
        <v>0</v>
      </c>
      <c r="AK176" s="29">
        <v>0</v>
      </c>
      <c r="AL176" s="7">
        <v>0</v>
      </c>
      <c r="AM176" s="105">
        <v>0</v>
      </c>
      <c r="AN176" s="7">
        <v>0</v>
      </c>
      <c r="AO176" s="11">
        <v>0</v>
      </c>
      <c r="AP176" s="105">
        <v>0</v>
      </c>
      <c r="AQ176" s="11">
        <v>0</v>
      </c>
      <c r="AR176" s="11">
        <v>0</v>
      </c>
      <c r="AS176" s="11">
        <v>0</v>
      </c>
      <c r="AT176" s="11">
        <v>0</v>
      </c>
      <c r="AU176" s="11">
        <v>0</v>
      </c>
      <c r="AV176" s="11">
        <v>0</v>
      </c>
      <c r="AW176" s="11">
        <v>0</v>
      </c>
      <c r="AX176" s="11">
        <v>0</v>
      </c>
      <c r="AZ176" s="11">
        <v>0</v>
      </c>
      <c r="BA176">
        <v>0</v>
      </c>
    </row>
    <row r="177" spans="1:53" hidden="1" x14ac:dyDescent="0.25">
      <c r="A177">
        <v>4</v>
      </c>
      <c r="B177" t="str">
        <f t="shared" si="15"/>
        <v>CS-8640</v>
      </c>
      <c r="C177" s="2" t="s">
        <v>314</v>
      </c>
      <c r="D177" s="2" t="str">
        <f t="shared" si="19"/>
        <v>8</v>
      </c>
      <c r="E177" s="2" t="str">
        <f t="shared" si="20"/>
        <v>86</v>
      </c>
      <c r="F177" s="2" t="str">
        <f t="shared" si="21"/>
        <v>864</v>
      </c>
      <c r="G177" s="1" t="s">
        <v>807</v>
      </c>
      <c r="H177" s="7">
        <v>0</v>
      </c>
      <c r="I177" s="7"/>
      <c r="J177" s="7">
        <v>0</v>
      </c>
      <c r="K177" s="7">
        <v>0</v>
      </c>
      <c r="L177" s="7">
        <v>0</v>
      </c>
      <c r="M177" s="7"/>
      <c r="N177" s="7">
        <v>0</v>
      </c>
      <c r="O177" s="7">
        <v>0</v>
      </c>
      <c r="P177" s="7">
        <v>0</v>
      </c>
      <c r="Q177" s="7"/>
      <c r="R177" s="7">
        <v>53089</v>
      </c>
      <c r="S177" s="7">
        <v>53089</v>
      </c>
      <c r="T177" s="7">
        <v>0</v>
      </c>
      <c r="U177" s="7"/>
      <c r="V177" s="7">
        <v>34874</v>
      </c>
      <c r="W177" s="7">
        <v>34874</v>
      </c>
      <c r="X177" s="7">
        <v>0</v>
      </c>
      <c r="Y177" s="7"/>
      <c r="Z177" s="7">
        <v>385</v>
      </c>
      <c r="AA177" s="7">
        <v>385</v>
      </c>
      <c r="AB177" s="7">
        <v>0</v>
      </c>
      <c r="AC177" s="7"/>
      <c r="AD177" s="7">
        <v>950</v>
      </c>
      <c r="AE177" s="7">
        <v>950</v>
      </c>
      <c r="AF177" s="7">
        <v>0</v>
      </c>
      <c r="AG177" s="29">
        <v>12493</v>
      </c>
      <c r="AH177" s="7">
        <v>12314</v>
      </c>
      <c r="AI177" s="7">
        <v>12314</v>
      </c>
      <c r="AJ177" s="7">
        <v>0</v>
      </c>
      <c r="AK177" s="29">
        <v>2</v>
      </c>
      <c r="AL177" s="7">
        <v>2</v>
      </c>
      <c r="AM177" s="105">
        <v>12096</v>
      </c>
      <c r="AN177" s="7">
        <v>0</v>
      </c>
      <c r="AO177" s="11">
        <v>0</v>
      </c>
      <c r="AP177" s="105">
        <v>783</v>
      </c>
      <c r="AQ177" s="11">
        <v>783</v>
      </c>
      <c r="AR177" s="11">
        <v>0</v>
      </c>
      <c r="AS177" s="11">
        <v>8551</v>
      </c>
      <c r="AT177" s="11">
        <v>8301</v>
      </c>
      <c r="AU177" s="11">
        <v>8301</v>
      </c>
      <c r="AV177" s="11">
        <v>0</v>
      </c>
      <c r="AW177" s="11">
        <v>21894</v>
      </c>
      <c r="AX177" s="11">
        <v>21866</v>
      </c>
      <c r="AZ177" s="11">
        <v>60500</v>
      </c>
      <c r="BA177">
        <v>160991</v>
      </c>
    </row>
    <row r="178" spans="1:53" hidden="1" x14ac:dyDescent="0.25">
      <c r="A178">
        <v>4</v>
      </c>
      <c r="B178" t="str">
        <f t="shared" si="15"/>
        <v>CS-8650</v>
      </c>
      <c r="C178" s="2" t="s">
        <v>314</v>
      </c>
      <c r="D178" s="2" t="str">
        <f t="shared" si="19"/>
        <v>8</v>
      </c>
      <c r="E178" s="2" t="str">
        <f t="shared" si="20"/>
        <v>86</v>
      </c>
      <c r="F178" s="2" t="str">
        <f t="shared" si="21"/>
        <v>865</v>
      </c>
      <c r="G178" s="1" t="s">
        <v>808</v>
      </c>
      <c r="H178" s="7">
        <v>0</v>
      </c>
      <c r="I178" s="7"/>
      <c r="J178" s="7">
        <v>212871</v>
      </c>
      <c r="K178" s="7">
        <v>212871</v>
      </c>
      <c r="L178" s="7">
        <v>0</v>
      </c>
      <c r="M178" s="7"/>
      <c r="N178" s="7">
        <v>0</v>
      </c>
      <c r="O178" s="7">
        <v>0</v>
      </c>
      <c r="P178" s="7">
        <v>0</v>
      </c>
      <c r="Q178" s="7"/>
      <c r="R178" s="7">
        <v>0</v>
      </c>
      <c r="S178" s="7">
        <v>0</v>
      </c>
      <c r="T178" s="7">
        <v>0</v>
      </c>
      <c r="U178" s="7"/>
      <c r="V178" s="7">
        <v>3968235</v>
      </c>
      <c r="W178" s="7">
        <v>3968235</v>
      </c>
      <c r="X178" s="7">
        <v>0</v>
      </c>
      <c r="Y178" s="7"/>
      <c r="Z178" s="7">
        <v>0</v>
      </c>
      <c r="AA178" s="7">
        <v>0</v>
      </c>
      <c r="AB178" s="7">
        <v>0</v>
      </c>
      <c r="AC178" s="7"/>
      <c r="AD178" s="7">
        <v>0</v>
      </c>
      <c r="AE178" s="7">
        <v>0</v>
      </c>
      <c r="AF178" s="7">
        <v>0</v>
      </c>
      <c r="AG178" s="29">
        <v>8695</v>
      </c>
      <c r="AH178" s="7">
        <v>8695</v>
      </c>
      <c r="AI178" s="7">
        <v>8695</v>
      </c>
      <c r="AJ178" s="7">
        <v>0</v>
      </c>
      <c r="AK178" s="29">
        <v>8706</v>
      </c>
      <c r="AL178" s="7">
        <v>8706</v>
      </c>
      <c r="AM178" s="105">
        <v>8706</v>
      </c>
      <c r="AN178" s="7">
        <v>0</v>
      </c>
      <c r="AO178" s="11">
        <v>0</v>
      </c>
      <c r="AP178" s="105">
        <v>0</v>
      </c>
      <c r="AQ178" s="11">
        <v>0</v>
      </c>
      <c r="AR178" s="11">
        <v>0</v>
      </c>
      <c r="AS178" s="11">
        <v>0</v>
      </c>
      <c r="AT178" s="11">
        <v>0</v>
      </c>
      <c r="AU178" s="11">
        <v>0</v>
      </c>
      <c r="AV178" s="11">
        <v>0</v>
      </c>
      <c r="AW178" s="11">
        <v>2671</v>
      </c>
      <c r="AX178" s="11">
        <v>2671</v>
      </c>
      <c r="AZ178" s="11">
        <v>0</v>
      </c>
      <c r="BA178">
        <v>1665</v>
      </c>
    </row>
    <row r="179" spans="1:53" hidden="1" x14ac:dyDescent="0.25">
      <c r="A179">
        <v>4</v>
      </c>
      <c r="B179" t="str">
        <f t="shared" si="15"/>
        <v>CS-8660</v>
      </c>
      <c r="C179" s="2" t="s">
        <v>314</v>
      </c>
      <c r="D179" s="2" t="str">
        <f t="shared" si="19"/>
        <v>8</v>
      </c>
      <c r="E179" s="2" t="str">
        <f t="shared" si="20"/>
        <v>86</v>
      </c>
      <c r="F179" s="2" t="str">
        <f t="shared" si="21"/>
        <v>866</v>
      </c>
      <c r="G179" s="1" t="s">
        <v>809</v>
      </c>
      <c r="H179" s="7">
        <v>0</v>
      </c>
      <c r="I179" s="7"/>
      <c r="J179" s="7">
        <v>0</v>
      </c>
      <c r="K179" s="7">
        <v>0</v>
      </c>
      <c r="L179" s="7">
        <v>0</v>
      </c>
      <c r="M179" s="7"/>
      <c r="N179" s="7">
        <v>0</v>
      </c>
      <c r="O179" s="7">
        <v>0</v>
      </c>
      <c r="P179" s="7">
        <v>0</v>
      </c>
      <c r="Q179" s="7"/>
      <c r="R179" s="7">
        <v>0</v>
      </c>
      <c r="S179" s="7">
        <v>0</v>
      </c>
      <c r="T179" s="7">
        <v>0</v>
      </c>
      <c r="U179" s="7"/>
      <c r="V179" s="7">
        <v>0</v>
      </c>
      <c r="W179" s="7">
        <v>0</v>
      </c>
      <c r="X179" s="7">
        <v>0</v>
      </c>
      <c r="Y179" s="7"/>
      <c r="Z179" s="7">
        <v>0</v>
      </c>
      <c r="AA179" s="7">
        <v>0</v>
      </c>
      <c r="AB179" s="7">
        <v>0</v>
      </c>
      <c r="AC179" s="7"/>
      <c r="AD179" s="7">
        <v>0</v>
      </c>
      <c r="AE179" s="7">
        <v>0</v>
      </c>
      <c r="AF179" s="7">
        <v>0</v>
      </c>
      <c r="AG179" s="29">
        <v>0</v>
      </c>
      <c r="AH179" s="7">
        <v>0</v>
      </c>
      <c r="AI179" s="7">
        <v>0</v>
      </c>
      <c r="AJ179" s="7">
        <v>0</v>
      </c>
      <c r="AK179" s="29">
        <v>0</v>
      </c>
      <c r="AL179" s="7">
        <v>0</v>
      </c>
      <c r="AM179" s="105">
        <v>0</v>
      </c>
      <c r="AN179" s="7">
        <v>0</v>
      </c>
      <c r="AO179" s="11">
        <v>0</v>
      </c>
      <c r="AP179" s="105">
        <v>0</v>
      </c>
      <c r="AQ179" s="11">
        <v>0</v>
      </c>
      <c r="AR179" s="11">
        <v>0</v>
      </c>
      <c r="AS179" s="11">
        <v>0</v>
      </c>
      <c r="AT179" s="11">
        <v>0</v>
      </c>
      <c r="AU179" s="11">
        <v>0</v>
      </c>
      <c r="AV179" s="11">
        <v>0</v>
      </c>
      <c r="AW179" s="11">
        <v>0</v>
      </c>
      <c r="AX179" s="11">
        <v>0</v>
      </c>
      <c r="AZ179" s="11">
        <v>0</v>
      </c>
      <c r="BA179">
        <v>0</v>
      </c>
    </row>
    <row r="180" spans="1:53" hidden="1" x14ac:dyDescent="0.25">
      <c r="A180">
        <v>4</v>
      </c>
      <c r="B180" t="str">
        <f t="shared" si="15"/>
        <v>CS-8670</v>
      </c>
      <c r="C180" s="2" t="s">
        <v>314</v>
      </c>
      <c r="D180" s="2" t="str">
        <f t="shared" si="19"/>
        <v>8</v>
      </c>
      <c r="E180" s="2" t="str">
        <f t="shared" si="20"/>
        <v>86</v>
      </c>
      <c r="F180" s="2" t="str">
        <f t="shared" si="21"/>
        <v>867</v>
      </c>
      <c r="G180" s="1" t="s">
        <v>810</v>
      </c>
      <c r="H180" s="7">
        <v>0</v>
      </c>
      <c r="I180" s="7"/>
      <c r="J180" s="7">
        <v>2160721</v>
      </c>
      <c r="K180" s="7">
        <v>2160736</v>
      </c>
      <c r="L180" s="7">
        <v>0</v>
      </c>
      <c r="M180" s="7"/>
      <c r="N180" s="7">
        <v>14337905</v>
      </c>
      <c r="O180" s="7">
        <v>14349041</v>
      </c>
      <c r="P180" s="7">
        <v>35019</v>
      </c>
      <c r="Q180" s="7"/>
      <c r="R180" s="7">
        <v>12693171</v>
      </c>
      <c r="S180" s="7">
        <v>12693171</v>
      </c>
      <c r="T180" s="7">
        <v>9307900</v>
      </c>
      <c r="U180" s="7"/>
      <c r="V180" s="7">
        <v>10300041</v>
      </c>
      <c r="W180" s="7">
        <v>10300041</v>
      </c>
      <c r="X180" s="7">
        <v>7900628</v>
      </c>
      <c r="Y180" s="7"/>
      <c r="Z180" s="7">
        <v>8932087</v>
      </c>
      <c r="AA180" s="7">
        <v>8932087</v>
      </c>
      <c r="AB180" s="7">
        <v>8000911</v>
      </c>
      <c r="AC180" s="7"/>
      <c r="AD180" s="7">
        <v>11231010.086999999</v>
      </c>
      <c r="AE180" s="7">
        <v>9346509.0869999994</v>
      </c>
      <c r="AF180" s="7">
        <v>6728942</v>
      </c>
      <c r="AG180" s="29">
        <v>6321162</v>
      </c>
      <c r="AH180" s="7">
        <v>6333142</v>
      </c>
      <c r="AI180" s="7">
        <v>6333142</v>
      </c>
      <c r="AJ180" s="7">
        <v>8653087</v>
      </c>
      <c r="AK180" s="29">
        <v>9153681</v>
      </c>
      <c r="AL180" s="7">
        <v>9164116</v>
      </c>
      <c r="AM180" s="105">
        <v>9164520</v>
      </c>
      <c r="AN180" s="7">
        <v>6677674</v>
      </c>
      <c r="AO180" s="11">
        <v>6932148</v>
      </c>
      <c r="AP180" s="105">
        <v>6934545</v>
      </c>
      <c r="AQ180" s="11">
        <v>6934545</v>
      </c>
      <c r="AR180" s="11">
        <v>0</v>
      </c>
      <c r="AS180" s="11">
        <v>7202189</v>
      </c>
      <c r="AT180" s="11">
        <v>7204550</v>
      </c>
      <c r="AU180" s="11">
        <v>7204550</v>
      </c>
      <c r="AV180" s="11">
        <v>0</v>
      </c>
      <c r="AW180" s="11">
        <v>3236160</v>
      </c>
      <c r="AX180" s="11">
        <v>3236160</v>
      </c>
      <c r="AZ180" s="11">
        <v>4578182</v>
      </c>
      <c r="BA180">
        <v>2263048</v>
      </c>
    </row>
    <row r="181" spans="1:53" hidden="1" x14ac:dyDescent="0.25">
      <c r="A181">
        <v>4</v>
      </c>
      <c r="B181" t="str">
        <f t="shared" si="15"/>
        <v>CS-8680</v>
      </c>
      <c r="C181" s="2" t="s">
        <v>314</v>
      </c>
      <c r="D181" s="2" t="str">
        <f t="shared" si="19"/>
        <v>8</v>
      </c>
      <c r="E181" s="2" t="str">
        <f t="shared" si="20"/>
        <v>86</v>
      </c>
      <c r="F181" s="2" t="str">
        <f t="shared" si="21"/>
        <v>868</v>
      </c>
      <c r="G181" s="1" t="s">
        <v>3546</v>
      </c>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29"/>
      <c r="AH181" s="7"/>
      <c r="AI181" s="7"/>
      <c r="AJ181" s="7"/>
      <c r="AK181" s="29"/>
      <c r="AL181" s="7"/>
      <c r="AM181" s="105"/>
      <c r="AN181" s="7"/>
      <c r="AO181" s="11"/>
      <c r="AP181" s="105"/>
      <c r="AQ181" s="11"/>
      <c r="AR181" s="11"/>
      <c r="AS181" s="11"/>
      <c r="AT181" s="11"/>
      <c r="AU181" s="11">
        <v>0</v>
      </c>
      <c r="AV181" s="11">
        <v>0</v>
      </c>
      <c r="AW181" s="11">
        <v>0</v>
      </c>
      <c r="AX181" s="11">
        <v>0</v>
      </c>
      <c r="AZ181" s="11">
        <v>0</v>
      </c>
      <c r="BA181">
        <v>0</v>
      </c>
    </row>
    <row r="182" spans="1:53" hidden="1" x14ac:dyDescent="0.25">
      <c r="A182">
        <v>4</v>
      </c>
      <c r="B182" t="str">
        <f t="shared" si="15"/>
        <v>CS-8710</v>
      </c>
      <c r="C182" s="2" t="s">
        <v>314</v>
      </c>
      <c r="D182" s="2" t="str">
        <f t="shared" si="19"/>
        <v>8</v>
      </c>
      <c r="E182" s="2" t="str">
        <f t="shared" si="20"/>
        <v>87</v>
      </c>
      <c r="F182" s="2" t="str">
        <f t="shared" si="21"/>
        <v>871</v>
      </c>
      <c r="G182" s="1" t="s">
        <v>812</v>
      </c>
      <c r="H182" s="7">
        <v>0</v>
      </c>
      <c r="I182" s="7"/>
      <c r="J182" s="7">
        <v>0</v>
      </c>
      <c r="K182" s="7">
        <v>0</v>
      </c>
      <c r="L182" s="7">
        <v>0</v>
      </c>
      <c r="M182" s="7"/>
      <c r="N182" s="7">
        <v>0</v>
      </c>
      <c r="O182" s="7">
        <v>0</v>
      </c>
      <c r="P182" s="7">
        <v>0</v>
      </c>
      <c r="Q182" s="7"/>
      <c r="R182" s="7">
        <v>0</v>
      </c>
      <c r="S182" s="7">
        <v>0</v>
      </c>
      <c r="T182" s="7">
        <v>0</v>
      </c>
      <c r="U182" s="7"/>
      <c r="V182" s="7">
        <v>0</v>
      </c>
      <c r="W182" s="7">
        <v>0</v>
      </c>
      <c r="X182" s="7">
        <v>0</v>
      </c>
      <c r="Y182" s="7"/>
      <c r="Z182" s="7">
        <v>0</v>
      </c>
      <c r="AA182" s="7">
        <v>0</v>
      </c>
      <c r="AB182" s="7">
        <v>0</v>
      </c>
      <c r="AC182" s="7"/>
      <c r="AD182" s="7">
        <v>0</v>
      </c>
      <c r="AE182" s="7">
        <v>0</v>
      </c>
      <c r="AF182" s="7">
        <v>0</v>
      </c>
      <c r="AG182" s="29">
        <v>0</v>
      </c>
      <c r="AH182" s="7">
        <v>0</v>
      </c>
      <c r="AI182" s="7">
        <v>0</v>
      </c>
      <c r="AJ182" s="7">
        <v>0</v>
      </c>
      <c r="AK182" s="29">
        <v>0</v>
      </c>
      <c r="AL182" s="7">
        <v>0</v>
      </c>
      <c r="AM182" s="105">
        <v>0</v>
      </c>
      <c r="AN182" s="7">
        <v>0</v>
      </c>
      <c r="AO182" s="11">
        <v>0</v>
      </c>
      <c r="AP182" s="105">
        <v>0</v>
      </c>
      <c r="AQ182" s="11">
        <v>0</v>
      </c>
      <c r="AR182" s="11">
        <v>0</v>
      </c>
      <c r="AS182" s="11">
        <v>0</v>
      </c>
      <c r="AT182" s="11">
        <v>0</v>
      </c>
      <c r="AU182" s="11">
        <v>0</v>
      </c>
      <c r="AV182" s="11">
        <v>0</v>
      </c>
      <c r="AW182" s="11">
        <v>0</v>
      </c>
      <c r="AX182" s="11">
        <v>0</v>
      </c>
      <c r="AZ182" s="11">
        <v>0</v>
      </c>
      <c r="BA182">
        <v>0</v>
      </c>
    </row>
    <row r="183" spans="1:53" hidden="1" x14ac:dyDescent="0.25">
      <c r="A183">
        <v>4</v>
      </c>
      <c r="B183" t="str">
        <f t="shared" si="15"/>
        <v>CS-8720</v>
      </c>
      <c r="C183" s="2" t="s">
        <v>314</v>
      </c>
      <c r="D183" s="2" t="str">
        <f t="shared" si="19"/>
        <v>8</v>
      </c>
      <c r="E183" s="2" t="str">
        <f t="shared" si="20"/>
        <v>87</v>
      </c>
      <c r="F183" s="2" t="str">
        <f t="shared" si="21"/>
        <v>872</v>
      </c>
      <c r="G183" s="1" t="s">
        <v>813</v>
      </c>
      <c r="H183" s="7">
        <v>6989</v>
      </c>
      <c r="I183" s="7"/>
      <c r="J183" s="7">
        <v>458</v>
      </c>
      <c r="K183" s="7">
        <v>567</v>
      </c>
      <c r="L183" s="7">
        <v>6989</v>
      </c>
      <c r="M183" s="7"/>
      <c r="N183" s="7">
        <v>379</v>
      </c>
      <c r="O183" s="7">
        <v>486</v>
      </c>
      <c r="P183" s="7">
        <v>431</v>
      </c>
      <c r="Q183" s="7"/>
      <c r="R183" s="7">
        <v>234</v>
      </c>
      <c r="S183" s="7">
        <v>234</v>
      </c>
      <c r="T183" s="7">
        <v>469</v>
      </c>
      <c r="U183" s="7"/>
      <c r="V183" s="7">
        <v>343</v>
      </c>
      <c r="W183" s="7">
        <v>343</v>
      </c>
      <c r="X183" s="7">
        <v>371</v>
      </c>
      <c r="Y183" s="7"/>
      <c r="Z183" s="7">
        <v>205</v>
      </c>
      <c r="AA183" s="7">
        <v>195</v>
      </c>
      <c r="AB183" s="7">
        <v>234</v>
      </c>
      <c r="AC183" s="7"/>
      <c r="AD183" s="7">
        <v>200</v>
      </c>
      <c r="AE183" s="7">
        <v>200</v>
      </c>
      <c r="AF183" s="7">
        <v>221</v>
      </c>
      <c r="AG183" s="29">
        <v>438</v>
      </c>
      <c r="AH183" s="7">
        <v>439</v>
      </c>
      <c r="AI183" s="7">
        <v>439</v>
      </c>
      <c r="AJ183" s="7">
        <v>296</v>
      </c>
      <c r="AK183" s="29">
        <v>82</v>
      </c>
      <c r="AL183" s="7">
        <v>82</v>
      </c>
      <c r="AM183" s="105">
        <v>82</v>
      </c>
      <c r="AN183" s="7">
        <v>335</v>
      </c>
      <c r="AO183" s="11">
        <v>93.6</v>
      </c>
      <c r="AP183" s="105">
        <v>93.6</v>
      </c>
      <c r="AQ183" s="11">
        <v>93.6</v>
      </c>
      <c r="AR183" s="11">
        <v>0</v>
      </c>
      <c r="AS183" s="11">
        <v>98</v>
      </c>
      <c r="AT183" s="11">
        <v>96</v>
      </c>
      <c r="AU183" s="11">
        <v>96</v>
      </c>
      <c r="AV183" s="11">
        <v>0</v>
      </c>
      <c r="AW183" s="11">
        <v>473</v>
      </c>
      <c r="AX183" s="11">
        <v>468</v>
      </c>
      <c r="AZ183" s="11">
        <v>260</v>
      </c>
      <c r="BA183">
        <v>114</v>
      </c>
    </row>
    <row r="184" spans="1:53" hidden="1" x14ac:dyDescent="0.25">
      <c r="A184">
        <v>4</v>
      </c>
      <c r="B184" t="str">
        <f t="shared" si="15"/>
        <v>CS-8730</v>
      </c>
      <c r="C184" s="2" t="s">
        <v>314</v>
      </c>
      <c r="D184" s="2" t="str">
        <f t="shared" si="19"/>
        <v>8</v>
      </c>
      <c r="E184" s="2" t="str">
        <f t="shared" si="20"/>
        <v>87</v>
      </c>
      <c r="F184" s="2" t="str">
        <f t="shared" si="21"/>
        <v>873</v>
      </c>
      <c r="G184" s="1" t="s">
        <v>3547</v>
      </c>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29"/>
      <c r="AH184" s="7"/>
      <c r="AI184" s="7"/>
      <c r="AJ184" s="7"/>
      <c r="AK184" s="29"/>
      <c r="AL184" s="7"/>
      <c r="AM184" s="105"/>
      <c r="AN184" s="7"/>
      <c r="AO184" s="11"/>
      <c r="AP184" s="105"/>
      <c r="AQ184" s="11"/>
      <c r="AR184" s="11"/>
      <c r="AS184" s="11"/>
      <c r="AT184" s="11"/>
      <c r="AU184" s="11">
        <v>0</v>
      </c>
      <c r="AV184" s="11">
        <v>0</v>
      </c>
      <c r="AW184" s="11">
        <v>0</v>
      </c>
      <c r="AX184" s="11">
        <v>0</v>
      </c>
      <c r="AZ184" s="11">
        <v>0</v>
      </c>
      <c r="BA184">
        <v>0</v>
      </c>
    </row>
    <row r="185" spans="1:53" hidden="1" x14ac:dyDescent="0.25">
      <c r="A185">
        <v>4</v>
      </c>
      <c r="B185" t="str">
        <f t="shared" si="15"/>
        <v>CS-8740</v>
      </c>
      <c r="C185" s="2" t="s">
        <v>314</v>
      </c>
      <c r="D185" s="2" t="str">
        <f t="shared" si="19"/>
        <v>8</v>
      </c>
      <c r="E185" s="2" t="str">
        <f t="shared" si="20"/>
        <v>87</v>
      </c>
      <c r="F185" s="2" t="str">
        <f t="shared" si="21"/>
        <v>874</v>
      </c>
      <c r="G185" s="1" t="s">
        <v>3548</v>
      </c>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29"/>
      <c r="AH185" s="7"/>
      <c r="AI185" s="7"/>
      <c r="AJ185" s="7"/>
      <c r="AK185" s="29"/>
      <c r="AL185" s="7"/>
      <c r="AM185" s="105"/>
      <c r="AN185" s="7"/>
      <c r="AO185" s="11"/>
      <c r="AP185" s="105"/>
      <c r="AQ185" s="11">
        <v>0</v>
      </c>
      <c r="AR185" s="11"/>
      <c r="AS185" s="11"/>
      <c r="AT185" s="11">
        <v>0</v>
      </c>
      <c r="AU185" s="11">
        <v>0</v>
      </c>
      <c r="AV185" s="11">
        <v>0</v>
      </c>
      <c r="AW185" s="11">
        <v>0</v>
      </c>
      <c r="AX185" s="11">
        <v>0</v>
      </c>
      <c r="AZ185" s="11">
        <v>0</v>
      </c>
      <c r="BA185">
        <v>0</v>
      </c>
    </row>
    <row r="186" spans="1:53" hidden="1" x14ac:dyDescent="0.25">
      <c r="A186">
        <v>4</v>
      </c>
      <c r="B186" t="str">
        <f t="shared" si="15"/>
        <v>CS-8811</v>
      </c>
      <c r="C186" s="2" t="s">
        <v>314</v>
      </c>
      <c r="D186" s="2" t="str">
        <f t="shared" si="19"/>
        <v>8</v>
      </c>
      <c r="E186" s="2" t="str">
        <f t="shared" si="20"/>
        <v>88</v>
      </c>
      <c r="F186" s="2" t="str">
        <f t="shared" si="21"/>
        <v>881</v>
      </c>
      <c r="G186" s="1" t="s">
        <v>815</v>
      </c>
      <c r="H186" s="7">
        <v>21606</v>
      </c>
      <c r="I186" s="7"/>
      <c r="J186" s="7">
        <v>61606</v>
      </c>
      <c r="K186" s="7">
        <v>61606</v>
      </c>
      <c r="L186" s="7">
        <v>21606</v>
      </c>
      <c r="M186" s="7"/>
      <c r="N186" s="7">
        <v>32671</v>
      </c>
      <c r="O186" s="7">
        <v>32671</v>
      </c>
      <c r="P186" s="7">
        <v>8808</v>
      </c>
      <c r="Q186" s="7"/>
      <c r="R186" s="7">
        <v>23808</v>
      </c>
      <c r="S186" s="7">
        <v>23808</v>
      </c>
      <c r="T186" s="7">
        <v>15020</v>
      </c>
      <c r="U186" s="7"/>
      <c r="V186" s="7">
        <v>515452</v>
      </c>
      <c r="W186" s="7">
        <v>515452</v>
      </c>
      <c r="X186" s="7">
        <v>11312</v>
      </c>
      <c r="Y186" s="7"/>
      <c r="Z186" s="7">
        <v>5000</v>
      </c>
      <c r="AA186" s="7">
        <v>5000</v>
      </c>
      <c r="AB186" s="7">
        <v>0</v>
      </c>
      <c r="AC186" s="7"/>
      <c r="AD186" s="7">
        <v>10000</v>
      </c>
      <c r="AE186" s="7">
        <v>10000</v>
      </c>
      <c r="AF186" s="7">
        <v>0</v>
      </c>
      <c r="AG186" s="29">
        <v>4000</v>
      </c>
      <c r="AH186" s="7">
        <v>4000</v>
      </c>
      <c r="AI186" s="7">
        <v>4000</v>
      </c>
      <c r="AJ186" s="7">
        <v>0</v>
      </c>
      <c r="AK186" s="29">
        <v>11350</v>
      </c>
      <c r="AL186" s="7">
        <v>11000</v>
      </c>
      <c r="AM186" s="105">
        <v>11000</v>
      </c>
      <c r="AN186" s="7">
        <v>0</v>
      </c>
      <c r="AO186" s="11">
        <v>0</v>
      </c>
      <c r="AP186" s="105">
        <v>0</v>
      </c>
      <c r="AQ186" s="11">
        <v>0</v>
      </c>
      <c r="AR186" s="11">
        <v>0</v>
      </c>
      <c r="AS186" s="11">
        <v>0</v>
      </c>
      <c r="AT186" s="11">
        <v>0</v>
      </c>
      <c r="AU186" s="11">
        <v>0</v>
      </c>
      <c r="AV186" s="11">
        <v>0</v>
      </c>
      <c r="AW186" s="11">
        <v>0</v>
      </c>
      <c r="AX186" s="11">
        <v>0</v>
      </c>
      <c r="AZ186" s="11">
        <v>0</v>
      </c>
      <c r="BA186">
        <v>364</v>
      </c>
    </row>
    <row r="187" spans="1:53" hidden="1" x14ac:dyDescent="0.25">
      <c r="A187">
        <v>4</v>
      </c>
      <c r="B187" t="str">
        <f t="shared" si="15"/>
        <v>CS-8812</v>
      </c>
      <c r="C187" s="2" t="s">
        <v>314</v>
      </c>
      <c r="D187" s="2" t="str">
        <f t="shared" si="19"/>
        <v>8</v>
      </c>
      <c r="E187" s="2" t="str">
        <f t="shared" si="20"/>
        <v>88</v>
      </c>
      <c r="F187" s="2" t="str">
        <f t="shared" si="21"/>
        <v>881</v>
      </c>
      <c r="G187" s="1" t="s">
        <v>816</v>
      </c>
      <c r="H187" s="7">
        <v>0</v>
      </c>
      <c r="I187" s="7"/>
      <c r="J187" s="7">
        <v>0</v>
      </c>
      <c r="K187" s="7">
        <v>0</v>
      </c>
      <c r="L187" s="7">
        <v>0</v>
      </c>
      <c r="M187" s="7"/>
      <c r="N187" s="7">
        <v>32349</v>
      </c>
      <c r="O187" s="7">
        <v>32349</v>
      </c>
      <c r="P187" s="7">
        <v>24000</v>
      </c>
      <c r="Q187" s="7"/>
      <c r="R187" s="7">
        <v>12778</v>
      </c>
      <c r="S187" s="7">
        <v>12778</v>
      </c>
      <c r="T187" s="7">
        <v>1450</v>
      </c>
      <c r="U187" s="7"/>
      <c r="V187" s="7">
        <v>380</v>
      </c>
      <c r="W187" s="7">
        <v>380</v>
      </c>
      <c r="X187" s="7">
        <v>2904</v>
      </c>
      <c r="Y187" s="7"/>
      <c r="Z187" s="7">
        <v>961</v>
      </c>
      <c r="AA187" s="7">
        <v>961</v>
      </c>
      <c r="AB187" s="7">
        <v>1446</v>
      </c>
      <c r="AC187" s="7"/>
      <c r="AD187" s="7">
        <v>2273</v>
      </c>
      <c r="AE187" s="7">
        <v>2273</v>
      </c>
      <c r="AF187" s="7">
        <v>2441</v>
      </c>
      <c r="AG187" s="29">
        <v>1212</v>
      </c>
      <c r="AH187" s="7">
        <v>1212</v>
      </c>
      <c r="AI187" s="7">
        <v>1212</v>
      </c>
      <c r="AJ187" s="7">
        <v>3277</v>
      </c>
      <c r="AK187" s="29">
        <v>328</v>
      </c>
      <c r="AL187" s="7">
        <v>328</v>
      </c>
      <c r="AM187" s="105">
        <v>328</v>
      </c>
      <c r="AN187" s="7">
        <v>976</v>
      </c>
      <c r="AO187" s="11">
        <v>289</v>
      </c>
      <c r="AP187" s="105">
        <v>289</v>
      </c>
      <c r="AQ187" s="11">
        <v>289</v>
      </c>
      <c r="AR187" s="11">
        <v>0</v>
      </c>
      <c r="AS187" s="11">
        <v>0</v>
      </c>
      <c r="AT187" s="11">
        <v>0</v>
      </c>
      <c r="AU187" s="11">
        <v>0</v>
      </c>
      <c r="AV187" s="11">
        <v>0</v>
      </c>
      <c r="AW187" s="11">
        <v>27544</v>
      </c>
      <c r="AX187" s="11">
        <v>27544</v>
      </c>
      <c r="AZ187" s="11">
        <v>75839</v>
      </c>
      <c r="BA187">
        <v>76188</v>
      </c>
    </row>
    <row r="188" spans="1:53" hidden="1" x14ac:dyDescent="0.25">
      <c r="A188">
        <v>4</v>
      </c>
      <c r="B188" t="str">
        <f t="shared" si="15"/>
        <v>CS-8813</v>
      </c>
      <c r="C188" s="2" t="s">
        <v>314</v>
      </c>
      <c r="D188" s="2" t="str">
        <f t="shared" si="19"/>
        <v>8</v>
      </c>
      <c r="E188" s="2" t="str">
        <f t="shared" si="20"/>
        <v>88</v>
      </c>
      <c r="F188" s="2" t="str">
        <f t="shared" si="21"/>
        <v>881</v>
      </c>
      <c r="G188" s="1" t="s">
        <v>817</v>
      </c>
      <c r="H188" s="7">
        <v>0</v>
      </c>
      <c r="I188" s="7"/>
      <c r="J188" s="7">
        <v>0</v>
      </c>
      <c r="K188" s="7">
        <v>0</v>
      </c>
      <c r="L188" s="7">
        <v>0</v>
      </c>
      <c r="M188" s="7"/>
      <c r="N188" s="7">
        <v>0</v>
      </c>
      <c r="O188" s="7">
        <v>0</v>
      </c>
      <c r="P188" s="7">
        <v>0</v>
      </c>
      <c r="Q188" s="7"/>
      <c r="R188" s="7">
        <v>0</v>
      </c>
      <c r="S188" s="7">
        <v>0</v>
      </c>
      <c r="T188" s="7">
        <v>0</v>
      </c>
      <c r="U188" s="7"/>
      <c r="V188" s="7">
        <v>0</v>
      </c>
      <c r="W188" s="7">
        <v>0</v>
      </c>
      <c r="X188" s="7">
        <v>0</v>
      </c>
      <c r="Y188" s="7"/>
      <c r="Z188" s="7">
        <v>0</v>
      </c>
      <c r="AA188" s="7">
        <v>0</v>
      </c>
      <c r="AB188" s="7">
        <v>0</v>
      </c>
      <c r="AC188" s="7"/>
      <c r="AD188" s="7">
        <v>42180.447</v>
      </c>
      <c r="AE188" s="7">
        <v>42180.447</v>
      </c>
      <c r="AF188" s="7">
        <v>13483</v>
      </c>
      <c r="AG188" s="29">
        <v>13483</v>
      </c>
      <c r="AH188" s="7">
        <v>20047</v>
      </c>
      <c r="AI188" s="7">
        <v>20047</v>
      </c>
      <c r="AJ188" s="7">
        <v>23555</v>
      </c>
      <c r="AK188" s="29">
        <v>21267</v>
      </c>
      <c r="AL188" s="7">
        <v>75793</v>
      </c>
      <c r="AM188" s="105">
        <v>75793</v>
      </c>
      <c r="AN188" s="7">
        <v>0</v>
      </c>
      <c r="AO188" s="11">
        <v>30442.2</v>
      </c>
      <c r="AP188" s="105">
        <v>33902</v>
      </c>
      <c r="AQ188" s="11">
        <v>33902</v>
      </c>
      <c r="AR188" s="11">
        <v>0</v>
      </c>
      <c r="AS188" s="11">
        <v>28815</v>
      </c>
      <c r="AT188" s="11">
        <v>27560</v>
      </c>
      <c r="AU188" s="11">
        <v>27560</v>
      </c>
      <c r="AV188" s="11">
        <v>0</v>
      </c>
      <c r="AW188" s="11">
        <v>24261</v>
      </c>
      <c r="AX188" s="11">
        <v>24261</v>
      </c>
      <c r="AZ188" s="11">
        <v>18985</v>
      </c>
      <c r="BA188">
        <v>26487</v>
      </c>
    </row>
    <row r="189" spans="1:53" hidden="1" x14ac:dyDescent="0.25">
      <c r="A189">
        <v>4</v>
      </c>
      <c r="B189" t="str">
        <f t="shared" si="15"/>
        <v>CS-8814</v>
      </c>
      <c r="C189" s="2" t="s">
        <v>314</v>
      </c>
      <c r="D189" s="2" t="str">
        <f t="shared" si="19"/>
        <v>8</v>
      </c>
      <c r="E189" s="2" t="str">
        <f t="shared" si="20"/>
        <v>88</v>
      </c>
      <c r="F189" s="2" t="str">
        <f t="shared" si="21"/>
        <v>881</v>
      </c>
      <c r="G189" s="1" t="s">
        <v>818</v>
      </c>
      <c r="H189" s="7">
        <v>0</v>
      </c>
      <c r="I189" s="7"/>
      <c r="J189" s="7">
        <v>0</v>
      </c>
      <c r="K189" s="7">
        <v>0</v>
      </c>
      <c r="L189" s="7">
        <v>0</v>
      </c>
      <c r="M189" s="7"/>
      <c r="N189" s="7">
        <v>0</v>
      </c>
      <c r="O189" s="7">
        <v>0</v>
      </c>
      <c r="P189" s="7">
        <v>0</v>
      </c>
      <c r="Q189" s="7"/>
      <c r="R189" s="7">
        <v>0</v>
      </c>
      <c r="S189" s="7">
        <v>0</v>
      </c>
      <c r="T189" s="7">
        <v>0</v>
      </c>
      <c r="U189" s="7"/>
      <c r="V189" s="7">
        <v>0</v>
      </c>
      <c r="W189" s="7">
        <v>0</v>
      </c>
      <c r="X189" s="7">
        <v>0</v>
      </c>
      <c r="Y189" s="7"/>
      <c r="Z189" s="7">
        <v>0</v>
      </c>
      <c r="AA189" s="7">
        <v>0</v>
      </c>
      <c r="AB189" s="7">
        <v>0</v>
      </c>
      <c r="AC189" s="7"/>
      <c r="AD189" s="7">
        <v>0</v>
      </c>
      <c r="AE189" s="7">
        <v>0</v>
      </c>
      <c r="AF189" s="7">
        <v>0</v>
      </c>
      <c r="AG189" s="29">
        <v>0</v>
      </c>
      <c r="AH189" s="7">
        <v>0</v>
      </c>
      <c r="AI189" s="7">
        <v>0</v>
      </c>
      <c r="AJ189" s="7">
        <v>0</v>
      </c>
      <c r="AK189" s="29">
        <v>0</v>
      </c>
      <c r="AL189" s="7">
        <v>0</v>
      </c>
      <c r="AM189" s="105">
        <v>0</v>
      </c>
      <c r="AN189" s="7">
        <v>0</v>
      </c>
      <c r="AO189" s="11">
        <v>0</v>
      </c>
      <c r="AP189" s="105">
        <v>0</v>
      </c>
      <c r="AQ189" s="11">
        <v>0</v>
      </c>
      <c r="AR189" s="11">
        <v>0</v>
      </c>
      <c r="AS189" s="11">
        <v>0</v>
      </c>
      <c r="AT189" s="11">
        <v>0</v>
      </c>
      <c r="AU189" s="11">
        <v>0</v>
      </c>
      <c r="AV189" s="11">
        <v>0</v>
      </c>
      <c r="AW189" s="11">
        <v>0</v>
      </c>
      <c r="AX189" s="11">
        <v>0</v>
      </c>
      <c r="AZ189" s="11">
        <v>0</v>
      </c>
      <c r="BA189">
        <v>0</v>
      </c>
    </row>
    <row r="190" spans="1:53" hidden="1" x14ac:dyDescent="0.25">
      <c r="A190">
        <v>4</v>
      </c>
      <c r="B190" t="str">
        <f t="shared" si="15"/>
        <v>CS-8815</v>
      </c>
      <c r="C190" s="2" t="s">
        <v>314</v>
      </c>
      <c r="D190" s="2" t="str">
        <f t="shared" si="19"/>
        <v>8</v>
      </c>
      <c r="E190" s="2" t="str">
        <f t="shared" si="20"/>
        <v>88</v>
      </c>
      <c r="F190" s="2" t="str">
        <f t="shared" si="21"/>
        <v>881</v>
      </c>
      <c r="G190" s="1" t="s">
        <v>819</v>
      </c>
      <c r="H190" s="7">
        <v>25165</v>
      </c>
      <c r="I190" s="7"/>
      <c r="J190" s="7">
        <v>27849</v>
      </c>
      <c r="K190" s="7">
        <v>32106</v>
      </c>
      <c r="L190" s="7">
        <v>25165</v>
      </c>
      <c r="M190" s="7"/>
      <c r="N190" s="7">
        <v>23009</v>
      </c>
      <c r="O190" s="7">
        <v>3421</v>
      </c>
      <c r="P190" s="7">
        <v>23346</v>
      </c>
      <c r="Q190" s="7"/>
      <c r="R190" s="7">
        <v>44511</v>
      </c>
      <c r="S190" s="7">
        <v>44422</v>
      </c>
      <c r="T190" s="7">
        <v>22421</v>
      </c>
      <c r="U190" s="7"/>
      <c r="V190" s="7">
        <v>23101</v>
      </c>
      <c r="W190" s="7">
        <v>23101</v>
      </c>
      <c r="X190" s="7">
        <v>26936</v>
      </c>
      <c r="Y190" s="7"/>
      <c r="Z190" s="7">
        <v>22732</v>
      </c>
      <c r="AA190" s="7">
        <v>22732</v>
      </c>
      <c r="AB190" s="7">
        <v>17767</v>
      </c>
      <c r="AC190" s="7"/>
      <c r="AD190" s="7">
        <v>16367</v>
      </c>
      <c r="AE190" s="7">
        <v>16367</v>
      </c>
      <c r="AF190" s="7">
        <v>17189</v>
      </c>
      <c r="AG190" s="29">
        <v>30200</v>
      </c>
      <c r="AH190" s="7">
        <v>30200</v>
      </c>
      <c r="AI190" s="7">
        <v>30200</v>
      </c>
      <c r="AJ190" s="7">
        <v>16782</v>
      </c>
      <c r="AK190" s="29">
        <v>22844</v>
      </c>
      <c r="AL190" s="7">
        <v>22844</v>
      </c>
      <c r="AM190" s="105">
        <v>22844</v>
      </c>
      <c r="AN190" s="7">
        <v>16406</v>
      </c>
      <c r="AO190" s="11">
        <v>29363</v>
      </c>
      <c r="AP190" s="105">
        <v>29363</v>
      </c>
      <c r="AQ190" s="11">
        <v>29363</v>
      </c>
      <c r="AR190" s="11">
        <v>0</v>
      </c>
      <c r="AS190" s="11">
        <v>14409</v>
      </c>
      <c r="AT190" s="11">
        <v>14409</v>
      </c>
      <c r="AU190" s="11">
        <v>14409</v>
      </c>
      <c r="AV190" s="11">
        <v>0</v>
      </c>
      <c r="AW190" s="11">
        <v>19374</v>
      </c>
      <c r="AX190" s="11">
        <v>19374</v>
      </c>
      <c r="AZ190" s="11">
        <v>13398</v>
      </c>
      <c r="BA190">
        <v>13755</v>
      </c>
    </row>
    <row r="191" spans="1:53" hidden="1" x14ac:dyDescent="0.25">
      <c r="A191">
        <v>4</v>
      </c>
      <c r="B191" t="str">
        <f t="shared" si="15"/>
        <v>CS-8816</v>
      </c>
      <c r="C191" s="2" t="s">
        <v>314</v>
      </c>
      <c r="D191" s="2" t="str">
        <f t="shared" si="19"/>
        <v>8</v>
      </c>
      <c r="E191" s="2" t="str">
        <f t="shared" si="20"/>
        <v>88</v>
      </c>
      <c r="F191" s="2" t="str">
        <f t="shared" si="21"/>
        <v>881</v>
      </c>
      <c r="G191" s="1" t="s">
        <v>820</v>
      </c>
      <c r="H191" s="7">
        <v>0</v>
      </c>
      <c r="I191" s="7"/>
      <c r="J191" s="7">
        <v>0</v>
      </c>
      <c r="K191" s="7">
        <v>0</v>
      </c>
      <c r="L191" s="7">
        <v>0</v>
      </c>
      <c r="M191" s="7"/>
      <c r="N191" s="7">
        <v>0</v>
      </c>
      <c r="O191" s="7">
        <v>0</v>
      </c>
      <c r="P191" s="7">
        <v>0</v>
      </c>
      <c r="Q191" s="7"/>
      <c r="R191" s="7">
        <v>0</v>
      </c>
      <c r="S191" s="7">
        <v>0</v>
      </c>
      <c r="T191" s="7">
        <v>0</v>
      </c>
      <c r="U191" s="7"/>
      <c r="V191" s="7">
        <v>0</v>
      </c>
      <c r="W191" s="7">
        <v>0</v>
      </c>
      <c r="X191" s="7">
        <v>0</v>
      </c>
      <c r="Y191" s="7"/>
      <c r="Z191" s="7">
        <v>0</v>
      </c>
      <c r="AA191" s="7">
        <v>0</v>
      </c>
      <c r="AB191" s="7">
        <v>0</v>
      </c>
      <c r="AC191" s="7"/>
      <c r="AD191" s="7">
        <v>27644.476999999999</v>
      </c>
      <c r="AE191" s="7">
        <v>27644.476999999999</v>
      </c>
      <c r="AF191" s="7">
        <v>13483</v>
      </c>
      <c r="AG191" s="29">
        <v>13483</v>
      </c>
      <c r="AH191" s="7">
        <v>27698</v>
      </c>
      <c r="AI191" s="7">
        <v>27698</v>
      </c>
      <c r="AJ191" s="7">
        <v>23555</v>
      </c>
      <c r="AK191" s="29">
        <v>17401</v>
      </c>
      <c r="AL191" s="7">
        <v>89665</v>
      </c>
      <c r="AM191" s="105">
        <v>89665</v>
      </c>
      <c r="AN191" s="7">
        <v>0</v>
      </c>
      <c r="AO191" s="11">
        <v>30442.2</v>
      </c>
      <c r="AP191" s="105">
        <v>33902</v>
      </c>
      <c r="AQ191" s="11">
        <v>33902</v>
      </c>
      <c r="AR191" s="11">
        <v>0</v>
      </c>
      <c r="AS191" s="11">
        <v>36967</v>
      </c>
      <c r="AT191" s="11">
        <v>48785</v>
      </c>
      <c r="AU191" s="11">
        <v>48785</v>
      </c>
      <c r="AV191" s="11">
        <v>0</v>
      </c>
      <c r="AW191" s="11">
        <v>38606</v>
      </c>
      <c r="AX191" s="11">
        <v>38606</v>
      </c>
      <c r="AZ191" s="11">
        <v>30210</v>
      </c>
      <c r="BA191">
        <v>43613</v>
      </c>
    </row>
    <row r="192" spans="1:53" hidden="1" x14ac:dyDescent="0.25">
      <c r="A192">
        <v>4</v>
      </c>
      <c r="B192" t="str">
        <f t="shared" si="15"/>
        <v>CS-8817</v>
      </c>
      <c r="C192" s="2" t="s">
        <v>314</v>
      </c>
      <c r="D192" s="2" t="str">
        <f t="shared" si="19"/>
        <v>8</v>
      </c>
      <c r="E192" s="2" t="str">
        <f t="shared" si="20"/>
        <v>88</v>
      </c>
      <c r="F192" s="2" t="str">
        <f t="shared" si="21"/>
        <v>881</v>
      </c>
      <c r="G192" s="1" t="s">
        <v>1432</v>
      </c>
      <c r="H192" s="7">
        <v>0</v>
      </c>
      <c r="I192" s="7"/>
      <c r="J192" s="7">
        <v>0</v>
      </c>
      <c r="K192" s="7">
        <v>0</v>
      </c>
      <c r="L192" s="7">
        <v>0</v>
      </c>
      <c r="M192" s="7"/>
      <c r="N192" s="7">
        <v>0</v>
      </c>
      <c r="O192" s="7">
        <v>0</v>
      </c>
      <c r="P192" s="7">
        <v>0</v>
      </c>
      <c r="Q192" s="7"/>
      <c r="R192" s="7">
        <v>0</v>
      </c>
      <c r="S192" s="7">
        <v>0</v>
      </c>
      <c r="T192" s="7">
        <v>0</v>
      </c>
      <c r="U192" s="7"/>
      <c r="V192" s="7">
        <v>0</v>
      </c>
      <c r="W192" s="7">
        <v>0</v>
      </c>
      <c r="X192" s="7">
        <v>0</v>
      </c>
      <c r="Y192" s="7"/>
      <c r="Z192" s="7">
        <v>0</v>
      </c>
      <c r="AA192" s="7">
        <v>0</v>
      </c>
      <c r="AB192" s="7">
        <v>0</v>
      </c>
      <c r="AC192" s="7"/>
      <c r="AD192" s="7">
        <v>0</v>
      </c>
      <c r="AE192" s="7">
        <v>0</v>
      </c>
      <c r="AF192" s="7">
        <v>0</v>
      </c>
      <c r="AG192" s="29">
        <v>0</v>
      </c>
      <c r="AH192" s="7">
        <v>0</v>
      </c>
      <c r="AI192" s="7">
        <v>0</v>
      </c>
      <c r="AJ192" s="7">
        <v>0</v>
      </c>
      <c r="AK192" s="29">
        <v>0</v>
      </c>
      <c r="AL192" s="7">
        <v>0</v>
      </c>
      <c r="AM192" s="105">
        <v>0</v>
      </c>
      <c r="AN192" s="7">
        <v>0</v>
      </c>
      <c r="AO192" s="11">
        <v>42</v>
      </c>
      <c r="AP192" s="105">
        <v>-5028</v>
      </c>
      <c r="AQ192" s="11">
        <v>-5028</v>
      </c>
      <c r="AR192" s="11">
        <v>0</v>
      </c>
      <c r="AS192" s="11">
        <v>0</v>
      </c>
      <c r="AT192" s="11">
        <v>3268</v>
      </c>
      <c r="AU192" s="11">
        <v>3268</v>
      </c>
      <c r="AV192" s="11">
        <v>0</v>
      </c>
      <c r="AW192" s="11">
        <v>94</v>
      </c>
      <c r="AX192" s="11">
        <v>-15484</v>
      </c>
      <c r="AZ192" s="11">
        <v>0</v>
      </c>
      <c r="BA192">
        <v>-46</v>
      </c>
    </row>
    <row r="193" spans="1:53" hidden="1" x14ac:dyDescent="0.25">
      <c r="A193">
        <v>4</v>
      </c>
      <c r="B193" t="str">
        <f t="shared" si="15"/>
        <v>CS-8821</v>
      </c>
      <c r="C193" s="2" t="s">
        <v>314</v>
      </c>
      <c r="D193" s="2" t="str">
        <f t="shared" si="19"/>
        <v>8</v>
      </c>
      <c r="E193" s="2" t="str">
        <f t="shared" si="20"/>
        <v>88</v>
      </c>
      <c r="F193" s="2" t="str">
        <f t="shared" si="21"/>
        <v>882</v>
      </c>
      <c r="G193" s="1" t="s">
        <v>821</v>
      </c>
      <c r="H193" s="7">
        <v>0</v>
      </c>
      <c r="I193" s="7"/>
      <c r="J193" s="7">
        <v>0</v>
      </c>
      <c r="K193" s="7">
        <v>0</v>
      </c>
      <c r="L193" s="7">
        <v>0</v>
      </c>
      <c r="M193" s="7"/>
      <c r="N193" s="7">
        <v>0</v>
      </c>
      <c r="O193" s="7">
        <v>0</v>
      </c>
      <c r="P193" s="7">
        <v>0</v>
      </c>
      <c r="Q193" s="7"/>
      <c r="R193" s="7">
        <v>0</v>
      </c>
      <c r="S193" s="7">
        <v>0</v>
      </c>
      <c r="T193" s="7">
        <v>0</v>
      </c>
      <c r="U193" s="7"/>
      <c r="V193" s="7">
        <v>0</v>
      </c>
      <c r="W193" s="7">
        <v>0</v>
      </c>
      <c r="X193" s="7">
        <v>0</v>
      </c>
      <c r="Y193" s="7"/>
      <c r="Z193" s="7">
        <v>0</v>
      </c>
      <c r="AA193" s="7">
        <v>0</v>
      </c>
      <c r="AB193" s="7">
        <v>0</v>
      </c>
      <c r="AC193" s="7"/>
      <c r="AD193" s="7">
        <v>0</v>
      </c>
      <c r="AE193" s="7">
        <v>0</v>
      </c>
      <c r="AF193" s="7">
        <v>0</v>
      </c>
      <c r="AG193" s="29">
        <v>0</v>
      </c>
      <c r="AH193" s="7">
        <v>0</v>
      </c>
      <c r="AI193" s="7">
        <v>0</v>
      </c>
      <c r="AJ193" s="7">
        <v>0</v>
      </c>
      <c r="AK193" s="29">
        <v>0</v>
      </c>
      <c r="AL193" s="7">
        <v>0</v>
      </c>
      <c r="AM193" s="105">
        <v>0</v>
      </c>
      <c r="AN193" s="7">
        <v>0</v>
      </c>
      <c r="AO193" s="11">
        <v>0</v>
      </c>
      <c r="AP193" s="105">
        <v>0</v>
      </c>
      <c r="AQ193" s="11">
        <v>0</v>
      </c>
      <c r="AR193" s="11">
        <v>0</v>
      </c>
      <c r="AS193" s="11">
        <v>0</v>
      </c>
      <c r="AT193" s="11">
        <v>0</v>
      </c>
      <c r="AU193" s="11">
        <v>0</v>
      </c>
      <c r="AV193" s="11">
        <v>0</v>
      </c>
      <c r="AW193" s="11">
        <v>0</v>
      </c>
      <c r="AX193" s="11">
        <v>0</v>
      </c>
      <c r="AZ193" s="11">
        <v>0</v>
      </c>
      <c r="BA193">
        <v>0</v>
      </c>
    </row>
    <row r="194" spans="1:53" hidden="1" x14ac:dyDescent="0.25">
      <c r="A194">
        <v>4</v>
      </c>
      <c r="B194" t="str">
        <f t="shared" si="15"/>
        <v>CS-8822</v>
      </c>
      <c r="C194" s="2" t="s">
        <v>314</v>
      </c>
      <c r="D194" s="2" t="str">
        <f t="shared" si="19"/>
        <v>8</v>
      </c>
      <c r="E194" s="2" t="str">
        <f t="shared" si="20"/>
        <v>88</v>
      </c>
      <c r="F194" s="2" t="str">
        <f t="shared" si="21"/>
        <v>882</v>
      </c>
      <c r="G194" s="1" t="s">
        <v>822</v>
      </c>
      <c r="H194" s="7">
        <v>0</v>
      </c>
      <c r="I194" s="7"/>
      <c r="J194" s="7">
        <v>0</v>
      </c>
      <c r="K194" s="7">
        <v>0</v>
      </c>
      <c r="L194" s="7">
        <v>0</v>
      </c>
      <c r="M194" s="7"/>
      <c r="N194" s="7">
        <v>0</v>
      </c>
      <c r="O194" s="7">
        <v>0</v>
      </c>
      <c r="P194" s="7">
        <v>0</v>
      </c>
      <c r="Q194" s="7"/>
      <c r="R194" s="7">
        <v>0</v>
      </c>
      <c r="S194" s="7">
        <v>0</v>
      </c>
      <c r="T194" s="7">
        <v>0</v>
      </c>
      <c r="U194" s="7"/>
      <c r="V194" s="7">
        <v>0</v>
      </c>
      <c r="W194" s="7">
        <v>0</v>
      </c>
      <c r="X194" s="7">
        <v>0</v>
      </c>
      <c r="Y194" s="7"/>
      <c r="Z194" s="7">
        <v>0</v>
      </c>
      <c r="AA194" s="7">
        <v>0</v>
      </c>
      <c r="AB194" s="7">
        <v>0</v>
      </c>
      <c r="AC194" s="7"/>
      <c r="AD194" s="7">
        <v>0</v>
      </c>
      <c r="AE194" s="7">
        <v>0</v>
      </c>
      <c r="AF194" s="7">
        <v>0</v>
      </c>
      <c r="AG194" s="29">
        <v>0</v>
      </c>
      <c r="AH194" s="7">
        <v>0</v>
      </c>
      <c r="AI194" s="7">
        <v>0</v>
      </c>
      <c r="AJ194" s="7">
        <v>0</v>
      </c>
      <c r="AK194" s="29">
        <v>1946718</v>
      </c>
      <c r="AL194" s="7">
        <v>1946718</v>
      </c>
      <c r="AM194" s="105">
        <v>1946718</v>
      </c>
      <c r="AN194" s="7">
        <v>0</v>
      </c>
      <c r="AO194" s="11">
        <v>0</v>
      </c>
      <c r="AP194" s="105">
        <v>0</v>
      </c>
      <c r="AQ194" s="11">
        <v>0</v>
      </c>
      <c r="AR194" s="11">
        <v>0</v>
      </c>
      <c r="AS194" s="11">
        <v>3359</v>
      </c>
      <c r="AT194" s="11">
        <v>2617</v>
      </c>
      <c r="AU194" s="11">
        <v>2617</v>
      </c>
      <c r="AV194" s="11">
        <v>0</v>
      </c>
      <c r="AW194" s="11">
        <v>5180</v>
      </c>
      <c r="AX194" s="11">
        <v>5180</v>
      </c>
      <c r="AZ194" s="11">
        <v>17304</v>
      </c>
      <c r="BA194">
        <v>26</v>
      </c>
    </row>
    <row r="195" spans="1:53" hidden="1" x14ac:dyDescent="0.25">
      <c r="A195">
        <v>4</v>
      </c>
      <c r="B195" t="str">
        <f t="shared" ref="B195:B258" si="22">C195&amp;"-"&amp;G195</f>
        <v>CS-8823</v>
      </c>
      <c r="C195" s="2" t="s">
        <v>314</v>
      </c>
      <c r="D195" s="2" t="str">
        <f t="shared" si="19"/>
        <v>8</v>
      </c>
      <c r="E195" s="2" t="str">
        <f t="shared" si="20"/>
        <v>88</v>
      </c>
      <c r="F195" s="2" t="str">
        <f t="shared" si="21"/>
        <v>882</v>
      </c>
      <c r="G195" s="1" t="s">
        <v>823</v>
      </c>
      <c r="H195" s="7">
        <v>0</v>
      </c>
      <c r="I195" s="7"/>
      <c r="J195" s="7">
        <v>0</v>
      </c>
      <c r="K195" s="7">
        <v>0</v>
      </c>
      <c r="L195" s="7">
        <v>0</v>
      </c>
      <c r="M195" s="7"/>
      <c r="N195" s="7">
        <v>0</v>
      </c>
      <c r="O195" s="7">
        <v>0</v>
      </c>
      <c r="P195" s="7">
        <v>0</v>
      </c>
      <c r="Q195" s="7"/>
      <c r="R195" s="7">
        <v>0</v>
      </c>
      <c r="S195" s="7">
        <v>0</v>
      </c>
      <c r="T195" s="7">
        <v>0</v>
      </c>
      <c r="U195" s="7"/>
      <c r="V195" s="7">
        <v>0</v>
      </c>
      <c r="W195" s="7">
        <v>0</v>
      </c>
      <c r="X195" s="7">
        <v>0</v>
      </c>
      <c r="Y195" s="7"/>
      <c r="Z195" s="7">
        <v>0</v>
      </c>
      <c r="AA195" s="7">
        <v>0</v>
      </c>
      <c r="AB195" s="7">
        <v>0</v>
      </c>
      <c r="AC195" s="7"/>
      <c r="AD195" s="7">
        <v>0</v>
      </c>
      <c r="AE195" s="7">
        <v>0</v>
      </c>
      <c r="AF195" s="7">
        <v>0</v>
      </c>
      <c r="AG195" s="29">
        <v>0</v>
      </c>
      <c r="AH195" s="7">
        <v>0</v>
      </c>
      <c r="AI195" s="7">
        <v>0</v>
      </c>
      <c r="AJ195" s="7">
        <v>0</v>
      </c>
      <c r="AK195" s="29">
        <v>0</v>
      </c>
      <c r="AL195" s="7">
        <v>0</v>
      </c>
      <c r="AM195" s="105">
        <v>0</v>
      </c>
      <c r="AN195" s="7">
        <v>0</v>
      </c>
      <c r="AO195" s="11">
        <v>0</v>
      </c>
      <c r="AP195" s="105">
        <v>0</v>
      </c>
      <c r="AQ195" s="11">
        <v>0</v>
      </c>
      <c r="AR195" s="11">
        <v>0</v>
      </c>
      <c r="AS195" s="11">
        <v>0</v>
      </c>
      <c r="AT195" s="11">
        <v>0</v>
      </c>
      <c r="AU195" s="11">
        <v>0</v>
      </c>
      <c r="AV195" s="11">
        <v>0</v>
      </c>
      <c r="AW195" s="11">
        <v>0</v>
      </c>
      <c r="AX195" s="11">
        <v>0</v>
      </c>
      <c r="AZ195" s="11">
        <v>0</v>
      </c>
      <c r="BA195">
        <v>0</v>
      </c>
    </row>
    <row r="196" spans="1:53" hidden="1" x14ac:dyDescent="0.25">
      <c r="A196">
        <v>4</v>
      </c>
      <c r="B196" t="str">
        <f t="shared" si="22"/>
        <v>CS-8824</v>
      </c>
      <c r="C196" s="2" t="s">
        <v>314</v>
      </c>
      <c r="D196" s="2" t="str">
        <f t="shared" si="19"/>
        <v>8</v>
      </c>
      <c r="E196" s="2" t="str">
        <f t="shared" si="20"/>
        <v>88</v>
      </c>
      <c r="F196" s="2" t="str">
        <f t="shared" si="21"/>
        <v>882</v>
      </c>
      <c r="G196" s="1" t="s">
        <v>824</v>
      </c>
      <c r="H196" s="7">
        <v>1</v>
      </c>
      <c r="I196" s="7"/>
      <c r="J196" s="7">
        <v>0</v>
      </c>
      <c r="K196" s="7">
        <v>0</v>
      </c>
      <c r="L196" s="7">
        <v>1</v>
      </c>
      <c r="M196" s="7"/>
      <c r="N196" s="7">
        <v>0</v>
      </c>
      <c r="O196" s="7">
        <v>0</v>
      </c>
      <c r="P196" s="7">
        <v>1</v>
      </c>
      <c r="Q196" s="7"/>
      <c r="R196" s="7">
        <v>0</v>
      </c>
      <c r="S196" s="7">
        <v>0</v>
      </c>
      <c r="T196" s="7">
        <v>0</v>
      </c>
      <c r="U196" s="7"/>
      <c r="V196" s="7">
        <v>0</v>
      </c>
      <c r="W196" s="7">
        <v>0</v>
      </c>
      <c r="X196" s="7">
        <v>1000</v>
      </c>
      <c r="Y196" s="7"/>
      <c r="Z196" s="7">
        <v>0</v>
      </c>
      <c r="AA196" s="7">
        <v>0</v>
      </c>
      <c r="AB196" s="7">
        <v>0</v>
      </c>
      <c r="AC196" s="7"/>
      <c r="AD196" s="7">
        <v>5897.8859999999986</v>
      </c>
      <c r="AE196" s="7">
        <v>5897.8859999999986</v>
      </c>
      <c r="AF196" s="7">
        <v>22695</v>
      </c>
      <c r="AG196" s="29">
        <v>22694</v>
      </c>
      <c r="AH196" s="7">
        <v>8881</v>
      </c>
      <c r="AI196" s="7">
        <v>8881</v>
      </c>
      <c r="AJ196" s="7">
        <v>20190</v>
      </c>
      <c r="AK196" s="29">
        <v>84947</v>
      </c>
      <c r="AL196" s="7">
        <v>0</v>
      </c>
      <c r="AM196" s="105">
        <v>0</v>
      </c>
      <c r="AN196" s="7">
        <v>1</v>
      </c>
      <c r="AO196" s="11">
        <v>14407.5</v>
      </c>
      <c r="AP196" s="105">
        <v>20164</v>
      </c>
      <c r="AQ196" s="11">
        <v>20164</v>
      </c>
      <c r="AR196" s="11">
        <v>0</v>
      </c>
      <c r="AS196" s="11">
        <v>10489</v>
      </c>
      <c r="AT196" s="11">
        <v>7982</v>
      </c>
      <c r="AU196" s="11">
        <v>7982</v>
      </c>
      <c r="AV196" s="11">
        <v>0</v>
      </c>
      <c r="AW196" s="11">
        <v>13603</v>
      </c>
      <c r="AX196" s="11">
        <v>13603</v>
      </c>
      <c r="AZ196" s="11">
        <v>30969</v>
      </c>
      <c r="BA196">
        <v>17176</v>
      </c>
    </row>
    <row r="197" spans="1:53" hidden="1" x14ac:dyDescent="0.25">
      <c r="A197">
        <v>4</v>
      </c>
      <c r="B197" t="str">
        <f t="shared" si="22"/>
        <v>CS-8830</v>
      </c>
      <c r="C197" s="2" t="s">
        <v>314</v>
      </c>
      <c r="D197" s="2" t="str">
        <f t="shared" si="19"/>
        <v>8</v>
      </c>
      <c r="E197" s="2" t="str">
        <f t="shared" si="20"/>
        <v>88</v>
      </c>
      <c r="F197" s="2" t="str">
        <f t="shared" si="21"/>
        <v>883</v>
      </c>
      <c r="G197" s="1" t="s">
        <v>3549</v>
      </c>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29"/>
      <c r="AH197" s="7"/>
      <c r="AI197" s="7"/>
      <c r="AJ197" s="7"/>
      <c r="AK197" s="29"/>
      <c r="AL197" s="7"/>
      <c r="AM197" s="105"/>
      <c r="AN197" s="7"/>
      <c r="AO197" s="11"/>
      <c r="AP197" s="105"/>
      <c r="AQ197" s="11"/>
      <c r="AR197" s="11"/>
      <c r="AS197" s="11"/>
      <c r="AT197" s="11"/>
      <c r="AU197" s="11">
        <v>0</v>
      </c>
      <c r="AV197" s="11">
        <v>0</v>
      </c>
      <c r="AW197" s="11">
        <v>0</v>
      </c>
      <c r="AX197" s="11">
        <v>0</v>
      </c>
      <c r="AZ197" s="11">
        <v>0</v>
      </c>
      <c r="BA197">
        <v>0</v>
      </c>
    </row>
    <row r="198" spans="1:53" hidden="1" x14ac:dyDescent="0.25">
      <c r="A198">
        <v>4</v>
      </c>
      <c r="B198" t="str">
        <f t="shared" si="22"/>
        <v>CS-8911</v>
      </c>
      <c r="C198" s="2" t="s">
        <v>314</v>
      </c>
      <c r="D198" s="2" t="str">
        <f t="shared" si="19"/>
        <v>8</v>
      </c>
      <c r="E198" s="2" t="str">
        <f t="shared" si="20"/>
        <v>89</v>
      </c>
      <c r="F198" s="2" t="str">
        <f t="shared" si="21"/>
        <v>891</v>
      </c>
      <c r="G198" s="1" t="s">
        <v>826</v>
      </c>
      <c r="H198" s="7">
        <v>0</v>
      </c>
      <c r="I198" s="7"/>
      <c r="J198" s="7">
        <v>0</v>
      </c>
      <c r="K198" s="7">
        <v>0</v>
      </c>
      <c r="L198" s="7">
        <v>0</v>
      </c>
      <c r="M198" s="7"/>
      <c r="N198" s="7">
        <v>0</v>
      </c>
      <c r="O198" s="7">
        <v>0</v>
      </c>
      <c r="P198" s="7">
        <v>0</v>
      </c>
      <c r="Q198" s="7"/>
      <c r="R198" s="7">
        <v>0</v>
      </c>
      <c r="S198" s="7">
        <v>0</v>
      </c>
      <c r="T198" s="7">
        <v>0</v>
      </c>
      <c r="U198" s="7"/>
      <c r="V198" s="7">
        <v>0</v>
      </c>
      <c r="W198" s="7">
        <v>0</v>
      </c>
      <c r="X198" s="7">
        <v>0</v>
      </c>
      <c r="Y198" s="7"/>
      <c r="Z198" s="7">
        <v>0</v>
      </c>
      <c r="AA198" s="7">
        <v>0</v>
      </c>
      <c r="AB198" s="7">
        <v>0</v>
      </c>
      <c r="AC198" s="7"/>
      <c r="AD198" s="7">
        <v>0</v>
      </c>
      <c r="AE198" s="7">
        <v>0</v>
      </c>
      <c r="AF198" s="7">
        <v>0</v>
      </c>
      <c r="AG198" s="29">
        <v>0</v>
      </c>
      <c r="AH198" s="7">
        <v>0</v>
      </c>
      <c r="AI198" s="7">
        <v>0</v>
      </c>
      <c r="AJ198" s="7">
        <v>0</v>
      </c>
      <c r="AK198" s="29">
        <v>0</v>
      </c>
      <c r="AL198" s="7">
        <v>0</v>
      </c>
      <c r="AM198" s="105">
        <v>0</v>
      </c>
      <c r="AN198" s="7">
        <v>0</v>
      </c>
      <c r="AO198" s="11">
        <v>0</v>
      </c>
      <c r="AP198" s="105">
        <v>0</v>
      </c>
      <c r="AQ198" s="11">
        <v>0</v>
      </c>
      <c r="AR198" s="11">
        <v>0</v>
      </c>
      <c r="AS198" s="11">
        <v>0</v>
      </c>
      <c r="AT198" s="11">
        <v>0</v>
      </c>
      <c r="AU198" s="11">
        <v>0</v>
      </c>
      <c r="AV198" s="11">
        <v>0</v>
      </c>
      <c r="AW198" s="11">
        <v>0</v>
      </c>
      <c r="AX198" s="11">
        <v>0</v>
      </c>
      <c r="AZ198" s="11">
        <v>0</v>
      </c>
      <c r="BA198">
        <v>0</v>
      </c>
    </row>
    <row r="199" spans="1:53" hidden="1" x14ac:dyDescent="0.25">
      <c r="A199">
        <v>4</v>
      </c>
      <c r="B199" t="str">
        <f t="shared" si="22"/>
        <v>CS-8912</v>
      </c>
      <c r="C199" s="2" t="s">
        <v>314</v>
      </c>
      <c r="D199" s="2" t="str">
        <f t="shared" si="19"/>
        <v>8</v>
      </c>
      <c r="E199" s="2" t="str">
        <f t="shared" si="20"/>
        <v>89</v>
      </c>
      <c r="F199" s="2" t="str">
        <f t="shared" si="21"/>
        <v>891</v>
      </c>
      <c r="G199" s="1" t="s">
        <v>827</v>
      </c>
      <c r="H199" s="7">
        <v>0</v>
      </c>
      <c r="I199" s="7"/>
      <c r="J199" s="7">
        <v>0</v>
      </c>
      <c r="K199" s="7">
        <v>0</v>
      </c>
      <c r="L199" s="7">
        <v>0</v>
      </c>
      <c r="M199" s="7"/>
      <c r="N199" s="7">
        <v>0</v>
      </c>
      <c r="O199" s="7">
        <v>0</v>
      </c>
      <c r="P199" s="7">
        <v>0</v>
      </c>
      <c r="Q199" s="7"/>
      <c r="R199" s="7">
        <v>0</v>
      </c>
      <c r="S199" s="7">
        <v>0</v>
      </c>
      <c r="T199" s="7">
        <v>0</v>
      </c>
      <c r="U199" s="7"/>
      <c r="V199" s="7">
        <v>0</v>
      </c>
      <c r="W199" s="7">
        <v>0</v>
      </c>
      <c r="X199" s="7">
        <v>0</v>
      </c>
      <c r="Y199" s="7"/>
      <c r="Z199" s="7">
        <v>0</v>
      </c>
      <c r="AA199" s="7">
        <v>0</v>
      </c>
      <c r="AB199" s="7">
        <v>0</v>
      </c>
      <c r="AC199" s="7"/>
      <c r="AD199" s="7">
        <v>0</v>
      </c>
      <c r="AE199" s="7">
        <v>0</v>
      </c>
      <c r="AF199" s="7">
        <v>0</v>
      </c>
      <c r="AG199" s="29">
        <v>0</v>
      </c>
      <c r="AH199" s="7">
        <v>0</v>
      </c>
      <c r="AI199" s="7">
        <v>0</v>
      </c>
      <c r="AJ199" s="7">
        <v>0</v>
      </c>
      <c r="AK199" s="29">
        <v>0</v>
      </c>
      <c r="AL199" s="7">
        <v>0</v>
      </c>
      <c r="AM199" s="105">
        <v>0</v>
      </c>
      <c r="AN199" s="7">
        <v>0</v>
      </c>
      <c r="AO199" s="11">
        <v>0</v>
      </c>
      <c r="AP199" s="105">
        <v>0</v>
      </c>
      <c r="AQ199" s="11">
        <v>0</v>
      </c>
      <c r="AR199" s="11">
        <v>0</v>
      </c>
      <c r="AS199" s="11">
        <v>0</v>
      </c>
      <c r="AT199" s="11">
        <v>0</v>
      </c>
      <c r="AU199" s="11">
        <v>0</v>
      </c>
      <c r="AV199" s="11">
        <v>0</v>
      </c>
      <c r="AW199" s="11">
        <v>0</v>
      </c>
      <c r="AX199" s="11">
        <v>0</v>
      </c>
      <c r="AZ199" s="11">
        <v>0</v>
      </c>
      <c r="BA199">
        <v>0</v>
      </c>
    </row>
    <row r="200" spans="1:53" hidden="1" x14ac:dyDescent="0.25">
      <c r="A200">
        <v>4</v>
      </c>
      <c r="B200" t="str">
        <f t="shared" si="22"/>
        <v>CS-8913</v>
      </c>
      <c r="C200" s="2" t="s">
        <v>314</v>
      </c>
      <c r="D200" s="2" t="str">
        <f t="shared" si="19"/>
        <v>8</v>
      </c>
      <c r="E200" s="2" t="str">
        <f t="shared" si="20"/>
        <v>89</v>
      </c>
      <c r="F200" s="2" t="str">
        <f t="shared" si="21"/>
        <v>891</v>
      </c>
      <c r="G200" s="1" t="s">
        <v>828</v>
      </c>
      <c r="H200" s="7">
        <v>0</v>
      </c>
      <c r="I200" s="7"/>
      <c r="J200" s="7">
        <v>0</v>
      </c>
      <c r="K200" s="7">
        <v>0</v>
      </c>
      <c r="L200" s="7">
        <v>0</v>
      </c>
      <c r="M200" s="7"/>
      <c r="N200" s="7">
        <v>0</v>
      </c>
      <c r="O200" s="7">
        <v>0</v>
      </c>
      <c r="P200" s="7">
        <v>0</v>
      </c>
      <c r="Q200" s="7"/>
      <c r="R200" s="7">
        <v>0</v>
      </c>
      <c r="S200" s="7">
        <v>0</v>
      </c>
      <c r="T200" s="7">
        <v>0</v>
      </c>
      <c r="U200" s="7"/>
      <c r="V200" s="7">
        <v>0</v>
      </c>
      <c r="W200" s="7">
        <v>0</v>
      </c>
      <c r="X200" s="7">
        <v>0</v>
      </c>
      <c r="Y200" s="7"/>
      <c r="Z200" s="7">
        <v>0</v>
      </c>
      <c r="AA200" s="7">
        <v>0</v>
      </c>
      <c r="AB200" s="7">
        <v>0</v>
      </c>
      <c r="AC200" s="7"/>
      <c r="AD200" s="7">
        <v>0</v>
      </c>
      <c r="AE200" s="7">
        <v>0</v>
      </c>
      <c r="AF200" s="7">
        <v>0</v>
      </c>
      <c r="AG200" s="29">
        <v>0</v>
      </c>
      <c r="AH200" s="7">
        <v>0</v>
      </c>
      <c r="AI200" s="7">
        <v>0</v>
      </c>
      <c r="AJ200" s="7">
        <v>0</v>
      </c>
      <c r="AK200" s="29">
        <v>0</v>
      </c>
      <c r="AL200" s="7">
        <v>0</v>
      </c>
      <c r="AM200" s="105">
        <v>0</v>
      </c>
      <c r="AN200" s="7">
        <v>0</v>
      </c>
      <c r="AO200" s="11">
        <v>0</v>
      </c>
      <c r="AP200" s="105">
        <v>0</v>
      </c>
      <c r="AQ200" s="11">
        <v>0</v>
      </c>
      <c r="AR200" s="11">
        <v>0</v>
      </c>
      <c r="AS200" s="11">
        <v>0</v>
      </c>
      <c r="AT200" s="11">
        <v>0</v>
      </c>
      <c r="AU200" s="11">
        <v>0</v>
      </c>
      <c r="AV200" s="11">
        <v>0</v>
      </c>
      <c r="AW200" s="11">
        <v>0</v>
      </c>
      <c r="AX200" s="11">
        <v>0</v>
      </c>
      <c r="AZ200" s="11">
        <v>0</v>
      </c>
      <c r="BA200">
        <v>0</v>
      </c>
    </row>
    <row r="201" spans="1:53" hidden="1" x14ac:dyDescent="0.25">
      <c r="A201">
        <v>4</v>
      </c>
      <c r="B201" t="str">
        <f t="shared" si="22"/>
        <v>CS-8914</v>
      </c>
      <c r="C201" s="2" t="s">
        <v>314</v>
      </c>
      <c r="D201" s="2" t="str">
        <f t="shared" si="19"/>
        <v>8</v>
      </c>
      <c r="E201" s="2" t="str">
        <f t="shared" si="20"/>
        <v>89</v>
      </c>
      <c r="F201" s="2" t="str">
        <f t="shared" si="21"/>
        <v>891</v>
      </c>
      <c r="G201" s="1" t="s">
        <v>829</v>
      </c>
      <c r="H201" s="7">
        <v>0</v>
      </c>
      <c r="I201" s="7"/>
      <c r="J201" s="7">
        <v>0</v>
      </c>
      <c r="K201" s="7">
        <v>0</v>
      </c>
      <c r="L201" s="7">
        <v>0</v>
      </c>
      <c r="M201" s="7"/>
      <c r="N201" s="7">
        <v>0</v>
      </c>
      <c r="O201" s="7">
        <v>0</v>
      </c>
      <c r="P201" s="7">
        <v>0</v>
      </c>
      <c r="Q201" s="7"/>
      <c r="R201" s="7">
        <v>0</v>
      </c>
      <c r="S201" s="7">
        <v>0</v>
      </c>
      <c r="T201" s="7">
        <v>0</v>
      </c>
      <c r="U201" s="7"/>
      <c r="V201" s="7">
        <v>0</v>
      </c>
      <c r="W201" s="7">
        <v>0</v>
      </c>
      <c r="X201" s="7">
        <v>0</v>
      </c>
      <c r="Y201" s="7"/>
      <c r="Z201" s="7">
        <v>0</v>
      </c>
      <c r="AA201" s="7">
        <v>0</v>
      </c>
      <c r="AB201" s="7">
        <v>0</v>
      </c>
      <c r="AC201" s="7"/>
      <c r="AD201" s="7">
        <v>0</v>
      </c>
      <c r="AE201" s="7">
        <v>0</v>
      </c>
      <c r="AF201" s="7">
        <v>0</v>
      </c>
      <c r="AG201" s="29">
        <v>0</v>
      </c>
      <c r="AH201" s="7">
        <v>0</v>
      </c>
      <c r="AI201" s="7">
        <v>0</v>
      </c>
      <c r="AJ201" s="7">
        <v>0</v>
      </c>
      <c r="AK201" s="29">
        <v>0</v>
      </c>
      <c r="AL201" s="7">
        <v>0</v>
      </c>
      <c r="AM201" s="105">
        <v>0</v>
      </c>
      <c r="AN201" s="7">
        <v>0</v>
      </c>
      <c r="AO201" s="11">
        <v>0</v>
      </c>
      <c r="AP201" s="105">
        <v>0</v>
      </c>
      <c r="AQ201" s="11">
        <v>0</v>
      </c>
      <c r="AR201" s="11">
        <v>0</v>
      </c>
      <c r="AS201" s="11">
        <v>0</v>
      </c>
      <c r="AT201" s="11">
        <v>0</v>
      </c>
      <c r="AU201" s="11">
        <v>0</v>
      </c>
      <c r="AV201" s="11">
        <v>0</v>
      </c>
      <c r="AW201" s="11">
        <v>0</v>
      </c>
      <c r="AX201" s="11">
        <v>0</v>
      </c>
      <c r="AZ201" s="11">
        <v>0</v>
      </c>
      <c r="BA201">
        <v>0</v>
      </c>
    </row>
    <row r="202" spans="1:53" hidden="1" x14ac:dyDescent="0.25">
      <c r="A202">
        <v>4</v>
      </c>
      <c r="B202" t="str">
        <f t="shared" si="22"/>
        <v>CS-8915</v>
      </c>
      <c r="C202" s="2" t="s">
        <v>314</v>
      </c>
      <c r="D202" s="2" t="str">
        <f t="shared" si="19"/>
        <v>8</v>
      </c>
      <c r="E202" s="2" t="str">
        <f t="shared" si="20"/>
        <v>89</v>
      </c>
      <c r="F202" s="2" t="str">
        <f t="shared" si="21"/>
        <v>891</v>
      </c>
      <c r="G202" s="1" t="s">
        <v>830</v>
      </c>
      <c r="H202" s="7">
        <v>0</v>
      </c>
      <c r="I202" s="7"/>
      <c r="J202" s="7">
        <v>0</v>
      </c>
      <c r="K202" s="7">
        <v>0</v>
      </c>
      <c r="L202" s="7">
        <v>0</v>
      </c>
      <c r="M202" s="7"/>
      <c r="N202" s="7">
        <v>0</v>
      </c>
      <c r="O202" s="7">
        <v>0</v>
      </c>
      <c r="P202" s="7">
        <v>0</v>
      </c>
      <c r="Q202" s="7"/>
      <c r="R202" s="7">
        <v>0</v>
      </c>
      <c r="S202" s="7">
        <v>0</v>
      </c>
      <c r="T202" s="7">
        <v>0</v>
      </c>
      <c r="U202" s="7"/>
      <c r="V202" s="7">
        <v>0</v>
      </c>
      <c r="W202" s="7">
        <v>0</v>
      </c>
      <c r="X202" s="7">
        <v>0</v>
      </c>
      <c r="Y202" s="7"/>
      <c r="Z202" s="7">
        <v>0</v>
      </c>
      <c r="AA202" s="7">
        <v>0</v>
      </c>
      <c r="AB202" s="7">
        <v>0</v>
      </c>
      <c r="AC202" s="7"/>
      <c r="AD202" s="7">
        <v>0</v>
      </c>
      <c r="AE202" s="7">
        <v>0</v>
      </c>
      <c r="AF202" s="7">
        <v>0</v>
      </c>
      <c r="AG202" s="29">
        <v>0</v>
      </c>
      <c r="AH202" s="7">
        <v>0</v>
      </c>
      <c r="AI202" s="7">
        <v>0</v>
      </c>
      <c r="AJ202" s="7">
        <v>0</v>
      </c>
      <c r="AK202" s="29">
        <v>0</v>
      </c>
      <c r="AL202" s="7">
        <v>0</v>
      </c>
      <c r="AM202" s="105">
        <v>0</v>
      </c>
      <c r="AN202" s="7">
        <v>0</v>
      </c>
      <c r="AO202" s="11">
        <v>0</v>
      </c>
      <c r="AP202" s="105">
        <v>0</v>
      </c>
      <c r="AQ202" s="11">
        <v>0</v>
      </c>
      <c r="AR202" s="11">
        <v>0</v>
      </c>
      <c r="AS202" s="11">
        <v>0</v>
      </c>
      <c r="AT202" s="11">
        <v>0</v>
      </c>
      <c r="AU202" s="11">
        <v>0</v>
      </c>
      <c r="AV202" s="11">
        <v>0</v>
      </c>
      <c r="AW202" s="11">
        <v>0</v>
      </c>
      <c r="AX202" s="11">
        <v>0</v>
      </c>
      <c r="AZ202" s="11">
        <v>0</v>
      </c>
      <c r="BA202">
        <v>0</v>
      </c>
    </row>
    <row r="203" spans="1:53" hidden="1" x14ac:dyDescent="0.25">
      <c r="A203">
        <v>4</v>
      </c>
      <c r="B203" t="str">
        <f t="shared" si="22"/>
        <v>CS-8916</v>
      </c>
      <c r="C203" s="2" t="s">
        <v>314</v>
      </c>
      <c r="D203" s="2" t="str">
        <f t="shared" si="19"/>
        <v>8</v>
      </c>
      <c r="E203" s="2" t="str">
        <f t="shared" si="20"/>
        <v>89</v>
      </c>
      <c r="F203" s="2" t="str">
        <f t="shared" si="21"/>
        <v>891</v>
      </c>
      <c r="G203" s="1" t="s">
        <v>831</v>
      </c>
      <c r="H203" s="7">
        <v>0</v>
      </c>
      <c r="I203" s="7"/>
      <c r="J203" s="7">
        <v>0</v>
      </c>
      <c r="K203" s="7">
        <v>0</v>
      </c>
      <c r="L203" s="7">
        <v>0</v>
      </c>
      <c r="M203" s="7"/>
      <c r="N203" s="7">
        <v>0</v>
      </c>
      <c r="O203" s="7">
        <v>0</v>
      </c>
      <c r="P203" s="7">
        <v>0</v>
      </c>
      <c r="Q203" s="7"/>
      <c r="R203" s="7">
        <v>0</v>
      </c>
      <c r="S203" s="7">
        <v>0</v>
      </c>
      <c r="T203" s="7">
        <v>0</v>
      </c>
      <c r="U203" s="7"/>
      <c r="V203" s="7">
        <v>0</v>
      </c>
      <c r="W203" s="7">
        <v>0</v>
      </c>
      <c r="X203" s="7">
        <v>0</v>
      </c>
      <c r="Y203" s="7"/>
      <c r="Z203" s="7">
        <v>0</v>
      </c>
      <c r="AA203" s="7">
        <v>0</v>
      </c>
      <c r="AB203" s="7">
        <v>0</v>
      </c>
      <c r="AC203" s="7"/>
      <c r="AD203" s="7">
        <v>0</v>
      </c>
      <c r="AE203" s="7">
        <v>0</v>
      </c>
      <c r="AF203" s="7">
        <v>0</v>
      </c>
      <c r="AG203" s="29">
        <v>0</v>
      </c>
      <c r="AH203" s="7">
        <v>0</v>
      </c>
      <c r="AI203" s="7">
        <v>0</v>
      </c>
      <c r="AJ203" s="7">
        <v>0</v>
      </c>
      <c r="AK203" s="29">
        <v>0</v>
      </c>
      <c r="AL203" s="7">
        <v>0</v>
      </c>
      <c r="AM203" s="105">
        <v>0</v>
      </c>
      <c r="AN203" s="7">
        <v>0</v>
      </c>
      <c r="AO203" s="11">
        <v>0</v>
      </c>
      <c r="AP203" s="105">
        <v>0</v>
      </c>
      <c r="AQ203" s="11">
        <v>0</v>
      </c>
      <c r="AR203" s="11">
        <v>0</v>
      </c>
      <c r="AS203" s="11">
        <v>0</v>
      </c>
      <c r="AT203" s="11">
        <v>0</v>
      </c>
      <c r="AU203" s="11">
        <v>0</v>
      </c>
      <c r="AV203" s="11">
        <v>0</v>
      </c>
      <c r="AW203" s="11">
        <v>0</v>
      </c>
      <c r="AX203" s="11">
        <v>0</v>
      </c>
      <c r="AZ203" s="11">
        <v>0</v>
      </c>
      <c r="BA203">
        <v>0</v>
      </c>
    </row>
    <row r="204" spans="1:53" hidden="1" x14ac:dyDescent="0.25">
      <c r="A204">
        <v>4</v>
      </c>
      <c r="B204" t="str">
        <f t="shared" si="22"/>
        <v>CS-8917</v>
      </c>
      <c r="C204" s="2" t="s">
        <v>314</v>
      </c>
      <c r="D204" s="2" t="str">
        <f t="shared" ref="D204:D235" si="23">LEFT($G204,1)</f>
        <v>8</v>
      </c>
      <c r="E204" s="2" t="str">
        <f t="shared" ref="E204:E235" si="24">LEFT($G204,2)</f>
        <v>89</v>
      </c>
      <c r="F204" s="2" t="str">
        <f t="shared" ref="F204:F235" si="25">LEFT($G204,3)</f>
        <v>891</v>
      </c>
      <c r="G204" s="1" t="s">
        <v>832</v>
      </c>
      <c r="H204" s="7">
        <v>0</v>
      </c>
      <c r="I204" s="7"/>
      <c r="J204" s="7">
        <v>0</v>
      </c>
      <c r="K204" s="7">
        <v>0</v>
      </c>
      <c r="L204" s="7">
        <v>0</v>
      </c>
      <c r="M204" s="7"/>
      <c r="N204" s="7">
        <v>0</v>
      </c>
      <c r="O204" s="7">
        <v>0</v>
      </c>
      <c r="P204" s="7">
        <v>0</v>
      </c>
      <c r="Q204" s="7"/>
      <c r="R204" s="7">
        <v>0</v>
      </c>
      <c r="S204" s="7">
        <v>0</v>
      </c>
      <c r="T204" s="7">
        <v>0</v>
      </c>
      <c r="U204" s="7"/>
      <c r="V204" s="7">
        <v>0</v>
      </c>
      <c r="W204" s="7">
        <v>0</v>
      </c>
      <c r="X204" s="7">
        <v>0</v>
      </c>
      <c r="Y204" s="7"/>
      <c r="Z204" s="7">
        <v>0</v>
      </c>
      <c r="AA204" s="7">
        <v>0</v>
      </c>
      <c r="AB204" s="7">
        <v>0</v>
      </c>
      <c r="AC204" s="7"/>
      <c r="AD204" s="7">
        <v>0</v>
      </c>
      <c r="AE204" s="7">
        <v>0</v>
      </c>
      <c r="AF204" s="7">
        <v>0</v>
      </c>
      <c r="AG204" s="29">
        <v>0</v>
      </c>
      <c r="AH204" s="7">
        <v>0</v>
      </c>
      <c r="AI204" s="7">
        <v>0</v>
      </c>
      <c r="AJ204" s="7">
        <v>0</v>
      </c>
      <c r="AK204" s="29">
        <v>0</v>
      </c>
      <c r="AL204" s="7">
        <v>0</v>
      </c>
      <c r="AM204" s="105">
        <v>0</v>
      </c>
      <c r="AN204" s="7">
        <v>0</v>
      </c>
      <c r="AO204" s="11">
        <v>0</v>
      </c>
      <c r="AP204" s="105">
        <v>0</v>
      </c>
      <c r="AQ204" s="11">
        <v>0</v>
      </c>
      <c r="AR204" s="11">
        <v>0</v>
      </c>
      <c r="AS204" s="11">
        <v>0</v>
      </c>
      <c r="AT204" s="11">
        <v>0</v>
      </c>
      <c r="AU204" s="11">
        <v>0</v>
      </c>
      <c r="AV204" s="11">
        <v>0</v>
      </c>
      <c r="AW204" s="11">
        <v>0</v>
      </c>
      <c r="AX204" s="11">
        <v>0</v>
      </c>
      <c r="AZ204" s="11">
        <v>0</v>
      </c>
      <c r="BA204">
        <v>0</v>
      </c>
    </row>
    <row r="205" spans="1:53" hidden="1" x14ac:dyDescent="0.25">
      <c r="A205">
        <v>4</v>
      </c>
      <c r="B205" t="str">
        <f t="shared" si="22"/>
        <v>CS-8920</v>
      </c>
      <c r="C205" s="2" t="s">
        <v>314</v>
      </c>
      <c r="D205" s="2" t="str">
        <f t="shared" si="23"/>
        <v>8</v>
      </c>
      <c r="E205" s="2" t="str">
        <f t="shared" si="24"/>
        <v>89</v>
      </c>
      <c r="F205" s="2" t="str">
        <f t="shared" si="25"/>
        <v>892</v>
      </c>
      <c r="G205" s="1" t="s">
        <v>833</v>
      </c>
      <c r="H205" s="7">
        <v>0</v>
      </c>
      <c r="I205" s="7"/>
      <c r="J205" s="7">
        <v>0</v>
      </c>
      <c r="K205" s="7">
        <v>0</v>
      </c>
      <c r="L205" s="7">
        <v>0</v>
      </c>
      <c r="M205" s="7"/>
      <c r="N205" s="7">
        <v>1833</v>
      </c>
      <c r="O205" s="7">
        <v>1833</v>
      </c>
      <c r="P205" s="7">
        <v>63948</v>
      </c>
      <c r="Q205" s="7"/>
      <c r="R205" s="7">
        <v>63948</v>
      </c>
      <c r="S205" s="7">
        <v>63948</v>
      </c>
      <c r="T205" s="7">
        <v>63910</v>
      </c>
      <c r="U205" s="7"/>
      <c r="V205" s="7">
        <v>63910</v>
      </c>
      <c r="W205" s="7">
        <v>63910</v>
      </c>
      <c r="X205" s="7">
        <v>63898</v>
      </c>
      <c r="Y205" s="7"/>
      <c r="Z205" s="7">
        <v>62133</v>
      </c>
      <c r="AA205" s="7">
        <v>62133</v>
      </c>
      <c r="AB205" s="7">
        <v>62133</v>
      </c>
      <c r="AC205" s="7"/>
      <c r="AD205" s="7">
        <v>62133</v>
      </c>
      <c r="AE205" s="7">
        <v>62133</v>
      </c>
      <c r="AF205" s="7">
        <v>62133</v>
      </c>
      <c r="AG205" s="29">
        <v>62133</v>
      </c>
      <c r="AH205" s="7">
        <v>62133</v>
      </c>
      <c r="AI205" s="7">
        <v>62133</v>
      </c>
      <c r="AJ205" s="7">
        <v>130133</v>
      </c>
      <c r="AK205" s="29">
        <v>290133</v>
      </c>
      <c r="AL205" s="7">
        <v>290133</v>
      </c>
      <c r="AM205" s="105">
        <v>290133</v>
      </c>
      <c r="AN205" s="7">
        <v>71133</v>
      </c>
      <c r="AO205" s="11">
        <v>231104</v>
      </c>
      <c r="AP205" s="105">
        <v>231104</v>
      </c>
      <c r="AQ205" s="11">
        <v>231104</v>
      </c>
      <c r="AR205" s="11">
        <v>0</v>
      </c>
      <c r="AS205" s="11">
        <v>222133</v>
      </c>
      <c r="AT205" s="11">
        <v>222133</v>
      </c>
      <c r="AU205" s="11">
        <v>222133</v>
      </c>
      <c r="AV205" s="11">
        <v>0</v>
      </c>
      <c r="AW205" s="11">
        <v>62133</v>
      </c>
      <c r="AX205" s="11">
        <v>62133</v>
      </c>
      <c r="AZ205" s="11">
        <v>62133</v>
      </c>
      <c r="BA205">
        <v>62133</v>
      </c>
    </row>
    <row r="206" spans="1:53" hidden="1" x14ac:dyDescent="0.25">
      <c r="A206">
        <v>4</v>
      </c>
      <c r="B206" t="str">
        <f t="shared" si="22"/>
        <v>CS-8931</v>
      </c>
      <c r="C206" s="2" t="s">
        <v>314</v>
      </c>
      <c r="D206" s="2" t="str">
        <f t="shared" si="23"/>
        <v>8</v>
      </c>
      <c r="E206" s="2" t="str">
        <f t="shared" si="24"/>
        <v>89</v>
      </c>
      <c r="F206" s="2" t="str">
        <f t="shared" si="25"/>
        <v>893</v>
      </c>
      <c r="G206" s="1" t="s">
        <v>834</v>
      </c>
      <c r="H206" s="7">
        <v>0</v>
      </c>
      <c r="I206" s="7"/>
      <c r="J206" s="7">
        <v>0</v>
      </c>
      <c r="K206" s="7">
        <v>0</v>
      </c>
      <c r="L206" s="7">
        <v>0</v>
      </c>
      <c r="M206" s="7"/>
      <c r="N206" s="7">
        <v>0</v>
      </c>
      <c r="O206" s="7">
        <v>0</v>
      </c>
      <c r="P206" s="7">
        <v>0</v>
      </c>
      <c r="Q206" s="7"/>
      <c r="R206" s="7">
        <v>0</v>
      </c>
      <c r="S206" s="7">
        <v>0</v>
      </c>
      <c r="T206" s="7">
        <v>0</v>
      </c>
      <c r="U206" s="7"/>
      <c r="V206" s="7">
        <v>0</v>
      </c>
      <c r="W206" s="7">
        <v>0</v>
      </c>
      <c r="X206" s="7">
        <v>0</v>
      </c>
      <c r="Y206" s="7"/>
      <c r="Z206" s="7">
        <v>0</v>
      </c>
      <c r="AA206" s="7">
        <v>0</v>
      </c>
      <c r="AB206" s="7">
        <v>0</v>
      </c>
      <c r="AC206" s="7"/>
      <c r="AD206" s="7">
        <v>0</v>
      </c>
      <c r="AE206" s="7">
        <v>0</v>
      </c>
      <c r="AF206" s="7">
        <v>0</v>
      </c>
      <c r="AG206" s="29">
        <v>0</v>
      </c>
      <c r="AH206" s="7">
        <v>0</v>
      </c>
      <c r="AI206" s="7">
        <v>0</v>
      </c>
      <c r="AJ206" s="7">
        <v>0</v>
      </c>
      <c r="AK206" s="29">
        <v>0</v>
      </c>
      <c r="AL206" s="7">
        <v>0</v>
      </c>
      <c r="AM206" s="105">
        <v>0</v>
      </c>
      <c r="AN206" s="7">
        <v>0</v>
      </c>
      <c r="AO206" s="11">
        <v>0</v>
      </c>
      <c r="AP206" s="105">
        <v>0</v>
      </c>
      <c r="AQ206" s="11">
        <v>0</v>
      </c>
      <c r="AR206" s="11">
        <v>0</v>
      </c>
      <c r="AS206" s="11">
        <v>0</v>
      </c>
      <c r="AT206" s="11">
        <v>0</v>
      </c>
      <c r="AU206" s="11">
        <v>0</v>
      </c>
      <c r="AV206" s="11">
        <v>0</v>
      </c>
      <c r="AW206" s="11">
        <v>0</v>
      </c>
      <c r="AX206" s="11">
        <v>0</v>
      </c>
      <c r="AZ206" s="11">
        <v>0</v>
      </c>
      <c r="BA206">
        <v>0</v>
      </c>
    </row>
    <row r="207" spans="1:53" hidden="1" x14ac:dyDescent="0.25">
      <c r="A207">
        <v>4</v>
      </c>
      <c r="B207" t="str">
        <f t="shared" si="22"/>
        <v>CS-8932</v>
      </c>
      <c r="C207" s="2" t="s">
        <v>314</v>
      </c>
      <c r="D207" s="2" t="str">
        <f t="shared" si="23"/>
        <v>8</v>
      </c>
      <c r="E207" s="2" t="str">
        <f t="shared" si="24"/>
        <v>89</v>
      </c>
      <c r="F207" s="2" t="str">
        <f t="shared" si="25"/>
        <v>893</v>
      </c>
      <c r="G207" s="1" t="s">
        <v>835</v>
      </c>
      <c r="H207" s="7">
        <v>0</v>
      </c>
      <c r="I207" s="7"/>
      <c r="J207" s="7">
        <v>0</v>
      </c>
      <c r="K207" s="7">
        <v>0</v>
      </c>
      <c r="L207" s="7">
        <v>0</v>
      </c>
      <c r="M207" s="7"/>
      <c r="N207" s="7">
        <v>0</v>
      </c>
      <c r="O207" s="7">
        <v>0</v>
      </c>
      <c r="P207" s="7">
        <v>0</v>
      </c>
      <c r="Q207" s="7"/>
      <c r="R207" s="7">
        <v>0</v>
      </c>
      <c r="S207" s="7">
        <v>0</v>
      </c>
      <c r="T207" s="7">
        <v>0</v>
      </c>
      <c r="U207" s="7"/>
      <c r="V207" s="7">
        <v>0</v>
      </c>
      <c r="W207" s="7">
        <v>0</v>
      </c>
      <c r="X207" s="7">
        <v>0</v>
      </c>
      <c r="Y207" s="7"/>
      <c r="Z207" s="7">
        <v>0</v>
      </c>
      <c r="AA207" s="7">
        <v>0</v>
      </c>
      <c r="AB207" s="7">
        <v>0</v>
      </c>
      <c r="AC207" s="7"/>
      <c r="AD207" s="7">
        <v>0</v>
      </c>
      <c r="AE207" s="7">
        <v>0</v>
      </c>
      <c r="AF207" s="7">
        <v>0</v>
      </c>
      <c r="AG207" s="29">
        <v>0</v>
      </c>
      <c r="AH207" s="7">
        <v>0</v>
      </c>
      <c r="AI207" s="7">
        <v>0</v>
      </c>
      <c r="AJ207" s="7">
        <v>0</v>
      </c>
      <c r="AK207" s="29">
        <v>0</v>
      </c>
      <c r="AL207" s="7">
        <v>0</v>
      </c>
      <c r="AM207" s="105">
        <v>0</v>
      </c>
      <c r="AN207" s="7">
        <v>0</v>
      </c>
      <c r="AO207" s="11">
        <v>0</v>
      </c>
      <c r="AP207" s="105">
        <v>0</v>
      </c>
      <c r="AQ207" s="11">
        <v>0</v>
      </c>
      <c r="AR207" s="11">
        <v>0</v>
      </c>
      <c r="AS207" s="11">
        <v>0</v>
      </c>
      <c r="AT207" s="11">
        <v>0</v>
      </c>
      <c r="AU207" s="11">
        <v>0</v>
      </c>
      <c r="AV207" s="11">
        <v>0</v>
      </c>
      <c r="AW207" s="11">
        <v>0</v>
      </c>
      <c r="AX207" s="11">
        <v>0</v>
      </c>
      <c r="AZ207" s="11">
        <v>0</v>
      </c>
      <c r="BA207">
        <v>0</v>
      </c>
    </row>
    <row r="208" spans="1:53" hidden="1" x14ac:dyDescent="0.25">
      <c r="A208">
        <v>4</v>
      </c>
      <c r="B208" t="str">
        <f t="shared" si="22"/>
        <v>CS-8933</v>
      </c>
      <c r="C208" s="2" t="s">
        <v>314</v>
      </c>
      <c r="D208" s="2" t="str">
        <f t="shared" si="23"/>
        <v>8</v>
      </c>
      <c r="E208" s="2" t="str">
        <f t="shared" si="24"/>
        <v>89</v>
      </c>
      <c r="F208" s="2" t="str">
        <f t="shared" si="25"/>
        <v>893</v>
      </c>
      <c r="G208" s="1" t="s">
        <v>988</v>
      </c>
      <c r="H208" s="7">
        <v>0</v>
      </c>
      <c r="I208" s="7"/>
      <c r="J208" s="7">
        <v>0</v>
      </c>
      <c r="K208" s="7">
        <v>0</v>
      </c>
      <c r="L208" s="7">
        <v>0</v>
      </c>
      <c r="M208" s="7"/>
      <c r="N208" s="7">
        <v>0</v>
      </c>
      <c r="O208" s="7">
        <v>0</v>
      </c>
      <c r="P208" s="7">
        <v>0</v>
      </c>
      <c r="Q208" s="7"/>
      <c r="R208" s="7">
        <v>0</v>
      </c>
      <c r="S208" s="7">
        <v>0</v>
      </c>
      <c r="T208" s="7">
        <v>0</v>
      </c>
      <c r="U208" s="7"/>
      <c r="V208" s="7">
        <v>0</v>
      </c>
      <c r="W208" s="7">
        <v>0</v>
      </c>
      <c r="X208" s="7">
        <v>0</v>
      </c>
      <c r="Y208" s="7"/>
      <c r="Z208" s="7">
        <v>0</v>
      </c>
      <c r="AA208" s="7">
        <v>0</v>
      </c>
      <c r="AB208" s="7">
        <v>0</v>
      </c>
      <c r="AC208" s="7"/>
      <c r="AD208" s="7">
        <v>0</v>
      </c>
      <c r="AE208" s="7">
        <v>0</v>
      </c>
      <c r="AF208" s="7">
        <v>0</v>
      </c>
      <c r="AG208" s="29">
        <v>0</v>
      </c>
      <c r="AH208" s="7">
        <v>0</v>
      </c>
      <c r="AI208" s="7">
        <v>0</v>
      </c>
      <c r="AJ208" s="7">
        <v>0</v>
      </c>
      <c r="AK208" s="29">
        <v>0</v>
      </c>
      <c r="AL208" s="7">
        <v>0</v>
      </c>
      <c r="AM208" s="105">
        <v>0</v>
      </c>
      <c r="AN208" s="7">
        <v>0</v>
      </c>
      <c r="AO208" s="11">
        <v>0</v>
      </c>
      <c r="AP208" s="105">
        <v>0</v>
      </c>
      <c r="AQ208" s="11">
        <v>0</v>
      </c>
      <c r="AR208" s="11">
        <v>0</v>
      </c>
      <c r="AS208" s="11">
        <v>0</v>
      </c>
      <c r="AT208" s="11">
        <v>0</v>
      </c>
      <c r="AU208" s="11"/>
      <c r="AV208" s="11">
        <v>0</v>
      </c>
      <c r="AW208" s="11">
        <v>0</v>
      </c>
      <c r="AX208" s="11"/>
      <c r="AZ208" s="11"/>
    </row>
    <row r="209" spans="1:53" hidden="1" x14ac:dyDescent="0.25">
      <c r="A209">
        <v>4</v>
      </c>
      <c r="B209" t="str">
        <f t="shared" si="22"/>
        <v>CS-8934</v>
      </c>
      <c r="C209" s="2" t="s">
        <v>314</v>
      </c>
      <c r="D209" s="2" t="str">
        <f t="shared" si="23"/>
        <v>8</v>
      </c>
      <c r="E209" s="2" t="str">
        <f t="shared" si="24"/>
        <v>89</v>
      </c>
      <c r="F209" s="2" t="str">
        <f t="shared" si="25"/>
        <v>893</v>
      </c>
      <c r="G209" s="1" t="s">
        <v>836</v>
      </c>
      <c r="H209" s="7">
        <v>0</v>
      </c>
      <c r="I209" s="7"/>
      <c r="J209" s="7">
        <v>0</v>
      </c>
      <c r="K209" s="7">
        <v>0</v>
      </c>
      <c r="L209" s="7">
        <v>0</v>
      </c>
      <c r="M209" s="7"/>
      <c r="N209" s="7">
        <v>0</v>
      </c>
      <c r="O209" s="7">
        <v>0</v>
      </c>
      <c r="P209" s="7">
        <v>0</v>
      </c>
      <c r="Q209" s="7"/>
      <c r="R209" s="7">
        <v>0</v>
      </c>
      <c r="S209" s="7">
        <v>0</v>
      </c>
      <c r="T209" s="7">
        <v>0</v>
      </c>
      <c r="U209" s="7"/>
      <c r="V209" s="7">
        <v>0</v>
      </c>
      <c r="W209" s="7">
        <v>0</v>
      </c>
      <c r="X209" s="7">
        <v>0</v>
      </c>
      <c r="Y209" s="7"/>
      <c r="Z209" s="7">
        <v>0</v>
      </c>
      <c r="AA209" s="7">
        <v>0</v>
      </c>
      <c r="AB209" s="7">
        <v>0</v>
      </c>
      <c r="AC209" s="7"/>
      <c r="AD209" s="7">
        <v>0</v>
      </c>
      <c r="AE209" s="7">
        <v>0</v>
      </c>
      <c r="AF209" s="7">
        <v>0</v>
      </c>
      <c r="AG209" s="29">
        <v>0</v>
      </c>
      <c r="AH209" s="7">
        <v>0</v>
      </c>
      <c r="AI209" s="7">
        <v>0</v>
      </c>
      <c r="AJ209" s="7">
        <v>0</v>
      </c>
      <c r="AK209" s="29">
        <v>0</v>
      </c>
      <c r="AL209" s="7">
        <v>0</v>
      </c>
      <c r="AM209" s="105">
        <v>0</v>
      </c>
      <c r="AN209" s="7">
        <v>0</v>
      </c>
      <c r="AO209" s="11">
        <v>0</v>
      </c>
      <c r="AP209" s="105">
        <v>0</v>
      </c>
      <c r="AQ209" s="11">
        <v>0</v>
      </c>
      <c r="AR209" s="11">
        <v>0</v>
      </c>
      <c r="AS209" s="11">
        <v>0</v>
      </c>
      <c r="AT209" s="11">
        <v>0</v>
      </c>
      <c r="AU209" s="11">
        <v>0</v>
      </c>
      <c r="AV209" s="11">
        <v>0</v>
      </c>
      <c r="AW209" s="11">
        <v>0</v>
      </c>
      <c r="AX209" s="11">
        <v>0</v>
      </c>
      <c r="AZ209" s="11">
        <v>0</v>
      </c>
      <c r="BA209">
        <v>0</v>
      </c>
    </row>
    <row r="210" spans="1:53" hidden="1" x14ac:dyDescent="0.25">
      <c r="A210">
        <v>4</v>
      </c>
      <c r="B210" t="str">
        <f t="shared" si="22"/>
        <v>CS-8935</v>
      </c>
      <c r="C210" s="2" t="s">
        <v>314</v>
      </c>
      <c r="D210" s="2" t="str">
        <f t="shared" si="23"/>
        <v>8</v>
      </c>
      <c r="E210" s="2" t="str">
        <f t="shared" si="24"/>
        <v>89</v>
      </c>
      <c r="F210" s="2" t="str">
        <f t="shared" si="25"/>
        <v>893</v>
      </c>
      <c r="G210" s="1" t="s">
        <v>837</v>
      </c>
      <c r="H210" s="7">
        <v>0</v>
      </c>
      <c r="I210" s="7"/>
      <c r="J210" s="7">
        <v>0</v>
      </c>
      <c r="K210" s="7">
        <v>0</v>
      </c>
      <c r="L210" s="7">
        <v>0</v>
      </c>
      <c r="M210" s="7"/>
      <c r="N210" s="7">
        <v>0</v>
      </c>
      <c r="O210" s="7">
        <v>0</v>
      </c>
      <c r="P210" s="7">
        <v>0</v>
      </c>
      <c r="Q210" s="7"/>
      <c r="R210" s="7">
        <v>0</v>
      </c>
      <c r="S210" s="7">
        <v>0</v>
      </c>
      <c r="T210" s="7">
        <v>0</v>
      </c>
      <c r="U210" s="7"/>
      <c r="V210" s="7">
        <v>0</v>
      </c>
      <c r="W210" s="7">
        <v>0</v>
      </c>
      <c r="X210" s="7">
        <v>0</v>
      </c>
      <c r="Y210" s="7"/>
      <c r="Z210" s="7">
        <v>0</v>
      </c>
      <c r="AA210" s="7">
        <v>0</v>
      </c>
      <c r="AB210" s="7">
        <v>0</v>
      </c>
      <c r="AC210" s="7"/>
      <c r="AD210" s="7">
        <v>0</v>
      </c>
      <c r="AE210" s="7">
        <v>0</v>
      </c>
      <c r="AF210" s="7">
        <v>0</v>
      </c>
      <c r="AG210" s="29">
        <v>0</v>
      </c>
      <c r="AH210" s="7">
        <v>0</v>
      </c>
      <c r="AI210" s="7">
        <v>0</v>
      </c>
      <c r="AJ210" s="7">
        <v>0</v>
      </c>
      <c r="AK210" s="29">
        <v>0</v>
      </c>
      <c r="AL210" s="7">
        <v>0</v>
      </c>
      <c r="AM210" s="105">
        <v>0</v>
      </c>
      <c r="AN210" s="7">
        <v>0</v>
      </c>
      <c r="AO210" s="11">
        <v>0</v>
      </c>
      <c r="AP210" s="105">
        <v>0</v>
      </c>
      <c r="AQ210" s="11">
        <v>0</v>
      </c>
      <c r="AR210" s="11">
        <v>0</v>
      </c>
      <c r="AS210" s="11">
        <v>0</v>
      </c>
      <c r="AT210" s="11">
        <v>0</v>
      </c>
      <c r="AU210" s="11">
        <v>0</v>
      </c>
      <c r="AV210" s="11">
        <v>0</v>
      </c>
      <c r="AW210" s="11">
        <v>0</v>
      </c>
      <c r="AX210" s="11">
        <v>0</v>
      </c>
      <c r="AZ210" s="11">
        <v>0</v>
      </c>
      <c r="BA210">
        <v>0</v>
      </c>
    </row>
    <row r="211" spans="1:53" hidden="1" x14ac:dyDescent="0.25">
      <c r="A211">
        <v>4</v>
      </c>
      <c r="B211" t="str">
        <f t="shared" si="22"/>
        <v>CS-8940</v>
      </c>
      <c r="C211" s="2" t="s">
        <v>314</v>
      </c>
      <c r="D211" s="2" t="str">
        <f t="shared" si="23"/>
        <v>8</v>
      </c>
      <c r="E211" s="2" t="str">
        <f t="shared" si="24"/>
        <v>89</v>
      </c>
      <c r="F211" s="2" t="str">
        <f t="shared" si="25"/>
        <v>894</v>
      </c>
      <c r="G211" s="1" t="s">
        <v>838</v>
      </c>
      <c r="H211" s="7">
        <v>0</v>
      </c>
      <c r="I211" s="7"/>
      <c r="J211" s="7">
        <v>0</v>
      </c>
      <c r="K211" s="7">
        <v>0</v>
      </c>
      <c r="L211" s="7">
        <v>0</v>
      </c>
      <c r="M211" s="7"/>
      <c r="N211" s="7">
        <v>0</v>
      </c>
      <c r="O211" s="7">
        <v>0</v>
      </c>
      <c r="P211" s="7">
        <v>0</v>
      </c>
      <c r="Q211" s="7"/>
      <c r="R211" s="7">
        <v>0</v>
      </c>
      <c r="S211" s="7">
        <v>0</v>
      </c>
      <c r="T211" s="7">
        <v>0</v>
      </c>
      <c r="U211" s="7"/>
      <c r="V211" s="7">
        <v>0</v>
      </c>
      <c r="W211" s="7">
        <v>0</v>
      </c>
      <c r="X211" s="7">
        <v>0</v>
      </c>
      <c r="Y211" s="7"/>
      <c r="Z211" s="7">
        <v>0</v>
      </c>
      <c r="AA211" s="7">
        <v>0</v>
      </c>
      <c r="AB211" s="7">
        <v>0</v>
      </c>
      <c r="AC211" s="7"/>
      <c r="AD211" s="7">
        <v>0</v>
      </c>
      <c r="AE211" s="7">
        <v>0</v>
      </c>
      <c r="AF211" s="7">
        <v>0</v>
      </c>
      <c r="AG211" s="29">
        <v>0</v>
      </c>
      <c r="AH211" s="7">
        <v>0</v>
      </c>
      <c r="AI211" s="7">
        <v>0</v>
      </c>
      <c r="AJ211" s="7">
        <v>0</v>
      </c>
      <c r="AK211" s="29">
        <v>0</v>
      </c>
      <c r="AL211" s="7">
        <v>0</v>
      </c>
      <c r="AM211" s="105">
        <v>0</v>
      </c>
      <c r="AN211" s="7">
        <v>0</v>
      </c>
      <c r="AO211" s="11">
        <v>0</v>
      </c>
      <c r="AP211" s="105">
        <v>0</v>
      </c>
      <c r="AQ211" s="11">
        <v>0</v>
      </c>
      <c r="AR211" s="11">
        <v>0</v>
      </c>
      <c r="AS211" s="11">
        <v>0</v>
      </c>
      <c r="AT211" s="11">
        <v>0</v>
      </c>
      <c r="AU211" s="11">
        <v>0</v>
      </c>
      <c r="AV211" s="11">
        <v>0</v>
      </c>
      <c r="AW211" s="11">
        <v>0</v>
      </c>
      <c r="AX211" s="11">
        <v>0</v>
      </c>
      <c r="AZ211" s="11">
        <v>0</v>
      </c>
      <c r="BA211">
        <v>0</v>
      </c>
    </row>
    <row r="212" spans="1:53" hidden="1" x14ac:dyDescent="0.25">
      <c r="A212">
        <v>4</v>
      </c>
      <c r="B212" t="str">
        <f t="shared" si="22"/>
        <v>CS-8950</v>
      </c>
      <c r="C212" s="2" t="s">
        <v>314</v>
      </c>
      <c r="D212" s="2" t="str">
        <f t="shared" si="23"/>
        <v>8</v>
      </c>
      <c r="E212" s="2" t="str">
        <f t="shared" si="24"/>
        <v>89</v>
      </c>
      <c r="F212" s="2" t="str">
        <f t="shared" si="25"/>
        <v>895</v>
      </c>
      <c r="G212" s="1" t="s">
        <v>839</v>
      </c>
      <c r="H212" s="7">
        <v>0</v>
      </c>
      <c r="I212" s="7"/>
      <c r="J212" s="7">
        <v>0</v>
      </c>
      <c r="K212" s="7">
        <v>0</v>
      </c>
      <c r="L212" s="7">
        <v>0</v>
      </c>
      <c r="M212" s="7"/>
      <c r="N212" s="7">
        <v>0</v>
      </c>
      <c r="O212" s="7">
        <v>0</v>
      </c>
      <c r="P212" s="7">
        <v>0</v>
      </c>
      <c r="Q212" s="7"/>
      <c r="R212" s="7">
        <v>0</v>
      </c>
      <c r="S212" s="7">
        <v>0</v>
      </c>
      <c r="T212" s="7">
        <v>0</v>
      </c>
      <c r="U212" s="7"/>
      <c r="V212" s="7">
        <v>0</v>
      </c>
      <c r="W212" s="7">
        <v>0</v>
      </c>
      <c r="X212" s="7">
        <v>0</v>
      </c>
      <c r="Y212" s="7"/>
      <c r="Z212" s="7">
        <v>0</v>
      </c>
      <c r="AA212" s="7">
        <v>0</v>
      </c>
      <c r="AB212" s="7">
        <v>0</v>
      </c>
      <c r="AC212" s="7"/>
      <c r="AD212" s="7">
        <v>0</v>
      </c>
      <c r="AE212" s="7">
        <v>0</v>
      </c>
      <c r="AF212" s="7">
        <v>0</v>
      </c>
      <c r="AG212" s="29">
        <v>0</v>
      </c>
      <c r="AH212" s="7">
        <v>98</v>
      </c>
      <c r="AI212" s="7">
        <v>98</v>
      </c>
      <c r="AJ212" s="7">
        <v>0</v>
      </c>
      <c r="AK212" s="29">
        <v>0</v>
      </c>
      <c r="AL212" s="7">
        <v>0</v>
      </c>
      <c r="AM212" s="105">
        <v>0</v>
      </c>
      <c r="AN212" s="7">
        <v>0</v>
      </c>
      <c r="AO212" s="11">
        <v>0</v>
      </c>
      <c r="AP212" s="105">
        <v>0</v>
      </c>
      <c r="AQ212" s="11">
        <v>0</v>
      </c>
      <c r="AR212" s="11">
        <v>0</v>
      </c>
      <c r="AS212" s="11">
        <v>0</v>
      </c>
      <c r="AT212" s="11">
        <v>81600</v>
      </c>
      <c r="AU212" s="11">
        <v>81600</v>
      </c>
      <c r="AV212" s="11">
        <v>0</v>
      </c>
      <c r="AW212" s="11">
        <v>0</v>
      </c>
      <c r="AX212" s="11">
        <v>0</v>
      </c>
      <c r="AZ212" s="11">
        <v>0</v>
      </c>
      <c r="BA212">
        <v>0</v>
      </c>
    </row>
    <row r="213" spans="1:53" hidden="1" x14ac:dyDescent="0.25">
      <c r="A213">
        <v>4</v>
      </c>
      <c r="B213" t="str">
        <f t="shared" si="22"/>
        <v>CS-8961</v>
      </c>
      <c r="C213" s="2" t="s">
        <v>314</v>
      </c>
      <c r="D213" s="2" t="str">
        <f t="shared" si="23"/>
        <v>8</v>
      </c>
      <c r="E213" s="2" t="str">
        <f t="shared" si="24"/>
        <v>89</v>
      </c>
      <c r="F213" s="2" t="str">
        <f t="shared" si="25"/>
        <v>896</v>
      </c>
      <c r="G213" s="1" t="s">
        <v>840</v>
      </c>
      <c r="H213" s="7">
        <v>0</v>
      </c>
      <c r="I213" s="7"/>
      <c r="J213" s="7">
        <v>0</v>
      </c>
      <c r="K213" s="7">
        <v>0</v>
      </c>
      <c r="L213" s="7">
        <v>0</v>
      </c>
      <c r="M213" s="7"/>
      <c r="N213" s="7">
        <v>0</v>
      </c>
      <c r="O213" s="7">
        <v>0</v>
      </c>
      <c r="P213" s="7">
        <v>0</v>
      </c>
      <c r="Q213" s="7"/>
      <c r="R213" s="7">
        <v>0</v>
      </c>
      <c r="S213" s="7">
        <v>0</v>
      </c>
      <c r="T213" s="7">
        <v>0</v>
      </c>
      <c r="U213" s="7"/>
      <c r="V213" s="7">
        <v>0</v>
      </c>
      <c r="W213" s="7">
        <v>0</v>
      </c>
      <c r="X213" s="7">
        <v>0</v>
      </c>
      <c r="Y213" s="7"/>
      <c r="Z213" s="7">
        <v>0</v>
      </c>
      <c r="AA213" s="7">
        <v>0</v>
      </c>
      <c r="AB213" s="7">
        <v>0</v>
      </c>
      <c r="AC213" s="7"/>
      <c r="AD213" s="7">
        <v>0</v>
      </c>
      <c r="AE213" s="7">
        <v>0</v>
      </c>
      <c r="AF213" s="7">
        <v>0</v>
      </c>
      <c r="AG213" s="29">
        <v>0</v>
      </c>
      <c r="AH213" s="7">
        <v>0</v>
      </c>
      <c r="AI213" s="7">
        <v>0</v>
      </c>
      <c r="AJ213" s="7">
        <v>0</v>
      </c>
      <c r="AK213" s="29">
        <v>0</v>
      </c>
      <c r="AL213" s="7">
        <v>0</v>
      </c>
      <c r="AM213" s="105">
        <v>0</v>
      </c>
      <c r="AN213" s="7">
        <v>0</v>
      </c>
      <c r="AO213" s="11">
        <v>0</v>
      </c>
      <c r="AP213" s="105">
        <v>0</v>
      </c>
      <c r="AQ213" s="11">
        <v>0</v>
      </c>
      <c r="AR213" s="11">
        <v>0</v>
      </c>
      <c r="AS213" s="11">
        <v>0</v>
      </c>
      <c r="AT213" s="11">
        <v>0</v>
      </c>
      <c r="AU213" s="11">
        <v>0</v>
      </c>
      <c r="AV213" s="11">
        <v>0</v>
      </c>
      <c r="AW213" s="11">
        <v>0</v>
      </c>
      <c r="AX213" s="11">
        <v>0</v>
      </c>
      <c r="AZ213" s="11">
        <v>0</v>
      </c>
      <c r="BA213">
        <v>0</v>
      </c>
    </row>
    <row r="214" spans="1:53" hidden="1" x14ac:dyDescent="0.25">
      <c r="A214">
        <v>4</v>
      </c>
      <c r="B214" t="str">
        <f t="shared" si="22"/>
        <v>CS-8962</v>
      </c>
      <c r="C214" s="2" t="s">
        <v>314</v>
      </c>
      <c r="D214" s="2" t="str">
        <f t="shared" si="23"/>
        <v>8</v>
      </c>
      <c r="E214" s="2" t="str">
        <f t="shared" si="24"/>
        <v>89</v>
      </c>
      <c r="F214" s="2" t="str">
        <f t="shared" si="25"/>
        <v>896</v>
      </c>
      <c r="G214" s="1" t="s">
        <v>841</v>
      </c>
      <c r="H214" s="7">
        <v>0</v>
      </c>
      <c r="I214" s="7"/>
      <c r="J214" s="7">
        <v>0</v>
      </c>
      <c r="K214" s="7">
        <v>0</v>
      </c>
      <c r="L214" s="7">
        <v>0</v>
      </c>
      <c r="M214" s="7"/>
      <c r="N214" s="7">
        <v>0</v>
      </c>
      <c r="O214" s="7">
        <v>0</v>
      </c>
      <c r="P214" s="7">
        <v>0</v>
      </c>
      <c r="Q214" s="7"/>
      <c r="R214" s="7">
        <v>0</v>
      </c>
      <c r="S214" s="7">
        <v>0</v>
      </c>
      <c r="T214" s="7">
        <v>0</v>
      </c>
      <c r="U214" s="7"/>
      <c r="V214" s="7">
        <v>0</v>
      </c>
      <c r="W214" s="7">
        <v>0</v>
      </c>
      <c r="X214" s="7">
        <v>0</v>
      </c>
      <c r="Y214" s="7"/>
      <c r="Z214" s="7">
        <v>0</v>
      </c>
      <c r="AA214" s="7">
        <v>0</v>
      </c>
      <c r="AB214" s="7">
        <v>0</v>
      </c>
      <c r="AC214" s="7"/>
      <c r="AD214" s="7">
        <v>0</v>
      </c>
      <c r="AE214" s="7">
        <v>0</v>
      </c>
      <c r="AF214" s="7">
        <v>0</v>
      </c>
      <c r="AG214" s="29">
        <v>0</v>
      </c>
      <c r="AH214" s="7">
        <v>0</v>
      </c>
      <c r="AI214" s="7">
        <v>0</v>
      </c>
      <c r="AJ214" s="7">
        <v>0</v>
      </c>
      <c r="AK214" s="29">
        <v>0</v>
      </c>
      <c r="AL214" s="7">
        <v>0</v>
      </c>
      <c r="AM214" s="105">
        <v>0</v>
      </c>
      <c r="AN214" s="7">
        <v>0</v>
      </c>
      <c r="AO214" s="11">
        <v>0</v>
      </c>
      <c r="AP214" s="105">
        <v>0</v>
      </c>
      <c r="AQ214" s="11">
        <v>0</v>
      </c>
      <c r="AR214" s="11">
        <v>0</v>
      </c>
      <c r="AS214" s="11">
        <v>0</v>
      </c>
      <c r="AT214" s="11">
        <v>0</v>
      </c>
      <c r="AU214" s="11">
        <v>0</v>
      </c>
      <c r="AV214" s="11">
        <v>0</v>
      </c>
      <c r="AW214" s="11">
        <v>0</v>
      </c>
      <c r="AX214" s="11">
        <v>0</v>
      </c>
      <c r="AZ214" s="11">
        <v>0</v>
      </c>
      <c r="BA214">
        <v>0</v>
      </c>
    </row>
    <row r="215" spans="1:53" hidden="1" x14ac:dyDescent="0.25">
      <c r="A215">
        <v>4</v>
      </c>
      <c r="B215" t="str">
        <f t="shared" si="22"/>
        <v>CS-8963</v>
      </c>
      <c r="C215" s="2" t="s">
        <v>314</v>
      </c>
      <c r="D215" s="2" t="str">
        <f t="shared" si="23"/>
        <v>8</v>
      </c>
      <c r="E215" s="2" t="str">
        <f t="shared" si="24"/>
        <v>89</v>
      </c>
      <c r="F215" s="2" t="str">
        <f t="shared" si="25"/>
        <v>896</v>
      </c>
      <c r="G215" s="1" t="s">
        <v>842</v>
      </c>
      <c r="H215" s="7">
        <v>0</v>
      </c>
      <c r="I215" s="7"/>
      <c r="J215" s="7">
        <v>0</v>
      </c>
      <c r="K215" s="7">
        <v>0</v>
      </c>
      <c r="L215" s="7">
        <v>0</v>
      </c>
      <c r="M215" s="7"/>
      <c r="N215" s="7">
        <v>0</v>
      </c>
      <c r="O215" s="7">
        <v>0</v>
      </c>
      <c r="P215" s="7">
        <v>0</v>
      </c>
      <c r="Q215" s="7"/>
      <c r="R215" s="7">
        <v>0</v>
      </c>
      <c r="S215" s="7">
        <v>0</v>
      </c>
      <c r="T215" s="7">
        <v>0</v>
      </c>
      <c r="U215" s="7"/>
      <c r="V215" s="7">
        <v>0</v>
      </c>
      <c r="W215" s="7">
        <v>0</v>
      </c>
      <c r="X215" s="7">
        <v>0</v>
      </c>
      <c r="Y215" s="7"/>
      <c r="Z215" s="7">
        <v>0</v>
      </c>
      <c r="AA215" s="7">
        <v>0</v>
      </c>
      <c r="AB215" s="7">
        <v>0</v>
      </c>
      <c r="AC215" s="7"/>
      <c r="AD215" s="7">
        <v>0</v>
      </c>
      <c r="AE215" s="7">
        <v>0</v>
      </c>
      <c r="AF215" s="7">
        <v>0</v>
      </c>
      <c r="AG215" s="29">
        <v>0</v>
      </c>
      <c r="AH215" s="7">
        <v>0</v>
      </c>
      <c r="AI215" s="7">
        <v>0</v>
      </c>
      <c r="AJ215" s="7">
        <v>0</v>
      </c>
      <c r="AK215" s="29">
        <v>0</v>
      </c>
      <c r="AL215" s="7">
        <v>0</v>
      </c>
      <c r="AM215" s="105">
        <v>0</v>
      </c>
      <c r="AN215" s="7">
        <v>0</v>
      </c>
      <c r="AO215" s="11">
        <v>0</v>
      </c>
      <c r="AP215" s="105">
        <v>0</v>
      </c>
      <c r="AQ215" s="11">
        <v>0</v>
      </c>
      <c r="AR215" s="11">
        <v>0</v>
      </c>
      <c r="AS215" s="11">
        <v>0</v>
      </c>
      <c r="AT215" s="11">
        <v>0</v>
      </c>
      <c r="AU215" s="11">
        <v>0</v>
      </c>
      <c r="AV215" s="11">
        <v>0</v>
      </c>
      <c r="AW215" s="11">
        <v>0</v>
      </c>
      <c r="AX215" s="11">
        <v>0</v>
      </c>
      <c r="AZ215" s="11">
        <v>0</v>
      </c>
      <c r="BA215">
        <v>0</v>
      </c>
    </row>
    <row r="216" spans="1:53" hidden="1" x14ac:dyDescent="0.25">
      <c r="A216">
        <v>4</v>
      </c>
      <c r="B216" t="str">
        <f t="shared" si="22"/>
        <v>CS-8964</v>
      </c>
      <c r="C216" s="2" t="s">
        <v>314</v>
      </c>
      <c r="D216" s="2" t="str">
        <f t="shared" si="23"/>
        <v>8</v>
      </c>
      <c r="E216" s="2" t="str">
        <f t="shared" si="24"/>
        <v>89</v>
      </c>
      <c r="F216" s="2" t="str">
        <f t="shared" si="25"/>
        <v>896</v>
      </c>
      <c r="G216" s="1" t="s">
        <v>843</v>
      </c>
      <c r="H216" s="7">
        <v>0</v>
      </c>
      <c r="I216" s="7"/>
      <c r="J216" s="7">
        <v>0</v>
      </c>
      <c r="K216" s="7">
        <v>0</v>
      </c>
      <c r="L216" s="7">
        <v>0</v>
      </c>
      <c r="M216" s="7"/>
      <c r="N216" s="7">
        <v>0</v>
      </c>
      <c r="O216" s="7">
        <v>0</v>
      </c>
      <c r="P216" s="7">
        <v>0</v>
      </c>
      <c r="Q216" s="7"/>
      <c r="R216" s="7">
        <v>0</v>
      </c>
      <c r="S216" s="7">
        <v>0</v>
      </c>
      <c r="T216" s="7">
        <v>0</v>
      </c>
      <c r="U216" s="7"/>
      <c r="V216" s="7">
        <v>0</v>
      </c>
      <c r="W216" s="7">
        <v>0</v>
      </c>
      <c r="X216" s="7">
        <v>0</v>
      </c>
      <c r="Y216" s="7"/>
      <c r="Z216" s="7">
        <v>0</v>
      </c>
      <c r="AA216" s="7">
        <v>0</v>
      </c>
      <c r="AB216" s="7">
        <v>0</v>
      </c>
      <c r="AC216" s="7"/>
      <c r="AD216" s="7">
        <v>0</v>
      </c>
      <c r="AE216" s="7">
        <v>0</v>
      </c>
      <c r="AF216" s="7">
        <v>0</v>
      </c>
      <c r="AG216" s="29">
        <v>0</v>
      </c>
      <c r="AH216" s="7">
        <v>0</v>
      </c>
      <c r="AI216" s="7">
        <v>0</v>
      </c>
      <c r="AJ216" s="7">
        <v>0</v>
      </c>
      <c r="AK216" s="29">
        <v>0</v>
      </c>
      <c r="AL216" s="7">
        <v>0</v>
      </c>
      <c r="AM216" s="105">
        <v>0</v>
      </c>
      <c r="AN216" s="7">
        <v>0</v>
      </c>
      <c r="AO216" s="11">
        <v>0</v>
      </c>
      <c r="AP216" s="105">
        <v>0</v>
      </c>
      <c r="AQ216" s="11">
        <v>0</v>
      </c>
      <c r="AR216" s="11">
        <v>0</v>
      </c>
      <c r="AS216" s="11">
        <v>0</v>
      </c>
      <c r="AT216" s="11">
        <v>0</v>
      </c>
      <c r="AU216" s="11">
        <v>0</v>
      </c>
      <c r="AV216" s="11">
        <v>0</v>
      </c>
      <c r="AW216" s="11">
        <v>0</v>
      </c>
      <c r="AX216" s="11">
        <v>0</v>
      </c>
      <c r="AZ216" s="11">
        <v>0</v>
      </c>
      <c r="BA216">
        <v>0</v>
      </c>
    </row>
    <row r="217" spans="1:53" hidden="1" x14ac:dyDescent="0.25">
      <c r="A217">
        <v>4</v>
      </c>
      <c r="B217" t="str">
        <f t="shared" si="22"/>
        <v>CS-8965</v>
      </c>
      <c r="C217" s="2" t="s">
        <v>314</v>
      </c>
      <c r="D217" s="2" t="str">
        <f t="shared" si="23"/>
        <v>8</v>
      </c>
      <c r="E217" s="2" t="str">
        <f t="shared" si="24"/>
        <v>89</v>
      </c>
      <c r="F217" s="2" t="str">
        <f t="shared" si="25"/>
        <v>896</v>
      </c>
      <c r="G217" s="1" t="s">
        <v>844</v>
      </c>
      <c r="H217" s="7">
        <v>0</v>
      </c>
      <c r="I217" s="7"/>
      <c r="J217" s="7">
        <v>0</v>
      </c>
      <c r="K217" s="7">
        <v>0</v>
      </c>
      <c r="L217" s="7">
        <v>0</v>
      </c>
      <c r="M217" s="7"/>
      <c r="N217" s="7">
        <v>0</v>
      </c>
      <c r="O217" s="7">
        <v>0</v>
      </c>
      <c r="P217" s="7">
        <v>0</v>
      </c>
      <c r="Q217" s="7"/>
      <c r="R217" s="7">
        <v>0</v>
      </c>
      <c r="S217" s="7">
        <v>0</v>
      </c>
      <c r="T217" s="7">
        <v>0</v>
      </c>
      <c r="U217" s="7"/>
      <c r="V217" s="7">
        <v>0</v>
      </c>
      <c r="W217" s="7">
        <v>0</v>
      </c>
      <c r="X217" s="7">
        <v>0</v>
      </c>
      <c r="Y217" s="7"/>
      <c r="Z217" s="7">
        <v>0</v>
      </c>
      <c r="AA217" s="7">
        <v>0</v>
      </c>
      <c r="AB217" s="7">
        <v>0</v>
      </c>
      <c r="AC217" s="7"/>
      <c r="AD217" s="7">
        <v>0</v>
      </c>
      <c r="AE217" s="7">
        <v>0</v>
      </c>
      <c r="AF217" s="7">
        <v>0</v>
      </c>
      <c r="AG217" s="29">
        <v>0</v>
      </c>
      <c r="AH217" s="7">
        <v>0</v>
      </c>
      <c r="AI217" s="7">
        <v>0</v>
      </c>
      <c r="AJ217" s="7">
        <v>0</v>
      </c>
      <c r="AK217" s="29">
        <v>0</v>
      </c>
      <c r="AL217" s="7">
        <v>0</v>
      </c>
      <c r="AM217" s="105">
        <v>0</v>
      </c>
      <c r="AN217" s="7">
        <v>0</v>
      </c>
      <c r="AO217" s="11">
        <v>0</v>
      </c>
      <c r="AP217" s="105">
        <v>0</v>
      </c>
      <c r="AQ217" s="11">
        <v>0</v>
      </c>
      <c r="AR217" s="11">
        <v>0</v>
      </c>
      <c r="AS217" s="11">
        <v>448</v>
      </c>
      <c r="AT217" s="11">
        <v>448</v>
      </c>
      <c r="AU217" s="11">
        <v>448</v>
      </c>
      <c r="AV217" s="11">
        <v>0</v>
      </c>
      <c r="AW217" s="11">
        <v>0</v>
      </c>
      <c r="AX217" s="11">
        <v>0</v>
      </c>
      <c r="AZ217" s="11">
        <v>0</v>
      </c>
      <c r="BA217">
        <v>0</v>
      </c>
    </row>
    <row r="218" spans="1:53" hidden="1" x14ac:dyDescent="0.25">
      <c r="A218">
        <v>4</v>
      </c>
      <c r="B218" t="str">
        <f t="shared" si="22"/>
        <v>CS-8971</v>
      </c>
      <c r="C218" s="2" t="s">
        <v>314</v>
      </c>
      <c r="D218" s="2" t="str">
        <f t="shared" si="23"/>
        <v>8</v>
      </c>
      <c r="E218" s="2" t="str">
        <f t="shared" si="24"/>
        <v>89</v>
      </c>
      <c r="F218" s="2" t="str">
        <f t="shared" si="25"/>
        <v>897</v>
      </c>
      <c r="G218" s="1" t="s">
        <v>3550</v>
      </c>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29"/>
      <c r="AH218" s="7"/>
      <c r="AI218" s="7"/>
      <c r="AJ218" s="7"/>
      <c r="AK218" s="29"/>
      <c r="AL218" s="7"/>
      <c r="AM218" s="105"/>
      <c r="AN218" s="7"/>
      <c r="AO218" s="11"/>
      <c r="AP218" s="105"/>
      <c r="AQ218" s="11"/>
      <c r="AR218" s="11"/>
      <c r="AS218" s="11"/>
      <c r="AT218" s="11"/>
      <c r="AU218" s="11">
        <v>0</v>
      </c>
      <c r="AV218" s="11">
        <v>0</v>
      </c>
      <c r="AW218" s="11">
        <v>0</v>
      </c>
      <c r="AX218" s="11">
        <v>0</v>
      </c>
      <c r="AZ218" s="11">
        <v>0</v>
      </c>
      <c r="BA218">
        <v>0</v>
      </c>
    </row>
    <row r="219" spans="1:53" hidden="1" x14ac:dyDescent="0.25">
      <c r="A219">
        <v>4</v>
      </c>
      <c r="B219" t="str">
        <f t="shared" si="22"/>
        <v>CS-8972</v>
      </c>
      <c r="C219" s="2" t="s">
        <v>314</v>
      </c>
      <c r="D219" s="2" t="str">
        <f t="shared" si="23"/>
        <v>8</v>
      </c>
      <c r="E219" s="2" t="str">
        <f t="shared" si="24"/>
        <v>89</v>
      </c>
      <c r="F219" s="2" t="str">
        <f t="shared" si="25"/>
        <v>897</v>
      </c>
      <c r="G219" s="1" t="s">
        <v>3552</v>
      </c>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29"/>
      <c r="AH219" s="7"/>
      <c r="AI219" s="7"/>
      <c r="AJ219" s="7"/>
      <c r="AK219" s="29"/>
      <c r="AL219" s="7"/>
      <c r="AM219" s="105"/>
      <c r="AN219" s="7"/>
      <c r="AO219" s="11"/>
      <c r="AP219" s="105"/>
      <c r="AQ219" s="11"/>
      <c r="AR219" s="11"/>
      <c r="AS219" s="11"/>
      <c r="AT219" s="11"/>
      <c r="AU219" s="11">
        <v>0</v>
      </c>
      <c r="AV219" s="11">
        <v>0</v>
      </c>
      <c r="AW219" s="11">
        <v>0</v>
      </c>
      <c r="AX219" s="11">
        <v>0</v>
      </c>
      <c r="AZ219" s="11">
        <v>0</v>
      </c>
      <c r="BA219">
        <v>0</v>
      </c>
    </row>
    <row r="220" spans="1:53" hidden="1" x14ac:dyDescent="0.25">
      <c r="A220">
        <v>4</v>
      </c>
      <c r="B220" t="str">
        <f t="shared" si="22"/>
        <v>CS-8973</v>
      </c>
      <c r="C220" s="2" t="s">
        <v>314</v>
      </c>
      <c r="D220" s="2" t="str">
        <f t="shared" si="23"/>
        <v>8</v>
      </c>
      <c r="E220" s="2" t="str">
        <f t="shared" si="24"/>
        <v>89</v>
      </c>
      <c r="F220" s="2" t="str">
        <f t="shared" si="25"/>
        <v>897</v>
      </c>
      <c r="G220" s="1" t="s">
        <v>3551</v>
      </c>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29"/>
      <c r="AH220" s="7"/>
      <c r="AI220" s="7"/>
      <c r="AJ220" s="7"/>
      <c r="AK220" s="29"/>
      <c r="AL220" s="7"/>
      <c r="AM220" s="105"/>
      <c r="AN220" s="7"/>
      <c r="AO220" s="11"/>
      <c r="AP220" s="105"/>
      <c r="AQ220" s="11"/>
      <c r="AR220" s="11"/>
      <c r="AS220" s="11"/>
      <c r="AT220" s="11"/>
      <c r="AU220" s="11">
        <v>0</v>
      </c>
      <c r="AV220" s="11">
        <v>0</v>
      </c>
      <c r="AW220" s="11">
        <v>0</v>
      </c>
      <c r="AX220" s="11">
        <v>0</v>
      </c>
      <c r="AZ220" s="11">
        <v>0</v>
      </c>
      <c r="BA220">
        <v>0</v>
      </c>
    </row>
    <row r="221" spans="1:53" hidden="1" x14ac:dyDescent="0.25">
      <c r="A221">
        <v>4</v>
      </c>
      <c r="B221" t="str">
        <f t="shared" si="22"/>
        <v>CS-8974</v>
      </c>
      <c r="C221" s="2" t="s">
        <v>314</v>
      </c>
      <c r="D221" s="2" t="str">
        <f t="shared" si="23"/>
        <v>8</v>
      </c>
      <c r="E221" s="2" t="str">
        <f t="shared" si="24"/>
        <v>89</v>
      </c>
      <c r="F221" s="2" t="str">
        <f t="shared" si="25"/>
        <v>897</v>
      </c>
      <c r="G221" s="1" t="s">
        <v>3553</v>
      </c>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29"/>
      <c r="AH221" s="7"/>
      <c r="AI221" s="7"/>
      <c r="AJ221" s="7"/>
      <c r="AK221" s="29"/>
      <c r="AL221" s="7"/>
      <c r="AM221" s="105"/>
      <c r="AN221" s="7"/>
      <c r="AO221" s="11"/>
      <c r="AP221" s="105"/>
      <c r="AQ221" s="11"/>
      <c r="AR221" s="11"/>
      <c r="AS221" s="11"/>
      <c r="AT221" s="11"/>
      <c r="AU221" s="11">
        <v>0</v>
      </c>
      <c r="AV221" s="11">
        <v>0</v>
      </c>
      <c r="AW221" s="11">
        <v>0</v>
      </c>
      <c r="AX221" s="11">
        <v>0</v>
      </c>
      <c r="AZ221" s="11">
        <v>0</v>
      </c>
      <c r="BA221">
        <v>0</v>
      </c>
    </row>
    <row r="222" spans="1:53" hidden="1" x14ac:dyDescent="0.25">
      <c r="A222">
        <v>4</v>
      </c>
      <c r="B222" t="str">
        <f t="shared" si="22"/>
        <v>CS-8975</v>
      </c>
      <c r="C222" s="2" t="s">
        <v>314</v>
      </c>
      <c r="D222" s="2" t="str">
        <f t="shared" si="23"/>
        <v>8</v>
      </c>
      <c r="E222" s="2" t="str">
        <f t="shared" si="24"/>
        <v>89</v>
      </c>
      <c r="F222" s="2" t="str">
        <f t="shared" si="25"/>
        <v>897</v>
      </c>
      <c r="G222" s="1" t="s">
        <v>3554</v>
      </c>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29"/>
      <c r="AH222" s="7"/>
      <c r="AI222" s="7"/>
      <c r="AJ222" s="7"/>
      <c r="AK222" s="29"/>
      <c r="AL222" s="7"/>
      <c r="AM222" s="105"/>
      <c r="AN222" s="7"/>
      <c r="AO222" s="11"/>
      <c r="AP222" s="105"/>
      <c r="AQ222" s="11"/>
      <c r="AR222" s="11"/>
      <c r="AS222" s="11"/>
      <c r="AT222" s="11"/>
      <c r="AU222" s="11">
        <v>0</v>
      </c>
      <c r="AV222" s="11">
        <v>0</v>
      </c>
      <c r="AW222" s="11">
        <v>0</v>
      </c>
      <c r="AX222" s="11">
        <v>0</v>
      </c>
      <c r="AZ222" s="11">
        <v>0</v>
      </c>
      <c r="BA222">
        <v>0</v>
      </c>
    </row>
    <row r="223" spans="1:53" hidden="1" x14ac:dyDescent="0.25">
      <c r="A223">
        <v>4</v>
      </c>
      <c r="B223" t="str">
        <f t="shared" si="22"/>
        <v>CS-9610</v>
      </c>
      <c r="C223" s="2" t="s">
        <v>314</v>
      </c>
      <c r="D223" s="2" t="str">
        <f t="shared" si="23"/>
        <v>9</v>
      </c>
      <c r="E223" s="2" t="str">
        <f t="shared" si="24"/>
        <v>96</v>
      </c>
      <c r="F223" s="2" t="str">
        <f t="shared" si="25"/>
        <v>961</v>
      </c>
      <c r="G223" s="1" t="s">
        <v>846</v>
      </c>
      <c r="H223" s="7">
        <v>39319990</v>
      </c>
      <c r="I223" s="7"/>
      <c r="J223" s="7">
        <v>46378300</v>
      </c>
      <c r="K223" s="7">
        <v>46273307</v>
      </c>
      <c r="L223" s="7">
        <v>39319990</v>
      </c>
      <c r="M223" s="7"/>
      <c r="N223" s="7">
        <v>50380800</v>
      </c>
      <c r="O223" s="7">
        <v>50458462</v>
      </c>
      <c r="P223" s="7">
        <v>47418096</v>
      </c>
      <c r="Q223" s="7"/>
      <c r="R223" s="7">
        <v>49045094</v>
      </c>
      <c r="S223" s="7">
        <v>49045094</v>
      </c>
      <c r="T223" s="7">
        <v>38510831</v>
      </c>
      <c r="U223" s="7"/>
      <c r="V223" s="7">
        <v>47246592</v>
      </c>
      <c r="W223" s="7">
        <v>47246592</v>
      </c>
      <c r="X223" s="7">
        <v>38050375</v>
      </c>
      <c r="Y223" s="7"/>
      <c r="Z223" s="7">
        <v>36237683</v>
      </c>
      <c r="AA223" s="7">
        <v>36237683</v>
      </c>
      <c r="AB223" s="7">
        <v>38132394</v>
      </c>
      <c r="AC223" s="7"/>
      <c r="AD223" s="7">
        <v>40929897</v>
      </c>
      <c r="AE223" s="7">
        <v>40929897</v>
      </c>
      <c r="AF223" s="7">
        <v>39706342</v>
      </c>
      <c r="AG223" s="29">
        <v>42502246</v>
      </c>
      <c r="AH223" s="7">
        <v>42502246</v>
      </c>
      <c r="AI223" s="7">
        <v>42502246</v>
      </c>
      <c r="AJ223" s="7">
        <v>39893731</v>
      </c>
      <c r="AK223" s="29">
        <v>36847208</v>
      </c>
      <c r="AL223" s="7">
        <v>36847201</v>
      </c>
      <c r="AM223" s="105">
        <v>36846685</v>
      </c>
      <c r="AN223" s="7">
        <v>33250000</v>
      </c>
      <c r="AO223" s="11">
        <v>34142485</v>
      </c>
      <c r="AP223" s="105">
        <v>34142485</v>
      </c>
      <c r="AQ223" s="11">
        <v>34142485</v>
      </c>
      <c r="AR223" s="11">
        <v>0</v>
      </c>
      <c r="AS223" s="11">
        <v>30295056</v>
      </c>
      <c r="AT223" s="11">
        <v>30295056</v>
      </c>
      <c r="AU223" s="11">
        <v>30295056</v>
      </c>
      <c r="AV223" s="11">
        <v>0</v>
      </c>
      <c r="AW223" s="11">
        <v>48497296</v>
      </c>
      <c r="AX223" s="11">
        <v>48497296</v>
      </c>
      <c r="AZ223" s="11">
        <v>42200000</v>
      </c>
      <c r="BA223">
        <v>43575437</v>
      </c>
    </row>
    <row r="224" spans="1:53" hidden="1" x14ac:dyDescent="0.25">
      <c r="A224">
        <v>4</v>
      </c>
      <c r="B224" t="str">
        <f t="shared" si="22"/>
        <v>CS-9620</v>
      </c>
      <c r="C224" s="2" t="s">
        <v>314</v>
      </c>
      <c r="D224" s="2" t="str">
        <f t="shared" si="23"/>
        <v>9</v>
      </c>
      <c r="E224" s="2" t="str">
        <f t="shared" si="24"/>
        <v>96</v>
      </c>
      <c r="F224" s="2" t="str">
        <f t="shared" si="25"/>
        <v>962</v>
      </c>
      <c r="G224" s="1" t="s">
        <v>847</v>
      </c>
      <c r="H224" s="7">
        <v>2500</v>
      </c>
      <c r="I224" s="7"/>
      <c r="J224" s="7">
        <v>0</v>
      </c>
      <c r="K224" s="7">
        <v>4575</v>
      </c>
      <c r="L224" s="7">
        <v>2500</v>
      </c>
      <c r="M224" s="7"/>
      <c r="N224" s="7">
        <v>0</v>
      </c>
      <c r="O224" s="7">
        <v>0</v>
      </c>
      <c r="P224" s="7">
        <v>0</v>
      </c>
      <c r="Q224" s="7"/>
      <c r="R224" s="7">
        <v>0</v>
      </c>
      <c r="S224" s="7">
        <v>0</v>
      </c>
      <c r="T224" s="7">
        <v>0</v>
      </c>
      <c r="U224" s="7"/>
      <c r="V224" s="7">
        <v>0</v>
      </c>
      <c r="W224" s="7">
        <v>45578</v>
      </c>
      <c r="X224" s="7">
        <v>0</v>
      </c>
      <c r="Y224" s="7"/>
      <c r="Z224" s="7">
        <v>0</v>
      </c>
      <c r="AA224" s="7">
        <v>0</v>
      </c>
      <c r="AB224" s="7">
        <v>0</v>
      </c>
      <c r="AC224" s="7"/>
      <c r="AD224" s="7">
        <v>0</v>
      </c>
      <c r="AE224" s="7">
        <v>0</v>
      </c>
      <c r="AF224" s="7">
        <v>0</v>
      </c>
      <c r="AG224" s="29">
        <v>0</v>
      </c>
      <c r="AH224" s="7">
        <v>0</v>
      </c>
      <c r="AI224" s="7">
        <v>0</v>
      </c>
      <c r="AJ224" s="7">
        <v>0</v>
      </c>
      <c r="AK224" s="29">
        <v>0</v>
      </c>
      <c r="AL224" s="7">
        <v>0</v>
      </c>
      <c r="AM224" s="105">
        <v>0</v>
      </c>
      <c r="AN224" s="7">
        <v>0</v>
      </c>
      <c r="AO224" s="11">
        <v>0</v>
      </c>
      <c r="AP224" s="105">
        <v>0</v>
      </c>
      <c r="AQ224" s="11">
        <v>0</v>
      </c>
      <c r="AR224" s="11">
        <v>0</v>
      </c>
      <c r="AS224" s="11">
        <v>0</v>
      </c>
      <c r="AT224" s="11">
        <v>0</v>
      </c>
      <c r="AU224" s="11">
        <v>0</v>
      </c>
      <c r="AV224" s="11">
        <v>0</v>
      </c>
      <c r="AW224" s="11">
        <v>0</v>
      </c>
      <c r="AX224" s="11">
        <v>0</v>
      </c>
      <c r="AZ224" s="11">
        <v>0</v>
      </c>
      <c r="BA224">
        <v>0</v>
      </c>
    </row>
    <row r="225" spans="1:53" hidden="1" x14ac:dyDescent="0.25">
      <c r="A225">
        <v>4</v>
      </c>
      <c r="B225" t="str">
        <f t="shared" si="22"/>
        <v>CS-9630</v>
      </c>
      <c r="C225" s="2" t="s">
        <v>314</v>
      </c>
      <c r="D225" s="2" t="str">
        <f t="shared" si="23"/>
        <v>9</v>
      </c>
      <c r="E225" s="2" t="str">
        <f t="shared" si="24"/>
        <v>96</v>
      </c>
      <c r="F225" s="2" t="str">
        <f t="shared" si="25"/>
        <v>963</v>
      </c>
      <c r="G225" s="1" t="s">
        <v>848</v>
      </c>
      <c r="H225" s="7">
        <v>0</v>
      </c>
      <c r="I225" s="7"/>
      <c r="J225" s="7">
        <v>0</v>
      </c>
      <c r="K225" s="7">
        <v>0</v>
      </c>
      <c r="L225" s="7">
        <v>0</v>
      </c>
      <c r="M225" s="7"/>
      <c r="N225" s="7">
        <v>0</v>
      </c>
      <c r="O225" s="7">
        <v>0</v>
      </c>
      <c r="P225" s="7">
        <v>0</v>
      </c>
      <c r="Q225" s="7"/>
      <c r="R225" s="7">
        <v>0</v>
      </c>
      <c r="S225" s="7">
        <v>0</v>
      </c>
      <c r="T225" s="7">
        <v>0</v>
      </c>
      <c r="U225" s="7"/>
      <c r="V225" s="7">
        <v>0</v>
      </c>
      <c r="W225" s="7">
        <v>0</v>
      </c>
      <c r="X225" s="7">
        <v>0</v>
      </c>
      <c r="Y225" s="7"/>
      <c r="Z225" s="7">
        <v>0</v>
      </c>
      <c r="AA225" s="7">
        <v>0</v>
      </c>
      <c r="AB225" s="7">
        <v>0</v>
      </c>
      <c r="AC225" s="7"/>
      <c r="AD225" s="7">
        <v>0</v>
      </c>
      <c r="AE225" s="7">
        <v>0</v>
      </c>
      <c r="AF225" s="7">
        <v>0</v>
      </c>
      <c r="AG225" s="29">
        <v>0</v>
      </c>
      <c r="AH225" s="7">
        <v>0</v>
      </c>
      <c r="AI225" s="7">
        <v>0</v>
      </c>
      <c r="AJ225" s="7">
        <v>0</v>
      </c>
      <c r="AK225" s="29">
        <v>0</v>
      </c>
      <c r="AL225" s="7">
        <v>0</v>
      </c>
      <c r="AM225" s="105">
        <v>0</v>
      </c>
      <c r="AN225" s="7">
        <v>0</v>
      </c>
      <c r="AO225" s="11">
        <v>0</v>
      </c>
      <c r="AP225" s="105">
        <v>0</v>
      </c>
      <c r="AQ225" s="11">
        <v>0</v>
      </c>
      <c r="AR225" s="11">
        <v>0</v>
      </c>
      <c r="AS225" s="11">
        <v>0</v>
      </c>
      <c r="AT225" s="11">
        <v>0</v>
      </c>
      <c r="AU225" s="11">
        <v>0</v>
      </c>
      <c r="AV225" s="11">
        <v>0</v>
      </c>
      <c r="AW225" s="11">
        <v>0</v>
      </c>
      <c r="AX225" s="11">
        <v>0</v>
      </c>
      <c r="AZ225" s="11">
        <v>0</v>
      </c>
      <c r="BA225">
        <v>0</v>
      </c>
    </row>
    <row r="226" spans="1:53" hidden="1" x14ac:dyDescent="0.25">
      <c r="A226">
        <v>4</v>
      </c>
      <c r="B226" t="str">
        <f t="shared" si="22"/>
        <v>CS-9631</v>
      </c>
      <c r="C226" s="2" t="s">
        <v>314</v>
      </c>
      <c r="D226" s="2" t="str">
        <f t="shared" si="23"/>
        <v>9</v>
      </c>
      <c r="E226" s="2" t="str">
        <f t="shared" si="24"/>
        <v>96</v>
      </c>
      <c r="F226" s="2" t="str">
        <f t="shared" si="25"/>
        <v>963</v>
      </c>
      <c r="G226" s="1" t="s">
        <v>3560</v>
      </c>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29"/>
      <c r="AH226" s="7"/>
      <c r="AI226" s="7"/>
      <c r="AJ226" s="7"/>
      <c r="AK226" s="29"/>
      <c r="AL226" s="7"/>
      <c r="AM226" s="105"/>
      <c r="AN226" s="7"/>
      <c r="AO226" s="11"/>
      <c r="AP226" s="105"/>
      <c r="AQ226" s="11"/>
      <c r="AR226" s="11"/>
      <c r="AS226" s="11"/>
      <c r="AT226" s="11"/>
      <c r="AU226" s="11">
        <v>0</v>
      </c>
      <c r="AV226" s="11">
        <v>0</v>
      </c>
      <c r="AW226" s="11">
        <v>0</v>
      </c>
      <c r="AX226" s="11">
        <v>0</v>
      </c>
      <c r="AZ226" s="11">
        <v>0</v>
      </c>
      <c r="BA226">
        <v>0</v>
      </c>
    </row>
    <row r="227" spans="1:53" hidden="1" x14ac:dyDescent="0.25">
      <c r="A227">
        <v>4</v>
      </c>
      <c r="B227" t="str">
        <f t="shared" si="22"/>
        <v>CS-9632</v>
      </c>
      <c r="C227" s="2" t="s">
        <v>314</v>
      </c>
      <c r="D227" s="2" t="str">
        <f t="shared" si="23"/>
        <v>9</v>
      </c>
      <c r="E227" s="2" t="str">
        <f t="shared" si="24"/>
        <v>96</v>
      </c>
      <c r="F227" s="2" t="str">
        <f t="shared" si="25"/>
        <v>963</v>
      </c>
      <c r="G227" s="1" t="s">
        <v>3561</v>
      </c>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29"/>
      <c r="AH227" s="7"/>
      <c r="AI227" s="7"/>
      <c r="AJ227" s="7"/>
      <c r="AK227" s="29"/>
      <c r="AL227" s="7"/>
      <c r="AM227" s="105"/>
      <c r="AN227" s="7"/>
      <c r="AO227" s="11"/>
      <c r="AP227" s="105"/>
      <c r="AQ227" s="11"/>
      <c r="AR227" s="11"/>
      <c r="AS227" s="11"/>
      <c r="AT227" s="11"/>
      <c r="AU227" s="11">
        <v>0</v>
      </c>
      <c r="AV227" s="11">
        <v>0</v>
      </c>
      <c r="AW227" s="11">
        <v>0</v>
      </c>
      <c r="AX227" s="11">
        <v>0</v>
      </c>
      <c r="AZ227" s="11">
        <v>0</v>
      </c>
      <c r="BA227">
        <v>0</v>
      </c>
    </row>
    <row r="228" spans="1:53" hidden="1" x14ac:dyDescent="0.25">
      <c r="A228">
        <v>4</v>
      </c>
      <c r="B228" t="str">
        <f t="shared" si="22"/>
        <v>CS-9633</v>
      </c>
      <c r="C228" s="2" t="s">
        <v>314</v>
      </c>
      <c r="D228" s="2" t="str">
        <f t="shared" si="23"/>
        <v>9</v>
      </c>
      <c r="E228" s="2" t="str">
        <f t="shared" si="24"/>
        <v>96</v>
      </c>
      <c r="F228" s="2" t="str">
        <f t="shared" si="25"/>
        <v>963</v>
      </c>
      <c r="G228" s="1" t="s">
        <v>3562</v>
      </c>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29"/>
      <c r="AH228" s="7"/>
      <c r="AI228" s="7"/>
      <c r="AJ228" s="7"/>
      <c r="AK228" s="29"/>
      <c r="AL228" s="7"/>
      <c r="AM228" s="105"/>
      <c r="AN228" s="7"/>
      <c r="AO228" s="11"/>
      <c r="AP228" s="105"/>
      <c r="AQ228" s="11"/>
      <c r="AR228" s="11"/>
      <c r="AS228" s="11"/>
      <c r="AT228" s="11"/>
      <c r="AU228" s="11">
        <v>0</v>
      </c>
      <c r="AV228" s="11">
        <v>0</v>
      </c>
      <c r="AW228" s="11">
        <v>0</v>
      </c>
      <c r="AX228" s="11">
        <v>0</v>
      </c>
      <c r="AZ228" s="11">
        <v>0</v>
      </c>
      <c r="BA228">
        <v>0</v>
      </c>
    </row>
    <row r="229" spans="1:53" hidden="1" x14ac:dyDescent="0.25">
      <c r="A229">
        <v>4</v>
      </c>
      <c r="B229" t="str">
        <f t="shared" si="22"/>
        <v>CS-9634</v>
      </c>
      <c r="C229" s="2" t="s">
        <v>314</v>
      </c>
      <c r="D229" s="2" t="str">
        <f t="shared" si="23"/>
        <v>9</v>
      </c>
      <c r="E229" s="2" t="str">
        <f t="shared" si="24"/>
        <v>96</v>
      </c>
      <c r="F229" s="2" t="str">
        <f t="shared" si="25"/>
        <v>963</v>
      </c>
      <c r="G229" s="1" t="s">
        <v>3563</v>
      </c>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29"/>
      <c r="AH229" s="7"/>
      <c r="AI229" s="7"/>
      <c r="AJ229" s="7"/>
      <c r="AK229" s="29"/>
      <c r="AL229" s="7"/>
      <c r="AM229" s="105"/>
      <c r="AN229" s="7"/>
      <c r="AO229" s="11"/>
      <c r="AP229" s="105"/>
      <c r="AQ229" s="11"/>
      <c r="AR229" s="11"/>
      <c r="AS229" s="11"/>
      <c r="AT229" s="11"/>
      <c r="AU229" s="11">
        <v>0</v>
      </c>
      <c r="AV229" s="11">
        <v>0</v>
      </c>
      <c r="AW229" s="11">
        <v>0</v>
      </c>
      <c r="AX229" s="11">
        <v>0</v>
      </c>
      <c r="AZ229" s="11">
        <v>0</v>
      </c>
      <c r="BA229">
        <v>0</v>
      </c>
    </row>
    <row r="230" spans="1:53" hidden="1" x14ac:dyDescent="0.25">
      <c r="A230">
        <v>4</v>
      </c>
      <c r="B230" t="str">
        <f t="shared" si="22"/>
        <v>CS-9635</v>
      </c>
      <c r="C230" s="2" t="s">
        <v>314</v>
      </c>
      <c r="D230" s="2" t="str">
        <f t="shared" si="23"/>
        <v>9</v>
      </c>
      <c r="E230" s="2" t="str">
        <f t="shared" si="24"/>
        <v>96</v>
      </c>
      <c r="F230" s="2" t="str">
        <f t="shared" si="25"/>
        <v>963</v>
      </c>
      <c r="G230" s="1" t="s">
        <v>3564</v>
      </c>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29"/>
      <c r="AH230" s="7"/>
      <c r="AI230" s="7"/>
      <c r="AJ230" s="7"/>
      <c r="AK230" s="29"/>
      <c r="AL230" s="7"/>
      <c r="AM230" s="105"/>
      <c r="AN230" s="7"/>
      <c r="AO230" s="11"/>
      <c r="AP230" s="105"/>
      <c r="AQ230" s="11"/>
      <c r="AR230" s="11"/>
      <c r="AS230" s="11"/>
      <c r="AT230" s="11"/>
      <c r="AU230" s="11">
        <v>0</v>
      </c>
      <c r="AV230" s="11">
        <v>0</v>
      </c>
      <c r="AW230" s="11">
        <v>0</v>
      </c>
      <c r="AX230" s="11">
        <v>0</v>
      </c>
      <c r="AZ230" s="11">
        <v>0</v>
      </c>
      <c r="BA230">
        <v>0</v>
      </c>
    </row>
    <row r="231" spans="1:53" hidden="1" x14ac:dyDescent="0.25">
      <c r="A231">
        <v>4</v>
      </c>
      <c r="B231" t="str">
        <f t="shared" si="22"/>
        <v>CS-9640</v>
      </c>
      <c r="C231" s="2" t="s">
        <v>314</v>
      </c>
      <c r="D231" s="2" t="str">
        <f t="shared" si="23"/>
        <v>9</v>
      </c>
      <c r="E231" s="2" t="str">
        <f t="shared" si="24"/>
        <v>96</v>
      </c>
      <c r="F231" s="2" t="str">
        <f t="shared" si="25"/>
        <v>964</v>
      </c>
      <c r="G231" s="1" t="s">
        <v>3565</v>
      </c>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29"/>
      <c r="AH231" s="7"/>
      <c r="AI231" s="7"/>
      <c r="AJ231" s="7"/>
      <c r="AK231" s="29"/>
      <c r="AL231" s="7"/>
      <c r="AM231" s="105"/>
      <c r="AN231" s="7"/>
      <c r="AO231" s="11"/>
      <c r="AP231" s="105"/>
      <c r="AQ231" s="11"/>
      <c r="AR231" s="11"/>
      <c r="AS231" s="11"/>
      <c r="AT231" s="11"/>
      <c r="AU231" s="11">
        <v>0</v>
      </c>
      <c r="AV231" s="11">
        <v>0</v>
      </c>
      <c r="AW231" s="11">
        <v>0</v>
      </c>
      <c r="AX231" s="11">
        <v>0</v>
      </c>
      <c r="AZ231" s="11">
        <v>0</v>
      </c>
      <c r="BA231">
        <v>7100</v>
      </c>
    </row>
    <row r="232" spans="1:53" hidden="1" x14ac:dyDescent="0.25">
      <c r="A232">
        <v>4</v>
      </c>
      <c r="B232" t="str">
        <f t="shared" si="22"/>
        <v>CS-9670</v>
      </c>
      <c r="C232" s="2" t="s">
        <v>314</v>
      </c>
      <c r="D232" s="2" t="str">
        <f t="shared" si="23"/>
        <v>9</v>
      </c>
      <c r="E232" s="2" t="str">
        <f t="shared" si="24"/>
        <v>96</v>
      </c>
      <c r="F232" s="2" t="str">
        <f t="shared" si="25"/>
        <v>967</v>
      </c>
      <c r="G232" s="1" t="s">
        <v>849</v>
      </c>
      <c r="H232" s="7">
        <v>46206</v>
      </c>
      <c r="I232" s="7"/>
      <c r="J232" s="7">
        <v>0</v>
      </c>
      <c r="K232" s="7">
        <v>0</v>
      </c>
      <c r="L232" s="7">
        <v>46206</v>
      </c>
      <c r="M232" s="7"/>
      <c r="N232" s="7">
        <v>0</v>
      </c>
      <c r="O232" s="7">
        <v>0</v>
      </c>
      <c r="P232" s="7">
        <v>88604</v>
      </c>
      <c r="Q232" s="7"/>
      <c r="R232" s="7">
        <v>0</v>
      </c>
      <c r="S232" s="7">
        <v>0</v>
      </c>
      <c r="T232" s="7">
        <v>51984</v>
      </c>
      <c r="U232" s="7"/>
      <c r="V232" s="7">
        <v>0</v>
      </c>
      <c r="W232" s="7">
        <v>0</v>
      </c>
      <c r="X232" s="7">
        <v>35867</v>
      </c>
      <c r="Y232" s="7"/>
      <c r="Z232" s="7">
        <v>0</v>
      </c>
      <c r="AA232" s="7">
        <v>0</v>
      </c>
      <c r="AB232" s="7">
        <v>29409</v>
      </c>
      <c r="AC232" s="7"/>
      <c r="AD232" s="7">
        <v>0</v>
      </c>
      <c r="AE232" s="7">
        <v>0</v>
      </c>
      <c r="AF232" s="7">
        <v>11023</v>
      </c>
      <c r="AG232" s="29">
        <v>0</v>
      </c>
      <c r="AH232" s="7">
        <v>0</v>
      </c>
      <c r="AI232" s="7">
        <v>0</v>
      </c>
      <c r="AJ232" s="7">
        <v>0</v>
      </c>
      <c r="AK232" s="29">
        <v>0</v>
      </c>
      <c r="AL232" s="7">
        <v>523</v>
      </c>
      <c r="AM232" s="105">
        <v>523</v>
      </c>
      <c r="AN232" s="7">
        <v>1000</v>
      </c>
      <c r="AO232" s="11">
        <v>757.5</v>
      </c>
      <c r="AP232" s="105">
        <v>779</v>
      </c>
      <c r="AQ232" s="11">
        <v>779</v>
      </c>
      <c r="AR232" s="11">
        <v>0</v>
      </c>
      <c r="AS232" s="11">
        <v>377</v>
      </c>
      <c r="AT232" s="11">
        <v>377</v>
      </c>
      <c r="AU232" s="11">
        <v>377</v>
      </c>
      <c r="AV232" s="11">
        <v>0</v>
      </c>
      <c r="AW232" s="11">
        <v>0</v>
      </c>
      <c r="AX232" s="11">
        <v>0</v>
      </c>
      <c r="AZ232" s="11">
        <v>0</v>
      </c>
      <c r="BA232">
        <v>0</v>
      </c>
    </row>
    <row r="233" spans="1:53" hidden="1" x14ac:dyDescent="0.25">
      <c r="A233">
        <v>4</v>
      </c>
      <c r="B233" t="str">
        <f t="shared" si="22"/>
        <v>CS-9700</v>
      </c>
      <c r="C233" s="2" t="s">
        <v>314</v>
      </c>
      <c r="D233" s="2" t="str">
        <f t="shared" si="23"/>
        <v>9</v>
      </c>
      <c r="E233" s="2" t="str">
        <f t="shared" si="24"/>
        <v>97</v>
      </c>
      <c r="F233" s="2" t="str">
        <f t="shared" si="25"/>
        <v>970</v>
      </c>
      <c r="G233" s="1" t="s">
        <v>2402</v>
      </c>
      <c r="H233" s="7">
        <v>0</v>
      </c>
      <c r="I233" s="7"/>
      <c r="J233" s="7">
        <v>0</v>
      </c>
      <c r="K233" s="7">
        <v>0</v>
      </c>
      <c r="L233" s="7">
        <v>0</v>
      </c>
      <c r="M233" s="7"/>
      <c r="N233" s="7">
        <v>0</v>
      </c>
      <c r="O233" s="7">
        <v>0</v>
      </c>
      <c r="P233" s="7">
        <v>0</v>
      </c>
      <c r="Q233" s="7"/>
      <c r="R233" s="7">
        <v>0</v>
      </c>
      <c r="S233" s="7">
        <v>0</v>
      </c>
      <c r="T233" s="7">
        <v>0</v>
      </c>
      <c r="U233" s="7"/>
      <c r="V233" s="7">
        <v>0</v>
      </c>
      <c r="W233" s="7">
        <v>0</v>
      </c>
      <c r="X233" s="7">
        <v>0</v>
      </c>
      <c r="Y233" s="7"/>
      <c r="Z233" s="7">
        <v>0</v>
      </c>
      <c r="AA233" s="7">
        <v>0</v>
      </c>
      <c r="AB233" s="7">
        <v>0</v>
      </c>
      <c r="AC233" s="7"/>
      <c r="AD233" s="7">
        <v>45091</v>
      </c>
      <c r="AE233" s="7">
        <v>44974</v>
      </c>
      <c r="AF233" s="7">
        <v>0</v>
      </c>
      <c r="AG233" s="29">
        <v>32565</v>
      </c>
      <c r="AH233" s="7">
        <v>32514</v>
      </c>
      <c r="AI233" s="7">
        <v>32514</v>
      </c>
      <c r="AJ233" s="7">
        <v>35000</v>
      </c>
      <c r="AK233" s="29">
        <v>37941</v>
      </c>
      <c r="AL233" s="7">
        <v>37941</v>
      </c>
      <c r="AM233" s="105">
        <v>37941</v>
      </c>
      <c r="AN233" s="29">
        <v>40550</v>
      </c>
      <c r="AO233" s="11">
        <v>40000</v>
      </c>
      <c r="AP233" s="105">
        <v>43464</v>
      </c>
      <c r="AQ233" s="11">
        <v>43464</v>
      </c>
      <c r="AR233" s="11">
        <v>0</v>
      </c>
      <c r="AS233" s="11">
        <v>22126</v>
      </c>
      <c r="AT233" s="11">
        <v>22126</v>
      </c>
      <c r="AU233" s="11">
        <v>22126</v>
      </c>
      <c r="AV233" s="11">
        <v>0</v>
      </c>
      <c r="AW233" s="11">
        <v>9836</v>
      </c>
      <c r="AX233" s="11">
        <v>9836</v>
      </c>
      <c r="AZ233" s="11">
        <v>33000</v>
      </c>
      <c r="BA233">
        <v>27490</v>
      </c>
    </row>
    <row r="234" spans="1:53" hidden="1" x14ac:dyDescent="0.25">
      <c r="A234">
        <v>4</v>
      </c>
      <c r="B234" t="str">
        <f t="shared" si="22"/>
        <v>CS-9800</v>
      </c>
      <c r="C234" s="2" t="s">
        <v>314</v>
      </c>
      <c r="D234" s="2" t="str">
        <f t="shared" si="23"/>
        <v>9</v>
      </c>
      <c r="E234" s="2" t="str">
        <f t="shared" si="24"/>
        <v>98</v>
      </c>
      <c r="F234" s="2" t="str">
        <f t="shared" si="25"/>
        <v>980</v>
      </c>
      <c r="G234" s="1" t="s">
        <v>852</v>
      </c>
      <c r="H234" s="7">
        <v>0</v>
      </c>
      <c r="I234" s="7"/>
      <c r="J234" s="7">
        <v>0</v>
      </c>
      <c r="K234" s="7">
        <v>0</v>
      </c>
      <c r="L234" s="7">
        <v>0</v>
      </c>
      <c r="M234" s="7"/>
      <c r="N234" s="7">
        <v>0</v>
      </c>
      <c r="O234" s="7">
        <v>0</v>
      </c>
      <c r="P234" s="7">
        <v>0</v>
      </c>
      <c r="Q234" s="7"/>
      <c r="R234" s="7">
        <v>0</v>
      </c>
      <c r="S234" s="7">
        <v>0</v>
      </c>
      <c r="T234" s="7">
        <v>0</v>
      </c>
      <c r="U234" s="7"/>
      <c r="V234" s="7">
        <v>0</v>
      </c>
      <c r="W234" s="7">
        <v>0</v>
      </c>
      <c r="X234" s="7">
        <v>0</v>
      </c>
      <c r="Y234" s="7"/>
      <c r="Z234" s="7">
        <v>0</v>
      </c>
      <c r="AA234" s="7">
        <v>0</v>
      </c>
      <c r="AB234" s="7">
        <v>0</v>
      </c>
      <c r="AC234" s="7"/>
      <c r="AD234" s="7">
        <v>40000</v>
      </c>
      <c r="AE234" s="7">
        <v>40000</v>
      </c>
      <c r="AF234" s="7">
        <v>0</v>
      </c>
      <c r="AG234" s="29">
        <v>0</v>
      </c>
      <c r="AH234" s="7">
        <v>40000</v>
      </c>
      <c r="AI234" s="7">
        <v>40000</v>
      </c>
      <c r="AJ234" s="7">
        <v>0</v>
      </c>
      <c r="AK234" s="29">
        <v>49000</v>
      </c>
      <c r="AL234" s="7">
        <v>49000</v>
      </c>
      <c r="AM234" s="105">
        <v>49000</v>
      </c>
      <c r="AN234" s="7">
        <v>0</v>
      </c>
      <c r="AO234" s="11">
        <v>61000</v>
      </c>
      <c r="AP234" s="105">
        <v>61000</v>
      </c>
      <c r="AQ234" s="11">
        <v>61000</v>
      </c>
      <c r="AR234" s="11">
        <v>0</v>
      </c>
      <c r="AS234" s="11">
        <v>65000</v>
      </c>
      <c r="AT234" s="11">
        <v>65000</v>
      </c>
      <c r="AU234" s="11">
        <v>65000</v>
      </c>
      <c r="AV234" s="11">
        <v>0</v>
      </c>
      <c r="AW234" s="11">
        <v>25000</v>
      </c>
      <c r="AX234" s="11">
        <v>25000</v>
      </c>
      <c r="AZ234" s="11">
        <v>35000</v>
      </c>
      <c r="BA234">
        <v>50000</v>
      </c>
    </row>
    <row r="235" spans="1:53" hidden="1" x14ac:dyDescent="0.25">
      <c r="A235">
        <v>4</v>
      </c>
      <c r="B235" t="str">
        <f t="shared" si="22"/>
        <v>CS-9900</v>
      </c>
      <c r="C235" s="2" t="s">
        <v>314</v>
      </c>
      <c r="D235" s="2" t="str">
        <f t="shared" si="23"/>
        <v>9</v>
      </c>
      <c r="E235" s="2" t="str">
        <f t="shared" si="24"/>
        <v>99</v>
      </c>
      <c r="F235" s="2" t="str">
        <f t="shared" si="25"/>
        <v>990</v>
      </c>
      <c r="G235" s="1" t="s">
        <v>3544</v>
      </c>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29"/>
      <c r="AH235" s="7"/>
      <c r="AI235" s="7"/>
      <c r="AJ235" s="7"/>
      <c r="AK235" s="29"/>
      <c r="AL235" s="7"/>
      <c r="AM235" s="105"/>
      <c r="AN235" s="7"/>
      <c r="AO235" s="11"/>
      <c r="AP235" s="105"/>
      <c r="AQ235" s="11"/>
      <c r="AR235" s="11"/>
      <c r="AS235" s="11"/>
      <c r="AT235" s="11"/>
      <c r="AU235" s="11">
        <v>0</v>
      </c>
      <c r="AV235" s="11">
        <v>0</v>
      </c>
      <c r="AW235" s="11">
        <v>0</v>
      </c>
      <c r="AX235" s="11">
        <v>0</v>
      </c>
      <c r="AZ235" s="11">
        <v>0</v>
      </c>
      <c r="BA235">
        <v>0</v>
      </c>
    </row>
    <row r="236" spans="1:53" hidden="1" x14ac:dyDescent="0.25">
      <c r="A236">
        <v>4</v>
      </c>
      <c r="B236" t="str">
        <f t="shared" si="22"/>
        <v>CS-4851 (old)</v>
      </c>
      <c r="C236" s="2" t="s">
        <v>314</v>
      </c>
      <c r="D236" s="2" t="str">
        <f t="shared" ref="D236:D267" si="26">LEFT($G236,1)</f>
        <v>4</v>
      </c>
      <c r="E236" s="2" t="str">
        <f t="shared" ref="E236:E267" si="27">LEFT($G236,2)</f>
        <v>48</v>
      </c>
      <c r="F236" s="2" t="str">
        <f t="shared" ref="F236:F267" si="28">LEFT($G236,3)</f>
        <v>485</v>
      </c>
      <c r="G236" s="3" t="s">
        <v>3457</v>
      </c>
      <c r="H236" s="7">
        <v>0</v>
      </c>
      <c r="I236" s="7"/>
      <c r="J236" s="7">
        <v>0</v>
      </c>
      <c r="K236" s="7">
        <v>0</v>
      </c>
      <c r="L236" s="7">
        <v>0</v>
      </c>
      <c r="M236" s="7"/>
      <c r="N236" s="7">
        <v>0</v>
      </c>
      <c r="O236" s="7">
        <v>0</v>
      </c>
      <c r="P236" s="7">
        <v>0</v>
      </c>
      <c r="Q236" s="7"/>
      <c r="R236" s="7">
        <v>0</v>
      </c>
      <c r="S236" s="7">
        <v>0</v>
      </c>
      <c r="T236" s="7">
        <v>0</v>
      </c>
      <c r="U236" s="7"/>
      <c r="V236" s="7">
        <v>0</v>
      </c>
      <c r="W236" s="7">
        <v>0</v>
      </c>
      <c r="X236" s="7">
        <v>0</v>
      </c>
      <c r="Y236" s="7"/>
      <c r="Z236" s="7">
        <v>0</v>
      </c>
      <c r="AA236" s="7">
        <v>0</v>
      </c>
      <c r="AB236" s="7">
        <v>0</v>
      </c>
      <c r="AC236" s="7"/>
      <c r="AD236" s="7">
        <v>0</v>
      </c>
      <c r="AE236" s="7">
        <v>0</v>
      </c>
      <c r="AF236" s="7">
        <v>0</v>
      </c>
      <c r="AG236" s="29">
        <v>0</v>
      </c>
      <c r="AH236" s="7">
        <v>0</v>
      </c>
      <c r="AI236" s="7">
        <v>0</v>
      </c>
      <c r="AJ236" s="7">
        <v>0</v>
      </c>
      <c r="AK236" s="29">
        <v>0</v>
      </c>
      <c r="AL236" s="7">
        <v>0</v>
      </c>
      <c r="AM236" s="105">
        <v>0</v>
      </c>
      <c r="AN236" s="7">
        <v>0</v>
      </c>
      <c r="AO236" s="11">
        <v>0</v>
      </c>
      <c r="AP236" s="105">
        <v>0</v>
      </c>
      <c r="AQ236" s="11">
        <v>0</v>
      </c>
      <c r="AR236" s="11">
        <v>0</v>
      </c>
      <c r="AS236" s="11">
        <v>0</v>
      </c>
      <c r="AT236" s="11">
        <v>0</v>
      </c>
      <c r="AU236" s="11"/>
      <c r="AV236" s="11">
        <v>0</v>
      </c>
      <c r="AW236" s="11">
        <v>0</v>
      </c>
      <c r="AX236" s="11"/>
      <c r="AZ236" s="11"/>
    </row>
    <row r="237" spans="1:53" hidden="1" x14ac:dyDescent="0.25">
      <c r="A237">
        <v>4</v>
      </c>
      <c r="B237" t="str">
        <f t="shared" si="22"/>
        <v>CS-4852 (old)</v>
      </c>
      <c r="C237" s="2" t="s">
        <v>314</v>
      </c>
      <c r="D237" s="2" t="str">
        <f t="shared" si="26"/>
        <v>4</v>
      </c>
      <c r="E237" s="2" t="str">
        <f t="shared" si="27"/>
        <v>48</v>
      </c>
      <c r="F237" s="2" t="str">
        <f t="shared" si="28"/>
        <v>485</v>
      </c>
      <c r="G237" s="3" t="s">
        <v>3458</v>
      </c>
      <c r="H237" s="7">
        <v>0</v>
      </c>
      <c r="I237" s="7"/>
      <c r="J237" s="7">
        <v>0</v>
      </c>
      <c r="K237" s="7">
        <v>0</v>
      </c>
      <c r="L237" s="7">
        <v>0</v>
      </c>
      <c r="M237" s="7"/>
      <c r="N237" s="7">
        <v>0</v>
      </c>
      <c r="O237" s="7">
        <v>0</v>
      </c>
      <c r="P237" s="7">
        <v>0</v>
      </c>
      <c r="Q237" s="7"/>
      <c r="R237" s="7">
        <v>0</v>
      </c>
      <c r="S237" s="7">
        <v>0</v>
      </c>
      <c r="T237" s="7">
        <v>0</v>
      </c>
      <c r="U237" s="7"/>
      <c r="V237" s="7">
        <v>0</v>
      </c>
      <c r="W237" s="7">
        <v>0</v>
      </c>
      <c r="X237" s="7">
        <v>0</v>
      </c>
      <c r="Y237" s="7"/>
      <c r="Z237" s="7">
        <v>443.49</v>
      </c>
      <c r="AA237" s="7">
        <v>443.49</v>
      </c>
      <c r="AB237" s="7">
        <v>0</v>
      </c>
      <c r="AC237" s="7"/>
      <c r="AD237" s="7">
        <v>0</v>
      </c>
      <c r="AE237" s="7">
        <v>0</v>
      </c>
      <c r="AF237" s="7">
        <v>0</v>
      </c>
      <c r="AG237" s="29">
        <v>0</v>
      </c>
      <c r="AH237" s="7">
        <v>0</v>
      </c>
      <c r="AI237" s="7">
        <v>0</v>
      </c>
      <c r="AJ237" s="7">
        <v>0</v>
      </c>
      <c r="AK237" s="29">
        <v>0</v>
      </c>
      <c r="AL237" s="7">
        <v>0</v>
      </c>
      <c r="AM237" s="105">
        <v>0</v>
      </c>
      <c r="AN237" s="7">
        <v>0</v>
      </c>
      <c r="AO237" s="11">
        <v>0</v>
      </c>
      <c r="AP237" s="105">
        <v>0</v>
      </c>
      <c r="AQ237" s="11">
        <v>0</v>
      </c>
      <c r="AR237" s="11">
        <v>0</v>
      </c>
      <c r="AS237" s="11">
        <v>0</v>
      </c>
      <c r="AT237" s="11">
        <v>0</v>
      </c>
      <c r="AU237" s="11"/>
      <c r="AV237" s="11">
        <v>0</v>
      </c>
      <c r="AW237" s="11">
        <v>0</v>
      </c>
      <c r="AX237" s="11"/>
      <c r="AZ237" s="11"/>
    </row>
    <row r="238" spans="1:53" hidden="1" x14ac:dyDescent="0.25">
      <c r="A238">
        <v>4</v>
      </c>
      <c r="B238" t="str">
        <f t="shared" si="22"/>
        <v>CS-6851 (old)</v>
      </c>
      <c r="C238" s="2" t="s">
        <v>314</v>
      </c>
      <c r="D238" s="2" t="str">
        <f t="shared" si="26"/>
        <v>6</v>
      </c>
      <c r="E238" s="2" t="str">
        <f t="shared" si="27"/>
        <v>68</v>
      </c>
      <c r="F238" s="2" t="str">
        <f t="shared" si="28"/>
        <v>685</v>
      </c>
      <c r="G238" s="3" t="s">
        <v>3459</v>
      </c>
      <c r="H238" s="7">
        <v>0</v>
      </c>
      <c r="I238" s="7"/>
      <c r="J238" s="7">
        <v>0</v>
      </c>
      <c r="K238" s="7">
        <v>0</v>
      </c>
      <c r="L238" s="7">
        <v>0</v>
      </c>
      <c r="M238" s="7"/>
      <c r="N238" s="7">
        <v>0</v>
      </c>
      <c r="O238" s="7">
        <v>0</v>
      </c>
      <c r="P238" s="7">
        <v>0</v>
      </c>
      <c r="Q238" s="7"/>
      <c r="R238" s="7">
        <v>0</v>
      </c>
      <c r="S238" s="7">
        <v>0</v>
      </c>
      <c r="T238" s="7">
        <v>0</v>
      </c>
      <c r="U238" s="7"/>
      <c r="V238" s="7">
        <v>0</v>
      </c>
      <c r="W238" s="7">
        <v>0</v>
      </c>
      <c r="X238" s="7">
        <v>0</v>
      </c>
      <c r="Y238" s="7"/>
      <c r="Z238" s="7">
        <v>0</v>
      </c>
      <c r="AA238" s="7">
        <v>0</v>
      </c>
      <c r="AB238" s="7">
        <v>0</v>
      </c>
      <c r="AC238" s="7"/>
      <c r="AD238" s="7">
        <v>0</v>
      </c>
      <c r="AE238" s="7">
        <v>0</v>
      </c>
      <c r="AF238" s="7">
        <v>0</v>
      </c>
      <c r="AG238" s="29">
        <v>0</v>
      </c>
      <c r="AH238" s="7">
        <v>0</v>
      </c>
      <c r="AI238" s="7">
        <v>0</v>
      </c>
      <c r="AJ238" s="7">
        <v>0</v>
      </c>
      <c r="AK238" s="29">
        <v>0</v>
      </c>
      <c r="AL238" s="7">
        <v>0</v>
      </c>
      <c r="AM238" s="105">
        <v>0</v>
      </c>
      <c r="AN238" s="7">
        <v>0</v>
      </c>
      <c r="AO238" s="11">
        <v>0</v>
      </c>
      <c r="AP238" s="105">
        <v>0</v>
      </c>
      <c r="AQ238" s="11">
        <v>0</v>
      </c>
      <c r="AR238" s="11">
        <v>0</v>
      </c>
      <c r="AS238" s="11">
        <v>0</v>
      </c>
      <c r="AT238" s="11">
        <v>0</v>
      </c>
      <c r="AU238" s="11"/>
      <c r="AV238" s="11">
        <v>0</v>
      </c>
      <c r="AW238" s="11">
        <v>0</v>
      </c>
      <c r="AX238" s="11"/>
      <c r="AZ238" s="11"/>
    </row>
    <row r="239" spans="1:53" hidden="1" x14ac:dyDescent="0.25">
      <c r="A239">
        <v>4</v>
      </c>
      <c r="B239" t="str">
        <f t="shared" si="22"/>
        <v>CS-6852 (old)</v>
      </c>
      <c r="C239" s="2" t="s">
        <v>314</v>
      </c>
      <c r="D239" s="2" t="str">
        <f t="shared" si="26"/>
        <v>6</v>
      </c>
      <c r="E239" s="2" t="str">
        <f t="shared" si="27"/>
        <v>68</v>
      </c>
      <c r="F239" s="2" t="str">
        <f t="shared" si="28"/>
        <v>685</v>
      </c>
      <c r="G239" s="3" t="s">
        <v>3460</v>
      </c>
      <c r="H239" s="7">
        <v>0</v>
      </c>
      <c r="I239" s="7"/>
      <c r="J239" s="7">
        <v>0</v>
      </c>
      <c r="K239" s="7">
        <v>0</v>
      </c>
      <c r="L239" s="7">
        <v>0</v>
      </c>
      <c r="M239" s="7"/>
      <c r="N239" s="7">
        <v>0</v>
      </c>
      <c r="O239" s="7">
        <v>0</v>
      </c>
      <c r="P239" s="7">
        <v>0</v>
      </c>
      <c r="Q239" s="7"/>
      <c r="R239" s="7">
        <v>0</v>
      </c>
      <c r="S239" s="7">
        <v>0</v>
      </c>
      <c r="T239" s="7">
        <v>0</v>
      </c>
      <c r="U239" s="7"/>
      <c r="V239" s="7">
        <v>0</v>
      </c>
      <c r="W239" s="7">
        <v>0</v>
      </c>
      <c r="X239" s="7">
        <v>0</v>
      </c>
      <c r="Y239" s="7"/>
      <c r="Z239" s="7">
        <v>0</v>
      </c>
      <c r="AA239" s="7">
        <v>0</v>
      </c>
      <c r="AB239" s="7">
        <v>0</v>
      </c>
      <c r="AC239" s="7"/>
      <c r="AD239" s="7">
        <v>0</v>
      </c>
      <c r="AE239" s="7">
        <v>0</v>
      </c>
      <c r="AF239" s="7">
        <v>0</v>
      </c>
      <c r="AG239" s="29">
        <v>0</v>
      </c>
      <c r="AH239" s="7">
        <v>0</v>
      </c>
      <c r="AI239" s="7">
        <v>0</v>
      </c>
      <c r="AJ239" s="7">
        <v>0</v>
      </c>
      <c r="AK239" s="29">
        <v>0</v>
      </c>
      <c r="AL239" s="7">
        <v>0</v>
      </c>
      <c r="AM239" s="105">
        <v>0</v>
      </c>
      <c r="AN239" s="7">
        <v>0</v>
      </c>
      <c r="AO239" s="11">
        <v>0</v>
      </c>
      <c r="AP239" s="105">
        <v>0</v>
      </c>
      <c r="AQ239" s="11">
        <v>0</v>
      </c>
      <c r="AR239" s="11">
        <v>0</v>
      </c>
      <c r="AS239" s="11">
        <v>0</v>
      </c>
      <c r="AT239" s="11">
        <v>0</v>
      </c>
      <c r="AU239" s="11"/>
      <c r="AV239" s="11">
        <v>0</v>
      </c>
      <c r="AW239" s="11">
        <v>0</v>
      </c>
      <c r="AX239" s="11"/>
      <c r="AZ239" s="11"/>
    </row>
    <row r="240" spans="1:53" hidden="1" x14ac:dyDescent="0.25">
      <c r="A240">
        <v>5</v>
      </c>
      <c r="B240" t="str">
        <f t="shared" si="22"/>
        <v>FlC-0600</v>
      </c>
      <c r="C240" s="2" t="s">
        <v>315</v>
      </c>
      <c r="D240" s="2" t="str">
        <f t="shared" si="26"/>
        <v>0</v>
      </c>
      <c r="E240" s="2" t="str">
        <f t="shared" si="27"/>
        <v>06</v>
      </c>
      <c r="F240" s="2" t="str">
        <f t="shared" si="28"/>
        <v>060</v>
      </c>
      <c r="G240" s="1" t="s">
        <v>626</v>
      </c>
      <c r="H240" s="7">
        <v>11011</v>
      </c>
      <c r="I240" s="7"/>
      <c r="J240" s="7">
        <v>28200.09045</v>
      </c>
      <c r="K240" s="7">
        <v>29126.862690000002</v>
      </c>
      <c r="L240" s="7">
        <v>12979</v>
      </c>
      <c r="M240" s="7"/>
      <c r="N240" s="7">
        <v>22613.120000000003</v>
      </c>
      <c r="O240" s="7">
        <v>22613.120000000003</v>
      </c>
      <c r="P240" s="7">
        <v>21926</v>
      </c>
      <c r="Q240" s="7"/>
      <c r="R240" s="7">
        <v>8450.9719999999998</v>
      </c>
      <c r="S240" s="7">
        <v>8450.9719999999998</v>
      </c>
      <c r="T240" s="7">
        <v>4491</v>
      </c>
      <c r="U240" s="7"/>
      <c r="V240" s="7">
        <v>0</v>
      </c>
      <c r="W240" s="7">
        <v>0</v>
      </c>
      <c r="X240" s="7">
        <v>561</v>
      </c>
      <c r="Y240" s="7"/>
      <c r="Z240" s="7">
        <v>0</v>
      </c>
      <c r="AA240" s="7">
        <v>0</v>
      </c>
      <c r="AB240" s="7">
        <v>0</v>
      </c>
      <c r="AC240" s="7"/>
      <c r="AD240" s="7">
        <v>272.94</v>
      </c>
      <c r="AE240" s="7">
        <v>272.94</v>
      </c>
      <c r="AF240" s="7">
        <v>0</v>
      </c>
      <c r="AG240" s="29">
        <v>0</v>
      </c>
      <c r="AH240" s="7">
        <v>0</v>
      </c>
      <c r="AI240" s="7">
        <v>0</v>
      </c>
      <c r="AJ240" s="7">
        <v>0</v>
      </c>
      <c r="AK240" s="29">
        <v>0.36799999999999999</v>
      </c>
      <c r="AL240" s="7">
        <v>0</v>
      </c>
      <c r="AM240" s="105">
        <v>0</v>
      </c>
      <c r="AN240" s="7">
        <v>0</v>
      </c>
      <c r="AO240" s="11">
        <v>2765.4373000000001</v>
      </c>
      <c r="AP240" s="105">
        <v>0</v>
      </c>
      <c r="AQ240" s="11">
        <v>0</v>
      </c>
      <c r="AR240" s="11">
        <v>0</v>
      </c>
      <c r="AS240" s="11">
        <v>0</v>
      </c>
      <c r="AT240" s="11">
        <v>0</v>
      </c>
      <c r="AU240" s="11">
        <v>0</v>
      </c>
      <c r="AV240" s="11">
        <v>0</v>
      </c>
      <c r="AW240" s="11">
        <v>0</v>
      </c>
      <c r="AX240" s="11">
        <v>0</v>
      </c>
      <c r="AZ240" s="11">
        <v>0</v>
      </c>
      <c r="BA240" s="11">
        <v>0</v>
      </c>
    </row>
    <row r="241" spans="1:53" hidden="1" x14ac:dyDescent="0.25">
      <c r="A241">
        <v>5</v>
      </c>
      <c r="B241" t="str">
        <f t="shared" si="22"/>
        <v>FlC-0700</v>
      </c>
      <c r="C241" s="2" t="s">
        <v>315</v>
      </c>
      <c r="D241" s="2" t="str">
        <f t="shared" si="26"/>
        <v>0</v>
      </c>
      <c r="E241" s="2" t="str">
        <f t="shared" si="27"/>
        <v>07</v>
      </c>
      <c r="F241" s="2" t="str">
        <f t="shared" si="28"/>
        <v>070</v>
      </c>
      <c r="G241" s="1" t="s">
        <v>2102</v>
      </c>
      <c r="H241" s="7">
        <v>0</v>
      </c>
      <c r="I241" s="7"/>
      <c r="J241" s="7">
        <v>0</v>
      </c>
      <c r="K241" s="7">
        <v>0</v>
      </c>
      <c r="L241" s="7">
        <v>0</v>
      </c>
      <c r="M241" s="7"/>
      <c r="N241" s="7">
        <v>0</v>
      </c>
      <c r="O241" s="7">
        <v>0</v>
      </c>
      <c r="P241" s="7">
        <v>0</v>
      </c>
      <c r="Q241" s="7"/>
      <c r="R241" s="7">
        <v>0</v>
      </c>
      <c r="S241" s="7">
        <v>0</v>
      </c>
      <c r="T241" s="7">
        <v>0</v>
      </c>
      <c r="U241" s="7"/>
      <c r="V241" s="7">
        <v>0</v>
      </c>
      <c r="W241" s="7">
        <v>0</v>
      </c>
      <c r="X241" s="7">
        <v>0</v>
      </c>
      <c r="Y241" s="7"/>
      <c r="Z241" s="7">
        <v>0</v>
      </c>
      <c r="AA241" s="7">
        <v>0</v>
      </c>
      <c r="AB241" s="7">
        <v>0</v>
      </c>
      <c r="AC241" s="7"/>
      <c r="AD241" s="7">
        <v>0</v>
      </c>
      <c r="AE241" s="7">
        <v>0</v>
      </c>
      <c r="AF241" s="7">
        <v>0</v>
      </c>
      <c r="AG241" s="29">
        <v>0</v>
      </c>
      <c r="AH241" s="7">
        <v>0</v>
      </c>
      <c r="AI241" s="7">
        <v>0</v>
      </c>
      <c r="AJ241" s="7">
        <v>0</v>
      </c>
      <c r="AK241" s="29">
        <v>0</v>
      </c>
      <c r="AL241" s="7">
        <v>0</v>
      </c>
      <c r="AM241" s="105">
        <v>0</v>
      </c>
      <c r="AN241" s="7">
        <v>0</v>
      </c>
      <c r="AO241" s="11">
        <v>0</v>
      </c>
      <c r="AP241" s="105">
        <v>0</v>
      </c>
      <c r="AQ241" s="11">
        <v>0</v>
      </c>
      <c r="AR241" s="11">
        <v>0</v>
      </c>
      <c r="AS241" s="11">
        <v>0</v>
      </c>
      <c r="AT241" s="11">
        <v>0</v>
      </c>
      <c r="AU241" s="11"/>
      <c r="AV241" s="11">
        <v>0</v>
      </c>
      <c r="AW241" s="11">
        <v>0</v>
      </c>
      <c r="AX241" s="11"/>
      <c r="AZ241" s="11"/>
      <c r="BA241" s="11"/>
    </row>
    <row r="242" spans="1:53" hidden="1" x14ac:dyDescent="0.25">
      <c r="A242">
        <v>5</v>
      </c>
      <c r="B242" t="str">
        <f t="shared" si="22"/>
        <v>FlC-1611</v>
      </c>
      <c r="C242" s="2" t="s">
        <v>315</v>
      </c>
      <c r="D242" s="2" t="str">
        <f t="shared" si="26"/>
        <v>1</v>
      </c>
      <c r="E242" s="2" t="str">
        <f t="shared" si="27"/>
        <v>16</v>
      </c>
      <c r="F242" s="2" t="str">
        <f t="shared" si="28"/>
        <v>161</v>
      </c>
      <c r="G242" s="1" t="s">
        <v>629</v>
      </c>
      <c r="H242" s="7">
        <v>474308</v>
      </c>
      <c r="I242" s="7"/>
      <c r="J242" s="7">
        <v>326341.41897999996</v>
      </c>
      <c r="K242" s="7">
        <v>326341.41888999997</v>
      </c>
      <c r="L242" s="7">
        <v>484041</v>
      </c>
      <c r="M242" s="7"/>
      <c r="N242" s="7">
        <v>336643.397</v>
      </c>
      <c r="O242" s="7">
        <v>336641.57900000003</v>
      </c>
      <c r="P242" s="7">
        <v>514884</v>
      </c>
      <c r="Q242" s="7"/>
      <c r="R242" s="7">
        <v>354232.37</v>
      </c>
      <c r="S242" s="7">
        <v>354232.37</v>
      </c>
      <c r="T242" s="7">
        <v>521183</v>
      </c>
      <c r="U242" s="7"/>
      <c r="V242" s="7">
        <v>361965.56800000003</v>
      </c>
      <c r="W242" s="7">
        <v>361965.56800000003</v>
      </c>
      <c r="X242" s="7">
        <v>545618</v>
      </c>
      <c r="Y242" s="7"/>
      <c r="Z242" s="7">
        <v>404825.54300000001</v>
      </c>
      <c r="AA242" s="7">
        <v>404700.54300000001</v>
      </c>
      <c r="AB242" s="7">
        <v>625357</v>
      </c>
      <c r="AC242" s="7"/>
      <c r="AD242" s="7">
        <v>441058.28899999999</v>
      </c>
      <c r="AE242" s="7">
        <v>441058.28899999999</v>
      </c>
      <c r="AF242" s="7">
        <v>670608</v>
      </c>
      <c r="AG242" s="29">
        <v>596887.31900000002</v>
      </c>
      <c r="AH242" s="7">
        <v>349309.63896999997</v>
      </c>
      <c r="AI242" s="7">
        <v>349287.076</v>
      </c>
      <c r="AJ242" s="7">
        <v>919267</v>
      </c>
      <c r="AK242" s="29">
        <v>794453.46568999998</v>
      </c>
      <c r="AL242" s="7">
        <v>858654.33439999993</v>
      </c>
      <c r="AM242" s="105">
        <v>858654.33439999993</v>
      </c>
      <c r="AN242" s="7">
        <v>807709</v>
      </c>
      <c r="AO242" s="11">
        <v>704294.14619</v>
      </c>
      <c r="AP242" s="105">
        <v>673255.06734000007</v>
      </c>
      <c r="AQ242" s="11">
        <v>673255.06734000007</v>
      </c>
      <c r="AR242" s="11">
        <v>903316</v>
      </c>
      <c r="AS242" s="11">
        <v>709031.90204000007</v>
      </c>
      <c r="AT242" s="11">
        <v>693232.13685000024</v>
      </c>
      <c r="AU242" s="11">
        <v>693232.13685000024</v>
      </c>
      <c r="AV242" s="11">
        <v>898201</v>
      </c>
      <c r="AW242" s="11">
        <v>639558.38806999999</v>
      </c>
      <c r="AX242" s="11">
        <v>652867.59346</v>
      </c>
      <c r="AZ242" s="11">
        <v>926921</v>
      </c>
      <c r="BA242" s="11">
        <v>667145.13060999999</v>
      </c>
    </row>
    <row r="243" spans="1:53" hidden="1" x14ac:dyDescent="0.25">
      <c r="A243">
        <v>5</v>
      </c>
      <c r="B243" t="str">
        <f t="shared" si="22"/>
        <v>FlC-1612</v>
      </c>
      <c r="C243" s="2" t="s">
        <v>315</v>
      </c>
      <c r="D243" s="2" t="str">
        <f t="shared" si="26"/>
        <v>1</v>
      </c>
      <c r="E243" s="2" t="str">
        <f t="shared" si="27"/>
        <v>16</v>
      </c>
      <c r="F243" s="2" t="str">
        <f t="shared" si="28"/>
        <v>161</v>
      </c>
      <c r="G243" s="1" t="s">
        <v>630</v>
      </c>
      <c r="H243" s="7">
        <v>40903</v>
      </c>
      <c r="I243" s="7"/>
      <c r="J243" s="7">
        <v>187256.35089</v>
      </c>
      <c r="K243" s="7">
        <v>189187.22013</v>
      </c>
      <c r="L243" s="7">
        <v>38763</v>
      </c>
      <c r="M243" s="7"/>
      <c r="N243" s="7">
        <v>192307.16</v>
      </c>
      <c r="O243" s="7">
        <v>192307.16</v>
      </c>
      <c r="P243" s="7">
        <v>41343</v>
      </c>
      <c r="Q243" s="7"/>
      <c r="R243" s="7">
        <v>198995.56999999998</v>
      </c>
      <c r="S243" s="7">
        <v>198995.56999999998</v>
      </c>
      <c r="T243" s="7">
        <v>48007</v>
      </c>
      <c r="U243" s="7"/>
      <c r="V243" s="7">
        <v>207645.02413999999</v>
      </c>
      <c r="W243" s="7">
        <v>208029.03714</v>
      </c>
      <c r="X243" s="7">
        <v>47184</v>
      </c>
      <c r="Y243" s="7"/>
      <c r="Z243" s="7">
        <v>282154.09700000001</v>
      </c>
      <c r="AA243" s="7">
        <v>282646.87400000001</v>
      </c>
      <c r="AB243" s="7">
        <v>187148</v>
      </c>
      <c r="AC243" s="7"/>
      <c r="AD243" s="7">
        <v>296822.04099999997</v>
      </c>
      <c r="AE243" s="7">
        <v>296822.04099999997</v>
      </c>
      <c r="AF243" s="7">
        <v>265611</v>
      </c>
      <c r="AG243" s="29">
        <v>325763.05599999998</v>
      </c>
      <c r="AH243" s="7">
        <v>324316.31489000004</v>
      </c>
      <c r="AI243" s="7">
        <v>324316.315</v>
      </c>
      <c r="AJ243" s="7">
        <v>575329</v>
      </c>
      <c r="AK243" s="29">
        <v>662267.59808000003</v>
      </c>
      <c r="AL243" s="7">
        <v>686261.76607999997</v>
      </c>
      <c r="AM243" s="105">
        <v>686261.76607999997</v>
      </c>
      <c r="AN243" s="7">
        <v>443042</v>
      </c>
      <c r="AO243" s="11">
        <v>680895.7087800001</v>
      </c>
      <c r="AP243" s="105">
        <v>699892.24</v>
      </c>
      <c r="AQ243" s="11">
        <v>699892.24</v>
      </c>
      <c r="AR243" s="11">
        <v>464528</v>
      </c>
      <c r="AS243" s="11">
        <v>711584.03661999991</v>
      </c>
      <c r="AT243" s="11">
        <v>716148.51345999993</v>
      </c>
      <c r="AU243" s="11">
        <v>716452.31538000004</v>
      </c>
      <c r="AV243" s="11">
        <v>529078</v>
      </c>
      <c r="AW243" s="11">
        <v>635556.88077000005</v>
      </c>
      <c r="AX243" s="11">
        <v>630044.01540999999</v>
      </c>
      <c r="AZ243" s="11">
        <v>537054</v>
      </c>
      <c r="BA243" s="11">
        <v>657887.30885999999</v>
      </c>
    </row>
    <row r="244" spans="1:53" hidden="1" x14ac:dyDescent="0.25">
      <c r="A244">
        <v>5</v>
      </c>
      <c r="B244" t="str">
        <f t="shared" si="22"/>
        <v>FlC-1613</v>
      </c>
      <c r="C244" s="2" t="s">
        <v>315</v>
      </c>
      <c r="D244" s="2" t="str">
        <f t="shared" si="26"/>
        <v>1</v>
      </c>
      <c r="E244" s="2" t="str">
        <f t="shared" si="27"/>
        <v>16</v>
      </c>
      <c r="F244" s="2" t="str">
        <f t="shared" si="28"/>
        <v>161</v>
      </c>
      <c r="G244" s="1" t="s">
        <v>631</v>
      </c>
      <c r="H244" s="7">
        <v>16476</v>
      </c>
      <c r="I244" s="7"/>
      <c r="J244" s="7">
        <v>18990.753949999998</v>
      </c>
      <c r="K244" s="7">
        <v>18990.753949999998</v>
      </c>
      <c r="L244" s="7">
        <v>17491</v>
      </c>
      <c r="M244" s="7"/>
      <c r="N244" s="7">
        <v>18842.701000000001</v>
      </c>
      <c r="O244" s="7">
        <v>18842.701000000001</v>
      </c>
      <c r="P244" s="7">
        <v>18094</v>
      </c>
      <c r="Q244" s="7"/>
      <c r="R244" s="7">
        <v>19718.717410000001</v>
      </c>
      <c r="S244" s="7">
        <v>19718.717410000001</v>
      </c>
      <c r="T244" s="7">
        <v>18589</v>
      </c>
      <c r="U244" s="7"/>
      <c r="V244" s="7">
        <v>19557.518690000001</v>
      </c>
      <c r="W244" s="7">
        <v>19557.518690000001</v>
      </c>
      <c r="X244" s="7">
        <v>19330</v>
      </c>
      <c r="Y244" s="7"/>
      <c r="Z244" s="7">
        <v>19715.679</v>
      </c>
      <c r="AA244" s="7">
        <v>19715.679</v>
      </c>
      <c r="AB244" s="7">
        <v>20889</v>
      </c>
      <c r="AC244" s="7"/>
      <c r="AD244" s="7">
        <v>42679.361999999994</v>
      </c>
      <c r="AE244" s="7">
        <v>42679.361999999994</v>
      </c>
      <c r="AF244" s="7">
        <v>28646</v>
      </c>
      <c r="AG244" s="29">
        <v>59225.224000000002</v>
      </c>
      <c r="AH244" s="7">
        <v>63083.516560000004</v>
      </c>
      <c r="AI244" s="7">
        <v>63083.516560000004</v>
      </c>
      <c r="AJ244" s="7">
        <v>67596</v>
      </c>
      <c r="AK244" s="29">
        <v>87168.578030000004</v>
      </c>
      <c r="AL244" s="7">
        <v>110724.09103000001</v>
      </c>
      <c r="AM244" s="105">
        <v>110724.09103000001</v>
      </c>
      <c r="AN244" s="7">
        <v>86026</v>
      </c>
      <c r="AO244" s="11">
        <v>167506.83779000002</v>
      </c>
      <c r="AP244" s="105">
        <v>179824.921</v>
      </c>
      <c r="AQ244" s="11">
        <v>179824.921</v>
      </c>
      <c r="AR244" s="11">
        <v>153847</v>
      </c>
      <c r="AS244" s="11">
        <v>190525.10517</v>
      </c>
      <c r="AT244" s="11">
        <v>195635.03498</v>
      </c>
      <c r="AU244" s="11">
        <v>195635.03498</v>
      </c>
      <c r="AV244" s="11">
        <v>176746</v>
      </c>
      <c r="AW244" s="11">
        <v>226061.13828000001</v>
      </c>
      <c r="AX244" s="11">
        <v>231681.86216999998</v>
      </c>
      <c r="AZ244" s="11">
        <v>212471</v>
      </c>
      <c r="BA244" s="11">
        <v>258736.84599</v>
      </c>
    </row>
    <row r="245" spans="1:53" hidden="1" x14ac:dyDescent="0.25">
      <c r="A245">
        <v>5</v>
      </c>
      <c r="B245" t="str">
        <f t="shared" si="22"/>
        <v>FlC-1620</v>
      </c>
      <c r="C245" s="2" t="s">
        <v>315</v>
      </c>
      <c r="D245" s="2" t="str">
        <f t="shared" si="26"/>
        <v>1</v>
      </c>
      <c r="E245" s="2" t="str">
        <f t="shared" si="27"/>
        <v>16</v>
      </c>
      <c r="F245" s="2" t="str">
        <f t="shared" si="28"/>
        <v>162</v>
      </c>
      <c r="G245" s="1" t="s">
        <v>632</v>
      </c>
      <c r="H245" s="7">
        <v>120145</v>
      </c>
      <c r="I245" s="7"/>
      <c r="J245" s="7">
        <v>119213.34419</v>
      </c>
      <c r="K245" s="7">
        <v>122553.13033000001</v>
      </c>
      <c r="L245" s="7">
        <v>117317</v>
      </c>
      <c r="M245" s="7"/>
      <c r="N245" s="7">
        <v>129985.24500000001</v>
      </c>
      <c r="O245" s="7">
        <v>129977.549</v>
      </c>
      <c r="P245" s="7">
        <v>121735</v>
      </c>
      <c r="Q245" s="7"/>
      <c r="R245" s="7">
        <v>129781.435</v>
      </c>
      <c r="S245" s="7">
        <v>129781.435</v>
      </c>
      <c r="T245" s="7">
        <v>130564</v>
      </c>
      <c r="U245" s="7"/>
      <c r="V245" s="7">
        <v>151418.989</v>
      </c>
      <c r="W245" s="7">
        <v>151418.989</v>
      </c>
      <c r="X245" s="7">
        <v>146685</v>
      </c>
      <c r="Y245" s="7"/>
      <c r="Z245" s="7">
        <v>172664.405</v>
      </c>
      <c r="AA245" s="7">
        <v>172664.405</v>
      </c>
      <c r="AB245" s="7">
        <v>189877</v>
      </c>
      <c r="AC245" s="7"/>
      <c r="AD245" s="7">
        <v>210000.717</v>
      </c>
      <c r="AE245" s="7">
        <v>210000.717</v>
      </c>
      <c r="AF245" s="7">
        <v>252673</v>
      </c>
      <c r="AG245" s="29">
        <v>227750.80599999998</v>
      </c>
      <c r="AH245" s="7">
        <v>314496.30628000002</v>
      </c>
      <c r="AI245" s="7">
        <v>314496.30628000002</v>
      </c>
      <c r="AJ245" s="7">
        <v>292782</v>
      </c>
      <c r="AK245" s="29">
        <v>516514.04345999996</v>
      </c>
      <c r="AL245" s="7">
        <v>426583.41486000002</v>
      </c>
      <c r="AM245" s="105">
        <v>426583.41486000002</v>
      </c>
      <c r="AN245" s="7">
        <v>624242</v>
      </c>
      <c r="AO245" s="11">
        <v>590219.01501999993</v>
      </c>
      <c r="AP245" s="105">
        <v>593745.93599999999</v>
      </c>
      <c r="AQ245" s="11">
        <v>593745.93599999999</v>
      </c>
      <c r="AR245" s="11">
        <v>529372</v>
      </c>
      <c r="AS245" s="11">
        <v>598090.75823000027</v>
      </c>
      <c r="AT245" s="11">
        <v>586074.58058000007</v>
      </c>
      <c r="AU245" s="11">
        <v>586074.58058000007</v>
      </c>
      <c r="AV245" s="11">
        <v>545205</v>
      </c>
      <c r="AW245" s="11">
        <v>520412.86858000001</v>
      </c>
      <c r="AX245" s="11">
        <v>533874.36433999997</v>
      </c>
      <c r="AZ245" s="11">
        <v>591353</v>
      </c>
      <c r="BA245" s="11">
        <v>756487.64095000003</v>
      </c>
    </row>
    <row r="246" spans="1:53" hidden="1" x14ac:dyDescent="0.25">
      <c r="A246">
        <v>5</v>
      </c>
      <c r="B246" t="str">
        <f t="shared" si="22"/>
        <v>FlC-1700</v>
      </c>
      <c r="C246" s="2" t="s">
        <v>315</v>
      </c>
      <c r="D246" s="2" t="str">
        <f t="shared" si="26"/>
        <v>1</v>
      </c>
      <c r="E246" s="2" t="str">
        <f t="shared" si="27"/>
        <v>17</v>
      </c>
      <c r="F246" s="2" t="str">
        <f t="shared" si="28"/>
        <v>170</v>
      </c>
      <c r="G246" s="1" t="s">
        <v>963</v>
      </c>
      <c r="H246" s="7">
        <v>0</v>
      </c>
      <c r="I246" s="7"/>
      <c r="J246" s="7">
        <v>0</v>
      </c>
      <c r="K246" s="7">
        <v>0</v>
      </c>
      <c r="L246" s="7">
        <v>0</v>
      </c>
      <c r="M246" s="7"/>
      <c r="N246" s="7">
        <v>0</v>
      </c>
      <c r="O246" s="7">
        <v>0</v>
      </c>
      <c r="P246" s="7">
        <v>0</v>
      </c>
      <c r="Q246" s="7"/>
      <c r="R246" s="7">
        <v>0</v>
      </c>
      <c r="S246" s="7">
        <v>0</v>
      </c>
      <c r="T246" s="7">
        <v>0</v>
      </c>
      <c r="U246" s="7"/>
      <c r="V246" s="7">
        <v>0</v>
      </c>
      <c r="W246" s="7">
        <v>0</v>
      </c>
      <c r="X246" s="7">
        <v>0</v>
      </c>
      <c r="Y246" s="7"/>
      <c r="Z246" s="7">
        <v>0</v>
      </c>
      <c r="AA246" s="7">
        <v>0</v>
      </c>
      <c r="AB246" s="7">
        <v>0</v>
      </c>
      <c r="AC246" s="7"/>
      <c r="AD246" s="7">
        <v>0</v>
      </c>
      <c r="AE246" s="7">
        <v>0</v>
      </c>
      <c r="AF246" s="7">
        <v>0</v>
      </c>
      <c r="AG246" s="29">
        <v>0</v>
      </c>
      <c r="AH246" s="7">
        <v>0</v>
      </c>
      <c r="AI246" s="7">
        <v>0</v>
      </c>
      <c r="AJ246" s="7">
        <v>0</v>
      </c>
      <c r="AK246" s="29">
        <v>0</v>
      </c>
      <c r="AL246" s="7">
        <v>0</v>
      </c>
      <c r="AM246" s="105">
        <v>0</v>
      </c>
      <c r="AN246" s="7">
        <v>0</v>
      </c>
      <c r="AO246" s="11">
        <v>0</v>
      </c>
      <c r="AP246" s="105">
        <v>0</v>
      </c>
      <c r="AQ246" s="11">
        <v>0</v>
      </c>
      <c r="AR246" s="11">
        <v>0</v>
      </c>
      <c r="AS246" s="11">
        <v>0</v>
      </c>
      <c r="AT246" s="11">
        <v>0</v>
      </c>
      <c r="AU246" s="11"/>
      <c r="AV246" s="11">
        <v>0</v>
      </c>
      <c r="AW246" s="11">
        <v>0</v>
      </c>
      <c r="AX246" s="11"/>
      <c r="AZ246" s="11"/>
      <c r="BA246" s="11"/>
    </row>
    <row r="247" spans="1:53" hidden="1" x14ac:dyDescent="0.25">
      <c r="A247">
        <v>5</v>
      </c>
      <c r="B247" t="str">
        <f t="shared" si="22"/>
        <v>FlC-1810</v>
      </c>
      <c r="C247" s="2" t="s">
        <v>315</v>
      </c>
      <c r="D247" s="2" t="str">
        <f t="shared" si="26"/>
        <v>1</v>
      </c>
      <c r="E247" s="2" t="str">
        <f t="shared" si="27"/>
        <v>18</v>
      </c>
      <c r="F247" s="2" t="str">
        <f t="shared" si="28"/>
        <v>181</v>
      </c>
      <c r="G247" s="1" t="s">
        <v>635</v>
      </c>
      <c r="H247" s="7">
        <v>1175</v>
      </c>
      <c r="I247" s="7"/>
      <c r="J247" s="7">
        <v>238.67572999999999</v>
      </c>
      <c r="K247" s="7">
        <v>238.67573000000002</v>
      </c>
      <c r="L247" s="7">
        <v>675</v>
      </c>
      <c r="M247" s="7"/>
      <c r="N247" s="7">
        <v>109.56699999999999</v>
      </c>
      <c r="O247" s="7">
        <v>109.56699999999999</v>
      </c>
      <c r="P247" s="7">
        <v>675</v>
      </c>
      <c r="Q247" s="7"/>
      <c r="R247" s="7">
        <v>63.338999999999999</v>
      </c>
      <c r="S247" s="7">
        <v>63.338999999999999</v>
      </c>
      <c r="T247" s="7">
        <v>165</v>
      </c>
      <c r="U247" s="7"/>
      <c r="V247" s="7">
        <v>1157.0717</v>
      </c>
      <c r="W247" s="7">
        <v>1157.0717</v>
      </c>
      <c r="X247" s="7">
        <v>165</v>
      </c>
      <c r="Y247" s="7"/>
      <c r="Z247" s="7">
        <v>493.41400000000004</v>
      </c>
      <c r="AA247" s="7">
        <v>493.41400000000004</v>
      </c>
      <c r="AB247" s="7">
        <v>206</v>
      </c>
      <c r="AC247" s="7"/>
      <c r="AD247" s="7">
        <v>1286.9679999999998</v>
      </c>
      <c r="AE247" s="7">
        <v>1286.9679999999998</v>
      </c>
      <c r="AF247" s="7">
        <v>133</v>
      </c>
      <c r="AG247" s="29">
        <v>1663.271</v>
      </c>
      <c r="AH247" s="7">
        <v>1663.1678199999999</v>
      </c>
      <c r="AI247" s="7">
        <v>1663.1678199999999</v>
      </c>
      <c r="AJ247" s="7">
        <v>138</v>
      </c>
      <c r="AK247" s="29">
        <v>655.77936</v>
      </c>
      <c r="AL247" s="7">
        <v>655.77936</v>
      </c>
      <c r="AM247" s="105">
        <v>655.77936</v>
      </c>
      <c r="AN247" s="7">
        <v>188</v>
      </c>
      <c r="AO247" s="11">
        <v>364.53377999999998</v>
      </c>
      <c r="AP247" s="105">
        <v>281.56799999999998</v>
      </c>
      <c r="AQ247" s="11">
        <v>281.56799999999998</v>
      </c>
      <c r="AR247" s="11">
        <v>415</v>
      </c>
      <c r="AS247" s="11">
        <v>544.31020000000001</v>
      </c>
      <c r="AT247" s="11">
        <v>549.80319000000009</v>
      </c>
      <c r="AU247" s="11">
        <v>549.80319000000009</v>
      </c>
      <c r="AV247" s="11">
        <v>538</v>
      </c>
      <c r="AW247" s="11">
        <v>474</v>
      </c>
      <c r="AX247" s="11">
        <v>473.66374000000002</v>
      </c>
      <c r="AZ247" s="11">
        <v>440</v>
      </c>
      <c r="BA247" s="11">
        <v>665.35289</v>
      </c>
    </row>
    <row r="248" spans="1:53" hidden="1" x14ac:dyDescent="0.25">
      <c r="A248">
        <v>5</v>
      </c>
      <c r="B248" t="str">
        <f t="shared" si="22"/>
        <v>FlC-1820</v>
      </c>
      <c r="C248" s="2" t="s">
        <v>315</v>
      </c>
      <c r="D248" s="2" t="str">
        <f t="shared" si="26"/>
        <v>1</v>
      </c>
      <c r="E248" s="2" t="str">
        <f t="shared" si="27"/>
        <v>18</v>
      </c>
      <c r="F248" s="2" t="str">
        <f t="shared" si="28"/>
        <v>182</v>
      </c>
      <c r="G248" s="1" t="s">
        <v>636</v>
      </c>
      <c r="H248" s="7">
        <v>400</v>
      </c>
      <c r="I248" s="7"/>
      <c r="J248" s="7">
        <v>319.34611000000001</v>
      </c>
      <c r="K248" s="7">
        <v>319.34611000000001</v>
      </c>
      <c r="L248" s="7">
        <v>375</v>
      </c>
      <c r="M248" s="7"/>
      <c r="N248" s="7">
        <v>338.01100000000002</v>
      </c>
      <c r="O248" s="7">
        <v>338.01100000000002</v>
      </c>
      <c r="P248" s="7">
        <v>416</v>
      </c>
      <c r="Q248" s="7"/>
      <c r="R248" s="7">
        <v>5761.3140000000003</v>
      </c>
      <c r="S248" s="7">
        <v>5761.3140000000003</v>
      </c>
      <c r="T248" s="7">
        <v>390</v>
      </c>
      <c r="U248" s="7"/>
      <c r="V248" s="7">
        <v>585.49294000000009</v>
      </c>
      <c r="W248" s="7">
        <v>585.49294000000009</v>
      </c>
      <c r="X248" s="7">
        <v>300</v>
      </c>
      <c r="Y248" s="7"/>
      <c r="Z248" s="7">
        <v>362.45400000000001</v>
      </c>
      <c r="AA248" s="7">
        <v>362.45400000000001</v>
      </c>
      <c r="AB248" s="7">
        <v>300</v>
      </c>
      <c r="AC248" s="7"/>
      <c r="AD248" s="7">
        <v>402.44900000000001</v>
      </c>
      <c r="AE248" s="7">
        <v>402.44900000000001</v>
      </c>
      <c r="AF248" s="7">
        <v>350</v>
      </c>
      <c r="AG248" s="29">
        <v>458.39699999999999</v>
      </c>
      <c r="AH248" s="7">
        <v>499.21010999999999</v>
      </c>
      <c r="AI248" s="7">
        <v>499.21010999999999</v>
      </c>
      <c r="AJ248" s="7">
        <v>350</v>
      </c>
      <c r="AK248" s="29">
        <v>531.86144000000002</v>
      </c>
      <c r="AL248" s="7">
        <v>1213.1234400000001</v>
      </c>
      <c r="AM248" s="105">
        <v>1213.1234400000001</v>
      </c>
      <c r="AN248" s="7">
        <v>350</v>
      </c>
      <c r="AO248" s="11">
        <v>313.86799999999999</v>
      </c>
      <c r="AP248" s="105">
        <v>313.86799999999999</v>
      </c>
      <c r="AQ248" s="11">
        <v>313.86799999999999</v>
      </c>
      <c r="AR248" s="11">
        <v>300</v>
      </c>
      <c r="AS248" s="11">
        <v>305.66166000000004</v>
      </c>
      <c r="AT248" s="11">
        <v>385.25217000000004</v>
      </c>
      <c r="AU248" s="11">
        <v>385.25217000000004</v>
      </c>
      <c r="AV248" s="11">
        <v>300</v>
      </c>
      <c r="AW248" s="11">
        <v>272</v>
      </c>
      <c r="AX248" s="11">
        <v>272</v>
      </c>
      <c r="AZ248" s="11">
        <v>300</v>
      </c>
      <c r="BA248" s="11">
        <v>193</v>
      </c>
    </row>
    <row r="249" spans="1:53" hidden="1" x14ac:dyDescent="0.25">
      <c r="A249">
        <v>5</v>
      </c>
      <c r="B249" t="str">
        <f t="shared" si="22"/>
        <v>FlC-1900</v>
      </c>
      <c r="C249" s="2" t="s">
        <v>315</v>
      </c>
      <c r="D249" s="2" t="str">
        <f t="shared" si="26"/>
        <v>1</v>
      </c>
      <c r="E249" s="2" t="str">
        <f t="shared" si="27"/>
        <v>19</v>
      </c>
      <c r="F249" s="2" t="str">
        <f t="shared" si="28"/>
        <v>190</v>
      </c>
      <c r="G249" s="1" t="s">
        <v>638</v>
      </c>
      <c r="H249" s="7">
        <v>0</v>
      </c>
      <c r="I249" s="7"/>
      <c r="J249" s="7">
        <v>0</v>
      </c>
      <c r="K249" s="7">
        <v>0</v>
      </c>
      <c r="L249" s="7">
        <v>0</v>
      </c>
      <c r="M249" s="7"/>
      <c r="N249" s="7">
        <v>0</v>
      </c>
      <c r="O249" s="7">
        <v>0</v>
      </c>
      <c r="P249" s="7">
        <v>0</v>
      </c>
      <c r="Q249" s="7"/>
      <c r="R249" s="7">
        <v>0</v>
      </c>
      <c r="S249" s="7">
        <v>0</v>
      </c>
      <c r="T249" s="7">
        <v>0</v>
      </c>
      <c r="U249" s="7"/>
      <c r="V249" s="7">
        <v>0</v>
      </c>
      <c r="W249" s="7">
        <v>0</v>
      </c>
      <c r="X249" s="7">
        <v>0</v>
      </c>
      <c r="Y249" s="7"/>
      <c r="Z249" s="7">
        <v>0</v>
      </c>
      <c r="AA249" s="7">
        <v>0</v>
      </c>
      <c r="AB249" s="7">
        <v>0</v>
      </c>
      <c r="AC249" s="7"/>
      <c r="AD249" s="7">
        <v>0</v>
      </c>
      <c r="AE249" s="7">
        <v>0</v>
      </c>
      <c r="AF249" s="7">
        <v>0</v>
      </c>
      <c r="AG249" s="29">
        <v>0</v>
      </c>
      <c r="AH249" s="7">
        <v>0</v>
      </c>
      <c r="AI249" s="7">
        <v>0</v>
      </c>
      <c r="AJ249" s="7">
        <v>0</v>
      </c>
      <c r="AK249" s="29">
        <v>0</v>
      </c>
      <c r="AL249" s="7">
        <v>0</v>
      </c>
      <c r="AM249" s="105">
        <v>0</v>
      </c>
      <c r="AN249" s="7">
        <v>0</v>
      </c>
      <c r="AO249" s="11">
        <v>0</v>
      </c>
      <c r="AP249" s="105">
        <v>4.6120000000000001</v>
      </c>
      <c r="AQ249" s="11">
        <v>4.6120000000000001</v>
      </c>
      <c r="AR249" s="11">
        <v>0</v>
      </c>
      <c r="AS249" s="11">
        <v>0</v>
      </c>
      <c r="AT249" s="11">
        <v>14.885680000000001</v>
      </c>
      <c r="AU249" s="11">
        <v>14.885680000000001</v>
      </c>
      <c r="AV249" s="11">
        <v>0</v>
      </c>
      <c r="AW249" s="11">
        <v>0</v>
      </c>
      <c r="AX249" s="11">
        <v>0</v>
      </c>
      <c r="AZ249" s="11">
        <v>0</v>
      </c>
      <c r="BA249" s="11">
        <v>0</v>
      </c>
    </row>
    <row r="250" spans="1:53" hidden="1" x14ac:dyDescent="0.25">
      <c r="A250">
        <v>5</v>
      </c>
      <c r="B250" t="str">
        <f t="shared" si="22"/>
        <v>FlC-2610</v>
      </c>
      <c r="C250" s="2" t="s">
        <v>315</v>
      </c>
      <c r="D250" s="2" t="str">
        <f t="shared" si="26"/>
        <v>2</v>
      </c>
      <c r="E250" s="2" t="str">
        <f t="shared" si="27"/>
        <v>26</v>
      </c>
      <c r="F250" s="2" t="str">
        <f t="shared" si="28"/>
        <v>261</v>
      </c>
      <c r="G250" s="1" t="s">
        <v>641</v>
      </c>
      <c r="H250" s="7">
        <v>56901</v>
      </c>
      <c r="I250" s="7"/>
      <c r="J250" s="7">
        <v>15264.876953228999</v>
      </c>
      <c r="K250" s="7">
        <v>15264.876953228999</v>
      </c>
      <c r="L250" s="7">
        <v>14769</v>
      </c>
      <c r="M250" s="7"/>
      <c r="N250" s="7">
        <v>24035.991000000002</v>
      </c>
      <c r="O250" s="7">
        <v>24041.561999999998</v>
      </c>
      <c r="P250" s="7">
        <v>15035</v>
      </c>
      <c r="Q250" s="7"/>
      <c r="R250" s="7">
        <v>38703.076999999997</v>
      </c>
      <c r="S250" s="7">
        <v>38703.076999999997</v>
      </c>
      <c r="T250" s="7">
        <v>30949</v>
      </c>
      <c r="U250" s="7"/>
      <c r="V250" s="7">
        <v>32986.744850000003</v>
      </c>
      <c r="W250" s="7">
        <v>32986.461849999992</v>
      </c>
      <c r="X250" s="7">
        <v>43778</v>
      </c>
      <c r="Y250" s="7"/>
      <c r="Z250" s="7">
        <v>51903.262999999999</v>
      </c>
      <c r="AA250" s="7">
        <v>51903.262999999999</v>
      </c>
      <c r="AB250" s="7">
        <v>210764</v>
      </c>
      <c r="AC250" s="7"/>
      <c r="AD250" s="7">
        <v>61960.887000000002</v>
      </c>
      <c r="AE250" s="7">
        <v>61960.887000000002</v>
      </c>
      <c r="AF250" s="7">
        <v>269907</v>
      </c>
      <c r="AG250" s="29">
        <v>292464.43200000003</v>
      </c>
      <c r="AH250" s="7">
        <v>329803.01893999998</v>
      </c>
      <c r="AI250" s="7">
        <v>330879.58383999998</v>
      </c>
      <c r="AJ250" s="7">
        <v>324993</v>
      </c>
      <c r="AK250" s="29">
        <v>350880.53365999996</v>
      </c>
      <c r="AL250" s="7">
        <v>358454.56185</v>
      </c>
      <c r="AM250" s="105">
        <v>358454.56185</v>
      </c>
      <c r="AN250" s="7">
        <v>361787</v>
      </c>
      <c r="AO250" s="11">
        <v>352743.00087000005</v>
      </c>
      <c r="AP250" s="105">
        <v>343693.69400000002</v>
      </c>
      <c r="AQ250" s="11">
        <v>343693.69400000002</v>
      </c>
      <c r="AR250" s="11">
        <v>362714</v>
      </c>
      <c r="AS250" s="11">
        <v>358170.20320000005</v>
      </c>
      <c r="AT250" s="11">
        <v>355487.55919000006</v>
      </c>
      <c r="AU250" s="11">
        <v>360255.88165</v>
      </c>
      <c r="AV250" s="11">
        <v>382163</v>
      </c>
      <c r="AW250" s="11">
        <v>380413.42732999998</v>
      </c>
      <c r="AX250" s="11">
        <v>397084.69987999997</v>
      </c>
      <c r="AZ250" s="11">
        <v>375832</v>
      </c>
      <c r="BA250" s="11">
        <v>375759.41044000001</v>
      </c>
    </row>
    <row r="251" spans="1:53" hidden="1" x14ac:dyDescent="0.25">
      <c r="A251">
        <v>5</v>
      </c>
      <c r="B251" t="str">
        <f t="shared" si="22"/>
        <v>FlC-2620</v>
      </c>
      <c r="C251" s="2" t="s">
        <v>315</v>
      </c>
      <c r="D251" s="2" t="str">
        <f t="shared" si="26"/>
        <v>2</v>
      </c>
      <c r="E251" s="2" t="str">
        <f t="shared" si="27"/>
        <v>26</v>
      </c>
      <c r="F251" s="2" t="str">
        <f t="shared" si="28"/>
        <v>262</v>
      </c>
      <c r="G251" s="1" t="s">
        <v>642</v>
      </c>
      <c r="H251" s="7">
        <v>18121</v>
      </c>
      <c r="I251" s="7"/>
      <c r="J251" s="7">
        <v>5.2459499999999997</v>
      </c>
      <c r="K251" s="7">
        <v>5.2459499999999997</v>
      </c>
      <c r="L251" s="7">
        <v>21859</v>
      </c>
      <c r="M251" s="7"/>
      <c r="N251" s="7">
        <v>813.40700000000004</v>
      </c>
      <c r="O251" s="7">
        <v>813.40700000000004</v>
      </c>
      <c r="P251" s="7">
        <v>18549</v>
      </c>
      <c r="Q251" s="7"/>
      <c r="R251" s="7">
        <v>38.212000000000003</v>
      </c>
      <c r="S251" s="7">
        <v>38.212000000000003</v>
      </c>
      <c r="T251" s="7">
        <v>2204</v>
      </c>
      <c r="U251" s="7"/>
      <c r="V251" s="7">
        <v>6352.5839999999998</v>
      </c>
      <c r="W251" s="7">
        <v>6352.5839999999998</v>
      </c>
      <c r="X251" s="7">
        <v>5704</v>
      </c>
      <c r="Y251" s="7"/>
      <c r="Z251" s="7">
        <v>19864.66</v>
      </c>
      <c r="AA251" s="7">
        <v>19864.66</v>
      </c>
      <c r="AB251" s="7">
        <v>11020</v>
      </c>
      <c r="AC251" s="7"/>
      <c r="AD251" s="7">
        <v>16101.191999999999</v>
      </c>
      <c r="AE251" s="7">
        <v>16101.191999999999</v>
      </c>
      <c r="AF251" s="7">
        <v>13737</v>
      </c>
      <c r="AG251" s="29">
        <v>17117.532000000003</v>
      </c>
      <c r="AH251" s="7">
        <v>16968.240900000001</v>
      </c>
      <c r="AI251" s="7">
        <v>16968.240900000001</v>
      </c>
      <c r="AJ251" s="7">
        <v>19819</v>
      </c>
      <c r="AK251" s="29">
        <v>71018.686809999999</v>
      </c>
      <c r="AL251" s="7">
        <v>69965.254019999993</v>
      </c>
      <c r="AM251" s="105">
        <v>69965.254019999993</v>
      </c>
      <c r="AN251" s="7">
        <v>54484</v>
      </c>
      <c r="AO251" s="11">
        <v>82430.558909999992</v>
      </c>
      <c r="AP251" s="105">
        <v>86923.951000000001</v>
      </c>
      <c r="AQ251" s="11">
        <v>86923.951000000001</v>
      </c>
      <c r="AR251" s="11">
        <v>74420</v>
      </c>
      <c r="AS251" s="11">
        <v>89344.647159999993</v>
      </c>
      <c r="AT251" s="11">
        <v>81499.30511999999</v>
      </c>
      <c r="AU251" s="11">
        <v>81499.30511999999</v>
      </c>
      <c r="AV251" s="11">
        <v>60072</v>
      </c>
      <c r="AW251" s="11">
        <v>77031.050619999995</v>
      </c>
      <c r="AX251" s="11">
        <v>68243.050619999995</v>
      </c>
      <c r="AZ251" s="11">
        <v>54753</v>
      </c>
      <c r="BA251" s="11">
        <v>61076.137020000002</v>
      </c>
    </row>
    <row r="252" spans="1:53" hidden="1" x14ac:dyDescent="0.25">
      <c r="A252">
        <v>5</v>
      </c>
      <c r="B252" t="str">
        <f t="shared" si="22"/>
        <v>FlC-2710</v>
      </c>
      <c r="C252" s="2" t="s">
        <v>315</v>
      </c>
      <c r="D252" s="2" t="str">
        <f t="shared" si="26"/>
        <v>2</v>
      </c>
      <c r="E252" s="2" t="str">
        <f t="shared" si="27"/>
        <v>27</v>
      </c>
      <c r="F252" s="2" t="str">
        <f t="shared" si="28"/>
        <v>271</v>
      </c>
      <c r="G252" s="1" t="s">
        <v>965</v>
      </c>
      <c r="H252" s="7">
        <v>30400</v>
      </c>
      <c r="I252" s="7"/>
      <c r="J252" s="7">
        <v>19500</v>
      </c>
      <c r="K252" s="7">
        <v>19500</v>
      </c>
      <c r="L252" s="7">
        <v>16900</v>
      </c>
      <c r="M252" s="7"/>
      <c r="N252" s="7">
        <v>12000</v>
      </c>
      <c r="O252" s="7">
        <v>12000</v>
      </c>
      <c r="P252" s="7">
        <v>14000</v>
      </c>
      <c r="Q252" s="7"/>
      <c r="R252" s="7">
        <v>12000</v>
      </c>
      <c r="S252" s="7">
        <v>12000</v>
      </c>
      <c r="T252" s="7">
        <v>16000</v>
      </c>
      <c r="U252" s="7"/>
      <c r="V252" s="7">
        <v>12000</v>
      </c>
      <c r="W252" s="7">
        <v>12000</v>
      </c>
      <c r="X252" s="7">
        <v>21000</v>
      </c>
      <c r="Y252" s="7"/>
      <c r="Z252" s="7">
        <v>9999.9930000000004</v>
      </c>
      <c r="AA252" s="7">
        <v>9999.9930000000004</v>
      </c>
      <c r="AB252" s="7">
        <v>0</v>
      </c>
      <c r="AC252" s="7"/>
      <c r="AD252" s="7">
        <v>0</v>
      </c>
      <c r="AE252" s="7">
        <v>0</v>
      </c>
      <c r="AF252" s="7">
        <v>0</v>
      </c>
      <c r="AG252" s="29">
        <v>0</v>
      </c>
      <c r="AH252" s="7">
        <v>0</v>
      </c>
      <c r="AI252" s="7">
        <v>0</v>
      </c>
      <c r="AJ252" s="7">
        <v>0</v>
      </c>
      <c r="AK252" s="29">
        <v>0</v>
      </c>
      <c r="AL252" s="7">
        <v>0</v>
      </c>
      <c r="AM252" s="105">
        <v>0</v>
      </c>
      <c r="AN252" s="7">
        <v>0</v>
      </c>
      <c r="AO252" s="11">
        <v>0</v>
      </c>
      <c r="AP252" s="105">
        <v>0</v>
      </c>
      <c r="AQ252" s="11">
        <v>0</v>
      </c>
      <c r="AR252" s="11">
        <v>0</v>
      </c>
      <c r="AS252" s="11">
        <v>0</v>
      </c>
      <c r="AT252" s="11">
        <v>0</v>
      </c>
      <c r="AU252" s="11"/>
      <c r="AV252" s="11">
        <v>0</v>
      </c>
      <c r="AW252" s="11">
        <v>0</v>
      </c>
      <c r="AX252" s="11"/>
      <c r="AZ252" s="11"/>
      <c r="BA252" s="11"/>
    </row>
    <row r="253" spans="1:53" hidden="1" x14ac:dyDescent="0.25">
      <c r="A253">
        <v>5</v>
      </c>
      <c r="B253" t="str">
        <f t="shared" si="22"/>
        <v>FlC-2720</v>
      </c>
      <c r="C253" s="2" t="s">
        <v>315</v>
      </c>
      <c r="D253" s="2" t="str">
        <f t="shared" si="26"/>
        <v>2</v>
      </c>
      <c r="E253" s="2" t="str">
        <f t="shared" si="27"/>
        <v>27</v>
      </c>
      <c r="F253" s="2" t="str">
        <f t="shared" si="28"/>
        <v>272</v>
      </c>
      <c r="G253" s="1" t="s">
        <v>966</v>
      </c>
      <c r="H253" s="7">
        <v>0</v>
      </c>
      <c r="I253" s="7"/>
      <c r="J253" s="7">
        <v>0</v>
      </c>
      <c r="K253" s="7">
        <v>0</v>
      </c>
      <c r="L253" s="7">
        <v>0</v>
      </c>
      <c r="M253" s="7"/>
      <c r="N253" s="7">
        <v>0</v>
      </c>
      <c r="O253" s="7">
        <v>0</v>
      </c>
      <c r="P253" s="7">
        <v>0</v>
      </c>
      <c r="Q253" s="7"/>
      <c r="R253" s="7">
        <v>0</v>
      </c>
      <c r="S253" s="7">
        <v>0</v>
      </c>
      <c r="T253" s="7">
        <v>0</v>
      </c>
      <c r="U253" s="7"/>
      <c r="V253" s="7">
        <v>0</v>
      </c>
      <c r="W253" s="7">
        <v>0</v>
      </c>
      <c r="X253" s="7">
        <v>0</v>
      </c>
      <c r="Y253" s="7"/>
      <c r="Z253" s="7">
        <v>0</v>
      </c>
      <c r="AA253" s="7">
        <v>0</v>
      </c>
      <c r="AB253" s="7">
        <v>0</v>
      </c>
      <c r="AC253" s="7"/>
      <c r="AD253" s="7">
        <v>0</v>
      </c>
      <c r="AE253" s="7">
        <v>0</v>
      </c>
      <c r="AF253" s="7">
        <v>0</v>
      </c>
      <c r="AG253" s="29">
        <v>0</v>
      </c>
      <c r="AH253" s="7">
        <v>0</v>
      </c>
      <c r="AI253" s="7">
        <v>0</v>
      </c>
      <c r="AJ253" s="7">
        <v>0</v>
      </c>
      <c r="AK253" s="29">
        <v>0</v>
      </c>
      <c r="AL253" s="7">
        <v>0</v>
      </c>
      <c r="AM253" s="105">
        <v>0</v>
      </c>
      <c r="AN253" s="7">
        <v>0</v>
      </c>
      <c r="AO253" s="11">
        <v>0</v>
      </c>
      <c r="AP253" s="105">
        <v>0</v>
      </c>
      <c r="AQ253" s="11">
        <v>0</v>
      </c>
      <c r="AR253" s="11">
        <v>0</v>
      </c>
      <c r="AS253" s="11">
        <v>0</v>
      </c>
      <c r="AT253" s="11">
        <v>0</v>
      </c>
      <c r="AU253" s="11"/>
      <c r="AV253" s="11">
        <v>0</v>
      </c>
      <c r="AW253" s="11">
        <v>0</v>
      </c>
      <c r="AX253" s="11"/>
      <c r="AZ253" s="11"/>
      <c r="BA253" s="11"/>
    </row>
    <row r="254" spans="1:53" hidden="1" x14ac:dyDescent="0.25">
      <c r="A254">
        <v>5</v>
      </c>
      <c r="B254" t="str">
        <f t="shared" si="22"/>
        <v>FlC-2730</v>
      </c>
      <c r="C254" s="2" t="s">
        <v>315</v>
      </c>
      <c r="D254" s="2" t="str">
        <f t="shared" si="26"/>
        <v>2</v>
      </c>
      <c r="E254" s="2" t="str">
        <f t="shared" si="27"/>
        <v>27</v>
      </c>
      <c r="F254" s="2" t="str">
        <f t="shared" si="28"/>
        <v>273</v>
      </c>
      <c r="G254" s="1" t="s">
        <v>967</v>
      </c>
      <c r="H254" s="7">
        <v>0</v>
      </c>
      <c r="I254" s="7"/>
      <c r="J254" s="7">
        <v>0</v>
      </c>
      <c r="K254" s="7">
        <v>0</v>
      </c>
      <c r="L254" s="7">
        <v>0</v>
      </c>
      <c r="M254" s="7"/>
      <c r="N254" s="7">
        <v>0</v>
      </c>
      <c r="O254" s="7">
        <v>0</v>
      </c>
      <c r="P254" s="7">
        <v>0</v>
      </c>
      <c r="Q254" s="7"/>
      <c r="R254" s="7">
        <v>0</v>
      </c>
      <c r="S254" s="7">
        <v>0</v>
      </c>
      <c r="T254" s="7">
        <v>0</v>
      </c>
      <c r="U254" s="7"/>
      <c r="V254" s="7">
        <v>0</v>
      </c>
      <c r="W254" s="7">
        <v>0</v>
      </c>
      <c r="X254" s="7">
        <v>0</v>
      </c>
      <c r="Y254" s="7"/>
      <c r="Z254" s="7">
        <v>0</v>
      </c>
      <c r="AA254" s="7">
        <v>0</v>
      </c>
      <c r="AB254" s="7">
        <v>0</v>
      </c>
      <c r="AC254" s="7"/>
      <c r="AD254" s="7">
        <v>0</v>
      </c>
      <c r="AE254" s="7">
        <v>0</v>
      </c>
      <c r="AF254" s="7">
        <v>0</v>
      </c>
      <c r="AG254" s="29">
        <v>0</v>
      </c>
      <c r="AH254" s="7">
        <v>0</v>
      </c>
      <c r="AI254" s="7">
        <v>0</v>
      </c>
      <c r="AJ254" s="7">
        <v>0</v>
      </c>
      <c r="AK254" s="29">
        <v>0</v>
      </c>
      <c r="AL254" s="7">
        <v>0</v>
      </c>
      <c r="AM254" s="105">
        <v>0</v>
      </c>
      <c r="AN254" s="7">
        <v>0</v>
      </c>
      <c r="AO254" s="11">
        <v>0</v>
      </c>
      <c r="AP254" s="105">
        <v>0</v>
      </c>
      <c r="AQ254" s="11">
        <v>0</v>
      </c>
      <c r="AR254" s="11">
        <v>0</v>
      </c>
      <c r="AS254" s="11">
        <v>0</v>
      </c>
      <c r="AT254" s="11">
        <v>0</v>
      </c>
      <c r="AU254" s="11"/>
      <c r="AV254" s="11">
        <v>0</v>
      </c>
      <c r="AW254" s="11">
        <v>0</v>
      </c>
      <c r="AX254" s="11"/>
      <c r="AZ254" s="11"/>
      <c r="BA254" s="11"/>
    </row>
    <row r="255" spans="1:53" hidden="1" x14ac:dyDescent="0.25">
      <c r="A255">
        <v>5</v>
      </c>
      <c r="B255" t="str">
        <f t="shared" si="22"/>
        <v>FlC-2740</v>
      </c>
      <c r="C255" s="2" t="s">
        <v>315</v>
      </c>
      <c r="D255" s="2" t="str">
        <f t="shared" si="26"/>
        <v>2</v>
      </c>
      <c r="E255" s="2" t="str">
        <f t="shared" si="27"/>
        <v>27</v>
      </c>
      <c r="F255" s="2" t="str">
        <f t="shared" si="28"/>
        <v>274</v>
      </c>
      <c r="G255" s="1" t="s">
        <v>968</v>
      </c>
      <c r="H255" s="7">
        <v>0</v>
      </c>
      <c r="I255" s="7"/>
      <c r="J255" s="7">
        <v>0</v>
      </c>
      <c r="K255" s="7">
        <v>0</v>
      </c>
      <c r="L255" s="7">
        <v>0</v>
      </c>
      <c r="M255" s="7"/>
      <c r="N255" s="7">
        <v>0</v>
      </c>
      <c r="O255" s="7">
        <v>0</v>
      </c>
      <c r="P255" s="7">
        <v>0</v>
      </c>
      <c r="Q255" s="7"/>
      <c r="R255" s="7">
        <v>0</v>
      </c>
      <c r="S255" s="7">
        <v>0</v>
      </c>
      <c r="T255" s="7">
        <v>0</v>
      </c>
      <c r="U255" s="7"/>
      <c r="V255" s="7">
        <v>0</v>
      </c>
      <c r="W255" s="7">
        <v>0</v>
      </c>
      <c r="X255" s="7">
        <v>0</v>
      </c>
      <c r="Y255" s="7"/>
      <c r="Z255" s="7">
        <v>0</v>
      </c>
      <c r="AA255" s="7">
        <v>0</v>
      </c>
      <c r="AB255" s="7">
        <v>0</v>
      </c>
      <c r="AC255" s="7"/>
      <c r="AD255" s="7">
        <v>0</v>
      </c>
      <c r="AE255" s="7">
        <v>0</v>
      </c>
      <c r="AF255" s="7">
        <v>0</v>
      </c>
      <c r="AG255" s="29">
        <v>0</v>
      </c>
      <c r="AH255" s="7">
        <v>0</v>
      </c>
      <c r="AI255" s="7">
        <v>0</v>
      </c>
      <c r="AJ255" s="7">
        <v>0</v>
      </c>
      <c r="AK255" s="29">
        <v>0</v>
      </c>
      <c r="AL255" s="7">
        <v>0</v>
      </c>
      <c r="AM255" s="105">
        <v>0</v>
      </c>
      <c r="AN255" s="7">
        <v>0</v>
      </c>
      <c r="AO255" s="11">
        <v>0</v>
      </c>
      <c r="AP255" s="105">
        <v>0</v>
      </c>
      <c r="AQ255" s="11">
        <v>0</v>
      </c>
      <c r="AR255" s="11">
        <v>0</v>
      </c>
      <c r="AS255" s="11">
        <v>0</v>
      </c>
      <c r="AT255" s="11">
        <v>0</v>
      </c>
      <c r="AU255" s="11"/>
      <c r="AV255" s="11">
        <v>0</v>
      </c>
      <c r="AW255" s="11">
        <v>0</v>
      </c>
      <c r="AX255" s="11"/>
      <c r="AZ255" s="11"/>
      <c r="BA255" s="11"/>
    </row>
    <row r="256" spans="1:53" hidden="1" x14ac:dyDescent="0.25">
      <c r="A256">
        <v>5</v>
      </c>
      <c r="B256" t="str">
        <f t="shared" si="22"/>
        <v>FlC-2750</v>
      </c>
      <c r="C256" s="2" t="s">
        <v>315</v>
      </c>
      <c r="D256" s="2" t="str">
        <f t="shared" si="26"/>
        <v>2</v>
      </c>
      <c r="E256" s="2" t="str">
        <f t="shared" si="27"/>
        <v>27</v>
      </c>
      <c r="F256" s="2" t="str">
        <f t="shared" si="28"/>
        <v>275</v>
      </c>
      <c r="G256" s="1" t="s">
        <v>969</v>
      </c>
      <c r="H256" s="17">
        <v>0</v>
      </c>
      <c r="I256" s="17"/>
      <c r="J256" s="7">
        <v>0</v>
      </c>
      <c r="K256" s="7">
        <v>0</v>
      </c>
      <c r="L256" s="7">
        <v>0</v>
      </c>
      <c r="M256" s="7"/>
      <c r="N256" s="7">
        <v>0</v>
      </c>
      <c r="O256" s="7">
        <v>0</v>
      </c>
      <c r="P256" s="7">
        <v>0</v>
      </c>
      <c r="Q256" s="7"/>
      <c r="R256" s="7">
        <v>0</v>
      </c>
      <c r="S256" s="7">
        <v>0</v>
      </c>
      <c r="T256" s="7">
        <v>0</v>
      </c>
      <c r="U256" s="7"/>
      <c r="V256" s="7">
        <v>0</v>
      </c>
      <c r="W256" s="7">
        <v>0</v>
      </c>
      <c r="X256" s="7">
        <v>0</v>
      </c>
      <c r="Y256" s="7"/>
      <c r="Z256" s="7">
        <v>0</v>
      </c>
      <c r="AA256" s="7">
        <v>0</v>
      </c>
      <c r="AB256" s="7">
        <v>0</v>
      </c>
      <c r="AC256" s="7"/>
      <c r="AD256" s="7">
        <v>0</v>
      </c>
      <c r="AE256" s="7">
        <v>0</v>
      </c>
      <c r="AF256" s="7">
        <v>0</v>
      </c>
      <c r="AG256" s="29">
        <v>0</v>
      </c>
      <c r="AH256" s="7">
        <v>0</v>
      </c>
      <c r="AI256" s="7">
        <v>0</v>
      </c>
      <c r="AJ256" s="7">
        <v>0</v>
      </c>
      <c r="AK256" s="29">
        <v>0</v>
      </c>
      <c r="AL256" s="7">
        <v>0</v>
      </c>
      <c r="AM256" s="105">
        <v>0</v>
      </c>
      <c r="AN256" s="7">
        <v>0</v>
      </c>
      <c r="AO256" s="11">
        <v>0</v>
      </c>
      <c r="AP256" s="105">
        <v>0</v>
      </c>
      <c r="AQ256" s="11">
        <v>0</v>
      </c>
      <c r="AR256" s="11">
        <v>0</v>
      </c>
      <c r="AS256" s="11">
        <v>0</v>
      </c>
      <c r="AT256" s="11">
        <v>0</v>
      </c>
      <c r="AU256" s="11"/>
      <c r="AV256" s="11">
        <v>0</v>
      </c>
      <c r="AW256" s="11">
        <v>0</v>
      </c>
      <c r="AX256" s="11"/>
      <c r="AZ256" s="11"/>
      <c r="BA256" s="11"/>
    </row>
    <row r="257" spans="1:53" hidden="1" x14ac:dyDescent="0.25">
      <c r="A257">
        <v>5</v>
      </c>
      <c r="B257" t="str">
        <f t="shared" si="22"/>
        <v>FlC-2810</v>
      </c>
      <c r="C257" s="2" t="s">
        <v>315</v>
      </c>
      <c r="D257" s="2" t="str">
        <f t="shared" si="26"/>
        <v>2</v>
      </c>
      <c r="E257" s="2" t="str">
        <f t="shared" si="27"/>
        <v>28</v>
      </c>
      <c r="F257" s="2" t="str">
        <f t="shared" si="28"/>
        <v>281</v>
      </c>
      <c r="G257" s="1" t="s">
        <v>644</v>
      </c>
      <c r="H257" s="7">
        <v>32842</v>
      </c>
      <c r="I257" s="7"/>
      <c r="J257" s="7">
        <v>40599.231249999997</v>
      </c>
      <c r="K257" s="7">
        <v>40694.506999999998</v>
      </c>
      <c r="L257" s="7">
        <v>32611</v>
      </c>
      <c r="M257" s="7"/>
      <c r="N257" s="7">
        <v>35366.03</v>
      </c>
      <c r="O257" s="7">
        <v>35366.03</v>
      </c>
      <c r="P257" s="7">
        <v>34980</v>
      </c>
      <c r="Q257" s="7"/>
      <c r="R257" s="7">
        <v>63748.661999999997</v>
      </c>
      <c r="S257" s="7">
        <v>63748.661999999997</v>
      </c>
      <c r="T257" s="7">
        <v>52248</v>
      </c>
      <c r="U257" s="7"/>
      <c r="V257" s="7">
        <v>62289.441000000006</v>
      </c>
      <c r="W257" s="7">
        <v>62289.441000000006</v>
      </c>
      <c r="X257" s="7">
        <v>31156</v>
      </c>
      <c r="Y257" s="7"/>
      <c r="Z257" s="7">
        <v>65909.532000000007</v>
      </c>
      <c r="AA257" s="7">
        <v>65909.532000000007</v>
      </c>
      <c r="AB257" s="7">
        <v>34194</v>
      </c>
      <c r="AC257" s="7"/>
      <c r="AD257" s="7">
        <v>72830.65400000001</v>
      </c>
      <c r="AE257" s="7">
        <v>72830.65400000001</v>
      </c>
      <c r="AF257" s="7">
        <v>43184</v>
      </c>
      <c r="AG257" s="29">
        <v>96304.673999999999</v>
      </c>
      <c r="AH257" s="7">
        <v>92454.26376999999</v>
      </c>
      <c r="AI257" s="7">
        <v>92454.26376999999</v>
      </c>
      <c r="AJ257" s="7">
        <v>47256</v>
      </c>
      <c r="AK257" s="29">
        <v>92755.473490000019</v>
      </c>
      <c r="AL257" s="7">
        <v>91864.138490000012</v>
      </c>
      <c r="AM257" s="105">
        <v>91864.138490000012</v>
      </c>
      <c r="AN257" s="7">
        <v>54788</v>
      </c>
      <c r="AO257" s="11">
        <v>93134.326330000011</v>
      </c>
      <c r="AP257" s="105">
        <v>93766.717999999993</v>
      </c>
      <c r="AQ257" s="11">
        <v>93766.717999999993</v>
      </c>
      <c r="AR257" s="11">
        <v>58082</v>
      </c>
      <c r="AS257" s="11">
        <v>93616.602090000015</v>
      </c>
      <c r="AT257" s="11">
        <v>93485.735329999996</v>
      </c>
      <c r="AU257" s="11">
        <v>93485.735329999996</v>
      </c>
      <c r="AV257" s="11">
        <v>66273</v>
      </c>
      <c r="AW257" s="11">
        <v>83510.428679999997</v>
      </c>
      <c r="AX257" s="11">
        <v>82109.048600000009</v>
      </c>
      <c r="AZ257" s="11">
        <v>80020</v>
      </c>
      <c r="BA257" s="11">
        <v>90769.716220000002</v>
      </c>
    </row>
    <row r="258" spans="1:53" hidden="1" x14ac:dyDescent="0.25">
      <c r="A258">
        <v>5</v>
      </c>
      <c r="B258" t="str">
        <f t="shared" si="22"/>
        <v>FlC-2820</v>
      </c>
      <c r="C258" s="2" t="s">
        <v>315</v>
      </c>
      <c r="D258" s="2" t="str">
        <f t="shared" si="26"/>
        <v>2</v>
      </c>
      <c r="E258" s="2" t="str">
        <f t="shared" si="27"/>
        <v>28</v>
      </c>
      <c r="F258" s="2" t="str">
        <f t="shared" si="28"/>
        <v>282</v>
      </c>
      <c r="G258" s="1" t="s">
        <v>645</v>
      </c>
      <c r="H258" s="7">
        <v>10170</v>
      </c>
      <c r="I258" s="7"/>
      <c r="J258" s="7">
        <v>10622.810750000001</v>
      </c>
      <c r="K258" s="7">
        <v>10622.810750000001</v>
      </c>
      <c r="L258" s="7">
        <v>304038</v>
      </c>
      <c r="M258" s="7"/>
      <c r="N258" s="7">
        <v>307863.92499999999</v>
      </c>
      <c r="O258" s="7">
        <v>307863.92499999999</v>
      </c>
      <c r="P258" s="7">
        <v>307613</v>
      </c>
      <c r="Q258" s="7"/>
      <c r="R258" s="7">
        <v>299640.3</v>
      </c>
      <c r="S258" s="7">
        <v>299640.3</v>
      </c>
      <c r="T258" s="7">
        <v>315370</v>
      </c>
      <c r="U258" s="7"/>
      <c r="V258" s="7">
        <v>325129.68664999999</v>
      </c>
      <c r="W258" s="7">
        <v>325129.40364999993</v>
      </c>
      <c r="X258" s="7">
        <v>13762</v>
      </c>
      <c r="Y258" s="7"/>
      <c r="Z258" s="7">
        <v>35741.432999999997</v>
      </c>
      <c r="AA258" s="7">
        <v>35732.451000000001</v>
      </c>
      <c r="AB258" s="7">
        <v>208345</v>
      </c>
      <c r="AC258" s="7"/>
      <c r="AD258" s="7">
        <v>244147.96900000001</v>
      </c>
      <c r="AE258" s="7">
        <v>244147.96900000001</v>
      </c>
      <c r="AF258" s="7">
        <v>60456</v>
      </c>
      <c r="AG258" s="29">
        <v>72168.739000000001</v>
      </c>
      <c r="AH258" s="7">
        <v>70094.146800000002</v>
      </c>
      <c r="AI258" s="7">
        <v>70094.146800000002</v>
      </c>
      <c r="AJ258" s="7">
        <v>110320</v>
      </c>
      <c r="AK258" s="29">
        <v>63080.303530000005</v>
      </c>
      <c r="AL258" s="7">
        <v>57811.229470000006</v>
      </c>
      <c r="AM258" s="105">
        <v>57811.229470000006</v>
      </c>
      <c r="AN258" s="7">
        <v>54916</v>
      </c>
      <c r="AO258" s="11">
        <v>68089.350799999986</v>
      </c>
      <c r="AP258" s="105">
        <v>76696.613000000012</v>
      </c>
      <c r="AQ258" s="11">
        <v>76696.613000000012</v>
      </c>
      <c r="AR258" s="11">
        <v>57310</v>
      </c>
      <c r="AS258" s="11">
        <v>51540.072800000002</v>
      </c>
      <c r="AT258" s="11">
        <v>51818.680830000005</v>
      </c>
      <c r="AU258" s="11">
        <v>51818.680830000005</v>
      </c>
      <c r="AV258" s="11">
        <v>102597</v>
      </c>
      <c r="AW258" s="11">
        <v>71228.047430000006</v>
      </c>
      <c r="AX258" s="11">
        <v>79889.278289999987</v>
      </c>
      <c r="AZ258" s="11">
        <v>64106</v>
      </c>
      <c r="BA258" s="11">
        <v>107820.33829</v>
      </c>
    </row>
    <row r="259" spans="1:53" hidden="1" x14ac:dyDescent="0.25">
      <c r="A259">
        <v>5</v>
      </c>
      <c r="B259" t="str">
        <f t="shared" ref="B259:B322" si="29">C259&amp;"-"&amp;G259</f>
        <v>FlC-2830</v>
      </c>
      <c r="C259" s="2" t="s">
        <v>315</v>
      </c>
      <c r="D259" s="2" t="str">
        <f t="shared" si="26"/>
        <v>2</v>
      </c>
      <c r="E259" s="2" t="str">
        <f t="shared" si="27"/>
        <v>28</v>
      </c>
      <c r="F259" s="2" t="str">
        <f t="shared" si="28"/>
        <v>283</v>
      </c>
      <c r="G259" s="1" t="s">
        <v>646</v>
      </c>
      <c r="H259" s="7">
        <v>1740</v>
      </c>
      <c r="I259" s="7"/>
      <c r="J259" s="7">
        <v>2060.15362</v>
      </c>
      <c r="K259" s="7">
        <v>2060.15362</v>
      </c>
      <c r="L259" s="7">
        <v>1986</v>
      </c>
      <c r="M259" s="7"/>
      <c r="N259" s="7">
        <v>2810.8090000000002</v>
      </c>
      <c r="O259" s="7">
        <v>2810.8090000000002</v>
      </c>
      <c r="P259" s="7">
        <v>2026</v>
      </c>
      <c r="Q259" s="7"/>
      <c r="R259" s="7">
        <v>2696.596</v>
      </c>
      <c r="S259" s="7">
        <v>2696.596</v>
      </c>
      <c r="T259" s="7">
        <v>3818</v>
      </c>
      <c r="U259" s="7"/>
      <c r="V259" s="7">
        <v>3680.66057</v>
      </c>
      <c r="W259" s="7">
        <v>3680.66057</v>
      </c>
      <c r="X259" s="7">
        <v>29109</v>
      </c>
      <c r="Y259" s="7"/>
      <c r="Z259" s="7">
        <v>2962.2740000000003</v>
      </c>
      <c r="AA259" s="7">
        <v>2962.2740000000003</v>
      </c>
      <c r="AB259" s="7">
        <v>29815</v>
      </c>
      <c r="AC259" s="7"/>
      <c r="AD259" s="7">
        <v>3482.1079999999997</v>
      </c>
      <c r="AE259" s="7">
        <v>3482.1079999999997</v>
      </c>
      <c r="AF259" s="7">
        <v>34217</v>
      </c>
      <c r="AG259" s="29">
        <v>4209.5199999999995</v>
      </c>
      <c r="AH259" s="7">
        <v>3950.9558499999998</v>
      </c>
      <c r="AI259" s="7">
        <v>3950.9558499999998</v>
      </c>
      <c r="AJ259" s="7">
        <v>37816</v>
      </c>
      <c r="AK259" s="29">
        <v>3975.8572899999999</v>
      </c>
      <c r="AL259" s="7">
        <v>3807.386</v>
      </c>
      <c r="AM259" s="105">
        <v>3807.386</v>
      </c>
      <c r="AN259" s="7">
        <v>40320</v>
      </c>
      <c r="AO259" s="11">
        <v>5614.1508599999997</v>
      </c>
      <c r="AP259" s="105">
        <v>4689.7970000000005</v>
      </c>
      <c r="AQ259" s="11">
        <v>4689.7970000000005</v>
      </c>
      <c r="AR259" s="11">
        <v>48918</v>
      </c>
      <c r="AS259" s="11">
        <v>4128.6886400000003</v>
      </c>
      <c r="AT259" s="11">
        <v>4175.0758599999999</v>
      </c>
      <c r="AU259" s="11">
        <v>4175.0758599999999</v>
      </c>
      <c r="AV259" s="11">
        <v>41668</v>
      </c>
      <c r="AW259" s="11">
        <v>3011.1580399999998</v>
      </c>
      <c r="AX259" s="11">
        <v>3014.0017199999998</v>
      </c>
      <c r="AZ259" s="11">
        <v>48123</v>
      </c>
      <c r="BA259" s="11">
        <v>4244.2778799999996</v>
      </c>
    </row>
    <row r="260" spans="1:53" hidden="1" x14ac:dyDescent="0.25">
      <c r="A260">
        <v>5</v>
      </c>
      <c r="B260" t="str">
        <f t="shared" si="29"/>
        <v>FlC-3610</v>
      </c>
      <c r="C260" s="2" t="s">
        <v>315</v>
      </c>
      <c r="D260" s="2" t="str">
        <f t="shared" si="26"/>
        <v>3</v>
      </c>
      <c r="E260" s="2" t="str">
        <f t="shared" si="27"/>
        <v>36</v>
      </c>
      <c r="F260" s="2" t="str">
        <f t="shared" si="28"/>
        <v>361</v>
      </c>
      <c r="G260" s="1" t="s">
        <v>649</v>
      </c>
      <c r="H260" s="7">
        <v>0</v>
      </c>
      <c r="I260" s="7"/>
      <c r="J260" s="7">
        <v>0</v>
      </c>
      <c r="K260" s="7">
        <v>0</v>
      </c>
      <c r="L260" s="7">
        <v>0</v>
      </c>
      <c r="M260" s="7"/>
      <c r="N260" s="7">
        <v>0</v>
      </c>
      <c r="O260" s="7">
        <v>0</v>
      </c>
      <c r="P260" s="7">
        <v>0</v>
      </c>
      <c r="Q260" s="7"/>
      <c r="R260" s="7">
        <v>0</v>
      </c>
      <c r="S260" s="7">
        <v>0</v>
      </c>
      <c r="T260" s="7">
        <v>0</v>
      </c>
      <c r="U260" s="7"/>
      <c r="V260" s="7">
        <v>0</v>
      </c>
      <c r="W260" s="7">
        <v>0</v>
      </c>
      <c r="X260" s="7">
        <v>0</v>
      </c>
      <c r="Y260" s="7"/>
      <c r="Z260" s="7">
        <v>0</v>
      </c>
      <c r="AA260" s="7">
        <v>0</v>
      </c>
      <c r="AB260" s="7">
        <v>0</v>
      </c>
      <c r="AC260" s="7"/>
      <c r="AD260" s="7">
        <v>0</v>
      </c>
      <c r="AE260" s="7">
        <v>0</v>
      </c>
      <c r="AF260" s="7">
        <v>0</v>
      </c>
      <c r="AG260" s="29">
        <v>0</v>
      </c>
      <c r="AH260" s="7">
        <v>0</v>
      </c>
      <c r="AI260" s="7">
        <v>0</v>
      </c>
      <c r="AJ260" s="7">
        <v>0</v>
      </c>
      <c r="AK260" s="29">
        <v>0</v>
      </c>
      <c r="AL260" s="7">
        <v>0</v>
      </c>
      <c r="AM260" s="105">
        <v>0</v>
      </c>
      <c r="AN260" s="7">
        <v>0</v>
      </c>
      <c r="AO260" s="11">
        <v>0.17651</v>
      </c>
      <c r="AP260" s="105">
        <v>0.17699999999999999</v>
      </c>
      <c r="AQ260" s="11">
        <v>0.17699999999999999</v>
      </c>
      <c r="AR260" s="11">
        <v>0</v>
      </c>
      <c r="AS260" s="11">
        <v>0</v>
      </c>
      <c r="AT260" s="11">
        <v>0</v>
      </c>
      <c r="AU260" s="11">
        <v>0</v>
      </c>
      <c r="AV260" s="11">
        <v>0</v>
      </c>
      <c r="AW260" s="11">
        <v>0</v>
      </c>
      <c r="AX260" s="11">
        <v>0</v>
      </c>
      <c r="AZ260" s="11">
        <v>0</v>
      </c>
      <c r="BA260" s="11">
        <v>0</v>
      </c>
    </row>
    <row r="261" spans="1:53" hidden="1" x14ac:dyDescent="0.25">
      <c r="A261">
        <v>5</v>
      </c>
      <c r="B261" t="str">
        <f t="shared" si="29"/>
        <v>FlC-3620</v>
      </c>
      <c r="C261" s="2" t="s">
        <v>315</v>
      </c>
      <c r="D261" s="2" t="str">
        <f t="shared" si="26"/>
        <v>3</v>
      </c>
      <c r="E261" s="2" t="str">
        <f t="shared" si="27"/>
        <v>36</v>
      </c>
      <c r="F261" s="2" t="str">
        <f t="shared" si="28"/>
        <v>362</v>
      </c>
      <c r="G261" s="1" t="s">
        <v>650</v>
      </c>
      <c r="H261" s="7">
        <v>4</v>
      </c>
      <c r="I261" s="7"/>
      <c r="J261" s="7">
        <v>907.03148999999996</v>
      </c>
      <c r="K261" s="7">
        <v>907.03148999999996</v>
      </c>
      <c r="L261" s="7">
        <v>145</v>
      </c>
      <c r="M261" s="7"/>
      <c r="N261" s="7">
        <v>3050.2219999999998</v>
      </c>
      <c r="O261" s="7">
        <v>3050.2219999999998</v>
      </c>
      <c r="P261" s="7">
        <v>206</v>
      </c>
      <c r="Q261" s="7"/>
      <c r="R261" s="7">
        <v>3436.6320000000001</v>
      </c>
      <c r="S261" s="7">
        <v>3436.6320000000001</v>
      </c>
      <c r="T261" s="7">
        <v>166</v>
      </c>
      <c r="U261" s="7"/>
      <c r="V261" s="7">
        <v>3212.8974600000001</v>
      </c>
      <c r="W261" s="7">
        <v>3212.8974600000001</v>
      </c>
      <c r="X261" s="7">
        <v>230</v>
      </c>
      <c r="Y261" s="7"/>
      <c r="Z261" s="7">
        <v>3349.8509999999997</v>
      </c>
      <c r="AA261" s="7">
        <v>3349.8509999999997</v>
      </c>
      <c r="AB261" s="7">
        <v>216</v>
      </c>
      <c r="AC261" s="7"/>
      <c r="AD261" s="7">
        <v>3348.4430000000002</v>
      </c>
      <c r="AE261" s="7">
        <v>3348.4430000000002</v>
      </c>
      <c r="AF261" s="7">
        <v>206</v>
      </c>
      <c r="AG261" s="29">
        <v>3223.2539999999999</v>
      </c>
      <c r="AH261" s="7">
        <v>3095.2918799999998</v>
      </c>
      <c r="AI261" s="7">
        <v>3095.2918799999998</v>
      </c>
      <c r="AJ261" s="7">
        <v>206</v>
      </c>
      <c r="AK261" s="29">
        <v>3205.5224900000003</v>
      </c>
      <c r="AL261" s="7">
        <v>3349.88249</v>
      </c>
      <c r="AM261" s="105">
        <v>3349.88249</v>
      </c>
      <c r="AN261" s="7">
        <v>276</v>
      </c>
      <c r="AO261" s="11">
        <v>3575.8496700000001</v>
      </c>
      <c r="AP261" s="105">
        <v>3466.7759999999998</v>
      </c>
      <c r="AQ261" s="11">
        <v>3466.7759999999998</v>
      </c>
      <c r="AR261" s="11">
        <v>276</v>
      </c>
      <c r="AS261" s="11">
        <v>3603.12473</v>
      </c>
      <c r="AT261" s="11">
        <v>4264.2887300000002</v>
      </c>
      <c r="AU261" s="11">
        <v>4264.2887300000002</v>
      </c>
      <c r="AV261" s="11">
        <v>316</v>
      </c>
      <c r="AW261" s="11">
        <v>6124.8273800000006</v>
      </c>
      <c r="AX261" s="11">
        <v>6124.8273799999988</v>
      </c>
      <c r="AZ261" s="11">
        <v>316</v>
      </c>
      <c r="BA261" s="11">
        <v>4058.8817300000001</v>
      </c>
    </row>
    <row r="262" spans="1:53" hidden="1" x14ac:dyDescent="0.25">
      <c r="A262">
        <v>5</v>
      </c>
      <c r="B262" t="str">
        <f t="shared" si="29"/>
        <v>FlC-3630</v>
      </c>
      <c r="C262" s="2" t="s">
        <v>315</v>
      </c>
      <c r="D262" s="2" t="str">
        <f t="shared" si="26"/>
        <v>3</v>
      </c>
      <c r="E262" s="2" t="str">
        <f t="shared" si="27"/>
        <v>36</v>
      </c>
      <c r="F262" s="2" t="str">
        <f t="shared" si="28"/>
        <v>363</v>
      </c>
      <c r="G262" s="1" t="s">
        <v>651</v>
      </c>
      <c r="H262" s="7">
        <v>49850</v>
      </c>
      <c r="I262" s="7"/>
      <c r="J262" s="7">
        <v>96031.941390000007</v>
      </c>
      <c r="K262" s="7">
        <v>96031.941390000007</v>
      </c>
      <c r="L262" s="7">
        <v>90863</v>
      </c>
      <c r="M262" s="7"/>
      <c r="N262" s="7">
        <v>100483.416</v>
      </c>
      <c r="O262" s="7">
        <v>100483.416</v>
      </c>
      <c r="P262" s="7">
        <v>96459</v>
      </c>
      <c r="Q262" s="7"/>
      <c r="R262" s="7">
        <v>102574.023</v>
      </c>
      <c r="S262" s="7">
        <v>102574.023</v>
      </c>
      <c r="T262" s="7">
        <v>102165</v>
      </c>
      <c r="U262" s="7"/>
      <c r="V262" s="7">
        <v>56521.927000000003</v>
      </c>
      <c r="W262" s="7">
        <v>56521.927000000003</v>
      </c>
      <c r="X262" s="7">
        <v>100498</v>
      </c>
      <c r="Y262" s="7"/>
      <c r="Z262" s="7">
        <v>35204.686999999998</v>
      </c>
      <c r="AA262" s="7">
        <v>35204.686999999998</v>
      </c>
      <c r="AB262" s="7">
        <v>39308</v>
      </c>
      <c r="AC262" s="7"/>
      <c r="AD262" s="7">
        <v>34890.375</v>
      </c>
      <c r="AE262" s="7">
        <v>34890.375</v>
      </c>
      <c r="AF262" s="7">
        <v>40408</v>
      </c>
      <c r="AG262" s="29">
        <v>33808</v>
      </c>
      <c r="AH262" s="7">
        <v>35988.777999999998</v>
      </c>
      <c r="AI262" s="7">
        <v>35988.777999999998</v>
      </c>
      <c r="AJ262" s="7">
        <v>33808</v>
      </c>
      <c r="AK262" s="29">
        <v>0</v>
      </c>
      <c r="AL262" s="7">
        <v>0</v>
      </c>
      <c r="AM262" s="105">
        <v>0</v>
      </c>
      <c r="AN262" s="7">
        <v>0</v>
      </c>
      <c r="AO262" s="11">
        <v>0</v>
      </c>
      <c r="AP262" s="105">
        <v>0</v>
      </c>
      <c r="AQ262" s="11">
        <v>0</v>
      </c>
      <c r="AR262" s="11">
        <v>0</v>
      </c>
      <c r="AS262" s="11">
        <v>0</v>
      </c>
      <c r="AT262" s="11">
        <v>0</v>
      </c>
      <c r="AU262" s="11">
        <v>0</v>
      </c>
      <c r="AV262" s="11">
        <v>0</v>
      </c>
      <c r="AW262" s="11">
        <v>0</v>
      </c>
      <c r="AX262" s="11">
        <v>0</v>
      </c>
      <c r="AZ262" s="11">
        <v>0</v>
      </c>
      <c r="BA262" s="11">
        <v>0</v>
      </c>
    </row>
    <row r="263" spans="1:53" hidden="1" x14ac:dyDescent="0.25">
      <c r="A263">
        <v>5</v>
      </c>
      <c r="B263" t="str">
        <f t="shared" si="29"/>
        <v>FlC-3640</v>
      </c>
      <c r="C263" s="2" t="s">
        <v>315</v>
      </c>
      <c r="D263" s="2" t="str">
        <f t="shared" si="26"/>
        <v>3</v>
      </c>
      <c r="E263" s="2" t="str">
        <f t="shared" si="27"/>
        <v>36</v>
      </c>
      <c r="F263" s="2" t="str">
        <f t="shared" si="28"/>
        <v>364</v>
      </c>
      <c r="G263" s="1" t="s">
        <v>652</v>
      </c>
      <c r="H263" s="7">
        <v>1560659</v>
      </c>
      <c r="I263" s="7"/>
      <c r="J263" s="7">
        <v>1795490.0478300001</v>
      </c>
      <c r="K263" s="7">
        <v>1795490.0478300001</v>
      </c>
      <c r="L263" s="7">
        <v>1882992</v>
      </c>
      <c r="M263" s="7"/>
      <c r="N263" s="7">
        <v>1967751.8299999998</v>
      </c>
      <c r="O263" s="7">
        <v>1967751.8299999998</v>
      </c>
      <c r="P263" s="7">
        <v>2099808</v>
      </c>
      <c r="Q263" s="7"/>
      <c r="R263" s="7">
        <v>1952406.1740000001</v>
      </c>
      <c r="S263" s="7">
        <v>1952406.1740000001</v>
      </c>
      <c r="T263" s="7">
        <v>2091517</v>
      </c>
      <c r="U263" s="7"/>
      <c r="V263" s="7">
        <v>2022954.267</v>
      </c>
      <c r="W263" s="7">
        <v>2022954.267</v>
      </c>
      <c r="X263" s="7">
        <v>2089157</v>
      </c>
      <c r="Y263" s="7"/>
      <c r="Z263" s="7">
        <v>2170381.5350000001</v>
      </c>
      <c r="AA263" s="7">
        <v>2170381.5350000001</v>
      </c>
      <c r="AB263" s="7">
        <v>394</v>
      </c>
      <c r="AC263" s="7"/>
      <c r="AD263" s="7">
        <v>2500740.0180000002</v>
      </c>
      <c r="AE263" s="7">
        <v>2500740.0180000002</v>
      </c>
      <c r="AF263" s="7">
        <v>534</v>
      </c>
      <c r="AG263" s="29">
        <v>2677579.8879999998</v>
      </c>
      <c r="AH263" s="7">
        <v>2677579.4117800002</v>
      </c>
      <c r="AI263" s="7">
        <v>2677579.4117800002</v>
      </c>
      <c r="AJ263" s="7">
        <v>584</v>
      </c>
      <c r="AK263" s="29">
        <v>2960364.1063694297</v>
      </c>
      <c r="AL263" s="7">
        <v>2960034.9856999996</v>
      </c>
      <c r="AM263" s="105">
        <v>2960034.9856999996</v>
      </c>
      <c r="AN263" s="7">
        <v>584</v>
      </c>
      <c r="AO263" s="11">
        <v>2980774.95786</v>
      </c>
      <c r="AP263" s="105">
        <v>2980774.9580000001</v>
      </c>
      <c r="AQ263" s="11">
        <v>2980774.9580000001</v>
      </c>
      <c r="AR263" s="11">
        <v>331</v>
      </c>
      <c r="AS263" s="11">
        <v>3347507.9282415998</v>
      </c>
      <c r="AT263" s="11">
        <v>3339066.7635503998</v>
      </c>
      <c r="AU263" s="11">
        <v>3339066.7635503998</v>
      </c>
      <c r="AV263" s="11">
        <v>3012430</v>
      </c>
      <c r="AW263" s="11">
        <v>2798376.9341895999</v>
      </c>
      <c r="AX263" s="11">
        <v>2798376.9341895999</v>
      </c>
      <c r="AZ263" s="11">
        <v>2878340</v>
      </c>
      <c r="BA263" s="11">
        <v>3586979.4956399999</v>
      </c>
    </row>
    <row r="264" spans="1:53" hidden="1" x14ac:dyDescent="0.25">
      <c r="A264">
        <v>5</v>
      </c>
      <c r="B264" t="str">
        <f t="shared" si="29"/>
        <v>FlC-3650</v>
      </c>
      <c r="C264" s="2" t="s">
        <v>315</v>
      </c>
      <c r="D264" s="2" t="str">
        <f t="shared" si="26"/>
        <v>3</v>
      </c>
      <c r="E264" s="2" t="str">
        <f t="shared" si="27"/>
        <v>36</v>
      </c>
      <c r="F264" s="2" t="str">
        <f t="shared" si="28"/>
        <v>365</v>
      </c>
      <c r="G264" s="1" t="s">
        <v>653</v>
      </c>
      <c r="H264" s="7">
        <v>0</v>
      </c>
      <c r="I264" s="7"/>
      <c r="J264" s="7">
        <v>211754.89244</v>
      </c>
      <c r="K264" s="7">
        <v>211754.89244</v>
      </c>
      <c r="L264" s="7">
        <v>0</v>
      </c>
      <c r="M264" s="7"/>
      <c r="N264" s="7">
        <v>234625.07499999998</v>
      </c>
      <c r="O264" s="7">
        <v>234625.07499999998</v>
      </c>
      <c r="P264" s="7">
        <v>0</v>
      </c>
      <c r="Q264" s="7"/>
      <c r="R264" s="7">
        <v>253708.43799999999</v>
      </c>
      <c r="S264" s="7">
        <v>253708.43799999999</v>
      </c>
      <c r="T264" s="7">
        <v>0</v>
      </c>
      <c r="U264" s="7"/>
      <c r="V264" s="7">
        <v>283951.32399999996</v>
      </c>
      <c r="W264" s="7">
        <v>283951.08399999997</v>
      </c>
      <c r="X264" s="7">
        <v>0</v>
      </c>
      <c r="Y264" s="7"/>
      <c r="Z264" s="7">
        <v>301389.07799999998</v>
      </c>
      <c r="AA264" s="7">
        <v>301389.07799999998</v>
      </c>
      <c r="AB264" s="7">
        <v>0</v>
      </c>
      <c r="AC264" s="7"/>
      <c r="AD264" s="7">
        <v>0</v>
      </c>
      <c r="AE264" s="7">
        <v>0</v>
      </c>
      <c r="AF264" s="7">
        <v>0</v>
      </c>
      <c r="AG264" s="29">
        <v>0</v>
      </c>
      <c r="AH264" s="7">
        <v>0</v>
      </c>
      <c r="AI264" s="7">
        <v>0</v>
      </c>
      <c r="AJ264" s="7">
        <v>0</v>
      </c>
      <c r="AK264" s="29">
        <v>0</v>
      </c>
      <c r="AL264" s="7">
        <v>0</v>
      </c>
      <c r="AM264" s="105">
        <v>0</v>
      </c>
      <c r="AN264" s="7">
        <v>0</v>
      </c>
      <c r="AO264" s="11">
        <v>0</v>
      </c>
      <c r="AP264" s="105">
        <v>0</v>
      </c>
      <c r="AQ264" s="11">
        <v>0</v>
      </c>
      <c r="AR264" s="11">
        <v>0</v>
      </c>
      <c r="AS264" s="11">
        <v>0</v>
      </c>
      <c r="AT264" s="11">
        <v>0</v>
      </c>
      <c r="AU264" s="11">
        <v>0</v>
      </c>
      <c r="AV264" s="11">
        <v>0</v>
      </c>
      <c r="AW264" s="11">
        <v>0</v>
      </c>
      <c r="AX264" s="11">
        <v>23</v>
      </c>
      <c r="AZ264" s="11">
        <v>0</v>
      </c>
      <c r="BA264" s="11">
        <v>0</v>
      </c>
    </row>
    <row r="265" spans="1:53" hidden="1" x14ac:dyDescent="0.25">
      <c r="A265">
        <v>5</v>
      </c>
      <c r="B265" t="str">
        <f t="shared" si="29"/>
        <v>FlC-3660</v>
      </c>
      <c r="C265" s="2" t="s">
        <v>315</v>
      </c>
      <c r="D265" s="2" t="str">
        <f t="shared" si="26"/>
        <v>3</v>
      </c>
      <c r="E265" s="2" t="str">
        <f t="shared" si="27"/>
        <v>36</v>
      </c>
      <c r="F265" s="2" t="str">
        <f t="shared" si="28"/>
        <v>366</v>
      </c>
      <c r="G265" s="1" t="s">
        <v>654</v>
      </c>
      <c r="H265" s="7">
        <v>1137316</v>
      </c>
      <c r="I265" s="7"/>
      <c r="J265" s="7">
        <v>1128058.8328</v>
      </c>
      <c r="K265" s="7">
        <v>1128058.8327899999</v>
      </c>
      <c r="L265" s="7">
        <v>1294493</v>
      </c>
      <c r="M265" s="7"/>
      <c r="N265" s="7">
        <v>1260966.5560000001</v>
      </c>
      <c r="O265" s="7">
        <v>1260966.5560000001</v>
      </c>
      <c r="P265" s="7">
        <v>1218111</v>
      </c>
      <c r="Q265" s="7"/>
      <c r="R265" s="7">
        <v>1216102.3199999998</v>
      </c>
      <c r="S265" s="7">
        <v>1216102.3199999998</v>
      </c>
      <c r="T265" s="7">
        <v>1188633</v>
      </c>
      <c r="U265" s="7"/>
      <c r="V265" s="7">
        <v>1237376.8159999999</v>
      </c>
      <c r="W265" s="7">
        <v>1237376.8159999999</v>
      </c>
      <c r="X265" s="7">
        <v>1189018</v>
      </c>
      <c r="Y265" s="7"/>
      <c r="Z265" s="7">
        <v>1245897.83</v>
      </c>
      <c r="AA265" s="7">
        <v>1245897.83</v>
      </c>
      <c r="AB265" s="7">
        <v>1200045</v>
      </c>
      <c r="AC265" s="7"/>
      <c r="AD265" s="7">
        <v>1258301.3640000001</v>
      </c>
      <c r="AE265" s="7">
        <v>1258301.3640000001</v>
      </c>
      <c r="AF265" s="7">
        <v>1628711</v>
      </c>
      <c r="AG265" s="29">
        <v>1576472.8259999999</v>
      </c>
      <c r="AH265" s="7">
        <v>1581779.5713299999</v>
      </c>
      <c r="AI265" s="7">
        <v>1581779.5713299999</v>
      </c>
      <c r="AJ265" s="7">
        <v>1708092</v>
      </c>
      <c r="AK265" s="29">
        <v>1745736.7698387899</v>
      </c>
      <c r="AL265" s="7">
        <v>1742352.9053</v>
      </c>
      <c r="AM265" s="105">
        <v>1742352.9053</v>
      </c>
      <c r="AN265" s="7">
        <v>1804655</v>
      </c>
      <c r="AO265" s="11">
        <v>1805504.90664063</v>
      </c>
      <c r="AP265" s="105">
        <v>1803840.436</v>
      </c>
      <c r="AQ265" s="11">
        <v>1803840.436</v>
      </c>
      <c r="AR265" s="11">
        <v>1854039</v>
      </c>
      <c r="AS265" s="11">
        <v>1862402.8334211197</v>
      </c>
      <c r="AT265" s="11">
        <v>1863753.1732999999</v>
      </c>
      <c r="AU265" s="11">
        <v>1863753.1732999999</v>
      </c>
      <c r="AV265" s="11">
        <v>1936053</v>
      </c>
      <c r="AW265" s="11">
        <v>1814299.6347699999</v>
      </c>
      <c r="AX265" s="11">
        <v>1809782.3562400001</v>
      </c>
      <c r="AZ265" s="11">
        <v>1924529</v>
      </c>
      <c r="BA265" s="11">
        <v>1901885.72144894</v>
      </c>
    </row>
    <row r="266" spans="1:53" hidden="1" x14ac:dyDescent="0.25">
      <c r="A266">
        <v>5</v>
      </c>
      <c r="B266" t="str">
        <f t="shared" si="29"/>
        <v>FlC-3670</v>
      </c>
      <c r="C266" s="2" t="s">
        <v>315</v>
      </c>
      <c r="D266" s="2" t="str">
        <f t="shared" si="26"/>
        <v>3</v>
      </c>
      <c r="E266" s="2" t="str">
        <f t="shared" si="27"/>
        <v>36</v>
      </c>
      <c r="F266" s="2" t="str">
        <f t="shared" si="28"/>
        <v>367</v>
      </c>
      <c r="G266" s="1" t="s">
        <v>655</v>
      </c>
      <c r="H266" s="7">
        <v>153841</v>
      </c>
      <c r="I266" s="7"/>
      <c r="J266" s="7">
        <v>139329.48816000001</v>
      </c>
      <c r="K266" s="7">
        <v>139324.71400000001</v>
      </c>
      <c r="L266" s="7">
        <v>125683</v>
      </c>
      <c r="M266" s="7"/>
      <c r="N266" s="7">
        <v>128710.79</v>
      </c>
      <c r="O266" s="7">
        <v>128710.79</v>
      </c>
      <c r="P266" s="7">
        <v>120156</v>
      </c>
      <c r="Q266" s="7"/>
      <c r="R266" s="7">
        <v>107451.337</v>
      </c>
      <c r="S266" s="7">
        <v>107451.337</v>
      </c>
      <c r="T266" s="7">
        <v>116103</v>
      </c>
      <c r="U266" s="7"/>
      <c r="V266" s="7">
        <v>34095.24</v>
      </c>
      <c r="W266" s="7">
        <v>34095.24</v>
      </c>
      <c r="X266" s="7">
        <v>115025</v>
      </c>
      <c r="Y266" s="7"/>
      <c r="Z266" s="7">
        <v>87666.557000000001</v>
      </c>
      <c r="AA266" s="7">
        <v>87666.557000000001</v>
      </c>
      <c r="AB266" s="7">
        <v>104558</v>
      </c>
      <c r="AC266" s="7"/>
      <c r="AD266" s="7">
        <v>96109.89</v>
      </c>
      <c r="AE266" s="7">
        <v>96109.89</v>
      </c>
      <c r="AF266" s="7">
        <v>117192</v>
      </c>
      <c r="AG266" s="29">
        <v>131866</v>
      </c>
      <c r="AH266" s="7">
        <v>131866.08300000001</v>
      </c>
      <c r="AI266" s="7">
        <v>131866.08300000001</v>
      </c>
      <c r="AJ266" s="7">
        <v>119472</v>
      </c>
      <c r="AK266" s="29">
        <v>115328.77078000002</v>
      </c>
      <c r="AL266" s="7">
        <v>115328.77078000001</v>
      </c>
      <c r="AM266" s="105">
        <v>115328.77078000001</v>
      </c>
      <c r="AN266" s="7">
        <v>116954</v>
      </c>
      <c r="AO266" s="11">
        <v>119700.65721999999</v>
      </c>
      <c r="AP266" s="105">
        <v>119700.65700000001</v>
      </c>
      <c r="AQ266" s="11">
        <v>119700.65700000001</v>
      </c>
      <c r="AR266" s="11">
        <v>122214</v>
      </c>
      <c r="AS266" s="11">
        <v>159030.04199</v>
      </c>
      <c r="AT266" s="11">
        <v>159030.04199</v>
      </c>
      <c r="AU266" s="11">
        <v>159030.04199</v>
      </c>
      <c r="AV266" s="11">
        <v>117405</v>
      </c>
      <c r="AW266" s="11">
        <v>181747.44982000001</v>
      </c>
      <c r="AX266" s="11">
        <v>181747.49949000002</v>
      </c>
      <c r="AZ266" s="11">
        <v>116745</v>
      </c>
      <c r="BA266" s="11">
        <v>126057.8584</v>
      </c>
    </row>
    <row r="267" spans="1:53" hidden="1" x14ac:dyDescent="0.25">
      <c r="A267">
        <v>5</v>
      </c>
      <c r="B267" t="str">
        <f t="shared" si="29"/>
        <v>FlC-3680</v>
      </c>
      <c r="C267" s="2" t="s">
        <v>315</v>
      </c>
      <c r="D267" s="2" t="str">
        <f t="shared" si="26"/>
        <v>3</v>
      </c>
      <c r="E267" s="2" t="str">
        <f t="shared" si="27"/>
        <v>36</v>
      </c>
      <c r="F267" s="2" t="str">
        <f t="shared" si="28"/>
        <v>368</v>
      </c>
      <c r="G267" s="1" t="s">
        <v>656</v>
      </c>
      <c r="H267" s="7">
        <v>44419</v>
      </c>
      <c r="I267" s="7"/>
      <c r="J267" s="7">
        <v>12716.621230000001</v>
      </c>
      <c r="K267" s="7">
        <v>12746.016230000001</v>
      </c>
      <c r="L267" s="7">
        <v>10756</v>
      </c>
      <c r="M267" s="7"/>
      <c r="N267" s="7">
        <v>18174.726999999999</v>
      </c>
      <c r="O267" s="7">
        <v>18174.726999999999</v>
      </c>
      <c r="P267" s="7">
        <v>16669</v>
      </c>
      <c r="Q267" s="7"/>
      <c r="R267" s="7">
        <v>37306.078999999998</v>
      </c>
      <c r="S267" s="7">
        <v>37306.078999999998</v>
      </c>
      <c r="T267" s="7">
        <v>11677</v>
      </c>
      <c r="U267" s="7"/>
      <c r="V267" s="7">
        <v>41763.224999999999</v>
      </c>
      <c r="W267" s="7">
        <v>41763.224999999999</v>
      </c>
      <c r="X267" s="7">
        <v>16203</v>
      </c>
      <c r="Y267" s="7"/>
      <c r="Z267" s="7">
        <v>32427.441999999995</v>
      </c>
      <c r="AA267" s="7">
        <v>32427.441999999995</v>
      </c>
      <c r="AB267" s="7">
        <v>13648</v>
      </c>
      <c r="AC267" s="7"/>
      <c r="AD267" s="7">
        <v>11356.236000000001</v>
      </c>
      <c r="AE267" s="7">
        <v>11356.236000000001</v>
      </c>
      <c r="AF267" s="7">
        <v>5234</v>
      </c>
      <c r="AG267" s="29">
        <v>18696.307999999997</v>
      </c>
      <c r="AH267" s="7">
        <v>18707.822</v>
      </c>
      <c r="AI267" s="7">
        <v>18707.822</v>
      </c>
      <c r="AJ267" s="7">
        <v>6926</v>
      </c>
      <c r="AK267" s="29">
        <v>22806.975149999998</v>
      </c>
      <c r="AL267" s="7">
        <v>23328.78715</v>
      </c>
      <c r="AM267" s="105">
        <v>23328.78715</v>
      </c>
      <c r="AN267" s="7">
        <v>5965</v>
      </c>
      <c r="AO267" s="11">
        <v>14092.27558</v>
      </c>
      <c r="AP267" s="105">
        <v>14092.276000000002</v>
      </c>
      <c r="AQ267" s="11">
        <v>14092.276000000002</v>
      </c>
      <c r="AR267" s="11">
        <v>6141</v>
      </c>
      <c r="AS267" s="11">
        <v>20765.92584</v>
      </c>
      <c r="AT267" s="11">
        <v>20765.92584</v>
      </c>
      <c r="AU267" s="11">
        <v>20765.92584</v>
      </c>
      <c r="AV267" s="11">
        <v>17825</v>
      </c>
      <c r="AW267" s="11">
        <v>16383.873600000001</v>
      </c>
      <c r="AX267" s="11">
        <v>-1184.7590100000052</v>
      </c>
      <c r="AZ267" s="11">
        <v>7463</v>
      </c>
      <c r="BA267" s="11">
        <v>18462.299370000001</v>
      </c>
    </row>
    <row r="268" spans="1:53" hidden="1" x14ac:dyDescent="0.25">
      <c r="A268">
        <v>5</v>
      </c>
      <c r="B268" t="str">
        <f t="shared" si="29"/>
        <v>FlC-3690</v>
      </c>
      <c r="C268" s="2" t="s">
        <v>315</v>
      </c>
      <c r="D268" s="2" t="str">
        <f t="shared" ref="D268:D299" si="30">LEFT($G268,1)</f>
        <v>3</v>
      </c>
      <c r="E268" s="2" t="str">
        <f t="shared" ref="E268:E299" si="31">LEFT($G268,2)</f>
        <v>36</v>
      </c>
      <c r="F268" s="2" t="str">
        <f t="shared" ref="F268:F299" si="32">LEFT($G268,3)</f>
        <v>369</v>
      </c>
      <c r="G268" s="1" t="s">
        <v>657</v>
      </c>
      <c r="H268" s="7">
        <v>187576</v>
      </c>
      <c r="I268" s="7"/>
      <c r="J268" s="7">
        <v>171279.24697000004</v>
      </c>
      <c r="K268" s="7">
        <v>171226.26124000002</v>
      </c>
      <c r="L268" s="7">
        <v>216079</v>
      </c>
      <c r="M268" s="7"/>
      <c r="N268" s="7">
        <v>101638.97</v>
      </c>
      <c r="O268" s="7">
        <v>101638.97</v>
      </c>
      <c r="P268" s="7">
        <v>184285</v>
      </c>
      <c r="Q268" s="7"/>
      <c r="R268" s="7">
        <v>90567.644</v>
      </c>
      <c r="S268" s="7">
        <v>90567.644</v>
      </c>
      <c r="T268" s="7">
        <v>174534</v>
      </c>
      <c r="U268" s="7"/>
      <c r="V268" s="7">
        <v>115741.65399999999</v>
      </c>
      <c r="W268" s="7">
        <v>115741.65399999999</v>
      </c>
      <c r="X268" s="7">
        <v>161936</v>
      </c>
      <c r="Y268" s="7"/>
      <c r="Z268" s="7">
        <v>110343.20299999999</v>
      </c>
      <c r="AA268" s="7">
        <v>110343.20299999999</v>
      </c>
      <c r="AB268" s="7">
        <v>180019</v>
      </c>
      <c r="AC268" s="7"/>
      <c r="AD268" s="7">
        <v>134574.948</v>
      </c>
      <c r="AE268" s="7">
        <v>134574.948</v>
      </c>
      <c r="AF268" s="7">
        <v>112922</v>
      </c>
      <c r="AG268" s="29">
        <v>83573.059000000008</v>
      </c>
      <c r="AH268" s="7">
        <v>369287.65297000005</v>
      </c>
      <c r="AI268" s="7">
        <v>369287.65299999999</v>
      </c>
      <c r="AJ268" s="7">
        <v>106236</v>
      </c>
      <c r="AK268" s="29">
        <v>591311.2424799999</v>
      </c>
      <c r="AL268" s="7">
        <v>596691.21367999993</v>
      </c>
      <c r="AM268" s="105">
        <v>596691.21367999993</v>
      </c>
      <c r="AN268" s="7">
        <v>98621</v>
      </c>
      <c r="AO268" s="11">
        <v>337008.54888000002</v>
      </c>
      <c r="AP268" s="105">
        <v>337013.15599999996</v>
      </c>
      <c r="AQ268" s="11">
        <v>337013.15599999996</v>
      </c>
      <c r="AR268" s="11">
        <v>307777</v>
      </c>
      <c r="AS268" s="11">
        <v>404895.166738</v>
      </c>
      <c r="AT268" s="11">
        <v>416590.22233799996</v>
      </c>
      <c r="AU268" s="11">
        <v>416590.22233799996</v>
      </c>
      <c r="AV268" s="11">
        <v>299670</v>
      </c>
      <c r="AW268" s="11">
        <v>363240.59164</v>
      </c>
      <c r="AX268" s="11">
        <v>385924.68345999997</v>
      </c>
      <c r="AZ268" s="11">
        <v>299454</v>
      </c>
      <c r="BA268" s="11">
        <v>399078.74759999994</v>
      </c>
    </row>
    <row r="269" spans="1:53" hidden="1" x14ac:dyDescent="0.25">
      <c r="A269">
        <v>5</v>
      </c>
      <c r="B269" t="str">
        <f t="shared" si="29"/>
        <v>FlC-3710</v>
      </c>
      <c r="C269" s="2" t="s">
        <v>315</v>
      </c>
      <c r="D269" s="2" t="str">
        <f t="shared" si="30"/>
        <v>3</v>
      </c>
      <c r="E269" s="2" t="str">
        <f t="shared" si="31"/>
        <v>37</v>
      </c>
      <c r="F269" s="2" t="str">
        <f t="shared" si="32"/>
        <v>371</v>
      </c>
      <c r="G269" s="1" t="s">
        <v>660</v>
      </c>
      <c r="H269" s="7">
        <v>79923</v>
      </c>
      <c r="I269" s="7"/>
      <c r="J269" s="7">
        <v>88966.330780000004</v>
      </c>
      <c r="K269" s="7">
        <v>88966.330780000004</v>
      </c>
      <c r="L269" s="7">
        <v>79599</v>
      </c>
      <c r="M269" s="7"/>
      <c r="N269" s="7">
        <v>97366.209000000003</v>
      </c>
      <c r="O269" s="7">
        <v>97366.209000000003</v>
      </c>
      <c r="P269" s="7">
        <v>97024</v>
      </c>
      <c r="Q269" s="7"/>
      <c r="R269" s="7">
        <v>93191.615999999995</v>
      </c>
      <c r="S269" s="7">
        <v>93191.615999999995</v>
      </c>
      <c r="T269" s="7">
        <v>99879</v>
      </c>
      <c r="U269" s="7"/>
      <c r="V269" s="7">
        <v>98424.748000000007</v>
      </c>
      <c r="W269" s="7">
        <v>98424.748000000007</v>
      </c>
      <c r="X269" s="7">
        <v>102039</v>
      </c>
      <c r="Y269" s="7"/>
      <c r="Z269" s="7">
        <v>100295.872</v>
      </c>
      <c r="AA269" s="7">
        <v>100295.872</v>
      </c>
      <c r="AB269" s="7">
        <v>2646119</v>
      </c>
      <c r="AC269" s="7"/>
      <c r="AD269" s="7">
        <v>104914.962</v>
      </c>
      <c r="AE269" s="7">
        <v>104914.962</v>
      </c>
      <c r="AF269" s="7">
        <v>2835617</v>
      </c>
      <c r="AG269" s="29">
        <v>100171.341</v>
      </c>
      <c r="AH269" s="7">
        <v>104956.94377</v>
      </c>
      <c r="AI269" s="7">
        <v>104956.94377</v>
      </c>
      <c r="AJ269" s="7">
        <v>2923726</v>
      </c>
      <c r="AK269" s="29">
        <v>108987.81259</v>
      </c>
      <c r="AL269" s="7">
        <v>105021.77010000001</v>
      </c>
      <c r="AM269" s="105">
        <v>105021.77010000001</v>
      </c>
      <c r="AN269" s="7">
        <v>3221562</v>
      </c>
      <c r="AO269" s="11">
        <v>199439.87549000001</v>
      </c>
      <c r="AP269" s="105">
        <v>200089.01500000001</v>
      </c>
      <c r="AQ269" s="11">
        <v>200089.01500000001</v>
      </c>
      <c r="AR269" s="11">
        <v>3310953</v>
      </c>
      <c r="AS269" s="11">
        <v>223264.79344000001</v>
      </c>
      <c r="AT269" s="11">
        <v>223534.31021</v>
      </c>
      <c r="AU269" s="11">
        <v>223534.31021</v>
      </c>
      <c r="AV269" s="11">
        <v>282322</v>
      </c>
      <c r="AW269" s="11">
        <v>250632.07771000001</v>
      </c>
      <c r="AX269" s="11">
        <v>252451.48275999996</v>
      </c>
      <c r="AZ269" s="11">
        <v>281945</v>
      </c>
      <c r="BA269" s="11">
        <v>273329.73598999996</v>
      </c>
    </row>
    <row r="270" spans="1:53" hidden="1" x14ac:dyDescent="0.25">
      <c r="A270">
        <v>5</v>
      </c>
      <c r="B270" t="str">
        <f t="shared" si="29"/>
        <v>FlC-3720</v>
      </c>
      <c r="C270" s="2" t="s">
        <v>315</v>
      </c>
      <c r="D270" s="2" t="str">
        <f t="shared" si="30"/>
        <v>3</v>
      </c>
      <c r="E270" s="2" t="str">
        <f t="shared" si="31"/>
        <v>37</v>
      </c>
      <c r="F270" s="2" t="str">
        <f t="shared" si="32"/>
        <v>372</v>
      </c>
      <c r="G270" s="1" t="s">
        <v>661</v>
      </c>
      <c r="H270" s="7">
        <v>0</v>
      </c>
      <c r="I270" s="7"/>
      <c r="J270" s="7">
        <v>-73.86372999999999</v>
      </c>
      <c r="K270" s="7">
        <v>-73.86372999999999</v>
      </c>
      <c r="L270" s="7">
        <v>0</v>
      </c>
      <c r="M270" s="7"/>
      <c r="N270" s="7">
        <v>0</v>
      </c>
      <c r="O270" s="7">
        <v>0</v>
      </c>
      <c r="P270" s="7">
        <v>0</v>
      </c>
      <c r="Q270" s="7"/>
      <c r="R270" s="7">
        <v>3.3</v>
      </c>
      <c r="S270" s="7">
        <v>3.3</v>
      </c>
      <c r="T270" s="7">
        <v>0</v>
      </c>
      <c r="U270" s="7"/>
      <c r="V270" s="7">
        <v>0</v>
      </c>
      <c r="W270" s="7">
        <v>0</v>
      </c>
      <c r="X270" s="7">
        <v>0</v>
      </c>
      <c r="Y270" s="7"/>
      <c r="Z270" s="7">
        <v>4.5819999999999999</v>
      </c>
      <c r="AA270" s="7">
        <v>4.5819999999999999</v>
      </c>
      <c r="AB270" s="7">
        <v>0</v>
      </c>
      <c r="AC270" s="7"/>
      <c r="AD270" s="7">
        <v>7.5380000000000003</v>
      </c>
      <c r="AE270" s="7">
        <v>7.5380000000000003</v>
      </c>
      <c r="AF270" s="7">
        <v>7</v>
      </c>
      <c r="AG270" s="29">
        <v>7500542.3607400004</v>
      </c>
      <c r="AH270" s="7">
        <v>7611933.8380000005</v>
      </c>
      <c r="AI270" s="7">
        <v>7611933.8380000005</v>
      </c>
      <c r="AJ270" s="7">
        <v>7</v>
      </c>
      <c r="AK270" s="29">
        <v>8350584.2415800001</v>
      </c>
      <c r="AL270" s="7">
        <v>8370834.5750500001</v>
      </c>
      <c r="AM270" s="105">
        <v>8370834.5750500001</v>
      </c>
      <c r="AN270" s="7">
        <v>6663472</v>
      </c>
      <c r="AO270" s="11">
        <v>6771095.0283568101</v>
      </c>
      <c r="AP270" s="105">
        <v>6768467.3210000005</v>
      </c>
      <c r="AQ270" s="11">
        <v>6768467.3210000005</v>
      </c>
      <c r="AR270" s="11">
        <v>7871748</v>
      </c>
      <c r="AS270" s="11">
        <v>7922915.39770546</v>
      </c>
      <c r="AT270" s="11">
        <v>7924359.3739500009</v>
      </c>
      <c r="AU270" s="11">
        <v>7924359.3739500009</v>
      </c>
      <c r="AV270" s="11">
        <v>7866149</v>
      </c>
      <c r="AW270" s="11">
        <v>7877027.6057949197</v>
      </c>
      <c r="AX270" s="11">
        <v>7873581.96431458</v>
      </c>
      <c r="AZ270" s="11">
        <v>7750977</v>
      </c>
      <c r="BA270" s="11">
        <v>7886854.7831002008</v>
      </c>
    </row>
    <row r="271" spans="1:53" hidden="1" x14ac:dyDescent="0.25">
      <c r="A271">
        <v>5</v>
      </c>
      <c r="B271" t="str">
        <f t="shared" si="29"/>
        <v>FlC-3730</v>
      </c>
      <c r="C271" s="2" t="s">
        <v>315</v>
      </c>
      <c r="D271" s="2" t="str">
        <f t="shared" si="30"/>
        <v>3</v>
      </c>
      <c r="E271" s="2" t="str">
        <f t="shared" si="31"/>
        <v>37</v>
      </c>
      <c r="F271" s="2" t="str">
        <f t="shared" si="32"/>
        <v>373</v>
      </c>
      <c r="G271" s="1" t="s">
        <v>662</v>
      </c>
      <c r="H271" s="7">
        <v>0</v>
      </c>
      <c r="I271" s="7"/>
      <c r="J271" s="7">
        <v>0</v>
      </c>
      <c r="K271" s="7">
        <v>0</v>
      </c>
      <c r="L271" s="7">
        <v>0</v>
      </c>
      <c r="M271" s="7"/>
      <c r="N271" s="7">
        <v>0</v>
      </c>
      <c r="O271" s="7">
        <v>0</v>
      </c>
      <c r="P271" s="7">
        <v>0</v>
      </c>
      <c r="Q271" s="7"/>
      <c r="R271" s="7">
        <v>0</v>
      </c>
      <c r="S271" s="7">
        <v>0</v>
      </c>
      <c r="T271" s="7">
        <v>8272</v>
      </c>
      <c r="U271" s="7"/>
      <c r="V271" s="7">
        <v>8316</v>
      </c>
      <c r="W271" s="7">
        <v>8316</v>
      </c>
      <c r="X271" s="7">
        <v>8363</v>
      </c>
      <c r="Y271" s="7"/>
      <c r="Z271" s="7">
        <v>5.5960000000000001</v>
      </c>
      <c r="AA271" s="7">
        <v>5.5960000000000001</v>
      </c>
      <c r="AB271" s="7">
        <v>11539</v>
      </c>
      <c r="AC271" s="7"/>
      <c r="AD271" s="7">
        <v>0</v>
      </c>
      <c r="AE271" s="7">
        <v>0</v>
      </c>
      <c r="AF271" s="7">
        <v>3251</v>
      </c>
      <c r="AG271" s="29">
        <v>0</v>
      </c>
      <c r="AH271" s="7">
        <v>0</v>
      </c>
      <c r="AI271" s="7">
        <v>0</v>
      </c>
      <c r="AJ271" s="7">
        <v>2597</v>
      </c>
      <c r="AK271" s="29">
        <v>0</v>
      </c>
      <c r="AL271" s="7">
        <v>0</v>
      </c>
      <c r="AM271" s="105">
        <v>0</v>
      </c>
      <c r="AN271" s="7">
        <v>2509</v>
      </c>
      <c r="AO271" s="11">
        <v>0</v>
      </c>
      <c r="AP271" s="105">
        <v>0</v>
      </c>
      <c r="AQ271" s="11">
        <v>0</v>
      </c>
      <c r="AR271" s="11">
        <v>2617</v>
      </c>
      <c r="AS271" s="11">
        <v>199.97201000000001</v>
      </c>
      <c r="AT271" s="11">
        <v>199.97201000000001</v>
      </c>
      <c r="AU271" s="11">
        <v>199.97201000000001</v>
      </c>
      <c r="AV271" s="11">
        <v>2424</v>
      </c>
      <c r="AW271" s="11">
        <v>258</v>
      </c>
      <c r="AX271" s="11">
        <v>256</v>
      </c>
      <c r="AZ271" s="11">
        <v>2332</v>
      </c>
      <c r="BA271" s="11">
        <v>0</v>
      </c>
    </row>
    <row r="272" spans="1:53" hidden="1" x14ac:dyDescent="0.25">
      <c r="A272">
        <v>5</v>
      </c>
      <c r="B272" t="str">
        <f t="shared" si="29"/>
        <v>FlC-3740</v>
      </c>
      <c r="C272" s="2" t="s">
        <v>315</v>
      </c>
      <c r="D272" s="2" t="str">
        <f t="shared" si="30"/>
        <v>3</v>
      </c>
      <c r="E272" s="2" t="str">
        <f t="shared" si="31"/>
        <v>37</v>
      </c>
      <c r="F272" s="2" t="str">
        <f t="shared" si="32"/>
        <v>374</v>
      </c>
      <c r="G272" s="1" t="s">
        <v>663</v>
      </c>
      <c r="H272" s="7">
        <v>0</v>
      </c>
      <c r="I272" s="7"/>
      <c r="J272" s="7">
        <v>0</v>
      </c>
      <c r="K272" s="7">
        <v>0</v>
      </c>
      <c r="L272" s="7">
        <v>0</v>
      </c>
      <c r="M272" s="7"/>
      <c r="N272" s="7">
        <v>0</v>
      </c>
      <c r="O272" s="7">
        <v>0</v>
      </c>
      <c r="P272" s="7">
        <v>0</v>
      </c>
      <c r="Q272" s="7"/>
      <c r="R272" s="7">
        <v>0</v>
      </c>
      <c r="S272" s="7">
        <v>0</v>
      </c>
      <c r="T272" s="7">
        <v>0</v>
      </c>
      <c r="U272" s="7"/>
      <c r="V272" s="7">
        <v>0</v>
      </c>
      <c r="W272" s="7">
        <v>0</v>
      </c>
      <c r="X272" s="7">
        <v>0</v>
      </c>
      <c r="Y272" s="7"/>
      <c r="Z272" s="7">
        <v>0</v>
      </c>
      <c r="AA272" s="7">
        <v>0</v>
      </c>
      <c r="AB272" s="7">
        <v>0</v>
      </c>
      <c r="AC272" s="7"/>
      <c r="AD272" s="7">
        <v>0</v>
      </c>
      <c r="AE272" s="7">
        <v>0</v>
      </c>
      <c r="AF272" s="7">
        <v>0</v>
      </c>
      <c r="AG272" s="29">
        <v>0</v>
      </c>
      <c r="AH272" s="7">
        <v>0</v>
      </c>
      <c r="AI272" s="7">
        <v>0</v>
      </c>
      <c r="AJ272" s="7">
        <v>0</v>
      </c>
      <c r="AK272" s="29">
        <v>0</v>
      </c>
      <c r="AL272" s="7">
        <v>0</v>
      </c>
      <c r="AM272" s="105">
        <v>0</v>
      </c>
      <c r="AN272" s="7">
        <v>0</v>
      </c>
      <c r="AO272" s="11">
        <v>0</v>
      </c>
      <c r="AP272" s="105">
        <v>0</v>
      </c>
      <c r="AQ272" s="11">
        <v>0</v>
      </c>
      <c r="AR272" s="11">
        <v>0</v>
      </c>
      <c r="AS272" s="11">
        <v>0</v>
      </c>
      <c r="AT272" s="11">
        <v>0</v>
      </c>
      <c r="AU272" s="11">
        <v>0</v>
      </c>
      <c r="AV272" s="11">
        <v>0</v>
      </c>
      <c r="AW272" s="11">
        <v>0</v>
      </c>
      <c r="AX272" s="11">
        <v>0</v>
      </c>
      <c r="AZ272" s="11">
        <v>0</v>
      </c>
      <c r="BA272" s="11">
        <v>185</v>
      </c>
    </row>
    <row r="273" spans="1:53" hidden="1" x14ac:dyDescent="0.25">
      <c r="A273">
        <v>5</v>
      </c>
      <c r="B273" t="str">
        <f t="shared" si="29"/>
        <v>FlC-3750</v>
      </c>
      <c r="C273" s="2" t="s">
        <v>315</v>
      </c>
      <c r="D273" s="2" t="str">
        <f t="shared" si="30"/>
        <v>3</v>
      </c>
      <c r="E273" s="2" t="str">
        <f t="shared" si="31"/>
        <v>37</v>
      </c>
      <c r="F273" s="2" t="str">
        <f t="shared" si="32"/>
        <v>375</v>
      </c>
      <c r="G273" s="1" t="s">
        <v>664</v>
      </c>
      <c r="H273" s="7">
        <v>0</v>
      </c>
      <c r="I273" s="7"/>
      <c r="J273" s="7">
        <v>0</v>
      </c>
      <c r="K273" s="7">
        <v>0</v>
      </c>
      <c r="L273" s="7">
        <v>0</v>
      </c>
      <c r="M273" s="7"/>
      <c r="N273" s="7">
        <v>0</v>
      </c>
      <c r="O273" s="7">
        <v>0</v>
      </c>
      <c r="P273" s="7">
        <v>0</v>
      </c>
      <c r="Q273" s="7"/>
      <c r="R273" s="7">
        <v>0</v>
      </c>
      <c r="S273" s="7">
        <v>0</v>
      </c>
      <c r="T273" s="7">
        <v>3100</v>
      </c>
      <c r="U273" s="7"/>
      <c r="V273" s="7">
        <v>2911</v>
      </c>
      <c r="W273" s="7">
        <v>2911</v>
      </c>
      <c r="X273" s="7">
        <v>2963</v>
      </c>
      <c r="Y273" s="7"/>
      <c r="Z273" s="7">
        <v>2842.4740000000002</v>
      </c>
      <c r="AA273" s="7">
        <v>2842.4740000000002</v>
      </c>
      <c r="AB273" s="7">
        <v>0</v>
      </c>
      <c r="AC273" s="7"/>
      <c r="AD273" s="7">
        <v>2580.7020000000002</v>
      </c>
      <c r="AE273" s="7">
        <v>2580.7020000000002</v>
      </c>
      <c r="AF273" s="7">
        <v>173</v>
      </c>
      <c r="AG273" s="29">
        <v>2090.37</v>
      </c>
      <c r="AH273" s="7">
        <v>2090.37</v>
      </c>
      <c r="AI273" s="7">
        <v>2090.37</v>
      </c>
      <c r="AJ273" s="7">
        <v>48</v>
      </c>
      <c r="AK273" s="29">
        <v>2321.4462400000002</v>
      </c>
      <c r="AL273" s="7">
        <v>2321.45624</v>
      </c>
      <c r="AM273" s="105">
        <v>2321.45624</v>
      </c>
      <c r="AN273" s="7">
        <v>48</v>
      </c>
      <c r="AO273" s="11">
        <v>2309.69956</v>
      </c>
      <c r="AP273" s="105">
        <v>2309.701</v>
      </c>
      <c r="AQ273" s="11">
        <v>2309.701</v>
      </c>
      <c r="AR273" s="11">
        <v>48</v>
      </c>
      <c r="AS273" s="11">
        <v>2020.9052899999999</v>
      </c>
      <c r="AT273" s="11">
        <v>2028.41103</v>
      </c>
      <c r="AU273" s="11">
        <v>2028.41103</v>
      </c>
      <c r="AV273" s="11">
        <v>48</v>
      </c>
      <c r="AW273" s="11">
        <v>1879.22263</v>
      </c>
      <c r="AX273" s="11">
        <v>1858.22263</v>
      </c>
      <c r="AZ273" s="11">
        <v>56</v>
      </c>
      <c r="BA273" s="11">
        <v>1732.5170700000001</v>
      </c>
    </row>
    <row r="274" spans="1:53" hidden="1" x14ac:dyDescent="0.25">
      <c r="A274">
        <v>5</v>
      </c>
      <c r="B274" t="str">
        <f t="shared" si="29"/>
        <v>FlC-3760</v>
      </c>
      <c r="C274" s="2" t="s">
        <v>315</v>
      </c>
      <c r="D274" s="2" t="str">
        <f t="shared" si="30"/>
        <v>3</v>
      </c>
      <c r="E274" s="2" t="str">
        <f t="shared" si="31"/>
        <v>37</v>
      </c>
      <c r="F274" s="2" t="str">
        <f t="shared" si="32"/>
        <v>376</v>
      </c>
      <c r="G274" s="1" t="s">
        <v>665</v>
      </c>
      <c r="H274" s="7">
        <v>0</v>
      </c>
      <c r="I274" s="7"/>
      <c r="J274" s="7">
        <v>0</v>
      </c>
      <c r="K274" s="7">
        <v>0</v>
      </c>
      <c r="L274" s="7">
        <v>0</v>
      </c>
      <c r="M274" s="7"/>
      <c r="N274" s="7">
        <v>0</v>
      </c>
      <c r="O274" s="7">
        <v>0</v>
      </c>
      <c r="P274" s="7">
        <v>0</v>
      </c>
      <c r="Q274" s="7"/>
      <c r="R274" s="7">
        <v>0</v>
      </c>
      <c r="S274" s="7">
        <v>0</v>
      </c>
      <c r="T274" s="7">
        <v>0</v>
      </c>
      <c r="U274" s="7"/>
      <c r="V274" s="7">
        <v>0</v>
      </c>
      <c r="W274" s="7">
        <v>0</v>
      </c>
      <c r="X274" s="7">
        <v>0</v>
      </c>
      <c r="Y274" s="7"/>
      <c r="Z274" s="7">
        <v>0</v>
      </c>
      <c r="AA274" s="7">
        <v>0</v>
      </c>
      <c r="AB274" s="7">
        <v>0</v>
      </c>
      <c r="AC274" s="7"/>
      <c r="AD274" s="7">
        <v>0</v>
      </c>
      <c r="AE274" s="7">
        <v>0</v>
      </c>
      <c r="AF274" s="7">
        <v>0</v>
      </c>
      <c r="AG274" s="29">
        <v>167.62799999999999</v>
      </c>
      <c r="AH274" s="7">
        <v>192.95099999999999</v>
      </c>
      <c r="AI274" s="7">
        <v>192.95099999999999</v>
      </c>
      <c r="AJ274" s="7">
        <v>0</v>
      </c>
      <c r="AK274" s="29">
        <v>306.41917000000001</v>
      </c>
      <c r="AL274" s="7">
        <v>306.56725</v>
      </c>
      <c r="AM274" s="105">
        <v>306.56725</v>
      </c>
      <c r="AN274" s="7">
        <v>0</v>
      </c>
      <c r="AO274" s="11">
        <v>395.60664000000003</v>
      </c>
      <c r="AP274" s="105">
        <v>395.60700000000003</v>
      </c>
      <c r="AQ274" s="11">
        <v>395.60700000000003</v>
      </c>
      <c r="AR274" s="11">
        <v>0</v>
      </c>
      <c r="AS274" s="11">
        <v>337.36604999999997</v>
      </c>
      <c r="AT274" s="11">
        <v>337.36604999999997</v>
      </c>
      <c r="AU274" s="11">
        <v>337.36604999999997</v>
      </c>
      <c r="AV274" s="11">
        <v>0</v>
      </c>
      <c r="AW274" s="11">
        <v>327.43959000000001</v>
      </c>
      <c r="AX274" s="11">
        <v>327.43959000000001</v>
      </c>
      <c r="AZ274" s="11">
        <v>0</v>
      </c>
      <c r="BA274" s="11">
        <v>295.18279999999999</v>
      </c>
    </row>
    <row r="275" spans="1:53" hidden="1" x14ac:dyDescent="0.25">
      <c r="A275">
        <v>5</v>
      </c>
      <c r="B275" t="str">
        <f t="shared" si="29"/>
        <v>FlC-3770</v>
      </c>
      <c r="C275" s="2" t="s">
        <v>315</v>
      </c>
      <c r="D275" s="2" t="str">
        <f t="shared" si="30"/>
        <v>3</v>
      </c>
      <c r="E275" s="2" t="str">
        <f t="shared" si="31"/>
        <v>37</v>
      </c>
      <c r="F275" s="2" t="str">
        <f t="shared" si="32"/>
        <v>377</v>
      </c>
      <c r="G275" s="1" t="s">
        <v>666</v>
      </c>
      <c r="H275" s="7">
        <v>70</v>
      </c>
      <c r="I275" s="7"/>
      <c r="J275" s="7">
        <v>12.3162</v>
      </c>
      <c r="K275" s="7">
        <v>12.3162</v>
      </c>
      <c r="L275" s="7">
        <v>0</v>
      </c>
      <c r="M275" s="7"/>
      <c r="N275" s="7">
        <v>9.9740000000000002</v>
      </c>
      <c r="O275" s="7">
        <v>9.9740000000000002</v>
      </c>
      <c r="P275" s="7">
        <v>0</v>
      </c>
      <c r="Q275" s="7"/>
      <c r="R275" s="7">
        <v>0</v>
      </c>
      <c r="S275" s="7">
        <v>0</v>
      </c>
      <c r="T275" s="7">
        <v>0</v>
      </c>
      <c r="U275" s="7"/>
      <c r="V275" s="7">
        <v>0</v>
      </c>
      <c r="W275" s="7">
        <v>0</v>
      </c>
      <c r="X275" s="7">
        <v>0</v>
      </c>
      <c r="Y275" s="7"/>
      <c r="Z275" s="7">
        <v>0</v>
      </c>
      <c r="AA275" s="7">
        <v>0</v>
      </c>
      <c r="AB275" s="7">
        <v>0</v>
      </c>
      <c r="AC275" s="7"/>
      <c r="AD275" s="7">
        <v>337.03500000000003</v>
      </c>
      <c r="AE275" s="7">
        <v>337.03500000000003</v>
      </c>
      <c r="AF275" s="7">
        <v>0</v>
      </c>
      <c r="AG275" s="29">
        <v>0</v>
      </c>
      <c r="AH275" s="7">
        <v>0</v>
      </c>
      <c r="AI275" s="7">
        <v>0</v>
      </c>
      <c r="AJ275" s="7">
        <v>870</v>
      </c>
      <c r="AK275" s="29">
        <v>0</v>
      </c>
      <c r="AL275" s="7">
        <v>0</v>
      </c>
      <c r="AM275" s="105">
        <v>0</v>
      </c>
      <c r="AN275" s="7">
        <v>0</v>
      </c>
      <c r="AO275" s="11">
        <v>0</v>
      </c>
      <c r="AP275" s="105">
        <v>0</v>
      </c>
      <c r="AQ275" s="11">
        <v>0</v>
      </c>
      <c r="AR275" s="11">
        <v>0</v>
      </c>
      <c r="AS275" s="11">
        <v>6.8757999999999999</v>
      </c>
      <c r="AT275" s="11">
        <v>6.8757999999999999</v>
      </c>
      <c r="AU275" s="11">
        <v>6.8757999999999999</v>
      </c>
      <c r="AV275" s="11">
        <v>0</v>
      </c>
      <c r="AW275" s="11">
        <v>0</v>
      </c>
      <c r="AX275" s="11">
        <v>0</v>
      </c>
      <c r="AZ275" s="11">
        <v>0</v>
      </c>
      <c r="BA275" s="11">
        <v>0</v>
      </c>
    </row>
    <row r="276" spans="1:53" hidden="1" x14ac:dyDescent="0.25">
      <c r="A276">
        <v>5</v>
      </c>
      <c r="B276" t="str">
        <f t="shared" si="29"/>
        <v>FlC-3810</v>
      </c>
      <c r="C276" s="2" t="s">
        <v>315</v>
      </c>
      <c r="D276" s="2" t="str">
        <f t="shared" si="30"/>
        <v>3</v>
      </c>
      <c r="E276" s="2" t="str">
        <f t="shared" si="31"/>
        <v>38</v>
      </c>
      <c r="F276" s="2" t="str">
        <f t="shared" si="32"/>
        <v>381</v>
      </c>
      <c r="G276" s="1" t="s">
        <v>668</v>
      </c>
      <c r="H276" s="7">
        <v>14916</v>
      </c>
      <c r="I276" s="7"/>
      <c r="J276" s="7">
        <v>22717.45635</v>
      </c>
      <c r="K276" s="7">
        <v>22762.027049999997</v>
      </c>
      <c r="L276" s="7">
        <v>14139</v>
      </c>
      <c r="M276" s="7"/>
      <c r="N276" s="7">
        <v>28064.242999999999</v>
      </c>
      <c r="O276" s="7">
        <v>28064.242999999999</v>
      </c>
      <c r="P276" s="7">
        <v>16250</v>
      </c>
      <c r="Q276" s="7"/>
      <c r="R276" s="7">
        <v>25684.601000000002</v>
      </c>
      <c r="S276" s="7">
        <v>25684.601000000002</v>
      </c>
      <c r="T276" s="7">
        <v>22240</v>
      </c>
      <c r="U276" s="7"/>
      <c r="V276" s="7">
        <v>32607.268000000004</v>
      </c>
      <c r="W276" s="7">
        <v>32607.268000000004</v>
      </c>
      <c r="X276" s="7">
        <v>16158</v>
      </c>
      <c r="Y276" s="7"/>
      <c r="Z276" s="7">
        <v>47718.173999999999</v>
      </c>
      <c r="AA276" s="7">
        <v>47718.173999999999</v>
      </c>
      <c r="AB276" s="7">
        <v>41358</v>
      </c>
      <c r="AC276" s="7"/>
      <c r="AD276" s="7">
        <v>46594.278999999995</v>
      </c>
      <c r="AE276" s="7">
        <v>46594.278999999995</v>
      </c>
      <c r="AF276" s="7">
        <v>441361</v>
      </c>
      <c r="AG276" s="29">
        <v>400219.68200000003</v>
      </c>
      <c r="AH276" s="7">
        <v>120439.88</v>
      </c>
      <c r="AI276" s="7">
        <v>127598.855</v>
      </c>
      <c r="AJ276" s="7">
        <v>677913</v>
      </c>
      <c r="AK276" s="29">
        <v>121164.03208999999</v>
      </c>
      <c r="AL276" s="7">
        <v>134756.26482000001</v>
      </c>
      <c r="AM276" s="105">
        <v>134756.26482000001</v>
      </c>
      <c r="AN276" s="7">
        <v>316547</v>
      </c>
      <c r="AO276" s="11">
        <v>218947.54699999999</v>
      </c>
      <c r="AP276" s="105">
        <v>239912.12496000002</v>
      </c>
      <c r="AQ276" s="11">
        <v>239912.12496000002</v>
      </c>
      <c r="AR276" s="11">
        <v>212016</v>
      </c>
      <c r="AS276" s="11">
        <v>272614.95227999997</v>
      </c>
      <c r="AT276" s="11">
        <v>287998.13120000006</v>
      </c>
      <c r="AU276" s="11">
        <v>287998.13120000006</v>
      </c>
      <c r="AV276" s="11">
        <v>195024</v>
      </c>
      <c r="AW276" s="11">
        <v>393758.89723999996</v>
      </c>
      <c r="AX276" s="11">
        <v>415750.77423999994</v>
      </c>
      <c r="AZ276" s="11">
        <v>191177</v>
      </c>
      <c r="BA276" s="11">
        <v>358279.30530000001</v>
      </c>
    </row>
    <row r="277" spans="1:53" hidden="1" x14ac:dyDescent="0.25">
      <c r="A277">
        <v>5</v>
      </c>
      <c r="B277" t="str">
        <f t="shared" si="29"/>
        <v>FlC-3820</v>
      </c>
      <c r="C277" s="2" t="s">
        <v>315</v>
      </c>
      <c r="D277" s="2" t="str">
        <f t="shared" si="30"/>
        <v>3</v>
      </c>
      <c r="E277" s="2" t="str">
        <f t="shared" si="31"/>
        <v>38</v>
      </c>
      <c r="F277" s="2" t="str">
        <f t="shared" si="32"/>
        <v>382</v>
      </c>
      <c r="G277" s="1" t="s">
        <v>669</v>
      </c>
      <c r="H277" s="7">
        <v>0</v>
      </c>
      <c r="I277" s="7"/>
      <c r="J277" s="7">
        <v>16.216999999999999</v>
      </c>
      <c r="K277" s="7">
        <v>16.216999999999999</v>
      </c>
      <c r="L277" s="7">
        <v>0</v>
      </c>
      <c r="M277" s="7"/>
      <c r="N277" s="7">
        <v>262.46499999999997</v>
      </c>
      <c r="O277" s="7">
        <v>262.46499999999997</v>
      </c>
      <c r="P277" s="7">
        <v>0</v>
      </c>
      <c r="Q277" s="7"/>
      <c r="R277" s="7">
        <v>6.1080000000000005</v>
      </c>
      <c r="S277" s="7">
        <v>6.1080000000000005</v>
      </c>
      <c r="T277" s="7">
        <v>20944</v>
      </c>
      <c r="U277" s="7"/>
      <c r="V277" s="7">
        <v>13.537000000000003</v>
      </c>
      <c r="W277" s="7">
        <v>13.537000000000003</v>
      </c>
      <c r="X277" s="7">
        <v>21717</v>
      </c>
      <c r="Y277" s="7"/>
      <c r="Z277" s="7">
        <v>170.232</v>
      </c>
      <c r="AA277" s="7">
        <v>170.232</v>
      </c>
      <c r="AB277" s="7">
        <v>22806</v>
      </c>
      <c r="AC277" s="7"/>
      <c r="AD277" s="7">
        <v>77.388999999999996</v>
      </c>
      <c r="AE277" s="7">
        <v>77.388999999999996</v>
      </c>
      <c r="AF277" s="7">
        <v>65</v>
      </c>
      <c r="AG277" s="29">
        <v>318.87099999999998</v>
      </c>
      <c r="AH277" s="7">
        <v>319.221</v>
      </c>
      <c r="AI277" s="7">
        <v>319.221</v>
      </c>
      <c r="AJ277" s="7">
        <v>610</v>
      </c>
      <c r="AK277" s="29">
        <v>381.92780999999997</v>
      </c>
      <c r="AL277" s="7">
        <v>1338.47795</v>
      </c>
      <c r="AM277" s="105">
        <v>1338.47795</v>
      </c>
      <c r="AN277" s="7">
        <v>6705</v>
      </c>
      <c r="AO277" s="11">
        <v>890.31457</v>
      </c>
      <c r="AP277" s="105">
        <v>1012.7189999999999</v>
      </c>
      <c r="AQ277" s="11">
        <v>1012.7189999999999</v>
      </c>
      <c r="AR277" s="11">
        <v>316</v>
      </c>
      <c r="AS277" s="11">
        <v>1082.6071999999999</v>
      </c>
      <c r="AT277" s="11">
        <v>5608.3127599999998</v>
      </c>
      <c r="AU277" s="11">
        <v>5608.3127599999998</v>
      </c>
      <c r="AV277" s="11">
        <v>304</v>
      </c>
      <c r="AW277" s="11">
        <v>1035.9000000000001</v>
      </c>
      <c r="AX277" s="11">
        <v>1585.9</v>
      </c>
      <c r="AZ277" s="11">
        <v>873</v>
      </c>
      <c r="BA277" s="11">
        <v>1433</v>
      </c>
    </row>
    <row r="278" spans="1:53" hidden="1" x14ac:dyDescent="0.25">
      <c r="A278">
        <v>5</v>
      </c>
      <c r="B278" t="str">
        <f t="shared" si="29"/>
        <v>FlC-3830</v>
      </c>
      <c r="C278" s="2" t="s">
        <v>315</v>
      </c>
      <c r="D278" s="2" t="str">
        <f t="shared" si="30"/>
        <v>3</v>
      </c>
      <c r="E278" s="2" t="str">
        <f t="shared" si="31"/>
        <v>38</v>
      </c>
      <c r="F278" s="2" t="str">
        <f t="shared" si="32"/>
        <v>383</v>
      </c>
      <c r="G278" s="1" t="s">
        <v>670</v>
      </c>
      <c r="H278" s="7">
        <v>333</v>
      </c>
      <c r="I278" s="7"/>
      <c r="J278" s="7">
        <v>2246.7315199999998</v>
      </c>
      <c r="K278" s="7">
        <v>2246.7315199999994</v>
      </c>
      <c r="L278" s="7">
        <v>1078</v>
      </c>
      <c r="M278" s="7"/>
      <c r="N278" s="7">
        <v>1015.679</v>
      </c>
      <c r="O278" s="7">
        <v>1015.679</v>
      </c>
      <c r="P278" s="7">
        <v>2798</v>
      </c>
      <c r="Q278" s="7"/>
      <c r="R278" s="7">
        <v>1401.43</v>
      </c>
      <c r="S278" s="7">
        <v>1401.43</v>
      </c>
      <c r="T278" s="7">
        <v>2774</v>
      </c>
      <c r="U278" s="7"/>
      <c r="V278" s="7">
        <v>1724.0348199999999</v>
      </c>
      <c r="W278" s="7">
        <v>1724.0348199999999</v>
      </c>
      <c r="X278" s="7">
        <v>2750</v>
      </c>
      <c r="Y278" s="7"/>
      <c r="Z278" s="7">
        <v>2699.8150000000001</v>
      </c>
      <c r="AA278" s="7">
        <v>2699.8150000000001</v>
      </c>
      <c r="AB278" s="7">
        <v>2392</v>
      </c>
      <c r="AC278" s="7"/>
      <c r="AD278" s="7">
        <v>2556.1030000000001</v>
      </c>
      <c r="AE278" s="7">
        <v>2556.1030000000001</v>
      </c>
      <c r="AF278" s="7">
        <v>2627</v>
      </c>
      <c r="AG278" s="29">
        <v>7021.3090000000002</v>
      </c>
      <c r="AH278" s="7">
        <v>7135.8649999999998</v>
      </c>
      <c r="AI278" s="7">
        <v>7135.8649999999998</v>
      </c>
      <c r="AJ278" s="7">
        <v>3539</v>
      </c>
      <c r="AK278" s="29">
        <v>9715.3532999999989</v>
      </c>
      <c r="AL278" s="7">
        <v>10188.491120000001</v>
      </c>
      <c r="AM278" s="105">
        <v>10188.491120000001</v>
      </c>
      <c r="AN278" s="7">
        <v>2612</v>
      </c>
      <c r="AO278" s="11">
        <v>9541.065990000001</v>
      </c>
      <c r="AP278" s="105">
        <v>10127.826999999999</v>
      </c>
      <c r="AQ278" s="11">
        <v>10127.826999999999</v>
      </c>
      <c r="AR278" s="11">
        <v>3023</v>
      </c>
      <c r="AS278" s="11">
        <v>11756.919180000001</v>
      </c>
      <c r="AT278" s="11">
        <v>12915.48011</v>
      </c>
      <c r="AU278" s="11">
        <v>12915.48011</v>
      </c>
      <c r="AV278" s="11">
        <v>3020</v>
      </c>
      <c r="AW278" s="11">
        <v>12994.56358</v>
      </c>
      <c r="AX278" s="11">
        <v>12203.57296</v>
      </c>
      <c r="AZ278" s="11">
        <v>4852</v>
      </c>
      <c r="BA278" s="11">
        <v>8369.7870200000016</v>
      </c>
    </row>
    <row r="279" spans="1:53" hidden="1" x14ac:dyDescent="0.25">
      <c r="A279">
        <v>5</v>
      </c>
      <c r="B279" t="str">
        <f t="shared" si="29"/>
        <v>FlC-3840</v>
      </c>
      <c r="C279" s="2" t="s">
        <v>315</v>
      </c>
      <c r="D279" s="2" t="str">
        <f t="shared" si="30"/>
        <v>3</v>
      </c>
      <c r="E279" s="2" t="str">
        <f t="shared" si="31"/>
        <v>38</v>
      </c>
      <c r="F279" s="2" t="str">
        <f t="shared" si="32"/>
        <v>384</v>
      </c>
      <c r="G279" s="1" t="s">
        <v>671</v>
      </c>
      <c r="H279" s="7">
        <v>525515</v>
      </c>
      <c r="I279" s="7"/>
      <c r="J279" s="7">
        <v>563540.88595999987</v>
      </c>
      <c r="K279" s="7">
        <v>566013.15237999987</v>
      </c>
      <c r="L279" s="7">
        <v>25855</v>
      </c>
      <c r="M279" s="7"/>
      <c r="N279" s="7">
        <v>58355.747000000003</v>
      </c>
      <c r="O279" s="7">
        <v>58355.747000000003</v>
      </c>
      <c r="P279" s="7">
        <v>23298</v>
      </c>
      <c r="Q279" s="7"/>
      <c r="R279" s="7">
        <v>109371.74100000001</v>
      </c>
      <c r="S279" s="7">
        <v>109371.74100000001</v>
      </c>
      <c r="T279" s="7">
        <v>24030</v>
      </c>
      <c r="U279" s="7"/>
      <c r="V279" s="7">
        <v>61273.165000000001</v>
      </c>
      <c r="W279" s="7">
        <v>60861.834999999999</v>
      </c>
      <c r="X279" s="7">
        <v>25121</v>
      </c>
      <c r="Y279" s="7"/>
      <c r="Z279" s="7">
        <v>45235.11</v>
      </c>
      <c r="AA279" s="7">
        <v>45200.523999999998</v>
      </c>
      <c r="AB279" s="7">
        <v>23967</v>
      </c>
      <c r="AC279" s="7"/>
      <c r="AD279" s="7">
        <v>26274.420000000002</v>
      </c>
      <c r="AE279" s="7">
        <v>26274.420000000002</v>
      </c>
      <c r="AF279" s="7">
        <v>24449</v>
      </c>
      <c r="AG279" s="29">
        <v>20154.404999999999</v>
      </c>
      <c r="AH279" s="7">
        <v>23162.392940000002</v>
      </c>
      <c r="AI279" s="7">
        <v>23162.259300000002</v>
      </c>
      <c r="AJ279" s="7">
        <v>27866</v>
      </c>
      <c r="AK279" s="29">
        <v>21253.4604</v>
      </c>
      <c r="AL279" s="7">
        <v>35210.465249999994</v>
      </c>
      <c r="AM279" s="105">
        <v>35210.465249999994</v>
      </c>
      <c r="AN279" s="7">
        <v>21381</v>
      </c>
      <c r="AO279" s="11">
        <v>21802.669829999999</v>
      </c>
      <c r="AP279" s="105">
        <v>23065.25</v>
      </c>
      <c r="AQ279" s="11">
        <v>23065.25</v>
      </c>
      <c r="AR279" s="11">
        <v>31270</v>
      </c>
      <c r="AS279" s="11">
        <v>124751.92632</v>
      </c>
      <c r="AT279" s="11">
        <v>45280.649779999992</v>
      </c>
      <c r="AU279" s="11">
        <v>45280.649779999992</v>
      </c>
      <c r="AV279" s="11">
        <v>18248</v>
      </c>
      <c r="AW279" s="11">
        <v>25274.712650000001</v>
      </c>
      <c r="AX279" s="11">
        <v>24793.45422</v>
      </c>
      <c r="AZ279" s="11">
        <v>17576</v>
      </c>
      <c r="BA279" s="11">
        <v>36407.319929999998</v>
      </c>
    </row>
    <row r="280" spans="1:53" hidden="1" x14ac:dyDescent="0.25">
      <c r="A280">
        <v>5</v>
      </c>
      <c r="B280" t="str">
        <f t="shared" si="29"/>
        <v>FlC-3850</v>
      </c>
      <c r="C280" s="2" t="s">
        <v>315</v>
      </c>
      <c r="D280" s="2" t="str">
        <f t="shared" si="30"/>
        <v>3</v>
      </c>
      <c r="E280" s="2" t="str">
        <f t="shared" si="31"/>
        <v>38</v>
      </c>
      <c r="F280" s="2" t="str">
        <f t="shared" si="32"/>
        <v>385</v>
      </c>
      <c r="G280" s="1" t="s">
        <v>672</v>
      </c>
      <c r="H280" s="7">
        <v>157089</v>
      </c>
      <c r="I280" s="7"/>
      <c r="J280" s="7">
        <v>137687.73086000001</v>
      </c>
      <c r="K280" s="7">
        <v>137692.08270999999</v>
      </c>
      <c r="L280" s="7">
        <v>156901</v>
      </c>
      <c r="M280" s="7"/>
      <c r="N280" s="7">
        <v>166822.845</v>
      </c>
      <c r="O280" s="7">
        <v>166822.845</v>
      </c>
      <c r="P280" s="7">
        <v>167088</v>
      </c>
      <c r="Q280" s="7"/>
      <c r="R280" s="7">
        <v>177930.00099999999</v>
      </c>
      <c r="S280" s="7">
        <v>177930.00099999999</v>
      </c>
      <c r="T280" s="7">
        <v>171545</v>
      </c>
      <c r="U280" s="7"/>
      <c r="V280" s="7">
        <v>163390.72016</v>
      </c>
      <c r="W280" s="7">
        <v>163390.72016</v>
      </c>
      <c r="X280" s="7">
        <v>167407</v>
      </c>
      <c r="Y280" s="7"/>
      <c r="Z280" s="7">
        <v>167790.46599999999</v>
      </c>
      <c r="AA280" s="7">
        <v>167790.46599999999</v>
      </c>
      <c r="AB280" s="7">
        <v>175613</v>
      </c>
      <c r="AC280" s="7"/>
      <c r="AD280" s="7">
        <v>330784.60200000001</v>
      </c>
      <c r="AE280" s="7">
        <v>330784.60200000001</v>
      </c>
      <c r="AF280" s="7">
        <v>173681</v>
      </c>
      <c r="AG280" s="29">
        <v>192646.23699999999</v>
      </c>
      <c r="AH280" s="7">
        <v>340548.24400000001</v>
      </c>
      <c r="AI280" s="7">
        <v>340548.24400000001</v>
      </c>
      <c r="AJ280" s="7">
        <v>198707</v>
      </c>
      <c r="AK280" s="29">
        <v>420287.40547</v>
      </c>
      <c r="AL280" s="7">
        <v>424092.48869999999</v>
      </c>
      <c r="AM280" s="105">
        <v>424092.48869999999</v>
      </c>
      <c r="AN280" s="7">
        <v>606669</v>
      </c>
      <c r="AO280" s="11">
        <v>433257.80174999998</v>
      </c>
      <c r="AP280" s="105">
        <v>436354.10699999996</v>
      </c>
      <c r="AQ280" s="11">
        <v>436354.10699999996</v>
      </c>
      <c r="AR280" s="11">
        <v>574128</v>
      </c>
      <c r="AS280" s="11">
        <v>439767.97008000006</v>
      </c>
      <c r="AT280" s="11">
        <v>484159.04454999999</v>
      </c>
      <c r="AU280" s="11">
        <v>484159.04454999999</v>
      </c>
      <c r="AV280" s="11">
        <v>640607</v>
      </c>
      <c r="AW280" s="11">
        <v>423758.29473999998</v>
      </c>
      <c r="AX280" s="11">
        <v>451919.00276</v>
      </c>
      <c r="AZ280" s="11">
        <v>650428</v>
      </c>
      <c r="BA280" s="11">
        <v>547341.87161999999</v>
      </c>
    </row>
    <row r="281" spans="1:53" hidden="1" x14ac:dyDescent="0.25">
      <c r="A281">
        <v>5</v>
      </c>
      <c r="B281" t="str">
        <f t="shared" si="29"/>
        <v>FlC-3860</v>
      </c>
      <c r="C281" s="2" t="s">
        <v>315</v>
      </c>
      <c r="D281" s="2" t="str">
        <f t="shared" si="30"/>
        <v>3</v>
      </c>
      <c r="E281" s="2" t="str">
        <f t="shared" si="31"/>
        <v>38</v>
      </c>
      <c r="F281" s="2" t="str">
        <f t="shared" si="32"/>
        <v>386</v>
      </c>
      <c r="G281" s="1" t="s">
        <v>673</v>
      </c>
      <c r="H281" s="7">
        <v>0</v>
      </c>
      <c r="I281" s="7"/>
      <c r="J281" s="7">
        <v>0</v>
      </c>
      <c r="K281" s="7">
        <v>0</v>
      </c>
      <c r="L281" s="7">
        <v>0</v>
      </c>
      <c r="M281" s="7"/>
      <c r="N281" s="7">
        <v>0</v>
      </c>
      <c r="O281" s="7">
        <v>0</v>
      </c>
      <c r="P281" s="7">
        <v>0</v>
      </c>
      <c r="Q281" s="7"/>
      <c r="R281" s="7">
        <v>0</v>
      </c>
      <c r="S281" s="7">
        <v>0</v>
      </c>
      <c r="T281" s="7">
        <v>0</v>
      </c>
      <c r="U281" s="7"/>
      <c r="V281" s="7">
        <v>0</v>
      </c>
      <c r="W281" s="7">
        <v>0</v>
      </c>
      <c r="X281" s="7">
        <v>0</v>
      </c>
      <c r="Y281" s="7"/>
      <c r="Z281" s="7">
        <v>0</v>
      </c>
      <c r="AA281" s="7">
        <v>0</v>
      </c>
      <c r="AB281" s="7">
        <v>0</v>
      </c>
      <c r="AC281" s="7"/>
      <c r="AD281" s="7">
        <v>0</v>
      </c>
      <c r="AE281" s="7">
        <v>0</v>
      </c>
      <c r="AF281" s="7">
        <v>0</v>
      </c>
      <c r="AG281" s="29">
        <v>0</v>
      </c>
      <c r="AH281" s="7">
        <v>0</v>
      </c>
      <c r="AI281" s="7">
        <v>0</v>
      </c>
      <c r="AJ281" s="7">
        <v>0</v>
      </c>
      <c r="AK281" s="29">
        <v>2495.3657600000001</v>
      </c>
      <c r="AL281" s="7">
        <v>55188.13276</v>
      </c>
      <c r="AM281" s="105">
        <v>55188.13276</v>
      </c>
      <c r="AN281" s="7">
        <v>186</v>
      </c>
      <c r="AO281" s="11">
        <v>154275.69774</v>
      </c>
      <c r="AP281" s="105">
        <v>153691.66129999998</v>
      </c>
      <c r="AQ281" s="11">
        <v>153691.66129999998</v>
      </c>
      <c r="AR281" s="11">
        <v>127059</v>
      </c>
      <c r="AS281" s="11">
        <v>138170.62724999999</v>
      </c>
      <c r="AT281" s="11">
        <v>139720.55557999999</v>
      </c>
      <c r="AU281" s="11">
        <v>139720.55557999999</v>
      </c>
      <c r="AV281" s="11">
        <v>107765</v>
      </c>
      <c r="AW281" s="11">
        <v>151583.98796</v>
      </c>
      <c r="AX281" s="11">
        <v>201498.75151999999</v>
      </c>
      <c r="AZ281" s="11">
        <v>122735</v>
      </c>
      <c r="BA281" s="11">
        <v>165877.42666</v>
      </c>
    </row>
    <row r="282" spans="1:53" hidden="1" x14ac:dyDescent="0.25">
      <c r="A282">
        <v>5</v>
      </c>
      <c r="B282" t="str">
        <f t="shared" si="29"/>
        <v>FlC-3910</v>
      </c>
      <c r="C282" s="2" t="s">
        <v>315</v>
      </c>
      <c r="D282" s="2" t="str">
        <f t="shared" si="30"/>
        <v>3</v>
      </c>
      <c r="E282" s="2" t="str">
        <f t="shared" si="31"/>
        <v>39</v>
      </c>
      <c r="F282" s="2" t="str">
        <f t="shared" si="32"/>
        <v>391</v>
      </c>
      <c r="G282" s="1" t="s">
        <v>676</v>
      </c>
      <c r="H282" s="7">
        <v>48961</v>
      </c>
      <c r="I282" s="7"/>
      <c r="J282" s="7">
        <v>41818.201820000002</v>
      </c>
      <c r="K282" s="7">
        <v>41818.201820000009</v>
      </c>
      <c r="L282" s="7">
        <v>51271</v>
      </c>
      <c r="M282" s="7"/>
      <c r="N282" s="7">
        <v>48939.249000000003</v>
      </c>
      <c r="O282" s="7">
        <v>48939.249000000003</v>
      </c>
      <c r="P282" s="7">
        <v>45475</v>
      </c>
      <c r="Q282" s="7"/>
      <c r="R282" s="7">
        <v>38092.312000000005</v>
      </c>
      <c r="S282" s="7">
        <v>38092.312000000005</v>
      </c>
      <c r="T282" s="7">
        <v>50230</v>
      </c>
      <c r="U282" s="7"/>
      <c r="V282" s="7">
        <v>41339.708339999997</v>
      </c>
      <c r="W282" s="7">
        <v>41339.708339999997</v>
      </c>
      <c r="X282" s="7">
        <v>46696</v>
      </c>
      <c r="Y282" s="7"/>
      <c r="Z282" s="7">
        <v>49967.274999999994</v>
      </c>
      <c r="AA282" s="7">
        <v>49967.274999999994</v>
      </c>
      <c r="AB282" s="7">
        <v>117300</v>
      </c>
      <c r="AC282" s="7"/>
      <c r="AD282" s="7">
        <v>53123.959000000003</v>
      </c>
      <c r="AE282" s="7">
        <v>53123.959000000003</v>
      </c>
      <c r="AF282" s="7">
        <v>42736</v>
      </c>
      <c r="AG282" s="29">
        <v>35511.622000000003</v>
      </c>
      <c r="AH282" s="7">
        <v>38578.887790000001</v>
      </c>
      <c r="AI282" s="7">
        <v>38578.887790000001</v>
      </c>
      <c r="AJ282" s="7">
        <v>100431</v>
      </c>
      <c r="AK282" s="29">
        <v>131988.5687</v>
      </c>
      <c r="AL282" s="7">
        <v>121822.23689</v>
      </c>
      <c r="AM282" s="105">
        <v>121822.23689</v>
      </c>
      <c r="AN282" s="7">
        <v>128309</v>
      </c>
      <c r="AO282" s="11">
        <v>170636.42958000003</v>
      </c>
      <c r="AP282" s="105">
        <v>176938.93799999999</v>
      </c>
      <c r="AQ282" s="11">
        <v>176938.93799999999</v>
      </c>
      <c r="AR282" s="11">
        <v>121181</v>
      </c>
      <c r="AS282" s="11">
        <v>201519.32437000002</v>
      </c>
      <c r="AT282" s="11">
        <v>212300.88246999998</v>
      </c>
      <c r="AU282" s="11">
        <v>212300.88246999998</v>
      </c>
      <c r="AV282" s="11">
        <v>178667</v>
      </c>
      <c r="AW282" s="11">
        <v>203349.15332000001</v>
      </c>
      <c r="AX282" s="11">
        <v>194664.56000999999</v>
      </c>
      <c r="AZ282" s="11">
        <v>203833</v>
      </c>
      <c r="BA282" s="11">
        <v>366091.46350000007</v>
      </c>
    </row>
    <row r="283" spans="1:53" hidden="1" x14ac:dyDescent="0.25">
      <c r="A283">
        <v>5</v>
      </c>
      <c r="B283" t="str">
        <f t="shared" si="29"/>
        <v>FlC-3920</v>
      </c>
      <c r="C283" s="2" t="s">
        <v>315</v>
      </c>
      <c r="D283" s="2" t="str">
        <f t="shared" si="30"/>
        <v>3</v>
      </c>
      <c r="E283" s="2" t="str">
        <f t="shared" si="31"/>
        <v>39</v>
      </c>
      <c r="F283" s="2" t="str">
        <f t="shared" si="32"/>
        <v>392</v>
      </c>
      <c r="G283" s="1" t="s">
        <v>677</v>
      </c>
      <c r="H283" s="7">
        <v>1342</v>
      </c>
      <c r="I283" s="7"/>
      <c r="J283" s="7">
        <v>1153.47702</v>
      </c>
      <c r="K283" s="7">
        <v>1153.47702</v>
      </c>
      <c r="L283" s="7">
        <v>1075</v>
      </c>
      <c r="M283" s="7"/>
      <c r="N283" s="7">
        <v>1246.492</v>
      </c>
      <c r="O283" s="7">
        <v>1246.492</v>
      </c>
      <c r="P283" s="7">
        <v>3372</v>
      </c>
      <c r="Q283" s="7"/>
      <c r="R283" s="7">
        <v>2769.462</v>
      </c>
      <c r="S283" s="7">
        <v>2769.462</v>
      </c>
      <c r="T283" s="7">
        <v>2898</v>
      </c>
      <c r="U283" s="7"/>
      <c r="V283" s="7">
        <v>963.20645999999999</v>
      </c>
      <c r="W283" s="7">
        <v>963.20645999999988</v>
      </c>
      <c r="X283" s="7">
        <v>4617</v>
      </c>
      <c r="Y283" s="7"/>
      <c r="Z283" s="7">
        <v>8257.8439999999991</v>
      </c>
      <c r="AA283" s="7">
        <v>8257.8439999999991</v>
      </c>
      <c r="AB283" s="7">
        <v>3021</v>
      </c>
      <c r="AC283" s="7"/>
      <c r="AD283" s="7">
        <v>13520.348</v>
      </c>
      <c r="AE283" s="7">
        <v>13520.348</v>
      </c>
      <c r="AF283" s="7">
        <v>718</v>
      </c>
      <c r="AG283" s="29">
        <v>858.68100000000004</v>
      </c>
      <c r="AH283" s="7">
        <v>698.952</v>
      </c>
      <c r="AI283" s="7">
        <v>698.952</v>
      </c>
      <c r="AJ283" s="7">
        <v>67439</v>
      </c>
      <c r="AK283" s="29">
        <v>52875.530059999997</v>
      </c>
      <c r="AL283" s="7">
        <v>54665.362130000001</v>
      </c>
      <c r="AM283" s="105">
        <v>54665.362130000001</v>
      </c>
      <c r="AN283" s="7">
        <v>56900</v>
      </c>
      <c r="AO283" s="11">
        <v>2437.1760399999998</v>
      </c>
      <c r="AP283" s="105">
        <v>1746.5120000000002</v>
      </c>
      <c r="AQ283" s="11">
        <v>1746.5120000000002</v>
      </c>
      <c r="AR283" s="11">
        <v>61259</v>
      </c>
      <c r="AS283" s="11">
        <v>574.00641999999993</v>
      </c>
      <c r="AT283" s="11">
        <v>996.07122000000004</v>
      </c>
      <c r="AU283" s="11">
        <v>996.07122000000004</v>
      </c>
      <c r="AV283" s="11">
        <v>1916</v>
      </c>
      <c r="AW283" s="11">
        <v>2952.1156999999998</v>
      </c>
      <c r="AX283" s="11">
        <v>1869.1157000000001</v>
      </c>
      <c r="AZ283" s="11">
        <v>1275</v>
      </c>
      <c r="BA283" s="11">
        <v>1271.37906</v>
      </c>
    </row>
    <row r="284" spans="1:53" hidden="1" x14ac:dyDescent="0.25">
      <c r="A284">
        <v>5</v>
      </c>
      <c r="B284" t="str">
        <f t="shared" si="29"/>
        <v>FlC-3930</v>
      </c>
      <c r="C284" s="2" t="s">
        <v>315</v>
      </c>
      <c r="D284" s="2" t="str">
        <f t="shared" si="30"/>
        <v>3</v>
      </c>
      <c r="E284" s="2" t="str">
        <f t="shared" si="31"/>
        <v>39</v>
      </c>
      <c r="F284" s="2" t="str">
        <f t="shared" si="32"/>
        <v>393</v>
      </c>
      <c r="G284" s="1" t="s">
        <v>678</v>
      </c>
      <c r="H284" s="7">
        <v>0</v>
      </c>
      <c r="I284" s="7"/>
      <c r="J284" s="7">
        <v>26.81</v>
      </c>
      <c r="K284" s="7">
        <v>26.81</v>
      </c>
      <c r="L284" s="7">
        <v>0</v>
      </c>
      <c r="M284" s="7"/>
      <c r="N284" s="7">
        <v>32.81</v>
      </c>
      <c r="O284" s="7">
        <v>32.81</v>
      </c>
      <c r="P284" s="7">
        <v>0</v>
      </c>
      <c r="Q284" s="7"/>
      <c r="R284" s="7">
        <v>45.33</v>
      </c>
      <c r="S284" s="7">
        <v>45.33</v>
      </c>
      <c r="T284" s="7">
        <v>0</v>
      </c>
      <c r="U284" s="7"/>
      <c r="V284" s="7">
        <v>56.225000000000001</v>
      </c>
      <c r="W284" s="7">
        <v>56.225000000000001</v>
      </c>
      <c r="X284" s="7">
        <v>0</v>
      </c>
      <c r="Y284" s="7"/>
      <c r="Z284" s="7">
        <v>170.542</v>
      </c>
      <c r="AA284" s="7">
        <v>170.542</v>
      </c>
      <c r="AB284" s="7">
        <v>0</v>
      </c>
      <c r="AC284" s="7"/>
      <c r="AD284" s="7">
        <v>488.166</v>
      </c>
      <c r="AE284" s="7">
        <v>488.166</v>
      </c>
      <c r="AF284" s="7">
        <v>0</v>
      </c>
      <c r="AG284" s="29">
        <v>280.26800000000003</v>
      </c>
      <c r="AH284" s="7">
        <v>286.23200000000003</v>
      </c>
      <c r="AI284" s="7">
        <v>286.23200000000003</v>
      </c>
      <c r="AJ284" s="7">
        <v>0</v>
      </c>
      <c r="AK284" s="29">
        <v>513.37739999999997</v>
      </c>
      <c r="AL284" s="7">
        <v>513.76940000000002</v>
      </c>
      <c r="AM284" s="105">
        <v>513.76940000000002</v>
      </c>
      <c r="AN284" s="7">
        <v>0</v>
      </c>
      <c r="AO284" s="11">
        <v>433.25420000000003</v>
      </c>
      <c r="AP284" s="105">
        <v>2044.2800000000002</v>
      </c>
      <c r="AQ284" s="11">
        <v>2044.2800000000002</v>
      </c>
      <c r="AR284" s="11">
        <v>0</v>
      </c>
      <c r="AS284" s="11">
        <v>308.90028000000001</v>
      </c>
      <c r="AT284" s="11">
        <v>308.90028000000001</v>
      </c>
      <c r="AU284" s="11">
        <v>308.90028000000001</v>
      </c>
      <c r="AV284" s="11">
        <v>0</v>
      </c>
      <c r="AW284" s="11">
        <v>-723.5175999999999</v>
      </c>
      <c r="AX284" s="11">
        <v>-1036.5175999999999</v>
      </c>
      <c r="AZ284" s="11">
        <v>0</v>
      </c>
      <c r="BA284" s="11">
        <v>8957.7400499999985</v>
      </c>
    </row>
    <row r="285" spans="1:53" hidden="1" x14ac:dyDescent="0.25">
      <c r="A285">
        <v>5</v>
      </c>
      <c r="B285" t="str">
        <f t="shared" si="29"/>
        <v>FlC-3940</v>
      </c>
      <c r="C285" s="2" t="s">
        <v>315</v>
      </c>
      <c r="D285" s="2" t="str">
        <f t="shared" si="30"/>
        <v>3</v>
      </c>
      <c r="E285" s="2" t="str">
        <f t="shared" si="31"/>
        <v>39</v>
      </c>
      <c r="F285" s="2" t="str">
        <f t="shared" si="32"/>
        <v>394</v>
      </c>
      <c r="G285" s="1" t="s">
        <v>679</v>
      </c>
      <c r="H285" s="7">
        <v>0</v>
      </c>
      <c r="I285" s="7"/>
      <c r="J285" s="7">
        <v>141.708</v>
      </c>
      <c r="K285" s="7">
        <v>141.708</v>
      </c>
      <c r="L285" s="7">
        <v>0</v>
      </c>
      <c r="M285" s="7"/>
      <c r="N285" s="7">
        <v>54.006</v>
      </c>
      <c r="O285" s="7">
        <v>54.006</v>
      </c>
      <c r="P285" s="7">
        <v>142</v>
      </c>
      <c r="Q285" s="7"/>
      <c r="R285" s="7">
        <v>807.86699999999996</v>
      </c>
      <c r="S285" s="7">
        <v>807.86699999999996</v>
      </c>
      <c r="T285" s="7">
        <v>141</v>
      </c>
      <c r="U285" s="7"/>
      <c r="V285" s="7">
        <v>81.526150000000001</v>
      </c>
      <c r="W285" s="7">
        <v>81.526149999999987</v>
      </c>
      <c r="X285" s="7">
        <v>0</v>
      </c>
      <c r="Y285" s="7"/>
      <c r="Z285" s="7">
        <v>20.059999999999999</v>
      </c>
      <c r="AA285" s="7">
        <v>20.059999999999999</v>
      </c>
      <c r="AB285" s="7">
        <v>0</v>
      </c>
      <c r="AC285" s="7"/>
      <c r="AD285" s="7">
        <v>0</v>
      </c>
      <c r="AE285" s="7">
        <v>0</v>
      </c>
      <c r="AF285" s="7">
        <v>0</v>
      </c>
      <c r="AG285" s="29">
        <v>249.19900000000001</v>
      </c>
      <c r="AH285" s="7">
        <v>249.19900000000001</v>
      </c>
      <c r="AI285" s="7">
        <v>249.19900000000001</v>
      </c>
      <c r="AJ285" s="7">
        <v>1400</v>
      </c>
      <c r="AK285" s="29">
        <v>945.03778999999997</v>
      </c>
      <c r="AL285" s="7">
        <v>1572.3995500000001</v>
      </c>
      <c r="AM285" s="105">
        <v>1572.3995500000001</v>
      </c>
      <c r="AN285" s="7">
        <v>1400</v>
      </c>
      <c r="AO285" s="11">
        <v>6651.3930499999997</v>
      </c>
      <c r="AP285" s="105">
        <v>8453.0159999999996</v>
      </c>
      <c r="AQ285" s="11">
        <v>8453.0159999999996</v>
      </c>
      <c r="AR285" s="11">
        <v>2530</v>
      </c>
      <c r="AS285" s="11">
        <v>12323.70795</v>
      </c>
      <c r="AT285" s="11">
        <v>10880.521919999999</v>
      </c>
      <c r="AU285" s="11">
        <v>10880.521919999999</v>
      </c>
      <c r="AV285" s="11">
        <v>9564</v>
      </c>
      <c r="AW285" s="11">
        <v>12657.59375</v>
      </c>
      <c r="AX285" s="11">
        <v>11233.63904</v>
      </c>
      <c r="AZ285" s="11">
        <v>12408</v>
      </c>
      <c r="BA285" s="11">
        <v>13583.290429999999</v>
      </c>
    </row>
    <row r="286" spans="1:53" hidden="1" x14ac:dyDescent="0.25">
      <c r="A286">
        <v>5</v>
      </c>
      <c r="B286" t="str">
        <f t="shared" si="29"/>
        <v>FlC-3950</v>
      </c>
      <c r="C286" s="2" t="s">
        <v>315</v>
      </c>
      <c r="D286" s="2" t="str">
        <f t="shared" si="30"/>
        <v>3</v>
      </c>
      <c r="E286" s="2" t="str">
        <f t="shared" si="31"/>
        <v>39</v>
      </c>
      <c r="F286" s="2" t="str">
        <f t="shared" si="32"/>
        <v>395</v>
      </c>
      <c r="G286" s="1" t="s">
        <v>680</v>
      </c>
      <c r="H286" s="7">
        <v>55</v>
      </c>
      <c r="I286" s="7"/>
      <c r="J286" s="7">
        <v>25.22316</v>
      </c>
      <c r="K286" s="7">
        <v>25.22316</v>
      </c>
      <c r="L286" s="7">
        <v>0</v>
      </c>
      <c r="M286" s="7"/>
      <c r="N286" s="7">
        <v>35.710999999999999</v>
      </c>
      <c r="O286" s="7">
        <v>35.710999999999999</v>
      </c>
      <c r="P286" s="7">
        <v>0</v>
      </c>
      <c r="Q286" s="7"/>
      <c r="R286" s="7">
        <v>0</v>
      </c>
      <c r="S286" s="7">
        <v>0</v>
      </c>
      <c r="T286" s="7">
        <v>0</v>
      </c>
      <c r="U286" s="7"/>
      <c r="V286" s="7">
        <v>47.20581</v>
      </c>
      <c r="W286" s="7">
        <v>47.205810000000007</v>
      </c>
      <c r="X286" s="7">
        <v>0</v>
      </c>
      <c r="Y286" s="7"/>
      <c r="Z286" s="7">
        <v>685.60599999999999</v>
      </c>
      <c r="AA286" s="7">
        <v>685.60599999999999</v>
      </c>
      <c r="AB286" s="7">
        <v>0</v>
      </c>
      <c r="AC286" s="7"/>
      <c r="AD286" s="7">
        <v>99.070000000000007</v>
      </c>
      <c r="AE286" s="7">
        <v>99.070000000000007</v>
      </c>
      <c r="AF286" s="7">
        <v>0</v>
      </c>
      <c r="AG286" s="29">
        <v>303.572</v>
      </c>
      <c r="AH286" s="7">
        <v>303.27199999999999</v>
      </c>
      <c r="AI286" s="7">
        <v>303.27199999999999</v>
      </c>
      <c r="AJ286" s="7">
        <v>30</v>
      </c>
      <c r="AK286" s="29">
        <v>237.57731000000001</v>
      </c>
      <c r="AL286" s="7">
        <v>206.72031000000001</v>
      </c>
      <c r="AM286" s="105">
        <v>206.72031000000001</v>
      </c>
      <c r="AN286" s="7">
        <v>0</v>
      </c>
      <c r="AO286" s="11">
        <v>55</v>
      </c>
      <c r="AP286" s="105">
        <v>63.972000000000001</v>
      </c>
      <c r="AQ286" s="11">
        <v>63.972000000000001</v>
      </c>
      <c r="AR286" s="11">
        <v>0</v>
      </c>
      <c r="AS286" s="11">
        <v>75</v>
      </c>
      <c r="AT286" s="11">
        <v>48.30442</v>
      </c>
      <c r="AU286" s="11">
        <v>48.30442</v>
      </c>
      <c r="AV286" s="11">
        <v>0</v>
      </c>
      <c r="AW286" s="11">
        <v>75</v>
      </c>
      <c r="AX286" s="11">
        <v>61</v>
      </c>
      <c r="AZ286" s="11">
        <v>0</v>
      </c>
      <c r="BA286" s="11">
        <v>10</v>
      </c>
    </row>
    <row r="287" spans="1:53" hidden="1" x14ac:dyDescent="0.25">
      <c r="A287">
        <v>5</v>
      </c>
      <c r="B287" t="str">
        <f t="shared" si="29"/>
        <v>FlC-3960</v>
      </c>
      <c r="C287" s="2" t="s">
        <v>315</v>
      </c>
      <c r="D287" s="2" t="str">
        <f t="shared" si="30"/>
        <v>3</v>
      </c>
      <c r="E287" s="2" t="str">
        <f t="shared" si="31"/>
        <v>39</v>
      </c>
      <c r="F287" s="2" t="str">
        <f t="shared" si="32"/>
        <v>396</v>
      </c>
      <c r="G287" s="1" t="s">
        <v>681</v>
      </c>
      <c r="H287" s="7">
        <v>0</v>
      </c>
      <c r="I287" s="7"/>
      <c r="J287" s="7">
        <v>0</v>
      </c>
      <c r="K287" s="7">
        <v>0</v>
      </c>
      <c r="L287" s="7">
        <v>0</v>
      </c>
      <c r="M287" s="7"/>
      <c r="N287" s="7">
        <v>0</v>
      </c>
      <c r="O287" s="7">
        <v>0</v>
      </c>
      <c r="P287" s="7">
        <v>0</v>
      </c>
      <c r="Q287" s="7"/>
      <c r="R287" s="7">
        <v>0</v>
      </c>
      <c r="S287" s="7">
        <v>0</v>
      </c>
      <c r="T287" s="7">
        <v>0</v>
      </c>
      <c r="U287" s="7"/>
      <c r="V287" s="7">
        <v>0</v>
      </c>
      <c r="W287" s="7">
        <v>0</v>
      </c>
      <c r="X287" s="7">
        <v>0</v>
      </c>
      <c r="Y287" s="7"/>
      <c r="Z287" s="7">
        <v>0</v>
      </c>
      <c r="AA287" s="7">
        <v>0</v>
      </c>
      <c r="AB287" s="7">
        <v>0</v>
      </c>
      <c r="AC287" s="7"/>
      <c r="AD287" s="7">
        <v>21.291</v>
      </c>
      <c r="AE287" s="7">
        <v>21.291</v>
      </c>
      <c r="AF287" s="7">
        <v>0</v>
      </c>
      <c r="AG287" s="29">
        <v>9.0980000000000008</v>
      </c>
      <c r="AH287" s="7">
        <v>9.0980000000000008</v>
      </c>
      <c r="AI287" s="7">
        <v>89.93</v>
      </c>
      <c r="AJ287" s="7">
        <v>0</v>
      </c>
      <c r="AK287" s="29">
        <v>257.87714999999997</v>
      </c>
      <c r="AL287" s="7">
        <v>257.87714999999997</v>
      </c>
      <c r="AM287" s="105">
        <v>257.87714999999997</v>
      </c>
      <c r="AN287" s="7">
        <v>0</v>
      </c>
      <c r="AO287" s="11">
        <v>827.74528999999995</v>
      </c>
      <c r="AP287" s="105">
        <v>20.882000000000001</v>
      </c>
      <c r="AQ287" s="11">
        <v>20.882000000000001</v>
      </c>
      <c r="AR287" s="11">
        <v>0</v>
      </c>
      <c r="AS287" s="11">
        <v>2085.2794199999998</v>
      </c>
      <c r="AT287" s="11">
        <v>2084.3829299999998</v>
      </c>
      <c r="AU287" s="11">
        <v>2084.3829299999998</v>
      </c>
      <c r="AV287" s="11">
        <v>0</v>
      </c>
      <c r="AW287" s="11">
        <v>527.84562000000005</v>
      </c>
      <c r="AX287" s="11">
        <v>7716.8456200000001</v>
      </c>
      <c r="AZ287" s="11">
        <v>4534</v>
      </c>
      <c r="BA287" s="11">
        <v>47.75</v>
      </c>
    </row>
    <row r="288" spans="1:53" hidden="1" x14ac:dyDescent="0.25">
      <c r="A288">
        <v>5</v>
      </c>
      <c r="B288" t="str">
        <f t="shared" si="29"/>
        <v>FlC-4610</v>
      </c>
      <c r="C288" s="2" t="s">
        <v>315</v>
      </c>
      <c r="D288" s="2" t="str">
        <f t="shared" si="30"/>
        <v>4</v>
      </c>
      <c r="E288" s="2" t="str">
        <f t="shared" si="31"/>
        <v>46</v>
      </c>
      <c r="F288" s="2" t="str">
        <f t="shared" si="32"/>
        <v>461</v>
      </c>
      <c r="G288" s="1" t="s">
        <v>682</v>
      </c>
      <c r="H288" s="7">
        <v>15729</v>
      </c>
      <c r="I288" s="7"/>
      <c r="J288" s="7">
        <v>0</v>
      </c>
      <c r="K288" s="7">
        <v>0</v>
      </c>
      <c r="L288" s="7">
        <v>22616</v>
      </c>
      <c r="M288" s="7"/>
      <c r="N288" s="7">
        <v>0</v>
      </c>
      <c r="O288" s="7">
        <v>0</v>
      </c>
      <c r="P288" s="7">
        <v>13500</v>
      </c>
      <c r="Q288" s="7"/>
      <c r="R288" s="7">
        <v>402.13</v>
      </c>
      <c r="S288" s="7">
        <v>402.13</v>
      </c>
      <c r="T288" s="7">
        <v>21655</v>
      </c>
      <c r="U288" s="7"/>
      <c r="V288" s="7">
        <v>0</v>
      </c>
      <c r="W288" s="7">
        <v>0</v>
      </c>
      <c r="X288" s="7">
        <v>8438</v>
      </c>
      <c r="Y288" s="7"/>
      <c r="Z288" s="7">
        <v>0</v>
      </c>
      <c r="AA288" s="7">
        <v>0</v>
      </c>
      <c r="AB288" s="7">
        <v>5090</v>
      </c>
      <c r="AC288" s="7"/>
      <c r="AD288" s="7">
        <v>0</v>
      </c>
      <c r="AE288" s="7">
        <v>0</v>
      </c>
      <c r="AF288" s="7">
        <v>2000</v>
      </c>
      <c r="AG288" s="29">
        <v>0</v>
      </c>
      <c r="AH288" s="7">
        <v>0</v>
      </c>
      <c r="AI288" s="7">
        <v>0</v>
      </c>
      <c r="AJ288" s="7">
        <v>0</v>
      </c>
      <c r="AK288" s="29">
        <v>0</v>
      </c>
      <c r="AL288" s="7">
        <v>0</v>
      </c>
      <c r="AM288" s="105">
        <v>0</v>
      </c>
      <c r="AN288" s="7">
        <v>0</v>
      </c>
      <c r="AO288" s="11">
        <v>0</v>
      </c>
      <c r="AP288" s="105">
        <v>0</v>
      </c>
      <c r="AQ288" s="11">
        <v>0</v>
      </c>
      <c r="AR288" s="11">
        <v>0</v>
      </c>
      <c r="AS288" s="11">
        <v>0</v>
      </c>
      <c r="AT288" s="11">
        <v>0</v>
      </c>
      <c r="AU288" s="11">
        <v>0</v>
      </c>
      <c r="AV288" s="11">
        <v>1777</v>
      </c>
      <c r="AW288" s="11">
        <v>0</v>
      </c>
      <c r="AX288" s="11">
        <v>0</v>
      </c>
      <c r="AZ288" s="11">
        <v>0</v>
      </c>
      <c r="BA288" s="11">
        <v>0</v>
      </c>
    </row>
    <row r="289" spans="1:53" hidden="1" x14ac:dyDescent="0.25">
      <c r="A289">
        <v>5</v>
      </c>
      <c r="B289" t="str">
        <f t="shared" si="29"/>
        <v>FlC-4620</v>
      </c>
      <c r="C289" s="2" t="s">
        <v>315</v>
      </c>
      <c r="D289" s="2" t="str">
        <f t="shared" si="30"/>
        <v>4</v>
      </c>
      <c r="E289" s="2" t="str">
        <f t="shared" si="31"/>
        <v>46</v>
      </c>
      <c r="F289" s="2" t="str">
        <f t="shared" si="32"/>
        <v>462</v>
      </c>
      <c r="G289" s="1" t="s">
        <v>683</v>
      </c>
      <c r="H289" s="7">
        <v>0</v>
      </c>
      <c r="I289" s="7"/>
      <c r="J289" s="7">
        <v>0</v>
      </c>
      <c r="K289" s="7">
        <v>0</v>
      </c>
      <c r="L289" s="7">
        <v>0</v>
      </c>
      <c r="M289" s="7"/>
      <c r="N289" s="7">
        <v>0</v>
      </c>
      <c r="O289" s="7">
        <v>0</v>
      </c>
      <c r="P289" s="7">
        <v>0</v>
      </c>
      <c r="Q289" s="7"/>
      <c r="R289" s="7">
        <v>0</v>
      </c>
      <c r="S289" s="7">
        <v>0</v>
      </c>
      <c r="T289" s="7">
        <v>0</v>
      </c>
      <c r="U289" s="7"/>
      <c r="V289" s="7">
        <v>0</v>
      </c>
      <c r="W289" s="7">
        <v>0</v>
      </c>
      <c r="X289" s="7">
        <v>0</v>
      </c>
      <c r="Y289" s="7"/>
      <c r="Z289" s="7">
        <v>0</v>
      </c>
      <c r="AA289" s="7">
        <v>0</v>
      </c>
      <c r="AB289" s="7">
        <v>0</v>
      </c>
      <c r="AC289" s="7"/>
      <c r="AD289" s="7">
        <v>0</v>
      </c>
      <c r="AE289" s="7">
        <v>0</v>
      </c>
      <c r="AF289" s="7">
        <v>0</v>
      </c>
      <c r="AG289" s="29">
        <v>0</v>
      </c>
      <c r="AH289" s="7">
        <v>0</v>
      </c>
      <c r="AI289" s="7">
        <v>0</v>
      </c>
      <c r="AJ289" s="7">
        <v>540</v>
      </c>
      <c r="AK289" s="29">
        <v>0</v>
      </c>
      <c r="AL289" s="7">
        <v>0</v>
      </c>
      <c r="AM289" s="105">
        <v>0</v>
      </c>
      <c r="AN289" s="7">
        <v>15</v>
      </c>
      <c r="AO289" s="11">
        <v>0</v>
      </c>
      <c r="AP289" s="105">
        <v>0</v>
      </c>
      <c r="AQ289" s="11">
        <v>0</v>
      </c>
      <c r="AR289" s="11">
        <v>0</v>
      </c>
      <c r="AS289" s="11">
        <v>0</v>
      </c>
      <c r="AT289" s="11">
        <v>0</v>
      </c>
      <c r="AU289" s="11">
        <v>0</v>
      </c>
      <c r="AV289" s="11">
        <v>0</v>
      </c>
      <c r="AW289" s="11">
        <v>0</v>
      </c>
      <c r="AX289" s="11">
        <v>0</v>
      </c>
      <c r="AZ289" s="11">
        <v>0</v>
      </c>
      <c r="BA289" s="11">
        <v>0</v>
      </c>
    </row>
    <row r="290" spans="1:53" hidden="1" x14ac:dyDescent="0.25">
      <c r="A290">
        <v>5</v>
      </c>
      <c r="B290" t="str">
        <f t="shared" si="29"/>
        <v>FlC-4630</v>
      </c>
      <c r="C290" s="2" t="s">
        <v>315</v>
      </c>
      <c r="D290" s="2" t="str">
        <f t="shared" si="30"/>
        <v>4</v>
      </c>
      <c r="E290" s="2" t="str">
        <f t="shared" si="31"/>
        <v>46</v>
      </c>
      <c r="F290" s="2" t="str">
        <f t="shared" si="32"/>
        <v>463</v>
      </c>
      <c r="G290" s="1" t="s">
        <v>684</v>
      </c>
      <c r="H290" s="7">
        <v>0</v>
      </c>
      <c r="I290" s="7"/>
      <c r="J290" s="7">
        <v>0</v>
      </c>
      <c r="K290" s="7">
        <v>0</v>
      </c>
      <c r="L290" s="7">
        <v>0</v>
      </c>
      <c r="M290" s="7"/>
      <c r="N290" s="7">
        <v>0</v>
      </c>
      <c r="O290" s="7">
        <v>0</v>
      </c>
      <c r="P290" s="7">
        <v>0</v>
      </c>
      <c r="Q290" s="7"/>
      <c r="R290" s="7">
        <v>0</v>
      </c>
      <c r="S290" s="7">
        <v>0</v>
      </c>
      <c r="T290" s="7">
        <v>0</v>
      </c>
      <c r="U290" s="7"/>
      <c r="V290" s="7">
        <v>0</v>
      </c>
      <c r="W290" s="7">
        <v>0</v>
      </c>
      <c r="X290" s="7">
        <v>0</v>
      </c>
      <c r="Y290" s="7"/>
      <c r="Z290" s="7">
        <v>0</v>
      </c>
      <c r="AA290" s="7">
        <v>0</v>
      </c>
      <c r="AB290" s="7">
        <v>0</v>
      </c>
      <c r="AC290" s="7"/>
      <c r="AD290" s="7">
        <v>0</v>
      </c>
      <c r="AE290" s="7">
        <v>0</v>
      </c>
      <c r="AF290" s="7">
        <v>0</v>
      </c>
      <c r="AG290" s="29">
        <v>0</v>
      </c>
      <c r="AH290" s="7">
        <v>0</v>
      </c>
      <c r="AI290" s="7">
        <v>0</v>
      </c>
      <c r="AJ290" s="7">
        <v>83</v>
      </c>
      <c r="AK290" s="29">
        <v>0</v>
      </c>
      <c r="AL290" s="7">
        <v>0</v>
      </c>
      <c r="AM290" s="105">
        <v>0</v>
      </c>
      <c r="AN290" s="7">
        <v>0</v>
      </c>
      <c r="AO290" s="11">
        <v>0</v>
      </c>
      <c r="AP290" s="105">
        <v>0</v>
      </c>
      <c r="AQ290" s="11">
        <v>0</v>
      </c>
      <c r="AR290" s="11">
        <v>0</v>
      </c>
      <c r="AS290" s="11">
        <v>0</v>
      </c>
      <c r="AT290" s="11">
        <v>0</v>
      </c>
      <c r="AU290" s="11">
        <v>0</v>
      </c>
      <c r="AV290" s="11">
        <v>0</v>
      </c>
      <c r="AW290" s="11">
        <v>0</v>
      </c>
      <c r="AX290" s="11">
        <v>0</v>
      </c>
      <c r="AZ290" s="11">
        <v>0</v>
      </c>
      <c r="BA290" s="11">
        <v>0</v>
      </c>
    </row>
    <row r="291" spans="1:53" hidden="1" x14ac:dyDescent="0.25">
      <c r="A291">
        <v>5</v>
      </c>
      <c r="B291" t="str">
        <f t="shared" si="29"/>
        <v>FlC-4640</v>
      </c>
      <c r="C291" s="2" t="s">
        <v>315</v>
      </c>
      <c r="D291" s="2" t="str">
        <f t="shared" si="30"/>
        <v>4</v>
      </c>
      <c r="E291" s="2" t="str">
        <f t="shared" si="31"/>
        <v>46</v>
      </c>
      <c r="F291" s="2" t="str">
        <f t="shared" si="32"/>
        <v>464</v>
      </c>
      <c r="G291" s="1" t="s">
        <v>685</v>
      </c>
      <c r="H291" s="7">
        <v>17483</v>
      </c>
      <c r="I291" s="7"/>
      <c r="J291" s="7">
        <v>17613</v>
      </c>
      <c r="K291" s="7">
        <v>17613</v>
      </c>
      <c r="L291" s="7">
        <v>17605</v>
      </c>
      <c r="M291" s="7"/>
      <c r="N291" s="7">
        <v>18105</v>
      </c>
      <c r="O291" s="7">
        <v>18105</v>
      </c>
      <c r="P291" s="7">
        <v>19887</v>
      </c>
      <c r="Q291" s="7"/>
      <c r="R291" s="7">
        <v>19887</v>
      </c>
      <c r="S291" s="7">
        <v>19887</v>
      </c>
      <c r="T291" s="7">
        <v>0</v>
      </c>
      <c r="U291" s="7"/>
      <c r="V291" s="7">
        <v>20944</v>
      </c>
      <c r="W291" s="7">
        <v>20944</v>
      </c>
      <c r="X291" s="7">
        <v>0</v>
      </c>
      <c r="Y291" s="7"/>
      <c r="Z291" s="7">
        <v>8408.3559999999998</v>
      </c>
      <c r="AA291" s="7">
        <v>8408.3559999999998</v>
      </c>
      <c r="AB291" s="7">
        <v>1</v>
      </c>
      <c r="AC291" s="7"/>
      <c r="AD291" s="7">
        <v>0</v>
      </c>
      <c r="AE291" s="7">
        <v>0</v>
      </c>
      <c r="AF291" s="7">
        <v>75</v>
      </c>
      <c r="AG291" s="29">
        <v>0</v>
      </c>
      <c r="AH291" s="7">
        <v>0</v>
      </c>
      <c r="AI291" s="7">
        <v>0</v>
      </c>
      <c r="AJ291" s="7">
        <v>72929</v>
      </c>
      <c r="AK291" s="29">
        <v>0</v>
      </c>
      <c r="AL291" s="7">
        <v>0</v>
      </c>
      <c r="AM291" s="105">
        <v>0</v>
      </c>
      <c r="AN291" s="7">
        <v>31</v>
      </c>
      <c r="AO291" s="11">
        <v>0</v>
      </c>
      <c r="AP291" s="105">
        <v>0</v>
      </c>
      <c r="AQ291" s="11">
        <v>0</v>
      </c>
      <c r="AR291" s="11">
        <v>4</v>
      </c>
      <c r="AS291" s="11">
        <v>0</v>
      </c>
      <c r="AT291" s="11">
        <v>0</v>
      </c>
      <c r="AU291" s="11">
        <v>0</v>
      </c>
      <c r="AV291" s="11">
        <v>0</v>
      </c>
      <c r="AW291" s="11">
        <v>0</v>
      </c>
      <c r="AX291" s="11">
        <v>0</v>
      </c>
      <c r="AZ291" s="11">
        <v>1</v>
      </c>
      <c r="BA291" s="11">
        <v>0</v>
      </c>
    </row>
    <row r="292" spans="1:53" hidden="1" x14ac:dyDescent="0.25">
      <c r="A292">
        <v>5</v>
      </c>
      <c r="B292" t="str">
        <f t="shared" si="29"/>
        <v>FlC-4650</v>
      </c>
      <c r="C292" s="2" t="s">
        <v>315</v>
      </c>
      <c r="D292" s="2" t="str">
        <f t="shared" si="30"/>
        <v>4</v>
      </c>
      <c r="E292" s="2" t="str">
        <f t="shared" si="31"/>
        <v>46</v>
      </c>
      <c r="F292" s="2" t="str">
        <f t="shared" si="32"/>
        <v>465</v>
      </c>
      <c r="G292" s="1" t="s">
        <v>686</v>
      </c>
      <c r="H292" s="7">
        <v>1259</v>
      </c>
      <c r="I292" s="7"/>
      <c r="J292" s="7">
        <v>1178.6482900000001</v>
      </c>
      <c r="K292" s="7">
        <v>1178.6482900000001</v>
      </c>
      <c r="L292" s="7">
        <v>3006</v>
      </c>
      <c r="M292" s="7"/>
      <c r="N292" s="7">
        <v>5103.7709999999997</v>
      </c>
      <c r="O292" s="7">
        <v>5103.7709999999997</v>
      </c>
      <c r="P292" s="7">
        <v>1786</v>
      </c>
      <c r="Q292" s="7"/>
      <c r="R292" s="7">
        <v>2080.5909999999999</v>
      </c>
      <c r="S292" s="7">
        <v>2080.5909999999999</v>
      </c>
      <c r="T292" s="7">
        <v>903</v>
      </c>
      <c r="U292" s="7"/>
      <c r="V292" s="7">
        <v>2585.3059600000001</v>
      </c>
      <c r="W292" s="7">
        <v>2585.3059600000001</v>
      </c>
      <c r="X292" s="7">
        <v>1168</v>
      </c>
      <c r="Y292" s="7"/>
      <c r="Z292" s="7">
        <v>26281.409</v>
      </c>
      <c r="AA292" s="7">
        <v>26281.409</v>
      </c>
      <c r="AB292" s="7">
        <v>1512</v>
      </c>
      <c r="AC292" s="7"/>
      <c r="AD292" s="7">
        <v>24734.772000000001</v>
      </c>
      <c r="AE292" s="7">
        <v>24734.772000000001</v>
      </c>
      <c r="AF292" s="7">
        <v>1025</v>
      </c>
      <c r="AG292" s="29">
        <v>26752.763000000003</v>
      </c>
      <c r="AH292" s="7">
        <v>27363.387000000002</v>
      </c>
      <c r="AI292" s="7">
        <v>27363.387000000002</v>
      </c>
      <c r="AJ292" s="7">
        <v>4859</v>
      </c>
      <c r="AK292" s="29">
        <v>0</v>
      </c>
      <c r="AL292" s="7">
        <v>0</v>
      </c>
      <c r="AM292" s="105">
        <v>0</v>
      </c>
      <c r="AN292" s="7">
        <v>0</v>
      </c>
      <c r="AO292" s="11">
        <v>0</v>
      </c>
      <c r="AP292" s="105">
        <v>0</v>
      </c>
      <c r="AQ292" s="11">
        <v>0</v>
      </c>
      <c r="AR292" s="11">
        <v>0</v>
      </c>
      <c r="AS292" s="11">
        <v>0</v>
      </c>
      <c r="AT292" s="11">
        <v>0</v>
      </c>
      <c r="AU292" s="11">
        <v>0</v>
      </c>
      <c r="AV292" s="11">
        <v>0</v>
      </c>
      <c r="AW292" s="11">
        <v>0</v>
      </c>
      <c r="AX292" s="11">
        <v>954</v>
      </c>
      <c r="AZ292" s="11">
        <v>1</v>
      </c>
      <c r="BA292" s="11">
        <v>0</v>
      </c>
    </row>
    <row r="293" spans="1:53" hidden="1" x14ac:dyDescent="0.25">
      <c r="A293">
        <v>5</v>
      </c>
      <c r="B293" t="str">
        <f t="shared" si="29"/>
        <v>FlC-4660</v>
      </c>
      <c r="C293" s="2" t="s">
        <v>315</v>
      </c>
      <c r="D293" s="2" t="str">
        <f t="shared" si="30"/>
        <v>4</v>
      </c>
      <c r="E293" s="2" t="str">
        <f t="shared" si="31"/>
        <v>46</v>
      </c>
      <c r="F293" s="2" t="str">
        <f t="shared" si="32"/>
        <v>466</v>
      </c>
      <c r="G293" s="1" t="s">
        <v>687</v>
      </c>
      <c r="H293" s="7">
        <v>0</v>
      </c>
      <c r="I293" s="7"/>
      <c r="J293" s="7">
        <v>0</v>
      </c>
      <c r="K293" s="7">
        <v>0</v>
      </c>
      <c r="L293" s="7">
        <v>0</v>
      </c>
      <c r="M293" s="7"/>
      <c r="N293" s="7">
        <v>186.14500000000001</v>
      </c>
      <c r="O293" s="7">
        <v>186.14500000000001</v>
      </c>
      <c r="P293" s="7">
        <v>0</v>
      </c>
      <c r="Q293" s="7"/>
      <c r="R293" s="7">
        <v>0.69699999999999995</v>
      </c>
      <c r="S293" s="7">
        <v>0.69699999999999995</v>
      </c>
      <c r="T293" s="7">
        <v>0</v>
      </c>
      <c r="U293" s="7"/>
      <c r="V293" s="7">
        <v>0</v>
      </c>
      <c r="W293" s="7">
        <v>0</v>
      </c>
      <c r="X293" s="7">
        <v>1</v>
      </c>
      <c r="Y293" s="7"/>
      <c r="Z293" s="7">
        <v>0</v>
      </c>
      <c r="AA293" s="7">
        <v>0</v>
      </c>
      <c r="AB293" s="7">
        <v>0</v>
      </c>
      <c r="AC293" s="7"/>
      <c r="AD293" s="7">
        <v>0</v>
      </c>
      <c r="AE293" s="7">
        <v>0</v>
      </c>
      <c r="AF293" s="7">
        <v>0</v>
      </c>
      <c r="AG293" s="29">
        <v>0</v>
      </c>
      <c r="AH293" s="7">
        <v>0</v>
      </c>
      <c r="AI293" s="7">
        <v>0</v>
      </c>
      <c r="AJ293" s="7">
        <v>3665</v>
      </c>
      <c r="AK293" s="29">
        <v>0</v>
      </c>
      <c r="AL293" s="7">
        <v>0</v>
      </c>
      <c r="AM293" s="105">
        <v>0</v>
      </c>
      <c r="AN293" s="7">
        <v>0</v>
      </c>
      <c r="AO293" s="11">
        <v>0</v>
      </c>
      <c r="AP293" s="105">
        <v>0</v>
      </c>
      <c r="AQ293" s="11">
        <v>0</v>
      </c>
      <c r="AR293" s="11">
        <v>0</v>
      </c>
      <c r="AS293" s="11">
        <v>0</v>
      </c>
      <c r="AT293" s="11">
        <v>0</v>
      </c>
      <c r="AU293" s="11">
        <v>0</v>
      </c>
      <c r="AV293" s="11">
        <v>0</v>
      </c>
      <c r="AW293" s="11">
        <v>10075</v>
      </c>
      <c r="AX293" s="11">
        <v>0</v>
      </c>
      <c r="AZ293" s="11">
        <v>0</v>
      </c>
      <c r="BA293" s="11">
        <v>0</v>
      </c>
    </row>
    <row r="294" spans="1:53" hidden="1" x14ac:dyDescent="0.25">
      <c r="A294">
        <v>5</v>
      </c>
      <c r="B294" t="str">
        <f t="shared" si="29"/>
        <v>FlC-4670</v>
      </c>
      <c r="C294" s="2" t="s">
        <v>315</v>
      </c>
      <c r="D294" s="2" t="str">
        <f t="shared" si="30"/>
        <v>4</v>
      </c>
      <c r="E294" s="2" t="str">
        <f t="shared" si="31"/>
        <v>46</v>
      </c>
      <c r="F294" s="2" t="str">
        <f t="shared" si="32"/>
        <v>467</v>
      </c>
      <c r="G294" s="1" t="s">
        <v>689</v>
      </c>
      <c r="H294" s="7">
        <v>145</v>
      </c>
      <c r="I294" s="7"/>
      <c r="J294" s="7">
        <v>0</v>
      </c>
      <c r="K294" s="7">
        <v>0</v>
      </c>
      <c r="L294" s="7">
        <v>0</v>
      </c>
      <c r="M294" s="7"/>
      <c r="N294" s="7">
        <v>184.84700000000001</v>
      </c>
      <c r="O294" s="7">
        <v>184.84700000000001</v>
      </c>
      <c r="P294" s="7">
        <v>0</v>
      </c>
      <c r="Q294" s="7"/>
      <c r="R294" s="7">
        <v>0.18</v>
      </c>
      <c r="S294" s="7">
        <v>0.18</v>
      </c>
      <c r="T294" s="7">
        <v>0</v>
      </c>
      <c r="U294" s="7"/>
      <c r="V294" s="7">
        <v>0.18</v>
      </c>
      <c r="W294" s="7">
        <v>0</v>
      </c>
      <c r="X294" s="7">
        <v>0</v>
      </c>
      <c r="Y294" s="7"/>
      <c r="Z294" s="7">
        <v>0</v>
      </c>
      <c r="AA294" s="7">
        <v>0</v>
      </c>
      <c r="AB294" s="7">
        <v>0</v>
      </c>
      <c r="AC294" s="7"/>
      <c r="AD294" s="7">
        <v>59.642000000000003</v>
      </c>
      <c r="AE294" s="7">
        <v>59.642000000000003</v>
      </c>
      <c r="AF294" s="7">
        <v>0</v>
      </c>
      <c r="AG294" s="29">
        <v>0</v>
      </c>
      <c r="AH294" s="7">
        <v>0</v>
      </c>
      <c r="AI294" s="7">
        <v>0</v>
      </c>
      <c r="AJ294" s="7">
        <v>0</v>
      </c>
      <c r="AK294" s="29">
        <v>0</v>
      </c>
      <c r="AL294" s="7">
        <v>0</v>
      </c>
      <c r="AM294" s="105">
        <v>0</v>
      </c>
      <c r="AN294" s="7">
        <v>0</v>
      </c>
      <c r="AO294" s="11">
        <v>0</v>
      </c>
      <c r="AP294" s="105">
        <v>0</v>
      </c>
      <c r="AQ294" s="11">
        <v>0</v>
      </c>
      <c r="AR294" s="11">
        <v>0</v>
      </c>
      <c r="AS294" s="11">
        <v>0</v>
      </c>
      <c r="AT294" s="11">
        <v>0</v>
      </c>
      <c r="AU294" s="11">
        <v>0</v>
      </c>
      <c r="AV294" s="11">
        <v>121</v>
      </c>
      <c r="AW294" s="11">
        <v>0</v>
      </c>
      <c r="AX294" s="11">
        <v>0</v>
      </c>
      <c r="AZ294" s="11">
        <v>0</v>
      </c>
      <c r="BA294" s="11">
        <v>0</v>
      </c>
    </row>
    <row r="295" spans="1:53" hidden="1" x14ac:dyDescent="0.25">
      <c r="A295">
        <v>5</v>
      </c>
      <c r="B295" t="str">
        <f t="shared" si="29"/>
        <v>FlC-4710</v>
      </c>
      <c r="C295" s="2" t="s">
        <v>315</v>
      </c>
      <c r="D295" s="2" t="str">
        <f t="shared" si="30"/>
        <v>4</v>
      </c>
      <c r="E295" s="2" t="str">
        <f t="shared" si="31"/>
        <v>47</v>
      </c>
      <c r="F295" s="2" t="str">
        <f t="shared" si="32"/>
        <v>471</v>
      </c>
      <c r="G295" s="1" t="s">
        <v>692</v>
      </c>
      <c r="H295" s="7">
        <v>292</v>
      </c>
      <c r="I295" s="7"/>
      <c r="J295" s="7">
        <v>542.29399999999998</v>
      </c>
      <c r="K295" s="7">
        <v>542.29399999999998</v>
      </c>
      <c r="L295" s="7">
        <v>272</v>
      </c>
      <c r="M295" s="7"/>
      <c r="N295" s="7">
        <v>276.57</v>
      </c>
      <c r="O295" s="7">
        <v>276.57</v>
      </c>
      <c r="P295" s="7">
        <v>283</v>
      </c>
      <c r="Q295" s="7"/>
      <c r="R295" s="7">
        <v>282.08999999999997</v>
      </c>
      <c r="S295" s="7">
        <v>282.08999999999997</v>
      </c>
      <c r="T295" s="7">
        <v>283</v>
      </c>
      <c r="U295" s="7"/>
      <c r="V295" s="7">
        <v>0</v>
      </c>
      <c r="W295" s="7">
        <v>0</v>
      </c>
      <c r="X295" s="7">
        <v>0</v>
      </c>
      <c r="Y295" s="7"/>
      <c r="Z295" s="7">
        <v>12195.169</v>
      </c>
      <c r="AA295" s="7">
        <v>12195.169</v>
      </c>
      <c r="AB295" s="7">
        <v>0</v>
      </c>
      <c r="AC295" s="7"/>
      <c r="AD295" s="7">
        <v>0</v>
      </c>
      <c r="AE295" s="7">
        <v>0</v>
      </c>
      <c r="AF295" s="7">
        <v>0</v>
      </c>
      <c r="AG295" s="29">
        <v>0</v>
      </c>
      <c r="AH295" s="7">
        <v>0</v>
      </c>
      <c r="AI295" s="7">
        <v>0</v>
      </c>
      <c r="AJ295" s="7">
        <v>0</v>
      </c>
      <c r="AK295" s="29">
        <v>0</v>
      </c>
      <c r="AL295" s="7">
        <v>0</v>
      </c>
      <c r="AM295" s="105">
        <v>0</v>
      </c>
      <c r="AN295" s="7">
        <v>0</v>
      </c>
      <c r="AO295" s="11">
        <v>0</v>
      </c>
      <c r="AP295" s="105">
        <v>0</v>
      </c>
      <c r="AQ295" s="11">
        <v>0</v>
      </c>
      <c r="AR295" s="11">
        <v>0</v>
      </c>
      <c r="AS295" s="11">
        <v>0</v>
      </c>
      <c r="AT295" s="11">
        <v>0</v>
      </c>
      <c r="AU295" s="11">
        <v>0</v>
      </c>
      <c r="AV295" s="11">
        <v>0</v>
      </c>
      <c r="AW295" s="11">
        <v>0</v>
      </c>
      <c r="AX295" s="11">
        <v>0</v>
      </c>
      <c r="AZ295" s="11">
        <v>0</v>
      </c>
      <c r="BA295" s="11">
        <v>0</v>
      </c>
    </row>
    <row r="296" spans="1:53" hidden="1" x14ac:dyDescent="0.25">
      <c r="A296">
        <v>5</v>
      </c>
      <c r="B296" t="str">
        <f t="shared" si="29"/>
        <v>FlC-4720</v>
      </c>
      <c r="C296" s="2" t="s">
        <v>315</v>
      </c>
      <c r="D296" s="2" t="str">
        <f t="shared" si="30"/>
        <v>4</v>
      </c>
      <c r="E296" s="2" t="str">
        <f t="shared" si="31"/>
        <v>47</v>
      </c>
      <c r="F296" s="2" t="str">
        <f t="shared" si="32"/>
        <v>472</v>
      </c>
      <c r="G296" s="1" t="s">
        <v>693</v>
      </c>
      <c r="H296" s="7">
        <v>0</v>
      </c>
      <c r="I296" s="7"/>
      <c r="J296" s="7">
        <v>0</v>
      </c>
      <c r="K296" s="7">
        <v>0</v>
      </c>
      <c r="L296" s="7">
        <v>0</v>
      </c>
      <c r="M296" s="7"/>
      <c r="N296" s="7">
        <v>0</v>
      </c>
      <c r="O296" s="7">
        <v>0</v>
      </c>
      <c r="P296" s="7">
        <v>0</v>
      </c>
      <c r="Q296" s="7"/>
      <c r="R296" s="7">
        <v>0</v>
      </c>
      <c r="S296" s="7">
        <v>0</v>
      </c>
      <c r="T296" s="7">
        <v>0</v>
      </c>
      <c r="U296" s="7"/>
      <c r="V296" s="7">
        <v>0</v>
      </c>
      <c r="W296" s="7">
        <v>0</v>
      </c>
      <c r="X296" s="7">
        <v>0</v>
      </c>
      <c r="Y296" s="7"/>
      <c r="Z296" s="7">
        <v>0</v>
      </c>
      <c r="AA296" s="7">
        <v>0</v>
      </c>
      <c r="AB296" s="7">
        <v>0</v>
      </c>
      <c r="AC296" s="7"/>
      <c r="AD296" s="7">
        <v>0</v>
      </c>
      <c r="AE296" s="7">
        <v>0</v>
      </c>
      <c r="AF296" s="7">
        <v>0</v>
      </c>
      <c r="AG296" s="29">
        <v>0</v>
      </c>
      <c r="AH296" s="7">
        <v>0</v>
      </c>
      <c r="AI296" s="7">
        <v>0</v>
      </c>
      <c r="AJ296" s="7">
        <v>0</v>
      </c>
      <c r="AK296" s="29">
        <v>0</v>
      </c>
      <c r="AL296" s="7">
        <v>0</v>
      </c>
      <c r="AM296" s="105">
        <v>0</v>
      </c>
      <c r="AN296" s="7">
        <v>0</v>
      </c>
      <c r="AO296" s="11">
        <v>0</v>
      </c>
      <c r="AP296" s="105">
        <v>0</v>
      </c>
      <c r="AQ296" s="11">
        <v>0</v>
      </c>
      <c r="AR296" s="11">
        <v>0</v>
      </c>
      <c r="AS296" s="11">
        <v>0</v>
      </c>
      <c r="AT296" s="11">
        <v>0</v>
      </c>
      <c r="AU296" s="11">
        <v>0</v>
      </c>
      <c r="AV296" s="11">
        <v>0</v>
      </c>
      <c r="AW296" s="11">
        <v>0</v>
      </c>
      <c r="AX296" s="11">
        <v>0</v>
      </c>
      <c r="AZ296" s="11">
        <v>0</v>
      </c>
      <c r="BA296" s="11">
        <v>0</v>
      </c>
    </row>
    <row r="297" spans="1:53" hidden="1" x14ac:dyDescent="0.25">
      <c r="A297">
        <v>5</v>
      </c>
      <c r="B297" t="str">
        <f t="shared" si="29"/>
        <v>FlC-4730</v>
      </c>
      <c r="C297" s="2" t="s">
        <v>315</v>
      </c>
      <c r="D297" s="2" t="str">
        <f t="shared" si="30"/>
        <v>4</v>
      </c>
      <c r="E297" s="2" t="str">
        <f t="shared" si="31"/>
        <v>47</v>
      </c>
      <c r="F297" s="2" t="str">
        <f t="shared" si="32"/>
        <v>473</v>
      </c>
      <c r="G297" s="1" t="s">
        <v>694</v>
      </c>
      <c r="H297" s="7">
        <v>0</v>
      </c>
      <c r="I297" s="7"/>
      <c r="J297" s="7">
        <v>0</v>
      </c>
      <c r="K297" s="7">
        <v>0</v>
      </c>
      <c r="L297" s="7">
        <v>0</v>
      </c>
      <c r="M297" s="7"/>
      <c r="N297" s="7">
        <v>0</v>
      </c>
      <c r="O297" s="7">
        <v>0</v>
      </c>
      <c r="P297" s="7">
        <v>0</v>
      </c>
      <c r="Q297" s="7"/>
      <c r="R297" s="7">
        <v>0</v>
      </c>
      <c r="S297" s="7">
        <v>0</v>
      </c>
      <c r="T297" s="7">
        <v>0</v>
      </c>
      <c r="U297" s="7"/>
      <c r="V297" s="7">
        <v>0</v>
      </c>
      <c r="W297" s="7">
        <v>0</v>
      </c>
      <c r="X297" s="7">
        <v>0</v>
      </c>
      <c r="Y297" s="7"/>
      <c r="Z297" s="7">
        <v>0</v>
      </c>
      <c r="AA297" s="7">
        <v>0</v>
      </c>
      <c r="AB297" s="7">
        <v>0</v>
      </c>
      <c r="AC297" s="7"/>
      <c r="AD297" s="7">
        <v>0</v>
      </c>
      <c r="AE297" s="7">
        <v>0</v>
      </c>
      <c r="AF297" s="7">
        <v>0</v>
      </c>
      <c r="AG297" s="29">
        <v>0</v>
      </c>
      <c r="AH297" s="7">
        <v>0</v>
      </c>
      <c r="AI297" s="7">
        <v>0</v>
      </c>
      <c r="AJ297" s="7">
        <v>0</v>
      </c>
      <c r="AK297" s="29">
        <v>0</v>
      </c>
      <c r="AL297" s="7">
        <v>0</v>
      </c>
      <c r="AM297" s="105">
        <v>0</v>
      </c>
      <c r="AN297" s="7">
        <v>0</v>
      </c>
      <c r="AO297" s="11">
        <v>0</v>
      </c>
      <c r="AP297" s="105">
        <v>0</v>
      </c>
      <c r="AQ297" s="11">
        <v>0</v>
      </c>
      <c r="AR297" s="11">
        <v>0</v>
      </c>
      <c r="AS297" s="11">
        <v>0</v>
      </c>
      <c r="AT297" s="11">
        <v>0</v>
      </c>
      <c r="AU297" s="11">
        <v>0</v>
      </c>
      <c r="AV297" s="11">
        <v>0</v>
      </c>
      <c r="AW297" s="11">
        <v>0</v>
      </c>
      <c r="AX297" s="11">
        <v>0</v>
      </c>
      <c r="AZ297" s="11">
        <v>0</v>
      </c>
      <c r="BA297" s="11">
        <v>0</v>
      </c>
    </row>
    <row r="298" spans="1:53" hidden="1" x14ac:dyDescent="0.25">
      <c r="A298">
        <v>5</v>
      </c>
      <c r="B298" t="str">
        <f t="shared" si="29"/>
        <v>FlC-4740</v>
      </c>
      <c r="C298" s="2" t="s">
        <v>315</v>
      </c>
      <c r="D298" s="2" t="str">
        <f t="shared" si="30"/>
        <v>4</v>
      </c>
      <c r="E298" s="2" t="str">
        <f t="shared" si="31"/>
        <v>47</v>
      </c>
      <c r="F298" s="2" t="str">
        <f t="shared" si="32"/>
        <v>474</v>
      </c>
      <c r="G298" s="1" t="s">
        <v>695</v>
      </c>
      <c r="H298" s="7">
        <v>0</v>
      </c>
      <c r="I298" s="7"/>
      <c r="J298" s="7">
        <v>0</v>
      </c>
      <c r="K298" s="7">
        <v>0</v>
      </c>
      <c r="L298" s="7">
        <v>0</v>
      </c>
      <c r="M298" s="7"/>
      <c r="N298" s="7">
        <v>0</v>
      </c>
      <c r="O298" s="7">
        <v>0</v>
      </c>
      <c r="P298" s="7">
        <v>0</v>
      </c>
      <c r="Q298" s="7"/>
      <c r="R298" s="7">
        <v>0</v>
      </c>
      <c r="S298" s="7">
        <v>0</v>
      </c>
      <c r="T298" s="7">
        <v>0</v>
      </c>
      <c r="U298" s="7"/>
      <c r="V298" s="7">
        <v>0</v>
      </c>
      <c r="W298" s="7">
        <v>0</v>
      </c>
      <c r="X298" s="7">
        <v>0</v>
      </c>
      <c r="Y298" s="7"/>
      <c r="Z298" s="7">
        <v>0</v>
      </c>
      <c r="AA298" s="7">
        <v>0</v>
      </c>
      <c r="AB298" s="7">
        <v>0</v>
      </c>
      <c r="AC298" s="7"/>
      <c r="AD298" s="7">
        <v>0</v>
      </c>
      <c r="AE298" s="7">
        <v>0</v>
      </c>
      <c r="AF298" s="7">
        <v>0</v>
      </c>
      <c r="AG298" s="29">
        <v>0</v>
      </c>
      <c r="AH298" s="7">
        <v>0</v>
      </c>
      <c r="AI298" s="7">
        <v>0</v>
      </c>
      <c r="AJ298" s="7">
        <v>0</v>
      </c>
      <c r="AK298" s="29">
        <v>0</v>
      </c>
      <c r="AL298" s="7">
        <v>0</v>
      </c>
      <c r="AM298" s="105">
        <v>0</v>
      </c>
      <c r="AN298" s="7">
        <v>0</v>
      </c>
      <c r="AO298" s="11">
        <v>0</v>
      </c>
      <c r="AP298" s="105">
        <v>0</v>
      </c>
      <c r="AQ298" s="11">
        <v>0</v>
      </c>
      <c r="AR298" s="11">
        <v>0</v>
      </c>
      <c r="AS298" s="11">
        <v>0</v>
      </c>
      <c r="AT298" s="11">
        <v>0</v>
      </c>
      <c r="AU298" s="11">
        <v>0</v>
      </c>
      <c r="AV298" s="11">
        <v>0</v>
      </c>
      <c r="AW298" s="11">
        <v>0</v>
      </c>
      <c r="AX298" s="11">
        <v>0</v>
      </c>
      <c r="AZ298" s="11">
        <v>0</v>
      </c>
      <c r="BA298" s="11">
        <v>0</v>
      </c>
    </row>
    <row r="299" spans="1:53" hidden="1" x14ac:dyDescent="0.25">
      <c r="A299">
        <v>5</v>
      </c>
      <c r="B299" t="str">
        <f t="shared" si="29"/>
        <v>FlC-4750</v>
      </c>
      <c r="C299" s="2" t="s">
        <v>315</v>
      </c>
      <c r="D299" s="2" t="str">
        <f t="shared" si="30"/>
        <v>4</v>
      </c>
      <c r="E299" s="2" t="str">
        <f t="shared" si="31"/>
        <v>47</v>
      </c>
      <c r="F299" s="2" t="str">
        <f t="shared" si="32"/>
        <v>475</v>
      </c>
      <c r="G299" s="1" t="s">
        <v>696</v>
      </c>
      <c r="H299" s="7">
        <v>0</v>
      </c>
      <c r="I299" s="7"/>
      <c r="J299" s="7">
        <v>0</v>
      </c>
      <c r="K299" s="7">
        <v>0</v>
      </c>
      <c r="L299" s="7">
        <v>0</v>
      </c>
      <c r="M299" s="7"/>
      <c r="N299" s="7">
        <v>0</v>
      </c>
      <c r="O299" s="7">
        <v>0</v>
      </c>
      <c r="P299" s="7">
        <v>0</v>
      </c>
      <c r="Q299" s="7"/>
      <c r="R299" s="7">
        <v>0</v>
      </c>
      <c r="S299" s="7">
        <v>0</v>
      </c>
      <c r="T299" s="7">
        <v>0</v>
      </c>
      <c r="U299" s="7"/>
      <c r="V299" s="7">
        <v>0</v>
      </c>
      <c r="W299" s="7">
        <v>0</v>
      </c>
      <c r="X299" s="7">
        <v>0</v>
      </c>
      <c r="Y299" s="7"/>
      <c r="Z299" s="7">
        <v>0</v>
      </c>
      <c r="AA299" s="7">
        <v>0</v>
      </c>
      <c r="AB299" s="7">
        <v>0</v>
      </c>
      <c r="AC299" s="7"/>
      <c r="AD299" s="7">
        <v>0</v>
      </c>
      <c r="AE299" s="7">
        <v>0</v>
      </c>
      <c r="AF299" s="7">
        <v>0</v>
      </c>
      <c r="AG299" s="29">
        <v>0</v>
      </c>
      <c r="AH299" s="7">
        <v>0</v>
      </c>
      <c r="AI299" s="7">
        <v>0</v>
      </c>
      <c r="AJ299" s="7">
        <v>0</v>
      </c>
      <c r="AK299" s="29">
        <v>0</v>
      </c>
      <c r="AL299" s="7">
        <v>0</v>
      </c>
      <c r="AM299" s="105">
        <v>0</v>
      </c>
      <c r="AN299" s="7">
        <v>0</v>
      </c>
      <c r="AO299" s="11">
        <v>0</v>
      </c>
      <c r="AP299" s="105">
        <v>0</v>
      </c>
      <c r="AQ299" s="11">
        <v>0</v>
      </c>
      <c r="AR299" s="11">
        <v>0</v>
      </c>
      <c r="AS299" s="11">
        <v>0</v>
      </c>
      <c r="AT299" s="11">
        <v>0</v>
      </c>
      <c r="AU299" s="11">
        <v>0</v>
      </c>
      <c r="AV299" s="11">
        <v>0</v>
      </c>
      <c r="AW299" s="11">
        <v>0</v>
      </c>
      <c r="AX299" s="11">
        <v>0</v>
      </c>
      <c r="AZ299" s="11">
        <v>0</v>
      </c>
      <c r="BA299" s="11">
        <v>0</v>
      </c>
    </row>
    <row r="300" spans="1:53" hidden="1" x14ac:dyDescent="0.25">
      <c r="A300">
        <v>5</v>
      </c>
      <c r="B300" t="str">
        <f t="shared" si="29"/>
        <v>FlC-4760</v>
      </c>
      <c r="C300" s="2" t="s">
        <v>315</v>
      </c>
      <c r="D300" s="2" t="str">
        <f t="shared" ref="D300:D308" si="33">LEFT($G300,1)</f>
        <v>4</v>
      </c>
      <c r="E300" s="2" t="str">
        <f t="shared" ref="E300:E308" si="34">LEFT($G300,2)</f>
        <v>47</v>
      </c>
      <c r="F300" s="2" t="str">
        <f t="shared" ref="F300:F308" si="35">LEFT($G300,3)</f>
        <v>476</v>
      </c>
      <c r="G300" s="1" t="s">
        <v>697</v>
      </c>
      <c r="H300" s="7">
        <v>135</v>
      </c>
      <c r="I300" s="7"/>
      <c r="J300" s="7">
        <v>11.384</v>
      </c>
      <c r="K300" s="7">
        <v>11.384</v>
      </c>
      <c r="L300" s="7">
        <v>143</v>
      </c>
      <c r="M300" s="7"/>
      <c r="N300" s="7">
        <v>10.332000000000001</v>
      </c>
      <c r="O300" s="7">
        <v>10.332000000000001</v>
      </c>
      <c r="P300" s="7">
        <v>130</v>
      </c>
      <c r="Q300" s="7"/>
      <c r="R300" s="7">
        <v>10.561</v>
      </c>
      <c r="S300" s="7">
        <v>10.561</v>
      </c>
      <c r="T300" s="7">
        <v>130</v>
      </c>
      <c r="U300" s="7"/>
      <c r="V300" s="7">
        <v>4.5860000000000003</v>
      </c>
      <c r="W300" s="7">
        <v>4.5860000000000003</v>
      </c>
      <c r="X300" s="7">
        <v>30</v>
      </c>
      <c r="Y300" s="7"/>
      <c r="Z300" s="7">
        <v>30.196999999999999</v>
      </c>
      <c r="AA300" s="7">
        <v>30.196999999999999</v>
      </c>
      <c r="AB300" s="7">
        <v>5</v>
      </c>
      <c r="AC300" s="7"/>
      <c r="AD300" s="7">
        <v>13.394</v>
      </c>
      <c r="AE300" s="7">
        <v>13.394</v>
      </c>
      <c r="AF300" s="7">
        <v>25</v>
      </c>
      <c r="AG300" s="29">
        <v>1.4390000000000001</v>
      </c>
      <c r="AH300" s="7">
        <v>1.4390000000000001</v>
      </c>
      <c r="AI300" s="7">
        <v>1.4390000000000001</v>
      </c>
      <c r="AJ300" s="7">
        <v>25</v>
      </c>
      <c r="AK300" s="29">
        <v>6</v>
      </c>
      <c r="AL300" s="7">
        <v>6.2859999999999996</v>
      </c>
      <c r="AM300" s="105">
        <v>6.2859999999999996</v>
      </c>
      <c r="AN300" s="7">
        <v>25</v>
      </c>
      <c r="AO300" s="11">
        <v>5.5369999999999999</v>
      </c>
      <c r="AP300" s="105">
        <v>5.5369999999999999</v>
      </c>
      <c r="AQ300" s="11">
        <v>5.5369999999999999</v>
      </c>
      <c r="AR300" s="11">
        <v>0</v>
      </c>
      <c r="AS300" s="11">
        <v>25.41</v>
      </c>
      <c r="AT300" s="11">
        <v>25.41</v>
      </c>
      <c r="AU300" s="11">
        <v>25.41</v>
      </c>
      <c r="AV300" s="11">
        <v>0</v>
      </c>
      <c r="AW300" s="11">
        <v>18</v>
      </c>
      <c r="AX300" s="11">
        <v>18</v>
      </c>
      <c r="AZ300" s="11">
        <v>30</v>
      </c>
      <c r="BA300" s="11">
        <v>3</v>
      </c>
    </row>
    <row r="301" spans="1:53" hidden="1" x14ac:dyDescent="0.25">
      <c r="A301">
        <v>5</v>
      </c>
      <c r="B301" t="str">
        <f t="shared" si="29"/>
        <v>FlC-4770</v>
      </c>
      <c r="C301" s="2" t="s">
        <v>315</v>
      </c>
      <c r="D301" s="2" t="str">
        <f t="shared" si="33"/>
        <v>4</v>
      </c>
      <c r="E301" s="2" t="str">
        <f t="shared" si="34"/>
        <v>47</v>
      </c>
      <c r="F301" s="2" t="str">
        <f t="shared" si="35"/>
        <v>477</v>
      </c>
      <c r="G301" s="1" t="s">
        <v>698</v>
      </c>
      <c r="H301" s="7">
        <v>0</v>
      </c>
      <c r="I301" s="7"/>
      <c r="J301" s="7">
        <v>0</v>
      </c>
      <c r="K301" s="7">
        <v>0</v>
      </c>
      <c r="L301" s="7">
        <v>0</v>
      </c>
      <c r="M301" s="7"/>
      <c r="N301" s="7">
        <v>0</v>
      </c>
      <c r="O301" s="7">
        <v>0</v>
      </c>
      <c r="P301" s="7">
        <v>0</v>
      </c>
      <c r="Q301" s="7"/>
      <c r="R301" s="7">
        <v>0</v>
      </c>
      <c r="S301" s="7">
        <v>0</v>
      </c>
      <c r="T301" s="7">
        <v>0</v>
      </c>
      <c r="U301" s="7"/>
      <c r="V301" s="7">
        <v>0</v>
      </c>
      <c r="W301" s="7">
        <v>0</v>
      </c>
      <c r="X301" s="7">
        <v>0</v>
      </c>
      <c r="Y301" s="7"/>
      <c r="Z301" s="7">
        <v>0</v>
      </c>
      <c r="AA301" s="7">
        <v>0</v>
      </c>
      <c r="AB301" s="7">
        <v>0</v>
      </c>
      <c r="AC301" s="7"/>
      <c r="AD301" s="7">
        <v>0</v>
      </c>
      <c r="AE301" s="7">
        <v>0</v>
      </c>
      <c r="AF301" s="7">
        <v>0</v>
      </c>
      <c r="AG301" s="29">
        <v>0</v>
      </c>
      <c r="AH301" s="7">
        <v>0</v>
      </c>
      <c r="AI301" s="7">
        <v>0</v>
      </c>
      <c r="AJ301" s="7">
        <v>0</v>
      </c>
      <c r="AK301" s="29">
        <v>0</v>
      </c>
      <c r="AL301" s="7">
        <v>0</v>
      </c>
      <c r="AM301" s="105">
        <v>0</v>
      </c>
      <c r="AN301" s="7">
        <v>0</v>
      </c>
      <c r="AO301" s="11">
        <v>0</v>
      </c>
      <c r="AP301" s="105">
        <v>0</v>
      </c>
      <c r="AQ301" s="11">
        <v>0</v>
      </c>
      <c r="AR301" s="11">
        <v>0</v>
      </c>
      <c r="AS301" s="11">
        <v>0</v>
      </c>
      <c r="AT301" s="11">
        <v>0</v>
      </c>
      <c r="AU301" s="11">
        <v>0</v>
      </c>
      <c r="AV301" s="11">
        <v>0</v>
      </c>
      <c r="AW301" s="11">
        <v>0</v>
      </c>
      <c r="AX301" s="11">
        <v>0</v>
      </c>
      <c r="AZ301" s="11">
        <v>0</v>
      </c>
      <c r="BA301" s="11">
        <v>0</v>
      </c>
    </row>
    <row r="302" spans="1:53" hidden="1" x14ac:dyDescent="0.25">
      <c r="A302">
        <v>5</v>
      </c>
      <c r="B302" t="str">
        <f t="shared" si="29"/>
        <v>FlC-4780</v>
      </c>
      <c r="C302" s="2" t="s">
        <v>315</v>
      </c>
      <c r="D302" s="2" t="str">
        <f t="shared" si="33"/>
        <v>4</v>
      </c>
      <c r="E302" s="2" t="str">
        <f t="shared" si="34"/>
        <v>47</v>
      </c>
      <c r="F302" s="2" t="str">
        <f t="shared" si="35"/>
        <v>478</v>
      </c>
      <c r="G302" s="1" t="s">
        <v>699</v>
      </c>
      <c r="H302" s="7">
        <v>2593</v>
      </c>
      <c r="I302" s="7"/>
      <c r="J302" s="7">
        <v>2609.3582900000001</v>
      </c>
      <c r="K302" s="7">
        <v>2609.3582900000001</v>
      </c>
      <c r="L302" s="7">
        <v>2834</v>
      </c>
      <c r="M302" s="7"/>
      <c r="N302" s="7">
        <v>3178.7280000000001</v>
      </c>
      <c r="O302" s="7">
        <v>3178.7280000000001</v>
      </c>
      <c r="P302" s="7">
        <v>5985</v>
      </c>
      <c r="Q302" s="7"/>
      <c r="R302" s="7">
        <v>5831.643</v>
      </c>
      <c r="S302" s="7">
        <v>5831.643</v>
      </c>
      <c r="T302" s="7">
        <v>6120</v>
      </c>
      <c r="U302" s="7"/>
      <c r="V302" s="7">
        <v>5838.9606800000001</v>
      </c>
      <c r="W302" s="7">
        <v>5838.9606800000001</v>
      </c>
      <c r="X302" s="7">
        <v>5971</v>
      </c>
      <c r="Y302" s="7"/>
      <c r="Z302" s="7">
        <v>43450.457000000002</v>
      </c>
      <c r="AA302" s="7">
        <v>43450.457000000002</v>
      </c>
      <c r="AB302" s="7">
        <v>6924</v>
      </c>
      <c r="AC302" s="7"/>
      <c r="AD302" s="7">
        <v>31852.835000000003</v>
      </c>
      <c r="AE302" s="7">
        <v>31852.835000000003</v>
      </c>
      <c r="AF302" s="7">
        <v>7716</v>
      </c>
      <c r="AG302" s="29">
        <v>25246.394999999997</v>
      </c>
      <c r="AH302" s="7">
        <v>31856.06</v>
      </c>
      <c r="AI302" s="7">
        <v>31856.494999999999</v>
      </c>
      <c r="AJ302" s="7">
        <v>40957</v>
      </c>
      <c r="AK302" s="29">
        <v>36821.55575</v>
      </c>
      <c r="AL302" s="7">
        <v>40301.259669999999</v>
      </c>
      <c r="AM302" s="105">
        <v>40301.259669999999</v>
      </c>
      <c r="AN302" s="7">
        <v>40615</v>
      </c>
      <c r="AO302" s="11">
        <v>10592.64026</v>
      </c>
      <c r="AP302" s="105">
        <v>9340.0789999999997</v>
      </c>
      <c r="AQ302" s="11">
        <v>9340.0789999999997</v>
      </c>
      <c r="AR302" s="11">
        <v>11585</v>
      </c>
      <c r="AS302" s="11">
        <v>8455.0995599999987</v>
      </c>
      <c r="AT302" s="11">
        <v>6222.5885699999999</v>
      </c>
      <c r="AU302" s="11">
        <v>6222.5885699999999</v>
      </c>
      <c r="AV302" s="11">
        <v>12463</v>
      </c>
      <c r="AW302" s="11">
        <v>11447.49792</v>
      </c>
      <c r="AX302" s="11">
        <v>12201.49792</v>
      </c>
      <c r="AZ302" s="11">
        <v>9636</v>
      </c>
      <c r="BA302" s="11">
        <v>30485.322090000001</v>
      </c>
    </row>
    <row r="303" spans="1:53" hidden="1" x14ac:dyDescent="0.25">
      <c r="A303">
        <v>5</v>
      </c>
      <c r="B303" t="str">
        <f t="shared" si="29"/>
        <v>FlC-4811</v>
      </c>
      <c r="C303" s="2" t="s">
        <v>315</v>
      </c>
      <c r="D303" s="2" t="str">
        <f t="shared" si="33"/>
        <v>4</v>
      </c>
      <c r="E303" s="2" t="str">
        <f t="shared" si="34"/>
        <v>48</v>
      </c>
      <c r="F303" s="2" t="str">
        <f t="shared" si="35"/>
        <v>481</v>
      </c>
      <c r="G303" s="1" t="s">
        <v>701</v>
      </c>
      <c r="H303" s="7">
        <v>65</v>
      </c>
      <c r="I303" s="7"/>
      <c r="J303" s="7">
        <v>316.5</v>
      </c>
      <c r="K303" s="7">
        <v>316.5</v>
      </c>
      <c r="L303" s="7">
        <v>70</v>
      </c>
      <c r="M303" s="7"/>
      <c r="N303" s="7">
        <v>662.5</v>
      </c>
      <c r="O303" s="7">
        <v>662.5</v>
      </c>
      <c r="P303" s="7">
        <v>65</v>
      </c>
      <c r="Q303" s="7"/>
      <c r="R303" s="7">
        <v>648.1</v>
      </c>
      <c r="S303" s="7">
        <v>648.1</v>
      </c>
      <c r="T303" s="7">
        <v>30</v>
      </c>
      <c r="U303" s="7"/>
      <c r="V303" s="7">
        <v>505</v>
      </c>
      <c r="W303" s="7">
        <v>505</v>
      </c>
      <c r="X303" s="7">
        <v>195</v>
      </c>
      <c r="Y303" s="7"/>
      <c r="Z303" s="7">
        <v>822.02699999999993</v>
      </c>
      <c r="AA303" s="7">
        <v>822.02699999999993</v>
      </c>
      <c r="AB303" s="7">
        <v>2797</v>
      </c>
      <c r="AC303" s="7"/>
      <c r="AD303" s="7">
        <v>1457.2070000000001</v>
      </c>
      <c r="AE303" s="7">
        <v>1457.2070000000001</v>
      </c>
      <c r="AF303" s="7">
        <v>1538</v>
      </c>
      <c r="AG303" s="29">
        <v>1457.288</v>
      </c>
      <c r="AH303" s="7">
        <v>1476.1279999999999</v>
      </c>
      <c r="AI303" s="7">
        <v>1476.1279999999999</v>
      </c>
      <c r="AJ303" s="7">
        <v>7387</v>
      </c>
      <c r="AK303" s="29">
        <v>6109.1620000000003</v>
      </c>
      <c r="AL303" s="7">
        <v>5338.0328399999999</v>
      </c>
      <c r="AM303" s="105">
        <v>5338.0328399999999</v>
      </c>
      <c r="AN303" s="7">
        <v>10424</v>
      </c>
      <c r="AO303" s="11">
        <v>9766.1522999999997</v>
      </c>
      <c r="AP303" s="105">
        <v>10364.918</v>
      </c>
      <c r="AQ303" s="11">
        <v>10364.918</v>
      </c>
      <c r="AR303" s="11">
        <v>13897</v>
      </c>
      <c r="AS303" s="11">
        <v>12168.698609999999</v>
      </c>
      <c r="AT303" s="11">
        <v>6561.0614000000005</v>
      </c>
      <c r="AU303" s="11">
        <v>6561.0614000000005</v>
      </c>
      <c r="AV303" s="11">
        <v>5168</v>
      </c>
      <c r="AW303" s="11">
        <v>6985</v>
      </c>
      <c r="AX303" s="11">
        <v>6687</v>
      </c>
      <c r="AZ303" s="11">
        <v>6696</v>
      </c>
      <c r="BA303" s="11">
        <v>6009</v>
      </c>
    </row>
    <row r="304" spans="1:53" hidden="1" x14ac:dyDescent="0.25">
      <c r="A304">
        <v>5</v>
      </c>
      <c r="B304" t="str">
        <f t="shared" si="29"/>
        <v>FlC-4812</v>
      </c>
      <c r="C304" s="2" t="s">
        <v>315</v>
      </c>
      <c r="D304" s="2" t="str">
        <f t="shared" si="33"/>
        <v>4</v>
      </c>
      <c r="E304" s="2" t="str">
        <f t="shared" si="34"/>
        <v>48</v>
      </c>
      <c r="F304" s="2" t="str">
        <f t="shared" si="35"/>
        <v>481</v>
      </c>
      <c r="G304" s="1" t="s">
        <v>702</v>
      </c>
      <c r="H304" s="7">
        <v>0</v>
      </c>
      <c r="I304" s="7"/>
      <c r="J304" s="7">
        <v>243.57133999999999</v>
      </c>
      <c r="K304" s="7">
        <v>243.57133999999999</v>
      </c>
      <c r="L304" s="7">
        <v>44</v>
      </c>
      <c r="M304" s="7"/>
      <c r="N304" s="7">
        <v>131.84700000000001</v>
      </c>
      <c r="O304" s="7">
        <v>131.84700000000001</v>
      </c>
      <c r="P304" s="7">
        <v>6</v>
      </c>
      <c r="Q304" s="7"/>
      <c r="R304" s="7">
        <v>171.916</v>
      </c>
      <c r="S304" s="7">
        <v>171.916</v>
      </c>
      <c r="T304" s="7">
        <v>133</v>
      </c>
      <c r="U304" s="7"/>
      <c r="V304" s="7">
        <v>246.55790999999999</v>
      </c>
      <c r="W304" s="7">
        <v>246.55790999999999</v>
      </c>
      <c r="X304" s="7">
        <v>28</v>
      </c>
      <c r="Y304" s="7"/>
      <c r="Z304" s="7">
        <v>341.38900000000007</v>
      </c>
      <c r="AA304" s="7">
        <v>341.38900000000007</v>
      </c>
      <c r="AB304" s="7">
        <v>905</v>
      </c>
      <c r="AC304" s="7"/>
      <c r="AD304" s="7">
        <v>1108.2060000000001</v>
      </c>
      <c r="AE304" s="7">
        <v>1108.2060000000001</v>
      </c>
      <c r="AF304" s="7">
        <v>1531</v>
      </c>
      <c r="AG304" s="29">
        <v>1204.829</v>
      </c>
      <c r="AH304" s="7">
        <v>1484.829</v>
      </c>
      <c r="AI304" s="7">
        <v>1484.829</v>
      </c>
      <c r="AJ304" s="7">
        <v>1988</v>
      </c>
      <c r="AK304" s="29">
        <v>4033.2456000000002</v>
      </c>
      <c r="AL304" s="7">
        <v>6252.1539499999999</v>
      </c>
      <c r="AM304" s="105">
        <v>6252.1539499999999</v>
      </c>
      <c r="AN304" s="7">
        <v>974</v>
      </c>
      <c r="AO304" s="11">
        <v>1499.3854200000001</v>
      </c>
      <c r="AP304" s="105">
        <v>1556.8119999999999</v>
      </c>
      <c r="AQ304" s="11">
        <v>1556.8119999999999</v>
      </c>
      <c r="AR304" s="11">
        <v>799</v>
      </c>
      <c r="AS304" s="11">
        <v>2799.52765</v>
      </c>
      <c r="AT304" s="11">
        <v>1405.4862700000001</v>
      </c>
      <c r="AU304" s="11">
        <v>1405.4862700000001</v>
      </c>
      <c r="AV304" s="11">
        <v>3316</v>
      </c>
      <c r="AW304" s="11">
        <v>1026</v>
      </c>
      <c r="AX304" s="11">
        <v>1397</v>
      </c>
      <c r="AZ304" s="11">
        <v>1073</v>
      </c>
      <c r="BA304" s="11">
        <v>872.29499999999996</v>
      </c>
    </row>
    <row r="305" spans="1:53" hidden="1" x14ac:dyDescent="0.25">
      <c r="A305">
        <v>5</v>
      </c>
      <c r="B305" t="str">
        <f t="shared" si="29"/>
        <v>FlC-4821</v>
      </c>
      <c r="C305" s="2" t="s">
        <v>315</v>
      </c>
      <c r="D305" s="2" t="str">
        <f t="shared" si="33"/>
        <v>4</v>
      </c>
      <c r="E305" s="2" t="str">
        <f t="shared" si="34"/>
        <v>48</v>
      </c>
      <c r="F305" s="2" t="str">
        <f t="shared" si="35"/>
        <v>482</v>
      </c>
      <c r="G305" s="1" t="s">
        <v>703</v>
      </c>
      <c r="H305" s="7">
        <v>71</v>
      </c>
      <c r="I305" s="7"/>
      <c r="J305" s="7">
        <v>172.37491</v>
      </c>
      <c r="K305" s="7">
        <v>172.37491</v>
      </c>
      <c r="L305" s="7">
        <v>71</v>
      </c>
      <c r="M305" s="7"/>
      <c r="N305" s="7">
        <v>3300.846</v>
      </c>
      <c r="O305" s="7">
        <v>3300.846</v>
      </c>
      <c r="P305" s="7">
        <v>69</v>
      </c>
      <c r="Q305" s="7"/>
      <c r="R305" s="7">
        <v>571.70299999999997</v>
      </c>
      <c r="S305" s="7">
        <v>571.70299999999997</v>
      </c>
      <c r="T305" s="7">
        <v>69</v>
      </c>
      <c r="U305" s="7"/>
      <c r="V305" s="7">
        <v>459.17700000000002</v>
      </c>
      <c r="W305" s="7">
        <v>458.82799999999997</v>
      </c>
      <c r="X305" s="7">
        <v>189</v>
      </c>
      <c r="Y305" s="7"/>
      <c r="Z305" s="7">
        <v>3538.6240000000003</v>
      </c>
      <c r="AA305" s="7">
        <v>3538.6240000000003</v>
      </c>
      <c r="AB305" s="7">
        <v>2078</v>
      </c>
      <c r="AC305" s="7"/>
      <c r="AD305" s="7">
        <v>4558.9979999999996</v>
      </c>
      <c r="AE305" s="7">
        <v>4558.9979999999996</v>
      </c>
      <c r="AF305" s="7">
        <v>3835</v>
      </c>
      <c r="AG305" s="29">
        <v>3738.7240000000002</v>
      </c>
      <c r="AH305" s="7">
        <v>3733.8159999999998</v>
      </c>
      <c r="AI305" s="7">
        <v>3733.8159999999998</v>
      </c>
      <c r="AJ305" s="7">
        <v>3859</v>
      </c>
      <c r="AK305" s="29">
        <v>1005.23</v>
      </c>
      <c r="AL305" s="7">
        <v>642.99381000000005</v>
      </c>
      <c r="AM305" s="105">
        <v>642.99381000000005</v>
      </c>
      <c r="AN305" s="7">
        <v>4089</v>
      </c>
      <c r="AO305" s="11">
        <v>4851.8019700000004</v>
      </c>
      <c r="AP305" s="105">
        <v>5440.5880000000006</v>
      </c>
      <c r="AQ305" s="11">
        <v>5440.5880000000006</v>
      </c>
      <c r="AR305" s="11">
        <v>4314</v>
      </c>
      <c r="AS305" s="11">
        <v>4752.5521499999995</v>
      </c>
      <c r="AT305" s="11">
        <v>49142.12513</v>
      </c>
      <c r="AU305" s="11">
        <v>49142.12513</v>
      </c>
      <c r="AV305" s="11">
        <v>5011</v>
      </c>
      <c r="AW305" s="11">
        <v>50772.363720000001</v>
      </c>
      <c r="AX305" s="11">
        <v>50541.363720000001</v>
      </c>
      <c r="AZ305" s="11">
        <v>5571</v>
      </c>
      <c r="BA305" s="11">
        <v>4238.0828799999999</v>
      </c>
    </row>
    <row r="306" spans="1:53" hidden="1" x14ac:dyDescent="0.25">
      <c r="A306">
        <v>5</v>
      </c>
      <c r="B306" t="str">
        <f t="shared" si="29"/>
        <v>FlC-4822</v>
      </c>
      <c r="C306" s="2" t="s">
        <v>315</v>
      </c>
      <c r="D306" s="2" t="str">
        <f t="shared" si="33"/>
        <v>4</v>
      </c>
      <c r="E306" s="2" t="str">
        <f t="shared" si="34"/>
        <v>48</v>
      </c>
      <c r="F306" s="2" t="str">
        <f t="shared" si="35"/>
        <v>482</v>
      </c>
      <c r="G306" s="1" t="s">
        <v>704</v>
      </c>
      <c r="H306" s="7">
        <v>6299</v>
      </c>
      <c r="I306" s="7"/>
      <c r="J306" s="7">
        <v>2300.9127200000003</v>
      </c>
      <c r="K306" s="7">
        <v>2300.9127200000003</v>
      </c>
      <c r="L306" s="7">
        <v>6265</v>
      </c>
      <c r="M306" s="7"/>
      <c r="N306" s="7">
        <v>9016.3019999999997</v>
      </c>
      <c r="O306" s="7">
        <v>9016.3019999999997</v>
      </c>
      <c r="P306" s="7">
        <v>5219</v>
      </c>
      <c r="Q306" s="7"/>
      <c r="R306" s="7">
        <v>4813.4179999999997</v>
      </c>
      <c r="S306" s="7">
        <v>4813.4179999999997</v>
      </c>
      <c r="T306" s="7">
        <v>5191</v>
      </c>
      <c r="U306" s="7"/>
      <c r="V306" s="7">
        <v>6204.9432999999999</v>
      </c>
      <c r="W306" s="7">
        <v>6204.9432999999999</v>
      </c>
      <c r="X306" s="7">
        <v>4200</v>
      </c>
      <c r="Y306" s="7"/>
      <c r="Z306" s="7">
        <v>6959.232</v>
      </c>
      <c r="AA306" s="7">
        <v>6959.232</v>
      </c>
      <c r="AB306" s="7">
        <v>4668</v>
      </c>
      <c r="AC306" s="7"/>
      <c r="AD306" s="7">
        <v>5132.7190000000001</v>
      </c>
      <c r="AE306" s="7">
        <v>5132.7190000000001</v>
      </c>
      <c r="AF306" s="7">
        <v>4215</v>
      </c>
      <c r="AG306" s="29">
        <v>4257.3249999999998</v>
      </c>
      <c r="AH306" s="7">
        <v>4031.4570000000003</v>
      </c>
      <c r="AI306" s="7">
        <v>4031.4570000000003</v>
      </c>
      <c r="AJ306" s="7">
        <v>5415</v>
      </c>
      <c r="AK306" s="29">
        <v>6357.6750899999997</v>
      </c>
      <c r="AL306" s="7">
        <v>6827.6090399999994</v>
      </c>
      <c r="AM306" s="105">
        <v>6827.6090399999994</v>
      </c>
      <c r="AN306" s="7">
        <v>5895</v>
      </c>
      <c r="AO306" s="11">
        <v>5948.6416200000003</v>
      </c>
      <c r="AP306" s="105">
        <v>7013.3209999999999</v>
      </c>
      <c r="AQ306" s="11">
        <v>7013.3209999999999</v>
      </c>
      <c r="AR306" s="11">
        <v>4917</v>
      </c>
      <c r="AS306" s="11">
        <v>5660.4590499999995</v>
      </c>
      <c r="AT306" s="11">
        <v>5419.014369999999</v>
      </c>
      <c r="AU306" s="11">
        <v>5419.014369999999</v>
      </c>
      <c r="AV306" s="11">
        <v>3961</v>
      </c>
      <c r="AW306" s="11">
        <v>5191.5325599999996</v>
      </c>
      <c r="AX306" s="11">
        <v>5331.5325599999996</v>
      </c>
      <c r="AZ306" s="11">
        <v>5924</v>
      </c>
      <c r="BA306" s="11">
        <v>9825.5550000000003</v>
      </c>
    </row>
    <row r="307" spans="1:53" hidden="1" x14ac:dyDescent="0.25">
      <c r="A307">
        <v>5</v>
      </c>
      <c r="B307" t="str">
        <f t="shared" si="29"/>
        <v>FlC-4830</v>
      </c>
      <c r="C307" s="2" t="s">
        <v>315</v>
      </c>
      <c r="D307" s="2" t="str">
        <f t="shared" si="33"/>
        <v>4</v>
      </c>
      <c r="E307" s="2" t="str">
        <f t="shared" si="34"/>
        <v>48</v>
      </c>
      <c r="F307" s="2" t="str">
        <f t="shared" si="35"/>
        <v>483</v>
      </c>
      <c r="G307" s="1" t="s">
        <v>970</v>
      </c>
      <c r="H307" s="7">
        <v>3914</v>
      </c>
      <c r="I307" s="7"/>
      <c r="J307" s="7">
        <v>3738.2285599999996</v>
      </c>
      <c r="K307" s="7">
        <v>3738.2285599999996</v>
      </c>
      <c r="L307" s="7">
        <v>4207</v>
      </c>
      <c r="M307" s="7"/>
      <c r="N307" s="7">
        <v>826.44200000000001</v>
      </c>
      <c r="O307" s="7">
        <v>826.44200000000001</v>
      </c>
      <c r="P307" s="7">
        <v>3820</v>
      </c>
      <c r="Q307" s="7"/>
      <c r="R307" s="7">
        <v>3637.1960000000004</v>
      </c>
      <c r="S307" s="7">
        <v>3637.1960000000004</v>
      </c>
      <c r="T307" s="7">
        <v>3820</v>
      </c>
      <c r="U307" s="7"/>
      <c r="V307" s="7">
        <v>4390.5870599999998</v>
      </c>
      <c r="W307" s="7">
        <v>4390.5870599999998</v>
      </c>
      <c r="X307" s="7">
        <v>3421</v>
      </c>
      <c r="Y307" s="7"/>
      <c r="Z307" s="7">
        <v>484.77300000000002</v>
      </c>
      <c r="AA307" s="7">
        <v>484.77300000000002</v>
      </c>
      <c r="AB307" s="7">
        <v>0</v>
      </c>
      <c r="AC307" s="7"/>
      <c r="AD307" s="7">
        <v>0</v>
      </c>
      <c r="AE307" s="7">
        <v>0</v>
      </c>
      <c r="AF307" s="7">
        <v>0</v>
      </c>
      <c r="AG307" s="29">
        <v>0</v>
      </c>
      <c r="AH307" s="7">
        <v>0</v>
      </c>
      <c r="AI307" s="7">
        <v>0</v>
      </c>
      <c r="AJ307" s="7">
        <v>0</v>
      </c>
      <c r="AK307" s="29">
        <v>0</v>
      </c>
      <c r="AL307" s="7">
        <v>0</v>
      </c>
      <c r="AM307" s="105">
        <v>0</v>
      </c>
      <c r="AN307" s="7">
        <v>0</v>
      </c>
      <c r="AO307" s="11">
        <v>0</v>
      </c>
      <c r="AP307" s="105">
        <v>0</v>
      </c>
      <c r="AQ307" s="11">
        <v>0</v>
      </c>
      <c r="AR307" s="11">
        <v>0</v>
      </c>
      <c r="AS307" s="11">
        <v>0</v>
      </c>
      <c r="AT307" s="11">
        <v>0</v>
      </c>
      <c r="AU307" s="11"/>
      <c r="AV307" s="11">
        <v>0</v>
      </c>
      <c r="AW307" s="11">
        <v>0</v>
      </c>
      <c r="AX307" s="11"/>
      <c r="AZ307" s="11"/>
      <c r="BA307" s="11"/>
    </row>
    <row r="308" spans="1:53" hidden="1" x14ac:dyDescent="0.25">
      <c r="A308">
        <v>5</v>
      </c>
      <c r="B308" t="str">
        <f t="shared" si="29"/>
        <v>FlC-4840</v>
      </c>
      <c r="C308" s="2" t="s">
        <v>315</v>
      </c>
      <c r="D308" s="2" t="str">
        <f t="shared" si="33"/>
        <v>4</v>
      </c>
      <c r="E308" s="2" t="str">
        <f t="shared" si="34"/>
        <v>48</v>
      </c>
      <c r="F308" s="2" t="str">
        <f t="shared" si="35"/>
        <v>484</v>
      </c>
      <c r="G308" s="1" t="s">
        <v>705</v>
      </c>
      <c r="H308" s="7">
        <v>295</v>
      </c>
      <c r="I308" s="7"/>
      <c r="J308" s="7">
        <v>100.64552</v>
      </c>
      <c r="K308" s="7">
        <v>385.64600000000002</v>
      </c>
      <c r="L308" s="7">
        <v>297</v>
      </c>
      <c r="M308" s="7"/>
      <c r="N308" s="7">
        <v>628.91300000000001</v>
      </c>
      <c r="O308" s="7">
        <v>628.91300000000001</v>
      </c>
      <c r="P308" s="7">
        <v>539</v>
      </c>
      <c r="Q308" s="7"/>
      <c r="R308" s="7">
        <v>60.814</v>
      </c>
      <c r="S308" s="7">
        <v>60.814</v>
      </c>
      <c r="T308" s="7">
        <v>390</v>
      </c>
      <c r="U308" s="7"/>
      <c r="V308" s="7">
        <v>25.399000000000001</v>
      </c>
      <c r="W308" s="7">
        <v>25.399000000000001</v>
      </c>
      <c r="X308" s="7">
        <v>232</v>
      </c>
      <c r="Y308" s="7"/>
      <c r="Z308" s="7">
        <v>478.07499999999999</v>
      </c>
      <c r="AA308" s="7">
        <v>478.07499999999999</v>
      </c>
      <c r="AB308" s="7">
        <v>19</v>
      </c>
      <c r="AC308" s="7"/>
      <c r="AD308" s="7">
        <v>2152.172</v>
      </c>
      <c r="AE308" s="7">
        <v>2152.172</v>
      </c>
      <c r="AF308" s="7">
        <v>27</v>
      </c>
      <c r="AG308" s="29">
        <v>2431.5</v>
      </c>
      <c r="AH308" s="7">
        <v>808.673</v>
      </c>
      <c r="AI308" s="7">
        <v>808.673</v>
      </c>
      <c r="AJ308" s="7">
        <v>2564</v>
      </c>
      <c r="AK308" s="29">
        <v>2225.011</v>
      </c>
      <c r="AL308" s="7">
        <v>2400.0268000000001</v>
      </c>
      <c r="AM308" s="105">
        <v>2400.0268000000001</v>
      </c>
      <c r="AN308" s="7">
        <v>178</v>
      </c>
      <c r="AO308" s="11">
        <v>2503.4010499999999</v>
      </c>
      <c r="AP308" s="105">
        <v>2125.3969999999999</v>
      </c>
      <c r="AQ308" s="11">
        <v>2125.3969999999999</v>
      </c>
      <c r="AR308" s="11">
        <v>111</v>
      </c>
      <c r="AS308" s="11">
        <v>211</v>
      </c>
      <c r="AT308" s="11">
        <v>201.90796</v>
      </c>
      <c r="AU308" s="11">
        <v>201.90796</v>
      </c>
      <c r="AV308" s="11">
        <v>63</v>
      </c>
      <c r="AW308" s="11">
        <v>20.234540000000003</v>
      </c>
      <c r="AX308" s="11">
        <v>212.23454000000001</v>
      </c>
      <c r="AZ308" s="11">
        <v>124</v>
      </c>
      <c r="BA308" s="11">
        <v>220.21682999999999</v>
      </c>
    </row>
    <row r="309" spans="1:53" hidden="1" x14ac:dyDescent="0.25">
      <c r="A309">
        <v>5</v>
      </c>
      <c r="B309" t="str">
        <f t="shared" si="29"/>
        <v>FlC-4851</v>
      </c>
      <c r="C309" s="2" t="s">
        <v>315</v>
      </c>
      <c r="D309" s="2" t="s">
        <v>2156</v>
      </c>
      <c r="E309" s="2" t="s">
        <v>3416</v>
      </c>
      <c r="F309" s="2" t="s">
        <v>3443</v>
      </c>
      <c r="G309" s="3" t="s">
        <v>706</v>
      </c>
      <c r="H309" s="7">
        <v>0</v>
      </c>
      <c r="I309" s="7"/>
      <c r="J309" s="7">
        <v>0</v>
      </c>
      <c r="K309" s="7">
        <v>0</v>
      </c>
      <c r="L309" s="7">
        <v>0</v>
      </c>
      <c r="M309" s="7"/>
      <c r="N309" s="7">
        <v>0</v>
      </c>
      <c r="O309" s="7">
        <v>0</v>
      </c>
      <c r="P309" s="7">
        <v>0</v>
      </c>
      <c r="Q309" s="7"/>
      <c r="R309" s="7">
        <v>0</v>
      </c>
      <c r="S309" s="7">
        <v>0</v>
      </c>
      <c r="T309" s="7">
        <v>0</v>
      </c>
      <c r="U309" s="7"/>
      <c r="V309" s="7">
        <v>0</v>
      </c>
      <c r="W309" s="7">
        <v>0</v>
      </c>
      <c r="X309" s="7">
        <v>0</v>
      </c>
      <c r="Y309" s="7"/>
      <c r="Z309" s="7">
        <v>0</v>
      </c>
      <c r="AA309" s="7">
        <v>0</v>
      </c>
      <c r="AB309" s="7">
        <v>0</v>
      </c>
      <c r="AC309" s="7"/>
      <c r="AD309" s="7">
        <v>0</v>
      </c>
      <c r="AE309" s="7">
        <v>0</v>
      </c>
      <c r="AF309" s="7">
        <v>0</v>
      </c>
      <c r="AG309" s="29">
        <v>34.993000000000002</v>
      </c>
      <c r="AH309" s="7">
        <v>34.993000000000002</v>
      </c>
      <c r="AI309" s="7">
        <v>34.993000000000002</v>
      </c>
      <c r="AJ309" s="7">
        <v>0</v>
      </c>
      <c r="AK309" s="29">
        <v>0</v>
      </c>
      <c r="AL309" s="7">
        <v>0</v>
      </c>
      <c r="AM309" s="105">
        <v>0</v>
      </c>
      <c r="AN309" s="7">
        <v>0</v>
      </c>
      <c r="AO309" s="11">
        <v>0</v>
      </c>
      <c r="AP309" s="105">
        <v>0</v>
      </c>
      <c r="AQ309" s="11">
        <v>0</v>
      </c>
      <c r="AR309" s="11">
        <v>0</v>
      </c>
      <c r="AS309" s="11">
        <v>0</v>
      </c>
      <c r="AT309" s="11">
        <v>0</v>
      </c>
      <c r="AU309" s="11">
        <v>0</v>
      </c>
      <c r="AV309" s="11">
        <v>0</v>
      </c>
      <c r="AW309" s="11">
        <v>0</v>
      </c>
      <c r="AX309" s="11">
        <v>0</v>
      </c>
      <c r="AZ309" s="11">
        <v>0</v>
      </c>
      <c r="BA309" s="11">
        <v>0</v>
      </c>
    </row>
    <row r="310" spans="1:53" hidden="1" x14ac:dyDescent="0.25">
      <c r="A310">
        <v>5</v>
      </c>
      <c r="B310" t="str">
        <f t="shared" si="29"/>
        <v>FlC-4852</v>
      </c>
      <c r="C310" s="2" t="s">
        <v>315</v>
      </c>
      <c r="D310" s="2" t="s">
        <v>2156</v>
      </c>
      <c r="E310" s="2" t="s">
        <v>3416</v>
      </c>
      <c r="F310" s="2" t="s">
        <v>3443</v>
      </c>
      <c r="G310" s="3" t="s">
        <v>707</v>
      </c>
      <c r="H310" s="7">
        <v>0</v>
      </c>
      <c r="I310" s="7"/>
      <c r="J310" s="7">
        <v>0</v>
      </c>
      <c r="K310" s="7">
        <v>0</v>
      </c>
      <c r="L310" s="7">
        <v>0</v>
      </c>
      <c r="M310" s="7"/>
      <c r="N310" s="7">
        <v>0</v>
      </c>
      <c r="O310" s="7">
        <v>0</v>
      </c>
      <c r="P310" s="7">
        <v>0</v>
      </c>
      <c r="Q310" s="7"/>
      <c r="R310" s="7">
        <v>0</v>
      </c>
      <c r="S310" s="7">
        <v>0</v>
      </c>
      <c r="T310" s="7">
        <v>0</v>
      </c>
      <c r="U310" s="7"/>
      <c r="V310" s="7">
        <v>0</v>
      </c>
      <c r="W310" s="7">
        <v>0</v>
      </c>
      <c r="X310" s="7">
        <v>0</v>
      </c>
      <c r="Y310" s="7"/>
      <c r="Z310" s="7">
        <v>0</v>
      </c>
      <c r="AA310" s="7">
        <v>0</v>
      </c>
      <c r="AB310" s="7">
        <v>0</v>
      </c>
      <c r="AC310" s="7"/>
      <c r="AD310" s="7">
        <v>1052.6019999999999</v>
      </c>
      <c r="AE310" s="7">
        <v>1052.6019999999999</v>
      </c>
      <c r="AF310" s="7">
        <v>0</v>
      </c>
      <c r="AG310" s="29">
        <v>473.19600000000003</v>
      </c>
      <c r="AH310" s="7">
        <v>473.19600000000003</v>
      </c>
      <c r="AI310" s="7">
        <v>473.19600000000003</v>
      </c>
      <c r="AJ310" s="7">
        <v>0</v>
      </c>
      <c r="AK310" s="29">
        <v>50.994219999999999</v>
      </c>
      <c r="AL310" s="7">
        <v>50.994219999999999</v>
      </c>
      <c r="AM310" s="105">
        <v>50.994219999999999</v>
      </c>
      <c r="AN310" s="7">
        <v>0</v>
      </c>
      <c r="AO310" s="11">
        <v>316.97333000000003</v>
      </c>
      <c r="AP310" s="105">
        <v>316.97300000000001</v>
      </c>
      <c r="AQ310" s="11">
        <v>316.97300000000001</v>
      </c>
      <c r="AR310" s="11">
        <v>0</v>
      </c>
      <c r="AS310" s="11">
        <v>290.73210000000006</v>
      </c>
      <c r="AT310" s="11">
        <v>290.83210000000008</v>
      </c>
      <c r="AU310" s="11">
        <v>290.83210000000008</v>
      </c>
      <c r="AV310" s="11">
        <v>0</v>
      </c>
      <c r="AW310" s="11">
        <v>271.44002</v>
      </c>
      <c r="AX310" s="11">
        <v>271.44002</v>
      </c>
      <c r="AZ310" s="11">
        <v>0</v>
      </c>
      <c r="BA310" s="11">
        <v>766.10944000000006</v>
      </c>
    </row>
    <row r="311" spans="1:53" hidden="1" x14ac:dyDescent="0.25">
      <c r="A311">
        <v>5</v>
      </c>
      <c r="B311" t="str">
        <f t="shared" si="29"/>
        <v>FlC-4853</v>
      </c>
      <c r="C311" s="2" t="s">
        <v>315</v>
      </c>
      <c r="D311" s="2" t="str">
        <f t="shared" ref="D311:D342" si="36">LEFT($G311,1)</f>
        <v>4</v>
      </c>
      <c r="E311" s="2" t="str">
        <f t="shared" ref="E311:E342" si="37">LEFT($G311,2)</f>
        <v>48</v>
      </c>
      <c r="F311" s="2" t="str">
        <f t="shared" ref="F311:F342" si="38">LEFT($G311,3)</f>
        <v>485</v>
      </c>
      <c r="G311" s="1" t="s">
        <v>708</v>
      </c>
      <c r="H311" s="7">
        <v>0</v>
      </c>
      <c r="I311" s="7"/>
      <c r="J311" s="7">
        <v>0</v>
      </c>
      <c r="K311" s="7">
        <v>0</v>
      </c>
      <c r="L311" s="7">
        <v>0</v>
      </c>
      <c r="M311" s="7"/>
      <c r="N311" s="7">
        <v>0</v>
      </c>
      <c r="O311" s="7">
        <v>0</v>
      </c>
      <c r="P311" s="7">
        <v>0</v>
      </c>
      <c r="Q311" s="7"/>
      <c r="R311" s="7">
        <v>0</v>
      </c>
      <c r="S311" s="7">
        <v>0</v>
      </c>
      <c r="T311" s="7">
        <v>0</v>
      </c>
      <c r="U311" s="7"/>
      <c r="V311" s="7">
        <v>0</v>
      </c>
      <c r="W311" s="7">
        <v>0</v>
      </c>
      <c r="X311" s="7">
        <v>0</v>
      </c>
      <c r="Y311" s="7"/>
      <c r="Z311" s="7">
        <v>0</v>
      </c>
      <c r="AA311" s="7">
        <v>0</v>
      </c>
      <c r="AB311" s="7">
        <v>0</v>
      </c>
      <c r="AC311" s="7"/>
      <c r="AD311" s="7">
        <v>0</v>
      </c>
      <c r="AE311" s="7">
        <v>0</v>
      </c>
      <c r="AF311" s="7">
        <v>0</v>
      </c>
      <c r="AG311" s="29">
        <v>0</v>
      </c>
      <c r="AH311" s="7">
        <v>0</v>
      </c>
      <c r="AI311" s="7">
        <v>0</v>
      </c>
      <c r="AJ311" s="7">
        <v>0</v>
      </c>
      <c r="AK311" s="29">
        <v>0</v>
      </c>
      <c r="AL311" s="7">
        <v>0</v>
      </c>
      <c r="AM311" s="105">
        <v>0</v>
      </c>
      <c r="AN311" s="7">
        <v>0</v>
      </c>
      <c r="AO311" s="11">
        <v>0</v>
      </c>
      <c r="AP311" s="105">
        <v>0</v>
      </c>
      <c r="AQ311" s="11">
        <v>0</v>
      </c>
      <c r="AR311" s="11">
        <v>0</v>
      </c>
      <c r="AS311" s="11">
        <v>43.913170000000001</v>
      </c>
      <c r="AT311" s="11">
        <v>43.913170000000001</v>
      </c>
      <c r="AU311" s="11">
        <v>43.913170000000001</v>
      </c>
      <c r="AV311" s="11">
        <v>0</v>
      </c>
      <c r="AW311" s="11">
        <v>663</v>
      </c>
      <c r="AX311" s="11">
        <v>662.68232</v>
      </c>
      <c r="AZ311" s="11">
        <v>0</v>
      </c>
      <c r="BA311" s="11">
        <v>16.82601</v>
      </c>
    </row>
    <row r="312" spans="1:53" hidden="1" x14ac:dyDescent="0.25">
      <c r="A312">
        <v>5</v>
      </c>
      <c r="B312" t="str">
        <f t="shared" si="29"/>
        <v>FlC-4854</v>
      </c>
      <c r="C312" s="2" t="s">
        <v>315</v>
      </c>
      <c r="D312" s="2" t="str">
        <f t="shared" si="36"/>
        <v>4</v>
      </c>
      <c r="E312" s="2" t="str">
        <f t="shared" si="37"/>
        <v>48</v>
      </c>
      <c r="F312" s="2" t="str">
        <f t="shared" si="38"/>
        <v>485</v>
      </c>
      <c r="G312" s="1" t="s">
        <v>709</v>
      </c>
      <c r="H312" s="7">
        <v>0</v>
      </c>
      <c r="I312" s="7"/>
      <c r="J312" s="7">
        <v>0</v>
      </c>
      <c r="K312" s="7">
        <v>0</v>
      </c>
      <c r="L312" s="7">
        <v>0</v>
      </c>
      <c r="M312" s="7"/>
      <c r="N312" s="7">
        <v>0</v>
      </c>
      <c r="O312" s="7">
        <v>0</v>
      </c>
      <c r="P312" s="7">
        <v>0</v>
      </c>
      <c r="Q312" s="7"/>
      <c r="R312" s="7">
        <v>0</v>
      </c>
      <c r="S312" s="7">
        <v>0</v>
      </c>
      <c r="T312" s="7">
        <v>0</v>
      </c>
      <c r="U312" s="7"/>
      <c r="V312" s="7">
        <v>0</v>
      </c>
      <c r="W312" s="7">
        <v>0</v>
      </c>
      <c r="X312" s="7">
        <v>0</v>
      </c>
      <c r="Y312" s="7"/>
      <c r="Z312" s="7">
        <v>0</v>
      </c>
      <c r="AA312" s="7">
        <v>0</v>
      </c>
      <c r="AB312" s="7">
        <v>0</v>
      </c>
      <c r="AC312" s="7"/>
      <c r="AD312" s="7">
        <v>0</v>
      </c>
      <c r="AE312" s="7">
        <v>0</v>
      </c>
      <c r="AF312" s="7">
        <v>0</v>
      </c>
      <c r="AG312" s="29">
        <v>0</v>
      </c>
      <c r="AH312" s="7">
        <v>0</v>
      </c>
      <c r="AI312" s="7">
        <v>0</v>
      </c>
      <c r="AJ312" s="7">
        <v>0</v>
      </c>
      <c r="AK312" s="29">
        <v>0</v>
      </c>
      <c r="AL312" s="7">
        <v>0</v>
      </c>
      <c r="AM312" s="105">
        <v>0</v>
      </c>
      <c r="AN312" s="7">
        <v>0</v>
      </c>
      <c r="AO312" s="11">
        <v>11.44398</v>
      </c>
      <c r="AP312" s="105">
        <v>11.444000000000001</v>
      </c>
      <c r="AQ312" s="11">
        <v>11.444000000000001</v>
      </c>
      <c r="AR312" s="11">
        <v>0</v>
      </c>
      <c r="AS312" s="11">
        <v>9.7627600000000001</v>
      </c>
      <c r="AT312" s="11">
        <v>9.7627600000000001</v>
      </c>
      <c r="AU312" s="11">
        <v>9.7627600000000001</v>
      </c>
      <c r="AV312" s="11">
        <v>0</v>
      </c>
      <c r="AW312" s="11">
        <v>20.115210000000001</v>
      </c>
      <c r="AX312" s="11">
        <v>20.115209999999998</v>
      </c>
      <c r="AZ312" s="11">
        <v>0</v>
      </c>
      <c r="BA312" s="11">
        <v>0</v>
      </c>
    </row>
    <row r="313" spans="1:53" hidden="1" x14ac:dyDescent="0.25">
      <c r="A313">
        <v>5</v>
      </c>
      <c r="B313" t="str">
        <f t="shared" si="29"/>
        <v>FlC-4859</v>
      </c>
      <c r="C313" s="2" t="s">
        <v>315</v>
      </c>
      <c r="D313" s="2" t="str">
        <f t="shared" si="36"/>
        <v>4</v>
      </c>
      <c r="E313" s="2" t="str">
        <f t="shared" si="37"/>
        <v>48</v>
      </c>
      <c r="F313" s="2" t="str">
        <f t="shared" si="38"/>
        <v>485</v>
      </c>
      <c r="G313" s="1" t="s">
        <v>710</v>
      </c>
      <c r="H313" s="7">
        <v>0</v>
      </c>
      <c r="I313" s="7"/>
      <c r="J313" s="7">
        <v>0</v>
      </c>
      <c r="K313" s="7">
        <v>0</v>
      </c>
      <c r="L313" s="7">
        <v>0</v>
      </c>
      <c r="M313" s="7"/>
      <c r="N313" s="7">
        <v>0</v>
      </c>
      <c r="O313" s="7">
        <v>0</v>
      </c>
      <c r="P313" s="7">
        <v>0</v>
      </c>
      <c r="Q313" s="7"/>
      <c r="R313" s="7">
        <v>0</v>
      </c>
      <c r="S313" s="7">
        <v>0</v>
      </c>
      <c r="T313" s="7">
        <v>0</v>
      </c>
      <c r="U313" s="7"/>
      <c r="V313" s="7">
        <v>0</v>
      </c>
      <c r="W313" s="7">
        <v>0</v>
      </c>
      <c r="X313" s="7">
        <v>0</v>
      </c>
      <c r="Y313" s="7"/>
      <c r="Z313" s="7">
        <v>0</v>
      </c>
      <c r="AA313" s="7">
        <v>0</v>
      </c>
      <c r="AB313" s="7">
        <v>0</v>
      </c>
      <c r="AC313" s="7"/>
      <c r="AD313" s="7">
        <v>0</v>
      </c>
      <c r="AE313" s="7">
        <v>0</v>
      </c>
      <c r="AF313" s="7">
        <v>0</v>
      </c>
      <c r="AG313" s="29">
        <v>69.081000000000003</v>
      </c>
      <c r="AH313" s="7">
        <v>69.483999999999995</v>
      </c>
      <c r="AI313" s="7">
        <v>69.483999999999995</v>
      </c>
      <c r="AJ313" s="7">
        <v>280</v>
      </c>
      <c r="AK313" s="29">
        <v>615</v>
      </c>
      <c r="AL313" s="7">
        <v>290.18650000000002</v>
      </c>
      <c r="AM313" s="105">
        <v>290.18650000000002</v>
      </c>
      <c r="AN313" s="7">
        <v>460</v>
      </c>
      <c r="AO313" s="11">
        <v>383.79169999999999</v>
      </c>
      <c r="AP313" s="105">
        <v>275.149</v>
      </c>
      <c r="AQ313" s="11">
        <v>275.149</v>
      </c>
      <c r="AR313" s="11">
        <v>423</v>
      </c>
      <c r="AS313" s="11">
        <v>345.55</v>
      </c>
      <c r="AT313" s="11">
        <v>168.67601000000002</v>
      </c>
      <c r="AU313" s="11">
        <v>168.67601000000002</v>
      </c>
      <c r="AV313" s="11">
        <v>410</v>
      </c>
      <c r="AW313" s="11">
        <v>160</v>
      </c>
      <c r="AX313" s="11">
        <v>2591</v>
      </c>
      <c r="AZ313" s="11">
        <v>275</v>
      </c>
      <c r="BA313" s="11">
        <v>639</v>
      </c>
    </row>
    <row r="314" spans="1:53" hidden="1" x14ac:dyDescent="0.25">
      <c r="A314">
        <v>5</v>
      </c>
      <c r="B314" t="str">
        <f t="shared" si="29"/>
        <v>FlC-4900</v>
      </c>
      <c r="C314" s="2" t="s">
        <v>315</v>
      </c>
      <c r="D314" s="2" t="str">
        <f t="shared" si="36"/>
        <v>4</v>
      </c>
      <c r="E314" s="2" t="str">
        <f t="shared" si="37"/>
        <v>49</v>
      </c>
      <c r="F314" s="2" t="str">
        <f t="shared" si="38"/>
        <v>490</v>
      </c>
      <c r="G314" s="1" t="s">
        <v>932</v>
      </c>
      <c r="H314" s="7">
        <v>0</v>
      </c>
      <c r="I314" s="7"/>
      <c r="J314" s="7">
        <v>0</v>
      </c>
      <c r="K314" s="7">
        <v>0</v>
      </c>
      <c r="L314" s="7">
        <v>0</v>
      </c>
      <c r="M314" s="7"/>
      <c r="N314" s="7">
        <v>0</v>
      </c>
      <c r="O314" s="7">
        <v>0</v>
      </c>
      <c r="P314" s="7">
        <v>0</v>
      </c>
      <c r="Q314" s="7"/>
      <c r="R314" s="7">
        <v>0</v>
      </c>
      <c r="S314" s="7">
        <v>0</v>
      </c>
      <c r="T314" s="7">
        <v>0</v>
      </c>
      <c r="U314" s="7"/>
      <c r="V314" s="7">
        <v>0</v>
      </c>
      <c r="W314" s="7">
        <v>0</v>
      </c>
      <c r="X314" s="7">
        <v>0</v>
      </c>
      <c r="Y314" s="7"/>
      <c r="Z314" s="7">
        <v>0</v>
      </c>
      <c r="AA314" s="7">
        <v>0</v>
      </c>
      <c r="AB314" s="7">
        <v>0</v>
      </c>
      <c r="AC314" s="7"/>
      <c r="AD314" s="7">
        <v>0</v>
      </c>
      <c r="AE314" s="7">
        <v>0</v>
      </c>
      <c r="AF314" s="7">
        <v>0</v>
      </c>
      <c r="AG314" s="29">
        <v>0</v>
      </c>
      <c r="AH314" s="7">
        <v>0</v>
      </c>
      <c r="AI314" s="7">
        <v>0</v>
      </c>
      <c r="AJ314" s="7">
        <v>0</v>
      </c>
      <c r="AK314" s="29">
        <v>0</v>
      </c>
      <c r="AL314" s="7">
        <v>0</v>
      </c>
      <c r="AM314" s="105">
        <v>0</v>
      </c>
      <c r="AN314" s="7">
        <v>0</v>
      </c>
      <c r="AO314" s="11">
        <v>0</v>
      </c>
      <c r="AP314" s="105">
        <v>0</v>
      </c>
      <c r="AQ314" s="11">
        <v>0</v>
      </c>
      <c r="AR314" s="11">
        <v>0</v>
      </c>
      <c r="AS314" s="11">
        <v>0</v>
      </c>
      <c r="AT314" s="11">
        <v>0</v>
      </c>
      <c r="AU314" s="11"/>
      <c r="AV314" s="11">
        <v>0</v>
      </c>
      <c r="AW314" s="11">
        <v>0</v>
      </c>
      <c r="AX314" s="11"/>
      <c r="AZ314" s="11"/>
      <c r="BA314" s="11"/>
    </row>
    <row r="315" spans="1:53" hidden="1" x14ac:dyDescent="0.25">
      <c r="A315">
        <v>5</v>
      </c>
      <c r="B315" t="str">
        <f t="shared" si="29"/>
        <v>FlC-4910</v>
      </c>
      <c r="C315" s="2" t="s">
        <v>315</v>
      </c>
      <c r="D315" s="2" t="str">
        <f t="shared" si="36"/>
        <v>4</v>
      </c>
      <c r="E315" s="2" t="str">
        <f t="shared" si="37"/>
        <v>49</v>
      </c>
      <c r="F315" s="2" t="str">
        <f t="shared" si="38"/>
        <v>491</v>
      </c>
      <c r="G315" s="1" t="s">
        <v>971</v>
      </c>
      <c r="H315" s="7">
        <v>483</v>
      </c>
      <c r="I315" s="7"/>
      <c r="J315" s="7">
        <v>1032</v>
      </c>
      <c r="K315" s="7">
        <v>1032</v>
      </c>
      <c r="L315" s="7">
        <v>32</v>
      </c>
      <c r="M315" s="7"/>
      <c r="N315" s="7">
        <v>396.63600000000002</v>
      </c>
      <c r="O315" s="7">
        <v>396.63600000000002</v>
      </c>
      <c r="P315" s="7">
        <v>28</v>
      </c>
      <c r="Q315" s="7"/>
      <c r="R315" s="7">
        <v>315.99</v>
      </c>
      <c r="S315" s="7">
        <v>315.99</v>
      </c>
      <c r="T315" s="7">
        <v>28</v>
      </c>
      <c r="U315" s="7"/>
      <c r="V315" s="7">
        <v>250.2</v>
      </c>
      <c r="W315" s="7">
        <v>250.2</v>
      </c>
      <c r="X315" s="7">
        <v>111</v>
      </c>
      <c r="Y315" s="7"/>
      <c r="Z315" s="7">
        <v>66.495999999999995</v>
      </c>
      <c r="AA315" s="7">
        <v>66.495999999999995</v>
      </c>
      <c r="AB315" s="7">
        <v>0</v>
      </c>
      <c r="AC315" s="7"/>
      <c r="AD315" s="7">
        <v>0</v>
      </c>
      <c r="AE315" s="7">
        <v>0</v>
      </c>
      <c r="AF315" s="7">
        <v>0</v>
      </c>
      <c r="AG315" s="29">
        <v>0</v>
      </c>
      <c r="AH315" s="7">
        <v>0</v>
      </c>
      <c r="AI315" s="7">
        <v>0</v>
      </c>
      <c r="AJ315" s="7">
        <v>0</v>
      </c>
      <c r="AK315" s="29">
        <v>0</v>
      </c>
      <c r="AL315" s="7">
        <v>0</v>
      </c>
      <c r="AM315" s="105">
        <v>0</v>
      </c>
      <c r="AN315" s="7">
        <v>0</v>
      </c>
      <c r="AO315" s="11">
        <v>0</v>
      </c>
      <c r="AP315" s="105">
        <v>0</v>
      </c>
      <c r="AQ315" s="11">
        <v>0</v>
      </c>
      <c r="AR315" s="11">
        <v>0</v>
      </c>
      <c r="AS315" s="11">
        <v>0</v>
      </c>
      <c r="AT315" s="11">
        <v>0</v>
      </c>
      <c r="AU315" s="11"/>
      <c r="AV315" s="11">
        <v>0</v>
      </c>
      <c r="AW315" s="11">
        <v>0</v>
      </c>
      <c r="AX315" s="11"/>
      <c r="AZ315" s="11"/>
      <c r="BA315" s="11"/>
    </row>
    <row r="316" spans="1:53" hidden="1" x14ac:dyDescent="0.25">
      <c r="A316">
        <v>5</v>
      </c>
      <c r="B316" t="str">
        <f t="shared" si="29"/>
        <v>FlC-4911</v>
      </c>
      <c r="C316" s="2" t="s">
        <v>315</v>
      </c>
      <c r="D316" s="2" t="str">
        <f t="shared" si="36"/>
        <v>4</v>
      </c>
      <c r="E316" s="2" t="str">
        <f t="shared" si="37"/>
        <v>49</v>
      </c>
      <c r="F316" s="2" t="str">
        <f t="shared" si="38"/>
        <v>491</v>
      </c>
      <c r="G316" s="1" t="s">
        <v>712</v>
      </c>
      <c r="H316" s="7">
        <v>0</v>
      </c>
      <c r="I316" s="7"/>
      <c r="J316" s="7">
        <v>0</v>
      </c>
      <c r="K316" s="7">
        <v>0</v>
      </c>
      <c r="L316" s="7">
        <v>0</v>
      </c>
      <c r="M316" s="7"/>
      <c r="N316" s="7">
        <v>0</v>
      </c>
      <c r="O316" s="7">
        <v>0</v>
      </c>
      <c r="P316" s="7">
        <v>0</v>
      </c>
      <c r="Q316" s="7"/>
      <c r="R316" s="7">
        <v>0</v>
      </c>
      <c r="S316" s="7">
        <v>0</v>
      </c>
      <c r="T316" s="7">
        <v>0</v>
      </c>
      <c r="U316" s="7"/>
      <c r="V316" s="7">
        <v>0</v>
      </c>
      <c r="W316" s="7">
        <v>0</v>
      </c>
      <c r="X316" s="7">
        <v>0</v>
      </c>
      <c r="Y316" s="7"/>
      <c r="Z316" s="7">
        <v>0</v>
      </c>
      <c r="AA316" s="7">
        <v>0</v>
      </c>
      <c r="AB316" s="7">
        <v>0</v>
      </c>
      <c r="AC316" s="7"/>
      <c r="AD316" s="7">
        <v>0</v>
      </c>
      <c r="AE316" s="7">
        <v>0</v>
      </c>
      <c r="AF316" s="7">
        <v>0</v>
      </c>
      <c r="AG316" s="29">
        <v>0</v>
      </c>
      <c r="AH316" s="7">
        <v>0</v>
      </c>
      <c r="AI316" s="7">
        <v>0</v>
      </c>
      <c r="AJ316" s="7">
        <v>0</v>
      </c>
      <c r="AK316" s="29">
        <v>0</v>
      </c>
      <c r="AL316" s="7">
        <v>0</v>
      </c>
      <c r="AM316" s="105">
        <v>0</v>
      </c>
      <c r="AN316" s="7">
        <v>0</v>
      </c>
      <c r="AO316" s="11">
        <v>0</v>
      </c>
      <c r="AP316" s="105">
        <v>0</v>
      </c>
      <c r="AQ316" s="11">
        <v>0</v>
      </c>
      <c r="AR316" s="11">
        <v>0</v>
      </c>
      <c r="AS316" s="11">
        <v>0</v>
      </c>
      <c r="AT316" s="11">
        <v>0</v>
      </c>
      <c r="AU316" s="11">
        <v>0</v>
      </c>
      <c r="AV316" s="11">
        <v>0</v>
      </c>
      <c r="AW316" s="11">
        <v>0</v>
      </c>
      <c r="AX316" s="11">
        <v>0</v>
      </c>
      <c r="AZ316" s="11">
        <v>0</v>
      </c>
      <c r="BA316" s="11">
        <v>0</v>
      </c>
    </row>
    <row r="317" spans="1:53" hidden="1" x14ac:dyDescent="0.25">
      <c r="A317">
        <v>5</v>
      </c>
      <c r="B317" t="str">
        <f t="shared" si="29"/>
        <v>FlC-4912</v>
      </c>
      <c r="C317" s="2" t="s">
        <v>315</v>
      </c>
      <c r="D317" s="2" t="str">
        <f t="shared" si="36"/>
        <v>4</v>
      </c>
      <c r="E317" s="2" t="str">
        <f t="shared" si="37"/>
        <v>49</v>
      </c>
      <c r="F317" s="2" t="str">
        <f t="shared" si="38"/>
        <v>491</v>
      </c>
      <c r="G317" s="1" t="s">
        <v>713</v>
      </c>
      <c r="H317" s="7">
        <v>0</v>
      </c>
      <c r="I317" s="7"/>
      <c r="J317" s="7">
        <v>0</v>
      </c>
      <c r="K317" s="7">
        <v>0</v>
      </c>
      <c r="L317" s="7">
        <v>0</v>
      </c>
      <c r="M317" s="7"/>
      <c r="N317" s="7">
        <v>0</v>
      </c>
      <c r="O317" s="7">
        <v>0</v>
      </c>
      <c r="P317" s="7">
        <v>0</v>
      </c>
      <c r="Q317" s="7"/>
      <c r="R317" s="7">
        <v>0</v>
      </c>
      <c r="S317" s="7">
        <v>0</v>
      </c>
      <c r="T317" s="7">
        <v>0</v>
      </c>
      <c r="U317" s="7"/>
      <c r="V317" s="7">
        <v>0</v>
      </c>
      <c r="W317" s="7">
        <v>0</v>
      </c>
      <c r="X317" s="7">
        <v>0</v>
      </c>
      <c r="Y317" s="7"/>
      <c r="Z317" s="7">
        <v>0</v>
      </c>
      <c r="AA317" s="7">
        <v>0</v>
      </c>
      <c r="AB317" s="7">
        <v>5368</v>
      </c>
      <c r="AC317" s="7"/>
      <c r="AD317" s="7">
        <v>1214.442</v>
      </c>
      <c r="AE317" s="7">
        <v>1214.442</v>
      </c>
      <c r="AF317" s="7">
        <v>1161</v>
      </c>
      <c r="AG317" s="29">
        <v>2530.0309999999999</v>
      </c>
      <c r="AH317" s="7">
        <v>2531.2779999999998</v>
      </c>
      <c r="AI317" s="7">
        <v>2531.2779999999998</v>
      </c>
      <c r="AJ317" s="7">
        <v>9221</v>
      </c>
      <c r="AK317" s="29">
        <v>8563.6810000000005</v>
      </c>
      <c r="AL317" s="7">
        <v>8597.5376699999997</v>
      </c>
      <c r="AM317" s="105">
        <v>8597.5376699999997</v>
      </c>
      <c r="AN317" s="7">
        <v>5867</v>
      </c>
      <c r="AO317" s="11">
        <v>5383.4007300000003</v>
      </c>
      <c r="AP317" s="105">
        <v>4240.4690000000001</v>
      </c>
      <c r="AQ317" s="11">
        <v>4240.4690000000001</v>
      </c>
      <c r="AR317" s="11">
        <v>1702</v>
      </c>
      <c r="AS317" s="11">
        <v>1510.0229999999999</v>
      </c>
      <c r="AT317" s="11">
        <v>1507.3431799999998</v>
      </c>
      <c r="AU317" s="11">
        <v>1507.3431799999998</v>
      </c>
      <c r="AV317" s="11">
        <v>1532</v>
      </c>
      <c r="AW317" s="11">
        <v>1611</v>
      </c>
      <c r="AX317" s="11">
        <v>1750</v>
      </c>
      <c r="AZ317" s="11">
        <v>1508</v>
      </c>
      <c r="BA317" s="11">
        <v>1539</v>
      </c>
    </row>
    <row r="318" spans="1:53" hidden="1" x14ac:dyDescent="0.25">
      <c r="A318">
        <v>5</v>
      </c>
      <c r="B318" t="str">
        <f t="shared" si="29"/>
        <v>FlC-4913</v>
      </c>
      <c r="C318" s="2" t="s">
        <v>315</v>
      </c>
      <c r="D318" s="2" t="str">
        <f t="shared" si="36"/>
        <v>4</v>
      </c>
      <c r="E318" s="2" t="str">
        <f t="shared" si="37"/>
        <v>49</v>
      </c>
      <c r="F318" s="2" t="str">
        <f t="shared" si="38"/>
        <v>491</v>
      </c>
      <c r="G318" s="1" t="s">
        <v>714</v>
      </c>
      <c r="H318" s="7">
        <v>0</v>
      </c>
      <c r="I318" s="7"/>
      <c r="J318" s="7">
        <v>0</v>
      </c>
      <c r="K318" s="7">
        <v>0</v>
      </c>
      <c r="L318" s="7">
        <v>0</v>
      </c>
      <c r="M318" s="7"/>
      <c r="N318" s="7">
        <v>0</v>
      </c>
      <c r="O318" s="7">
        <v>0</v>
      </c>
      <c r="P318" s="7">
        <v>0</v>
      </c>
      <c r="Q318" s="7"/>
      <c r="R318" s="7">
        <v>0</v>
      </c>
      <c r="S318" s="7">
        <v>0</v>
      </c>
      <c r="T318" s="7">
        <v>0</v>
      </c>
      <c r="U318" s="7"/>
      <c r="V318" s="7">
        <v>0</v>
      </c>
      <c r="W318" s="7">
        <v>0</v>
      </c>
      <c r="X318" s="7">
        <v>0</v>
      </c>
      <c r="Y318" s="7"/>
      <c r="Z318" s="7">
        <v>0</v>
      </c>
      <c r="AA318" s="7">
        <v>0</v>
      </c>
      <c r="AB318" s="7">
        <v>0</v>
      </c>
      <c r="AC318" s="7"/>
      <c r="AD318" s="7">
        <v>0</v>
      </c>
      <c r="AE318" s="7">
        <v>0</v>
      </c>
      <c r="AF318" s="7">
        <v>0</v>
      </c>
      <c r="AG318" s="29">
        <v>0</v>
      </c>
      <c r="AH318" s="7">
        <v>0</v>
      </c>
      <c r="AI318" s="7">
        <v>0</v>
      </c>
      <c r="AJ318" s="7">
        <v>0</v>
      </c>
      <c r="AK318" s="29">
        <v>0</v>
      </c>
      <c r="AL318" s="7">
        <v>0</v>
      </c>
      <c r="AM318" s="105">
        <v>0</v>
      </c>
      <c r="AN318" s="7">
        <v>0</v>
      </c>
      <c r="AO318" s="11">
        <v>0</v>
      </c>
      <c r="AP318" s="105">
        <v>0</v>
      </c>
      <c r="AQ318" s="11">
        <v>0</v>
      </c>
      <c r="AR318" s="11">
        <v>0</v>
      </c>
      <c r="AS318" s="11">
        <v>0</v>
      </c>
      <c r="AT318" s="11">
        <v>0</v>
      </c>
      <c r="AU318" s="11">
        <v>0</v>
      </c>
      <c r="AV318" s="11">
        <v>0</v>
      </c>
      <c r="AW318" s="11">
        <v>6000</v>
      </c>
      <c r="AX318" s="11">
        <v>6000</v>
      </c>
      <c r="AZ318" s="11">
        <v>0</v>
      </c>
      <c r="BA318" s="11">
        <v>0</v>
      </c>
    </row>
    <row r="319" spans="1:53" hidden="1" x14ac:dyDescent="0.25">
      <c r="A319">
        <v>5</v>
      </c>
      <c r="B319" t="str">
        <f t="shared" si="29"/>
        <v>FlC-4920</v>
      </c>
      <c r="C319" s="2" t="s">
        <v>315</v>
      </c>
      <c r="D319" s="2" t="str">
        <f t="shared" si="36"/>
        <v>4</v>
      </c>
      <c r="E319" s="2" t="str">
        <f t="shared" si="37"/>
        <v>49</v>
      </c>
      <c r="F319" s="2" t="str">
        <f t="shared" si="38"/>
        <v>492</v>
      </c>
      <c r="G319" s="1" t="s">
        <v>972</v>
      </c>
      <c r="H319" s="7">
        <v>216</v>
      </c>
      <c r="I319" s="7"/>
      <c r="J319" s="7">
        <v>10.99723</v>
      </c>
      <c r="K319" s="7">
        <v>10.99723</v>
      </c>
      <c r="L319" s="7">
        <v>139</v>
      </c>
      <c r="M319" s="7"/>
      <c r="N319" s="7">
        <v>0</v>
      </c>
      <c r="O319" s="7">
        <v>0</v>
      </c>
      <c r="P319" s="7">
        <v>42</v>
      </c>
      <c r="Q319" s="7"/>
      <c r="R319" s="7">
        <v>70.012</v>
      </c>
      <c r="S319" s="7">
        <v>70.012</v>
      </c>
      <c r="T319" s="7">
        <v>0</v>
      </c>
      <c r="U319" s="7"/>
      <c r="V319" s="7">
        <v>50.610999999999997</v>
      </c>
      <c r="W319" s="7">
        <v>50.610999999999997</v>
      </c>
      <c r="X319" s="7">
        <v>0</v>
      </c>
      <c r="Y319" s="7"/>
      <c r="Z319" s="7">
        <v>41.707000000000001</v>
      </c>
      <c r="AA319" s="7">
        <v>41.707000000000001</v>
      </c>
      <c r="AB319" s="7">
        <v>0</v>
      </c>
      <c r="AC319" s="7"/>
      <c r="AD319" s="7">
        <v>0</v>
      </c>
      <c r="AE319" s="7">
        <v>0</v>
      </c>
      <c r="AF319" s="7">
        <v>0</v>
      </c>
      <c r="AG319" s="29">
        <v>0</v>
      </c>
      <c r="AH319" s="7">
        <v>0</v>
      </c>
      <c r="AI319" s="7">
        <v>0</v>
      </c>
      <c r="AJ319" s="7">
        <v>0</v>
      </c>
      <c r="AK319" s="29">
        <v>0</v>
      </c>
      <c r="AL319" s="7">
        <v>0</v>
      </c>
      <c r="AM319" s="105">
        <v>0</v>
      </c>
      <c r="AN319" s="7">
        <v>0</v>
      </c>
      <c r="AO319" s="11">
        <v>0</v>
      </c>
      <c r="AP319" s="105">
        <v>0</v>
      </c>
      <c r="AQ319" s="11">
        <v>0</v>
      </c>
      <c r="AR319" s="11">
        <v>0</v>
      </c>
      <c r="AS319" s="11">
        <v>0</v>
      </c>
      <c r="AT319" s="11">
        <v>0</v>
      </c>
      <c r="AU319" s="11"/>
      <c r="AV319" s="11">
        <v>0</v>
      </c>
      <c r="AW319" s="11">
        <v>0</v>
      </c>
      <c r="AX319" s="11"/>
      <c r="AZ319" s="11"/>
      <c r="BA319" s="11"/>
    </row>
    <row r="320" spans="1:53" hidden="1" x14ac:dyDescent="0.25">
      <c r="A320">
        <v>5</v>
      </c>
      <c r="B320" t="str">
        <f t="shared" si="29"/>
        <v>FlC-4924</v>
      </c>
      <c r="C320" s="2" t="s">
        <v>315</v>
      </c>
      <c r="D320" s="2" t="str">
        <f t="shared" si="36"/>
        <v>4</v>
      </c>
      <c r="E320" s="2" t="str">
        <f t="shared" si="37"/>
        <v>49</v>
      </c>
      <c r="F320" s="2" t="str">
        <f t="shared" si="38"/>
        <v>492</v>
      </c>
      <c r="G320" s="1" t="s">
        <v>715</v>
      </c>
      <c r="H320" s="7">
        <v>0</v>
      </c>
      <c r="I320" s="7"/>
      <c r="J320" s="7">
        <v>0</v>
      </c>
      <c r="K320" s="7">
        <v>0</v>
      </c>
      <c r="L320" s="7">
        <v>0</v>
      </c>
      <c r="M320" s="7"/>
      <c r="N320" s="7">
        <v>0</v>
      </c>
      <c r="O320" s="7">
        <v>0</v>
      </c>
      <c r="P320" s="7">
        <v>0</v>
      </c>
      <c r="Q320" s="7"/>
      <c r="R320" s="7">
        <v>0</v>
      </c>
      <c r="S320" s="7">
        <v>0</v>
      </c>
      <c r="T320" s="7">
        <v>0</v>
      </c>
      <c r="U320" s="7"/>
      <c r="V320" s="7">
        <v>0</v>
      </c>
      <c r="W320" s="7">
        <v>0</v>
      </c>
      <c r="X320" s="7">
        <v>0</v>
      </c>
      <c r="Y320" s="7"/>
      <c r="Z320" s="7">
        <v>0</v>
      </c>
      <c r="AA320" s="7">
        <v>0</v>
      </c>
      <c r="AB320" s="7">
        <v>0</v>
      </c>
      <c r="AC320" s="7"/>
      <c r="AD320" s="7">
        <v>0</v>
      </c>
      <c r="AE320" s="7">
        <v>0</v>
      </c>
      <c r="AF320" s="7">
        <v>0</v>
      </c>
      <c r="AG320" s="29">
        <v>0</v>
      </c>
      <c r="AH320" s="7">
        <v>0</v>
      </c>
      <c r="AI320" s="7">
        <v>0</v>
      </c>
      <c r="AJ320" s="7">
        <v>0</v>
      </c>
      <c r="AK320" s="29">
        <v>0</v>
      </c>
      <c r="AL320" s="7">
        <v>0</v>
      </c>
      <c r="AM320" s="105">
        <v>0</v>
      </c>
      <c r="AN320" s="7">
        <v>0</v>
      </c>
      <c r="AO320" s="11">
        <v>0</v>
      </c>
      <c r="AP320" s="105">
        <v>438.71499999999997</v>
      </c>
      <c r="AQ320" s="11">
        <v>438.71499999999997</v>
      </c>
      <c r="AR320" s="11">
        <v>111</v>
      </c>
      <c r="AS320" s="11">
        <v>297.34399999999999</v>
      </c>
      <c r="AT320" s="11">
        <v>297.34378999999996</v>
      </c>
      <c r="AU320" s="11">
        <v>297.34378999999996</v>
      </c>
      <c r="AV320" s="11">
        <v>0</v>
      </c>
      <c r="AW320" s="11">
        <v>0</v>
      </c>
      <c r="AX320" s="11">
        <v>0</v>
      </c>
      <c r="AZ320" s="11">
        <v>61</v>
      </c>
      <c r="BA320" s="11">
        <v>0</v>
      </c>
    </row>
    <row r="321" spans="1:53" hidden="1" x14ac:dyDescent="0.25">
      <c r="A321">
        <v>5</v>
      </c>
      <c r="B321" t="str">
        <f t="shared" si="29"/>
        <v>FlC-4925</v>
      </c>
      <c r="C321" s="2" t="s">
        <v>315</v>
      </c>
      <c r="D321" s="2" t="str">
        <f t="shared" si="36"/>
        <v>4</v>
      </c>
      <c r="E321" s="2" t="str">
        <f t="shared" si="37"/>
        <v>49</v>
      </c>
      <c r="F321" s="2" t="str">
        <f t="shared" si="38"/>
        <v>492</v>
      </c>
      <c r="G321" s="1" t="s">
        <v>716</v>
      </c>
      <c r="H321" s="7">
        <v>0</v>
      </c>
      <c r="I321" s="7"/>
      <c r="J321" s="7">
        <v>0</v>
      </c>
      <c r="K321" s="7">
        <v>0</v>
      </c>
      <c r="L321" s="7">
        <v>0</v>
      </c>
      <c r="M321" s="7"/>
      <c r="N321" s="7">
        <v>0</v>
      </c>
      <c r="O321" s="7">
        <v>0</v>
      </c>
      <c r="P321" s="7">
        <v>0</v>
      </c>
      <c r="Q321" s="7"/>
      <c r="R321" s="7">
        <v>0</v>
      </c>
      <c r="S321" s="7">
        <v>0</v>
      </c>
      <c r="T321" s="7">
        <v>0</v>
      </c>
      <c r="U321" s="7"/>
      <c r="V321" s="7">
        <v>0</v>
      </c>
      <c r="W321" s="7">
        <v>0</v>
      </c>
      <c r="X321" s="7">
        <v>0</v>
      </c>
      <c r="Y321" s="7"/>
      <c r="Z321" s="7">
        <v>0</v>
      </c>
      <c r="AA321" s="7">
        <v>0</v>
      </c>
      <c r="AB321" s="7">
        <v>0</v>
      </c>
      <c r="AC321" s="7"/>
      <c r="AD321" s="7">
        <v>0</v>
      </c>
      <c r="AE321" s="7">
        <v>0</v>
      </c>
      <c r="AF321" s="7">
        <v>0</v>
      </c>
      <c r="AG321" s="29">
        <v>0</v>
      </c>
      <c r="AH321" s="7">
        <v>0</v>
      </c>
      <c r="AI321" s="7">
        <v>0</v>
      </c>
      <c r="AJ321" s="7">
        <v>0</v>
      </c>
      <c r="AK321" s="29">
        <v>0</v>
      </c>
      <c r="AL321" s="7">
        <v>0</v>
      </c>
      <c r="AM321" s="105">
        <v>0</v>
      </c>
      <c r="AN321" s="7">
        <v>0</v>
      </c>
      <c r="AO321" s="11">
        <v>1615.1591800000001</v>
      </c>
      <c r="AP321" s="105">
        <v>1014.4930000000004</v>
      </c>
      <c r="AQ321" s="11">
        <v>1014.4930000000004</v>
      </c>
      <c r="AR321" s="11">
        <v>0</v>
      </c>
      <c r="AS321" s="11">
        <v>843.28</v>
      </c>
      <c r="AT321" s="11">
        <v>769.19234999999992</v>
      </c>
      <c r="AU321" s="11">
        <v>769.19234999999992</v>
      </c>
      <c r="AV321" s="11">
        <v>295</v>
      </c>
      <c r="AW321" s="11">
        <v>318</v>
      </c>
      <c r="AX321" s="11">
        <v>924</v>
      </c>
      <c r="AZ321" s="11">
        <v>315</v>
      </c>
      <c r="BA321" s="11">
        <v>324</v>
      </c>
    </row>
    <row r="322" spans="1:53" hidden="1" x14ac:dyDescent="0.25">
      <c r="A322">
        <v>5</v>
      </c>
      <c r="B322" t="str">
        <f t="shared" si="29"/>
        <v>FlC-4926</v>
      </c>
      <c r="C322" s="2" t="s">
        <v>315</v>
      </c>
      <c r="D322" s="2" t="str">
        <f t="shared" si="36"/>
        <v>4</v>
      </c>
      <c r="E322" s="2" t="str">
        <f t="shared" si="37"/>
        <v>49</v>
      </c>
      <c r="F322" s="2" t="str">
        <f t="shared" si="38"/>
        <v>492</v>
      </c>
      <c r="G322" s="1" t="s">
        <v>717</v>
      </c>
      <c r="H322" s="7">
        <v>0</v>
      </c>
      <c r="I322" s="7"/>
      <c r="J322" s="7">
        <v>0</v>
      </c>
      <c r="K322" s="7">
        <v>0</v>
      </c>
      <c r="L322" s="7">
        <v>0</v>
      </c>
      <c r="M322" s="7"/>
      <c r="N322" s="7">
        <v>0</v>
      </c>
      <c r="O322" s="7">
        <v>0</v>
      </c>
      <c r="P322" s="7">
        <v>0</v>
      </c>
      <c r="Q322" s="7"/>
      <c r="R322" s="7">
        <v>0</v>
      </c>
      <c r="S322" s="7">
        <v>0</v>
      </c>
      <c r="T322" s="7">
        <v>0</v>
      </c>
      <c r="U322" s="7"/>
      <c r="V322" s="7">
        <v>0</v>
      </c>
      <c r="W322" s="7">
        <v>0</v>
      </c>
      <c r="X322" s="7">
        <v>0</v>
      </c>
      <c r="Y322" s="7"/>
      <c r="Z322" s="7">
        <v>0</v>
      </c>
      <c r="AA322" s="7">
        <v>0</v>
      </c>
      <c r="AB322" s="7">
        <v>0</v>
      </c>
      <c r="AC322" s="7"/>
      <c r="AD322" s="7">
        <v>0</v>
      </c>
      <c r="AE322" s="7">
        <v>0</v>
      </c>
      <c r="AF322" s="7">
        <v>0</v>
      </c>
      <c r="AG322" s="29">
        <v>0</v>
      </c>
      <c r="AH322" s="7">
        <v>0</v>
      </c>
      <c r="AI322" s="7">
        <v>0</v>
      </c>
      <c r="AJ322" s="7">
        <v>0</v>
      </c>
      <c r="AK322" s="29">
        <v>0</v>
      </c>
      <c r="AL322" s="7">
        <v>0</v>
      </c>
      <c r="AM322" s="105">
        <v>0</v>
      </c>
      <c r="AN322" s="7">
        <v>0</v>
      </c>
      <c r="AO322" s="11">
        <v>0</v>
      </c>
      <c r="AP322" s="105">
        <v>0</v>
      </c>
      <c r="AQ322" s="11">
        <v>0</v>
      </c>
      <c r="AR322" s="11">
        <v>0</v>
      </c>
      <c r="AS322" s="11">
        <v>0</v>
      </c>
      <c r="AT322" s="11">
        <v>0</v>
      </c>
      <c r="AU322" s="11">
        <v>0</v>
      </c>
      <c r="AV322" s="11">
        <v>0</v>
      </c>
      <c r="AW322" s="11">
        <v>0</v>
      </c>
      <c r="AX322" s="11">
        <v>0</v>
      </c>
      <c r="AZ322" s="11">
        <v>0</v>
      </c>
      <c r="BA322" s="11">
        <v>0</v>
      </c>
    </row>
    <row r="323" spans="1:53" hidden="1" x14ac:dyDescent="0.25">
      <c r="A323">
        <v>5</v>
      </c>
      <c r="B323" t="str">
        <f t="shared" ref="B323:B386" si="39">C323&amp;"-"&amp;G323</f>
        <v>FlC-4930</v>
      </c>
      <c r="C323" s="2" t="s">
        <v>315</v>
      </c>
      <c r="D323" s="2" t="str">
        <f t="shared" si="36"/>
        <v>4</v>
      </c>
      <c r="E323" s="2" t="str">
        <f t="shared" si="37"/>
        <v>49</v>
      </c>
      <c r="F323" s="2" t="str">
        <f t="shared" si="38"/>
        <v>493</v>
      </c>
      <c r="G323" s="1" t="s">
        <v>973</v>
      </c>
      <c r="H323" s="7">
        <v>0</v>
      </c>
      <c r="I323" s="7"/>
      <c r="J323" s="7">
        <v>50</v>
      </c>
      <c r="K323" s="7">
        <v>50</v>
      </c>
      <c r="L323" s="7">
        <v>0</v>
      </c>
      <c r="M323" s="7"/>
      <c r="N323" s="7">
        <v>0</v>
      </c>
      <c r="O323" s="7">
        <v>0</v>
      </c>
      <c r="P323" s="7">
        <v>0</v>
      </c>
      <c r="Q323" s="7"/>
      <c r="R323" s="7">
        <v>83.509</v>
      </c>
      <c r="S323" s="7">
        <v>83.509</v>
      </c>
      <c r="T323" s="7">
        <v>0</v>
      </c>
      <c r="U323" s="7"/>
      <c r="V323" s="7">
        <v>-24.66527</v>
      </c>
      <c r="W323" s="7">
        <v>-24.66527</v>
      </c>
      <c r="X323" s="7">
        <v>0</v>
      </c>
      <c r="Y323" s="7"/>
      <c r="Z323" s="7">
        <v>80.200999999999993</v>
      </c>
      <c r="AA323" s="7">
        <v>80.200999999999993</v>
      </c>
      <c r="AB323" s="7">
        <v>0</v>
      </c>
      <c r="AC323" s="7"/>
      <c r="AD323" s="7">
        <v>0</v>
      </c>
      <c r="AE323" s="7">
        <v>0</v>
      </c>
      <c r="AF323" s="7">
        <v>0</v>
      </c>
      <c r="AG323" s="29">
        <v>0</v>
      </c>
      <c r="AH323" s="7">
        <v>0</v>
      </c>
      <c r="AI323" s="7">
        <v>0</v>
      </c>
      <c r="AJ323" s="7">
        <v>0</v>
      </c>
      <c r="AK323" s="29">
        <v>0</v>
      </c>
      <c r="AL323" s="7">
        <v>0</v>
      </c>
      <c r="AM323" s="105">
        <v>0</v>
      </c>
      <c r="AN323" s="7">
        <v>0</v>
      </c>
      <c r="AO323" s="11">
        <v>0</v>
      </c>
      <c r="AP323" s="105">
        <v>0</v>
      </c>
      <c r="AQ323" s="11">
        <v>0</v>
      </c>
      <c r="AR323" s="11">
        <v>0</v>
      </c>
      <c r="AS323" s="11">
        <v>0</v>
      </c>
      <c r="AT323" s="11">
        <v>0</v>
      </c>
      <c r="AU323" s="11"/>
      <c r="AV323" s="11">
        <v>0</v>
      </c>
      <c r="AW323" s="11">
        <v>0</v>
      </c>
      <c r="AX323" s="11"/>
      <c r="AZ323" s="11"/>
      <c r="BA323" s="11"/>
    </row>
    <row r="324" spans="1:53" hidden="1" x14ac:dyDescent="0.25">
      <c r="A324">
        <v>5</v>
      </c>
      <c r="B324" t="str">
        <f t="shared" si="39"/>
        <v>FlC-4934</v>
      </c>
      <c r="C324" s="2" t="s">
        <v>315</v>
      </c>
      <c r="D324" s="2" t="str">
        <f t="shared" si="36"/>
        <v>4</v>
      </c>
      <c r="E324" s="2" t="str">
        <f t="shared" si="37"/>
        <v>49</v>
      </c>
      <c r="F324" s="2" t="str">
        <f t="shared" si="38"/>
        <v>493</v>
      </c>
      <c r="G324" s="1" t="s">
        <v>718</v>
      </c>
      <c r="H324" s="7">
        <v>0</v>
      </c>
      <c r="I324" s="7"/>
      <c r="J324" s="7">
        <v>0</v>
      </c>
      <c r="K324" s="7">
        <v>0</v>
      </c>
      <c r="L324" s="7">
        <v>0</v>
      </c>
      <c r="M324" s="7"/>
      <c r="N324" s="7">
        <v>0</v>
      </c>
      <c r="O324" s="7">
        <v>0</v>
      </c>
      <c r="P324" s="7">
        <v>0</v>
      </c>
      <c r="Q324" s="7"/>
      <c r="R324" s="7">
        <v>0</v>
      </c>
      <c r="S324" s="7">
        <v>0</v>
      </c>
      <c r="T324" s="7">
        <v>0</v>
      </c>
      <c r="U324" s="7"/>
      <c r="V324" s="7">
        <v>0</v>
      </c>
      <c r="W324" s="7">
        <v>0</v>
      </c>
      <c r="X324" s="7">
        <v>0</v>
      </c>
      <c r="Y324" s="7"/>
      <c r="Z324" s="7">
        <v>0</v>
      </c>
      <c r="AA324" s="7">
        <v>0</v>
      </c>
      <c r="AB324" s="7">
        <v>0</v>
      </c>
      <c r="AC324" s="7"/>
      <c r="AD324" s="7">
        <v>2090.86</v>
      </c>
      <c r="AE324" s="7">
        <v>2090.86</v>
      </c>
      <c r="AF324" s="7">
        <v>0</v>
      </c>
      <c r="AG324" s="29">
        <v>0</v>
      </c>
      <c r="AH324" s="7">
        <v>0</v>
      </c>
      <c r="AI324" s="7">
        <v>0</v>
      </c>
      <c r="AJ324" s="7">
        <v>0</v>
      </c>
      <c r="AK324" s="29">
        <v>0</v>
      </c>
      <c r="AL324" s="7">
        <v>37.765999999999998</v>
      </c>
      <c r="AM324" s="105">
        <v>37.765999999999998</v>
      </c>
      <c r="AN324" s="7">
        <v>0</v>
      </c>
      <c r="AO324" s="11">
        <v>0</v>
      </c>
      <c r="AP324" s="105">
        <v>0</v>
      </c>
      <c r="AQ324" s="11">
        <v>0</v>
      </c>
      <c r="AR324" s="11">
        <v>0</v>
      </c>
      <c r="AS324" s="11">
        <v>0</v>
      </c>
      <c r="AT324" s="11">
        <v>89.927360000000007</v>
      </c>
      <c r="AU324" s="11">
        <v>89.927360000000007</v>
      </c>
      <c r="AV324" s="11">
        <v>0</v>
      </c>
      <c r="AW324" s="11">
        <v>70</v>
      </c>
      <c r="AX324" s="11">
        <v>70</v>
      </c>
      <c r="AZ324" s="11">
        <v>0</v>
      </c>
      <c r="BA324" s="11">
        <v>11.51843</v>
      </c>
    </row>
    <row r="325" spans="1:53" hidden="1" x14ac:dyDescent="0.25">
      <c r="A325">
        <v>5</v>
      </c>
      <c r="B325" t="str">
        <f t="shared" si="39"/>
        <v>FlC-4935</v>
      </c>
      <c r="C325" s="2" t="s">
        <v>315</v>
      </c>
      <c r="D325" s="2" t="str">
        <f t="shared" si="36"/>
        <v>4</v>
      </c>
      <c r="E325" s="2" t="str">
        <f t="shared" si="37"/>
        <v>49</v>
      </c>
      <c r="F325" s="2" t="str">
        <f t="shared" si="38"/>
        <v>493</v>
      </c>
      <c r="G325" s="1" t="s">
        <v>719</v>
      </c>
      <c r="H325" s="7">
        <v>0</v>
      </c>
      <c r="I325" s="7"/>
      <c r="J325" s="7">
        <v>0</v>
      </c>
      <c r="K325" s="7">
        <v>0</v>
      </c>
      <c r="L325" s="7">
        <v>0</v>
      </c>
      <c r="M325" s="7"/>
      <c r="N325" s="7">
        <v>0</v>
      </c>
      <c r="O325" s="7">
        <v>0</v>
      </c>
      <c r="P325" s="7">
        <v>0</v>
      </c>
      <c r="Q325" s="7"/>
      <c r="R325" s="7">
        <v>0</v>
      </c>
      <c r="S325" s="7">
        <v>0</v>
      </c>
      <c r="T325" s="7">
        <v>0</v>
      </c>
      <c r="U325" s="7"/>
      <c r="V325" s="7">
        <v>0</v>
      </c>
      <c r="W325" s="7">
        <v>0</v>
      </c>
      <c r="X325" s="7">
        <v>0</v>
      </c>
      <c r="Y325" s="7"/>
      <c r="Z325" s="7">
        <v>0</v>
      </c>
      <c r="AA325" s="7">
        <v>0</v>
      </c>
      <c r="AB325" s="7">
        <v>0</v>
      </c>
      <c r="AC325" s="7"/>
      <c r="AD325" s="7">
        <v>0</v>
      </c>
      <c r="AE325" s="7">
        <v>0</v>
      </c>
      <c r="AF325" s="7">
        <v>1279</v>
      </c>
      <c r="AG325" s="29">
        <v>520.81299999999999</v>
      </c>
      <c r="AH325" s="7">
        <v>683.05100000000004</v>
      </c>
      <c r="AI325" s="7">
        <v>683.05100000000004</v>
      </c>
      <c r="AJ325" s="7">
        <v>5486</v>
      </c>
      <c r="AK325" s="29">
        <v>6707.2311300000001</v>
      </c>
      <c r="AL325" s="7">
        <v>6899.15805</v>
      </c>
      <c r="AM325" s="105">
        <v>6899.15805</v>
      </c>
      <c r="AN325" s="7">
        <v>8056</v>
      </c>
      <c r="AO325" s="11">
        <v>7216.2149300000001</v>
      </c>
      <c r="AP325" s="105">
        <v>8700.9639999999999</v>
      </c>
      <c r="AQ325" s="11">
        <v>8700.9639999999999</v>
      </c>
      <c r="AR325" s="11">
        <v>8551</v>
      </c>
      <c r="AS325" s="11">
        <v>7355.5853999999999</v>
      </c>
      <c r="AT325" s="11">
        <v>11614.248399999999</v>
      </c>
      <c r="AU325" s="11">
        <v>11614.248399999999</v>
      </c>
      <c r="AV325" s="11">
        <v>8382</v>
      </c>
      <c r="AW325" s="11">
        <v>7097</v>
      </c>
      <c r="AX325" s="11">
        <v>9947</v>
      </c>
      <c r="AZ325" s="11">
        <v>8833</v>
      </c>
      <c r="BA325" s="11">
        <v>9047</v>
      </c>
    </row>
    <row r="326" spans="1:53" hidden="1" x14ac:dyDescent="0.25">
      <c r="A326">
        <v>5</v>
      </c>
      <c r="B326" t="str">
        <f t="shared" si="39"/>
        <v>FlC-4940</v>
      </c>
      <c r="C326" s="2" t="s">
        <v>315</v>
      </c>
      <c r="D326" s="2" t="str">
        <f t="shared" si="36"/>
        <v>4</v>
      </c>
      <c r="E326" s="2" t="str">
        <f t="shared" si="37"/>
        <v>49</v>
      </c>
      <c r="F326" s="2" t="str">
        <f t="shared" si="38"/>
        <v>494</v>
      </c>
      <c r="G326" s="1" t="s">
        <v>720</v>
      </c>
      <c r="H326" s="7">
        <v>0</v>
      </c>
      <c r="I326" s="7"/>
      <c r="J326" s="7">
        <v>0</v>
      </c>
      <c r="K326" s="7">
        <v>0</v>
      </c>
      <c r="L326" s="7">
        <v>0</v>
      </c>
      <c r="M326" s="7"/>
      <c r="N326" s="7">
        <v>0</v>
      </c>
      <c r="O326" s="7">
        <v>0</v>
      </c>
      <c r="P326" s="7">
        <v>0</v>
      </c>
      <c r="Q326" s="7"/>
      <c r="R326" s="7">
        <v>0</v>
      </c>
      <c r="S326" s="7">
        <v>0</v>
      </c>
      <c r="T326" s="7">
        <v>0</v>
      </c>
      <c r="U326" s="7"/>
      <c r="V326" s="7">
        <v>0</v>
      </c>
      <c r="W326" s="7">
        <v>0</v>
      </c>
      <c r="X326" s="7">
        <v>0</v>
      </c>
      <c r="Y326" s="7"/>
      <c r="Z326" s="7">
        <v>0</v>
      </c>
      <c r="AA326" s="7">
        <v>0</v>
      </c>
      <c r="AB326" s="7">
        <v>30680758</v>
      </c>
      <c r="AC326" s="7"/>
      <c r="AD326" s="7">
        <v>30244576.727000002</v>
      </c>
      <c r="AE326" s="7">
        <v>30244576.727000002</v>
      </c>
      <c r="AF326" s="7">
        <v>30883402</v>
      </c>
      <c r="AG326" s="29">
        <v>23420656.032000002</v>
      </c>
      <c r="AH326" s="7">
        <v>23334578.375999998</v>
      </c>
      <c r="AI326" s="7">
        <v>23336240.524</v>
      </c>
      <c r="AJ326" s="7">
        <v>31672389</v>
      </c>
      <c r="AK326" s="29">
        <v>24371883.176295165</v>
      </c>
      <c r="AL326" s="7">
        <v>24362297.430100899</v>
      </c>
      <c r="AM326" s="105">
        <v>24362297.430100899</v>
      </c>
      <c r="AN326" s="7">
        <v>24916527</v>
      </c>
      <c r="AO326" s="11">
        <v>25189384.193649899</v>
      </c>
      <c r="AP326" s="105">
        <v>25201061.590058599</v>
      </c>
      <c r="AQ326" s="11">
        <v>25201061.590058599</v>
      </c>
      <c r="AR326" s="11">
        <v>26181708</v>
      </c>
      <c r="AS326" s="11">
        <v>25933387.053090002</v>
      </c>
      <c r="AT326" s="11">
        <v>25925499.900450002</v>
      </c>
      <c r="AU326" s="11">
        <v>25925499.900450002</v>
      </c>
      <c r="AV326" s="11">
        <v>26408373</v>
      </c>
      <c r="AW326" s="11">
        <v>24325316.189139999</v>
      </c>
      <c r="AX326" s="11">
        <v>24292921.87424</v>
      </c>
      <c r="AZ326" s="11">
        <v>27055400</v>
      </c>
      <c r="BA326" s="11">
        <v>27130498.411139995</v>
      </c>
    </row>
    <row r="327" spans="1:53" hidden="1" x14ac:dyDescent="0.25">
      <c r="A327">
        <v>5</v>
      </c>
      <c r="B327" t="str">
        <f t="shared" si="39"/>
        <v>FlC-4941</v>
      </c>
      <c r="C327" s="2" t="s">
        <v>315</v>
      </c>
      <c r="D327" s="2" t="str">
        <f t="shared" si="36"/>
        <v>4</v>
      </c>
      <c r="E327" s="2" t="str">
        <f t="shared" si="37"/>
        <v>49</v>
      </c>
      <c r="F327" s="2" t="str">
        <f t="shared" si="38"/>
        <v>494</v>
      </c>
      <c r="G327" s="1" t="s">
        <v>974</v>
      </c>
      <c r="H327" s="7">
        <v>862860</v>
      </c>
      <c r="I327" s="7"/>
      <c r="J327" s="7">
        <v>862349.90922999999</v>
      </c>
      <c r="K327" s="7">
        <v>862349.90922999999</v>
      </c>
      <c r="L327" s="7">
        <v>899061</v>
      </c>
      <c r="M327" s="7"/>
      <c r="N327" s="7">
        <v>902586.97499999998</v>
      </c>
      <c r="O327" s="7">
        <v>902586.97499999998</v>
      </c>
      <c r="P327" s="7">
        <v>922416</v>
      </c>
      <c r="Q327" s="7"/>
      <c r="R327" s="7">
        <v>928657.04700000002</v>
      </c>
      <c r="S327" s="7">
        <v>928657.04700000002</v>
      </c>
      <c r="T327" s="7">
        <v>935876</v>
      </c>
      <c r="U327" s="7"/>
      <c r="V327" s="7">
        <v>928924.33265999996</v>
      </c>
      <c r="W327" s="7">
        <v>928924.33265999996</v>
      </c>
      <c r="X327" s="7">
        <v>944692</v>
      </c>
      <c r="Y327" s="7"/>
      <c r="Z327" s="7">
        <v>946772.49</v>
      </c>
      <c r="AA327" s="7">
        <v>946772.49</v>
      </c>
      <c r="AB327" s="7">
        <v>0</v>
      </c>
      <c r="AC327" s="7"/>
      <c r="AD327" s="7">
        <v>0</v>
      </c>
      <c r="AE327" s="7">
        <v>0</v>
      </c>
      <c r="AF327" s="7">
        <v>0</v>
      </c>
      <c r="AG327" s="29">
        <v>0</v>
      </c>
      <c r="AH327" s="7">
        <v>0</v>
      </c>
      <c r="AI327" s="7">
        <v>0</v>
      </c>
      <c r="AJ327" s="7">
        <v>0</v>
      </c>
      <c r="AK327" s="29">
        <v>0</v>
      </c>
      <c r="AL327" s="7">
        <v>0</v>
      </c>
      <c r="AM327" s="105">
        <v>0</v>
      </c>
      <c r="AN327" s="7">
        <v>0</v>
      </c>
      <c r="AO327" s="11">
        <v>0</v>
      </c>
      <c r="AP327" s="105">
        <v>0</v>
      </c>
      <c r="AQ327" s="11">
        <v>0</v>
      </c>
      <c r="AR327" s="11">
        <v>0</v>
      </c>
      <c r="AS327" s="11">
        <v>0</v>
      </c>
      <c r="AT327" s="11">
        <v>0</v>
      </c>
      <c r="AU327" s="11"/>
      <c r="AV327" s="11">
        <v>0</v>
      </c>
      <c r="AW327" s="11">
        <v>0</v>
      </c>
      <c r="AX327" s="11"/>
      <c r="AZ327" s="11"/>
      <c r="BA327" s="11"/>
    </row>
    <row r="328" spans="1:53" hidden="1" x14ac:dyDescent="0.25">
      <c r="A328">
        <v>5</v>
      </c>
      <c r="B328" t="str">
        <f t="shared" si="39"/>
        <v>FlC-4942</v>
      </c>
      <c r="C328" s="2" t="s">
        <v>315</v>
      </c>
      <c r="D328" s="2" t="str">
        <f t="shared" si="36"/>
        <v>4</v>
      </c>
      <c r="E328" s="2" t="str">
        <f t="shared" si="37"/>
        <v>49</v>
      </c>
      <c r="F328" s="2" t="str">
        <f t="shared" si="38"/>
        <v>494</v>
      </c>
      <c r="G328" s="1" t="s">
        <v>975</v>
      </c>
      <c r="H328" s="7">
        <v>16497035</v>
      </c>
      <c r="I328" s="7"/>
      <c r="J328" s="7">
        <v>16712207.877779998</v>
      </c>
      <c r="K328" s="7">
        <v>16712207.877779998</v>
      </c>
      <c r="L328" s="7">
        <v>17979629</v>
      </c>
      <c r="M328" s="7"/>
      <c r="N328" s="7">
        <v>18279534.934999999</v>
      </c>
      <c r="O328" s="7">
        <v>18279534.934999999</v>
      </c>
      <c r="P328" s="7">
        <v>19198917</v>
      </c>
      <c r="Q328" s="7"/>
      <c r="R328" s="7">
        <v>18899335.234000001</v>
      </c>
      <c r="S328" s="7">
        <v>18899335.234000001</v>
      </c>
      <c r="T328" s="7">
        <v>19319701</v>
      </c>
      <c r="U328" s="7"/>
      <c r="V328" s="7">
        <v>18966535.227559999</v>
      </c>
      <c r="W328" s="7">
        <v>18966535.227560002</v>
      </c>
      <c r="X328" s="7">
        <v>19380398</v>
      </c>
      <c r="Y328" s="7"/>
      <c r="Z328" s="7">
        <v>19283901.369000003</v>
      </c>
      <c r="AA328" s="7">
        <v>19283901.369000003</v>
      </c>
      <c r="AB328" s="7">
        <v>0</v>
      </c>
      <c r="AC328" s="7"/>
      <c r="AD328" s="7">
        <v>0</v>
      </c>
      <c r="AE328" s="7">
        <v>0</v>
      </c>
      <c r="AF328" s="7">
        <v>0</v>
      </c>
      <c r="AG328" s="29">
        <v>0</v>
      </c>
      <c r="AH328" s="7">
        <v>0</v>
      </c>
      <c r="AI328" s="7">
        <v>0</v>
      </c>
      <c r="AJ328" s="7">
        <v>0</v>
      </c>
      <c r="AK328" s="29">
        <v>0</v>
      </c>
      <c r="AL328" s="7">
        <v>0</v>
      </c>
      <c r="AM328" s="105">
        <v>0</v>
      </c>
      <c r="AN328" s="7">
        <v>0</v>
      </c>
      <c r="AO328" s="11">
        <v>0</v>
      </c>
      <c r="AP328" s="105">
        <v>0</v>
      </c>
      <c r="AQ328" s="11">
        <v>0</v>
      </c>
      <c r="AR328" s="11">
        <v>0</v>
      </c>
      <c r="AS328" s="11">
        <v>0</v>
      </c>
      <c r="AT328" s="11">
        <v>0</v>
      </c>
      <c r="AU328" s="11"/>
      <c r="AV328" s="11">
        <v>0</v>
      </c>
      <c r="AW328" s="11">
        <v>0</v>
      </c>
      <c r="AX328" s="11"/>
      <c r="AZ328" s="11"/>
      <c r="BA328" s="11"/>
    </row>
    <row r="329" spans="1:53" hidden="1" x14ac:dyDescent="0.25">
      <c r="A329">
        <v>5</v>
      </c>
      <c r="B329" t="str">
        <f t="shared" si="39"/>
        <v>FlC-4943</v>
      </c>
      <c r="C329" s="2" t="s">
        <v>315</v>
      </c>
      <c r="D329" s="2" t="str">
        <f t="shared" si="36"/>
        <v>4</v>
      </c>
      <c r="E329" s="2" t="str">
        <f t="shared" si="37"/>
        <v>49</v>
      </c>
      <c r="F329" s="2" t="str">
        <f t="shared" si="38"/>
        <v>494</v>
      </c>
      <c r="G329" s="1" t="s">
        <v>976</v>
      </c>
      <c r="H329" s="7">
        <v>34457</v>
      </c>
      <c r="I329" s="7"/>
      <c r="J329" s="7">
        <v>29031.736077999998</v>
      </c>
      <c r="K329" s="7">
        <v>29031.736077999998</v>
      </c>
      <c r="L329" s="7">
        <v>35013</v>
      </c>
      <c r="M329" s="7"/>
      <c r="N329" s="7">
        <v>35850.419000000002</v>
      </c>
      <c r="O329" s="7">
        <v>35850.419000000002</v>
      </c>
      <c r="P329" s="7">
        <v>35197</v>
      </c>
      <c r="Q329" s="7"/>
      <c r="R329" s="7">
        <v>31876.718000000001</v>
      </c>
      <c r="S329" s="7">
        <v>31876.718000000001</v>
      </c>
      <c r="T329" s="7">
        <v>36170</v>
      </c>
      <c r="U329" s="7"/>
      <c r="V329" s="7">
        <v>39115.601039999994</v>
      </c>
      <c r="W329" s="7">
        <v>39115.601039999994</v>
      </c>
      <c r="X329" s="7">
        <v>40809</v>
      </c>
      <c r="Y329" s="7"/>
      <c r="Z329" s="7">
        <v>27343.725999999999</v>
      </c>
      <c r="AA329" s="7">
        <v>27343.725999999999</v>
      </c>
      <c r="AB329" s="7">
        <v>0</v>
      </c>
      <c r="AC329" s="7"/>
      <c r="AD329" s="7">
        <v>0</v>
      </c>
      <c r="AE329" s="7">
        <v>0</v>
      </c>
      <c r="AF329" s="7">
        <v>0</v>
      </c>
      <c r="AG329" s="29">
        <v>0</v>
      </c>
      <c r="AH329" s="7">
        <v>0</v>
      </c>
      <c r="AI329" s="7">
        <v>0</v>
      </c>
      <c r="AJ329" s="7">
        <v>0</v>
      </c>
      <c r="AK329" s="29">
        <v>0</v>
      </c>
      <c r="AL329" s="7">
        <v>0</v>
      </c>
      <c r="AM329" s="105">
        <v>0</v>
      </c>
      <c r="AN329" s="7">
        <v>0</v>
      </c>
      <c r="AO329" s="11">
        <v>0</v>
      </c>
      <c r="AP329" s="105">
        <v>0</v>
      </c>
      <c r="AQ329" s="11">
        <v>0</v>
      </c>
      <c r="AR329" s="11">
        <v>0</v>
      </c>
      <c r="AS329" s="11">
        <v>0</v>
      </c>
      <c r="AT329" s="11">
        <v>0</v>
      </c>
      <c r="AU329" s="11"/>
      <c r="AV329" s="11">
        <v>0</v>
      </c>
      <c r="AW329" s="11">
        <v>0</v>
      </c>
      <c r="AX329" s="11"/>
      <c r="AZ329" s="11"/>
      <c r="BA329" s="11"/>
    </row>
    <row r="330" spans="1:53" hidden="1" x14ac:dyDescent="0.25">
      <c r="A330">
        <v>5</v>
      </c>
      <c r="B330" t="str">
        <f t="shared" si="39"/>
        <v>FlC-4950</v>
      </c>
      <c r="C330" s="2" t="s">
        <v>315</v>
      </c>
      <c r="D330" s="2" t="str">
        <f t="shared" si="36"/>
        <v>4</v>
      </c>
      <c r="E330" s="2" t="str">
        <f t="shared" si="37"/>
        <v>49</v>
      </c>
      <c r="F330" s="2" t="str">
        <f t="shared" si="38"/>
        <v>495</v>
      </c>
      <c r="G330" s="1" t="s">
        <v>721</v>
      </c>
      <c r="H330" s="7">
        <v>0</v>
      </c>
      <c r="I330" s="7"/>
      <c r="J330" s="7">
        <v>0</v>
      </c>
      <c r="K330" s="7">
        <v>0</v>
      </c>
      <c r="L330" s="7">
        <v>0</v>
      </c>
      <c r="M330" s="7"/>
      <c r="N330" s="7">
        <v>0</v>
      </c>
      <c r="O330" s="7">
        <v>0</v>
      </c>
      <c r="P330" s="7">
        <v>0</v>
      </c>
      <c r="Q330" s="7"/>
      <c r="R330" s="7">
        <v>0</v>
      </c>
      <c r="S330" s="7">
        <v>0</v>
      </c>
      <c r="T330" s="7">
        <v>0</v>
      </c>
      <c r="U330" s="7"/>
      <c r="V330" s="7">
        <v>0</v>
      </c>
      <c r="W330" s="7">
        <v>0</v>
      </c>
      <c r="X330" s="7">
        <v>0</v>
      </c>
      <c r="Y330" s="7"/>
      <c r="Z330" s="7">
        <v>0</v>
      </c>
      <c r="AA330" s="7">
        <v>0</v>
      </c>
      <c r="AB330" s="7">
        <v>0</v>
      </c>
      <c r="AC330" s="7"/>
      <c r="AD330" s="7">
        <v>0</v>
      </c>
      <c r="AE330" s="7">
        <v>0</v>
      </c>
      <c r="AF330" s="7">
        <v>0</v>
      </c>
      <c r="AG330" s="29">
        <v>0</v>
      </c>
      <c r="AH330" s="7">
        <v>0</v>
      </c>
      <c r="AI330" s="7">
        <v>0</v>
      </c>
      <c r="AJ330" s="7">
        <v>49</v>
      </c>
      <c r="AK330" s="29">
        <v>49</v>
      </c>
      <c r="AL330" s="7">
        <v>229.465</v>
      </c>
      <c r="AM330" s="105">
        <v>229.465</v>
      </c>
      <c r="AN330" s="7">
        <v>50</v>
      </c>
      <c r="AO330" s="11">
        <v>142</v>
      </c>
      <c r="AP330" s="105">
        <v>319.779</v>
      </c>
      <c r="AQ330" s="11">
        <v>319.779</v>
      </c>
      <c r="AR330" s="11">
        <v>50</v>
      </c>
      <c r="AS330" s="11">
        <v>318</v>
      </c>
      <c r="AT330" s="11">
        <v>309.27946999999995</v>
      </c>
      <c r="AU330" s="11">
        <v>309.27946999999995</v>
      </c>
      <c r="AV330" s="11">
        <v>50</v>
      </c>
      <c r="AW330" s="11">
        <v>569</v>
      </c>
      <c r="AX330" s="11">
        <v>1151</v>
      </c>
      <c r="AZ330" s="11">
        <v>50</v>
      </c>
      <c r="BA330" s="11">
        <v>0</v>
      </c>
    </row>
    <row r="331" spans="1:53" hidden="1" x14ac:dyDescent="0.25">
      <c r="A331">
        <v>5</v>
      </c>
      <c r="B331" t="str">
        <f t="shared" si="39"/>
        <v>FlC-5610</v>
      </c>
      <c r="C331" s="2" t="s">
        <v>315</v>
      </c>
      <c r="D331" s="2" t="str">
        <f t="shared" si="36"/>
        <v>5</v>
      </c>
      <c r="E331" s="2" t="str">
        <f t="shared" si="37"/>
        <v>56</v>
      </c>
      <c r="F331" s="2" t="str">
        <f t="shared" si="38"/>
        <v>561</v>
      </c>
      <c r="G331" s="1" t="s">
        <v>724</v>
      </c>
      <c r="H331" s="7">
        <v>0</v>
      </c>
      <c r="I331" s="7"/>
      <c r="J331" s="7">
        <v>7.3579999999999997</v>
      </c>
      <c r="K331" s="7">
        <v>7.3579999999999997</v>
      </c>
      <c r="L331" s="7">
        <v>0</v>
      </c>
      <c r="M331" s="7"/>
      <c r="N331" s="7">
        <v>0.3</v>
      </c>
      <c r="O331" s="7">
        <v>0.3</v>
      </c>
      <c r="P331" s="7">
        <v>0</v>
      </c>
      <c r="Q331" s="7"/>
      <c r="R331" s="7">
        <v>0</v>
      </c>
      <c r="S331" s="7">
        <v>0</v>
      </c>
      <c r="T331" s="7">
        <v>0</v>
      </c>
      <c r="U331" s="7"/>
      <c r="V331" s="7">
        <v>0</v>
      </c>
      <c r="W331" s="7">
        <v>0</v>
      </c>
      <c r="X331" s="7">
        <v>0</v>
      </c>
      <c r="Y331" s="7"/>
      <c r="Z331" s="7">
        <v>13758.228999999999</v>
      </c>
      <c r="AA331" s="7">
        <v>13758.228999999999</v>
      </c>
      <c r="AB331" s="7">
        <v>0</v>
      </c>
      <c r="AC331" s="7"/>
      <c r="AD331" s="7">
        <v>0</v>
      </c>
      <c r="AE331" s="7">
        <v>0</v>
      </c>
      <c r="AF331" s="7">
        <v>7000</v>
      </c>
      <c r="AG331" s="29">
        <v>7218.8490000000002</v>
      </c>
      <c r="AH331" s="7">
        <v>7218.8490000000002</v>
      </c>
      <c r="AI331" s="7">
        <v>7218.8490000000002</v>
      </c>
      <c r="AJ331" s="7">
        <v>90</v>
      </c>
      <c r="AK331" s="29">
        <v>1843.913</v>
      </c>
      <c r="AL331" s="7">
        <v>1231.913</v>
      </c>
      <c r="AM331" s="105">
        <v>1231.913</v>
      </c>
      <c r="AN331" s="7">
        <v>3340</v>
      </c>
      <c r="AO331" s="11">
        <v>0</v>
      </c>
      <c r="AP331" s="105">
        <v>0</v>
      </c>
      <c r="AQ331" s="11">
        <v>0</v>
      </c>
      <c r="AR331" s="11">
        <v>15</v>
      </c>
      <c r="AS331" s="11">
        <v>0</v>
      </c>
      <c r="AT331" s="11">
        <v>0</v>
      </c>
      <c r="AU331" s="11">
        <v>0</v>
      </c>
      <c r="AV331" s="11">
        <v>0</v>
      </c>
      <c r="AW331" s="11">
        <v>30430.279399999999</v>
      </c>
      <c r="AX331" s="11">
        <v>30430.279400000003</v>
      </c>
      <c r="AZ331" s="11">
        <v>0</v>
      </c>
      <c r="BA331" s="11">
        <v>26346.053190000002</v>
      </c>
    </row>
    <row r="332" spans="1:53" hidden="1" x14ac:dyDescent="0.25">
      <c r="A332">
        <v>5</v>
      </c>
      <c r="B332" t="str">
        <f t="shared" si="39"/>
        <v>FlC-5620</v>
      </c>
      <c r="C332" s="2" t="s">
        <v>315</v>
      </c>
      <c r="D332" s="2" t="str">
        <f t="shared" si="36"/>
        <v>5</v>
      </c>
      <c r="E332" s="2" t="str">
        <f t="shared" si="37"/>
        <v>56</v>
      </c>
      <c r="F332" s="2" t="str">
        <f t="shared" si="38"/>
        <v>562</v>
      </c>
      <c r="G332" s="1" t="s">
        <v>725</v>
      </c>
      <c r="H332" s="7">
        <v>0</v>
      </c>
      <c r="I332" s="7"/>
      <c r="J332" s="7">
        <v>11213.665999999999</v>
      </c>
      <c r="K332" s="7">
        <v>11213.665999999999</v>
      </c>
      <c r="L332" s="7">
        <v>0</v>
      </c>
      <c r="M332" s="7"/>
      <c r="N332" s="7">
        <v>18603.995999999999</v>
      </c>
      <c r="O332" s="7">
        <v>4151.375</v>
      </c>
      <c r="P332" s="7">
        <v>0</v>
      </c>
      <c r="Q332" s="7"/>
      <c r="R332" s="7">
        <v>18.585999999999999</v>
      </c>
      <c r="S332" s="7">
        <v>18.585999999999999</v>
      </c>
      <c r="T332" s="7">
        <v>0</v>
      </c>
      <c r="U332" s="7"/>
      <c r="V332" s="7">
        <v>0</v>
      </c>
      <c r="W332" s="7">
        <v>0</v>
      </c>
      <c r="X332" s="7">
        <v>3800</v>
      </c>
      <c r="Y332" s="7"/>
      <c r="Z332" s="7">
        <v>0</v>
      </c>
      <c r="AA332" s="7">
        <v>0</v>
      </c>
      <c r="AB332" s="7">
        <v>0</v>
      </c>
      <c r="AC332" s="7"/>
      <c r="AD332" s="7">
        <v>0</v>
      </c>
      <c r="AE332" s="7">
        <v>0</v>
      </c>
      <c r="AF332" s="7">
        <v>0</v>
      </c>
      <c r="AG332" s="29">
        <v>0</v>
      </c>
      <c r="AH332" s="7">
        <v>0</v>
      </c>
      <c r="AI332" s="7">
        <v>0</v>
      </c>
      <c r="AJ332" s="7">
        <v>0</v>
      </c>
      <c r="AK332" s="29">
        <v>0</v>
      </c>
      <c r="AL332" s="7">
        <v>0</v>
      </c>
      <c r="AM332" s="105">
        <v>0</v>
      </c>
      <c r="AN332" s="7">
        <v>0</v>
      </c>
      <c r="AO332" s="11">
        <v>0</v>
      </c>
      <c r="AP332" s="105">
        <v>0</v>
      </c>
      <c r="AQ332" s="11">
        <v>0</v>
      </c>
      <c r="AR332" s="11">
        <v>0</v>
      </c>
      <c r="AS332" s="11">
        <v>120</v>
      </c>
      <c r="AT332" s="11">
        <v>120</v>
      </c>
      <c r="AU332" s="11">
        <v>120</v>
      </c>
      <c r="AV332" s="11">
        <v>0</v>
      </c>
      <c r="AW332" s="11">
        <v>1315068.55626</v>
      </c>
      <c r="AX332" s="11">
        <v>0</v>
      </c>
      <c r="AZ332" s="11">
        <v>0</v>
      </c>
      <c r="BA332" s="11">
        <v>111</v>
      </c>
    </row>
    <row r="333" spans="1:53" hidden="1" x14ac:dyDescent="0.25">
      <c r="A333">
        <v>5</v>
      </c>
      <c r="B333" t="str">
        <f t="shared" si="39"/>
        <v>FlC-5630</v>
      </c>
      <c r="C333" s="2" t="s">
        <v>315</v>
      </c>
      <c r="D333" s="2" t="str">
        <f t="shared" si="36"/>
        <v>5</v>
      </c>
      <c r="E333" s="2" t="str">
        <f t="shared" si="37"/>
        <v>56</v>
      </c>
      <c r="F333" s="2" t="str">
        <f t="shared" si="38"/>
        <v>563</v>
      </c>
      <c r="G333" s="1" t="s">
        <v>726</v>
      </c>
      <c r="H333" s="7">
        <v>0</v>
      </c>
      <c r="I333" s="7"/>
      <c r="J333" s="7">
        <v>0</v>
      </c>
      <c r="K333" s="7">
        <v>0</v>
      </c>
      <c r="L333" s="7">
        <v>0</v>
      </c>
      <c r="M333" s="7"/>
      <c r="N333" s="7">
        <v>0</v>
      </c>
      <c r="O333" s="7">
        <v>0</v>
      </c>
      <c r="P333" s="7">
        <v>0</v>
      </c>
      <c r="Q333" s="7"/>
      <c r="R333" s="7">
        <v>0</v>
      </c>
      <c r="S333" s="7">
        <v>0</v>
      </c>
      <c r="T333" s="7">
        <v>0</v>
      </c>
      <c r="U333" s="7"/>
      <c r="V333" s="7">
        <v>0</v>
      </c>
      <c r="W333" s="7">
        <v>0</v>
      </c>
      <c r="X333" s="7">
        <v>0</v>
      </c>
      <c r="Y333" s="7"/>
      <c r="Z333" s="7">
        <v>0</v>
      </c>
      <c r="AA333" s="7">
        <v>0</v>
      </c>
      <c r="AB333" s="7">
        <v>0</v>
      </c>
      <c r="AC333" s="7"/>
      <c r="AD333" s="7">
        <v>0</v>
      </c>
      <c r="AE333" s="7">
        <v>0</v>
      </c>
      <c r="AF333" s="7">
        <v>0</v>
      </c>
      <c r="AG333" s="29">
        <v>0</v>
      </c>
      <c r="AH333" s="7">
        <v>0</v>
      </c>
      <c r="AI333" s="7">
        <v>0</v>
      </c>
      <c r="AJ333" s="7">
        <v>0</v>
      </c>
      <c r="AK333" s="29">
        <v>0</v>
      </c>
      <c r="AL333" s="7">
        <v>0</v>
      </c>
      <c r="AM333" s="105">
        <v>0</v>
      </c>
      <c r="AN333" s="7">
        <v>0</v>
      </c>
      <c r="AO333" s="11">
        <v>0</v>
      </c>
      <c r="AP333" s="105">
        <v>0</v>
      </c>
      <c r="AQ333" s="11">
        <v>0</v>
      </c>
      <c r="AR333" s="11">
        <v>0</v>
      </c>
      <c r="AS333" s="11">
        <v>0</v>
      </c>
      <c r="AT333" s="11">
        <v>0</v>
      </c>
      <c r="AU333" s="11">
        <v>0</v>
      </c>
      <c r="AV333" s="11">
        <v>0</v>
      </c>
      <c r="AW333" s="11">
        <v>0</v>
      </c>
      <c r="AX333" s="11">
        <v>0</v>
      </c>
      <c r="AZ333" s="11">
        <v>0</v>
      </c>
      <c r="BA333" s="11">
        <v>0</v>
      </c>
    </row>
    <row r="334" spans="1:53" hidden="1" x14ac:dyDescent="0.25">
      <c r="A334">
        <v>5</v>
      </c>
      <c r="B334" t="str">
        <f t="shared" si="39"/>
        <v>FlC-5640</v>
      </c>
      <c r="C334" s="2" t="s">
        <v>315</v>
      </c>
      <c r="D334" s="2" t="str">
        <f t="shared" si="36"/>
        <v>5</v>
      </c>
      <c r="E334" s="2" t="str">
        <f t="shared" si="37"/>
        <v>56</v>
      </c>
      <c r="F334" s="2" t="str">
        <f t="shared" si="38"/>
        <v>564</v>
      </c>
      <c r="G334" s="1" t="s">
        <v>727</v>
      </c>
      <c r="H334" s="7">
        <v>0</v>
      </c>
      <c r="I334" s="7"/>
      <c r="J334" s="7">
        <v>0</v>
      </c>
      <c r="K334" s="7">
        <v>0</v>
      </c>
      <c r="L334" s="7">
        <v>0</v>
      </c>
      <c r="M334" s="7"/>
      <c r="N334" s="7">
        <v>0</v>
      </c>
      <c r="O334" s="7">
        <v>0</v>
      </c>
      <c r="P334" s="7">
        <v>0</v>
      </c>
      <c r="Q334" s="7"/>
      <c r="R334" s="7">
        <v>0</v>
      </c>
      <c r="S334" s="7">
        <v>0</v>
      </c>
      <c r="T334" s="7">
        <v>0</v>
      </c>
      <c r="U334" s="7"/>
      <c r="V334" s="7">
        <v>0</v>
      </c>
      <c r="W334" s="7">
        <v>0</v>
      </c>
      <c r="X334" s="7">
        <v>0</v>
      </c>
      <c r="Y334" s="7"/>
      <c r="Z334" s="7">
        <v>0</v>
      </c>
      <c r="AA334" s="7">
        <v>0</v>
      </c>
      <c r="AB334" s="7">
        <v>0</v>
      </c>
      <c r="AC334" s="7"/>
      <c r="AD334" s="7">
        <v>0</v>
      </c>
      <c r="AE334" s="7">
        <v>0</v>
      </c>
      <c r="AF334" s="7">
        <v>0</v>
      </c>
      <c r="AG334" s="29">
        <v>0</v>
      </c>
      <c r="AH334" s="7">
        <v>0</v>
      </c>
      <c r="AI334" s="7">
        <v>0</v>
      </c>
      <c r="AJ334" s="7">
        <v>0</v>
      </c>
      <c r="AK334" s="29">
        <v>200</v>
      </c>
      <c r="AL334" s="7">
        <v>0</v>
      </c>
      <c r="AM334" s="105">
        <v>0</v>
      </c>
      <c r="AN334" s="7">
        <v>0</v>
      </c>
      <c r="AO334" s="11">
        <v>0</v>
      </c>
      <c r="AP334" s="105">
        <v>0</v>
      </c>
      <c r="AQ334" s="11">
        <v>0</v>
      </c>
      <c r="AR334" s="11">
        <v>0</v>
      </c>
      <c r="AS334" s="11">
        <v>250</v>
      </c>
      <c r="AT334" s="11">
        <v>250</v>
      </c>
      <c r="AU334" s="11">
        <v>250</v>
      </c>
      <c r="AV334" s="11">
        <v>0</v>
      </c>
      <c r="AW334" s="11">
        <v>0</v>
      </c>
      <c r="AX334" s="11">
        <v>0</v>
      </c>
      <c r="AZ334" s="11">
        <v>0</v>
      </c>
      <c r="BA334" s="11">
        <v>0</v>
      </c>
    </row>
    <row r="335" spans="1:53" hidden="1" x14ac:dyDescent="0.25">
      <c r="A335">
        <v>5</v>
      </c>
      <c r="B335" t="str">
        <f t="shared" si="39"/>
        <v>FlC-5650</v>
      </c>
      <c r="C335" s="2" t="s">
        <v>315</v>
      </c>
      <c r="D335" s="2" t="str">
        <f t="shared" si="36"/>
        <v>5</v>
      </c>
      <c r="E335" s="2" t="str">
        <f t="shared" si="37"/>
        <v>56</v>
      </c>
      <c r="F335" s="2" t="str">
        <f t="shared" si="38"/>
        <v>565</v>
      </c>
      <c r="G335" s="1" t="s">
        <v>728</v>
      </c>
      <c r="H335" s="7">
        <v>1164679</v>
      </c>
      <c r="I335" s="7"/>
      <c r="J335" s="7">
        <v>1047135.625</v>
      </c>
      <c r="K335" s="7">
        <v>1047135.62482</v>
      </c>
      <c r="L335" s="7">
        <v>1316032</v>
      </c>
      <c r="M335" s="7"/>
      <c r="N335" s="7">
        <v>1145397.6950000001</v>
      </c>
      <c r="O335" s="7">
        <v>1145397.6950000001</v>
      </c>
      <c r="P335" s="7">
        <v>1481576</v>
      </c>
      <c r="Q335" s="7"/>
      <c r="R335" s="7">
        <v>1351000.9890000001</v>
      </c>
      <c r="S335" s="7">
        <v>1351000.9890000001</v>
      </c>
      <c r="T335" s="7">
        <v>1661407</v>
      </c>
      <c r="U335" s="7"/>
      <c r="V335" s="7">
        <v>1527820.1975399998</v>
      </c>
      <c r="W335" s="7">
        <v>1527820.1975399998</v>
      </c>
      <c r="X335" s="7">
        <v>1908390</v>
      </c>
      <c r="Y335" s="7"/>
      <c r="Z335" s="7">
        <v>1399187.7309999999</v>
      </c>
      <c r="AA335" s="7">
        <v>1395977.7</v>
      </c>
      <c r="AB335" s="7">
        <v>1595905</v>
      </c>
      <c r="AC335" s="7"/>
      <c r="AD335" s="7">
        <v>1375299.4480000001</v>
      </c>
      <c r="AE335" s="7">
        <v>1375299.4480000001</v>
      </c>
      <c r="AF335" s="7">
        <v>1668313</v>
      </c>
      <c r="AG335" s="29">
        <v>1357154.581</v>
      </c>
      <c r="AH335" s="7">
        <v>1334503.2439999999</v>
      </c>
      <c r="AI335" s="7">
        <v>1334503.2439999999</v>
      </c>
      <c r="AJ335" s="7">
        <v>1513157</v>
      </c>
      <c r="AK335" s="29">
        <v>1449155.24462</v>
      </c>
      <c r="AL335" s="7">
        <v>1453953.7563</v>
      </c>
      <c r="AM335" s="105">
        <v>1453953.7563</v>
      </c>
      <c r="AN335" s="7">
        <v>1482390</v>
      </c>
      <c r="AO335" s="11">
        <v>1556213.11255146</v>
      </c>
      <c r="AP335" s="105">
        <v>1557668.723</v>
      </c>
      <c r="AQ335" s="11">
        <v>1557668.723</v>
      </c>
      <c r="AR335" s="11">
        <v>1531920</v>
      </c>
      <c r="AS335" s="11">
        <v>1349183.9995299999</v>
      </c>
      <c r="AT335" s="11">
        <v>1360120.76397</v>
      </c>
      <c r="AU335" s="11">
        <v>1360120.76397</v>
      </c>
      <c r="AV335" s="11">
        <v>1450097</v>
      </c>
      <c r="AW335" s="11">
        <v>0</v>
      </c>
      <c r="AX335" s="11">
        <v>1314733.2235999999</v>
      </c>
      <c r="AZ335" s="11">
        <v>1439709</v>
      </c>
      <c r="BA335" s="11">
        <v>1566724.2984800001</v>
      </c>
    </row>
    <row r="336" spans="1:53" hidden="1" x14ac:dyDescent="0.25">
      <c r="A336">
        <v>5</v>
      </c>
      <c r="B336" t="str">
        <f t="shared" si="39"/>
        <v>FlC-5710</v>
      </c>
      <c r="C336" s="2" t="s">
        <v>315</v>
      </c>
      <c r="D336" s="2" t="str">
        <f t="shared" si="36"/>
        <v>5</v>
      </c>
      <c r="E336" s="2" t="str">
        <f t="shared" si="37"/>
        <v>57</v>
      </c>
      <c r="F336" s="2" t="str">
        <f t="shared" si="38"/>
        <v>571</v>
      </c>
      <c r="G336" s="1" t="s">
        <v>978</v>
      </c>
      <c r="H336" s="7">
        <v>0</v>
      </c>
      <c r="I336" s="7"/>
      <c r="J336" s="7">
        <v>0</v>
      </c>
      <c r="K336" s="7">
        <v>0</v>
      </c>
      <c r="L336" s="7">
        <v>0</v>
      </c>
      <c r="M336" s="7"/>
      <c r="N336" s="7">
        <v>0</v>
      </c>
      <c r="O336" s="7">
        <v>0</v>
      </c>
      <c r="P336" s="7">
        <v>0</v>
      </c>
      <c r="Q336" s="7"/>
      <c r="R336" s="7">
        <v>0</v>
      </c>
      <c r="S336" s="7">
        <v>0</v>
      </c>
      <c r="T336" s="7">
        <v>0</v>
      </c>
      <c r="U336" s="7"/>
      <c r="V336" s="7">
        <v>0</v>
      </c>
      <c r="W336" s="7">
        <v>0</v>
      </c>
      <c r="X336" s="7">
        <v>0</v>
      </c>
      <c r="Y336" s="7"/>
      <c r="Z336" s="7">
        <v>0</v>
      </c>
      <c r="AA336" s="7">
        <v>0</v>
      </c>
      <c r="AB336" s="7">
        <v>0</v>
      </c>
      <c r="AC336" s="7"/>
      <c r="AD336" s="7">
        <v>0</v>
      </c>
      <c r="AE336" s="7">
        <v>0</v>
      </c>
      <c r="AF336" s="7">
        <v>0</v>
      </c>
      <c r="AG336" s="29">
        <v>0</v>
      </c>
      <c r="AH336" s="7">
        <v>0</v>
      </c>
      <c r="AI336" s="7">
        <v>0</v>
      </c>
      <c r="AJ336" s="7">
        <v>0</v>
      </c>
      <c r="AK336" s="29">
        <v>0</v>
      </c>
      <c r="AL336" s="7">
        <v>0</v>
      </c>
      <c r="AM336" s="105">
        <v>0</v>
      </c>
      <c r="AN336" s="7">
        <v>0</v>
      </c>
      <c r="AO336" s="11">
        <v>0</v>
      </c>
      <c r="AP336" s="105">
        <v>0</v>
      </c>
      <c r="AQ336" s="11">
        <v>0</v>
      </c>
      <c r="AR336" s="11">
        <v>0</v>
      </c>
      <c r="AS336" s="11">
        <v>0</v>
      </c>
      <c r="AT336" s="11">
        <v>0</v>
      </c>
      <c r="AU336" s="11"/>
      <c r="AV336" s="11">
        <v>0</v>
      </c>
      <c r="AW336" s="11">
        <v>0</v>
      </c>
      <c r="AX336" s="11"/>
      <c r="AZ336" s="11"/>
      <c r="BA336" s="11"/>
    </row>
    <row r="337" spans="1:53" hidden="1" x14ac:dyDescent="0.25">
      <c r="A337">
        <v>5</v>
      </c>
      <c r="B337" t="str">
        <f t="shared" si="39"/>
        <v>FlC-5720</v>
      </c>
      <c r="C337" s="2" t="s">
        <v>315</v>
      </c>
      <c r="D337" s="2" t="str">
        <f t="shared" si="36"/>
        <v>5</v>
      </c>
      <c r="E337" s="2" t="str">
        <f t="shared" si="37"/>
        <v>57</v>
      </c>
      <c r="F337" s="2" t="str">
        <f t="shared" si="38"/>
        <v>572</v>
      </c>
      <c r="G337" s="1" t="s">
        <v>730</v>
      </c>
      <c r="H337" s="7">
        <v>15961</v>
      </c>
      <c r="I337" s="7"/>
      <c r="J337" s="7">
        <v>22611.437959999999</v>
      </c>
      <c r="K337" s="7">
        <v>22611.437959999999</v>
      </c>
      <c r="L337" s="7">
        <v>18251</v>
      </c>
      <c r="M337" s="7"/>
      <c r="N337" s="7">
        <v>23039.186000000002</v>
      </c>
      <c r="O337" s="7">
        <v>23039.186000000002</v>
      </c>
      <c r="P337" s="7">
        <v>12006</v>
      </c>
      <c r="Q337" s="7"/>
      <c r="R337" s="7">
        <v>8021.241</v>
      </c>
      <c r="S337" s="7">
        <v>8021.241</v>
      </c>
      <c r="T337" s="7">
        <v>13186</v>
      </c>
      <c r="U337" s="7"/>
      <c r="V337" s="7">
        <v>67900.675000000003</v>
      </c>
      <c r="W337" s="7">
        <v>67900.675000000003</v>
      </c>
      <c r="X337" s="7">
        <v>28166</v>
      </c>
      <c r="Y337" s="7"/>
      <c r="Z337" s="7">
        <v>13410.415000000001</v>
      </c>
      <c r="AA337" s="7">
        <v>13410.415000000001</v>
      </c>
      <c r="AB337" s="7">
        <v>37358</v>
      </c>
      <c r="AC337" s="7"/>
      <c r="AD337" s="7">
        <v>18297.034</v>
      </c>
      <c r="AE337" s="7">
        <v>18297.034</v>
      </c>
      <c r="AF337" s="7">
        <v>26081</v>
      </c>
      <c r="AG337" s="29">
        <v>23323.107</v>
      </c>
      <c r="AH337" s="7">
        <v>23754.965</v>
      </c>
      <c r="AI337" s="7">
        <v>23754.965</v>
      </c>
      <c r="AJ337" s="7">
        <v>27988</v>
      </c>
      <c r="AK337" s="29">
        <v>14358.697</v>
      </c>
      <c r="AL337" s="7">
        <v>20719.876629999999</v>
      </c>
      <c r="AM337" s="105">
        <v>20719.876629999999</v>
      </c>
      <c r="AN337" s="7">
        <v>28843</v>
      </c>
      <c r="AO337" s="11">
        <v>15951.925310000001</v>
      </c>
      <c r="AP337" s="105">
        <v>15945.137999999999</v>
      </c>
      <c r="AQ337" s="11">
        <v>15945.137999999999</v>
      </c>
      <c r="AR337" s="11">
        <v>58315</v>
      </c>
      <c r="AS337" s="11">
        <v>55574.829449999997</v>
      </c>
      <c r="AT337" s="11">
        <v>55994.379919999999</v>
      </c>
      <c r="AU337" s="11">
        <v>55994.379919999999</v>
      </c>
      <c r="AV337" s="11">
        <v>55894</v>
      </c>
      <c r="AW337" s="11">
        <v>50939.114440000005</v>
      </c>
      <c r="AX337" s="11">
        <v>61197.114440000005</v>
      </c>
      <c r="AZ337" s="11">
        <v>101083</v>
      </c>
      <c r="BA337" s="11">
        <v>40778.67209</v>
      </c>
    </row>
    <row r="338" spans="1:53" hidden="1" x14ac:dyDescent="0.25">
      <c r="A338">
        <v>5</v>
      </c>
      <c r="B338" t="str">
        <f t="shared" si="39"/>
        <v>FlC-5730</v>
      </c>
      <c r="C338" s="2" t="s">
        <v>315</v>
      </c>
      <c r="D338" s="2" t="str">
        <f t="shared" si="36"/>
        <v>5</v>
      </c>
      <c r="E338" s="2" t="str">
        <f t="shared" si="37"/>
        <v>57</v>
      </c>
      <c r="F338" s="2" t="str">
        <f t="shared" si="38"/>
        <v>573</v>
      </c>
      <c r="G338" s="1" t="s">
        <v>731</v>
      </c>
      <c r="H338" s="7">
        <v>10896</v>
      </c>
      <c r="I338" s="7"/>
      <c r="J338" s="7">
        <v>5448.4369800000004</v>
      </c>
      <c r="K338" s="7">
        <v>5448.4369800000004</v>
      </c>
      <c r="L338" s="7">
        <v>11435</v>
      </c>
      <c r="M338" s="7"/>
      <c r="N338" s="7">
        <v>11434.02</v>
      </c>
      <c r="O338" s="7">
        <v>11434.02</v>
      </c>
      <c r="P338" s="7">
        <v>12001</v>
      </c>
      <c r="Q338" s="7"/>
      <c r="R338" s="7">
        <v>17790.645</v>
      </c>
      <c r="S338" s="7">
        <v>17790.645</v>
      </c>
      <c r="T338" s="7">
        <v>12597</v>
      </c>
      <c r="U338" s="7"/>
      <c r="V338" s="7">
        <v>21478.953429999998</v>
      </c>
      <c r="W338" s="7">
        <v>21478.953429999998</v>
      </c>
      <c r="X338" s="7">
        <v>13228</v>
      </c>
      <c r="Y338" s="7"/>
      <c r="Z338" s="7">
        <v>26607.809409999998</v>
      </c>
      <c r="AA338" s="7">
        <v>26607.809409999998</v>
      </c>
      <c r="AB338" s="7">
        <v>13893</v>
      </c>
      <c r="AC338" s="7"/>
      <c r="AD338" s="7">
        <v>14173.722</v>
      </c>
      <c r="AE338" s="7">
        <v>14173.722</v>
      </c>
      <c r="AF338" s="7">
        <v>14594</v>
      </c>
      <c r="AG338" s="29">
        <v>14930.519</v>
      </c>
      <c r="AH338" s="7">
        <v>14930.519</v>
      </c>
      <c r="AI338" s="7">
        <v>14930.519</v>
      </c>
      <c r="AJ338" s="7">
        <v>0</v>
      </c>
      <c r="AK338" s="29">
        <v>15443.694680000001</v>
      </c>
      <c r="AL338" s="7">
        <v>15443.694680000001</v>
      </c>
      <c r="AM338" s="105">
        <v>15443.694680000001</v>
      </c>
      <c r="AN338" s="7">
        <v>0</v>
      </c>
      <c r="AO338" s="11">
        <v>16164.105159999999</v>
      </c>
      <c r="AP338" s="105">
        <v>16164.105</v>
      </c>
      <c r="AQ338" s="11">
        <v>16164.105</v>
      </c>
      <c r="AR338" s="11">
        <v>0</v>
      </c>
      <c r="AS338" s="11">
        <v>27181.262720000002</v>
      </c>
      <c r="AT338" s="11">
        <v>27181.262720000002</v>
      </c>
      <c r="AU338" s="11">
        <v>27181.262720000002</v>
      </c>
      <c r="AV338" s="11">
        <v>0</v>
      </c>
      <c r="AW338" s="11">
        <v>13815.985549999999</v>
      </c>
      <c r="AX338" s="11">
        <v>13453.985550000001</v>
      </c>
      <c r="AZ338" s="11">
        <v>0</v>
      </c>
      <c r="BA338" s="11">
        <v>14336.56436</v>
      </c>
    </row>
    <row r="339" spans="1:53" hidden="1" x14ac:dyDescent="0.25">
      <c r="A339">
        <v>5</v>
      </c>
      <c r="B339" t="str">
        <f t="shared" si="39"/>
        <v>FlC-5740</v>
      </c>
      <c r="C339" s="2" t="s">
        <v>315</v>
      </c>
      <c r="D339" s="2" t="str">
        <f t="shared" si="36"/>
        <v>5</v>
      </c>
      <c r="E339" s="2" t="str">
        <f t="shared" si="37"/>
        <v>57</v>
      </c>
      <c r="F339" s="2" t="str">
        <f t="shared" si="38"/>
        <v>574</v>
      </c>
      <c r="G339" s="1" t="s">
        <v>732</v>
      </c>
      <c r="H339" s="7">
        <v>0</v>
      </c>
      <c r="I339" s="7"/>
      <c r="J339" s="7">
        <v>0</v>
      </c>
      <c r="K339" s="7">
        <v>0</v>
      </c>
      <c r="L339" s="7">
        <v>0</v>
      </c>
      <c r="M339" s="7"/>
      <c r="N339" s="7">
        <v>0</v>
      </c>
      <c r="O339" s="7">
        <v>0</v>
      </c>
      <c r="P339" s="7">
        <v>0</v>
      </c>
      <c r="Q339" s="7"/>
      <c r="R339" s="7">
        <v>0</v>
      </c>
      <c r="S339" s="7">
        <v>0</v>
      </c>
      <c r="T339" s="7">
        <v>0</v>
      </c>
      <c r="U339" s="7"/>
      <c r="V339" s="7">
        <v>0</v>
      </c>
      <c r="W339" s="7">
        <v>0</v>
      </c>
      <c r="X339" s="7">
        <v>0</v>
      </c>
      <c r="Y339" s="7"/>
      <c r="Z339" s="7">
        <v>0</v>
      </c>
      <c r="AA339" s="7">
        <v>0</v>
      </c>
      <c r="AB339" s="7">
        <v>0</v>
      </c>
      <c r="AC339" s="7"/>
      <c r="AD339" s="7">
        <v>0</v>
      </c>
      <c r="AE339" s="7">
        <v>0</v>
      </c>
      <c r="AF339" s="7">
        <v>0</v>
      </c>
      <c r="AG339" s="29">
        <v>0</v>
      </c>
      <c r="AH339" s="7">
        <v>0</v>
      </c>
      <c r="AI339" s="7">
        <v>0</v>
      </c>
      <c r="AJ339" s="7">
        <v>0</v>
      </c>
      <c r="AK339" s="29">
        <v>0</v>
      </c>
      <c r="AL339" s="7">
        <v>0</v>
      </c>
      <c r="AM339" s="105">
        <v>0</v>
      </c>
      <c r="AN339" s="7">
        <v>0</v>
      </c>
      <c r="AO339" s="11">
        <v>0</v>
      </c>
      <c r="AP339" s="105">
        <v>0</v>
      </c>
      <c r="AQ339" s="11">
        <v>0</v>
      </c>
      <c r="AR339" s="11">
        <v>0</v>
      </c>
      <c r="AS339" s="11">
        <v>0</v>
      </c>
      <c r="AT339" s="11">
        <v>0</v>
      </c>
      <c r="AU339" s="11">
        <v>0</v>
      </c>
      <c r="AV339" s="11">
        <v>0</v>
      </c>
      <c r="AW339" s="11">
        <v>0</v>
      </c>
      <c r="AX339" s="11">
        <v>0</v>
      </c>
      <c r="AZ339" s="11">
        <v>0</v>
      </c>
      <c r="BA339" s="11">
        <v>0</v>
      </c>
    </row>
    <row r="340" spans="1:53" hidden="1" x14ac:dyDescent="0.25">
      <c r="A340">
        <v>5</v>
      </c>
      <c r="B340" t="str">
        <f t="shared" si="39"/>
        <v>FlC-5810</v>
      </c>
      <c r="C340" s="2" t="s">
        <v>315</v>
      </c>
      <c r="D340" s="2" t="str">
        <f t="shared" si="36"/>
        <v>5</v>
      </c>
      <c r="E340" s="2" t="str">
        <f t="shared" si="37"/>
        <v>58</v>
      </c>
      <c r="F340" s="2" t="str">
        <f t="shared" si="38"/>
        <v>581</v>
      </c>
      <c r="G340" s="1" t="s">
        <v>734</v>
      </c>
      <c r="H340" s="7">
        <v>0</v>
      </c>
      <c r="I340" s="7"/>
      <c r="J340" s="7">
        <v>67.116699999999994</v>
      </c>
      <c r="K340" s="7">
        <v>67.116699999999994</v>
      </c>
      <c r="L340" s="7">
        <v>0</v>
      </c>
      <c r="M340" s="7"/>
      <c r="N340" s="7">
        <v>326.952</v>
      </c>
      <c r="O340" s="7">
        <v>326.952</v>
      </c>
      <c r="P340" s="7">
        <v>0</v>
      </c>
      <c r="Q340" s="7"/>
      <c r="R340" s="7">
        <v>891.98900000000003</v>
      </c>
      <c r="S340" s="7">
        <v>891.98900000000003</v>
      </c>
      <c r="T340" s="7">
        <v>0</v>
      </c>
      <c r="U340" s="7"/>
      <c r="V340" s="7">
        <v>320.00200000000001</v>
      </c>
      <c r="W340" s="7">
        <v>320.00200000000001</v>
      </c>
      <c r="X340" s="7">
        <v>735</v>
      </c>
      <c r="Y340" s="7"/>
      <c r="Z340" s="7">
        <v>1519.327</v>
      </c>
      <c r="AA340" s="7">
        <v>1519.327</v>
      </c>
      <c r="AB340" s="7">
        <v>780</v>
      </c>
      <c r="AC340" s="7"/>
      <c r="AD340" s="7">
        <v>684.90499999999997</v>
      </c>
      <c r="AE340" s="7">
        <v>684.90499999999997</v>
      </c>
      <c r="AF340" s="7">
        <v>750</v>
      </c>
      <c r="AG340" s="29">
        <v>596.98500000000001</v>
      </c>
      <c r="AH340" s="7">
        <v>596.98500000000001</v>
      </c>
      <c r="AI340" s="7">
        <v>596.98500000000001</v>
      </c>
      <c r="AJ340" s="7">
        <v>300</v>
      </c>
      <c r="AK340" s="29">
        <v>223.61799999999999</v>
      </c>
      <c r="AL340" s="7">
        <v>2098.1581900000001</v>
      </c>
      <c r="AM340" s="105">
        <v>2098.1581900000001</v>
      </c>
      <c r="AN340" s="7">
        <v>1848</v>
      </c>
      <c r="AO340" s="11">
        <v>1563.84465</v>
      </c>
      <c r="AP340" s="105">
        <v>2902.0039999999999</v>
      </c>
      <c r="AQ340" s="11">
        <v>2902.0039999999999</v>
      </c>
      <c r="AR340" s="11">
        <v>300</v>
      </c>
      <c r="AS340" s="11">
        <v>381.85070000000002</v>
      </c>
      <c r="AT340" s="11">
        <v>381.85060000000004</v>
      </c>
      <c r="AU340" s="11">
        <v>381.85060000000004</v>
      </c>
      <c r="AV340" s="11">
        <v>4830</v>
      </c>
      <c r="AW340" s="11">
        <v>400.7894</v>
      </c>
      <c r="AX340" s="11">
        <v>405.7894</v>
      </c>
      <c r="AZ340" s="11">
        <v>285</v>
      </c>
      <c r="BA340" s="11">
        <v>54</v>
      </c>
    </row>
    <row r="341" spans="1:53" hidden="1" x14ac:dyDescent="0.25">
      <c r="A341">
        <v>5</v>
      </c>
      <c r="B341" t="str">
        <f t="shared" si="39"/>
        <v>FlC-5820</v>
      </c>
      <c r="C341" s="2" t="s">
        <v>315</v>
      </c>
      <c r="D341" s="2" t="str">
        <f t="shared" si="36"/>
        <v>5</v>
      </c>
      <c r="E341" s="2" t="str">
        <f t="shared" si="37"/>
        <v>58</v>
      </c>
      <c r="F341" s="2" t="str">
        <f t="shared" si="38"/>
        <v>582</v>
      </c>
      <c r="G341" s="1" t="s">
        <v>735</v>
      </c>
      <c r="H341" s="7">
        <v>1</v>
      </c>
      <c r="I341" s="7"/>
      <c r="J341" s="7">
        <v>2.7649999999999997E-2</v>
      </c>
      <c r="K341" s="7">
        <v>2.7649999999999997E-2</v>
      </c>
      <c r="L341" s="7">
        <v>1</v>
      </c>
      <c r="M341" s="7"/>
      <c r="N341" s="7">
        <v>37.529000000000003</v>
      </c>
      <c r="O341" s="7">
        <v>37.529000000000003</v>
      </c>
      <c r="P341" s="7">
        <v>1</v>
      </c>
      <c r="Q341" s="7"/>
      <c r="R341" s="7">
        <v>3.1360000000000001</v>
      </c>
      <c r="S341" s="7">
        <v>3.1360000000000001</v>
      </c>
      <c r="T341" s="7">
        <v>1</v>
      </c>
      <c r="U341" s="7"/>
      <c r="V341" s="7">
        <v>2.8827100000000003</v>
      </c>
      <c r="W341" s="7">
        <v>2.8827100000000003</v>
      </c>
      <c r="X341" s="7">
        <v>1</v>
      </c>
      <c r="Y341" s="7"/>
      <c r="Z341" s="7">
        <v>4.1579999999999995</v>
      </c>
      <c r="AA341" s="7">
        <v>4.1579999999999995</v>
      </c>
      <c r="AB341" s="7">
        <v>1</v>
      </c>
      <c r="AC341" s="7"/>
      <c r="AD341" s="7">
        <v>8.77</v>
      </c>
      <c r="AE341" s="7">
        <v>8.77</v>
      </c>
      <c r="AF341" s="7">
        <v>1</v>
      </c>
      <c r="AG341" s="29">
        <v>304.34299999999996</v>
      </c>
      <c r="AH341" s="7">
        <v>304.90199999999999</v>
      </c>
      <c r="AI341" s="7">
        <v>304.90199999999999</v>
      </c>
      <c r="AJ341" s="7">
        <v>1</v>
      </c>
      <c r="AK341" s="29">
        <v>2181.4520000000002</v>
      </c>
      <c r="AL341" s="7">
        <v>2291.3346499999998</v>
      </c>
      <c r="AM341" s="105">
        <v>2291.3346499999998</v>
      </c>
      <c r="AN341" s="7">
        <v>1000</v>
      </c>
      <c r="AO341" s="11">
        <v>0</v>
      </c>
      <c r="AP341" s="105">
        <v>826.81500000000005</v>
      </c>
      <c r="AQ341" s="11">
        <v>826.81500000000005</v>
      </c>
      <c r="AR341" s="11">
        <v>650</v>
      </c>
      <c r="AS341" s="11">
        <v>0</v>
      </c>
      <c r="AT341" s="11">
        <v>7.1</v>
      </c>
      <c r="AU341" s="11">
        <v>7.1</v>
      </c>
      <c r="AV341" s="11">
        <v>660</v>
      </c>
      <c r="AW341" s="11">
        <v>3196</v>
      </c>
      <c r="AX341" s="11">
        <v>10</v>
      </c>
      <c r="AZ341" s="11">
        <v>2290</v>
      </c>
      <c r="BA341" s="11">
        <v>171</v>
      </c>
    </row>
    <row r="342" spans="1:53" hidden="1" x14ac:dyDescent="0.25">
      <c r="A342">
        <v>5</v>
      </c>
      <c r="B342" t="str">
        <f t="shared" si="39"/>
        <v>FlC-5911</v>
      </c>
      <c r="C342" s="2" t="s">
        <v>315</v>
      </c>
      <c r="D342" s="2" t="str">
        <f t="shared" si="36"/>
        <v>5</v>
      </c>
      <c r="E342" s="2" t="str">
        <f t="shared" si="37"/>
        <v>59</v>
      </c>
      <c r="F342" s="2" t="str">
        <f t="shared" si="38"/>
        <v>591</v>
      </c>
      <c r="G342" s="1" t="s">
        <v>737</v>
      </c>
      <c r="H342" s="7">
        <v>7267</v>
      </c>
      <c r="I342" s="7"/>
      <c r="J342" s="7">
        <v>5581.7403400000003</v>
      </c>
      <c r="K342" s="7">
        <v>5581.7403400000003</v>
      </c>
      <c r="L342" s="7">
        <v>2300</v>
      </c>
      <c r="M342" s="7"/>
      <c r="N342" s="7">
        <v>2798.1530000000002</v>
      </c>
      <c r="O342" s="7">
        <v>2798.1530000000002</v>
      </c>
      <c r="P342" s="7">
        <v>2300</v>
      </c>
      <c r="Q342" s="7"/>
      <c r="R342" s="7">
        <v>2963.6620000000003</v>
      </c>
      <c r="S342" s="7">
        <v>2963.6620000000003</v>
      </c>
      <c r="T342" s="7">
        <v>2100</v>
      </c>
      <c r="U342" s="7"/>
      <c r="V342" s="7">
        <v>7286.6610600000004</v>
      </c>
      <c r="W342" s="7">
        <v>7286.6610600000004</v>
      </c>
      <c r="X342" s="7">
        <v>3000</v>
      </c>
      <c r="Y342" s="7"/>
      <c r="Z342" s="7">
        <v>2408.0300000000002</v>
      </c>
      <c r="AA342" s="7">
        <v>2408.0300000000002</v>
      </c>
      <c r="AB342" s="7">
        <v>3036</v>
      </c>
      <c r="AC342" s="7"/>
      <c r="AD342" s="7">
        <v>3332.1210000000001</v>
      </c>
      <c r="AE342" s="7">
        <v>3332.1210000000001</v>
      </c>
      <c r="AF342" s="7">
        <v>5570</v>
      </c>
      <c r="AG342" s="29">
        <v>36808.587999999996</v>
      </c>
      <c r="AH342" s="7">
        <v>35747.748999999996</v>
      </c>
      <c r="AI342" s="7">
        <v>35747.748999999996</v>
      </c>
      <c r="AJ342" s="7">
        <v>50244</v>
      </c>
      <c r="AK342" s="29">
        <v>29055.67324</v>
      </c>
      <c r="AL342" s="7">
        <v>29174.980240000001</v>
      </c>
      <c r="AM342" s="105">
        <v>29174.980240000001</v>
      </c>
      <c r="AN342" s="7">
        <v>50254</v>
      </c>
      <c r="AO342" s="11">
        <v>28125.60554</v>
      </c>
      <c r="AP342" s="105">
        <v>25923.769</v>
      </c>
      <c r="AQ342" s="11">
        <v>25923.769</v>
      </c>
      <c r="AR342" s="11">
        <v>62134</v>
      </c>
      <c r="AS342" s="11">
        <v>48407.655419999996</v>
      </c>
      <c r="AT342" s="11">
        <v>46257.00836</v>
      </c>
      <c r="AU342" s="11">
        <v>46257.00836</v>
      </c>
      <c r="AV342" s="11">
        <v>67129</v>
      </c>
      <c r="AW342" s="11">
        <v>40483</v>
      </c>
      <c r="AX342" s="11">
        <v>40230</v>
      </c>
      <c r="AZ342" s="11">
        <v>44508</v>
      </c>
      <c r="BA342" s="11">
        <v>42674</v>
      </c>
    </row>
    <row r="343" spans="1:53" hidden="1" x14ac:dyDescent="0.25">
      <c r="A343">
        <v>5</v>
      </c>
      <c r="B343" t="str">
        <f t="shared" si="39"/>
        <v>FlC-5912</v>
      </c>
      <c r="C343" s="2" t="s">
        <v>315</v>
      </c>
      <c r="D343" s="2" t="str">
        <f t="shared" ref="D343:D374" si="40">LEFT($G343,1)</f>
        <v>5</v>
      </c>
      <c r="E343" s="2" t="str">
        <f t="shared" ref="E343:E374" si="41">LEFT($G343,2)</f>
        <v>59</v>
      </c>
      <c r="F343" s="2" t="str">
        <f t="shared" ref="F343:F374" si="42">LEFT($G343,3)</f>
        <v>591</v>
      </c>
      <c r="G343" s="1" t="s">
        <v>738</v>
      </c>
      <c r="H343" s="7">
        <v>0</v>
      </c>
      <c r="I343" s="7"/>
      <c r="J343" s="7">
        <v>0</v>
      </c>
      <c r="K343" s="7">
        <v>0</v>
      </c>
      <c r="L343" s="7">
        <v>63</v>
      </c>
      <c r="M343" s="7"/>
      <c r="N343" s="7">
        <v>0</v>
      </c>
      <c r="O343" s="7">
        <v>0</v>
      </c>
      <c r="P343" s="7">
        <v>40</v>
      </c>
      <c r="Q343" s="7"/>
      <c r="R343" s="7">
        <v>39.975000000000001</v>
      </c>
      <c r="S343" s="7">
        <v>39.975000000000001</v>
      </c>
      <c r="T343" s="7">
        <v>40</v>
      </c>
      <c r="U343" s="7"/>
      <c r="V343" s="7">
        <v>31.98</v>
      </c>
      <c r="W343" s="7">
        <v>31.98</v>
      </c>
      <c r="X343" s="7">
        <v>40</v>
      </c>
      <c r="Y343" s="7"/>
      <c r="Z343" s="7">
        <v>539.15099999999995</v>
      </c>
      <c r="AA343" s="7">
        <v>539.15099999999995</v>
      </c>
      <c r="AB343" s="7">
        <v>127</v>
      </c>
      <c r="AC343" s="7"/>
      <c r="AD343" s="7">
        <v>104.303</v>
      </c>
      <c r="AE343" s="7">
        <v>104.303</v>
      </c>
      <c r="AF343" s="7">
        <v>162</v>
      </c>
      <c r="AG343" s="29">
        <v>112.726</v>
      </c>
      <c r="AH343" s="7">
        <v>112.726</v>
      </c>
      <c r="AI343" s="7">
        <v>112.726</v>
      </c>
      <c r="AJ343" s="7">
        <v>419</v>
      </c>
      <c r="AK343" s="29">
        <v>732.44389999999999</v>
      </c>
      <c r="AL343" s="7">
        <v>111.4439</v>
      </c>
      <c r="AM343" s="105">
        <v>111.4439</v>
      </c>
      <c r="AN343" s="7">
        <v>103</v>
      </c>
      <c r="AO343" s="11">
        <v>-114.09573</v>
      </c>
      <c r="AP343" s="105">
        <v>-114.096</v>
      </c>
      <c r="AQ343" s="11">
        <v>-114.096</v>
      </c>
      <c r="AR343" s="11">
        <v>110</v>
      </c>
      <c r="AS343" s="11">
        <v>640.87562000000003</v>
      </c>
      <c r="AT343" s="11">
        <v>640.87562000000003</v>
      </c>
      <c r="AU343" s="11">
        <v>640.87562000000003</v>
      </c>
      <c r="AV343" s="11">
        <v>113</v>
      </c>
      <c r="AW343" s="11">
        <v>2283.58961</v>
      </c>
      <c r="AX343" s="11">
        <v>2283.58961</v>
      </c>
      <c r="AZ343" s="11">
        <v>113</v>
      </c>
      <c r="BA343" s="11">
        <v>419.18276999999995</v>
      </c>
    </row>
    <row r="344" spans="1:53" hidden="1" x14ac:dyDescent="0.25">
      <c r="A344">
        <v>5</v>
      </c>
      <c r="B344" t="str">
        <f t="shared" si="39"/>
        <v>FlC-5921</v>
      </c>
      <c r="C344" s="2" t="s">
        <v>315</v>
      </c>
      <c r="D344" s="2" t="str">
        <f t="shared" si="40"/>
        <v>5</v>
      </c>
      <c r="E344" s="2" t="str">
        <f t="shared" si="41"/>
        <v>59</v>
      </c>
      <c r="F344" s="2" t="str">
        <f t="shared" si="42"/>
        <v>592</v>
      </c>
      <c r="G344" s="1" t="s">
        <v>740</v>
      </c>
      <c r="H344" s="7">
        <v>4020</v>
      </c>
      <c r="I344" s="7"/>
      <c r="J344" s="7">
        <v>7777.6142500000005</v>
      </c>
      <c r="K344" s="7">
        <v>7777.6142500000005</v>
      </c>
      <c r="L344" s="7">
        <v>4020</v>
      </c>
      <c r="M344" s="7"/>
      <c r="N344" s="7">
        <v>5718.6189999999997</v>
      </c>
      <c r="O344" s="7">
        <v>5718.6189999999997</v>
      </c>
      <c r="P344" s="7">
        <v>4020</v>
      </c>
      <c r="Q344" s="7"/>
      <c r="R344" s="7">
        <v>11224.352999999999</v>
      </c>
      <c r="S344" s="7">
        <v>11224.352999999999</v>
      </c>
      <c r="T344" s="7">
        <v>4020</v>
      </c>
      <c r="U344" s="7"/>
      <c r="V344" s="7">
        <v>10336.31955</v>
      </c>
      <c r="W344" s="7">
        <v>10336.31955</v>
      </c>
      <c r="X344" s="7">
        <v>4020</v>
      </c>
      <c r="Y344" s="7"/>
      <c r="Z344" s="7">
        <v>4261.4009999999998</v>
      </c>
      <c r="AA344" s="7">
        <v>4261.4009999999998</v>
      </c>
      <c r="AB344" s="7">
        <v>4020</v>
      </c>
      <c r="AC344" s="7"/>
      <c r="AD344" s="7">
        <v>3660.5479999999998</v>
      </c>
      <c r="AE344" s="7">
        <v>3660.5479999999998</v>
      </c>
      <c r="AF344" s="7">
        <v>4020</v>
      </c>
      <c r="AG344" s="29">
        <v>3902.0050000000001</v>
      </c>
      <c r="AH344" s="7">
        <v>3208.1559999999999</v>
      </c>
      <c r="AI344" s="7">
        <v>3208.1559999999999</v>
      </c>
      <c r="AJ344" s="7">
        <v>5050</v>
      </c>
      <c r="AK344" s="29">
        <v>4537.9401200000002</v>
      </c>
      <c r="AL344" s="7">
        <v>4541.9021200000007</v>
      </c>
      <c r="AM344" s="105">
        <v>4541.9021200000007</v>
      </c>
      <c r="AN344" s="7">
        <v>3650</v>
      </c>
      <c r="AO344" s="11">
        <v>0</v>
      </c>
      <c r="AP344" s="105">
        <v>0</v>
      </c>
      <c r="AQ344" s="11">
        <v>0</v>
      </c>
      <c r="AR344" s="11">
        <v>3750</v>
      </c>
      <c r="AS344" s="11">
        <v>809.221</v>
      </c>
      <c r="AT344" s="11">
        <v>809.221</v>
      </c>
      <c r="AU344" s="11">
        <v>809.221</v>
      </c>
      <c r="AV344" s="11">
        <v>3750</v>
      </c>
      <c r="AW344" s="11">
        <v>0</v>
      </c>
      <c r="AX344" s="11">
        <v>0</v>
      </c>
      <c r="AZ344" s="11">
        <v>3750</v>
      </c>
      <c r="BA344" s="11">
        <v>1053</v>
      </c>
    </row>
    <row r="345" spans="1:53" hidden="1" x14ac:dyDescent="0.25">
      <c r="A345">
        <v>5</v>
      </c>
      <c r="B345" t="str">
        <f t="shared" si="39"/>
        <v>FlC-5922</v>
      </c>
      <c r="C345" s="2" t="s">
        <v>315</v>
      </c>
      <c r="D345" s="2" t="str">
        <f t="shared" si="40"/>
        <v>5</v>
      </c>
      <c r="E345" s="2" t="str">
        <f t="shared" si="41"/>
        <v>59</v>
      </c>
      <c r="F345" s="2" t="str">
        <f t="shared" si="42"/>
        <v>592</v>
      </c>
      <c r="G345" s="1" t="s">
        <v>741</v>
      </c>
      <c r="H345" s="7">
        <v>0</v>
      </c>
      <c r="I345" s="7"/>
      <c r="J345" s="7">
        <v>0</v>
      </c>
      <c r="K345" s="7">
        <v>0</v>
      </c>
      <c r="L345" s="7">
        <v>0</v>
      </c>
      <c r="M345" s="7"/>
      <c r="N345" s="7">
        <v>1399.7090000000001</v>
      </c>
      <c r="O345" s="7">
        <v>1399.7090000000001</v>
      </c>
      <c r="P345" s="7">
        <v>0</v>
      </c>
      <c r="Q345" s="7"/>
      <c r="R345" s="7">
        <v>64.084999999999994</v>
      </c>
      <c r="S345" s="7">
        <v>64.084999999999994</v>
      </c>
      <c r="T345" s="7">
        <v>0</v>
      </c>
      <c r="U345" s="7"/>
      <c r="V345" s="7">
        <v>117.764</v>
      </c>
      <c r="W345" s="7">
        <v>117.764</v>
      </c>
      <c r="X345" s="7">
        <v>60</v>
      </c>
      <c r="Y345" s="7"/>
      <c r="Z345" s="7">
        <v>90.945999999999998</v>
      </c>
      <c r="AA345" s="7">
        <v>90.945999999999998</v>
      </c>
      <c r="AB345" s="7">
        <v>80</v>
      </c>
      <c r="AC345" s="7"/>
      <c r="AD345" s="7">
        <v>81.882000000000005</v>
      </c>
      <c r="AE345" s="7">
        <v>81.882000000000005</v>
      </c>
      <c r="AF345" s="7">
        <v>80</v>
      </c>
      <c r="AG345" s="29">
        <v>80</v>
      </c>
      <c r="AH345" s="7">
        <v>45.36</v>
      </c>
      <c r="AI345" s="7">
        <v>45.36</v>
      </c>
      <c r="AJ345" s="7">
        <v>80</v>
      </c>
      <c r="AK345" s="29">
        <v>50</v>
      </c>
      <c r="AL345" s="7">
        <v>27.412379999999999</v>
      </c>
      <c r="AM345" s="105">
        <v>27.412379999999999</v>
      </c>
      <c r="AN345" s="7">
        <v>80</v>
      </c>
      <c r="AO345" s="11">
        <v>80</v>
      </c>
      <c r="AP345" s="105">
        <v>47.631999999999998</v>
      </c>
      <c r="AQ345" s="11">
        <v>47.631999999999998</v>
      </c>
      <c r="AR345" s="11">
        <v>80</v>
      </c>
      <c r="AS345" s="11">
        <v>58.574790000000007</v>
      </c>
      <c r="AT345" s="11">
        <v>71.457700000000003</v>
      </c>
      <c r="AU345" s="11">
        <v>71.457700000000003</v>
      </c>
      <c r="AV345" s="11">
        <v>80</v>
      </c>
      <c r="AW345" s="11">
        <v>125.67505</v>
      </c>
      <c r="AX345" s="11">
        <v>141.67505</v>
      </c>
      <c r="AZ345" s="11">
        <v>80</v>
      </c>
      <c r="BA345" s="11">
        <v>91687.091400000005</v>
      </c>
    </row>
    <row r="346" spans="1:53" hidden="1" x14ac:dyDescent="0.25">
      <c r="A346">
        <v>5</v>
      </c>
      <c r="B346" t="str">
        <f t="shared" si="39"/>
        <v>FlC-5930</v>
      </c>
      <c r="C346" s="2" t="s">
        <v>315</v>
      </c>
      <c r="D346" s="2" t="str">
        <f t="shared" si="40"/>
        <v>5</v>
      </c>
      <c r="E346" s="2" t="str">
        <f t="shared" si="41"/>
        <v>59</v>
      </c>
      <c r="F346" s="2" t="str">
        <f t="shared" si="42"/>
        <v>593</v>
      </c>
      <c r="G346" s="1" t="s">
        <v>742</v>
      </c>
      <c r="H346" s="7">
        <v>0</v>
      </c>
      <c r="I346" s="7"/>
      <c r="J346" s="7">
        <v>0</v>
      </c>
      <c r="K346" s="7">
        <v>0</v>
      </c>
      <c r="L346" s="7">
        <v>0</v>
      </c>
      <c r="M346" s="7"/>
      <c r="N346" s="7">
        <v>0</v>
      </c>
      <c r="O346" s="7">
        <v>0</v>
      </c>
      <c r="P346" s="7">
        <v>0</v>
      </c>
      <c r="Q346" s="7"/>
      <c r="R346" s="7">
        <v>0</v>
      </c>
      <c r="S346" s="7">
        <v>0</v>
      </c>
      <c r="T346" s="7">
        <v>0</v>
      </c>
      <c r="U346" s="7"/>
      <c r="V346" s="7">
        <v>0</v>
      </c>
      <c r="W346" s="7">
        <v>0</v>
      </c>
      <c r="X346" s="7">
        <v>0</v>
      </c>
      <c r="Y346" s="7"/>
      <c r="Z346" s="7">
        <v>0</v>
      </c>
      <c r="AA346" s="7">
        <v>0</v>
      </c>
      <c r="AB346" s="7">
        <v>0</v>
      </c>
      <c r="AC346" s="7"/>
      <c r="AD346" s="7">
        <v>62.561</v>
      </c>
      <c r="AE346" s="7">
        <v>62.561</v>
      </c>
      <c r="AF346" s="7">
        <v>0</v>
      </c>
      <c r="AG346" s="29">
        <v>0</v>
      </c>
      <c r="AH346" s="7">
        <v>0</v>
      </c>
      <c r="AI346" s="7">
        <v>0</v>
      </c>
      <c r="AJ346" s="7">
        <v>0</v>
      </c>
      <c r="AK346" s="29">
        <v>0</v>
      </c>
      <c r="AL346" s="7">
        <v>0</v>
      </c>
      <c r="AM346" s="105">
        <v>0</v>
      </c>
      <c r="AN346" s="7">
        <v>0</v>
      </c>
      <c r="AO346" s="11">
        <v>0</v>
      </c>
      <c r="AP346" s="105">
        <v>0</v>
      </c>
      <c r="AQ346" s="11">
        <v>0</v>
      </c>
      <c r="AR346" s="11">
        <v>0</v>
      </c>
      <c r="AS346" s="11">
        <v>0</v>
      </c>
      <c r="AT346" s="11">
        <v>0</v>
      </c>
      <c r="AU346" s="11">
        <v>0</v>
      </c>
      <c r="AV346" s="11">
        <v>0</v>
      </c>
      <c r="AW346" s="11">
        <v>-2076.1824099999999</v>
      </c>
      <c r="AX346" s="11">
        <v>-2076.1824099999999</v>
      </c>
      <c r="AZ346" s="11">
        <v>0</v>
      </c>
      <c r="BA346" s="11">
        <v>-862.77607999999998</v>
      </c>
    </row>
    <row r="347" spans="1:53" hidden="1" x14ac:dyDescent="0.25">
      <c r="A347">
        <v>5</v>
      </c>
      <c r="B347" t="str">
        <f t="shared" si="39"/>
        <v>FlC-5941</v>
      </c>
      <c r="C347" s="2" t="s">
        <v>315</v>
      </c>
      <c r="D347" s="2" t="str">
        <f t="shared" si="40"/>
        <v>5</v>
      </c>
      <c r="E347" s="2" t="str">
        <f t="shared" si="41"/>
        <v>59</v>
      </c>
      <c r="F347" s="2" t="str">
        <f t="shared" si="42"/>
        <v>594</v>
      </c>
      <c r="G347" s="1" t="s">
        <v>743</v>
      </c>
      <c r="H347" s="7">
        <v>0</v>
      </c>
      <c r="I347" s="7"/>
      <c r="J347" s="7">
        <v>0</v>
      </c>
      <c r="K347" s="7">
        <v>0</v>
      </c>
      <c r="L347" s="7">
        <v>0</v>
      </c>
      <c r="M347" s="7"/>
      <c r="N347" s="7">
        <v>0</v>
      </c>
      <c r="O347" s="7">
        <v>0</v>
      </c>
      <c r="P347" s="7">
        <v>0</v>
      </c>
      <c r="Q347" s="7"/>
      <c r="R347" s="7">
        <v>0</v>
      </c>
      <c r="S347" s="7">
        <v>0</v>
      </c>
      <c r="T347" s="7">
        <v>0</v>
      </c>
      <c r="U347" s="7"/>
      <c r="V347" s="7">
        <v>0</v>
      </c>
      <c r="W347" s="7">
        <v>0</v>
      </c>
      <c r="X347" s="7">
        <v>0</v>
      </c>
      <c r="Y347" s="7"/>
      <c r="Z347" s="7">
        <v>0</v>
      </c>
      <c r="AA347" s="7">
        <v>0</v>
      </c>
      <c r="AB347" s="7">
        <v>0</v>
      </c>
      <c r="AC347" s="7"/>
      <c r="AD347" s="7">
        <v>0</v>
      </c>
      <c r="AE347" s="7">
        <v>0</v>
      </c>
      <c r="AF347" s="7">
        <v>0</v>
      </c>
      <c r="AG347" s="29">
        <v>0</v>
      </c>
      <c r="AH347" s="7">
        <v>0</v>
      </c>
      <c r="AI347" s="7">
        <v>0</v>
      </c>
      <c r="AJ347" s="7">
        <v>0</v>
      </c>
      <c r="AK347" s="29">
        <v>0</v>
      </c>
      <c r="AL347" s="7">
        <v>0</v>
      </c>
      <c r="AM347" s="105">
        <v>0</v>
      </c>
      <c r="AN347" s="7">
        <v>0</v>
      </c>
      <c r="AO347" s="11">
        <v>0</v>
      </c>
      <c r="AP347" s="105">
        <v>0</v>
      </c>
      <c r="AQ347" s="11">
        <v>0</v>
      </c>
      <c r="AR347" s="11">
        <v>0</v>
      </c>
      <c r="AS347" s="11">
        <v>0</v>
      </c>
      <c r="AT347" s="11">
        <v>0</v>
      </c>
      <c r="AU347" s="11">
        <v>0</v>
      </c>
      <c r="AV347" s="11">
        <v>0</v>
      </c>
      <c r="AW347" s="11">
        <v>0</v>
      </c>
      <c r="AX347" s="11">
        <v>0</v>
      </c>
      <c r="AZ347" s="11">
        <v>0</v>
      </c>
      <c r="BA347" s="11">
        <v>0</v>
      </c>
    </row>
    <row r="348" spans="1:53" hidden="1" x14ac:dyDescent="0.25">
      <c r="A348">
        <v>5</v>
      </c>
      <c r="B348" t="str">
        <f t="shared" si="39"/>
        <v>FlC-5942</v>
      </c>
      <c r="C348" s="2" t="s">
        <v>315</v>
      </c>
      <c r="D348" s="2" t="str">
        <f t="shared" si="40"/>
        <v>5</v>
      </c>
      <c r="E348" s="2" t="str">
        <f t="shared" si="41"/>
        <v>59</v>
      </c>
      <c r="F348" s="2" t="str">
        <f t="shared" si="42"/>
        <v>594</v>
      </c>
      <c r="G348" s="1" t="s">
        <v>744</v>
      </c>
      <c r="H348" s="7">
        <v>0</v>
      </c>
      <c r="I348" s="7"/>
      <c r="J348" s="7">
        <v>0</v>
      </c>
      <c r="K348" s="7">
        <v>0</v>
      </c>
      <c r="L348" s="7">
        <v>0</v>
      </c>
      <c r="M348" s="7"/>
      <c r="N348" s="7">
        <v>0</v>
      </c>
      <c r="O348" s="7">
        <v>0</v>
      </c>
      <c r="P348" s="7">
        <v>0</v>
      </c>
      <c r="Q348" s="7"/>
      <c r="R348" s="7">
        <v>0</v>
      </c>
      <c r="S348" s="7">
        <v>0</v>
      </c>
      <c r="T348" s="7">
        <v>0</v>
      </c>
      <c r="U348" s="7"/>
      <c r="V348" s="7">
        <v>0</v>
      </c>
      <c r="W348" s="7">
        <v>0</v>
      </c>
      <c r="X348" s="7">
        <v>0</v>
      </c>
      <c r="Y348" s="7"/>
      <c r="Z348" s="7">
        <v>0</v>
      </c>
      <c r="AA348" s="7">
        <v>0</v>
      </c>
      <c r="AB348" s="7">
        <v>0</v>
      </c>
      <c r="AC348" s="7"/>
      <c r="AD348" s="7">
        <v>0</v>
      </c>
      <c r="AE348" s="7">
        <v>0</v>
      </c>
      <c r="AF348" s="7">
        <v>0</v>
      </c>
      <c r="AG348" s="29">
        <v>0</v>
      </c>
      <c r="AH348" s="7">
        <v>0</v>
      </c>
      <c r="AI348" s="7">
        <v>0</v>
      </c>
      <c r="AJ348" s="7">
        <v>0</v>
      </c>
      <c r="AK348" s="29">
        <v>0</v>
      </c>
      <c r="AL348" s="7">
        <v>0</v>
      </c>
      <c r="AM348" s="105">
        <v>0</v>
      </c>
      <c r="AN348" s="7">
        <v>0</v>
      </c>
      <c r="AO348" s="11">
        <v>0</v>
      </c>
      <c r="AP348" s="105">
        <v>0</v>
      </c>
      <c r="AQ348" s="11">
        <v>0</v>
      </c>
      <c r="AR348" s="11">
        <v>0</v>
      </c>
      <c r="AS348" s="11">
        <v>0</v>
      </c>
      <c r="AT348" s="11">
        <v>0</v>
      </c>
      <c r="AU348" s="11">
        <v>0</v>
      </c>
      <c r="AV348" s="11">
        <v>0</v>
      </c>
      <c r="AW348" s="11">
        <v>0</v>
      </c>
      <c r="AX348" s="11">
        <v>0</v>
      </c>
      <c r="AZ348" s="11">
        <v>0</v>
      </c>
      <c r="BA348" s="11">
        <v>0</v>
      </c>
    </row>
    <row r="349" spans="1:53" hidden="1" x14ac:dyDescent="0.25">
      <c r="A349">
        <v>5</v>
      </c>
      <c r="B349" t="str">
        <f t="shared" si="39"/>
        <v>FlC-5951</v>
      </c>
      <c r="C349" s="2" t="s">
        <v>315</v>
      </c>
      <c r="D349" s="2" t="str">
        <f t="shared" si="40"/>
        <v>5</v>
      </c>
      <c r="E349" s="2" t="str">
        <f t="shared" si="41"/>
        <v>59</v>
      </c>
      <c r="F349" s="2" t="str">
        <f t="shared" si="42"/>
        <v>595</v>
      </c>
      <c r="G349" s="1" t="s">
        <v>745</v>
      </c>
      <c r="H349" s="7">
        <v>0</v>
      </c>
      <c r="I349" s="7"/>
      <c r="J349" s="7">
        <v>0</v>
      </c>
      <c r="K349" s="7">
        <v>0</v>
      </c>
      <c r="L349" s="7">
        <v>0</v>
      </c>
      <c r="M349" s="7"/>
      <c r="N349" s="7">
        <v>0</v>
      </c>
      <c r="O349" s="7">
        <v>0</v>
      </c>
      <c r="P349" s="7">
        <v>0</v>
      </c>
      <c r="Q349" s="7"/>
      <c r="R349" s="7">
        <v>0</v>
      </c>
      <c r="S349" s="7">
        <v>0</v>
      </c>
      <c r="T349" s="7">
        <v>0</v>
      </c>
      <c r="U349" s="7"/>
      <c r="V349" s="7">
        <v>0</v>
      </c>
      <c r="W349" s="7">
        <v>0</v>
      </c>
      <c r="X349" s="7">
        <v>0</v>
      </c>
      <c r="Y349" s="7"/>
      <c r="Z349" s="7">
        <v>0</v>
      </c>
      <c r="AA349" s="7">
        <v>0</v>
      </c>
      <c r="AB349" s="7">
        <v>0</v>
      </c>
      <c r="AC349" s="7"/>
      <c r="AD349" s="7">
        <v>0</v>
      </c>
      <c r="AE349" s="7">
        <v>0</v>
      </c>
      <c r="AF349" s="7">
        <v>0</v>
      </c>
      <c r="AG349" s="29">
        <v>0</v>
      </c>
      <c r="AH349" s="7">
        <v>0</v>
      </c>
      <c r="AI349" s="7">
        <v>0</v>
      </c>
      <c r="AJ349" s="7">
        <v>0</v>
      </c>
      <c r="AK349" s="29">
        <v>0</v>
      </c>
      <c r="AL349" s="7">
        <v>0</v>
      </c>
      <c r="AM349" s="105">
        <v>0</v>
      </c>
      <c r="AN349" s="7">
        <v>0</v>
      </c>
      <c r="AO349" s="11">
        <v>0</v>
      </c>
      <c r="AP349" s="105">
        <v>0</v>
      </c>
      <c r="AQ349" s="11">
        <v>0</v>
      </c>
      <c r="AR349" s="11">
        <v>0</v>
      </c>
      <c r="AS349" s="11">
        <v>0</v>
      </c>
      <c r="AT349" s="11">
        <v>0</v>
      </c>
      <c r="AU349" s="11">
        <v>0</v>
      </c>
      <c r="AV349" s="11">
        <v>0</v>
      </c>
      <c r="AW349" s="11">
        <v>0</v>
      </c>
      <c r="AX349" s="11">
        <v>0</v>
      </c>
      <c r="AZ349" s="11">
        <v>0</v>
      </c>
      <c r="BA349" s="11">
        <v>0</v>
      </c>
    </row>
    <row r="350" spans="1:53" hidden="1" x14ac:dyDescent="0.25">
      <c r="A350">
        <v>5</v>
      </c>
      <c r="B350" t="str">
        <f t="shared" si="39"/>
        <v>FlC-5952</v>
      </c>
      <c r="C350" s="2" t="s">
        <v>315</v>
      </c>
      <c r="D350" s="2" t="str">
        <f t="shared" si="40"/>
        <v>5</v>
      </c>
      <c r="E350" s="2" t="str">
        <f t="shared" si="41"/>
        <v>59</v>
      </c>
      <c r="F350" s="2" t="str">
        <f t="shared" si="42"/>
        <v>595</v>
      </c>
      <c r="G350" s="1" t="s">
        <v>746</v>
      </c>
      <c r="H350" s="7">
        <v>0</v>
      </c>
      <c r="I350" s="7"/>
      <c r="J350" s="7">
        <v>0</v>
      </c>
      <c r="K350" s="7">
        <v>0</v>
      </c>
      <c r="L350" s="7">
        <v>0</v>
      </c>
      <c r="M350" s="7"/>
      <c r="N350" s="7">
        <v>0</v>
      </c>
      <c r="O350" s="7">
        <v>0</v>
      </c>
      <c r="P350" s="7">
        <v>0</v>
      </c>
      <c r="Q350" s="7"/>
      <c r="R350" s="7">
        <v>29.646000000000001</v>
      </c>
      <c r="S350" s="7">
        <v>29.646000000000001</v>
      </c>
      <c r="T350" s="7">
        <v>0</v>
      </c>
      <c r="U350" s="7"/>
      <c r="V350" s="7">
        <v>49.363999999999997</v>
      </c>
      <c r="W350" s="7">
        <v>49.363999999999997</v>
      </c>
      <c r="X350" s="7">
        <v>50</v>
      </c>
      <c r="Y350" s="7"/>
      <c r="Z350" s="7">
        <v>56.514000000000003</v>
      </c>
      <c r="AA350" s="7">
        <v>56.514000000000003</v>
      </c>
      <c r="AB350" s="7">
        <v>50</v>
      </c>
      <c r="AC350" s="7"/>
      <c r="AD350" s="7">
        <v>77.162000000000006</v>
      </c>
      <c r="AE350" s="7">
        <v>77.162000000000006</v>
      </c>
      <c r="AF350" s="7">
        <v>50</v>
      </c>
      <c r="AG350" s="29">
        <v>65</v>
      </c>
      <c r="AH350" s="7">
        <v>76.332999999999998</v>
      </c>
      <c r="AI350" s="7">
        <v>76.332999999999998</v>
      </c>
      <c r="AJ350" s="7">
        <v>50</v>
      </c>
      <c r="AK350" s="29">
        <v>67</v>
      </c>
      <c r="AL350" s="7">
        <v>72.122050000000002</v>
      </c>
      <c r="AM350" s="105">
        <v>72.122050000000002</v>
      </c>
      <c r="AN350" s="7">
        <v>50</v>
      </c>
      <c r="AO350" s="11">
        <v>50</v>
      </c>
      <c r="AP350" s="105">
        <v>75.738</v>
      </c>
      <c r="AQ350" s="11">
        <v>75.738</v>
      </c>
      <c r="AR350" s="11">
        <v>50</v>
      </c>
      <c r="AS350" s="11">
        <v>24.771699999999999</v>
      </c>
      <c r="AT350" s="11">
        <v>33.487839999999998</v>
      </c>
      <c r="AU350" s="11">
        <v>33.487839999999998</v>
      </c>
      <c r="AV350" s="11">
        <v>50</v>
      </c>
      <c r="AW350" s="11">
        <v>40.329070000000002</v>
      </c>
      <c r="AX350" s="11">
        <v>37.329070000000002</v>
      </c>
      <c r="AZ350" s="11">
        <v>50</v>
      </c>
      <c r="BA350" s="11">
        <v>35</v>
      </c>
    </row>
    <row r="351" spans="1:53" hidden="1" x14ac:dyDescent="0.25">
      <c r="A351">
        <v>5</v>
      </c>
      <c r="B351" t="str">
        <f t="shared" si="39"/>
        <v>FlC-5960</v>
      </c>
      <c r="C351" s="2" t="s">
        <v>315</v>
      </c>
      <c r="D351" s="2" t="str">
        <f t="shared" si="40"/>
        <v>5</v>
      </c>
      <c r="E351" s="2" t="str">
        <f t="shared" si="41"/>
        <v>59</v>
      </c>
      <c r="F351" s="2" t="str">
        <f t="shared" si="42"/>
        <v>596</v>
      </c>
      <c r="G351" s="1" t="s">
        <v>747</v>
      </c>
      <c r="H351" s="7">
        <v>0</v>
      </c>
      <c r="I351" s="7"/>
      <c r="J351" s="7">
        <v>0</v>
      </c>
      <c r="K351" s="7">
        <v>0</v>
      </c>
      <c r="L351" s="7">
        <v>0</v>
      </c>
      <c r="M351" s="7"/>
      <c r="N351" s="7">
        <v>0</v>
      </c>
      <c r="O351" s="7">
        <v>0</v>
      </c>
      <c r="P351" s="7">
        <v>0</v>
      </c>
      <c r="Q351" s="7"/>
      <c r="R351" s="7">
        <v>0</v>
      </c>
      <c r="S351" s="7">
        <v>0</v>
      </c>
      <c r="T351" s="7">
        <v>0</v>
      </c>
      <c r="U351" s="7"/>
      <c r="V351" s="7">
        <v>0</v>
      </c>
      <c r="W351" s="7">
        <v>0</v>
      </c>
      <c r="X351" s="7">
        <v>0</v>
      </c>
      <c r="Y351" s="7"/>
      <c r="Z351" s="7">
        <v>0</v>
      </c>
      <c r="AA351" s="7">
        <v>0</v>
      </c>
      <c r="AB351" s="7">
        <v>0</v>
      </c>
      <c r="AC351" s="7"/>
      <c r="AD351" s="7">
        <v>0</v>
      </c>
      <c r="AE351" s="7">
        <v>0</v>
      </c>
      <c r="AF351" s="7">
        <v>0</v>
      </c>
      <c r="AG351" s="29">
        <v>0</v>
      </c>
      <c r="AH351" s="7">
        <v>0</v>
      </c>
      <c r="AI351" s="7">
        <v>0</v>
      </c>
      <c r="AJ351" s="7">
        <v>0</v>
      </c>
      <c r="AK351" s="29">
        <v>0</v>
      </c>
      <c r="AL351" s="7">
        <v>0</v>
      </c>
      <c r="AM351" s="105">
        <v>0</v>
      </c>
      <c r="AN351" s="7">
        <v>0</v>
      </c>
      <c r="AO351" s="11">
        <v>0</v>
      </c>
      <c r="AP351" s="105">
        <v>0</v>
      </c>
      <c r="AQ351" s="11">
        <v>0</v>
      </c>
      <c r="AR351" s="11">
        <v>0</v>
      </c>
      <c r="AS351" s="11">
        <v>0</v>
      </c>
      <c r="AT351" s="11">
        <v>0</v>
      </c>
      <c r="AU351" s="11">
        <v>0</v>
      </c>
      <c r="AV351" s="11">
        <v>0</v>
      </c>
      <c r="AW351" s="11">
        <v>0</v>
      </c>
      <c r="AX351" s="11">
        <v>8</v>
      </c>
      <c r="AZ351" s="11">
        <v>0</v>
      </c>
      <c r="BA351" s="11">
        <v>0</v>
      </c>
    </row>
    <row r="352" spans="1:53" hidden="1" x14ac:dyDescent="0.25">
      <c r="A352">
        <v>5</v>
      </c>
      <c r="B352" t="str">
        <f t="shared" si="39"/>
        <v>FlC-6611</v>
      </c>
      <c r="C352" s="2" t="s">
        <v>315</v>
      </c>
      <c r="D352" s="2" t="str">
        <f t="shared" si="40"/>
        <v>6</v>
      </c>
      <c r="E352" s="2" t="str">
        <f t="shared" si="41"/>
        <v>66</v>
      </c>
      <c r="F352" s="2" t="str">
        <f t="shared" si="42"/>
        <v>661</v>
      </c>
      <c r="G352" s="1" t="s">
        <v>748</v>
      </c>
      <c r="H352" s="7">
        <v>0</v>
      </c>
      <c r="I352" s="7"/>
      <c r="J352" s="7">
        <v>0</v>
      </c>
      <c r="K352" s="7">
        <v>0</v>
      </c>
      <c r="L352" s="7">
        <v>0</v>
      </c>
      <c r="M352" s="7"/>
      <c r="N352" s="7">
        <v>0</v>
      </c>
      <c r="O352" s="7">
        <v>0</v>
      </c>
      <c r="P352" s="7">
        <v>0</v>
      </c>
      <c r="Q352" s="7"/>
      <c r="R352" s="7">
        <v>0</v>
      </c>
      <c r="S352" s="7">
        <v>0</v>
      </c>
      <c r="T352" s="7">
        <v>0</v>
      </c>
      <c r="U352" s="7"/>
      <c r="V352" s="7">
        <v>0</v>
      </c>
      <c r="W352" s="7">
        <v>0</v>
      </c>
      <c r="X352" s="7">
        <v>2791</v>
      </c>
      <c r="Y352" s="7"/>
      <c r="Z352" s="7">
        <v>0</v>
      </c>
      <c r="AA352" s="7">
        <v>0</v>
      </c>
      <c r="AB352" s="7">
        <v>0</v>
      </c>
      <c r="AC352" s="7"/>
      <c r="AD352" s="7">
        <v>0</v>
      </c>
      <c r="AE352" s="7">
        <v>0</v>
      </c>
      <c r="AF352" s="7">
        <v>0</v>
      </c>
      <c r="AG352" s="29">
        <v>0</v>
      </c>
      <c r="AH352" s="7">
        <v>0</v>
      </c>
      <c r="AI352" s="7">
        <v>0</v>
      </c>
      <c r="AJ352" s="7">
        <v>70</v>
      </c>
      <c r="AK352" s="29">
        <v>0</v>
      </c>
      <c r="AL352" s="7">
        <v>0</v>
      </c>
      <c r="AM352" s="105">
        <v>0</v>
      </c>
      <c r="AN352" s="7">
        <v>70</v>
      </c>
      <c r="AO352" s="11">
        <v>0</v>
      </c>
      <c r="AP352" s="105">
        <v>0</v>
      </c>
      <c r="AQ352" s="11">
        <v>0</v>
      </c>
      <c r="AR352" s="11">
        <v>70</v>
      </c>
      <c r="AS352" s="11">
        <v>0</v>
      </c>
      <c r="AT352" s="11">
        <v>0</v>
      </c>
      <c r="AU352" s="11">
        <v>0</v>
      </c>
      <c r="AV352" s="11">
        <v>70</v>
      </c>
      <c r="AW352" s="11">
        <v>0</v>
      </c>
      <c r="AX352" s="11">
        <v>0</v>
      </c>
      <c r="AZ352" s="11">
        <v>70</v>
      </c>
      <c r="BA352" s="11">
        <v>0</v>
      </c>
    </row>
    <row r="353" spans="1:53" hidden="1" x14ac:dyDescent="0.25">
      <c r="A353">
        <v>5</v>
      </c>
      <c r="B353" t="str">
        <f t="shared" si="39"/>
        <v>FlC-6612</v>
      </c>
      <c r="C353" s="2" t="s">
        <v>315</v>
      </c>
      <c r="D353" s="2" t="str">
        <f t="shared" si="40"/>
        <v>6</v>
      </c>
      <c r="E353" s="2" t="str">
        <f t="shared" si="41"/>
        <v>66</v>
      </c>
      <c r="F353" s="2" t="str">
        <f t="shared" si="42"/>
        <v>661</v>
      </c>
      <c r="G353" s="1" t="s">
        <v>749</v>
      </c>
      <c r="H353" s="7">
        <v>0</v>
      </c>
      <c r="I353" s="7"/>
      <c r="J353" s="7">
        <v>0</v>
      </c>
      <c r="K353" s="7">
        <v>0</v>
      </c>
      <c r="L353" s="7">
        <v>0</v>
      </c>
      <c r="M353" s="7"/>
      <c r="N353" s="7">
        <v>0</v>
      </c>
      <c r="O353" s="7">
        <v>0</v>
      </c>
      <c r="P353" s="7">
        <v>0</v>
      </c>
      <c r="Q353" s="7"/>
      <c r="R353" s="7">
        <v>0</v>
      </c>
      <c r="S353" s="7">
        <v>0</v>
      </c>
      <c r="T353" s="7">
        <v>0</v>
      </c>
      <c r="U353" s="7"/>
      <c r="V353" s="7">
        <v>0</v>
      </c>
      <c r="W353" s="7">
        <v>0</v>
      </c>
      <c r="X353" s="7">
        <v>55000</v>
      </c>
      <c r="Y353" s="7"/>
      <c r="Z353" s="7">
        <v>13250</v>
      </c>
      <c r="AA353" s="7">
        <v>13250</v>
      </c>
      <c r="AB353" s="7">
        <v>3329</v>
      </c>
      <c r="AC353" s="7"/>
      <c r="AD353" s="7">
        <v>0</v>
      </c>
      <c r="AE353" s="7">
        <v>0</v>
      </c>
      <c r="AF353" s="7">
        <v>0</v>
      </c>
      <c r="AG353" s="29">
        <v>0</v>
      </c>
      <c r="AH353" s="7">
        <v>0</v>
      </c>
      <c r="AI353" s="7">
        <v>0</v>
      </c>
      <c r="AJ353" s="7">
        <v>0</v>
      </c>
      <c r="AK353" s="29">
        <v>0</v>
      </c>
      <c r="AL353" s="7">
        <v>0</v>
      </c>
      <c r="AM353" s="105">
        <v>0</v>
      </c>
      <c r="AN353" s="7">
        <v>0</v>
      </c>
      <c r="AO353" s="11">
        <v>0</v>
      </c>
      <c r="AP353" s="105">
        <v>0</v>
      </c>
      <c r="AQ353" s="11">
        <v>0</v>
      </c>
      <c r="AR353" s="11">
        <v>0</v>
      </c>
      <c r="AS353" s="11">
        <v>0</v>
      </c>
      <c r="AT353" s="11">
        <v>0</v>
      </c>
      <c r="AU353" s="11">
        <v>0</v>
      </c>
      <c r="AV353" s="11">
        <v>0</v>
      </c>
      <c r="AW353" s="11">
        <v>0</v>
      </c>
      <c r="AX353" s="11">
        <v>0</v>
      </c>
      <c r="AZ353" s="11">
        <v>0</v>
      </c>
      <c r="BA353" s="11">
        <v>0</v>
      </c>
    </row>
    <row r="354" spans="1:53" hidden="1" x14ac:dyDescent="0.25">
      <c r="A354">
        <v>5</v>
      </c>
      <c r="B354" t="str">
        <f t="shared" si="39"/>
        <v>FlC-6621</v>
      </c>
      <c r="C354" s="2" t="s">
        <v>315</v>
      </c>
      <c r="D354" s="2" t="str">
        <f t="shared" si="40"/>
        <v>6</v>
      </c>
      <c r="E354" s="2" t="str">
        <f t="shared" si="41"/>
        <v>66</v>
      </c>
      <c r="F354" s="2" t="str">
        <f t="shared" si="42"/>
        <v>662</v>
      </c>
      <c r="G354" s="1" t="s">
        <v>750</v>
      </c>
      <c r="H354" s="7">
        <v>0</v>
      </c>
      <c r="I354" s="7"/>
      <c r="J354" s="7">
        <v>0</v>
      </c>
      <c r="K354" s="7">
        <v>0</v>
      </c>
      <c r="L354" s="7">
        <v>0</v>
      </c>
      <c r="M354" s="7"/>
      <c r="N354" s="7">
        <v>0</v>
      </c>
      <c r="O354" s="7">
        <v>0</v>
      </c>
      <c r="P354" s="7">
        <v>0</v>
      </c>
      <c r="Q354" s="7"/>
      <c r="R354" s="7">
        <v>0</v>
      </c>
      <c r="S354" s="7">
        <v>0</v>
      </c>
      <c r="T354" s="7">
        <v>0</v>
      </c>
      <c r="U354" s="7"/>
      <c r="V354" s="7">
        <v>0</v>
      </c>
      <c r="W354" s="7">
        <v>0</v>
      </c>
      <c r="X354" s="7">
        <v>0</v>
      </c>
      <c r="Y354" s="7"/>
      <c r="Z354" s="7">
        <v>0</v>
      </c>
      <c r="AA354" s="7">
        <v>0</v>
      </c>
      <c r="AB354" s="7">
        <v>0</v>
      </c>
      <c r="AC354" s="7"/>
      <c r="AD354" s="7">
        <v>0</v>
      </c>
      <c r="AE354" s="7">
        <v>0</v>
      </c>
      <c r="AF354" s="7">
        <v>0</v>
      </c>
      <c r="AG354" s="29">
        <v>0</v>
      </c>
      <c r="AH354" s="7">
        <v>0</v>
      </c>
      <c r="AI354" s="7">
        <v>0</v>
      </c>
      <c r="AJ354" s="7">
        <v>0</v>
      </c>
      <c r="AK354" s="29">
        <v>0</v>
      </c>
      <c r="AL354" s="7">
        <v>0</v>
      </c>
      <c r="AM354" s="105">
        <v>0</v>
      </c>
      <c r="AN354" s="7">
        <v>0</v>
      </c>
      <c r="AO354" s="11">
        <v>0</v>
      </c>
      <c r="AP354" s="105">
        <v>0</v>
      </c>
      <c r="AQ354" s="11">
        <v>0</v>
      </c>
      <c r="AR354" s="11">
        <v>0</v>
      </c>
      <c r="AS354" s="11">
        <v>0</v>
      </c>
      <c r="AT354" s="11">
        <v>0</v>
      </c>
      <c r="AU354" s="11">
        <v>0</v>
      </c>
      <c r="AV354" s="11">
        <v>0</v>
      </c>
      <c r="AW354" s="11">
        <v>0</v>
      </c>
      <c r="AX354" s="11">
        <v>0</v>
      </c>
      <c r="AZ354" s="11">
        <v>0</v>
      </c>
      <c r="BA354" s="11">
        <v>0</v>
      </c>
    </row>
    <row r="355" spans="1:53" hidden="1" x14ac:dyDescent="0.25">
      <c r="A355">
        <v>5</v>
      </c>
      <c r="B355" t="str">
        <f t="shared" si="39"/>
        <v>FlC-6622</v>
      </c>
      <c r="C355" s="2" t="s">
        <v>315</v>
      </c>
      <c r="D355" s="2" t="str">
        <f t="shared" si="40"/>
        <v>6</v>
      </c>
      <c r="E355" s="2" t="str">
        <f t="shared" si="41"/>
        <v>66</v>
      </c>
      <c r="F355" s="2" t="str">
        <f t="shared" si="42"/>
        <v>662</v>
      </c>
      <c r="G355" s="1" t="s">
        <v>751</v>
      </c>
      <c r="H355" s="7">
        <v>0</v>
      </c>
      <c r="I355" s="7"/>
      <c r="J355" s="7">
        <v>0</v>
      </c>
      <c r="K355" s="7">
        <v>0</v>
      </c>
      <c r="L355" s="7">
        <v>0</v>
      </c>
      <c r="M355" s="7"/>
      <c r="N355" s="7">
        <v>0</v>
      </c>
      <c r="O355" s="7">
        <v>0</v>
      </c>
      <c r="P355" s="7">
        <v>0</v>
      </c>
      <c r="Q355" s="7"/>
      <c r="R355" s="7">
        <v>0</v>
      </c>
      <c r="S355" s="7">
        <v>0</v>
      </c>
      <c r="T355" s="7">
        <v>0</v>
      </c>
      <c r="U355" s="7"/>
      <c r="V355" s="7">
        <v>0</v>
      </c>
      <c r="W355" s="7">
        <v>0</v>
      </c>
      <c r="X355" s="7">
        <v>0</v>
      </c>
      <c r="Y355" s="7"/>
      <c r="Z355" s="7">
        <v>0</v>
      </c>
      <c r="AA355" s="7">
        <v>0</v>
      </c>
      <c r="AB355" s="7">
        <v>0</v>
      </c>
      <c r="AC355" s="7"/>
      <c r="AD355" s="7">
        <v>0</v>
      </c>
      <c r="AE355" s="7">
        <v>0</v>
      </c>
      <c r="AF355" s="7">
        <v>0</v>
      </c>
      <c r="AG355" s="29">
        <v>0</v>
      </c>
      <c r="AH355" s="7">
        <v>0</v>
      </c>
      <c r="AI355" s="7">
        <v>0</v>
      </c>
      <c r="AJ355" s="7">
        <v>0</v>
      </c>
      <c r="AK355" s="29">
        <v>0</v>
      </c>
      <c r="AL355" s="7">
        <v>0</v>
      </c>
      <c r="AM355" s="105">
        <v>0</v>
      </c>
      <c r="AN355" s="7">
        <v>0</v>
      </c>
      <c r="AO355" s="11">
        <v>0</v>
      </c>
      <c r="AP355" s="105">
        <v>0</v>
      </c>
      <c r="AQ355" s="11">
        <v>0</v>
      </c>
      <c r="AR355" s="11">
        <v>0</v>
      </c>
      <c r="AS355" s="11">
        <v>0</v>
      </c>
      <c r="AT355" s="11">
        <v>0</v>
      </c>
      <c r="AU355" s="11">
        <v>0</v>
      </c>
      <c r="AV355" s="11">
        <v>0</v>
      </c>
      <c r="AW355" s="11">
        <v>0</v>
      </c>
      <c r="AX355" s="11">
        <v>0</v>
      </c>
      <c r="AZ355" s="11">
        <v>0</v>
      </c>
      <c r="BA355" s="11">
        <v>0</v>
      </c>
    </row>
    <row r="356" spans="1:53" hidden="1" x14ac:dyDescent="0.25">
      <c r="A356">
        <v>5</v>
      </c>
      <c r="B356" t="str">
        <f t="shared" si="39"/>
        <v>FlC-6631</v>
      </c>
      <c r="C356" s="2" t="s">
        <v>315</v>
      </c>
      <c r="D356" s="2" t="str">
        <f t="shared" si="40"/>
        <v>6</v>
      </c>
      <c r="E356" s="2" t="str">
        <f t="shared" si="41"/>
        <v>66</v>
      </c>
      <c r="F356" s="2" t="str">
        <f t="shared" si="42"/>
        <v>663</v>
      </c>
      <c r="G356" s="1" t="s">
        <v>752</v>
      </c>
      <c r="H356" s="7">
        <v>0</v>
      </c>
      <c r="I356" s="7"/>
      <c r="J356" s="7">
        <v>0</v>
      </c>
      <c r="K356" s="7">
        <v>0</v>
      </c>
      <c r="L356" s="7">
        <v>0</v>
      </c>
      <c r="M356" s="7"/>
      <c r="N356" s="7">
        <v>0</v>
      </c>
      <c r="O356" s="7">
        <v>0</v>
      </c>
      <c r="P356" s="7">
        <v>0</v>
      </c>
      <c r="Q356" s="7"/>
      <c r="R356" s="7">
        <v>0</v>
      </c>
      <c r="S356" s="7">
        <v>0</v>
      </c>
      <c r="T356" s="7">
        <v>0</v>
      </c>
      <c r="U356" s="7"/>
      <c r="V356" s="7">
        <v>0</v>
      </c>
      <c r="W356" s="7">
        <v>0</v>
      </c>
      <c r="X356" s="7">
        <v>0</v>
      </c>
      <c r="Y356" s="7"/>
      <c r="Z356" s="7">
        <v>0</v>
      </c>
      <c r="AA356" s="7">
        <v>0</v>
      </c>
      <c r="AB356" s="7">
        <v>119</v>
      </c>
      <c r="AC356" s="7"/>
      <c r="AD356" s="7">
        <v>0</v>
      </c>
      <c r="AE356" s="7">
        <v>0</v>
      </c>
      <c r="AF356" s="7">
        <v>0</v>
      </c>
      <c r="AG356" s="29">
        <v>0</v>
      </c>
      <c r="AH356" s="7">
        <v>0</v>
      </c>
      <c r="AI356" s="7">
        <v>0</v>
      </c>
      <c r="AJ356" s="7">
        <v>0</v>
      </c>
      <c r="AK356" s="29">
        <v>0</v>
      </c>
      <c r="AL356" s="7">
        <v>0</v>
      </c>
      <c r="AM356" s="105">
        <v>0</v>
      </c>
      <c r="AN356" s="7">
        <v>0</v>
      </c>
      <c r="AO356" s="11">
        <v>0</v>
      </c>
      <c r="AP356" s="105">
        <v>0</v>
      </c>
      <c r="AQ356" s="11">
        <v>0</v>
      </c>
      <c r="AR356" s="11">
        <v>0</v>
      </c>
      <c r="AS356" s="11">
        <v>0</v>
      </c>
      <c r="AT356" s="11">
        <v>0</v>
      </c>
      <c r="AU356" s="11">
        <v>0</v>
      </c>
      <c r="AV356" s="11">
        <v>0</v>
      </c>
      <c r="AW356" s="11">
        <v>0</v>
      </c>
      <c r="AX356" s="11">
        <v>0</v>
      </c>
      <c r="AZ356" s="11">
        <v>0</v>
      </c>
      <c r="BA356" s="11">
        <v>0</v>
      </c>
    </row>
    <row r="357" spans="1:53" hidden="1" x14ac:dyDescent="0.25">
      <c r="A357">
        <v>5</v>
      </c>
      <c r="B357" t="str">
        <f t="shared" si="39"/>
        <v>FlC-6632</v>
      </c>
      <c r="C357" s="2" t="s">
        <v>315</v>
      </c>
      <c r="D357" s="2" t="str">
        <f t="shared" si="40"/>
        <v>6</v>
      </c>
      <c r="E357" s="2" t="str">
        <f t="shared" si="41"/>
        <v>66</v>
      </c>
      <c r="F357" s="2" t="str">
        <f t="shared" si="42"/>
        <v>663</v>
      </c>
      <c r="G357" s="1" t="s">
        <v>753</v>
      </c>
      <c r="H357" s="7">
        <v>0</v>
      </c>
      <c r="I357" s="7"/>
      <c r="J357" s="7">
        <v>0</v>
      </c>
      <c r="K357" s="7">
        <v>0</v>
      </c>
      <c r="L357" s="7">
        <v>0</v>
      </c>
      <c r="M357" s="7"/>
      <c r="N357" s="7">
        <v>0</v>
      </c>
      <c r="O357" s="7">
        <v>0</v>
      </c>
      <c r="P357" s="7">
        <v>0</v>
      </c>
      <c r="Q357" s="7"/>
      <c r="R357" s="7">
        <v>0</v>
      </c>
      <c r="S357" s="7">
        <v>0</v>
      </c>
      <c r="T357" s="7">
        <v>0</v>
      </c>
      <c r="U357" s="7"/>
      <c r="V357" s="7">
        <v>0</v>
      </c>
      <c r="W357" s="7">
        <v>0</v>
      </c>
      <c r="X357" s="7">
        <v>0</v>
      </c>
      <c r="Y357" s="7"/>
      <c r="Z357" s="7">
        <v>0</v>
      </c>
      <c r="AA357" s="7">
        <v>0</v>
      </c>
      <c r="AB357" s="7">
        <v>0</v>
      </c>
      <c r="AC357" s="7"/>
      <c r="AD357" s="7">
        <v>0</v>
      </c>
      <c r="AE357" s="7">
        <v>0</v>
      </c>
      <c r="AF357" s="7">
        <v>0</v>
      </c>
      <c r="AG357" s="29">
        <v>0</v>
      </c>
      <c r="AH357" s="7">
        <v>0</v>
      </c>
      <c r="AI357" s="7">
        <v>0</v>
      </c>
      <c r="AJ357" s="7">
        <v>0</v>
      </c>
      <c r="AK357" s="29">
        <v>0</v>
      </c>
      <c r="AL357" s="7">
        <v>0</v>
      </c>
      <c r="AM357" s="105">
        <v>0</v>
      </c>
      <c r="AN357" s="7">
        <v>0</v>
      </c>
      <c r="AO357" s="11">
        <v>0</v>
      </c>
      <c r="AP357" s="105">
        <v>0</v>
      </c>
      <c r="AQ357" s="11">
        <v>0</v>
      </c>
      <c r="AR357" s="11">
        <v>0</v>
      </c>
      <c r="AS357" s="11">
        <v>0</v>
      </c>
      <c r="AT357" s="11">
        <v>0</v>
      </c>
      <c r="AU357" s="11">
        <v>0</v>
      </c>
      <c r="AV357" s="11">
        <v>0</v>
      </c>
      <c r="AW357" s="11">
        <v>0</v>
      </c>
      <c r="AX357" s="11">
        <v>0</v>
      </c>
      <c r="AZ357" s="11">
        <v>0</v>
      </c>
      <c r="BA357" s="11">
        <v>0</v>
      </c>
    </row>
    <row r="358" spans="1:53" hidden="1" x14ac:dyDescent="0.25">
      <c r="A358">
        <v>5</v>
      </c>
      <c r="B358" t="str">
        <f t="shared" si="39"/>
        <v>FlC-6641</v>
      </c>
      <c r="C358" s="2" t="s">
        <v>315</v>
      </c>
      <c r="D358" s="2" t="str">
        <f t="shared" si="40"/>
        <v>6</v>
      </c>
      <c r="E358" s="2" t="str">
        <f t="shared" si="41"/>
        <v>66</v>
      </c>
      <c r="F358" s="2" t="str">
        <f t="shared" si="42"/>
        <v>664</v>
      </c>
      <c r="G358" s="1" t="s">
        <v>754</v>
      </c>
      <c r="H358" s="7">
        <v>0</v>
      </c>
      <c r="I358" s="7"/>
      <c r="J358" s="7">
        <v>0</v>
      </c>
      <c r="K358" s="7">
        <v>0</v>
      </c>
      <c r="L358" s="7">
        <v>0</v>
      </c>
      <c r="M358" s="7"/>
      <c r="N358" s="7">
        <v>0</v>
      </c>
      <c r="O358" s="7">
        <v>0</v>
      </c>
      <c r="P358" s="7">
        <v>0</v>
      </c>
      <c r="Q358" s="7"/>
      <c r="R358" s="7">
        <v>0</v>
      </c>
      <c r="S358" s="7">
        <v>0</v>
      </c>
      <c r="T358" s="7">
        <v>0</v>
      </c>
      <c r="U358" s="7"/>
      <c r="V358" s="7">
        <v>0</v>
      </c>
      <c r="W358" s="7">
        <v>0</v>
      </c>
      <c r="X358" s="7">
        <v>0</v>
      </c>
      <c r="Y358" s="7"/>
      <c r="Z358" s="7">
        <v>0</v>
      </c>
      <c r="AA358" s="7">
        <v>0</v>
      </c>
      <c r="AB358" s="7">
        <v>1</v>
      </c>
      <c r="AC358" s="7"/>
      <c r="AD358" s="7">
        <v>0</v>
      </c>
      <c r="AE358" s="7">
        <v>0</v>
      </c>
      <c r="AF358" s="7">
        <v>70</v>
      </c>
      <c r="AG358" s="29">
        <v>0</v>
      </c>
      <c r="AH358" s="7">
        <v>0</v>
      </c>
      <c r="AI358" s="7">
        <v>0</v>
      </c>
      <c r="AJ358" s="7">
        <v>2696</v>
      </c>
      <c r="AK358" s="29">
        <v>0</v>
      </c>
      <c r="AL358" s="7">
        <v>0</v>
      </c>
      <c r="AM358" s="105">
        <v>0</v>
      </c>
      <c r="AN358" s="7">
        <v>0</v>
      </c>
      <c r="AO358" s="11">
        <v>0</v>
      </c>
      <c r="AP358" s="105">
        <v>0</v>
      </c>
      <c r="AQ358" s="11">
        <v>0</v>
      </c>
      <c r="AR358" s="11">
        <v>0</v>
      </c>
      <c r="AS358" s="11">
        <v>0</v>
      </c>
      <c r="AT358" s="11">
        <v>0</v>
      </c>
      <c r="AU358" s="11">
        <v>0</v>
      </c>
      <c r="AV358" s="11">
        <v>400</v>
      </c>
      <c r="AW358" s="11">
        <v>0</v>
      </c>
      <c r="AX358" s="11">
        <v>0</v>
      </c>
      <c r="AZ358" s="11">
        <v>0</v>
      </c>
      <c r="BA358" s="11">
        <v>0</v>
      </c>
    </row>
    <row r="359" spans="1:53" hidden="1" x14ac:dyDescent="0.25">
      <c r="A359">
        <v>5</v>
      </c>
      <c r="B359" t="str">
        <f t="shared" si="39"/>
        <v>FlC-6642</v>
      </c>
      <c r="C359" s="2" t="s">
        <v>315</v>
      </c>
      <c r="D359" s="2" t="str">
        <f t="shared" si="40"/>
        <v>6</v>
      </c>
      <c r="E359" s="2" t="str">
        <f t="shared" si="41"/>
        <v>66</v>
      </c>
      <c r="F359" s="2" t="str">
        <f t="shared" si="42"/>
        <v>664</v>
      </c>
      <c r="G359" s="1" t="s">
        <v>755</v>
      </c>
      <c r="H359" s="7">
        <v>0</v>
      </c>
      <c r="I359" s="7"/>
      <c r="J359" s="7">
        <v>0</v>
      </c>
      <c r="K359" s="7">
        <v>0</v>
      </c>
      <c r="L359" s="7">
        <v>0</v>
      </c>
      <c r="M359" s="7"/>
      <c r="N359" s="7">
        <v>0</v>
      </c>
      <c r="O359" s="7">
        <v>0</v>
      </c>
      <c r="P359" s="7">
        <v>0</v>
      </c>
      <c r="Q359" s="7"/>
      <c r="R359" s="7">
        <v>0</v>
      </c>
      <c r="S359" s="7">
        <v>0</v>
      </c>
      <c r="T359" s="7">
        <v>0</v>
      </c>
      <c r="U359" s="7"/>
      <c r="V359" s="7">
        <v>0</v>
      </c>
      <c r="W359" s="7">
        <v>0</v>
      </c>
      <c r="X359" s="7">
        <v>0</v>
      </c>
      <c r="Y359" s="7"/>
      <c r="Z359" s="7">
        <v>0</v>
      </c>
      <c r="AA359" s="7">
        <v>0</v>
      </c>
      <c r="AB359" s="7">
        <v>0</v>
      </c>
      <c r="AC359" s="7"/>
      <c r="AD359" s="7">
        <v>0</v>
      </c>
      <c r="AE359" s="7">
        <v>0</v>
      </c>
      <c r="AF359" s="7">
        <v>0</v>
      </c>
      <c r="AG359" s="29">
        <v>0</v>
      </c>
      <c r="AH359" s="7">
        <v>0</v>
      </c>
      <c r="AI359" s="7">
        <v>0</v>
      </c>
      <c r="AJ359" s="7">
        <v>3547</v>
      </c>
      <c r="AK359" s="29">
        <v>0</v>
      </c>
      <c r="AL359" s="7">
        <v>0</v>
      </c>
      <c r="AM359" s="105">
        <v>0</v>
      </c>
      <c r="AN359" s="7">
        <v>0</v>
      </c>
      <c r="AO359" s="11">
        <v>0</v>
      </c>
      <c r="AP359" s="105">
        <v>0</v>
      </c>
      <c r="AQ359" s="11">
        <v>0</v>
      </c>
      <c r="AR359" s="11">
        <v>0</v>
      </c>
      <c r="AS359" s="11">
        <v>0</v>
      </c>
      <c r="AT359" s="11">
        <v>0</v>
      </c>
      <c r="AU359" s="11">
        <v>0</v>
      </c>
      <c r="AV359" s="11">
        <v>0</v>
      </c>
      <c r="AW359" s="11">
        <v>0</v>
      </c>
      <c r="AX359" s="11">
        <v>0</v>
      </c>
      <c r="AZ359" s="11">
        <v>0</v>
      </c>
      <c r="BA359" s="11">
        <v>0</v>
      </c>
    </row>
    <row r="360" spans="1:53" hidden="1" x14ac:dyDescent="0.25">
      <c r="A360">
        <v>5</v>
      </c>
      <c r="B360" t="str">
        <f t="shared" si="39"/>
        <v>FlC-6651</v>
      </c>
      <c r="C360" s="2" t="s">
        <v>315</v>
      </c>
      <c r="D360" s="2" t="str">
        <f t="shared" si="40"/>
        <v>6</v>
      </c>
      <c r="E360" s="2" t="str">
        <f t="shared" si="41"/>
        <v>66</v>
      </c>
      <c r="F360" s="2" t="str">
        <f t="shared" si="42"/>
        <v>665</v>
      </c>
      <c r="G360" s="1" t="s">
        <v>756</v>
      </c>
      <c r="H360" s="7">
        <v>0</v>
      </c>
      <c r="I360" s="7"/>
      <c r="J360" s="7">
        <v>0</v>
      </c>
      <c r="K360" s="7">
        <v>0</v>
      </c>
      <c r="L360" s="7">
        <v>0</v>
      </c>
      <c r="M360" s="7"/>
      <c r="N360" s="7">
        <v>0</v>
      </c>
      <c r="O360" s="7">
        <v>0</v>
      </c>
      <c r="P360" s="7">
        <v>0</v>
      </c>
      <c r="Q360" s="7"/>
      <c r="R360" s="7">
        <v>0</v>
      </c>
      <c r="S360" s="7">
        <v>0</v>
      </c>
      <c r="T360" s="7">
        <v>0</v>
      </c>
      <c r="U360" s="7"/>
      <c r="V360" s="7">
        <v>0</v>
      </c>
      <c r="W360" s="7">
        <v>51.073</v>
      </c>
      <c r="X360" s="7">
        <v>0</v>
      </c>
      <c r="Y360" s="7"/>
      <c r="Z360" s="7">
        <v>26.302</v>
      </c>
      <c r="AA360" s="7">
        <v>26.302</v>
      </c>
      <c r="AB360" s="7">
        <v>0</v>
      </c>
      <c r="AC360" s="7"/>
      <c r="AD360" s="7">
        <v>88.841999999999999</v>
      </c>
      <c r="AE360" s="7">
        <v>88.841999999999999</v>
      </c>
      <c r="AF360" s="7">
        <v>0</v>
      </c>
      <c r="AG360" s="29">
        <v>0</v>
      </c>
      <c r="AH360" s="7">
        <v>0</v>
      </c>
      <c r="AI360" s="7">
        <v>0</v>
      </c>
      <c r="AJ360" s="7">
        <v>0</v>
      </c>
      <c r="AK360" s="29">
        <v>0</v>
      </c>
      <c r="AL360" s="7">
        <v>0</v>
      </c>
      <c r="AM360" s="105">
        <v>0</v>
      </c>
      <c r="AN360" s="7">
        <v>0</v>
      </c>
      <c r="AO360" s="11">
        <v>0</v>
      </c>
      <c r="AP360" s="105">
        <v>0</v>
      </c>
      <c r="AQ360" s="11">
        <v>0</v>
      </c>
      <c r="AR360" s="11">
        <v>0</v>
      </c>
      <c r="AS360" s="11">
        <v>0</v>
      </c>
      <c r="AT360" s="11">
        <v>0</v>
      </c>
      <c r="AU360" s="11">
        <v>0</v>
      </c>
      <c r="AV360" s="11">
        <v>0</v>
      </c>
      <c r="AW360" s="11">
        <v>0</v>
      </c>
      <c r="AX360" s="11">
        <v>0</v>
      </c>
      <c r="AZ360" s="11">
        <v>0</v>
      </c>
      <c r="BA360" s="11">
        <v>0</v>
      </c>
    </row>
    <row r="361" spans="1:53" hidden="1" x14ac:dyDescent="0.25">
      <c r="A361">
        <v>5</v>
      </c>
      <c r="B361" t="str">
        <f t="shared" si="39"/>
        <v>FlC-6652</v>
      </c>
      <c r="C361" s="2" t="s">
        <v>315</v>
      </c>
      <c r="D361" s="2" t="str">
        <f t="shared" si="40"/>
        <v>6</v>
      </c>
      <c r="E361" s="2" t="str">
        <f t="shared" si="41"/>
        <v>66</v>
      </c>
      <c r="F361" s="2" t="str">
        <f t="shared" si="42"/>
        <v>665</v>
      </c>
      <c r="G361" s="1" t="s">
        <v>757</v>
      </c>
      <c r="H361" s="7">
        <v>0</v>
      </c>
      <c r="I361" s="7"/>
      <c r="J361" s="7">
        <v>129.06200000000001</v>
      </c>
      <c r="K361" s="7">
        <v>129.06200000000001</v>
      </c>
      <c r="L361" s="7">
        <v>0</v>
      </c>
      <c r="M361" s="7"/>
      <c r="N361" s="7">
        <v>190.72800000000001</v>
      </c>
      <c r="O361" s="7">
        <v>190.72800000000001</v>
      </c>
      <c r="P361" s="7">
        <v>0</v>
      </c>
      <c r="Q361" s="7"/>
      <c r="R361" s="7">
        <v>621.33399999999995</v>
      </c>
      <c r="S361" s="7">
        <v>621.33399999999995</v>
      </c>
      <c r="T361" s="7">
        <v>0</v>
      </c>
      <c r="U361" s="7"/>
      <c r="V361" s="7">
        <v>51.073</v>
      </c>
      <c r="W361" s="7">
        <v>0</v>
      </c>
      <c r="X361" s="7">
        <v>0</v>
      </c>
      <c r="Y361" s="7"/>
      <c r="Z361" s="7">
        <v>17.890999999999998</v>
      </c>
      <c r="AA361" s="7">
        <v>17.890999999999998</v>
      </c>
      <c r="AB361" s="7">
        <v>0</v>
      </c>
      <c r="AC361" s="7"/>
      <c r="AD361" s="7">
        <v>791.83299999999997</v>
      </c>
      <c r="AE361" s="7">
        <v>791.83299999999997</v>
      </c>
      <c r="AF361" s="7">
        <v>0</v>
      </c>
      <c r="AG361" s="29">
        <v>0</v>
      </c>
      <c r="AH361" s="7">
        <v>0</v>
      </c>
      <c r="AI361" s="7">
        <v>0</v>
      </c>
      <c r="AJ361" s="7">
        <v>1757</v>
      </c>
      <c r="AK361" s="29">
        <v>0</v>
      </c>
      <c r="AL361" s="7">
        <v>0</v>
      </c>
      <c r="AM361" s="105">
        <v>0</v>
      </c>
      <c r="AN361" s="7">
        <v>0</v>
      </c>
      <c r="AO361" s="11">
        <v>0</v>
      </c>
      <c r="AP361" s="105">
        <v>0</v>
      </c>
      <c r="AQ361" s="11">
        <v>0</v>
      </c>
      <c r="AR361" s="11">
        <v>0</v>
      </c>
      <c r="AS361" s="11">
        <v>0</v>
      </c>
      <c r="AT361" s="11">
        <v>0</v>
      </c>
      <c r="AU361" s="11">
        <v>0</v>
      </c>
      <c r="AV361" s="11">
        <v>0</v>
      </c>
      <c r="AW361" s="11">
        <v>0</v>
      </c>
      <c r="AX361" s="11">
        <v>0</v>
      </c>
      <c r="AZ361" s="11">
        <v>0</v>
      </c>
      <c r="BA361" s="11">
        <v>0</v>
      </c>
    </row>
    <row r="362" spans="1:53" hidden="1" x14ac:dyDescent="0.25">
      <c r="A362">
        <v>5</v>
      </c>
      <c r="B362" t="str">
        <f t="shared" si="39"/>
        <v>FlC-6661</v>
      </c>
      <c r="C362" s="2" t="s">
        <v>315</v>
      </c>
      <c r="D362" s="2" t="str">
        <f t="shared" si="40"/>
        <v>6</v>
      </c>
      <c r="E362" s="2" t="str">
        <f t="shared" si="41"/>
        <v>66</v>
      </c>
      <c r="F362" s="2" t="str">
        <f t="shared" si="42"/>
        <v>666</v>
      </c>
      <c r="G362" s="1" t="s">
        <v>2398</v>
      </c>
      <c r="H362" s="7">
        <v>0</v>
      </c>
      <c r="I362" s="7"/>
      <c r="J362" s="7">
        <v>0</v>
      </c>
      <c r="K362" s="7">
        <v>0</v>
      </c>
      <c r="L362" s="7">
        <v>0</v>
      </c>
      <c r="M362" s="7"/>
      <c r="N362" s="7">
        <v>0</v>
      </c>
      <c r="O362" s="7">
        <v>0</v>
      </c>
      <c r="P362" s="7">
        <v>0</v>
      </c>
      <c r="Q362" s="7"/>
      <c r="R362" s="7">
        <v>0</v>
      </c>
      <c r="S362" s="7">
        <v>0</v>
      </c>
      <c r="T362" s="7">
        <v>0</v>
      </c>
      <c r="U362" s="7"/>
      <c r="V362" s="7">
        <v>0</v>
      </c>
      <c r="W362" s="7">
        <v>0</v>
      </c>
      <c r="X362" s="7">
        <v>0</v>
      </c>
      <c r="Y362" s="7"/>
      <c r="Z362" s="7">
        <v>0</v>
      </c>
      <c r="AA362" s="7">
        <v>0</v>
      </c>
      <c r="AB362" s="7">
        <v>0</v>
      </c>
      <c r="AC362" s="7"/>
      <c r="AD362" s="7">
        <v>0</v>
      </c>
      <c r="AE362" s="7">
        <v>0</v>
      </c>
      <c r="AF362" s="7">
        <v>0</v>
      </c>
      <c r="AG362" s="29">
        <v>0</v>
      </c>
      <c r="AH362" s="7">
        <v>0</v>
      </c>
      <c r="AI362" s="7">
        <v>0</v>
      </c>
      <c r="AJ362" s="7">
        <v>0</v>
      </c>
      <c r="AK362" s="29">
        <v>0</v>
      </c>
      <c r="AL362" s="7">
        <v>0</v>
      </c>
      <c r="AM362" s="105">
        <v>0</v>
      </c>
      <c r="AN362" s="7">
        <v>0</v>
      </c>
      <c r="AO362" s="11">
        <v>0</v>
      </c>
      <c r="AP362" s="105">
        <v>0</v>
      </c>
      <c r="AQ362" s="11">
        <v>0</v>
      </c>
      <c r="AR362" s="11">
        <v>0</v>
      </c>
      <c r="AS362" s="11">
        <v>0</v>
      </c>
      <c r="AT362" s="11">
        <v>0</v>
      </c>
      <c r="AU362" s="11">
        <v>0</v>
      </c>
      <c r="AV362" s="11">
        <v>0</v>
      </c>
      <c r="AW362" s="11">
        <v>0</v>
      </c>
      <c r="AX362" s="11">
        <v>0</v>
      </c>
      <c r="AZ362" s="11">
        <v>0</v>
      </c>
      <c r="BA362" s="11">
        <v>0</v>
      </c>
    </row>
    <row r="363" spans="1:53" hidden="1" x14ac:dyDescent="0.25">
      <c r="A363">
        <v>5</v>
      </c>
      <c r="B363" t="str">
        <f t="shared" si="39"/>
        <v>FlC-6662</v>
      </c>
      <c r="C363" s="2" t="s">
        <v>315</v>
      </c>
      <c r="D363" s="2" t="str">
        <f t="shared" si="40"/>
        <v>6</v>
      </c>
      <c r="E363" s="2" t="str">
        <f t="shared" si="41"/>
        <v>66</v>
      </c>
      <c r="F363" s="2" t="str">
        <f t="shared" si="42"/>
        <v>666</v>
      </c>
      <c r="G363" s="1" t="s">
        <v>2399</v>
      </c>
      <c r="H363" s="7">
        <v>0</v>
      </c>
      <c r="I363" s="7"/>
      <c r="J363" s="7">
        <v>0</v>
      </c>
      <c r="K363" s="7">
        <v>0</v>
      </c>
      <c r="L363" s="7">
        <v>0</v>
      </c>
      <c r="M363" s="7"/>
      <c r="N363" s="7">
        <v>0</v>
      </c>
      <c r="O363" s="7">
        <v>0</v>
      </c>
      <c r="P363" s="7">
        <v>0</v>
      </c>
      <c r="Q363" s="7"/>
      <c r="R363" s="7">
        <v>0</v>
      </c>
      <c r="S363" s="7">
        <v>0</v>
      </c>
      <c r="T363" s="7">
        <v>0</v>
      </c>
      <c r="U363" s="7"/>
      <c r="V363" s="7">
        <v>0</v>
      </c>
      <c r="W363" s="7">
        <v>0</v>
      </c>
      <c r="X363" s="7">
        <v>0</v>
      </c>
      <c r="Y363" s="7"/>
      <c r="Z363" s="7">
        <v>0</v>
      </c>
      <c r="AA363" s="7">
        <v>0</v>
      </c>
      <c r="AB363" s="7">
        <v>0</v>
      </c>
      <c r="AC363" s="7"/>
      <c r="AD363" s="7">
        <v>0</v>
      </c>
      <c r="AE363" s="7">
        <v>0</v>
      </c>
      <c r="AF363" s="7">
        <v>0</v>
      </c>
      <c r="AG363" s="29">
        <v>0</v>
      </c>
      <c r="AH363" s="7">
        <v>0</v>
      </c>
      <c r="AI363" s="7">
        <v>0</v>
      </c>
      <c r="AJ363" s="7">
        <v>0</v>
      </c>
      <c r="AK363" s="29">
        <v>0</v>
      </c>
      <c r="AL363" s="7">
        <v>0</v>
      </c>
      <c r="AM363" s="105">
        <v>0</v>
      </c>
      <c r="AN363" s="7">
        <v>0</v>
      </c>
      <c r="AO363" s="11">
        <v>0</v>
      </c>
      <c r="AP363" s="105">
        <v>0</v>
      </c>
      <c r="AQ363" s="11">
        <v>0</v>
      </c>
      <c r="AR363" s="11">
        <v>0</v>
      </c>
      <c r="AS363" s="11">
        <v>0</v>
      </c>
      <c r="AT363" s="11">
        <v>0</v>
      </c>
      <c r="AU363" s="11">
        <v>0</v>
      </c>
      <c r="AV363" s="11">
        <v>0</v>
      </c>
      <c r="AW363" s="11">
        <v>0</v>
      </c>
      <c r="AX363" s="11">
        <v>0</v>
      </c>
      <c r="AZ363" s="11">
        <v>0</v>
      </c>
      <c r="BA363" s="11">
        <v>0</v>
      </c>
    </row>
    <row r="364" spans="1:53" hidden="1" x14ac:dyDescent="0.25">
      <c r="A364">
        <v>5</v>
      </c>
      <c r="B364" t="str">
        <f t="shared" si="39"/>
        <v>FlC-6671</v>
      </c>
      <c r="C364" s="2" t="s">
        <v>315</v>
      </c>
      <c r="D364" s="2" t="str">
        <f t="shared" si="40"/>
        <v>6</v>
      </c>
      <c r="E364" s="2" t="str">
        <f t="shared" si="41"/>
        <v>66</v>
      </c>
      <c r="F364" s="2" t="str">
        <f t="shared" si="42"/>
        <v>667</v>
      </c>
      <c r="G364" s="1" t="s">
        <v>2400</v>
      </c>
      <c r="H364" s="7">
        <v>0</v>
      </c>
      <c r="I364" s="7"/>
      <c r="J364" s="7">
        <v>0</v>
      </c>
      <c r="K364" s="7">
        <v>0</v>
      </c>
      <c r="L364" s="7">
        <v>0</v>
      </c>
      <c r="M364" s="7"/>
      <c r="N364" s="7">
        <v>0</v>
      </c>
      <c r="O364" s="7">
        <v>0</v>
      </c>
      <c r="P364" s="7">
        <v>0</v>
      </c>
      <c r="Q364" s="7"/>
      <c r="R364" s="7">
        <v>0</v>
      </c>
      <c r="S364" s="7">
        <v>0</v>
      </c>
      <c r="T364" s="7">
        <v>0</v>
      </c>
      <c r="U364" s="7"/>
      <c r="V364" s="7">
        <v>0</v>
      </c>
      <c r="W364" s="7">
        <v>0</v>
      </c>
      <c r="X364" s="7">
        <v>0</v>
      </c>
      <c r="Y364" s="7"/>
      <c r="Z364" s="7">
        <v>0</v>
      </c>
      <c r="AA364" s="7">
        <v>0</v>
      </c>
      <c r="AB364" s="7">
        <v>0</v>
      </c>
      <c r="AC364" s="7"/>
      <c r="AD364" s="7">
        <v>0</v>
      </c>
      <c r="AE364" s="29">
        <v>0</v>
      </c>
      <c r="AF364" s="7">
        <v>0</v>
      </c>
      <c r="AG364" s="29">
        <v>0</v>
      </c>
      <c r="AH364" s="7">
        <v>0</v>
      </c>
      <c r="AI364" s="7">
        <v>0</v>
      </c>
      <c r="AJ364" s="7">
        <v>0</v>
      </c>
      <c r="AK364" s="29">
        <v>0</v>
      </c>
      <c r="AL364" s="7">
        <v>0</v>
      </c>
      <c r="AM364" s="105">
        <v>0</v>
      </c>
      <c r="AN364" s="7">
        <v>0</v>
      </c>
      <c r="AO364" s="11">
        <v>0</v>
      </c>
      <c r="AP364" s="105">
        <v>0</v>
      </c>
      <c r="AQ364" s="11">
        <v>0</v>
      </c>
      <c r="AR364" s="11">
        <v>0</v>
      </c>
      <c r="AS364" s="11">
        <v>0</v>
      </c>
      <c r="AT364" s="11">
        <v>0</v>
      </c>
      <c r="AU364" s="11">
        <v>0</v>
      </c>
      <c r="AV364" s="11">
        <v>0</v>
      </c>
      <c r="AW364" s="11">
        <v>0</v>
      </c>
      <c r="AX364" s="11">
        <v>0</v>
      </c>
      <c r="AZ364" s="11">
        <v>0</v>
      </c>
      <c r="BA364" s="11">
        <v>0</v>
      </c>
    </row>
    <row r="365" spans="1:53" hidden="1" x14ac:dyDescent="0.25">
      <c r="A365">
        <v>5</v>
      </c>
      <c r="B365" t="str">
        <f t="shared" si="39"/>
        <v>FlC-6672</v>
      </c>
      <c r="C365" s="2" t="s">
        <v>315</v>
      </c>
      <c r="D365" s="2" t="str">
        <f t="shared" si="40"/>
        <v>6</v>
      </c>
      <c r="E365" s="2" t="str">
        <f t="shared" si="41"/>
        <v>66</v>
      </c>
      <c r="F365" s="2" t="str">
        <f t="shared" si="42"/>
        <v>667</v>
      </c>
      <c r="G365" s="1" t="s">
        <v>2401</v>
      </c>
      <c r="H365" s="7">
        <v>0</v>
      </c>
      <c r="I365" s="7"/>
      <c r="J365" s="7">
        <v>0</v>
      </c>
      <c r="K365" s="7">
        <v>0</v>
      </c>
      <c r="L365" s="7">
        <v>0</v>
      </c>
      <c r="M365" s="7"/>
      <c r="N365" s="7">
        <v>0</v>
      </c>
      <c r="O365" s="7">
        <v>0</v>
      </c>
      <c r="P365" s="7">
        <v>0</v>
      </c>
      <c r="Q365" s="7"/>
      <c r="R365" s="7">
        <v>0</v>
      </c>
      <c r="S365" s="7">
        <v>0</v>
      </c>
      <c r="T365" s="7">
        <v>0</v>
      </c>
      <c r="U365" s="7"/>
      <c r="V365" s="7">
        <v>0</v>
      </c>
      <c r="W365" s="7">
        <v>0</v>
      </c>
      <c r="X365" s="7">
        <v>0</v>
      </c>
      <c r="Y365" s="7"/>
      <c r="Z365" s="7">
        <v>0</v>
      </c>
      <c r="AA365" s="7">
        <v>0</v>
      </c>
      <c r="AB365" s="29">
        <v>5000</v>
      </c>
      <c r="AC365" s="29"/>
      <c r="AD365" s="29">
        <v>0</v>
      </c>
      <c r="AE365" s="7">
        <v>0</v>
      </c>
      <c r="AF365" s="7">
        <v>0</v>
      </c>
      <c r="AG365" s="29">
        <v>0</v>
      </c>
      <c r="AH365" s="7">
        <v>0</v>
      </c>
      <c r="AI365" s="29">
        <v>0</v>
      </c>
      <c r="AJ365" s="29">
        <v>0</v>
      </c>
      <c r="AK365" s="29">
        <v>0</v>
      </c>
      <c r="AL365" s="7">
        <v>0</v>
      </c>
      <c r="AM365" s="105">
        <v>0</v>
      </c>
      <c r="AN365" s="7">
        <v>0</v>
      </c>
      <c r="AO365" s="11">
        <v>0</v>
      </c>
      <c r="AP365" s="105">
        <v>0</v>
      </c>
      <c r="AQ365" s="11">
        <v>0</v>
      </c>
      <c r="AR365" s="11">
        <v>0</v>
      </c>
      <c r="AS365" s="11">
        <v>0</v>
      </c>
      <c r="AT365" s="11">
        <v>0</v>
      </c>
      <c r="AU365" s="11">
        <v>0</v>
      </c>
      <c r="AV365" s="11">
        <v>0</v>
      </c>
      <c r="AW365" s="11">
        <v>0</v>
      </c>
      <c r="AX365" s="11">
        <v>0</v>
      </c>
      <c r="AZ365" s="11">
        <v>0</v>
      </c>
      <c r="BA365" s="11">
        <v>0</v>
      </c>
    </row>
    <row r="366" spans="1:53" hidden="1" x14ac:dyDescent="0.25">
      <c r="A366">
        <v>5</v>
      </c>
      <c r="B366" t="str">
        <f t="shared" si="39"/>
        <v>FlC-6700</v>
      </c>
      <c r="C366" s="2" t="s">
        <v>315</v>
      </c>
      <c r="D366" s="2" t="str">
        <f t="shared" si="40"/>
        <v>6</v>
      </c>
      <c r="E366" s="2" t="str">
        <f t="shared" si="41"/>
        <v>67</v>
      </c>
      <c r="F366" s="2" t="str">
        <f t="shared" si="42"/>
        <v>670</v>
      </c>
      <c r="G366" s="1" t="s">
        <v>758</v>
      </c>
      <c r="H366" s="7">
        <v>0</v>
      </c>
      <c r="I366" s="7"/>
      <c r="J366" s="7">
        <v>0</v>
      </c>
      <c r="K366" s="7">
        <v>0</v>
      </c>
      <c r="L366" s="7">
        <v>0</v>
      </c>
      <c r="M366" s="7"/>
      <c r="N366" s="7">
        <v>0</v>
      </c>
      <c r="O366" s="7">
        <v>0</v>
      </c>
      <c r="P366" s="7">
        <v>0</v>
      </c>
      <c r="Q366" s="7"/>
      <c r="R366" s="7">
        <v>0</v>
      </c>
      <c r="S366" s="7">
        <v>0</v>
      </c>
      <c r="T366" s="7">
        <v>0</v>
      </c>
      <c r="U366" s="7"/>
      <c r="V366" s="7">
        <v>0</v>
      </c>
      <c r="W366" s="7">
        <v>0</v>
      </c>
      <c r="X366" s="7">
        <v>0</v>
      </c>
      <c r="Y366" s="7"/>
      <c r="Z366" s="7">
        <v>0</v>
      </c>
      <c r="AA366" s="7">
        <v>0</v>
      </c>
      <c r="AB366" s="7">
        <v>0</v>
      </c>
      <c r="AC366" s="7"/>
      <c r="AD366" s="7">
        <v>0</v>
      </c>
      <c r="AE366" s="7">
        <v>0</v>
      </c>
      <c r="AF366" s="7">
        <v>0</v>
      </c>
      <c r="AG366" s="29">
        <v>0</v>
      </c>
      <c r="AH366" s="7">
        <v>0</v>
      </c>
      <c r="AI366" s="7">
        <v>0</v>
      </c>
      <c r="AJ366" s="7">
        <v>0</v>
      </c>
      <c r="AK366" s="29">
        <v>0</v>
      </c>
      <c r="AL366" s="7">
        <v>0</v>
      </c>
      <c r="AM366" s="105">
        <v>0</v>
      </c>
      <c r="AN366" s="7">
        <v>0</v>
      </c>
      <c r="AO366" s="11">
        <v>0</v>
      </c>
      <c r="AP366" s="105">
        <v>0</v>
      </c>
      <c r="AQ366" s="11">
        <v>0</v>
      </c>
      <c r="AR366" s="11">
        <v>0</v>
      </c>
      <c r="AS366" s="11">
        <v>0</v>
      </c>
      <c r="AT366" s="11">
        <v>0</v>
      </c>
      <c r="AU366" s="11">
        <v>0</v>
      </c>
      <c r="AV366" s="11">
        <v>0</v>
      </c>
      <c r="AW366" s="11">
        <v>0</v>
      </c>
      <c r="AX366" s="11">
        <v>0</v>
      </c>
      <c r="AZ366" s="11">
        <v>0</v>
      </c>
      <c r="BA366" s="11">
        <v>0</v>
      </c>
    </row>
    <row r="367" spans="1:53" hidden="1" x14ac:dyDescent="0.25">
      <c r="A367">
        <v>5</v>
      </c>
      <c r="B367" t="str">
        <f t="shared" si="39"/>
        <v>FlC-6811</v>
      </c>
      <c r="C367" s="2" t="s">
        <v>315</v>
      </c>
      <c r="D367" s="2" t="str">
        <f t="shared" si="40"/>
        <v>6</v>
      </c>
      <c r="E367" s="2" t="str">
        <f t="shared" si="41"/>
        <v>68</v>
      </c>
      <c r="F367" s="2" t="str">
        <f t="shared" si="42"/>
        <v>681</v>
      </c>
      <c r="G367" s="1" t="s">
        <v>760</v>
      </c>
      <c r="H367" s="7">
        <v>5341</v>
      </c>
      <c r="I367" s="7"/>
      <c r="J367" s="7">
        <v>5011.0590300000003</v>
      </c>
      <c r="K367" s="7">
        <v>5011.0590300000003</v>
      </c>
      <c r="L367" s="7">
        <v>4929</v>
      </c>
      <c r="M367" s="7"/>
      <c r="N367" s="7">
        <v>4767.549</v>
      </c>
      <c r="O367" s="7">
        <v>4767.549</v>
      </c>
      <c r="P367" s="7">
        <v>4883</v>
      </c>
      <c r="Q367" s="7"/>
      <c r="R367" s="7">
        <v>4817.5230000000001</v>
      </c>
      <c r="S367" s="7">
        <v>4817.5230000000001</v>
      </c>
      <c r="T367" s="7">
        <v>4811</v>
      </c>
      <c r="U367" s="7"/>
      <c r="V367" s="7">
        <v>4914.6040000000003</v>
      </c>
      <c r="W367" s="7">
        <v>4914.6040000000003</v>
      </c>
      <c r="X367" s="7">
        <v>3853</v>
      </c>
      <c r="Y367" s="7"/>
      <c r="Z367" s="7">
        <v>3730.739</v>
      </c>
      <c r="AA367" s="7">
        <v>3730.739</v>
      </c>
      <c r="AB367" s="7">
        <v>854</v>
      </c>
      <c r="AC367" s="7"/>
      <c r="AD367" s="7">
        <v>1981.8230000000001</v>
      </c>
      <c r="AE367" s="7">
        <v>1981.8230000000001</v>
      </c>
      <c r="AF367" s="7">
        <v>179</v>
      </c>
      <c r="AG367" s="29">
        <v>173.46799999999999</v>
      </c>
      <c r="AH367" s="7">
        <v>173.46799999999999</v>
      </c>
      <c r="AI367" s="7">
        <v>173.46799999999999</v>
      </c>
      <c r="AJ367" s="7">
        <v>1525</v>
      </c>
      <c r="AK367" s="29">
        <v>686.07500000000005</v>
      </c>
      <c r="AL367" s="7">
        <v>686.07449999999994</v>
      </c>
      <c r="AM367" s="105">
        <v>686.07449999999994</v>
      </c>
      <c r="AN367" s="7">
        <v>1346</v>
      </c>
      <c r="AO367" s="11">
        <v>791.03494999999998</v>
      </c>
      <c r="AP367" s="105">
        <v>791.03499999999997</v>
      </c>
      <c r="AQ367" s="11">
        <v>791.03499999999997</v>
      </c>
      <c r="AR367" s="11">
        <v>2089</v>
      </c>
      <c r="AS367" s="11">
        <v>2554.9034799999999</v>
      </c>
      <c r="AT367" s="11">
        <v>2268.21198</v>
      </c>
      <c r="AU367" s="11">
        <v>2268.21198</v>
      </c>
      <c r="AV367" s="11">
        <v>1790</v>
      </c>
      <c r="AW367" s="11">
        <v>1871</v>
      </c>
      <c r="AX367" s="11">
        <v>1367</v>
      </c>
      <c r="AZ367" s="11">
        <v>1258</v>
      </c>
      <c r="BA367" s="11">
        <v>455</v>
      </c>
    </row>
    <row r="368" spans="1:53" hidden="1" x14ac:dyDescent="0.25">
      <c r="A368">
        <v>5</v>
      </c>
      <c r="B368" t="str">
        <f t="shared" si="39"/>
        <v>FlC-6812</v>
      </c>
      <c r="C368" s="2" t="s">
        <v>315</v>
      </c>
      <c r="D368" s="2" t="str">
        <f t="shared" si="40"/>
        <v>6</v>
      </c>
      <c r="E368" s="2" t="str">
        <f t="shared" si="41"/>
        <v>68</v>
      </c>
      <c r="F368" s="2" t="str">
        <f t="shared" si="42"/>
        <v>681</v>
      </c>
      <c r="G368" s="1" t="s">
        <v>761</v>
      </c>
      <c r="H368" s="7">
        <v>4</v>
      </c>
      <c r="I368" s="7"/>
      <c r="J368" s="7">
        <v>0</v>
      </c>
      <c r="K368" s="7">
        <v>0</v>
      </c>
      <c r="L368" s="7">
        <v>0</v>
      </c>
      <c r="M368" s="7"/>
      <c r="N368" s="7">
        <v>0</v>
      </c>
      <c r="O368" s="7">
        <v>0</v>
      </c>
      <c r="P368" s="7">
        <v>0</v>
      </c>
      <c r="Q368" s="7"/>
      <c r="R368" s="7">
        <v>0</v>
      </c>
      <c r="S368" s="7">
        <v>0</v>
      </c>
      <c r="T368" s="7">
        <v>0</v>
      </c>
      <c r="U368" s="7"/>
      <c r="V368" s="7">
        <v>0</v>
      </c>
      <c r="W368" s="7">
        <v>0</v>
      </c>
      <c r="X368" s="7">
        <v>0</v>
      </c>
      <c r="Y368" s="7"/>
      <c r="Z368" s="7">
        <v>0</v>
      </c>
      <c r="AA368" s="7">
        <v>0</v>
      </c>
      <c r="AB368" s="7">
        <v>0</v>
      </c>
      <c r="AC368" s="7"/>
      <c r="AD368" s="7">
        <v>112.352</v>
      </c>
      <c r="AE368" s="7">
        <v>112.352</v>
      </c>
      <c r="AF368" s="7">
        <v>0</v>
      </c>
      <c r="AG368" s="29">
        <v>0</v>
      </c>
      <c r="AH368" s="7">
        <v>0</v>
      </c>
      <c r="AI368" s="7">
        <v>0</v>
      </c>
      <c r="AJ368" s="7">
        <v>0</v>
      </c>
      <c r="AK368" s="29">
        <v>0</v>
      </c>
      <c r="AL368" s="7">
        <v>0</v>
      </c>
      <c r="AM368" s="105">
        <v>0</v>
      </c>
      <c r="AN368" s="7">
        <v>0</v>
      </c>
      <c r="AO368" s="11">
        <v>324.93549999999999</v>
      </c>
      <c r="AP368" s="105">
        <v>324.93599999999998</v>
      </c>
      <c r="AQ368" s="11">
        <v>324.93599999999998</v>
      </c>
      <c r="AR368" s="11">
        <v>0</v>
      </c>
      <c r="AS368" s="11">
        <v>67.699399999999997</v>
      </c>
      <c r="AT368" s="11">
        <v>67.699399999999997</v>
      </c>
      <c r="AU368" s="11">
        <v>67.699399999999997</v>
      </c>
      <c r="AV368" s="11">
        <v>0</v>
      </c>
      <c r="AW368" s="11">
        <v>0</v>
      </c>
      <c r="AX368" s="11">
        <v>0</v>
      </c>
      <c r="AZ368" s="11">
        <v>0</v>
      </c>
      <c r="BA368" s="11">
        <v>61.218209999999999</v>
      </c>
    </row>
    <row r="369" spans="1:53" hidden="1" x14ac:dyDescent="0.25">
      <c r="A369">
        <v>5</v>
      </c>
      <c r="B369" t="str">
        <f t="shared" si="39"/>
        <v>FlC-6821</v>
      </c>
      <c r="C369" s="2" t="s">
        <v>315</v>
      </c>
      <c r="D369" s="2" t="str">
        <f t="shared" si="40"/>
        <v>6</v>
      </c>
      <c r="E369" s="2" t="str">
        <f t="shared" si="41"/>
        <v>68</v>
      </c>
      <c r="F369" s="2" t="str">
        <f t="shared" si="42"/>
        <v>682</v>
      </c>
      <c r="G369" s="1" t="s">
        <v>762</v>
      </c>
      <c r="H369" s="7">
        <v>7872</v>
      </c>
      <c r="I369" s="7"/>
      <c r="J369" s="7">
        <v>4835.0575799999997</v>
      </c>
      <c r="K369" s="7">
        <v>4835.0575799999997</v>
      </c>
      <c r="L369" s="7">
        <v>3879</v>
      </c>
      <c r="M369" s="7"/>
      <c r="N369" s="7">
        <v>6224.8779999999997</v>
      </c>
      <c r="O369" s="7">
        <v>6224.8779999999997</v>
      </c>
      <c r="P369" s="7">
        <v>3656</v>
      </c>
      <c r="Q369" s="7"/>
      <c r="R369" s="7">
        <v>5701.4409999999998</v>
      </c>
      <c r="S369" s="7">
        <v>5701.4409999999998</v>
      </c>
      <c r="T369" s="7">
        <v>3044</v>
      </c>
      <c r="U369" s="7"/>
      <c r="V369" s="7">
        <v>4182.2219999999998</v>
      </c>
      <c r="W369" s="7">
        <v>4182.2219999999998</v>
      </c>
      <c r="X369" s="7">
        <v>12086</v>
      </c>
      <c r="Y369" s="7"/>
      <c r="Z369" s="7">
        <v>12170.397000000001</v>
      </c>
      <c r="AA369" s="7">
        <v>12170.397000000001</v>
      </c>
      <c r="AB369" s="7">
        <v>14043</v>
      </c>
      <c r="AC369" s="7"/>
      <c r="AD369" s="7">
        <v>14384.291999999999</v>
      </c>
      <c r="AE369" s="7">
        <v>14384.291999999999</v>
      </c>
      <c r="AF369" s="7">
        <v>10110</v>
      </c>
      <c r="AG369" s="29">
        <v>7347.3109999999997</v>
      </c>
      <c r="AH369" s="7">
        <v>7368.9590000000007</v>
      </c>
      <c r="AI369" s="7">
        <v>7368.9590000000007</v>
      </c>
      <c r="AJ369" s="7">
        <v>3759</v>
      </c>
      <c r="AK369" s="29">
        <v>4321.7619999999997</v>
      </c>
      <c r="AL369" s="7">
        <v>4095.1477100000002</v>
      </c>
      <c r="AM369" s="105">
        <v>4095.1477100000002</v>
      </c>
      <c r="AN369" s="7">
        <v>9604</v>
      </c>
      <c r="AO369" s="11">
        <v>5953.2820000000002</v>
      </c>
      <c r="AP369" s="105">
        <v>5956.2690000000002</v>
      </c>
      <c r="AQ369" s="11">
        <v>5956.2690000000002</v>
      </c>
      <c r="AR369" s="11">
        <v>7650</v>
      </c>
      <c r="AS369" s="11">
        <v>5027.6534699999993</v>
      </c>
      <c r="AT369" s="11">
        <v>5354.1747299999997</v>
      </c>
      <c r="AU369" s="11">
        <v>5354.1747299999997</v>
      </c>
      <c r="AV369" s="11">
        <v>22860</v>
      </c>
      <c r="AW369" s="11">
        <v>9389</v>
      </c>
      <c r="AX369" s="11">
        <v>9759</v>
      </c>
      <c r="AZ369" s="11">
        <v>10340</v>
      </c>
      <c r="BA369" s="11">
        <v>16127</v>
      </c>
    </row>
    <row r="370" spans="1:53" hidden="1" x14ac:dyDescent="0.25">
      <c r="A370">
        <v>5</v>
      </c>
      <c r="B370" t="str">
        <f t="shared" si="39"/>
        <v>FlC-6822</v>
      </c>
      <c r="C370" s="2" t="s">
        <v>315</v>
      </c>
      <c r="D370" s="2" t="str">
        <f t="shared" si="40"/>
        <v>6</v>
      </c>
      <c r="E370" s="2" t="str">
        <f t="shared" si="41"/>
        <v>68</v>
      </c>
      <c r="F370" s="2" t="str">
        <f t="shared" si="42"/>
        <v>682</v>
      </c>
      <c r="G370" s="1" t="s">
        <v>763</v>
      </c>
      <c r="H370" s="7">
        <v>0</v>
      </c>
      <c r="I370" s="7"/>
      <c r="J370" s="7">
        <v>0</v>
      </c>
      <c r="K370" s="7">
        <v>0</v>
      </c>
      <c r="L370" s="7">
        <v>0</v>
      </c>
      <c r="M370" s="7"/>
      <c r="N370" s="7">
        <v>0</v>
      </c>
      <c r="O370" s="7">
        <v>0</v>
      </c>
      <c r="P370" s="7">
        <v>0</v>
      </c>
      <c r="Q370" s="7"/>
      <c r="R370" s="7">
        <v>0</v>
      </c>
      <c r="S370" s="7">
        <v>0</v>
      </c>
      <c r="T370" s="7">
        <v>0</v>
      </c>
      <c r="U370" s="7"/>
      <c r="V370" s="7">
        <v>0</v>
      </c>
      <c r="W370" s="7">
        <v>0</v>
      </c>
      <c r="X370" s="7">
        <v>0</v>
      </c>
      <c r="Y370" s="7"/>
      <c r="Z370" s="7">
        <v>1067.981</v>
      </c>
      <c r="AA370" s="7">
        <v>1067.981</v>
      </c>
      <c r="AB370" s="7">
        <v>31425</v>
      </c>
      <c r="AC370" s="7"/>
      <c r="AD370" s="7">
        <v>300</v>
      </c>
      <c r="AE370" s="7">
        <v>300</v>
      </c>
      <c r="AF370" s="7">
        <v>0</v>
      </c>
      <c r="AG370" s="29">
        <v>2.323</v>
      </c>
      <c r="AH370" s="7">
        <v>2.323</v>
      </c>
      <c r="AI370" s="7">
        <v>2.323</v>
      </c>
      <c r="AJ370" s="7">
        <v>0</v>
      </c>
      <c r="AK370" s="29">
        <v>116.139</v>
      </c>
      <c r="AL370" s="7">
        <v>116.139</v>
      </c>
      <c r="AM370" s="105">
        <v>116.139</v>
      </c>
      <c r="AN370" s="7">
        <v>8500</v>
      </c>
      <c r="AO370" s="11">
        <v>821.36737000000005</v>
      </c>
      <c r="AP370" s="105">
        <v>821.36699999999996</v>
      </c>
      <c r="AQ370" s="11">
        <v>821.36699999999996</v>
      </c>
      <c r="AR370" s="11">
        <v>0</v>
      </c>
      <c r="AS370" s="11">
        <v>86.956339999999997</v>
      </c>
      <c r="AT370" s="11">
        <v>3283.2775900000001</v>
      </c>
      <c r="AU370" s="11">
        <v>3283.2775900000001</v>
      </c>
      <c r="AV370" s="11">
        <v>0</v>
      </c>
      <c r="AW370" s="11">
        <v>287.14103999999998</v>
      </c>
      <c r="AX370" s="11">
        <v>287.57926999999995</v>
      </c>
      <c r="AZ370" s="11">
        <v>0</v>
      </c>
      <c r="BA370" s="11">
        <v>185.36661000000001</v>
      </c>
    </row>
    <row r="371" spans="1:53" hidden="1" x14ac:dyDescent="0.25">
      <c r="A371">
        <v>5</v>
      </c>
      <c r="B371" t="str">
        <f t="shared" si="39"/>
        <v>FlC-6831</v>
      </c>
      <c r="C371" s="2" t="s">
        <v>315</v>
      </c>
      <c r="D371" s="2" t="str">
        <f t="shared" si="40"/>
        <v>6</v>
      </c>
      <c r="E371" s="2" t="str">
        <f t="shared" si="41"/>
        <v>68</v>
      </c>
      <c r="F371" s="2" t="str">
        <f t="shared" si="42"/>
        <v>683</v>
      </c>
      <c r="G371" s="1" t="s">
        <v>979</v>
      </c>
      <c r="H371" s="7">
        <v>0</v>
      </c>
      <c r="I371" s="7"/>
      <c r="J371" s="7">
        <v>0</v>
      </c>
      <c r="K371" s="7">
        <v>0</v>
      </c>
      <c r="L371" s="7">
        <v>0</v>
      </c>
      <c r="M371" s="7"/>
      <c r="N371" s="7">
        <v>0</v>
      </c>
      <c r="O371" s="7">
        <v>0</v>
      </c>
      <c r="P371" s="7">
        <v>0</v>
      </c>
      <c r="Q371" s="7"/>
      <c r="R371" s="7">
        <v>0</v>
      </c>
      <c r="S371" s="7">
        <v>0</v>
      </c>
      <c r="T371" s="7">
        <v>0</v>
      </c>
      <c r="U371" s="7"/>
      <c r="V371" s="7">
        <v>0</v>
      </c>
      <c r="W371" s="7">
        <v>0</v>
      </c>
      <c r="X371" s="7">
        <v>0</v>
      </c>
      <c r="Y371" s="7"/>
      <c r="Z371" s="7">
        <v>0</v>
      </c>
      <c r="AA371" s="7">
        <v>0</v>
      </c>
      <c r="AB371" s="7">
        <v>0</v>
      </c>
      <c r="AC371" s="7"/>
      <c r="AD371" s="7">
        <v>0</v>
      </c>
      <c r="AE371" s="7">
        <v>0</v>
      </c>
      <c r="AF371" s="7">
        <v>0</v>
      </c>
      <c r="AG371" s="29">
        <v>0</v>
      </c>
      <c r="AH371" s="7">
        <v>0</v>
      </c>
      <c r="AI371" s="7">
        <v>0</v>
      </c>
      <c r="AJ371" s="7">
        <v>0</v>
      </c>
      <c r="AK371" s="29">
        <v>0</v>
      </c>
      <c r="AL371" s="7">
        <v>0</v>
      </c>
      <c r="AM371" s="105">
        <v>0</v>
      </c>
      <c r="AN371" s="7">
        <v>0</v>
      </c>
      <c r="AO371" s="11">
        <v>0</v>
      </c>
      <c r="AP371" s="105">
        <v>0</v>
      </c>
      <c r="AQ371" s="11">
        <v>0</v>
      </c>
      <c r="AR371" s="11">
        <v>0</v>
      </c>
      <c r="AS371" s="11">
        <v>0</v>
      </c>
      <c r="AT371" s="11">
        <v>0</v>
      </c>
      <c r="AU371" s="11"/>
      <c r="AV371" s="11">
        <v>0</v>
      </c>
      <c r="AW371" s="11">
        <v>0</v>
      </c>
      <c r="AX371" s="11"/>
      <c r="AZ371" s="11"/>
      <c r="BA371" s="11"/>
    </row>
    <row r="372" spans="1:53" hidden="1" x14ac:dyDescent="0.25">
      <c r="A372">
        <v>5</v>
      </c>
      <c r="B372" t="str">
        <f t="shared" si="39"/>
        <v>FlC-6832</v>
      </c>
      <c r="C372" s="2" t="s">
        <v>315</v>
      </c>
      <c r="D372" s="2" t="str">
        <f t="shared" si="40"/>
        <v>6</v>
      </c>
      <c r="E372" s="2" t="str">
        <f t="shared" si="41"/>
        <v>68</v>
      </c>
      <c r="F372" s="2" t="str">
        <f t="shared" si="42"/>
        <v>683</v>
      </c>
      <c r="G372" s="1" t="s">
        <v>980</v>
      </c>
      <c r="H372" s="7">
        <v>0</v>
      </c>
      <c r="I372" s="7"/>
      <c r="J372" s="7">
        <v>0</v>
      </c>
      <c r="K372" s="7">
        <v>0</v>
      </c>
      <c r="L372" s="7">
        <v>0</v>
      </c>
      <c r="M372" s="7"/>
      <c r="N372" s="7">
        <v>0</v>
      </c>
      <c r="O372" s="7">
        <v>0</v>
      </c>
      <c r="P372" s="7">
        <v>0</v>
      </c>
      <c r="Q372" s="7"/>
      <c r="R372" s="7">
        <v>0</v>
      </c>
      <c r="S372" s="7">
        <v>0</v>
      </c>
      <c r="T372" s="7">
        <v>0</v>
      </c>
      <c r="U372" s="7"/>
      <c r="V372" s="7">
        <v>0</v>
      </c>
      <c r="W372" s="7">
        <v>0</v>
      </c>
      <c r="X372" s="7">
        <v>0</v>
      </c>
      <c r="Y372" s="7"/>
      <c r="Z372" s="7">
        <v>0</v>
      </c>
      <c r="AA372" s="7">
        <v>0</v>
      </c>
      <c r="AB372" s="7">
        <v>0</v>
      </c>
      <c r="AC372" s="7"/>
      <c r="AD372" s="7">
        <v>0</v>
      </c>
      <c r="AE372" s="7">
        <v>0</v>
      </c>
      <c r="AF372" s="7">
        <v>0</v>
      </c>
      <c r="AG372" s="29">
        <v>0</v>
      </c>
      <c r="AH372" s="7">
        <v>0</v>
      </c>
      <c r="AI372" s="7">
        <v>0</v>
      </c>
      <c r="AJ372" s="7">
        <v>0</v>
      </c>
      <c r="AK372" s="29">
        <v>0</v>
      </c>
      <c r="AL372" s="7">
        <v>0</v>
      </c>
      <c r="AM372" s="105">
        <v>0</v>
      </c>
      <c r="AN372" s="7">
        <v>0</v>
      </c>
      <c r="AO372" s="11">
        <v>0</v>
      </c>
      <c r="AP372" s="105">
        <v>0</v>
      </c>
      <c r="AQ372" s="11">
        <v>0</v>
      </c>
      <c r="AR372" s="11">
        <v>0</v>
      </c>
      <c r="AS372" s="11">
        <v>0</v>
      </c>
      <c r="AT372" s="11">
        <v>0</v>
      </c>
      <c r="AU372" s="11"/>
      <c r="AV372" s="11">
        <v>0</v>
      </c>
      <c r="AW372" s="11">
        <v>0</v>
      </c>
      <c r="AX372" s="11"/>
      <c r="AZ372" s="11"/>
      <c r="BA372" s="11"/>
    </row>
    <row r="373" spans="1:53" hidden="1" x14ac:dyDescent="0.25">
      <c r="A373">
        <v>5</v>
      </c>
      <c r="B373" t="str">
        <f t="shared" si="39"/>
        <v>FlC-6841</v>
      </c>
      <c r="C373" s="2" t="s">
        <v>315</v>
      </c>
      <c r="D373" s="2" t="str">
        <f t="shared" si="40"/>
        <v>6</v>
      </c>
      <c r="E373" s="2" t="str">
        <f t="shared" si="41"/>
        <v>68</v>
      </c>
      <c r="F373" s="2" t="str">
        <f t="shared" si="42"/>
        <v>684</v>
      </c>
      <c r="G373" s="1" t="s">
        <v>764</v>
      </c>
      <c r="H373" s="7">
        <v>0</v>
      </c>
      <c r="I373" s="7"/>
      <c r="J373" s="7">
        <v>0</v>
      </c>
      <c r="K373" s="7">
        <v>0</v>
      </c>
      <c r="L373" s="7">
        <v>0</v>
      </c>
      <c r="M373" s="7"/>
      <c r="N373" s="7">
        <v>0</v>
      </c>
      <c r="O373" s="7">
        <v>0</v>
      </c>
      <c r="P373" s="7">
        <v>0</v>
      </c>
      <c r="Q373" s="7"/>
      <c r="R373" s="7">
        <v>0</v>
      </c>
      <c r="S373" s="7">
        <v>0</v>
      </c>
      <c r="T373" s="7">
        <v>22</v>
      </c>
      <c r="U373" s="7"/>
      <c r="V373" s="7">
        <v>0</v>
      </c>
      <c r="W373" s="7">
        <v>0</v>
      </c>
      <c r="X373" s="7">
        <v>0</v>
      </c>
      <c r="Y373" s="7"/>
      <c r="Z373" s="7">
        <v>0</v>
      </c>
      <c r="AA373" s="7">
        <v>0</v>
      </c>
      <c r="AB373" s="7">
        <v>90</v>
      </c>
      <c r="AC373" s="7"/>
      <c r="AD373" s="7">
        <v>0</v>
      </c>
      <c r="AE373" s="7">
        <v>0</v>
      </c>
      <c r="AF373" s="7">
        <v>5</v>
      </c>
      <c r="AG373" s="29">
        <v>0</v>
      </c>
      <c r="AH373" s="7">
        <v>0</v>
      </c>
      <c r="AI373" s="7">
        <v>0</v>
      </c>
      <c r="AJ373" s="7">
        <v>40</v>
      </c>
      <c r="AK373" s="29">
        <v>0</v>
      </c>
      <c r="AL373" s="7">
        <v>0</v>
      </c>
      <c r="AM373" s="105">
        <v>0</v>
      </c>
      <c r="AN373" s="7">
        <v>22</v>
      </c>
      <c r="AO373" s="11">
        <v>4000</v>
      </c>
      <c r="AP373" s="105">
        <v>3000</v>
      </c>
      <c r="AQ373" s="11">
        <v>3000</v>
      </c>
      <c r="AR373" s="11">
        <v>54</v>
      </c>
      <c r="AS373" s="11">
        <v>7500</v>
      </c>
      <c r="AT373" s="11">
        <v>0</v>
      </c>
      <c r="AU373" s="11">
        <v>0</v>
      </c>
      <c r="AV373" s="11">
        <v>0</v>
      </c>
      <c r="AW373" s="11">
        <v>0</v>
      </c>
      <c r="AX373" s="11">
        <v>777</v>
      </c>
      <c r="AZ373" s="11">
        <v>0</v>
      </c>
      <c r="BA373" s="11">
        <v>0</v>
      </c>
    </row>
    <row r="374" spans="1:53" hidden="1" x14ac:dyDescent="0.25">
      <c r="A374">
        <v>5</v>
      </c>
      <c r="B374" t="str">
        <f t="shared" si="39"/>
        <v>FlC-6842</v>
      </c>
      <c r="C374" s="2" t="s">
        <v>315</v>
      </c>
      <c r="D374" s="2" t="str">
        <f t="shared" si="40"/>
        <v>6</v>
      </c>
      <c r="E374" s="2" t="str">
        <f t="shared" si="41"/>
        <v>68</v>
      </c>
      <c r="F374" s="2" t="str">
        <f t="shared" si="42"/>
        <v>684</v>
      </c>
      <c r="G374" s="1" t="s">
        <v>765</v>
      </c>
      <c r="H374" s="7">
        <v>0</v>
      </c>
      <c r="I374" s="7"/>
      <c r="J374" s="7">
        <v>0</v>
      </c>
      <c r="K374" s="7">
        <v>0</v>
      </c>
      <c r="L374" s="7">
        <v>0</v>
      </c>
      <c r="M374" s="7"/>
      <c r="N374" s="7">
        <v>0</v>
      </c>
      <c r="O374" s="7">
        <v>0</v>
      </c>
      <c r="P374" s="7">
        <v>0</v>
      </c>
      <c r="Q374" s="7"/>
      <c r="R374" s="7">
        <v>0</v>
      </c>
      <c r="S374" s="7">
        <v>0</v>
      </c>
      <c r="T374" s="7">
        <v>0</v>
      </c>
      <c r="U374" s="7"/>
      <c r="V374" s="7">
        <v>0</v>
      </c>
      <c r="W374" s="7">
        <v>0</v>
      </c>
      <c r="X374" s="7">
        <v>0</v>
      </c>
      <c r="Y374" s="7"/>
      <c r="Z374" s="7">
        <v>28</v>
      </c>
      <c r="AA374" s="7">
        <v>28</v>
      </c>
      <c r="AB374" s="7">
        <v>0</v>
      </c>
      <c r="AC374" s="7"/>
      <c r="AD374" s="7">
        <v>0</v>
      </c>
      <c r="AE374" s="7">
        <v>0</v>
      </c>
      <c r="AF374" s="7">
        <v>0</v>
      </c>
      <c r="AG374" s="29">
        <v>0</v>
      </c>
      <c r="AH374" s="7">
        <v>0</v>
      </c>
      <c r="AI374" s="7">
        <v>0</v>
      </c>
      <c r="AJ374" s="7">
        <v>0</v>
      </c>
      <c r="AK374" s="29">
        <v>0</v>
      </c>
      <c r="AL374" s="7">
        <v>0</v>
      </c>
      <c r="AM374" s="105">
        <v>0</v>
      </c>
      <c r="AN374" s="7">
        <v>0</v>
      </c>
      <c r="AO374" s="11">
        <v>0</v>
      </c>
      <c r="AP374" s="105">
        <v>0</v>
      </c>
      <c r="AQ374" s="11">
        <v>0</v>
      </c>
      <c r="AR374" s="11">
        <v>0</v>
      </c>
      <c r="AS374" s="11">
        <v>0</v>
      </c>
      <c r="AT374" s="11">
        <v>0</v>
      </c>
      <c r="AU374" s="11">
        <v>0</v>
      </c>
      <c r="AV374" s="11">
        <v>0</v>
      </c>
      <c r="AW374" s="11">
        <v>0</v>
      </c>
      <c r="AX374" s="11">
        <v>0</v>
      </c>
      <c r="AZ374" s="11">
        <v>0</v>
      </c>
      <c r="BA374" s="11">
        <v>0</v>
      </c>
    </row>
    <row r="375" spans="1:53" hidden="1" x14ac:dyDescent="0.25">
      <c r="A375">
        <v>5</v>
      </c>
      <c r="B375" t="str">
        <f t="shared" si="39"/>
        <v>FlC-6851</v>
      </c>
      <c r="C375" s="2" t="s">
        <v>315</v>
      </c>
      <c r="D375" s="2" t="s">
        <v>2159</v>
      </c>
      <c r="E375" s="2" t="s">
        <v>3422</v>
      </c>
      <c r="F375" s="2" t="s">
        <v>3444</v>
      </c>
      <c r="G375" s="3" t="s">
        <v>766</v>
      </c>
      <c r="H375" s="7">
        <v>0</v>
      </c>
      <c r="I375" s="7"/>
      <c r="J375" s="7">
        <v>0</v>
      </c>
      <c r="K375" s="7">
        <v>0</v>
      </c>
      <c r="L375" s="7">
        <v>0</v>
      </c>
      <c r="M375" s="7"/>
      <c r="N375" s="7">
        <v>0</v>
      </c>
      <c r="O375" s="7">
        <v>0</v>
      </c>
      <c r="P375" s="7">
        <v>0</v>
      </c>
      <c r="Q375" s="7"/>
      <c r="R375" s="7">
        <v>0</v>
      </c>
      <c r="S375" s="7">
        <v>0</v>
      </c>
      <c r="T375" s="7">
        <v>0</v>
      </c>
      <c r="U375" s="7"/>
      <c r="V375" s="7">
        <v>0</v>
      </c>
      <c r="W375" s="7">
        <v>0</v>
      </c>
      <c r="X375" s="7">
        <v>0</v>
      </c>
      <c r="Y375" s="7"/>
      <c r="Z375" s="7">
        <v>0</v>
      </c>
      <c r="AA375" s="7">
        <v>0</v>
      </c>
      <c r="AB375" s="7">
        <v>0</v>
      </c>
      <c r="AC375" s="7"/>
      <c r="AD375" s="7">
        <v>0</v>
      </c>
      <c r="AE375" s="7">
        <v>0</v>
      </c>
      <c r="AF375" s="7">
        <v>0</v>
      </c>
      <c r="AG375" s="29">
        <v>0</v>
      </c>
      <c r="AH375" s="7">
        <v>0</v>
      </c>
      <c r="AI375" s="7">
        <v>0</v>
      </c>
      <c r="AJ375" s="7">
        <v>0</v>
      </c>
      <c r="AK375" s="29">
        <v>0</v>
      </c>
      <c r="AL375" s="7">
        <v>0</v>
      </c>
      <c r="AM375" s="105">
        <v>0</v>
      </c>
      <c r="AN375" s="7">
        <v>0</v>
      </c>
      <c r="AO375" s="11">
        <v>0</v>
      </c>
      <c r="AP375" s="105">
        <v>0</v>
      </c>
      <c r="AQ375" s="11">
        <v>0</v>
      </c>
      <c r="AR375" s="11">
        <v>0</v>
      </c>
      <c r="AS375" s="11">
        <v>0</v>
      </c>
      <c r="AT375" s="11">
        <v>0</v>
      </c>
      <c r="AU375" s="11">
        <v>0</v>
      </c>
      <c r="AV375" s="11">
        <v>0</v>
      </c>
      <c r="AW375" s="11">
        <v>0</v>
      </c>
      <c r="AX375" s="11">
        <v>0</v>
      </c>
      <c r="AZ375" s="11">
        <v>0</v>
      </c>
      <c r="BA375" s="11">
        <v>0</v>
      </c>
    </row>
    <row r="376" spans="1:53" hidden="1" x14ac:dyDescent="0.25">
      <c r="A376">
        <v>5</v>
      </c>
      <c r="B376" t="str">
        <f t="shared" si="39"/>
        <v>FlC-6852</v>
      </c>
      <c r="C376" s="2" t="s">
        <v>315</v>
      </c>
      <c r="D376" s="2" t="s">
        <v>2159</v>
      </c>
      <c r="E376" s="2" t="s">
        <v>3422</v>
      </c>
      <c r="F376" s="2" t="s">
        <v>3444</v>
      </c>
      <c r="G376" s="3" t="s">
        <v>767</v>
      </c>
      <c r="H376" s="7">
        <v>0</v>
      </c>
      <c r="I376" s="7"/>
      <c r="J376" s="7">
        <v>0</v>
      </c>
      <c r="K376" s="7">
        <v>0</v>
      </c>
      <c r="L376" s="7">
        <v>0</v>
      </c>
      <c r="M376" s="7"/>
      <c r="N376" s="7">
        <v>0</v>
      </c>
      <c r="O376" s="7">
        <v>0</v>
      </c>
      <c r="P376" s="7">
        <v>0</v>
      </c>
      <c r="Q376" s="7"/>
      <c r="R376" s="7">
        <v>0</v>
      </c>
      <c r="S376" s="7">
        <v>0</v>
      </c>
      <c r="T376" s="7">
        <v>0</v>
      </c>
      <c r="U376" s="7"/>
      <c r="V376" s="7">
        <v>0</v>
      </c>
      <c r="W376" s="7">
        <v>0</v>
      </c>
      <c r="X376" s="7">
        <v>0</v>
      </c>
      <c r="Y376" s="7"/>
      <c r="Z376" s="7">
        <v>0</v>
      </c>
      <c r="AA376" s="7">
        <v>0</v>
      </c>
      <c r="AB376" s="7">
        <v>0</v>
      </c>
      <c r="AC376" s="7"/>
      <c r="AD376" s="7">
        <v>0</v>
      </c>
      <c r="AE376" s="7">
        <v>0</v>
      </c>
      <c r="AF376" s="7">
        <v>0</v>
      </c>
      <c r="AG376" s="29">
        <v>0</v>
      </c>
      <c r="AH376" s="7">
        <v>0</v>
      </c>
      <c r="AI376" s="7">
        <v>0</v>
      </c>
      <c r="AJ376" s="7">
        <v>0</v>
      </c>
      <c r="AK376" s="29">
        <v>0</v>
      </c>
      <c r="AL376" s="7">
        <v>0</v>
      </c>
      <c r="AM376" s="105">
        <v>0</v>
      </c>
      <c r="AN376" s="7">
        <v>0</v>
      </c>
      <c r="AO376" s="11">
        <v>0</v>
      </c>
      <c r="AP376" s="105">
        <v>0</v>
      </c>
      <c r="AQ376" s="11">
        <v>0</v>
      </c>
      <c r="AR376" s="11">
        <v>0</v>
      </c>
      <c r="AS376" s="11">
        <v>0</v>
      </c>
      <c r="AT376" s="11">
        <v>0</v>
      </c>
      <c r="AU376" s="11">
        <v>0</v>
      </c>
      <c r="AV376" s="11">
        <v>0</v>
      </c>
      <c r="AW376" s="11">
        <v>0</v>
      </c>
      <c r="AX376" s="11">
        <v>0</v>
      </c>
      <c r="AZ376" s="11">
        <v>0</v>
      </c>
      <c r="BA376" s="11">
        <v>0</v>
      </c>
    </row>
    <row r="377" spans="1:53" hidden="1" x14ac:dyDescent="0.25">
      <c r="A377">
        <v>5</v>
      </c>
      <c r="B377" t="str">
        <f t="shared" si="39"/>
        <v>FlC-6853</v>
      </c>
      <c r="C377" s="2" t="s">
        <v>315</v>
      </c>
      <c r="D377" s="2" t="str">
        <f t="shared" ref="D377:D408" si="43">LEFT($G377,1)</f>
        <v>6</v>
      </c>
      <c r="E377" s="2" t="str">
        <f t="shared" ref="E377:E408" si="44">LEFT($G377,2)</f>
        <v>68</v>
      </c>
      <c r="F377" s="2" t="str">
        <f t="shared" ref="F377:F408" si="45">LEFT($G377,3)</f>
        <v>685</v>
      </c>
      <c r="G377" s="1" t="s">
        <v>768</v>
      </c>
      <c r="H377" s="7">
        <v>0</v>
      </c>
      <c r="I377" s="7"/>
      <c r="J377" s="7">
        <v>0</v>
      </c>
      <c r="K377" s="7">
        <v>0</v>
      </c>
      <c r="L377" s="7">
        <v>0</v>
      </c>
      <c r="M377" s="7"/>
      <c r="N377" s="7">
        <v>0</v>
      </c>
      <c r="O377" s="7">
        <v>0</v>
      </c>
      <c r="P377" s="7">
        <v>0</v>
      </c>
      <c r="Q377" s="7"/>
      <c r="R377" s="7">
        <v>0</v>
      </c>
      <c r="S377" s="7">
        <v>0</v>
      </c>
      <c r="T377" s="7">
        <v>0</v>
      </c>
      <c r="U377" s="7"/>
      <c r="V377" s="7">
        <v>0</v>
      </c>
      <c r="W377" s="7">
        <v>0</v>
      </c>
      <c r="X377" s="7">
        <v>0</v>
      </c>
      <c r="Y377" s="7"/>
      <c r="Z377" s="7">
        <v>0</v>
      </c>
      <c r="AA377" s="7">
        <v>0</v>
      </c>
      <c r="AB377" s="7">
        <v>0</v>
      </c>
      <c r="AC377" s="7"/>
      <c r="AD377" s="7">
        <v>0</v>
      </c>
      <c r="AE377" s="7">
        <v>0</v>
      </c>
      <c r="AF377" s="7">
        <v>0</v>
      </c>
      <c r="AG377" s="29">
        <v>0</v>
      </c>
      <c r="AH377" s="7">
        <v>0</v>
      </c>
      <c r="AI377" s="7">
        <v>0</v>
      </c>
      <c r="AJ377" s="7">
        <v>0</v>
      </c>
      <c r="AK377" s="29">
        <v>0</v>
      </c>
      <c r="AL377" s="7">
        <v>0</v>
      </c>
      <c r="AM377" s="105">
        <v>0</v>
      </c>
      <c r="AN377" s="7">
        <v>0</v>
      </c>
      <c r="AO377" s="11">
        <v>4.4858399999999996</v>
      </c>
      <c r="AP377" s="105">
        <v>4.4859999999999998</v>
      </c>
      <c r="AQ377" s="11">
        <v>4.4859999999999998</v>
      </c>
      <c r="AR377" s="11">
        <v>0</v>
      </c>
      <c r="AS377" s="11">
        <v>398.22017</v>
      </c>
      <c r="AT377" s="11">
        <v>398.22017</v>
      </c>
      <c r="AU377" s="11">
        <v>398.22017</v>
      </c>
      <c r="AV377" s="11">
        <v>0</v>
      </c>
      <c r="AW377" s="11">
        <v>109.75</v>
      </c>
      <c r="AX377" s="11">
        <v>110.1579</v>
      </c>
      <c r="AZ377" s="11">
        <v>0</v>
      </c>
      <c r="BA377" s="11">
        <v>155.41986</v>
      </c>
    </row>
    <row r="378" spans="1:53" hidden="1" x14ac:dyDescent="0.25">
      <c r="A378">
        <v>5</v>
      </c>
      <c r="B378" t="str">
        <f t="shared" si="39"/>
        <v>FlC-6854</v>
      </c>
      <c r="C378" s="2" t="s">
        <v>315</v>
      </c>
      <c r="D378" s="2" t="str">
        <f t="shared" si="43"/>
        <v>6</v>
      </c>
      <c r="E378" s="2" t="str">
        <f t="shared" si="44"/>
        <v>68</v>
      </c>
      <c r="F378" s="2" t="str">
        <f t="shared" si="45"/>
        <v>685</v>
      </c>
      <c r="G378" s="1" t="s">
        <v>769</v>
      </c>
      <c r="H378" s="7">
        <v>0</v>
      </c>
      <c r="I378" s="7"/>
      <c r="J378" s="7">
        <v>0</v>
      </c>
      <c r="K378" s="7">
        <v>0</v>
      </c>
      <c r="L378" s="7">
        <v>0</v>
      </c>
      <c r="M378" s="7"/>
      <c r="N378" s="7">
        <v>0</v>
      </c>
      <c r="O378" s="7">
        <v>0</v>
      </c>
      <c r="P378" s="7">
        <v>0</v>
      </c>
      <c r="Q378" s="7"/>
      <c r="R378" s="7">
        <v>0</v>
      </c>
      <c r="S378" s="7">
        <v>0</v>
      </c>
      <c r="T378" s="7">
        <v>0</v>
      </c>
      <c r="U378" s="7"/>
      <c r="V378" s="7">
        <v>0</v>
      </c>
      <c r="W378" s="7">
        <v>0</v>
      </c>
      <c r="X378" s="7">
        <v>0</v>
      </c>
      <c r="Y378" s="7"/>
      <c r="Z378" s="7">
        <v>0</v>
      </c>
      <c r="AA378" s="7">
        <v>0</v>
      </c>
      <c r="AB378" s="7">
        <v>0</v>
      </c>
      <c r="AC378" s="7"/>
      <c r="AD378" s="7">
        <v>0</v>
      </c>
      <c r="AE378" s="7">
        <v>0</v>
      </c>
      <c r="AF378" s="7">
        <v>0</v>
      </c>
      <c r="AG378" s="29">
        <v>0</v>
      </c>
      <c r="AH378" s="7">
        <v>0</v>
      </c>
      <c r="AI378" s="7">
        <v>0</v>
      </c>
      <c r="AJ378" s="7">
        <v>0</v>
      </c>
      <c r="AK378" s="29">
        <v>0</v>
      </c>
      <c r="AL378" s="7">
        <v>0</v>
      </c>
      <c r="AM378" s="105">
        <v>0</v>
      </c>
      <c r="AN378" s="7">
        <v>0</v>
      </c>
      <c r="AO378" s="11">
        <v>0</v>
      </c>
      <c r="AP378" s="105">
        <v>0</v>
      </c>
      <c r="AQ378" s="11">
        <v>0</v>
      </c>
      <c r="AR378" s="11">
        <v>0</v>
      </c>
      <c r="AS378" s="11">
        <v>0</v>
      </c>
      <c r="AT378" s="11">
        <v>0</v>
      </c>
      <c r="AU378" s="11">
        <v>0</v>
      </c>
      <c r="AV378" s="11">
        <v>0</v>
      </c>
      <c r="AW378" s="11">
        <v>0</v>
      </c>
      <c r="AX378" s="11">
        <v>0</v>
      </c>
      <c r="AZ378" s="11">
        <v>0</v>
      </c>
      <c r="BA378" s="11">
        <v>0</v>
      </c>
    </row>
    <row r="379" spans="1:53" hidden="1" x14ac:dyDescent="0.25">
      <c r="A379">
        <v>5</v>
      </c>
      <c r="B379" t="str">
        <f t="shared" si="39"/>
        <v>FlC-6859</v>
      </c>
      <c r="C379" s="2" t="s">
        <v>315</v>
      </c>
      <c r="D379" s="2" t="str">
        <f t="shared" si="43"/>
        <v>6</v>
      </c>
      <c r="E379" s="2" t="str">
        <f t="shared" si="44"/>
        <v>68</v>
      </c>
      <c r="F379" s="2" t="str">
        <f t="shared" si="45"/>
        <v>685</v>
      </c>
      <c r="G379" s="1" t="s">
        <v>770</v>
      </c>
      <c r="H379" s="7">
        <v>0</v>
      </c>
      <c r="I379" s="7"/>
      <c r="J379" s="7">
        <v>0</v>
      </c>
      <c r="K379" s="7">
        <v>0</v>
      </c>
      <c r="L379" s="7">
        <v>0</v>
      </c>
      <c r="M379" s="7"/>
      <c r="N379" s="7">
        <v>0</v>
      </c>
      <c r="O379" s="7">
        <v>0</v>
      </c>
      <c r="P379" s="7">
        <v>0</v>
      </c>
      <c r="Q379" s="7"/>
      <c r="R379" s="7">
        <v>0</v>
      </c>
      <c r="S379" s="7">
        <v>0</v>
      </c>
      <c r="T379" s="7">
        <v>0</v>
      </c>
      <c r="U379" s="7"/>
      <c r="V379" s="7">
        <v>0</v>
      </c>
      <c r="W379" s="7">
        <v>0</v>
      </c>
      <c r="X379" s="7">
        <v>0</v>
      </c>
      <c r="Y379" s="7"/>
      <c r="Z379" s="7">
        <v>0</v>
      </c>
      <c r="AA379" s="7">
        <v>0</v>
      </c>
      <c r="AB379" s="7">
        <v>0</v>
      </c>
      <c r="AC379" s="7"/>
      <c r="AD379" s="7">
        <v>21.704999999999998</v>
      </c>
      <c r="AE379" s="7">
        <v>21.704999999999998</v>
      </c>
      <c r="AF379" s="7">
        <v>0</v>
      </c>
      <c r="AG379" s="29">
        <v>483.56700000000001</v>
      </c>
      <c r="AH379" s="7">
        <v>483.56700000000001</v>
      </c>
      <c r="AI379" s="7">
        <v>483.56700000000001</v>
      </c>
      <c r="AJ379" s="7">
        <v>0</v>
      </c>
      <c r="AK379" s="29">
        <v>0</v>
      </c>
      <c r="AL379" s="7">
        <v>0</v>
      </c>
      <c r="AM379" s="105">
        <v>0</v>
      </c>
      <c r="AN379" s="7">
        <v>0</v>
      </c>
      <c r="AO379" s="11">
        <v>0</v>
      </c>
      <c r="AP379" s="105">
        <v>0</v>
      </c>
      <c r="AQ379" s="11">
        <v>0</v>
      </c>
      <c r="AR379" s="11">
        <v>0</v>
      </c>
      <c r="AS379" s="11">
        <v>0</v>
      </c>
      <c r="AT379" s="11">
        <v>0</v>
      </c>
      <c r="AU379" s="11">
        <v>0</v>
      </c>
      <c r="AV379" s="11">
        <v>0</v>
      </c>
      <c r="AW379" s="11">
        <v>0</v>
      </c>
      <c r="AX379" s="11">
        <v>0</v>
      </c>
      <c r="AZ379" s="11">
        <v>0</v>
      </c>
      <c r="BA379" s="11">
        <v>0</v>
      </c>
    </row>
    <row r="380" spans="1:53" hidden="1" x14ac:dyDescent="0.25">
      <c r="A380">
        <v>5</v>
      </c>
      <c r="B380" t="str">
        <f t="shared" si="39"/>
        <v>FlC-6910</v>
      </c>
      <c r="C380" s="2" t="s">
        <v>315</v>
      </c>
      <c r="D380" s="2" t="str">
        <f t="shared" si="43"/>
        <v>6</v>
      </c>
      <c r="E380" s="2" t="str">
        <f t="shared" si="44"/>
        <v>69</v>
      </c>
      <c r="F380" s="2" t="str">
        <f t="shared" si="45"/>
        <v>691</v>
      </c>
      <c r="G380" s="1" t="s">
        <v>981</v>
      </c>
      <c r="H380" s="7">
        <v>4200</v>
      </c>
      <c r="I380" s="7"/>
      <c r="J380" s="7">
        <v>658.56700000000001</v>
      </c>
      <c r="K380" s="7">
        <v>658.56700000000001</v>
      </c>
      <c r="L380" s="7">
        <v>4566</v>
      </c>
      <c r="M380" s="7"/>
      <c r="N380" s="7">
        <v>1803.3989999999999</v>
      </c>
      <c r="O380" s="7">
        <v>1803.3989999999999</v>
      </c>
      <c r="P380" s="7">
        <v>1000</v>
      </c>
      <c r="Q380" s="7"/>
      <c r="R380" s="7">
        <v>2753.4520000000002</v>
      </c>
      <c r="S380" s="7">
        <v>2753.4520000000002</v>
      </c>
      <c r="T380" s="7">
        <v>1000</v>
      </c>
      <c r="U380" s="7"/>
      <c r="V380" s="7">
        <v>12.877000000000001</v>
      </c>
      <c r="W380" s="7">
        <v>12.877000000000001</v>
      </c>
      <c r="X380" s="7">
        <v>1000</v>
      </c>
      <c r="Y380" s="7"/>
      <c r="Z380" s="7">
        <v>6510.8459999999995</v>
      </c>
      <c r="AA380" s="7">
        <v>6510.8459999999995</v>
      </c>
      <c r="AB380" s="7">
        <v>0</v>
      </c>
      <c r="AC380" s="7"/>
      <c r="AD380" s="7">
        <v>0</v>
      </c>
      <c r="AE380" s="7">
        <v>0</v>
      </c>
      <c r="AF380" s="7">
        <v>0</v>
      </c>
      <c r="AG380" s="29">
        <v>0</v>
      </c>
      <c r="AH380" s="7">
        <v>0</v>
      </c>
      <c r="AI380" s="7">
        <v>0</v>
      </c>
      <c r="AJ380" s="7">
        <v>0</v>
      </c>
      <c r="AK380" s="29">
        <v>0</v>
      </c>
      <c r="AL380" s="7">
        <v>0</v>
      </c>
      <c r="AM380" s="105">
        <v>0</v>
      </c>
      <c r="AN380" s="7">
        <v>0</v>
      </c>
      <c r="AO380" s="11">
        <v>0</v>
      </c>
      <c r="AP380" s="105">
        <v>0</v>
      </c>
      <c r="AQ380" s="11">
        <v>0</v>
      </c>
      <c r="AR380" s="11">
        <v>0</v>
      </c>
      <c r="AS380" s="11">
        <v>0</v>
      </c>
      <c r="AT380" s="11">
        <v>0</v>
      </c>
      <c r="AU380" s="11"/>
      <c r="AV380" s="11">
        <v>0</v>
      </c>
      <c r="AW380" s="11">
        <v>0</v>
      </c>
      <c r="AX380" s="11"/>
      <c r="AZ380" s="11"/>
      <c r="BA380" s="11"/>
    </row>
    <row r="381" spans="1:53" hidden="1" x14ac:dyDescent="0.25">
      <c r="A381">
        <v>5</v>
      </c>
      <c r="B381" t="str">
        <f t="shared" si="39"/>
        <v>FlC-6911</v>
      </c>
      <c r="C381" s="2" t="s">
        <v>315</v>
      </c>
      <c r="D381" s="2" t="str">
        <f t="shared" si="43"/>
        <v>6</v>
      </c>
      <c r="E381" s="2" t="str">
        <f t="shared" si="44"/>
        <v>69</v>
      </c>
      <c r="F381" s="2" t="str">
        <f t="shared" si="45"/>
        <v>691</v>
      </c>
      <c r="G381" s="1" t="s">
        <v>772</v>
      </c>
      <c r="H381" s="7">
        <v>0</v>
      </c>
      <c r="I381" s="7"/>
      <c r="J381" s="7">
        <v>0</v>
      </c>
      <c r="K381" s="7">
        <v>0</v>
      </c>
      <c r="L381" s="7">
        <v>0</v>
      </c>
      <c r="M381" s="7"/>
      <c r="N381" s="7">
        <v>0</v>
      </c>
      <c r="O381" s="7">
        <v>0</v>
      </c>
      <c r="P381" s="7">
        <v>0</v>
      </c>
      <c r="Q381" s="7"/>
      <c r="R381" s="7">
        <v>0</v>
      </c>
      <c r="S381" s="7">
        <v>0</v>
      </c>
      <c r="T381" s="7">
        <v>0</v>
      </c>
      <c r="U381" s="7"/>
      <c r="V381" s="7">
        <v>0</v>
      </c>
      <c r="W381" s="7">
        <v>0</v>
      </c>
      <c r="X381" s="7">
        <v>0</v>
      </c>
      <c r="Y381" s="7"/>
      <c r="Z381" s="7">
        <v>0</v>
      </c>
      <c r="AA381" s="7">
        <v>0</v>
      </c>
      <c r="AB381" s="7">
        <v>0</v>
      </c>
      <c r="AC381" s="7"/>
      <c r="AD381" s="7">
        <v>0</v>
      </c>
      <c r="AE381" s="7">
        <v>0</v>
      </c>
      <c r="AF381" s="7">
        <v>0</v>
      </c>
      <c r="AG381" s="29">
        <v>0</v>
      </c>
      <c r="AH381" s="7">
        <v>0</v>
      </c>
      <c r="AI381" s="7">
        <v>0</v>
      </c>
      <c r="AJ381" s="7">
        <v>0</v>
      </c>
      <c r="AK381" s="29">
        <v>0</v>
      </c>
      <c r="AL381" s="7">
        <v>0</v>
      </c>
      <c r="AM381" s="105">
        <v>0</v>
      </c>
      <c r="AN381" s="7">
        <v>0</v>
      </c>
      <c r="AO381" s="11">
        <v>0</v>
      </c>
      <c r="AP381" s="105">
        <v>0</v>
      </c>
      <c r="AQ381" s="11">
        <v>0</v>
      </c>
      <c r="AR381" s="11">
        <v>0</v>
      </c>
      <c r="AS381" s="11">
        <v>0</v>
      </c>
      <c r="AT381" s="11">
        <v>0</v>
      </c>
      <c r="AU381" s="11">
        <v>0</v>
      </c>
      <c r="AV381" s="11">
        <v>0</v>
      </c>
      <c r="AW381" s="11">
        <v>0</v>
      </c>
      <c r="AX381" s="11">
        <v>0</v>
      </c>
      <c r="AZ381" s="11">
        <v>0</v>
      </c>
      <c r="BA381" s="11">
        <v>0</v>
      </c>
    </row>
    <row r="382" spans="1:53" hidden="1" x14ac:dyDescent="0.25">
      <c r="A382">
        <v>5</v>
      </c>
      <c r="B382" t="str">
        <f t="shared" si="39"/>
        <v>FlC-6912</v>
      </c>
      <c r="C382" s="2" t="s">
        <v>315</v>
      </c>
      <c r="D382" s="2" t="str">
        <f t="shared" si="43"/>
        <v>6</v>
      </c>
      <c r="E382" s="2" t="str">
        <f t="shared" si="44"/>
        <v>69</v>
      </c>
      <c r="F382" s="2" t="str">
        <f t="shared" si="45"/>
        <v>691</v>
      </c>
      <c r="G382" s="1" t="s">
        <v>773</v>
      </c>
      <c r="H382" s="7">
        <v>0</v>
      </c>
      <c r="I382" s="7"/>
      <c r="J382" s="7">
        <v>0</v>
      </c>
      <c r="K382" s="7">
        <v>0</v>
      </c>
      <c r="L382" s="7">
        <v>0</v>
      </c>
      <c r="M382" s="7"/>
      <c r="N382" s="7">
        <v>0</v>
      </c>
      <c r="O382" s="7">
        <v>0</v>
      </c>
      <c r="P382" s="7">
        <v>0</v>
      </c>
      <c r="Q382" s="7"/>
      <c r="R382" s="7">
        <v>0</v>
      </c>
      <c r="S382" s="7">
        <v>0</v>
      </c>
      <c r="T382" s="7">
        <v>0</v>
      </c>
      <c r="U382" s="7"/>
      <c r="V382" s="7">
        <v>0</v>
      </c>
      <c r="W382" s="7">
        <v>0</v>
      </c>
      <c r="X382" s="7">
        <v>0</v>
      </c>
      <c r="Y382" s="7"/>
      <c r="Z382" s="7">
        <v>0</v>
      </c>
      <c r="AA382" s="7">
        <v>0</v>
      </c>
      <c r="AB382" s="7">
        <v>1454</v>
      </c>
      <c r="AC382" s="7"/>
      <c r="AD382" s="7">
        <v>0</v>
      </c>
      <c r="AE382" s="7">
        <v>0</v>
      </c>
      <c r="AF382" s="7">
        <v>1452</v>
      </c>
      <c r="AG382" s="29">
        <v>1952.3389999999999</v>
      </c>
      <c r="AH382" s="7">
        <v>1952.3389999999999</v>
      </c>
      <c r="AI382" s="7">
        <v>1952.3389999999999</v>
      </c>
      <c r="AJ382" s="7">
        <v>1459</v>
      </c>
      <c r="AK382" s="29">
        <v>2034</v>
      </c>
      <c r="AL382" s="7">
        <v>1783.8534299999999</v>
      </c>
      <c r="AM382" s="105">
        <v>1783.8534299999999</v>
      </c>
      <c r="AN382" s="7">
        <v>2469</v>
      </c>
      <c r="AO382" s="11">
        <v>468.94474000000002</v>
      </c>
      <c r="AP382" s="105">
        <v>468.94499999999999</v>
      </c>
      <c r="AQ382" s="11">
        <v>468.94499999999999</v>
      </c>
      <c r="AR382" s="11">
        <v>14394</v>
      </c>
      <c r="AS382" s="11">
        <v>17740.702679999999</v>
      </c>
      <c r="AT382" s="11">
        <v>20355.19961</v>
      </c>
      <c r="AU382" s="11">
        <v>20355.19961</v>
      </c>
      <c r="AV382" s="11">
        <v>17742</v>
      </c>
      <c r="AW382" s="11">
        <v>11087</v>
      </c>
      <c r="AX382" s="11">
        <v>11037</v>
      </c>
      <c r="AZ382" s="11">
        <v>16661</v>
      </c>
      <c r="BA382" s="11">
        <v>13442</v>
      </c>
    </row>
    <row r="383" spans="1:53" hidden="1" x14ac:dyDescent="0.25">
      <c r="A383">
        <v>5</v>
      </c>
      <c r="B383" t="str">
        <f t="shared" si="39"/>
        <v>FlC-6913</v>
      </c>
      <c r="C383" s="2" t="s">
        <v>315</v>
      </c>
      <c r="D383" s="2" t="str">
        <f t="shared" si="43"/>
        <v>6</v>
      </c>
      <c r="E383" s="2" t="str">
        <f t="shared" si="44"/>
        <v>69</v>
      </c>
      <c r="F383" s="2" t="str">
        <f t="shared" si="45"/>
        <v>691</v>
      </c>
      <c r="G383" s="1" t="s">
        <v>774</v>
      </c>
      <c r="H383" s="7">
        <v>0</v>
      </c>
      <c r="I383" s="7"/>
      <c r="J383" s="7">
        <v>0</v>
      </c>
      <c r="K383" s="7">
        <v>0</v>
      </c>
      <c r="L383" s="7">
        <v>0</v>
      </c>
      <c r="M383" s="7"/>
      <c r="N383" s="7">
        <v>0</v>
      </c>
      <c r="O383" s="7">
        <v>0</v>
      </c>
      <c r="P383" s="7">
        <v>0</v>
      </c>
      <c r="Q383" s="7"/>
      <c r="R383" s="7">
        <v>0</v>
      </c>
      <c r="S383" s="7">
        <v>0</v>
      </c>
      <c r="T383" s="7">
        <v>0</v>
      </c>
      <c r="U383" s="7"/>
      <c r="V383" s="7">
        <v>0</v>
      </c>
      <c r="W383" s="7">
        <v>0</v>
      </c>
      <c r="X383" s="7">
        <v>0</v>
      </c>
      <c r="Y383" s="7"/>
      <c r="Z383" s="7">
        <v>0</v>
      </c>
      <c r="AA383" s="7">
        <v>0</v>
      </c>
      <c r="AB383" s="7">
        <v>0</v>
      </c>
      <c r="AC383" s="7"/>
      <c r="AD383" s="7">
        <v>5754.201</v>
      </c>
      <c r="AE383" s="7">
        <v>5754.201</v>
      </c>
      <c r="AF383" s="7">
        <v>0</v>
      </c>
      <c r="AG383" s="29">
        <v>0</v>
      </c>
      <c r="AH383" s="7">
        <v>0</v>
      </c>
      <c r="AI383" s="7">
        <v>0</v>
      </c>
      <c r="AJ383" s="7">
        <v>0</v>
      </c>
      <c r="AK383" s="29">
        <v>0</v>
      </c>
      <c r="AL383" s="7">
        <v>0</v>
      </c>
      <c r="AM383" s="105">
        <v>0</v>
      </c>
      <c r="AN383" s="7">
        <v>0</v>
      </c>
      <c r="AO383" s="11">
        <v>0</v>
      </c>
      <c r="AP383" s="105">
        <v>0</v>
      </c>
      <c r="AQ383" s="11">
        <v>0</v>
      </c>
      <c r="AR383" s="11">
        <v>0</v>
      </c>
      <c r="AS383" s="11">
        <v>0</v>
      </c>
      <c r="AT383" s="11">
        <v>0</v>
      </c>
      <c r="AU383" s="11">
        <v>0</v>
      </c>
      <c r="AV383" s="11">
        <v>0</v>
      </c>
      <c r="AW383" s="11">
        <v>0</v>
      </c>
      <c r="AX383" s="11">
        <v>0</v>
      </c>
      <c r="AZ383" s="11">
        <v>0</v>
      </c>
      <c r="BA383" s="11">
        <v>0</v>
      </c>
    </row>
    <row r="384" spans="1:53" hidden="1" x14ac:dyDescent="0.25">
      <c r="A384">
        <v>5</v>
      </c>
      <c r="B384" t="str">
        <f t="shared" si="39"/>
        <v>FlC-6920</v>
      </c>
      <c r="C384" s="2" t="s">
        <v>315</v>
      </c>
      <c r="D384" s="2" t="str">
        <f t="shared" si="43"/>
        <v>6</v>
      </c>
      <c r="E384" s="2" t="str">
        <f t="shared" si="44"/>
        <v>69</v>
      </c>
      <c r="F384" s="2" t="str">
        <f t="shared" si="45"/>
        <v>692</v>
      </c>
      <c r="G384" s="1" t="s">
        <v>982</v>
      </c>
      <c r="H384" s="7">
        <v>0</v>
      </c>
      <c r="I384" s="7"/>
      <c r="J384" s="7">
        <v>0</v>
      </c>
      <c r="K384" s="7">
        <v>0</v>
      </c>
      <c r="L384" s="7">
        <v>0</v>
      </c>
      <c r="M384" s="7"/>
      <c r="N384" s="7">
        <v>0</v>
      </c>
      <c r="O384" s="7">
        <v>0</v>
      </c>
      <c r="P384" s="7">
        <v>0</v>
      </c>
      <c r="Q384" s="7"/>
      <c r="R384" s="7">
        <v>0</v>
      </c>
      <c r="S384" s="7">
        <v>0</v>
      </c>
      <c r="T384" s="7">
        <v>0</v>
      </c>
      <c r="U384" s="7"/>
      <c r="V384" s="7">
        <v>0</v>
      </c>
      <c r="W384" s="7">
        <v>0</v>
      </c>
      <c r="X384" s="7">
        <v>0</v>
      </c>
      <c r="Y384" s="7"/>
      <c r="Z384" s="7">
        <v>0</v>
      </c>
      <c r="AA384" s="7">
        <v>0</v>
      </c>
      <c r="AB384" s="7">
        <v>0</v>
      </c>
      <c r="AC384" s="7"/>
      <c r="AD384" s="7">
        <v>0</v>
      </c>
      <c r="AE384" s="7">
        <v>0</v>
      </c>
      <c r="AF384" s="7">
        <v>0</v>
      </c>
      <c r="AG384" s="29">
        <v>0</v>
      </c>
      <c r="AH384" s="7">
        <v>0</v>
      </c>
      <c r="AI384" s="7">
        <v>0</v>
      </c>
      <c r="AJ384" s="7">
        <v>0</v>
      </c>
      <c r="AK384" s="29">
        <v>0</v>
      </c>
      <c r="AL384" s="7">
        <v>0</v>
      </c>
      <c r="AM384" s="105">
        <v>0</v>
      </c>
      <c r="AN384" s="7">
        <v>0</v>
      </c>
      <c r="AO384" s="11">
        <v>0</v>
      </c>
      <c r="AP384" s="105">
        <v>0</v>
      </c>
      <c r="AQ384" s="11">
        <v>0</v>
      </c>
      <c r="AR384" s="11">
        <v>0</v>
      </c>
      <c r="AS384" s="11">
        <v>0</v>
      </c>
      <c r="AT384" s="11">
        <v>0</v>
      </c>
      <c r="AU384" s="11"/>
      <c r="AV384" s="11">
        <v>0</v>
      </c>
      <c r="AW384" s="11">
        <v>0</v>
      </c>
      <c r="AX384" s="11"/>
      <c r="AZ384" s="11"/>
      <c r="BA384" s="11"/>
    </row>
    <row r="385" spans="1:53" hidden="1" x14ac:dyDescent="0.25">
      <c r="A385">
        <v>5</v>
      </c>
      <c r="B385" t="str">
        <f t="shared" si="39"/>
        <v>FlC-6924</v>
      </c>
      <c r="C385" s="2" t="s">
        <v>315</v>
      </c>
      <c r="D385" s="2" t="str">
        <f t="shared" si="43"/>
        <v>6</v>
      </c>
      <c r="E385" s="2" t="str">
        <f t="shared" si="44"/>
        <v>69</v>
      </c>
      <c r="F385" s="2" t="str">
        <f t="shared" si="45"/>
        <v>692</v>
      </c>
      <c r="G385" s="1" t="s">
        <v>775</v>
      </c>
      <c r="H385" s="7">
        <v>0</v>
      </c>
      <c r="I385" s="7"/>
      <c r="J385" s="7">
        <v>0</v>
      </c>
      <c r="K385" s="7">
        <v>0</v>
      </c>
      <c r="L385" s="7">
        <v>0</v>
      </c>
      <c r="M385" s="7"/>
      <c r="N385" s="7">
        <v>0</v>
      </c>
      <c r="O385" s="7">
        <v>0</v>
      </c>
      <c r="P385" s="7">
        <v>0</v>
      </c>
      <c r="Q385" s="7"/>
      <c r="R385" s="7">
        <v>0</v>
      </c>
      <c r="S385" s="7">
        <v>0</v>
      </c>
      <c r="T385" s="7">
        <v>0</v>
      </c>
      <c r="U385" s="7"/>
      <c r="V385" s="7">
        <v>0</v>
      </c>
      <c r="W385" s="7">
        <v>0</v>
      </c>
      <c r="X385" s="7">
        <v>0</v>
      </c>
      <c r="Y385" s="7"/>
      <c r="Z385" s="7">
        <v>0</v>
      </c>
      <c r="AA385" s="7">
        <v>0</v>
      </c>
      <c r="AB385" s="7">
        <v>0</v>
      </c>
      <c r="AC385" s="7"/>
      <c r="AD385" s="7">
        <v>0</v>
      </c>
      <c r="AE385" s="7">
        <v>0</v>
      </c>
      <c r="AF385" s="7">
        <v>0</v>
      </c>
      <c r="AG385" s="29">
        <v>0</v>
      </c>
      <c r="AH385" s="7">
        <v>0</v>
      </c>
      <c r="AI385" s="7">
        <v>0</v>
      </c>
      <c r="AJ385" s="7">
        <v>0</v>
      </c>
      <c r="AK385" s="29">
        <v>0</v>
      </c>
      <c r="AL385" s="7">
        <v>0</v>
      </c>
      <c r="AM385" s="105">
        <v>0</v>
      </c>
      <c r="AN385" s="7">
        <v>0</v>
      </c>
      <c r="AO385" s="11">
        <v>0</v>
      </c>
      <c r="AP385" s="105">
        <v>0</v>
      </c>
      <c r="AQ385" s="11">
        <v>0</v>
      </c>
      <c r="AR385" s="11">
        <v>0</v>
      </c>
      <c r="AS385" s="11">
        <v>0</v>
      </c>
      <c r="AT385" s="11">
        <v>0</v>
      </c>
      <c r="AU385" s="11">
        <v>0</v>
      </c>
      <c r="AV385" s="11">
        <v>0</v>
      </c>
      <c r="AW385" s="11">
        <v>0</v>
      </c>
      <c r="AX385" s="11">
        <v>0</v>
      </c>
      <c r="AZ385" s="11">
        <v>0</v>
      </c>
      <c r="BA385" s="11">
        <v>0</v>
      </c>
    </row>
    <row r="386" spans="1:53" hidden="1" x14ac:dyDescent="0.25">
      <c r="A386">
        <v>5</v>
      </c>
      <c r="B386" t="str">
        <f t="shared" si="39"/>
        <v>FlC-6925</v>
      </c>
      <c r="C386" s="2" t="s">
        <v>315</v>
      </c>
      <c r="D386" s="2" t="str">
        <f t="shared" si="43"/>
        <v>6</v>
      </c>
      <c r="E386" s="2" t="str">
        <f t="shared" si="44"/>
        <v>69</v>
      </c>
      <c r="F386" s="2" t="str">
        <f t="shared" si="45"/>
        <v>692</v>
      </c>
      <c r="G386" s="1" t="s">
        <v>776</v>
      </c>
      <c r="H386" s="7">
        <v>0</v>
      </c>
      <c r="I386" s="7"/>
      <c r="J386" s="7">
        <v>0</v>
      </c>
      <c r="K386" s="7">
        <v>0</v>
      </c>
      <c r="L386" s="7">
        <v>0</v>
      </c>
      <c r="M386" s="7"/>
      <c r="N386" s="7">
        <v>0</v>
      </c>
      <c r="O386" s="7">
        <v>0</v>
      </c>
      <c r="P386" s="7">
        <v>0</v>
      </c>
      <c r="Q386" s="7"/>
      <c r="R386" s="7">
        <v>0</v>
      </c>
      <c r="S386" s="7">
        <v>0</v>
      </c>
      <c r="T386" s="7">
        <v>0</v>
      </c>
      <c r="U386" s="7"/>
      <c r="V386" s="7">
        <v>0</v>
      </c>
      <c r="W386" s="7">
        <v>0</v>
      </c>
      <c r="X386" s="7">
        <v>0</v>
      </c>
      <c r="Y386" s="7"/>
      <c r="Z386" s="7">
        <v>0</v>
      </c>
      <c r="AA386" s="7">
        <v>0</v>
      </c>
      <c r="AB386" s="7">
        <v>0</v>
      </c>
      <c r="AC386" s="7"/>
      <c r="AD386" s="7">
        <v>0</v>
      </c>
      <c r="AE386" s="7">
        <v>0</v>
      </c>
      <c r="AF386" s="7">
        <v>0</v>
      </c>
      <c r="AG386" s="29">
        <v>0</v>
      </c>
      <c r="AH386" s="7">
        <v>0</v>
      </c>
      <c r="AI386" s="7">
        <v>0</v>
      </c>
      <c r="AJ386" s="7">
        <v>0</v>
      </c>
      <c r="AK386" s="29">
        <v>0</v>
      </c>
      <c r="AL386" s="7">
        <v>0</v>
      </c>
      <c r="AM386" s="105">
        <v>0</v>
      </c>
      <c r="AN386" s="7">
        <v>0</v>
      </c>
      <c r="AO386" s="11">
        <v>8.5604399999999998</v>
      </c>
      <c r="AP386" s="105">
        <v>8.56</v>
      </c>
      <c r="AQ386" s="11">
        <v>8.56</v>
      </c>
      <c r="AR386" s="11">
        <v>0</v>
      </c>
      <c r="AS386" s="11">
        <v>0</v>
      </c>
      <c r="AT386" s="11">
        <v>0</v>
      </c>
      <c r="AU386" s="11">
        <v>0</v>
      </c>
      <c r="AV386" s="11">
        <v>0</v>
      </c>
      <c r="AW386" s="11">
        <v>0</v>
      </c>
      <c r="AX386" s="11">
        <v>0</v>
      </c>
      <c r="AZ386" s="11">
        <v>0</v>
      </c>
      <c r="BA386" s="11">
        <v>8</v>
      </c>
    </row>
    <row r="387" spans="1:53" hidden="1" x14ac:dyDescent="0.25">
      <c r="A387">
        <v>5</v>
      </c>
      <c r="B387" t="str">
        <f t="shared" ref="B387:B450" si="46">C387&amp;"-"&amp;G387</f>
        <v>FlC-6926</v>
      </c>
      <c r="C387" s="2" t="s">
        <v>315</v>
      </c>
      <c r="D387" s="2" t="str">
        <f t="shared" si="43"/>
        <v>6</v>
      </c>
      <c r="E387" s="2" t="str">
        <f t="shared" si="44"/>
        <v>69</v>
      </c>
      <c r="F387" s="2" t="str">
        <f t="shared" si="45"/>
        <v>692</v>
      </c>
      <c r="G387" s="1" t="s">
        <v>777</v>
      </c>
      <c r="H387" s="7">
        <v>0</v>
      </c>
      <c r="I387" s="7"/>
      <c r="J387" s="7">
        <v>0</v>
      </c>
      <c r="K387" s="7">
        <v>0</v>
      </c>
      <c r="L387" s="7">
        <v>0</v>
      </c>
      <c r="M387" s="7"/>
      <c r="N387" s="7">
        <v>0</v>
      </c>
      <c r="O387" s="7">
        <v>0</v>
      </c>
      <c r="P387" s="7">
        <v>0</v>
      </c>
      <c r="Q387" s="7"/>
      <c r="R387" s="7">
        <v>0</v>
      </c>
      <c r="S387" s="7">
        <v>0</v>
      </c>
      <c r="T387" s="7">
        <v>0</v>
      </c>
      <c r="U387" s="7"/>
      <c r="V387" s="7">
        <v>0</v>
      </c>
      <c r="W387" s="7">
        <v>0</v>
      </c>
      <c r="X387" s="7">
        <v>0</v>
      </c>
      <c r="Y387" s="7"/>
      <c r="Z387" s="7">
        <v>0</v>
      </c>
      <c r="AA387" s="7">
        <v>0</v>
      </c>
      <c r="AB387" s="7">
        <v>0</v>
      </c>
      <c r="AC387" s="7"/>
      <c r="AD387" s="7">
        <v>0</v>
      </c>
      <c r="AE387" s="7">
        <v>0</v>
      </c>
      <c r="AF387" s="7">
        <v>0</v>
      </c>
      <c r="AG387" s="29">
        <v>0</v>
      </c>
      <c r="AH387" s="7">
        <v>0</v>
      </c>
      <c r="AI387" s="7">
        <v>0</v>
      </c>
      <c r="AJ387" s="7">
        <v>0</v>
      </c>
      <c r="AK387" s="29">
        <v>0</v>
      </c>
      <c r="AL387" s="7">
        <v>0</v>
      </c>
      <c r="AM387" s="105">
        <v>0</v>
      </c>
      <c r="AN387" s="7">
        <v>0</v>
      </c>
      <c r="AO387" s="11">
        <v>0</v>
      </c>
      <c r="AP387" s="105">
        <v>0</v>
      </c>
      <c r="AQ387" s="11">
        <v>0</v>
      </c>
      <c r="AR387" s="11">
        <v>0</v>
      </c>
      <c r="AS387" s="11">
        <v>0</v>
      </c>
      <c r="AT387" s="11">
        <v>0</v>
      </c>
      <c r="AU387" s="11">
        <v>0</v>
      </c>
      <c r="AV387" s="11">
        <v>0</v>
      </c>
      <c r="AW387" s="11">
        <v>0</v>
      </c>
      <c r="AX387" s="11">
        <v>0</v>
      </c>
      <c r="AZ387" s="11">
        <v>0</v>
      </c>
      <c r="BA387" s="11">
        <v>0</v>
      </c>
    </row>
    <row r="388" spans="1:53" hidden="1" x14ac:dyDescent="0.25">
      <c r="A388">
        <v>5</v>
      </c>
      <c r="B388" t="str">
        <f t="shared" si="46"/>
        <v>FlC-6930</v>
      </c>
      <c r="C388" s="2" t="s">
        <v>315</v>
      </c>
      <c r="D388" s="2" t="str">
        <f t="shared" si="43"/>
        <v>6</v>
      </c>
      <c r="E388" s="2" t="str">
        <f t="shared" si="44"/>
        <v>69</v>
      </c>
      <c r="F388" s="2" t="str">
        <f t="shared" si="45"/>
        <v>693</v>
      </c>
      <c r="G388" s="1" t="s">
        <v>983</v>
      </c>
      <c r="H388" s="7">
        <v>0</v>
      </c>
      <c r="I388" s="7"/>
      <c r="J388" s="7">
        <v>0</v>
      </c>
      <c r="K388" s="7">
        <v>0</v>
      </c>
      <c r="L388" s="7">
        <v>0</v>
      </c>
      <c r="M388" s="7"/>
      <c r="N388" s="7">
        <v>0</v>
      </c>
      <c r="O388" s="7">
        <v>0</v>
      </c>
      <c r="P388" s="7">
        <v>0</v>
      </c>
      <c r="Q388" s="7"/>
      <c r="R388" s="7">
        <v>0</v>
      </c>
      <c r="S388" s="7">
        <v>0</v>
      </c>
      <c r="T388" s="7">
        <v>0</v>
      </c>
      <c r="U388" s="7"/>
      <c r="V388" s="7">
        <v>0</v>
      </c>
      <c r="W388" s="7">
        <v>0</v>
      </c>
      <c r="X388" s="7">
        <v>0</v>
      </c>
      <c r="Y388" s="7"/>
      <c r="Z388" s="7">
        <v>0</v>
      </c>
      <c r="AA388" s="7">
        <v>0</v>
      </c>
      <c r="AB388" s="7">
        <v>0</v>
      </c>
      <c r="AC388" s="7"/>
      <c r="AD388" s="7">
        <v>0</v>
      </c>
      <c r="AE388" s="7">
        <v>0</v>
      </c>
      <c r="AF388" s="7">
        <v>0</v>
      </c>
      <c r="AG388" s="29">
        <v>0</v>
      </c>
      <c r="AH388" s="7">
        <v>0</v>
      </c>
      <c r="AI388" s="7">
        <v>0</v>
      </c>
      <c r="AJ388" s="7">
        <v>0</v>
      </c>
      <c r="AK388" s="29">
        <v>0</v>
      </c>
      <c r="AL388" s="7">
        <v>0</v>
      </c>
      <c r="AM388" s="105">
        <v>0</v>
      </c>
      <c r="AN388" s="7">
        <v>0</v>
      </c>
      <c r="AO388" s="11">
        <v>0</v>
      </c>
      <c r="AP388" s="105">
        <v>0</v>
      </c>
      <c r="AQ388" s="11">
        <v>0</v>
      </c>
      <c r="AR388" s="11">
        <v>0</v>
      </c>
      <c r="AS388" s="11">
        <v>0</v>
      </c>
      <c r="AT388" s="11">
        <v>0</v>
      </c>
      <c r="AU388" s="11"/>
      <c r="AV388" s="11">
        <v>0</v>
      </c>
      <c r="AW388" s="11">
        <v>0</v>
      </c>
      <c r="AX388" s="11"/>
      <c r="AZ388" s="11"/>
      <c r="BA388" s="11"/>
    </row>
    <row r="389" spans="1:53" hidden="1" x14ac:dyDescent="0.25">
      <c r="A389">
        <v>5</v>
      </c>
      <c r="B389" t="str">
        <f t="shared" si="46"/>
        <v>FlC-6934</v>
      </c>
      <c r="C389" s="2" t="s">
        <v>315</v>
      </c>
      <c r="D389" s="2" t="str">
        <f t="shared" si="43"/>
        <v>6</v>
      </c>
      <c r="E389" s="2" t="str">
        <f t="shared" si="44"/>
        <v>69</v>
      </c>
      <c r="F389" s="2" t="str">
        <f t="shared" si="45"/>
        <v>693</v>
      </c>
      <c r="G389" s="1" t="s">
        <v>778</v>
      </c>
      <c r="H389" s="7">
        <v>0</v>
      </c>
      <c r="I389" s="7"/>
      <c r="J389" s="7">
        <v>0</v>
      </c>
      <c r="K389" s="7">
        <v>0</v>
      </c>
      <c r="L389" s="7">
        <v>0</v>
      </c>
      <c r="M389" s="7"/>
      <c r="N389" s="7">
        <v>0</v>
      </c>
      <c r="O389" s="7">
        <v>0</v>
      </c>
      <c r="P389" s="7">
        <v>0</v>
      </c>
      <c r="Q389" s="7"/>
      <c r="R389" s="7">
        <v>0</v>
      </c>
      <c r="S389" s="7">
        <v>0</v>
      </c>
      <c r="T389" s="7">
        <v>0</v>
      </c>
      <c r="U389" s="7"/>
      <c r="V389" s="7">
        <v>0</v>
      </c>
      <c r="W389" s="7">
        <v>0</v>
      </c>
      <c r="X389" s="7">
        <v>0</v>
      </c>
      <c r="Y389" s="7"/>
      <c r="Z389" s="7">
        <v>0</v>
      </c>
      <c r="AA389" s="7">
        <v>0</v>
      </c>
      <c r="AB389" s="7">
        <v>0</v>
      </c>
      <c r="AC389" s="7"/>
      <c r="AD389" s="7">
        <v>0</v>
      </c>
      <c r="AE389" s="7">
        <v>0</v>
      </c>
      <c r="AF389" s="7">
        <v>0</v>
      </c>
      <c r="AG389" s="29">
        <v>0</v>
      </c>
      <c r="AH389" s="7">
        <v>0</v>
      </c>
      <c r="AI389" s="7">
        <v>0</v>
      </c>
      <c r="AJ389" s="7">
        <v>0</v>
      </c>
      <c r="AK389" s="29">
        <v>0</v>
      </c>
      <c r="AL389" s="7">
        <v>0</v>
      </c>
      <c r="AM389" s="105">
        <v>0</v>
      </c>
      <c r="AN389" s="7">
        <v>0</v>
      </c>
      <c r="AO389" s="11">
        <v>0</v>
      </c>
      <c r="AP389" s="105">
        <v>0</v>
      </c>
      <c r="AQ389" s="11">
        <v>0</v>
      </c>
      <c r="AR389" s="11">
        <v>0</v>
      </c>
      <c r="AS389" s="11">
        <v>0</v>
      </c>
      <c r="AT389" s="11">
        <v>0</v>
      </c>
      <c r="AU389" s="11">
        <v>0</v>
      </c>
      <c r="AV389" s="11">
        <v>0</v>
      </c>
      <c r="AW389" s="11">
        <v>0</v>
      </c>
      <c r="AX389" s="11">
        <v>0</v>
      </c>
      <c r="AZ389" s="11">
        <v>0</v>
      </c>
      <c r="BA389" s="11">
        <v>0</v>
      </c>
    </row>
    <row r="390" spans="1:53" hidden="1" x14ac:dyDescent="0.25">
      <c r="A390">
        <v>5</v>
      </c>
      <c r="B390" t="str">
        <f t="shared" si="46"/>
        <v>FlC-6935</v>
      </c>
      <c r="C390" s="2" t="s">
        <v>315</v>
      </c>
      <c r="D390" s="2" t="str">
        <f t="shared" si="43"/>
        <v>6</v>
      </c>
      <c r="E390" s="2" t="str">
        <f t="shared" si="44"/>
        <v>69</v>
      </c>
      <c r="F390" s="2" t="str">
        <f t="shared" si="45"/>
        <v>693</v>
      </c>
      <c r="G390" s="1" t="s">
        <v>779</v>
      </c>
      <c r="H390" s="7">
        <v>0</v>
      </c>
      <c r="I390" s="7"/>
      <c r="J390" s="7">
        <v>0</v>
      </c>
      <c r="K390" s="7">
        <v>0</v>
      </c>
      <c r="L390" s="7">
        <v>0</v>
      </c>
      <c r="M390" s="7"/>
      <c r="N390" s="7">
        <v>0</v>
      </c>
      <c r="O390" s="7">
        <v>0</v>
      </c>
      <c r="P390" s="7">
        <v>0</v>
      </c>
      <c r="Q390" s="7"/>
      <c r="R390" s="7">
        <v>0</v>
      </c>
      <c r="S390" s="7">
        <v>0</v>
      </c>
      <c r="T390" s="7">
        <v>0</v>
      </c>
      <c r="U390" s="7"/>
      <c r="V390" s="7">
        <v>0</v>
      </c>
      <c r="W390" s="7">
        <v>0</v>
      </c>
      <c r="X390" s="7">
        <v>0</v>
      </c>
      <c r="Y390" s="7"/>
      <c r="Z390" s="7">
        <v>0</v>
      </c>
      <c r="AA390" s="7">
        <v>0</v>
      </c>
      <c r="AB390" s="7">
        <v>0</v>
      </c>
      <c r="AC390" s="7"/>
      <c r="AD390" s="7">
        <v>0</v>
      </c>
      <c r="AE390" s="7">
        <v>0</v>
      </c>
      <c r="AF390" s="7">
        <v>0</v>
      </c>
      <c r="AG390" s="29">
        <v>0</v>
      </c>
      <c r="AH390" s="7">
        <v>0</v>
      </c>
      <c r="AI390" s="7">
        <v>0</v>
      </c>
      <c r="AJ390" s="7">
        <v>0</v>
      </c>
      <c r="AK390" s="29">
        <v>431</v>
      </c>
      <c r="AL390" s="7">
        <v>2217.0504799999999</v>
      </c>
      <c r="AM390" s="105">
        <v>2217.0504799999999</v>
      </c>
      <c r="AN390" s="7">
        <v>1000</v>
      </c>
      <c r="AO390" s="11">
        <v>132</v>
      </c>
      <c r="AP390" s="105">
        <v>132.244</v>
      </c>
      <c r="AQ390" s="11">
        <v>132.244</v>
      </c>
      <c r="AR390" s="11">
        <v>0</v>
      </c>
      <c r="AS390" s="11">
        <v>0</v>
      </c>
      <c r="AT390" s="11">
        <v>280</v>
      </c>
      <c r="AU390" s="11">
        <v>280</v>
      </c>
      <c r="AV390" s="11">
        <v>0</v>
      </c>
      <c r="AW390" s="11">
        <v>0</v>
      </c>
      <c r="AX390" s="11">
        <v>0</v>
      </c>
      <c r="AZ390" s="11">
        <v>0</v>
      </c>
      <c r="BA390" s="11">
        <v>50</v>
      </c>
    </row>
    <row r="391" spans="1:53" hidden="1" x14ac:dyDescent="0.25">
      <c r="A391">
        <v>5</v>
      </c>
      <c r="B391" t="str">
        <f t="shared" si="46"/>
        <v>FlC-6940</v>
      </c>
      <c r="C391" s="2" t="s">
        <v>315</v>
      </c>
      <c r="D391" s="2" t="str">
        <f t="shared" si="43"/>
        <v>6</v>
      </c>
      <c r="E391" s="2" t="str">
        <f t="shared" si="44"/>
        <v>69</v>
      </c>
      <c r="F391" s="2" t="str">
        <f t="shared" si="45"/>
        <v>694</v>
      </c>
      <c r="G391" s="1" t="s">
        <v>780</v>
      </c>
      <c r="H391" s="7">
        <v>0</v>
      </c>
      <c r="I391" s="7"/>
      <c r="J391" s="7">
        <v>0</v>
      </c>
      <c r="K391" s="7">
        <v>0</v>
      </c>
      <c r="L391" s="7">
        <v>0</v>
      </c>
      <c r="M391" s="7"/>
      <c r="N391" s="7">
        <v>0</v>
      </c>
      <c r="O391" s="7">
        <v>0</v>
      </c>
      <c r="P391" s="7">
        <v>0</v>
      </c>
      <c r="Q391" s="7"/>
      <c r="R391" s="7">
        <v>0</v>
      </c>
      <c r="S391" s="7">
        <v>0</v>
      </c>
      <c r="T391" s="7">
        <v>0</v>
      </c>
      <c r="U391" s="7"/>
      <c r="V391" s="7">
        <v>0</v>
      </c>
      <c r="W391" s="7">
        <v>0</v>
      </c>
      <c r="X391" s="7">
        <v>0</v>
      </c>
      <c r="Y391" s="7"/>
      <c r="Z391" s="7">
        <v>0</v>
      </c>
      <c r="AA391" s="7">
        <v>0</v>
      </c>
      <c r="AB391" s="7">
        <v>0</v>
      </c>
      <c r="AC391" s="7"/>
      <c r="AD391" s="7">
        <v>14515</v>
      </c>
      <c r="AE391" s="7">
        <v>14515</v>
      </c>
      <c r="AF391" s="7">
        <v>13250</v>
      </c>
      <c r="AG391" s="29">
        <v>13251</v>
      </c>
      <c r="AH391" s="7">
        <v>13250.972</v>
      </c>
      <c r="AI391" s="7">
        <v>13250.972</v>
      </c>
      <c r="AJ391" s="7">
        <v>13250</v>
      </c>
      <c r="AK391" s="29">
        <v>13250</v>
      </c>
      <c r="AL391" s="7">
        <v>13250</v>
      </c>
      <c r="AM391" s="105">
        <v>13250</v>
      </c>
      <c r="AN391" s="7">
        <v>14056</v>
      </c>
      <c r="AO391" s="11">
        <v>14056</v>
      </c>
      <c r="AP391" s="105">
        <v>14056</v>
      </c>
      <c r="AQ391" s="11">
        <v>14056</v>
      </c>
      <c r="AR391" s="11">
        <v>18144</v>
      </c>
      <c r="AS391" s="11">
        <v>17697.61</v>
      </c>
      <c r="AT391" s="11">
        <v>17697.61</v>
      </c>
      <c r="AU391" s="11">
        <v>17697.61</v>
      </c>
      <c r="AV391" s="11">
        <v>17111</v>
      </c>
      <c r="AW391" s="11">
        <v>14379</v>
      </c>
      <c r="AX391" s="11">
        <v>27879</v>
      </c>
      <c r="AZ391" s="11">
        <v>18098</v>
      </c>
      <c r="BA391" s="11">
        <v>15211</v>
      </c>
    </row>
    <row r="392" spans="1:53" hidden="1" x14ac:dyDescent="0.25">
      <c r="A392">
        <v>5</v>
      </c>
      <c r="B392" t="str">
        <f t="shared" si="46"/>
        <v>FlC-6941</v>
      </c>
      <c r="C392" s="2" t="s">
        <v>315</v>
      </c>
      <c r="D392" s="2" t="str">
        <f t="shared" si="43"/>
        <v>6</v>
      </c>
      <c r="E392" s="2" t="str">
        <f t="shared" si="44"/>
        <v>69</v>
      </c>
      <c r="F392" s="2" t="str">
        <f t="shared" si="45"/>
        <v>694</v>
      </c>
      <c r="G392" s="1" t="s">
        <v>984</v>
      </c>
      <c r="H392" s="7">
        <v>0</v>
      </c>
      <c r="I392" s="7"/>
      <c r="J392" s="7">
        <v>0</v>
      </c>
      <c r="K392" s="7">
        <v>0</v>
      </c>
      <c r="L392" s="7">
        <v>0</v>
      </c>
      <c r="M392" s="7"/>
      <c r="N392" s="7">
        <v>0</v>
      </c>
      <c r="O392" s="7">
        <v>0</v>
      </c>
      <c r="P392" s="7">
        <v>0</v>
      </c>
      <c r="Q392" s="7"/>
      <c r="R392" s="7">
        <v>0</v>
      </c>
      <c r="S392" s="7">
        <v>0</v>
      </c>
      <c r="T392" s="7">
        <v>0</v>
      </c>
      <c r="U392" s="7"/>
      <c r="V392" s="7">
        <v>0</v>
      </c>
      <c r="W392" s="7">
        <v>0</v>
      </c>
      <c r="X392" s="7">
        <v>0</v>
      </c>
      <c r="Y392" s="7"/>
      <c r="Z392" s="7">
        <v>0</v>
      </c>
      <c r="AA392" s="7">
        <v>0</v>
      </c>
      <c r="AB392" s="7">
        <v>0</v>
      </c>
      <c r="AC392" s="7"/>
      <c r="AD392" s="7">
        <v>0</v>
      </c>
      <c r="AE392" s="7">
        <v>0</v>
      </c>
      <c r="AF392" s="7">
        <v>0</v>
      </c>
      <c r="AG392" s="29">
        <v>0</v>
      </c>
      <c r="AH392" s="7">
        <v>0</v>
      </c>
      <c r="AI392" s="7">
        <v>0</v>
      </c>
      <c r="AJ392" s="7">
        <v>0</v>
      </c>
      <c r="AK392" s="29">
        <v>0</v>
      </c>
      <c r="AL392" s="7">
        <v>0</v>
      </c>
      <c r="AM392" s="105">
        <v>0</v>
      </c>
      <c r="AN392" s="7">
        <v>0</v>
      </c>
      <c r="AO392" s="11">
        <v>0</v>
      </c>
      <c r="AP392" s="105">
        <v>0</v>
      </c>
      <c r="AQ392" s="11">
        <v>0</v>
      </c>
      <c r="AR392" s="11">
        <v>0</v>
      </c>
      <c r="AS392" s="11">
        <v>0</v>
      </c>
      <c r="AT392" s="11">
        <v>0</v>
      </c>
      <c r="AU392" s="11"/>
      <c r="AV392" s="11">
        <v>0</v>
      </c>
      <c r="AW392" s="11">
        <v>0</v>
      </c>
      <c r="AX392" s="11"/>
      <c r="AZ392" s="11"/>
      <c r="BA392" s="11"/>
    </row>
    <row r="393" spans="1:53" hidden="1" x14ac:dyDescent="0.25">
      <c r="A393">
        <v>5</v>
      </c>
      <c r="B393" t="str">
        <f t="shared" si="46"/>
        <v>FlC-6942</v>
      </c>
      <c r="C393" s="2" t="s">
        <v>315</v>
      </c>
      <c r="D393" s="2" t="str">
        <f t="shared" si="43"/>
        <v>6</v>
      </c>
      <c r="E393" s="2" t="str">
        <f t="shared" si="44"/>
        <v>69</v>
      </c>
      <c r="F393" s="2" t="str">
        <f t="shared" si="45"/>
        <v>694</v>
      </c>
      <c r="G393" s="1" t="s">
        <v>985</v>
      </c>
      <c r="H393" s="7">
        <v>0</v>
      </c>
      <c r="I393" s="7"/>
      <c r="J393" s="7">
        <v>0</v>
      </c>
      <c r="K393" s="7">
        <v>0</v>
      </c>
      <c r="L393" s="7">
        <v>0</v>
      </c>
      <c r="M393" s="7"/>
      <c r="N393" s="7">
        <v>0</v>
      </c>
      <c r="O393" s="7">
        <v>0</v>
      </c>
      <c r="P393" s="7">
        <v>0</v>
      </c>
      <c r="Q393" s="7"/>
      <c r="R393" s="7">
        <v>0</v>
      </c>
      <c r="S393" s="7">
        <v>0</v>
      </c>
      <c r="T393" s="7">
        <v>0</v>
      </c>
      <c r="U393" s="7"/>
      <c r="V393" s="7">
        <v>0</v>
      </c>
      <c r="W393" s="7">
        <v>0</v>
      </c>
      <c r="X393" s="7">
        <v>0</v>
      </c>
      <c r="Y393" s="7"/>
      <c r="Z393" s="7">
        <v>0</v>
      </c>
      <c r="AA393" s="7">
        <v>0</v>
      </c>
      <c r="AB393" s="7">
        <v>0</v>
      </c>
      <c r="AC393" s="7"/>
      <c r="AD393" s="7">
        <v>0</v>
      </c>
      <c r="AE393" s="7">
        <v>0</v>
      </c>
      <c r="AF393" s="7">
        <v>0</v>
      </c>
      <c r="AG393" s="29">
        <v>0</v>
      </c>
      <c r="AH393" s="7">
        <v>0</v>
      </c>
      <c r="AI393" s="7">
        <v>0</v>
      </c>
      <c r="AJ393" s="7">
        <v>0</v>
      </c>
      <c r="AK393" s="29">
        <v>0</v>
      </c>
      <c r="AL393" s="7">
        <v>0</v>
      </c>
      <c r="AM393" s="105">
        <v>0</v>
      </c>
      <c r="AN393" s="7">
        <v>0</v>
      </c>
      <c r="AO393" s="11">
        <v>0</v>
      </c>
      <c r="AP393" s="105">
        <v>0</v>
      </c>
      <c r="AQ393" s="11">
        <v>0</v>
      </c>
      <c r="AR393" s="11">
        <v>0</v>
      </c>
      <c r="AS393" s="11">
        <v>0</v>
      </c>
      <c r="AT393" s="11">
        <v>0</v>
      </c>
      <c r="AU393" s="11"/>
      <c r="AV393" s="11">
        <v>0</v>
      </c>
      <c r="AW393" s="11">
        <v>0</v>
      </c>
      <c r="AX393" s="11"/>
      <c r="AZ393" s="11"/>
      <c r="BA393" s="11"/>
    </row>
    <row r="394" spans="1:53" hidden="1" x14ac:dyDescent="0.25">
      <c r="A394">
        <v>5</v>
      </c>
      <c r="B394" t="str">
        <f t="shared" si="46"/>
        <v>FlC-6943</v>
      </c>
      <c r="C394" s="2" t="s">
        <v>315</v>
      </c>
      <c r="D394" s="2" t="str">
        <f t="shared" si="43"/>
        <v>6</v>
      </c>
      <c r="E394" s="2" t="str">
        <f t="shared" si="44"/>
        <v>69</v>
      </c>
      <c r="F394" s="2" t="str">
        <f t="shared" si="45"/>
        <v>694</v>
      </c>
      <c r="G394" s="1" t="s">
        <v>986</v>
      </c>
      <c r="H394" s="7">
        <v>1665</v>
      </c>
      <c r="I394" s="7"/>
      <c r="J394" s="7">
        <v>660.01677000000007</v>
      </c>
      <c r="K394" s="7">
        <v>660.01677000000007</v>
      </c>
      <c r="L394" s="7">
        <v>593</v>
      </c>
      <c r="M394" s="7"/>
      <c r="N394" s="7">
        <v>638.58900000000006</v>
      </c>
      <c r="O394" s="7">
        <v>638.58900000000006</v>
      </c>
      <c r="P394" s="7">
        <v>545</v>
      </c>
      <c r="Q394" s="7"/>
      <c r="R394" s="7">
        <v>539.67200000000003</v>
      </c>
      <c r="S394" s="7">
        <v>539.67200000000003</v>
      </c>
      <c r="T394" s="7">
        <v>380</v>
      </c>
      <c r="U394" s="7"/>
      <c r="V394" s="7">
        <v>23.872</v>
      </c>
      <c r="W394" s="7">
        <v>23.872</v>
      </c>
      <c r="X394" s="7">
        <v>1875</v>
      </c>
      <c r="Y394" s="7"/>
      <c r="Z394" s="7">
        <v>1265</v>
      </c>
      <c r="AA394" s="7">
        <v>1265</v>
      </c>
      <c r="AB394" s="7">
        <v>0</v>
      </c>
      <c r="AC394" s="7"/>
      <c r="AD394" s="7">
        <v>0</v>
      </c>
      <c r="AE394" s="7">
        <v>0</v>
      </c>
      <c r="AF394" s="7">
        <v>0</v>
      </c>
      <c r="AG394" s="29">
        <v>0</v>
      </c>
      <c r="AH394" s="7">
        <v>0</v>
      </c>
      <c r="AI394" s="7">
        <v>0</v>
      </c>
      <c r="AJ394" s="7">
        <v>0</v>
      </c>
      <c r="AK394" s="29">
        <v>0</v>
      </c>
      <c r="AL394" s="7">
        <v>0</v>
      </c>
      <c r="AM394" s="105">
        <v>0</v>
      </c>
      <c r="AN394" s="7">
        <v>0</v>
      </c>
      <c r="AO394" s="11">
        <v>0</v>
      </c>
      <c r="AP394" s="105">
        <v>0</v>
      </c>
      <c r="AQ394" s="11">
        <v>0</v>
      </c>
      <c r="AR394" s="11">
        <v>0</v>
      </c>
      <c r="AS394" s="11">
        <v>0</v>
      </c>
      <c r="AT394" s="11">
        <v>0</v>
      </c>
      <c r="AU394" s="11"/>
      <c r="AV394" s="11">
        <v>0</v>
      </c>
      <c r="AW394" s="11">
        <v>0</v>
      </c>
      <c r="AX394" s="11"/>
      <c r="AZ394" s="11"/>
      <c r="BA394" s="11"/>
    </row>
    <row r="395" spans="1:53" hidden="1" x14ac:dyDescent="0.25">
      <c r="A395">
        <v>5</v>
      </c>
      <c r="B395" t="str">
        <f t="shared" si="46"/>
        <v>FlC-6950</v>
      </c>
      <c r="C395" s="2" t="s">
        <v>315</v>
      </c>
      <c r="D395" s="2" t="str">
        <f t="shared" si="43"/>
        <v>6</v>
      </c>
      <c r="E395" s="2" t="str">
        <f t="shared" si="44"/>
        <v>69</v>
      </c>
      <c r="F395" s="2" t="str">
        <f t="shared" si="45"/>
        <v>695</v>
      </c>
      <c r="G395" s="1" t="s">
        <v>781</v>
      </c>
      <c r="H395" s="7">
        <v>0</v>
      </c>
      <c r="I395" s="7"/>
      <c r="J395" s="7">
        <v>0</v>
      </c>
      <c r="K395" s="7">
        <v>0</v>
      </c>
      <c r="L395" s="7">
        <v>0</v>
      </c>
      <c r="M395" s="7"/>
      <c r="N395" s="7">
        <v>0</v>
      </c>
      <c r="O395" s="7">
        <v>0</v>
      </c>
      <c r="P395" s="7">
        <v>0</v>
      </c>
      <c r="Q395" s="7"/>
      <c r="R395" s="7">
        <v>0</v>
      </c>
      <c r="S395" s="7">
        <v>0</v>
      </c>
      <c r="T395" s="7">
        <v>0</v>
      </c>
      <c r="U395" s="7"/>
      <c r="V395" s="7">
        <v>0</v>
      </c>
      <c r="W395" s="7">
        <v>0</v>
      </c>
      <c r="X395" s="7">
        <v>0</v>
      </c>
      <c r="Y395" s="7"/>
      <c r="Z395" s="7">
        <v>0</v>
      </c>
      <c r="AA395" s="7">
        <v>0</v>
      </c>
      <c r="AB395" s="7">
        <v>0</v>
      </c>
      <c r="AC395" s="7"/>
      <c r="AD395" s="7">
        <v>0</v>
      </c>
      <c r="AE395" s="7">
        <v>0</v>
      </c>
      <c r="AF395" s="7">
        <v>0</v>
      </c>
      <c r="AG395" s="29">
        <v>0</v>
      </c>
      <c r="AH395" s="7">
        <v>0</v>
      </c>
      <c r="AI395" s="7">
        <v>0</v>
      </c>
      <c r="AJ395" s="7">
        <v>0</v>
      </c>
      <c r="AK395" s="29">
        <v>0</v>
      </c>
      <c r="AL395" s="7">
        <v>0</v>
      </c>
      <c r="AM395" s="105">
        <v>0</v>
      </c>
      <c r="AN395" s="7">
        <v>0</v>
      </c>
      <c r="AO395" s="11">
        <v>0</v>
      </c>
      <c r="AP395" s="105">
        <v>0</v>
      </c>
      <c r="AQ395" s="11">
        <v>0</v>
      </c>
      <c r="AR395" s="11">
        <v>0</v>
      </c>
      <c r="AS395" s="11">
        <v>0</v>
      </c>
      <c r="AT395" s="11">
        <v>0</v>
      </c>
      <c r="AU395" s="11">
        <v>0</v>
      </c>
      <c r="AV395" s="11">
        <v>0</v>
      </c>
      <c r="AW395" s="11">
        <v>600</v>
      </c>
      <c r="AX395" s="11">
        <v>545</v>
      </c>
      <c r="AZ395" s="11">
        <v>0</v>
      </c>
      <c r="BA395" s="11">
        <v>0</v>
      </c>
    </row>
    <row r="396" spans="1:53" hidden="1" x14ac:dyDescent="0.25">
      <c r="A396">
        <v>5</v>
      </c>
      <c r="B396" t="str">
        <f t="shared" si="46"/>
        <v>FlC-7611</v>
      </c>
      <c r="C396" s="2" t="s">
        <v>315</v>
      </c>
      <c r="D396" s="2" t="str">
        <f t="shared" si="43"/>
        <v>7</v>
      </c>
      <c r="E396" s="2" t="str">
        <f t="shared" si="44"/>
        <v>76</v>
      </c>
      <c r="F396" s="2" t="str">
        <f t="shared" si="45"/>
        <v>761</v>
      </c>
      <c r="G396" s="1" t="s">
        <v>784</v>
      </c>
      <c r="H396" s="7">
        <v>5318</v>
      </c>
      <c r="I396" s="7"/>
      <c r="J396" s="7">
        <v>2281.3879999999999</v>
      </c>
      <c r="K396" s="7">
        <v>2281.3879999999999</v>
      </c>
      <c r="L396" s="7">
        <v>4219</v>
      </c>
      <c r="M396" s="7"/>
      <c r="N396" s="7">
        <v>621.077</v>
      </c>
      <c r="O396" s="7">
        <v>621.077</v>
      </c>
      <c r="P396" s="7">
        <v>0</v>
      </c>
      <c r="Q396" s="7"/>
      <c r="R396" s="7">
        <v>4085.4789999999998</v>
      </c>
      <c r="S396" s="7">
        <v>4085.4789999999998</v>
      </c>
      <c r="T396" s="7">
        <v>0</v>
      </c>
      <c r="U396" s="7"/>
      <c r="V396" s="7">
        <v>1350.097</v>
      </c>
      <c r="W396" s="7">
        <v>1350.097</v>
      </c>
      <c r="X396" s="7">
        <v>500</v>
      </c>
      <c r="Y396" s="7"/>
      <c r="Z396" s="7">
        <v>18405.944</v>
      </c>
      <c r="AA396" s="7">
        <v>18405.944</v>
      </c>
      <c r="AB396" s="7">
        <v>500</v>
      </c>
      <c r="AC396" s="7"/>
      <c r="AD396" s="7">
        <v>32159.225999999999</v>
      </c>
      <c r="AE396" s="7">
        <v>32159.225999999999</v>
      </c>
      <c r="AF396" s="7">
        <v>500</v>
      </c>
      <c r="AG396" s="29">
        <v>0</v>
      </c>
      <c r="AH396" s="7">
        <v>6.9219999999999997</v>
      </c>
      <c r="AI396" s="7">
        <v>6.9219999999999997</v>
      </c>
      <c r="AJ396" s="7">
        <v>1000</v>
      </c>
      <c r="AK396" s="29">
        <v>4008.2750000000001</v>
      </c>
      <c r="AL396" s="7">
        <v>429.76600000000002</v>
      </c>
      <c r="AM396" s="105">
        <v>429.76600000000002</v>
      </c>
      <c r="AN396" s="7">
        <v>5710</v>
      </c>
      <c r="AO396" s="11">
        <v>6209.9667099999997</v>
      </c>
      <c r="AP396" s="105">
        <v>6217.2559999999994</v>
      </c>
      <c r="AQ396" s="11">
        <v>6217.2559999999994</v>
      </c>
      <c r="AR396" s="11">
        <v>14500</v>
      </c>
      <c r="AS396" s="11">
        <v>23465.92109</v>
      </c>
      <c r="AT396" s="11">
        <v>23479.905450000002</v>
      </c>
      <c r="AU396" s="11">
        <v>23479.905450000002</v>
      </c>
      <c r="AV396" s="11">
        <v>23218</v>
      </c>
      <c r="AW396" s="11">
        <v>29099</v>
      </c>
      <c r="AX396" s="11">
        <v>27074</v>
      </c>
      <c r="AZ396" s="11">
        <v>17371</v>
      </c>
      <c r="BA396" s="11">
        <v>37301.85</v>
      </c>
    </row>
    <row r="397" spans="1:53" hidden="1" x14ac:dyDescent="0.25">
      <c r="A397">
        <v>5</v>
      </c>
      <c r="B397" t="str">
        <f t="shared" si="46"/>
        <v>FlC-7612</v>
      </c>
      <c r="C397" s="2" t="s">
        <v>315</v>
      </c>
      <c r="D397" s="2" t="str">
        <f t="shared" si="43"/>
        <v>7</v>
      </c>
      <c r="E397" s="2" t="str">
        <f t="shared" si="44"/>
        <v>76</v>
      </c>
      <c r="F397" s="2" t="str">
        <f t="shared" si="45"/>
        <v>761</v>
      </c>
      <c r="G397" s="1" t="s">
        <v>785</v>
      </c>
      <c r="H397" s="7">
        <v>148760</v>
      </c>
      <c r="I397" s="7"/>
      <c r="J397" s="7">
        <v>5507.4777000000004</v>
      </c>
      <c r="K397" s="7">
        <v>5503.9139999999998</v>
      </c>
      <c r="L397" s="7">
        <v>197705</v>
      </c>
      <c r="M397" s="7"/>
      <c r="N397" s="7">
        <v>11820.236999999999</v>
      </c>
      <c r="O397" s="7">
        <v>11820.236999999999</v>
      </c>
      <c r="P397" s="7">
        <v>23699</v>
      </c>
      <c r="Q397" s="7"/>
      <c r="R397" s="7">
        <v>15656.245000000001</v>
      </c>
      <c r="S397" s="7">
        <v>15656.245000000001</v>
      </c>
      <c r="T397" s="7">
        <v>17989</v>
      </c>
      <c r="U397" s="7"/>
      <c r="V397" s="7">
        <v>14419.56</v>
      </c>
      <c r="W397" s="7">
        <v>14419.56</v>
      </c>
      <c r="X397" s="7">
        <v>57287</v>
      </c>
      <c r="Y397" s="7"/>
      <c r="Z397" s="7">
        <v>24235.614000000001</v>
      </c>
      <c r="AA397" s="7">
        <v>24235.614000000001</v>
      </c>
      <c r="AB397" s="7">
        <v>16734</v>
      </c>
      <c r="AC397" s="7"/>
      <c r="AD397" s="7">
        <v>21662.819</v>
      </c>
      <c r="AE397" s="7">
        <v>21662.819</v>
      </c>
      <c r="AF397" s="7">
        <v>25870</v>
      </c>
      <c r="AG397" s="29">
        <v>15371.065000000001</v>
      </c>
      <c r="AH397" s="7">
        <v>15140.361000000001</v>
      </c>
      <c r="AI397" s="7">
        <v>15140.361000000001</v>
      </c>
      <c r="AJ397" s="7">
        <v>23607</v>
      </c>
      <c r="AK397" s="29">
        <v>22741.602039999998</v>
      </c>
      <c r="AL397" s="7">
        <v>23723.51496</v>
      </c>
      <c r="AM397" s="105">
        <v>23723.51496</v>
      </c>
      <c r="AN397" s="7">
        <v>27375</v>
      </c>
      <c r="AO397" s="11">
        <v>27349.322209999998</v>
      </c>
      <c r="AP397" s="105">
        <v>27437.940999999999</v>
      </c>
      <c r="AQ397" s="11">
        <v>27437.940999999999</v>
      </c>
      <c r="AR397" s="11">
        <v>17429</v>
      </c>
      <c r="AS397" s="11">
        <v>29760.309239999999</v>
      </c>
      <c r="AT397" s="11">
        <v>30498.938569999998</v>
      </c>
      <c r="AU397" s="11">
        <v>30498.938569999998</v>
      </c>
      <c r="AV397" s="11">
        <v>25430</v>
      </c>
      <c r="AW397" s="11">
        <v>20689</v>
      </c>
      <c r="AX397" s="11">
        <v>23380.115150000001</v>
      </c>
      <c r="AZ397" s="11">
        <v>20105</v>
      </c>
      <c r="BA397" s="11">
        <v>26340.190770000001</v>
      </c>
    </row>
    <row r="398" spans="1:53" hidden="1" x14ac:dyDescent="0.25">
      <c r="A398">
        <v>5</v>
      </c>
      <c r="B398" t="str">
        <f t="shared" si="46"/>
        <v>FlC-7621</v>
      </c>
      <c r="C398" s="2" t="s">
        <v>315</v>
      </c>
      <c r="D398" s="2" t="str">
        <f t="shared" si="43"/>
        <v>7</v>
      </c>
      <c r="E398" s="2" t="str">
        <f t="shared" si="44"/>
        <v>76</v>
      </c>
      <c r="F398" s="2" t="str">
        <f t="shared" si="45"/>
        <v>762</v>
      </c>
      <c r="G398" s="1" t="s">
        <v>786</v>
      </c>
      <c r="H398" s="7">
        <v>0</v>
      </c>
      <c r="I398" s="7"/>
      <c r="J398" s="7">
        <v>0</v>
      </c>
      <c r="K398" s="7">
        <v>0</v>
      </c>
      <c r="L398" s="7">
        <v>0</v>
      </c>
      <c r="M398" s="7"/>
      <c r="N398" s="7">
        <v>0</v>
      </c>
      <c r="O398" s="7">
        <v>0</v>
      </c>
      <c r="P398" s="7">
        <v>0</v>
      </c>
      <c r="Q398" s="7"/>
      <c r="R398" s="7">
        <v>0</v>
      </c>
      <c r="S398" s="7">
        <v>0</v>
      </c>
      <c r="T398" s="7">
        <v>528</v>
      </c>
      <c r="U398" s="7"/>
      <c r="V398" s="7">
        <v>11.964</v>
      </c>
      <c r="W398" s="7">
        <v>11.964</v>
      </c>
      <c r="X398" s="7">
        <v>338</v>
      </c>
      <c r="Y398" s="7"/>
      <c r="Z398" s="7">
        <v>0</v>
      </c>
      <c r="AA398" s="7">
        <v>0</v>
      </c>
      <c r="AB398" s="7">
        <v>12800</v>
      </c>
      <c r="AC398" s="7"/>
      <c r="AD398" s="7">
        <v>12565.87</v>
      </c>
      <c r="AE398" s="7">
        <v>12565.87</v>
      </c>
      <c r="AF398" s="7">
        <v>0</v>
      </c>
      <c r="AG398" s="29">
        <v>0</v>
      </c>
      <c r="AH398" s="7">
        <v>0</v>
      </c>
      <c r="AI398" s="7">
        <v>0</v>
      </c>
      <c r="AJ398" s="7">
        <v>0</v>
      </c>
      <c r="AK398" s="29">
        <v>0</v>
      </c>
      <c r="AL398" s="7">
        <v>0</v>
      </c>
      <c r="AM398" s="105">
        <v>0</v>
      </c>
      <c r="AN398" s="7">
        <v>0</v>
      </c>
      <c r="AO398" s="11">
        <v>0</v>
      </c>
      <c r="AP398" s="105">
        <v>0</v>
      </c>
      <c r="AQ398" s="11">
        <v>0</v>
      </c>
      <c r="AR398" s="11">
        <v>6678</v>
      </c>
      <c r="AS398" s="11">
        <v>1133.6458500000001</v>
      </c>
      <c r="AT398" s="11">
        <v>1133.6458500000001</v>
      </c>
      <c r="AU398" s="11">
        <v>1133.6458500000001</v>
      </c>
      <c r="AV398" s="11">
        <v>35734</v>
      </c>
      <c r="AW398" s="11">
        <v>19850</v>
      </c>
      <c r="AX398" s="11">
        <v>19850</v>
      </c>
      <c r="AZ398" s="11">
        <v>60682</v>
      </c>
      <c r="BA398" s="11">
        <v>25910</v>
      </c>
    </row>
    <row r="399" spans="1:53" hidden="1" x14ac:dyDescent="0.25">
      <c r="A399">
        <v>5</v>
      </c>
      <c r="B399" t="str">
        <f t="shared" si="46"/>
        <v>FlC-7622</v>
      </c>
      <c r="C399" s="2" t="s">
        <v>315</v>
      </c>
      <c r="D399" s="2" t="str">
        <f t="shared" si="43"/>
        <v>7</v>
      </c>
      <c r="E399" s="2" t="str">
        <f t="shared" si="44"/>
        <v>76</v>
      </c>
      <c r="F399" s="2" t="str">
        <f t="shared" si="45"/>
        <v>762</v>
      </c>
      <c r="G399" s="1" t="s">
        <v>787</v>
      </c>
      <c r="H399" s="7">
        <v>0</v>
      </c>
      <c r="I399" s="7"/>
      <c r="J399" s="7">
        <v>143562.74</v>
      </c>
      <c r="K399" s="7">
        <v>143562.74</v>
      </c>
      <c r="L399" s="7">
        <v>0</v>
      </c>
      <c r="M399" s="7"/>
      <c r="N399" s="7">
        <v>139964.228</v>
      </c>
      <c r="O399" s="7">
        <v>139964.228</v>
      </c>
      <c r="P399" s="7">
        <v>0</v>
      </c>
      <c r="Q399" s="7"/>
      <c r="R399" s="7">
        <v>156916.486</v>
      </c>
      <c r="S399" s="7">
        <v>156916.486</v>
      </c>
      <c r="T399" s="7">
        <v>18182</v>
      </c>
      <c r="U399" s="7"/>
      <c r="V399" s="7">
        <v>0</v>
      </c>
      <c r="W399" s="7">
        <v>0</v>
      </c>
      <c r="X399" s="7">
        <v>27273</v>
      </c>
      <c r="Y399" s="7"/>
      <c r="Z399" s="7">
        <v>5921.6719999999996</v>
      </c>
      <c r="AA399" s="7">
        <v>5921.6719999999996</v>
      </c>
      <c r="AB399" s="7">
        <v>0</v>
      </c>
      <c r="AC399" s="7"/>
      <c r="AD399" s="7">
        <v>27387.69</v>
      </c>
      <c r="AE399" s="7">
        <v>27387.69</v>
      </c>
      <c r="AF399" s="7">
        <v>0</v>
      </c>
      <c r="AG399" s="29">
        <v>0</v>
      </c>
      <c r="AH399" s="7">
        <v>5.15</v>
      </c>
      <c r="AI399" s="7">
        <v>5.15</v>
      </c>
      <c r="AJ399" s="7">
        <v>0</v>
      </c>
      <c r="AK399" s="29">
        <v>4714</v>
      </c>
      <c r="AL399" s="7">
        <v>0</v>
      </c>
      <c r="AM399" s="105">
        <v>0</v>
      </c>
      <c r="AN399" s="7">
        <v>0</v>
      </c>
      <c r="AO399" s="11">
        <v>3110.3481400000001</v>
      </c>
      <c r="AP399" s="105">
        <v>3394.348</v>
      </c>
      <c r="AQ399" s="11">
        <v>3394.348</v>
      </c>
      <c r="AR399" s="11">
        <v>0</v>
      </c>
      <c r="AS399" s="11">
        <v>48.6</v>
      </c>
      <c r="AT399" s="11">
        <v>48.6</v>
      </c>
      <c r="AU399" s="11">
        <v>48.6</v>
      </c>
      <c r="AV399" s="11">
        <v>0</v>
      </c>
      <c r="AW399" s="11">
        <v>0</v>
      </c>
      <c r="AX399" s="11">
        <v>0</v>
      </c>
      <c r="AZ399" s="11">
        <v>0</v>
      </c>
      <c r="BA399" s="11">
        <v>23</v>
      </c>
    </row>
    <row r="400" spans="1:53" hidden="1" x14ac:dyDescent="0.25">
      <c r="A400">
        <v>5</v>
      </c>
      <c r="B400" t="str">
        <f t="shared" si="46"/>
        <v>FlC-7631</v>
      </c>
      <c r="C400" s="2" t="s">
        <v>315</v>
      </c>
      <c r="D400" s="2" t="str">
        <f t="shared" si="43"/>
        <v>7</v>
      </c>
      <c r="E400" s="2" t="str">
        <f t="shared" si="44"/>
        <v>76</v>
      </c>
      <c r="F400" s="2" t="str">
        <f t="shared" si="45"/>
        <v>763</v>
      </c>
      <c r="G400" s="1" t="s">
        <v>788</v>
      </c>
      <c r="H400" s="7">
        <v>0</v>
      </c>
      <c r="I400" s="7"/>
      <c r="J400" s="7">
        <v>0</v>
      </c>
      <c r="K400" s="7">
        <v>0</v>
      </c>
      <c r="L400" s="7">
        <v>519</v>
      </c>
      <c r="M400" s="7"/>
      <c r="N400" s="7">
        <v>0</v>
      </c>
      <c r="O400" s="7">
        <v>0</v>
      </c>
      <c r="P400" s="7">
        <v>0</v>
      </c>
      <c r="Q400" s="7"/>
      <c r="R400" s="7">
        <v>1248.75</v>
      </c>
      <c r="S400" s="7">
        <v>1248.75</v>
      </c>
      <c r="T400" s="7">
        <v>0</v>
      </c>
      <c r="U400" s="7"/>
      <c r="V400" s="7">
        <v>1681.0630000000001</v>
      </c>
      <c r="W400" s="7">
        <v>1681.0630000000001</v>
      </c>
      <c r="X400" s="7">
        <v>0</v>
      </c>
      <c r="Y400" s="7"/>
      <c r="Z400" s="7">
        <v>0</v>
      </c>
      <c r="AA400" s="7">
        <v>0</v>
      </c>
      <c r="AB400" s="7">
        <v>0</v>
      </c>
      <c r="AC400" s="7"/>
      <c r="AD400" s="7">
        <v>6781.0770000000002</v>
      </c>
      <c r="AE400" s="7">
        <v>6781.0770000000002</v>
      </c>
      <c r="AF400" s="7">
        <v>0</v>
      </c>
      <c r="AG400" s="29">
        <v>8179</v>
      </c>
      <c r="AH400" s="7">
        <v>8179</v>
      </c>
      <c r="AI400" s="7">
        <v>8179</v>
      </c>
      <c r="AJ400" s="7">
        <v>28314</v>
      </c>
      <c r="AK400" s="29">
        <v>33021.160000000003</v>
      </c>
      <c r="AL400" s="7">
        <v>33226.652000000002</v>
      </c>
      <c r="AM400" s="105">
        <v>33226.652000000002</v>
      </c>
      <c r="AN400" s="7">
        <v>8500</v>
      </c>
      <c r="AO400" s="11">
        <v>10353.3364</v>
      </c>
      <c r="AP400" s="105">
        <v>9722.5430000000015</v>
      </c>
      <c r="AQ400" s="11">
        <v>9722.5430000000015</v>
      </c>
      <c r="AR400" s="11">
        <v>0</v>
      </c>
      <c r="AS400" s="11">
        <v>1143</v>
      </c>
      <c r="AT400" s="11">
        <v>21875.489610000001</v>
      </c>
      <c r="AU400" s="11">
        <v>21875.489610000001</v>
      </c>
      <c r="AV400" s="11">
        <v>0</v>
      </c>
      <c r="AW400" s="11">
        <v>0</v>
      </c>
      <c r="AX400" s="11">
        <v>1937</v>
      </c>
      <c r="AZ400" s="11">
        <v>0</v>
      </c>
      <c r="BA400" s="11">
        <v>14565</v>
      </c>
    </row>
    <row r="401" spans="1:53" hidden="1" x14ac:dyDescent="0.25">
      <c r="A401">
        <v>5</v>
      </c>
      <c r="B401" t="str">
        <f t="shared" si="46"/>
        <v>FlC-7632</v>
      </c>
      <c r="C401" s="2" t="s">
        <v>315</v>
      </c>
      <c r="D401" s="2" t="str">
        <f t="shared" si="43"/>
        <v>7</v>
      </c>
      <c r="E401" s="2" t="str">
        <f t="shared" si="44"/>
        <v>76</v>
      </c>
      <c r="F401" s="2" t="str">
        <f t="shared" si="45"/>
        <v>763</v>
      </c>
      <c r="G401" s="1" t="s">
        <v>789</v>
      </c>
      <c r="H401" s="7">
        <v>28386</v>
      </c>
      <c r="I401" s="7"/>
      <c r="J401" s="7">
        <v>5344.7692899999993</v>
      </c>
      <c r="K401" s="7">
        <v>4872.1276099999995</v>
      </c>
      <c r="L401" s="7">
        <v>6104</v>
      </c>
      <c r="M401" s="7"/>
      <c r="N401" s="7">
        <v>10218.294</v>
      </c>
      <c r="O401" s="7">
        <v>10218.294</v>
      </c>
      <c r="P401" s="7">
        <v>5443</v>
      </c>
      <c r="Q401" s="7"/>
      <c r="R401" s="7">
        <v>8292.3760000000002</v>
      </c>
      <c r="S401" s="7">
        <v>8292.3760000000002</v>
      </c>
      <c r="T401" s="7">
        <v>5262</v>
      </c>
      <c r="U401" s="7"/>
      <c r="V401" s="7">
        <v>7319.6109999999999</v>
      </c>
      <c r="W401" s="7">
        <v>7319.6109999999999</v>
      </c>
      <c r="X401" s="7">
        <v>12088</v>
      </c>
      <c r="Y401" s="7"/>
      <c r="Z401" s="7">
        <v>56576.553</v>
      </c>
      <c r="AA401" s="7">
        <v>56576.553</v>
      </c>
      <c r="AB401" s="7">
        <v>9246</v>
      </c>
      <c r="AC401" s="7"/>
      <c r="AD401" s="7">
        <v>23454.593000000001</v>
      </c>
      <c r="AE401" s="7">
        <v>23454.593000000001</v>
      </c>
      <c r="AF401" s="7">
        <v>3721</v>
      </c>
      <c r="AG401" s="29">
        <v>88032.085999999996</v>
      </c>
      <c r="AH401" s="7">
        <v>89168.339000000007</v>
      </c>
      <c r="AI401" s="7">
        <v>89168.339000000007</v>
      </c>
      <c r="AJ401" s="7">
        <v>15733</v>
      </c>
      <c r="AK401" s="29">
        <v>36103.899000000005</v>
      </c>
      <c r="AL401" s="7">
        <v>39144.978080000001</v>
      </c>
      <c r="AM401" s="105">
        <v>39144.978080000001</v>
      </c>
      <c r="AN401" s="7">
        <v>6050</v>
      </c>
      <c r="AO401" s="11">
        <v>20646.40266</v>
      </c>
      <c r="AP401" s="105">
        <v>19649.143</v>
      </c>
      <c r="AQ401" s="11">
        <v>19649.143</v>
      </c>
      <c r="AR401" s="11">
        <v>25717</v>
      </c>
      <c r="AS401" s="11">
        <v>12767.62527</v>
      </c>
      <c r="AT401" s="11">
        <v>2859.4985899999997</v>
      </c>
      <c r="AU401" s="11">
        <v>2859.4985899999997</v>
      </c>
      <c r="AV401" s="11">
        <v>16005</v>
      </c>
      <c r="AW401" s="11">
        <v>13691</v>
      </c>
      <c r="AX401" s="11">
        <v>18165</v>
      </c>
      <c r="AZ401" s="11">
        <v>27995</v>
      </c>
      <c r="BA401" s="11">
        <v>16006</v>
      </c>
    </row>
    <row r="402" spans="1:53" hidden="1" x14ac:dyDescent="0.25">
      <c r="A402">
        <v>5</v>
      </c>
      <c r="B402" t="str">
        <f t="shared" si="46"/>
        <v>FlC-7710</v>
      </c>
      <c r="C402" s="2" t="s">
        <v>315</v>
      </c>
      <c r="D402" s="2" t="str">
        <f t="shared" si="43"/>
        <v>7</v>
      </c>
      <c r="E402" s="2" t="str">
        <f t="shared" si="44"/>
        <v>77</v>
      </c>
      <c r="F402" s="2" t="str">
        <f t="shared" si="45"/>
        <v>771</v>
      </c>
      <c r="G402" s="1" t="s">
        <v>791</v>
      </c>
      <c r="H402" s="7">
        <v>37</v>
      </c>
      <c r="I402" s="7"/>
      <c r="J402" s="7">
        <v>206.77500000000001</v>
      </c>
      <c r="K402" s="7">
        <v>206.77500000000001</v>
      </c>
      <c r="L402" s="7">
        <v>41</v>
      </c>
      <c r="M402" s="7"/>
      <c r="N402" s="7">
        <v>97.248000000000005</v>
      </c>
      <c r="O402" s="7">
        <v>97.248000000000005</v>
      </c>
      <c r="P402" s="7">
        <v>52</v>
      </c>
      <c r="Q402" s="7"/>
      <c r="R402" s="7">
        <v>144.565</v>
      </c>
      <c r="S402" s="7">
        <v>144.565</v>
      </c>
      <c r="T402" s="7">
        <v>41</v>
      </c>
      <c r="U402" s="7"/>
      <c r="V402" s="7">
        <v>77.546999999999997</v>
      </c>
      <c r="W402" s="7">
        <v>77.546999999999997</v>
      </c>
      <c r="X402" s="7">
        <v>51</v>
      </c>
      <c r="Y402" s="7"/>
      <c r="Z402" s="7">
        <v>277.935</v>
      </c>
      <c r="AA402" s="7">
        <v>277.935</v>
      </c>
      <c r="AB402" s="7">
        <v>24</v>
      </c>
      <c r="AC402" s="7"/>
      <c r="AD402" s="7">
        <v>537.77</v>
      </c>
      <c r="AE402" s="7">
        <v>537.77</v>
      </c>
      <c r="AF402" s="7">
        <v>39</v>
      </c>
      <c r="AG402" s="29">
        <v>338.30399999999997</v>
      </c>
      <c r="AH402" s="7">
        <v>398.36799999999999</v>
      </c>
      <c r="AI402" s="7">
        <v>398.36799999999999</v>
      </c>
      <c r="AJ402" s="7">
        <v>215</v>
      </c>
      <c r="AK402" s="29">
        <v>638.51191000000006</v>
      </c>
      <c r="AL402" s="7">
        <v>591.08825000000002</v>
      </c>
      <c r="AM402" s="105">
        <v>591.08825000000002</v>
      </c>
      <c r="AN402" s="7">
        <v>170</v>
      </c>
      <c r="AO402" s="11">
        <v>813.53860000000009</v>
      </c>
      <c r="AP402" s="105">
        <v>757.14600000000007</v>
      </c>
      <c r="AQ402" s="11">
        <v>757.14600000000007</v>
      </c>
      <c r="AR402" s="11">
        <v>177</v>
      </c>
      <c r="AS402" s="11">
        <v>661.63063999999997</v>
      </c>
      <c r="AT402" s="11">
        <v>668.14588000000003</v>
      </c>
      <c r="AU402" s="11">
        <v>668.14588000000003</v>
      </c>
      <c r="AV402" s="11">
        <v>117</v>
      </c>
      <c r="AW402" s="11">
        <v>510.29005999999998</v>
      </c>
      <c r="AX402" s="11">
        <v>519.99005999999997</v>
      </c>
      <c r="AZ402" s="11">
        <v>112</v>
      </c>
      <c r="BA402" s="11">
        <v>664.11465999999996</v>
      </c>
    </row>
    <row r="403" spans="1:53" hidden="1" x14ac:dyDescent="0.25">
      <c r="A403">
        <v>5</v>
      </c>
      <c r="B403" t="str">
        <f t="shared" si="46"/>
        <v>FlC-7720</v>
      </c>
      <c r="C403" s="2" t="s">
        <v>315</v>
      </c>
      <c r="D403" s="2" t="str">
        <f t="shared" si="43"/>
        <v>7</v>
      </c>
      <c r="E403" s="2" t="str">
        <f t="shared" si="44"/>
        <v>77</v>
      </c>
      <c r="F403" s="2" t="str">
        <f t="shared" si="45"/>
        <v>772</v>
      </c>
      <c r="G403" s="1" t="s">
        <v>792</v>
      </c>
      <c r="H403" s="7">
        <v>8315</v>
      </c>
      <c r="I403" s="7"/>
      <c r="J403" s="7">
        <v>14964.467980000001</v>
      </c>
      <c r="K403" s="7">
        <v>14970.551000000001</v>
      </c>
      <c r="L403" s="7">
        <v>495</v>
      </c>
      <c r="M403" s="7"/>
      <c r="N403" s="7">
        <v>556.75399999999991</v>
      </c>
      <c r="O403" s="7">
        <v>556.75399999999991</v>
      </c>
      <c r="P403" s="7">
        <v>433</v>
      </c>
      <c r="Q403" s="7"/>
      <c r="R403" s="7">
        <v>226.98799999999997</v>
      </c>
      <c r="S403" s="7">
        <v>226.98799999999997</v>
      </c>
      <c r="T403" s="7">
        <v>507</v>
      </c>
      <c r="U403" s="7"/>
      <c r="V403" s="7">
        <v>276.87200000000001</v>
      </c>
      <c r="W403" s="7">
        <v>276.87200000000001</v>
      </c>
      <c r="X403" s="7">
        <v>319</v>
      </c>
      <c r="Y403" s="7"/>
      <c r="Z403" s="7">
        <v>283.73199999999997</v>
      </c>
      <c r="AA403" s="7">
        <v>283.73199999999997</v>
      </c>
      <c r="AB403" s="7">
        <v>894</v>
      </c>
      <c r="AC403" s="7"/>
      <c r="AD403" s="7">
        <v>608.03499999999997</v>
      </c>
      <c r="AE403" s="7">
        <v>608.03499999999997</v>
      </c>
      <c r="AF403" s="7">
        <v>1088</v>
      </c>
      <c r="AG403" s="29">
        <v>1450.9359999999999</v>
      </c>
      <c r="AH403" s="7">
        <v>379.38700000000006</v>
      </c>
      <c r="AI403" s="7">
        <v>379.38700000000006</v>
      </c>
      <c r="AJ403" s="7">
        <v>360</v>
      </c>
      <c r="AK403" s="29">
        <v>5411.8643400000001</v>
      </c>
      <c r="AL403" s="7">
        <v>1410.44577</v>
      </c>
      <c r="AM403" s="105">
        <v>1410.44577</v>
      </c>
      <c r="AN403" s="7">
        <v>1737</v>
      </c>
      <c r="AO403" s="11">
        <v>209.49464</v>
      </c>
      <c r="AP403" s="105">
        <v>587.84100000000001</v>
      </c>
      <c r="AQ403" s="11">
        <v>587.84100000000001</v>
      </c>
      <c r="AR403" s="11">
        <v>1883</v>
      </c>
      <c r="AS403" s="11">
        <v>651.56348999999989</v>
      </c>
      <c r="AT403" s="11">
        <v>27134.577310000004</v>
      </c>
      <c r="AU403" s="11">
        <v>27134.577310000004</v>
      </c>
      <c r="AV403" s="11">
        <v>301</v>
      </c>
      <c r="AW403" s="11">
        <v>108</v>
      </c>
      <c r="AX403" s="11">
        <v>956.20650000000001</v>
      </c>
      <c r="AZ403" s="11">
        <v>294</v>
      </c>
      <c r="BA403" s="11">
        <v>605.04999999999995</v>
      </c>
    </row>
    <row r="404" spans="1:53" hidden="1" x14ac:dyDescent="0.25">
      <c r="A404">
        <v>5</v>
      </c>
      <c r="B404" t="str">
        <f t="shared" si="46"/>
        <v>FlC-7730</v>
      </c>
      <c r="C404" s="2" t="s">
        <v>315</v>
      </c>
      <c r="D404" s="2" t="str">
        <f t="shared" si="43"/>
        <v>7</v>
      </c>
      <c r="E404" s="2" t="str">
        <f t="shared" si="44"/>
        <v>77</v>
      </c>
      <c r="F404" s="2" t="str">
        <f t="shared" si="45"/>
        <v>773</v>
      </c>
      <c r="G404" s="1" t="s">
        <v>793</v>
      </c>
      <c r="H404" s="7">
        <v>1</v>
      </c>
      <c r="I404" s="7"/>
      <c r="J404" s="7">
        <v>0</v>
      </c>
      <c r="K404" s="7">
        <v>0</v>
      </c>
      <c r="L404" s="7">
        <v>1</v>
      </c>
      <c r="M404" s="7"/>
      <c r="N404" s="7">
        <v>0.46100000000000002</v>
      </c>
      <c r="O404" s="7">
        <v>0.46100000000000002</v>
      </c>
      <c r="P404" s="7">
        <v>1</v>
      </c>
      <c r="Q404" s="7"/>
      <c r="R404" s="7">
        <v>0.46100000000000002</v>
      </c>
      <c r="S404" s="7">
        <v>0.46100000000000002</v>
      </c>
      <c r="T404" s="7">
        <v>56401</v>
      </c>
      <c r="U404" s="7"/>
      <c r="V404" s="7">
        <v>0.46100000000000002</v>
      </c>
      <c r="W404" s="7">
        <v>0</v>
      </c>
      <c r="X404" s="7">
        <v>42001</v>
      </c>
      <c r="Y404" s="7"/>
      <c r="Z404" s="7">
        <v>0</v>
      </c>
      <c r="AA404" s="7">
        <v>0</v>
      </c>
      <c r="AB404" s="7">
        <v>1</v>
      </c>
      <c r="AC404" s="7"/>
      <c r="AD404" s="7">
        <v>0</v>
      </c>
      <c r="AE404" s="7">
        <v>0</v>
      </c>
      <c r="AF404" s="7">
        <v>1</v>
      </c>
      <c r="AG404" s="29">
        <v>2</v>
      </c>
      <c r="AH404" s="7">
        <v>2.4359999999999999</v>
      </c>
      <c r="AI404" s="7">
        <v>2.4359999999999999</v>
      </c>
      <c r="AJ404" s="7">
        <v>0</v>
      </c>
      <c r="AK404" s="29">
        <v>0</v>
      </c>
      <c r="AL404" s="7">
        <v>20.10718</v>
      </c>
      <c r="AM404" s="105">
        <v>20.10718</v>
      </c>
      <c r="AN404" s="7">
        <v>0</v>
      </c>
      <c r="AO404" s="11">
        <v>0</v>
      </c>
      <c r="AP404" s="105">
        <v>0</v>
      </c>
      <c r="AQ404" s="11">
        <v>0</v>
      </c>
      <c r="AR404" s="11">
        <v>0</v>
      </c>
      <c r="AS404" s="11">
        <v>0</v>
      </c>
      <c r="AT404" s="11">
        <v>1000.23402</v>
      </c>
      <c r="AU404" s="11">
        <v>1000.23402</v>
      </c>
      <c r="AV404" s="11">
        <v>0</v>
      </c>
      <c r="AW404" s="11">
        <v>5</v>
      </c>
      <c r="AX404" s="11">
        <v>5</v>
      </c>
      <c r="AZ404" s="11">
        <v>0</v>
      </c>
      <c r="BA404" s="11">
        <v>0</v>
      </c>
    </row>
    <row r="405" spans="1:53" hidden="1" x14ac:dyDescent="0.25">
      <c r="A405">
        <v>5</v>
      </c>
      <c r="B405" t="str">
        <f t="shared" si="46"/>
        <v>FlC-7740</v>
      </c>
      <c r="C405" s="2" t="s">
        <v>315</v>
      </c>
      <c r="D405" s="2" t="str">
        <f t="shared" si="43"/>
        <v>7</v>
      </c>
      <c r="E405" s="2" t="str">
        <f t="shared" si="44"/>
        <v>77</v>
      </c>
      <c r="F405" s="2" t="str">
        <f t="shared" si="45"/>
        <v>774</v>
      </c>
      <c r="G405" s="1" t="s">
        <v>794</v>
      </c>
      <c r="H405" s="7">
        <v>0</v>
      </c>
      <c r="I405" s="7"/>
      <c r="J405" s="7">
        <v>0</v>
      </c>
      <c r="K405" s="7">
        <v>0</v>
      </c>
      <c r="L405" s="7">
        <v>0</v>
      </c>
      <c r="M405" s="7"/>
      <c r="N405" s="7">
        <v>0</v>
      </c>
      <c r="O405" s="7">
        <v>0</v>
      </c>
      <c r="P405" s="7">
        <v>0</v>
      </c>
      <c r="Q405" s="7"/>
      <c r="R405" s="7">
        <v>0</v>
      </c>
      <c r="S405" s="7">
        <v>0</v>
      </c>
      <c r="T405" s="7">
        <v>0</v>
      </c>
      <c r="U405" s="7"/>
      <c r="V405" s="7">
        <v>0</v>
      </c>
      <c r="W405" s="7">
        <v>0</v>
      </c>
      <c r="X405" s="7">
        <v>0</v>
      </c>
      <c r="Y405" s="7"/>
      <c r="Z405" s="7">
        <v>0</v>
      </c>
      <c r="AA405" s="7">
        <v>0</v>
      </c>
      <c r="AB405" s="7">
        <v>0</v>
      </c>
      <c r="AC405" s="7"/>
      <c r="AD405" s="7">
        <v>17.853999999999999</v>
      </c>
      <c r="AE405" s="7">
        <v>17.853999999999999</v>
      </c>
      <c r="AF405" s="7">
        <v>0</v>
      </c>
      <c r="AG405" s="29">
        <v>0</v>
      </c>
      <c r="AH405" s="7">
        <v>0</v>
      </c>
      <c r="AI405" s="7">
        <v>0</v>
      </c>
      <c r="AJ405" s="7">
        <v>0</v>
      </c>
      <c r="AK405" s="29">
        <v>0</v>
      </c>
      <c r="AL405" s="7">
        <v>0</v>
      </c>
      <c r="AM405" s="105">
        <v>0</v>
      </c>
      <c r="AN405" s="7">
        <v>0</v>
      </c>
      <c r="AO405" s="11">
        <v>0</v>
      </c>
      <c r="AP405" s="105">
        <v>0</v>
      </c>
      <c r="AQ405" s="11">
        <v>0</v>
      </c>
      <c r="AR405" s="11">
        <v>0</v>
      </c>
      <c r="AS405" s="11">
        <v>0</v>
      </c>
      <c r="AT405" s="11">
        <v>0</v>
      </c>
      <c r="AU405" s="11">
        <v>0</v>
      </c>
      <c r="AV405" s="11">
        <v>0</v>
      </c>
      <c r="AW405" s="11">
        <v>0</v>
      </c>
      <c r="AX405" s="11">
        <v>0</v>
      </c>
      <c r="AZ405" s="11">
        <v>0</v>
      </c>
      <c r="BA405" s="11">
        <v>0</v>
      </c>
    </row>
    <row r="406" spans="1:53" hidden="1" x14ac:dyDescent="0.25">
      <c r="A406">
        <v>5</v>
      </c>
      <c r="B406" t="str">
        <f t="shared" si="46"/>
        <v>FlC-7750</v>
      </c>
      <c r="C406" s="2" t="s">
        <v>315</v>
      </c>
      <c r="D406" s="2" t="str">
        <f t="shared" si="43"/>
        <v>7</v>
      </c>
      <c r="E406" s="2" t="str">
        <f t="shared" si="44"/>
        <v>77</v>
      </c>
      <c r="F406" s="2" t="str">
        <f t="shared" si="45"/>
        <v>775</v>
      </c>
      <c r="G406" s="1" t="s">
        <v>795</v>
      </c>
      <c r="H406" s="7">
        <v>924</v>
      </c>
      <c r="I406" s="7"/>
      <c r="J406" s="7">
        <v>889.37099999999998</v>
      </c>
      <c r="K406" s="7">
        <v>889.37099999999998</v>
      </c>
      <c r="L406" s="7">
        <v>860</v>
      </c>
      <c r="M406" s="7"/>
      <c r="N406" s="7">
        <v>1096.3979999999999</v>
      </c>
      <c r="O406" s="7">
        <v>1096.3979999999999</v>
      </c>
      <c r="P406" s="7">
        <v>1011</v>
      </c>
      <c r="Q406" s="7"/>
      <c r="R406" s="7">
        <v>1085.6559999999999</v>
      </c>
      <c r="S406" s="7">
        <v>1085.6559999999999</v>
      </c>
      <c r="T406" s="7">
        <v>996</v>
      </c>
      <c r="U406" s="7"/>
      <c r="V406" s="7">
        <v>1071.7639999999999</v>
      </c>
      <c r="W406" s="7">
        <v>1071.7639999999999</v>
      </c>
      <c r="X406" s="7">
        <v>1036</v>
      </c>
      <c r="Y406" s="7"/>
      <c r="Z406" s="7">
        <v>1086.8630000000001</v>
      </c>
      <c r="AA406" s="7">
        <v>1086.8630000000001</v>
      </c>
      <c r="AB406" s="7">
        <v>1001</v>
      </c>
      <c r="AC406" s="7"/>
      <c r="AD406" s="7">
        <v>1091.885</v>
      </c>
      <c r="AE406" s="7">
        <v>1091.885</v>
      </c>
      <c r="AF406" s="7">
        <v>1030</v>
      </c>
      <c r="AG406" s="29">
        <v>1363.7539999999999</v>
      </c>
      <c r="AH406" s="7">
        <v>1369.2460000000001</v>
      </c>
      <c r="AI406" s="7">
        <v>1369.2460000000001</v>
      </c>
      <c r="AJ406" s="7">
        <v>1215</v>
      </c>
      <c r="AK406" s="29">
        <v>1411.42</v>
      </c>
      <c r="AL406" s="7">
        <v>1409.5450000000001</v>
      </c>
      <c r="AM406" s="105">
        <v>1409.5450000000001</v>
      </c>
      <c r="AN406" s="7">
        <v>1269</v>
      </c>
      <c r="AO406" s="11">
        <v>1372.4639999999999</v>
      </c>
      <c r="AP406" s="105">
        <v>1372.7470000000001</v>
      </c>
      <c r="AQ406" s="11">
        <v>1372.7470000000001</v>
      </c>
      <c r="AR406" s="11">
        <v>1338</v>
      </c>
      <c r="AS406" s="11">
        <v>1865.43868</v>
      </c>
      <c r="AT406" s="11">
        <v>1865.33367</v>
      </c>
      <c r="AU406" s="11">
        <v>1865.33367</v>
      </c>
      <c r="AV406" s="11">
        <v>1164</v>
      </c>
      <c r="AW406" s="11">
        <v>1562</v>
      </c>
      <c r="AX406" s="11">
        <v>1562</v>
      </c>
      <c r="AZ406" s="11">
        <v>1344</v>
      </c>
      <c r="BA406" s="11">
        <v>1200</v>
      </c>
    </row>
    <row r="407" spans="1:53" hidden="1" x14ac:dyDescent="0.25">
      <c r="A407">
        <v>5</v>
      </c>
      <c r="B407" t="str">
        <f t="shared" si="46"/>
        <v>FlC-7760</v>
      </c>
      <c r="C407" s="2" t="s">
        <v>315</v>
      </c>
      <c r="D407" s="2" t="str">
        <f t="shared" si="43"/>
        <v>7</v>
      </c>
      <c r="E407" s="2" t="str">
        <f t="shared" si="44"/>
        <v>77</v>
      </c>
      <c r="F407" s="2" t="str">
        <f t="shared" si="45"/>
        <v>776</v>
      </c>
      <c r="G407" s="1" t="s">
        <v>2392</v>
      </c>
      <c r="H407" s="7">
        <v>0</v>
      </c>
      <c r="I407" s="7"/>
      <c r="J407" s="7">
        <v>0</v>
      </c>
      <c r="K407" s="7">
        <v>0</v>
      </c>
      <c r="L407" s="7">
        <v>0</v>
      </c>
      <c r="M407" s="7"/>
      <c r="N407" s="7">
        <v>0</v>
      </c>
      <c r="O407" s="7">
        <v>0</v>
      </c>
      <c r="P407" s="7">
        <v>0</v>
      </c>
      <c r="Q407" s="7"/>
      <c r="R407" s="7">
        <v>0</v>
      </c>
      <c r="S407" s="7">
        <v>0</v>
      </c>
      <c r="T407" s="7">
        <v>0</v>
      </c>
      <c r="U407" s="7"/>
      <c r="V407" s="7">
        <v>0</v>
      </c>
      <c r="W407" s="7">
        <v>0</v>
      </c>
      <c r="X407" s="7">
        <v>0</v>
      </c>
      <c r="Y407" s="7"/>
      <c r="Z407" s="7">
        <v>0</v>
      </c>
      <c r="AA407" s="7">
        <v>0</v>
      </c>
      <c r="AB407" s="7">
        <v>0</v>
      </c>
      <c r="AC407" s="7"/>
      <c r="AD407" s="7">
        <v>0</v>
      </c>
      <c r="AE407" s="7">
        <v>0</v>
      </c>
      <c r="AF407" s="7">
        <v>0</v>
      </c>
      <c r="AG407" s="29">
        <v>0</v>
      </c>
      <c r="AH407" s="7">
        <v>0</v>
      </c>
      <c r="AI407" s="7">
        <v>0</v>
      </c>
      <c r="AJ407" s="7">
        <v>0</v>
      </c>
      <c r="AK407" s="29">
        <v>0</v>
      </c>
      <c r="AL407" s="7">
        <v>0</v>
      </c>
      <c r="AM407" s="105">
        <v>0</v>
      </c>
      <c r="AN407" s="7">
        <v>0</v>
      </c>
      <c r="AO407" s="11">
        <v>0</v>
      </c>
      <c r="AP407" s="105">
        <v>0</v>
      </c>
      <c r="AQ407" s="11">
        <v>0</v>
      </c>
      <c r="AR407" s="11">
        <v>0</v>
      </c>
      <c r="AS407" s="11">
        <v>0</v>
      </c>
      <c r="AT407" s="11">
        <v>0</v>
      </c>
      <c r="AU407" s="11"/>
      <c r="AV407" s="11">
        <v>0</v>
      </c>
      <c r="AW407" s="11">
        <v>0</v>
      </c>
      <c r="AX407" s="11"/>
      <c r="AZ407" s="11"/>
      <c r="BA407" s="11"/>
    </row>
    <row r="408" spans="1:53" hidden="1" x14ac:dyDescent="0.25">
      <c r="A408">
        <v>5</v>
      </c>
      <c r="B408" t="str">
        <f t="shared" si="46"/>
        <v>FlC-7770</v>
      </c>
      <c r="C408" s="2" t="s">
        <v>315</v>
      </c>
      <c r="D408" s="2" t="str">
        <f t="shared" si="43"/>
        <v>7</v>
      </c>
      <c r="E408" s="2" t="str">
        <f t="shared" si="44"/>
        <v>77</v>
      </c>
      <c r="F408" s="2" t="str">
        <f t="shared" si="45"/>
        <v>777</v>
      </c>
      <c r="G408" s="1" t="s">
        <v>796</v>
      </c>
      <c r="H408" s="7">
        <v>0</v>
      </c>
      <c r="I408" s="7"/>
      <c r="J408" s="7">
        <v>0</v>
      </c>
      <c r="K408" s="7">
        <v>0</v>
      </c>
      <c r="L408" s="7">
        <v>0</v>
      </c>
      <c r="M408" s="7"/>
      <c r="N408" s="7">
        <v>0</v>
      </c>
      <c r="O408" s="7">
        <v>0</v>
      </c>
      <c r="P408" s="7">
        <v>0</v>
      </c>
      <c r="Q408" s="7"/>
      <c r="R408" s="7">
        <v>0</v>
      </c>
      <c r="S408" s="7">
        <v>0</v>
      </c>
      <c r="T408" s="7">
        <v>0</v>
      </c>
      <c r="U408" s="7"/>
      <c r="V408" s="7">
        <v>0</v>
      </c>
      <c r="W408" s="7">
        <v>0</v>
      </c>
      <c r="X408" s="7">
        <v>0</v>
      </c>
      <c r="Y408" s="7"/>
      <c r="Z408" s="7">
        <v>0</v>
      </c>
      <c r="AA408" s="7">
        <v>0</v>
      </c>
      <c r="AB408" s="7">
        <v>0</v>
      </c>
      <c r="AC408" s="7"/>
      <c r="AD408" s="7">
        <v>0</v>
      </c>
      <c r="AE408" s="7">
        <v>0</v>
      </c>
      <c r="AF408" s="7">
        <v>0</v>
      </c>
      <c r="AG408" s="29">
        <v>0</v>
      </c>
      <c r="AH408" s="7">
        <v>0</v>
      </c>
      <c r="AI408" s="7">
        <v>0</v>
      </c>
      <c r="AJ408" s="7">
        <v>0</v>
      </c>
      <c r="AK408" s="29">
        <v>0</v>
      </c>
      <c r="AL408" s="7">
        <v>0</v>
      </c>
      <c r="AM408" s="105">
        <v>0</v>
      </c>
      <c r="AN408" s="7">
        <v>0</v>
      </c>
      <c r="AO408" s="11">
        <v>0</v>
      </c>
      <c r="AP408" s="105">
        <v>0</v>
      </c>
      <c r="AQ408" s="11">
        <v>0</v>
      </c>
      <c r="AR408" s="11">
        <v>0</v>
      </c>
      <c r="AS408" s="11">
        <v>0</v>
      </c>
      <c r="AT408" s="11">
        <v>0</v>
      </c>
      <c r="AU408" s="11">
        <v>0</v>
      </c>
      <c r="AV408" s="11">
        <v>0</v>
      </c>
      <c r="AW408" s="11">
        <v>0</v>
      </c>
      <c r="AX408" s="11">
        <v>0</v>
      </c>
      <c r="AZ408" s="11">
        <v>0</v>
      </c>
      <c r="BA408" s="11">
        <v>0</v>
      </c>
    </row>
    <row r="409" spans="1:53" hidden="1" x14ac:dyDescent="0.25">
      <c r="A409">
        <v>5</v>
      </c>
      <c r="B409" t="str">
        <f t="shared" si="46"/>
        <v>FlC-7780</v>
      </c>
      <c r="C409" s="2" t="s">
        <v>315</v>
      </c>
      <c r="D409" s="2" t="str">
        <f t="shared" ref="D409:D440" si="47">LEFT($G409,1)</f>
        <v>7</v>
      </c>
      <c r="E409" s="2" t="str">
        <f t="shared" ref="E409:E440" si="48">LEFT($G409,2)</f>
        <v>77</v>
      </c>
      <c r="F409" s="2" t="str">
        <f t="shared" ref="F409:F440" si="49">LEFT($G409,3)</f>
        <v>778</v>
      </c>
      <c r="G409" s="1" t="s">
        <v>798</v>
      </c>
      <c r="H409" s="7">
        <v>0</v>
      </c>
      <c r="I409" s="7"/>
      <c r="J409" s="7">
        <v>0</v>
      </c>
      <c r="K409" s="7">
        <v>0</v>
      </c>
      <c r="L409" s="7">
        <v>0</v>
      </c>
      <c r="M409" s="7"/>
      <c r="N409" s="7">
        <v>0</v>
      </c>
      <c r="O409" s="7">
        <v>0</v>
      </c>
      <c r="P409" s="7">
        <v>0</v>
      </c>
      <c r="Q409" s="7"/>
      <c r="R409" s="7">
        <v>0</v>
      </c>
      <c r="S409" s="7">
        <v>0</v>
      </c>
      <c r="T409" s="7">
        <v>0</v>
      </c>
      <c r="U409" s="7"/>
      <c r="V409" s="7">
        <v>0</v>
      </c>
      <c r="W409" s="7">
        <v>0</v>
      </c>
      <c r="X409" s="7">
        <v>0</v>
      </c>
      <c r="Y409" s="7"/>
      <c r="Z409" s="7">
        <v>0</v>
      </c>
      <c r="AA409" s="7">
        <v>0</v>
      </c>
      <c r="AB409" s="7">
        <v>0</v>
      </c>
      <c r="AC409" s="7"/>
      <c r="AD409" s="7">
        <v>0</v>
      </c>
      <c r="AE409" s="7">
        <v>0</v>
      </c>
      <c r="AF409" s="7">
        <v>0</v>
      </c>
      <c r="AG409" s="29">
        <v>0</v>
      </c>
      <c r="AH409" s="7">
        <v>0</v>
      </c>
      <c r="AI409" s="7">
        <v>0</v>
      </c>
      <c r="AJ409" s="7">
        <v>0</v>
      </c>
      <c r="AK409" s="29">
        <v>0</v>
      </c>
      <c r="AL409" s="7">
        <v>0</v>
      </c>
      <c r="AM409" s="105">
        <v>0</v>
      </c>
      <c r="AN409" s="7">
        <v>0</v>
      </c>
      <c r="AO409" s="11">
        <v>0</v>
      </c>
      <c r="AP409" s="105">
        <v>0</v>
      </c>
      <c r="AQ409" s="11">
        <v>0</v>
      </c>
      <c r="AR409" s="11">
        <v>0</v>
      </c>
      <c r="AS409" s="11">
        <v>0</v>
      </c>
      <c r="AT409" s="11">
        <v>0</v>
      </c>
      <c r="AU409" s="11">
        <v>0</v>
      </c>
      <c r="AV409" s="11">
        <v>0</v>
      </c>
      <c r="AW409" s="11">
        <v>0</v>
      </c>
      <c r="AX409" s="11">
        <v>0</v>
      </c>
      <c r="AZ409" s="11">
        <v>0</v>
      </c>
      <c r="BA409" s="11">
        <v>0</v>
      </c>
    </row>
    <row r="410" spans="1:53" hidden="1" x14ac:dyDescent="0.25">
      <c r="A410">
        <v>5</v>
      </c>
      <c r="B410" t="str">
        <f t="shared" si="46"/>
        <v>FlC-7800</v>
      </c>
      <c r="C410" s="2" t="s">
        <v>315</v>
      </c>
      <c r="D410" s="2" t="str">
        <f t="shared" si="47"/>
        <v>7</v>
      </c>
      <c r="E410" s="2" t="str">
        <f t="shared" si="48"/>
        <v>78</v>
      </c>
      <c r="F410" s="2" t="str">
        <f t="shared" si="49"/>
        <v>780</v>
      </c>
      <c r="G410" s="1" t="s">
        <v>801</v>
      </c>
      <c r="H410" s="7">
        <v>0</v>
      </c>
      <c r="I410" s="7"/>
      <c r="J410" s="7">
        <v>0</v>
      </c>
      <c r="K410" s="7">
        <v>0</v>
      </c>
      <c r="L410" s="7">
        <v>0</v>
      </c>
      <c r="M410" s="7"/>
      <c r="N410" s="7">
        <v>0</v>
      </c>
      <c r="O410" s="7">
        <v>0</v>
      </c>
      <c r="P410" s="7">
        <v>0</v>
      </c>
      <c r="Q410" s="7"/>
      <c r="R410" s="7">
        <v>0</v>
      </c>
      <c r="S410" s="7">
        <v>0</v>
      </c>
      <c r="T410" s="7">
        <v>0</v>
      </c>
      <c r="U410" s="7"/>
      <c r="V410" s="7">
        <v>0</v>
      </c>
      <c r="W410" s="7">
        <v>0</v>
      </c>
      <c r="X410" s="7">
        <v>0</v>
      </c>
      <c r="Y410" s="7"/>
      <c r="Z410" s="7">
        <v>0</v>
      </c>
      <c r="AA410" s="7">
        <v>0</v>
      </c>
      <c r="AB410" s="7">
        <v>0</v>
      </c>
      <c r="AC410" s="7"/>
      <c r="AD410" s="7">
        <v>0</v>
      </c>
      <c r="AE410" s="7">
        <v>0</v>
      </c>
      <c r="AF410" s="7">
        <v>650</v>
      </c>
      <c r="AG410" s="29">
        <v>1469</v>
      </c>
      <c r="AH410" s="7">
        <v>1986.94</v>
      </c>
      <c r="AI410" s="7">
        <v>1986.94</v>
      </c>
      <c r="AJ410" s="7">
        <v>650</v>
      </c>
      <c r="AK410" s="29">
        <v>2663.672</v>
      </c>
      <c r="AL410" s="7">
        <v>2663.6721699999998</v>
      </c>
      <c r="AM410" s="105">
        <v>2663.6721699999998</v>
      </c>
      <c r="AN410" s="7">
        <v>450</v>
      </c>
      <c r="AO410" s="11">
        <v>2289.018</v>
      </c>
      <c r="AP410" s="105">
        <v>2289.018</v>
      </c>
      <c r="AQ410" s="11">
        <v>2289.018</v>
      </c>
      <c r="AR410" s="11">
        <v>450</v>
      </c>
      <c r="AS410" s="11">
        <v>4276.79</v>
      </c>
      <c r="AT410" s="11">
        <v>4056.9186800000002</v>
      </c>
      <c r="AU410" s="11">
        <v>4056.9186800000002</v>
      </c>
      <c r="AV410" s="11">
        <v>0</v>
      </c>
      <c r="AW410" s="11">
        <v>0</v>
      </c>
      <c r="AX410" s="11">
        <v>47</v>
      </c>
      <c r="AZ410" s="11">
        <v>0</v>
      </c>
      <c r="BA410" s="11">
        <v>0</v>
      </c>
    </row>
    <row r="411" spans="1:53" hidden="1" x14ac:dyDescent="0.25">
      <c r="A411">
        <v>5</v>
      </c>
      <c r="B411" t="str">
        <f t="shared" si="46"/>
        <v>FlC-8610</v>
      </c>
      <c r="C411" s="2" t="s">
        <v>315</v>
      </c>
      <c r="D411" s="2" t="str">
        <f t="shared" si="47"/>
        <v>8</v>
      </c>
      <c r="E411" s="2" t="str">
        <f t="shared" si="48"/>
        <v>86</v>
      </c>
      <c r="F411" s="2" t="str">
        <f t="shared" si="49"/>
        <v>861</v>
      </c>
      <c r="G411" s="1" t="s">
        <v>804</v>
      </c>
      <c r="H411" s="7">
        <v>4284</v>
      </c>
      <c r="I411" s="7"/>
      <c r="J411" s="7">
        <v>5087.6255199999996</v>
      </c>
      <c r="K411" s="7">
        <v>5087.6255199999996</v>
      </c>
      <c r="L411" s="7">
        <v>3326</v>
      </c>
      <c r="M411" s="7"/>
      <c r="N411" s="7">
        <v>4201.8770000000004</v>
      </c>
      <c r="O411" s="7">
        <v>4201.8770000000004</v>
      </c>
      <c r="P411" s="7">
        <v>3612</v>
      </c>
      <c r="Q411" s="7"/>
      <c r="R411" s="7">
        <v>2297.9300000000003</v>
      </c>
      <c r="S411" s="7">
        <v>2297.9300000000003</v>
      </c>
      <c r="T411" s="7">
        <v>3254</v>
      </c>
      <c r="U411" s="7"/>
      <c r="V411" s="7">
        <v>1169708.8709999998</v>
      </c>
      <c r="W411" s="7">
        <v>1169708.8709999998</v>
      </c>
      <c r="X411" s="7">
        <v>8688</v>
      </c>
      <c r="Y411" s="7"/>
      <c r="Z411" s="7">
        <v>397015.80929</v>
      </c>
      <c r="AA411" s="7">
        <v>397015.80929</v>
      </c>
      <c r="AB411" s="7">
        <v>267966</v>
      </c>
      <c r="AC411" s="7"/>
      <c r="AD411" s="7">
        <v>136977.26281999997</v>
      </c>
      <c r="AE411" s="7">
        <v>136977.26281999997</v>
      </c>
      <c r="AF411" s="7">
        <v>261758</v>
      </c>
      <c r="AG411" s="29">
        <v>393381.24699999997</v>
      </c>
      <c r="AH411" s="7">
        <v>440554.66710000002</v>
      </c>
      <c r="AI411" s="7">
        <v>440554.66710000002</v>
      </c>
      <c r="AJ411" s="7">
        <v>295363</v>
      </c>
      <c r="AK411" s="29">
        <v>341050.92063000001</v>
      </c>
      <c r="AL411" s="7">
        <v>423145.53363000002</v>
      </c>
      <c r="AM411" s="105">
        <v>423145.53363000002</v>
      </c>
      <c r="AN411" s="7">
        <v>326532</v>
      </c>
      <c r="AO411" s="11">
        <v>481067.05937999999</v>
      </c>
      <c r="AP411" s="105">
        <v>483228.05900000001</v>
      </c>
      <c r="AQ411" s="11">
        <v>483228.05900000001</v>
      </c>
      <c r="AR411" s="11">
        <v>379336</v>
      </c>
      <c r="AS411" s="11">
        <v>534832.16526000004</v>
      </c>
      <c r="AT411" s="11">
        <v>580644.37625999993</v>
      </c>
      <c r="AU411" s="11">
        <v>580644.37625999993</v>
      </c>
      <c r="AV411" s="11">
        <v>453516</v>
      </c>
      <c r="AW411" s="11">
        <v>471582.62855999998</v>
      </c>
      <c r="AX411" s="11">
        <v>473865.62855999998</v>
      </c>
      <c r="AZ411" s="11">
        <v>741857</v>
      </c>
      <c r="BA411" s="11">
        <v>569708.54685000004</v>
      </c>
    </row>
    <row r="412" spans="1:53" hidden="1" x14ac:dyDescent="0.25">
      <c r="A412">
        <v>5</v>
      </c>
      <c r="B412" t="str">
        <f t="shared" si="46"/>
        <v>FlC-8620</v>
      </c>
      <c r="C412" s="2" t="s">
        <v>315</v>
      </c>
      <c r="D412" s="2" t="str">
        <f t="shared" si="47"/>
        <v>8</v>
      </c>
      <c r="E412" s="2" t="str">
        <f t="shared" si="48"/>
        <v>86</v>
      </c>
      <c r="F412" s="2" t="str">
        <f t="shared" si="49"/>
        <v>862</v>
      </c>
      <c r="G412" s="1" t="s">
        <v>805</v>
      </c>
      <c r="H412" s="7">
        <v>5312</v>
      </c>
      <c r="I412" s="7"/>
      <c r="J412" s="7">
        <v>4303.5435499999994</v>
      </c>
      <c r="K412" s="7">
        <v>4303.5435499999994</v>
      </c>
      <c r="L412" s="7">
        <v>699</v>
      </c>
      <c r="M412" s="7"/>
      <c r="N412" s="7">
        <v>1442.903</v>
      </c>
      <c r="O412" s="7">
        <v>1442.903</v>
      </c>
      <c r="P412" s="7">
        <v>903</v>
      </c>
      <c r="Q412" s="7"/>
      <c r="R412" s="7">
        <v>3006.6</v>
      </c>
      <c r="S412" s="7">
        <v>3006.6</v>
      </c>
      <c r="T412" s="7">
        <v>3149</v>
      </c>
      <c r="U412" s="7"/>
      <c r="V412" s="7">
        <v>585111.93124999991</v>
      </c>
      <c r="W412" s="7">
        <v>585111.93124999991</v>
      </c>
      <c r="X412" s="7">
        <v>1552</v>
      </c>
      <c r="Y412" s="7"/>
      <c r="Z412" s="7">
        <v>170140.21600000001</v>
      </c>
      <c r="AA412" s="7">
        <v>170140.21600000001</v>
      </c>
      <c r="AB412" s="7">
        <v>1133</v>
      </c>
      <c r="AC412" s="7"/>
      <c r="AD412" s="7">
        <v>1518.202</v>
      </c>
      <c r="AE412" s="7">
        <v>1518.202</v>
      </c>
      <c r="AF412" s="7">
        <v>1136</v>
      </c>
      <c r="AG412" s="29">
        <v>2076.8820000000001</v>
      </c>
      <c r="AH412" s="7">
        <v>2076.8820000000001</v>
      </c>
      <c r="AI412" s="7">
        <v>2076.8820000000001</v>
      </c>
      <c r="AJ412" s="7">
        <v>1209</v>
      </c>
      <c r="AK412" s="29">
        <v>7144.2860000000001</v>
      </c>
      <c r="AL412" s="7">
        <v>8920.9529999999995</v>
      </c>
      <c r="AM412" s="105">
        <v>8920.9529999999995</v>
      </c>
      <c r="AN412" s="7">
        <v>1246</v>
      </c>
      <c r="AO412" s="11">
        <v>2943.5642600000001</v>
      </c>
      <c r="AP412" s="105">
        <v>2963.5639999999999</v>
      </c>
      <c r="AQ412" s="11">
        <v>2963.5639999999999</v>
      </c>
      <c r="AR412" s="11">
        <v>5318</v>
      </c>
      <c r="AS412" s="11">
        <v>3600.47829</v>
      </c>
      <c r="AT412" s="11">
        <v>3600.47829</v>
      </c>
      <c r="AU412" s="11">
        <v>3600.47829</v>
      </c>
      <c r="AV412" s="11">
        <v>1321</v>
      </c>
      <c r="AW412" s="11">
        <v>1321</v>
      </c>
      <c r="AX412" s="11">
        <v>1321</v>
      </c>
      <c r="AZ412" s="11">
        <v>1361</v>
      </c>
      <c r="BA412" s="11">
        <v>0</v>
      </c>
    </row>
    <row r="413" spans="1:53" hidden="1" x14ac:dyDescent="0.25">
      <c r="A413">
        <v>5</v>
      </c>
      <c r="B413" t="str">
        <f t="shared" si="46"/>
        <v>FlC-8630</v>
      </c>
      <c r="C413" s="2" t="s">
        <v>315</v>
      </c>
      <c r="D413" s="2" t="str">
        <f t="shared" si="47"/>
        <v>8</v>
      </c>
      <c r="E413" s="2" t="str">
        <f t="shared" si="48"/>
        <v>86</v>
      </c>
      <c r="F413" s="2" t="str">
        <f t="shared" si="49"/>
        <v>863</v>
      </c>
      <c r="G413" s="1" t="s">
        <v>806</v>
      </c>
      <c r="H413" s="7">
        <v>0</v>
      </c>
      <c r="I413" s="7"/>
      <c r="J413" s="7">
        <v>0</v>
      </c>
      <c r="K413" s="7">
        <v>0</v>
      </c>
      <c r="L413" s="7">
        <v>0</v>
      </c>
      <c r="M413" s="7"/>
      <c r="N413" s="7">
        <v>0</v>
      </c>
      <c r="O413" s="7">
        <v>0</v>
      </c>
      <c r="P413" s="7">
        <v>0</v>
      </c>
      <c r="Q413" s="7"/>
      <c r="R413" s="7">
        <v>0</v>
      </c>
      <c r="S413" s="7">
        <v>0</v>
      </c>
      <c r="T413" s="7">
        <v>0</v>
      </c>
      <c r="U413" s="7"/>
      <c r="V413" s="7">
        <v>0</v>
      </c>
      <c r="W413" s="7">
        <v>0</v>
      </c>
      <c r="X413" s="7">
        <v>0</v>
      </c>
      <c r="Y413" s="7"/>
      <c r="Z413" s="7">
        <v>0</v>
      </c>
      <c r="AA413" s="7">
        <v>0</v>
      </c>
      <c r="AB413" s="7">
        <v>0</v>
      </c>
      <c r="AC413" s="7"/>
      <c r="AD413" s="7">
        <v>0</v>
      </c>
      <c r="AE413" s="7">
        <v>0</v>
      </c>
      <c r="AF413" s="7">
        <v>0</v>
      </c>
      <c r="AG413" s="29">
        <v>0</v>
      </c>
      <c r="AH413" s="7">
        <v>0</v>
      </c>
      <c r="AI413" s="7">
        <v>0</v>
      </c>
      <c r="AJ413" s="7">
        <v>0</v>
      </c>
      <c r="AK413" s="29">
        <v>0</v>
      </c>
      <c r="AL413" s="7">
        <v>0</v>
      </c>
      <c r="AM413" s="105">
        <v>0</v>
      </c>
      <c r="AN413" s="7">
        <v>0</v>
      </c>
      <c r="AO413" s="11">
        <v>0</v>
      </c>
      <c r="AP413" s="105">
        <v>0</v>
      </c>
      <c r="AQ413" s="11">
        <v>0</v>
      </c>
      <c r="AR413" s="11">
        <v>0</v>
      </c>
      <c r="AS413" s="11">
        <v>0</v>
      </c>
      <c r="AT413" s="11">
        <v>0</v>
      </c>
      <c r="AU413" s="11">
        <v>0</v>
      </c>
      <c r="AV413" s="11">
        <v>0</v>
      </c>
      <c r="AW413" s="11">
        <v>0</v>
      </c>
      <c r="AX413" s="11">
        <v>0</v>
      </c>
      <c r="AZ413" s="11">
        <v>0</v>
      </c>
      <c r="BA413" s="11">
        <v>0</v>
      </c>
    </row>
    <row r="414" spans="1:53" hidden="1" x14ac:dyDescent="0.25">
      <c r="A414">
        <v>5</v>
      </c>
      <c r="B414" t="str">
        <f t="shared" si="46"/>
        <v>FlC-8640</v>
      </c>
      <c r="C414" s="2" t="s">
        <v>315</v>
      </c>
      <c r="D414" s="2" t="str">
        <f t="shared" si="47"/>
        <v>8</v>
      </c>
      <c r="E414" s="2" t="str">
        <f t="shared" si="48"/>
        <v>86</v>
      </c>
      <c r="F414" s="2" t="str">
        <f t="shared" si="49"/>
        <v>864</v>
      </c>
      <c r="G414" s="1" t="s">
        <v>807</v>
      </c>
      <c r="H414" s="7">
        <v>15567</v>
      </c>
      <c r="I414" s="7"/>
      <c r="J414" s="7">
        <v>18334.477500000001</v>
      </c>
      <c r="K414" s="7">
        <v>18334.477500000001</v>
      </c>
      <c r="L414" s="7">
        <v>0</v>
      </c>
      <c r="M414" s="7"/>
      <c r="N414" s="7">
        <v>24</v>
      </c>
      <c r="O414" s="7">
        <v>24</v>
      </c>
      <c r="P414" s="7">
        <v>0</v>
      </c>
      <c r="Q414" s="7"/>
      <c r="R414" s="7">
        <v>21</v>
      </c>
      <c r="S414" s="7">
        <v>21</v>
      </c>
      <c r="T414" s="7">
        <v>0</v>
      </c>
      <c r="U414" s="7"/>
      <c r="V414" s="7">
        <v>0</v>
      </c>
      <c r="W414" s="7">
        <v>0</v>
      </c>
      <c r="X414" s="7">
        <v>37747</v>
      </c>
      <c r="Y414" s="7"/>
      <c r="Z414" s="7">
        <v>42012.514000000003</v>
      </c>
      <c r="AA414" s="7">
        <v>42012.514000000003</v>
      </c>
      <c r="AB414" s="7">
        <v>148531</v>
      </c>
      <c r="AC414" s="7"/>
      <c r="AD414" s="7">
        <v>173063.26500000001</v>
      </c>
      <c r="AE414" s="7">
        <v>173063.26500000001</v>
      </c>
      <c r="AF414" s="7">
        <v>101342</v>
      </c>
      <c r="AG414" s="29">
        <v>421528.42199999996</v>
      </c>
      <c r="AH414" s="7">
        <v>425875.11199999996</v>
      </c>
      <c r="AI414" s="7">
        <v>425875.11199999996</v>
      </c>
      <c r="AJ414" s="7">
        <v>80434</v>
      </c>
      <c r="AK414" s="29">
        <v>257275.80968000001</v>
      </c>
      <c r="AL414" s="7">
        <v>170624.49668000001</v>
      </c>
      <c r="AM414" s="105">
        <v>170624.49668000001</v>
      </c>
      <c r="AN414" s="7">
        <v>84440</v>
      </c>
      <c r="AO414" s="11">
        <v>255774.50469</v>
      </c>
      <c r="AP414" s="105">
        <v>256902.83600000001</v>
      </c>
      <c r="AQ414" s="11">
        <v>256902.83600000001</v>
      </c>
      <c r="AR414" s="11">
        <v>98361</v>
      </c>
      <c r="AS414" s="11">
        <v>108728.25191999998</v>
      </c>
      <c r="AT414" s="11">
        <v>148375.84264000002</v>
      </c>
      <c r="AU414" s="11">
        <v>148375.84264000002</v>
      </c>
      <c r="AV414" s="11">
        <v>44916</v>
      </c>
      <c r="AW414" s="11">
        <v>191451</v>
      </c>
      <c r="AX414" s="11">
        <v>193076</v>
      </c>
      <c r="AZ414" s="11">
        <v>38683</v>
      </c>
      <c r="BA414" s="11">
        <v>163522.28</v>
      </c>
    </row>
    <row r="415" spans="1:53" hidden="1" x14ac:dyDescent="0.25">
      <c r="A415">
        <v>5</v>
      </c>
      <c r="B415" t="str">
        <f t="shared" si="46"/>
        <v>FlC-8650</v>
      </c>
      <c r="C415" s="2" t="s">
        <v>315</v>
      </c>
      <c r="D415" s="2" t="str">
        <f t="shared" si="47"/>
        <v>8</v>
      </c>
      <c r="E415" s="2" t="str">
        <f t="shared" si="48"/>
        <v>86</v>
      </c>
      <c r="F415" s="2" t="str">
        <f t="shared" si="49"/>
        <v>865</v>
      </c>
      <c r="G415" s="1" t="s">
        <v>808</v>
      </c>
      <c r="H415" s="7">
        <v>66000</v>
      </c>
      <c r="I415" s="7"/>
      <c r="J415" s="7">
        <v>0</v>
      </c>
      <c r="K415" s="7">
        <v>0</v>
      </c>
      <c r="L415" s="7">
        <v>0</v>
      </c>
      <c r="M415" s="7"/>
      <c r="N415" s="7">
        <v>0</v>
      </c>
      <c r="O415" s="7">
        <v>0</v>
      </c>
      <c r="P415" s="7">
        <v>1725000</v>
      </c>
      <c r="Q415" s="7"/>
      <c r="R415" s="7">
        <v>0</v>
      </c>
      <c r="S415" s="7">
        <v>0</v>
      </c>
      <c r="T415" s="7">
        <v>1749000</v>
      </c>
      <c r="U415" s="7"/>
      <c r="V415" s="7">
        <v>0</v>
      </c>
      <c r="W415" s="7">
        <v>0</v>
      </c>
      <c r="X415" s="7">
        <v>500000</v>
      </c>
      <c r="Y415" s="7"/>
      <c r="Z415" s="7">
        <v>0</v>
      </c>
      <c r="AA415" s="7">
        <v>0</v>
      </c>
      <c r="AB415" s="7">
        <v>501450</v>
      </c>
      <c r="AC415" s="7"/>
      <c r="AD415" s="7">
        <v>3001399.9040000001</v>
      </c>
      <c r="AE415" s="7">
        <v>3001399.9040000001</v>
      </c>
      <c r="AF415" s="7">
        <v>1504997</v>
      </c>
      <c r="AG415" s="29">
        <v>109933.958</v>
      </c>
      <c r="AH415" s="7">
        <v>108233.958</v>
      </c>
      <c r="AI415" s="7">
        <v>108233.958</v>
      </c>
      <c r="AJ415" s="7">
        <v>9944</v>
      </c>
      <c r="AK415" s="29">
        <v>3600</v>
      </c>
      <c r="AL415" s="7">
        <v>0</v>
      </c>
      <c r="AM415" s="105">
        <v>0</v>
      </c>
      <c r="AN415" s="7">
        <v>14605</v>
      </c>
      <c r="AO415" s="11">
        <v>8713.7735599999996</v>
      </c>
      <c r="AP415" s="105">
        <v>6613.7740000000003</v>
      </c>
      <c r="AQ415" s="11">
        <v>6613.7740000000003</v>
      </c>
      <c r="AR415" s="11">
        <v>9556</v>
      </c>
      <c r="AS415" s="11">
        <v>0</v>
      </c>
      <c r="AT415" s="11">
        <v>0</v>
      </c>
      <c r="AU415" s="11">
        <v>0</v>
      </c>
      <c r="AV415" s="11">
        <v>9529</v>
      </c>
      <c r="AW415" s="11">
        <v>0</v>
      </c>
      <c r="AX415" s="11">
        <v>0</v>
      </c>
      <c r="AZ415" s="11">
        <v>11501</v>
      </c>
      <c r="BA415" s="11">
        <v>0</v>
      </c>
    </row>
    <row r="416" spans="1:53" hidden="1" x14ac:dyDescent="0.25">
      <c r="A416">
        <v>5</v>
      </c>
      <c r="B416" t="str">
        <f t="shared" si="46"/>
        <v>FlC-8660</v>
      </c>
      <c r="C416" s="2" t="s">
        <v>315</v>
      </c>
      <c r="D416" s="2" t="str">
        <f t="shared" si="47"/>
        <v>8</v>
      </c>
      <c r="E416" s="2" t="str">
        <f t="shared" si="48"/>
        <v>86</v>
      </c>
      <c r="F416" s="2" t="str">
        <f t="shared" si="49"/>
        <v>866</v>
      </c>
      <c r="G416" s="1" t="s">
        <v>809</v>
      </c>
      <c r="H416" s="7">
        <v>0</v>
      </c>
      <c r="I416" s="7"/>
      <c r="J416" s="7">
        <v>0</v>
      </c>
      <c r="K416" s="7">
        <v>0</v>
      </c>
      <c r="L416" s="7">
        <v>0</v>
      </c>
      <c r="M416" s="7"/>
      <c r="N416" s="7">
        <v>0</v>
      </c>
      <c r="O416" s="7">
        <v>0</v>
      </c>
      <c r="P416" s="7">
        <v>0</v>
      </c>
      <c r="Q416" s="7"/>
      <c r="R416" s="7">
        <v>0</v>
      </c>
      <c r="S416" s="7">
        <v>0</v>
      </c>
      <c r="T416" s="7">
        <v>0</v>
      </c>
      <c r="U416" s="7"/>
      <c r="V416" s="7">
        <v>0</v>
      </c>
      <c r="W416" s="7">
        <v>0</v>
      </c>
      <c r="X416" s="7">
        <v>0</v>
      </c>
      <c r="Y416" s="7"/>
      <c r="Z416" s="7">
        <v>0</v>
      </c>
      <c r="AA416" s="7">
        <v>0</v>
      </c>
      <c r="AB416" s="7">
        <v>0</v>
      </c>
      <c r="AC416" s="7"/>
      <c r="AD416" s="7">
        <v>0</v>
      </c>
      <c r="AE416" s="7">
        <v>0</v>
      </c>
      <c r="AF416" s="7">
        <v>0</v>
      </c>
      <c r="AG416" s="29">
        <v>0</v>
      </c>
      <c r="AH416" s="7">
        <v>0</v>
      </c>
      <c r="AI416" s="7">
        <v>0</v>
      </c>
      <c r="AJ416" s="7">
        <v>0</v>
      </c>
      <c r="AK416" s="29">
        <v>0</v>
      </c>
      <c r="AL416" s="7">
        <v>0</v>
      </c>
      <c r="AM416" s="105">
        <v>0</v>
      </c>
      <c r="AN416" s="7">
        <v>0</v>
      </c>
      <c r="AO416" s="11">
        <v>0</v>
      </c>
      <c r="AP416" s="105">
        <v>0</v>
      </c>
      <c r="AQ416" s="11">
        <v>0</v>
      </c>
      <c r="AR416" s="11">
        <v>0</v>
      </c>
      <c r="AS416" s="11">
        <v>0</v>
      </c>
      <c r="AT416" s="11">
        <v>0</v>
      </c>
      <c r="AU416" s="11">
        <v>0</v>
      </c>
      <c r="AV416" s="11">
        <v>0</v>
      </c>
      <c r="AW416" s="11">
        <v>0</v>
      </c>
      <c r="AX416" s="11">
        <v>0</v>
      </c>
      <c r="AZ416" s="11">
        <v>0</v>
      </c>
      <c r="BA416" s="11">
        <v>0</v>
      </c>
    </row>
    <row r="417" spans="1:53" hidden="1" x14ac:dyDescent="0.25">
      <c r="A417">
        <v>5</v>
      </c>
      <c r="B417" t="str">
        <f t="shared" si="46"/>
        <v>FlC-8670</v>
      </c>
      <c r="C417" s="2" t="s">
        <v>315</v>
      </c>
      <c r="D417" s="2" t="str">
        <f t="shared" si="47"/>
        <v>8</v>
      </c>
      <c r="E417" s="2" t="str">
        <f t="shared" si="48"/>
        <v>86</v>
      </c>
      <c r="F417" s="2" t="str">
        <f t="shared" si="49"/>
        <v>867</v>
      </c>
      <c r="G417" s="1" t="s">
        <v>810</v>
      </c>
      <c r="H417" s="7">
        <v>5000</v>
      </c>
      <c r="I417" s="7"/>
      <c r="J417" s="7">
        <v>26000</v>
      </c>
      <c r="K417" s="7">
        <v>26000</v>
      </c>
      <c r="L417" s="7">
        <v>0</v>
      </c>
      <c r="M417" s="7"/>
      <c r="N417" s="7">
        <v>0</v>
      </c>
      <c r="O417" s="7">
        <v>0</v>
      </c>
      <c r="P417" s="7">
        <v>13</v>
      </c>
      <c r="Q417" s="7"/>
      <c r="R417" s="7">
        <v>0</v>
      </c>
      <c r="S417" s="7">
        <v>0</v>
      </c>
      <c r="T417" s="7">
        <v>0</v>
      </c>
      <c r="U417" s="7"/>
      <c r="V417" s="7">
        <v>22808.166000000001</v>
      </c>
      <c r="W417" s="7">
        <v>22808.166000000001</v>
      </c>
      <c r="X417" s="7">
        <v>0</v>
      </c>
      <c r="Y417" s="7"/>
      <c r="Z417" s="7">
        <v>332164.859</v>
      </c>
      <c r="AA417" s="7">
        <v>332164.859</v>
      </c>
      <c r="AB417" s="7">
        <v>0</v>
      </c>
      <c r="AC417" s="7"/>
      <c r="AD417" s="7">
        <v>156029.07974999998</v>
      </c>
      <c r="AE417" s="7">
        <v>156029.07974999998</v>
      </c>
      <c r="AF417" s="7">
        <v>1728</v>
      </c>
      <c r="AG417" s="29">
        <v>2605.7460000000001</v>
      </c>
      <c r="AH417" s="7">
        <v>5284.1559999999999</v>
      </c>
      <c r="AI417" s="7">
        <v>5284.1559999999999</v>
      </c>
      <c r="AJ417" s="7">
        <v>1859</v>
      </c>
      <c r="AK417" s="29">
        <v>8305.3012199999994</v>
      </c>
      <c r="AL417" s="7">
        <v>123227.84422</v>
      </c>
      <c r="AM417" s="105">
        <v>123227.84422</v>
      </c>
      <c r="AN417" s="7">
        <v>3702</v>
      </c>
      <c r="AO417" s="11">
        <v>158180.19097999998</v>
      </c>
      <c r="AP417" s="105">
        <v>156454.554</v>
      </c>
      <c r="AQ417" s="11">
        <v>156454.554</v>
      </c>
      <c r="AR417" s="11">
        <v>53472</v>
      </c>
      <c r="AS417" s="11">
        <v>46458.628980000001</v>
      </c>
      <c r="AT417" s="11">
        <v>46935.805560000001</v>
      </c>
      <c r="AU417" s="11">
        <v>46935.805560000001</v>
      </c>
      <c r="AV417" s="11">
        <v>20573</v>
      </c>
      <c r="AW417" s="11">
        <v>68791.030870000002</v>
      </c>
      <c r="AX417" s="11">
        <v>68842.030870000002</v>
      </c>
      <c r="AZ417" s="11">
        <v>4482</v>
      </c>
      <c r="BA417" s="11">
        <v>4151.09303</v>
      </c>
    </row>
    <row r="418" spans="1:53" hidden="1" x14ac:dyDescent="0.25">
      <c r="A418">
        <v>5</v>
      </c>
      <c r="B418" t="str">
        <f t="shared" si="46"/>
        <v>FlC-8680</v>
      </c>
      <c r="C418" s="2" t="s">
        <v>315</v>
      </c>
      <c r="D418" s="2" t="str">
        <f t="shared" si="47"/>
        <v>8</v>
      </c>
      <c r="E418" s="2" t="str">
        <f t="shared" si="48"/>
        <v>86</v>
      </c>
      <c r="F418" s="2" t="str">
        <f t="shared" si="49"/>
        <v>868</v>
      </c>
      <c r="G418" s="1" t="s">
        <v>3546</v>
      </c>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29"/>
      <c r="AH418" s="7"/>
      <c r="AI418" s="7"/>
      <c r="AJ418" s="7"/>
      <c r="AK418" s="29"/>
      <c r="AL418" s="7"/>
      <c r="AM418" s="105"/>
      <c r="AN418" s="7"/>
      <c r="AO418" s="11"/>
      <c r="AP418" s="105"/>
      <c r="AQ418" s="11"/>
      <c r="AR418" s="11"/>
      <c r="AS418" s="11"/>
      <c r="AT418" s="11"/>
      <c r="AU418" s="11">
        <v>0</v>
      </c>
      <c r="AV418" s="11">
        <v>0</v>
      </c>
      <c r="AW418" s="11">
        <v>1444</v>
      </c>
      <c r="AX418" s="11">
        <v>1866</v>
      </c>
      <c r="AZ418" s="11">
        <v>200</v>
      </c>
      <c r="BA418" s="11">
        <v>242895.67676</v>
      </c>
    </row>
    <row r="419" spans="1:53" hidden="1" x14ac:dyDescent="0.25">
      <c r="A419">
        <v>5</v>
      </c>
      <c r="B419" t="str">
        <f t="shared" si="46"/>
        <v>FlC-8710</v>
      </c>
      <c r="C419" s="2" t="s">
        <v>315</v>
      </c>
      <c r="D419" s="2" t="str">
        <f t="shared" si="47"/>
        <v>8</v>
      </c>
      <c r="E419" s="2" t="str">
        <f t="shared" si="48"/>
        <v>87</v>
      </c>
      <c r="F419" s="2" t="str">
        <f t="shared" si="49"/>
        <v>871</v>
      </c>
      <c r="G419" s="1" t="s">
        <v>812</v>
      </c>
      <c r="H419" s="7">
        <v>24</v>
      </c>
      <c r="I419" s="7"/>
      <c r="J419" s="7">
        <v>0</v>
      </c>
      <c r="K419" s="7">
        <v>0</v>
      </c>
      <c r="L419" s="7">
        <v>0</v>
      </c>
      <c r="M419" s="7"/>
      <c r="N419" s="7">
        <v>0</v>
      </c>
      <c r="O419" s="7">
        <v>0</v>
      </c>
      <c r="P419" s="7">
        <v>0</v>
      </c>
      <c r="Q419" s="7"/>
      <c r="R419" s="7">
        <v>0</v>
      </c>
      <c r="S419" s="7">
        <v>0</v>
      </c>
      <c r="T419" s="7">
        <v>0</v>
      </c>
      <c r="U419" s="7"/>
      <c r="V419" s="7">
        <v>0</v>
      </c>
      <c r="W419" s="7">
        <v>0</v>
      </c>
      <c r="X419" s="7">
        <v>0</v>
      </c>
      <c r="Y419" s="7"/>
      <c r="Z419" s="7">
        <v>0</v>
      </c>
      <c r="AA419" s="7">
        <v>0</v>
      </c>
      <c r="AB419" s="7">
        <v>0</v>
      </c>
      <c r="AC419" s="7"/>
      <c r="AD419" s="7">
        <v>0</v>
      </c>
      <c r="AE419" s="7">
        <v>0</v>
      </c>
      <c r="AF419" s="7">
        <v>0</v>
      </c>
      <c r="AG419" s="29">
        <v>0</v>
      </c>
      <c r="AH419" s="7">
        <v>0</v>
      </c>
      <c r="AI419" s="7">
        <v>0</v>
      </c>
      <c r="AJ419" s="7">
        <v>363</v>
      </c>
      <c r="AK419" s="29">
        <v>345</v>
      </c>
      <c r="AL419" s="7">
        <v>360.774</v>
      </c>
      <c r="AM419" s="105">
        <v>360.774</v>
      </c>
      <c r="AN419" s="7">
        <v>532</v>
      </c>
      <c r="AO419" s="11">
        <v>1798.15751</v>
      </c>
      <c r="AP419" s="105">
        <v>14232.029</v>
      </c>
      <c r="AQ419" s="11">
        <v>14232.029</v>
      </c>
      <c r="AR419" s="11">
        <v>572</v>
      </c>
      <c r="AS419" s="11">
        <v>392.51021999999995</v>
      </c>
      <c r="AT419" s="11">
        <v>5614.7617700000001</v>
      </c>
      <c r="AU419" s="11">
        <v>5614.7617700000001</v>
      </c>
      <c r="AV419" s="11">
        <v>392</v>
      </c>
      <c r="AW419" s="11">
        <v>331.6</v>
      </c>
      <c r="AX419" s="11">
        <v>858.6</v>
      </c>
      <c r="AZ419" s="11">
        <v>338</v>
      </c>
      <c r="BA419" s="11">
        <v>539.40408000000002</v>
      </c>
    </row>
    <row r="420" spans="1:53" hidden="1" x14ac:dyDescent="0.25">
      <c r="A420">
        <v>5</v>
      </c>
      <c r="B420" t="str">
        <f t="shared" si="46"/>
        <v>FlC-8720</v>
      </c>
      <c r="C420" s="2" t="s">
        <v>315</v>
      </c>
      <c r="D420" s="2" t="str">
        <f t="shared" si="47"/>
        <v>8</v>
      </c>
      <c r="E420" s="2" t="str">
        <f t="shared" si="48"/>
        <v>87</v>
      </c>
      <c r="F420" s="2" t="str">
        <f t="shared" si="49"/>
        <v>872</v>
      </c>
      <c r="G420" s="1" t="s">
        <v>813</v>
      </c>
      <c r="H420" s="7">
        <v>437</v>
      </c>
      <c r="I420" s="7"/>
      <c r="J420" s="7">
        <v>323.78910999999999</v>
      </c>
      <c r="K420" s="7">
        <v>323.78910999999999</v>
      </c>
      <c r="L420" s="7">
        <v>384</v>
      </c>
      <c r="M420" s="7"/>
      <c r="N420" s="7">
        <v>326.63799999999998</v>
      </c>
      <c r="O420" s="7">
        <v>326.63799999999998</v>
      </c>
      <c r="P420" s="7">
        <v>391</v>
      </c>
      <c r="Q420" s="7"/>
      <c r="R420" s="7">
        <v>317.07400000000001</v>
      </c>
      <c r="S420" s="7">
        <v>317.07400000000001</v>
      </c>
      <c r="T420" s="7">
        <v>390</v>
      </c>
      <c r="U420" s="7"/>
      <c r="V420" s="7">
        <v>443.238</v>
      </c>
      <c r="W420" s="7">
        <v>443.238</v>
      </c>
      <c r="X420" s="7">
        <v>703</v>
      </c>
      <c r="Y420" s="7"/>
      <c r="Z420" s="7">
        <v>352.63351</v>
      </c>
      <c r="AA420" s="7">
        <v>3583.9445100000003</v>
      </c>
      <c r="AB420" s="7">
        <v>157092</v>
      </c>
      <c r="AC420" s="7"/>
      <c r="AD420" s="7">
        <v>27904.6227</v>
      </c>
      <c r="AE420" s="7">
        <v>27904.6227</v>
      </c>
      <c r="AF420" s="7">
        <v>391764</v>
      </c>
      <c r="AG420" s="29">
        <v>597112.98499999999</v>
      </c>
      <c r="AH420" s="7">
        <v>594871.71000000008</v>
      </c>
      <c r="AI420" s="7">
        <v>594871.71000000008</v>
      </c>
      <c r="AJ420" s="7">
        <v>599004</v>
      </c>
      <c r="AK420" s="29">
        <v>659227.58854999999</v>
      </c>
      <c r="AL420" s="7">
        <v>660332.10543</v>
      </c>
      <c r="AM420" s="105">
        <v>660332.10543</v>
      </c>
      <c r="AN420" s="7">
        <v>618952</v>
      </c>
      <c r="AO420" s="11">
        <v>658149.10103000002</v>
      </c>
      <c r="AP420" s="105">
        <v>628751.95400000003</v>
      </c>
      <c r="AQ420" s="11">
        <v>628751.95400000003</v>
      </c>
      <c r="AR420" s="11">
        <v>636618</v>
      </c>
      <c r="AS420" s="11">
        <v>736678.39457000012</v>
      </c>
      <c r="AT420" s="11">
        <v>732753.24576999992</v>
      </c>
      <c r="AU420" s="11">
        <v>746389.50672000006</v>
      </c>
      <c r="AV420" s="11">
        <v>664896</v>
      </c>
      <c r="AW420" s="11">
        <v>650240.68585000001</v>
      </c>
      <c r="AX420" s="11">
        <v>650279.54489999998</v>
      </c>
      <c r="AZ420" s="11">
        <v>657215</v>
      </c>
      <c r="BA420" s="11">
        <v>753856.19686999999</v>
      </c>
    </row>
    <row r="421" spans="1:53" hidden="1" x14ac:dyDescent="0.25">
      <c r="A421">
        <v>5</v>
      </c>
      <c r="B421" t="str">
        <f t="shared" si="46"/>
        <v>FlC-8730</v>
      </c>
      <c r="C421" s="2" t="s">
        <v>315</v>
      </c>
      <c r="D421" s="2" t="str">
        <f t="shared" si="47"/>
        <v>8</v>
      </c>
      <c r="E421" s="2" t="str">
        <f t="shared" si="48"/>
        <v>87</v>
      </c>
      <c r="F421" s="2" t="str">
        <f t="shared" si="49"/>
        <v>873</v>
      </c>
      <c r="G421" s="1" t="s">
        <v>3547</v>
      </c>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29"/>
      <c r="AH421" s="7"/>
      <c r="AI421" s="7"/>
      <c r="AJ421" s="7"/>
      <c r="AK421" s="29"/>
      <c r="AL421" s="7"/>
      <c r="AM421" s="105"/>
      <c r="AN421" s="7"/>
      <c r="AO421" s="11"/>
      <c r="AP421" s="105"/>
      <c r="AQ421" s="11"/>
      <c r="AR421" s="11"/>
      <c r="AS421" s="11"/>
      <c r="AT421" s="11"/>
      <c r="AU421" s="11">
        <v>0</v>
      </c>
      <c r="AV421" s="11">
        <v>0</v>
      </c>
      <c r="AW421" s="11">
        <v>0</v>
      </c>
      <c r="AX421" s="11">
        <v>0</v>
      </c>
      <c r="AZ421" s="11">
        <v>0</v>
      </c>
      <c r="BA421" s="11">
        <v>2674</v>
      </c>
    </row>
    <row r="422" spans="1:53" hidden="1" x14ac:dyDescent="0.25">
      <c r="A422">
        <v>5</v>
      </c>
      <c r="B422" t="str">
        <f t="shared" si="46"/>
        <v>FlC-8740</v>
      </c>
      <c r="C422" s="2" t="s">
        <v>315</v>
      </c>
      <c r="D422" s="2" t="str">
        <f t="shared" si="47"/>
        <v>8</v>
      </c>
      <c r="E422" s="2" t="str">
        <f t="shared" si="48"/>
        <v>87</v>
      </c>
      <c r="F422" s="2" t="str">
        <f t="shared" si="49"/>
        <v>874</v>
      </c>
      <c r="G422" s="1" t="s">
        <v>3548</v>
      </c>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29"/>
      <c r="AH422" s="7"/>
      <c r="AI422" s="7"/>
      <c r="AJ422" s="7"/>
      <c r="AK422" s="29"/>
      <c r="AL422" s="7"/>
      <c r="AM422" s="105"/>
      <c r="AN422" s="7"/>
      <c r="AO422" s="11"/>
      <c r="AP422" s="105"/>
      <c r="AQ422" s="11">
        <v>0</v>
      </c>
      <c r="AR422" s="11"/>
      <c r="AS422" s="11"/>
      <c r="AT422" s="11">
        <v>0</v>
      </c>
      <c r="AU422" s="11">
        <v>0</v>
      </c>
      <c r="AV422" s="11">
        <v>0</v>
      </c>
      <c r="AW422" s="11">
        <v>9761.63429</v>
      </c>
      <c r="AX422" s="11">
        <v>9769.63429</v>
      </c>
      <c r="AZ422" s="11">
        <v>270</v>
      </c>
      <c r="BA422" s="11">
        <v>92.540559999999999</v>
      </c>
    </row>
    <row r="423" spans="1:53" hidden="1" x14ac:dyDescent="0.25">
      <c r="A423">
        <v>5</v>
      </c>
      <c r="B423" t="str">
        <f t="shared" si="46"/>
        <v>FlC-8811</v>
      </c>
      <c r="C423" s="2" t="s">
        <v>315</v>
      </c>
      <c r="D423" s="2" t="str">
        <f t="shared" si="47"/>
        <v>8</v>
      </c>
      <c r="E423" s="2" t="str">
        <f t="shared" si="48"/>
        <v>88</v>
      </c>
      <c r="F423" s="2" t="str">
        <f t="shared" si="49"/>
        <v>881</v>
      </c>
      <c r="G423" s="1" t="s">
        <v>815</v>
      </c>
      <c r="H423" s="7">
        <v>1</v>
      </c>
      <c r="I423" s="7"/>
      <c r="J423" s="7">
        <v>0</v>
      </c>
      <c r="K423" s="7">
        <v>0</v>
      </c>
      <c r="L423" s="7">
        <v>0</v>
      </c>
      <c r="M423" s="7"/>
      <c r="N423" s="7">
        <v>0</v>
      </c>
      <c r="O423" s="7">
        <v>0</v>
      </c>
      <c r="P423" s="7">
        <v>0</v>
      </c>
      <c r="Q423" s="7"/>
      <c r="R423" s="7">
        <v>0</v>
      </c>
      <c r="S423" s="7">
        <v>0</v>
      </c>
      <c r="T423" s="7">
        <v>0</v>
      </c>
      <c r="U423" s="7"/>
      <c r="V423" s="7">
        <v>0</v>
      </c>
      <c r="W423" s="7">
        <v>0</v>
      </c>
      <c r="X423" s="7">
        <v>0</v>
      </c>
      <c r="Y423" s="7"/>
      <c r="Z423" s="7">
        <v>0</v>
      </c>
      <c r="AA423" s="7">
        <v>0</v>
      </c>
      <c r="AB423" s="7">
        <v>0</v>
      </c>
      <c r="AC423" s="7"/>
      <c r="AD423" s="7">
        <v>193.14099999999999</v>
      </c>
      <c r="AE423" s="7">
        <v>193.14099999999999</v>
      </c>
      <c r="AF423" s="7">
        <v>0</v>
      </c>
      <c r="AG423" s="29">
        <v>663.61699999999996</v>
      </c>
      <c r="AH423" s="7">
        <v>1603.204</v>
      </c>
      <c r="AI423" s="7">
        <v>1603.204</v>
      </c>
      <c r="AJ423" s="7">
        <v>24349</v>
      </c>
      <c r="AK423" s="29">
        <v>9397.4291899999989</v>
      </c>
      <c r="AL423" s="7">
        <v>11068.17519</v>
      </c>
      <c r="AM423" s="105">
        <v>11068.17519</v>
      </c>
      <c r="AN423" s="7">
        <v>18169</v>
      </c>
      <c r="AO423" s="11">
        <v>15807.34592</v>
      </c>
      <c r="AP423" s="105">
        <v>44244.427000000003</v>
      </c>
      <c r="AQ423" s="11">
        <v>44244.427000000003</v>
      </c>
      <c r="AR423" s="11">
        <v>65495</v>
      </c>
      <c r="AS423" s="11">
        <v>64115.17656</v>
      </c>
      <c r="AT423" s="11">
        <v>26155.688959999999</v>
      </c>
      <c r="AU423" s="11">
        <v>26155.688959999999</v>
      </c>
      <c r="AV423" s="11">
        <v>63077</v>
      </c>
      <c r="AW423" s="11">
        <v>12959</v>
      </c>
      <c r="AX423" s="11">
        <v>13347</v>
      </c>
      <c r="AZ423" s="11">
        <v>17027</v>
      </c>
      <c r="BA423" s="11">
        <v>37475</v>
      </c>
    </row>
    <row r="424" spans="1:53" hidden="1" x14ac:dyDescent="0.25">
      <c r="A424">
        <v>5</v>
      </c>
      <c r="B424" t="str">
        <f t="shared" si="46"/>
        <v>FlC-8812</v>
      </c>
      <c r="C424" s="2" t="s">
        <v>315</v>
      </c>
      <c r="D424" s="2" t="str">
        <f t="shared" si="47"/>
        <v>8</v>
      </c>
      <c r="E424" s="2" t="str">
        <f t="shared" si="48"/>
        <v>88</v>
      </c>
      <c r="F424" s="2" t="str">
        <f t="shared" si="49"/>
        <v>881</v>
      </c>
      <c r="G424" s="1" t="s">
        <v>816</v>
      </c>
      <c r="H424" s="7">
        <v>0</v>
      </c>
      <c r="I424" s="7"/>
      <c r="J424" s="7">
        <v>0</v>
      </c>
      <c r="K424" s="7">
        <v>0</v>
      </c>
      <c r="L424" s="7">
        <v>0</v>
      </c>
      <c r="M424" s="7"/>
      <c r="N424" s="7">
        <v>0</v>
      </c>
      <c r="O424" s="7">
        <v>0</v>
      </c>
      <c r="P424" s="7">
        <v>0</v>
      </c>
      <c r="Q424" s="7"/>
      <c r="R424" s="7">
        <v>0</v>
      </c>
      <c r="S424" s="7">
        <v>0</v>
      </c>
      <c r="T424" s="7">
        <v>0</v>
      </c>
      <c r="U424" s="7"/>
      <c r="V424" s="7">
        <v>0</v>
      </c>
      <c r="W424" s="7">
        <v>0</v>
      </c>
      <c r="X424" s="7">
        <v>0</v>
      </c>
      <c r="Y424" s="7"/>
      <c r="Z424" s="7">
        <v>0</v>
      </c>
      <c r="AA424" s="7">
        <v>0</v>
      </c>
      <c r="AB424" s="7">
        <v>0</v>
      </c>
      <c r="AC424" s="7"/>
      <c r="AD424" s="7">
        <v>0</v>
      </c>
      <c r="AE424" s="7">
        <v>0</v>
      </c>
      <c r="AF424" s="7">
        <v>0</v>
      </c>
      <c r="AG424" s="29">
        <v>0</v>
      </c>
      <c r="AH424" s="7">
        <v>0</v>
      </c>
      <c r="AI424" s="7">
        <v>0</v>
      </c>
      <c r="AJ424" s="7">
        <v>0</v>
      </c>
      <c r="AK424" s="29">
        <v>0</v>
      </c>
      <c r="AL424" s="7">
        <v>0</v>
      </c>
      <c r="AM424" s="105">
        <v>0</v>
      </c>
      <c r="AN424" s="7">
        <v>0</v>
      </c>
      <c r="AO424" s="11">
        <v>0</v>
      </c>
      <c r="AP424" s="105">
        <v>0</v>
      </c>
      <c r="AQ424" s="11">
        <v>0</v>
      </c>
      <c r="AR424" s="11">
        <v>0</v>
      </c>
      <c r="AS424" s="11">
        <v>0</v>
      </c>
      <c r="AT424" s="11">
        <v>0</v>
      </c>
      <c r="AU424" s="11">
        <v>0</v>
      </c>
      <c r="AV424" s="11">
        <v>0</v>
      </c>
      <c r="AW424" s="11">
        <v>0</v>
      </c>
      <c r="AX424" s="11">
        <v>0</v>
      </c>
      <c r="AZ424" s="11">
        <v>0</v>
      </c>
      <c r="BA424" s="11">
        <v>0</v>
      </c>
    </row>
    <row r="425" spans="1:53" hidden="1" x14ac:dyDescent="0.25">
      <c r="A425">
        <v>5</v>
      </c>
      <c r="B425" t="str">
        <f t="shared" si="46"/>
        <v>FlC-8813</v>
      </c>
      <c r="C425" s="2" t="s">
        <v>315</v>
      </c>
      <c r="D425" s="2" t="str">
        <f t="shared" si="47"/>
        <v>8</v>
      </c>
      <c r="E425" s="2" t="str">
        <f t="shared" si="48"/>
        <v>88</v>
      </c>
      <c r="F425" s="2" t="str">
        <f t="shared" si="49"/>
        <v>881</v>
      </c>
      <c r="G425" s="1" t="s">
        <v>817</v>
      </c>
      <c r="H425" s="7">
        <v>0</v>
      </c>
      <c r="I425" s="7"/>
      <c r="J425" s="7">
        <v>0</v>
      </c>
      <c r="K425" s="7">
        <v>0</v>
      </c>
      <c r="L425" s="7">
        <v>0</v>
      </c>
      <c r="M425" s="7"/>
      <c r="N425" s="7">
        <v>0</v>
      </c>
      <c r="O425" s="7">
        <v>0</v>
      </c>
      <c r="P425" s="7">
        <v>0</v>
      </c>
      <c r="Q425" s="7"/>
      <c r="R425" s="7">
        <v>0</v>
      </c>
      <c r="S425" s="7">
        <v>0</v>
      </c>
      <c r="T425" s="7">
        <v>0</v>
      </c>
      <c r="U425" s="7"/>
      <c r="V425" s="7">
        <v>0</v>
      </c>
      <c r="W425" s="7">
        <v>0</v>
      </c>
      <c r="X425" s="7">
        <v>0</v>
      </c>
      <c r="Y425" s="7"/>
      <c r="Z425" s="7">
        <v>0</v>
      </c>
      <c r="AA425" s="7">
        <v>0</v>
      </c>
      <c r="AB425" s="7">
        <v>0</v>
      </c>
      <c r="AC425" s="7"/>
      <c r="AD425" s="7">
        <v>0</v>
      </c>
      <c r="AE425" s="7">
        <v>0</v>
      </c>
      <c r="AF425" s="7">
        <v>0</v>
      </c>
      <c r="AG425" s="29">
        <v>0</v>
      </c>
      <c r="AH425" s="7">
        <v>0</v>
      </c>
      <c r="AI425" s="7">
        <v>0</v>
      </c>
      <c r="AJ425" s="7">
        <v>0</v>
      </c>
      <c r="AK425" s="29">
        <v>0</v>
      </c>
      <c r="AL425" s="7">
        <v>0</v>
      </c>
      <c r="AM425" s="105">
        <v>0</v>
      </c>
      <c r="AN425" s="7">
        <v>0</v>
      </c>
      <c r="AO425" s="11">
        <v>0</v>
      </c>
      <c r="AP425" s="105">
        <v>0</v>
      </c>
      <c r="AQ425" s="11">
        <v>0</v>
      </c>
      <c r="AR425" s="11">
        <v>0</v>
      </c>
      <c r="AS425" s="11">
        <v>0</v>
      </c>
      <c r="AT425" s="11">
        <v>0</v>
      </c>
      <c r="AU425" s="11">
        <v>0</v>
      </c>
      <c r="AV425" s="11">
        <v>0</v>
      </c>
      <c r="AW425" s="11">
        <v>0</v>
      </c>
      <c r="AX425" s="11">
        <v>0</v>
      </c>
      <c r="AZ425" s="11">
        <v>0</v>
      </c>
      <c r="BA425" s="11">
        <v>0</v>
      </c>
    </row>
    <row r="426" spans="1:53" hidden="1" x14ac:dyDescent="0.25">
      <c r="A426">
        <v>5</v>
      </c>
      <c r="B426" t="str">
        <f t="shared" si="46"/>
        <v>FlC-8814</v>
      </c>
      <c r="C426" s="2" t="s">
        <v>315</v>
      </c>
      <c r="D426" s="2" t="str">
        <f t="shared" si="47"/>
        <v>8</v>
      </c>
      <c r="E426" s="2" t="str">
        <f t="shared" si="48"/>
        <v>88</v>
      </c>
      <c r="F426" s="2" t="str">
        <f t="shared" si="49"/>
        <v>881</v>
      </c>
      <c r="G426" s="1" t="s">
        <v>818</v>
      </c>
      <c r="H426" s="7">
        <v>0</v>
      </c>
      <c r="I426" s="7"/>
      <c r="J426" s="7">
        <v>0</v>
      </c>
      <c r="K426" s="7">
        <v>0</v>
      </c>
      <c r="L426" s="7">
        <v>0</v>
      </c>
      <c r="M426" s="7"/>
      <c r="N426" s="7">
        <v>0</v>
      </c>
      <c r="O426" s="7">
        <v>0</v>
      </c>
      <c r="P426" s="7">
        <v>0</v>
      </c>
      <c r="Q426" s="7"/>
      <c r="R426" s="7">
        <v>0</v>
      </c>
      <c r="S426" s="7">
        <v>0</v>
      </c>
      <c r="T426" s="7">
        <v>0</v>
      </c>
      <c r="U426" s="7"/>
      <c r="V426" s="7">
        <v>0</v>
      </c>
      <c r="W426" s="7">
        <v>0</v>
      </c>
      <c r="X426" s="7">
        <v>0</v>
      </c>
      <c r="Y426" s="7"/>
      <c r="Z426" s="7">
        <v>0</v>
      </c>
      <c r="AA426" s="7">
        <v>0</v>
      </c>
      <c r="AB426" s="7">
        <v>0</v>
      </c>
      <c r="AC426" s="7"/>
      <c r="AD426" s="7">
        <v>1788.40203</v>
      </c>
      <c r="AE426" s="7">
        <v>1788.40203</v>
      </c>
      <c r="AF426" s="7">
        <v>0</v>
      </c>
      <c r="AG426" s="29">
        <v>0</v>
      </c>
      <c r="AH426" s="7">
        <v>0</v>
      </c>
      <c r="AI426" s="7">
        <v>0</v>
      </c>
      <c r="AJ426" s="7">
        <v>0</v>
      </c>
      <c r="AK426" s="29">
        <v>0</v>
      </c>
      <c r="AL426" s="7">
        <v>0</v>
      </c>
      <c r="AM426" s="105">
        <v>0</v>
      </c>
      <c r="AN426" s="7">
        <v>0</v>
      </c>
      <c r="AO426" s="11">
        <v>0</v>
      </c>
      <c r="AP426" s="105">
        <v>0</v>
      </c>
      <c r="AQ426" s="11">
        <v>0</v>
      </c>
      <c r="AR426" s="11">
        <v>0</v>
      </c>
      <c r="AS426" s="11">
        <v>0</v>
      </c>
      <c r="AT426" s="11">
        <v>0</v>
      </c>
      <c r="AU426" s="11">
        <v>0</v>
      </c>
      <c r="AV426" s="11">
        <v>0</v>
      </c>
      <c r="AW426" s="11">
        <v>0</v>
      </c>
      <c r="AX426" s="11">
        <v>0</v>
      </c>
      <c r="AZ426" s="11">
        <v>0</v>
      </c>
      <c r="BA426" s="11">
        <v>0</v>
      </c>
    </row>
    <row r="427" spans="1:53" hidden="1" x14ac:dyDescent="0.25">
      <c r="A427">
        <v>5</v>
      </c>
      <c r="B427" t="str">
        <f t="shared" si="46"/>
        <v>FlC-8815</v>
      </c>
      <c r="C427" s="2" t="s">
        <v>315</v>
      </c>
      <c r="D427" s="2" t="str">
        <f t="shared" si="47"/>
        <v>8</v>
      </c>
      <c r="E427" s="2" t="str">
        <f t="shared" si="48"/>
        <v>88</v>
      </c>
      <c r="F427" s="2" t="str">
        <f t="shared" si="49"/>
        <v>881</v>
      </c>
      <c r="G427" s="1" t="s">
        <v>819</v>
      </c>
      <c r="H427" s="7">
        <v>0</v>
      </c>
      <c r="I427" s="7"/>
      <c r="J427" s="7">
        <v>0</v>
      </c>
      <c r="K427" s="7">
        <v>0</v>
      </c>
      <c r="L427" s="7">
        <v>0</v>
      </c>
      <c r="M427" s="7"/>
      <c r="N427" s="7">
        <v>0</v>
      </c>
      <c r="O427" s="7">
        <v>0</v>
      </c>
      <c r="P427" s="7">
        <v>0</v>
      </c>
      <c r="Q427" s="7"/>
      <c r="R427" s="7">
        <v>0</v>
      </c>
      <c r="S427" s="7">
        <v>0</v>
      </c>
      <c r="T427" s="7">
        <v>0</v>
      </c>
      <c r="U427" s="7"/>
      <c r="V427" s="7">
        <v>0</v>
      </c>
      <c r="W427" s="7">
        <v>0</v>
      </c>
      <c r="X427" s="7">
        <v>0</v>
      </c>
      <c r="Y427" s="7"/>
      <c r="Z427" s="7">
        <v>0</v>
      </c>
      <c r="AA427" s="7">
        <v>0</v>
      </c>
      <c r="AB427" s="7">
        <v>0</v>
      </c>
      <c r="AC427" s="7"/>
      <c r="AD427" s="7">
        <v>0</v>
      </c>
      <c r="AE427" s="7">
        <v>0</v>
      </c>
      <c r="AF427" s="7">
        <v>0</v>
      </c>
      <c r="AG427" s="29">
        <v>0</v>
      </c>
      <c r="AH427" s="7">
        <v>0</v>
      </c>
      <c r="AI427" s="7">
        <v>0</v>
      </c>
      <c r="AJ427" s="7">
        <v>0</v>
      </c>
      <c r="AK427" s="29">
        <v>0</v>
      </c>
      <c r="AL427" s="7">
        <v>0</v>
      </c>
      <c r="AM427" s="105">
        <v>0</v>
      </c>
      <c r="AN427" s="7">
        <v>0</v>
      </c>
      <c r="AO427" s="11">
        <v>0</v>
      </c>
      <c r="AP427" s="105">
        <v>0</v>
      </c>
      <c r="AQ427" s="11">
        <v>0</v>
      </c>
      <c r="AR427" s="11">
        <v>0</v>
      </c>
      <c r="AS427" s="11">
        <v>0</v>
      </c>
      <c r="AT427" s="11">
        <v>0</v>
      </c>
      <c r="AU427" s="11">
        <v>0</v>
      </c>
      <c r="AV427" s="11">
        <v>0</v>
      </c>
      <c r="AW427" s="11">
        <v>0</v>
      </c>
      <c r="AX427" s="11">
        <v>0</v>
      </c>
      <c r="AZ427" s="11">
        <v>0</v>
      </c>
      <c r="BA427" s="11">
        <v>0</v>
      </c>
    </row>
    <row r="428" spans="1:53" hidden="1" x14ac:dyDescent="0.25">
      <c r="A428">
        <v>5</v>
      </c>
      <c r="B428" t="str">
        <f t="shared" si="46"/>
        <v>FlC-8816</v>
      </c>
      <c r="C428" s="2" t="s">
        <v>315</v>
      </c>
      <c r="D428" s="2" t="str">
        <f t="shared" si="47"/>
        <v>8</v>
      </c>
      <c r="E428" s="2" t="str">
        <f t="shared" si="48"/>
        <v>88</v>
      </c>
      <c r="F428" s="2" t="str">
        <f t="shared" si="49"/>
        <v>881</v>
      </c>
      <c r="G428" s="1" t="s">
        <v>820</v>
      </c>
      <c r="H428" s="7">
        <v>0</v>
      </c>
      <c r="I428" s="7"/>
      <c r="J428" s="7">
        <v>0</v>
      </c>
      <c r="K428" s="7">
        <v>0</v>
      </c>
      <c r="L428" s="7">
        <v>0</v>
      </c>
      <c r="M428" s="7"/>
      <c r="N428" s="7">
        <v>0</v>
      </c>
      <c r="O428" s="7">
        <v>0</v>
      </c>
      <c r="P428" s="7">
        <v>0</v>
      </c>
      <c r="Q428" s="7"/>
      <c r="R428" s="7">
        <v>0</v>
      </c>
      <c r="S428" s="7">
        <v>0</v>
      </c>
      <c r="T428" s="7">
        <v>0</v>
      </c>
      <c r="U428" s="7"/>
      <c r="V428" s="7">
        <v>0</v>
      </c>
      <c r="W428" s="7">
        <v>0</v>
      </c>
      <c r="X428" s="7">
        <v>0</v>
      </c>
      <c r="Y428" s="7"/>
      <c r="Z428" s="7">
        <v>0</v>
      </c>
      <c r="AA428" s="7">
        <v>0</v>
      </c>
      <c r="AB428" s="7">
        <v>0</v>
      </c>
      <c r="AC428" s="7"/>
      <c r="AD428" s="7">
        <v>0</v>
      </c>
      <c r="AE428" s="7">
        <v>0</v>
      </c>
      <c r="AF428" s="7">
        <v>0</v>
      </c>
      <c r="AG428" s="29">
        <v>0</v>
      </c>
      <c r="AH428" s="7">
        <v>0</v>
      </c>
      <c r="AI428" s="7">
        <v>0</v>
      </c>
      <c r="AJ428" s="7">
        <v>0</v>
      </c>
      <c r="AK428" s="29">
        <v>0</v>
      </c>
      <c r="AL428" s="7">
        <v>56.121560000000002</v>
      </c>
      <c r="AM428" s="105">
        <v>56.121560000000002</v>
      </c>
      <c r="AN428" s="7">
        <v>0</v>
      </c>
      <c r="AO428" s="11">
        <v>0</v>
      </c>
      <c r="AP428" s="105">
        <v>0</v>
      </c>
      <c r="AQ428" s="11">
        <v>0</v>
      </c>
      <c r="AR428" s="11">
        <v>0</v>
      </c>
      <c r="AS428" s="11">
        <v>0</v>
      </c>
      <c r="AT428" s="11">
        <v>0</v>
      </c>
      <c r="AU428" s="11">
        <v>0</v>
      </c>
      <c r="AV428" s="11">
        <v>0</v>
      </c>
      <c r="AW428" s="11">
        <v>310</v>
      </c>
      <c r="AX428" s="11">
        <v>309</v>
      </c>
      <c r="AZ428" s="11">
        <v>0</v>
      </c>
      <c r="BA428" s="11">
        <v>2025</v>
      </c>
    </row>
    <row r="429" spans="1:53" hidden="1" x14ac:dyDescent="0.25">
      <c r="A429">
        <v>5</v>
      </c>
      <c r="B429" t="str">
        <f t="shared" si="46"/>
        <v>FlC-8817</v>
      </c>
      <c r="C429" s="2" t="s">
        <v>315</v>
      </c>
      <c r="D429" s="2" t="str">
        <f t="shared" si="47"/>
        <v>8</v>
      </c>
      <c r="E429" s="2" t="str">
        <f t="shared" si="48"/>
        <v>88</v>
      </c>
      <c r="F429" s="2" t="str">
        <f t="shared" si="49"/>
        <v>881</v>
      </c>
      <c r="G429" s="1" t="s">
        <v>1432</v>
      </c>
      <c r="H429" s="7">
        <v>0</v>
      </c>
      <c r="I429" s="7"/>
      <c r="J429" s="7">
        <v>0</v>
      </c>
      <c r="K429" s="7">
        <v>0</v>
      </c>
      <c r="L429" s="7">
        <v>0</v>
      </c>
      <c r="M429" s="7"/>
      <c r="N429" s="7">
        <v>0</v>
      </c>
      <c r="O429" s="7">
        <v>0</v>
      </c>
      <c r="P429" s="7">
        <v>0</v>
      </c>
      <c r="Q429" s="7"/>
      <c r="R429" s="7">
        <v>0</v>
      </c>
      <c r="S429" s="7">
        <v>0</v>
      </c>
      <c r="T429" s="7">
        <v>0</v>
      </c>
      <c r="U429" s="7"/>
      <c r="V429" s="7">
        <v>0</v>
      </c>
      <c r="W429" s="7">
        <v>0</v>
      </c>
      <c r="X429" s="7">
        <v>0</v>
      </c>
      <c r="Y429" s="7"/>
      <c r="Z429" s="7">
        <v>0</v>
      </c>
      <c r="AA429" s="7">
        <v>0</v>
      </c>
      <c r="AB429" s="7">
        <v>0</v>
      </c>
      <c r="AC429" s="7"/>
      <c r="AD429" s="7">
        <v>0</v>
      </c>
      <c r="AE429" s="7">
        <v>0</v>
      </c>
      <c r="AF429" s="7">
        <v>0</v>
      </c>
      <c r="AG429" s="29">
        <v>0</v>
      </c>
      <c r="AH429" s="7">
        <v>0</v>
      </c>
      <c r="AI429" s="7">
        <v>0</v>
      </c>
      <c r="AJ429" s="7">
        <v>0</v>
      </c>
      <c r="AK429" s="29">
        <v>0</v>
      </c>
      <c r="AL429" s="7">
        <v>0</v>
      </c>
      <c r="AM429" s="105">
        <v>0</v>
      </c>
      <c r="AN429" s="7">
        <v>0</v>
      </c>
      <c r="AO429" s="11">
        <v>151.54664</v>
      </c>
      <c r="AP429" s="105">
        <v>651.34400000000005</v>
      </c>
      <c r="AQ429" s="11">
        <v>651.34400000000005</v>
      </c>
      <c r="AR429" s="11">
        <v>67</v>
      </c>
      <c r="AS429" s="11">
        <v>1448.1643200000001</v>
      </c>
      <c r="AT429" s="11">
        <v>9136.14228</v>
      </c>
      <c r="AU429" s="11">
        <v>9136.14228</v>
      </c>
      <c r="AV429" s="11">
        <v>33</v>
      </c>
      <c r="AW429" s="11">
        <v>21991</v>
      </c>
      <c r="AX429" s="11">
        <v>22454</v>
      </c>
      <c r="AZ429" s="11">
        <v>16000</v>
      </c>
      <c r="BA429" s="11">
        <v>42141.973819999999</v>
      </c>
    </row>
    <row r="430" spans="1:53" hidden="1" x14ac:dyDescent="0.25">
      <c r="A430">
        <v>5</v>
      </c>
      <c r="B430" t="str">
        <f t="shared" si="46"/>
        <v>FlC-8821</v>
      </c>
      <c r="C430" s="2" t="s">
        <v>315</v>
      </c>
      <c r="D430" s="2" t="str">
        <f t="shared" si="47"/>
        <v>8</v>
      </c>
      <c r="E430" s="2" t="str">
        <f t="shared" si="48"/>
        <v>88</v>
      </c>
      <c r="F430" s="2" t="str">
        <f t="shared" si="49"/>
        <v>882</v>
      </c>
      <c r="G430" s="1" t="s">
        <v>821</v>
      </c>
      <c r="H430" s="7">
        <v>0</v>
      </c>
      <c r="I430" s="7"/>
      <c r="J430" s="7">
        <v>0</v>
      </c>
      <c r="K430" s="7">
        <v>0</v>
      </c>
      <c r="L430" s="7">
        <v>0</v>
      </c>
      <c r="M430" s="7"/>
      <c r="N430" s="7">
        <v>0</v>
      </c>
      <c r="O430" s="7">
        <v>0</v>
      </c>
      <c r="P430" s="7">
        <v>0</v>
      </c>
      <c r="Q430" s="7"/>
      <c r="R430" s="7">
        <v>0</v>
      </c>
      <c r="S430" s="7">
        <v>0</v>
      </c>
      <c r="T430" s="7">
        <v>0</v>
      </c>
      <c r="U430" s="7"/>
      <c r="V430" s="7">
        <v>0</v>
      </c>
      <c r="W430" s="7">
        <v>0</v>
      </c>
      <c r="X430" s="7">
        <v>0</v>
      </c>
      <c r="Y430" s="7"/>
      <c r="Z430" s="7">
        <v>0</v>
      </c>
      <c r="AA430" s="7">
        <v>0</v>
      </c>
      <c r="AB430" s="7">
        <v>0</v>
      </c>
      <c r="AC430" s="7"/>
      <c r="AD430" s="7">
        <v>0</v>
      </c>
      <c r="AE430" s="7">
        <v>0</v>
      </c>
      <c r="AF430" s="7">
        <v>0</v>
      </c>
      <c r="AG430" s="29">
        <v>0</v>
      </c>
      <c r="AH430" s="7">
        <v>0</v>
      </c>
      <c r="AI430" s="7">
        <v>0</v>
      </c>
      <c r="AJ430" s="7">
        <v>0</v>
      </c>
      <c r="AK430" s="29">
        <v>0</v>
      </c>
      <c r="AL430" s="7">
        <v>0</v>
      </c>
      <c r="AM430" s="105">
        <v>0</v>
      </c>
      <c r="AN430" s="7">
        <v>0</v>
      </c>
      <c r="AO430" s="11">
        <v>0</v>
      </c>
      <c r="AP430" s="105">
        <v>0</v>
      </c>
      <c r="AQ430" s="11">
        <v>0</v>
      </c>
      <c r="AR430" s="11">
        <v>0</v>
      </c>
      <c r="AS430" s="11">
        <v>0</v>
      </c>
      <c r="AT430" s="11">
        <v>0</v>
      </c>
      <c r="AU430" s="11">
        <v>0</v>
      </c>
      <c r="AV430" s="11">
        <v>0</v>
      </c>
      <c r="AW430" s="11">
        <v>0</v>
      </c>
      <c r="AX430" s="11">
        <v>0</v>
      </c>
      <c r="AZ430" s="11">
        <v>0</v>
      </c>
      <c r="BA430" s="11">
        <v>0</v>
      </c>
    </row>
    <row r="431" spans="1:53" hidden="1" x14ac:dyDescent="0.25">
      <c r="A431">
        <v>5</v>
      </c>
      <c r="B431" t="str">
        <f t="shared" si="46"/>
        <v>FlC-8822</v>
      </c>
      <c r="C431" s="2" t="s">
        <v>315</v>
      </c>
      <c r="D431" s="2" t="str">
        <f t="shared" si="47"/>
        <v>8</v>
      </c>
      <c r="E431" s="2" t="str">
        <f t="shared" si="48"/>
        <v>88</v>
      </c>
      <c r="F431" s="2" t="str">
        <f t="shared" si="49"/>
        <v>882</v>
      </c>
      <c r="G431" s="1" t="s">
        <v>822</v>
      </c>
      <c r="H431" s="7">
        <v>0</v>
      </c>
      <c r="I431" s="7"/>
      <c r="J431" s="7">
        <v>0</v>
      </c>
      <c r="K431" s="7">
        <v>0</v>
      </c>
      <c r="L431" s="7">
        <v>0</v>
      </c>
      <c r="M431" s="7"/>
      <c r="N431" s="7">
        <v>0</v>
      </c>
      <c r="O431" s="7">
        <v>0</v>
      </c>
      <c r="P431" s="7">
        <v>0</v>
      </c>
      <c r="Q431" s="7"/>
      <c r="R431" s="7">
        <v>0</v>
      </c>
      <c r="S431" s="7">
        <v>0</v>
      </c>
      <c r="T431" s="7">
        <v>0</v>
      </c>
      <c r="U431" s="7"/>
      <c r="V431" s="7">
        <v>0</v>
      </c>
      <c r="W431" s="7">
        <v>0</v>
      </c>
      <c r="X431" s="7">
        <v>0</v>
      </c>
      <c r="Y431" s="7"/>
      <c r="Z431" s="7">
        <v>0</v>
      </c>
      <c r="AA431" s="7">
        <v>0</v>
      </c>
      <c r="AB431" s="7">
        <v>0</v>
      </c>
      <c r="AC431" s="7"/>
      <c r="AD431" s="7">
        <v>0</v>
      </c>
      <c r="AE431" s="7">
        <v>0</v>
      </c>
      <c r="AF431" s="7">
        <v>0</v>
      </c>
      <c r="AG431" s="29">
        <v>0</v>
      </c>
      <c r="AH431" s="7">
        <v>0</v>
      </c>
      <c r="AI431" s="7">
        <v>0</v>
      </c>
      <c r="AJ431" s="7">
        <v>0</v>
      </c>
      <c r="AK431" s="29">
        <v>0</v>
      </c>
      <c r="AL431" s="7">
        <v>0</v>
      </c>
      <c r="AM431" s="105">
        <v>0</v>
      </c>
      <c r="AN431" s="7">
        <v>0</v>
      </c>
      <c r="AO431" s="11">
        <v>0</v>
      </c>
      <c r="AP431" s="105">
        <v>0</v>
      </c>
      <c r="AQ431" s="11">
        <v>0</v>
      </c>
      <c r="AR431" s="11">
        <v>0</v>
      </c>
      <c r="AS431" s="11">
        <v>0</v>
      </c>
      <c r="AT431" s="11">
        <v>0</v>
      </c>
      <c r="AU431" s="11">
        <v>0</v>
      </c>
      <c r="AV431" s="11">
        <v>0</v>
      </c>
      <c r="AW431" s="11">
        <v>0</v>
      </c>
      <c r="AX431" s="11">
        <v>0</v>
      </c>
      <c r="AZ431" s="11">
        <v>0</v>
      </c>
      <c r="BA431" s="11">
        <v>0</v>
      </c>
    </row>
    <row r="432" spans="1:53" hidden="1" x14ac:dyDescent="0.25">
      <c r="A432">
        <v>5</v>
      </c>
      <c r="B432" t="str">
        <f t="shared" si="46"/>
        <v>FlC-8823</v>
      </c>
      <c r="C432" s="2" t="s">
        <v>315</v>
      </c>
      <c r="D432" s="2" t="str">
        <f t="shared" si="47"/>
        <v>8</v>
      </c>
      <c r="E432" s="2" t="str">
        <f t="shared" si="48"/>
        <v>88</v>
      </c>
      <c r="F432" s="2" t="str">
        <f t="shared" si="49"/>
        <v>882</v>
      </c>
      <c r="G432" s="1" t="s">
        <v>823</v>
      </c>
      <c r="H432" s="7">
        <v>0</v>
      </c>
      <c r="I432" s="7"/>
      <c r="J432" s="7">
        <v>0</v>
      </c>
      <c r="K432" s="7">
        <v>0</v>
      </c>
      <c r="L432" s="7">
        <v>0</v>
      </c>
      <c r="M432" s="7"/>
      <c r="N432" s="7">
        <v>0</v>
      </c>
      <c r="O432" s="7">
        <v>0</v>
      </c>
      <c r="P432" s="7">
        <v>0</v>
      </c>
      <c r="Q432" s="7"/>
      <c r="R432" s="7">
        <v>0</v>
      </c>
      <c r="S432" s="7">
        <v>0</v>
      </c>
      <c r="T432" s="7">
        <v>0</v>
      </c>
      <c r="U432" s="7"/>
      <c r="V432" s="7">
        <v>0</v>
      </c>
      <c r="W432" s="7">
        <v>0</v>
      </c>
      <c r="X432" s="7">
        <v>0</v>
      </c>
      <c r="Y432" s="7"/>
      <c r="Z432" s="7">
        <v>0</v>
      </c>
      <c r="AA432" s="7">
        <v>0</v>
      </c>
      <c r="AB432" s="7">
        <v>0</v>
      </c>
      <c r="AC432" s="7"/>
      <c r="AD432" s="7">
        <v>0</v>
      </c>
      <c r="AE432" s="7">
        <v>0</v>
      </c>
      <c r="AF432" s="7">
        <v>0</v>
      </c>
      <c r="AG432" s="29">
        <v>0</v>
      </c>
      <c r="AH432" s="7">
        <v>0</v>
      </c>
      <c r="AI432" s="7">
        <v>0</v>
      </c>
      <c r="AJ432" s="7">
        <v>0</v>
      </c>
      <c r="AK432" s="29">
        <v>0</v>
      </c>
      <c r="AL432" s="7">
        <v>0</v>
      </c>
      <c r="AM432" s="105">
        <v>0</v>
      </c>
      <c r="AN432" s="7">
        <v>0</v>
      </c>
      <c r="AO432" s="11">
        <v>0</v>
      </c>
      <c r="AP432" s="105">
        <v>0</v>
      </c>
      <c r="AQ432" s="11">
        <v>0</v>
      </c>
      <c r="AR432" s="11">
        <v>0</v>
      </c>
      <c r="AS432" s="11">
        <v>0</v>
      </c>
      <c r="AT432" s="11">
        <v>0</v>
      </c>
      <c r="AU432" s="11">
        <v>0</v>
      </c>
      <c r="AV432" s="11">
        <v>0</v>
      </c>
      <c r="AW432" s="11">
        <v>0</v>
      </c>
      <c r="AX432" s="11">
        <v>0</v>
      </c>
      <c r="AZ432" s="11">
        <v>0</v>
      </c>
      <c r="BA432" s="11">
        <v>0</v>
      </c>
    </row>
    <row r="433" spans="1:53" hidden="1" x14ac:dyDescent="0.25">
      <c r="A433">
        <v>5</v>
      </c>
      <c r="B433" t="str">
        <f t="shared" si="46"/>
        <v>FlC-8824</v>
      </c>
      <c r="C433" s="2" t="s">
        <v>315</v>
      </c>
      <c r="D433" s="2" t="str">
        <f t="shared" si="47"/>
        <v>8</v>
      </c>
      <c r="E433" s="2" t="str">
        <f t="shared" si="48"/>
        <v>88</v>
      </c>
      <c r="F433" s="2" t="str">
        <f t="shared" si="49"/>
        <v>882</v>
      </c>
      <c r="G433" s="1" t="s">
        <v>824</v>
      </c>
      <c r="H433" s="7">
        <v>0</v>
      </c>
      <c r="I433" s="7"/>
      <c r="J433" s="7">
        <v>0</v>
      </c>
      <c r="K433" s="7">
        <v>0</v>
      </c>
      <c r="L433" s="7">
        <v>0</v>
      </c>
      <c r="M433" s="7"/>
      <c r="N433" s="7">
        <v>0</v>
      </c>
      <c r="O433" s="7">
        <v>0</v>
      </c>
      <c r="P433" s="7">
        <v>0</v>
      </c>
      <c r="Q433" s="7"/>
      <c r="R433" s="7">
        <v>0</v>
      </c>
      <c r="S433" s="7">
        <v>0</v>
      </c>
      <c r="T433" s="7">
        <v>0</v>
      </c>
      <c r="U433" s="7"/>
      <c r="V433" s="7">
        <v>0</v>
      </c>
      <c r="W433" s="7">
        <v>0</v>
      </c>
      <c r="X433" s="7">
        <v>0</v>
      </c>
      <c r="Y433" s="7"/>
      <c r="Z433" s="7">
        <v>0</v>
      </c>
      <c r="AA433" s="7">
        <v>0</v>
      </c>
      <c r="AB433" s="7">
        <v>0</v>
      </c>
      <c r="AC433" s="7"/>
      <c r="AD433" s="7">
        <v>0</v>
      </c>
      <c r="AE433" s="7">
        <v>0</v>
      </c>
      <c r="AF433" s="7">
        <v>0</v>
      </c>
      <c r="AG433" s="29">
        <v>0</v>
      </c>
      <c r="AH433" s="7">
        <v>0</v>
      </c>
      <c r="AI433" s="7">
        <v>0</v>
      </c>
      <c r="AJ433" s="7">
        <v>0</v>
      </c>
      <c r="AK433" s="29">
        <v>0</v>
      </c>
      <c r="AL433" s="7">
        <v>0</v>
      </c>
      <c r="AM433" s="105">
        <v>0</v>
      </c>
      <c r="AN433" s="7">
        <v>0</v>
      </c>
      <c r="AO433" s="11">
        <v>1013.788</v>
      </c>
      <c r="AP433" s="105">
        <v>1014.038</v>
      </c>
      <c r="AQ433" s="11">
        <v>1014.038</v>
      </c>
      <c r="AR433" s="11">
        <v>0</v>
      </c>
      <c r="AS433" s="11">
        <v>0</v>
      </c>
      <c r="AT433" s="11">
        <v>0</v>
      </c>
      <c r="AU433" s="11">
        <v>0</v>
      </c>
      <c r="AV433" s="11">
        <v>0</v>
      </c>
      <c r="AW433" s="11">
        <v>0</v>
      </c>
      <c r="AX433" s="11">
        <v>0</v>
      </c>
      <c r="AZ433" s="11">
        <v>0</v>
      </c>
      <c r="BA433" s="11">
        <v>0</v>
      </c>
    </row>
    <row r="434" spans="1:53" hidden="1" x14ac:dyDescent="0.25">
      <c r="A434">
        <v>5</v>
      </c>
      <c r="B434" t="str">
        <f t="shared" si="46"/>
        <v>FlC-8830</v>
      </c>
      <c r="C434" s="2" t="s">
        <v>315</v>
      </c>
      <c r="D434" s="2" t="str">
        <f t="shared" si="47"/>
        <v>8</v>
      </c>
      <c r="E434" s="2" t="str">
        <f t="shared" si="48"/>
        <v>88</v>
      </c>
      <c r="F434" s="2" t="str">
        <f t="shared" si="49"/>
        <v>883</v>
      </c>
      <c r="G434" s="1" t="s">
        <v>3549</v>
      </c>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29"/>
      <c r="AH434" s="7"/>
      <c r="AI434" s="7"/>
      <c r="AJ434" s="7"/>
      <c r="AK434" s="29"/>
      <c r="AL434" s="7"/>
      <c r="AM434" s="105"/>
      <c r="AN434" s="7"/>
      <c r="AO434" s="11"/>
      <c r="AP434" s="105"/>
      <c r="AQ434" s="11"/>
      <c r="AR434" s="11"/>
      <c r="AS434" s="11"/>
      <c r="AT434" s="11"/>
      <c r="AU434" s="11">
        <v>0</v>
      </c>
      <c r="AV434" s="11">
        <v>0</v>
      </c>
      <c r="AW434" s="11">
        <v>72545.749939999994</v>
      </c>
      <c r="AX434" s="11">
        <v>72626.749939999994</v>
      </c>
      <c r="AZ434" s="11">
        <v>0</v>
      </c>
      <c r="BA434" s="11">
        <v>467</v>
      </c>
    </row>
    <row r="435" spans="1:53" hidden="1" x14ac:dyDescent="0.25">
      <c r="A435">
        <v>5</v>
      </c>
      <c r="B435" t="str">
        <f t="shared" si="46"/>
        <v>FlC-8911</v>
      </c>
      <c r="C435" s="2" t="s">
        <v>315</v>
      </c>
      <c r="D435" s="2" t="str">
        <f t="shared" si="47"/>
        <v>8</v>
      </c>
      <c r="E435" s="2" t="str">
        <f t="shared" si="48"/>
        <v>89</v>
      </c>
      <c r="F435" s="2" t="str">
        <f t="shared" si="49"/>
        <v>891</v>
      </c>
      <c r="G435" s="1" t="s">
        <v>826</v>
      </c>
      <c r="H435" s="7">
        <v>150</v>
      </c>
      <c r="I435" s="7"/>
      <c r="J435" s="7">
        <v>163.047</v>
      </c>
      <c r="K435" s="7">
        <v>163.047</v>
      </c>
      <c r="L435" s="7">
        <v>179</v>
      </c>
      <c r="M435" s="7"/>
      <c r="N435" s="7">
        <v>2824.364</v>
      </c>
      <c r="O435" s="7">
        <v>2824.364</v>
      </c>
      <c r="P435" s="7">
        <v>3430</v>
      </c>
      <c r="Q435" s="7"/>
      <c r="R435" s="7">
        <v>3609.9380000000001</v>
      </c>
      <c r="S435" s="7">
        <v>3609.9380000000001</v>
      </c>
      <c r="T435" s="7">
        <v>3361</v>
      </c>
      <c r="U435" s="7"/>
      <c r="V435" s="7">
        <v>3368.3589999999999</v>
      </c>
      <c r="W435" s="7">
        <v>3368.3589999999999</v>
      </c>
      <c r="X435" s="7">
        <v>2304</v>
      </c>
      <c r="Y435" s="7"/>
      <c r="Z435" s="7">
        <v>4779.3389999999999</v>
      </c>
      <c r="AA435" s="7">
        <v>4779.3389999999999</v>
      </c>
      <c r="AB435" s="7">
        <v>25000</v>
      </c>
      <c r="AC435" s="7"/>
      <c r="AD435" s="7">
        <v>106424.72900000001</v>
      </c>
      <c r="AE435" s="7">
        <v>106424.72900000001</v>
      </c>
      <c r="AF435" s="7">
        <v>780</v>
      </c>
      <c r="AG435" s="29">
        <v>62116.657000000007</v>
      </c>
      <c r="AH435" s="7">
        <v>62114.046000000002</v>
      </c>
      <c r="AI435" s="7">
        <v>62114.046000000002</v>
      </c>
      <c r="AJ435" s="7">
        <v>94822</v>
      </c>
      <c r="AK435" s="29">
        <v>0</v>
      </c>
      <c r="AL435" s="7">
        <v>0</v>
      </c>
      <c r="AM435" s="105">
        <v>0</v>
      </c>
      <c r="AN435" s="7">
        <v>198209</v>
      </c>
      <c r="AO435" s="11">
        <v>0</v>
      </c>
      <c r="AP435" s="105">
        <v>0</v>
      </c>
      <c r="AQ435" s="11">
        <v>0</v>
      </c>
      <c r="AR435" s="11">
        <v>248848</v>
      </c>
      <c r="AS435" s="11">
        <v>0</v>
      </c>
      <c r="AT435" s="11">
        <v>0</v>
      </c>
      <c r="AU435" s="11">
        <v>0</v>
      </c>
      <c r="AV435" s="11">
        <v>314866</v>
      </c>
      <c r="AW435" s="11">
        <v>0</v>
      </c>
      <c r="AX435" s="11">
        <v>0</v>
      </c>
      <c r="AZ435" s="11">
        <v>0</v>
      </c>
      <c r="BA435" s="11">
        <v>0</v>
      </c>
    </row>
    <row r="436" spans="1:53" hidden="1" x14ac:dyDescent="0.25">
      <c r="A436">
        <v>5</v>
      </c>
      <c r="B436" t="str">
        <f t="shared" si="46"/>
        <v>FlC-8912</v>
      </c>
      <c r="C436" s="2" t="s">
        <v>315</v>
      </c>
      <c r="D436" s="2" t="str">
        <f t="shared" si="47"/>
        <v>8</v>
      </c>
      <c r="E436" s="2" t="str">
        <f t="shared" si="48"/>
        <v>89</v>
      </c>
      <c r="F436" s="2" t="str">
        <f t="shared" si="49"/>
        <v>891</v>
      </c>
      <c r="G436" s="1" t="s">
        <v>827</v>
      </c>
      <c r="H436" s="7">
        <v>0</v>
      </c>
      <c r="I436" s="7"/>
      <c r="J436" s="7">
        <v>0</v>
      </c>
      <c r="K436" s="7">
        <v>0</v>
      </c>
      <c r="L436" s="7">
        <v>0</v>
      </c>
      <c r="M436" s="7"/>
      <c r="N436" s="7">
        <v>0</v>
      </c>
      <c r="O436" s="7">
        <v>0</v>
      </c>
      <c r="P436" s="7">
        <v>0</v>
      </c>
      <c r="Q436" s="7"/>
      <c r="R436" s="7">
        <v>0</v>
      </c>
      <c r="S436" s="7">
        <v>0</v>
      </c>
      <c r="T436" s="7">
        <v>0</v>
      </c>
      <c r="U436" s="7"/>
      <c r="V436" s="7">
        <v>0</v>
      </c>
      <c r="W436" s="7">
        <v>0</v>
      </c>
      <c r="X436" s="7">
        <v>0</v>
      </c>
      <c r="Y436" s="7"/>
      <c r="Z436" s="7">
        <v>0</v>
      </c>
      <c r="AA436" s="7">
        <v>0</v>
      </c>
      <c r="AB436" s="7">
        <v>0</v>
      </c>
      <c r="AC436" s="7"/>
      <c r="AD436" s="7">
        <v>0</v>
      </c>
      <c r="AE436" s="7">
        <v>0</v>
      </c>
      <c r="AF436" s="7">
        <v>0</v>
      </c>
      <c r="AG436" s="29">
        <v>0</v>
      </c>
      <c r="AH436" s="7">
        <v>0</v>
      </c>
      <c r="AI436" s="7">
        <v>0</v>
      </c>
      <c r="AJ436" s="7">
        <v>0</v>
      </c>
      <c r="AK436" s="29">
        <v>0</v>
      </c>
      <c r="AL436" s="7">
        <v>0</v>
      </c>
      <c r="AM436" s="105">
        <v>0</v>
      </c>
      <c r="AN436" s="7">
        <v>0</v>
      </c>
      <c r="AO436" s="11">
        <v>0</v>
      </c>
      <c r="AP436" s="105">
        <v>0</v>
      </c>
      <c r="AQ436" s="11">
        <v>0</v>
      </c>
      <c r="AR436" s="11">
        <v>0</v>
      </c>
      <c r="AS436" s="11">
        <v>0</v>
      </c>
      <c r="AT436" s="11">
        <v>0</v>
      </c>
      <c r="AU436" s="11">
        <v>0</v>
      </c>
      <c r="AV436" s="11">
        <v>0</v>
      </c>
      <c r="AW436" s="11">
        <v>0</v>
      </c>
      <c r="AX436" s="11">
        <v>0</v>
      </c>
      <c r="AZ436" s="11">
        <v>0</v>
      </c>
      <c r="BA436" s="11">
        <v>0</v>
      </c>
    </row>
    <row r="437" spans="1:53" hidden="1" x14ac:dyDescent="0.25">
      <c r="A437">
        <v>5</v>
      </c>
      <c r="B437" t="str">
        <f t="shared" si="46"/>
        <v>FlC-8913</v>
      </c>
      <c r="C437" s="2" t="s">
        <v>315</v>
      </c>
      <c r="D437" s="2" t="str">
        <f t="shared" si="47"/>
        <v>8</v>
      </c>
      <c r="E437" s="2" t="str">
        <f t="shared" si="48"/>
        <v>89</v>
      </c>
      <c r="F437" s="2" t="str">
        <f t="shared" si="49"/>
        <v>891</v>
      </c>
      <c r="G437" s="1" t="s">
        <v>828</v>
      </c>
      <c r="H437" s="7">
        <v>0</v>
      </c>
      <c r="I437" s="7"/>
      <c r="J437" s="7">
        <v>0</v>
      </c>
      <c r="K437" s="7">
        <v>0</v>
      </c>
      <c r="L437" s="7">
        <v>0</v>
      </c>
      <c r="M437" s="7"/>
      <c r="N437" s="7">
        <v>0</v>
      </c>
      <c r="O437" s="7">
        <v>0</v>
      </c>
      <c r="P437" s="7">
        <v>0</v>
      </c>
      <c r="Q437" s="7"/>
      <c r="R437" s="7">
        <v>0</v>
      </c>
      <c r="S437" s="7">
        <v>0</v>
      </c>
      <c r="T437" s="7">
        <v>0</v>
      </c>
      <c r="U437" s="7"/>
      <c r="V437" s="7">
        <v>0</v>
      </c>
      <c r="W437" s="7">
        <v>0</v>
      </c>
      <c r="X437" s="7">
        <v>0</v>
      </c>
      <c r="Y437" s="7"/>
      <c r="Z437" s="7">
        <v>0</v>
      </c>
      <c r="AA437" s="7">
        <v>0</v>
      </c>
      <c r="AB437" s="7">
        <v>0</v>
      </c>
      <c r="AC437" s="7"/>
      <c r="AD437" s="7">
        <v>0</v>
      </c>
      <c r="AE437" s="7">
        <v>0</v>
      </c>
      <c r="AF437" s="7">
        <v>0</v>
      </c>
      <c r="AG437" s="29">
        <v>0</v>
      </c>
      <c r="AH437" s="7">
        <v>0</v>
      </c>
      <c r="AI437" s="7">
        <v>0</v>
      </c>
      <c r="AJ437" s="7">
        <v>0</v>
      </c>
      <c r="AK437" s="29">
        <v>0</v>
      </c>
      <c r="AL437" s="7">
        <v>0</v>
      </c>
      <c r="AM437" s="105">
        <v>0</v>
      </c>
      <c r="AN437" s="7">
        <v>0</v>
      </c>
      <c r="AO437" s="11">
        <v>0</v>
      </c>
      <c r="AP437" s="105">
        <v>0</v>
      </c>
      <c r="AQ437" s="11">
        <v>0</v>
      </c>
      <c r="AR437" s="11">
        <v>0</v>
      </c>
      <c r="AS437" s="11">
        <v>0</v>
      </c>
      <c r="AT437" s="11">
        <v>0</v>
      </c>
      <c r="AU437" s="11">
        <v>0</v>
      </c>
      <c r="AV437" s="11">
        <v>0</v>
      </c>
      <c r="AW437" s="11">
        <v>0</v>
      </c>
      <c r="AX437" s="11">
        <v>0</v>
      </c>
      <c r="AZ437" s="11">
        <v>0</v>
      </c>
      <c r="BA437" s="11">
        <v>0</v>
      </c>
    </row>
    <row r="438" spans="1:53" hidden="1" x14ac:dyDescent="0.25">
      <c r="A438">
        <v>5</v>
      </c>
      <c r="B438" t="str">
        <f t="shared" si="46"/>
        <v>FlC-8914</v>
      </c>
      <c r="C438" s="2" t="s">
        <v>315</v>
      </c>
      <c r="D438" s="2" t="str">
        <f t="shared" si="47"/>
        <v>8</v>
      </c>
      <c r="E438" s="2" t="str">
        <f t="shared" si="48"/>
        <v>89</v>
      </c>
      <c r="F438" s="2" t="str">
        <f t="shared" si="49"/>
        <v>891</v>
      </c>
      <c r="G438" s="1" t="s">
        <v>829</v>
      </c>
      <c r="H438" s="7">
        <v>0</v>
      </c>
      <c r="I438" s="7"/>
      <c r="J438" s="7">
        <v>0</v>
      </c>
      <c r="K438" s="7">
        <v>0</v>
      </c>
      <c r="L438" s="7">
        <v>5984</v>
      </c>
      <c r="M438" s="7"/>
      <c r="N438" s="7">
        <v>3357.3989999999999</v>
      </c>
      <c r="O438" s="7">
        <v>3357.3989999999999</v>
      </c>
      <c r="P438" s="7">
        <v>2944</v>
      </c>
      <c r="Q438" s="7"/>
      <c r="R438" s="7">
        <v>1352.0550000000001</v>
      </c>
      <c r="S438" s="7">
        <v>1352.0550000000001</v>
      </c>
      <c r="T438" s="7">
        <v>2518</v>
      </c>
      <c r="U438" s="7"/>
      <c r="V438" s="7">
        <v>3380.1257000000001</v>
      </c>
      <c r="W438" s="7">
        <v>3380.1257000000001</v>
      </c>
      <c r="X438" s="7">
        <v>1400</v>
      </c>
      <c r="Y438" s="7"/>
      <c r="Z438" s="7">
        <v>3102.2695600000002</v>
      </c>
      <c r="AA438" s="7">
        <v>3102.2695600000002</v>
      </c>
      <c r="AB438" s="7">
        <v>0</v>
      </c>
      <c r="AC438" s="7"/>
      <c r="AD438" s="7">
        <v>0</v>
      </c>
      <c r="AE438" s="7">
        <v>0</v>
      </c>
      <c r="AF438" s="7">
        <v>0</v>
      </c>
      <c r="AG438" s="29">
        <v>2782.1410000000001</v>
      </c>
      <c r="AH438" s="7">
        <v>2782.1410000000001</v>
      </c>
      <c r="AI438" s="7">
        <v>2782.1410000000001</v>
      </c>
      <c r="AJ438" s="7">
        <v>4015</v>
      </c>
      <c r="AK438" s="29">
        <v>0</v>
      </c>
      <c r="AL438" s="7">
        <v>0</v>
      </c>
      <c r="AM438" s="105">
        <v>0</v>
      </c>
      <c r="AN438" s="7">
        <v>5577</v>
      </c>
      <c r="AO438" s="11">
        <v>0</v>
      </c>
      <c r="AP438" s="105">
        <v>0</v>
      </c>
      <c r="AQ438" s="11">
        <v>0</v>
      </c>
      <c r="AR438" s="11">
        <v>1553</v>
      </c>
      <c r="AS438" s="11">
        <v>0</v>
      </c>
      <c r="AT438" s="11">
        <v>0</v>
      </c>
      <c r="AU438" s="11">
        <v>0</v>
      </c>
      <c r="AV438" s="11">
        <v>6188</v>
      </c>
      <c r="AW438" s="11">
        <v>0</v>
      </c>
      <c r="AX438" s="11">
        <v>0</v>
      </c>
      <c r="AZ438" s="11">
        <v>204</v>
      </c>
      <c r="BA438" s="11">
        <v>0</v>
      </c>
    </row>
    <row r="439" spans="1:53" hidden="1" x14ac:dyDescent="0.25">
      <c r="A439">
        <v>5</v>
      </c>
      <c r="B439" t="str">
        <f t="shared" si="46"/>
        <v>FlC-8915</v>
      </c>
      <c r="C439" s="2" t="s">
        <v>315</v>
      </c>
      <c r="D439" s="2" t="str">
        <f t="shared" si="47"/>
        <v>8</v>
      </c>
      <c r="E439" s="2" t="str">
        <f t="shared" si="48"/>
        <v>89</v>
      </c>
      <c r="F439" s="2" t="str">
        <f t="shared" si="49"/>
        <v>891</v>
      </c>
      <c r="G439" s="1" t="s">
        <v>830</v>
      </c>
      <c r="H439" s="7">
        <v>0</v>
      </c>
      <c r="I439" s="7"/>
      <c r="J439" s="7">
        <v>0</v>
      </c>
      <c r="K439" s="7">
        <v>0</v>
      </c>
      <c r="L439" s="7">
        <v>0</v>
      </c>
      <c r="M439" s="7"/>
      <c r="N439" s="7">
        <v>0</v>
      </c>
      <c r="O439" s="7">
        <v>0</v>
      </c>
      <c r="P439" s="7">
        <v>0</v>
      </c>
      <c r="Q439" s="7"/>
      <c r="R439" s="7">
        <v>0</v>
      </c>
      <c r="S439" s="7">
        <v>0</v>
      </c>
      <c r="T439" s="7">
        <v>0</v>
      </c>
      <c r="U439" s="7"/>
      <c r="V439" s="7">
        <v>0</v>
      </c>
      <c r="W439" s="7">
        <v>0</v>
      </c>
      <c r="X439" s="7">
        <v>0</v>
      </c>
      <c r="Y439" s="7"/>
      <c r="Z439" s="7">
        <v>104.693</v>
      </c>
      <c r="AA439" s="7">
        <v>104.693</v>
      </c>
      <c r="AB439" s="7">
        <v>141</v>
      </c>
      <c r="AC439" s="7"/>
      <c r="AD439" s="7">
        <v>75</v>
      </c>
      <c r="AE439" s="7">
        <v>75</v>
      </c>
      <c r="AF439" s="7">
        <v>0</v>
      </c>
      <c r="AG439" s="29">
        <v>0</v>
      </c>
      <c r="AH439" s="7">
        <v>0</v>
      </c>
      <c r="AI439" s="7">
        <v>0</v>
      </c>
      <c r="AJ439" s="7">
        <v>200</v>
      </c>
      <c r="AK439" s="29">
        <v>0</v>
      </c>
      <c r="AL439" s="7">
        <v>0</v>
      </c>
      <c r="AM439" s="105">
        <v>0</v>
      </c>
      <c r="AN439" s="7">
        <v>200</v>
      </c>
      <c r="AO439" s="11">
        <v>0</v>
      </c>
      <c r="AP439" s="105">
        <v>0</v>
      </c>
      <c r="AQ439" s="11">
        <v>0</v>
      </c>
      <c r="AR439" s="11">
        <v>325</v>
      </c>
      <c r="AS439" s="11">
        <v>0</v>
      </c>
      <c r="AT439" s="11">
        <v>0</v>
      </c>
      <c r="AU439" s="11">
        <v>0</v>
      </c>
      <c r="AV439" s="11">
        <v>200</v>
      </c>
      <c r="AW439" s="11">
        <v>0</v>
      </c>
      <c r="AX439" s="11">
        <v>0</v>
      </c>
      <c r="AZ439" s="11">
        <v>200</v>
      </c>
      <c r="BA439" s="11">
        <v>0</v>
      </c>
    </row>
    <row r="440" spans="1:53" hidden="1" x14ac:dyDescent="0.25">
      <c r="A440">
        <v>5</v>
      </c>
      <c r="B440" t="str">
        <f t="shared" si="46"/>
        <v>FlC-8916</v>
      </c>
      <c r="C440" s="2" t="s">
        <v>315</v>
      </c>
      <c r="D440" s="2" t="str">
        <f t="shared" si="47"/>
        <v>8</v>
      </c>
      <c r="E440" s="2" t="str">
        <f t="shared" si="48"/>
        <v>89</v>
      </c>
      <c r="F440" s="2" t="str">
        <f t="shared" si="49"/>
        <v>891</v>
      </c>
      <c r="G440" s="1" t="s">
        <v>831</v>
      </c>
      <c r="H440" s="7">
        <v>0</v>
      </c>
      <c r="I440" s="7"/>
      <c r="J440" s="7">
        <v>0</v>
      </c>
      <c r="K440" s="7">
        <v>0</v>
      </c>
      <c r="L440" s="7">
        <v>0</v>
      </c>
      <c r="M440" s="7"/>
      <c r="N440" s="7">
        <v>0</v>
      </c>
      <c r="O440" s="7">
        <v>0</v>
      </c>
      <c r="P440" s="7">
        <v>0</v>
      </c>
      <c r="Q440" s="7"/>
      <c r="R440" s="7">
        <v>0</v>
      </c>
      <c r="S440" s="7">
        <v>0</v>
      </c>
      <c r="T440" s="7">
        <v>0</v>
      </c>
      <c r="U440" s="7"/>
      <c r="V440" s="7">
        <v>0</v>
      </c>
      <c r="W440" s="7">
        <v>0</v>
      </c>
      <c r="X440" s="7">
        <v>0</v>
      </c>
      <c r="Y440" s="7"/>
      <c r="Z440" s="7">
        <v>0</v>
      </c>
      <c r="AA440" s="7">
        <v>0</v>
      </c>
      <c r="AB440" s="7">
        <v>0</v>
      </c>
      <c r="AC440" s="7"/>
      <c r="AD440" s="7">
        <v>4.2569999999999997</v>
      </c>
      <c r="AE440" s="7">
        <v>4.2569999999999997</v>
      </c>
      <c r="AF440" s="7">
        <v>0</v>
      </c>
      <c r="AG440" s="29">
        <v>0</v>
      </c>
      <c r="AH440" s="7">
        <v>0</v>
      </c>
      <c r="AI440" s="7">
        <v>0</v>
      </c>
      <c r="AJ440" s="7">
        <v>0</v>
      </c>
      <c r="AK440" s="29">
        <v>0</v>
      </c>
      <c r="AL440" s="7">
        <v>0</v>
      </c>
      <c r="AM440" s="105">
        <v>0</v>
      </c>
      <c r="AN440" s="7">
        <v>0</v>
      </c>
      <c r="AO440" s="11">
        <v>0</v>
      </c>
      <c r="AP440" s="105">
        <v>0</v>
      </c>
      <c r="AQ440" s="11">
        <v>0</v>
      </c>
      <c r="AR440" s="11">
        <v>0</v>
      </c>
      <c r="AS440" s="11">
        <v>0</v>
      </c>
      <c r="AT440" s="11">
        <v>0</v>
      </c>
      <c r="AU440" s="11">
        <v>0</v>
      </c>
      <c r="AV440" s="11">
        <v>0</v>
      </c>
      <c r="AW440" s="11">
        <v>0</v>
      </c>
      <c r="AX440" s="11">
        <v>0</v>
      </c>
      <c r="AZ440" s="11">
        <v>0</v>
      </c>
      <c r="BA440" s="11">
        <v>0</v>
      </c>
    </row>
    <row r="441" spans="1:53" hidden="1" x14ac:dyDescent="0.25">
      <c r="A441">
        <v>5</v>
      </c>
      <c r="B441" t="str">
        <f t="shared" si="46"/>
        <v>FlC-8917</v>
      </c>
      <c r="C441" s="2" t="s">
        <v>315</v>
      </c>
      <c r="D441" s="2" t="str">
        <f t="shared" ref="D441:D472" si="50">LEFT($G441,1)</f>
        <v>8</v>
      </c>
      <c r="E441" s="2" t="str">
        <f t="shared" ref="E441:E472" si="51">LEFT($G441,2)</f>
        <v>89</v>
      </c>
      <c r="F441" s="2" t="str">
        <f t="shared" ref="F441:F472" si="52">LEFT($G441,3)</f>
        <v>891</v>
      </c>
      <c r="G441" s="1" t="s">
        <v>832</v>
      </c>
      <c r="H441" s="7">
        <v>0</v>
      </c>
      <c r="I441" s="7"/>
      <c r="J441" s="7">
        <v>0</v>
      </c>
      <c r="K441" s="7">
        <v>0</v>
      </c>
      <c r="L441" s="7">
        <v>0</v>
      </c>
      <c r="M441" s="7"/>
      <c r="N441" s="7">
        <v>0</v>
      </c>
      <c r="O441" s="7">
        <v>0</v>
      </c>
      <c r="P441" s="7">
        <v>0</v>
      </c>
      <c r="Q441" s="7"/>
      <c r="R441" s="7">
        <v>0</v>
      </c>
      <c r="S441" s="7">
        <v>0</v>
      </c>
      <c r="T441" s="7">
        <v>0</v>
      </c>
      <c r="U441" s="7"/>
      <c r="V441" s="7">
        <v>0</v>
      </c>
      <c r="W441" s="7">
        <v>0</v>
      </c>
      <c r="X441" s="7">
        <v>0</v>
      </c>
      <c r="Y441" s="7"/>
      <c r="Z441" s="7">
        <v>91616.760999999999</v>
      </c>
      <c r="AA441" s="7">
        <v>91616.760999999999</v>
      </c>
      <c r="AB441" s="7">
        <v>0</v>
      </c>
      <c r="AC441" s="7"/>
      <c r="AD441" s="7">
        <v>63566.894919999999</v>
      </c>
      <c r="AE441" s="7">
        <v>63566.894919999999</v>
      </c>
      <c r="AF441" s="7">
        <v>0</v>
      </c>
      <c r="AG441" s="29">
        <v>94875.736000000004</v>
      </c>
      <c r="AH441" s="7">
        <v>94875.736000000004</v>
      </c>
      <c r="AI441" s="7">
        <v>94875.736000000004</v>
      </c>
      <c r="AJ441" s="7">
        <v>21098</v>
      </c>
      <c r="AK441" s="29">
        <v>0</v>
      </c>
      <c r="AL441" s="7">
        <v>0</v>
      </c>
      <c r="AM441" s="105">
        <v>0</v>
      </c>
      <c r="AN441" s="7">
        <v>40098</v>
      </c>
      <c r="AO441" s="11">
        <v>0</v>
      </c>
      <c r="AP441" s="105">
        <v>0</v>
      </c>
      <c r="AQ441" s="11">
        <v>0</v>
      </c>
      <c r="AR441" s="11">
        <v>34098</v>
      </c>
      <c r="AS441" s="11">
        <v>0</v>
      </c>
      <c r="AT441" s="11">
        <v>0</v>
      </c>
      <c r="AU441" s="11">
        <v>0</v>
      </c>
      <c r="AV441" s="11">
        <v>36272</v>
      </c>
      <c r="AW441" s="11">
        <v>0</v>
      </c>
      <c r="AX441" s="11">
        <v>0</v>
      </c>
      <c r="AZ441" s="11">
        <v>0</v>
      </c>
      <c r="BA441" s="11">
        <v>0</v>
      </c>
    </row>
    <row r="442" spans="1:53" hidden="1" x14ac:dyDescent="0.25">
      <c r="A442">
        <v>5</v>
      </c>
      <c r="B442" t="str">
        <f t="shared" si="46"/>
        <v>FlC-8920</v>
      </c>
      <c r="C442" s="2" t="s">
        <v>315</v>
      </c>
      <c r="D442" s="2" t="str">
        <f t="shared" si="50"/>
        <v>8</v>
      </c>
      <c r="E442" s="2" t="str">
        <f t="shared" si="51"/>
        <v>89</v>
      </c>
      <c r="F442" s="2" t="str">
        <f t="shared" si="52"/>
        <v>892</v>
      </c>
      <c r="G442" s="1" t="s">
        <v>833</v>
      </c>
      <c r="H442" s="7">
        <v>0</v>
      </c>
      <c r="I442" s="7"/>
      <c r="J442" s="7">
        <v>0</v>
      </c>
      <c r="K442" s="7">
        <v>0</v>
      </c>
      <c r="L442" s="7">
        <v>0</v>
      </c>
      <c r="M442" s="7"/>
      <c r="N442" s="7">
        <v>0</v>
      </c>
      <c r="O442" s="7">
        <v>0</v>
      </c>
      <c r="P442" s="7">
        <v>0</v>
      </c>
      <c r="Q442" s="7"/>
      <c r="R442" s="7">
        <v>0</v>
      </c>
      <c r="S442" s="7">
        <v>0</v>
      </c>
      <c r="T442" s="7">
        <v>0</v>
      </c>
      <c r="U442" s="7"/>
      <c r="V442" s="7">
        <v>0</v>
      </c>
      <c r="W442" s="7">
        <v>0</v>
      </c>
      <c r="X442" s="7">
        <v>0</v>
      </c>
      <c r="Y442" s="7"/>
      <c r="Z442" s="7">
        <v>0</v>
      </c>
      <c r="AA442" s="7">
        <v>0</v>
      </c>
      <c r="AB442" s="7">
        <v>0</v>
      </c>
      <c r="AC442" s="7"/>
      <c r="AD442" s="7">
        <v>0</v>
      </c>
      <c r="AE442" s="7">
        <v>0</v>
      </c>
      <c r="AF442" s="7">
        <v>0</v>
      </c>
      <c r="AG442" s="29">
        <v>0</v>
      </c>
      <c r="AH442" s="7">
        <v>0</v>
      </c>
      <c r="AI442" s="7">
        <v>0</v>
      </c>
      <c r="AJ442" s="7">
        <v>0</v>
      </c>
      <c r="AK442" s="29">
        <v>0</v>
      </c>
      <c r="AL442" s="7">
        <v>0</v>
      </c>
      <c r="AM442" s="105">
        <v>0</v>
      </c>
      <c r="AN442" s="7">
        <v>0</v>
      </c>
      <c r="AO442" s="11">
        <v>0</v>
      </c>
      <c r="AP442" s="105">
        <v>0</v>
      </c>
      <c r="AQ442" s="11">
        <v>0</v>
      </c>
      <c r="AR442" s="11">
        <v>0</v>
      </c>
      <c r="AS442" s="11">
        <v>0</v>
      </c>
      <c r="AT442" s="11">
        <v>0</v>
      </c>
      <c r="AU442" s="11">
        <v>0</v>
      </c>
      <c r="AV442" s="11">
        <v>0</v>
      </c>
      <c r="AW442" s="11">
        <v>0</v>
      </c>
      <c r="AX442" s="11">
        <v>0</v>
      </c>
      <c r="AZ442" s="11">
        <v>0</v>
      </c>
      <c r="BA442" s="11">
        <v>0</v>
      </c>
    </row>
    <row r="443" spans="1:53" hidden="1" x14ac:dyDescent="0.25">
      <c r="A443">
        <v>5</v>
      </c>
      <c r="B443" t="str">
        <f t="shared" si="46"/>
        <v>FlC-8931</v>
      </c>
      <c r="C443" s="2" t="s">
        <v>315</v>
      </c>
      <c r="D443" s="2" t="str">
        <f t="shared" si="50"/>
        <v>8</v>
      </c>
      <c r="E443" s="2" t="str">
        <f t="shared" si="51"/>
        <v>89</v>
      </c>
      <c r="F443" s="2" t="str">
        <f t="shared" si="52"/>
        <v>893</v>
      </c>
      <c r="G443" s="1" t="s">
        <v>834</v>
      </c>
      <c r="H443" s="7">
        <v>0</v>
      </c>
      <c r="I443" s="7"/>
      <c r="J443" s="7">
        <v>0</v>
      </c>
      <c r="K443" s="7">
        <v>0</v>
      </c>
      <c r="L443" s="7">
        <v>0</v>
      </c>
      <c r="M443" s="7"/>
      <c r="N443" s="7">
        <v>0</v>
      </c>
      <c r="O443" s="7">
        <v>0</v>
      </c>
      <c r="P443" s="7">
        <v>0</v>
      </c>
      <c r="Q443" s="7"/>
      <c r="R443" s="7">
        <v>0</v>
      </c>
      <c r="S443" s="7">
        <v>0</v>
      </c>
      <c r="T443" s="7">
        <v>0</v>
      </c>
      <c r="U443" s="7"/>
      <c r="V443" s="7">
        <v>0</v>
      </c>
      <c r="W443" s="7">
        <v>0</v>
      </c>
      <c r="X443" s="7">
        <v>0</v>
      </c>
      <c r="Y443" s="7"/>
      <c r="Z443" s="7">
        <v>0</v>
      </c>
      <c r="AA443" s="7">
        <v>0</v>
      </c>
      <c r="AB443" s="7">
        <v>0</v>
      </c>
      <c r="AC443" s="7"/>
      <c r="AD443" s="7">
        <v>0</v>
      </c>
      <c r="AE443" s="7">
        <v>0</v>
      </c>
      <c r="AF443" s="7">
        <v>0</v>
      </c>
      <c r="AG443" s="29">
        <v>0</v>
      </c>
      <c r="AH443" s="7">
        <v>0</v>
      </c>
      <c r="AI443" s="7">
        <v>0</v>
      </c>
      <c r="AJ443" s="7">
        <v>0</v>
      </c>
      <c r="AK443" s="29">
        <v>0</v>
      </c>
      <c r="AL443" s="7">
        <v>0</v>
      </c>
      <c r="AM443" s="105">
        <v>0</v>
      </c>
      <c r="AN443" s="7">
        <v>0</v>
      </c>
      <c r="AO443" s="11">
        <v>0</v>
      </c>
      <c r="AP443" s="105">
        <v>0</v>
      </c>
      <c r="AQ443" s="11">
        <v>0</v>
      </c>
      <c r="AR443" s="11">
        <v>0</v>
      </c>
      <c r="AS443" s="11">
        <v>0</v>
      </c>
      <c r="AT443" s="11">
        <v>0</v>
      </c>
      <c r="AU443" s="11">
        <v>0</v>
      </c>
      <c r="AV443" s="11">
        <v>0</v>
      </c>
      <c r="AW443" s="11">
        <v>0</v>
      </c>
      <c r="AX443" s="11">
        <v>0</v>
      </c>
      <c r="AZ443" s="11">
        <v>0</v>
      </c>
      <c r="BA443" s="11">
        <v>0</v>
      </c>
    </row>
    <row r="444" spans="1:53" hidden="1" x14ac:dyDescent="0.25">
      <c r="A444">
        <v>5</v>
      </c>
      <c r="B444" t="str">
        <f t="shared" si="46"/>
        <v>FlC-8932</v>
      </c>
      <c r="C444" s="2" t="s">
        <v>315</v>
      </c>
      <c r="D444" s="2" t="str">
        <f t="shared" si="50"/>
        <v>8</v>
      </c>
      <c r="E444" s="2" t="str">
        <f t="shared" si="51"/>
        <v>89</v>
      </c>
      <c r="F444" s="2" t="str">
        <f t="shared" si="52"/>
        <v>893</v>
      </c>
      <c r="G444" s="1" t="s">
        <v>835</v>
      </c>
      <c r="H444" s="7">
        <v>0</v>
      </c>
      <c r="I444" s="7"/>
      <c r="J444" s="7">
        <v>0</v>
      </c>
      <c r="K444" s="7">
        <v>0</v>
      </c>
      <c r="L444" s="7">
        <v>0</v>
      </c>
      <c r="M444" s="7"/>
      <c r="N444" s="7">
        <v>0</v>
      </c>
      <c r="O444" s="7">
        <v>0</v>
      </c>
      <c r="P444" s="7">
        <v>0</v>
      </c>
      <c r="Q444" s="7"/>
      <c r="R444" s="7">
        <v>0</v>
      </c>
      <c r="S444" s="7">
        <v>0</v>
      </c>
      <c r="T444" s="7">
        <v>0</v>
      </c>
      <c r="U444" s="7"/>
      <c r="V444" s="7">
        <v>0</v>
      </c>
      <c r="W444" s="7">
        <v>0</v>
      </c>
      <c r="X444" s="7">
        <v>0</v>
      </c>
      <c r="Y444" s="7"/>
      <c r="Z444" s="7">
        <v>0</v>
      </c>
      <c r="AA444" s="7">
        <v>0</v>
      </c>
      <c r="AB444" s="7">
        <v>0</v>
      </c>
      <c r="AC444" s="7"/>
      <c r="AD444" s="7">
        <v>0</v>
      </c>
      <c r="AE444" s="7">
        <v>0</v>
      </c>
      <c r="AF444" s="7">
        <v>0</v>
      </c>
      <c r="AG444" s="29">
        <v>0</v>
      </c>
      <c r="AH444" s="7">
        <v>0</v>
      </c>
      <c r="AI444" s="7">
        <v>0</v>
      </c>
      <c r="AJ444" s="7">
        <v>0</v>
      </c>
      <c r="AK444" s="29">
        <v>0</v>
      </c>
      <c r="AL444" s="7">
        <v>0</v>
      </c>
      <c r="AM444" s="105">
        <v>0</v>
      </c>
      <c r="AN444" s="7">
        <v>0</v>
      </c>
      <c r="AO444" s="11">
        <v>697.13968999999997</v>
      </c>
      <c r="AP444" s="105">
        <v>697.14</v>
      </c>
      <c r="AQ444" s="11">
        <v>697.14</v>
      </c>
      <c r="AR444" s="11">
        <v>0</v>
      </c>
      <c r="AS444" s="11">
        <v>0</v>
      </c>
      <c r="AT444" s="11">
        <v>0</v>
      </c>
      <c r="AU444" s="11">
        <v>0</v>
      </c>
      <c r="AV444" s="11">
        <v>0</v>
      </c>
      <c r="AW444" s="11">
        <v>0</v>
      </c>
      <c r="AX444" s="11">
        <v>0</v>
      </c>
      <c r="AZ444" s="11">
        <v>0</v>
      </c>
      <c r="BA444" s="11">
        <v>0</v>
      </c>
    </row>
    <row r="445" spans="1:53" hidden="1" x14ac:dyDescent="0.25">
      <c r="A445">
        <v>5</v>
      </c>
      <c r="B445" t="str">
        <f t="shared" si="46"/>
        <v>FlC-8933</v>
      </c>
      <c r="C445" s="2" t="s">
        <v>315</v>
      </c>
      <c r="D445" s="2" t="str">
        <f t="shared" si="50"/>
        <v>8</v>
      </c>
      <c r="E445" s="2" t="str">
        <f t="shared" si="51"/>
        <v>89</v>
      </c>
      <c r="F445" s="2" t="str">
        <f t="shared" si="52"/>
        <v>893</v>
      </c>
      <c r="G445" s="1" t="s">
        <v>988</v>
      </c>
      <c r="H445" s="7">
        <v>0</v>
      </c>
      <c r="I445" s="7"/>
      <c r="J445" s="7">
        <v>0</v>
      </c>
      <c r="K445" s="7">
        <v>0</v>
      </c>
      <c r="L445" s="7">
        <v>0</v>
      </c>
      <c r="M445" s="7"/>
      <c r="N445" s="7">
        <v>0</v>
      </c>
      <c r="O445" s="7">
        <v>0</v>
      </c>
      <c r="P445" s="7">
        <v>0</v>
      </c>
      <c r="Q445" s="7"/>
      <c r="R445" s="7">
        <v>0</v>
      </c>
      <c r="S445" s="7">
        <v>0</v>
      </c>
      <c r="T445" s="7">
        <v>0</v>
      </c>
      <c r="U445" s="7"/>
      <c r="V445" s="7">
        <v>0</v>
      </c>
      <c r="W445" s="7">
        <v>0</v>
      </c>
      <c r="X445" s="7">
        <v>0</v>
      </c>
      <c r="Y445" s="7"/>
      <c r="Z445" s="7">
        <v>0</v>
      </c>
      <c r="AA445" s="7">
        <v>0</v>
      </c>
      <c r="AB445" s="7">
        <v>0</v>
      </c>
      <c r="AC445" s="7"/>
      <c r="AD445" s="7">
        <v>0</v>
      </c>
      <c r="AE445" s="7">
        <v>0</v>
      </c>
      <c r="AF445" s="7">
        <v>0</v>
      </c>
      <c r="AG445" s="29">
        <v>0</v>
      </c>
      <c r="AH445" s="7">
        <v>0</v>
      </c>
      <c r="AI445" s="7">
        <v>0</v>
      </c>
      <c r="AJ445" s="7">
        <v>0</v>
      </c>
      <c r="AK445" s="29">
        <v>0</v>
      </c>
      <c r="AL445" s="7">
        <v>0</v>
      </c>
      <c r="AM445" s="105">
        <v>0</v>
      </c>
      <c r="AN445" s="7">
        <v>0</v>
      </c>
      <c r="AO445" s="11">
        <v>0</v>
      </c>
      <c r="AP445" s="105">
        <v>0</v>
      </c>
      <c r="AQ445" s="11">
        <v>0</v>
      </c>
      <c r="AR445" s="11">
        <v>0</v>
      </c>
      <c r="AS445" s="11">
        <v>0</v>
      </c>
      <c r="AT445" s="11">
        <v>0</v>
      </c>
      <c r="AU445" s="11"/>
      <c r="AV445" s="11">
        <v>0</v>
      </c>
      <c r="AW445" s="11">
        <v>0</v>
      </c>
      <c r="AX445" s="11"/>
      <c r="AZ445" s="11"/>
      <c r="BA445" s="11"/>
    </row>
    <row r="446" spans="1:53" hidden="1" x14ac:dyDescent="0.25">
      <c r="A446">
        <v>5</v>
      </c>
      <c r="B446" t="str">
        <f t="shared" si="46"/>
        <v>FlC-8934</v>
      </c>
      <c r="C446" s="2" t="s">
        <v>315</v>
      </c>
      <c r="D446" s="2" t="str">
        <f t="shared" si="50"/>
        <v>8</v>
      </c>
      <c r="E446" s="2" t="str">
        <f t="shared" si="51"/>
        <v>89</v>
      </c>
      <c r="F446" s="2" t="str">
        <f t="shared" si="52"/>
        <v>893</v>
      </c>
      <c r="G446" s="1" t="s">
        <v>836</v>
      </c>
      <c r="H446" s="7">
        <v>0</v>
      </c>
      <c r="I446" s="7"/>
      <c r="J446" s="7">
        <v>0</v>
      </c>
      <c r="K446" s="7">
        <v>0</v>
      </c>
      <c r="L446" s="7">
        <v>0</v>
      </c>
      <c r="M446" s="7"/>
      <c r="N446" s="7">
        <v>0</v>
      </c>
      <c r="O446" s="7">
        <v>0</v>
      </c>
      <c r="P446" s="7">
        <v>0</v>
      </c>
      <c r="Q446" s="7"/>
      <c r="R446" s="7">
        <v>0</v>
      </c>
      <c r="S446" s="7">
        <v>0</v>
      </c>
      <c r="T446" s="7">
        <v>0</v>
      </c>
      <c r="U446" s="7"/>
      <c r="V446" s="7">
        <v>0</v>
      </c>
      <c r="W446" s="7">
        <v>0</v>
      </c>
      <c r="X446" s="7">
        <v>0</v>
      </c>
      <c r="Y446" s="7"/>
      <c r="Z446" s="7">
        <v>0</v>
      </c>
      <c r="AA446" s="7">
        <v>0</v>
      </c>
      <c r="AB446" s="7">
        <v>0</v>
      </c>
      <c r="AC446" s="7"/>
      <c r="AD446" s="7">
        <v>0</v>
      </c>
      <c r="AE446" s="7">
        <v>0</v>
      </c>
      <c r="AF446" s="7">
        <v>0</v>
      </c>
      <c r="AG446" s="29">
        <v>0</v>
      </c>
      <c r="AH446" s="7">
        <v>0</v>
      </c>
      <c r="AI446" s="7">
        <v>0</v>
      </c>
      <c r="AJ446" s="7">
        <v>0</v>
      </c>
      <c r="AK446" s="29">
        <v>0</v>
      </c>
      <c r="AL446" s="7">
        <v>0</v>
      </c>
      <c r="AM446" s="105">
        <v>0</v>
      </c>
      <c r="AN446" s="7">
        <v>0</v>
      </c>
      <c r="AO446" s="11">
        <v>0</v>
      </c>
      <c r="AP446" s="105">
        <v>0</v>
      </c>
      <c r="AQ446" s="11">
        <v>0</v>
      </c>
      <c r="AR446" s="11">
        <v>0</v>
      </c>
      <c r="AS446" s="11">
        <v>0</v>
      </c>
      <c r="AT446" s="11">
        <v>0</v>
      </c>
      <c r="AU446" s="11">
        <v>0</v>
      </c>
      <c r="AV446" s="11">
        <v>0</v>
      </c>
      <c r="AW446" s="11">
        <v>0</v>
      </c>
      <c r="AX446" s="11">
        <v>0</v>
      </c>
      <c r="AZ446" s="11">
        <v>0</v>
      </c>
      <c r="BA446" s="11">
        <v>0</v>
      </c>
    </row>
    <row r="447" spans="1:53" hidden="1" x14ac:dyDescent="0.25">
      <c r="A447">
        <v>5</v>
      </c>
      <c r="B447" t="str">
        <f t="shared" si="46"/>
        <v>FlC-8935</v>
      </c>
      <c r="C447" s="2" t="s">
        <v>315</v>
      </c>
      <c r="D447" s="2" t="str">
        <f t="shared" si="50"/>
        <v>8</v>
      </c>
      <c r="E447" s="2" t="str">
        <f t="shared" si="51"/>
        <v>89</v>
      </c>
      <c r="F447" s="2" t="str">
        <f t="shared" si="52"/>
        <v>893</v>
      </c>
      <c r="G447" s="1" t="s">
        <v>837</v>
      </c>
      <c r="H447" s="7">
        <v>0</v>
      </c>
      <c r="I447" s="7"/>
      <c r="J447" s="7">
        <v>0</v>
      </c>
      <c r="K447" s="7">
        <v>0</v>
      </c>
      <c r="L447" s="7">
        <v>0</v>
      </c>
      <c r="M447" s="7"/>
      <c r="N447" s="7">
        <v>0</v>
      </c>
      <c r="O447" s="7">
        <v>0</v>
      </c>
      <c r="P447" s="7">
        <v>0</v>
      </c>
      <c r="Q447" s="7"/>
      <c r="R447" s="7">
        <v>0</v>
      </c>
      <c r="S447" s="7">
        <v>0</v>
      </c>
      <c r="T447" s="7">
        <v>0</v>
      </c>
      <c r="U447" s="7"/>
      <c r="V447" s="7">
        <v>0</v>
      </c>
      <c r="W447" s="7">
        <v>0</v>
      </c>
      <c r="X447" s="7">
        <v>0</v>
      </c>
      <c r="Y447" s="7"/>
      <c r="Z447" s="7">
        <v>0</v>
      </c>
      <c r="AA447" s="7">
        <v>0</v>
      </c>
      <c r="AB447" s="7">
        <v>0</v>
      </c>
      <c r="AC447" s="7"/>
      <c r="AD447" s="7">
        <v>0</v>
      </c>
      <c r="AE447" s="7">
        <v>0</v>
      </c>
      <c r="AF447" s="7">
        <v>0</v>
      </c>
      <c r="AG447" s="29">
        <v>6.4829999999999997</v>
      </c>
      <c r="AH447" s="7">
        <v>6.4829999999999997</v>
      </c>
      <c r="AI447" s="7">
        <v>6.4829999999999997</v>
      </c>
      <c r="AJ447" s="7">
        <v>0</v>
      </c>
      <c r="AK447" s="29">
        <v>37.832000000000001</v>
      </c>
      <c r="AL447" s="7">
        <v>37.832000000000001</v>
      </c>
      <c r="AM447" s="105">
        <v>37.832000000000001</v>
      </c>
      <c r="AN447" s="7">
        <v>1441</v>
      </c>
      <c r="AO447" s="11">
        <v>1353.81495</v>
      </c>
      <c r="AP447" s="105">
        <v>1353.8150000000001</v>
      </c>
      <c r="AQ447" s="11">
        <v>1353.8150000000001</v>
      </c>
      <c r="AR447" s="11">
        <v>137</v>
      </c>
      <c r="AS447" s="11">
        <v>2710.0571800000002</v>
      </c>
      <c r="AT447" s="11">
        <v>2710.0571800000002</v>
      </c>
      <c r="AU447" s="11">
        <v>2710.0571800000002</v>
      </c>
      <c r="AV447" s="11">
        <v>3473</v>
      </c>
      <c r="AW447" s="11">
        <v>1372</v>
      </c>
      <c r="AX447" s="11">
        <v>1372</v>
      </c>
      <c r="AZ447" s="11">
        <v>1658</v>
      </c>
      <c r="BA447" s="11">
        <v>3163</v>
      </c>
    </row>
    <row r="448" spans="1:53" hidden="1" x14ac:dyDescent="0.25">
      <c r="A448">
        <v>5</v>
      </c>
      <c r="B448" t="str">
        <f t="shared" si="46"/>
        <v>FlC-8940</v>
      </c>
      <c r="C448" s="2" t="s">
        <v>315</v>
      </c>
      <c r="D448" s="2" t="str">
        <f t="shared" si="50"/>
        <v>8</v>
      </c>
      <c r="E448" s="2" t="str">
        <f t="shared" si="51"/>
        <v>89</v>
      </c>
      <c r="F448" s="2" t="str">
        <f t="shared" si="52"/>
        <v>894</v>
      </c>
      <c r="G448" s="1" t="s">
        <v>838</v>
      </c>
      <c r="H448" s="7">
        <v>0</v>
      </c>
      <c r="I448" s="7"/>
      <c r="J448" s="7">
        <v>0</v>
      </c>
      <c r="K448" s="7">
        <v>0</v>
      </c>
      <c r="L448" s="7">
        <v>0</v>
      </c>
      <c r="M448" s="7"/>
      <c r="N448" s="7">
        <v>0</v>
      </c>
      <c r="O448" s="7">
        <v>0</v>
      </c>
      <c r="P448" s="7">
        <v>0</v>
      </c>
      <c r="Q448" s="7"/>
      <c r="R448" s="7">
        <v>0</v>
      </c>
      <c r="S448" s="7">
        <v>0</v>
      </c>
      <c r="T448" s="7">
        <v>0</v>
      </c>
      <c r="U448" s="7"/>
      <c r="V448" s="7">
        <v>0</v>
      </c>
      <c r="W448" s="7">
        <v>0</v>
      </c>
      <c r="X448" s="7">
        <v>0</v>
      </c>
      <c r="Y448" s="7"/>
      <c r="Z448" s="7">
        <v>0</v>
      </c>
      <c r="AA448" s="7">
        <v>0</v>
      </c>
      <c r="AB448" s="7">
        <v>0</v>
      </c>
      <c r="AC448" s="7"/>
      <c r="AD448" s="7">
        <v>0</v>
      </c>
      <c r="AE448" s="7">
        <v>0</v>
      </c>
      <c r="AF448" s="7">
        <v>0</v>
      </c>
      <c r="AG448" s="29">
        <v>0</v>
      </c>
      <c r="AH448" s="7">
        <v>0</v>
      </c>
      <c r="AI448" s="7">
        <v>0</v>
      </c>
      <c r="AJ448" s="7">
        <v>0</v>
      </c>
      <c r="AK448" s="29">
        <v>0</v>
      </c>
      <c r="AL448" s="7">
        <v>0</v>
      </c>
      <c r="AM448" s="105">
        <v>0</v>
      </c>
      <c r="AN448" s="7">
        <v>258</v>
      </c>
      <c r="AO448" s="11">
        <v>8.3520000000000003</v>
      </c>
      <c r="AP448" s="105">
        <v>8.3520000000000003</v>
      </c>
      <c r="AQ448" s="11">
        <v>8.3520000000000003</v>
      </c>
      <c r="AR448" s="11">
        <v>567</v>
      </c>
      <c r="AS448" s="11">
        <v>74.199089999999998</v>
      </c>
      <c r="AT448" s="11">
        <v>74.199089999999998</v>
      </c>
      <c r="AU448" s="11">
        <v>74.199089999999998</v>
      </c>
      <c r="AV448" s="11">
        <v>870</v>
      </c>
      <c r="AW448" s="11">
        <v>167</v>
      </c>
      <c r="AX448" s="11">
        <v>167</v>
      </c>
      <c r="AZ448" s="11">
        <v>1159</v>
      </c>
      <c r="BA448" s="11">
        <v>300</v>
      </c>
    </row>
    <row r="449" spans="1:53" hidden="1" x14ac:dyDescent="0.25">
      <c r="A449">
        <v>5</v>
      </c>
      <c r="B449" t="str">
        <f t="shared" si="46"/>
        <v>FlC-8950</v>
      </c>
      <c r="C449" s="2" t="s">
        <v>315</v>
      </c>
      <c r="D449" s="2" t="str">
        <f t="shared" si="50"/>
        <v>8</v>
      </c>
      <c r="E449" s="2" t="str">
        <f t="shared" si="51"/>
        <v>89</v>
      </c>
      <c r="F449" s="2" t="str">
        <f t="shared" si="52"/>
        <v>895</v>
      </c>
      <c r="G449" s="1" t="s">
        <v>839</v>
      </c>
      <c r="H449" s="7">
        <v>1057</v>
      </c>
      <c r="I449" s="7"/>
      <c r="J449" s="7">
        <v>941.82100000000003</v>
      </c>
      <c r="K449" s="7">
        <v>941.82100000000003</v>
      </c>
      <c r="L449" s="7">
        <v>1057</v>
      </c>
      <c r="M449" s="7"/>
      <c r="N449" s="7">
        <v>948.64300000000003</v>
      </c>
      <c r="O449" s="7">
        <v>948.64300000000003</v>
      </c>
      <c r="P449" s="7">
        <v>1057</v>
      </c>
      <c r="Q449" s="7"/>
      <c r="R449" s="7">
        <v>936.23599999999999</v>
      </c>
      <c r="S449" s="7">
        <v>936.23599999999999</v>
      </c>
      <c r="T449" s="7">
        <v>1057</v>
      </c>
      <c r="U449" s="7"/>
      <c r="V449" s="7">
        <v>40.765000000000001</v>
      </c>
      <c r="W449" s="7">
        <v>40.765000000000001</v>
      </c>
      <c r="X449" s="7">
        <v>1057</v>
      </c>
      <c r="Y449" s="7"/>
      <c r="Z449" s="7">
        <v>30.887</v>
      </c>
      <c r="AA449" s="7">
        <v>30.887</v>
      </c>
      <c r="AB449" s="7">
        <v>215</v>
      </c>
      <c r="AC449" s="7"/>
      <c r="AD449" s="7">
        <v>32.47</v>
      </c>
      <c r="AE449" s="7">
        <v>32.47</v>
      </c>
      <c r="AF449" s="7">
        <v>215</v>
      </c>
      <c r="AG449" s="29">
        <v>195</v>
      </c>
      <c r="AH449" s="7">
        <v>79.155000000000001</v>
      </c>
      <c r="AI449" s="7">
        <v>79.155000000000001</v>
      </c>
      <c r="AJ449" s="7">
        <v>200</v>
      </c>
      <c r="AK449" s="29">
        <v>195</v>
      </c>
      <c r="AL449" s="7">
        <v>137.39264</v>
      </c>
      <c r="AM449" s="105">
        <v>137.39264</v>
      </c>
      <c r="AN449" s="7">
        <v>200</v>
      </c>
      <c r="AO449" s="11">
        <v>94036.73431</v>
      </c>
      <c r="AP449" s="105">
        <v>95028.668999999994</v>
      </c>
      <c r="AQ449" s="11">
        <v>95028.668999999994</v>
      </c>
      <c r="AR449" s="11">
        <v>200</v>
      </c>
      <c r="AS449" s="11">
        <v>15478.285389999999</v>
      </c>
      <c r="AT449" s="11">
        <v>16075.900309999999</v>
      </c>
      <c r="AU449" s="11">
        <v>16075.900309999999</v>
      </c>
      <c r="AV449" s="11">
        <v>195</v>
      </c>
      <c r="AW449" s="11">
        <v>782</v>
      </c>
      <c r="AX449" s="11">
        <v>728</v>
      </c>
      <c r="AZ449" s="11">
        <v>195</v>
      </c>
      <c r="BA449" s="11">
        <v>8</v>
      </c>
    </row>
    <row r="450" spans="1:53" hidden="1" x14ac:dyDescent="0.25">
      <c r="A450">
        <v>5</v>
      </c>
      <c r="B450" t="str">
        <f t="shared" si="46"/>
        <v>FlC-8961</v>
      </c>
      <c r="C450" s="2" t="s">
        <v>315</v>
      </c>
      <c r="D450" s="2" t="str">
        <f t="shared" si="50"/>
        <v>8</v>
      </c>
      <c r="E450" s="2" t="str">
        <f t="shared" si="51"/>
        <v>89</v>
      </c>
      <c r="F450" s="2" t="str">
        <f t="shared" si="52"/>
        <v>896</v>
      </c>
      <c r="G450" s="1" t="s">
        <v>840</v>
      </c>
      <c r="H450" s="7">
        <v>0</v>
      </c>
      <c r="I450" s="7"/>
      <c r="J450" s="7">
        <v>0</v>
      </c>
      <c r="K450" s="7">
        <v>0</v>
      </c>
      <c r="L450" s="7">
        <v>0</v>
      </c>
      <c r="M450" s="7"/>
      <c r="N450" s="7">
        <v>0</v>
      </c>
      <c r="O450" s="7">
        <v>0</v>
      </c>
      <c r="P450" s="7">
        <v>0</v>
      </c>
      <c r="Q450" s="7"/>
      <c r="R450" s="7">
        <v>0</v>
      </c>
      <c r="S450" s="7">
        <v>0</v>
      </c>
      <c r="T450" s="7">
        <v>0</v>
      </c>
      <c r="U450" s="7"/>
      <c r="V450" s="7">
        <v>0</v>
      </c>
      <c r="W450" s="7">
        <v>0</v>
      </c>
      <c r="X450" s="7">
        <v>0</v>
      </c>
      <c r="Y450" s="7"/>
      <c r="Z450" s="7">
        <v>0</v>
      </c>
      <c r="AA450" s="7">
        <v>0</v>
      </c>
      <c r="AB450" s="7">
        <v>0</v>
      </c>
      <c r="AC450" s="7"/>
      <c r="AD450" s="7">
        <v>0</v>
      </c>
      <c r="AE450" s="7">
        <v>0</v>
      </c>
      <c r="AF450" s="7">
        <v>0</v>
      </c>
      <c r="AG450" s="29">
        <v>171105.38</v>
      </c>
      <c r="AH450" s="7">
        <v>172368.83499999999</v>
      </c>
      <c r="AI450" s="7">
        <v>172368.83499999999</v>
      </c>
      <c r="AJ450" s="7">
        <v>0</v>
      </c>
      <c r="AK450" s="29">
        <v>0</v>
      </c>
      <c r="AL450" s="7">
        <v>0</v>
      </c>
      <c r="AM450" s="105">
        <v>0</v>
      </c>
      <c r="AN450" s="7">
        <v>1253</v>
      </c>
      <c r="AO450" s="11">
        <v>0</v>
      </c>
      <c r="AP450" s="105">
        <v>0</v>
      </c>
      <c r="AQ450" s="11">
        <v>0</v>
      </c>
      <c r="AR450" s="11">
        <v>0</v>
      </c>
      <c r="AS450" s="11">
        <v>0</v>
      </c>
      <c r="AT450" s="11">
        <v>0</v>
      </c>
      <c r="AU450" s="11">
        <v>0</v>
      </c>
      <c r="AV450" s="11">
        <v>0</v>
      </c>
      <c r="AW450" s="11">
        <v>0</v>
      </c>
      <c r="AX450" s="11">
        <v>0</v>
      </c>
      <c r="AZ450" s="11">
        <v>0</v>
      </c>
      <c r="BA450" s="11">
        <v>0</v>
      </c>
    </row>
    <row r="451" spans="1:53" hidden="1" x14ac:dyDescent="0.25">
      <c r="A451">
        <v>5</v>
      </c>
      <c r="B451" t="str">
        <f t="shared" ref="B451:B514" si="53">C451&amp;"-"&amp;G451</f>
        <v>FlC-8962</v>
      </c>
      <c r="C451" s="2" t="s">
        <v>315</v>
      </c>
      <c r="D451" s="2" t="str">
        <f t="shared" si="50"/>
        <v>8</v>
      </c>
      <c r="E451" s="2" t="str">
        <f t="shared" si="51"/>
        <v>89</v>
      </c>
      <c r="F451" s="2" t="str">
        <f t="shared" si="52"/>
        <v>896</v>
      </c>
      <c r="G451" s="1" t="s">
        <v>841</v>
      </c>
      <c r="H451" s="7">
        <v>0</v>
      </c>
      <c r="I451" s="7"/>
      <c r="J451" s="7">
        <v>0</v>
      </c>
      <c r="K451" s="7">
        <v>0</v>
      </c>
      <c r="L451" s="7">
        <v>0</v>
      </c>
      <c r="M451" s="7"/>
      <c r="N451" s="7">
        <v>0</v>
      </c>
      <c r="O451" s="7">
        <v>0</v>
      </c>
      <c r="P451" s="7">
        <v>0</v>
      </c>
      <c r="Q451" s="7"/>
      <c r="R451" s="7">
        <v>0</v>
      </c>
      <c r="S451" s="7">
        <v>0</v>
      </c>
      <c r="T451" s="7">
        <v>0</v>
      </c>
      <c r="U451" s="7"/>
      <c r="V451" s="7">
        <v>0</v>
      </c>
      <c r="W451" s="7">
        <v>0</v>
      </c>
      <c r="X451" s="7">
        <v>0</v>
      </c>
      <c r="Y451" s="7"/>
      <c r="Z451" s="7">
        <v>0</v>
      </c>
      <c r="AA451" s="7">
        <v>0</v>
      </c>
      <c r="AB451" s="7">
        <v>0</v>
      </c>
      <c r="AC451" s="7"/>
      <c r="AD451" s="7">
        <v>0</v>
      </c>
      <c r="AE451" s="7">
        <v>0</v>
      </c>
      <c r="AF451" s="7">
        <v>0</v>
      </c>
      <c r="AG451" s="29">
        <v>0</v>
      </c>
      <c r="AH451" s="7">
        <v>0</v>
      </c>
      <c r="AI451" s="7">
        <v>0</v>
      </c>
      <c r="AJ451" s="7">
        <v>0</v>
      </c>
      <c r="AK451" s="29">
        <v>0</v>
      </c>
      <c r="AL451" s="7">
        <v>0</v>
      </c>
      <c r="AM451" s="105">
        <v>0</v>
      </c>
      <c r="AN451" s="7">
        <v>0</v>
      </c>
      <c r="AO451" s="11">
        <v>0</v>
      </c>
      <c r="AP451" s="105">
        <v>0</v>
      </c>
      <c r="AQ451" s="11">
        <v>0</v>
      </c>
      <c r="AR451" s="11">
        <v>0</v>
      </c>
      <c r="AS451" s="11">
        <v>0</v>
      </c>
      <c r="AT451" s="11">
        <v>0</v>
      </c>
      <c r="AU451" s="11">
        <v>0</v>
      </c>
      <c r="AV451" s="11">
        <v>0</v>
      </c>
      <c r="AW451" s="11">
        <v>0</v>
      </c>
      <c r="AX451" s="11">
        <v>0</v>
      </c>
      <c r="AZ451" s="11">
        <v>0</v>
      </c>
      <c r="BA451" s="11">
        <v>0</v>
      </c>
    </row>
    <row r="452" spans="1:53" hidden="1" x14ac:dyDescent="0.25">
      <c r="A452">
        <v>5</v>
      </c>
      <c r="B452" t="str">
        <f t="shared" si="53"/>
        <v>FlC-8963</v>
      </c>
      <c r="C452" s="2" t="s">
        <v>315</v>
      </c>
      <c r="D452" s="2" t="str">
        <f t="shared" si="50"/>
        <v>8</v>
      </c>
      <c r="E452" s="2" t="str">
        <f t="shared" si="51"/>
        <v>89</v>
      </c>
      <c r="F452" s="2" t="str">
        <f t="shared" si="52"/>
        <v>896</v>
      </c>
      <c r="G452" s="1" t="s">
        <v>842</v>
      </c>
      <c r="H452" s="7">
        <v>0</v>
      </c>
      <c r="I452" s="7"/>
      <c r="J452" s="7">
        <v>0</v>
      </c>
      <c r="K452" s="7">
        <v>0</v>
      </c>
      <c r="L452" s="7">
        <v>0</v>
      </c>
      <c r="M452" s="7"/>
      <c r="N452" s="7">
        <v>0</v>
      </c>
      <c r="O452" s="7">
        <v>0</v>
      </c>
      <c r="P452" s="7">
        <v>0</v>
      </c>
      <c r="Q452" s="7"/>
      <c r="R452" s="7">
        <v>0</v>
      </c>
      <c r="S452" s="7">
        <v>0</v>
      </c>
      <c r="T452" s="7">
        <v>0</v>
      </c>
      <c r="U452" s="7"/>
      <c r="V452" s="7">
        <v>0</v>
      </c>
      <c r="W452" s="7">
        <v>0</v>
      </c>
      <c r="X452" s="7">
        <v>0</v>
      </c>
      <c r="Y452" s="7"/>
      <c r="Z452" s="7">
        <v>0</v>
      </c>
      <c r="AA452" s="7">
        <v>0</v>
      </c>
      <c r="AB452" s="7">
        <v>0</v>
      </c>
      <c r="AC452" s="7"/>
      <c r="AD452" s="7">
        <v>0</v>
      </c>
      <c r="AE452" s="7">
        <v>0</v>
      </c>
      <c r="AF452" s="7">
        <v>0</v>
      </c>
      <c r="AG452" s="29">
        <v>0</v>
      </c>
      <c r="AH452" s="7">
        <v>0</v>
      </c>
      <c r="AI452" s="7">
        <v>0</v>
      </c>
      <c r="AJ452" s="7">
        <v>0</v>
      </c>
      <c r="AK452" s="29">
        <v>0</v>
      </c>
      <c r="AL452" s="7">
        <v>0</v>
      </c>
      <c r="AM452" s="105">
        <v>0</v>
      </c>
      <c r="AN452" s="7">
        <v>0</v>
      </c>
      <c r="AO452" s="11">
        <v>0</v>
      </c>
      <c r="AP452" s="105">
        <v>0</v>
      </c>
      <c r="AQ452" s="11">
        <v>0</v>
      </c>
      <c r="AR452" s="11">
        <v>0</v>
      </c>
      <c r="AS452" s="11">
        <v>0</v>
      </c>
      <c r="AT452" s="11">
        <v>0</v>
      </c>
      <c r="AU452" s="11">
        <v>0</v>
      </c>
      <c r="AV452" s="11">
        <v>0</v>
      </c>
      <c r="AW452" s="11">
        <v>0</v>
      </c>
      <c r="AX452" s="11">
        <v>0</v>
      </c>
      <c r="AZ452" s="11">
        <v>0</v>
      </c>
      <c r="BA452" s="11">
        <v>0</v>
      </c>
    </row>
    <row r="453" spans="1:53" hidden="1" x14ac:dyDescent="0.25">
      <c r="A453">
        <v>5</v>
      </c>
      <c r="B453" t="str">
        <f t="shared" si="53"/>
        <v>FlC-8964</v>
      </c>
      <c r="C453" s="2" t="s">
        <v>315</v>
      </c>
      <c r="D453" s="2" t="str">
        <f t="shared" si="50"/>
        <v>8</v>
      </c>
      <c r="E453" s="2" t="str">
        <f t="shared" si="51"/>
        <v>89</v>
      </c>
      <c r="F453" s="2" t="str">
        <f t="shared" si="52"/>
        <v>896</v>
      </c>
      <c r="G453" s="1" t="s">
        <v>843</v>
      </c>
      <c r="H453" s="7">
        <v>0</v>
      </c>
      <c r="I453" s="7"/>
      <c r="J453" s="7">
        <v>0</v>
      </c>
      <c r="K453" s="7">
        <v>0</v>
      </c>
      <c r="L453" s="7">
        <v>0</v>
      </c>
      <c r="M453" s="7"/>
      <c r="N453" s="7">
        <v>0</v>
      </c>
      <c r="O453" s="7">
        <v>0</v>
      </c>
      <c r="P453" s="7">
        <v>0</v>
      </c>
      <c r="Q453" s="7"/>
      <c r="R453" s="7">
        <v>0</v>
      </c>
      <c r="S453" s="7">
        <v>0</v>
      </c>
      <c r="T453" s="7">
        <v>0</v>
      </c>
      <c r="U453" s="7"/>
      <c r="V453" s="7">
        <v>0</v>
      </c>
      <c r="W453" s="7">
        <v>0</v>
      </c>
      <c r="X453" s="7">
        <v>0</v>
      </c>
      <c r="Y453" s="7"/>
      <c r="Z453" s="7">
        <v>0</v>
      </c>
      <c r="AA453" s="7">
        <v>0</v>
      </c>
      <c r="AB453" s="7">
        <v>0</v>
      </c>
      <c r="AC453" s="7"/>
      <c r="AD453" s="7">
        <v>0</v>
      </c>
      <c r="AE453" s="7">
        <v>0</v>
      </c>
      <c r="AF453" s="7">
        <v>0</v>
      </c>
      <c r="AG453" s="29">
        <v>0</v>
      </c>
      <c r="AH453" s="7">
        <v>0</v>
      </c>
      <c r="AI453" s="7">
        <v>0</v>
      </c>
      <c r="AJ453" s="7">
        <v>0</v>
      </c>
      <c r="AK453" s="29">
        <v>0</v>
      </c>
      <c r="AL453" s="7">
        <v>0</v>
      </c>
      <c r="AM453" s="105">
        <v>0</v>
      </c>
      <c r="AN453" s="7">
        <v>0</v>
      </c>
      <c r="AO453" s="11">
        <v>0</v>
      </c>
      <c r="AP453" s="105">
        <v>0</v>
      </c>
      <c r="AQ453" s="11">
        <v>0</v>
      </c>
      <c r="AR453" s="11">
        <v>0</v>
      </c>
      <c r="AS453" s="11">
        <v>0</v>
      </c>
      <c r="AT453" s="11">
        <v>0</v>
      </c>
      <c r="AU453" s="11">
        <v>0</v>
      </c>
      <c r="AV453" s="11">
        <v>0</v>
      </c>
      <c r="AW453" s="11">
        <v>0</v>
      </c>
      <c r="AX453" s="11">
        <v>0</v>
      </c>
      <c r="AZ453" s="11">
        <v>0</v>
      </c>
      <c r="BA453" s="11">
        <v>0</v>
      </c>
    </row>
    <row r="454" spans="1:53" hidden="1" x14ac:dyDescent="0.25">
      <c r="A454">
        <v>5</v>
      </c>
      <c r="B454" t="str">
        <f t="shared" si="53"/>
        <v>FlC-8965</v>
      </c>
      <c r="C454" s="2" t="s">
        <v>315</v>
      </c>
      <c r="D454" s="2" t="str">
        <f t="shared" si="50"/>
        <v>8</v>
      </c>
      <c r="E454" s="2" t="str">
        <f t="shared" si="51"/>
        <v>89</v>
      </c>
      <c r="F454" s="2" t="str">
        <f t="shared" si="52"/>
        <v>896</v>
      </c>
      <c r="G454" s="1" t="s">
        <v>844</v>
      </c>
      <c r="H454" s="7">
        <v>0</v>
      </c>
      <c r="I454" s="7"/>
      <c r="J454" s="7">
        <v>0</v>
      </c>
      <c r="K454" s="7">
        <v>0</v>
      </c>
      <c r="L454" s="7">
        <v>0</v>
      </c>
      <c r="M454" s="7"/>
      <c r="N454" s="7">
        <v>0</v>
      </c>
      <c r="O454" s="7">
        <v>0</v>
      </c>
      <c r="P454" s="7">
        <v>0</v>
      </c>
      <c r="Q454" s="7"/>
      <c r="R454" s="7">
        <v>0</v>
      </c>
      <c r="S454" s="7">
        <v>0</v>
      </c>
      <c r="T454" s="7">
        <v>0</v>
      </c>
      <c r="U454" s="7"/>
      <c r="V454" s="7">
        <v>0</v>
      </c>
      <c r="W454" s="7">
        <v>0</v>
      </c>
      <c r="X454" s="7">
        <v>0</v>
      </c>
      <c r="Y454" s="7"/>
      <c r="Z454" s="7">
        <v>0</v>
      </c>
      <c r="AA454" s="7">
        <v>0</v>
      </c>
      <c r="AB454" s="7">
        <v>0</v>
      </c>
      <c r="AC454" s="7"/>
      <c r="AD454" s="7">
        <v>0</v>
      </c>
      <c r="AE454" s="7">
        <v>0</v>
      </c>
      <c r="AF454" s="7">
        <v>0</v>
      </c>
      <c r="AG454" s="29">
        <v>0</v>
      </c>
      <c r="AH454" s="7">
        <v>1327.027</v>
      </c>
      <c r="AI454" s="7">
        <v>1327.027</v>
      </c>
      <c r="AJ454" s="7">
        <v>3662</v>
      </c>
      <c r="AK454" s="29">
        <v>5300.1679999999997</v>
      </c>
      <c r="AL454" s="7">
        <v>5300</v>
      </c>
      <c r="AM454" s="105">
        <v>5300</v>
      </c>
      <c r="AN454" s="7">
        <v>35000</v>
      </c>
      <c r="AO454" s="11">
        <v>36153.253499999999</v>
      </c>
      <c r="AP454" s="105">
        <v>36153.254000000001</v>
      </c>
      <c r="AQ454" s="11">
        <v>36153.254000000001</v>
      </c>
      <c r="AR454" s="11">
        <v>17046</v>
      </c>
      <c r="AS454" s="11">
        <v>33396.574370000002</v>
      </c>
      <c r="AT454" s="11">
        <v>22</v>
      </c>
      <c r="AU454" s="11">
        <v>22</v>
      </c>
      <c r="AV454" s="11">
        <v>11151</v>
      </c>
      <c r="AW454" s="11">
        <v>0</v>
      </c>
      <c r="AX454" s="11">
        <v>22</v>
      </c>
      <c r="AZ454" s="11">
        <v>11580</v>
      </c>
      <c r="BA454" s="11">
        <v>0</v>
      </c>
    </row>
    <row r="455" spans="1:53" hidden="1" x14ac:dyDescent="0.25">
      <c r="A455">
        <v>5</v>
      </c>
      <c r="B455" t="str">
        <f t="shared" si="53"/>
        <v>FlC-8971</v>
      </c>
      <c r="C455" s="2" t="s">
        <v>315</v>
      </c>
      <c r="D455" s="2" t="str">
        <f t="shared" si="50"/>
        <v>8</v>
      </c>
      <c r="E455" s="2" t="str">
        <f t="shared" si="51"/>
        <v>89</v>
      </c>
      <c r="F455" s="2" t="str">
        <f t="shared" si="52"/>
        <v>897</v>
      </c>
      <c r="G455" s="1" t="s">
        <v>3550</v>
      </c>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29"/>
      <c r="AH455" s="7"/>
      <c r="AI455" s="7"/>
      <c r="AJ455" s="7"/>
      <c r="AK455" s="29"/>
      <c r="AL455" s="7"/>
      <c r="AM455" s="105"/>
      <c r="AN455" s="7"/>
      <c r="AO455" s="11"/>
      <c r="AP455" s="105"/>
      <c r="AQ455" s="11"/>
      <c r="AR455" s="11"/>
      <c r="AS455" s="11"/>
      <c r="AT455" s="11"/>
      <c r="AU455" s="11">
        <v>0</v>
      </c>
      <c r="AV455" s="11">
        <v>0</v>
      </c>
      <c r="AW455" s="11">
        <v>0</v>
      </c>
      <c r="AX455" s="11">
        <v>0</v>
      </c>
      <c r="AZ455" s="11">
        <v>0</v>
      </c>
      <c r="BA455" s="11">
        <v>0</v>
      </c>
    </row>
    <row r="456" spans="1:53" hidden="1" x14ac:dyDescent="0.25">
      <c r="A456">
        <v>5</v>
      </c>
      <c r="B456" t="str">
        <f t="shared" si="53"/>
        <v>FlC-8972</v>
      </c>
      <c r="C456" s="2" t="s">
        <v>315</v>
      </c>
      <c r="D456" s="2" t="str">
        <f t="shared" si="50"/>
        <v>8</v>
      </c>
      <c r="E456" s="2" t="str">
        <f t="shared" si="51"/>
        <v>89</v>
      </c>
      <c r="F456" s="2" t="str">
        <f t="shared" si="52"/>
        <v>897</v>
      </c>
      <c r="G456" s="1" t="s">
        <v>3552</v>
      </c>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29"/>
      <c r="AH456" s="7"/>
      <c r="AI456" s="7"/>
      <c r="AJ456" s="7"/>
      <c r="AK456" s="29"/>
      <c r="AL456" s="7"/>
      <c r="AM456" s="105"/>
      <c r="AN456" s="7"/>
      <c r="AO456" s="11"/>
      <c r="AP456" s="105"/>
      <c r="AQ456" s="11"/>
      <c r="AR456" s="11"/>
      <c r="AS456" s="11"/>
      <c r="AT456" s="11"/>
      <c r="AU456" s="11">
        <v>0</v>
      </c>
      <c r="AV456" s="11">
        <v>0</v>
      </c>
      <c r="AW456" s="11">
        <v>0</v>
      </c>
      <c r="AX456" s="11">
        <v>0</v>
      </c>
      <c r="AZ456" s="11">
        <v>0</v>
      </c>
      <c r="BA456" s="11">
        <v>0</v>
      </c>
    </row>
    <row r="457" spans="1:53" hidden="1" x14ac:dyDescent="0.25">
      <c r="A457">
        <v>5</v>
      </c>
      <c r="B457" t="str">
        <f t="shared" si="53"/>
        <v>FlC-8973</v>
      </c>
      <c r="C457" s="2" t="s">
        <v>315</v>
      </c>
      <c r="D457" s="2" t="str">
        <f t="shared" si="50"/>
        <v>8</v>
      </c>
      <c r="E457" s="2" t="str">
        <f t="shared" si="51"/>
        <v>89</v>
      </c>
      <c r="F457" s="2" t="str">
        <f t="shared" si="52"/>
        <v>897</v>
      </c>
      <c r="G457" s="1" t="s">
        <v>3551</v>
      </c>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29"/>
      <c r="AH457" s="7"/>
      <c r="AI457" s="7"/>
      <c r="AJ457" s="7"/>
      <c r="AK457" s="29"/>
      <c r="AL457" s="7"/>
      <c r="AM457" s="105"/>
      <c r="AN457" s="7"/>
      <c r="AO457" s="11"/>
      <c r="AP457" s="105"/>
      <c r="AQ457" s="11"/>
      <c r="AR457" s="11"/>
      <c r="AS457" s="11"/>
      <c r="AT457" s="11"/>
      <c r="AU457" s="11">
        <v>0</v>
      </c>
      <c r="AV457" s="11">
        <v>0</v>
      </c>
      <c r="AW457" s="11">
        <v>0</v>
      </c>
      <c r="AX457" s="11">
        <v>0</v>
      </c>
      <c r="AZ457" s="11">
        <v>0</v>
      </c>
      <c r="BA457" s="11">
        <v>0</v>
      </c>
    </row>
    <row r="458" spans="1:53" hidden="1" x14ac:dyDescent="0.25">
      <c r="A458">
        <v>5</v>
      </c>
      <c r="B458" t="str">
        <f t="shared" si="53"/>
        <v>FlC-8974</v>
      </c>
      <c r="C458" s="2" t="s">
        <v>315</v>
      </c>
      <c r="D458" s="2" t="str">
        <f t="shared" si="50"/>
        <v>8</v>
      </c>
      <c r="E458" s="2" t="str">
        <f t="shared" si="51"/>
        <v>89</v>
      </c>
      <c r="F458" s="2" t="str">
        <f t="shared" si="52"/>
        <v>897</v>
      </c>
      <c r="G458" s="1" t="s">
        <v>3553</v>
      </c>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29"/>
      <c r="AH458" s="7"/>
      <c r="AI458" s="7"/>
      <c r="AJ458" s="7"/>
      <c r="AK458" s="29"/>
      <c r="AL458" s="7"/>
      <c r="AM458" s="105"/>
      <c r="AN458" s="7"/>
      <c r="AO458" s="11"/>
      <c r="AP458" s="105"/>
      <c r="AQ458" s="11"/>
      <c r="AR458" s="11"/>
      <c r="AS458" s="11"/>
      <c r="AT458" s="11"/>
      <c r="AU458" s="11">
        <v>0</v>
      </c>
      <c r="AV458" s="11">
        <v>0</v>
      </c>
      <c r="AW458" s="11">
        <v>0</v>
      </c>
      <c r="AX458" s="11">
        <v>0</v>
      </c>
      <c r="AZ458" s="11">
        <v>0</v>
      </c>
      <c r="BA458" s="11">
        <v>0</v>
      </c>
    </row>
    <row r="459" spans="1:53" hidden="1" x14ac:dyDescent="0.25">
      <c r="A459">
        <v>5</v>
      </c>
      <c r="B459" t="str">
        <f t="shared" si="53"/>
        <v>FlC-8975</v>
      </c>
      <c r="C459" s="2" t="s">
        <v>315</v>
      </c>
      <c r="D459" s="2" t="str">
        <f t="shared" si="50"/>
        <v>8</v>
      </c>
      <c r="E459" s="2" t="str">
        <f t="shared" si="51"/>
        <v>89</v>
      </c>
      <c r="F459" s="2" t="str">
        <f t="shared" si="52"/>
        <v>897</v>
      </c>
      <c r="G459" s="1" t="s">
        <v>3554</v>
      </c>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29"/>
      <c r="AH459" s="7"/>
      <c r="AI459" s="7"/>
      <c r="AJ459" s="7"/>
      <c r="AK459" s="29"/>
      <c r="AL459" s="7"/>
      <c r="AM459" s="105"/>
      <c r="AN459" s="7"/>
      <c r="AO459" s="11"/>
      <c r="AP459" s="105"/>
      <c r="AQ459" s="11"/>
      <c r="AR459" s="11"/>
      <c r="AS459" s="11"/>
      <c r="AT459" s="11"/>
      <c r="AU459" s="11">
        <v>0</v>
      </c>
      <c r="AV459" s="11">
        <v>0</v>
      </c>
      <c r="AW459" s="11">
        <v>18</v>
      </c>
      <c r="AX459" s="11">
        <v>22</v>
      </c>
      <c r="AZ459" s="11">
        <v>0</v>
      </c>
      <c r="BA459" s="11">
        <v>13</v>
      </c>
    </row>
    <row r="460" spans="1:53" hidden="1" x14ac:dyDescent="0.25">
      <c r="A460">
        <v>5</v>
      </c>
      <c r="B460" t="str">
        <f t="shared" si="53"/>
        <v>FlC-9610</v>
      </c>
      <c r="C460" s="2" t="s">
        <v>315</v>
      </c>
      <c r="D460" s="2" t="str">
        <f t="shared" si="50"/>
        <v>9</v>
      </c>
      <c r="E460" s="2" t="str">
        <f t="shared" si="51"/>
        <v>96</v>
      </c>
      <c r="F460" s="2" t="str">
        <f t="shared" si="52"/>
        <v>961</v>
      </c>
      <c r="G460" s="1" t="s">
        <v>846</v>
      </c>
      <c r="H460" s="7">
        <v>1175343</v>
      </c>
      <c r="I460" s="7"/>
      <c r="J460" s="7">
        <v>170000</v>
      </c>
      <c r="K460" s="7">
        <v>170000</v>
      </c>
      <c r="L460" s="7">
        <v>486397</v>
      </c>
      <c r="M460" s="7"/>
      <c r="N460" s="7">
        <v>200000</v>
      </c>
      <c r="O460" s="7">
        <v>200000</v>
      </c>
      <c r="P460" s="7">
        <v>3</v>
      </c>
      <c r="Q460" s="7"/>
      <c r="R460" s="7">
        <v>865000</v>
      </c>
      <c r="S460" s="7">
        <v>865000</v>
      </c>
      <c r="T460" s="7">
        <v>3</v>
      </c>
      <c r="U460" s="7"/>
      <c r="V460" s="7">
        <v>8048.5159999999996</v>
      </c>
      <c r="W460" s="7">
        <v>8048.5159999999996</v>
      </c>
      <c r="X460" s="7">
        <v>3</v>
      </c>
      <c r="Y460" s="7"/>
      <c r="Z460" s="7">
        <v>2210</v>
      </c>
      <c r="AA460" s="7">
        <v>2210</v>
      </c>
      <c r="AB460" s="7">
        <v>1163818</v>
      </c>
      <c r="AC460" s="7"/>
      <c r="AD460" s="7">
        <v>1113371.8840000001</v>
      </c>
      <c r="AE460" s="7">
        <v>1113371.8840000001</v>
      </c>
      <c r="AF460" s="7">
        <v>2355238</v>
      </c>
      <c r="AG460" s="29">
        <v>3861662.6669999999</v>
      </c>
      <c r="AH460" s="7">
        <v>3081017.3430000003</v>
      </c>
      <c r="AI460" s="7">
        <v>3081017.3430000003</v>
      </c>
      <c r="AJ460" s="7">
        <v>3141850</v>
      </c>
      <c r="AK460" s="29">
        <v>2582145.1842299998</v>
      </c>
      <c r="AL460" s="7">
        <v>2582516.30418</v>
      </c>
      <c r="AM460" s="105">
        <v>2582516.30418</v>
      </c>
      <c r="AN460" s="7">
        <v>3625243</v>
      </c>
      <c r="AO460" s="11">
        <v>3015849.0976800001</v>
      </c>
      <c r="AP460" s="105">
        <v>3056566.7879999997</v>
      </c>
      <c r="AQ460" s="11">
        <v>3056566.7879999997</v>
      </c>
      <c r="AR460" s="11">
        <v>4121648</v>
      </c>
      <c r="AS460" s="11">
        <v>2887373.03841</v>
      </c>
      <c r="AT460" s="11">
        <v>1743514.99826</v>
      </c>
      <c r="AU460" s="11">
        <v>1760042.99826</v>
      </c>
      <c r="AV460" s="11">
        <v>4227009</v>
      </c>
      <c r="AW460" s="11">
        <v>7608959.5374400001</v>
      </c>
      <c r="AX460" s="11">
        <v>7785253.5374399992</v>
      </c>
      <c r="AZ460" s="11">
        <v>6880459</v>
      </c>
      <c r="BA460" s="11">
        <v>4012279.4602899998</v>
      </c>
    </row>
    <row r="461" spans="1:53" hidden="1" x14ac:dyDescent="0.25">
      <c r="A461">
        <v>5</v>
      </c>
      <c r="B461" t="str">
        <f t="shared" si="53"/>
        <v>FlC-9620</v>
      </c>
      <c r="C461" s="2" t="s">
        <v>315</v>
      </c>
      <c r="D461" s="2" t="str">
        <f t="shared" si="50"/>
        <v>9</v>
      </c>
      <c r="E461" s="2" t="str">
        <f t="shared" si="51"/>
        <v>96</v>
      </c>
      <c r="F461" s="2" t="str">
        <f t="shared" si="52"/>
        <v>962</v>
      </c>
      <c r="G461" s="1" t="s">
        <v>847</v>
      </c>
      <c r="H461" s="7">
        <v>0</v>
      </c>
      <c r="I461" s="7"/>
      <c r="J461" s="7">
        <v>0</v>
      </c>
      <c r="K461" s="7">
        <v>0</v>
      </c>
      <c r="L461" s="7">
        <v>0</v>
      </c>
      <c r="M461" s="7"/>
      <c r="N461" s="7">
        <v>0</v>
      </c>
      <c r="O461" s="7">
        <v>0</v>
      </c>
      <c r="P461" s="7">
        <v>0</v>
      </c>
      <c r="Q461" s="7"/>
      <c r="R461" s="7">
        <v>0</v>
      </c>
      <c r="S461" s="7">
        <v>0</v>
      </c>
      <c r="T461" s="7">
        <v>0</v>
      </c>
      <c r="U461" s="7"/>
      <c r="V461" s="7">
        <v>0</v>
      </c>
      <c r="W461" s="7">
        <v>0</v>
      </c>
      <c r="X461" s="7">
        <v>0</v>
      </c>
      <c r="Y461" s="7"/>
      <c r="Z461" s="7">
        <v>0</v>
      </c>
      <c r="AA461" s="7">
        <v>0</v>
      </c>
      <c r="AB461" s="7">
        <v>0</v>
      </c>
      <c r="AC461" s="7"/>
      <c r="AD461" s="7">
        <v>0</v>
      </c>
      <c r="AE461" s="7">
        <v>0</v>
      </c>
      <c r="AF461" s="7">
        <v>0</v>
      </c>
      <c r="AG461" s="29">
        <v>0</v>
      </c>
      <c r="AH461" s="7">
        <v>0</v>
      </c>
      <c r="AI461" s="7">
        <v>0</v>
      </c>
      <c r="AJ461" s="7">
        <v>0</v>
      </c>
      <c r="AK461" s="29">
        <v>0</v>
      </c>
      <c r="AL461" s="7">
        <v>0</v>
      </c>
      <c r="AM461" s="105">
        <v>0</v>
      </c>
      <c r="AN461" s="7">
        <v>0</v>
      </c>
      <c r="AO461" s="11">
        <v>0</v>
      </c>
      <c r="AP461" s="105">
        <v>94454.683999999994</v>
      </c>
      <c r="AQ461" s="11">
        <v>94454.683999999994</v>
      </c>
      <c r="AR461" s="11">
        <v>0</v>
      </c>
      <c r="AS461" s="11">
        <v>0</v>
      </c>
      <c r="AT461" s="11">
        <v>0</v>
      </c>
      <c r="AU461" s="11">
        <v>0</v>
      </c>
      <c r="AV461" s="11">
        <v>0</v>
      </c>
      <c r="AW461" s="11">
        <v>0</v>
      </c>
      <c r="AX461" s="11">
        <v>0</v>
      </c>
      <c r="AZ461" s="11">
        <v>0</v>
      </c>
      <c r="BA461" s="11">
        <v>0</v>
      </c>
    </row>
    <row r="462" spans="1:53" hidden="1" x14ac:dyDescent="0.25">
      <c r="A462">
        <v>5</v>
      </c>
      <c r="B462" t="str">
        <f t="shared" si="53"/>
        <v>FlC-9630</v>
      </c>
      <c r="C462" s="2" t="s">
        <v>315</v>
      </c>
      <c r="D462" s="2" t="str">
        <f t="shared" si="50"/>
        <v>9</v>
      </c>
      <c r="E462" s="2" t="str">
        <f t="shared" si="51"/>
        <v>96</v>
      </c>
      <c r="F462" s="2" t="str">
        <f t="shared" si="52"/>
        <v>963</v>
      </c>
      <c r="G462" s="1" t="s">
        <v>848</v>
      </c>
      <c r="H462" s="7">
        <v>0</v>
      </c>
      <c r="I462" s="7"/>
      <c r="J462" s="7">
        <v>0</v>
      </c>
      <c r="K462" s="7">
        <v>0</v>
      </c>
      <c r="L462" s="7">
        <v>0</v>
      </c>
      <c r="M462" s="7"/>
      <c r="N462" s="7">
        <v>0</v>
      </c>
      <c r="O462" s="7">
        <v>0</v>
      </c>
      <c r="P462" s="7">
        <v>0</v>
      </c>
      <c r="Q462" s="7"/>
      <c r="R462" s="7">
        <v>0</v>
      </c>
      <c r="S462" s="7">
        <v>0</v>
      </c>
      <c r="T462" s="7">
        <v>0</v>
      </c>
      <c r="U462" s="7"/>
      <c r="V462" s="7">
        <v>0</v>
      </c>
      <c r="W462" s="7">
        <v>0</v>
      </c>
      <c r="X462" s="7">
        <v>0</v>
      </c>
      <c r="Y462" s="7"/>
      <c r="Z462" s="7">
        <v>54300.065999999999</v>
      </c>
      <c r="AA462" s="7">
        <v>54300.065999999999</v>
      </c>
      <c r="AB462" s="7">
        <v>100000</v>
      </c>
      <c r="AC462" s="7"/>
      <c r="AD462" s="7">
        <v>1884.885</v>
      </c>
      <c r="AE462" s="7">
        <v>1884.885</v>
      </c>
      <c r="AF462" s="7">
        <v>23704</v>
      </c>
      <c r="AG462" s="29">
        <v>1346965.412</v>
      </c>
      <c r="AH462" s="7">
        <v>1346965.412</v>
      </c>
      <c r="AI462" s="7">
        <v>1346965.412</v>
      </c>
      <c r="AJ462" s="7">
        <v>2092397</v>
      </c>
      <c r="AK462" s="29">
        <v>2013721.2549999999</v>
      </c>
      <c r="AL462" s="7">
        <v>2020317.63274</v>
      </c>
      <c r="AM462" s="105">
        <v>2020317.63274</v>
      </c>
      <c r="AN462" s="7">
        <v>1499530</v>
      </c>
      <c r="AO462" s="11">
        <v>1559151.30259</v>
      </c>
      <c r="AP462" s="105">
        <v>1501477.4539999999</v>
      </c>
      <c r="AQ462" s="11">
        <v>1502705.128</v>
      </c>
      <c r="AR462" s="11">
        <v>1946529</v>
      </c>
      <c r="AS462" s="11">
        <v>1614087.8057300001</v>
      </c>
      <c r="AT462" s="11">
        <v>1619209.5848399999</v>
      </c>
      <c r="AU462" s="11">
        <v>1619209.5848399999</v>
      </c>
      <c r="AV462" s="11">
        <v>1676935</v>
      </c>
      <c r="AW462" s="11">
        <v>1323031</v>
      </c>
      <c r="AX462" s="11">
        <v>1104741</v>
      </c>
      <c r="AZ462" s="11">
        <v>0</v>
      </c>
      <c r="BA462" s="11">
        <v>58216</v>
      </c>
    </row>
    <row r="463" spans="1:53" hidden="1" x14ac:dyDescent="0.25">
      <c r="A463">
        <v>5</v>
      </c>
      <c r="B463" t="str">
        <f t="shared" si="53"/>
        <v>FlC-9631</v>
      </c>
      <c r="C463" s="2" t="s">
        <v>315</v>
      </c>
      <c r="D463" s="2" t="str">
        <f t="shared" si="50"/>
        <v>9</v>
      </c>
      <c r="E463" s="2" t="str">
        <f t="shared" si="51"/>
        <v>96</v>
      </c>
      <c r="F463" s="2" t="str">
        <f t="shared" si="52"/>
        <v>963</v>
      </c>
      <c r="G463" s="1" t="s">
        <v>3560</v>
      </c>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29"/>
      <c r="AH463" s="7"/>
      <c r="AI463" s="7"/>
      <c r="AJ463" s="7"/>
      <c r="AK463" s="29"/>
      <c r="AL463" s="7"/>
      <c r="AM463" s="105"/>
      <c r="AN463" s="7"/>
      <c r="AO463" s="11"/>
      <c r="AP463" s="105"/>
      <c r="AQ463" s="11"/>
      <c r="AR463" s="11"/>
      <c r="AS463" s="11"/>
      <c r="AT463" s="11"/>
      <c r="AU463" s="11">
        <v>0</v>
      </c>
      <c r="AV463" s="11">
        <v>0</v>
      </c>
      <c r="AW463" s="11">
        <v>200274</v>
      </c>
      <c r="AX463" s="11">
        <v>0</v>
      </c>
      <c r="AZ463" s="11">
        <v>0</v>
      </c>
      <c r="BA463" s="11">
        <v>0</v>
      </c>
    </row>
    <row r="464" spans="1:53" hidden="1" x14ac:dyDescent="0.25">
      <c r="A464">
        <v>5</v>
      </c>
      <c r="B464" t="str">
        <f t="shared" si="53"/>
        <v>FlC-9632</v>
      </c>
      <c r="C464" s="2" t="s">
        <v>315</v>
      </c>
      <c r="D464" s="2" t="str">
        <f t="shared" si="50"/>
        <v>9</v>
      </c>
      <c r="E464" s="2" t="str">
        <f t="shared" si="51"/>
        <v>96</v>
      </c>
      <c r="F464" s="2" t="str">
        <f t="shared" si="52"/>
        <v>963</v>
      </c>
      <c r="G464" s="1" t="s">
        <v>3561</v>
      </c>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29"/>
      <c r="AH464" s="7"/>
      <c r="AI464" s="7"/>
      <c r="AJ464" s="7"/>
      <c r="AK464" s="29"/>
      <c r="AL464" s="7"/>
      <c r="AM464" s="105"/>
      <c r="AN464" s="7"/>
      <c r="AO464" s="11"/>
      <c r="AP464" s="105"/>
      <c r="AQ464" s="11"/>
      <c r="AR464" s="11"/>
      <c r="AS464" s="11"/>
      <c r="AT464" s="11"/>
      <c r="AU464" s="11">
        <v>0</v>
      </c>
      <c r="AV464" s="11">
        <v>0</v>
      </c>
      <c r="AW464" s="11">
        <v>0</v>
      </c>
      <c r="AX464" s="11">
        <v>0</v>
      </c>
      <c r="AZ464" s="11">
        <v>0</v>
      </c>
      <c r="BA464" s="11">
        <v>0</v>
      </c>
    </row>
    <row r="465" spans="1:53" hidden="1" x14ac:dyDescent="0.25">
      <c r="A465">
        <v>5</v>
      </c>
      <c r="B465" t="str">
        <f t="shared" si="53"/>
        <v>FlC-9633</v>
      </c>
      <c r="C465" s="2" t="s">
        <v>315</v>
      </c>
      <c r="D465" s="2" t="str">
        <f t="shared" si="50"/>
        <v>9</v>
      </c>
      <c r="E465" s="2" t="str">
        <f t="shared" si="51"/>
        <v>96</v>
      </c>
      <c r="F465" s="2" t="str">
        <f t="shared" si="52"/>
        <v>963</v>
      </c>
      <c r="G465" s="1" t="s">
        <v>3562</v>
      </c>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29"/>
      <c r="AH465" s="7"/>
      <c r="AI465" s="7"/>
      <c r="AJ465" s="7"/>
      <c r="AK465" s="29"/>
      <c r="AL465" s="7"/>
      <c r="AM465" s="105"/>
      <c r="AN465" s="7"/>
      <c r="AO465" s="11"/>
      <c r="AP465" s="105"/>
      <c r="AQ465" s="11"/>
      <c r="AR465" s="11"/>
      <c r="AS465" s="11"/>
      <c r="AT465" s="11"/>
      <c r="AU465" s="11">
        <v>0</v>
      </c>
      <c r="AV465" s="11">
        <v>0</v>
      </c>
      <c r="AW465" s="11">
        <v>0</v>
      </c>
      <c r="AX465" s="11">
        <v>0</v>
      </c>
      <c r="AZ465" s="11">
        <v>0</v>
      </c>
      <c r="BA465" s="11">
        <v>0</v>
      </c>
    </row>
    <row r="466" spans="1:53" hidden="1" x14ac:dyDescent="0.25">
      <c r="A466">
        <v>5</v>
      </c>
      <c r="B466" t="str">
        <f t="shared" si="53"/>
        <v>FlC-9634</v>
      </c>
      <c r="C466" s="2" t="s">
        <v>315</v>
      </c>
      <c r="D466" s="2" t="str">
        <f t="shared" si="50"/>
        <v>9</v>
      </c>
      <c r="E466" s="2" t="str">
        <f t="shared" si="51"/>
        <v>96</v>
      </c>
      <c r="F466" s="2" t="str">
        <f t="shared" si="52"/>
        <v>963</v>
      </c>
      <c r="G466" s="1" t="s">
        <v>3563</v>
      </c>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29"/>
      <c r="AH466" s="7"/>
      <c r="AI466" s="7"/>
      <c r="AJ466" s="7"/>
      <c r="AK466" s="29"/>
      <c r="AL466" s="7"/>
      <c r="AM466" s="105"/>
      <c r="AN466" s="7"/>
      <c r="AO466" s="11"/>
      <c r="AP466" s="105"/>
      <c r="AQ466" s="11"/>
      <c r="AR466" s="11"/>
      <c r="AS466" s="11"/>
      <c r="AT466" s="11"/>
      <c r="AU466" s="11">
        <v>0</v>
      </c>
      <c r="AV466" s="11">
        <v>0</v>
      </c>
      <c r="AW466" s="11">
        <v>0</v>
      </c>
      <c r="AX466" s="11">
        <v>0</v>
      </c>
      <c r="AZ466" s="11">
        <v>0</v>
      </c>
      <c r="BA466" s="11">
        <v>0</v>
      </c>
    </row>
    <row r="467" spans="1:53" hidden="1" x14ac:dyDescent="0.25">
      <c r="A467">
        <v>5</v>
      </c>
      <c r="B467" t="str">
        <f t="shared" si="53"/>
        <v>FlC-9635</v>
      </c>
      <c r="C467" s="2" t="s">
        <v>315</v>
      </c>
      <c r="D467" s="2" t="str">
        <f t="shared" si="50"/>
        <v>9</v>
      </c>
      <c r="E467" s="2" t="str">
        <f t="shared" si="51"/>
        <v>96</v>
      </c>
      <c r="F467" s="2" t="str">
        <f t="shared" si="52"/>
        <v>963</v>
      </c>
      <c r="G467" s="1" t="s">
        <v>3564</v>
      </c>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29"/>
      <c r="AH467" s="7"/>
      <c r="AI467" s="7"/>
      <c r="AJ467" s="7"/>
      <c r="AK467" s="29"/>
      <c r="AL467" s="7"/>
      <c r="AM467" s="105"/>
      <c r="AN467" s="7"/>
      <c r="AO467" s="11"/>
      <c r="AP467" s="105"/>
      <c r="AQ467" s="11"/>
      <c r="AR467" s="11"/>
      <c r="AS467" s="11"/>
      <c r="AT467" s="11"/>
      <c r="AU467" s="11">
        <v>0</v>
      </c>
      <c r="AV467" s="11">
        <v>0</v>
      </c>
      <c r="AW467" s="11">
        <v>0</v>
      </c>
      <c r="AX467" s="11">
        <v>0</v>
      </c>
      <c r="AZ467" s="11">
        <v>0</v>
      </c>
      <c r="BA467" s="11">
        <v>1193591.4649700001</v>
      </c>
    </row>
    <row r="468" spans="1:53" hidden="1" x14ac:dyDescent="0.25">
      <c r="A468">
        <v>5</v>
      </c>
      <c r="B468" t="str">
        <f t="shared" si="53"/>
        <v>FlC-9640</v>
      </c>
      <c r="C468" s="2" t="s">
        <v>315</v>
      </c>
      <c r="D468" s="2" t="str">
        <f t="shared" si="50"/>
        <v>9</v>
      </c>
      <c r="E468" s="2" t="str">
        <f t="shared" si="51"/>
        <v>96</v>
      </c>
      <c r="F468" s="2" t="str">
        <f t="shared" si="52"/>
        <v>964</v>
      </c>
      <c r="G468" s="1" t="s">
        <v>3565</v>
      </c>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29"/>
      <c r="AH468" s="7"/>
      <c r="AI468" s="7"/>
      <c r="AJ468" s="7"/>
      <c r="AK468" s="29"/>
      <c r="AL468" s="7"/>
      <c r="AM468" s="105"/>
      <c r="AN468" s="7"/>
      <c r="AO468" s="11"/>
      <c r="AP468" s="105"/>
      <c r="AQ468" s="11"/>
      <c r="AR468" s="11"/>
      <c r="AS468" s="11"/>
      <c r="AT468" s="11"/>
      <c r="AU468" s="11">
        <v>0</v>
      </c>
      <c r="AV468" s="11">
        <v>0</v>
      </c>
      <c r="AW468" s="11">
        <v>32379</v>
      </c>
      <c r="AX468" s="11">
        <v>66548</v>
      </c>
      <c r="AZ468" s="11">
        <v>23716</v>
      </c>
      <c r="BA468" s="11">
        <v>198028.56337000002</v>
      </c>
    </row>
    <row r="469" spans="1:53" hidden="1" x14ac:dyDescent="0.25">
      <c r="A469">
        <v>5</v>
      </c>
      <c r="B469" t="str">
        <f t="shared" si="53"/>
        <v>FlC-9670</v>
      </c>
      <c r="C469" s="2" t="s">
        <v>315</v>
      </c>
      <c r="D469" s="2" t="str">
        <f t="shared" si="50"/>
        <v>9</v>
      </c>
      <c r="E469" s="2" t="str">
        <f t="shared" si="51"/>
        <v>96</v>
      </c>
      <c r="F469" s="2" t="str">
        <f t="shared" si="52"/>
        <v>967</v>
      </c>
      <c r="G469" s="1" t="s">
        <v>849</v>
      </c>
      <c r="H469" s="7">
        <v>0</v>
      </c>
      <c r="I469" s="7"/>
      <c r="J469" s="7">
        <v>4856.3109999999997</v>
      </c>
      <c r="K469" s="7">
        <v>4856.3109999999997</v>
      </c>
      <c r="L469" s="7">
        <v>0</v>
      </c>
      <c r="M469" s="7"/>
      <c r="N469" s="7">
        <v>0</v>
      </c>
      <c r="O469" s="7">
        <v>0</v>
      </c>
      <c r="P469" s="7">
        <v>0</v>
      </c>
      <c r="Q469" s="7"/>
      <c r="R469" s="7">
        <v>0</v>
      </c>
      <c r="S469" s="7">
        <v>0</v>
      </c>
      <c r="T469" s="7">
        <v>0</v>
      </c>
      <c r="U469" s="7"/>
      <c r="V469" s="7">
        <v>0</v>
      </c>
      <c r="W469" s="7">
        <v>0</v>
      </c>
      <c r="X469" s="7">
        <v>0</v>
      </c>
      <c r="Y469" s="7"/>
      <c r="Z469" s="7">
        <v>0</v>
      </c>
      <c r="AA469" s="7">
        <v>0</v>
      </c>
      <c r="AB469" s="7">
        <v>0</v>
      </c>
      <c r="AC469" s="7"/>
      <c r="AD469" s="7">
        <v>334.44499999999999</v>
      </c>
      <c r="AE469" s="7">
        <v>334.44499999999999</v>
      </c>
      <c r="AF469" s="7">
        <v>0</v>
      </c>
      <c r="AG469" s="29">
        <v>0</v>
      </c>
      <c r="AH469" s="7">
        <v>0</v>
      </c>
      <c r="AI469" s="7">
        <v>0</v>
      </c>
      <c r="AJ469" s="7">
        <v>0</v>
      </c>
      <c r="AK469" s="29">
        <v>1735</v>
      </c>
      <c r="AL469" s="7">
        <v>0</v>
      </c>
      <c r="AM469" s="105">
        <v>0</v>
      </c>
      <c r="AN469" s="7">
        <v>0</v>
      </c>
      <c r="AO469" s="11">
        <v>0</v>
      </c>
      <c r="AP469" s="105">
        <v>72.055000000000007</v>
      </c>
      <c r="AQ469" s="11">
        <v>72.055000000000007</v>
      </c>
      <c r="AR469" s="11">
        <v>0</v>
      </c>
      <c r="AS469" s="11">
        <v>3028</v>
      </c>
      <c r="AT469" s="11">
        <v>0</v>
      </c>
      <c r="AU469" s="11">
        <v>0</v>
      </c>
      <c r="AV469" s="11">
        <v>0</v>
      </c>
      <c r="AW469" s="11">
        <v>158</v>
      </c>
      <c r="AX469" s="11">
        <v>156</v>
      </c>
      <c r="AZ469" s="11">
        <v>0</v>
      </c>
      <c r="BA469" s="11">
        <v>688</v>
      </c>
    </row>
    <row r="470" spans="1:53" hidden="1" x14ac:dyDescent="0.25">
      <c r="A470">
        <v>5</v>
      </c>
      <c r="B470" t="str">
        <f t="shared" si="53"/>
        <v>FlC-9700</v>
      </c>
      <c r="C470" s="2" t="s">
        <v>315</v>
      </c>
      <c r="D470" s="2" t="str">
        <f t="shared" si="50"/>
        <v>9</v>
      </c>
      <c r="E470" s="2" t="str">
        <f t="shared" si="51"/>
        <v>97</v>
      </c>
      <c r="F470" s="2" t="str">
        <f t="shared" si="52"/>
        <v>970</v>
      </c>
      <c r="G470" s="1" t="s">
        <v>2402</v>
      </c>
      <c r="H470" s="7">
        <v>0</v>
      </c>
      <c r="I470" s="7"/>
      <c r="J470" s="7">
        <v>0</v>
      </c>
      <c r="K470" s="7">
        <v>0</v>
      </c>
      <c r="L470" s="7">
        <v>0</v>
      </c>
      <c r="M470" s="7"/>
      <c r="N470" s="7">
        <v>0</v>
      </c>
      <c r="O470" s="7">
        <v>0</v>
      </c>
      <c r="P470" s="7">
        <v>0</v>
      </c>
      <c r="Q470" s="7"/>
      <c r="R470" s="7">
        <v>0</v>
      </c>
      <c r="S470" s="7">
        <v>0</v>
      </c>
      <c r="T470" s="7">
        <v>0</v>
      </c>
      <c r="U470" s="7"/>
      <c r="V470" s="7">
        <v>0</v>
      </c>
      <c r="W470" s="7">
        <v>0</v>
      </c>
      <c r="X470" s="7">
        <v>0</v>
      </c>
      <c r="Y470" s="7"/>
      <c r="Z470" s="7">
        <v>0</v>
      </c>
      <c r="AA470" s="7">
        <v>0</v>
      </c>
      <c r="AB470" s="7">
        <v>0</v>
      </c>
      <c r="AC470" s="7"/>
      <c r="AD470" s="7">
        <v>0</v>
      </c>
      <c r="AE470" s="7">
        <v>0</v>
      </c>
      <c r="AF470" s="7">
        <v>0</v>
      </c>
      <c r="AG470" s="29">
        <v>0</v>
      </c>
      <c r="AH470" s="7">
        <v>0</v>
      </c>
      <c r="AI470" s="7">
        <v>0</v>
      </c>
      <c r="AJ470" s="7">
        <v>0</v>
      </c>
      <c r="AK470" s="29">
        <v>0</v>
      </c>
      <c r="AL470" s="7">
        <v>0</v>
      </c>
      <c r="AM470" s="105">
        <v>0</v>
      </c>
      <c r="AN470" s="29">
        <v>0</v>
      </c>
      <c r="AO470" s="11">
        <v>0</v>
      </c>
      <c r="AP470" s="105">
        <v>0</v>
      </c>
      <c r="AQ470" s="11">
        <v>0</v>
      </c>
      <c r="AR470" s="11">
        <v>0</v>
      </c>
      <c r="AS470" s="11">
        <v>0</v>
      </c>
      <c r="AT470" s="11">
        <v>0</v>
      </c>
      <c r="AU470" s="11">
        <v>0</v>
      </c>
      <c r="AV470" s="11">
        <v>0</v>
      </c>
      <c r="AW470" s="11">
        <v>0</v>
      </c>
      <c r="AX470" s="11">
        <v>0</v>
      </c>
      <c r="AZ470" s="11">
        <v>0</v>
      </c>
      <c r="BA470" s="11">
        <v>0</v>
      </c>
    </row>
    <row r="471" spans="1:53" hidden="1" x14ac:dyDescent="0.25">
      <c r="A471">
        <v>5</v>
      </c>
      <c r="B471" t="str">
        <f t="shared" si="53"/>
        <v>FlC-9800</v>
      </c>
      <c r="C471" s="2" t="s">
        <v>315</v>
      </c>
      <c r="D471" s="2" t="str">
        <f t="shared" si="50"/>
        <v>9</v>
      </c>
      <c r="E471" s="2" t="str">
        <f t="shared" si="51"/>
        <v>98</v>
      </c>
      <c r="F471" s="2" t="str">
        <f t="shared" si="52"/>
        <v>980</v>
      </c>
      <c r="G471" s="1" t="s">
        <v>852</v>
      </c>
      <c r="H471" s="7">
        <v>0</v>
      </c>
      <c r="I471" s="7"/>
      <c r="J471" s="7">
        <v>0</v>
      </c>
      <c r="K471" s="7">
        <v>0</v>
      </c>
      <c r="L471" s="7">
        <v>0</v>
      </c>
      <c r="M471" s="7"/>
      <c r="N471" s="7">
        <v>0</v>
      </c>
      <c r="O471" s="7">
        <v>0</v>
      </c>
      <c r="P471" s="7">
        <v>0</v>
      </c>
      <c r="Q471" s="7"/>
      <c r="R471" s="7">
        <v>0</v>
      </c>
      <c r="S471" s="7">
        <v>0</v>
      </c>
      <c r="T471" s="7">
        <v>0</v>
      </c>
      <c r="U471" s="7"/>
      <c r="V471" s="7">
        <v>0</v>
      </c>
      <c r="W471" s="7">
        <v>0</v>
      </c>
      <c r="X471" s="7">
        <v>0</v>
      </c>
      <c r="Y471" s="7"/>
      <c r="Z471" s="7">
        <v>0</v>
      </c>
      <c r="AA471" s="7">
        <v>0</v>
      </c>
      <c r="AB471" s="7">
        <v>0</v>
      </c>
      <c r="AC471" s="7"/>
      <c r="AD471" s="7">
        <v>0</v>
      </c>
      <c r="AE471" s="7">
        <v>0</v>
      </c>
      <c r="AF471" s="7">
        <v>0</v>
      </c>
      <c r="AG471" s="29">
        <v>0</v>
      </c>
      <c r="AH471" s="7">
        <v>0</v>
      </c>
      <c r="AI471" s="7">
        <v>0</v>
      </c>
      <c r="AJ471" s="7">
        <v>0</v>
      </c>
      <c r="AK471" s="29">
        <v>500</v>
      </c>
      <c r="AL471" s="7">
        <v>30500</v>
      </c>
      <c r="AM471" s="105">
        <v>30500</v>
      </c>
      <c r="AN471" s="7">
        <v>0</v>
      </c>
      <c r="AO471" s="11">
        <v>87500</v>
      </c>
      <c r="AP471" s="105">
        <v>87500</v>
      </c>
      <c r="AQ471" s="11">
        <v>87500</v>
      </c>
      <c r="AR471" s="11">
        <v>105000</v>
      </c>
      <c r="AS471" s="11">
        <v>0</v>
      </c>
      <c r="AT471" s="11">
        <v>0</v>
      </c>
      <c r="AU471" s="11">
        <v>0</v>
      </c>
      <c r="AV471" s="11">
        <v>150000</v>
      </c>
      <c r="AW471" s="11">
        <v>50063</v>
      </c>
      <c r="AX471" s="11">
        <v>212500</v>
      </c>
      <c r="AZ471" s="11">
        <v>0</v>
      </c>
      <c r="BA471" s="11">
        <v>209722</v>
      </c>
    </row>
    <row r="472" spans="1:53" hidden="1" x14ac:dyDescent="0.25">
      <c r="A472">
        <v>5</v>
      </c>
      <c r="B472" t="str">
        <f t="shared" si="53"/>
        <v>FlC-9900</v>
      </c>
      <c r="C472" s="2" t="s">
        <v>315</v>
      </c>
      <c r="D472" s="2" t="str">
        <f t="shared" si="50"/>
        <v>9</v>
      </c>
      <c r="E472" s="2" t="str">
        <f t="shared" si="51"/>
        <v>99</v>
      </c>
      <c r="F472" s="2" t="str">
        <f t="shared" si="52"/>
        <v>990</v>
      </c>
      <c r="G472" s="1" t="s">
        <v>3544</v>
      </c>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29"/>
      <c r="AH472" s="7"/>
      <c r="AI472" s="7"/>
      <c r="AJ472" s="7"/>
      <c r="AK472" s="29"/>
      <c r="AL472" s="7"/>
      <c r="AM472" s="105"/>
      <c r="AN472" s="7"/>
      <c r="AO472" s="11"/>
      <c r="AP472" s="105"/>
      <c r="AQ472" s="11"/>
      <c r="AR472" s="11"/>
      <c r="AS472" s="11"/>
      <c r="AT472" s="11"/>
      <c r="AU472" s="11">
        <v>0</v>
      </c>
      <c r="AV472" s="11">
        <v>0</v>
      </c>
      <c r="AW472" s="11">
        <v>1560</v>
      </c>
      <c r="AX472" s="11">
        <v>3490</v>
      </c>
      <c r="AZ472" s="11">
        <v>0</v>
      </c>
      <c r="BA472" s="11">
        <v>15381</v>
      </c>
    </row>
    <row r="473" spans="1:53" hidden="1" x14ac:dyDescent="0.25">
      <c r="A473">
        <v>5</v>
      </c>
      <c r="B473" t="str">
        <f t="shared" si="53"/>
        <v>FlC-4851 (old)</v>
      </c>
      <c r="C473" s="2" t="s">
        <v>315</v>
      </c>
      <c r="D473" s="2" t="str">
        <f t="shared" ref="D473:D504" si="54">LEFT($G473,1)</f>
        <v>4</v>
      </c>
      <c r="E473" s="2" t="str">
        <f t="shared" ref="E473:E504" si="55">LEFT($G473,2)</f>
        <v>48</v>
      </c>
      <c r="F473" s="2" t="str">
        <f t="shared" ref="F473:F504" si="56">LEFT($G473,3)</f>
        <v>485</v>
      </c>
      <c r="G473" s="3" t="s">
        <v>3457</v>
      </c>
      <c r="H473" s="7">
        <v>60</v>
      </c>
      <c r="I473" s="7"/>
      <c r="J473" s="7">
        <v>0</v>
      </c>
      <c r="K473" s="7">
        <v>0</v>
      </c>
      <c r="L473" s="7">
        <v>0</v>
      </c>
      <c r="M473" s="7"/>
      <c r="N473" s="7">
        <v>0</v>
      </c>
      <c r="O473" s="7">
        <v>0</v>
      </c>
      <c r="P473" s="7">
        <v>0</v>
      </c>
      <c r="Q473" s="7"/>
      <c r="R473" s="7">
        <v>0</v>
      </c>
      <c r="S473" s="7">
        <v>0</v>
      </c>
      <c r="T473" s="7">
        <v>0</v>
      </c>
      <c r="U473" s="7"/>
      <c r="V473" s="7">
        <v>0</v>
      </c>
      <c r="W473" s="7">
        <v>0</v>
      </c>
      <c r="X473" s="7">
        <v>0</v>
      </c>
      <c r="Y473" s="7"/>
      <c r="Z473" s="7">
        <v>741</v>
      </c>
      <c r="AA473" s="7">
        <v>741</v>
      </c>
      <c r="AB473" s="7">
        <v>0</v>
      </c>
      <c r="AC473" s="7"/>
      <c r="AD473" s="7">
        <v>0</v>
      </c>
      <c r="AE473" s="7">
        <v>0</v>
      </c>
      <c r="AF473" s="7">
        <v>0</v>
      </c>
      <c r="AG473" s="29">
        <v>0</v>
      </c>
      <c r="AH473" s="7">
        <v>0</v>
      </c>
      <c r="AI473" s="7">
        <v>0</v>
      </c>
      <c r="AJ473" s="7">
        <v>0</v>
      </c>
      <c r="AK473" s="29">
        <v>0</v>
      </c>
      <c r="AL473" s="7">
        <v>0</v>
      </c>
      <c r="AM473" s="105">
        <v>0</v>
      </c>
      <c r="AN473" s="7">
        <v>0</v>
      </c>
      <c r="AO473" s="11">
        <v>0</v>
      </c>
      <c r="AP473" s="105">
        <v>0</v>
      </c>
      <c r="AQ473" s="11">
        <v>0</v>
      </c>
      <c r="AR473" s="11">
        <v>0</v>
      </c>
      <c r="AS473" s="11">
        <v>0</v>
      </c>
      <c r="AT473" s="11">
        <v>0</v>
      </c>
      <c r="AU473" s="11"/>
      <c r="AV473" s="11">
        <v>0</v>
      </c>
      <c r="AW473" s="11">
        <v>0</v>
      </c>
      <c r="AX473" s="11"/>
      <c r="AZ473" s="11"/>
      <c r="BA473" s="11"/>
    </row>
    <row r="474" spans="1:53" hidden="1" x14ac:dyDescent="0.25">
      <c r="A474">
        <v>5</v>
      </c>
      <c r="B474" t="str">
        <f t="shared" si="53"/>
        <v>FlC-4852 (old)</v>
      </c>
      <c r="C474" s="2" t="s">
        <v>315</v>
      </c>
      <c r="D474" s="2" t="str">
        <f t="shared" si="54"/>
        <v>4</v>
      </c>
      <c r="E474" s="2" t="str">
        <f t="shared" si="55"/>
        <v>48</v>
      </c>
      <c r="F474" s="2" t="str">
        <f t="shared" si="56"/>
        <v>485</v>
      </c>
      <c r="G474" s="3" t="s">
        <v>3458</v>
      </c>
      <c r="H474" s="7">
        <v>0</v>
      </c>
      <c r="I474" s="7"/>
      <c r="J474" s="7">
        <v>0</v>
      </c>
      <c r="K474" s="7">
        <v>0</v>
      </c>
      <c r="L474" s="7">
        <v>0</v>
      </c>
      <c r="M474" s="7"/>
      <c r="N474" s="7">
        <v>0</v>
      </c>
      <c r="O474" s="7">
        <v>0</v>
      </c>
      <c r="P474" s="7">
        <v>0</v>
      </c>
      <c r="Q474" s="7"/>
      <c r="R474" s="7">
        <v>2.5089999999999999</v>
      </c>
      <c r="S474" s="7">
        <v>2.5089999999999999</v>
      </c>
      <c r="T474" s="7">
        <v>0</v>
      </c>
      <c r="U474" s="7"/>
      <c r="V474" s="7">
        <v>182.5299</v>
      </c>
      <c r="W474" s="7">
        <v>182.5299</v>
      </c>
      <c r="X474" s="7">
        <v>0</v>
      </c>
      <c r="Y474" s="7"/>
      <c r="Z474" s="7">
        <v>830.70100000000002</v>
      </c>
      <c r="AA474" s="7">
        <v>830.70100000000002</v>
      </c>
      <c r="AB474" s="7">
        <v>0</v>
      </c>
      <c r="AC474" s="7"/>
      <c r="AD474" s="7">
        <v>0</v>
      </c>
      <c r="AE474" s="7">
        <v>0</v>
      </c>
      <c r="AF474" s="7">
        <v>0</v>
      </c>
      <c r="AG474" s="29">
        <v>0</v>
      </c>
      <c r="AH474" s="7">
        <v>0</v>
      </c>
      <c r="AI474" s="7">
        <v>0</v>
      </c>
      <c r="AJ474" s="7">
        <v>0</v>
      </c>
      <c r="AK474" s="29">
        <v>0</v>
      </c>
      <c r="AL474" s="7">
        <v>0</v>
      </c>
      <c r="AM474" s="105">
        <v>0</v>
      </c>
      <c r="AN474" s="7">
        <v>0</v>
      </c>
      <c r="AO474" s="11">
        <v>0</v>
      </c>
      <c r="AP474" s="105">
        <v>0</v>
      </c>
      <c r="AQ474" s="11">
        <v>0</v>
      </c>
      <c r="AR474" s="11">
        <v>0</v>
      </c>
      <c r="AS474" s="11">
        <v>0</v>
      </c>
      <c r="AT474" s="11">
        <v>0</v>
      </c>
      <c r="AU474" s="11"/>
      <c r="AV474" s="11">
        <v>0</v>
      </c>
      <c r="AW474" s="11">
        <v>0</v>
      </c>
      <c r="AX474" s="11"/>
      <c r="AZ474" s="11"/>
      <c r="BA474" s="11"/>
    </row>
    <row r="475" spans="1:53" hidden="1" x14ac:dyDescent="0.25">
      <c r="A475">
        <v>5</v>
      </c>
      <c r="B475" t="str">
        <f t="shared" si="53"/>
        <v>FlC-6851 (old)</v>
      </c>
      <c r="C475" s="2" t="s">
        <v>315</v>
      </c>
      <c r="D475" s="2" t="str">
        <f t="shared" si="54"/>
        <v>6</v>
      </c>
      <c r="E475" s="2" t="str">
        <f t="shared" si="55"/>
        <v>68</v>
      </c>
      <c r="F475" s="2" t="str">
        <f t="shared" si="56"/>
        <v>685</v>
      </c>
      <c r="G475" s="3" t="s">
        <v>3459</v>
      </c>
      <c r="H475" s="7">
        <v>0</v>
      </c>
      <c r="I475" s="7"/>
      <c r="J475" s="7">
        <v>0</v>
      </c>
      <c r="K475" s="7">
        <v>0</v>
      </c>
      <c r="L475" s="7">
        <v>0</v>
      </c>
      <c r="M475" s="7"/>
      <c r="N475" s="7">
        <v>12300</v>
      </c>
      <c r="O475" s="7">
        <v>12300</v>
      </c>
      <c r="P475" s="7">
        <v>0</v>
      </c>
      <c r="Q475" s="7"/>
      <c r="R475" s="7">
        <v>0</v>
      </c>
      <c r="S475" s="7">
        <v>0</v>
      </c>
      <c r="T475" s="7">
        <v>0</v>
      </c>
      <c r="U475" s="7"/>
      <c r="V475" s="7">
        <v>0</v>
      </c>
      <c r="W475" s="7">
        <v>0</v>
      </c>
      <c r="X475" s="7">
        <v>0</v>
      </c>
      <c r="Y475" s="7"/>
      <c r="Z475" s="7">
        <v>0</v>
      </c>
      <c r="AA475" s="7">
        <v>0</v>
      </c>
      <c r="AB475" s="7">
        <v>0</v>
      </c>
      <c r="AC475" s="7"/>
      <c r="AD475" s="7">
        <v>0</v>
      </c>
      <c r="AE475" s="7">
        <v>0</v>
      </c>
      <c r="AF475" s="7">
        <v>0</v>
      </c>
      <c r="AG475" s="29">
        <v>0</v>
      </c>
      <c r="AH475" s="7">
        <v>0</v>
      </c>
      <c r="AI475" s="7">
        <v>0</v>
      </c>
      <c r="AJ475" s="7">
        <v>0</v>
      </c>
      <c r="AK475" s="29">
        <v>0</v>
      </c>
      <c r="AL475" s="7">
        <v>0</v>
      </c>
      <c r="AM475" s="105">
        <v>0</v>
      </c>
      <c r="AN475" s="7">
        <v>0</v>
      </c>
      <c r="AO475" s="11">
        <v>0</v>
      </c>
      <c r="AP475" s="105">
        <v>0</v>
      </c>
      <c r="AQ475" s="11">
        <v>0</v>
      </c>
      <c r="AR475" s="11">
        <v>0</v>
      </c>
      <c r="AS475" s="11">
        <v>0</v>
      </c>
      <c r="AT475" s="11">
        <v>0</v>
      </c>
      <c r="AU475" s="11"/>
      <c r="AV475" s="11">
        <v>0</v>
      </c>
      <c r="AW475" s="11">
        <v>0</v>
      </c>
      <c r="AX475" s="11"/>
      <c r="AZ475" s="11"/>
      <c r="BA475" s="11"/>
    </row>
    <row r="476" spans="1:53" hidden="1" x14ac:dyDescent="0.25">
      <c r="A476">
        <v>5</v>
      </c>
      <c r="B476" t="str">
        <f t="shared" si="53"/>
        <v>FlC-6852 (old)</v>
      </c>
      <c r="C476" s="2" t="s">
        <v>315</v>
      </c>
      <c r="D476" s="2" t="str">
        <f t="shared" si="54"/>
        <v>6</v>
      </c>
      <c r="E476" s="2" t="str">
        <f t="shared" si="55"/>
        <v>68</v>
      </c>
      <c r="F476" s="2" t="str">
        <f t="shared" si="56"/>
        <v>685</v>
      </c>
      <c r="G476" s="3" t="s">
        <v>3460</v>
      </c>
      <c r="H476" s="7">
        <v>0</v>
      </c>
      <c r="I476" s="7"/>
      <c r="J476" s="7">
        <v>0</v>
      </c>
      <c r="K476" s="7">
        <v>0</v>
      </c>
      <c r="L476" s="7">
        <v>0</v>
      </c>
      <c r="M476" s="7"/>
      <c r="N476" s="7">
        <v>0</v>
      </c>
      <c r="O476" s="7">
        <v>0</v>
      </c>
      <c r="P476" s="7">
        <v>0</v>
      </c>
      <c r="Q476" s="7"/>
      <c r="R476" s="7">
        <v>0</v>
      </c>
      <c r="S476" s="7">
        <v>0</v>
      </c>
      <c r="T476" s="7">
        <v>2000</v>
      </c>
      <c r="U476" s="7"/>
      <c r="V476" s="7">
        <v>54.893999999999998</v>
      </c>
      <c r="W476" s="7">
        <v>54.893999999999998</v>
      </c>
      <c r="X476" s="7">
        <v>0</v>
      </c>
      <c r="Y476" s="7"/>
      <c r="Z476" s="7">
        <v>0</v>
      </c>
      <c r="AA476" s="7">
        <v>0</v>
      </c>
      <c r="AB476" s="7">
        <v>0</v>
      </c>
      <c r="AC476" s="7"/>
      <c r="AD476" s="7">
        <v>0</v>
      </c>
      <c r="AE476" s="7">
        <v>0</v>
      </c>
      <c r="AF476" s="7">
        <v>0</v>
      </c>
      <c r="AG476" s="29">
        <v>0</v>
      </c>
      <c r="AH476" s="7">
        <v>0</v>
      </c>
      <c r="AI476" s="7">
        <v>0</v>
      </c>
      <c r="AJ476" s="7">
        <v>0</v>
      </c>
      <c r="AK476" s="29">
        <v>0</v>
      </c>
      <c r="AL476" s="7">
        <v>0</v>
      </c>
      <c r="AM476" s="105">
        <v>0</v>
      </c>
      <c r="AN476" s="7">
        <v>0</v>
      </c>
      <c r="AO476" s="11">
        <v>0</v>
      </c>
      <c r="AP476" s="105">
        <v>0</v>
      </c>
      <c r="AQ476" s="11">
        <v>0</v>
      </c>
      <c r="AR476" s="11">
        <v>0</v>
      </c>
      <c r="AS476" s="11">
        <v>0</v>
      </c>
      <c r="AT476" s="11">
        <v>0</v>
      </c>
      <c r="AU476" s="11"/>
      <c r="AV476" s="11">
        <v>0</v>
      </c>
      <c r="AW476" s="11">
        <v>0</v>
      </c>
      <c r="AX476" s="11"/>
      <c r="AZ476" s="11"/>
      <c r="BA476" s="11"/>
    </row>
    <row r="477" spans="1:53" hidden="1" x14ac:dyDescent="0.25">
      <c r="A477">
        <v>6</v>
      </c>
      <c r="B477" t="str">
        <f t="shared" si="53"/>
        <v>FrC-0600</v>
      </c>
      <c r="C477" s="2" t="s">
        <v>316</v>
      </c>
      <c r="D477" s="2" t="str">
        <f t="shared" si="54"/>
        <v>0</v>
      </c>
      <c r="E477" s="2" t="str">
        <f t="shared" si="55"/>
        <v>06</v>
      </c>
      <c r="F477" s="2" t="str">
        <f t="shared" si="56"/>
        <v>060</v>
      </c>
      <c r="G477" s="1" t="s">
        <v>626</v>
      </c>
      <c r="H477" s="7">
        <v>0</v>
      </c>
      <c r="I477" s="7"/>
      <c r="J477" s="7">
        <v>0</v>
      </c>
      <c r="K477" s="7">
        <v>0</v>
      </c>
      <c r="L477" s="7">
        <v>0</v>
      </c>
      <c r="M477" s="7"/>
      <c r="N477" s="7">
        <v>0</v>
      </c>
      <c r="O477" s="7">
        <v>0</v>
      </c>
      <c r="P477" s="7">
        <v>0</v>
      </c>
      <c r="Q477" s="7"/>
      <c r="R477" s="7">
        <v>0</v>
      </c>
      <c r="S477" s="7">
        <v>0</v>
      </c>
      <c r="T477" s="7">
        <v>0</v>
      </c>
      <c r="U477" s="7"/>
      <c r="V477" s="7">
        <v>0</v>
      </c>
      <c r="W477" s="7">
        <v>0</v>
      </c>
      <c r="X477" s="7">
        <v>0</v>
      </c>
      <c r="Y477" s="7"/>
      <c r="Z477" s="7">
        <v>0</v>
      </c>
      <c r="AA477" s="7">
        <v>0</v>
      </c>
      <c r="AB477" s="7">
        <v>200</v>
      </c>
      <c r="AC477" s="7"/>
      <c r="AD477" s="7">
        <v>0</v>
      </c>
      <c r="AE477" s="7">
        <v>0</v>
      </c>
      <c r="AF477" s="7">
        <v>50</v>
      </c>
      <c r="AG477" s="29">
        <v>0</v>
      </c>
      <c r="AH477" s="7">
        <v>0</v>
      </c>
      <c r="AI477" s="7">
        <v>0</v>
      </c>
      <c r="AJ477" s="7">
        <v>0</v>
      </c>
      <c r="AK477" s="29">
        <v>0</v>
      </c>
      <c r="AL477" s="7">
        <v>0</v>
      </c>
      <c r="AM477" s="105">
        <v>0</v>
      </c>
      <c r="AN477" s="7">
        <v>0</v>
      </c>
      <c r="AO477" s="11">
        <v>0</v>
      </c>
      <c r="AP477" s="105">
        <v>0</v>
      </c>
      <c r="AQ477" s="11">
        <v>0</v>
      </c>
      <c r="AR477" s="11">
        <v>4774.0429999999997</v>
      </c>
      <c r="AS477" s="11">
        <v>0</v>
      </c>
      <c r="AT477" s="11">
        <v>0</v>
      </c>
      <c r="AU477" s="11">
        <v>0</v>
      </c>
      <c r="AV477" s="11">
        <v>0</v>
      </c>
      <c r="AW477" s="11">
        <v>0</v>
      </c>
      <c r="AX477" s="11">
        <v>0</v>
      </c>
      <c r="AZ477" s="11">
        <f>VLOOKUP(G477,'[1]Recettes '!$1:$1048576,6,FALSE)</f>
        <v>0</v>
      </c>
      <c r="BA477" s="11">
        <v>0</v>
      </c>
    </row>
    <row r="478" spans="1:53" hidden="1" x14ac:dyDescent="0.25">
      <c r="A478">
        <v>6</v>
      </c>
      <c r="B478" t="str">
        <f t="shared" si="53"/>
        <v>FrC-0700</v>
      </c>
      <c r="C478" s="2" t="s">
        <v>316</v>
      </c>
      <c r="D478" s="2" t="str">
        <f t="shared" si="54"/>
        <v>0</v>
      </c>
      <c r="E478" s="2" t="str">
        <f t="shared" si="55"/>
        <v>07</v>
      </c>
      <c r="F478" s="2" t="str">
        <f t="shared" si="56"/>
        <v>070</v>
      </c>
      <c r="G478" s="1" t="s">
        <v>2102</v>
      </c>
      <c r="H478" s="7">
        <v>0</v>
      </c>
      <c r="I478" s="7"/>
      <c r="J478" s="7">
        <v>0</v>
      </c>
      <c r="K478" s="7">
        <v>0</v>
      </c>
      <c r="L478" s="7">
        <v>0</v>
      </c>
      <c r="M478" s="7"/>
      <c r="N478" s="7">
        <v>0</v>
      </c>
      <c r="O478" s="7">
        <v>0</v>
      </c>
      <c r="P478" s="7">
        <v>0</v>
      </c>
      <c r="Q478" s="7"/>
      <c r="R478" s="7">
        <v>0</v>
      </c>
      <c r="S478" s="7">
        <v>0</v>
      </c>
      <c r="T478" s="7">
        <v>0</v>
      </c>
      <c r="U478" s="7"/>
      <c r="V478" s="7">
        <v>0</v>
      </c>
      <c r="W478" s="7">
        <v>0</v>
      </c>
      <c r="X478" s="7">
        <v>0</v>
      </c>
      <c r="Y478" s="7"/>
      <c r="Z478" s="7">
        <v>0</v>
      </c>
      <c r="AA478" s="7">
        <v>0</v>
      </c>
      <c r="AB478" s="7">
        <v>0</v>
      </c>
      <c r="AC478" s="7"/>
      <c r="AD478" s="7">
        <v>0</v>
      </c>
      <c r="AE478" s="7">
        <v>0</v>
      </c>
      <c r="AF478" s="7">
        <v>0</v>
      </c>
      <c r="AG478" s="29">
        <v>0</v>
      </c>
      <c r="AH478" s="7">
        <v>0</v>
      </c>
      <c r="AI478" s="7">
        <v>0</v>
      </c>
      <c r="AJ478" s="7">
        <v>0</v>
      </c>
      <c r="AK478" s="29">
        <v>0</v>
      </c>
      <c r="AL478" s="7">
        <v>0</v>
      </c>
      <c r="AM478" s="105">
        <v>0</v>
      </c>
      <c r="AN478" s="7">
        <v>0</v>
      </c>
      <c r="AO478" s="11">
        <v>0</v>
      </c>
      <c r="AP478" s="105">
        <v>0</v>
      </c>
      <c r="AQ478" s="11">
        <v>0</v>
      </c>
      <c r="AR478" s="11">
        <v>0</v>
      </c>
      <c r="AS478" s="11">
        <v>0</v>
      </c>
      <c r="AT478" s="11">
        <v>0</v>
      </c>
      <c r="AU478" s="11"/>
      <c r="AV478" s="11">
        <v>0</v>
      </c>
      <c r="AW478" s="11">
        <v>0</v>
      </c>
      <c r="AX478" s="11"/>
      <c r="AZ478" s="11"/>
      <c r="BA478" s="11"/>
    </row>
    <row r="479" spans="1:53" hidden="1" x14ac:dyDescent="0.25">
      <c r="A479">
        <v>6</v>
      </c>
      <c r="B479" t="str">
        <f t="shared" si="53"/>
        <v>FrC-1611</v>
      </c>
      <c r="C479" s="2" t="s">
        <v>316</v>
      </c>
      <c r="D479" s="2" t="str">
        <f t="shared" si="54"/>
        <v>1</v>
      </c>
      <c r="E479" s="2" t="str">
        <f t="shared" si="55"/>
        <v>16</v>
      </c>
      <c r="F479" s="2" t="str">
        <f t="shared" si="56"/>
        <v>161</v>
      </c>
      <c r="G479" s="1" t="s">
        <v>629</v>
      </c>
      <c r="H479" s="7">
        <v>8924</v>
      </c>
      <c r="I479" s="7"/>
      <c r="J479" s="7">
        <v>9906</v>
      </c>
      <c r="K479" s="7">
        <v>9906</v>
      </c>
      <c r="L479" s="7">
        <v>8924</v>
      </c>
      <c r="M479" s="7"/>
      <c r="N479" s="7">
        <v>13848</v>
      </c>
      <c r="O479" s="7">
        <v>136309</v>
      </c>
      <c r="P479" s="7">
        <v>8924</v>
      </c>
      <c r="Q479" s="7"/>
      <c r="R479" s="7">
        <v>20975</v>
      </c>
      <c r="S479" s="7">
        <v>179270</v>
      </c>
      <c r="T479" s="7">
        <v>19024</v>
      </c>
      <c r="U479" s="7"/>
      <c r="V479" s="7">
        <v>276772</v>
      </c>
      <c r="W479" s="7">
        <v>272651.74943999999</v>
      </c>
      <c r="X479" s="7">
        <v>120322</v>
      </c>
      <c r="Y479" s="7"/>
      <c r="Z479" s="7">
        <v>282638.74443999998</v>
      </c>
      <c r="AA479" s="7">
        <v>293068.30349999998</v>
      </c>
      <c r="AB479" s="7">
        <v>115274.67251999999</v>
      </c>
      <c r="AC479" s="7"/>
      <c r="AD479" s="7">
        <v>251835.81877000001</v>
      </c>
      <c r="AE479" s="7">
        <v>311635.20910999994</v>
      </c>
      <c r="AF479" s="7">
        <v>221504.07826000001</v>
      </c>
      <c r="AG479" s="29">
        <v>255820.60879999999</v>
      </c>
      <c r="AH479" s="7">
        <v>276586.38990000001</v>
      </c>
      <c r="AI479" s="7">
        <v>280178.39842999994</v>
      </c>
      <c r="AJ479" s="7">
        <v>227522.80927639673</v>
      </c>
      <c r="AK479" s="29">
        <v>265175.57487999997</v>
      </c>
      <c r="AL479" s="7">
        <v>282859.25748299999</v>
      </c>
      <c r="AM479" s="105">
        <v>261072.84221300003</v>
      </c>
      <c r="AN479" s="7">
        <v>237136.39995927509</v>
      </c>
      <c r="AO479" s="11">
        <v>248730.01473</v>
      </c>
      <c r="AP479" s="105">
        <v>256825.90169</v>
      </c>
      <c r="AQ479" s="11">
        <v>258432.84079999995</v>
      </c>
      <c r="AR479" s="11">
        <v>237078.27560091505</v>
      </c>
      <c r="AS479" s="11">
        <v>255710.5742</v>
      </c>
      <c r="AT479" s="11">
        <v>254106.32474999994</v>
      </c>
      <c r="AU479" s="11">
        <v>254584.51161999995</v>
      </c>
      <c r="AV479" s="11">
        <v>235752.96027929999</v>
      </c>
      <c r="AW479" s="11">
        <v>206726.54687350002</v>
      </c>
      <c r="AX479" s="11">
        <v>225737</v>
      </c>
      <c r="AZ479" s="11">
        <v>231671.062454</v>
      </c>
      <c r="BA479" s="11">
        <v>253292.8910612</v>
      </c>
    </row>
    <row r="480" spans="1:53" hidden="1" x14ac:dyDescent="0.25">
      <c r="A480">
        <v>6</v>
      </c>
      <c r="B480" t="str">
        <f t="shared" si="53"/>
        <v>FrC-1612</v>
      </c>
      <c r="C480" s="2" t="s">
        <v>316</v>
      </c>
      <c r="D480" s="2" t="str">
        <f t="shared" si="54"/>
        <v>1</v>
      </c>
      <c r="E480" s="2" t="str">
        <f t="shared" si="55"/>
        <v>16</v>
      </c>
      <c r="F480" s="2" t="str">
        <f t="shared" si="56"/>
        <v>161</v>
      </c>
      <c r="G480" s="1" t="s">
        <v>630</v>
      </c>
      <c r="H480" s="7">
        <v>26333</v>
      </c>
      <c r="I480" s="7"/>
      <c r="J480" s="7">
        <v>23535</v>
      </c>
      <c r="K480" s="7">
        <v>23535</v>
      </c>
      <c r="L480" s="7">
        <v>42339</v>
      </c>
      <c r="M480" s="7"/>
      <c r="N480" s="7">
        <v>21699</v>
      </c>
      <c r="O480" s="7">
        <v>126940</v>
      </c>
      <c r="P480" s="7">
        <v>23659</v>
      </c>
      <c r="Q480" s="7"/>
      <c r="R480" s="7">
        <v>24712</v>
      </c>
      <c r="S480" s="7">
        <v>155628</v>
      </c>
      <c r="T480" s="7">
        <v>23502</v>
      </c>
      <c r="U480" s="7"/>
      <c r="V480" s="7">
        <v>141991</v>
      </c>
      <c r="W480" s="7">
        <v>161018.19127000001</v>
      </c>
      <c r="X480" s="7">
        <v>24000</v>
      </c>
      <c r="Y480" s="7"/>
      <c r="Z480" s="7">
        <v>169398.43569000001</v>
      </c>
      <c r="AA480" s="7">
        <v>198099.22495</v>
      </c>
      <c r="AB480" s="7">
        <v>49220.79221</v>
      </c>
      <c r="AC480" s="7"/>
      <c r="AD480" s="7">
        <v>275377.32052000001</v>
      </c>
      <c r="AE480" s="7">
        <v>205576.13187000004</v>
      </c>
      <c r="AF480" s="7">
        <v>182171.82938000001</v>
      </c>
      <c r="AG480" s="29">
        <v>185574.17158000002</v>
      </c>
      <c r="AH480" s="7">
        <v>188101.57403999998</v>
      </c>
      <c r="AI480" s="7">
        <v>190335.99173000004</v>
      </c>
      <c r="AJ480" s="7">
        <v>179177.579</v>
      </c>
      <c r="AK480" s="29">
        <v>179432.30211299995</v>
      </c>
      <c r="AL480" s="7">
        <v>187073.93278</v>
      </c>
      <c r="AM480" s="105">
        <v>212137.46119999999</v>
      </c>
      <c r="AN480" s="7">
        <v>182585.91576264027</v>
      </c>
      <c r="AO480" s="11">
        <v>199302.88899999997</v>
      </c>
      <c r="AP480" s="105">
        <v>219189.55984999996</v>
      </c>
      <c r="AQ480" s="11">
        <v>218451.7661999999</v>
      </c>
      <c r="AR480" s="11">
        <v>209294.81326888211</v>
      </c>
      <c r="AS480" s="11">
        <v>196164.30052160006</v>
      </c>
      <c r="AT480" s="11">
        <v>220978.85111000005</v>
      </c>
      <c r="AU480" s="11">
        <v>222003.74502000006</v>
      </c>
      <c r="AV480" s="11">
        <v>208654.3938743</v>
      </c>
      <c r="AW480" s="11">
        <v>192914.63151999997</v>
      </c>
      <c r="AX480" s="11">
        <v>241646.07578000004</v>
      </c>
      <c r="AZ480" s="11">
        <v>213746.34219020006</v>
      </c>
      <c r="BA480" s="11">
        <v>247779.80217380004</v>
      </c>
    </row>
    <row r="481" spans="1:53" hidden="1" x14ac:dyDescent="0.25">
      <c r="A481">
        <v>6</v>
      </c>
      <c r="B481" t="str">
        <f t="shared" si="53"/>
        <v>FrC-1613</v>
      </c>
      <c r="C481" s="2" t="s">
        <v>316</v>
      </c>
      <c r="D481" s="2" t="str">
        <f t="shared" si="54"/>
        <v>1</v>
      </c>
      <c r="E481" s="2" t="str">
        <f t="shared" si="55"/>
        <v>16</v>
      </c>
      <c r="F481" s="2" t="str">
        <f t="shared" si="56"/>
        <v>161</v>
      </c>
      <c r="G481" s="1" t="s">
        <v>631</v>
      </c>
      <c r="H481" s="7">
        <v>0</v>
      </c>
      <c r="I481" s="7"/>
      <c r="J481" s="7">
        <v>0</v>
      </c>
      <c r="K481" s="7">
        <v>0</v>
      </c>
      <c r="L481" s="7">
        <v>0</v>
      </c>
      <c r="M481" s="7"/>
      <c r="N481" s="7">
        <v>0</v>
      </c>
      <c r="O481" s="7">
        <v>0</v>
      </c>
      <c r="P481" s="7">
        <v>0</v>
      </c>
      <c r="Q481" s="7"/>
      <c r="R481" s="7">
        <v>0</v>
      </c>
      <c r="S481" s="7">
        <v>0</v>
      </c>
      <c r="T481" s="7">
        <v>0</v>
      </c>
      <c r="U481" s="7"/>
      <c r="V481" s="7">
        <v>0</v>
      </c>
      <c r="W481" s="7">
        <v>0</v>
      </c>
      <c r="X481" s="7">
        <v>0</v>
      </c>
      <c r="Y481" s="7"/>
      <c r="Z481" s="7">
        <v>0</v>
      </c>
      <c r="AA481" s="7">
        <v>0</v>
      </c>
      <c r="AB481" s="7">
        <v>0</v>
      </c>
      <c r="AC481" s="7"/>
      <c r="AD481" s="7">
        <v>0</v>
      </c>
      <c r="AE481" s="7">
        <v>0</v>
      </c>
      <c r="AF481" s="7">
        <v>0</v>
      </c>
      <c r="AG481" s="29">
        <v>0</v>
      </c>
      <c r="AH481" s="7">
        <v>0</v>
      </c>
      <c r="AI481" s="7">
        <v>25</v>
      </c>
      <c r="AJ481" s="7">
        <v>60</v>
      </c>
      <c r="AK481" s="29">
        <v>31.1</v>
      </c>
      <c r="AL481" s="7">
        <v>31.1</v>
      </c>
      <c r="AM481" s="105">
        <v>31.1</v>
      </c>
      <c r="AN481" s="7">
        <v>116.75</v>
      </c>
      <c r="AO481" s="11">
        <v>53.15</v>
      </c>
      <c r="AP481" s="105">
        <v>53.15</v>
      </c>
      <c r="AQ481" s="11">
        <v>53.150000000000006</v>
      </c>
      <c r="AR481" s="11">
        <v>55</v>
      </c>
      <c r="AS481" s="11">
        <v>112.63</v>
      </c>
      <c r="AT481" s="11">
        <v>118.53</v>
      </c>
      <c r="AU481" s="11">
        <v>118.08</v>
      </c>
      <c r="AV481" s="11">
        <v>0</v>
      </c>
      <c r="AW481" s="11">
        <v>19.233000000000001</v>
      </c>
      <c r="AX481" s="11">
        <v>15.393600000000001</v>
      </c>
      <c r="AZ481" s="11">
        <v>41</v>
      </c>
      <c r="BA481" s="11">
        <v>0</v>
      </c>
    </row>
    <row r="482" spans="1:53" hidden="1" x14ac:dyDescent="0.25">
      <c r="A482">
        <v>6</v>
      </c>
      <c r="B482" t="str">
        <f t="shared" si="53"/>
        <v>FrC-1620</v>
      </c>
      <c r="C482" s="2" t="s">
        <v>316</v>
      </c>
      <c r="D482" s="2" t="str">
        <f t="shared" si="54"/>
        <v>1</v>
      </c>
      <c r="E482" s="2" t="str">
        <f t="shared" si="55"/>
        <v>16</v>
      </c>
      <c r="F482" s="2" t="str">
        <f t="shared" si="56"/>
        <v>162</v>
      </c>
      <c r="G482" s="1" t="s">
        <v>632</v>
      </c>
      <c r="H482" s="7">
        <v>0</v>
      </c>
      <c r="I482" s="7"/>
      <c r="J482" s="7">
        <v>1957</v>
      </c>
      <c r="K482" s="7">
        <v>1957</v>
      </c>
      <c r="L482" s="7">
        <v>0</v>
      </c>
      <c r="M482" s="7"/>
      <c r="N482" s="7">
        <v>1119</v>
      </c>
      <c r="O482" s="7">
        <v>1119</v>
      </c>
      <c r="P482" s="7">
        <v>0</v>
      </c>
      <c r="Q482" s="7"/>
      <c r="R482" s="7">
        <v>947</v>
      </c>
      <c r="S482" s="7">
        <v>947</v>
      </c>
      <c r="T482" s="7">
        <v>0</v>
      </c>
      <c r="U482" s="7"/>
      <c r="V482" s="7">
        <v>26133</v>
      </c>
      <c r="W482" s="7">
        <v>29241.288670000002</v>
      </c>
      <c r="X482" s="7">
        <v>1162</v>
      </c>
      <c r="Y482" s="7"/>
      <c r="Z482" s="7">
        <v>15483.42333</v>
      </c>
      <c r="AA482" s="7">
        <v>26500.161670000001</v>
      </c>
      <c r="AB482" s="7">
        <v>1103.5189399999999</v>
      </c>
      <c r="AC482" s="7"/>
      <c r="AD482" s="7">
        <v>4755.8340200000002</v>
      </c>
      <c r="AE482" s="7">
        <v>29614.040829999994</v>
      </c>
      <c r="AF482" s="7">
        <v>13745.623799999999</v>
      </c>
      <c r="AG482" s="29">
        <v>4470.5289100000009</v>
      </c>
      <c r="AH482" s="7">
        <v>9208.1668800000007</v>
      </c>
      <c r="AI482" s="7">
        <v>9759.3851399999985</v>
      </c>
      <c r="AJ482" s="7">
        <v>6162.3302314000002</v>
      </c>
      <c r="AK482" s="29">
        <v>4435.7404814000001</v>
      </c>
      <c r="AL482" s="7">
        <v>6968.9727699999994</v>
      </c>
      <c r="AM482" s="105">
        <v>6120.9852299999984</v>
      </c>
      <c r="AN482" s="7">
        <v>7306.8711214000004</v>
      </c>
      <c r="AO482" s="11">
        <v>5154.1929199999995</v>
      </c>
      <c r="AP482" s="105">
        <v>6315.7320400000008</v>
      </c>
      <c r="AQ482" s="11">
        <v>7967.909880000002</v>
      </c>
      <c r="AR482" s="11">
        <v>8146.2620099999995</v>
      </c>
      <c r="AS482" s="11">
        <v>1877.8813299999999</v>
      </c>
      <c r="AT482" s="11">
        <v>6249.7210800000003</v>
      </c>
      <c r="AU482" s="11">
        <v>6794.6263799999997</v>
      </c>
      <c r="AV482" s="11">
        <v>10107.555000699998</v>
      </c>
      <c r="AW482" s="11">
        <v>21661.713879999996</v>
      </c>
      <c r="AX482" s="11">
        <v>24807</v>
      </c>
      <c r="AZ482" s="11">
        <v>7864.3955400000004</v>
      </c>
      <c r="BA482" s="11">
        <v>4475.5543999999991</v>
      </c>
    </row>
    <row r="483" spans="1:53" hidden="1" x14ac:dyDescent="0.25">
      <c r="A483">
        <v>6</v>
      </c>
      <c r="B483" t="str">
        <f t="shared" si="53"/>
        <v>FrC-1700</v>
      </c>
      <c r="C483" s="2" t="s">
        <v>316</v>
      </c>
      <c r="D483" s="2" t="str">
        <f t="shared" si="54"/>
        <v>1</v>
      </c>
      <c r="E483" s="2" t="str">
        <f t="shared" si="55"/>
        <v>17</v>
      </c>
      <c r="F483" s="2" t="str">
        <f t="shared" si="56"/>
        <v>170</v>
      </c>
      <c r="G483" s="1" t="s">
        <v>963</v>
      </c>
      <c r="H483" s="7">
        <v>0</v>
      </c>
      <c r="I483" s="7"/>
      <c r="J483" s="7">
        <v>0</v>
      </c>
      <c r="K483" s="7">
        <v>0</v>
      </c>
      <c r="L483" s="7">
        <v>0</v>
      </c>
      <c r="M483" s="7"/>
      <c r="N483" s="7">
        <v>0</v>
      </c>
      <c r="O483" s="7">
        <v>0</v>
      </c>
      <c r="P483" s="7">
        <v>0</v>
      </c>
      <c r="Q483" s="7"/>
      <c r="R483" s="7">
        <v>0</v>
      </c>
      <c r="S483" s="7">
        <v>0</v>
      </c>
      <c r="T483" s="7">
        <v>0</v>
      </c>
      <c r="U483" s="7"/>
      <c r="V483" s="7">
        <v>0</v>
      </c>
      <c r="W483" s="7">
        <v>0</v>
      </c>
      <c r="X483" s="7">
        <v>0</v>
      </c>
      <c r="Y483" s="7"/>
      <c r="Z483" s="7">
        <v>0</v>
      </c>
      <c r="AA483" s="7">
        <v>0</v>
      </c>
      <c r="AB483" s="7">
        <v>0</v>
      </c>
      <c r="AC483" s="7"/>
      <c r="AD483" s="7">
        <v>0</v>
      </c>
      <c r="AE483" s="7">
        <v>0</v>
      </c>
      <c r="AF483" s="7">
        <v>0</v>
      </c>
      <c r="AG483" s="29">
        <v>0</v>
      </c>
      <c r="AH483" s="7">
        <v>0</v>
      </c>
      <c r="AI483" s="7">
        <v>0</v>
      </c>
      <c r="AJ483" s="7">
        <v>0</v>
      </c>
      <c r="AK483" s="29">
        <v>0</v>
      </c>
      <c r="AL483" s="7">
        <v>0</v>
      </c>
      <c r="AM483" s="105">
        <v>0</v>
      </c>
      <c r="AN483" s="7">
        <v>0</v>
      </c>
      <c r="AO483" s="11">
        <v>0</v>
      </c>
      <c r="AP483" s="105">
        <v>0</v>
      </c>
      <c r="AQ483" s="11">
        <v>0</v>
      </c>
      <c r="AR483" s="11">
        <v>0</v>
      </c>
      <c r="AS483" s="11">
        <v>0</v>
      </c>
      <c r="AT483" s="11">
        <v>0</v>
      </c>
      <c r="AU483" s="11"/>
      <c r="AV483" s="11">
        <v>0</v>
      </c>
      <c r="AW483" s="11">
        <v>0</v>
      </c>
      <c r="AX483" s="11"/>
      <c r="AZ483" s="11"/>
      <c r="BA483" s="11"/>
    </row>
    <row r="484" spans="1:53" hidden="1" x14ac:dyDescent="0.25">
      <c r="A484">
        <v>6</v>
      </c>
      <c r="B484" t="str">
        <f t="shared" si="53"/>
        <v>FrC-1810</v>
      </c>
      <c r="C484" s="2" t="s">
        <v>316</v>
      </c>
      <c r="D484" s="2" t="str">
        <f t="shared" si="54"/>
        <v>1</v>
      </c>
      <c r="E484" s="2" t="str">
        <f t="shared" si="55"/>
        <v>18</v>
      </c>
      <c r="F484" s="2" t="str">
        <f t="shared" si="56"/>
        <v>181</v>
      </c>
      <c r="G484" s="1" t="s">
        <v>635</v>
      </c>
      <c r="H484" s="7">
        <v>0</v>
      </c>
      <c r="I484" s="7"/>
      <c r="J484" s="7">
        <v>0</v>
      </c>
      <c r="K484" s="7">
        <v>0</v>
      </c>
      <c r="L484" s="7">
        <v>0</v>
      </c>
      <c r="M484" s="7"/>
      <c r="N484" s="7">
        <v>0</v>
      </c>
      <c r="O484" s="7">
        <v>0</v>
      </c>
      <c r="P484" s="7">
        <v>0</v>
      </c>
      <c r="Q484" s="7"/>
      <c r="R484" s="7">
        <v>0</v>
      </c>
      <c r="S484" s="7">
        <v>0</v>
      </c>
      <c r="T484" s="7">
        <v>0</v>
      </c>
      <c r="U484" s="7"/>
      <c r="V484" s="7">
        <v>0</v>
      </c>
      <c r="W484" s="7">
        <v>0</v>
      </c>
      <c r="X484" s="7">
        <v>0</v>
      </c>
      <c r="Y484" s="7"/>
      <c r="Z484" s="7">
        <v>0</v>
      </c>
      <c r="AA484" s="7">
        <v>0</v>
      </c>
      <c r="AB484" s="7">
        <v>0</v>
      </c>
      <c r="AC484" s="7"/>
      <c r="AD484" s="7">
        <v>0</v>
      </c>
      <c r="AE484" s="7">
        <v>0</v>
      </c>
      <c r="AF484" s="7">
        <v>0</v>
      </c>
      <c r="AG484" s="29">
        <v>0</v>
      </c>
      <c r="AH484" s="7">
        <v>0</v>
      </c>
      <c r="AI484" s="7">
        <v>0</v>
      </c>
      <c r="AJ484" s="7">
        <v>0</v>
      </c>
      <c r="AK484" s="29">
        <v>0</v>
      </c>
      <c r="AL484" s="7">
        <v>0</v>
      </c>
      <c r="AM484" s="105">
        <v>0</v>
      </c>
      <c r="AN484" s="7">
        <v>0</v>
      </c>
      <c r="AO484" s="11">
        <v>0</v>
      </c>
      <c r="AP484" s="105">
        <v>0</v>
      </c>
      <c r="AQ484" s="11">
        <v>0</v>
      </c>
      <c r="AR484" s="11">
        <v>0</v>
      </c>
      <c r="AS484" s="11">
        <v>0</v>
      </c>
      <c r="AT484" s="11">
        <v>0</v>
      </c>
      <c r="AU484" s="11">
        <v>0</v>
      </c>
      <c r="AV484" s="11">
        <v>0</v>
      </c>
      <c r="AW484" s="11">
        <v>0</v>
      </c>
      <c r="AX484" s="11">
        <v>0</v>
      </c>
      <c r="AZ484" s="11">
        <v>0</v>
      </c>
      <c r="BA484" s="11">
        <v>0</v>
      </c>
    </row>
    <row r="485" spans="1:53" hidden="1" x14ac:dyDescent="0.25">
      <c r="A485">
        <v>6</v>
      </c>
      <c r="B485" t="str">
        <f t="shared" si="53"/>
        <v>FrC-1820</v>
      </c>
      <c r="C485" s="2" t="s">
        <v>316</v>
      </c>
      <c r="D485" s="2" t="str">
        <f t="shared" si="54"/>
        <v>1</v>
      </c>
      <c r="E485" s="2" t="str">
        <f t="shared" si="55"/>
        <v>18</v>
      </c>
      <c r="F485" s="2" t="str">
        <f t="shared" si="56"/>
        <v>182</v>
      </c>
      <c r="G485" s="1" t="s">
        <v>636</v>
      </c>
      <c r="H485" s="7">
        <v>0</v>
      </c>
      <c r="I485" s="7"/>
      <c r="J485" s="7">
        <v>0</v>
      </c>
      <c r="K485" s="7">
        <v>0</v>
      </c>
      <c r="L485" s="7">
        <v>0</v>
      </c>
      <c r="M485" s="7"/>
      <c r="N485" s="7">
        <v>0</v>
      </c>
      <c r="O485" s="7">
        <v>0</v>
      </c>
      <c r="P485" s="7">
        <v>0</v>
      </c>
      <c r="Q485" s="7"/>
      <c r="R485" s="7">
        <v>0</v>
      </c>
      <c r="S485" s="7">
        <v>0</v>
      </c>
      <c r="T485" s="7">
        <v>0</v>
      </c>
      <c r="U485" s="7"/>
      <c r="V485" s="7">
        <v>0</v>
      </c>
      <c r="W485" s="7">
        <v>0</v>
      </c>
      <c r="X485" s="7">
        <v>0</v>
      </c>
      <c r="Y485" s="7"/>
      <c r="Z485" s="7">
        <v>0</v>
      </c>
      <c r="AA485" s="7">
        <v>0</v>
      </c>
      <c r="AB485" s="7">
        <v>0</v>
      </c>
      <c r="AC485" s="7"/>
      <c r="AD485" s="7">
        <v>0</v>
      </c>
      <c r="AE485" s="7">
        <v>0</v>
      </c>
      <c r="AF485" s="7">
        <v>0</v>
      </c>
      <c r="AG485" s="29">
        <v>0</v>
      </c>
      <c r="AH485" s="7">
        <v>0</v>
      </c>
      <c r="AI485" s="7">
        <v>0</v>
      </c>
      <c r="AJ485" s="7">
        <v>0</v>
      </c>
      <c r="AK485" s="29">
        <v>0</v>
      </c>
      <c r="AL485" s="7">
        <v>0</v>
      </c>
      <c r="AM485" s="105">
        <v>0</v>
      </c>
      <c r="AN485" s="7">
        <v>0</v>
      </c>
      <c r="AO485" s="11">
        <v>0</v>
      </c>
      <c r="AP485" s="105">
        <v>0</v>
      </c>
      <c r="AQ485" s="11">
        <v>0</v>
      </c>
      <c r="AR485" s="11">
        <v>0</v>
      </c>
      <c r="AS485" s="11">
        <v>0</v>
      </c>
      <c r="AT485" s="11">
        <v>0</v>
      </c>
      <c r="AU485" s="11">
        <v>0</v>
      </c>
      <c r="AV485" s="11">
        <v>0</v>
      </c>
      <c r="AW485" s="11">
        <v>0</v>
      </c>
      <c r="AX485" s="11">
        <v>0</v>
      </c>
      <c r="AZ485" s="11">
        <v>0</v>
      </c>
      <c r="BA485" s="11">
        <v>0</v>
      </c>
    </row>
    <row r="486" spans="1:53" hidden="1" x14ac:dyDescent="0.25">
      <c r="A486">
        <v>6</v>
      </c>
      <c r="B486" t="str">
        <f t="shared" si="53"/>
        <v>FrC-1900</v>
      </c>
      <c r="C486" s="2" t="s">
        <v>316</v>
      </c>
      <c r="D486" s="2" t="str">
        <f t="shared" si="54"/>
        <v>1</v>
      </c>
      <c r="E486" s="2" t="str">
        <f t="shared" si="55"/>
        <v>19</v>
      </c>
      <c r="F486" s="2" t="str">
        <f t="shared" si="56"/>
        <v>190</v>
      </c>
      <c r="G486" s="1" t="s">
        <v>638</v>
      </c>
      <c r="H486" s="7">
        <v>0</v>
      </c>
      <c r="I486" s="7"/>
      <c r="J486" s="7">
        <v>0</v>
      </c>
      <c r="K486" s="7">
        <v>0</v>
      </c>
      <c r="L486" s="7">
        <v>0</v>
      </c>
      <c r="M486" s="7"/>
      <c r="N486" s="7">
        <v>0</v>
      </c>
      <c r="O486" s="7">
        <v>0</v>
      </c>
      <c r="P486" s="7">
        <v>0</v>
      </c>
      <c r="Q486" s="7"/>
      <c r="R486" s="7">
        <v>0</v>
      </c>
      <c r="S486" s="7">
        <v>0</v>
      </c>
      <c r="T486" s="7">
        <v>0</v>
      </c>
      <c r="U486" s="7"/>
      <c r="V486" s="7">
        <v>0</v>
      </c>
      <c r="W486" s="7">
        <v>0</v>
      </c>
      <c r="X486" s="7">
        <v>0</v>
      </c>
      <c r="Y486" s="7"/>
      <c r="Z486" s="7">
        <v>0</v>
      </c>
      <c r="AA486" s="7">
        <v>0</v>
      </c>
      <c r="AB486" s="7">
        <v>0</v>
      </c>
      <c r="AC486" s="7"/>
      <c r="AD486" s="7">
        <v>2255.4278100000001</v>
      </c>
      <c r="AE486" s="7">
        <v>0</v>
      </c>
      <c r="AF486" s="7">
        <v>0</v>
      </c>
      <c r="AG486" s="29">
        <v>0</v>
      </c>
      <c r="AH486" s="7">
        <v>2389.6758300000001</v>
      </c>
      <c r="AI486" s="7">
        <v>2389.6758300000001</v>
      </c>
      <c r="AJ486" s="7">
        <v>0</v>
      </c>
      <c r="AK486" s="29">
        <v>2568</v>
      </c>
      <c r="AL486" s="7">
        <v>2445.5648999999999</v>
      </c>
      <c r="AM486" s="105">
        <v>2445.5648999999999</v>
      </c>
      <c r="AN486" s="7">
        <v>2360</v>
      </c>
      <c r="AO486" s="11">
        <v>1903.1610000000001</v>
      </c>
      <c r="AP486" s="105">
        <v>1833.1596000000002</v>
      </c>
      <c r="AQ486" s="11">
        <v>1833.1596000000002</v>
      </c>
      <c r="AR486" s="11">
        <v>2000</v>
      </c>
      <c r="AS486" s="11">
        <v>0</v>
      </c>
      <c r="AT486" s="11">
        <v>0</v>
      </c>
      <c r="AU486" s="11">
        <v>0</v>
      </c>
      <c r="AV486" s="11">
        <v>0</v>
      </c>
      <c r="AW486" s="11">
        <v>0</v>
      </c>
      <c r="AX486" s="11">
        <v>0</v>
      </c>
      <c r="AZ486" s="11">
        <v>0</v>
      </c>
      <c r="BA486" s="11">
        <v>0</v>
      </c>
    </row>
    <row r="487" spans="1:53" hidden="1" x14ac:dyDescent="0.25">
      <c r="A487">
        <v>6</v>
      </c>
      <c r="B487" t="str">
        <f t="shared" si="53"/>
        <v>FrC-2610</v>
      </c>
      <c r="C487" s="2" t="s">
        <v>316</v>
      </c>
      <c r="D487" s="2" t="str">
        <f t="shared" si="54"/>
        <v>2</v>
      </c>
      <c r="E487" s="2" t="str">
        <f t="shared" si="55"/>
        <v>26</v>
      </c>
      <c r="F487" s="2" t="str">
        <f t="shared" si="56"/>
        <v>261</v>
      </c>
      <c r="G487" s="1" t="s">
        <v>641</v>
      </c>
      <c r="H487" s="7">
        <v>1070</v>
      </c>
      <c r="I487" s="7"/>
      <c r="J487" s="7">
        <v>5339</v>
      </c>
      <c r="K487" s="7">
        <v>5339</v>
      </c>
      <c r="L487" s="7">
        <v>4220</v>
      </c>
      <c r="M487" s="7"/>
      <c r="N487" s="7">
        <v>7429</v>
      </c>
      <c r="O487" s="7">
        <v>18111</v>
      </c>
      <c r="P487" s="7">
        <v>3370</v>
      </c>
      <c r="Q487" s="7"/>
      <c r="R487" s="7">
        <v>6598</v>
      </c>
      <c r="S487" s="7">
        <v>19963</v>
      </c>
      <c r="T487" s="7">
        <v>3370</v>
      </c>
      <c r="U487" s="7"/>
      <c r="V487" s="7">
        <v>16733</v>
      </c>
      <c r="W487" s="7">
        <v>17173.797440000002</v>
      </c>
      <c r="X487" s="7">
        <v>5259</v>
      </c>
      <c r="Y487" s="7"/>
      <c r="Z487" s="7">
        <v>17356.066780000001</v>
      </c>
      <c r="AA487" s="7">
        <v>18392.101180000001</v>
      </c>
      <c r="AB487" s="7">
        <v>5588.4024399999998</v>
      </c>
      <c r="AC487" s="7"/>
      <c r="AD487" s="7">
        <v>15916.153873000001</v>
      </c>
      <c r="AE487" s="7">
        <v>16369.18671</v>
      </c>
      <c r="AF487" s="7">
        <v>15429.77486</v>
      </c>
      <c r="AG487" s="29">
        <v>14081.364809999999</v>
      </c>
      <c r="AH487" s="7">
        <v>13704.668860000002</v>
      </c>
      <c r="AI487" s="7">
        <v>14488.389759999998</v>
      </c>
      <c r="AJ487" s="7">
        <v>14293.487009999999</v>
      </c>
      <c r="AK487" s="29">
        <v>12643.254144</v>
      </c>
      <c r="AL487" s="7">
        <v>12999.527129999999</v>
      </c>
      <c r="AM487" s="105">
        <v>13613.165589999997</v>
      </c>
      <c r="AN487" s="7">
        <v>12787.915040000002</v>
      </c>
      <c r="AO487" s="11">
        <v>10175.02017</v>
      </c>
      <c r="AP487" s="105">
        <v>10835.464920000002</v>
      </c>
      <c r="AQ487" s="11">
        <v>10840.230840000002</v>
      </c>
      <c r="AR487" s="11">
        <v>9835.149010000001</v>
      </c>
      <c r="AS487" s="11">
        <v>9858.4603999999981</v>
      </c>
      <c r="AT487" s="11">
        <v>10899.657100000002</v>
      </c>
      <c r="AU487" s="11">
        <v>10913.852470000002</v>
      </c>
      <c r="AV487" s="11">
        <v>8563.2499599999992</v>
      </c>
      <c r="AW487" s="11">
        <v>5736.6571399999993</v>
      </c>
      <c r="AX487" s="11">
        <v>6741.2671500000015</v>
      </c>
      <c r="AZ487" s="11">
        <v>9365.6422893999988</v>
      </c>
      <c r="BA487" s="11">
        <v>9579.1376500000006</v>
      </c>
    </row>
    <row r="488" spans="1:53" hidden="1" x14ac:dyDescent="0.25">
      <c r="A488">
        <v>6</v>
      </c>
      <c r="B488" t="str">
        <f t="shared" si="53"/>
        <v>FrC-2620</v>
      </c>
      <c r="C488" s="2" t="s">
        <v>316</v>
      </c>
      <c r="D488" s="2" t="str">
        <f t="shared" si="54"/>
        <v>2</v>
      </c>
      <c r="E488" s="2" t="str">
        <f t="shared" si="55"/>
        <v>26</v>
      </c>
      <c r="F488" s="2" t="str">
        <f t="shared" si="56"/>
        <v>262</v>
      </c>
      <c r="G488" s="1" t="s">
        <v>642</v>
      </c>
      <c r="H488" s="7">
        <v>0</v>
      </c>
      <c r="I488" s="7"/>
      <c r="J488" s="7">
        <v>14</v>
      </c>
      <c r="K488" s="7">
        <v>14</v>
      </c>
      <c r="L488" s="7">
        <v>0</v>
      </c>
      <c r="M488" s="7"/>
      <c r="N488" s="7">
        <v>0</v>
      </c>
      <c r="O488" s="7">
        <v>0</v>
      </c>
      <c r="P488" s="7">
        <v>0</v>
      </c>
      <c r="Q488" s="7"/>
      <c r="R488" s="7">
        <v>0</v>
      </c>
      <c r="S488" s="7">
        <v>0</v>
      </c>
      <c r="T488" s="7">
        <v>0</v>
      </c>
      <c r="U488" s="7"/>
      <c r="V488" s="7">
        <v>0</v>
      </c>
      <c r="W488" s="7">
        <v>14.976279999999999</v>
      </c>
      <c r="X488" s="7">
        <v>0</v>
      </c>
      <c r="Y488" s="7"/>
      <c r="Z488" s="7">
        <v>260.58704999999998</v>
      </c>
      <c r="AA488" s="7">
        <v>1184.8041499999999</v>
      </c>
      <c r="AB488" s="7">
        <v>0</v>
      </c>
      <c r="AC488" s="7"/>
      <c r="AD488" s="7">
        <v>910.63505999999995</v>
      </c>
      <c r="AE488" s="7">
        <v>814.92502999999999</v>
      </c>
      <c r="AF488" s="7">
        <v>637.88300000000004</v>
      </c>
      <c r="AG488" s="29">
        <v>263.00290000000001</v>
      </c>
      <c r="AH488" s="7">
        <v>265.93214</v>
      </c>
      <c r="AI488" s="7">
        <v>282.18889000000001</v>
      </c>
      <c r="AJ488" s="7">
        <v>230.05349624999999</v>
      </c>
      <c r="AK488" s="29">
        <v>232.97714625</v>
      </c>
      <c r="AL488" s="7">
        <v>983.44169999999997</v>
      </c>
      <c r="AM488" s="105">
        <v>1468.60312</v>
      </c>
      <c r="AN488" s="7">
        <v>230.05349624999999</v>
      </c>
      <c r="AO488" s="11">
        <v>1241.9973300000001</v>
      </c>
      <c r="AP488" s="105">
        <v>946.02965999999992</v>
      </c>
      <c r="AQ488" s="11">
        <v>946.02965999999992</v>
      </c>
      <c r="AR488" s="11">
        <v>1227.9570000000001</v>
      </c>
      <c r="AS488" s="11">
        <v>646</v>
      </c>
      <c r="AT488" s="11">
        <v>943.46586000000002</v>
      </c>
      <c r="AU488" s="11">
        <v>943.46586000000002</v>
      </c>
      <c r="AV488" s="11">
        <v>846.89499999999998</v>
      </c>
      <c r="AW488" s="11">
        <v>746.19547</v>
      </c>
      <c r="AX488" s="11">
        <v>903.72014000000001</v>
      </c>
      <c r="AZ488" s="11">
        <v>339.05851999999999</v>
      </c>
      <c r="BA488" s="11">
        <v>1342.18857</v>
      </c>
    </row>
    <row r="489" spans="1:53" hidden="1" x14ac:dyDescent="0.25">
      <c r="A489">
        <v>6</v>
      </c>
      <c r="B489" t="str">
        <f t="shared" si="53"/>
        <v>FrC-2710</v>
      </c>
      <c r="C489" s="2" t="s">
        <v>316</v>
      </c>
      <c r="D489" s="2" t="str">
        <f t="shared" si="54"/>
        <v>2</v>
      </c>
      <c r="E489" s="2" t="str">
        <f t="shared" si="55"/>
        <v>27</v>
      </c>
      <c r="F489" s="2" t="str">
        <f t="shared" si="56"/>
        <v>271</v>
      </c>
      <c r="G489" s="1" t="s">
        <v>965</v>
      </c>
      <c r="H489" s="7">
        <v>0</v>
      </c>
      <c r="I489" s="7"/>
      <c r="J489" s="7">
        <v>0</v>
      </c>
      <c r="K489" s="7">
        <v>0</v>
      </c>
      <c r="L489" s="7">
        <v>0</v>
      </c>
      <c r="M489" s="7"/>
      <c r="N489" s="7">
        <v>0</v>
      </c>
      <c r="O489" s="7">
        <v>0</v>
      </c>
      <c r="P489" s="7">
        <v>0</v>
      </c>
      <c r="Q489" s="7"/>
      <c r="R489" s="7">
        <v>0</v>
      </c>
      <c r="S489" s="7">
        <v>0</v>
      </c>
      <c r="T489" s="7">
        <v>0</v>
      </c>
      <c r="U489" s="7"/>
      <c r="V489" s="7">
        <v>0</v>
      </c>
      <c r="W489" s="7">
        <v>522.50800000000004</v>
      </c>
      <c r="X489" s="7">
        <v>0</v>
      </c>
      <c r="Y489" s="7"/>
      <c r="Z489" s="7">
        <v>103.363</v>
      </c>
      <c r="AA489" s="7">
        <v>0</v>
      </c>
      <c r="AB489" s="7">
        <v>0</v>
      </c>
      <c r="AC489" s="7"/>
      <c r="AD489" s="7">
        <v>0</v>
      </c>
      <c r="AE489" s="7">
        <v>0</v>
      </c>
      <c r="AF489" s="7">
        <v>0</v>
      </c>
      <c r="AG489" s="29">
        <v>0</v>
      </c>
      <c r="AH489" s="7">
        <v>0</v>
      </c>
      <c r="AI489" s="7">
        <v>0</v>
      </c>
      <c r="AJ489" s="7">
        <v>0</v>
      </c>
      <c r="AK489" s="29">
        <v>0</v>
      </c>
      <c r="AL489" s="7">
        <v>0</v>
      </c>
      <c r="AM489" s="105">
        <v>0</v>
      </c>
      <c r="AN489" s="7">
        <v>0</v>
      </c>
      <c r="AO489" s="11">
        <v>0</v>
      </c>
      <c r="AP489" s="105">
        <v>0</v>
      </c>
      <c r="AQ489" s="11">
        <v>0</v>
      </c>
      <c r="AR489" s="11">
        <v>0</v>
      </c>
      <c r="AS489" s="11">
        <v>0</v>
      </c>
      <c r="AT489" s="11">
        <v>0</v>
      </c>
      <c r="AU489" s="11"/>
      <c r="AV489" s="11">
        <v>0</v>
      </c>
      <c r="AW489" s="11">
        <v>0</v>
      </c>
      <c r="AX489" s="11"/>
      <c r="AZ489" s="11"/>
      <c r="BA489" s="11"/>
    </row>
    <row r="490" spans="1:53" hidden="1" x14ac:dyDescent="0.25">
      <c r="A490">
        <v>6</v>
      </c>
      <c r="B490" t="str">
        <f t="shared" si="53"/>
        <v>FrC-2720</v>
      </c>
      <c r="C490" s="2" t="s">
        <v>316</v>
      </c>
      <c r="D490" s="2" t="str">
        <f t="shared" si="54"/>
        <v>2</v>
      </c>
      <c r="E490" s="2" t="str">
        <f t="shared" si="55"/>
        <v>27</v>
      </c>
      <c r="F490" s="2" t="str">
        <f t="shared" si="56"/>
        <v>272</v>
      </c>
      <c r="G490" s="1" t="s">
        <v>966</v>
      </c>
      <c r="H490" s="7">
        <v>0</v>
      </c>
      <c r="I490" s="7"/>
      <c r="J490" s="7">
        <v>0</v>
      </c>
      <c r="K490" s="7">
        <v>0</v>
      </c>
      <c r="L490" s="7">
        <v>0</v>
      </c>
      <c r="M490" s="7"/>
      <c r="N490" s="7">
        <v>0</v>
      </c>
      <c r="O490" s="7">
        <v>0</v>
      </c>
      <c r="P490" s="7">
        <v>0</v>
      </c>
      <c r="Q490" s="7"/>
      <c r="R490" s="7">
        <v>0</v>
      </c>
      <c r="S490" s="7">
        <v>0</v>
      </c>
      <c r="T490" s="7">
        <v>0</v>
      </c>
      <c r="U490" s="7"/>
      <c r="V490" s="7">
        <v>0</v>
      </c>
      <c r="W490" s="7">
        <v>0</v>
      </c>
      <c r="X490" s="7">
        <v>0</v>
      </c>
      <c r="Y490" s="7"/>
      <c r="Z490" s="7">
        <v>0</v>
      </c>
      <c r="AA490" s="7">
        <v>0</v>
      </c>
      <c r="AB490" s="7">
        <v>0</v>
      </c>
      <c r="AC490" s="7"/>
      <c r="AD490" s="7">
        <v>0</v>
      </c>
      <c r="AE490" s="7">
        <v>0</v>
      </c>
      <c r="AF490" s="7">
        <v>0</v>
      </c>
      <c r="AG490" s="29">
        <v>0</v>
      </c>
      <c r="AH490" s="7">
        <v>0</v>
      </c>
      <c r="AI490" s="7">
        <v>0</v>
      </c>
      <c r="AJ490" s="7">
        <v>0</v>
      </c>
      <c r="AK490" s="29">
        <v>0</v>
      </c>
      <c r="AL490" s="7">
        <v>0</v>
      </c>
      <c r="AM490" s="105">
        <v>0</v>
      </c>
      <c r="AN490" s="7">
        <v>0</v>
      </c>
      <c r="AO490" s="11">
        <v>0</v>
      </c>
      <c r="AP490" s="105">
        <v>0</v>
      </c>
      <c r="AQ490" s="11">
        <v>0</v>
      </c>
      <c r="AR490" s="11">
        <v>0</v>
      </c>
      <c r="AS490" s="11">
        <v>0</v>
      </c>
      <c r="AT490" s="11">
        <v>0</v>
      </c>
      <c r="AU490" s="11"/>
      <c r="AV490" s="11">
        <v>0</v>
      </c>
      <c r="AW490" s="11">
        <v>0</v>
      </c>
      <c r="AX490" s="11"/>
      <c r="AZ490" s="11"/>
      <c r="BA490" s="11"/>
    </row>
    <row r="491" spans="1:53" hidden="1" x14ac:dyDescent="0.25">
      <c r="A491">
        <v>6</v>
      </c>
      <c r="B491" t="str">
        <f t="shared" si="53"/>
        <v>FrC-2730</v>
      </c>
      <c r="C491" s="2" t="s">
        <v>316</v>
      </c>
      <c r="D491" s="2" t="str">
        <f t="shared" si="54"/>
        <v>2</v>
      </c>
      <c r="E491" s="2" t="str">
        <f t="shared" si="55"/>
        <v>27</v>
      </c>
      <c r="F491" s="2" t="str">
        <f t="shared" si="56"/>
        <v>273</v>
      </c>
      <c r="G491" s="1" t="s">
        <v>967</v>
      </c>
      <c r="H491" s="17">
        <v>0</v>
      </c>
      <c r="I491" s="17"/>
      <c r="J491" s="7">
        <v>0</v>
      </c>
      <c r="K491" s="7">
        <v>0</v>
      </c>
      <c r="L491" s="7">
        <v>0</v>
      </c>
      <c r="M491" s="7"/>
      <c r="N491" s="7">
        <v>0</v>
      </c>
      <c r="O491" s="7">
        <v>0</v>
      </c>
      <c r="P491" s="7">
        <v>0</v>
      </c>
      <c r="Q491" s="7"/>
      <c r="R491" s="7">
        <v>0</v>
      </c>
      <c r="S491" s="7">
        <v>0</v>
      </c>
      <c r="T491" s="7">
        <v>0</v>
      </c>
      <c r="U491" s="7"/>
      <c r="V491" s="7">
        <v>0</v>
      </c>
      <c r="W491" s="7">
        <v>0</v>
      </c>
      <c r="X491" s="7">
        <v>0</v>
      </c>
      <c r="Y491" s="7"/>
      <c r="Z491" s="7">
        <v>1.6006</v>
      </c>
      <c r="AA491" s="7">
        <v>0</v>
      </c>
      <c r="AB491" s="7">
        <v>0</v>
      </c>
      <c r="AC491" s="7"/>
      <c r="AD491" s="7">
        <v>0</v>
      </c>
      <c r="AE491" s="7">
        <v>0</v>
      </c>
      <c r="AF491" s="7">
        <v>0</v>
      </c>
      <c r="AG491" s="29">
        <v>0</v>
      </c>
      <c r="AH491" s="7">
        <v>0</v>
      </c>
      <c r="AI491" s="7">
        <v>0</v>
      </c>
      <c r="AJ491" s="7">
        <v>0</v>
      </c>
      <c r="AK491" s="29">
        <v>0</v>
      </c>
      <c r="AL491" s="7">
        <v>0</v>
      </c>
      <c r="AM491" s="105">
        <v>0</v>
      </c>
      <c r="AN491" s="7">
        <v>0</v>
      </c>
      <c r="AO491" s="11">
        <v>0</v>
      </c>
      <c r="AP491" s="105">
        <v>0</v>
      </c>
      <c r="AQ491" s="11">
        <v>0</v>
      </c>
      <c r="AR491" s="11">
        <v>0</v>
      </c>
      <c r="AS491" s="11">
        <v>0</v>
      </c>
      <c r="AT491" s="11">
        <v>0</v>
      </c>
      <c r="AU491" s="11"/>
      <c r="AV491" s="11">
        <v>0</v>
      </c>
      <c r="AW491" s="11">
        <v>0</v>
      </c>
      <c r="AX491" s="11"/>
      <c r="AZ491" s="11"/>
      <c r="BA491" s="11"/>
    </row>
    <row r="492" spans="1:53" hidden="1" x14ac:dyDescent="0.25">
      <c r="A492">
        <v>6</v>
      </c>
      <c r="B492" t="str">
        <f t="shared" si="53"/>
        <v>FrC-2740</v>
      </c>
      <c r="C492" s="2" t="s">
        <v>316</v>
      </c>
      <c r="D492" s="2" t="str">
        <f t="shared" si="54"/>
        <v>2</v>
      </c>
      <c r="E492" s="2" t="str">
        <f t="shared" si="55"/>
        <v>27</v>
      </c>
      <c r="F492" s="2" t="str">
        <f t="shared" si="56"/>
        <v>274</v>
      </c>
      <c r="G492" s="1" t="s">
        <v>968</v>
      </c>
      <c r="H492" s="7">
        <v>0</v>
      </c>
      <c r="I492" s="7"/>
      <c r="J492" s="7">
        <v>0</v>
      </c>
      <c r="K492" s="7">
        <v>0</v>
      </c>
      <c r="L492" s="7">
        <v>0</v>
      </c>
      <c r="M492" s="7"/>
      <c r="N492" s="7">
        <v>0</v>
      </c>
      <c r="O492" s="7">
        <v>0</v>
      </c>
      <c r="P492" s="7">
        <v>0</v>
      </c>
      <c r="Q492" s="7"/>
      <c r="R492" s="7">
        <v>0</v>
      </c>
      <c r="S492" s="7">
        <v>0</v>
      </c>
      <c r="T492" s="7">
        <v>0</v>
      </c>
      <c r="U492" s="7"/>
      <c r="V492" s="7">
        <v>0</v>
      </c>
      <c r="W492" s="7">
        <v>0</v>
      </c>
      <c r="X492" s="7">
        <v>0</v>
      </c>
      <c r="Y492" s="7"/>
      <c r="Z492" s="7">
        <v>0.28754999999999997</v>
      </c>
      <c r="AA492" s="7">
        <v>0</v>
      </c>
      <c r="AB492" s="7">
        <v>0</v>
      </c>
      <c r="AC492" s="7"/>
      <c r="AD492" s="7">
        <v>0</v>
      </c>
      <c r="AE492" s="7">
        <v>0</v>
      </c>
      <c r="AF492" s="7">
        <v>0</v>
      </c>
      <c r="AG492" s="29">
        <v>0</v>
      </c>
      <c r="AH492" s="7">
        <v>0</v>
      </c>
      <c r="AI492" s="7">
        <v>0</v>
      </c>
      <c r="AJ492" s="7">
        <v>0</v>
      </c>
      <c r="AK492" s="29">
        <v>0</v>
      </c>
      <c r="AL492" s="7">
        <v>0</v>
      </c>
      <c r="AM492" s="105">
        <v>0</v>
      </c>
      <c r="AN492" s="7">
        <v>0</v>
      </c>
      <c r="AO492" s="11">
        <v>0</v>
      </c>
      <c r="AP492" s="105">
        <v>0</v>
      </c>
      <c r="AQ492" s="11">
        <v>0</v>
      </c>
      <c r="AR492" s="11">
        <v>0</v>
      </c>
      <c r="AS492" s="11">
        <v>0</v>
      </c>
      <c r="AT492" s="11">
        <v>0</v>
      </c>
      <c r="AU492" s="11"/>
      <c r="AV492" s="11">
        <v>0</v>
      </c>
      <c r="AW492" s="11">
        <v>0</v>
      </c>
      <c r="AX492" s="11"/>
      <c r="AZ492" s="11"/>
      <c r="BA492" s="11"/>
    </row>
    <row r="493" spans="1:53" hidden="1" x14ac:dyDescent="0.25">
      <c r="A493">
        <v>6</v>
      </c>
      <c r="B493" t="str">
        <f t="shared" si="53"/>
        <v>FrC-2750</v>
      </c>
      <c r="C493" s="2" t="s">
        <v>316</v>
      </c>
      <c r="D493" s="2" t="str">
        <f t="shared" si="54"/>
        <v>2</v>
      </c>
      <c r="E493" s="2" t="str">
        <f t="shared" si="55"/>
        <v>27</v>
      </c>
      <c r="F493" s="2" t="str">
        <f t="shared" si="56"/>
        <v>275</v>
      </c>
      <c r="G493" s="1" t="s">
        <v>969</v>
      </c>
      <c r="H493" s="7">
        <v>0</v>
      </c>
      <c r="I493" s="7"/>
      <c r="J493" s="7">
        <v>0</v>
      </c>
      <c r="K493" s="7">
        <v>0</v>
      </c>
      <c r="L493" s="7">
        <v>0</v>
      </c>
      <c r="M493" s="7"/>
      <c r="N493" s="7">
        <v>0</v>
      </c>
      <c r="O493" s="7">
        <v>0</v>
      </c>
      <c r="P493" s="7">
        <v>0</v>
      </c>
      <c r="Q493" s="7"/>
      <c r="R493" s="7">
        <v>0</v>
      </c>
      <c r="S493" s="7">
        <v>0</v>
      </c>
      <c r="T493" s="7">
        <v>0</v>
      </c>
      <c r="U493" s="7"/>
      <c r="V493" s="7">
        <v>0</v>
      </c>
      <c r="W493" s="7">
        <v>0</v>
      </c>
      <c r="X493" s="7">
        <v>0</v>
      </c>
      <c r="Y493" s="7"/>
      <c r="Z493" s="7">
        <v>0</v>
      </c>
      <c r="AA493" s="7">
        <v>0</v>
      </c>
      <c r="AB493" s="7">
        <v>0</v>
      </c>
      <c r="AC493" s="7"/>
      <c r="AD493" s="7">
        <v>0</v>
      </c>
      <c r="AE493" s="7">
        <v>0</v>
      </c>
      <c r="AF493" s="7">
        <v>0</v>
      </c>
      <c r="AG493" s="29">
        <v>0</v>
      </c>
      <c r="AH493" s="7">
        <v>0</v>
      </c>
      <c r="AI493" s="7">
        <v>0</v>
      </c>
      <c r="AJ493" s="7">
        <v>0</v>
      </c>
      <c r="AK493" s="29">
        <v>0</v>
      </c>
      <c r="AL493" s="7">
        <v>0</v>
      </c>
      <c r="AM493" s="105">
        <v>0</v>
      </c>
      <c r="AN493" s="7">
        <v>0</v>
      </c>
      <c r="AO493" s="11">
        <v>0</v>
      </c>
      <c r="AP493" s="105">
        <v>0</v>
      </c>
      <c r="AQ493" s="11">
        <v>0</v>
      </c>
      <c r="AR493" s="11">
        <v>0</v>
      </c>
      <c r="AS493" s="11">
        <v>0</v>
      </c>
      <c r="AT493" s="11">
        <v>0</v>
      </c>
      <c r="AU493" s="11"/>
      <c r="AV493" s="11">
        <v>0</v>
      </c>
      <c r="AW493" s="11">
        <v>0</v>
      </c>
      <c r="AX493" s="11"/>
      <c r="AZ493" s="11"/>
      <c r="BA493" s="11"/>
    </row>
    <row r="494" spans="1:53" hidden="1" x14ac:dyDescent="0.25">
      <c r="A494">
        <v>6</v>
      </c>
      <c r="B494" t="str">
        <f t="shared" si="53"/>
        <v>FrC-2810</v>
      </c>
      <c r="C494" s="2" t="s">
        <v>316</v>
      </c>
      <c r="D494" s="2" t="str">
        <f t="shared" si="54"/>
        <v>2</v>
      </c>
      <c r="E494" s="2" t="str">
        <f t="shared" si="55"/>
        <v>28</v>
      </c>
      <c r="F494" s="2" t="str">
        <f t="shared" si="56"/>
        <v>281</v>
      </c>
      <c r="G494" s="1" t="s">
        <v>644</v>
      </c>
      <c r="H494" s="7">
        <v>0</v>
      </c>
      <c r="I494" s="7"/>
      <c r="J494" s="7">
        <v>0</v>
      </c>
      <c r="K494" s="7">
        <v>0</v>
      </c>
      <c r="L494" s="7">
        <v>0</v>
      </c>
      <c r="M494" s="7"/>
      <c r="N494" s="7">
        <v>0</v>
      </c>
      <c r="O494" s="7">
        <v>0</v>
      </c>
      <c r="P494" s="7">
        <v>0</v>
      </c>
      <c r="Q494" s="7"/>
      <c r="R494" s="7">
        <v>0</v>
      </c>
      <c r="S494" s="7">
        <v>0</v>
      </c>
      <c r="T494" s="7">
        <v>0</v>
      </c>
      <c r="U494" s="7"/>
      <c r="V494" s="7">
        <v>0</v>
      </c>
      <c r="W494" s="7">
        <v>0</v>
      </c>
      <c r="X494" s="7">
        <v>0</v>
      </c>
      <c r="Y494" s="7"/>
      <c r="Z494" s="7">
        <v>0</v>
      </c>
      <c r="AA494" s="7">
        <v>0</v>
      </c>
      <c r="AB494" s="7">
        <v>0</v>
      </c>
      <c r="AC494" s="7"/>
      <c r="AD494" s="7">
        <v>0</v>
      </c>
      <c r="AE494" s="7">
        <v>0</v>
      </c>
      <c r="AF494" s="7">
        <v>0</v>
      </c>
      <c r="AG494" s="29">
        <v>0</v>
      </c>
      <c r="AH494" s="7">
        <v>0</v>
      </c>
      <c r="AI494" s="7">
        <v>0</v>
      </c>
      <c r="AJ494" s="7">
        <v>0</v>
      </c>
      <c r="AK494" s="29">
        <v>0</v>
      </c>
      <c r="AL494" s="7">
        <v>0</v>
      </c>
      <c r="AM494" s="105">
        <v>0</v>
      </c>
      <c r="AN494" s="7">
        <v>0</v>
      </c>
      <c r="AO494" s="11">
        <v>0</v>
      </c>
      <c r="AP494" s="105">
        <v>0</v>
      </c>
      <c r="AQ494" s="11">
        <v>0</v>
      </c>
      <c r="AR494" s="11">
        <v>0</v>
      </c>
      <c r="AS494" s="11">
        <v>0</v>
      </c>
      <c r="AT494" s="11">
        <v>0</v>
      </c>
      <c r="AU494" s="11">
        <v>0</v>
      </c>
      <c r="AV494" s="11">
        <v>0</v>
      </c>
      <c r="AW494" s="11">
        <v>0</v>
      </c>
      <c r="AX494" s="11">
        <v>0</v>
      </c>
      <c r="AZ494" s="11">
        <v>0</v>
      </c>
      <c r="BA494" s="11">
        <v>0</v>
      </c>
    </row>
    <row r="495" spans="1:53" hidden="1" x14ac:dyDescent="0.25">
      <c r="A495">
        <v>6</v>
      </c>
      <c r="B495" t="str">
        <f t="shared" si="53"/>
        <v>FrC-2820</v>
      </c>
      <c r="C495" s="2" t="s">
        <v>316</v>
      </c>
      <c r="D495" s="2" t="str">
        <f t="shared" si="54"/>
        <v>2</v>
      </c>
      <c r="E495" s="2" t="str">
        <f t="shared" si="55"/>
        <v>28</v>
      </c>
      <c r="F495" s="2" t="str">
        <f t="shared" si="56"/>
        <v>282</v>
      </c>
      <c r="G495" s="1" t="s">
        <v>645</v>
      </c>
      <c r="H495" s="7">
        <v>0</v>
      </c>
      <c r="I495" s="7"/>
      <c r="J495" s="7">
        <v>0</v>
      </c>
      <c r="K495" s="7">
        <v>0</v>
      </c>
      <c r="L495" s="7">
        <v>0</v>
      </c>
      <c r="M495" s="7"/>
      <c r="N495" s="7">
        <v>0</v>
      </c>
      <c r="O495" s="7">
        <v>128</v>
      </c>
      <c r="P495" s="7">
        <v>0</v>
      </c>
      <c r="Q495" s="7"/>
      <c r="R495" s="7">
        <v>0</v>
      </c>
      <c r="S495" s="7">
        <v>3646</v>
      </c>
      <c r="T495" s="7">
        <v>0</v>
      </c>
      <c r="U495" s="7"/>
      <c r="V495" s="7">
        <v>4250</v>
      </c>
      <c r="W495" s="7">
        <v>4450.1369999999997</v>
      </c>
      <c r="X495" s="7">
        <v>0</v>
      </c>
      <c r="Y495" s="7"/>
      <c r="Z495" s="7">
        <v>4276.3312299999998</v>
      </c>
      <c r="AA495" s="7">
        <v>28.62341</v>
      </c>
      <c r="AB495" s="7">
        <v>552.72</v>
      </c>
      <c r="AC495" s="7"/>
      <c r="AD495" s="7">
        <v>404.59046000000001</v>
      </c>
      <c r="AE495" s="7">
        <v>530.65940999999987</v>
      </c>
      <c r="AF495" s="7">
        <v>55</v>
      </c>
      <c r="AG495" s="29">
        <v>2764.22867</v>
      </c>
      <c r="AH495" s="7">
        <v>3152.5212900000001</v>
      </c>
      <c r="AI495" s="7">
        <v>3372.5212900000001</v>
      </c>
      <c r="AJ495" s="7">
        <v>302.59242999999998</v>
      </c>
      <c r="AK495" s="29">
        <v>2371.2442000000001</v>
      </c>
      <c r="AL495" s="7">
        <v>2968.12736</v>
      </c>
      <c r="AM495" s="105">
        <v>2244.8753400000001</v>
      </c>
      <c r="AN495" s="7">
        <v>626.76940000000002</v>
      </c>
      <c r="AO495" s="11">
        <v>2135.9686900000002</v>
      </c>
      <c r="AP495" s="105">
        <v>2116.2284100000002</v>
      </c>
      <c r="AQ495" s="11">
        <v>2116.8519100000003</v>
      </c>
      <c r="AR495" s="11">
        <v>2164.8300899999999</v>
      </c>
      <c r="AS495" s="11">
        <v>2140.9578099999999</v>
      </c>
      <c r="AT495" s="11">
        <v>2354.4616099999998</v>
      </c>
      <c r="AU495" s="11">
        <v>2331.8820199999996</v>
      </c>
      <c r="AV495" s="11">
        <v>2116.5747100000003</v>
      </c>
      <c r="AW495" s="11">
        <v>2043.19219</v>
      </c>
      <c r="AX495" s="11">
        <v>2043.4344199999998</v>
      </c>
      <c r="AZ495" s="11">
        <v>2138.71</v>
      </c>
      <c r="BA495" s="11">
        <v>3228.0628099999999</v>
      </c>
    </row>
    <row r="496" spans="1:53" hidden="1" x14ac:dyDescent="0.25">
      <c r="A496">
        <v>6</v>
      </c>
      <c r="B496" t="str">
        <f t="shared" si="53"/>
        <v>FrC-2830</v>
      </c>
      <c r="C496" s="2" t="s">
        <v>316</v>
      </c>
      <c r="D496" s="2" t="str">
        <f t="shared" si="54"/>
        <v>2</v>
      </c>
      <c r="E496" s="2" t="str">
        <f t="shared" si="55"/>
        <v>28</v>
      </c>
      <c r="F496" s="2" t="str">
        <f t="shared" si="56"/>
        <v>283</v>
      </c>
      <c r="G496" s="1" t="s">
        <v>646</v>
      </c>
      <c r="H496" s="7">
        <v>0</v>
      </c>
      <c r="I496" s="7"/>
      <c r="J496" s="7">
        <v>0</v>
      </c>
      <c r="K496" s="7">
        <v>0</v>
      </c>
      <c r="L496" s="7">
        <v>0</v>
      </c>
      <c r="M496" s="7"/>
      <c r="N496" s="7">
        <v>0</v>
      </c>
      <c r="O496" s="7">
        <v>0</v>
      </c>
      <c r="P496" s="7">
        <v>0</v>
      </c>
      <c r="Q496" s="7"/>
      <c r="R496" s="7">
        <v>0</v>
      </c>
      <c r="S496" s="7">
        <v>0</v>
      </c>
      <c r="T496" s="7">
        <v>0</v>
      </c>
      <c r="U496" s="7"/>
      <c r="V496" s="7">
        <v>0</v>
      </c>
      <c r="W496" s="7">
        <v>0</v>
      </c>
      <c r="X496" s="7">
        <v>0</v>
      </c>
      <c r="Y496" s="7"/>
      <c r="Z496" s="7">
        <v>0</v>
      </c>
      <c r="AA496" s="7">
        <v>0</v>
      </c>
      <c r="AB496" s="7">
        <v>0</v>
      </c>
      <c r="AC496" s="7"/>
      <c r="AD496" s="7">
        <v>0</v>
      </c>
      <c r="AE496" s="7">
        <v>0</v>
      </c>
      <c r="AF496" s="7">
        <v>0</v>
      </c>
      <c r="AG496" s="29">
        <v>0</v>
      </c>
      <c r="AH496" s="7">
        <v>0</v>
      </c>
      <c r="AI496" s="7">
        <v>0</v>
      </c>
      <c r="AJ496" s="7">
        <v>0</v>
      </c>
      <c r="AK496" s="29">
        <v>0</v>
      </c>
      <c r="AL496" s="7">
        <v>0</v>
      </c>
      <c r="AM496" s="105">
        <v>0</v>
      </c>
      <c r="AN496" s="7">
        <v>0</v>
      </c>
      <c r="AO496" s="11">
        <v>0</v>
      </c>
      <c r="AP496" s="105">
        <v>0</v>
      </c>
      <c r="AQ496" s="11">
        <v>0</v>
      </c>
      <c r="AR496" s="11">
        <v>0</v>
      </c>
      <c r="AS496" s="11">
        <v>0</v>
      </c>
      <c r="AT496" s="11">
        <v>0</v>
      </c>
      <c r="AU496" s="11">
        <v>0</v>
      </c>
      <c r="AV496" s="11">
        <v>0</v>
      </c>
      <c r="AW496" s="11">
        <v>0</v>
      </c>
      <c r="AX496" s="11">
        <v>0</v>
      </c>
      <c r="AZ496" s="11">
        <v>0</v>
      </c>
      <c r="BA496" s="11">
        <v>17.688680000000002</v>
      </c>
    </row>
    <row r="497" spans="1:53" hidden="1" x14ac:dyDescent="0.25">
      <c r="A497">
        <v>6</v>
      </c>
      <c r="B497" t="str">
        <f t="shared" si="53"/>
        <v>FrC-3610</v>
      </c>
      <c r="C497" s="2" t="s">
        <v>316</v>
      </c>
      <c r="D497" s="2" t="str">
        <f t="shared" si="54"/>
        <v>3</v>
      </c>
      <c r="E497" s="2" t="str">
        <f t="shared" si="55"/>
        <v>36</v>
      </c>
      <c r="F497" s="2" t="str">
        <f t="shared" si="56"/>
        <v>361</v>
      </c>
      <c r="G497" s="1" t="s">
        <v>649</v>
      </c>
      <c r="H497" s="7">
        <v>0</v>
      </c>
      <c r="I497" s="7"/>
      <c r="J497" s="7">
        <v>0</v>
      </c>
      <c r="K497" s="7">
        <v>0</v>
      </c>
      <c r="L497" s="7">
        <v>0</v>
      </c>
      <c r="M497" s="7"/>
      <c r="N497" s="7">
        <v>0</v>
      </c>
      <c r="O497" s="7">
        <v>0</v>
      </c>
      <c r="P497" s="7">
        <v>0</v>
      </c>
      <c r="Q497" s="7"/>
      <c r="R497" s="7">
        <v>0</v>
      </c>
      <c r="S497" s="7">
        <v>0</v>
      </c>
      <c r="T497" s="7">
        <v>0</v>
      </c>
      <c r="U497" s="7"/>
      <c r="V497" s="7">
        <v>0</v>
      </c>
      <c r="W497" s="7">
        <v>0</v>
      </c>
      <c r="X497" s="7">
        <v>0</v>
      </c>
      <c r="Y497" s="7"/>
      <c r="Z497" s="7">
        <v>0</v>
      </c>
      <c r="AA497" s="7">
        <v>0</v>
      </c>
      <c r="AB497" s="7">
        <v>0</v>
      </c>
      <c r="AC497" s="7"/>
      <c r="AD497" s="7">
        <v>0</v>
      </c>
      <c r="AE497" s="7">
        <v>0</v>
      </c>
      <c r="AF497" s="7">
        <v>0</v>
      </c>
      <c r="AG497" s="29">
        <v>0</v>
      </c>
      <c r="AH497" s="7">
        <v>0</v>
      </c>
      <c r="AI497" s="7">
        <v>0</v>
      </c>
      <c r="AJ497" s="7">
        <v>0</v>
      </c>
      <c r="AK497" s="29">
        <v>0</v>
      </c>
      <c r="AL497" s="7">
        <v>0</v>
      </c>
      <c r="AM497" s="105">
        <v>0</v>
      </c>
      <c r="AN497" s="7">
        <v>0</v>
      </c>
      <c r="AO497" s="11">
        <v>0</v>
      </c>
      <c r="AP497" s="105">
        <v>0</v>
      </c>
      <c r="AQ497" s="11">
        <v>0</v>
      </c>
      <c r="AR497" s="11">
        <v>0</v>
      </c>
      <c r="AS497" s="11">
        <v>0</v>
      </c>
      <c r="AT497" s="11">
        <v>0</v>
      </c>
      <c r="AU497" s="11">
        <v>0</v>
      </c>
      <c r="AV497" s="11">
        <v>0</v>
      </c>
      <c r="AW497" s="11">
        <v>0</v>
      </c>
      <c r="AX497" s="11">
        <v>0</v>
      </c>
      <c r="AZ497" s="11">
        <v>0</v>
      </c>
      <c r="BA497" s="11">
        <v>0</v>
      </c>
    </row>
    <row r="498" spans="1:53" hidden="1" x14ac:dyDescent="0.25">
      <c r="A498">
        <v>6</v>
      </c>
      <c r="B498" t="str">
        <f t="shared" si="53"/>
        <v>FrC-3620</v>
      </c>
      <c r="C498" s="2" t="s">
        <v>316</v>
      </c>
      <c r="D498" s="2" t="str">
        <f t="shared" si="54"/>
        <v>3</v>
      </c>
      <c r="E498" s="2" t="str">
        <f t="shared" si="55"/>
        <v>36</v>
      </c>
      <c r="F498" s="2" t="str">
        <f t="shared" si="56"/>
        <v>362</v>
      </c>
      <c r="G498" s="1" t="s">
        <v>650</v>
      </c>
      <c r="H498" s="7">
        <v>0</v>
      </c>
      <c r="I498" s="7"/>
      <c r="J498" s="7">
        <v>0</v>
      </c>
      <c r="K498" s="7">
        <v>0</v>
      </c>
      <c r="L498" s="7">
        <v>0</v>
      </c>
      <c r="M498" s="7"/>
      <c r="N498" s="7">
        <v>0</v>
      </c>
      <c r="O498" s="7">
        <v>0</v>
      </c>
      <c r="P498" s="7">
        <v>0</v>
      </c>
      <c r="Q498" s="7"/>
      <c r="R498" s="7">
        <v>0</v>
      </c>
      <c r="S498" s="7">
        <v>0</v>
      </c>
      <c r="T498" s="7">
        <v>0</v>
      </c>
      <c r="U498" s="7"/>
      <c r="V498" s="7">
        <v>0</v>
      </c>
      <c r="W498" s="7">
        <v>0</v>
      </c>
      <c r="X498" s="7">
        <v>0</v>
      </c>
      <c r="Y498" s="7"/>
      <c r="Z498" s="7">
        <v>0</v>
      </c>
      <c r="AA498" s="7">
        <v>0</v>
      </c>
      <c r="AB498" s="7">
        <v>0</v>
      </c>
      <c r="AC498" s="7"/>
      <c r="AD498" s="7">
        <v>0</v>
      </c>
      <c r="AE498" s="7">
        <v>0</v>
      </c>
      <c r="AF498" s="7">
        <v>0</v>
      </c>
      <c r="AG498" s="29">
        <v>0</v>
      </c>
      <c r="AH498" s="7">
        <v>0</v>
      </c>
      <c r="AI498" s="7">
        <v>0</v>
      </c>
      <c r="AJ498" s="7">
        <v>0</v>
      </c>
      <c r="AK498" s="29">
        <v>0</v>
      </c>
      <c r="AL498" s="7">
        <v>0</v>
      </c>
      <c r="AM498" s="105">
        <v>0</v>
      </c>
      <c r="AN498" s="7">
        <v>0</v>
      </c>
      <c r="AO498" s="11">
        <v>0</v>
      </c>
      <c r="AP498" s="105">
        <v>0</v>
      </c>
      <c r="AQ498" s="11">
        <v>0</v>
      </c>
      <c r="AR498" s="11">
        <v>0</v>
      </c>
      <c r="AS498" s="11">
        <v>0</v>
      </c>
      <c r="AT498" s="11">
        <v>0</v>
      </c>
      <c r="AU498" s="11">
        <v>0</v>
      </c>
      <c r="AV498" s="11">
        <v>0</v>
      </c>
      <c r="AW498" s="11">
        <v>0</v>
      </c>
      <c r="AX498" s="11">
        <v>0</v>
      </c>
      <c r="AZ498" s="11">
        <v>0</v>
      </c>
      <c r="BA498" s="11">
        <v>0</v>
      </c>
    </row>
    <row r="499" spans="1:53" hidden="1" x14ac:dyDescent="0.25">
      <c r="A499">
        <v>6</v>
      </c>
      <c r="B499" t="str">
        <f t="shared" si="53"/>
        <v>FrC-3630</v>
      </c>
      <c r="C499" s="2" t="s">
        <v>316</v>
      </c>
      <c r="D499" s="2" t="str">
        <f t="shared" si="54"/>
        <v>3</v>
      </c>
      <c r="E499" s="2" t="str">
        <f t="shared" si="55"/>
        <v>36</v>
      </c>
      <c r="F499" s="2" t="str">
        <f t="shared" si="56"/>
        <v>363</v>
      </c>
      <c r="G499" s="1" t="s">
        <v>651</v>
      </c>
      <c r="H499" s="7">
        <v>0</v>
      </c>
      <c r="I499" s="7"/>
      <c r="J499" s="7">
        <v>0</v>
      </c>
      <c r="K499" s="7">
        <v>0</v>
      </c>
      <c r="L499" s="7">
        <v>0</v>
      </c>
      <c r="M499" s="7"/>
      <c r="N499" s="7">
        <v>0</v>
      </c>
      <c r="O499" s="7">
        <v>0</v>
      </c>
      <c r="P499" s="7">
        <v>0</v>
      </c>
      <c r="Q499" s="7"/>
      <c r="R499" s="7">
        <v>0</v>
      </c>
      <c r="S499" s="7">
        <v>0</v>
      </c>
      <c r="T499" s="7">
        <v>0</v>
      </c>
      <c r="U499" s="7"/>
      <c r="V499" s="7">
        <v>0</v>
      </c>
      <c r="W499" s="7">
        <v>5297.3894700000001</v>
      </c>
      <c r="X499" s="7">
        <v>0</v>
      </c>
      <c r="Y499" s="7"/>
      <c r="Z499" s="7">
        <v>4708.4109900000003</v>
      </c>
      <c r="AA499" s="7">
        <v>4708.4109900000003</v>
      </c>
      <c r="AB499" s="7">
        <v>0</v>
      </c>
      <c r="AC499" s="7"/>
      <c r="AD499" s="7">
        <v>0</v>
      </c>
      <c r="AE499" s="7">
        <v>0</v>
      </c>
      <c r="AF499" s="7">
        <v>1902.36275</v>
      </c>
      <c r="AG499" s="29">
        <v>0</v>
      </c>
      <c r="AH499" s="7">
        <v>0</v>
      </c>
      <c r="AI499" s="7">
        <v>0</v>
      </c>
      <c r="AJ499" s="7">
        <v>0</v>
      </c>
      <c r="AK499" s="29">
        <v>0</v>
      </c>
      <c r="AL499" s="7">
        <v>0</v>
      </c>
      <c r="AM499" s="105">
        <v>0</v>
      </c>
      <c r="AN499" s="7">
        <v>0</v>
      </c>
      <c r="AO499" s="11">
        <v>0</v>
      </c>
      <c r="AP499" s="105">
        <v>0</v>
      </c>
      <c r="AQ499" s="11">
        <v>0</v>
      </c>
      <c r="AR499" s="11">
        <v>0</v>
      </c>
      <c r="AS499" s="11">
        <v>0</v>
      </c>
      <c r="AT499" s="11">
        <v>0</v>
      </c>
      <c r="AU499" s="11">
        <v>0</v>
      </c>
      <c r="AV499" s="11">
        <v>0</v>
      </c>
      <c r="AW499" s="11">
        <v>0</v>
      </c>
      <c r="AX499" s="11">
        <v>0</v>
      </c>
      <c r="AZ499" s="11">
        <v>0</v>
      </c>
      <c r="BA499" s="11">
        <v>0</v>
      </c>
    </row>
    <row r="500" spans="1:53" hidden="1" x14ac:dyDescent="0.25">
      <c r="A500">
        <v>6</v>
      </c>
      <c r="B500" t="str">
        <f t="shared" si="53"/>
        <v>FrC-3640</v>
      </c>
      <c r="C500" s="2" t="s">
        <v>316</v>
      </c>
      <c r="D500" s="2" t="str">
        <f t="shared" si="54"/>
        <v>3</v>
      </c>
      <c r="E500" s="2" t="str">
        <f t="shared" si="55"/>
        <v>36</v>
      </c>
      <c r="F500" s="2" t="str">
        <f t="shared" si="56"/>
        <v>364</v>
      </c>
      <c r="G500" s="1" t="s">
        <v>652</v>
      </c>
      <c r="H500" s="7">
        <v>0</v>
      </c>
      <c r="I500" s="7"/>
      <c r="J500" s="7">
        <v>0</v>
      </c>
      <c r="K500" s="7">
        <v>0</v>
      </c>
      <c r="L500" s="7">
        <v>0</v>
      </c>
      <c r="M500" s="7"/>
      <c r="N500" s="7">
        <v>0</v>
      </c>
      <c r="O500" s="7">
        <v>0</v>
      </c>
      <c r="P500" s="7">
        <v>0</v>
      </c>
      <c r="Q500" s="7"/>
      <c r="R500" s="7">
        <v>0</v>
      </c>
      <c r="S500" s="7">
        <v>0</v>
      </c>
      <c r="T500" s="7">
        <v>0</v>
      </c>
      <c r="U500" s="7"/>
      <c r="V500" s="7">
        <v>0</v>
      </c>
      <c r="W500" s="7">
        <v>0</v>
      </c>
      <c r="X500" s="7">
        <v>0</v>
      </c>
      <c r="Y500" s="7"/>
      <c r="Z500" s="7">
        <v>0</v>
      </c>
      <c r="AA500" s="7">
        <v>0</v>
      </c>
      <c r="AB500" s="7">
        <v>0</v>
      </c>
      <c r="AC500" s="7"/>
      <c r="AD500" s="7">
        <v>0</v>
      </c>
      <c r="AE500" s="7">
        <v>0</v>
      </c>
      <c r="AF500" s="7">
        <v>0</v>
      </c>
      <c r="AG500" s="29">
        <v>0</v>
      </c>
      <c r="AH500" s="7">
        <v>0</v>
      </c>
      <c r="AI500" s="7">
        <v>0</v>
      </c>
      <c r="AJ500" s="7">
        <v>0</v>
      </c>
      <c r="AK500" s="29">
        <v>0</v>
      </c>
      <c r="AL500" s="7">
        <v>0</v>
      </c>
      <c r="AM500" s="105">
        <v>0</v>
      </c>
      <c r="AN500" s="7">
        <v>0</v>
      </c>
      <c r="AO500" s="11">
        <v>0</v>
      </c>
      <c r="AP500" s="105">
        <v>0</v>
      </c>
      <c r="AQ500" s="11">
        <v>0</v>
      </c>
      <c r="AR500" s="11">
        <v>0</v>
      </c>
      <c r="AS500" s="11">
        <v>0</v>
      </c>
      <c r="AT500" s="11">
        <v>0</v>
      </c>
      <c r="AU500" s="11">
        <v>0</v>
      </c>
      <c r="AV500" s="11">
        <v>0</v>
      </c>
      <c r="AW500" s="11">
        <v>0</v>
      </c>
      <c r="AX500" s="11">
        <v>0</v>
      </c>
      <c r="AZ500" s="11">
        <v>0</v>
      </c>
      <c r="BA500" s="11">
        <v>0</v>
      </c>
    </row>
    <row r="501" spans="1:53" hidden="1" x14ac:dyDescent="0.25">
      <c r="A501">
        <v>6</v>
      </c>
      <c r="B501" t="str">
        <f t="shared" si="53"/>
        <v>FrC-3650</v>
      </c>
      <c r="C501" s="2" t="s">
        <v>316</v>
      </c>
      <c r="D501" s="2" t="str">
        <f t="shared" si="54"/>
        <v>3</v>
      </c>
      <c r="E501" s="2" t="str">
        <f t="shared" si="55"/>
        <v>36</v>
      </c>
      <c r="F501" s="2" t="str">
        <f t="shared" si="56"/>
        <v>365</v>
      </c>
      <c r="G501" s="1" t="s">
        <v>653</v>
      </c>
      <c r="H501" s="7">
        <v>0</v>
      </c>
      <c r="I501" s="7"/>
      <c r="J501" s="7">
        <v>0</v>
      </c>
      <c r="K501" s="7">
        <v>0</v>
      </c>
      <c r="L501" s="7">
        <v>0</v>
      </c>
      <c r="M501" s="7"/>
      <c r="N501" s="7">
        <v>0</v>
      </c>
      <c r="O501" s="7">
        <v>0</v>
      </c>
      <c r="P501" s="7">
        <v>0</v>
      </c>
      <c r="Q501" s="7"/>
      <c r="R501" s="7">
        <v>0</v>
      </c>
      <c r="S501" s="7">
        <v>0</v>
      </c>
      <c r="T501" s="7">
        <v>1500</v>
      </c>
      <c r="U501" s="7"/>
      <c r="V501" s="7">
        <v>1069</v>
      </c>
      <c r="W501" s="7">
        <v>1069.1701700000001</v>
      </c>
      <c r="X501" s="7">
        <v>0</v>
      </c>
      <c r="Y501" s="7"/>
      <c r="Z501" s="7">
        <v>0</v>
      </c>
      <c r="AA501" s="7">
        <v>0</v>
      </c>
      <c r="AB501" s="7">
        <v>0</v>
      </c>
      <c r="AC501" s="7"/>
      <c r="AD501" s="7">
        <v>0</v>
      </c>
      <c r="AE501" s="7">
        <v>0</v>
      </c>
      <c r="AF501" s="7">
        <v>0</v>
      </c>
      <c r="AG501" s="29">
        <v>0</v>
      </c>
      <c r="AH501" s="7">
        <v>0</v>
      </c>
      <c r="AI501" s="7">
        <v>0</v>
      </c>
      <c r="AJ501" s="7">
        <v>0</v>
      </c>
      <c r="AK501" s="29">
        <v>0</v>
      </c>
      <c r="AL501" s="7">
        <v>0</v>
      </c>
      <c r="AM501" s="105">
        <v>0</v>
      </c>
      <c r="AN501" s="7">
        <v>0</v>
      </c>
      <c r="AO501" s="11">
        <v>0</v>
      </c>
      <c r="AP501" s="105">
        <v>0</v>
      </c>
      <c r="AQ501" s="11">
        <v>0</v>
      </c>
      <c r="AR501" s="11">
        <v>0</v>
      </c>
      <c r="AS501" s="11">
        <v>0</v>
      </c>
      <c r="AT501" s="11">
        <v>0</v>
      </c>
      <c r="AU501" s="11">
        <v>0</v>
      </c>
      <c r="AV501" s="11">
        <v>0</v>
      </c>
      <c r="AW501" s="11">
        <v>0</v>
      </c>
      <c r="AX501" s="11">
        <v>0</v>
      </c>
      <c r="AZ501" s="11">
        <v>0</v>
      </c>
      <c r="BA501" s="11">
        <v>0</v>
      </c>
    </row>
    <row r="502" spans="1:53" hidden="1" x14ac:dyDescent="0.25">
      <c r="A502">
        <v>6</v>
      </c>
      <c r="B502" t="str">
        <f t="shared" si="53"/>
        <v>FrC-3660</v>
      </c>
      <c r="C502" s="2" t="s">
        <v>316</v>
      </c>
      <c r="D502" s="2" t="str">
        <f t="shared" si="54"/>
        <v>3</v>
      </c>
      <c r="E502" s="2" t="str">
        <f t="shared" si="55"/>
        <v>36</v>
      </c>
      <c r="F502" s="2" t="str">
        <f t="shared" si="56"/>
        <v>366</v>
      </c>
      <c r="G502" s="1" t="s">
        <v>654</v>
      </c>
      <c r="H502" s="7">
        <v>0</v>
      </c>
      <c r="I502" s="7"/>
      <c r="J502" s="7">
        <v>0</v>
      </c>
      <c r="K502" s="7">
        <v>0</v>
      </c>
      <c r="L502" s="7">
        <v>0</v>
      </c>
      <c r="M502" s="7"/>
      <c r="N502" s="7">
        <v>0</v>
      </c>
      <c r="O502" s="7">
        <v>0</v>
      </c>
      <c r="P502" s="7">
        <v>0</v>
      </c>
      <c r="Q502" s="7"/>
      <c r="R502" s="7">
        <v>0</v>
      </c>
      <c r="S502" s="7">
        <v>0</v>
      </c>
      <c r="T502" s="7">
        <v>0</v>
      </c>
      <c r="U502" s="7"/>
      <c r="V502" s="7">
        <v>0</v>
      </c>
      <c r="W502" s="7">
        <v>0</v>
      </c>
      <c r="X502" s="7">
        <v>0</v>
      </c>
      <c r="Y502" s="7"/>
      <c r="Z502" s="7">
        <v>0.22492999999999999</v>
      </c>
      <c r="AA502" s="7">
        <v>0</v>
      </c>
      <c r="AB502" s="7">
        <v>0</v>
      </c>
      <c r="AC502" s="7"/>
      <c r="AD502" s="7">
        <v>0</v>
      </c>
      <c r="AE502" s="7">
        <v>0</v>
      </c>
      <c r="AF502" s="7">
        <v>0</v>
      </c>
      <c r="AG502" s="29">
        <v>0</v>
      </c>
      <c r="AH502" s="7">
        <v>0</v>
      </c>
      <c r="AI502" s="7">
        <v>0</v>
      </c>
      <c r="AJ502" s="7">
        <v>0</v>
      </c>
      <c r="AK502" s="29">
        <v>0</v>
      </c>
      <c r="AL502" s="7">
        <v>0</v>
      </c>
      <c r="AM502" s="105">
        <v>0</v>
      </c>
      <c r="AN502" s="7">
        <v>0</v>
      </c>
      <c r="AO502" s="11">
        <v>0</v>
      </c>
      <c r="AP502" s="105">
        <v>0</v>
      </c>
      <c r="AQ502" s="11">
        <v>0</v>
      </c>
      <c r="AR502" s="11">
        <v>0</v>
      </c>
      <c r="AS502" s="11">
        <v>0</v>
      </c>
      <c r="AT502" s="11">
        <v>0</v>
      </c>
      <c r="AU502" s="11">
        <v>0</v>
      </c>
      <c r="AV502" s="11">
        <v>0</v>
      </c>
      <c r="AW502" s="11">
        <v>0</v>
      </c>
      <c r="AX502" s="11">
        <v>0</v>
      </c>
      <c r="AZ502" s="11">
        <v>0</v>
      </c>
      <c r="BA502" s="11">
        <v>0</v>
      </c>
    </row>
    <row r="503" spans="1:53" hidden="1" x14ac:dyDescent="0.25">
      <c r="A503">
        <v>6</v>
      </c>
      <c r="B503" t="str">
        <f t="shared" si="53"/>
        <v>FrC-3670</v>
      </c>
      <c r="C503" s="2" t="s">
        <v>316</v>
      </c>
      <c r="D503" s="2" t="str">
        <f t="shared" si="54"/>
        <v>3</v>
      </c>
      <c r="E503" s="2" t="str">
        <f t="shared" si="55"/>
        <v>36</v>
      </c>
      <c r="F503" s="2" t="str">
        <f t="shared" si="56"/>
        <v>367</v>
      </c>
      <c r="G503" s="1" t="s">
        <v>655</v>
      </c>
      <c r="H503" s="7">
        <v>0</v>
      </c>
      <c r="I503" s="7"/>
      <c r="J503" s="7">
        <v>0</v>
      </c>
      <c r="K503" s="7">
        <v>0</v>
      </c>
      <c r="L503" s="7">
        <v>0</v>
      </c>
      <c r="M503" s="7"/>
      <c r="N503" s="7">
        <v>0</v>
      </c>
      <c r="O503" s="7">
        <v>0</v>
      </c>
      <c r="P503" s="7">
        <v>0</v>
      </c>
      <c r="Q503" s="7"/>
      <c r="R503" s="7">
        <v>0</v>
      </c>
      <c r="S503" s="7">
        <v>0</v>
      </c>
      <c r="T503" s="7">
        <v>0</v>
      </c>
      <c r="U503" s="7"/>
      <c r="V503" s="7">
        <v>0</v>
      </c>
      <c r="W503" s="7">
        <v>0</v>
      </c>
      <c r="X503" s="7">
        <v>0</v>
      </c>
      <c r="Y503" s="7"/>
      <c r="Z503" s="7">
        <v>0</v>
      </c>
      <c r="AA503" s="7">
        <v>0</v>
      </c>
      <c r="AB503" s="7">
        <v>0</v>
      </c>
      <c r="AC503" s="7"/>
      <c r="AD503" s="7">
        <v>0</v>
      </c>
      <c r="AE503" s="7">
        <v>0</v>
      </c>
      <c r="AF503" s="7">
        <v>0</v>
      </c>
      <c r="AG503" s="29">
        <v>0</v>
      </c>
      <c r="AH503" s="7">
        <v>0</v>
      </c>
      <c r="AI503" s="7">
        <v>0</v>
      </c>
      <c r="AJ503" s="7">
        <v>0</v>
      </c>
      <c r="AK503" s="29">
        <v>0</v>
      </c>
      <c r="AL503" s="7">
        <v>0</v>
      </c>
      <c r="AM503" s="105">
        <v>0</v>
      </c>
      <c r="AN503" s="7">
        <v>0</v>
      </c>
      <c r="AO503" s="11">
        <v>0</v>
      </c>
      <c r="AP503" s="105">
        <v>0</v>
      </c>
      <c r="AQ503" s="11">
        <v>0</v>
      </c>
      <c r="AR503" s="11">
        <v>0</v>
      </c>
      <c r="AS503" s="11">
        <v>0</v>
      </c>
      <c r="AT503" s="11">
        <v>0</v>
      </c>
      <c r="AU503" s="11">
        <v>0</v>
      </c>
      <c r="AV503" s="11">
        <v>0</v>
      </c>
      <c r="AW503" s="11">
        <v>0</v>
      </c>
      <c r="AX503" s="11">
        <v>0</v>
      </c>
      <c r="AZ503" s="11">
        <v>0</v>
      </c>
      <c r="BA503" s="11">
        <v>0</v>
      </c>
    </row>
    <row r="504" spans="1:53" hidden="1" x14ac:dyDescent="0.25">
      <c r="A504">
        <v>6</v>
      </c>
      <c r="B504" t="str">
        <f t="shared" si="53"/>
        <v>FrC-3680</v>
      </c>
      <c r="C504" s="2" t="s">
        <v>316</v>
      </c>
      <c r="D504" s="2" t="str">
        <f t="shared" si="54"/>
        <v>3</v>
      </c>
      <c r="E504" s="2" t="str">
        <f t="shared" si="55"/>
        <v>36</v>
      </c>
      <c r="F504" s="2" t="str">
        <f t="shared" si="56"/>
        <v>368</v>
      </c>
      <c r="G504" s="1" t="s">
        <v>656</v>
      </c>
      <c r="H504" s="7">
        <v>0</v>
      </c>
      <c r="I504" s="7"/>
      <c r="J504" s="7">
        <v>0</v>
      </c>
      <c r="K504" s="7">
        <v>0</v>
      </c>
      <c r="L504" s="7">
        <v>0</v>
      </c>
      <c r="M504" s="7"/>
      <c r="N504" s="7">
        <v>0</v>
      </c>
      <c r="O504" s="7">
        <v>0</v>
      </c>
      <c r="P504" s="7">
        <v>0</v>
      </c>
      <c r="Q504" s="7"/>
      <c r="R504" s="7">
        <v>0</v>
      </c>
      <c r="S504" s="7">
        <v>0</v>
      </c>
      <c r="T504" s="7">
        <v>0</v>
      </c>
      <c r="U504" s="7"/>
      <c r="V504" s="7">
        <v>0</v>
      </c>
      <c r="W504" s="7">
        <v>0</v>
      </c>
      <c r="X504" s="7">
        <v>0</v>
      </c>
      <c r="Y504" s="7"/>
      <c r="Z504" s="7">
        <v>0</v>
      </c>
      <c r="AA504" s="7">
        <v>0</v>
      </c>
      <c r="AB504" s="7">
        <v>0</v>
      </c>
      <c r="AC504" s="7"/>
      <c r="AD504" s="7">
        <v>0</v>
      </c>
      <c r="AE504" s="7">
        <v>0</v>
      </c>
      <c r="AF504" s="7">
        <v>0</v>
      </c>
      <c r="AG504" s="29">
        <v>0</v>
      </c>
      <c r="AH504" s="7">
        <v>0</v>
      </c>
      <c r="AI504" s="7">
        <v>0</v>
      </c>
      <c r="AJ504" s="7">
        <v>0</v>
      </c>
      <c r="AK504" s="29">
        <v>0</v>
      </c>
      <c r="AL504" s="7">
        <v>0</v>
      </c>
      <c r="AM504" s="105">
        <v>0</v>
      </c>
      <c r="AN504" s="7">
        <v>0</v>
      </c>
      <c r="AO504" s="11">
        <v>0</v>
      </c>
      <c r="AP504" s="105">
        <v>0</v>
      </c>
      <c r="AQ504" s="11">
        <v>0</v>
      </c>
      <c r="AR504" s="11">
        <v>0</v>
      </c>
      <c r="AS504" s="11">
        <v>0</v>
      </c>
      <c r="AT504" s="11">
        <v>0</v>
      </c>
      <c r="AU504" s="11">
        <v>0</v>
      </c>
      <c r="AV504" s="11">
        <v>0</v>
      </c>
      <c r="AW504" s="11">
        <v>0</v>
      </c>
      <c r="AX504" s="11">
        <v>0</v>
      </c>
      <c r="AZ504" s="11">
        <v>0</v>
      </c>
      <c r="BA504" s="11">
        <v>0</v>
      </c>
    </row>
    <row r="505" spans="1:53" hidden="1" x14ac:dyDescent="0.25">
      <c r="A505">
        <v>6</v>
      </c>
      <c r="B505" t="str">
        <f t="shared" si="53"/>
        <v>FrC-3690</v>
      </c>
      <c r="C505" s="2" t="s">
        <v>316</v>
      </c>
      <c r="D505" s="2" t="str">
        <f t="shared" ref="D505:D536" si="57">LEFT($G505,1)</f>
        <v>3</v>
      </c>
      <c r="E505" s="2" t="str">
        <f t="shared" ref="E505:E536" si="58">LEFT($G505,2)</f>
        <v>36</v>
      </c>
      <c r="F505" s="2" t="str">
        <f t="shared" ref="F505:F536" si="59">LEFT($G505,3)</f>
        <v>369</v>
      </c>
      <c r="G505" s="1" t="s">
        <v>657</v>
      </c>
      <c r="H505" s="7">
        <v>915</v>
      </c>
      <c r="I505" s="7"/>
      <c r="J505" s="7">
        <v>1070</v>
      </c>
      <c r="K505" s="7">
        <v>1070</v>
      </c>
      <c r="L505" s="7">
        <v>1104</v>
      </c>
      <c r="M505" s="7"/>
      <c r="N505" s="7">
        <v>1210</v>
      </c>
      <c r="O505" s="7">
        <v>1210</v>
      </c>
      <c r="P505" s="7">
        <v>1158</v>
      </c>
      <c r="Q505" s="7"/>
      <c r="R505" s="7">
        <v>1364</v>
      </c>
      <c r="S505" s="7">
        <v>1364</v>
      </c>
      <c r="T505" s="7">
        <v>2783</v>
      </c>
      <c r="U505" s="7"/>
      <c r="V505" s="7">
        <v>1424</v>
      </c>
      <c r="W505" s="7">
        <v>1419.0794000000001</v>
      </c>
      <c r="X505" s="7">
        <v>2783</v>
      </c>
      <c r="Y505" s="7"/>
      <c r="Z505" s="7">
        <v>501.75470000000001</v>
      </c>
      <c r="AA505" s="7">
        <v>1490.30852</v>
      </c>
      <c r="AB505" s="7">
        <v>4585</v>
      </c>
      <c r="AC505" s="7"/>
      <c r="AD505" s="7">
        <v>1539.9458099999999</v>
      </c>
      <c r="AE505" s="7">
        <v>1539.9458099999999</v>
      </c>
      <c r="AF505" s="7">
        <v>1424</v>
      </c>
      <c r="AG505" s="29">
        <v>1589.9553000000001</v>
      </c>
      <c r="AH505" s="7">
        <v>1589.9553000000001</v>
      </c>
      <c r="AI505" s="7">
        <v>1589.9553000000001</v>
      </c>
      <c r="AJ505" s="7">
        <v>1554</v>
      </c>
      <c r="AK505" s="29">
        <v>1625.4954299999999</v>
      </c>
      <c r="AL505" s="7">
        <v>1625.4954299999999</v>
      </c>
      <c r="AM505" s="105">
        <v>1625.4954299999999</v>
      </c>
      <c r="AN505" s="7">
        <v>1554</v>
      </c>
      <c r="AO505" s="11">
        <v>1544.7354</v>
      </c>
      <c r="AP505" s="105">
        <v>1544.7354</v>
      </c>
      <c r="AQ505" s="11">
        <v>1544.7354</v>
      </c>
      <c r="AR505" s="11">
        <v>1580</v>
      </c>
      <c r="AS505" s="11">
        <v>1511.1960100000001</v>
      </c>
      <c r="AT505" s="11">
        <v>1511.1960100000001</v>
      </c>
      <c r="AU505" s="11">
        <v>1511.1960100000001</v>
      </c>
      <c r="AV505" s="11">
        <v>1580</v>
      </c>
      <c r="AW505" s="11">
        <v>1425.9024300000001</v>
      </c>
      <c r="AX505" s="11">
        <v>1425.9640999999999</v>
      </c>
      <c r="AZ505" s="11">
        <v>1519</v>
      </c>
      <c r="BA505" s="11">
        <v>1116.4247399999999</v>
      </c>
    </row>
    <row r="506" spans="1:53" hidden="1" x14ac:dyDescent="0.25">
      <c r="A506">
        <v>6</v>
      </c>
      <c r="B506" t="str">
        <f t="shared" si="53"/>
        <v>FrC-3710</v>
      </c>
      <c r="C506" s="2" t="s">
        <v>316</v>
      </c>
      <c r="D506" s="2" t="str">
        <f t="shared" si="57"/>
        <v>3</v>
      </c>
      <c r="E506" s="2" t="str">
        <f t="shared" si="58"/>
        <v>37</v>
      </c>
      <c r="F506" s="2" t="str">
        <f t="shared" si="59"/>
        <v>371</v>
      </c>
      <c r="G506" s="1" t="s">
        <v>660</v>
      </c>
      <c r="H506" s="7">
        <v>0</v>
      </c>
      <c r="I506" s="7"/>
      <c r="J506" s="7">
        <v>0</v>
      </c>
      <c r="K506" s="7">
        <v>0</v>
      </c>
      <c r="L506" s="7">
        <v>0</v>
      </c>
      <c r="M506" s="7"/>
      <c r="N506" s="7">
        <v>0</v>
      </c>
      <c r="O506" s="7">
        <v>0</v>
      </c>
      <c r="P506" s="7">
        <v>0</v>
      </c>
      <c r="Q506" s="7"/>
      <c r="R506" s="7">
        <v>0</v>
      </c>
      <c r="S506" s="7">
        <v>0</v>
      </c>
      <c r="T506" s="7">
        <v>0</v>
      </c>
      <c r="U506" s="7"/>
      <c r="V506" s="7">
        <v>0</v>
      </c>
      <c r="W506" s="7">
        <v>0</v>
      </c>
      <c r="X506" s="7">
        <v>0</v>
      </c>
      <c r="Y506" s="7"/>
      <c r="Z506" s="7">
        <v>0</v>
      </c>
      <c r="AA506" s="7">
        <v>0</v>
      </c>
      <c r="AB506" s="7">
        <v>0</v>
      </c>
      <c r="AC506" s="7"/>
      <c r="AD506" s="7">
        <v>0</v>
      </c>
      <c r="AE506" s="7">
        <v>0</v>
      </c>
      <c r="AF506" s="7">
        <v>0</v>
      </c>
      <c r="AG506" s="29">
        <v>0</v>
      </c>
      <c r="AH506" s="7">
        <v>0</v>
      </c>
      <c r="AI506" s="7">
        <v>0</v>
      </c>
      <c r="AJ506" s="7">
        <v>0</v>
      </c>
      <c r="AK506" s="29">
        <v>0</v>
      </c>
      <c r="AL506" s="7">
        <v>0</v>
      </c>
      <c r="AM506" s="105">
        <v>0</v>
      </c>
      <c r="AN506" s="7">
        <v>0</v>
      </c>
      <c r="AO506" s="11">
        <v>0</v>
      </c>
      <c r="AP506" s="105">
        <v>0</v>
      </c>
      <c r="AQ506" s="11">
        <v>0</v>
      </c>
      <c r="AR506" s="11">
        <v>0</v>
      </c>
      <c r="AS506" s="11">
        <v>0</v>
      </c>
      <c r="AT506" s="11">
        <v>0</v>
      </c>
      <c r="AU506" s="11">
        <v>0</v>
      </c>
      <c r="AV506" s="11">
        <v>0</v>
      </c>
      <c r="AW506" s="11">
        <v>0</v>
      </c>
      <c r="AX506" s="11">
        <v>0</v>
      </c>
      <c r="AZ506" s="11">
        <v>0</v>
      </c>
      <c r="BA506" s="11">
        <v>0</v>
      </c>
    </row>
    <row r="507" spans="1:53" hidden="1" x14ac:dyDescent="0.25">
      <c r="A507">
        <v>6</v>
      </c>
      <c r="B507" t="str">
        <f t="shared" si="53"/>
        <v>FrC-3720</v>
      </c>
      <c r="C507" s="2" t="s">
        <v>316</v>
      </c>
      <c r="D507" s="2" t="str">
        <f t="shared" si="57"/>
        <v>3</v>
      </c>
      <c r="E507" s="2" t="str">
        <f t="shared" si="58"/>
        <v>37</v>
      </c>
      <c r="F507" s="2" t="str">
        <f t="shared" si="59"/>
        <v>372</v>
      </c>
      <c r="G507" s="1" t="s">
        <v>661</v>
      </c>
      <c r="H507" s="7">
        <v>0</v>
      </c>
      <c r="I507" s="7"/>
      <c r="J507" s="7">
        <v>0</v>
      </c>
      <c r="K507" s="7">
        <v>0</v>
      </c>
      <c r="L507" s="7">
        <v>0</v>
      </c>
      <c r="M507" s="7"/>
      <c r="N507" s="7">
        <v>0</v>
      </c>
      <c r="O507" s="7">
        <v>0</v>
      </c>
      <c r="P507" s="7">
        <v>0</v>
      </c>
      <c r="Q507" s="7"/>
      <c r="R507" s="7">
        <v>0</v>
      </c>
      <c r="S507" s="7">
        <v>0</v>
      </c>
      <c r="T507" s="7">
        <v>0</v>
      </c>
      <c r="U507" s="7"/>
      <c r="V507" s="7">
        <v>0</v>
      </c>
      <c r="W507" s="7">
        <v>0</v>
      </c>
      <c r="X507" s="7">
        <v>0</v>
      </c>
      <c r="Y507" s="7"/>
      <c r="Z507" s="7">
        <v>0</v>
      </c>
      <c r="AA507" s="7">
        <v>0</v>
      </c>
      <c r="AB507" s="7">
        <v>0</v>
      </c>
      <c r="AC507" s="7"/>
      <c r="AD507" s="7">
        <v>0</v>
      </c>
      <c r="AE507" s="7">
        <v>0</v>
      </c>
      <c r="AF507" s="7">
        <v>0</v>
      </c>
      <c r="AG507" s="29">
        <v>0</v>
      </c>
      <c r="AH507" s="7">
        <v>0</v>
      </c>
      <c r="AI507" s="7">
        <v>0</v>
      </c>
      <c r="AJ507" s="7">
        <v>0</v>
      </c>
      <c r="AK507" s="29">
        <v>0</v>
      </c>
      <c r="AL507" s="7">
        <v>0</v>
      </c>
      <c r="AM507" s="105">
        <v>0</v>
      </c>
      <c r="AN507" s="7">
        <v>0</v>
      </c>
      <c r="AO507" s="11">
        <v>0</v>
      </c>
      <c r="AP507" s="105">
        <v>0</v>
      </c>
      <c r="AQ507" s="11">
        <v>0</v>
      </c>
      <c r="AR507" s="11">
        <v>0</v>
      </c>
      <c r="AS507" s="11">
        <v>0</v>
      </c>
      <c r="AT507" s="11">
        <v>0</v>
      </c>
      <c r="AU507" s="11">
        <v>0</v>
      </c>
      <c r="AV507" s="11">
        <v>0</v>
      </c>
      <c r="AW507" s="11">
        <v>0</v>
      </c>
      <c r="AX507" s="11">
        <v>0</v>
      </c>
      <c r="AZ507" s="11">
        <v>0</v>
      </c>
      <c r="BA507" s="11">
        <v>0</v>
      </c>
    </row>
    <row r="508" spans="1:53" hidden="1" x14ac:dyDescent="0.25">
      <c r="A508">
        <v>6</v>
      </c>
      <c r="B508" t="str">
        <f t="shared" si="53"/>
        <v>FrC-3730</v>
      </c>
      <c r="C508" s="2" t="s">
        <v>316</v>
      </c>
      <c r="D508" s="2" t="str">
        <f t="shared" si="57"/>
        <v>3</v>
      </c>
      <c r="E508" s="2" t="str">
        <f t="shared" si="58"/>
        <v>37</v>
      </c>
      <c r="F508" s="2" t="str">
        <f t="shared" si="59"/>
        <v>373</v>
      </c>
      <c r="G508" s="1" t="s">
        <v>662</v>
      </c>
      <c r="H508" s="7">
        <v>0</v>
      </c>
      <c r="I508" s="7"/>
      <c r="J508" s="7">
        <v>0</v>
      </c>
      <c r="K508" s="7">
        <v>0</v>
      </c>
      <c r="L508" s="7">
        <v>0</v>
      </c>
      <c r="M508" s="7"/>
      <c r="N508" s="7">
        <v>0</v>
      </c>
      <c r="O508" s="7">
        <v>0</v>
      </c>
      <c r="P508" s="7">
        <v>0</v>
      </c>
      <c r="Q508" s="7"/>
      <c r="R508" s="7">
        <v>0</v>
      </c>
      <c r="S508" s="7">
        <v>0</v>
      </c>
      <c r="T508" s="7">
        <v>0</v>
      </c>
      <c r="U508" s="7"/>
      <c r="V508" s="7">
        <v>0</v>
      </c>
      <c r="W508" s="7">
        <v>0</v>
      </c>
      <c r="X508" s="7">
        <v>0</v>
      </c>
      <c r="Y508" s="7"/>
      <c r="Z508" s="7">
        <v>0</v>
      </c>
      <c r="AA508" s="7">
        <v>0</v>
      </c>
      <c r="AB508" s="7">
        <v>0</v>
      </c>
      <c r="AC508" s="7"/>
      <c r="AD508" s="7">
        <v>0</v>
      </c>
      <c r="AE508" s="7">
        <v>0</v>
      </c>
      <c r="AF508" s="7">
        <v>0</v>
      </c>
      <c r="AG508" s="29">
        <v>0</v>
      </c>
      <c r="AH508" s="7">
        <v>0</v>
      </c>
      <c r="AI508" s="7">
        <v>0</v>
      </c>
      <c r="AJ508" s="7">
        <v>0</v>
      </c>
      <c r="AK508" s="29">
        <v>0</v>
      </c>
      <c r="AL508" s="7">
        <v>0</v>
      </c>
      <c r="AM508" s="105">
        <v>0</v>
      </c>
      <c r="AN508" s="7">
        <v>0</v>
      </c>
      <c r="AO508" s="11">
        <v>0</v>
      </c>
      <c r="AP508" s="105">
        <v>0</v>
      </c>
      <c r="AQ508" s="11">
        <v>0</v>
      </c>
      <c r="AR508" s="11">
        <v>0</v>
      </c>
      <c r="AS508" s="11">
        <v>0</v>
      </c>
      <c r="AT508" s="11">
        <v>0</v>
      </c>
      <c r="AU508" s="11">
        <v>0</v>
      </c>
      <c r="AV508" s="11">
        <v>0</v>
      </c>
      <c r="AW508" s="11">
        <v>0</v>
      </c>
      <c r="AX508" s="11">
        <v>0</v>
      </c>
      <c r="AZ508" s="11">
        <v>0</v>
      </c>
      <c r="BA508" s="11">
        <v>0</v>
      </c>
    </row>
    <row r="509" spans="1:53" hidden="1" x14ac:dyDescent="0.25">
      <c r="A509">
        <v>6</v>
      </c>
      <c r="B509" t="str">
        <f t="shared" si="53"/>
        <v>FrC-3740</v>
      </c>
      <c r="C509" s="2" t="s">
        <v>316</v>
      </c>
      <c r="D509" s="2" t="str">
        <f t="shared" si="57"/>
        <v>3</v>
      </c>
      <c r="E509" s="2" t="str">
        <f t="shared" si="58"/>
        <v>37</v>
      </c>
      <c r="F509" s="2" t="str">
        <f t="shared" si="59"/>
        <v>374</v>
      </c>
      <c r="G509" s="1" t="s">
        <v>663</v>
      </c>
      <c r="H509" s="7">
        <v>0</v>
      </c>
      <c r="I509" s="7"/>
      <c r="J509" s="7">
        <v>0</v>
      </c>
      <c r="K509" s="7">
        <v>0</v>
      </c>
      <c r="L509" s="7">
        <v>0</v>
      </c>
      <c r="M509" s="7"/>
      <c r="N509" s="7">
        <v>0</v>
      </c>
      <c r="O509" s="7">
        <v>0</v>
      </c>
      <c r="P509" s="7">
        <v>0</v>
      </c>
      <c r="Q509" s="7"/>
      <c r="R509" s="7">
        <v>0</v>
      </c>
      <c r="S509" s="7">
        <v>0</v>
      </c>
      <c r="T509" s="7">
        <v>0</v>
      </c>
      <c r="U509" s="7"/>
      <c r="V509" s="7">
        <v>0</v>
      </c>
      <c r="W509" s="7">
        <v>0</v>
      </c>
      <c r="X509" s="7">
        <v>0</v>
      </c>
      <c r="Y509" s="7"/>
      <c r="Z509" s="7">
        <v>0</v>
      </c>
      <c r="AA509" s="7">
        <v>0</v>
      </c>
      <c r="AB509" s="7">
        <v>0</v>
      </c>
      <c r="AC509" s="7"/>
      <c r="AD509" s="7">
        <v>0</v>
      </c>
      <c r="AE509" s="7">
        <v>0</v>
      </c>
      <c r="AF509" s="7">
        <v>0</v>
      </c>
      <c r="AG509" s="29">
        <v>0</v>
      </c>
      <c r="AH509" s="7">
        <v>0</v>
      </c>
      <c r="AI509" s="7">
        <v>0</v>
      </c>
      <c r="AJ509" s="7">
        <v>0</v>
      </c>
      <c r="AK509" s="29">
        <v>0</v>
      </c>
      <c r="AL509" s="7">
        <v>0</v>
      </c>
      <c r="AM509" s="105">
        <v>0</v>
      </c>
      <c r="AN509" s="7">
        <v>0</v>
      </c>
      <c r="AO509" s="11">
        <v>0</v>
      </c>
      <c r="AP509" s="105">
        <v>0</v>
      </c>
      <c r="AQ509" s="11">
        <v>0</v>
      </c>
      <c r="AR509" s="11">
        <v>0</v>
      </c>
      <c r="AS509" s="11">
        <v>0</v>
      </c>
      <c r="AT509" s="11">
        <v>0</v>
      </c>
      <c r="AU509" s="11">
        <v>0</v>
      </c>
      <c r="AV509" s="11">
        <v>0</v>
      </c>
      <c r="AW509" s="11">
        <v>0</v>
      </c>
      <c r="AX509" s="11">
        <v>0</v>
      </c>
      <c r="AZ509" s="11">
        <v>0</v>
      </c>
      <c r="BA509" s="11">
        <v>0</v>
      </c>
    </row>
    <row r="510" spans="1:53" hidden="1" x14ac:dyDescent="0.25">
      <c r="A510">
        <v>6</v>
      </c>
      <c r="B510" t="str">
        <f t="shared" si="53"/>
        <v>FrC-3750</v>
      </c>
      <c r="C510" s="2" t="s">
        <v>316</v>
      </c>
      <c r="D510" s="2" t="str">
        <f t="shared" si="57"/>
        <v>3</v>
      </c>
      <c r="E510" s="2" t="str">
        <f t="shared" si="58"/>
        <v>37</v>
      </c>
      <c r="F510" s="2" t="str">
        <f t="shared" si="59"/>
        <v>375</v>
      </c>
      <c r="G510" s="1" t="s">
        <v>664</v>
      </c>
      <c r="H510" s="7">
        <v>0</v>
      </c>
      <c r="I510" s="7"/>
      <c r="J510" s="7">
        <v>0</v>
      </c>
      <c r="K510" s="7">
        <v>0</v>
      </c>
      <c r="L510" s="7">
        <v>0</v>
      </c>
      <c r="M510" s="7"/>
      <c r="N510" s="7">
        <v>0</v>
      </c>
      <c r="O510" s="7">
        <v>0</v>
      </c>
      <c r="P510" s="7">
        <v>0</v>
      </c>
      <c r="Q510" s="7"/>
      <c r="R510" s="7">
        <v>0</v>
      </c>
      <c r="S510" s="7">
        <v>0</v>
      </c>
      <c r="T510" s="7">
        <v>0</v>
      </c>
      <c r="U510" s="7"/>
      <c r="V510" s="7">
        <v>0</v>
      </c>
      <c r="W510" s="7">
        <v>0</v>
      </c>
      <c r="X510" s="7">
        <v>0</v>
      </c>
      <c r="Y510" s="7"/>
      <c r="Z510" s="7">
        <v>0</v>
      </c>
      <c r="AA510" s="7">
        <v>0</v>
      </c>
      <c r="AB510" s="7">
        <v>0</v>
      </c>
      <c r="AC510" s="7"/>
      <c r="AD510" s="7">
        <v>0</v>
      </c>
      <c r="AE510" s="7">
        <v>0</v>
      </c>
      <c r="AF510" s="7">
        <v>0</v>
      </c>
      <c r="AG510" s="29">
        <v>0</v>
      </c>
      <c r="AH510" s="7">
        <v>0</v>
      </c>
      <c r="AI510" s="7">
        <v>0</v>
      </c>
      <c r="AJ510" s="7">
        <v>0</v>
      </c>
      <c r="AK510" s="29">
        <v>0</v>
      </c>
      <c r="AL510" s="7">
        <v>0</v>
      </c>
      <c r="AM510" s="105">
        <v>0</v>
      </c>
      <c r="AN510" s="7">
        <v>0</v>
      </c>
      <c r="AO510" s="11">
        <v>0</v>
      </c>
      <c r="AP510" s="105">
        <v>0</v>
      </c>
      <c r="AQ510" s="11">
        <v>0</v>
      </c>
      <c r="AR510" s="11">
        <v>0</v>
      </c>
      <c r="AS510" s="11">
        <v>0</v>
      </c>
      <c r="AT510" s="11">
        <v>0</v>
      </c>
      <c r="AU510" s="11">
        <v>0</v>
      </c>
      <c r="AV510" s="11">
        <v>0</v>
      </c>
      <c r="AW510" s="11">
        <v>0</v>
      </c>
      <c r="AX510" s="11">
        <v>0</v>
      </c>
      <c r="AZ510" s="11">
        <v>0</v>
      </c>
      <c r="BA510" s="11">
        <v>0</v>
      </c>
    </row>
    <row r="511" spans="1:53" hidden="1" x14ac:dyDescent="0.25">
      <c r="A511">
        <v>6</v>
      </c>
      <c r="B511" t="str">
        <f t="shared" si="53"/>
        <v>FrC-3760</v>
      </c>
      <c r="C511" s="2" t="s">
        <v>316</v>
      </c>
      <c r="D511" s="2" t="str">
        <f t="shared" si="57"/>
        <v>3</v>
      </c>
      <c r="E511" s="2" t="str">
        <f t="shared" si="58"/>
        <v>37</v>
      </c>
      <c r="F511" s="2" t="str">
        <f t="shared" si="59"/>
        <v>376</v>
      </c>
      <c r="G511" s="1" t="s">
        <v>665</v>
      </c>
      <c r="H511" s="7">
        <v>0</v>
      </c>
      <c r="I511" s="7"/>
      <c r="J511" s="7">
        <v>0</v>
      </c>
      <c r="K511" s="7">
        <v>0</v>
      </c>
      <c r="L511" s="7">
        <v>0</v>
      </c>
      <c r="M511" s="7"/>
      <c r="N511" s="7">
        <v>0</v>
      </c>
      <c r="O511" s="7">
        <v>0</v>
      </c>
      <c r="P511" s="7">
        <v>0</v>
      </c>
      <c r="Q511" s="7"/>
      <c r="R511" s="7">
        <v>0</v>
      </c>
      <c r="S511" s="7">
        <v>0</v>
      </c>
      <c r="T511" s="7">
        <v>0</v>
      </c>
      <c r="U511" s="7"/>
      <c r="V511" s="7">
        <v>0</v>
      </c>
      <c r="W511" s="7">
        <v>0</v>
      </c>
      <c r="X511" s="7">
        <v>0</v>
      </c>
      <c r="Y511" s="7"/>
      <c r="Z511" s="7">
        <v>0</v>
      </c>
      <c r="AA511" s="7">
        <v>0</v>
      </c>
      <c r="AB511" s="7">
        <v>0</v>
      </c>
      <c r="AC511" s="7"/>
      <c r="AD511" s="7">
        <v>0</v>
      </c>
      <c r="AE511" s="7">
        <v>0</v>
      </c>
      <c r="AF511" s="7">
        <v>0</v>
      </c>
      <c r="AG511" s="29">
        <v>0</v>
      </c>
      <c r="AH511" s="7">
        <v>0</v>
      </c>
      <c r="AI511" s="7">
        <v>0</v>
      </c>
      <c r="AJ511" s="7">
        <v>0</v>
      </c>
      <c r="AK511" s="29">
        <v>0</v>
      </c>
      <c r="AL511" s="7">
        <v>0</v>
      </c>
      <c r="AM511" s="105">
        <v>0</v>
      </c>
      <c r="AN511" s="7">
        <v>0</v>
      </c>
      <c r="AO511" s="11">
        <v>0</v>
      </c>
      <c r="AP511" s="105">
        <v>0</v>
      </c>
      <c r="AQ511" s="11">
        <v>0</v>
      </c>
      <c r="AR511" s="11">
        <v>0</v>
      </c>
      <c r="AS511" s="11">
        <v>0</v>
      </c>
      <c r="AT511" s="11">
        <v>0</v>
      </c>
      <c r="AU511" s="11">
        <v>0</v>
      </c>
      <c r="AV511" s="11">
        <v>0</v>
      </c>
      <c r="AW511" s="11">
        <v>0</v>
      </c>
      <c r="AX511" s="11">
        <v>0</v>
      </c>
      <c r="AZ511" s="11">
        <v>0</v>
      </c>
      <c r="BA511" s="11">
        <v>0</v>
      </c>
    </row>
    <row r="512" spans="1:53" hidden="1" x14ac:dyDescent="0.25">
      <c r="A512">
        <v>6</v>
      </c>
      <c r="B512" t="str">
        <f t="shared" si="53"/>
        <v>FrC-3770</v>
      </c>
      <c r="C512" s="2" t="s">
        <v>316</v>
      </c>
      <c r="D512" s="2" t="str">
        <f t="shared" si="57"/>
        <v>3</v>
      </c>
      <c r="E512" s="2" t="str">
        <f t="shared" si="58"/>
        <v>37</v>
      </c>
      <c r="F512" s="2" t="str">
        <f t="shared" si="59"/>
        <v>377</v>
      </c>
      <c r="G512" s="1" t="s">
        <v>666</v>
      </c>
      <c r="H512" s="7">
        <v>0</v>
      </c>
      <c r="I512" s="7"/>
      <c r="J512" s="7">
        <v>0</v>
      </c>
      <c r="K512" s="7">
        <v>0</v>
      </c>
      <c r="L512" s="7">
        <v>0</v>
      </c>
      <c r="M512" s="7"/>
      <c r="N512" s="7">
        <v>0</v>
      </c>
      <c r="O512" s="7">
        <v>0</v>
      </c>
      <c r="P512" s="7">
        <v>0</v>
      </c>
      <c r="Q512" s="7"/>
      <c r="R512" s="7">
        <v>0</v>
      </c>
      <c r="S512" s="7">
        <v>0</v>
      </c>
      <c r="T512" s="7">
        <v>0</v>
      </c>
      <c r="U512" s="7"/>
      <c r="V512" s="7">
        <v>0</v>
      </c>
      <c r="W512" s="7">
        <v>0</v>
      </c>
      <c r="X512" s="7">
        <v>0</v>
      </c>
      <c r="Y512" s="7"/>
      <c r="Z512" s="7">
        <v>0</v>
      </c>
      <c r="AA512" s="7">
        <v>0</v>
      </c>
      <c r="AB512" s="7">
        <v>0</v>
      </c>
      <c r="AC512" s="7"/>
      <c r="AD512" s="7">
        <v>0</v>
      </c>
      <c r="AE512" s="7">
        <v>0</v>
      </c>
      <c r="AF512" s="7">
        <v>0</v>
      </c>
      <c r="AG512" s="29">
        <v>0</v>
      </c>
      <c r="AH512" s="7">
        <v>0</v>
      </c>
      <c r="AI512" s="7">
        <v>0</v>
      </c>
      <c r="AJ512" s="7">
        <v>0</v>
      </c>
      <c r="AK512" s="29">
        <v>0</v>
      </c>
      <c r="AL512" s="7">
        <v>0</v>
      </c>
      <c r="AM512" s="105">
        <v>0</v>
      </c>
      <c r="AN512" s="7">
        <v>0</v>
      </c>
      <c r="AO512" s="11">
        <v>0</v>
      </c>
      <c r="AP512" s="105">
        <v>0</v>
      </c>
      <c r="AQ512" s="11">
        <v>0</v>
      </c>
      <c r="AR512" s="11">
        <v>0</v>
      </c>
      <c r="AS512" s="11">
        <v>0</v>
      </c>
      <c r="AT512" s="11">
        <v>0</v>
      </c>
      <c r="AU512" s="11">
        <v>0</v>
      </c>
      <c r="AV512" s="11">
        <v>0</v>
      </c>
      <c r="AW512" s="11">
        <v>0</v>
      </c>
      <c r="AX512" s="11">
        <v>0</v>
      </c>
      <c r="AZ512" s="11">
        <v>0</v>
      </c>
      <c r="BA512" s="11">
        <v>0</v>
      </c>
    </row>
    <row r="513" spans="1:53" hidden="1" x14ac:dyDescent="0.25">
      <c r="A513">
        <v>6</v>
      </c>
      <c r="B513" t="str">
        <f t="shared" si="53"/>
        <v>FrC-3810</v>
      </c>
      <c r="C513" s="2" t="s">
        <v>316</v>
      </c>
      <c r="D513" s="2" t="str">
        <f t="shared" si="57"/>
        <v>3</v>
      </c>
      <c r="E513" s="2" t="str">
        <f t="shared" si="58"/>
        <v>38</v>
      </c>
      <c r="F513" s="2" t="str">
        <f t="shared" si="59"/>
        <v>381</v>
      </c>
      <c r="G513" s="1" t="s">
        <v>668</v>
      </c>
      <c r="H513" s="7">
        <v>37459</v>
      </c>
      <c r="I513" s="7"/>
      <c r="J513" s="7">
        <v>39921</v>
      </c>
      <c r="K513" s="7">
        <v>39921</v>
      </c>
      <c r="L513" s="7">
        <v>37688</v>
      </c>
      <c r="M513" s="7"/>
      <c r="N513" s="7">
        <v>41434</v>
      </c>
      <c r="O513" s="7">
        <v>41434</v>
      </c>
      <c r="P513" s="7">
        <v>37859</v>
      </c>
      <c r="Q513" s="7"/>
      <c r="R513" s="7">
        <v>46398</v>
      </c>
      <c r="S513" s="7">
        <v>44558</v>
      </c>
      <c r="T513" s="7">
        <v>38135</v>
      </c>
      <c r="U513" s="7"/>
      <c r="V513" s="7">
        <v>40827</v>
      </c>
      <c r="W513" s="7">
        <v>39492.654970000003</v>
      </c>
      <c r="X513" s="7">
        <v>42326</v>
      </c>
      <c r="Y513" s="7"/>
      <c r="Z513" s="7">
        <v>75410.32448000001</v>
      </c>
      <c r="AA513" s="7">
        <v>45150.51771</v>
      </c>
      <c r="AB513" s="7">
        <v>42085.091999999997</v>
      </c>
      <c r="AC513" s="7"/>
      <c r="AD513" s="7">
        <v>43006.010119999999</v>
      </c>
      <c r="AE513" s="7">
        <v>43415.64488</v>
      </c>
      <c r="AF513" s="7">
        <v>50670.758719999998</v>
      </c>
      <c r="AG513" s="29">
        <v>43136.798119999999</v>
      </c>
      <c r="AH513" s="7">
        <v>41606.499499999998</v>
      </c>
      <c r="AI513" s="7">
        <v>42270.462670000001</v>
      </c>
      <c r="AJ513" s="7">
        <v>44770.468229999999</v>
      </c>
      <c r="AK513" s="29">
        <v>37825.408920000002</v>
      </c>
      <c r="AL513" s="7">
        <v>37527.839110000001</v>
      </c>
      <c r="AM513" s="105">
        <v>38435.713909999999</v>
      </c>
      <c r="AN513" s="7">
        <v>45336.800289999999</v>
      </c>
      <c r="AO513" s="11">
        <v>48134.088680000001</v>
      </c>
      <c r="AP513" s="105">
        <v>47574.262080000008</v>
      </c>
      <c r="AQ513" s="11">
        <v>47598.436800000003</v>
      </c>
      <c r="AR513" s="11">
        <v>44406.627930000002</v>
      </c>
      <c r="AS513" s="11">
        <v>52353.932039999992</v>
      </c>
      <c r="AT513" s="11">
        <v>47295.114910000004</v>
      </c>
      <c r="AU513" s="11">
        <v>47470.860189999999</v>
      </c>
      <c r="AV513" s="11">
        <v>51662.794350000004</v>
      </c>
      <c r="AW513" s="11">
        <v>41337.222355500002</v>
      </c>
      <c r="AX513" s="11">
        <v>41842.618329999998</v>
      </c>
      <c r="AZ513" s="11">
        <v>48275.268285600003</v>
      </c>
      <c r="BA513" s="11">
        <v>45751.689140000002</v>
      </c>
    </row>
    <row r="514" spans="1:53" hidden="1" x14ac:dyDescent="0.25">
      <c r="A514">
        <v>6</v>
      </c>
      <c r="B514" t="str">
        <f t="shared" si="53"/>
        <v>FrC-3820</v>
      </c>
      <c r="C514" s="2" t="s">
        <v>316</v>
      </c>
      <c r="D514" s="2" t="str">
        <f t="shared" si="57"/>
        <v>3</v>
      </c>
      <c r="E514" s="2" t="str">
        <f t="shared" si="58"/>
        <v>38</v>
      </c>
      <c r="F514" s="2" t="str">
        <f t="shared" si="59"/>
        <v>382</v>
      </c>
      <c r="G514" s="1" t="s">
        <v>669</v>
      </c>
      <c r="H514" s="7">
        <v>0</v>
      </c>
      <c r="I514" s="7"/>
      <c r="J514" s="7">
        <v>0</v>
      </c>
      <c r="K514" s="7">
        <v>0</v>
      </c>
      <c r="L514" s="7">
        <v>0</v>
      </c>
      <c r="M514" s="7"/>
      <c r="N514" s="7">
        <v>0</v>
      </c>
      <c r="O514" s="7">
        <v>0</v>
      </c>
      <c r="P514" s="7">
        <v>0</v>
      </c>
      <c r="Q514" s="7"/>
      <c r="R514" s="7">
        <v>0</v>
      </c>
      <c r="S514" s="7">
        <v>0</v>
      </c>
      <c r="T514" s="7">
        <v>0</v>
      </c>
      <c r="U514" s="7"/>
      <c r="V514" s="7">
        <v>0</v>
      </c>
      <c r="W514" s="7">
        <v>0</v>
      </c>
      <c r="X514" s="7">
        <v>0</v>
      </c>
      <c r="Y514" s="7"/>
      <c r="Z514" s="7">
        <v>0</v>
      </c>
      <c r="AA514" s="7">
        <v>0</v>
      </c>
      <c r="AB514" s="7">
        <v>0</v>
      </c>
      <c r="AC514" s="7"/>
      <c r="AD514" s="7">
        <v>0</v>
      </c>
      <c r="AE514" s="7">
        <v>0</v>
      </c>
      <c r="AF514" s="7">
        <v>0</v>
      </c>
      <c r="AG514" s="29">
        <v>0</v>
      </c>
      <c r="AH514" s="7">
        <v>0</v>
      </c>
      <c r="AI514" s="7">
        <v>0</v>
      </c>
      <c r="AJ514" s="7">
        <v>0</v>
      </c>
      <c r="AK514" s="29">
        <v>0</v>
      </c>
      <c r="AL514" s="7">
        <v>0</v>
      </c>
      <c r="AM514" s="105">
        <v>0</v>
      </c>
      <c r="AN514" s="7">
        <v>0</v>
      </c>
      <c r="AO514" s="11">
        <v>0</v>
      </c>
      <c r="AP514" s="105">
        <v>0</v>
      </c>
      <c r="AQ514" s="11">
        <v>0</v>
      </c>
      <c r="AR514" s="11">
        <v>0</v>
      </c>
      <c r="AS514" s="11">
        <v>0</v>
      </c>
      <c r="AT514" s="11">
        <v>0</v>
      </c>
      <c r="AU514" s="11">
        <v>0</v>
      </c>
      <c r="AV514" s="11">
        <v>0</v>
      </c>
      <c r="AW514" s="11">
        <v>0</v>
      </c>
      <c r="AX514" s="11">
        <v>0</v>
      </c>
      <c r="AZ514" s="11">
        <v>0</v>
      </c>
      <c r="BA514" s="11">
        <v>0</v>
      </c>
    </row>
    <row r="515" spans="1:53" hidden="1" x14ac:dyDescent="0.25">
      <c r="A515">
        <v>6</v>
      </c>
      <c r="B515" t="str">
        <f t="shared" ref="B515:B578" si="60">C515&amp;"-"&amp;G515</f>
        <v>FrC-3830</v>
      </c>
      <c r="C515" s="2" t="s">
        <v>316</v>
      </c>
      <c r="D515" s="2" t="str">
        <f t="shared" si="57"/>
        <v>3</v>
      </c>
      <c r="E515" s="2" t="str">
        <f t="shared" si="58"/>
        <v>38</v>
      </c>
      <c r="F515" s="2" t="str">
        <f t="shared" si="59"/>
        <v>383</v>
      </c>
      <c r="G515" s="1" t="s">
        <v>670</v>
      </c>
      <c r="H515" s="7">
        <v>0</v>
      </c>
      <c r="I515" s="7"/>
      <c r="J515" s="7">
        <v>0</v>
      </c>
      <c r="K515" s="7">
        <v>0</v>
      </c>
      <c r="L515" s="7">
        <v>0</v>
      </c>
      <c r="M515" s="7"/>
      <c r="N515" s="7">
        <v>26</v>
      </c>
      <c r="O515" s="7">
        <v>26</v>
      </c>
      <c r="P515" s="7">
        <v>0</v>
      </c>
      <c r="Q515" s="7"/>
      <c r="R515" s="7">
        <v>17</v>
      </c>
      <c r="S515" s="7">
        <v>17</v>
      </c>
      <c r="T515" s="7">
        <v>0</v>
      </c>
      <c r="U515" s="7"/>
      <c r="V515" s="7">
        <v>6</v>
      </c>
      <c r="W515" s="7">
        <v>121.38303999999999</v>
      </c>
      <c r="X515" s="7">
        <v>31</v>
      </c>
      <c r="Y515" s="7"/>
      <c r="Z515" s="7">
        <v>1</v>
      </c>
      <c r="AA515" s="7">
        <v>14.196210000000001</v>
      </c>
      <c r="AB515" s="7">
        <v>30.838999999999999</v>
      </c>
      <c r="AC515" s="7"/>
      <c r="AD515" s="7">
        <v>21.485389999999999</v>
      </c>
      <c r="AE515" s="7">
        <v>21.727430000000002</v>
      </c>
      <c r="AF515" s="7">
        <v>1089.575</v>
      </c>
      <c r="AG515" s="29">
        <v>1520.37952</v>
      </c>
      <c r="AH515" s="7">
        <v>1661.8873899999999</v>
      </c>
      <c r="AI515" s="7">
        <v>27.0654</v>
      </c>
      <c r="AJ515" s="7">
        <v>1066.681</v>
      </c>
      <c r="AK515" s="29">
        <v>1642.0840000000001</v>
      </c>
      <c r="AL515" s="7">
        <v>1763.34223</v>
      </c>
      <c r="AM515" s="105">
        <v>1196.12132</v>
      </c>
      <c r="AN515" s="7">
        <v>1066.681</v>
      </c>
      <c r="AO515" s="11">
        <v>1183.0131899999999</v>
      </c>
      <c r="AP515" s="105">
        <v>1370.93048</v>
      </c>
      <c r="AQ515" s="11">
        <v>1371.3715900000002</v>
      </c>
      <c r="AR515" s="11">
        <v>1375.4190000000001</v>
      </c>
      <c r="AS515" s="11">
        <v>5216.6841100000011</v>
      </c>
      <c r="AT515" s="11">
        <v>1140.1627599999999</v>
      </c>
      <c r="AU515" s="11">
        <v>1140.1627599999999</v>
      </c>
      <c r="AV515" s="11">
        <v>1384.4</v>
      </c>
      <c r="AW515" s="11">
        <v>30.933419999999998</v>
      </c>
      <c r="AX515" s="11">
        <v>1152.5261500000001</v>
      </c>
      <c r="AZ515" s="11">
        <v>1346.3</v>
      </c>
      <c r="BA515" s="11">
        <v>1438.5798299999999</v>
      </c>
    </row>
    <row r="516" spans="1:53" hidden="1" x14ac:dyDescent="0.25">
      <c r="A516">
        <v>6</v>
      </c>
      <c r="B516" t="str">
        <f t="shared" si="60"/>
        <v>FrC-3840</v>
      </c>
      <c r="C516" s="2" t="s">
        <v>316</v>
      </c>
      <c r="D516" s="2" t="str">
        <f t="shared" si="57"/>
        <v>3</v>
      </c>
      <c r="E516" s="2" t="str">
        <f t="shared" si="58"/>
        <v>38</v>
      </c>
      <c r="F516" s="2" t="str">
        <f t="shared" si="59"/>
        <v>384</v>
      </c>
      <c r="G516" s="1" t="s">
        <v>671</v>
      </c>
      <c r="H516" s="7">
        <v>0</v>
      </c>
      <c r="I516" s="7"/>
      <c r="J516" s="7">
        <v>48376</v>
      </c>
      <c r="K516" s="7">
        <v>48376</v>
      </c>
      <c r="L516" s="7">
        <v>0</v>
      </c>
      <c r="M516" s="7"/>
      <c r="N516" s="7">
        <v>51829</v>
      </c>
      <c r="O516" s="7">
        <v>82147</v>
      </c>
      <c r="P516" s="7">
        <v>0</v>
      </c>
      <c r="Q516" s="7"/>
      <c r="R516" s="7">
        <v>57076</v>
      </c>
      <c r="S516" s="7">
        <v>101890</v>
      </c>
      <c r="T516" s="7">
        <v>0</v>
      </c>
      <c r="U516" s="7"/>
      <c r="V516" s="7">
        <v>103433.2</v>
      </c>
      <c r="W516" s="7">
        <v>87636.783339999994</v>
      </c>
      <c r="X516" s="7">
        <v>108570</v>
      </c>
      <c r="Y516" s="7"/>
      <c r="Z516" s="7">
        <v>85658.653049999994</v>
      </c>
      <c r="AA516" s="7">
        <v>17454.182280000001</v>
      </c>
      <c r="AB516" s="7">
        <v>3263.1759999999999</v>
      </c>
      <c r="AC516" s="7"/>
      <c r="AD516" s="7">
        <v>11794.56698</v>
      </c>
      <c r="AE516" s="7">
        <v>14125.142120000002</v>
      </c>
      <c r="AF516" s="7">
        <v>14103.376099999994</v>
      </c>
      <c r="AG516" s="29">
        <v>4245.0278799999996</v>
      </c>
      <c r="AH516" s="7">
        <v>3347.9013599999998</v>
      </c>
      <c r="AI516" s="7">
        <v>6158.2882699999991</v>
      </c>
      <c r="AJ516" s="7">
        <v>1133.2460000000001</v>
      </c>
      <c r="AK516" s="29">
        <v>6796.7555999999995</v>
      </c>
      <c r="AL516" s="7">
        <v>6547.0968800000001</v>
      </c>
      <c r="AM516" s="105">
        <v>6358.9149699999998</v>
      </c>
      <c r="AN516" s="7">
        <v>1251.9017699999999</v>
      </c>
      <c r="AO516" s="11">
        <v>4904.1029200000003</v>
      </c>
      <c r="AP516" s="105">
        <v>5695.4464200000011</v>
      </c>
      <c r="AQ516" s="11">
        <v>5556.7764000000006</v>
      </c>
      <c r="AR516" s="11">
        <v>2209.2808899999995</v>
      </c>
      <c r="AS516" s="11">
        <v>6348.0159199999998</v>
      </c>
      <c r="AT516" s="11">
        <v>4880.5995500000008</v>
      </c>
      <c r="AU516" s="11">
        <v>4796.8804400000008</v>
      </c>
      <c r="AV516" s="11">
        <v>1159.8517099999999</v>
      </c>
      <c r="AW516" s="11">
        <v>4055.3884199999998</v>
      </c>
      <c r="AX516" s="11">
        <v>3942.8753299999998</v>
      </c>
      <c r="AZ516" s="11">
        <v>1825.3581300000001</v>
      </c>
      <c r="BA516" s="11">
        <v>4668.3471500000005</v>
      </c>
    </row>
    <row r="517" spans="1:53" hidden="1" x14ac:dyDescent="0.25">
      <c r="A517">
        <v>6</v>
      </c>
      <c r="B517" t="str">
        <f t="shared" si="60"/>
        <v>FrC-3850</v>
      </c>
      <c r="C517" s="2" t="s">
        <v>316</v>
      </c>
      <c r="D517" s="2" t="str">
        <f t="shared" si="57"/>
        <v>3</v>
      </c>
      <c r="E517" s="2" t="str">
        <f t="shared" si="58"/>
        <v>38</v>
      </c>
      <c r="F517" s="2" t="str">
        <f t="shared" si="59"/>
        <v>385</v>
      </c>
      <c r="G517" s="1" t="s">
        <v>672</v>
      </c>
      <c r="H517" s="7">
        <v>39</v>
      </c>
      <c r="I517" s="7"/>
      <c r="J517" s="7">
        <v>75</v>
      </c>
      <c r="K517" s="7">
        <v>75</v>
      </c>
      <c r="L517" s="7">
        <v>70</v>
      </c>
      <c r="M517" s="7"/>
      <c r="N517" s="7">
        <v>393</v>
      </c>
      <c r="O517" s="7">
        <v>8929</v>
      </c>
      <c r="P517" s="7">
        <v>90</v>
      </c>
      <c r="Q517" s="7"/>
      <c r="R517" s="7">
        <v>82</v>
      </c>
      <c r="S517" s="7">
        <v>10096</v>
      </c>
      <c r="T517" s="7">
        <v>70</v>
      </c>
      <c r="U517" s="7"/>
      <c r="V517" s="7">
        <v>15849</v>
      </c>
      <c r="W517" s="7">
        <v>15964.01339</v>
      </c>
      <c r="X517" s="7">
        <v>70</v>
      </c>
      <c r="Y517" s="7"/>
      <c r="Z517" s="7">
        <v>13913.563889999999</v>
      </c>
      <c r="AA517" s="7">
        <v>33892.330260000002</v>
      </c>
      <c r="AB517" s="7">
        <v>82.647999999999996</v>
      </c>
      <c r="AC517" s="7"/>
      <c r="AD517" s="7">
        <v>39714.397060000003</v>
      </c>
      <c r="AE517" s="7">
        <v>40846.367590000002</v>
      </c>
      <c r="AF517" s="7">
        <v>16857.260490000001</v>
      </c>
      <c r="AG517" s="29">
        <v>28286.734240000005</v>
      </c>
      <c r="AH517" s="7">
        <v>31042.395900000007</v>
      </c>
      <c r="AI517" s="7">
        <v>36901.955540000003</v>
      </c>
      <c r="AJ517" s="7">
        <v>22809.182489999999</v>
      </c>
      <c r="AK517" s="29">
        <v>32567.32257</v>
      </c>
      <c r="AL517" s="7">
        <v>51357.804469999988</v>
      </c>
      <c r="AM517" s="105">
        <v>51583.907479999994</v>
      </c>
      <c r="AN517" s="7">
        <v>47965.690619499997</v>
      </c>
      <c r="AO517" s="11">
        <v>26305.061229999999</v>
      </c>
      <c r="AP517" s="105">
        <v>32802.576670000009</v>
      </c>
      <c r="AQ517" s="11">
        <v>32908.724560000002</v>
      </c>
      <c r="AR517" s="11">
        <v>27389.790120000001</v>
      </c>
      <c r="AS517" s="11">
        <v>26544.369480000001</v>
      </c>
      <c r="AT517" s="11">
        <v>26570.862990000005</v>
      </c>
      <c r="AU517" s="11">
        <v>26461.220730000005</v>
      </c>
      <c r="AV517" s="11">
        <v>26216.636651000001</v>
      </c>
      <c r="AW517" s="11">
        <v>29348.768639999998</v>
      </c>
      <c r="AX517" s="11">
        <v>30121.472350000004</v>
      </c>
      <c r="AZ517" s="11">
        <v>8674.3954088999999</v>
      </c>
      <c r="BA517" s="11">
        <v>31805.430969999998</v>
      </c>
    </row>
    <row r="518" spans="1:53" hidden="1" x14ac:dyDescent="0.25">
      <c r="A518">
        <v>6</v>
      </c>
      <c r="B518" t="str">
        <f t="shared" si="60"/>
        <v>FrC-3860</v>
      </c>
      <c r="C518" s="2" t="s">
        <v>316</v>
      </c>
      <c r="D518" s="2" t="str">
        <f t="shared" si="57"/>
        <v>3</v>
      </c>
      <c r="E518" s="2" t="str">
        <f t="shared" si="58"/>
        <v>38</v>
      </c>
      <c r="F518" s="2" t="str">
        <f t="shared" si="59"/>
        <v>386</v>
      </c>
      <c r="G518" s="1" t="s">
        <v>673</v>
      </c>
      <c r="H518" s="7">
        <v>0</v>
      </c>
      <c r="I518" s="7"/>
      <c r="J518" s="7">
        <v>0</v>
      </c>
      <c r="K518" s="7">
        <v>0</v>
      </c>
      <c r="L518" s="7">
        <v>0</v>
      </c>
      <c r="M518" s="7"/>
      <c r="N518" s="7">
        <v>0</v>
      </c>
      <c r="O518" s="7">
        <v>0</v>
      </c>
      <c r="P518" s="7">
        <v>0</v>
      </c>
      <c r="Q518" s="7"/>
      <c r="R518" s="7">
        <v>0</v>
      </c>
      <c r="S518" s="7">
        <v>0</v>
      </c>
      <c r="T518" s="7">
        <v>0</v>
      </c>
      <c r="U518" s="7"/>
      <c r="V518" s="7">
        <v>0</v>
      </c>
      <c r="W518" s="7">
        <v>0</v>
      </c>
      <c r="X518" s="7">
        <v>0</v>
      </c>
      <c r="Y518" s="7"/>
      <c r="Z518" s="7">
        <v>0</v>
      </c>
      <c r="AA518" s="7">
        <v>0</v>
      </c>
      <c r="AB518" s="7">
        <v>0</v>
      </c>
      <c r="AC518" s="7"/>
      <c r="AD518" s="7">
        <v>0</v>
      </c>
      <c r="AE518" s="7">
        <v>0</v>
      </c>
      <c r="AF518" s="7">
        <v>0</v>
      </c>
      <c r="AG518" s="29">
        <v>0</v>
      </c>
      <c r="AH518" s="7">
        <v>45072.654119999992</v>
      </c>
      <c r="AI518" s="7">
        <v>82358.847229999999</v>
      </c>
      <c r="AJ518" s="7">
        <v>0.5</v>
      </c>
      <c r="AK518" s="29">
        <v>80714.418390000006</v>
      </c>
      <c r="AL518" s="7">
        <v>100264.64214</v>
      </c>
      <c r="AM518" s="105">
        <v>103296.24704999999</v>
      </c>
      <c r="AN518" s="7">
        <v>56948.302051000006</v>
      </c>
      <c r="AO518" s="11">
        <v>91688.741890000019</v>
      </c>
      <c r="AP518" s="105">
        <v>98387.857420000029</v>
      </c>
      <c r="AQ518" s="11">
        <v>98087.825819999998</v>
      </c>
      <c r="AR518" s="11">
        <v>76188.956609842979</v>
      </c>
      <c r="AS518" s="11">
        <v>91052.117190000004</v>
      </c>
      <c r="AT518" s="11">
        <v>95847.354780000009</v>
      </c>
      <c r="AU518" s="11">
        <v>95652.135090000011</v>
      </c>
      <c r="AV518" s="11">
        <v>75972.843717400014</v>
      </c>
      <c r="AW518" s="11">
        <v>69890.319809999986</v>
      </c>
      <c r="AX518" s="11">
        <v>74494.09752000001</v>
      </c>
      <c r="AZ518" s="11">
        <v>60703.380012300004</v>
      </c>
      <c r="BA518" s="11">
        <v>126846.39155</v>
      </c>
    </row>
    <row r="519" spans="1:53" hidden="1" x14ac:dyDescent="0.25">
      <c r="A519">
        <v>6</v>
      </c>
      <c r="B519" t="str">
        <f t="shared" si="60"/>
        <v>FrC-3910</v>
      </c>
      <c r="C519" s="2" t="s">
        <v>316</v>
      </c>
      <c r="D519" s="2" t="str">
        <f t="shared" si="57"/>
        <v>3</v>
      </c>
      <c r="E519" s="2" t="str">
        <f t="shared" si="58"/>
        <v>39</v>
      </c>
      <c r="F519" s="2" t="str">
        <f t="shared" si="59"/>
        <v>391</v>
      </c>
      <c r="G519" s="1" t="s">
        <v>676</v>
      </c>
      <c r="H519" s="7">
        <v>11218</v>
      </c>
      <c r="I519" s="7"/>
      <c r="J519" s="7">
        <v>23255</v>
      </c>
      <c r="K519" s="7">
        <v>23255</v>
      </c>
      <c r="L519" s="7">
        <v>12018</v>
      </c>
      <c r="M519" s="7"/>
      <c r="N519" s="7">
        <v>6266</v>
      </c>
      <c r="O519" s="7">
        <v>26557</v>
      </c>
      <c r="P519" s="7">
        <v>13677</v>
      </c>
      <c r="Q519" s="7"/>
      <c r="R519" s="7">
        <v>23366</v>
      </c>
      <c r="S519" s="7">
        <v>49737</v>
      </c>
      <c r="T519" s="7">
        <v>15583</v>
      </c>
      <c r="U519" s="7"/>
      <c r="V519" s="7">
        <v>50486</v>
      </c>
      <c r="W519" s="7">
        <v>50633.534480000002</v>
      </c>
      <c r="X519" s="7">
        <v>15834</v>
      </c>
      <c r="Y519" s="7"/>
      <c r="Z519" s="7">
        <v>46168.904490000001</v>
      </c>
      <c r="AA519" s="7">
        <v>54445.137719999999</v>
      </c>
      <c r="AB519" s="7">
        <v>17870.52</v>
      </c>
      <c r="AC519" s="7"/>
      <c r="AD519" s="7">
        <v>44682.081680000003</v>
      </c>
      <c r="AE519" s="7">
        <v>57344.64604</v>
      </c>
      <c r="AF519" s="7">
        <v>49836.429839999997</v>
      </c>
      <c r="AG519" s="29">
        <v>71023.500139999989</v>
      </c>
      <c r="AH519" s="7">
        <v>69406.865350000007</v>
      </c>
      <c r="AI519" s="7">
        <v>69811.665630000003</v>
      </c>
      <c r="AJ519" s="7">
        <v>60934.916050000007</v>
      </c>
      <c r="AK519" s="29">
        <v>58029.928719999996</v>
      </c>
      <c r="AL519" s="7">
        <v>58596.861729999997</v>
      </c>
      <c r="AM519" s="105">
        <v>57873.418919999996</v>
      </c>
      <c r="AN519" s="7">
        <v>64268.276230000003</v>
      </c>
      <c r="AO519" s="11">
        <v>70139.25301</v>
      </c>
      <c r="AP519" s="105">
        <v>74953.387419999999</v>
      </c>
      <c r="AQ519" s="11">
        <v>74664.05502</v>
      </c>
      <c r="AR519" s="11">
        <v>81151.959443</v>
      </c>
      <c r="AS519" s="11">
        <v>110695.34411929999</v>
      </c>
      <c r="AT519" s="11">
        <v>104044.96848000001</v>
      </c>
      <c r="AU519" s="11">
        <v>107245.36106000001</v>
      </c>
      <c r="AV519" s="11">
        <v>78961.129664500011</v>
      </c>
      <c r="AW519" s="11">
        <v>109241.911842</v>
      </c>
      <c r="AX519" s="11">
        <v>106898.68019999999</v>
      </c>
      <c r="AZ519" s="11">
        <v>102139.672093</v>
      </c>
      <c r="BA519" s="11">
        <v>92206.045334299997</v>
      </c>
    </row>
    <row r="520" spans="1:53" hidden="1" x14ac:dyDescent="0.25">
      <c r="A520">
        <v>6</v>
      </c>
      <c r="B520" t="str">
        <f t="shared" si="60"/>
        <v>FrC-3920</v>
      </c>
      <c r="C520" s="2" t="s">
        <v>316</v>
      </c>
      <c r="D520" s="2" t="str">
        <f t="shared" si="57"/>
        <v>3</v>
      </c>
      <c r="E520" s="2" t="str">
        <f t="shared" si="58"/>
        <v>39</v>
      </c>
      <c r="F520" s="2" t="str">
        <f t="shared" si="59"/>
        <v>392</v>
      </c>
      <c r="G520" s="1" t="s">
        <v>677</v>
      </c>
      <c r="H520" s="7">
        <v>0</v>
      </c>
      <c r="I520" s="7"/>
      <c r="J520" s="7">
        <v>0</v>
      </c>
      <c r="K520" s="7">
        <v>0</v>
      </c>
      <c r="L520" s="7">
        <v>0</v>
      </c>
      <c r="M520" s="7"/>
      <c r="N520" s="7">
        <v>0</v>
      </c>
      <c r="O520" s="7">
        <v>0</v>
      </c>
      <c r="P520" s="7">
        <v>0</v>
      </c>
      <c r="Q520" s="7"/>
      <c r="R520" s="7">
        <v>0</v>
      </c>
      <c r="S520" s="7">
        <v>0</v>
      </c>
      <c r="T520" s="7">
        <v>0</v>
      </c>
      <c r="U520" s="7"/>
      <c r="V520" s="7">
        <v>0</v>
      </c>
      <c r="W520" s="7">
        <v>0</v>
      </c>
      <c r="X520" s="7">
        <v>0</v>
      </c>
      <c r="Y520" s="7"/>
      <c r="Z520" s="7">
        <v>0</v>
      </c>
      <c r="AA520" s="7">
        <v>0</v>
      </c>
      <c r="AB520" s="7">
        <v>0</v>
      </c>
      <c r="AC520" s="7"/>
      <c r="AD520" s="7">
        <v>20</v>
      </c>
      <c r="AE520" s="7">
        <v>20</v>
      </c>
      <c r="AF520" s="7">
        <v>30</v>
      </c>
      <c r="AG520" s="29">
        <v>0</v>
      </c>
      <c r="AH520" s="7">
        <v>0</v>
      </c>
      <c r="AI520" s="7">
        <v>0</v>
      </c>
      <c r="AJ520" s="7">
        <v>10</v>
      </c>
      <c r="AK520" s="29">
        <v>0</v>
      </c>
      <c r="AL520" s="7">
        <v>0.23699999999999999</v>
      </c>
      <c r="AM520" s="105">
        <v>0</v>
      </c>
      <c r="AN520" s="7">
        <v>0</v>
      </c>
      <c r="AO520" s="11">
        <v>4.2362799999999998</v>
      </c>
      <c r="AP520" s="105">
        <v>4.2362800000000007</v>
      </c>
      <c r="AQ520" s="11">
        <v>4.2362799999999998</v>
      </c>
      <c r="AR520" s="11">
        <v>0</v>
      </c>
      <c r="AS520" s="11">
        <v>18.288490000000003</v>
      </c>
      <c r="AT520" s="11">
        <v>18.288490000000003</v>
      </c>
      <c r="AU520" s="11">
        <v>417.61246</v>
      </c>
      <c r="AV520" s="11">
        <v>18638</v>
      </c>
      <c r="AW520" s="11">
        <v>581.50313000000006</v>
      </c>
      <c r="AX520" s="11">
        <v>25.503130000000002</v>
      </c>
      <c r="AZ520" s="11">
        <v>0</v>
      </c>
      <c r="BA520" s="11">
        <v>326.67721</v>
      </c>
    </row>
    <row r="521" spans="1:53" hidden="1" x14ac:dyDescent="0.25">
      <c r="A521">
        <v>6</v>
      </c>
      <c r="B521" t="str">
        <f t="shared" si="60"/>
        <v>FrC-3930</v>
      </c>
      <c r="C521" s="2" t="s">
        <v>316</v>
      </c>
      <c r="D521" s="2" t="str">
        <f t="shared" si="57"/>
        <v>3</v>
      </c>
      <c r="E521" s="2" t="str">
        <f t="shared" si="58"/>
        <v>39</v>
      </c>
      <c r="F521" s="2" t="str">
        <f t="shared" si="59"/>
        <v>393</v>
      </c>
      <c r="G521" s="1" t="s">
        <v>678</v>
      </c>
      <c r="H521" s="7">
        <v>0</v>
      </c>
      <c r="I521" s="7"/>
      <c r="J521" s="7">
        <v>0</v>
      </c>
      <c r="K521" s="7">
        <v>0</v>
      </c>
      <c r="L521" s="7">
        <v>0</v>
      </c>
      <c r="M521" s="7"/>
      <c r="N521" s="7">
        <v>0</v>
      </c>
      <c r="O521" s="7">
        <v>0</v>
      </c>
      <c r="P521" s="7">
        <v>0</v>
      </c>
      <c r="Q521" s="7"/>
      <c r="R521" s="7">
        <v>0</v>
      </c>
      <c r="S521" s="7">
        <v>0</v>
      </c>
      <c r="T521" s="7">
        <v>0</v>
      </c>
      <c r="U521" s="7"/>
      <c r="V521" s="7">
        <v>0</v>
      </c>
      <c r="W521" s="7">
        <v>0</v>
      </c>
      <c r="X521" s="7">
        <v>0</v>
      </c>
      <c r="Y521" s="7"/>
      <c r="Z521" s="7">
        <v>1568.3911800000001</v>
      </c>
      <c r="AA521" s="7">
        <v>1568.3911800000001</v>
      </c>
      <c r="AB521" s="7">
        <v>0</v>
      </c>
      <c r="AC521" s="7"/>
      <c r="AD521" s="7">
        <v>2690.8160699999999</v>
      </c>
      <c r="AE521" s="7">
        <v>2690.8160699999999</v>
      </c>
      <c r="AF521" s="7">
        <v>1568.3911800000001</v>
      </c>
      <c r="AG521" s="29">
        <v>2796.02781</v>
      </c>
      <c r="AH521" s="7">
        <v>2779.0128399999999</v>
      </c>
      <c r="AI521" s="7">
        <v>2779.0128399999999</v>
      </c>
      <c r="AJ521" s="7">
        <v>2690.8160699999999</v>
      </c>
      <c r="AK521" s="29">
        <v>0</v>
      </c>
      <c r="AL521" s="7">
        <v>0.90400000000000003</v>
      </c>
      <c r="AM521" s="105">
        <v>0.90400000000000003</v>
      </c>
      <c r="AN521" s="7">
        <v>2779.0128399999999</v>
      </c>
      <c r="AO521" s="11">
        <v>1835.8006699999999</v>
      </c>
      <c r="AP521" s="105">
        <v>1019.6105600000001</v>
      </c>
      <c r="AQ521" s="11">
        <v>1019.6105600000001</v>
      </c>
      <c r="AR521" s="11">
        <v>0</v>
      </c>
      <c r="AS521" s="11">
        <v>3121.2057799999998</v>
      </c>
      <c r="AT521" s="11">
        <v>3127.0579400000001</v>
      </c>
      <c r="AU521" s="11">
        <v>3127.0579400000001</v>
      </c>
      <c r="AV521" s="11">
        <v>1019.6105600000001</v>
      </c>
      <c r="AW521" s="11">
        <v>3201.2180054999999</v>
      </c>
      <c r="AX521" s="11">
        <v>3115.5599700000002</v>
      </c>
      <c r="AZ521" s="11">
        <v>3126.7079399999998</v>
      </c>
      <c r="BA521" s="11">
        <v>2473.45037</v>
      </c>
    </row>
    <row r="522" spans="1:53" hidden="1" x14ac:dyDescent="0.25">
      <c r="A522">
        <v>6</v>
      </c>
      <c r="B522" t="str">
        <f t="shared" si="60"/>
        <v>FrC-3940</v>
      </c>
      <c r="C522" s="2" t="s">
        <v>316</v>
      </c>
      <c r="D522" s="2" t="str">
        <f t="shared" si="57"/>
        <v>3</v>
      </c>
      <c r="E522" s="2" t="str">
        <f t="shared" si="58"/>
        <v>39</v>
      </c>
      <c r="F522" s="2" t="str">
        <f t="shared" si="59"/>
        <v>394</v>
      </c>
      <c r="G522" s="1" t="s">
        <v>679</v>
      </c>
      <c r="H522" s="7">
        <v>0</v>
      </c>
      <c r="I522" s="7"/>
      <c r="J522" s="7">
        <v>0</v>
      </c>
      <c r="K522" s="7">
        <v>0</v>
      </c>
      <c r="L522" s="7">
        <v>0</v>
      </c>
      <c r="M522" s="7"/>
      <c r="N522" s="7">
        <v>0</v>
      </c>
      <c r="O522" s="7">
        <v>554</v>
      </c>
      <c r="P522" s="7">
        <v>0</v>
      </c>
      <c r="Q522" s="7"/>
      <c r="R522" s="7">
        <v>0</v>
      </c>
      <c r="S522" s="7">
        <v>19776</v>
      </c>
      <c r="T522" s="7">
        <v>0</v>
      </c>
      <c r="U522" s="7"/>
      <c r="V522" s="7">
        <v>18490</v>
      </c>
      <c r="W522" s="7">
        <v>18253.682669999998</v>
      </c>
      <c r="X522" s="7">
        <v>0</v>
      </c>
      <c r="Y522" s="7"/>
      <c r="Z522" s="7">
        <v>17654.34519</v>
      </c>
      <c r="AA522" s="7">
        <v>17658.672729999998</v>
      </c>
      <c r="AB522" s="7">
        <v>0</v>
      </c>
      <c r="AC522" s="7"/>
      <c r="AD522" s="7">
        <v>44091.351060000001</v>
      </c>
      <c r="AE522" s="7">
        <v>26864.367410000003</v>
      </c>
      <c r="AF522" s="7">
        <v>3423.8996499999998</v>
      </c>
      <c r="AG522" s="29">
        <v>37875.323910000006</v>
      </c>
      <c r="AH522" s="7">
        <v>28773.602490000001</v>
      </c>
      <c r="AI522" s="7">
        <v>28832.620060000001</v>
      </c>
      <c r="AJ522" s="7">
        <v>3407.7584100000004</v>
      </c>
      <c r="AK522" s="29">
        <v>27187.687249999999</v>
      </c>
      <c r="AL522" s="7">
        <v>19764.636369999997</v>
      </c>
      <c r="AM522" s="105">
        <v>15342.313239999998</v>
      </c>
      <c r="AN522" s="7">
        <v>3956.0849900000003</v>
      </c>
      <c r="AO522" s="11">
        <v>14977.167599999999</v>
      </c>
      <c r="AP522" s="105">
        <v>16258.23688</v>
      </c>
      <c r="AQ522" s="11">
        <v>16258.23688</v>
      </c>
      <c r="AR522" s="11">
        <v>15077.786629999999</v>
      </c>
      <c r="AS522" s="11">
        <v>13341.19448</v>
      </c>
      <c r="AT522" s="11">
        <v>22003.892240000001</v>
      </c>
      <c r="AU522" s="11">
        <v>22035.072390000001</v>
      </c>
      <c r="AV522" s="11">
        <v>15965.816870000002</v>
      </c>
      <c r="AW522" s="11">
        <v>22746.167218499999</v>
      </c>
      <c r="AX522" s="11">
        <v>22635.372770000002</v>
      </c>
      <c r="AZ522" s="11">
        <v>13444.07238</v>
      </c>
      <c r="BA522" s="11">
        <v>14360.76009</v>
      </c>
    </row>
    <row r="523" spans="1:53" hidden="1" x14ac:dyDescent="0.25">
      <c r="A523">
        <v>6</v>
      </c>
      <c r="B523" t="str">
        <f t="shared" si="60"/>
        <v>FrC-3950</v>
      </c>
      <c r="C523" s="2" t="s">
        <v>316</v>
      </c>
      <c r="D523" s="2" t="str">
        <f t="shared" si="57"/>
        <v>3</v>
      </c>
      <c r="E523" s="2" t="str">
        <f t="shared" si="58"/>
        <v>39</v>
      </c>
      <c r="F523" s="2" t="str">
        <f t="shared" si="59"/>
        <v>395</v>
      </c>
      <c r="G523" s="1" t="s">
        <v>680</v>
      </c>
      <c r="H523" s="7">
        <v>0</v>
      </c>
      <c r="I523" s="7"/>
      <c r="J523" s="7">
        <v>0</v>
      </c>
      <c r="K523" s="7">
        <v>0</v>
      </c>
      <c r="L523" s="7">
        <v>0</v>
      </c>
      <c r="M523" s="7"/>
      <c r="N523" s="7">
        <v>0</v>
      </c>
      <c r="O523" s="7">
        <v>0</v>
      </c>
      <c r="P523" s="7">
        <v>0</v>
      </c>
      <c r="Q523" s="7"/>
      <c r="R523" s="7">
        <v>0</v>
      </c>
      <c r="S523" s="7">
        <v>0</v>
      </c>
      <c r="T523" s="7">
        <v>0</v>
      </c>
      <c r="U523" s="7"/>
      <c r="V523" s="7">
        <v>0</v>
      </c>
      <c r="W523" s="7">
        <v>0</v>
      </c>
      <c r="X523" s="7">
        <v>0</v>
      </c>
      <c r="Y523" s="7"/>
      <c r="Z523" s="7">
        <v>0</v>
      </c>
      <c r="AA523" s="7">
        <v>3</v>
      </c>
      <c r="AB523" s="7">
        <v>0</v>
      </c>
      <c r="AC523" s="7"/>
      <c r="AD523" s="7">
        <v>2.5</v>
      </c>
      <c r="AE523" s="7">
        <v>2.5</v>
      </c>
      <c r="AF523" s="7">
        <v>11</v>
      </c>
      <c r="AG523" s="29">
        <v>2.5</v>
      </c>
      <c r="AH523" s="7">
        <v>2.5</v>
      </c>
      <c r="AI523" s="7">
        <v>2.5</v>
      </c>
      <c r="AJ523" s="7">
        <v>0</v>
      </c>
      <c r="AK523" s="29">
        <v>2.5</v>
      </c>
      <c r="AL523" s="7">
        <v>17.068999999999999</v>
      </c>
      <c r="AM523" s="105">
        <v>17.068999999999999</v>
      </c>
      <c r="AN523" s="7">
        <v>2.625</v>
      </c>
      <c r="AO523" s="11">
        <v>2.5</v>
      </c>
      <c r="AP523" s="105">
        <v>2.5</v>
      </c>
      <c r="AQ523" s="11">
        <v>2.5</v>
      </c>
      <c r="AR523" s="11">
        <v>2.625</v>
      </c>
      <c r="AS523" s="11">
        <v>201.54187000000002</v>
      </c>
      <c r="AT523" s="11">
        <v>249.76217000000003</v>
      </c>
      <c r="AU523" s="11">
        <v>249.76217000000003</v>
      </c>
      <c r="AV523" s="11">
        <v>5.25</v>
      </c>
      <c r="AW523" s="11">
        <v>314.53977000000003</v>
      </c>
      <c r="AX523" s="11">
        <v>339.5419</v>
      </c>
      <c r="AZ523" s="11">
        <v>249.89917000000003</v>
      </c>
      <c r="BA523" s="11">
        <v>90.135679999999994</v>
      </c>
    </row>
    <row r="524" spans="1:53" hidden="1" x14ac:dyDescent="0.25">
      <c r="A524">
        <v>6</v>
      </c>
      <c r="B524" t="str">
        <f t="shared" si="60"/>
        <v>FrC-3960</v>
      </c>
      <c r="C524" s="2" t="s">
        <v>316</v>
      </c>
      <c r="D524" s="2" t="str">
        <f t="shared" si="57"/>
        <v>3</v>
      </c>
      <c r="E524" s="2" t="str">
        <f t="shared" si="58"/>
        <v>39</v>
      </c>
      <c r="F524" s="2" t="str">
        <f t="shared" si="59"/>
        <v>396</v>
      </c>
      <c r="G524" s="1" t="s">
        <v>681</v>
      </c>
      <c r="H524" s="7">
        <v>0</v>
      </c>
      <c r="I524" s="7"/>
      <c r="J524" s="7">
        <v>0</v>
      </c>
      <c r="K524" s="7">
        <v>0</v>
      </c>
      <c r="L524" s="7">
        <v>0</v>
      </c>
      <c r="M524" s="7"/>
      <c r="N524" s="7">
        <v>0</v>
      </c>
      <c r="O524" s="7">
        <v>0</v>
      </c>
      <c r="P524" s="7">
        <v>0</v>
      </c>
      <c r="Q524" s="7"/>
      <c r="R524" s="7">
        <v>0</v>
      </c>
      <c r="S524" s="7">
        <v>0</v>
      </c>
      <c r="T524" s="7">
        <v>0</v>
      </c>
      <c r="U524" s="7"/>
      <c r="V524" s="7">
        <v>0</v>
      </c>
      <c r="W524" s="7">
        <v>0</v>
      </c>
      <c r="X524" s="7">
        <v>0</v>
      </c>
      <c r="Y524" s="7"/>
      <c r="Z524" s="7">
        <v>243.35043999999999</v>
      </c>
      <c r="AA524" s="7">
        <v>243.35043999999999</v>
      </c>
      <c r="AB524" s="7">
        <v>0</v>
      </c>
      <c r="AC524" s="7"/>
      <c r="AD524" s="7">
        <v>400.34134999999998</v>
      </c>
      <c r="AE524" s="7">
        <v>409.34134999999998</v>
      </c>
      <c r="AF524" s="7">
        <v>243.35043999999999</v>
      </c>
      <c r="AG524" s="29">
        <v>290.30428000000001</v>
      </c>
      <c r="AH524" s="7">
        <v>286.07632000000001</v>
      </c>
      <c r="AI524" s="7">
        <v>286.07632000000001</v>
      </c>
      <c r="AJ524" s="7">
        <v>0</v>
      </c>
      <c r="AK524" s="29">
        <v>228.89626000000001</v>
      </c>
      <c r="AL524" s="7">
        <v>229.59745999999998</v>
      </c>
      <c r="AM524" s="105">
        <v>229.59745999999998</v>
      </c>
      <c r="AN524" s="7">
        <v>280.98462999999998</v>
      </c>
      <c r="AO524" s="11">
        <v>905.23458999999991</v>
      </c>
      <c r="AP524" s="105">
        <v>837.51643999999999</v>
      </c>
      <c r="AQ524" s="11">
        <v>837.51643999999999</v>
      </c>
      <c r="AR524" s="11">
        <v>8.7218800000000041</v>
      </c>
      <c r="AS524" s="11">
        <v>811.0856</v>
      </c>
      <c r="AT524" s="11">
        <v>824.57716000000005</v>
      </c>
      <c r="AU524" s="11">
        <v>824.57716000000005</v>
      </c>
      <c r="AV524" s="11">
        <v>827.81643999999994</v>
      </c>
      <c r="AW524" s="11">
        <v>1175.8469365000001</v>
      </c>
      <c r="AX524" s="11">
        <v>1286.08807</v>
      </c>
      <c r="AZ524" s="11">
        <v>824.57716000000005</v>
      </c>
      <c r="BA524" s="11">
        <v>762.39193999999998</v>
      </c>
    </row>
    <row r="525" spans="1:53" hidden="1" x14ac:dyDescent="0.25">
      <c r="A525">
        <v>6</v>
      </c>
      <c r="B525" t="str">
        <f t="shared" si="60"/>
        <v>FrC-4610</v>
      </c>
      <c r="C525" s="2" t="s">
        <v>316</v>
      </c>
      <c r="D525" s="2" t="str">
        <f t="shared" si="57"/>
        <v>4</v>
      </c>
      <c r="E525" s="2" t="str">
        <f t="shared" si="58"/>
        <v>46</v>
      </c>
      <c r="F525" s="2" t="str">
        <f t="shared" si="59"/>
        <v>461</v>
      </c>
      <c r="G525" s="1" t="s">
        <v>682</v>
      </c>
      <c r="H525" s="7">
        <v>0</v>
      </c>
      <c r="I525" s="7"/>
      <c r="J525" s="7">
        <v>0</v>
      </c>
      <c r="K525" s="7">
        <v>0</v>
      </c>
      <c r="L525" s="7">
        <v>0</v>
      </c>
      <c r="M525" s="7"/>
      <c r="N525" s="7">
        <v>0</v>
      </c>
      <c r="O525" s="7">
        <v>0</v>
      </c>
      <c r="P525" s="7">
        <v>0</v>
      </c>
      <c r="Q525" s="7"/>
      <c r="R525" s="7">
        <v>0</v>
      </c>
      <c r="S525" s="7">
        <v>0</v>
      </c>
      <c r="T525" s="7">
        <v>0</v>
      </c>
      <c r="U525" s="7"/>
      <c r="V525" s="7">
        <v>0</v>
      </c>
      <c r="W525" s="7">
        <v>0</v>
      </c>
      <c r="X525" s="7">
        <v>0</v>
      </c>
      <c r="Y525" s="7"/>
      <c r="Z525" s="7">
        <v>0</v>
      </c>
      <c r="AA525" s="7">
        <v>0</v>
      </c>
      <c r="AB525" s="7">
        <v>0</v>
      </c>
      <c r="AC525" s="7"/>
      <c r="AD525" s="7">
        <v>0</v>
      </c>
      <c r="AE525" s="7">
        <v>0</v>
      </c>
      <c r="AF525" s="7">
        <v>0</v>
      </c>
      <c r="AG525" s="29">
        <v>0</v>
      </c>
      <c r="AH525" s="7">
        <v>0</v>
      </c>
      <c r="AI525" s="7">
        <v>0</v>
      </c>
      <c r="AJ525" s="7">
        <v>0</v>
      </c>
      <c r="AK525" s="29">
        <v>0</v>
      </c>
      <c r="AL525" s="7">
        <v>0</v>
      </c>
      <c r="AM525" s="105">
        <v>0</v>
      </c>
      <c r="AN525" s="7">
        <v>0</v>
      </c>
      <c r="AO525" s="11">
        <v>0</v>
      </c>
      <c r="AP525" s="105">
        <v>0</v>
      </c>
      <c r="AQ525" s="11">
        <v>0</v>
      </c>
      <c r="AR525" s="11">
        <v>0</v>
      </c>
      <c r="AS525" s="11">
        <v>0</v>
      </c>
      <c r="AT525" s="11">
        <v>0</v>
      </c>
      <c r="AU525" s="11">
        <v>0</v>
      </c>
      <c r="AV525" s="11">
        <v>0</v>
      </c>
      <c r="AW525" s="11">
        <v>0</v>
      </c>
      <c r="AX525" s="11">
        <v>0</v>
      </c>
      <c r="AZ525" s="11">
        <v>0</v>
      </c>
      <c r="BA525" s="11">
        <v>148288.68087000001</v>
      </c>
    </row>
    <row r="526" spans="1:53" hidden="1" x14ac:dyDescent="0.25">
      <c r="A526">
        <v>6</v>
      </c>
      <c r="B526" t="str">
        <f t="shared" si="60"/>
        <v>FrC-4620</v>
      </c>
      <c r="C526" s="2" t="s">
        <v>316</v>
      </c>
      <c r="D526" s="2" t="str">
        <f t="shared" si="57"/>
        <v>4</v>
      </c>
      <c r="E526" s="2" t="str">
        <f t="shared" si="58"/>
        <v>46</v>
      </c>
      <c r="F526" s="2" t="str">
        <f t="shared" si="59"/>
        <v>462</v>
      </c>
      <c r="G526" s="1" t="s">
        <v>683</v>
      </c>
      <c r="H526" s="7">
        <v>0</v>
      </c>
      <c r="I526" s="7"/>
      <c r="J526" s="7">
        <v>0</v>
      </c>
      <c r="K526" s="7">
        <v>0</v>
      </c>
      <c r="L526" s="7">
        <v>0</v>
      </c>
      <c r="M526" s="7"/>
      <c r="N526" s="7">
        <v>0</v>
      </c>
      <c r="O526" s="7">
        <v>0</v>
      </c>
      <c r="P526" s="7">
        <v>0</v>
      </c>
      <c r="Q526" s="7"/>
      <c r="R526" s="7">
        <v>0</v>
      </c>
      <c r="S526" s="7">
        <v>0</v>
      </c>
      <c r="T526" s="7">
        <v>0</v>
      </c>
      <c r="U526" s="7"/>
      <c r="V526" s="7">
        <v>0</v>
      </c>
      <c r="W526" s="7">
        <v>0</v>
      </c>
      <c r="X526" s="7">
        <v>0</v>
      </c>
      <c r="Y526" s="7"/>
      <c r="Z526" s="7">
        <v>0</v>
      </c>
      <c r="AA526" s="7">
        <v>0</v>
      </c>
      <c r="AB526" s="7">
        <v>0</v>
      </c>
      <c r="AC526" s="7"/>
      <c r="AD526" s="7">
        <v>0</v>
      </c>
      <c r="AE526" s="7">
        <v>0</v>
      </c>
      <c r="AF526" s="7">
        <v>0</v>
      </c>
      <c r="AG526" s="29">
        <v>0</v>
      </c>
      <c r="AH526" s="7">
        <v>0</v>
      </c>
      <c r="AI526" s="7">
        <v>0</v>
      </c>
      <c r="AJ526" s="7">
        <v>0</v>
      </c>
      <c r="AK526" s="29">
        <v>0</v>
      </c>
      <c r="AL526" s="7">
        <v>0</v>
      </c>
      <c r="AM526" s="105">
        <v>0</v>
      </c>
      <c r="AN526" s="7">
        <v>0</v>
      </c>
      <c r="AO526" s="11">
        <v>0</v>
      </c>
      <c r="AP526" s="105">
        <v>0</v>
      </c>
      <c r="AQ526" s="11">
        <v>0</v>
      </c>
      <c r="AR526" s="11">
        <v>0</v>
      </c>
      <c r="AS526" s="11">
        <v>0</v>
      </c>
      <c r="AT526" s="11">
        <v>0</v>
      </c>
      <c r="AU526" s="11">
        <v>0</v>
      </c>
      <c r="AV526" s="11">
        <v>0</v>
      </c>
      <c r="AW526" s="11">
        <v>0</v>
      </c>
      <c r="AX526" s="11">
        <v>0</v>
      </c>
      <c r="AZ526" s="11">
        <v>0</v>
      </c>
      <c r="BA526" s="11">
        <v>0</v>
      </c>
    </row>
    <row r="527" spans="1:53" hidden="1" x14ac:dyDescent="0.25">
      <c r="A527">
        <v>6</v>
      </c>
      <c r="B527" t="str">
        <f t="shared" si="60"/>
        <v>FrC-4630</v>
      </c>
      <c r="C527" s="2" t="s">
        <v>316</v>
      </c>
      <c r="D527" s="2" t="str">
        <f t="shared" si="57"/>
        <v>4</v>
      </c>
      <c r="E527" s="2" t="str">
        <f t="shared" si="58"/>
        <v>46</v>
      </c>
      <c r="F527" s="2" t="str">
        <f t="shared" si="59"/>
        <v>463</v>
      </c>
      <c r="G527" s="1" t="s">
        <v>684</v>
      </c>
      <c r="H527" s="7">
        <v>0</v>
      </c>
      <c r="I527" s="7"/>
      <c r="J527" s="7">
        <v>0</v>
      </c>
      <c r="K527" s="7">
        <v>0</v>
      </c>
      <c r="L527" s="7">
        <v>0</v>
      </c>
      <c r="M527" s="7"/>
      <c r="N527" s="7">
        <v>0</v>
      </c>
      <c r="O527" s="7">
        <v>0</v>
      </c>
      <c r="P527" s="7">
        <v>0</v>
      </c>
      <c r="Q527" s="7"/>
      <c r="R527" s="7">
        <v>0</v>
      </c>
      <c r="S527" s="7">
        <v>0</v>
      </c>
      <c r="T527" s="7">
        <v>0</v>
      </c>
      <c r="U527" s="7"/>
      <c r="V527" s="7">
        <v>0</v>
      </c>
      <c r="W527" s="7">
        <v>465.71451999999999</v>
      </c>
      <c r="X527" s="7">
        <v>0</v>
      </c>
      <c r="Y527" s="7"/>
      <c r="Z527" s="7">
        <v>231.90451999999999</v>
      </c>
      <c r="AA527" s="7">
        <v>231.90451999999999</v>
      </c>
      <c r="AB527" s="7">
        <v>35</v>
      </c>
      <c r="AC527" s="7"/>
      <c r="AD527" s="7">
        <v>1409.7492500000001</v>
      </c>
      <c r="AE527" s="7">
        <v>10322.720859999999</v>
      </c>
      <c r="AF527" s="7">
        <v>1250.57169</v>
      </c>
      <c r="AG527" s="29">
        <v>1436.6548500000004</v>
      </c>
      <c r="AH527" s="7">
        <v>2447.4162500000007</v>
      </c>
      <c r="AI527" s="7">
        <v>2449.3159600000004</v>
      </c>
      <c r="AJ527" s="7">
        <v>1665.5883700000002</v>
      </c>
      <c r="AK527" s="29">
        <v>2313.0318200000002</v>
      </c>
      <c r="AL527" s="7">
        <v>2295.0726500000005</v>
      </c>
      <c r="AM527" s="105">
        <v>1226.6798899999999</v>
      </c>
      <c r="AN527" s="7">
        <v>1964.4863700000001</v>
      </c>
      <c r="AO527" s="11">
        <v>2710.9369100000008</v>
      </c>
      <c r="AP527" s="105">
        <v>1257.1176499999997</v>
      </c>
      <c r="AQ527" s="11">
        <v>1257.1176499999999</v>
      </c>
      <c r="AR527" s="11">
        <v>6896.6735199999994</v>
      </c>
      <c r="AS527" s="11">
        <v>6071.4799700000003</v>
      </c>
      <c r="AT527" s="11">
        <v>6199.7754199999999</v>
      </c>
      <c r="AU527" s="11">
        <v>6703.67832</v>
      </c>
      <c r="AV527" s="11">
        <v>7394.5550000000003</v>
      </c>
      <c r="AW527" s="11">
        <v>3989.5715499999997</v>
      </c>
      <c r="AX527" s="11">
        <v>8045.3835399999998</v>
      </c>
      <c r="AZ527" s="11">
        <v>3125.0421200000001</v>
      </c>
      <c r="BA527" s="11">
        <v>3405.2730300000003</v>
      </c>
    </row>
    <row r="528" spans="1:53" hidden="1" x14ac:dyDescent="0.25">
      <c r="A528">
        <v>6</v>
      </c>
      <c r="B528" t="str">
        <f t="shared" si="60"/>
        <v>FrC-4640</v>
      </c>
      <c r="C528" s="2" t="s">
        <v>316</v>
      </c>
      <c r="D528" s="2" t="str">
        <f t="shared" si="57"/>
        <v>4</v>
      </c>
      <c r="E528" s="2" t="str">
        <f t="shared" si="58"/>
        <v>46</v>
      </c>
      <c r="F528" s="2" t="str">
        <f t="shared" si="59"/>
        <v>464</v>
      </c>
      <c r="G528" s="1" t="s">
        <v>685</v>
      </c>
      <c r="H528" s="7">
        <v>0</v>
      </c>
      <c r="I528" s="7"/>
      <c r="J528" s="7">
        <v>0</v>
      </c>
      <c r="K528" s="7">
        <v>0</v>
      </c>
      <c r="L528" s="7">
        <v>0</v>
      </c>
      <c r="M528" s="7"/>
      <c r="N528" s="7">
        <v>0</v>
      </c>
      <c r="O528" s="7">
        <v>0</v>
      </c>
      <c r="P528" s="7">
        <v>0</v>
      </c>
      <c r="Q528" s="7"/>
      <c r="R528" s="7">
        <v>0</v>
      </c>
      <c r="S528" s="7">
        <v>26017</v>
      </c>
      <c r="T528" s="7">
        <v>0</v>
      </c>
      <c r="U528" s="7"/>
      <c r="V528" s="7">
        <v>32612</v>
      </c>
      <c r="W528" s="7">
        <v>16863.350259999999</v>
      </c>
      <c r="X528" s="7">
        <v>23268</v>
      </c>
      <c r="Y528" s="7"/>
      <c r="Z528" s="7">
        <v>29767.638640000001</v>
      </c>
      <c r="AA528" s="7">
        <v>20010.743020000002</v>
      </c>
      <c r="AB528" s="7">
        <v>0</v>
      </c>
      <c r="AC528" s="7"/>
      <c r="AD528" s="7">
        <v>4163.1339699999999</v>
      </c>
      <c r="AE528" s="7">
        <v>5143.4208400000016</v>
      </c>
      <c r="AF528" s="7">
        <v>19471.36666</v>
      </c>
      <c r="AG528" s="29">
        <v>21218.563480000001</v>
      </c>
      <c r="AH528" s="7">
        <v>21424.334599999998</v>
      </c>
      <c r="AI528" s="7">
        <v>21244.645469999999</v>
      </c>
      <c r="AJ528" s="7">
        <v>19839.591349999999</v>
      </c>
      <c r="AK528" s="29">
        <v>22981.740460000001</v>
      </c>
      <c r="AL528" s="7">
        <v>25164.11391</v>
      </c>
      <c r="AM528" s="105">
        <v>714.83552999999995</v>
      </c>
      <c r="AN528" s="7">
        <v>20788.337379999997</v>
      </c>
      <c r="AO528" s="11">
        <v>22562.630989999998</v>
      </c>
      <c r="AP528" s="105">
        <v>767.76485000000002</v>
      </c>
      <c r="AQ528" s="11">
        <v>24242.854720000003</v>
      </c>
      <c r="AR528" s="11">
        <v>24931.897499999999</v>
      </c>
      <c r="AS528" s="11">
        <v>27742.152389999999</v>
      </c>
      <c r="AT528" s="11">
        <v>28945.122749999999</v>
      </c>
      <c r="AU528" s="11">
        <v>29178.134699999999</v>
      </c>
      <c r="AV528" s="11">
        <v>23806.832699999999</v>
      </c>
      <c r="AW528" s="11">
        <v>57179.494071000001</v>
      </c>
      <c r="AX528" s="11">
        <v>57789.36091999997</v>
      </c>
      <c r="AZ528" s="11">
        <v>28742.308929999999</v>
      </c>
      <c r="BA528" s="11">
        <v>29425.220810000003</v>
      </c>
    </row>
    <row r="529" spans="1:53" hidden="1" x14ac:dyDescent="0.25">
      <c r="A529">
        <v>6</v>
      </c>
      <c r="B529" t="str">
        <f t="shared" si="60"/>
        <v>FrC-4650</v>
      </c>
      <c r="C529" s="2" t="s">
        <v>316</v>
      </c>
      <c r="D529" s="2" t="str">
        <f t="shared" si="57"/>
        <v>4</v>
      </c>
      <c r="E529" s="2" t="str">
        <f t="shared" si="58"/>
        <v>46</v>
      </c>
      <c r="F529" s="2" t="str">
        <f t="shared" si="59"/>
        <v>465</v>
      </c>
      <c r="G529" s="1" t="s">
        <v>686</v>
      </c>
      <c r="H529" s="7">
        <v>0</v>
      </c>
      <c r="I529" s="7"/>
      <c r="J529" s="7">
        <v>0</v>
      </c>
      <c r="K529" s="7">
        <v>0</v>
      </c>
      <c r="L529" s="7">
        <v>0</v>
      </c>
      <c r="M529" s="7"/>
      <c r="N529" s="7">
        <v>0</v>
      </c>
      <c r="O529" s="7">
        <v>0</v>
      </c>
      <c r="P529" s="7">
        <v>0</v>
      </c>
      <c r="Q529" s="7"/>
      <c r="R529" s="7">
        <v>0</v>
      </c>
      <c r="S529" s="7">
        <v>5461</v>
      </c>
      <c r="T529" s="7">
        <v>0</v>
      </c>
      <c r="U529" s="7"/>
      <c r="V529" s="7">
        <v>5715</v>
      </c>
      <c r="W529" s="7">
        <v>5902.3043500000003</v>
      </c>
      <c r="X529" s="7">
        <v>0</v>
      </c>
      <c r="Y529" s="7"/>
      <c r="Z529" s="7">
        <v>5457.5932400000002</v>
      </c>
      <c r="AA529" s="7">
        <v>5902.0688799999998</v>
      </c>
      <c r="AB529" s="7">
        <v>0</v>
      </c>
      <c r="AC529" s="7"/>
      <c r="AD529" s="7">
        <v>1413.3425299999999</v>
      </c>
      <c r="AE529" s="7">
        <v>1711.0170999999998</v>
      </c>
      <c r="AF529" s="7">
        <v>3341.97937</v>
      </c>
      <c r="AG529" s="29">
        <v>3447.56122</v>
      </c>
      <c r="AH529" s="7">
        <v>4130.3377200000004</v>
      </c>
      <c r="AI529" s="7">
        <v>3875.0312300000001</v>
      </c>
      <c r="AJ529" s="7">
        <v>1869.44641</v>
      </c>
      <c r="AK529" s="29">
        <v>2618.2797700000001</v>
      </c>
      <c r="AL529" s="7">
        <v>2728.3676199999995</v>
      </c>
      <c r="AM529" s="105">
        <v>6640.7320899999995</v>
      </c>
      <c r="AN529" s="7">
        <v>3353.3604399855449</v>
      </c>
      <c r="AO529" s="11">
        <v>6399.04558</v>
      </c>
      <c r="AP529" s="105">
        <v>7944.2191099999991</v>
      </c>
      <c r="AQ529" s="11">
        <v>7944.249960000001</v>
      </c>
      <c r="AR529" s="11">
        <v>13483.23840678462</v>
      </c>
      <c r="AS529" s="11">
        <v>5777.3699000000006</v>
      </c>
      <c r="AT529" s="11">
        <v>5578.2054499999995</v>
      </c>
      <c r="AU529" s="11">
        <v>5755.1140400000004</v>
      </c>
      <c r="AV529" s="11">
        <v>6469.6295407000025</v>
      </c>
      <c r="AW529" s="11">
        <v>3799.0866399999991</v>
      </c>
      <c r="AX529" s="11">
        <v>5821.7395299999998</v>
      </c>
      <c r="AZ529" s="11">
        <v>5606.5026200000002</v>
      </c>
      <c r="BA529" s="11">
        <v>5518.2229699999998</v>
      </c>
    </row>
    <row r="530" spans="1:53" hidden="1" x14ac:dyDescent="0.25">
      <c r="A530">
        <v>6</v>
      </c>
      <c r="B530" t="str">
        <f t="shared" si="60"/>
        <v>FrC-4660</v>
      </c>
      <c r="C530" s="2" t="s">
        <v>316</v>
      </c>
      <c r="D530" s="2" t="str">
        <f t="shared" si="57"/>
        <v>4</v>
      </c>
      <c r="E530" s="2" t="str">
        <f t="shared" si="58"/>
        <v>46</v>
      </c>
      <c r="F530" s="2" t="str">
        <f t="shared" si="59"/>
        <v>466</v>
      </c>
      <c r="G530" s="1" t="s">
        <v>687</v>
      </c>
      <c r="H530" s="7">
        <v>0</v>
      </c>
      <c r="I530" s="7"/>
      <c r="J530" s="7">
        <v>0</v>
      </c>
      <c r="K530" s="7">
        <v>0</v>
      </c>
      <c r="L530" s="7">
        <v>0</v>
      </c>
      <c r="M530" s="7"/>
      <c r="N530" s="7">
        <v>0</v>
      </c>
      <c r="O530" s="7">
        <v>0</v>
      </c>
      <c r="P530" s="7">
        <v>0</v>
      </c>
      <c r="Q530" s="7"/>
      <c r="R530" s="7">
        <v>0</v>
      </c>
      <c r="S530" s="7">
        <v>0</v>
      </c>
      <c r="T530" s="7">
        <v>0</v>
      </c>
      <c r="U530" s="7"/>
      <c r="V530" s="7">
        <v>0</v>
      </c>
      <c r="W530" s="7">
        <v>0</v>
      </c>
      <c r="X530" s="7">
        <v>0</v>
      </c>
      <c r="Y530" s="7"/>
      <c r="Z530" s="7">
        <v>0</v>
      </c>
      <c r="AA530" s="7">
        <v>0</v>
      </c>
      <c r="AB530" s="7">
        <v>0</v>
      </c>
      <c r="AC530" s="7"/>
      <c r="AD530" s="7">
        <v>0</v>
      </c>
      <c r="AE530" s="7">
        <v>0</v>
      </c>
      <c r="AF530" s="7">
        <v>0</v>
      </c>
      <c r="AG530" s="29">
        <v>0</v>
      </c>
      <c r="AH530" s="7">
        <v>0</v>
      </c>
      <c r="AI530" s="7">
        <v>0</v>
      </c>
      <c r="AJ530" s="7">
        <v>0</v>
      </c>
      <c r="AK530" s="29">
        <v>0</v>
      </c>
      <c r="AL530" s="7">
        <v>0</v>
      </c>
      <c r="AM530" s="105">
        <v>475.36261999999999</v>
      </c>
      <c r="AN530" s="7">
        <v>0</v>
      </c>
      <c r="AO530" s="11">
        <v>52.238</v>
      </c>
      <c r="AP530" s="105">
        <v>574.35410000000002</v>
      </c>
      <c r="AQ530" s="11">
        <v>575.07349999999997</v>
      </c>
      <c r="AR530" s="11">
        <v>52.238</v>
      </c>
      <c r="AS530" s="11">
        <v>350.88342</v>
      </c>
      <c r="AT530" s="11">
        <v>454.50824999999998</v>
      </c>
      <c r="AU530" s="11">
        <v>439.96800999999999</v>
      </c>
      <c r="AV530" s="11">
        <v>12.238</v>
      </c>
      <c r="AW530" s="11">
        <v>681</v>
      </c>
      <c r="AX530" s="11">
        <v>699.84299999999996</v>
      </c>
      <c r="AZ530" s="11">
        <v>451</v>
      </c>
      <c r="BA530" s="11">
        <v>2586.3339161999997</v>
      </c>
    </row>
    <row r="531" spans="1:53" hidden="1" x14ac:dyDescent="0.25">
      <c r="A531">
        <v>6</v>
      </c>
      <c r="B531" t="str">
        <f t="shared" si="60"/>
        <v>FrC-4670</v>
      </c>
      <c r="C531" s="2" t="s">
        <v>316</v>
      </c>
      <c r="D531" s="2" t="str">
        <f t="shared" si="57"/>
        <v>4</v>
      </c>
      <c r="E531" s="2" t="str">
        <f t="shared" si="58"/>
        <v>46</v>
      </c>
      <c r="F531" s="2" t="str">
        <f t="shared" si="59"/>
        <v>467</v>
      </c>
      <c r="G531" s="1" t="s">
        <v>689</v>
      </c>
      <c r="H531" s="7">
        <v>0</v>
      </c>
      <c r="I531" s="7"/>
      <c r="J531" s="7">
        <v>0</v>
      </c>
      <c r="K531" s="7">
        <v>0</v>
      </c>
      <c r="L531" s="7">
        <v>0</v>
      </c>
      <c r="M531" s="7"/>
      <c r="N531" s="7">
        <v>0</v>
      </c>
      <c r="O531" s="7">
        <v>0</v>
      </c>
      <c r="P531" s="7">
        <v>0</v>
      </c>
      <c r="Q531" s="7"/>
      <c r="R531" s="7">
        <v>0</v>
      </c>
      <c r="S531" s="7">
        <v>675</v>
      </c>
      <c r="T531" s="7">
        <v>0</v>
      </c>
      <c r="U531" s="7"/>
      <c r="V531" s="7">
        <v>643</v>
      </c>
      <c r="W531" s="7">
        <v>6112.7449999999999</v>
      </c>
      <c r="X531" s="7">
        <v>677</v>
      </c>
      <c r="Y531" s="7"/>
      <c r="Z531" s="7">
        <v>2248.2219</v>
      </c>
      <c r="AA531" s="7">
        <v>617.72889999999995</v>
      </c>
      <c r="AB531" s="7">
        <v>2215.4470000000001</v>
      </c>
      <c r="AC531" s="7"/>
      <c r="AD531" s="7">
        <v>33762.6947</v>
      </c>
      <c r="AE531" s="7">
        <v>54611.570370000001</v>
      </c>
      <c r="AF531" s="7">
        <v>0</v>
      </c>
      <c r="AG531" s="29">
        <v>28765.630940000003</v>
      </c>
      <c r="AH531" s="7">
        <v>31523.3351</v>
      </c>
      <c r="AI531" s="7">
        <v>37358.943610000002</v>
      </c>
      <c r="AJ531" s="7">
        <v>22009.970859999998</v>
      </c>
      <c r="AK531" s="29">
        <v>40000.835039999991</v>
      </c>
      <c r="AL531" s="7">
        <v>52277.414519999998</v>
      </c>
      <c r="AM531" s="105">
        <v>52181.047319999991</v>
      </c>
      <c r="AN531" s="7">
        <v>27484.163313662004</v>
      </c>
      <c r="AO531" s="11">
        <v>62235.901480000015</v>
      </c>
      <c r="AP531" s="105">
        <v>82326.451579999863</v>
      </c>
      <c r="AQ531" s="11">
        <v>58982.858549999997</v>
      </c>
      <c r="AR531" s="11">
        <v>55567.854087999855</v>
      </c>
      <c r="AS531" s="11">
        <v>45865.555146599996</v>
      </c>
      <c r="AT531" s="11">
        <v>46501.260930000004</v>
      </c>
      <c r="AU531" s="11">
        <v>45761.056379999995</v>
      </c>
      <c r="AV531" s="11">
        <v>40323.386068499989</v>
      </c>
      <c r="AW531" s="11">
        <v>45780.771780000003</v>
      </c>
      <c r="AX531" s="11">
        <v>46714.192000000003</v>
      </c>
      <c r="AZ531" s="11">
        <v>59563.056647199999</v>
      </c>
      <c r="BA531" s="11">
        <v>45674.5531558</v>
      </c>
    </row>
    <row r="532" spans="1:53" hidden="1" x14ac:dyDescent="0.25">
      <c r="A532">
        <v>6</v>
      </c>
      <c r="B532" t="str">
        <f t="shared" si="60"/>
        <v>FrC-4710</v>
      </c>
      <c r="C532" s="2" t="s">
        <v>316</v>
      </c>
      <c r="D532" s="2" t="str">
        <f t="shared" si="57"/>
        <v>4</v>
      </c>
      <c r="E532" s="2" t="str">
        <f t="shared" si="58"/>
        <v>47</v>
      </c>
      <c r="F532" s="2" t="str">
        <f t="shared" si="59"/>
        <v>471</v>
      </c>
      <c r="G532" s="1" t="s">
        <v>692</v>
      </c>
      <c r="H532" s="7">
        <v>0</v>
      </c>
      <c r="I532" s="7"/>
      <c r="J532" s="7">
        <v>0</v>
      </c>
      <c r="K532" s="7">
        <v>0</v>
      </c>
      <c r="L532" s="7">
        <v>0</v>
      </c>
      <c r="M532" s="7"/>
      <c r="N532" s="7">
        <v>0</v>
      </c>
      <c r="O532" s="7">
        <v>0</v>
      </c>
      <c r="P532" s="7">
        <v>0</v>
      </c>
      <c r="Q532" s="7"/>
      <c r="R532" s="7">
        <v>0</v>
      </c>
      <c r="S532" s="7">
        <v>0</v>
      </c>
      <c r="T532" s="7">
        <v>0</v>
      </c>
      <c r="U532" s="7"/>
      <c r="V532" s="7">
        <v>0</v>
      </c>
      <c r="W532" s="7">
        <v>0</v>
      </c>
      <c r="X532" s="7">
        <v>0</v>
      </c>
      <c r="Y532" s="7"/>
      <c r="Z532" s="7">
        <v>0</v>
      </c>
      <c r="AA532" s="7">
        <v>0</v>
      </c>
      <c r="AB532" s="7">
        <v>0</v>
      </c>
      <c r="AC532" s="7"/>
      <c r="AD532" s="7">
        <v>0</v>
      </c>
      <c r="AE532" s="7">
        <v>0</v>
      </c>
      <c r="AF532" s="7">
        <v>0</v>
      </c>
      <c r="AG532" s="29">
        <v>0</v>
      </c>
      <c r="AH532" s="7">
        <v>0</v>
      </c>
      <c r="AI532" s="7">
        <v>0</v>
      </c>
      <c r="AJ532" s="7">
        <v>0</v>
      </c>
      <c r="AK532" s="29">
        <v>0</v>
      </c>
      <c r="AL532" s="7">
        <v>0</v>
      </c>
      <c r="AM532" s="105">
        <v>0</v>
      </c>
      <c r="AN532" s="7">
        <v>0</v>
      </c>
      <c r="AO532" s="11">
        <v>0</v>
      </c>
      <c r="AP532" s="105">
        <v>0</v>
      </c>
      <c r="AQ532" s="11">
        <v>0</v>
      </c>
      <c r="AR532" s="11">
        <v>0</v>
      </c>
      <c r="AS532" s="11">
        <v>0</v>
      </c>
      <c r="AT532" s="11">
        <v>0</v>
      </c>
      <c r="AU532" s="11">
        <v>0</v>
      </c>
      <c r="AV532" s="11">
        <v>0</v>
      </c>
      <c r="AW532" s="11">
        <v>0</v>
      </c>
      <c r="AX532" s="11">
        <v>0</v>
      </c>
      <c r="AZ532" s="11">
        <v>0</v>
      </c>
      <c r="BA532" s="11">
        <v>0</v>
      </c>
    </row>
    <row r="533" spans="1:53" hidden="1" x14ac:dyDescent="0.25">
      <c r="A533">
        <v>6</v>
      </c>
      <c r="B533" t="str">
        <f t="shared" si="60"/>
        <v>FrC-4720</v>
      </c>
      <c r="C533" s="2" t="s">
        <v>316</v>
      </c>
      <c r="D533" s="2" t="str">
        <f t="shared" si="57"/>
        <v>4</v>
      </c>
      <c r="E533" s="2" t="str">
        <f t="shared" si="58"/>
        <v>47</v>
      </c>
      <c r="F533" s="2" t="str">
        <f t="shared" si="59"/>
        <v>472</v>
      </c>
      <c r="G533" s="1" t="s">
        <v>693</v>
      </c>
      <c r="H533" s="7">
        <v>0</v>
      </c>
      <c r="I533" s="7"/>
      <c r="J533" s="7">
        <v>0</v>
      </c>
      <c r="K533" s="7">
        <v>0</v>
      </c>
      <c r="L533" s="7">
        <v>0</v>
      </c>
      <c r="M533" s="7"/>
      <c r="N533" s="7">
        <v>0</v>
      </c>
      <c r="O533" s="7">
        <v>0</v>
      </c>
      <c r="P533" s="7">
        <v>0</v>
      </c>
      <c r="Q533" s="7"/>
      <c r="R533" s="7">
        <v>0</v>
      </c>
      <c r="S533" s="7">
        <v>0</v>
      </c>
      <c r="T533" s="7">
        <v>0</v>
      </c>
      <c r="U533" s="7"/>
      <c r="V533" s="7">
        <v>0</v>
      </c>
      <c r="W533" s="7">
        <v>43.386279999999999</v>
      </c>
      <c r="X533" s="7">
        <v>0</v>
      </c>
      <c r="Y533" s="7"/>
      <c r="Z533" s="7">
        <v>0</v>
      </c>
      <c r="AA533" s="7">
        <v>44.850619999999999</v>
      </c>
      <c r="AB533" s="7">
        <v>0</v>
      </c>
      <c r="AC533" s="7"/>
      <c r="AD533" s="7">
        <v>43.449210000000001</v>
      </c>
      <c r="AE533" s="7">
        <v>43.449210000000001</v>
      </c>
      <c r="AF533" s="7">
        <v>0</v>
      </c>
      <c r="AG533" s="29">
        <v>0</v>
      </c>
      <c r="AH533" s="7">
        <v>0</v>
      </c>
      <c r="AI533" s="7">
        <v>0</v>
      </c>
      <c r="AJ533" s="7">
        <v>0</v>
      </c>
      <c r="AK533" s="29">
        <v>0</v>
      </c>
      <c r="AL533" s="7">
        <v>0</v>
      </c>
      <c r="AM533" s="105">
        <v>0</v>
      </c>
      <c r="AN533" s="7">
        <v>0</v>
      </c>
      <c r="AO533" s="11">
        <v>0</v>
      </c>
      <c r="AP533" s="105">
        <v>0</v>
      </c>
      <c r="AQ533" s="11">
        <v>0</v>
      </c>
      <c r="AR533" s="11">
        <v>0</v>
      </c>
      <c r="AS533" s="11">
        <v>0</v>
      </c>
      <c r="AT533" s="11">
        <v>0</v>
      </c>
      <c r="AU533" s="11">
        <v>0</v>
      </c>
      <c r="AV533" s="11">
        <v>0</v>
      </c>
      <c r="AW533" s="11">
        <v>0</v>
      </c>
      <c r="AX533" s="11">
        <v>0</v>
      </c>
      <c r="AZ533" s="11">
        <v>0</v>
      </c>
      <c r="BA533" s="11">
        <v>0</v>
      </c>
    </row>
    <row r="534" spans="1:53" hidden="1" x14ac:dyDescent="0.25">
      <c r="A534">
        <v>6</v>
      </c>
      <c r="B534" t="str">
        <f t="shared" si="60"/>
        <v>FrC-4730</v>
      </c>
      <c r="C534" s="2" t="s">
        <v>316</v>
      </c>
      <c r="D534" s="2" t="str">
        <f t="shared" si="57"/>
        <v>4</v>
      </c>
      <c r="E534" s="2" t="str">
        <f t="shared" si="58"/>
        <v>47</v>
      </c>
      <c r="F534" s="2" t="str">
        <f t="shared" si="59"/>
        <v>473</v>
      </c>
      <c r="G534" s="1" t="s">
        <v>694</v>
      </c>
      <c r="H534" s="7">
        <v>0</v>
      </c>
      <c r="I534" s="7"/>
      <c r="J534" s="7">
        <v>0</v>
      </c>
      <c r="K534" s="7">
        <v>0</v>
      </c>
      <c r="L534" s="7">
        <v>0</v>
      </c>
      <c r="M534" s="7"/>
      <c r="N534" s="7">
        <v>0</v>
      </c>
      <c r="O534" s="7">
        <v>0</v>
      </c>
      <c r="P534" s="7">
        <v>0</v>
      </c>
      <c r="Q534" s="7"/>
      <c r="R534" s="7">
        <v>0</v>
      </c>
      <c r="S534" s="7">
        <v>0</v>
      </c>
      <c r="T534" s="7">
        <v>0</v>
      </c>
      <c r="U534" s="7"/>
      <c r="V534" s="7">
        <v>0</v>
      </c>
      <c r="W534" s="7">
        <v>0</v>
      </c>
      <c r="X534" s="7">
        <v>0</v>
      </c>
      <c r="Y534" s="7"/>
      <c r="Z534" s="7">
        <v>0</v>
      </c>
      <c r="AA534" s="7">
        <v>0</v>
      </c>
      <c r="AB534" s="7">
        <v>0</v>
      </c>
      <c r="AC534" s="7"/>
      <c r="AD534" s="7">
        <v>0</v>
      </c>
      <c r="AE534" s="7">
        <v>0</v>
      </c>
      <c r="AF534" s="7">
        <v>0</v>
      </c>
      <c r="AG534" s="29">
        <v>0</v>
      </c>
      <c r="AH534" s="7">
        <v>0</v>
      </c>
      <c r="AI534" s="7">
        <v>0</v>
      </c>
      <c r="AJ534" s="7">
        <v>0</v>
      </c>
      <c r="AK534" s="29">
        <v>0</v>
      </c>
      <c r="AL534" s="7">
        <v>0</v>
      </c>
      <c r="AM534" s="105">
        <v>0</v>
      </c>
      <c r="AN534" s="7">
        <v>0</v>
      </c>
      <c r="AO534" s="11">
        <v>0</v>
      </c>
      <c r="AP534" s="105">
        <v>0</v>
      </c>
      <c r="AQ534" s="11">
        <v>0</v>
      </c>
      <c r="AR534" s="11">
        <v>0</v>
      </c>
      <c r="AS534" s="11">
        <v>0</v>
      </c>
      <c r="AT534" s="11">
        <v>0</v>
      </c>
      <c r="AU534" s="11">
        <v>0</v>
      </c>
      <c r="AV534" s="11">
        <v>0</v>
      </c>
      <c r="AW534" s="11">
        <v>0</v>
      </c>
      <c r="AX534" s="11">
        <v>0</v>
      </c>
      <c r="AZ534" s="11">
        <v>0</v>
      </c>
      <c r="BA534" s="11">
        <v>0</v>
      </c>
    </row>
    <row r="535" spans="1:53" hidden="1" x14ac:dyDescent="0.25">
      <c r="A535">
        <v>6</v>
      </c>
      <c r="B535" t="str">
        <f t="shared" si="60"/>
        <v>FrC-4740</v>
      </c>
      <c r="C535" s="2" t="s">
        <v>316</v>
      </c>
      <c r="D535" s="2" t="str">
        <f t="shared" si="57"/>
        <v>4</v>
      </c>
      <c r="E535" s="2" t="str">
        <f t="shared" si="58"/>
        <v>47</v>
      </c>
      <c r="F535" s="2" t="str">
        <f t="shared" si="59"/>
        <v>474</v>
      </c>
      <c r="G535" s="1" t="s">
        <v>695</v>
      </c>
      <c r="H535" s="7">
        <v>0</v>
      </c>
      <c r="I535" s="7"/>
      <c r="J535" s="7">
        <v>0</v>
      </c>
      <c r="K535" s="7">
        <v>0</v>
      </c>
      <c r="L535" s="7">
        <v>0</v>
      </c>
      <c r="M535" s="7"/>
      <c r="N535" s="7">
        <v>0</v>
      </c>
      <c r="O535" s="7">
        <v>0</v>
      </c>
      <c r="P535" s="7">
        <v>0</v>
      </c>
      <c r="Q535" s="7"/>
      <c r="R535" s="7">
        <v>0</v>
      </c>
      <c r="S535" s="7">
        <v>0</v>
      </c>
      <c r="T535" s="7">
        <v>0</v>
      </c>
      <c r="U535" s="7"/>
      <c r="V535" s="7">
        <v>0</v>
      </c>
      <c r="W535" s="7">
        <v>0</v>
      </c>
      <c r="X535" s="7">
        <v>0</v>
      </c>
      <c r="Y535" s="7"/>
      <c r="Z535" s="7">
        <v>0</v>
      </c>
      <c r="AA535" s="7">
        <v>0</v>
      </c>
      <c r="AB535" s="7">
        <v>0</v>
      </c>
      <c r="AC535" s="7"/>
      <c r="AD535" s="7">
        <v>0</v>
      </c>
      <c r="AE535" s="7">
        <v>0</v>
      </c>
      <c r="AF535" s="7">
        <v>0</v>
      </c>
      <c r="AG535" s="29">
        <v>0</v>
      </c>
      <c r="AH535" s="7">
        <v>0</v>
      </c>
      <c r="AI535" s="7">
        <v>0</v>
      </c>
      <c r="AJ535" s="7">
        <v>0</v>
      </c>
      <c r="AK535" s="29">
        <v>0</v>
      </c>
      <c r="AL535" s="7">
        <v>0</v>
      </c>
      <c r="AM535" s="105">
        <v>0</v>
      </c>
      <c r="AN535" s="7">
        <v>0</v>
      </c>
      <c r="AO535" s="11">
        <v>0</v>
      </c>
      <c r="AP535" s="105">
        <v>0</v>
      </c>
      <c r="AQ535" s="11">
        <v>0</v>
      </c>
      <c r="AR535" s="11">
        <v>0</v>
      </c>
      <c r="AS535" s="11">
        <v>0</v>
      </c>
      <c r="AT535" s="11">
        <v>0</v>
      </c>
      <c r="AU535" s="11">
        <v>0</v>
      </c>
      <c r="AV535" s="11">
        <v>0</v>
      </c>
      <c r="AW535" s="11">
        <v>0</v>
      </c>
      <c r="AX535" s="11">
        <v>0</v>
      </c>
      <c r="AZ535" s="11">
        <v>0</v>
      </c>
      <c r="BA535" s="11">
        <v>0</v>
      </c>
    </row>
    <row r="536" spans="1:53" hidden="1" x14ac:dyDescent="0.25">
      <c r="A536">
        <v>6</v>
      </c>
      <c r="B536" t="str">
        <f t="shared" si="60"/>
        <v>FrC-4750</v>
      </c>
      <c r="C536" s="2" t="s">
        <v>316</v>
      </c>
      <c r="D536" s="2" t="str">
        <f t="shared" si="57"/>
        <v>4</v>
      </c>
      <c r="E536" s="2" t="str">
        <f t="shared" si="58"/>
        <v>47</v>
      </c>
      <c r="F536" s="2" t="str">
        <f t="shared" si="59"/>
        <v>475</v>
      </c>
      <c r="G536" s="1" t="s">
        <v>696</v>
      </c>
      <c r="H536" s="7">
        <v>0</v>
      </c>
      <c r="I536" s="7"/>
      <c r="J536" s="7">
        <v>0</v>
      </c>
      <c r="K536" s="7">
        <v>0</v>
      </c>
      <c r="L536" s="7">
        <v>0</v>
      </c>
      <c r="M536" s="7"/>
      <c r="N536" s="7">
        <v>0</v>
      </c>
      <c r="O536" s="7">
        <v>0</v>
      </c>
      <c r="P536" s="7">
        <v>0</v>
      </c>
      <c r="Q536" s="7"/>
      <c r="R536" s="7">
        <v>0</v>
      </c>
      <c r="S536" s="7">
        <v>0</v>
      </c>
      <c r="T536" s="7">
        <v>0</v>
      </c>
      <c r="U536" s="7"/>
      <c r="V536" s="7">
        <v>0</v>
      </c>
      <c r="W536" s="7">
        <v>0</v>
      </c>
      <c r="X536" s="7">
        <v>0</v>
      </c>
      <c r="Y536" s="7"/>
      <c r="Z536" s="7">
        <v>0</v>
      </c>
      <c r="AA536" s="7">
        <v>0</v>
      </c>
      <c r="AB536" s="7">
        <v>0</v>
      </c>
      <c r="AC536" s="7"/>
      <c r="AD536" s="7">
        <v>0</v>
      </c>
      <c r="AE536" s="7">
        <v>0</v>
      </c>
      <c r="AF536" s="7">
        <v>0</v>
      </c>
      <c r="AG536" s="29">
        <v>0</v>
      </c>
      <c r="AH536" s="7">
        <v>0</v>
      </c>
      <c r="AI536" s="7">
        <v>0</v>
      </c>
      <c r="AJ536" s="7">
        <v>0</v>
      </c>
      <c r="AK536" s="29">
        <v>0</v>
      </c>
      <c r="AL536" s="7">
        <v>0</v>
      </c>
      <c r="AM536" s="105">
        <v>0</v>
      </c>
      <c r="AN536" s="7">
        <v>0</v>
      </c>
      <c r="AO536" s="11">
        <v>0</v>
      </c>
      <c r="AP536" s="105">
        <v>0</v>
      </c>
      <c r="AQ536" s="11">
        <v>0</v>
      </c>
      <c r="AR536" s="11">
        <v>0</v>
      </c>
      <c r="AS536" s="11">
        <v>0</v>
      </c>
      <c r="AT536" s="11">
        <v>0</v>
      </c>
      <c r="AU536" s="11">
        <v>0</v>
      </c>
      <c r="AV536" s="11">
        <v>0</v>
      </c>
      <c r="AW536" s="11">
        <v>0</v>
      </c>
      <c r="AX536" s="11">
        <v>0</v>
      </c>
      <c r="AZ536" s="11">
        <v>0</v>
      </c>
      <c r="BA536" s="11">
        <v>0</v>
      </c>
    </row>
    <row r="537" spans="1:53" hidden="1" x14ac:dyDescent="0.25">
      <c r="A537">
        <v>6</v>
      </c>
      <c r="B537" t="str">
        <f t="shared" si="60"/>
        <v>FrC-4760</v>
      </c>
      <c r="C537" s="2" t="s">
        <v>316</v>
      </c>
      <c r="D537" s="2" t="str">
        <f t="shared" ref="D537:D545" si="61">LEFT($G537,1)</f>
        <v>4</v>
      </c>
      <c r="E537" s="2" t="str">
        <f t="shared" ref="E537:E545" si="62">LEFT($G537,2)</f>
        <v>47</v>
      </c>
      <c r="F537" s="2" t="str">
        <f t="shared" ref="F537:F545" si="63">LEFT($G537,3)</f>
        <v>476</v>
      </c>
      <c r="G537" s="1" t="s">
        <v>697</v>
      </c>
      <c r="H537" s="7">
        <v>0</v>
      </c>
      <c r="I537" s="7"/>
      <c r="J537" s="7">
        <v>0</v>
      </c>
      <c r="K537" s="7">
        <v>0</v>
      </c>
      <c r="L537" s="7">
        <v>0</v>
      </c>
      <c r="M537" s="7"/>
      <c r="N537" s="7">
        <v>0</v>
      </c>
      <c r="O537" s="7">
        <v>0</v>
      </c>
      <c r="P537" s="7">
        <v>0</v>
      </c>
      <c r="Q537" s="7"/>
      <c r="R537" s="7">
        <v>0</v>
      </c>
      <c r="S537" s="7">
        <v>0</v>
      </c>
      <c r="T537" s="7">
        <v>0</v>
      </c>
      <c r="U537" s="7"/>
      <c r="V537" s="7">
        <v>0</v>
      </c>
      <c r="W537" s="7">
        <v>0</v>
      </c>
      <c r="X537" s="7">
        <v>0</v>
      </c>
      <c r="Y537" s="7"/>
      <c r="Z537" s="7">
        <v>0</v>
      </c>
      <c r="AA537" s="7">
        <v>0</v>
      </c>
      <c r="AB537" s="7">
        <v>0</v>
      </c>
      <c r="AC537" s="7"/>
      <c r="AD537" s="7">
        <v>0</v>
      </c>
      <c r="AE537" s="7">
        <v>0</v>
      </c>
      <c r="AF537" s="7">
        <v>0</v>
      </c>
      <c r="AG537" s="29">
        <v>0</v>
      </c>
      <c r="AH537" s="7">
        <v>0</v>
      </c>
      <c r="AI537" s="7">
        <v>0</v>
      </c>
      <c r="AJ537" s="7">
        <v>0</v>
      </c>
      <c r="AK537" s="29">
        <v>0</v>
      </c>
      <c r="AL537" s="7">
        <v>0</v>
      </c>
      <c r="AM537" s="105">
        <v>0</v>
      </c>
      <c r="AN537" s="7">
        <v>0</v>
      </c>
      <c r="AO537" s="11">
        <v>0</v>
      </c>
      <c r="AP537" s="105">
        <v>0</v>
      </c>
      <c r="AQ537" s="11">
        <v>0</v>
      </c>
      <c r="AR537" s="11">
        <v>0</v>
      </c>
      <c r="AS537" s="11">
        <v>0</v>
      </c>
      <c r="AT537" s="11">
        <v>0</v>
      </c>
      <c r="AU537" s="11">
        <v>0</v>
      </c>
      <c r="AV537" s="11">
        <v>0</v>
      </c>
      <c r="AW537" s="11">
        <v>0</v>
      </c>
      <c r="AX537" s="11">
        <v>0</v>
      </c>
      <c r="AZ537" s="11">
        <v>0</v>
      </c>
      <c r="BA537" s="11">
        <v>0</v>
      </c>
    </row>
    <row r="538" spans="1:53" hidden="1" x14ac:dyDescent="0.25">
      <c r="A538">
        <v>6</v>
      </c>
      <c r="B538" t="str">
        <f t="shared" si="60"/>
        <v>FrC-4770</v>
      </c>
      <c r="C538" s="2" t="s">
        <v>316</v>
      </c>
      <c r="D538" s="2" t="str">
        <f t="shared" si="61"/>
        <v>4</v>
      </c>
      <c r="E538" s="2" t="str">
        <f t="shared" si="62"/>
        <v>47</v>
      </c>
      <c r="F538" s="2" t="str">
        <f t="shared" si="63"/>
        <v>477</v>
      </c>
      <c r="G538" s="1" t="s">
        <v>698</v>
      </c>
      <c r="H538" s="7">
        <v>0</v>
      </c>
      <c r="I538" s="7"/>
      <c r="J538" s="7">
        <v>0</v>
      </c>
      <c r="K538" s="7">
        <v>0</v>
      </c>
      <c r="L538" s="7">
        <v>0</v>
      </c>
      <c r="M538" s="7"/>
      <c r="N538" s="7">
        <v>0</v>
      </c>
      <c r="O538" s="7">
        <v>0</v>
      </c>
      <c r="P538" s="7">
        <v>0</v>
      </c>
      <c r="Q538" s="7"/>
      <c r="R538" s="7">
        <v>0</v>
      </c>
      <c r="S538" s="7">
        <v>0</v>
      </c>
      <c r="T538" s="7">
        <v>0</v>
      </c>
      <c r="U538" s="7"/>
      <c r="V538" s="7">
        <v>0</v>
      </c>
      <c r="W538" s="7">
        <v>0</v>
      </c>
      <c r="X538" s="7">
        <v>0</v>
      </c>
      <c r="Y538" s="7"/>
      <c r="Z538" s="7">
        <v>0</v>
      </c>
      <c r="AA538" s="7">
        <v>0</v>
      </c>
      <c r="AB538" s="7">
        <v>0</v>
      </c>
      <c r="AC538" s="7"/>
      <c r="AD538" s="7">
        <v>0</v>
      </c>
      <c r="AE538" s="7">
        <v>0</v>
      </c>
      <c r="AF538" s="7">
        <v>0</v>
      </c>
      <c r="AG538" s="29">
        <v>0</v>
      </c>
      <c r="AH538" s="7">
        <v>0</v>
      </c>
      <c r="AI538" s="7">
        <v>0</v>
      </c>
      <c r="AJ538" s="7">
        <v>0</v>
      </c>
      <c r="AK538" s="29">
        <v>0</v>
      </c>
      <c r="AL538" s="7">
        <v>0</v>
      </c>
      <c r="AM538" s="105">
        <v>0</v>
      </c>
      <c r="AN538" s="7">
        <v>0</v>
      </c>
      <c r="AO538" s="11">
        <v>0</v>
      </c>
      <c r="AP538" s="105">
        <v>0</v>
      </c>
      <c r="AQ538" s="11">
        <v>0</v>
      </c>
      <c r="AR538" s="11">
        <v>0</v>
      </c>
      <c r="AS538" s="11">
        <v>0</v>
      </c>
      <c r="AT538" s="11">
        <v>0</v>
      </c>
      <c r="AU538" s="11">
        <v>0</v>
      </c>
      <c r="AV538" s="11">
        <v>0</v>
      </c>
      <c r="AW538" s="11">
        <v>0</v>
      </c>
      <c r="AX538" s="11">
        <v>0</v>
      </c>
      <c r="AZ538" s="11">
        <v>0</v>
      </c>
      <c r="BA538" s="11">
        <v>0</v>
      </c>
    </row>
    <row r="539" spans="1:53" hidden="1" x14ac:dyDescent="0.25">
      <c r="A539">
        <v>6</v>
      </c>
      <c r="B539" t="str">
        <f t="shared" si="60"/>
        <v>FrC-4780</v>
      </c>
      <c r="C539" s="2" t="s">
        <v>316</v>
      </c>
      <c r="D539" s="2" t="str">
        <f t="shared" si="61"/>
        <v>4</v>
      </c>
      <c r="E539" s="2" t="str">
        <f t="shared" si="62"/>
        <v>47</v>
      </c>
      <c r="F539" s="2" t="str">
        <f t="shared" si="63"/>
        <v>478</v>
      </c>
      <c r="G539" s="1" t="s">
        <v>699</v>
      </c>
      <c r="H539" s="7">
        <v>0</v>
      </c>
      <c r="I539" s="7"/>
      <c r="J539" s="7">
        <v>0</v>
      </c>
      <c r="K539" s="7">
        <v>0</v>
      </c>
      <c r="L539" s="7">
        <v>0</v>
      </c>
      <c r="M539" s="7"/>
      <c r="N539" s="7">
        <v>0</v>
      </c>
      <c r="O539" s="7">
        <v>0</v>
      </c>
      <c r="P539" s="7">
        <v>0</v>
      </c>
      <c r="Q539" s="7"/>
      <c r="R539" s="7">
        <v>0</v>
      </c>
      <c r="S539" s="7">
        <v>0</v>
      </c>
      <c r="T539" s="7">
        <v>0</v>
      </c>
      <c r="U539" s="7"/>
      <c r="V539" s="7">
        <v>0</v>
      </c>
      <c r="W539" s="7">
        <v>3035.5551</v>
      </c>
      <c r="X539" s="7">
        <v>0</v>
      </c>
      <c r="Y539" s="7"/>
      <c r="Z539" s="7">
        <v>0</v>
      </c>
      <c r="AA539" s="7">
        <v>2997.0042600000002</v>
      </c>
      <c r="AB539" s="7">
        <v>0</v>
      </c>
      <c r="AC539" s="7"/>
      <c r="AD539" s="7">
        <v>3163.84085</v>
      </c>
      <c r="AE539" s="7">
        <v>3163.84085</v>
      </c>
      <c r="AF539" s="7">
        <v>0</v>
      </c>
      <c r="AG539" s="29">
        <v>0</v>
      </c>
      <c r="AH539" s="7">
        <v>0</v>
      </c>
      <c r="AI539" s="7">
        <v>0</v>
      </c>
      <c r="AJ539" s="7">
        <v>0</v>
      </c>
      <c r="AK539" s="29">
        <v>0</v>
      </c>
      <c r="AL539" s="7">
        <v>0</v>
      </c>
      <c r="AM539" s="105">
        <v>0</v>
      </c>
      <c r="AN539" s="7">
        <v>0</v>
      </c>
      <c r="AO539" s="11">
        <v>0</v>
      </c>
      <c r="AP539" s="105">
        <v>0</v>
      </c>
      <c r="AQ539" s="11">
        <v>0</v>
      </c>
      <c r="AR539" s="11">
        <v>0</v>
      </c>
      <c r="AS539" s="11">
        <v>0</v>
      </c>
      <c r="AT539" s="11">
        <v>0</v>
      </c>
      <c r="AU539" s="11">
        <v>0</v>
      </c>
      <c r="AV539" s="11">
        <v>0</v>
      </c>
      <c r="AW539" s="11">
        <v>0</v>
      </c>
      <c r="AX539" s="11">
        <v>0</v>
      </c>
      <c r="AZ539" s="11">
        <v>0</v>
      </c>
      <c r="BA539" s="11">
        <v>0</v>
      </c>
    </row>
    <row r="540" spans="1:53" hidden="1" x14ac:dyDescent="0.25">
      <c r="A540">
        <v>6</v>
      </c>
      <c r="B540" t="str">
        <f t="shared" si="60"/>
        <v>FrC-4811</v>
      </c>
      <c r="C540" s="2" t="s">
        <v>316</v>
      </c>
      <c r="D540" s="2" t="str">
        <f t="shared" si="61"/>
        <v>4</v>
      </c>
      <c r="E540" s="2" t="str">
        <f t="shared" si="62"/>
        <v>48</v>
      </c>
      <c r="F540" s="2" t="str">
        <f t="shared" si="63"/>
        <v>481</v>
      </c>
      <c r="G540" s="1" t="s">
        <v>701</v>
      </c>
      <c r="H540" s="7">
        <v>0</v>
      </c>
      <c r="I540" s="7"/>
      <c r="J540" s="7">
        <v>0</v>
      </c>
      <c r="K540" s="7">
        <v>0</v>
      </c>
      <c r="L540" s="7">
        <v>0</v>
      </c>
      <c r="M540" s="7"/>
      <c r="N540" s="7">
        <v>0</v>
      </c>
      <c r="O540" s="7">
        <v>0</v>
      </c>
      <c r="P540" s="7">
        <v>0</v>
      </c>
      <c r="Q540" s="7"/>
      <c r="R540" s="7">
        <v>10</v>
      </c>
      <c r="S540" s="7">
        <v>10</v>
      </c>
      <c r="T540" s="7">
        <v>0</v>
      </c>
      <c r="U540" s="7"/>
      <c r="V540" s="7">
        <v>10</v>
      </c>
      <c r="W540" s="7">
        <v>760</v>
      </c>
      <c r="X540" s="7">
        <v>0</v>
      </c>
      <c r="Y540" s="7"/>
      <c r="Z540" s="7">
        <v>750</v>
      </c>
      <c r="AA540" s="7">
        <v>1824.6482699999999</v>
      </c>
      <c r="AB540" s="7">
        <v>1821.326</v>
      </c>
      <c r="AC540" s="7"/>
      <c r="AD540" s="7">
        <v>760</v>
      </c>
      <c r="AE540" s="7">
        <v>1011.2</v>
      </c>
      <c r="AF540" s="7">
        <v>1836.57</v>
      </c>
      <c r="AG540" s="29">
        <v>818.25123999999994</v>
      </c>
      <c r="AH540" s="7">
        <v>1070.59493</v>
      </c>
      <c r="AI540" s="7">
        <v>1055.3949299999999</v>
      </c>
      <c r="AJ540" s="7">
        <v>1031.3625200000001</v>
      </c>
      <c r="AK540" s="29">
        <v>1448.5364</v>
      </c>
      <c r="AL540" s="7">
        <v>1298.3836999999999</v>
      </c>
      <c r="AM540" s="105">
        <v>17497.280879999998</v>
      </c>
      <c r="AN540" s="7">
        <v>1167.3949299999999</v>
      </c>
      <c r="AO540" s="11">
        <v>1263.3055200000001</v>
      </c>
      <c r="AP540" s="105">
        <v>1256.30556</v>
      </c>
      <c r="AQ540" s="11">
        <v>1256.30556</v>
      </c>
      <c r="AR540" s="11">
        <v>1210.0491999999999</v>
      </c>
      <c r="AS540" s="11">
        <v>1309.22684</v>
      </c>
      <c r="AT540" s="11">
        <v>1304.47884</v>
      </c>
      <c r="AU540" s="11">
        <v>1315.8638800000001</v>
      </c>
      <c r="AV540" s="11">
        <v>1292.74578</v>
      </c>
      <c r="AW540" s="11">
        <v>1222.7534799999999</v>
      </c>
      <c r="AX540" s="11">
        <v>1188.02917</v>
      </c>
      <c r="AZ540" s="11">
        <v>1027.4169999999999</v>
      </c>
      <c r="BA540" s="11">
        <v>1253.63066</v>
      </c>
    </row>
    <row r="541" spans="1:53" hidden="1" x14ac:dyDescent="0.25">
      <c r="A541">
        <v>6</v>
      </c>
      <c r="B541" t="str">
        <f t="shared" si="60"/>
        <v>FrC-4812</v>
      </c>
      <c r="C541" s="2" t="s">
        <v>316</v>
      </c>
      <c r="D541" s="2" t="str">
        <f t="shared" si="61"/>
        <v>4</v>
      </c>
      <c r="E541" s="2" t="str">
        <f t="shared" si="62"/>
        <v>48</v>
      </c>
      <c r="F541" s="2" t="str">
        <f t="shared" si="63"/>
        <v>481</v>
      </c>
      <c r="G541" s="1" t="s">
        <v>702</v>
      </c>
      <c r="H541" s="7">
        <v>0</v>
      </c>
      <c r="I541" s="7"/>
      <c r="J541" s="7">
        <v>0</v>
      </c>
      <c r="K541" s="7">
        <v>0</v>
      </c>
      <c r="L541" s="7">
        <v>0</v>
      </c>
      <c r="M541" s="7"/>
      <c r="N541" s="7">
        <v>0</v>
      </c>
      <c r="O541" s="7">
        <v>0</v>
      </c>
      <c r="P541" s="7">
        <v>0</v>
      </c>
      <c r="Q541" s="7"/>
      <c r="R541" s="7">
        <v>0</v>
      </c>
      <c r="S541" s="7">
        <v>0</v>
      </c>
      <c r="T541" s="7">
        <v>0</v>
      </c>
      <c r="U541" s="7"/>
      <c r="V541" s="7">
        <v>0</v>
      </c>
      <c r="W541" s="7">
        <v>0</v>
      </c>
      <c r="X541" s="7">
        <v>0</v>
      </c>
      <c r="Y541" s="7"/>
      <c r="Z541" s="7">
        <v>100.17843999999999</v>
      </c>
      <c r="AA541" s="7">
        <v>100.17843999999999</v>
      </c>
      <c r="AB541" s="7">
        <v>0</v>
      </c>
      <c r="AC541" s="7"/>
      <c r="AD541" s="7">
        <v>0</v>
      </c>
      <c r="AE541" s="7">
        <v>27.618760000000002</v>
      </c>
      <c r="AF541" s="7">
        <v>100.17843999999999</v>
      </c>
      <c r="AG541" s="29">
        <v>0</v>
      </c>
      <c r="AH541" s="7">
        <v>33.699339999999999</v>
      </c>
      <c r="AI541" s="7">
        <v>116.27864</v>
      </c>
      <c r="AJ541" s="7">
        <v>0</v>
      </c>
      <c r="AK541" s="29">
        <v>206.13720000000001</v>
      </c>
      <c r="AL541" s="7">
        <v>233.28497000000004</v>
      </c>
      <c r="AM541" s="105">
        <v>233.28496999999999</v>
      </c>
      <c r="AN541" s="7">
        <v>31.7743</v>
      </c>
      <c r="AO541" s="11">
        <v>168.61905999999999</v>
      </c>
      <c r="AP541" s="105">
        <v>323.33082000000002</v>
      </c>
      <c r="AQ541" s="11">
        <v>900.31335999999999</v>
      </c>
      <c r="AR541" s="11">
        <v>198.18762300000003</v>
      </c>
      <c r="AS541" s="11">
        <v>927.94647999999995</v>
      </c>
      <c r="AT541" s="11">
        <v>664.15522999999985</v>
      </c>
      <c r="AU541" s="11">
        <v>664.15522999999985</v>
      </c>
      <c r="AV541" s="11">
        <v>771.83608090000007</v>
      </c>
      <c r="AW541" s="11">
        <v>183.7135715</v>
      </c>
      <c r="AX541" s="11">
        <v>574.42565999999999</v>
      </c>
      <c r="AZ541" s="11">
        <v>261.76555489999998</v>
      </c>
      <c r="BA541" s="11">
        <v>451.72961000000004</v>
      </c>
    </row>
    <row r="542" spans="1:53" hidden="1" x14ac:dyDescent="0.25">
      <c r="A542">
        <v>6</v>
      </c>
      <c r="B542" t="str">
        <f t="shared" si="60"/>
        <v>FrC-4821</v>
      </c>
      <c r="C542" s="2" t="s">
        <v>316</v>
      </c>
      <c r="D542" s="2" t="str">
        <f t="shared" si="61"/>
        <v>4</v>
      </c>
      <c r="E542" s="2" t="str">
        <f t="shared" si="62"/>
        <v>48</v>
      </c>
      <c r="F542" s="2" t="str">
        <f t="shared" si="63"/>
        <v>482</v>
      </c>
      <c r="G542" s="1" t="s">
        <v>703</v>
      </c>
      <c r="H542" s="7">
        <v>0</v>
      </c>
      <c r="I542" s="7"/>
      <c r="J542" s="7">
        <v>0</v>
      </c>
      <c r="K542" s="7">
        <v>0</v>
      </c>
      <c r="L542" s="7">
        <v>0</v>
      </c>
      <c r="M542" s="7"/>
      <c r="N542" s="7">
        <v>0</v>
      </c>
      <c r="O542" s="7">
        <v>0</v>
      </c>
      <c r="P542" s="7">
        <v>0</v>
      </c>
      <c r="Q542" s="7"/>
      <c r="R542" s="7">
        <v>0</v>
      </c>
      <c r="S542" s="7">
        <v>0</v>
      </c>
      <c r="T542" s="7">
        <v>0</v>
      </c>
      <c r="U542" s="7"/>
      <c r="V542" s="7">
        <v>0</v>
      </c>
      <c r="W542" s="7">
        <v>0</v>
      </c>
      <c r="X542" s="7">
        <v>0</v>
      </c>
      <c r="Y542" s="7"/>
      <c r="Z542" s="7">
        <v>0</v>
      </c>
      <c r="AA542" s="7">
        <v>11599.84755</v>
      </c>
      <c r="AB542" s="7">
        <v>0</v>
      </c>
      <c r="AC542" s="7"/>
      <c r="AD542" s="7">
        <v>1317.9645499999999</v>
      </c>
      <c r="AE542" s="7">
        <v>8889.3765100000001</v>
      </c>
      <c r="AF542" s="7">
        <v>7022.3230299999996</v>
      </c>
      <c r="AG542" s="29">
        <v>1346.0888399999999</v>
      </c>
      <c r="AH542" s="7">
        <v>1811.0551600000001</v>
      </c>
      <c r="AI542" s="7">
        <v>715.81620999999996</v>
      </c>
      <c r="AJ542" s="7">
        <v>1474.7925600000001</v>
      </c>
      <c r="AK542" s="29">
        <v>1831.8793000000001</v>
      </c>
      <c r="AL542" s="7">
        <v>2614.0554900000002</v>
      </c>
      <c r="AM542" s="105">
        <v>2342.6639299999997</v>
      </c>
      <c r="AN542" s="7">
        <v>2509.0152699999999</v>
      </c>
      <c r="AO542" s="11">
        <v>2420.1896799999995</v>
      </c>
      <c r="AP542" s="105">
        <v>2471.1112699999999</v>
      </c>
      <c r="AQ542" s="11">
        <v>2023.8420800000001</v>
      </c>
      <c r="AR542" s="11">
        <v>2117.15879</v>
      </c>
      <c r="AS542" s="11">
        <v>1753.39256</v>
      </c>
      <c r="AT542" s="11">
        <v>1768.6853399999998</v>
      </c>
      <c r="AU542" s="11">
        <v>1796.5416699999998</v>
      </c>
      <c r="AV542" s="11">
        <v>1998.0573199999999</v>
      </c>
      <c r="AW542" s="11">
        <v>1607.3602000000003</v>
      </c>
      <c r="AX542" s="11">
        <v>1443.4441700000002</v>
      </c>
      <c r="AZ542" s="11">
        <v>1422.24677</v>
      </c>
      <c r="BA542" s="11">
        <v>1988.2722100000003</v>
      </c>
    </row>
    <row r="543" spans="1:53" hidden="1" x14ac:dyDescent="0.25">
      <c r="A543">
        <v>6</v>
      </c>
      <c r="B543" t="str">
        <f t="shared" si="60"/>
        <v>FrC-4822</v>
      </c>
      <c r="C543" s="2" t="s">
        <v>316</v>
      </c>
      <c r="D543" s="2" t="str">
        <f t="shared" si="61"/>
        <v>4</v>
      </c>
      <c r="E543" s="2" t="str">
        <f t="shared" si="62"/>
        <v>48</v>
      </c>
      <c r="F543" s="2" t="str">
        <f t="shared" si="63"/>
        <v>482</v>
      </c>
      <c r="G543" s="1" t="s">
        <v>704</v>
      </c>
      <c r="H543" s="7">
        <v>0</v>
      </c>
      <c r="I543" s="7"/>
      <c r="J543" s="7">
        <v>0</v>
      </c>
      <c r="K543" s="7">
        <v>0</v>
      </c>
      <c r="L543" s="7">
        <v>0</v>
      </c>
      <c r="M543" s="7"/>
      <c r="N543" s="7">
        <v>290</v>
      </c>
      <c r="O543" s="7">
        <v>290</v>
      </c>
      <c r="P543" s="7">
        <v>0</v>
      </c>
      <c r="Q543" s="7"/>
      <c r="R543" s="7">
        <v>298</v>
      </c>
      <c r="S543" s="7">
        <v>298</v>
      </c>
      <c r="T543" s="7">
        <v>0</v>
      </c>
      <c r="U543" s="7"/>
      <c r="V543" s="7">
        <v>296</v>
      </c>
      <c r="W543" s="7">
        <v>296.26889</v>
      </c>
      <c r="X543" s="7">
        <v>308</v>
      </c>
      <c r="Y543" s="7"/>
      <c r="Z543" s="7">
        <v>284.47512999999998</v>
      </c>
      <c r="AA543" s="7">
        <v>474.27927</v>
      </c>
      <c r="AB543" s="7">
        <v>478.613</v>
      </c>
      <c r="AC543" s="7"/>
      <c r="AD543" s="7">
        <v>495.17684000000003</v>
      </c>
      <c r="AE543" s="7">
        <v>496.29359000000005</v>
      </c>
      <c r="AF543" s="7">
        <v>486.09800000000001</v>
      </c>
      <c r="AG543" s="29">
        <v>189.58596</v>
      </c>
      <c r="AH543" s="7">
        <v>210.27001999999999</v>
      </c>
      <c r="AI543" s="7">
        <v>1428.2380700000001</v>
      </c>
      <c r="AJ543" s="7">
        <v>484.58100000000002</v>
      </c>
      <c r="AK543" s="29">
        <v>190.07042999999999</v>
      </c>
      <c r="AL543" s="7">
        <v>274.42293000000001</v>
      </c>
      <c r="AM543" s="105">
        <v>565.02727000000004</v>
      </c>
      <c r="AN543" s="7">
        <v>580.27887999999996</v>
      </c>
      <c r="AO543" s="11">
        <v>813.67296999999996</v>
      </c>
      <c r="AP543" s="105">
        <v>833.88151000000005</v>
      </c>
      <c r="AQ543" s="11">
        <v>514.96149000000014</v>
      </c>
      <c r="AR543" s="11">
        <v>471.00299999999999</v>
      </c>
      <c r="AS543" s="11">
        <v>156.58918999999997</v>
      </c>
      <c r="AT543" s="11">
        <v>456.70906999999994</v>
      </c>
      <c r="AU543" s="11">
        <v>456.70906999999994</v>
      </c>
      <c r="AV543" s="11">
        <v>406.20599999999996</v>
      </c>
      <c r="AW543" s="11">
        <v>763.28989000000001</v>
      </c>
      <c r="AX543" s="11">
        <v>395.73221999999998</v>
      </c>
      <c r="AZ543" s="11">
        <v>345.87452999999999</v>
      </c>
      <c r="BA543" s="11">
        <v>182.1643</v>
      </c>
    </row>
    <row r="544" spans="1:53" hidden="1" x14ac:dyDescent="0.25">
      <c r="A544">
        <v>6</v>
      </c>
      <c r="B544" t="str">
        <f t="shared" si="60"/>
        <v>FrC-4830</v>
      </c>
      <c r="C544" s="2" t="s">
        <v>316</v>
      </c>
      <c r="D544" s="2" t="str">
        <f t="shared" si="61"/>
        <v>4</v>
      </c>
      <c r="E544" s="2" t="str">
        <f t="shared" si="62"/>
        <v>48</v>
      </c>
      <c r="F544" s="2" t="str">
        <f t="shared" si="63"/>
        <v>483</v>
      </c>
      <c r="G544" s="1" t="s">
        <v>970</v>
      </c>
      <c r="H544" s="7">
        <v>0</v>
      </c>
      <c r="I544" s="7"/>
      <c r="J544" s="7">
        <v>0</v>
      </c>
      <c r="K544" s="7">
        <v>0</v>
      </c>
      <c r="L544" s="7">
        <v>0</v>
      </c>
      <c r="M544" s="7"/>
      <c r="N544" s="7">
        <v>1215</v>
      </c>
      <c r="O544" s="7">
        <v>1340</v>
      </c>
      <c r="P544" s="7">
        <v>0</v>
      </c>
      <c r="Q544" s="7"/>
      <c r="R544" s="7">
        <v>1206</v>
      </c>
      <c r="S544" s="7">
        <v>6649</v>
      </c>
      <c r="T544" s="7">
        <v>0</v>
      </c>
      <c r="U544" s="7"/>
      <c r="V544" s="7">
        <v>6524</v>
      </c>
      <c r="W544" s="7">
        <v>11812.55622</v>
      </c>
      <c r="X544" s="7">
        <v>1113</v>
      </c>
      <c r="Y544" s="7"/>
      <c r="Z544" s="7">
        <v>12665.49582</v>
      </c>
      <c r="AA544" s="7">
        <v>0</v>
      </c>
      <c r="AB544" s="7">
        <v>0</v>
      </c>
      <c r="AC544" s="7"/>
      <c r="AD544" s="7">
        <v>0</v>
      </c>
      <c r="AE544" s="7">
        <v>0</v>
      </c>
      <c r="AF544" s="7">
        <v>0</v>
      </c>
      <c r="AG544" s="29">
        <v>0</v>
      </c>
      <c r="AH544" s="7">
        <v>0</v>
      </c>
      <c r="AI544" s="7">
        <v>0</v>
      </c>
      <c r="AJ544" s="7">
        <v>0</v>
      </c>
      <c r="AK544" s="29">
        <v>0</v>
      </c>
      <c r="AL544" s="7">
        <v>0</v>
      </c>
      <c r="AM544" s="105">
        <v>0</v>
      </c>
      <c r="AN544" s="7">
        <v>0</v>
      </c>
      <c r="AO544" s="11">
        <v>0</v>
      </c>
      <c r="AP544" s="105">
        <v>0</v>
      </c>
      <c r="AQ544" s="11">
        <v>0</v>
      </c>
      <c r="AR544" s="11">
        <v>0</v>
      </c>
      <c r="AS544" s="11">
        <v>0</v>
      </c>
      <c r="AT544" s="11">
        <v>0</v>
      </c>
      <c r="AU544" s="11"/>
      <c r="AV544" s="11">
        <v>0</v>
      </c>
      <c r="AW544" s="11">
        <v>0</v>
      </c>
      <c r="AX544" s="11"/>
      <c r="AZ544" s="11"/>
      <c r="BA544" s="11"/>
    </row>
    <row r="545" spans="1:53" hidden="1" x14ac:dyDescent="0.25">
      <c r="A545">
        <v>6</v>
      </c>
      <c r="B545" t="str">
        <f t="shared" si="60"/>
        <v>FrC-4840</v>
      </c>
      <c r="C545" s="2" t="s">
        <v>316</v>
      </c>
      <c r="D545" s="2" t="str">
        <f t="shared" si="61"/>
        <v>4</v>
      </c>
      <c r="E545" s="2" t="str">
        <f t="shared" si="62"/>
        <v>48</v>
      </c>
      <c r="F545" s="2" t="str">
        <f t="shared" si="63"/>
        <v>484</v>
      </c>
      <c r="G545" s="1" t="s">
        <v>705</v>
      </c>
      <c r="H545" s="7">
        <v>0</v>
      </c>
      <c r="I545" s="7"/>
      <c r="J545" s="7">
        <v>0</v>
      </c>
      <c r="K545" s="7">
        <v>0</v>
      </c>
      <c r="L545" s="7">
        <v>0</v>
      </c>
      <c r="M545" s="7"/>
      <c r="N545" s="7">
        <v>0</v>
      </c>
      <c r="O545" s="7">
        <v>0</v>
      </c>
      <c r="P545" s="7">
        <v>0</v>
      </c>
      <c r="Q545" s="7"/>
      <c r="R545" s="7">
        <v>0</v>
      </c>
      <c r="S545" s="7">
        <v>0</v>
      </c>
      <c r="T545" s="7">
        <v>0</v>
      </c>
      <c r="U545" s="7"/>
      <c r="V545" s="7">
        <v>0</v>
      </c>
      <c r="W545" s="7">
        <v>0</v>
      </c>
      <c r="X545" s="7">
        <v>0</v>
      </c>
      <c r="Y545" s="7"/>
      <c r="Z545" s="7">
        <v>0</v>
      </c>
      <c r="AA545" s="7">
        <v>0</v>
      </c>
      <c r="AB545" s="7">
        <v>0</v>
      </c>
      <c r="AC545" s="7"/>
      <c r="AD545" s="7">
        <v>0</v>
      </c>
      <c r="AE545" s="7">
        <v>0</v>
      </c>
      <c r="AF545" s="7">
        <v>0</v>
      </c>
      <c r="AG545" s="29">
        <v>0</v>
      </c>
      <c r="AH545" s="7">
        <v>0</v>
      </c>
      <c r="AI545" s="7">
        <v>0</v>
      </c>
      <c r="AJ545" s="7">
        <v>0</v>
      </c>
      <c r="AK545" s="29">
        <v>0</v>
      </c>
      <c r="AL545" s="7">
        <v>0</v>
      </c>
      <c r="AM545" s="105">
        <v>0</v>
      </c>
      <c r="AN545" s="7">
        <v>0</v>
      </c>
      <c r="AO545" s="11">
        <v>0</v>
      </c>
      <c r="AP545" s="105">
        <v>0</v>
      </c>
      <c r="AQ545" s="11">
        <v>0</v>
      </c>
      <c r="AR545" s="11">
        <v>0</v>
      </c>
      <c r="AS545" s="11">
        <v>0</v>
      </c>
      <c r="AT545" s="11">
        <v>0</v>
      </c>
      <c r="AU545" s="11">
        <v>0</v>
      </c>
      <c r="AV545" s="11">
        <v>0</v>
      </c>
      <c r="AW545" s="11">
        <v>0</v>
      </c>
      <c r="AX545" s="11">
        <v>0</v>
      </c>
      <c r="AZ545" s="11">
        <v>0</v>
      </c>
      <c r="BA545" s="11">
        <v>0</v>
      </c>
    </row>
    <row r="546" spans="1:53" hidden="1" x14ac:dyDescent="0.25">
      <c r="A546">
        <v>6</v>
      </c>
      <c r="B546" t="str">
        <f t="shared" si="60"/>
        <v>FrC-4851</v>
      </c>
      <c r="C546" s="2" t="s">
        <v>316</v>
      </c>
      <c r="D546" s="2" t="s">
        <v>2156</v>
      </c>
      <c r="E546" s="2" t="s">
        <v>3416</v>
      </c>
      <c r="F546" s="2" t="s">
        <v>3443</v>
      </c>
      <c r="G546" s="3" t="s">
        <v>706</v>
      </c>
      <c r="H546" s="7">
        <v>0</v>
      </c>
      <c r="I546" s="7"/>
      <c r="J546" s="7">
        <v>0</v>
      </c>
      <c r="K546" s="7">
        <v>0</v>
      </c>
      <c r="L546" s="7">
        <v>0</v>
      </c>
      <c r="M546" s="7"/>
      <c r="N546" s="7">
        <v>0</v>
      </c>
      <c r="O546" s="7">
        <v>0</v>
      </c>
      <c r="P546" s="7">
        <v>0</v>
      </c>
      <c r="Q546" s="7"/>
      <c r="R546" s="7">
        <v>0</v>
      </c>
      <c r="S546" s="7">
        <v>0</v>
      </c>
      <c r="T546" s="7">
        <v>0</v>
      </c>
      <c r="U546" s="7"/>
      <c r="V546" s="7">
        <v>0</v>
      </c>
      <c r="W546" s="7">
        <v>0</v>
      </c>
      <c r="X546" s="7">
        <v>0</v>
      </c>
      <c r="Y546" s="7"/>
      <c r="Z546" s="7">
        <v>0</v>
      </c>
      <c r="AA546" s="7">
        <v>0</v>
      </c>
      <c r="AB546" s="7">
        <v>0</v>
      </c>
      <c r="AC546" s="7"/>
      <c r="AD546" s="7">
        <v>15839.55406</v>
      </c>
      <c r="AE546" s="7">
        <v>0</v>
      </c>
      <c r="AF546" s="7">
        <v>15850.31709</v>
      </c>
      <c r="AG546" s="29">
        <v>0</v>
      </c>
      <c r="AH546" s="7">
        <v>0</v>
      </c>
      <c r="AI546" s="7">
        <v>0</v>
      </c>
      <c r="AJ546" s="7">
        <v>0</v>
      </c>
      <c r="AK546" s="29">
        <v>0</v>
      </c>
      <c r="AL546" s="7">
        <v>0</v>
      </c>
      <c r="AM546" s="105">
        <v>0</v>
      </c>
      <c r="AN546" s="7">
        <v>0</v>
      </c>
      <c r="AO546" s="11">
        <v>0</v>
      </c>
      <c r="AP546" s="105">
        <v>0</v>
      </c>
      <c r="AQ546" s="11">
        <v>0</v>
      </c>
      <c r="AR546" s="11">
        <v>0</v>
      </c>
      <c r="AS546" s="11">
        <v>0</v>
      </c>
      <c r="AT546" s="11">
        <v>0</v>
      </c>
      <c r="AU546" s="11">
        <v>0</v>
      </c>
      <c r="AV546" s="11">
        <v>0</v>
      </c>
      <c r="AW546" s="11">
        <v>0</v>
      </c>
      <c r="AX546" s="11">
        <v>0</v>
      </c>
      <c r="AZ546" s="11">
        <v>0</v>
      </c>
      <c r="BA546" s="11">
        <v>0</v>
      </c>
    </row>
    <row r="547" spans="1:53" hidden="1" x14ac:dyDescent="0.25">
      <c r="A547">
        <v>6</v>
      </c>
      <c r="B547" t="str">
        <f t="shared" si="60"/>
        <v>FrC-4852</v>
      </c>
      <c r="C547" s="2" t="s">
        <v>316</v>
      </c>
      <c r="D547" s="2" t="s">
        <v>2156</v>
      </c>
      <c r="E547" s="2" t="s">
        <v>3416</v>
      </c>
      <c r="F547" s="2" t="s">
        <v>3443</v>
      </c>
      <c r="G547" s="3" t="s">
        <v>707</v>
      </c>
      <c r="H547" s="7">
        <v>0</v>
      </c>
      <c r="I547" s="7"/>
      <c r="J547" s="7">
        <v>0</v>
      </c>
      <c r="K547" s="7">
        <v>0</v>
      </c>
      <c r="L547" s="7">
        <v>0</v>
      </c>
      <c r="M547" s="7"/>
      <c r="N547" s="7">
        <v>0</v>
      </c>
      <c r="O547" s="7">
        <v>0</v>
      </c>
      <c r="P547" s="7">
        <v>0</v>
      </c>
      <c r="Q547" s="7"/>
      <c r="R547" s="7">
        <v>0</v>
      </c>
      <c r="S547" s="7">
        <v>0</v>
      </c>
      <c r="T547" s="7">
        <v>0</v>
      </c>
      <c r="U547" s="7"/>
      <c r="V547" s="7">
        <v>0</v>
      </c>
      <c r="W547" s="7">
        <v>0</v>
      </c>
      <c r="X547" s="7">
        <v>0</v>
      </c>
      <c r="Y547" s="7"/>
      <c r="Z547" s="7">
        <v>0</v>
      </c>
      <c r="AA547" s="7">
        <v>0</v>
      </c>
      <c r="AB547" s="7">
        <v>0</v>
      </c>
      <c r="AC547" s="7"/>
      <c r="AD547" s="7">
        <v>0</v>
      </c>
      <c r="AE547" s="7">
        <v>0</v>
      </c>
      <c r="AF547" s="7">
        <v>0</v>
      </c>
      <c r="AG547" s="29">
        <v>0</v>
      </c>
      <c r="AH547" s="7">
        <v>0</v>
      </c>
      <c r="AI547" s="7">
        <v>0</v>
      </c>
      <c r="AJ547" s="7">
        <v>0</v>
      </c>
      <c r="AK547" s="29">
        <v>0</v>
      </c>
      <c r="AL547" s="7">
        <v>0</v>
      </c>
      <c r="AM547" s="105">
        <v>0</v>
      </c>
      <c r="AN547" s="7">
        <v>0</v>
      </c>
      <c r="AO547" s="11">
        <v>0</v>
      </c>
      <c r="AP547" s="105">
        <v>0</v>
      </c>
      <c r="AQ547" s="11">
        <v>0</v>
      </c>
      <c r="AR547" s="11">
        <v>0</v>
      </c>
      <c r="AS547" s="11">
        <v>0</v>
      </c>
      <c r="AT547" s="11">
        <v>0</v>
      </c>
      <c r="AU547" s="11">
        <v>0</v>
      </c>
      <c r="AV547" s="11">
        <v>0</v>
      </c>
      <c r="AW547" s="11">
        <v>0</v>
      </c>
      <c r="AX547" s="11">
        <v>0</v>
      </c>
      <c r="AZ547" s="11">
        <v>0</v>
      </c>
      <c r="BA547" s="11">
        <v>0</v>
      </c>
    </row>
    <row r="548" spans="1:53" hidden="1" x14ac:dyDescent="0.25">
      <c r="A548">
        <v>6</v>
      </c>
      <c r="B548" t="str">
        <f t="shared" si="60"/>
        <v>FrC-4853</v>
      </c>
      <c r="C548" s="2" t="s">
        <v>316</v>
      </c>
      <c r="D548" s="2" t="str">
        <f t="shared" ref="D548:D579" si="64">LEFT($G548,1)</f>
        <v>4</v>
      </c>
      <c r="E548" s="2" t="str">
        <f t="shared" ref="E548:E579" si="65">LEFT($G548,2)</f>
        <v>48</v>
      </c>
      <c r="F548" s="2" t="str">
        <f t="shared" ref="F548:F579" si="66">LEFT($G548,3)</f>
        <v>485</v>
      </c>
      <c r="G548" s="1" t="s">
        <v>708</v>
      </c>
      <c r="H548" s="7">
        <v>0</v>
      </c>
      <c r="I548" s="7"/>
      <c r="J548" s="7">
        <v>0</v>
      </c>
      <c r="K548" s="7">
        <v>0</v>
      </c>
      <c r="L548" s="7">
        <v>0</v>
      </c>
      <c r="M548" s="7"/>
      <c r="N548" s="7">
        <v>0</v>
      </c>
      <c r="O548" s="7">
        <v>0</v>
      </c>
      <c r="P548" s="7">
        <v>0</v>
      </c>
      <c r="Q548" s="7"/>
      <c r="R548" s="7">
        <v>0</v>
      </c>
      <c r="S548" s="7">
        <v>0</v>
      </c>
      <c r="T548" s="7">
        <v>0</v>
      </c>
      <c r="U548" s="7"/>
      <c r="V548" s="7">
        <v>0</v>
      </c>
      <c r="W548" s="7">
        <v>0</v>
      </c>
      <c r="X548" s="7">
        <v>0</v>
      </c>
      <c r="Y548" s="7"/>
      <c r="Z548" s="7">
        <v>0</v>
      </c>
      <c r="AA548" s="7">
        <v>0</v>
      </c>
      <c r="AB548" s="7">
        <v>0</v>
      </c>
      <c r="AC548" s="7"/>
      <c r="AD548" s="7">
        <v>0</v>
      </c>
      <c r="AE548" s="7">
        <v>0</v>
      </c>
      <c r="AF548" s="7">
        <v>0</v>
      </c>
      <c r="AG548" s="29">
        <v>0</v>
      </c>
      <c r="AH548" s="7">
        <v>0</v>
      </c>
      <c r="AI548" s="7">
        <v>0</v>
      </c>
      <c r="AJ548" s="7">
        <v>0</v>
      </c>
      <c r="AK548" s="29">
        <v>0</v>
      </c>
      <c r="AL548" s="7">
        <v>0</v>
      </c>
      <c r="AM548" s="105">
        <v>0</v>
      </c>
      <c r="AN548" s="7">
        <v>0</v>
      </c>
      <c r="AO548" s="11">
        <v>0</v>
      </c>
      <c r="AP548" s="105">
        <v>0</v>
      </c>
      <c r="AQ548" s="11">
        <v>0</v>
      </c>
      <c r="AR548" s="11">
        <v>0</v>
      </c>
      <c r="AS548" s="11">
        <v>0</v>
      </c>
      <c r="AT548" s="11">
        <v>0</v>
      </c>
      <c r="AU548" s="11">
        <v>0</v>
      </c>
      <c r="AV548" s="11">
        <v>0</v>
      </c>
      <c r="AW548" s="11">
        <v>0</v>
      </c>
      <c r="AX548" s="11">
        <v>0</v>
      </c>
      <c r="AZ548" s="11">
        <v>0</v>
      </c>
      <c r="BA548" s="11">
        <v>0</v>
      </c>
    </row>
    <row r="549" spans="1:53" hidden="1" x14ac:dyDescent="0.25">
      <c r="A549">
        <v>6</v>
      </c>
      <c r="B549" t="str">
        <f t="shared" si="60"/>
        <v>FrC-4854</v>
      </c>
      <c r="C549" s="2" t="s">
        <v>316</v>
      </c>
      <c r="D549" s="2" t="str">
        <f t="shared" si="64"/>
        <v>4</v>
      </c>
      <c r="E549" s="2" t="str">
        <f t="shared" si="65"/>
        <v>48</v>
      </c>
      <c r="F549" s="2" t="str">
        <f t="shared" si="66"/>
        <v>485</v>
      </c>
      <c r="G549" s="1" t="s">
        <v>709</v>
      </c>
      <c r="H549" s="7">
        <v>0</v>
      </c>
      <c r="I549" s="7"/>
      <c r="J549" s="7">
        <v>0</v>
      </c>
      <c r="K549" s="7">
        <v>0</v>
      </c>
      <c r="L549" s="7">
        <v>0</v>
      </c>
      <c r="M549" s="7"/>
      <c r="N549" s="7">
        <v>0</v>
      </c>
      <c r="O549" s="7">
        <v>0</v>
      </c>
      <c r="P549" s="7">
        <v>0</v>
      </c>
      <c r="Q549" s="7"/>
      <c r="R549" s="7">
        <v>0</v>
      </c>
      <c r="S549" s="7">
        <v>0</v>
      </c>
      <c r="T549" s="7">
        <v>0</v>
      </c>
      <c r="U549" s="7"/>
      <c r="V549" s="7">
        <v>0</v>
      </c>
      <c r="W549" s="7">
        <v>0</v>
      </c>
      <c r="X549" s="7">
        <v>0</v>
      </c>
      <c r="Y549" s="7"/>
      <c r="Z549" s="7">
        <v>0</v>
      </c>
      <c r="AA549" s="7">
        <v>0</v>
      </c>
      <c r="AB549" s="7">
        <v>0</v>
      </c>
      <c r="AC549" s="7"/>
      <c r="AD549" s="7">
        <v>0</v>
      </c>
      <c r="AE549" s="7">
        <v>0</v>
      </c>
      <c r="AF549" s="7">
        <v>0</v>
      </c>
      <c r="AG549" s="29">
        <v>0</v>
      </c>
      <c r="AH549" s="7">
        <v>0</v>
      </c>
      <c r="AI549" s="7">
        <v>0</v>
      </c>
      <c r="AJ549" s="7">
        <v>0</v>
      </c>
      <c r="AK549" s="29">
        <v>0</v>
      </c>
      <c r="AL549" s="7">
        <v>0</v>
      </c>
      <c r="AM549" s="105">
        <v>0</v>
      </c>
      <c r="AN549" s="7">
        <v>0</v>
      </c>
      <c r="AO549" s="11">
        <v>0</v>
      </c>
      <c r="AP549" s="105">
        <v>0</v>
      </c>
      <c r="AQ549" s="11">
        <v>0</v>
      </c>
      <c r="AR549" s="11">
        <v>0</v>
      </c>
      <c r="AS549" s="11">
        <v>0</v>
      </c>
      <c r="AT549" s="11">
        <v>0</v>
      </c>
      <c r="AU549" s="11">
        <v>0</v>
      </c>
      <c r="AV549" s="11">
        <v>0</v>
      </c>
      <c r="AW549" s="11">
        <v>0</v>
      </c>
      <c r="AX549" s="11">
        <v>0</v>
      </c>
      <c r="AZ549" s="11">
        <v>0</v>
      </c>
      <c r="BA549" s="11">
        <v>0</v>
      </c>
    </row>
    <row r="550" spans="1:53" hidden="1" x14ac:dyDescent="0.25">
      <c r="A550">
        <v>6</v>
      </c>
      <c r="B550" t="str">
        <f t="shared" si="60"/>
        <v>FrC-4859</v>
      </c>
      <c r="C550" s="2" t="s">
        <v>316</v>
      </c>
      <c r="D550" s="2" t="str">
        <f t="shared" si="64"/>
        <v>4</v>
      </c>
      <c r="E550" s="2" t="str">
        <f t="shared" si="65"/>
        <v>48</v>
      </c>
      <c r="F550" s="2" t="str">
        <f t="shared" si="66"/>
        <v>485</v>
      </c>
      <c r="G550" s="1" t="s">
        <v>710</v>
      </c>
      <c r="H550" s="7">
        <v>0</v>
      </c>
      <c r="I550" s="7"/>
      <c r="J550" s="7">
        <v>0</v>
      </c>
      <c r="K550" s="7">
        <v>0</v>
      </c>
      <c r="L550" s="7">
        <v>0</v>
      </c>
      <c r="M550" s="7"/>
      <c r="N550" s="7">
        <v>0</v>
      </c>
      <c r="O550" s="7">
        <v>0</v>
      </c>
      <c r="P550" s="7">
        <v>0</v>
      </c>
      <c r="Q550" s="7"/>
      <c r="R550" s="7">
        <v>0</v>
      </c>
      <c r="S550" s="7">
        <v>0</v>
      </c>
      <c r="T550" s="7">
        <v>0</v>
      </c>
      <c r="U550" s="7"/>
      <c r="V550" s="7">
        <v>0</v>
      </c>
      <c r="W550" s="7">
        <v>0</v>
      </c>
      <c r="X550" s="7">
        <v>0</v>
      </c>
      <c r="Y550" s="7"/>
      <c r="Z550" s="7">
        <v>0</v>
      </c>
      <c r="AA550" s="7">
        <v>0</v>
      </c>
      <c r="AB550" s="7">
        <v>0</v>
      </c>
      <c r="AC550" s="7"/>
      <c r="AD550" s="7">
        <v>0</v>
      </c>
      <c r="AE550" s="7">
        <v>0</v>
      </c>
      <c r="AF550" s="7">
        <v>0</v>
      </c>
      <c r="AG550" s="29">
        <v>0</v>
      </c>
      <c r="AH550" s="7">
        <v>0</v>
      </c>
      <c r="AI550" s="7">
        <v>0</v>
      </c>
      <c r="AJ550" s="7">
        <v>0</v>
      </c>
      <c r="AK550" s="29">
        <v>0</v>
      </c>
      <c r="AL550" s="7">
        <v>0</v>
      </c>
      <c r="AM550" s="105">
        <v>0</v>
      </c>
      <c r="AN550" s="7">
        <v>0</v>
      </c>
      <c r="AO550" s="11">
        <v>0</v>
      </c>
      <c r="AP550" s="105">
        <v>0</v>
      </c>
      <c r="AQ550" s="11">
        <v>0</v>
      </c>
      <c r="AR550" s="11">
        <v>0</v>
      </c>
      <c r="AS550" s="11">
        <v>0</v>
      </c>
      <c r="AT550" s="11">
        <v>0</v>
      </c>
      <c r="AU550" s="11">
        <v>0</v>
      </c>
      <c r="AV550" s="11">
        <v>0</v>
      </c>
      <c r="AW550" s="11">
        <v>0</v>
      </c>
      <c r="AX550" s="11">
        <v>0</v>
      </c>
      <c r="AZ550" s="11">
        <v>0</v>
      </c>
      <c r="BA550" s="11">
        <v>0</v>
      </c>
    </row>
    <row r="551" spans="1:53" hidden="1" x14ac:dyDescent="0.25">
      <c r="A551">
        <v>6</v>
      </c>
      <c r="B551" t="str">
        <f t="shared" si="60"/>
        <v>FrC-4900</v>
      </c>
      <c r="C551" s="2" t="s">
        <v>316</v>
      </c>
      <c r="D551" s="2" t="str">
        <f t="shared" si="64"/>
        <v>4</v>
      </c>
      <c r="E551" s="2" t="str">
        <f t="shared" si="65"/>
        <v>49</v>
      </c>
      <c r="F551" s="2" t="str">
        <f t="shared" si="66"/>
        <v>490</v>
      </c>
      <c r="G551" s="1" t="s">
        <v>932</v>
      </c>
      <c r="H551" s="7">
        <v>0</v>
      </c>
      <c r="I551" s="7"/>
      <c r="J551" s="7">
        <v>0</v>
      </c>
      <c r="K551" s="7">
        <v>0</v>
      </c>
      <c r="L551" s="7">
        <v>0</v>
      </c>
      <c r="M551" s="7"/>
      <c r="N551" s="7">
        <v>0</v>
      </c>
      <c r="O551" s="7">
        <v>0</v>
      </c>
      <c r="P551" s="7">
        <v>0</v>
      </c>
      <c r="Q551" s="7"/>
      <c r="R551" s="7">
        <v>0</v>
      </c>
      <c r="S551" s="7">
        <v>0</v>
      </c>
      <c r="T551" s="7">
        <v>0</v>
      </c>
      <c r="U551" s="7"/>
      <c r="V551" s="7">
        <v>0</v>
      </c>
      <c r="W551" s="7">
        <v>0</v>
      </c>
      <c r="X551" s="7">
        <v>0</v>
      </c>
      <c r="Y551" s="7"/>
      <c r="Z551" s="7">
        <v>0</v>
      </c>
      <c r="AA551" s="7">
        <v>0</v>
      </c>
      <c r="AB551" s="7">
        <v>0</v>
      </c>
      <c r="AC551" s="7"/>
      <c r="AD551" s="7">
        <v>0</v>
      </c>
      <c r="AE551" s="7">
        <v>0</v>
      </c>
      <c r="AF551" s="7">
        <v>0</v>
      </c>
      <c r="AG551" s="29">
        <v>0</v>
      </c>
      <c r="AH551" s="7">
        <v>0</v>
      </c>
      <c r="AI551" s="7">
        <v>0</v>
      </c>
      <c r="AJ551" s="7">
        <v>0</v>
      </c>
      <c r="AK551" s="29">
        <v>0</v>
      </c>
      <c r="AL551" s="7">
        <v>0</v>
      </c>
      <c r="AM551" s="105">
        <v>0</v>
      </c>
      <c r="AN551" s="7">
        <v>0</v>
      </c>
      <c r="AO551" s="11">
        <v>0</v>
      </c>
      <c r="AP551" s="105">
        <v>0</v>
      </c>
      <c r="AQ551" s="11">
        <v>0</v>
      </c>
      <c r="AR551" s="11">
        <v>0</v>
      </c>
      <c r="AS551" s="11">
        <v>0</v>
      </c>
      <c r="AT551" s="11">
        <v>0</v>
      </c>
      <c r="AU551" s="11"/>
      <c r="AV551" s="11">
        <v>0</v>
      </c>
      <c r="AW551" s="11">
        <v>0</v>
      </c>
      <c r="AX551" s="11"/>
      <c r="AZ551" s="11"/>
      <c r="BA551" s="11"/>
    </row>
    <row r="552" spans="1:53" hidden="1" x14ac:dyDescent="0.25">
      <c r="A552">
        <v>6</v>
      </c>
      <c r="B552" t="str">
        <f t="shared" si="60"/>
        <v>FrC-4910</v>
      </c>
      <c r="C552" s="2" t="s">
        <v>316</v>
      </c>
      <c r="D552" s="2" t="str">
        <f t="shared" si="64"/>
        <v>4</v>
      </c>
      <c r="E552" s="2" t="str">
        <f t="shared" si="65"/>
        <v>49</v>
      </c>
      <c r="F552" s="2" t="str">
        <f t="shared" si="66"/>
        <v>491</v>
      </c>
      <c r="G552" s="1" t="s">
        <v>971</v>
      </c>
      <c r="H552" s="7">
        <v>7810</v>
      </c>
      <c r="I552" s="7"/>
      <c r="J552" s="7">
        <v>0</v>
      </c>
      <c r="K552" s="7">
        <v>0</v>
      </c>
      <c r="L552" s="7">
        <v>4774</v>
      </c>
      <c r="M552" s="7"/>
      <c r="N552" s="7">
        <v>67</v>
      </c>
      <c r="O552" s="7">
        <v>1178</v>
      </c>
      <c r="P552" s="7">
        <v>5937</v>
      </c>
      <c r="Q552" s="7"/>
      <c r="R552" s="7">
        <v>4837</v>
      </c>
      <c r="S552" s="7">
        <v>6515</v>
      </c>
      <c r="T552" s="7">
        <v>6194</v>
      </c>
      <c r="U552" s="7"/>
      <c r="V552" s="7">
        <v>2998</v>
      </c>
      <c r="W552" s="7">
        <v>2997.8715000000002</v>
      </c>
      <c r="X552" s="7">
        <v>2877</v>
      </c>
      <c r="Y552" s="7"/>
      <c r="Z552" s="7">
        <v>3523.2564899999998</v>
      </c>
      <c r="AA552" s="7">
        <v>149.94014000000001</v>
      </c>
      <c r="AB552" s="7">
        <v>0</v>
      </c>
      <c r="AC552" s="7"/>
      <c r="AD552" s="7">
        <v>0</v>
      </c>
      <c r="AE552" s="7">
        <v>0</v>
      </c>
      <c r="AF552" s="7">
        <v>0</v>
      </c>
      <c r="AG552" s="29">
        <v>0</v>
      </c>
      <c r="AH552" s="7">
        <v>0</v>
      </c>
      <c r="AI552" s="7">
        <v>0</v>
      </c>
      <c r="AJ552" s="7">
        <v>0</v>
      </c>
      <c r="AK552" s="29">
        <v>0</v>
      </c>
      <c r="AL552" s="7">
        <v>0</v>
      </c>
      <c r="AM552" s="105">
        <v>0</v>
      </c>
      <c r="AN552" s="7">
        <v>0</v>
      </c>
      <c r="AO552" s="11">
        <v>0</v>
      </c>
      <c r="AP552" s="105">
        <v>0</v>
      </c>
      <c r="AQ552" s="11">
        <v>0</v>
      </c>
      <c r="AR552" s="11">
        <v>0</v>
      </c>
      <c r="AS552" s="11">
        <v>0</v>
      </c>
      <c r="AT552" s="11">
        <v>0</v>
      </c>
      <c r="AU552" s="11"/>
      <c r="AV552" s="11">
        <v>0</v>
      </c>
      <c r="AW552" s="11">
        <v>0</v>
      </c>
      <c r="AX552" s="11"/>
      <c r="AZ552" s="11"/>
      <c r="BA552" s="11"/>
    </row>
    <row r="553" spans="1:53" hidden="1" x14ac:dyDescent="0.25">
      <c r="A553">
        <v>6</v>
      </c>
      <c r="B553" t="str">
        <f t="shared" si="60"/>
        <v>FrC-4911</v>
      </c>
      <c r="C553" s="2" t="s">
        <v>316</v>
      </c>
      <c r="D553" s="2" t="str">
        <f t="shared" si="64"/>
        <v>4</v>
      </c>
      <c r="E553" s="2" t="str">
        <f t="shared" si="65"/>
        <v>49</v>
      </c>
      <c r="F553" s="2" t="str">
        <f t="shared" si="66"/>
        <v>491</v>
      </c>
      <c r="G553" s="1" t="s">
        <v>712</v>
      </c>
      <c r="H553" s="7">
        <v>0</v>
      </c>
      <c r="I553" s="7"/>
      <c r="J553" s="7">
        <v>0</v>
      </c>
      <c r="K553" s="7">
        <v>0</v>
      </c>
      <c r="L553" s="7">
        <v>0</v>
      </c>
      <c r="M553" s="7"/>
      <c r="N553" s="7">
        <v>0</v>
      </c>
      <c r="O553" s="7">
        <v>0</v>
      </c>
      <c r="P553" s="7">
        <v>0</v>
      </c>
      <c r="Q553" s="7"/>
      <c r="R553" s="7">
        <v>0</v>
      </c>
      <c r="S553" s="7">
        <v>0</v>
      </c>
      <c r="T553" s="7">
        <v>0</v>
      </c>
      <c r="U553" s="7"/>
      <c r="V553" s="7">
        <v>0</v>
      </c>
      <c r="W553" s="7">
        <v>0</v>
      </c>
      <c r="X553" s="7">
        <v>0</v>
      </c>
      <c r="Y553" s="7"/>
      <c r="Z553" s="7">
        <v>0</v>
      </c>
      <c r="AA553" s="7">
        <v>0</v>
      </c>
      <c r="AB553" s="7">
        <v>3739.2</v>
      </c>
      <c r="AC553" s="7"/>
      <c r="AD553" s="7">
        <v>269.31099999999998</v>
      </c>
      <c r="AE553" s="7">
        <v>318.75290999999993</v>
      </c>
      <c r="AF553" s="7">
        <v>3064.4719999999998</v>
      </c>
      <c r="AG553" s="29">
        <v>1714.3510000000001</v>
      </c>
      <c r="AH553" s="7">
        <v>445.40222</v>
      </c>
      <c r="AI553" s="7">
        <v>445.40222</v>
      </c>
      <c r="AJ553" s="7">
        <v>1696.32087</v>
      </c>
      <c r="AK553" s="29">
        <v>671.56745000000001</v>
      </c>
      <c r="AL553" s="7">
        <v>736.48120999999992</v>
      </c>
      <c r="AM553" s="105">
        <v>2182.6955200000002</v>
      </c>
      <c r="AN553" s="7">
        <v>3114.0185499999998</v>
      </c>
      <c r="AO553" s="11">
        <v>1892.08727</v>
      </c>
      <c r="AP553" s="105">
        <v>1385.1857199999999</v>
      </c>
      <c r="AQ553" s="11">
        <v>1466.57972</v>
      </c>
      <c r="AR553" s="11">
        <v>3461.9092499999997</v>
      </c>
      <c r="AS553" s="11">
        <v>3943.2613500000007</v>
      </c>
      <c r="AT553" s="11">
        <v>2769.40796</v>
      </c>
      <c r="AU553" s="11">
        <v>2774.0349100000003</v>
      </c>
      <c r="AV553" s="11">
        <v>3726.531285</v>
      </c>
      <c r="AW553" s="11">
        <v>2381.6637014999997</v>
      </c>
      <c r="AX553" s="11">
        <v>2196.2672600000001</v>
      </c>
      <c r="AZ553" s="11">
        <v>3284.9982024999999</v>
      </c>
      <c r="BA553" s="11">
        <v>3394.8398399999996</v>
      </c>
    </row>
    <row r="554" spans="1:53" hidden="1" x14ac:dyDescent="0.25">
      <c r="A554">
        <v>6</v>
      </c>
      <c r="B554" t="str">
        <f t="shared" si="60"/>
        <v>FrC-4912</v>
      </c>
      <c r="C554" s="2" t="s">
        <v>316</v>
      </c>
      <c r="D554" s="2" t="str">
        <f t="shared" si="64"/>
        <v>4</v>
      </c>
      <c r="E554" s="2" t="str">
        <f t="shared" si="65"/>
        <v>49</v>
      </c>
      <c r="F554" s="2" t="str">
        <f t="shared" si="66"/>
        <v>491</v>
      </c>
      <c r="G554" s="1" t="s">
        <v>713</v>
      </c>
      <c r="H554" s="7">
        <v>0</v>
      </c>
      <c r="I554" s="7"/>
      <c r="J554" s="7">
        <v>0</v>
      </c>
      <c r="K554" s="7">
        <v>0</v>
      </c>
      <c r="L554" s="7">
        <v>0</v>
      </c>
      <c r="M554" s="7"/>
      <c r="N554" s="7">
        <v>0</v>
      </c>
      <c r="O554" s="7">
        <v>0</v>
      </c>
      <c r="P554" s="7">
        <v>0</v>
      </c>
      <c r="Q554" s="7"/>
      <c r="R554" s="7">
        <v>0</v>
      </c>
      <c r="S554" s="7">
        <v>0</v>
      </c>
      <c r="T554" s="7">
        <v>0</v>
      </c>
      <c r="U554" s="7"/>
      <c r="V554" s="7">
        <v>0</v>
      </c>
      <c r="W554" s="7">
        <v>0</v>
      </c>
      <c r="X554" s="7">
        <v>0</v>
      </c>
      <c r="Y554" s="7"/>
      <c r="Z554" s="7">
        <v>0</v>
      </c>
      <c r="AA554" s="7">
        <v>0</v>
      </c>
      <c r="AB554" s="7">
        <v>0</v>
      </c>
      <c r="AC554" s="7"/>
      <c r="AD554" s="7">
        <v>0</v>
      </c>
      <c r="AE554" s="7">
        <v>0</v>
      </c>
      <c r="AF554" s="7">
        <v>0</v>
      </c>
      <c r="AG554" s="29">
        <v>0</v>
      </c>
      <c r="AH554" s="7">
        <v>0</v>
      </c>
      <c r="AI554" s="7">
        <v>0</v>
      </c>
      <c r="AJ554" s="7">
        <v>0</v>
      </c>
      <c r="AK554" s="29">
        <v>0</v>
      </c>
      <c r="AL554" s="7">
        <v>0</v>
      </c>
      <c r="AM554" s="105">
        <v>0</v>
      </c>
      <c r="AN554" s="7">
        <v>0</v>
      </c>
      <c r="AO554" s="11">
        <v>0</v>
      </c>
      <c r="AP554" s="105">
        <v>0</v>
      </c>
      <c r="AQ554" s="11">
        <v>0</v>
      </c>
      <c r="AR554" s="11">
        <v>0</v>
      </c>
      <c r="AS554" s="11">
        <v>0</v>
      </c>
      <c r="AT554" s="11">
        <v>0</v>
      </c>
      <c r="AU554" s="11">
        <v>0</v>
      </c>
      <c r="AV554" s="11">
        <v>0</v>
      </c>
      <c r="AW554" s="11">
        <v>0</v>
      </c>
      <c r="AX554" s="11">
        <v>0</v>
      </c>
      <c r="AZ554" s="11">
        <v>0</v>
      </c>
      <c r="BA554" s="11">
        <v>0</v>
      </c>
    </row>
    <row r="555" spans="1:53" hidden="1" x14ac:dyDescent="0.25">
      <c r="A555">
        <v>6</v>
      </c>
      <c r="B555" t="str">
        <f t="shared" si="60"/>
        <v>FrC-4913</v>
      </c>
      <c r="C555" s="2" t="s">
        <v>316</v>
      </c>
      <c r="D555" s="2" t="str">
        <f t="shared" si="64"/>
        <v>4</v>
      </c>
      <c r="E555" s="2" t="str">
        <f t="shared" si="65"/>
        <v>49</v>
      </c>
      <c r="F555" s="2" t="str">
        <f t="shared" si="66"/>
        <v>491</v>
      </c>
      <c r="G555" s="1" t="s">
        <v>714</v>
      </c>
      <c r="H555" s="7">
        <v>0</v>
      </c>
      <c r="I555" s="7"/>
      <c r="J555" s="7">
        <v>0</v>
      </c>
      <c r="K555" s="7">
        <v>0</v>
      </c>
      <c r="L555" s="7">
        <v>0</v>
      </c>
      <c r="M555" s="7"/>
      <c r="N555" s="7">
        <v>0</v>
      </c>
      <c r="O555" s="7">
        <v>0</v>
      </c>
      <c r="P555" s="7">
        <v>0</v>
      </c>
      <c r="Q555" s="7"/>
      <c r="R555" s="7">
        <v>0</v>
      </c>
      <c r="S555" s="7">
        <v>0</v>
      </c>
      <c r="T555" s="7">
        <v>0</v>
      </c>
      <c r="U555" s="7"/>
      <c r="V555" s="7">
        <v>0</v>
      </c>
      <c r="W555" s="7">
        <v>0</v>
      </c>
      <c r="X555" s="7">
        <v>0</v>
      </c>
      <c r="Y555" s="7"/>
      <c r="Z555" s="7">
        <v>0</v>
      </c>
      <c r="AA555" s="7">
        <v>0</v>
      </c>
      <c r="AB555" s="7">
        <v>0</v>
      </c>
      <c r="AC555" s="7"/>
      <c r="AD555" s="7">
        <v>0</v>
      </c>
      <c r="AE555" s="7">
        <v>0</v>
      </c>
      <c r="AF555" s="7">
        <v>0</v>
      </c>
      <c r="AG555" s="29">
        <v>0</v>
      </c>
      <c r="AH555" s="7">
        <v>0</v>
      </c>
      <c r="AI555" s="7">
        <v>0</v>
      </c>
      <c r="AJ555" s="7">
        <v>0</v>
      </c>
      <c r="AK555" s="29">
        <v>0</v>
      </c>
      <c r="AL555" s="7">
        <v>0</v>
      </c>
      <c r="AM555" s="105">
        <v>0</v>
      </c>
      <c r="AN555" s="7">
        <v>0</v>
      </c>
      <c r="AO555" s="11">
        <v>0</v>
      </c>
      <c r="AP555" s="105">
        <v>0</v>
      </c>
      <c r="AQ555" s="11">
        <v>0</v>
      </c>
      <c r="AR555" s="11">
        <v>0</v>
      </c>
      <c r="AS555" s="11">
        <v>0</v>
      </c>
      <c r="AT555" s="11">
        <v>0</v>
      </c>
      <c r="AU555" s="11">
        <v>0</v>
      </c>
      <c r="AV555" s="11">
        <v>0</v>
      </c>
      <c r="AW555" s="11">
        <v>0</v>
      </c>
      <c r="AX555" s="11">
        <v>0</v>
      </c>
      <c r="AZ555" s="11">
        <v>0</v>
      </c>
      <c r="BA555" s="11">
        <v>0</v>
      </c>
    </row>
    <row r="556" spans="1:53" hidden="1" x14ac:dyDescent="0.25">
      <c r="A556">
        <v>6</v>
      </c>
      <c r="B556" t="str">
        <f t="shared" si="60"/>
        <v>FrC-4920</v>
      </c>
      <c r="C556" s="2" t="s">
        <v>316</v>
      </c>
      <c r="D556" s="2" t="str">
        <f t="shared" si="64"/>
        <v>4</v>
      </c>
      <c r="E556" s="2" t="str">
        <f t="shared" si="65"/>
        <v>49</v>
      </c>
      <c r="F556" s="2" t="str">
        <f t="shared" si="66"/>
        <v>492</v>
      </c>
      <c r="G556" s="1" t="s">
        <v>972</v>
      </c>
      <c r="H556" s="7">
        <v>0</v>
      </c>
      <c r="I556" s="7"/>
      <c r="J556" s="7">
        <v>0</v>
      </c>
      <c r="K556" s="7">
        <v>0</v>
      </c>
      <c r="L556" s="7">
        <v>0</v>
      </c>
      <c r="M556" s="7"/>
      <c r="N556" s="7">
        <v>0</v>
      </c>
      <c r="O556" s="7">
        <v>0</v>
      </c>
      <c r="P556" s="7">
        <v>0</v>
      </c>
      <c r="Q556" s="7"/>
      <c r="R556" s="7">
        <v>0</v>
      </c>
      <c r="S556" s="7">
        <v>0</v>
      </c>
      <c r="T556" s="7">
        <v>0</v>
      </c>
      <c r="U556" s="7"/>
      <c r="V556" s="7">
        <v>0</v>
      </c>
      <c r="W556" s="7">
        <v>29.46274</v>
      </c>
      <c r="X556" s="7">
        <v>0</v>
      </c>
      <c r="Y556" s="7"/>
      <c r="Z556" s="7">
        <v>6198.2295299999996</v>
      </c>
      <c r="AA556" s="7">
        <v>6175.2295299999996</v>
      </c>
      <c r="AB556" s="7">
        <v>0</v>
      </c>
      <c r="AC556" s="7"/>
      <c r="AD556" s="7">
        <v>0</v>
      </c>
      <c r="AE556" s="7">
        <v>0</v>
      </c>
      <c r="AF556" s="7">
        <v>0</v>
      </c>
      <c r="AG556" s="29">
        <v>0</v>
      </c>
      <c r="AH556" s="7">
        <v>0</v>
      </c>
      <c r="AI556" s="7">
        <v>0</v>
      </c>
      <c r="AJ556" s="7">
        <v>0</v>
      </c>
      <c r="AK556" s="29">
        <v>0</v>
      </c>
      <c r="AL556" s="7">
        <v>0</v>
      </c>
      <c r="AM556" s="105">
        <v>0</v>
      </c>
      <c r="AN556" s="7">
        <v>0</v>
      </c>
      <c r="AO556" s="11">
        <v>0</v>
      </c>
      <c r="AP556" s="105">
        <v>0</v>
      </c>
      <c r="AQ556" s="11">
        <v>0</v>
      </c>
      <c r="AR556" s="11">
        <v>0</v>
      </c>
      <c r="AS556" s="11">
        <v>0</v>
      </c>
      <c r="AT556" s="11">
        <v>0</v>
      </c>
      <c r="AU556" s="11"/>
      <c r="AV556" s="11">
        <v>0</v>
      </c>
      <c r="AW556" s="11">
        <v>0</v>
      </c>
      <c r="AX556" s="11"/>
      <c r="AZ556" s="11"/>
      <c r="BA556" s="11"/>
    </row>
    <row r="557" spans="1:53" hidden="1" x14ac:dyDescent="0.25">
      <c r="A557">
        <v>6</v>
      </c>
      <c r="B557" t="str">
        <f t="shared" si="60"/>
        <v>FrC-4924</v>
      </c>
      <c r="C557" s="2" t="s">
        <v>316</v>
      </c>
      <c r="D557" s="2" t="str">
        <f t="shared" si="64"/>
        <v>4</v>
      </c>
      <c r="E557" s="2" t="str">
        <f t="shared" si="65"/>
        <v>49</v>
      </c>
      <c r="F557" s="2" t="str">
        <f t="shared" si="66"/>
        <v>492</v>
      </c>
      <c r="G557" s="1" t="s">
        <v>715</v>
      </c>
      <c r="H557" s="7">
        <v>0</v>
      </c>
      <c r="I557" s="7"/>
      <c r="J557" s="7">
        <v>0</v>
      </c>
      <c r="K557" s="7">
        <v>0</v>
      </c>
      <c r="L557" s="7">
        <v>0</v>
      </c>
      <c r="M557" s="7"/>
      <c r="N557" s="7">
        <v>0</v>
      </c>
      <c r="O557" s="7">
        <v>0</v>
      </c>
      <c r="P557" s="7">
        <v>0</v>
      </c>
      <c r="Q557" s="7"/>
      <c r="R557" s="7">
        <v>0</v>
      </c>
      <c r="S557" s="7">
        <v>0</v>
      </c>
      <c r="T557" s="7">
        <v>0</v>
      </c>
      <c r="U557" s="7"/>
      <c r="V557" s="7">
        <v>0</v>
      </c>
      <c r="W557" s="7">
        <v>0</v>
      </c>
      <c r="X557" s="7">
        <v>0</v>
      </c>
      <c r="Y557" s="7"/>
      <c r="Z557" s="7">
        <v>0</v>
      </c>
      <c r="AA557" s="7">
        <v>0</v>
      </c>
      <c r="AB557" s="7">
        <v>0</v>
      </c>
      <c r="AC557" s="7"/>
      <c r="AD557" s="7">
        <v>0</v>
      </c>
      <c r="AE557" s="7">
        <v>0</v>
      </c>
      <c r="AF557" s="7">
        <v>0</v>
      </c>
      <c r="AG557" s="29">
        <v>0</v>
      </c>
      <c r="AH557" s="7">
        <v>0</v>
      </c>
      <c r="AI557" s="7">
        <v>0</v>
      </c>
      <c r="AJ557" s="7">
        <v>0</v>
      </c>
      <c r="AK557" s="29">
        <v>0</v>
      </c>
      <c r="AL557" s="7">
        <v>0</v>
      </c>
      <c r="AM557" s="105">
        <v>0</v>
      </c>
      <c r="AN557" s="7">
        <v>0</v>
      </c>
      <c r="AO557" s="11">
        <v>0</v>
      </c>
      <c r="AP557" s="105">
        <v>0</v>
      </c>
      <c r="AQ557" s="11">
        <v>0</v>
      </c>
      <c r="AR557" s="11">
        <v>0</v>
      </c>
      <c r="AS557" s="11">
        <v>0</v>
      </c>
      <c r="AT557" s="11">
        <v>0</v>
      </c>
      <c r="AU557" s="11">
        <v>0</v>
      </c>
      <c r="AV557" s="11">
        <v>0</v>
      </c>
      <c r="AW557" s="11">
        <v>0</v>
      </c>
      <c r="AX557" s="11">
        <v>0</v>
      </c>
      <c r="AZ557" s="11">
        <v>0</v>
      </c>
      <c r="BA557" s="11">
        <v>0</v>
      </c>
    </row>
    <row r="558" spans="1:53" hidden="1" x14ac:dyDescent="0.25">
      <c r="A558">
        <v>6</v>
      </c>
      <c r="B558" t="str">
        <f t="shared" si="60"/>
        <v>FrC-4925</v>
      </c>
      <c r="C558" s="2" t="s">
        <v>316</v>
      </c>
      <c r="D558" s="2" t="str">
        <f t="shared" si="64"/>
        <v>4</v>
      </c>
      <c r="E558" s="2" t="str">
        <f t="shared" si="65"/>
        <v>49</v>
      </c>
      <c r="F558" s="2" t="str">
        <f t="shared" si="66"/>
        <v>492</v>
      </c>
      <c r="G558" s="1" t="s">
        <v>716</v>
      </c>
      <c r="H558" s="7">
        <v>0</v>
      </c>
      <c r="I558" s="7"/>
      <c r="J558" s="7">
        <v>0</v>
      </c>
      <c r="K558" s="7">
        <v>0</v>
      </c>
      <c r="L558" s="7">
        <v>0</v>
      </c>
      <c r="M558" s="7"/>
      <c r="N558" s="7">
        <v>0</v>
      </c>
      <c r="O558" s="7">
        <v>0</v>
      </c>
      <c r="P558" s="7">
        <v>0</v>
      </c>
      <c r="Q558" s="7"/>
      <c r="R558" s="7">
        <v>0</v>
      </c>
      <c r="S558" s="7">
        <v>0</v>
      </c>
      <c r="T558" s="7">
        <v>0</v>
      </c>
      <c r="U558" s="7"/>
      <c r="V558" s="7">
        <v>0</v>
      </c>
      <c r="W558" s="7">
        <v>0</v>
      </c>
      <c r="X558" s="7">
        <v>0</v>
      </c>
      <c r="Y558" s="7"/>
      <c r="Z558" s="7">
        <v>0</v>
      </c>
      <c r="AA558" s="7">
        <v>0</v>
      </c>
      <c r="AB558" s="7">
        <v>0</v>
      </c>
      <c r="AC558" s="7"/>
      <c r="AD558" s="7">
        <v>0</v>
      </c>
      <c r="AE558" s="7">
        <v>8.6832000000000011</v>
      </c>
      <c r="AF558" s="7">
        <v>0</v>
      </c>
      <c r="AG558" s="29">
        <v>130.22677000000002</v>
      </c>
      <c r="AH558" s="7">
        <v>6.5113400000000006</v>
      </c>
      <c r="AI558" s="7">
        <v>6.5113400000000006</v>
      </c>
      <c r="AJ558" s="7">
        <v>0</v>
      </c>
      <c r="AK558" s="29">
        <v>123.71543</v>
      </c>
      <c r="AL558" s="7">
        <v>69.095929999999996</v>
      </c>
      <c r="AM558" s="105">
        <v>69.095929999999996</v>
      </c>
      <c r="AN558" s="7">
        <v>6.5113400000000006</v>
      </c>
      <c r="AO558" s="11">
        <v>76.087999999999994</v>
      </c>
      <c r="AP558" s="105">
        <v>87.788679999999999</v>
      </c>
      <c r="AQ558" s="11">
        <v>87.788679999999999</v>
      </c>
      <c r="AR558" s="11">
        <v>145.18393</v>
      </c>
      <c r="AS558" s="11">
        <v>76.087999999999994</v>
      </c>
      <c r="AT558" s="11">
        <v>86.638570000000016</v>
      </c>
      <c r="AU558" s="11">
        <v>98.313379999999995</v>
      </c>
      <c r="AV558" s="11">
        <v>87.788679999999999</v>
      </c>
      <c r="AW558" s="11">
        <v>-2.0672899999999998</v>
      </c>
      <c r="AX558" s="11">
        <v>18.420009999999998</v>
      </c>
      <c r="AZ558" s="11">
        <v>143.61657000000002</v>
      </c>
      <c r="BA558" s="11">
        <v>676.23454000000004</v>
      </c>
    </row>
    <row r="559" spans="1:53" hidden="1" x14ac:dyDescent="0.25">
      <c r="A559">
        <v>6</v>
      </c>
      <c r="B559" t="str">
        <f t="shared" si="60"/>
        <v>FrC-4926</v>
      </c>
      <c r="C559" s="2" t="s">
        <v>316</v>
      </c>
      <c r="D559" s="2" t="str">
        <f t="shared" si="64"/>
        <v>4</v>
      </c>
      <c r="E559" s="2" t="str">
        <f t="shared" si="65"/>
        <v>49</v>
      </c>
      <c r="F559" s="2" t="str">
        <f t="shared" si="66"/>
        <v>492</v>
      </c>
      <c r="G559" s="1" t="s">
        <v>717</v>
      </c>
      <c r="H559" s="7">
        <v>0</v>
      </c>
      <c r="I559" s="7"/>
      <c r="J559" s="7">
        <v>0</v>
      </c>
      <c r="K559" s="7">
        <v>0</v>
      </c>
      <c r="L559" s="7">
        <v>0</v>
      </c>
      <c r="M559" s="7"/>
      <c r="N559" s="7">
        <v>0</v>
      </c>
      <c r="O559" s="7">
        <v>0</v>
      </c>
      <c r="P559" s="7">
        <v>0</v>
      </c>
      <c r="Q559" s="7"/>
      <c r="R559" s="7">
        <v>0</v>
      </c>
      <c r="S559" s="7">
        <v>0</v>
      </c>
      <c r="T559" s="7">
        <v>0</v>
      </c>
      <c r="U559" s="7"/>
      <c r="V559" s="7">
        <v>0</v>
      </c>
      <c r="W559" s="7">
        <v>0</v>
      </c>
      <c r="X559" s="7">
        <v>0</v>
      </c>
      <c r="Y559" s="7"/>
      <c r="Z559" s="7">
        <v>0</v>
      </c>
      <c r="AA559" s="7">
        <v>0</v>
      </c>
      <c r="AB559" s="7">
        <v>0</v>
      </c>
      <c r="AC559" s="7"/>
      <c r="AD559" s="7">
        <v>0</v>
      </c>
      <c r="AE559" s="7">
        <v>0</v>
      </c>
      <c r="AF559" s="7">
        <v>0</v>
      </c>
      <c r="AG559" s="29">
        <v>0</v>
      </c>
      <c r="AH559" s="7">
        <v>0</v>
      </c>
      <c r="AI559" s="7">
        <v>0</v>
      </c>
      <c r="AJ559" s="7">
        <v>0</v>
      </c>
      <c r="AK559" s="29">
        <v>7.5072200000000002</v>
      </c>
      <c r="AL559" s="7">
        <v>7.5072200000000002</v>
      </c>
      <c r="AM559" s="105">
        <v>7.5072200000000002</v>
      </c>
      <c r="AN559" s="7">
        <v>15</v>
      </c>
      <c r="AO559" s="11">
        <v>7.0970899999999997</v>
      </c>
      <c r="AP559" s="105">
        <v>7.0970899999999997</v>
      </c>
      <c r="AQ559" s="11">
        <v>7.0970899999999997</v>
      </c>
      <c r="AR559" s="11">
        <v>15</v>
      </c>
      <c r="AS559" s="11">
        <v>29.065999999999999</v>
      </c>
      <c r="AT559" s="11">
        <v>104.276</v>
      </c>
      <c r="AU559" s="11">
        <v>104.276</v>
      </c>
      <c r="AV559" s="11">
        <v>21</v>
      </c>
      <c r="AW559" s="11">
        <v>123.06951000000001</v>
      </c>
      <c r="AX559" s="11">
        <v>123.06951000000001</v>
      </c>
      <c r="AZ559" s="11">
        <v>0</v>
      </c>
      <c r="BA559" s="11">
        <v>0</v>
      </c>
    </row>
    <row r="560" spans="1:53" hidden="1" x14ac:dyDescent="0.25">
      <c r="A560">
        <v>6</v>
      </c>
      <c r="B560" t="str">
        <f t="shared" si="60"/>
        <v>FrC-4930</v>
      </c>
      <c r="C560" s="2" t="s">
        <v>316</v>
      </c>
      <c r="D560" s="2" t="str">
        <f t="shared" si="64"/>
        <v>4</v>
      </c>
      <c r="E560" s="2" t="str">
        <f t="shared" si="65"/>
        <v>49</v>
      </c>
      <c r="F560" s="2" t="str">
        <f t="shared" si="66"/>
        <v>493</v>
      </c>
      <c r="G560" s="1" t="s">
        <v>973</v>
      </c>
      <c r="H560" s="7">
        <v>74793</v>
      </c>
      <c r="I560" s="7"/>
      <c r="J560" s="7">
        <v>65582</v>
      </c>
      <c r="K560" s="7">
        <v>65582</v>
      </c>
      <c r="L560" s="7">
        <v>78193</v>
      </c>
      <c r="M560" s="7"/>
      <c r="N560" s="7">
        <v>76260</v>
      </c>
      <c r="O560" s="7">
        <v>196703</v>
      </c>
      <c r="P560" s="7">
        <v>70102</v>
      </c>
      <c r="Q560" s="7"/>
      <c r="R560" s="7">
        <v>71036</v>
      </c>
      <c r="S560" s="7">
        <v>202498</v>
      </c>
      <c r="T560" s="7">
        <v>90102</v>
      </c>
      <c r="U560" s="7"/>
      <c r="V560" s="7">
        <v>220946</v>
      </c>
      <c r="W560" s="7">
        <v>217505.95322000002</v>
      </c>
      <c r="X560" s="7">
        <v>77528</v>
      </c>
      <c r="Y560" s="7"/>
      <c r="Z560" s="7">
        <v>189332.82407999999</v>
      </c>
      <c r="AA560" s="7">
        <v>215432.71724999999</v>
      </c>
      <c r="AB560" s="7">
        <v>0</v>
      </c>
      <c r="AC560" s="7"/>
      <c r="AD560" s="7">
        <v>0</v>
      </c>
      <c r="AE560" s="7">
        <v>0</v>
      </c>
      <c r="AF560" s="7">
        <v>0</v>
      </c>
      <c r="AG560" s="29">
        <v>0</v>
      </c>
      <c r="AH560" s="7">
        <v>0</v>
      </c>
      <c r="AI560" s="7">
        <v>0</v>
      </c>
      <c r="AJ560" s="7">
        <v>0</v>
      </c>
      <c r="AK560" s="29">
        <v>0</v>
      </c>
      <c r="AL560" s="7">
        <v>0</v>
      </c>
      <c r="AM560" s="105">
        <v>0</v>
      </c>
      <c r="AN560" s="7">
        <v>0</v>
      </c>
      <c r="AO560" s="11">
        <v>0</v>
      </c>
      <c r="AP560" s="105">
        <v>0</v>
      </c>
      <c r="AQ560" s="11">
        <v>0</v>
      </c>
      <c r="AR560" s="11">
        <v>0</v>
      </c>
      <c r="AS560" s="11">
        <v>0</v>
      </c>
      <c r="AT560" s="11">
        <v>0</v>
      </c>
      <c r="AU560" s="11"/>
      <c r="AV560" s="11">
        <v>0</v>
      </c>
      <c r="AW560" s="11">
        <v>0</v>
      </c>
      <c r="AX560" s="11"/>
      <c r="AZ560" s="11"/>
      <c r="BA560" s="11"/>
    </row>
    <row r="561" spans="1:53" hidden="1" x14ac:dyDescent="0.25">
      <c r="A561">
        <v>6</v>
      </c>
      <c r="B561" t="str">
        <f t="shared" si="60"/>
        <v>FrC-4934</v>
      </c>
      <c r="C561" s="2" t="s">
        <v>316</v>
      </c>
      <c r="D561" s="2" t="str">
        <f t="shared" si="64"/>
        <v>4</v>
      </c>
      <c r="E561" s="2" t="str">
        <f t="shared" si="65"/>
        <v>49</v>
      </c>
      <c r="F561" s="2" t="str">
        <f t="shared" si="66"/>
        <v>493</v>
      </c>
      <c r="G561" s="1" t="s">
        <v>718</v>
      </c>
      <c r="H561" s="7">
        <v>0</v>
      </c>
      <c r="I561" s="7"/>
      <c r="J561" s="7">
        <v>0</v>
      </c>
      <c r="K561" s="7">
        <v>0</v>
      </c>
      <c r="L561" s="7">
        <v>0</v>
      </c>
      <c r="M561" s="7"/>
      <c r="N561" s="7">
        <v>0</v>
      </c>
      <c r="O561" s="7">
        <v>0</v>
      </c>
      <c r="P561" s="7">
        <v>0</v>
      </c>
      <c r="Q561" s="7"/>
      <c r="R561" s="7">
        <v>0</v>
      </c>
      <c r="S561" s="7">
        <v>0</v>
      </c>
      <c r="T561" s="7">
        <v>0</v>
      </c>
      <c r="U561" s="7"/>
      <c r="V561" s="7">
        <v>0</v>
      </c>
      <c r="W561" s="7">
        <v>0</v>
      </c>
      <c r="X561" s="7">
        <v>0</v>
      </c>
      <c r="Y561" s="7"/>
      <c r="Z561" s="7">
        <v>0</v>
      </c>
      <c r="AA561" s="7">
        <v>0</v>
      </c>
      <c r="AB561" s="7">
        <v>78182.147729999997</v>
      </c>
      <c r="AC561" s="7"/>
      <c r="AD561" s="7">
        <v>211693.63685000001</v>
      </c>
      <c r="AE561" s="7">
        <v>200259.81403000004</v>
      </c>
      <c r="AF561" s="7">
        <v>164074.92660999999</v>
      </c>
      <c r="AG561" s="29">
        <v>173066.12729999999</v>
      </c>
      <c r="AH561" s="7">
        <v>153817.01759</v>
      </c>
      <c r="AI561" s="7">
        <v>159984.81135999996</v>
      </c>
      <c r="AJ561" s="7">
        <v>149928.48592000001</v>
      </c>
      <c r="AK561" s="29">
        <v>178714.70481999998</v>
      </c>
      <c r="AL561" s="7">
        <v>175907.82639</v>
      </c>
      <c r="AM561" s="105">
        <v>176978.07832999999</v>
      </c>
      <c r="AN561" s="7">
        <v>153147.81057450001</v>
      </c>
      <c r="AO561" s="11">
        <v>180390.44358000002</v>
      </c>
      <c r="AP561" s="105">
        <v>185754.55965999997</v>
      </c>
      <c r="AQ561" s="11">
        <v>190870.95539000002</v>
      </c>
      <c r="AR561" s="11">
        <v>175658.72239000001</v>
      </c>
      <c r="AS561" s="11">
        <v>174617.92905999999</v>
      </c>
      <c r="AT561" s="11">
        <v>187382.10525999998</v>
      </c>
      <c r="AU561" s="11">
        <v>187270.92450999998</v>
      </c>
      <c r="AV561" s="11">
        <v>175012.6966049</v>
      </c>
      <c r="AW561" s="11">
        <v>196575.63065949996</v>
      </c>
      <c r="AX561" s="11">
        <v>196550.55001000001</v>
      </c>
      <c r="AZ561" s="11">
        <v>167959.9384978</v>
      </c>
      <c r="BA561" s="11">
        <v>192245.70681960002</v>
      </c>
    </row>
    <row r="562" spans="1:53" hidden="1" x14ac:dyDescent="0.25">
      <c r="A562">
        <v>6</v>
      </c>
      <c r="B562" t="str">
        <f t="shared" si="60"/>
        <v>FrC-4935</v>
      </c>
      <c r="C562" s="2" t="s">
        <v>316</v>
      </c>
      <c r="D562" s="2" t="str">
        <f t="shared" si="64"/>
        <v>4</v>
      </c>
      <c r="E562" s="2" t="str">
        <f t="shared" si="65"/>
        <v>49</v>
      </c>
      <c r="F562" s="2" t="str">
        <f t="shared" si="66"/>
        <v>493</v>
      </c>
      <c r="G562" s="1" t="s">
        <v>719</v>
      </c>
      <c r="H562" s="7">
        <v>0</v>
      </c>
      <c r="I562" s="7"/>
      <c r="J562" s="7">
        <v>0</v>
      </c>
      <c r="K562" s="7">
        <v>0</v>
      </c>
      <c r="L562" s="7">
        <v>0</v>
      </c>
      <c r="M562" s="7"/>
      <c r="N562" s="7">
        <v>0</v>
      </c>
      <c r="O562" s="7">
        <v>0</v>
      </c>
      <c r="P562" s="7">
        <v>0</v>
      </c>
      <c r="Q562" s="7"/>
      <c r="R562" s="7">
        <v>0</v>
      </c>
      <c r="S562" s="7">
        <v>0</v>
      </c>
      <c r="T562" s="7">
        <v>0</v>
      </c>
      <c r="U562" s="7"/>
      <c r="V562" s="7">
        <v>0</v>
      </c>
      <c r="W562" s="7">
        <v>0</v>
      </c>
      <c r="X562" s="7">
        <v>0</v>
      </c>
      <c r="Y562" s="7"/>
      <c r="Z562" s="7">
        <v>0</v>
      </c>
      <c r="AA562" s="7">
        <v>0</v>
      </c>
      <c r="AB562" s="7">
        <v>0</v>
      </c>
      <c r="AC562" s="7"/>
      <c r="AD562" s="7">
        <v>5709.5239199999996</v>
      </c>
      <c r="AE562" s="7">
        <v>13685.1847</v>
      </c>
      <c r="AF562" s="7">
        <v>8652.4756500000003</v>
      </c>
      <c r="AG562" s="29">
        <v>4163.9181900000003</v>
      </c>
      <c r="AH562" s="7">
        <v>12916.56803</v>
      </c>
      <c r="AI562" s="7">
        <v>12969.217119999999</v>
      </c>
      <c r="AJ562" s="7">
        <v>4561.0376200000001</v>
      </c>
      <c r="AK562" s="29">
        <v>11846.07243</v>
      </c>
      <c r="AL562" s="7">
        <v>15998.343220000002</v>
      </c>
      <c r="AM562" s="105">
        <v>16072.966280000001</v>
      </c>
      <c r="AN562" s="7">
        <v>3949.9271269999999</v>
      </c>
      <c r="AO562" s="11">
        <v>12865.457799999998</v>
      </c>
      <c r="AP562" s="105">
        <v>14371.730499999998</v>
      </c>
      <c r="AQ562" s="11">
        <v>14631.251509999998</v>
      </c>
      <c r="AR562" s="11">
        <v>13572.431345999999</v>
      </c>
      <c r="AS562" s="11">
        <v>15454.78722</v>
      </c>
      <c r="AT562" s="11">
        <v>17288.369350000001</v>
      </c>
      <c r="AU562" s="11">
        <v>17347.970200000003</v>
      </c>
      <c r="AV562" s="11">
        <v>15427.178771499999</v>
      </c>
      <c r="AW562" s="11">
        <v>16667.350919</v>
      </c>
      <c r="AX562" s="11">
        <v>16919.944339999998</v>
      </c>
      <c r="AZ562" s="11">
        <v>15548.961381499999</v>
      </c>
      <c r="BA562" s="11">
        <v>14838.046270000001</v>
      </c>
    </row>
    <row r="563" spans="1:53" hidden="1" x14ac:dyDescent="0.25">
      <c r="A563">
        <v>6</v>
      </c>
      <c r="B563" t="str">
        <f t="shared" si="60"/>
        <v>FrC-4940</v>
      </c>
      <c r="C563" s="2" t="s">
        <v>316</v>
      </c>
      <c r="D563" s="2" t="str">
        <f t="shared" si="64"/>
        <v>4</v>
      </c>
      <c r="E563" s="2" t="str">
        <f t="shared" si="65"/>
        <v>49</v>
      </c>
      <c r="F563" s="2" t="str">
        <f t="shared" si="66"/>
        <v>494</v>
      </c>
      <c r="G563" s="1" t="s">
        <v>720</v>
      </c>
      <c r="H563" s="7">
        <v>0</v>
      </c>
      <c r="I563" s="7"/>
      <c r="J563" s="7">
        <v>0</v>
      </c>
      <c r="K563" s="7">
        <v>0</v>
      </c>
      <c r="L563" s="7">
        <v>0</v>
      </c>
      <c r="M563" s="7"/>
      <c r="N563" s="7">
        <v>0</v>
      </c>
      <c r="O563" s="7">
        <v>0</v>
      </c>
      <c r="P563" s="7">
        <v>0</v>
      </c>
      <c r="Q563" s="7"/>
      <c r="R563" s="7">
        <v>0</v>
      </c>
      <c r="S563" s="7">
        <v>0</v>
      </c>
      <c r="T563" s="7">
        <v>0</v>
      </c>
      <c r="U563" s="7"/>
      <c r="V563" s="7">
        <v>0</v>
      </c>
      <c r="W563" s="7">
        <v>0</v>
      </c>
      <c r="X563" s="7">
        <v>0</v>
      </c>
      <c r="Y563" s="7"/>
      <c r="Z563" s="7">
        <v>0</v>
      </c>
      <c r="AA563" s="7">
        <v>0</v>
      </c>
      <c r="AB563" s="7">
        <v>12866798.199999999</v>
      </c>
      <c r="AC563" s="7"/>
      <c r="AD563" s="7">
        <v>12587799.034909999</v>
      </c>
      <c r="AE563" s="7">
        <v>12613674.158729998</v>
      </c>
      <c r="AF563" s="7">
        <v>13174259.583799999</v>
      </c>
      <c r="AG563" s="29">
        <v>13202260.506609999</v>
      </c>
      <c r="AH563" s="7">
        <v>13189614.426100001</v>
      </c>
      <c r="AI563" s="7">
        <v>13151704.90808</v>
      </c>
      <c r="AJ563" s="7">
        <v>13384216.861810001</v>
      </c>
      <c r="AK563" s="29">
        <v>13514916.027460001</v>
      </c>
      <c r="AL563" s="7">
        <v>13498056.599789999</v>
      </c>
      <c r="AM563" s="105">
        <v>13553344.71356</v>
      </c>
      <c r="AN563" s="7">
        <v>13636761.3131465</v>
      </c>
      <c r="AO563" s="11">
        <v>13910402.018370001</v>
      </c>
      <c r="AP563" s="105">
        <v>13908233.315579999</v>
      </c>
      <c r="AQ563" s="11">
        <v>13848011.885740001</v>
      </c>
      <c r="AR563" s="11">
        <v>14261325.237795999</v>
      </c>
      <c r="AS563" s="11">
        <v>14102186.231207</v>
      </c>
      <c r="AT563" s="11">
        <v>14101816.875510002</v>
      </c>
      <c r="AU563" s="11">
        <v>14101523.58767</v>
      </c>
      <c r="AV563" s="11">
        <v>14108198.2768803</v>
      </c>
      <c r="AW563" s="11">
        <v>13117284.741445499</v>
      </c>
      <c r="AX563" s="11">
        <v>13124165.69093</v>
      </c>
      <c r="AZ563" s="11">
        <v>14337097.731035501</v>
      </c>
      <c r="BA563" s="11">
        <v>14465053.332155898</v>
      </c>
    </row>
    <row r="564" spans="1:53" hidden="1" x14ac:dyDescent="0.25">
      <c r="A564">
        <v>6</v>
      </c>
      <c r="B564" t="str">
        <f t="shared" si="60"/>
        <v>FrC-4941</v>
      </c>
      <c r="C564" s="2" t="s">
        <v>316</v>
      </c>
      <c r="D564" s="2" t="str">
        <f t="shared" si="64"/>
        <v>4</v>
      </c>
      <c r="E564" s="2" t="str">
        <f t="shared" si="65"/>
        <v>49</v>
      </c>
      <c r="F564" s="2" t="str">
        <f t="shared" si="66"/>
        <v>494</v>
      </c>
      <c r="G564" s="1" t="s">
        <v>974</v>
      </c>
      <c r="H564" s="7">
        <v>362674</v>
      </c>
      <c r="I564" s="7"/>
      <c r="J564" s="7">
        <v>362399</v>
      </c>
      <c r="K564" s="7">
        <v>362399</v>
      </c>
      <c r="L564" s="7">
        <v>376014</v>
      </c>
      <c r="M564" s="7"/>
      <c r="N564" s="7">
        <v>377030</v>
      </c>
      <c r="O564" s="7">
        <v>451144</v>
      </c>
      <c r="P564" s="7">
        <v>391407</v>
      </c>
      <c r="Q564" s="7"/>
      <c r="R564" s="7">
        <v>397357</v>
      </c>
      <c r="S564" s="7">
        <v>472298</v>
      </c>
      <c r="T564" s="7">
        <v>399822</v>
      </c>
      <c r="U564" s="7"/>
      <c r="V564" s="7">
        <v>480121</v>
      </c>
      <c r="W564" s="7">
        <v>484604.33568000002</v>
      </c>
      <c r="X564" s="7">
        <v>402460</v>
      </c>
      <c r="Y564" s="7"/>
      <c r="Z564" s="7">
        <v>463152.83325000003</v>
      </c>
      <c r="AA564" s="7">
        <v>527089.30046000006</v>
      </c>
      <c r="AB564" s="7">
        <v>0</v>
      </c>
      <c r="AC564" s="7"/>
      <c r="AD564" s="7">
        <v>0</v>
      </c>
      <c r="AE564" s="7">
        <v>0</v>
      </c>
      <c r="AF564" s="7">
        <v>0</v>
      </c>
      <c r="AG564" s="29">
        <v>0</v>
      </c>
      <c r="AH564" s="7">
        <v>0</v>
      </c>
      <c r="AI564" s="7">
        <v>0</v>
      </c>
      <c r="AJ564" s="7">
        <v>0</v>
      </c>
      <c r="AK564" s="29">
        <v>0</v>
      </c>
      <c r="AL564" s="7">
        <v>0</v>
      </c>
      <c r="AM564" s="105">
        <v>0</v>
      </c>
      <c r="AN564" s="7">
        <v>0</v>
      </c>
      <c r="AO564" s="11">
        <v>0</v>
      </c>
      <c r="AP564" s="105">
        <v>0</v>
      </c>
      <c r="AQ564" s="11">
        <v>0</v>
      </c>
      <c r="AR564" s="11">
        <v>0</v>
      </c>
      <c r="AS564" s="11">
        <v>0</v>
      </c>
      <c r="AT564" s="11">
        <v>0</v>
      </c>
      <c r="AU564" s="11"/>
      <c r="AV564" s="11">
        <v>0</v>
      </c>
      <c r="AW564" s="11">
        <v>0</v>
      </c>
      <c r="AX564" s="11"/>
      <c r="AZ564" s="11"/>
      <c r="BA564" s="11"/>
    </row>
    <row r="565" spans="1:53" hidden="1" x14ac:dyDescent="0.25">
      <c r="A565">
        <v>6</v>
      </c>
      <c r="B565" t="str">
        <f t="shared" si="60"/>
        <v>FrC-4942</v>
      </c>
      <c r="C565" s="2" t="s">
        <v>316</v>
      </c>
      <c r="D565" s="2" t="str">
        <f t="shared" si="64"/>
        <v>4</v>
      </c>
      <c r="E565" s="2" t="str">
        <f t="shared" si="65"/>
        <v>49</v>
      </c>
      <c r="F565" s="2" t="str">
        <f t="shared" si="66"/>
        <v>494</v>
      </c>
      <c r="G565" s="1" t="s">
        <v>975</v>
      </c>
      <c r="H565" s="7">
        <v>7343608</v>
      </c>
      <c r="I565" s="7"/>
      <c r="J565" s="7">
        <v>7440873</v>
      </c>
      <c r="K565" s="7">
        <v>7440873</v>
      </c>
      <c r="L565" s="7">
        <v>8066476</v>
      </c>
      <c r="M565" s="7"/>
      <c r="N565" s="7">
        <v>8188481</v>
      </c>
      <c r="O565" s="7">
        <v>8188481</v>
      </c>
      <c r="P565" s="7">
        <v>8592955</v>
      </c>
      <c r="Q565" s="7"/>
      <c r="R565" s="7">
        <v>8490050</v>
      </c>
      <c r="S565" s="7">
        <v>8490050</v>
      </c>
      <c r="T565" s="7">
        <v>8664558</v>
      </c>
      <c r="U565" s="7"/>
      <c r="V565" s="7">
        <v>8540031</v>
      </c>
      <c r="W565" s="7">
        <v>8540031.3300000001</v>
      </c>
      <c r="X565" s="7">
        <v>8781507</v>
      </c>
      <c r="Y565" s="7"/>
      <c r="Z565" s="7">
        <v>8700800</v>
      </c>
      <c r="AA565" s="7">
        <v>8700800</v>
      </c>
      <c r="AB565" s="7">
        <v>0</v>
      </c>
      <c r="AC565" s="7"/>
      <c r="AD565" s="7">
        <v>0</v>
      </c>
      <c r="AE565" s="7">
        <v>0</v>
      </c>
      <c r="AF565" s="7">
        <v>0</v>
      </c>
      <c r="AG565" s="29">
        <v>0</v>
      </c>
      <c r="AH565" s="7">
        <v>0</v>
      </c>
      <c r="AI565" s="7">
        <v>0</v>
      </c>
      <c r="AJ565" s="7">
        <v>0</v>
      </c>
      <c r="AK565" s="29">
        <v>0</v>
      </c>
      <c r="AL565" s="7">
        <v>0</v>
      </c>
      <c r="AM565" s="105">
        <v>0</v>
      </c>
      <c r="AN565" s="7">
        <v>0</v>
      </c>
      <c r="AO565" s="11">
        <v>0</v>
      </c>
      <c r="AP565" s="105">
        <v>0</v>
      </c>
      <c r="AQ565" s="11">
        <v>0</v>
      </c>
      <c r="AR565" s="11">
        <v>0</v>
      </c>
      <c r="AS565" s="11">
        <v>0</v>
      </c>
      <c r="AT565" s="11">
        <v>0</v>
      </c>
      <c r="AU565" s="11"/>
      <c r="AV565" s="11">
        <v>0</v>
      </c>
      <c r="AW565" s="11">
        <v>0</v>
      </c>
      <c r="AX565" s="11"/>
      <c r="AZ565" s="11"/>
      <c r="BA565" s="11"/>
    </row>
    <row r="566" spans="1:53" hidden="1" x14ac:dyDescent="0.25">
      <c r="A566">
        <v>6</v>
      </c>
      <c r="B566" t="str">
        <f t="shared" si="60"/>
        <v>FrC-4943</v>
      </c>
      <c r="C566" s="2" t="s">
        <v>316</v>
      </c>
      <c r="D566" s="2" t="str">
        <f t="shared" si="64"/>
        <v>4</v>
      </c>
      <c r="E566" s="2" t="str">
        <f t="shared" si="65"/>
        <v>49</v>
      </c>
      <c r="F566" s="2" t="str">
        <f t="shared" si="66"/>
        <v>494</v>
      </c>
      <c r="G566" s="1" t="s">
        <v>976</v>
      </c>
      <c r="H566" s="7">
        <v>14757</v>
      </c>
      <c r="I566" s="7"/>
      <c r="J566" s="7">
        <v>13755</v>
      </c>
      <c r="K566" s="7">
        <v>13755</v>
      </c>
      <c r="L566" s="7">
        <v>15623</v>
      </c>
      <c r="M566" s="7"/>
      <c r="N566" s="7">
        <v>13640</v>
      </c>
      <c r="O566" s="7">
        <v>13640</v>
      </c>
      <c r="P566" s="7">
        <v>15352</v>
      </c>
      <c r="Q566" s="7"/>
      <c r="R566" s="7">
        <v>13097</v>
      </c>
      <c r="S566" s="7">
        <v>13097</v>
      </c>
      <c r="T566" s="7">
        <v>13703</v>
      </c>
      <c r="U566" s="7"/>
      <c r="V566" s="7">
        <v>12524</v>
      </c>
      <c r="W566" s="7">
        <v>12524.296270000001</v>
      </c>
      <c r="X566" s="7">
        <v>14124</v>
      </c>
      <c r="Y566" s="7"/>
      <c r="Z566" s="7">
        <v>42670.496650000001</v>
      </c>
      <c r="AA566" s="7">
        <v>19126.052360000001</v>
      </c>
      <c r="AB566" s="7">
        <v>0</v>
      </c>
      <c r="AC566" s="7"/>
      <c r="AD566" s="7">
        <v>0</v>
      </c>
      <c r="AE566" s="7">
        <v>0</v>
      </c>
      <c r="AF566" s="7">
        <v>0</v>
      </c>
      <c r="AG566" s="29">
        <v>0</v>
      </c>
      <c r="AH566" s="7">
        <v>0</v>
      </c>
      <c r="AI566" s="7">
        <v>0</v>
      </c>
      <c r="AJ566" s="7">
        <v>0</v>
      </c>
      <c r="AK566" s="29">
        <v>0</v>
      </c>
      <c r="AL566" s="7">
        <v>0</v>
      </c>
      <c r="AM566" s="105">
        <v>0</v>
      </c>
      <c r="AN566" s="7">
        <v>0</v>
      </c>
      <c r="AO566" s="11">
        <v>0</v>
      </c>
      <c r="AP566" s="105">
        <v>0</v>
      </c>
      <c r="AQ566" s="11">
        <v>0</v>
      </c>
      <c r="AR566" s="11">
        <v>0</v>
      </c>
      <c r="AS566" s="11">
        <v>0</v>
      </c>
      <c r="AT566" s="11">
        <v>0</v>
      </c>
      <c r="AU566" s="11"/>
      <c r="AV566" s="11">
        <v>0</v>
      </c>
      <c r="AW566" s="11">
        <v>0</v>
      </c>
      <c r="AX566" s="11"/>
      <c r="AZ566" s="11"/>
      <c r="BA566" s="11"/>
    </row>
    <row r="567" spans="1:53" hidden="1" x14ac:dyDescent="0.25">
      <c r="A567">
        <v>6</v>
      </c>
      <c r="B567" t="str">
        <f t="shared" si="60"/>
        <v>FrC-4950</v>
      </c>
      <c r="C567" s="2" t="s">
        <v>316</v>
      </c>
      <c r="D567" s="2" t="str">
        <f t="shared" si="64"/>
        <v>4</v>
      </c>
      <c r="E567" s="2" t="str">
        <f t="shared" si="65"/>
        <v>49</v>
      </c>
      <c r="F567" s="2" t="str">
        <f t="shared" si="66"/>
        <v>495</v>
      </c>
      <c r="G567" s="1" t="s">
        <v>721</v>
      </c>
      <c r="H567" s="7">
        <v>0</v>
      </c>
      <c r="I567" s="7"/>
      <c r="J567" s="7">
        <v>0</v>
      </c>
      <c r="K567" s="7">
        <v>0</v>
      </c>
      <c r="L567" s="7">
        <v>0</v>
      </c>
      <c r="M567" s="7"/>
      <c r="N567" s="7">
        <v>0</v>
      </c>
      <c r="O567" s="7">
        <v>0</v>
      </c>
      <c r="P567" s="7">
        <v>0</v>
      </c>
      <c r="Q567" s="7"/>
      <c r="R567" s="7">
        <v>0</v>
      </c>
      <c r="S567" s="7">
        <v>0</v>
      </c>
      <c r="T567" s="7">
        <v>0</v>
      </c>
      <c r="U567" s="7"/>
      <c r="V567" s="7">
        <v>0</v>
      </c>
      <c r="W567" s="7">
        <v>0</v>
      </c>
      <c r="X567" s="7">
        <v>0</v>
      </c>
      <c r="Y567" s="7"/>
      <c r="Z567" s="7">
        <v>0</v>
      </c>
      <c r="AA567" s="7">
        <v>0</v>
      </c>
      <c r="AB567" s="7">
        <v>0</v>
      </c>
      <c r="AC567" s="7"/>
      <c r="AD567" s="7">
        <v>0</v>
      </c>
      <c r="AE567" s="7">
        <v>0</v>
      </c>
      <c r="AF567" s="7">
        <v>0</v>
      </c>
      <c r="AG567" s="29">
        <v>0</v>
      </c>
      <c r="AH567" s="7">
        <v>0</v>
      </c>
      <c r="AI567" s="7">
        <v>0</v>
      </c>
      <c r="AJ567" s="7">
        <v>0</v>
      </c>
      <c r="AK567" s="29">
        <v>0</v>
      </c>
      <c r="AL567" s="7">
        <v>0</v>
      </c>
      <c r="AM567" s="105">
        <v>0</v>
      </c>
      <c r="AN567" s="7">
        <v>0</v>
      </c>
      <c r="AO567" s="11">
        <v>0</v>
      </c>
      <c r="AP567" s="105">
        <v>0</v>
      </c>
      <c r="AQ567" s="11">
        <v>0</v>
      </c>
      <c r="AR567" s="11">
        <v>0</v>
      </c>
      <c r="AS567" s="11">
        <v>0</v>
      </c>
      <c r="AT567" s="11">
        <v>0</v>
      </c>
      <c r="AU567" s="11">
        <v>0</v>
      </c>
      <c r="AV567" s="11">
        <v>0</v>
      </c>
      <c r="AW567" s="11">
        <v>0</v>
      </c>
      <c r="AX567" s="11">
        <v>0</v>
      </c>
      <c r="AZ567" s="11">
        <v>0</v>
      </c>
      <c r="BA567" s="11">
        <v>0</v>
      </c>
    </row>
    <row r="568" spans="1:53" hidden="1" x14ac:dyDescent="0.25">
      <c r="A568">
        <v>6</v>
      </c>
      <c r="B568" t="str">
        <f t="shared" si="60"/>
        <v>FrC-5610</v>
      </c>
      <c r="C568" s="2" t="s">
        <v>316</v>
      </c>
      <c r="D568" s="2" t="str">
        <f t="shared" si="64"/>
        <v>5</v>
      </c>
      <c r="E568" s="2" t="str">
        <f t="shared" si="65"/>
        <v>56</v>
      </c>
      <c r="F568" s="2" t="str">
        <f t="shared" si="66"/>
        <v>561</v>
      </c>
      <c r="G568" s="1" t="s">
        <v>724</v>
      </c>
      <c r="H568" s="7">
        <v>0</v>
      </c>
      <c r="I568" s="7"/>
      <c r="J568" s="7">
        <v>0</v>
      </c>
      <c r="K568" s="7">
        <v>0</v>
      </c>
      <c r="L568" s="7">
        <v>0</v>
      </c>
      <c r="M568" s="7"/>
      <c r="N568" s="7">
        <v>0</v>
      </c>
      <c r="O568" s="7">
        <v>0</v>
      </c>
      <c r="P568" s="7">
        <v>0</v>
      </c>
      <c r="Q568" s="7"/>
      <c r="R568" s="7">
        <v>0</v>
      </c>
      <c r="S568" s="7">
        <v>0</v>
      </c>
      <c r="T568" s="7">
        <v>0</v>
      </c>
      <c r="U568" s="7"/>
      <c r="V568" s="7">
        <v>0</v>
      </c>
      <c r="W568" s="7">
        <v>0</v>
      </c>
      <c r="X568" s="7">
        <v>0</v>
      </c>
      <c r="Y568" s="7"/>
      <c r="Z568" s="7">
        <v>0</v>
      </c>
      <c r="AA568" s="7">
        <v>0</v>
      </c>
      <c r="AB568" s="7">
        <v>0</v>
      </c>
      <c r="AC568" s="7"/>
      <c r="AD568" s="7">
        <v>0</v>
      </c>
      <c r="AE568" s="7">
        <v>0</v>
      </c>
      <c r="AF568" s="7">
        <v>0</v>
      </c>
      <c r="AG568" s="29">
        <v>0</v>
      </c>
      <c r="AH568" s="7">
        <v>0</v>
      </c>
      <c r="AI568" s="7">
        <v>0</v>
      </c>
      <c r="AJ568" s="7">
        <v>0</v>
      </c>
      <c r="AK568" s="29">
        <v>0</v>
      </c>
      <c r="AL568" s="7">
        <v>0</v>
      </c>
      <c r="AM568" s="105">
        <v>0</v>
      </c>
      <c r="AN568" s="7">
        <v>0</v>
      </c>
      <c r="AO568" s="11">
        <v>0</v>
      </c>
      <c r="AP568" s="105">
        <v>0</v>
      </c>
      <c r="AQ568" s="11">
        <v>0</v>
      </c>
      <c r="AR568" s="11">
        <v>0</v>
      </c>
      <c r="AS568" s="11">
        <v>0</v>
      </c>
      <c r="AT568" s="11">
        <v>0</v>
      </c>
      <c r="AU568" s="11">
        <v>0</v>
      </c>
      <c r="AV568" s="11">
        <v>0</v>
      </c>
      <c r="AW568" s="11">
        <v>0</v>
      </c>
      <c r="AX568" s="11">
        <v>0</v>
      </c>
      <c r="AZ568" s="11">
        <v>0</v>
      </c>
      <c r="BA568" s="11">
        <v>0</v>
      </c>
    </row>
    <row r="569" spans="1:53" hidden="1" x14ac:dyDescent="0.25">
      <c r="A569">
        <v>6</v>
      </c>
      <c r="B569" t="str">
        <f t="shared" si="60"/>
        <v>FrC-5620</v>
      </c>
      <c r="C569" s="2" t="s">
        <v>316</v>
      </c>
      <c r="D569" s="2" t="str">
        <f t="shared" si="64"/>
        <v>5</v>
      </c>
      <c r="E569" s="2" t="str">
        <f t="shared" si="65"/>
        <v>56</v>
      </c>
      <c r="F569" s="2" t="str">
        <f t="shared" si="66"/>
        <v>562</v>
      </c>
      <c r="G569" s="1" t="s">
        <v>725</v>
      </c>
      <c r="H569" s="7">
        <v>0</v>
      </c>
      <c r="I569" s="7"/>
      <c r="J569" s="7">
        <v>0</v>
      </c>
      <c r="K569" s="7">
        <v>0</v>
      </c>
      <c r="L569" s="7">
        <v>0</v>
      </c>
      <c r="M569" s="7"/>
      <c r="N569" s="7">
        <v>0</v>
      </c>
      <c r="O569" s="7">
        <v>0</v>
      </c>
      <c r="P569" s="7">
        <v>0</v>
      </c>
      <c r="Q569" s="7"/>
      <c r="R569" s="7">
        <v>0</v>
      </c>
      <c r="S569" s="7">
        <v>0</v>
      </c>
      <c r="T569" s="7">
        <v>0</v>
      </c>
      <c r="U569" s="7"/>
      <c r="V569" s="7">
        <v>0</v>
      </c>
      <c r="W569" s="7">
        <v>0</v>
      </c>
      <c r="X569" s="7">
        <v>0</v>
      </c>
      <c r="Y569" s="7"/>
      <c r="Z569" s="7">
        <v>0</v>
      </c>
      <c r="AA569" s="7">
        <v>0</v>
      </c>
      <c r="AB569" s="7">
        <v>0</v>
      </c>
      <c r="AC569" s="7"/>
      <c r="AD569" s="7">
        <v>0</v>
      </c>
      <c r="AE569" s="7">
        <v>0</v>
      </c>
      <c r="AF569" s="7">
        <v>0</v>
      </c>
      <c r="AG569" s="29">
        <v>0</v>
      </c>
      <c r="AH569" s="7">
        <v>0</v>
      </c>
      <c r="AI569" s="7">
        <v>0</v>
      </c>
      <c r="AJ569" s="7">
        <v>0</v>
      </c>
      <c r="AK569" s="29">
        <v>0</v>
      </c>
      <c r="AL569" s="7">
        <v>0</v>
      </c>
      <c r="AM569" s="105">
        <v>0</v>
      </c>
      <c r="AN569" s="7">
        <v>0</v>
      </c>
      <c r="AO569" s="11">
        <v>0</v>
      </c>
      <c r="AP569" s="105">
        <v>0</v>
      </c>
      <c r="AQ569" s="11">
        <v>0</v>
      </c>
      <c r="AR569" s="11">
        <v>0</v>
      </c>
      <c r="AS569" s="11">
        <v>0</v>
      </c>
      <c r="AT569" s="11">
        <v>0</v>
      </c>
      <c r="AU569" s="11">
        <v>0</v>
      </c>
      <c r="AV569" s="11">
        <v>0</v>
      </c>
      <c r="AW569" s="11">
        <v>0</v>
      </c>
      <c r="AX569" s="11">
        <v>0</v>
      </c>
      <c r="AZ569" s="11">
        <v>0</v>
      </c>
      <c r="BA569" s="11">
        <v>0</v>
      </c>
    </row>
    <row r="570" spans="1:53" hidden="1" x14ac:dyDescent="0.25">
      <c r="A570">
        <v>6</v>
      </c>
      <c r="B570" t="str">
        <f t="shared" si="60"/>
        <v>FrC-5630</v>
      </c>
      <c r="C570" s="2" t="s">
        <v>316</v>
      </c>
      <c r="D570" s="2" t="str">
        <f t="shared" si="64"/>
        <v>5</v>
      </c>
      <c r="E570" s="2" t="str">
        <f t="shared" si="65"/>
        <v>56</v>
      </c>
      <c r="F570" s="2" t="str">
        <f t="shared" si="66"/>
        <v>563</v>
      </c>
      <c r="G570" s="1" t="s">
        <v>726</v>
      </c>
      <c r="H570" s="7">
        <v>0</v>
      </c>
      <c r="I570" s="7"/>
      <c r="J570" s="7">
        <v>0</v>
      </c>
      <c r="K570" s="7">
        <v>0</v>
      </c>
      <c r="L570" s="7">
        <v>0</v>
      </c>
      <c r="M570" s="7"/>
      <c r="N570" s="7">
        <v>0</v>
      </c>
      <c r="O570" s="7">
        <v>0</v>
      </c>
      <c r="P570" s="7">
        <v>0</v>
      </c>
      <c r="Q570" s="7"/>
      <c r="R570" s="7">
        <v>0</v>
      </c>
      <c r="S570" s="7">
        <v>0</v>
      </c>
      <c r="T570" s="7">
        <v>0</v>
      </c>
      <c r="U570" s="7"/>
      <c r="V570" s="7">
        <v>0</v>
      </c>
      <c r="W570" s="7">
        <v>0</v>
      </c>
      <c r="X570" s="7">
        <v>0</v>
      </c>
      <c r="Y570" s="7"/>
      <c r="Z570" s="7">
        <v>0</v>
      </c>
      <c r="AA570" s="7">
        <v>0</v>
      </c>
      <c r="AB570" s="7">
        <v>0</v>
      </c>
      <c r="AC570" s="7"/>
      <c r="AD570" s="7">
        <v>0</v>
      </c>
      <c r="AE570" s="7">
        <v>0</v>
      </c>
      <c r="AF570" s="7">
        <v>0</v>
      </c>
      <c r="AG570" s="29">
        <v>0</v>
      </c>
      <c r="AH570" s="7">
        <v>0</v>
      </c>
      <c r="AI570" s="7">
        <v>0</v>
      </c>
      <c r="AJ570" s="7">
        <v>0</v>
      </c>
      <c r="AK570" s="29">
        <v>0</v>
      </c>
      <c r="AL570" s="7">
        <v>0</v>
      </c>
      <c r="AM570" s="105">
        <v>0</v>
      </c>
      <c r="AN570" s="7">
        <v>0</v>
      </c>
      <c r="AO570" s="11">
        <v>0</v>
      </c>
      <c r="AP570" s="105">
        <v>0</v>
      </c>
      <c r="AQ570" s="11">
        <v>0</v>
      </c>
      <c r="AR570" s="11">
        <v>0</v>
      </c>
      <c r="AS570" s="11">
        <v>0</v>
      </c>
      <c r="AT570" s="11">
        <v>0</v>
      </c>
      <c r="AU570" s="11">
        <v>0</v>
      </c>
      <c r="AV570" s="11">
        <v>0</v>
      </c>
      <c r="AW570" s="11">
        <v>0</v>
      </c>
      <c r="AX570" s="11">
        <v>0</v>
      </c>
      <c r="AZ570" s="11">
        <v>0</v>
      </c>
      <c r="BA570" s="11">
        <v>0</v>
      </c>
    </row>
    <row r="571" spans="1:53" hidden="1" x14ac:dyDescent="0.25">
      <c r="A571">
        <v>6</v>
      </c>
      <c r="B571" t="str">
        <f t="shared" si="60"/>
        <v>FrC-5640</v>
      </c>
      <c r="C571" s="2" t="s">
        <v>316</v>
      </c>
      <c r="D571" s="2" t="str">
        <f t="shared" si="64"/>
        <v>5</v>
      </c>
      <c r="E571" s="2" t="str">
        <f t="shared" si="65"/>
        <v>56</v>
      </c>
      <c r="F571" s="2" t="str">
        <f t="shared" si="66"/>
        <v>564</v>
      </c>
      <c r="G571" s="1" t="s">
        <v>727</v>
      </c>
      <c r="H571" s="7">
        <v>0</v>
      </c>
      <c r="I571" s="7"/>
      <c r="J571" s="7">
        <v>0</v>
      </c>
      <c r="K571" s="7">
        <v>0</v>
      </c>
      <c r="L571" s="7">
        <v>0</v>
      </c>
      <c r="M571" s="7"/>
      <c r="N571" s="7">
        <v>0</v>
      </c>
      <c r="O571" s="7">
        <v>0</v>
      </c>
      <c r="P571" s="7">
        <v>0</v>
      </c>
      <c r="Q571" s="7"/>
      <c r="R571" s="7">
        <v>0</v>
      </c>
      <c r="S571" s="7">
        <v>0</v>
      </c>
      <c r="T571" s="7">
        <v>0</v>
      </c>
      <c r="U571" s="7"/>
      <c r="V571" s="7">
        <v>0</v>
      </c>
      <c r="W571" s="7">
        <v>0</v>
      </c>
      <c r="X571" s="7">
        <v>0</v>
      </c>
      <c r="Y571" s="7"/>
      <c r="Z571" s="7">
        <v>0</v>
      </c>
      <c r="AA571" s="7">
        <v>0</v>
      </c>
      <c r="AB571" s="7">
        <v>0</v>
      </c>
      <c r="AC571" s="7"/>
      <c r="AD571" s="7">
        <v>0</v>
      </c>
      <c r="AE571" s="7">
        <v>0</v>
      </c>
      <c r="AF571" s="7">
        <v>0</v>
      </c>
      <c r="AG571" s="29">
        <v>0</v>
      </c>
      <c r="AH571" s="7">
        <v>0</v>
      </c>
      <c r="AI571" s="7">
        <v>0</v>
      </c>
      <c r="AJ571" s="7">
        <v>0</v>
      </c>
      <c r="AK571" s="29">
        <v>0</v>
      </c>
      <c r="AL571" s="7">
        <v>0</v>
      </c>
      <c r="AM571" s="105">
        <v>0</v>
      </c>
      <c r="AN571" s="7">
        <v>0</v>
      </c>
      <c r="AO571" s="11">
        <v>0</v>
      </c>
      <c r="AP571" s="105">
        <v>0</v>
      </c>
      <c r="AQ571" s="11">
        <v>0</v>
      </c>
      <c r="AR571" s="11">
        <v>0</v>
      </c>
      <c r="AS571" s="11">
        <v>0</v>
      </c>
      <c r="AT571" s="11">
        <v>0</v>
      </c>
      <c r="AU571" s="11">
        <v>0</v>
      </c>
      <c r="AV571" s="11">
        <v>0</v>
      </c>
      <c r="AW571" s="11">
        <v>0</v>
      </c>
      <c r="AX571" s="11">
        <v>0</v>
      </c>
      <c r="AZ571" s="11">
        <v>0</v>
      </c>
      <c r="BA571" s="11">
        <v>0</v>
      </c>
    </row>
    <row r="572" spans="1:53" hidden="1" x14ac:dyDescent="0.25">
      <c r="A572">
        <v>6</v>
      </c>
      <c r="B572" t="str">
        <f t="shared" si="60"/>
        <v>FrC-5650</v>
      </c>
      <c r="C572" s="2" t="s">
        <v>316</v>
      </c>
      <c r="D572" s="2" t="str">
        <f t="shared" si="64"/>
        <v>5</v>
      </c>
      <c r="E572" s="2" t="str">
        <f t="shared" si="65"/>
        <v>56</v>
      </c>
      <c r="F572" s="2" t="str">
        <f t="shared" si="66"/>
        <v>565</v>
      </c>
      <c r="G572" s="1" t="s">
        <v>728</v>
      </c>
      <c r="H572" s="7">
        <v>0</v>
      </c>
      <c r="I572" s="7"/>
      <c r="J572" s="7">
        <v>0</v>
      </c>
      <c r="K572" s="7">
        <v>0</v>
      </c>
      <c r="L572" s="7">
        <v>0</v>
      </c>
      <c r="M572" s="7"/>
      <c r="N572" s="7">
        <v>0</v>
      </c>
      <c r="O572" s="7">
        <v>0</v>
      </c>
      <c r="P572" s="7">
        <v>0</v>
      </c>
      <c r="Q572" s="7"/>
      <c r="R572" s="7">
        <v>0</v>
      </c>
      <c r="S572" s="7">
        <v>0</v>
      </c>
      <c r="T572" s="7">
        <v>0</v>
      </c>
      <c r="U572" s="7"/>
      <c r="V572" s="7">
        <v>0</v>
      </c>
      <c r="W572" s="7">
        <v>0</v>
      </c>
      <c r="X572" s="7">
        <v>0</v>
      </c>
      <c r="Y572" s="7"/>
      <c r="Z572" s="7">
        <v>0</v>
      </c>
      <c r="AA572" s="7">
        <v>0</v>
      </c>
      <c r="AB572" s="7">
        <v>0</v>
      </c>
      <c r="AC572" s="7"/>
      <c r="AD572" s="7">
        <v>0</v>
      </c>
      <c r="AE572" s="7">
        <v>0</v>
      </c>
      <c r="AF572" s="7">
        <v>0</v>
      </c>
      <c r="AG572" s="29">
        <v>0</v>
      </c>
      <c r="AH572" s="7">
        <v>0</v>
      </c>
      <c r="AI572" s="7">
        <v>0</v>
      </c>
      <c r="AJ572" s="7">
        <v>0</v>
      </c>
      <c r="AK572" s="29">
        <v>0</v>
      </c>
      <c r="AL572" s="7">
        <v>0</v>
      </c>
      <c r="AM572" s="105">
        <v>0</v>
      </c>
      <c r="AN572" s="7">
        <v>0</v>
      </c>
      <c r="AO572" s="11">
        <v>0</v>
      </c>
      <c r="AP572" s="105">
        <v>0</v>
      </c>
      <c r="AQ572" s="11">
        <v>0</v>
      </c>
      <c r="AR572" s="11">
        <v>0</v>
      </c>
      <c r="AS572" s="11">
        <v>0</v>
      </c>
      <c r="AT572" s="11">
        <v>0</v>
      </c>
      <c r="AU572" s="11">
        <v>0</v>
      </c>
      <c r="AV572" s="11">
        <v>0</v>
      </c>
      <c r="AW572" s="11">
        <v>0</v>
      </c>
      <c r="AX572" s="11">
        <v>0</v>
      </c>
      <c r="AZ572" s="11">
        <v>0</v>
      </c>
      <c r="BA572" s="11">
        <v>4.03</v>
      </c>
    </row>
    <row r="573" spans="1:53" hidden="1" x14ac:dyDescent="0.25">
      <c r="A573">
        <v>6</v>
      </c>
      <c r="B573" t="str">
        <f t="shared" si="60"/>
        <v>FrC-5710</v>
      </c>
      <c r="C573" s="2" t="s">
        <v>316</v>
      </c>
      <c r="D573" s="2" t="str">
        <f t="shared" si="64"/>
        <v>5</v>
      </c>
      <c r="E573" s="2" t="str">
        <f t="shared" si="65"/>
        <v>57</v>
      </c>
      <c r="F573" s="2" t="str">
        <f t="shared" si="66"/>
        <v>571</v>
      </c>
      <c r="G573" s="1" t="s">
        <v>978</v>
      </c>
      <c r="H573" s="7">
        <v>0</v>
      </c>
      <c r="I573" s="7"/>
      <c r="J573" s="7">
        <v>0</v>
      </c>
      <c r="K573" s="7">
        <v>0</v>
      </c>
      <c r="L573" s="7">
        <v>0</v>
      </c>
      <c r="M573" s="7"/>
      <c r="N573" s="7">
        <v>0</v>
      </c>
      <c r="O573" s="7">
        <v>0</v>
      </c>
      <c r="P573" s="7">
        <v>0</v>
      </c>
      <c r="Q573" s="7"/>
      <c r="R573" s="7">
        <v>0</v>
      </c>
      <c r="S573" s="7">
        <v>0</v>
      </c>
      <c r="T573" s="7">
        <v>0</v>
      </c>
      <c r="U573" s="7"/>
      <c r="V573" s="7">
        <v>0</v>
      </c>
      <c r="W573" s="7">
        <v>0</v>
      </c>
      <c r="X573" s="7">
        <v>0</v>
      </c>
      <c r="Y573" s="7"/>
      <c r="Z573" s="7">
        <v>0</v>
      </c>
      <c r="AA573" s="7">
        <v>0</v>
      </c>
      <c r="AB573" s="7">
        <v>0</v>
      </c>
      <c r="AC573" s="7"/>
      <c r="AD573" s="7">
        <v>0</v>
      </c>
      <c r="AE573" s="7">
        <v>0</v>
      </c>
      <c r="AF573" s="7">
        <v>0</v>
      </c>
      <c r="AG573" s="29">
        <v>0</v>
      </c>
      <c r="AH573" s="7">
        <v>0</v>
      </c>
      <c r="AI573" s="7">
        <v>0</v>
      </c>
      <c r="AJ573" s="7">
        <v>0</v>
      </c>
      <c r="AK573" s="29">
        <v>0</v>
      </c>
      <c r="AL573" s="7">
        <v>0</v>
      </c>
      <c r="AM573" s="105">
        <v>0</v>
      </c>
      <c r="AN573" s="7">
        <v>0</v>
      </c>
      <c r="AO573" s="11">
        <v>0</v>
      </c>
      <c r="AP573" s="105">
        <v>0</v>
      </c>
      <c r="AQ573" s="11">
        <v>0</v>
      </c>
      <c r="AR573" s="11">
        <v>0</v>
      </c>
      <c r="AS573" s="11">
        <v>0</v>
      </c>
      <c r="AT573" s="11">
        <v>0</v>
      </c>
      <c r="AU573" s="11"/>
      <c r="AV573" s="11">
        <v>0</v>
      </c>
      <c r="AW573" s="11">
        <v>0</v>
      </c>
      <c r="AX573" s="11"/>
      <c r="AZ573" s="11"/>
      <c r="BA573" s="11"/>
    </row>
    <row r="574" spans="1:53" hidden="1" x14ac:dyDescent="0.25">
      <c r="A574">
        <v>6</v>
      </c>
      <c r="B574" t="str">
        <f t="shared" si="60"/>
        <v>FrC-5720</v>
      </c>
      <c r="C574" s="2" t="s">
        <v>316</v>
      </c>
      <c r="D574" s="2" t="str">
        <f t="shared" si="64"/>
        <v>5</v>
      </c>
      <c r="E574" s="2" t="str">
        <f t="shared" si="65"/>
        <v>57</v>
      </c>
      <c r="F574" s="2" t="str">
        <f t="shared" si="66"/>
        <v>572</v>
      </c>
      <c r="G574" s="1" t="s">
        <v>730</v>
      </c>
      <c r="H574" s="7">
        <v>0</v>
      </c>
      <c r="I574" s="7"/>
      <c r="J574" s="7">
        <v>0</v>
      </c>
      <c r="K574" s="7">
        <v>0</v>
      </c>
      <c r="L574" s="7">
        <v>0</v>
      </c>
      <c r="M574" s="7"/>
      <c r="N574" s="7">
        <v>0</v>
      </c>
      <c r="O574" s="7">
        <v>0</v>
      </c>
      <c r="P574" s="7">
        <v>0</v>
      </c>
      <c r="Q574" s="7"/>
      <c r="R574" s="7">
        <v>0</v>
      </c>
      <c r="S574" s="7">
        <v>0</v>
      </c>
      <c r="T574" s="7">
        <v>0</v>
      </c>
      <c r="U574" s="7"/>
      <c r="V574" s="7">
        <v>0</v>
      </c>
      <c r="W574" s="7">
        <v>0</v>
      </c>
      <c r="X574" s="7">
        <v>0</v>
      </c>
      <c r="Y574" s="7"/>
      <c r="Z574" s="7">
        <v>0</v>
      </c>
      <c r="AA574" s="7">
        <v>0</v>
      </c>
      <c r="AB574" s="7">
        <v>0</v>
      </c>
      <c r="AC574" s="7"/>
      <c r="AD574" s="7">
        <v>0</v>
      </c>
      <c r="AE574" s="7">
        <v>0</v>
      </c>
      <c r="AF574" s="7">
        <v>0</v>
      </c>
      <c r="AG574" s="29">
        <v>0</v>
      </c>
      <c r="AH574" s="7">
        <v>0</v>
      </c>
      <c r="AI574" s="7">
        <v>0</v>
      </c>
      <c r="AJ574" s="7">
        <v>0</v>
      </c>
      <c r="AK574" s="29">
        <v>0</v>
      </c>
      <c r="AL574" s="7">
        <v>0</v>
      </c>
      <c r="AM574" s="105">
        <v>0</v>
      </c>
      <c r="AN574" s="7">
        <v>0</v>
      </c>
      <c r="AO574" s="11">
        <v>0</v>
      </c>
      <c r="AP574" s="105">
        <v>0</v>
      </c>
      <c r="AQ574" s="11">
        <v>0</v>
      </c>
      <c r="AR574" s="11">
        <v>0</v>
      </c>
      <c r="AS574" s="11">
        <v>0</v>
      </c>
      <c r="AT574" s="11">
        <v>0</v>
      </c>
      <c r="AU574" s="11">
        <v>0</v>
      </c>
      <c r="AV574" s="11">
        <v>0</v>
      </c>
      <c r="AW574" s="11">
        <v>0</v>
      </c>
      <c r="AX574" s="11">
        <v>0</v>
      </c>
      <c r="AZ574" s="11">
        <v>0</v>
      </c>
      <c r="BA574" s="11">
        <v>0</v>
      </c>
    </row>
    <row r="575" spans="1:53" hidden="1" x14ac:dyDescent="0.25">
      <c r="A575">
        <v>6</v>
      </c>
      <c r="B575" t="str">
        <f t="shared" si="60"/>
        <v>FrC-5730</v>
      </c>
      <c r="C575" s="2" t="s">
        <v>316</v>
      </c>
      <c r="D575" s="2" t="str">
        <f t="shared" si="64"/>
        <v>5</v>
      </c>
      <c r="E575" s="2" t="str">
        <f t="shared" si="65"/>
        <v>57</v>
      </c>
      <c r="F575" s="2" t="str">
        <f t="shared" si="66"/>
        <v>573</v>
      </c>
      <c r="G575" s="1" t="s">
        <v>731</v>
      </c>
      <c r="H575" s="7">
        <v>0</v>
      </c>
      <c r="I575" s="7"/>
      <c r="J575" s="7">
        <v>0</v>
      </c>
      <c r="K575" s="7">
        <v>0</v>
      </c>
      <c r="L575" s="7">
        <v>0</v>
      </c>
      <c r="M575" s="7"/>
      <c r="N575" s="7">
        <v>0</v>
      </c>
      <c r="O575" s="7">
        <v>0</v>
      </c>
      <c r="P575" s="7">
        <v>0</v>
      </c>
      <c r="Q575" s="7"/>
      <c r="R575" s="7">
        <v>0</v>
      </c>
      <c r="S575" s="7">
        <v>0</v>
      </c>
      <c r="T575" s="7">
        <v>0</v>
      </c>
      <c r="U575" s="7"/>
      <c r="V575" s="7">
        <v>0</v>
      </c>
      <c r="W575" s="7">
        <v>0</v>
      </c>
      <c r="X575" s="7">
        <v>0</v>
      </c>
      <c r="Y575" s="7"/>
      <c r="Z575" s="7">
        <v>0</v>
      </c>
      <c r="AA575" s="7">
        <v>0</v>
      </c>
      <c r="AB575" s="7">
        <v>0</v>
      </c>
      <c r="AC575" s="7"/>
      <c r="AD575" s="7">
        <v>0</v>
      </c>
      <c r="AE575" s="7">
        <v>0</v>
      </c>
      <c r="AF575" s="7">
        <v>0</v>
      </c>
      <c r="AG575" s="29">
        <v>0</v>
      </c>
      <c r="AH575" s="7">
        <v>0</v>
      </c>
      <c r="AI575" s="7">
        <v>0</v>
      </c>
      <c r="AJ575" s="7">
        <v>0</v>
      </c>
      <c r="AK575" s="29">
        <v>0</v>
      </c>
      <c r="AL575" s="7">
        <v>0</v>
      </c>
      <c r="AM575" s="105">
        <v>0</v>
      </c>
      <c r="AN575" s="7">
        <v>0</v>
      </c>
      <c r="AO575" s="11">
        <v>0</v>
      </c>
      <c r="AP575" s="105">
        <v>0</v>
      </c>
      <c r="AQ575" s="11">
        <v>0</v>
      </c>
      <c r="AR575" s="11">
        <v>0</v>
      </c>
      <c r="AS575" s="11">
        <v>0</v>
      </c>
      <c r="AT575" s="11">
        <v>0</v>
      </c>
      <c r="AU575" s="11">
        <v>0</v>
      </c>
      <c r="AV575" s="11">
        <v>0</v>
      </c>
      <c r="AW575" s="11">
        <v>0</v>
      </c>
      <c r="AX575" s="11">
        <v>0</v>
      </c>
      <c r="AZ575" s="11">
        <v>0</v>
      </c>
      <c r="BA575" s="11">
        <v>0</v>
      </c>
    </row>
    <row r="576" spans="1:53" hidden="1" x14ac:dyDescent="0.25">
      <c r="A576">
        <v>6</v>
      </c>
      <c r="B576" t="str">
        <f t="shared" si="60"/>
        <v>FrC-5740</v>
      </c>
      <c r="C576" s="2" t="s">
        <v>316</v>
      </c>
      <c r="D576" s="2" t="str">
        <f t="shared" si="64"/>
        <v>5</v>
      </c>
      <c r="E576" s="2" t="str">
        <f t="shared" si="65"/>
        <v>57</v>
      </c>
      <c r="F576" s="2" t="str">
        <f t="shared" si="66"/>
        <v>574</v>
      </c>
      <c r="G576" s="1" t="s">
        <v>732</v>
      </c>
      <c r="H576" s="7">
        <v>0</v>
      </c>
      <c r="I576" s="7"/>
      <c r="J576" s="7">
        <v>0</v>
      </c>
      <c r="K576" s="7">
        <v>0</v>
      </c>
      <c r="L576" s="7">
        <v>0</v>
      </c>
      <c r="M576" s="7"/>
      <c r="N576" s="7">
        <v>0</v>
      </c>
      <c r="O576" s="7">
        <v>0</v>
      </c>
      <c r="P576" s="7">
        <v>0</v>
      </c>
      <c r="Q576" s="7"/>
      <c r="R576" s="7">
        <v>0</v>
      </c>
      <c r="S576" s="7">
        <v>0</v>
      </c>
      <c r="T576" s="7">
        <v>0</v>
      </c>
      <c r="U576" s="7"/>
      <c r="V576" s="7">
        <v>0</v>
      </c>
      <c r="W576" s="7">
        <v>0</v>
      </c>
      <c r="X576" s="7">
        <v>0</v>
      </c>
      <c r="Y576" s="7"/>
      <c r="Z576" s="7">
        <v>0</v>
      </c>
      <c r="AA576" s="7">
        <v>0</v>
      </c>
      <c r="AB576" s="7">
        <v>0</v>
      </c>
      <c r="AC576" s="7"/>
      <c r="AD576" s="7">
        <v>0</v>
      </c>
      <c r="AE576" s="7">
        <v>0</v>
      </c>
      <c r="AF576" s="7">
        <v>0</v>
      </c>
      <c r="AG576" s="29">
        <v>0</v>
      </c>
      <c r="AH576" s="7">
        <v>0</v>
      </c>
      <c r="AI576" s="7">
        <v>0</v>
      </c>
      <c r="AJ576" s="7">
        <v>0</v>
      </c>
      <c r="AK576" s="29">
        <v>0</v>
      </c>
      <c r="AL576" s="7">
        <v>0</v>
      </c>
      <c r="AM576" s="105">
        <v>0</v>
      </c>
      <c r="AN576" s="7">
        <v>0</v>
      </c>
      <c r="AO576" s="11">
        <v>0</v>
      </c>
      <c r="AP576" s="105">
        <v>0</v>
      </c>
      <c r="AQ576" s="11">
        <v>0</v>
      </c>
      <c r="AR576" s="11">
        <v>0</v>
      </c>
      <c r="AS576" s="11">
        <v>0</v>
      </c>
      <c r="AT576" s="11">
        <v>0</v>
      </c>
      <c r="AU576" s="11">
        <v>0</v>
      </c>
      <c r="AV576" s="11">
        <v>0</v>
      </c>
      <c r="AW576" s="11">
        <v>0</v>
      </c>
      <c r="AX576" s="11">
        <v>0</v>
      </c>
      <c r="AZ576" s="11">
        <v>0</v>
      </c>
      <c r="BA576" s="11">
        <v>0</v>
      </c>
    </row>
    <row r="577" spans="1:53" hidden="1" x14ac:dyDescent="0.25">
      <c r="A577">
        <v>6</v>
      </c>
      <c r="B577" t="str">
        <f t="shared" si="60"/>
        <v>FrC-5810</v>
      </c>
      <c r="C577" s="2" t="s">
        <v>316</v>
      </c>
      <c r="D577" s="2" t="str">
        <f t="shared" si="64"/>
        <v>5</v>
      </c>
      <c r="E577" s="2" t="str">
        <f t="shared" si="65"/>
        <v>58</v>
      </c>
      <c r="F577" s="2" t="str">
        <f t="shared" si="66"/>
        <v>581</v>
      </c>
      <c r="G577" s="1" t="s">
        <v>734</v>
      </c>
      <c r="H577" s="7">
        <v>0</v>
      </c>
      <c r="I577" s="7"/>
      <c r="J577" s="7">
        <v>0</v>
      </c>
      <c r="K577" s="7">
        <v>0</v>
      </c>
      <c r="L577" s="7">
        <v>0</v>
      </c>
      <c r="M577" s="7"/>
      <c r="N577" s="7">
        <v>0</v>
      </c>
      <c r="O577" s="7">
        <v>0</v>
      </c>
      <c r="P577" s="7">
        <v>0</v>
      </c>
      <c r="Q577" s="7"/>
      <c r="R577" s="7">
        <v>0</v>
      </c>
      <c r="S577" s="7">
        <v>0</v>
      </c>
      <c r="T577" s="7">
        <v>0</v>
      </c>
      <c r="U577" s="7"/>
      <c r="V577" s="7">
        <v>0</v>
      </c>
      <c r="W577" s="7">
        <v>0</v>
      </c>
      <c r="X577" s="7">
        <v>0</v>
      </c>
      <c r="Y577" s="7"/>
      <c r="Z577" s="7">
        <v>0</v>
      </c>
      <c r="AA577" s="7">
        <v>0</v>
      </c>
      <c r="AB577" s="7">
        <v>0</v>
      </c>
      <c r="AC577" s="7"/>
      <c r="AD577" s="7">
        <v>0</v>
      </c>
      <c r="AE577" s="7">
        <v>0</v>
      </c>
      <c r="AF577" s="7">
        <v>0</v>
      </c>
      <c r="AG577" s="29">
        <v>0</v>
      </c>
      <c r="AH577" s="7">
        <v>0</v>
      </c>
      <c r="AI577" s="7">
        <v>0</v>
      </c>
      <c r="AJ577" s="7">
        <v>0</v>
      </c>
      <c r="AK577" s="29">
        <v>0</v>
      </c>
      <c r="AL577" s="7">
        <v>0</v>
      </c>
      <c r="AM577" s="105">
        <v>0</v>
      </c>
      <c r="AN577" s="7">
        <v>0</v>
      </c>
      <c r="AO577" s="11">
        <v>0</v>
      </c>
      <c r="AP577" s="105">
        <v>0</v>
      </c>
      <c r="AQ577" s="11">
        <v>0</v>
      </c>
      <c r="AR577" s="11">
        <v>0</v>
      </c>
      <c r="AS577" s="11">
        <v>0</v>
      </c>
      <c r="AT577" s="11">
        <v>0</v>
      </c>
      <c r="AU577" s="11">
        <v>0</v>
      </c>
      <c r="AV577" s="11">
        <v>0</v>
      </c>
      <c r="AW577" s="11">
        <v>0</v>
      </c>
      <c r="AX577" s="11">
        <v>0</v>
      </c>
      <c r="AZ577" s="11">
        <v>0</v>
      </c>
      <c r="BA577" s="11">
        <v>0</v>
      </c>
    </row>
    <row r="578" spans="1:53" hidden="1" x14ac:dyDescent="0.25">
      <c r="A578">
        <v>6</v>
      </c>
      <c r="B578" t="str">
        <f t="shared" si="60"/>
        <v>FrC-5820</v>
      </c>
      <c r="C578" s="2" t="s">
        <v>316</v>
      </c>
      <c r="D578" s="2" t="str">
        <f t="shared" si="64"/>
        <v>5</v>
      </c>
      <c r="E578" s="2" t="str">
        <f t="shared" si="65"/>
        <v>58</v>
      </c>
      <c r="F578" s="2" t="str">
        <f t="shared" si="66"/>
        <v>582</v>
      </c>
      <c r="G578" s="1" t="s">
        <v>735</v>
      </c>
      <c r="H578" s="7">
        <v>0</v>
      </c>
      <c r="I578" s="7"/>
      <c r="J578" s="7">
        <v>0</v>
      </c>
      <c r="K578" s="7">
        <v>0</v>
      </c>
      <c r="L578" s="7">
        <v>0</v>
      </c>
      <c r="M578" s="7"/>
      <c r="N578" s="7">
        <v>0</v>
      </c>
      <c r="O578" s="7">
        <v>0</v>
      </c>
      <c r="P578" s="7">
        <v>0</v>
      </c>
      <c r="Q578" s="7"/>
      <c r="R578" s="7">
        <v>0</v>
      </c>
      <c r="S578" s="7">
        <v>0</v>
      </c>
      <c r="T578" s="7">
        <v>0</v>
      </c>
      <c r="U578" s="7"/>
      <c r="V578" s="7">
        <v>0</v>
      </c>
      <c r="W578" s="7">
        <v>0</v>
      </c>
      <c r="X578" s="7">
        <v>0</v>
      </c>
      <c r="Y578" s="7"/>
      <c r="Z578" s="7">
        <v>0</v>
      </c>
      <c r="AA578" s="7">
        <v>0</v>
      </c>
      <c r="AB578" s="7">
        <v>0</v>
      </c>
      <c r="AC578" s="7"/>
      <c r="AD578" s="7">
        <v>0</v>
      </c>
      <c r="AE578" s="7">
        <v>0</v>
      </c>
      <c r="AF578" s="7">
        <v>0</v>
      </c>
      <c r="AG578" s="29">
        <v>877.35883000000001</v>
      </c>
      <c r="AH578" s="7">
        <v>939.21031999999991</v>
      </c>
      <c r="AI578" s="7">
        <v>939.21031999999991</v>
      </c>
      <c r="AJ578" s="7">
        <v>0</v>
      </c>
      <c r="AK578" s="29">
        <v>298.48194999999998</v>
      </c>
      <c r="AL578" s="7">
        <v>298.48194999999998</v>
      </c>
      <c r="AM578" s="105">
        <v>298.48194999999998</v>
      </c>
      <c r="AN578" s="7">
        <v>0</v>
      </c>
      <c r="AO578" s="11">
        <v>20</v>
      </c>
      <c r="AP578" s="105">
        <v>20</v>
      </c>
      <c r="AQ578" s="11">
        <v>468.57396999999997</v>
      </c>
      <c r="AR578" s="11">
        <v>263.56208000000004</v>
      </c>
      <c r="AS578" s="11">
        <v>1327.0928899999999</v>
      </c>
      <c r="AT578" s="11">
        <v>1327.0928899999999</v>
      </c>
      <c r="AU578" s="11">
        <v>1327.0928899999999</v>
      </c>
      <c r="AV578" s="11">
        <v>63.562080000000002</v>
      </c>
      <c r="AW578" s="11">
        <v>22.721589999999999</v>
      </c>
      <c r="AX578" s="11">
        <v>22.721589999999999</v>
      </c>
      <c r="AZ578" s="11">
        <v>63.562080000000002</v>
      </c>
      <c r="BA578" s="11">
        <v>219.96915000000001</v>
      </c>
    </row>
    <row r="579" spans="1:53" hidden="1" x14ac:dyDescent="0.25">
      <c r="A579">
        <v>6</v>
      </c>
      <c r="B579" t="str">
        <f t="shared" ref="B579:B642" si="67">C579&amp;"-"&amp;G579</f>
        <v>FrC-5911</v>
      </c>
      <c r="C579" s="2" t="s">
        <v>316</v>
      </c>
      <c r="D579" s="2" t="str">
        <f t="shared" si="64"/>
        <v>5</v>
      </c>
      <c r="E579" s="2" t="str">
        <f t="shared" si="65"/>
        <v>59</v>
      </c>
      <c r="F579" s="2" t="str">
        <f t="shared" si="66"/>
        <v>591</v>
      </c>
      <c r="G579" s="1" t="s">
        <v>737</v>
      </c>
      <c r="H579" s="7">
        <v>0</v>
      </c>
      <c r="I579" s="7"/>
      <c r="J579" s="7">
        <v>0</v>
      </c>
      <c r="K579" s="7">
        <v>0</v>
      </c>
      <c r="L579" s="7">
        <v>0</v>
      </c>
      <c r="M579" s="7"/>
      <c r="N579" s="7">
        <v>0</v>
      </c>
      <c r="O579" s="7">
        <v>0</v>
      </c>
      <c r="P579" s="7">
        <v>0</v>
      </c>
      <c r="Q579" s="7"/>
      <c r="R579" s="7">
        <v>0</v>
      </c>
      <c r="S579" s="7">
        <v>0</v>
      </c>
      <c r="T579" s="7">
        <v>0</v>
      </c>
      <c r="U579" s="7"/>
      <c r="V579" s="7">
        <v>0</v>
      </c>
      <c r="W579" s="7">
        <v>0</v>
      </c>
      <c r="X579" s="7">
        <v>0</v>
      </c>
      <c r="Y579" s="7"/>
      <c r="Z579" s="7">
        <v>0</v>
      </c>
      <c r="AA579" s="7">
        <v>0</v>
      </c>
      <c r="AB579" s="7">
        <v>0</v>
      </c>
      <c r="AC579" s="7"/>
      <c r="AD579" s="7">
        <v>0</v>
      </c>
      <c r="AE579" s="7">
        <v>0</v>
      </c>
      <c r="AF579" s="7">
        <v>0</v>
      </c>
      <c r="AG579" s="29">
        <v>0</v>
      </c>
      <c r="AH579" s="7">
        <v>0</v>
      </c>
      <c r="AI579" s="7">
        <v>0</v>
      </c>
      <c r="AJ579" s="7">
        <v>0</v>
      </c>
      <c r="AK579" s="29">
        <v>0</v>
      </c>
      <c r="AL579" s="7">
        <v>0</v>
      </c>
      <c r="AM579" s="105">
        <v>0</v>
      </c>
      <c r="AN579" s="7">
        <v>0</v>
      </c>
      <c r="AO579" s="11">
        <v>0</v>
      </c>
      <c r="AP579" s="105">
        <v>0</v>
      </c>
      <c r="AQ579" s="11">
        <v>0</v>
      </c>
      <c r="AR579" s="11">
        <v>0</v>
      </c>
      <c r="AS579" s="11">
        <v>0</v>
      </c>
      <c r="AT579" s="11">
        <v>0</v>
      </c>
      <c r="AU579" s="11">
        <v>0</v>
      </c>
      <c r="AV579" s="11">
        <v>0</v>
      </c>
      <c r="AW579" s="11">
        <v>0</v>
      </c>
      <c r="AX579" s="11">
        <v>0</v>
      </c>
      <c r="AZ579" s="11">
        <v>0</v>
      </c>
      <c r="BA579" s="11">
        <v>0</v>
      </c>
    </row>
    <row r="580" spans="1:53" hidden="1" x14ac:dyDescent="0.25">
      <c r="A580">
        <v>6</v>
      </c>
      <c r="B580" t="str">
        <f t="shared" si="67"/>
        <v>FrC-5912</v>
      </c>
      <c r="C580" s="2" t="s">
        <v>316</v>
      </c>
      <c r="D580" s="2" t="str">
        <f t="shared" ref="D580:D611" si="68">LEFT($G580,1)</f>
        <v>5</v>
      </c>
      <c r="E580" s="2" t="str">
        <f t="shared" ref="E580:E611" si="69">LEFT($G580,2)</f>
        <v>59</v>
      </c>
      <c r="F580" s="2" t="str">
        <f t="shared" ref="F580:F611" si="70">LEFT($G580,3)</f>
        <v>591</v>
      </c>
      <c r="G580" s="1" t="s">
        <v>738</v>
      </c>
      <c r="H580" s="7">
        <v>0</v>
      </c>
      <c r="I580" s="7"/>
      <c r="J580" s="7">
        <v>0</v>
      </c>
      <c r="K580" s="7">
        <v>0</v>
      </c>
      <c r="L580" s="7">
        <v>0</v>
      </c>
      <c r="M580" s="7"/>
      <c r="N580" s="7">
        <v>0</v>
      </c>
      <c r="O580" s="7">
        <v>0</v>
      </c>
      <c r="P580" s="7">
        <v>0</v>
      </c>
      <c r="Q580" s="7"/>
      <c r="R580" s="7">
        <v>0</v>
      </c>
      <c r="S580" s="7">
        <v>0</v>
      </c>
      <c r="T580" s="7">
        <v>0</v>
      </c>
      <c r="U580" s="7"/>
      <c r="V580" s="7">
        <v>0</v>
      </c>
      <c r="W580" s="7">
        <v>0</v>
      </c>
      <c r="X580" s="7">
        <v>0</v>
      </c>
      <c r="Y580" s="7"/>
      <c r="Z580" s="7">
        <v>0</v>
      </c>
      <c r="AA580" s="7">
        <v>0</v>
      </c>
      <c r="AB580" s="7">
        <v>1830</v>
      </c>
      <c r="AC580" s="7"/>
      <c r="AD580" s="7">
        <v>1468.41939</v>
      </c>
      <c r="AE580" s="7">
        <v>1513.307</v>
      </c>
      <c r="AF580" s="7">
        <v>2086</v>
      </c>
      <c r="AG580" s="29">
        <v>1480.2917199999999</v>
      </c>
      <c r="AH580" s="7">
        <v>1480.2917199999999</v>
      </c>
      <c r="AI580" s="7">
        <v>1480.2917199999999</v>
      </c>
      <c r="AJ580" s="7">
        <v>2069.7629999999999</v>
      </c>
      <c r="AK580" s="29">
        <v>2069.7629999999999</v>
      </c>
      <c r="AL580" s="7">
        <v>1905</v>
      </c>
      <c r="AM580" s="105">
        <v>1905</v>
      </c>
      <c r="AN580" s="7">
        <v>2165.7629999999999</v>
      </c>
      <c r="AO580" s="11">
        <v>2165.7629999999999</v>
      </c>
      <c r="AP580" s="105">
        <v>2165.7629999999999</v>
      </c>
      <c r="AQ580" s="11">
        <v>1703.0170000000001</v>
      </c>
      <c r="AR580" s="11">
        <v>2165.7629999999999</v>
      </c>
      <c r="AS580" s="11">
        <v>2165.7629999999999</v>
      </c>
      <c r="AT580" s="11">
        <v>1690.3935800000002</v>
      </c>
      <c r="AU580" s="11">
        <v>1690.3935800000002</v>
      </c>
      <c r="AV580" s="11">
        <v>2171.2631800000004</v>
      </c>
      <c r="AW580" s="11">
        <v>1637.20758</v>
      </c>
      <c r="AX580" s="11">
        <v>0</v>
      </c>
      <c r="AZ580" s="11">
        <v>2876.05285</v>
      </c>
      <c r="BA580" s="11">
        <v>0</v>
      </c>
    </row>
    <row r="581" spans="1:53" hidden="1" x14ac:dyDescent="0.25">
      <c r="A581">
        <v>6</v>
      </c>
      <c r="B581" t="str">
        <f t="shared" si="67"/>
        <v>FrC-5921</v>
      </c>
      <c r="C581" s="2" t="s">
        <v>316</v>
      </c>
      <c r="D581" s="2" t="str">
        <f t="shared" si="68"/>
        <v>5</v>
      </c>
      <c r="E581" s="2" t="str">
        <f t="shared" si="69"/>
        <v>59</v>
      </c>
      <c r="F581" s="2" t="str">
        <f t="shared" si="70"/>
        <v>592</v>
      </c>
      <c r="G581" s="1" t="s">
        <v>740</v>
      </c>
      <c r="H581" s="7">
        <v>0</v>
      </c>
      <c r="I581" s="7"/>
      <c r="J581" s="7">
        <v>0</v>
      </c>
      <c r="K581" s="7">
        <v>0</v>
      </c>
      <c r="L581" s="7">
        <v>0</v>
      </c>
      <c r="M581" s="7"/>
      <c r="N581" s="7">
        <v>0</v>
      </c>
      <c r="O581" s="7">
        <v>0</v>
      </c>
      <c r="P581" s="7">
        <v>0</v>
      </c>
      <c r="Q581" s="7"/>
      <c r="R581" s="7">
        <v>0</v>
      </c>
      <c r="S581" s="7">
        <v>0</v>
      </c>
      <c r="T581" s="7">
        <v>0</v>
      </c>
      <c r="U581" s="7"/>
      <c r="V581" s="7">
        <v>0</v>
      </c>
      <c r="W581" s="7">
        <v>0</v>
      </c>
      <c r="X581" s="7">
        <v>0</v>
      </c>
      <c r="Y581" s="7"/>
      <c r="Z581" s="7">
        <v>0</v>
      </c>
      <c r="AA581" s="7">
        <v>0</v>
      </c>
      <c r="AB581" s="7">
        <v>0</v>
      </c>
      <c r="AC581" s="7"/>
      <c r="AD581" s="7">
        <v>0</v>
      </c>
      <c r="AE581" s="7">
        <v>0</v>
      </c>
      <c r="AF581" s="7">
        <v>0</v>
      </c>
      <c r="AG581" s="29">
        <v>0</v>
      </c>
      <c r="AH581" s="7">
        <v>0</v>
      </c>
      <c r="AI581" s="7">
        <v>0</v>
      </c>
      <c r="AJ581" s="7">
        <v>0</v>
      </c>
      <c r="AK581" s="29">
        <v>0</v>
      </c>
      <c r="AL581" s="7">
        <v>0</v>
      </c>
      <c r="AM581" s="105">
        <v>0</v>
      </c>
      <c r="AN581" s="7">
        <v>0</v>
      </c>
      <c r="AO581" s="11">
        <v>0</v>
      </c>
      <c r="AP581" s="105">
        <v>0</v>
      </c>
      <c r="AQ581" s="11">
        <v>0</v>
      </c>
      <c r="AR581" s="11">
        <v>0</v>
      </c>
      <c r="AS581" s="11">
        <v>0</v>
      </c>
      <c r="AT581" s="11">
        <v>0</v>
      </c>
      <c r="AU581" s="11">
        <v>0</v>
      </c>
      <c r="AV581" s="11">
        <v>0</v>
      </c>
      <c r="AW581" s="11">
        <v>0</v>
      </c>
      <c r="AX581" s="11">
        <v>0</v>
      </c>
      <c r="AZ581" s="11">
        <v>0</v>
      </c>
      <c r="BA581" s="11">
        <v>0</v>
      </c>
    </row>
    <row r="582" spans="1:53" hidden="1" x14ac:dyDescent="0.25">
      <c r="A582">
        <v>6</v>
      </c>
      <c r="B582" t="str">
        <f t="shared" si="67"/>
        <v>FrC-5922</v>
      </c>
      <c r="C582" s="2" t="s">
        <v>316</v>
      </c>
      <c r="D582" s="2" t="str">
        <f t="shared" si="68"/>
        <v>5</v>
      </c>
      <c r="E582" s="2" t="str">
        <f t="shared" si="69"/>
        <v>59</v>
      </c>
      <c r="F582" s="2" t="str">
        <f t="shared" si="70"/>
        <v>592</v>
      </c>
      <c r="G582" s="1" t="s">
        <v>741</v>
      </c>
      <c r="H582" s="7">
        <v>0</v>
      </c>
      <c r="I582" s="7"/>
      <c r="J582" s="7">
        <v>0</v>
      </c>
      <c r="K582" s="7">
        <v>0</v>
      </c>
      <c r="L582" s="7">
        <v>0</v>
      </c>
      <c r="M582" s="7"/>
      <c r="N582" s="7">
        <v>0</v>
      </c>
      <c r="O582" s="7">
        <v>0</v>
      </c>
      <c r="P582" s="7">
        <v>0</v>
      </c>
      <c r="Q582" s="7"/>
      <c r="R582" s="7">
        <v>0</v>
      </c>
      <c r="S582" s="7">
        <v>0</v>
      </c>
      <c r="T582" s="7">
        <v>0</v>
      </c>
      <c r="U582" s="7"/>
      <c r="V582" s="7">
        <v>0</v>
      </c>
      <c r="W582" s="7">
        <v>0</v>
      </c>
      <c r="X582" s="7">
        <v>0</v>
      </c>
      <c r="Y582" s="7"/>
      <c r="Z582" s="7">
        <v>0</v>
      </c>
      <c r="AA582" s="7">
        <v>0</v>
      </c>
      <c r="AB582" s="7">
        <v>0</v>
      </c>
      <c r="AC582" s="7"/>
      <c r="AD582" s="7">
        <v>0</v>
      </c>
      <c r="AE582" s="7">
        <v>0</v>
      </c>
      <c r="AF582" s="7">
        <v>0</v>
      </c>
      <c r="AG582" s="29">
        <v>0</v>
      </c>
      <c r="AH582" s="7">
        <v>0</v>
      </c>
      <c r="AI582" s="7">
        <v>0</v>
      </c>
      <c r="AJ582" s="7">
        <v>0</v>
      </c>
      <c r="AK582" s="29">
        <v>0</v>
      </c>
      <c r="AL582" s="7">
        <v>0</v>
      </c>
      <c r="AM582" s="105">
        <v>0</v>
      </c>
      <c r="AN582" s="7">
        <v>0</v>
      </c>
      <c r="AO582" s="11">
        <v>0</v>
      </c>
      <c r="AP582" s="105">
        <v>0</v>
      </c>
      <c r="AQ582" s="11">
        <v>0</v>
      </c>
      <c r="AR582" s="11">
        <v>0</v>
      </c>
      <c r="AS582" s="11">
        <v>0</v>
      </c>
      <c r="AT582" s="11">
        <v>0</v>
      </c>
      <c r="AU582" s="11">
        <v>0</v>
      </c>
      <c r="AV582" s="11">
        <v>0</v>
      </c>
      <c r="AW582" s="11">
        <v>0</v>
      </c>
      <c r="AX582" s="11">
        <v>0</v>
      </c>
      <c r="AZ582" s="11">
        <v>0</v>
      </c>
      <c r="BA582" s="11">
        <v>0</v>
      </c>
    </row>
    <row r="583" spans="1:53" hidden="1" x14ac:dyDescent="0.25">
      <c r="A583">
        <v>6</v>
      </c>
      <c r="B583" t="str">
        <f t="shared" si="67"/>
        <v>FrC-5930</v>
      </c>
      <c r="C583" s="2" t="s">
        <v>316</v>
      </c>
      <c r="D583" s="2" t="str">
        <f t="shared" si="68"/>
        <v>5</v>
      </c>
      <c r="E583" s="2" t="str">
        <f t="shared" si="69"/>
        <v>59</v>
      </c>
      <c r="F583" s="2" t="str">
        <f t="shared" si="70"/>
        <v>593</v>
      </c>
      <c r="G583" s="1" t="s">
        <v>742</v>
      </c>
      <c r="H583" s="7">
        <v>0</v>
      </c>
      <c r="I583" s="7"/>
      <c r="J583" s="7">
        <v>0</v>
      </c>
      <c r="K583" s="7">
        <v>0</v>
      </c>
      <c r="L583" s="7">
        <v>0</v>
      </c>
      <c r="M583" s="7"/>
      <c r="N583" s="7">
        <v>0</v>
      </c>
      <c r="O583" s="7">
        <v>0</v>
      </c>
      <c r="P583" s="7">
        <v>0</v>
      </c>
      <c r="Q583" s="7"/>
      <c r="R583" s="7">
        <v>0</v>
      </c>
      <c r="S583" s="7">
        <v>0</v>
      </c>
      <c r="T583" s="7">
        <v>0</v>
      </c>
      <c r="U583" s="7"/>
      <c r="V583" s="7">
        <v>0</v>
      </c>
      <c r="W583" s="7">
        <v>0</v>
      </c>
      <c r="X583" s="7">
        <v>0</v>
      </c>
      <c r="Y583" s="7"/>
      <c r="Z583" s="7">
        <v>0</v>
      </c>
      <c r="AA583" s="7">
        <v>0</v>
      </c>
      <c r="AB583" s="7">
        <v>0</v>
      </c>
      <c r="AC583" s="7"/>
      <c r="AD583" s="7">
        <v>0</v>
      </c>
      <c r="AE583" s="7">
        <v>0</v>
      </c>
      <c r="AF583" s="7">
        <v>0</v>
      </c>
      <c r="AG583" s="29">
        <v>0</v>
      </c>
      <c r="AH583" s="7">
        <v>0</v>
      </c>
      <c r="AI583" s="7">
        <v>0</v>
      </c>
      <c r="AJ583" s="7">
        <v>0</v>
      </c>
      <c r="AK583" s="29">
        <v>0</v>
      </c>
      <c r="AL583" s="7">
        <v>0</v>
      </c>
      <c r="AM583" s="105">
        <v>0</v>
      </c>
      <c r="AN583" s="7">
        <v>0</v>
      </c>
      <c r="AO583" s="11">
        <v>0</v>
      </c>
      <c r="AP583" s="105">
        <v>0</v>
      </c>
      <c r="AQ583" s="11">
        <v>0</v>
      </c>
      <c r="AR583" s="11">
        <v>0</v>
      </c>
      <c r="AS583" s="11">
        <v>0</v>
      </c>
      <c r="AT583" s="11">
        <v>0</v>
      </c>
      <c r="AU583" s="11">
        <v>0</v>
      </c>
      <c r="AV583" s="11">
        <v>0</v>
      </c>
      <c r="AW583" s="11">
        <v>0</v>
      </c>
      <c r="AX583" s="11">
        <v>0</v>
      </c>
      <c r="AZ583" s="11">
        <v>0</v>
      </c>
      <c r="BA583" s="11">
        <v>0</v>
      </c>
    </row>
    <row r="584" spans="1:53" hidden="1" x14ac:dyDescent="0.25">
      <c r="A584">
        <v>6</v>
      </c>
      <c r="B584" t="str">
        <f t="shared" si="67"/>
        <v>FrC-5941</v>
      </c>
      <c r="C584" s="2" t="s">
        <v>316</v>
      </c>
      <c r="D584" s="2" t="str">
        <f t="shared" si="68"/>
        <v>5</v>
      </c>
      <c r="E584" s="2" t="str">
        <f t="shared" si="69"/>
        <v>59</v>
      </c>
      <c r="F584" s="2" t="str">
        <f t="shared" si="70"/>
        <v>594</v>
      </c>
      <c r="G584" s="1" t="s">
        <v>743</v>
      </c>
      <c r="H584" s="7">
        <v>0</v>
      </c>
      <c r="I584" s="7"/>
      <c r="J584" s="7">
        <v>0</v>
      </c>
      <c r="K584" s="7">
        <v>0</v>
      </c>
      <c r="L584" s="7">
        <v>0</v>
      </c>
      <c r="M584" s="7"/>
      <c r="N584" s="7">
        <v>0</v>
      </c>
      <c r="O584" s="7">
        <v>0</v>
      </c>
      <c r="P584" s="7">
        <v>0</v>
      </c>
      <c r="Q584" s="7"/>
      <c r="R584" s="7">
        <v>0</v>
      </c>
      <c r="S584" s="7">
        <v>0</v>
      </c>
      <c r="T584" s="7">
        <v>0</v>
      </c>
      <c r="U584" s="7"/>
      <c r="V584" s="7">
        <v>0</v>
      </c>
      <c r="W584" s="7">
        <v>0</v>
      </c>
      <c r="X584" s="7">
        <v>0</v>
      </c>
      <c r="Y584" s="7"/>
      <c r="Z584" s="7">
        <v>0</v>
      </c>
      <c r="AA584" s="7">
        <v>0</v>
      </c>
      <c r="AB584" s="7">
        <v>0</v>
      </c>
      <c r="AC584" s="7"/>
      <c r="AD584" s="7">
        <v>0</v>
      </c>
      <c r="AE584" s="7">
        <v>0</v>
      </c>
      <c r="AF584" s="7">
        <v>0</v>
      </c>
      <c r="AG584" s="29">
        <v>0</v>
      </c>
      <c r="AH584" s="7">
        <v>0</v>
      </c>
      <c r="AI584" s="7">
        <v>0</v>
      </c>
      <c r="AJ584" s="7">
        <v>0</v>
      </c>
      <c r="AK584" s="29">
        <v>0</v>
      </c>
      <c r="AL584" s="7">
        <v>0</v>
      </c>
      <c r="AM584" s="105">
        <v>0</v>
      </c>
      <c r="AN584" s="7">
        <v>0</v>
      </c>
      <c r="AO584" s="11">
        <v>0</v>
      </c>
      <c r="AP584" s="105">
        <v>0</v>
      </c>
      <c r="AQ584" s="11">
        <v>0</v>
      </c>
      <c r="AR584" s="11">
        <v>0</v>
      </c>
      <c r="AS584" s="11">
        <v>0</v>
      </c>
      <c r="AT584" s="11">
        <v>0</v>
      </c>
      <c r="AU584" s="11">
        <v>0</v>
      </c>
      <c r="AV584" s="11">
        <v>0</v>
      </c>
      <c r="AW584" s="11">
        <v>0</v>
      </c>
      <c r="AX584" s="11">
        <v>0</v>
      </c>
      <c r="AZ584" s="11">
        <v>0</v>
      </c>
      <c r="BA584" s="11">
        <v>0</v>
      </c>
    </row>
    <row r="585" spans="1:53" hidden="1" x14ac:dyDescent="0.25">
      <c r="A585">
        <v>6</v>
      </c>
      <c r="B585" t="str">
        <f t="shared" si="67"/>
        <v>FrC-5942</v>
      </c>
      <c r="C585" s="2" t="s">
        <v>316</v>
      </c>
      <c r="D585" s="2" t="str">
        <f t="shared" si="68"/>
        <v>5</v>
      </c>
      <c r="E585" s="2" t="str">
        <f t="shared" si="69"/>
        <v>59</v>
      </c>
      <c r="F585" s="2" t="str">
        <f t="shared" si="70"/>
        <v>594</v>
      </c>
      <c r="G585" s="1" t="s">
        <v>744</v>
      </c>
      <c r="H585" s="7">
        <v>0</v>
      </c>
      <c r="I585" s="7"/>
      <c r="J585" s="7">
        <v>0</v>
      </c>
      <c r="K585" s="7">
        <v>0</v>
      </c>
      <c r="L585" s="7">
        <v>0</v>
      </c>
      <c r="M585" s="7"/>
      <c r="N585" s="7">
        <v>0</v>
      </c>
      <c r="O585" s="7">
        <v>0</v>
      </c>
      <c r="P585" s="7">
        <v>0</v>
      </c>
      <c r="Q585" s="7"/>
      <c r="R585" s="7">
        <v>0</v>
      </c>
      <c r="S585" s="7">
        <v>0</v>
      </c>
      <c r="T585" s="7">
        <v>0</v>
      </c>
      <c r="U585" s="7"/>
      <c r="V585" s="7">
        <v>0</v>
      </c>
      <c r="W585" s="7">
        <v>0</v>
      </c>
      <c r="X585" s="7">
        <v>0</v>
      </c>
      <c r="Y585" s="7"/>
      <c r="Z585" s="7">
        <v>0</v>
      </c>
      <c r="AA585" s="7">
        <v>0</v>
      </c>
      <c r="AB585" s="7">
        <v>0</v>
      </c>
      <c r="AC585" s="7"/>
      <c r="AD585" s="7">
        <v>0</v>
      </c>
      <c r="AE585" s="7">
        <v>0</v>
      </c>
      <c r="AF585" s="7">
        <v>0</v>
      </c>
      <c r="AG585" s="29">
        <v>0</v>
      </c>
      <c r="AH585" s="7">
        <v>0</v>
      </c>
      <c r="AI585" s="7">
        <v>0</v>
      </c>
      <c r="AJ585" s="7">
        <v>0</v>
      </c>
      <c r="AK585" s="29">
        <v>0</v>
      </c>
      <c r="AL585" s="7">
        <v>0</v>
      </c>
      <c r="AM585" s="105">
        <v>0</v>
      </c>
      <c r="AN585" s="7">
        <v>0</v>
      </c>
      <c r="AO585" s="11">
        <v>0</v>
      </c>
      <c r="AP585" s="105">
        <v>0</v>
      </c>
      <c r="AQ585" s="11">
        <v>0</v>
      </c>
      <c r="AR585" s="11">
        <v>0</v>
      </c>
      <c r="AS585" s="11">
        <v>0</v>
      </c>
      <c r="AT585" s="11">
        <v>0</v>
      </c>
      <c r="AU585" s="11">
        <v>0</v>
      </c>
      <c r="AV585" s="11">
        <v>0</v>
      </c>
      <c r="AW585" s="11">
        <v>0</v>
      </c>
      <c r="AX585" s="11">
        <v>0</v>
      </c>
      <c r="AZ585" s="11">
        <v>0</v>
      </c>
      <c r="BA585" s="11">
        <v>0</v>
      </c>
    </row>
    <row r="586" spans="1:53" hidden="1" x14ac:dyDescent="0.25">
      <c r="A586">
        <v>6</v>
      </c>
      <c r="B586" t="str">
        <f t="shared" si="67"/>
        <v>FrC-5951</v>
      </c>
      <c r="C586" s="2" t="s">
        <v>316</v>
      </c>
      <c r="D586" s="2" t="str">
        <f t="shared" si="68"/>
        <v>5</v>
      </c>
      <c r="E586" s="2" t="str">
        <f t="shared" si="69"/>
        <v>59</v>
      </c>
      <c r="F586" s="2" t="str">
        <f t="shared" si="70"/>
        <v>595</v>
      </c>
      <c r="G586" s="1" t="s">
        <v>745</v>
      </c>
      <c r="H586" s="7">
        <v>0</v>
      </c>
      <c r="I586" s="7"/>
      <c r="J586" s="7">
        <v>0</v>
      </c>
      <c r="K586" s="7">
        <v>0</v>
      </c>
      <c r="L586" s="7">
        <v>0</v>
      </c>
      <c r="M586" s="7"/>
      <c r="N586" s="7">
        <v>0</v>
      </c>
      <c r="O586" s="7">
        <v>0</v>
      </c>
      <c r="P586" s="7">
        <v>0</v>
      </c>
      <c r="Q586" s="7"/>
      <c r="R586" s="7">
        <v>0</v>
      </c>
      <c r="S586" s="7">
        <v>0</v>
      </c>
      <c r="T586" s="7">
        <v>0</v>
      </c>
      <c r="U586" s="7"/>
      <c r="V586" s="7">
        <v>0</v>
      </c>
      <c r="W586" s="7">
        <v>0</v>
      </c>
      <c r="X586" s="7">
        <v>0</v>
      </c>
      <c r="Y586" s="7"/>
      <c r="Z586" s="7">
        <v>0</v>
      </c>
      <c r="AA586" s="7">
        <v>0</v>
      </c>
      <c r="AB586" s="7">
        <v>0</v>
      </c>
      <c r="AC586" s="7"/>
      <c r="AD586" s="7">
        <v>0</v>
      </c>
      <c r="AE586" s="7">
        <v>0</v>
      </c>
      <c r="AF586" s="7">
        <v>0</v>
      </c>
      <c r="AG586" s="29">
        <v>0</v>
      </c>
      <c r="AH586" s="7">
        <v>0</v>
      </c>
      <c r="AI586" s="7">
        <v>0</v>
      </c>
      <c r="AJ586" s="7">
        <v>0</v>
      </c>
      <c r="AK586" s="29">
        <v>0</v>
      </c>
      <c r="AL586" s="7">
        <v>0</v>
      </c>
      <c r="AM586" s="105">
        <v>0</v>
      </c>
      <c r="AN586" s="7">
        <v>0</v>
      </c>
      <c r="AO586" s="11">
        <v>0</v>
      </c>
      <c r="AP586" s="105">
        <v>0</v>
      </c>
      <c r="AQ586" s="11">
        <v>0</v>
      </c>
      <c r="AR586" s="11">
        <v>0</v>
      </c>
      <c r="AS586" s="11">
        <v>0</v>
      </c>
      <c r="AT586" s="11">
        <v>0</v>
      </c>
      <c r="AU586" s="11">
        <v>0</v>
      </c>
      <c r="AV586" s="11">
        <v>0</v>
      </c>
      <c r="AW586" s="11">
        <v>0</v>
      </c>
      <c r="AX586" s="11">
        <v>0</v>
      </c>
      <c r="AZ586" s="11">
        <v>0</v>
      </c>
      <c r="BA586" s="11">
        <v>0</v>
      </c>
    </row>
    <row r="587" spans="1:53" hidden="1" x14ac:dyDescent="0.25">
      <c r="A587">
        <v>6</v>
      </c>
      <c r="B587" t="str">
        <f t="shared" si="67"/>
        <v>FrC-5952</v>
      </c>
      <c r="C587" s="2" t="s">
        <v>316</v>
      </c>
      <c r="D587" s="2" t="str">
        <f t="shared" si="68"/>
        <v>5</v>
      </c>
      <c r="E587" s="2" t="str">
        <f t="shared" si="69"/>
        <v>59</v>
      </c>
      <c r="F587" s="2" t="str">
        <f t="shared" si="70"/>
        <v>595</v>
      </c>
      <c r="G587" s="1" t="s">
        <v>746</v>
      </c>
      <c r="H587" s="7">
        <v>0</v>
      </c>
      <c r="I587" s="7"/>
      <c r="J587" s="7">
        <v>0</v>
      </c>
      <c r="K587" s="7">
        <v>0</v>
      </c>
      <c r="L587" s="7">
        <v>0</v>
      </c>
      <c r="M587" s="7"/>
      <c r="N587" s="7">
        <v>0</v>
      </c>
      <c r="O587" s="7">
        <v>0</v>
      </c>
      <c r="P587" s="7">
        <v>0</v>
      </c>
      <c r="Q587" s="7"/>
      <c r="R587" s="7">
        <v>0</v>
      </c>
      <c r="S587" s="7">
        <v>0</v>
      </c>
      <c r="T587" s="7">
        <v>0</v>
      </c>
      <c r="U587" s="7"/>
      <c r="V587" s="7">
        <v>0</v>
      </c>
      <c r="W587" s="7">
        <v>0</v>
      </c>
      <c r="X587" s="7">
        <v>0</v>
      </c>
      <c r="Y587" s="7"/>
      <c r="Z587" s="7">
        <v>0</v>
      </c>
      <c r="AA587" s="7">
        <v>0</v>
      </c>
      <c r="AB587" s="7">
        <v>0</v>
      </c>
      <c r="AC587" s="7"/>
      <c r="AD587" s="7">
        <v>0</v>
      </c>
      <c r="AE587" s="7">
        <v>0</v>
      </c>
      <c r="AF587" s="7">
        <v>0</v>
      </c>
      <c r="AG587" s="29">
        <v>0</v>
      </c>
      <c r="AH587" s="7">
        <v>0</v>
      </c>
      <c r="AI587" s="7">
        <v>0</v>
      </c>
      <c r="AJ587" s="7">
        <v>0</v>
      </c>
      <c r="AK587" s="29">
        <v>0</v>
      </c>
      <c r="AL587" s="7">
        <v>0</v>
      </c>
      <c r="AM587" s="105">
        <v>0</v>
      </c>
      <c r="AN587" s="7">
        <v>0</v>
      </c>
      <c r="AO587" s="11">
        <v>0</v>
      </c>
      <c r="AP587" s="105">
        <v>0</v>
      </c>
      <c r="AQ587" s="11">
        <v>0</v>
      </c>
      <c r="AR587" s="11">
        <v>0</v>
      </c>
      <c r="AS587" s="11">
        <v>0</v>
      </c>
      <c r="AT587" s="11">
        <v>0</v>
      </c>
      <c r="AU587" s="11">
        <v>0</v>
      </c>
      <c r="AV587" s="11">
        <v>0</v>
      </c>
      <c r="AW587" s="11">
        <v>0</v>
      </c>
      <c r="AX587" s="11">
        <v>0</v>
      </c>
      <c r="AZ587" s="11">
        <v>0</v>
      </c>
      <c r="BA587" s="11">
        <v>0</v>
      </c>
    </row>
    <row r="588" spans="1:53" hidden="1" x14ac:dyDescent="0.25">
      <c r="A588">
        <v>6</v>
      </c>
      <c r="B588" t="str">
        <f t="shared" si="67"/>
        <v>FrC-5960</v>
      </c>
      <c r="C588" s="2" t="s">
        <v>316</v>
      </c>
      <c r="D588" s="2" t="str">
        <f t="shared" si="68"/>
        <v>5</v>
      </c>
      <c r="E588" s="2" t="str">
        <f t="shared" si="69"/>
        <v>59</v>
      </c>
      <c r="F588" s="2" t="str">
        <f t="shared" si="70"/>
        <v>596</v>
      </c>
      <c r="G588" s="1" t="s">
        <v>747</v>
      </c>
      <c r="H588" s="7">
        <v>0</v>
      </c>
      <c r="I588" s="7"/>
      <c r="J588" s="7">
        <v>0</v>
      </c>
      <c r="K588" s="7">
        <v>0</v>
      </c>
      <c r="L588" s="7">
        <v>0</v>
      </c>
      <c r="M588" s="7"/>
      <c r="N588" s="7">
        <v>0</v>
      </c>
      <c r="O588" s="7">
        <v>0</v>
      </c>
      <c r="P588" s="7">
        <v>0</v>
      </c>
      <c r="Q588" s="7"/>
      <c r="R588" s="7">
        <v>0</v>
      </c>
      <c r="S588" s="7">
        <v>0</v>
      </c>
      <c r="T588" s="7">
        <v>0</v>
      </c>
      <c r="U588" s="7"/>
      <c r="V588" s="7">
        <v>0</v>
      </c>
      <c r="W588" s="7">
        <v>0</v>
      </c>
      <c r="X588" s="7">
        <v>0</v>
      </c>
      <c r="Y588" s="7"/>
      <c r="Z588" s="7">
        <v>0</v>
      </c>
      <c r="AA588" s="7">
        <v>0</v>
      </c>
      <c r="AB588" s="7">
        <v>0</v>
      </c>
      <c r="AC588" s="7"/>
      <c r="AD588" s="7">
        <v>0</v>
      </c>
      <c r="AE588" s="7">
        <v>0</v>
      </c>
      <c r="AF588" s="7">
        <v>0</v>
      </c>
      <c r="AG588" s="29">
        <v>0</v>
      </c>
      <c r="AH588" s="7">
        <v>0</v>
      </c>
      <c r="AI588" s="7">
        <v>0</v>
      </c>
      <c r="AJ588" s="7">
        <v>0</v>
      </c>
      <c r="AK588" s="29">
        <v>0</v>
      </c>
      <c r="AL588" s="7">
        <v>0</v>
      </c>
      <c r="AM588" s="105">
        <v>0</v>
      </c>
      <c r="AN588" s="7">
        <v>0</v>
      </c>
      <c r="AO588" s="11">
        <v>0</v>
      </c>
      <c r="AP588" s="105">
        <v>0</v>
      </c>
      <c r="AQ588" s="11">
        <v>0</v>
      </c>
      <c r="AR588" s="11">
        <v>0</v>
      </c>
      <c r="AS588" s="11">
        <v>0</v>
      </c>
      <c r="AT588" s="11">
        <v>0</v>
      </c>
      <c r="AU588" s="11">
        <v>0</v>
      </c>
      <c r="AV588" s="11">
        <v>0</v>
      </c>
      <c r="AW588" s="11">
        <v>0</v>
      </c>
      <c r="AX588" s="11">
        <v>0</v>
      </c>
      <c r="AZ588" s="11">
        <v>0</v>
      </c>
      <c r="BA588" s="11">
        <v>0</v>
      </c>
    </row>
    <row r="589" spans="1:53" hidden="1" x14ac:dyDescent="0.25">
      <c r="A589">
        <v>6</v>
      </c>
      <c r="B589" t="str">
        <f t="shared" si="67"/>
        <v>FrC-6611</v>
      </c>
      <c r="C589" s="2" t="s">
        <v>316</v>
      </c>
      <c r="D589" s="2" t="str">
        <f t="shared" si="68"/>
        <v>6</v>
      </c>
      <c r="E589" s="2" t="str">
        <f t="shared" si="69"/>
        <v>66</v>
      </c>
      <c r="F589" s="2" t="str">
        <f t="shared" si="70"/>
        <v>661</v>
      </c>
      <c r="G589" s="1" t="s">
        <v>748</v>
      </c>
      <c r="H589" s="7">
        <v>0</v>
      </c>
      <c r="I589" s="7"/>
      <c r="J589" s="7">
        <v>0</v>
      </c>
      <c r="K589" s="7">
        <v>0</v>
      </c>
      <c r="L589" s="7">
        <v>0</v>
      </c>
      <c r="M589" s="7"/>
      <c r="N589" s="7">
        <v>0</v>
      </c>
      <c r="O589" s="7">
        <v>0</v>
      </c>
      <c r="P589" s="7">
        <v>0</v>
      </c>
      <c r="Q589" s="7"/>
      <c r="R589" s="7">
        <v>0</v>
      </c>
      <c r="S589" s="7">
        <v>12673</v>
      </c>
      <c r="T589" s="7">
        <v>0</v>
      </c>
      <c r="U589" s="7"/>
      <c r="V589" s="7">
        <v>13034</v>
      </c>
      <c r="W589" s="7">
        <v>5330.2293600000003</v>
      </c>
      <c r="X589" s="7">
        <v>0</v>
      </c>
      <c r="Y589" s="7"/>
      <c r="Z589" s="7">
        <v>7003.3684400000002</v>
      </c>
      <c r="AA589" s="7">
        <v>0</v>
      </c>
      <c r="AB589" s="7">
        <v>149.41904</v>
      </c>
      <c r="AC589" s="7"/>
      <c r="AD589" s="7">
        <v>0</v>
      </c>
      <c r="AE589" s="7">
        <v>0</v>
      </c>
      <c r="AF589" s="7">
        <v>0</v>
      </c>
      <c r="AG589" s="29">
        <v>0</v>
      </c>
      <c r="AH589" s="7">
        <v>0</v>
      </c>
      <c r="AI589" s="7">
        <v>0</v>
      </c>
      <c r="AJ589" s="7">
        <v>0</v>
      </c>
      <c r="AK589" s="29">
        <v>0</v>
      </c>
      <c r="AL589" s="7">
        <v>0</v>
      </c>
      <c r="AM589" s="105">
        <v>0</v>
      </c>
      <c r="AN589" s="7">
        <v>0</v>
      </c>
      <c r="AO589" s="11">
        <v>0</v>
      </c>
      <c r="AP589" s="105">
        <v>0</v>
      </c>
      <c r="AQ589" s="11">
        <v>0</v>
      </c>
      <c r="AR589" s="11">
        <v>0</v>
      </c>
      <c r="AS589" s="11">
        <v>0</v>
      </c>
      <c r="AT589" s="11">
        <v>0</v>
      </c>
      <c r="AU589" s="11">
        <v>0</v>
      </c>
      <c r="AV589" s="11">
        <v>0</v>
      </c>
      <c r="AW589" s="11">
        <v>0</v>
      </c>
      <c r="AX589" s="11">
        <v>0</v>
      </c>
      <c r="AZ589" s="11">
        <v>0</v>
      </c>
      <c r="BA589" s="11">
        <v>0</v>
      </c>
    </row>
    <row r="590" spans="1:53" hidden="1" x14ac:dyDescent="0.25">
      <c r="A590">
        <v>6</v>
      </c>
      <c r="B590" t="str">
        <f t="shared" si="67"/>
        <v>FrC-6612</v>
      </c>
      <c r="C590" s="2" t="s">
        <v>316</v>
      </c>
      <c r="D590" s="2" t="str">
        <f t="shared" si="68"/>
        <v>6</v>
      </c>
      <c r="E590" s="2" t="str">
        <f t="shared" si="69"/>
        <v>66</v>
      </c>
      <c r="F590" s="2" t="str">
        <f t="shared" si="70"/>
        <v>661</v>
      </c>
      <c r="G590" s="1" t="s">
        <v>749</v>
      </c>
      <c r="H590" s="7">
        <v>0</v>
      </c>
      <c r="I590" s="7"/>
      <c r="J590" s="7">
        <v>0</v>
      </c>
      <c r="K590" s="7">
        <v>0</v>
      </c>
      <c r="L590" s="7">
        <v>0</v>
      </c>
      <c r="M590" s="7"/>
      <c r="N590" s="7">
        <v>0</v>
      </c>
      <c r="O590" s="7">
        <v>0</v>
      </c>
      <c r="P590" s="7">
        <v>0</v>
      </c>
      <c r="Q590" s="7"/>
      <c r="R590" s="7">
        <v>0</v>
      </c>
      <c r="S590" s="7">
        <v>0</v>
      </c>
      <c r="T590" s="7">
        <v>0</v>
      </c>
      <c r="U590" s="7"/>
      <c r="V590" s="7">
        <v>0</v>
      </c>
      <c r="W590" s="7">
        <v>94.024379999999994</v>
      </c>
      <c r="X590" s="7">
        <v>0</v>
      </c>
      <c r="Y590" s="7"/>
      <c r="Z590" s="7">
        <v>23.51023</v>
      </c>
      <c r="AA590" s="7">
        <v>0</v>
      </c>
      <c r="AB590" s="7">
        <v>23.51023</v>
      </c>
      <c r="AC590" s="7"/>
      <c r="AD590" s="7">
        <v>0</v>
      </c>
      <c r="AE590" s="7">
        <v>0</v>
      </c>
      <c r="AF590" s="7">
        <v>23.51</v>
      </c>
      <c r="AG590" s="29">
        <v>0</v>
      </c>
      <c r="AH590" s="7">
        <v>0</v>
      </c>
      <c r="AI590" s="7">
        <v>0</v>
      </c>
      <c r="AJ590" s="7">
        <v>0</v>
      </c>
      <c r="AK590" s="29">
        <v>0</v>
      </c>
      <c r="AL590" s="7">
        <v>0</v>
      </c>
      <c r="AM590" s="105">
        <v>0</v>
      </c>
      <c r="AN590" s="7">
        <v>0</v>
      </c>
      <c r="AO590" s="11">
        <v>0</v>
      </c>
      <c r="AP590" s="105">
        <v>0</v>
      </c>
      <c r="AQ590" s="11">
        <v>0</v>
      </c>
      <c r="AR590" s="11">
        <v>0</v>
      </c>
      <c r="AS590" s="11">
        <v>0</v>
      </c>
      <c r="AT590" s="11">
        <v>0</v>
      </c>
      <c r="AU590" s="11">
        <v>0</v>
      </c>
      <c r="AV590" s="11">
        <v>0</v>
      </c>
      <c r="AW590" s="11">
        <v>0</v>
      </c>
      <c r="AX590" s="11">
        <v>0</v>
      </c>
      <c r="AZ590" s="11">
        <v>0</v>
      </c>
      <c r="BA590" s="11">
        <v>0</v>
      </c>
    </row>
    <row r="591" spans="1:53" hidden="1" x14ac:dyDescent="0.25">
      <c r="A591">
        <v>6</v>
      </c>
      <c r="B591" t="str">
        <f t="shared" si="67"/>
        <v>FrC-6621</v>
      </c>
      <c r="C591" s="2" t="s">
        <v>316</v>
      </c>
      <c r="D591" s="2" t="str">
        <f t="shared" si="68"/>
        <v>6</v>
      </c>
      <c r="E591" s="2" t="str">
        <f t="shared" si="69"/>
        <v>66</v>
      </c>
      <c r="F591" s="2" t="str">
        <f t="shared" si="70"/>
        <v>662</v>
      </c>
      <c r="G591" s="1" t="s">
        <v>750</v>
      </c>
      <c r="H591" s="7">
        <v>0</v>
      </c>
      <c r="I591" s="7"/>
      <c r="J591" s="7">
        <v>0</v>
      </c>
      <c r="K591" s="7">
        <v>0</v>
      </c>
      <c r="L591" s="7">
        <v>0</v>
      </c>
      <c r="M591" s="7"/>
      <c r="N591" s="7">
        <v>0</v>
      </c>
      <c r="O591" s="7">
        <v>0</v>
      </c>
      <c r="P591" s="7">
        <v>0</v>
      </c>
      <c r="Q591" s="7"/>
      <c r="R591" s="7">
        <v>0</v>
      </c>
      <c r="S591" s="7">
        <v>0</v>
      </c>
      <c r="T591" s="7">
        <v>0</v>
      </c>
      <c r="U591" s="7"/>
      <c r="V591" s="7">
        <v>0</v>
      </c>
      <c r="W591" s="7">
        <v>0</v>
      </c>
      <c r="X591" s="7">
        <v>0</v>
      </c>
      <c r="Y591" s="7"/>
      <c r="Z591" s="7">
        <v>0</v>
      </c>
      <c r="AA591" s="7">
        <v>0</v>
      </c>
      <c r="AB591" s="7">
        <v>0</v>
      </c>
      <c r="AC591" s="7"/>
      <c r="AD591" s="7">
        <v>0</v>
      </c>
      <c r="AE591" s="7">
        <v>0</v>
      </c>
      <c r="AF591" s="7">
        <v>0</v>
      </c>
      <c r="AG591" s="29">
        <v>0</v>
      </c>
      <c r="AH591" s="7">
        <v>0</v>
      </c>
      <c r="AI591" s="7">
        <v>0</v>
      </c>
      <c r="AJ591" s="7">
        <v>0</v>
      </c>
      <c r="AK591" s="29">
        <v>0</v>
      </c>
      <c r="AL591" s="7">
        <v>0</v>
      </c>
      <c r="AM591" s="105">
        <v>0</v>
      </c>
      <c r="AN591" s="7">
        <v>0</v>
      </c>
      <c r="AO591" s="11">
        <v>0</v>
      </c>
      <c r="AP591" s="105">
        <v>0</v>
      </c>
      <c r="AQ591" s="11">
        <v>0</v>
      </c>
      <c r="AR591" s="11">
        <v>0</v>
      </c>
      <c r="AS591" s="11">
        <v>0</v>
      </c>
      <c r="AT591" s="11">
        <v>0</v>
      </c>
      <c r="AU591" s="11">
        <v>0</v>
      </c>
      <c r="AV591" s="11">
        <v>0</v>
      </c>
      <c r="AW591" s="11">
        <v>0</v>
      </c>
      <c r="AX591" s="11">
        <v>0</v>
      </c>
      <c r="AZ591" s="11">
        <v>0</v>
      </c>
      <c r="BA591" s="11">
        <v>0</v>
      </c>
    </row>
    <row r="592" spans="1:53" hidden="1" x14ac:dyDescent="0.25">
      <c r="A592">
        <v>6</v>
      </c>
      <c r="B592" t="str">
        <f t="shared" si="67"/>
        <v>FrC-6622</v>
      </c>
      <c r="C592" s="2" t="s">
        <v>316</v>
      </c>
      <c r="D592" s="2" t="str">
        <f t="shared" si="68"/>
        <v>6</v>
      </c>
      <c r="E592" s="2" t="str">
        <f t="shared" si="69"/>
        <v>66</v>
      </c>
      <c r="F592" s="2" t="str">
        <f t="shared" si="70"/>
        <v>662</v>
      </c>
      <c r="G592" s="1" t="s">
        <v>751</v>
      </c>
      <c r="H592" s="7">
        <v>0</v>
      </c>
      <c r="I592" s="7"/>
      <c r="J592" s="7">
        <v>0</v>
      </c>
      <c r="K592" s="7">
        <v>0</v>
      </c>
      <c r="L592" s="7">
        <v>0</v>
      </c>
      <c r="M592" s="7"/>
      <c r="N592" s="7">
        <v>0</v>
      </c>
      <c r="O592" s="7">
        <v>0</v>
      </c>
      <c r="P592" s="7">
        <v>0</v>
      </c>
      <c r="Q592" s="7"/>
      <c r="R592" s="7">
        <v>0</v>
      </c>
      <c r="S592" s="7">
        <v>0</v>
      </c>
      <c r="T592" s="7">
        <v>0</v>
      </c>
      <c r="U592" s="7"/>
      <c r="V592" s="7">
        <v>0</v>
      </c>
      <c r="W592" s="7">
        <v>0</v>
      </c>
      <c r="X592" s="7">
        <v>0</v>
      </c>
      <c r="Y592" s="7"/>
      <c r="Z592" s="7">
        <v>0</v>
      </c>
      <c r="AA592" s="7">
        <v>0</v>
      </c>
      <c r="AB592" s="7">
        <v>0</v>
      </c>
      <c r="AC592" s="7"/>
      <c r="AD592" s="7">
        <v>0</v>
      </c>
      <c r="AE592" s="7">
        <v>0</v>
      </c>
      <c r="AF592" s="7">
        <v>0</v>
      </c>
      <c r="AG592" s="29">
        <v>0</v>
      </c>
      <c r="AH592" s="7">
        <v>0</v>
      </c>
      <c r="AI592" s="7">
        <v>0</v>
      </c>
      <c r="AJ592" s="7">
        <v>0</v>
      </c>
      <c r="AK592" s="29">
        <v>0</v>
      </c>
      <c r="AL592" s="7">
        <v>0</v>
      </c>
      <c r="AM592" s="105">
        <v>0</v>
      </c>
      <c r="AN592" s="7">
        <v>0</v>
      </c>
      <c r="AO592" s="11">
        <v>0</v>
      </c>
      <c r="AP592" s="105">
        <v>0</v>
      </c>
      <c r="AQ592" s="11">
        <v>0</v>
      </c>
      <c r="AR592" s="11">
        <v>0</v>
      </c>
      <c r="AS592" s="11">
        <v>0</v>
      </c>
      <c r="AT592" s="11">
        <v>0</v>
      </c>
      <c r="AU592" s="11">
        <v>0</v>
      </c>
      <c r="AV592" s="11">
        <v>0</v>
      </c>
      <c r="AW592" s="11">
        <v>0</v>
      </c>
      <c r="AX592" s="11">
        <v>0</v>
      </c>
      <c r="AZ592" s="11">
        <v>0</v>
      </c>
      <c r="BA592" s="11">
        <v>0</v>
      </c>
    </row>
    <row r="593" spans="1:53" hidden="1" x14ac:dyDescent="0.25">
      <c r="A593">
        <v>6</v>
      </c>
      <c r="B593" t="str">
        <f t="shared" si="67"/>
        <v>FrC-6631</v>
      </c>
      <c r="C593" s="2" t="s">
        <v>316</v>
      </c>
      <c r="D593" s="2" t="str">
        <f t="shared" si="68"/>
        <v>6</v>
      </c>
      <c r="E593" s="2" t="str">
        <f t="shared" si="69"/>
        <v>66</v>
      </c>
      <c r="F593" s="2" t="str">
        <f t="shared" si="70"/>
        <v>663</v>
      </c>
      <c r="G593" s="1" t="s">
        <v>752</v>
      </c>
      <c r="H593" s="7">
        <v>0</v>
      </c>
      <c r="I593" s="7"/>
      <c r="J593" s="7">
        <v>0</v>
      </c>
      <c r="K593" s="7">
        <v>0</v>
      </c>
      <c r="L593" s="7">
        <v>0</v>
      </c>
      <c r="M593" s="7"/>
      <c r="N593" s="7">
        <v>0</v>
      </c>
      <c r="O593" s="7">
        <v>0</v>
      </c>
      <c r="P593" s="7">
        <v>0</v>
      </c>
      <c r="Q593" s="7"/>
      <c r="R593" s="7">
        <v>0</v>
      </c>
      <c r="S593" s="7">
        <v>0</v>
      </c>
      <c r="T593" s="7">
        <v>0</v>
      </c>
      <c r="U593" s="7"/>
      <c r="V593" s="7">
        <v>0</v>
      </c>
      <c r="W593" s="7">
        <v>0</v>
      </c>
      <c r="X593" s="7">
        <v>0</v>
      </c>
      <c r="Y593" s="7"/>
      <c r="Z593" s="7">
        <v>0</v>
      </c>
      <c r="AA593" s="7">
        <v>0</v>
      </c>
      <c r="AB593" s="7">
        <v>0</v>
      </c>
      <c r="AC593" s="7"/>
      <c r="AD593" s="7">
        <v>0</v>
      </c>
      <c r="AE593" s="7">
        <v>0</v>
      </c>
      <c r="AF593" s="7">
        <v>20600</v>
      </c>
      <c r="AG593" s="29">
        <v>0</v>
      </c>
      <c r="AH593" s="7">
        <v>0</v>
      </c>
      <c r="AI593" s="7">
        <v>0</v>
      </c>
      <c r="AJ593" s="7">
        <v>0</v>
      </c>
      <c r="AK593" s="29">
        <v>0</v>
      </c>
      <c r="AL593" s="7">
        <v>0</v>
      </c>
      <c r="AM593" s="105">
        <v>0</v>
      </c>
      <c r="AN593" s="7">
        <v>0</v>
      </c>
      <c r="AO593" s="11">
        <v>4940.71</v>
      </c>
      <c r="AP593" s="105">
        <v>4940.71</v>
      </c>
      <c r="AQ593" s="11">
        <v>4940.71</v>
      </c>
      <c r="AR593" s="11">
        <v>0</v>
      </c>
      <c r="AS593" s="11">
        <v>3725.0313300000003</v>
      </c>
      <c r="AT593" s="11">
        <v>2849.431</v>
      </c>
      <c r="AU593" s="11">
        <v>3589.431</v>
      </c>
      <c r="AV593" s="11">
        <v>3537.8</v>
      </c>
      <c r="AW593" s="11">
        <v>3537.8</v>
      </c>
      <c r="AX593" s="11">
        <v>14962.04</v>
      </c>
      <c r="AZ593" s="11">
        <v>0</v>
      </c>
      <c r="BA593" s="11">
        <v>0</v>
      </c>
    </row>
    <row r="594" spans="1:53" hidden="1" x14ac:dyDescent="0.25">
      <c r="A594">
        <v>6</v>
      </c>
      <c r="B594" t="str">
        <f t="shared" si="67"/>
        <v>FrC-6632</v>
      </c>
      <c r="C594" s="2" t="s">
        <v>316</v>
      </c>
      <c r="D594" s="2" t="str">
        <f t="shared" si="68"/>
        <v>6</v>
      </c>
      <c r="E594" s="2" t="str">
        <f t="shared" si="69"/>
        <v>66</v>
      </c>
      <c r="F594" s="2" t="str">
        <f t="shared" si="70"/>
        <v>663</v>
      </c>
      <c r="G594" s="1" t="s">
        <v>753</v>
      </c>
      <c r="H594" s="7">
        <v>0</v>
      </c>
      <c r="I594" s="7"/>
      <c r="J594" s="7">
        <v>0</v>
      </c>
      <c r="K594" s="7">
        <v>0</v>
      </c>
      <c r="L594" s="7">
        <v>0</v>
      </c>
      <c r="M594" s="7"/>
      <c r="N594" s="7">
        <v>0</v>
      </c>
      <c r="O594" s="7">
        <v>0</v>
      </c>
      <c r="P594" s="7">
        <v>0</v>
      </c>
      <c r="Q594" s="7"/>
      <c r="R594" s="7">
        <v>0</v>
      </c>
      <c r="S594" s="7">
        <v>0</v>
      </c>
      <c r="T594" s="7">
        <v>0</v>
      </c>
      <c r="U594" s="7"/>
      <c r="V594" s="7">
        <v>0</v>
      </c>
      <c r="W594" s="7">
        <v>0</v>
      </c>
      <c r="X594" s="7">
        <v>0</v>
      </c>
      <c r="Y594" s="7"/>
      <c r="Z594" s="7">
        <v>0</v>
      </c>
      <c r="AA594" s="7">
        <v>0</v>
      </c>
      <c r="AB594" s="7">
        <v>0</v>
      </c>
      <c r="AC594" s="7"/>
      <c r="AD594" s="7">
        <v>0</v>
      </c>
      <c r="AE594" s="7">
        <v>0</v>
      </c>
      <c r="AF594" s="7">
        <v>0</v>
      </c>
      <c r="AG594" s="29">
        <v>0</v>
      </c>
      <c r="AH594" s="7">
        <v>0</v>
      </c>
      <c r="AI594" s="7">
        <v>0</v>
      </c>
      <c r="AJ594" s="7">
        <v>0</v>
      </c>
      <c r="AK594" s="29">
        <v>0</v>
      </c>
      <c r="AL594" s="7">
        <v>0</v>
      </c>
      <c r="AM594" s="105">
        <v>0</v>
      </c>
      <c r="AN594" s="7">
        <v>0</v>
      </c>
      <c r="AO594" s="11">
        <v>0</v>
      </c>
      <c r="AP594" s="105">
        <v>0</v>
      </c>
      <c r="AQ594" s="11">
        <v>0</v>
      </c>
      <c r="AR594" s="11">
        <v>0</v>
      </c>
      <c r="AS594" s="11">
        <v>0</v>
      </c>
      <c r="AT594" s="11">
        <v>0</v>
      </c>
      <c r="AU594" s="11">
        <v>0</v>
      </c>
      <c r="AV594" s="11">
        <v>0</v>
      </c>
      <c r="AW594" s="11">
        <v>0</v>
      </c>
      <c r="AX594" s="11">
        <v>0</v>
      </c>
      <c r="AZ594" s="11">
        <v>0</v>
      </c>
      <c r="BA594" s="11">
        <v>0</v>
      </c>
    </row>
    <row r="595" spans="1:53" hidden="1" x14ac:dyDescent="0.25">
      <c r="A595">
        <v>6</v>
      </c>
      <c r="B595" t="str">
        <f t="shared" si="67"/>
        <v>FrC-6641</v>
      </c>
      <c r="C595" s="2" t="s">
        <v>316</v>
      </c>
      <c r="D595" s="2" t="str">
        <f t="shared" si="68"/>
        <v>6</v>
      </c>
      <c r="E595" s="2" t="str">
        <f t="shared" si="69"/>
        <v>66</v>
      </c>
      <c r="F595" s="2" t="str">
        <f t="shared" si="70"/>
        <v>664</v>
      </c>
      <c r="G595" s="1" t="s">
        <v>754</v>
      </c>
      <c r="H595" s="7">
        <v>0</v>
      </c>
      <c r="I595" s="7"/>
      <c r="J595" s="7">
        <v>0</v>
      </c>
      <c r="K595" s="7">
        <v>0</v>
      </c>
      <c r="L595" s="7">
        <v>0</v>
      </c>
      <c r="M595" s="7"/>
      <c r="N595" s="7">
        <v>0</v>
      </c>
      <c r="O595" s="7">
        <v>0</v>
      </c>
      <c r="P595" s="7">
        <v>0</v>
      </c>
      <c r="Q595" s="7"/>
      <c r="R595" s="7">
        <v>0</v>
      </c>
      <c r="S595" s="7">
        <v>0</v>
      </c>
      <c r="T595" s="7">
        <v>0</v>
      </c>
      <c r="U595" s="7"/>
      <c r="V595" s="7">
        <v>0</v>
      </c>
      <c r="W595" s="7">
        <v>0</v>
      </c>
      <c r="X595" s="7">
        <v>0</v>
      </c>
      <c r="Y595" s="7"/>
      <c r="Z595" s="7">
        <v>0</v>
      </c>
      <c r="AA595" s="7">
        <v>0</v>
      </c>
      <c r="AB595" s="7">
        <v>0</v>
      </c>
      <c r="AC595" s="7"/>
      <c r="AD595" s="7">
        <v>0</v>
      </c>
      <c r="AE595" s="7">
        <v>0</v>
      </c>
      <c r="AF595" s="7">
        <v>0</v>
      </c>
      <c r="AG595" s="29">
        <v>0</v>
      </c>
      <c r="AH595" s="7">
        <v>0</v>
      </c>
      <c r="AI595" s="7">
        <v>0</v>
      </c>
      <c r="AJ595" s="7">
        <v>0</v>
      </c>
      <c r="AK595" s="29">
        <v>0</v>
      </c>
      <c r="AL595" s="7">
        <v>0</v>
      </c>
      <c r="AM595" s="105">
        <v>0</v>
      </c>
      <c r="AN595" s="7">
        <v>0</v>
      </c>
      <c r="AO595" s="11">
        <v>0</v>
      </c>
      <c r="AP595" s="105">
        <v>0</v>
      </c>
      <c r="AQ595" s="11">
        <v>0</v>
      </c>
      <c r="AR595" s="11">
        <v>0</v>
      </c>
      <c r="AS595" s="11">
        <v>0</v>
      </c>
      <c r="AT595" s="11">
        <v>0</v>
      </c>
      <c r="AU595" s="11">
        <v>0</v>
      </c>
      <c r="AV595" s="11">
        <v>0</v>
      </c>
      <c r="AW595" s="11">
        <v>0</v>
      </c>
      <c r="AX595" s="11">
        <v>0</v>
      </c>
      <c r="AZ595" s="11">
        <v>0</v>
      </c>
      <c r="BA595" s="11">
        <v>0</v>
      </c>
    </row>
    <row r="596" spans="1:53" hidden="1" x14ac:dyDescent="0.25">
      <c r="A596">
        <v>6</v>
      </c>
      <c r="B596" t="str">
        <f t="shared" si="67"/>
        <v>FrC-6642</v>
      </c>
      <c r="C596" s="2" t="s">
        <v>316</v>
      </c>
      <c r="D596" s="2" t="str">
        <f t="shared" si="68"/>
        <v>6</v>
      </c>
      <c r="E596" s="2" t="str">
        <f t="shared" si="69"/>
        <v>66</v>
      </c>
      <c r="F596" s="2" t="str">
        <f t="shared" si="70"/>
        <v>664</v>
      </c>
      <c r="G596" s="1" t="s">
        <v>755</v>
      </c>
      <c r="H596" s="7">
        <v>0</v>
      </c>
      <c r="I596" s="7"/>
      <c r="J596" s="7">
        <v>0</v>
      </c>
      <c r="K596" s="7">
        <v>0</v>
      </c>
      <c r="L596" s="7">
        <v>0</v>
      </c>
      <c r="M596" s="7"/>
      <c r="N596" s="7">
        <v>0</v>
      </c>
      <c r="O596" s="7">
        <v>0</v>
      </c>
      <c r="P596" s="7">
        <v>0</v>
      </c>
      <c r="Q596" s="7"/>
      <c r="R596" s="7">
        <v>0</v>
      </c>
      <c r="S596" s="7">
        <v>0</v>
      </c>
      <c r="T596" s="7">
        <v>0</v>
      </c>
      <c r="U596" s="7"/>
      <c r="V596" s="7">
        <v>0</v>
      </c>
      <c r="W596" s="7">
        <v>0</v>
      </c>
      <c r="X596" s="7">
        <v>0</v>
      </c>
      <c r="Y596" s="7"/>
      <c r="Z596" s="7">
        <v>0</v>
      </c>
      <c r="AA596" s="7">
        <v>0</v>
      </c>
      <c r="AB596" s="7">
        <v>0</v>
      </c>
      <c r="AC596" s="7"/>
      <c r="AD596" s="7">
        <v>0</v>
      </c>
      <c r="AE596" s="7">
        <v>0</v>
      </c>
      <c r="AF596" s="7">
        <v>0</v>
      </c>
      <c r="AG596" s="29">
        <v>0</v>
      </c>
      <c r="AH596" s="7">
        <v>0</v>
      </c>
      <c r="AI596" s="7">
        <v>0</v>
      </c>
      <c r="AJ596" s="7">
        <v>0</v>
      </c>
      <c r="AK596" s="29">
        <v>0</v>
      </c>
      <c r="AL596" s="7">
        <v>0</v>
      </c>
      <c r="AM596" s="105">
        <v>0</v>
      </c>
      <c r="AN596" s="7">
        <v>0</v>
      </c>
      <c r="AO596" s="11">
        <v>0</v>
      </c>
      <c r="AP596" s="105">
        <v>501.44716999999997</v>
      </c>
      <c r="AQ596" s="11">
        <v>0</v>
      </c>
      <c r="AR596" s="11">
        <v>0</v>
      </c>
      <c r="AS596" s="11">
        <v>0</v>
      </c>
      <c r="AT596" s="11">
        <v>0</v>
      </c>
      <c r="AU596" s="11">
        <v>0</v>
      </c>
      <c r="AV596" s="11">
        <v>0</v>
      </c>
      <c r="AW596" s="11">
        <v>0</v>
      </c>
      <c r="AX596" s="11">
        <v>0</v>
      </c>
      <c r="AZ596" s="11">
        <v>0</v>
      </c>
      <c r="BA596" s="11">
        <v>0</v>
      </c>
    </row>
    <row r="597" spans="1:53" hidden="1" x14ac:dyDescent="0.25">
      <c r="A597">
        <v>6</v>
      </c>
      <c r="B597" t="str">
        <f t="shared" si="67"/>
        <v>FrC-6651</v>
      </c>
      <c r="C597" s="2" t="s">
        <v>316</v>
      </c>
      <c r="D597" s="2" t="str">
        <f t="shared" si="68"/>
        <v>6</v>
      </c>
      <c r="E597" s="2" t="str">
        <f t="shared" si="69"/>
        <v>66</v>
      </c>
      <c r="F597" s="2" t="str">
        <f t="shared" si="70"/>
        <v>665</v>
      </c>
      <c r="G597" s="1" t="s">
        <v>756</v>
      </c>
      <c r="H597" s="7">
        <v>0</v>
      </c>
      <c r="I597" s="7"/>
      <c r="J597" s="7">
        <v>0</v>
      </c>
      <c r="K597" s="7">
        <v>0</v>
      </c>
      <c r="L597" s="7">
        <v>0</v>
      </c>
      <c r="M597" s="7"/>
      <c r="N597" s="7">
        <v>0</v>
      </c>
      <c r="O597" s="7">
        <v>0</v>
      </c>
      <c r="P597" s="7">
        <v>0</v>
      </c>
      <c r="Q597" s="7"/>
      <c r="R597" s="7">
        <v>0</v>
      </c>
      <c r="S597" s="7">
        <v>0</v>
      </c>
      <c r="T597" s="7">
        <v>0</v>
      </c>
      <c r="U597" s="7"/>
      <c r="V597" s="7">
        <v>0</v>
      </c>
      <c r="W597" s="7">
        <v>0</v>
      </c>
      <c r="X597" s="7">
        <v>0</v>
      </c>
      <c r="Y597" s="7"/>
      <c r="Z597" s="7">
        <v>0</v>
      </c>
      <c r="AA597" s="7">
        <v>0</v>
      </c>
      <c r="AB597" s="7">
        <v>0</v>
      </c>
      <c r="AC597" s="7"/>
      <c r="AD597" s="7">
        <v>0</v>
      </c>
      <c r="AE597" s="7">
        <v>0</v>
      </c>
      <c r="AF597" s="7">
        <v>0</v>
      </c>
      <c r="AG597" s="29">
        <v>0</v>
      </c>
      <c r="AH597" s="7">
        <v>0</v>
      </c>
      <c r="AI597" s="7">
        <v>0</v>
      </c>
      <c r="AJ597" s="7">
        <v>0</v>
      </c>
      <c r="AK597" s="29">
        <v>0</v>
      </c>
      <c r="AL597" s="7">
        <v>0</v>
      </c>
      <c r="AM597" s="105">
        <v>0</v>
      </c>
      <c r="AN597" s="7">
        <v>0</v>
      </c>
      <c r="AO597" s="11">
        <v>0</v>
      </c>
      <c r="AP597" s="105">
        <v>0</v>
      </c>
      <c r="AQ597" s="11">
        <v>0</v>
      </c>
      <c r="AR597" s="11">
        <v>0</v>
      </c>
      <c r="AS597" s="11">
        <v>0</v>
      </c>
      <c r="AT597" s="11">
        <v>0</v>
      </c>
      <c r="AU597" s="11">
        <v>0</v>
      </c>
      <c r="AV597" s="11">
        <v>0</v>
      </c>
      <c r="AW597" s="11">
        <v>0</v>
      </c>
      <c r="AX597" s="11">
        <v>0</v>
      </c>
      <c r="AZ597" s="11">
        <v>0</v>
      </c>
      <c r="BA597" s="11">
        <v>0</v>
      </c>
    </row>
    <row r="598" spans="1:53" hidden="1" x14ac:dyDescent="0.25">
      <c r="A598">
        <v>6</v>
      </c>
      <c r="B598" t="str">
        <f t="shared" si="67"/>
        <v>FrC-6652</v>
      </c>
      <c r="C598" s="2" t="s">
        <v>316</v>
      </c>
      <c r="D598" s="2" t="str">
        <f t="shared" si="68"/>
        <v>6</v>
      </c>
      <c r="E598" s="2" t="str">
        <f t="shared" si="69"/>
        <v>66</v>
      </c>
      <c r="F598" s="2" t="str">
        <f t="shared" si="70"/>
        <v>665</v>
      </c>
      <c r="G598" s="1" t="s">
        <v>757</v>
      </c>
      <c r="H598" s="7">
        <v>0</v>
      </c>
      <c r="I598" s="7"/>
      <c r="J598" s="7">
        <v>0</v>
      </c>
      <c r="K598" s="7">
        <v>0</v>
      </c>
      <c r="L598" s="7">
        <v>0</v>
      </c>
      <c r="M598" s="7"/>
      <c r="N598" s="7">
        <v>0</v>
      </c>
      <c r="O598" s="7">
        <v>0</v>
      </c>
      <c r="P598" s="7">
        <v>0</v>
      </c>
      <c r="Q598" s="7"/>
      <c r="R598" s="7">
        <v>0</v>
      </c>
      <c r="S598" s="7">
        <v>0</v>
      </c>
      <c r="T598" s="7">
        <v>0</v>
      </c>
      <c r="U598" s="7"/>
      <c r="V598" s="7">
        <v>0</v>
      </c>
      <c r="W598" s="7">
        <v>0</v>
      </c>
      <c r="X598" s="7">
        <v>0</v>
      </c>
      <c r="Y598" s="7"/>
      <c r="Z598" s="7">
        <v>0</v>
      </c>
      <c r="AA598" s="7">
        <v>0</v>
      </c>
      <c r="AB598" s="7">
        <v>0</v>
      </c>
      <c r="AC598" s="7"/>
      <c r="AD598" s="7">
        <v>0</v>
      </c>
      <c r="AE598" s="7">
        <v>0</v>
      </c>
      <c r="AF598" s="7">
        <v>0</v>
      </c>
      <c r="AG598" s="29">
        <v>0</v>
      </c>
      <c r="AH598" s="7">
        <v>0</v>
      </c>
      <c r="AI598" s="7">
        <v>0</v>
      </c>
      <c r="AJ598" s="7">
        <v>0</v>
      </c>
      <c r="AK598" s="29">
        <v>0</v>
      </c>
      <c r="AL598" s="7">
        <v>0</v>
      </c>
      <c r="AM598" s="105">
        <v>0</v>
      </c>
      <c r="AN598" s="7">
        <v>0</v>
      </c>
      <c r="AO598" s="11">
        <v>0</v>
      </c>
      <c r="AP598" s="105">
        <v>0</v>
      </c>
      <c r="AQ598" s="11">
        <v>0</v>
      </c>
      <c r="AR598" s="11">
        <v>0</v>
      </c>
      <c r="AS598" s="11">
        <v>0</v>
      </c>
      <c r="AT598" s="11">
        <v>0</v>
      </c>
      <c r="AU598" s="11">
        <v>0</v>
      </c>
      <c r="AV598" s="11">
        <v>0</v>
      </c>
      <c r="AW598" s="11">
        <v>0</v>
      </c>
      <c r="AX598" s="11">
        <v>0</v>
      </c>
      <c r="AZ598" s="11">
        <v>0</v>
      </c>
      <c r="BA598" s="11">
        <v>0</v>
      </c>
    </row>
    <row r="599" spans="1:53" hidden="1" x14ac:dyDescent="0.25">
      <c r="A599">
        <v>6</v>
      </c>
      <c r="B599" t="str">
        <f t="shared" si="67"/>
        <v>FrC-6661</v>
      </c>
      <c r="C599" s="2" t="s">
        <v>316</v>
      </c>
      <c r="D599" s="2" t="str">
        <f t="shared" si="68"/>
        <v>6</v>
      </c>
      <c r="E599" s="2" t="str">
        <f t="shared" si="69"/>
        <v>66</v>
      </c>
      <c r="F599" s="2" t="str">
        <f t="shared" si="70"/>
        <v>666</v>
      </c>
      <c r="G599" s="1" t="s">
        <v>2398</v>
      </c>
      <c r="H599" s="7">
        <v>0</v>
      </c>
      <c r="I599" s="7"/>
      <c r="J599" s="7">
        <v>0</v>
      </c>
      <c r="K599" s="7">
        <v>0</v>
      </c>
      <c r="L599" s="7">
        <v>0</v>
      </c>
      <c r="M599" s="7"/>
      <c r="N599" s="7">
        <v>0</v>
      </c>
      <c r="O599" s="7">
        <v>0</v>
      </c>
      <c r="P599" s="7">
        <v>0</v>
      </c>
      <c r="Q599" s="7"/>
      <c r="R599" s="7">
        <v>0</v>
      </c>
      <c r="S599" s="7">
        <v>0</v>
      </c>
      <c r="T599" s="7">
        <v>0</v>
      </c>
      <c r="U599" s="7"/>
      <c r="V599" s="7">
        <v>0</v>
      </c>
      <c r="W599" s="7">
        <v>0</v>
      </c>
      <c r="X599" s="7">
        <v>0</v>
      </c>
      <c r="Y599" s="7"/>
      <c r="Z599" s="7">
        <v>0</v>
      </c>
      <c r="AA599" s="7">
        <v>0</v>
      </c>
      <c r="AB599" s="7">
        <v>0</v>
      </c>
      <c r="AC599" s="7"/>
      <c r="AD599" s="7">
        <v>0</v>
      </c>
      <c r="AE599" s="7">
        <v>0</v>
      </c>
      <c r="AF599" s="7">
        <v>0</v>
      </c>
      <c r="AG599" s="29">
        <v>0</v>
      </c>
      <c r="AH599" s="7">
        <v>0</v>
      </c>
      <c r="AI599" s="7">
        <v>0</v>
      </c>
      <c r="AJ599" s="7">
        <v>0</v>
      </c>
      <c r="AK599" s="29">
        <v>0</v>
      </c>
      <c r="AL599" s="7">
        <v>0</v>
      </c>
      <c r="AM599" s="105">
        <v>0</v>
      </c>
      <c r="AN599" s="7">
        <v>0</v>
      </c>
      <c r="AO599" s="11">
        <v>0</v>
      </c>
      <c r="AP599" s="105">
        <v>0</v>
      </c>
      <c r="AQ599" s="11">
        <v>0</v>
      </c>
      <c r="AR599" s="11">
        <v>0</v>
      </c>
      <c r="AS599" s="11">
        <v>0</v>
      </c>
      <c r="AT599" s="11">
        <v>0</v>
      </c>
      <c r="AU599" s="11">
        <v>0</v>
      </c>
      <c r="AV599" s="11">
        <v>0</v>
      </c>
      <c r="AW599" s="11">
        <v>0</v>
      </c>
      <c r="AX599" s="11">
        <v>0</v>
      </c>
      <c r="AZ599" s="11">
        <v>0</v>
      </c>
      <c r="BA599" s="11">
        <v>0</v>
      </c>
    </row>
    <row r="600" spans="1:53" hidden="1" x14ac:dyDescent="0.25">
      <c r="A600">
        <v>6</v>
      </c>
      <c r="B600" t="str">
        <f t="shared" si="67"/>
        <v>FrC-6662</v>
      </c>
      <c r="C600" s="2" t="s">
        <v>316</v>
      </c>
      <c r="D600" s="2" t="str">
        <f t="shared" si="68"/>
        <v>6</v>
      </c>
      <c r="E600" s="2" t="str">
        <f t="shared" si="69"/>
        <v>66</v>
      </c>
      <c r="F600" s="2" t="str">
        <f t="shared" si="70"/>
        <v>666</v>
      </c>
      <c r="G600" s="1" t="s">
        <v>2399</v>
      </c>
      <c r="H600" s="7">
        <v>0</v>
      </c>
      <c r="I600" s="7"/>
      <c r="J600" s="7">
        <v>0</v>
      </c>
      <c r="K600" s="7">
        <v>0</v>
      </c>
      <c r="L600" s="7">
        <v>0</v>
      </c>
      <c r="M600" s="7"/>
      <c r="N600" s="7">
        <v>0</v>
      </c>
      <c r="O600" s="7">
        <v>0</v>
      </c>
      <c r="P600" s="7">
        <v>0</v>
      </c>
      <c r="Q600" s="7"/>
      <c r="R600" s="7">
        <v>0</v>
      </c>
      <c r="S600" s="7">
        <v>0</v>
      </c>
      <c r="T600" s="7">
        <v>0</v>
      </c>
      <c r="U600" s="7"/>
      <c r="V600" s="7">
        <v>0</v>
      </c>
      <c r="W600" s="7">
        <v>0</v>
      </c>
      <c r="X600" s="7">
        <v>0</v>
      </c>
      <c r="Y600" s="7"/>
      <c r="Z600" s="7">
        <v>0</v>
      </c>
      <c r="AA600" s="7">
        <v>0</v>
      </c>
      <c r="AB600" s="7">
        <v>0</v>
      </c>
      <c r="AC600" s="7"/>
      <c r="AD600" s="7">
        <v>0</v>
      </c>
      <c r="AE600" s="7">
        <v>0</v>
      </c>
      <c r="AF600" s="7">
        <v>0</v>
      </c>
      <c r="AG600" s="29">
        <v>0</v>
      </c>
      <c r="AH600" s="7">
        <v>0</v>
      </c>
      <c r="AI600" s="7">
        <v>0</v>
      </c>
      <c r="AJ600" s="7">
        <v>0</v>
      </c>
      <c r="AK600" s="29">
        <v>0</v>
      </c>
      <c r="AL600" s="7">
        <v>0</v>
      </c>
      <c r="AM600" s="105">
        <v>0</v>
      </c>
      <c r="AN600" s="7">
        <v>0</v>
      </c>
      <c r="AO600" s="11">
        <v>0</v>
      </c>
      <c r="AP600" s="105">
        <v>0</v>
      </c>
      <c r="AQ600" s="11">
        <v>0</v>
      </c>
      <c r="AR600" s="11">
        <v>0</v>
      </c>
      <c r="AS600" s="11">
        <v>0</v>
      </c>
      <c r="AT600" s="11">
        <v>0</v>
      </c>
      <c r="AU600" s="11">
        <v>0</v>
      </c>
      <c r="AV600" s="11">
        <v>0</v>
      </c>
      <c r="AW600" s="11">
        <v>0</v>
      </c>
      <c r="AX600" s="11">
        <v>0</v>
      </c>
      <c r="AZ600" s="11">
        <v>0</v>
      </c>
      <c r="BA600" s="11">
        <v>0</v>
      </c>
    </row>
    <row r="601" spans="1:53" hidden="1" x14ac:dyDescent="0.25">
      <c r="A601">
        <v>6</v>
      </c>
      <c r="B601" t="str">
        <f t="shared" si="67"/>
        <v>FrC-6671</v>
      </c>
      <c r="C601" s="2" t="s">
        <v>316</v>
      </c>
      <c r="D601" s="2" t="str">
        <f t="shared" si="68"/>
        <v>6</v>
      </c>
      <c r="E601" s="2" t="str">
        <f t="shared" si="69"/>
        <v>66</v>
      </c>
      <c r="F601" s="2" t="str">
        <f t="shared" si="70"/>
        <v>667</v>
      </c>
      <c r="G601" s="1" t="s">
        <v>2400</v>
      </c>
      <c r="H601" s="7">
        <v>0</v>
      </c>
      <c r="I601" s="7"/>
      <c r="J601" s="7">
        <v>0</v>
      </c>
      <c r="K601" s="7">
        <v>0</v>
      </c>
      <c r="L601" s="7">
        <v>0</v>
      </c>
      <c r="M601" s="7"/>
      <c r="N601" s="7">
        <v>0</v>
      </c>
      <c r="O601" s="7">
        <v>0</v>
      </c>
      <c r="P601" s="7">
        <v>0</v>
      </c>
      <c r="Q601" s="7"/>
      <c r="R601" s="7">
        <v>0</v>
      </c>
      <c r="S601" s="7">
        <v>0</v>
      </c>
      <c r="T601" s="7">
        <v>0</v>
      </c>
      <c r="U601" s="7"/>
      <c r="V601" s="7">
        <v>0</v>
      </c>
      <c r="W601" s="7">
        <v>0</v>
      </c>
      <c r="X601" s="7">
        <v>0</v>
      </c>
      <c r="Y601" s="7"/>
      <c r="Z601" s="7">
        <v>0</v>
      </c>
      <c r="AA601" s="7">
        <v>0</v>
      </c>
      <c r="AB601" s="7">
        <v>0</v>
      </c>
      <c r="AC601" s="7"/>
      <c r="AD601" s="7">
        <v>0</v>
      </c>
      <c r="AE601" s="29">
        <v>180</v>
      </c>
      <c r="AF601" s="7">
        <v>0</v>
      </c>
      <c r="AG601" s="29">
        <v>0</v>
      </c>
      <c r="AH601" s="7">
        <v>0</v>
      </c>
      <c r="AI601" s="7">
        <v>0</v>
      </c>
      <c r="AJ601" s="7">
        <v>0</v>
      </c>
      <c r="AK601" s="29">
        <v>480</v>
      </c>
      <c r="AL601" s="7">
        <v>480</v>
      </c>
      <c r="AM601" s="105">
        <v>0</v>
      </c>
      <c r="AN601" s="7">
        <v>0</v>
      </c>
      <c r="AO601" s="11">
        <v>0</v>
      </c>
      <c r="AP601" s="105">
        <v>0</v>
      </c>
      <c r="AQ601" s="11">
        <v>0</v>
      </c>
      <c r="AR601" s="11">
        <v>0</v>
      </c>
      <c r="AS601" s="11">
        <v>0</v>
      </c>
      <c r="AT601" s="11">
        <v>0</v>
      </c>
      <c r="AU601" s="11">
        <v>0</v>
      </c>
      <c r="AV601" s="11">
        <v>0</v>
      </c>
      <c r="AW601" s="11">
        <v>0</v>
      </c>
      <c r="AX601" s="11">
        <v>447.20954</v>
      </c>
      <c r="AZ601" s="11">
        <v>0</v>
      </c>
      <c r="BA601" s="11">
        <v>889.73305000000005</v>
      </c>
    </row>
    <row r="602" spans="1:53" hidden="1" x14ac:dyDescent="0.25">
      <c r="A602">
        <v>6</v>
      </c>
      <c r="B602" t="str">
        <f t="shared" si="67"/>
        <v>FrC-6672</v>
      </c>
      <c r="C602" s="2" t="s">
        <v>316</v>
      </c>
      <c r="D602" s="2" t="str">
        <f t="shared" si="68"/>
        <v>6</v>
      </c>
      <c r="E602" s="2" t="str">
        <f t="shared" si="69"/>
        <v>66</v>
      </c>
      <c r="F602" s="2" t="str">
        <f t="shared" si="70"/>
        <v>667</v>
      </c>
      <c r="G602" s="1" t="s">
        <v>2401</v>
      </c>
      <c r="H602" s="7">
        <v>0</v>
      </c>
      <c r="I602" s="7"/>
      <c r="J602" s="7">
        <v>0</v>
      </c>
      <c r="K602" s="7">
        <v>0</v>
      </c>
      <c r="L602" s="7">
        <v>0</v>
      </c>
      <c r="M602" s="7"/>
      <c r="N602" s="7">
        <v>0</v>
      </c>
      <c r="O602" s="7">
        <v>0</v>
      </c>
      <c r="P602" s="7">
        <v>0</v>
      </c>
      <c r="Q602" s="7"/>
      <c r="R602" s="7">
        <v>0</v>
      </c>
      <c r="S602" s="7">
        <v>0</v>
      </c>
      <c r="T602" s="7">
        <v>0</v>
      </c>
      <c r="U602" s="7"/>
      <c r="V602" s="7">
        <v>0</v>
      </c>
      <c r="W602" s="7">
        <v>22801.854739999999</v>
      </c>
      <c r="X602" s="7">
        <v>0</v>
      </c>
      <c r="Y602" s="7"/>
      <c r="Z602" s="7">
        <v>21211.335739999999</v>
      </c>
      <c r="AA602" s="7">
        <v>0</v>
      </c>
      <c r="AB602" s="29">
        <v>9814.8970000000008</v>
      </c>
      <c r="AC602" s="29"/>
      <c r="AD602" s="29">
        <v>3389.4740000000002</v>
      </c>
      <c r="AE602" s="7">
        <v>3389.4740000000002</v>
      </c>
      <c r="AF602" s="7">
        <v>0</v>
      </c>
      <c r="AG602" s="29">
        <v>1265.24</v>
      </c>
      <c r="AH602" s="7">
        <v>1265.24</v>
      </c>
      <c r="AI602" s="29">
        <v>1265.24</v>
      </c>
      <c r="AJ602" s="29">
        <v>1265.24</v>
      </c>
      <c r="AK602" s="29">
        <v>1265.24</v>
      </c>
      <c r="AL602" s="7">
        <v>1265.24</v>
      </c>
      <c r="AM602" s="105">
        <v>1265.24</v>
      </c>
      <c r="AN602" s="7">
        <v>0</v>
      </c>
      <c r="AO602" s="11">
        <v>0</v>
      </c>
      <c r="AP602" s="105">
        <v>0</v>
      </c>
      <c r="AQ602" s="11">
        <v>435</v>
      </c>
      <c r="AR602" s="11">
        <v>0</v>
      </c>
      <c r="AS602" s="11">
        <v>0</v>
      </c>
      <c r="AT602" s="11">
        <v>0</v>
      </c>
      <c r="AU602" s="11">
        <v>0</v>
      </c>
      <c r="AV602" s="11">
        <v>400</v>
      </c>
      <c r="AW602" s="11">
        <v>0</v>
      </c>
      <c r="AX602" s="11">
        <v>0</v>
      </c>
      <c r="AZ602" s="11">
        <v>0</v>
      </c>
      <c r="BA602" s="11">
        <v>0</v>
      </c>
    </row>
    <row r="603" spans="1:53" hidden="1" x14ac:dyDescent="0.25">
      <c r="A603">
        <v>6</v>
      </c>
      <c r="B603" t="str">
        <f t="shared" si="67"/>
        <v>FrC-6700</v>
      </c>
      <c r="C603" s="2" t="s">
        <v>316</v>
      </c>
      <c r="D603" s="2" t="str">
        <f t="shared" si="68"/>
        <v>6</v>
      </c>
      <c r="E603" s="2" t="str">
        <f t="shared" si="69"/>
        <v>67</v>
      </c>
      <c r="F603" s="2" t="str">
        <f t="shared" si="70"/>
        <v>670</v>
      </c>
      <c r="G603" s="1" t="s">
        <v>758</v>
      </c>
      <c r="H603" s="7">
        <v>0</v>
      </c>
      <c r="I603" s="7"/>
      <c r="J603" s="7">
        <v>0</v>
      </c>
      <c r="K603" s="7">
        <v>0</v>
      </c>
      <c r="L603" s="7">
        <v>0</v>
      </c>
      <c r="M603" s="7"/>
      <c r="N603" s="7">
        <v>0</v>
      </c>
      <c r="O603" s="7">
        <v>0</v>
      </c>
      <c r="P603" s="7">
        <v>0</v>
      </c>
      <c r="Q603" s="7"/>
      <c r="R603" s="7">
        <v>0</v>
      </c>
      <c r="S603" s="7">
        <v>0</v>
      </c>
      <c r="T603" s="7">
        <v>0</v>
      </c>
      <c r="U603" s="7"/>
      <c r="V603" s="7">
        <v>0</v>
      </c>
      <c r="W603" s="7">
        <v>0</v>
      </c>
      <c r="X603" s="7">
        <v>0</v>
      </c>
      <c r="Y603" s="7"/>
      <c r="Z603" s="7">
        <v>0</v>
      </c>
      <c r="AA603" s="7">
        <v>0</v>
      </c>
      <c r="AB603" s="7">
        <v>0</v>
      </c>
      <c r="AC603" s="7"/>
      <c r="AD603" s="7">
        <v>0</v>
      </c>
      <c r="AE603" s="7">
        <v>0</v>
      </c>
      <c r="AF603" s="7">
        <v>0</v>
      </c>
      <c r="AG603" s="29">
        <v>0</v>
      </c>
      <c r="AH603" s="7">
        <v>0</v>
      </c>
      <c r="AI603" s="7">
        <v>0</v>
      </c>
      <c r="AJ603" s="7">
        <v>0</v>
      </c>
      <c r="AK603" s="29">
        <v>0</v>
      </c>
      <c r="AL603" s="7">
        <v>0</v>
      </c>
      <c r="AM603" s="105">
        <v>0</v>
      </c>
      <c r="AN603" s="7">
        <v>0</v>
      </c>
      <c r="AO603" s="11">
        <v>0</v>
      </c>
      <c r="AP603" s="105">
        <v>0</v>
      </c>
      <c r="AQ603" s="11">
        <v>0</v>
      </c>
      <c r="AR603" s="11">
        <v>0</v>
      </c>
      <c r="AS603" s="11">
        <v>0</v>
      </c>
      <c r="AT603" s="11">
        <v>0</v>
      </c>
      <c r="AU603" s="11">
        <v>0</v>
      </c>
      <c r="AV603" s="11">
        <v>0</v>
      </c>
      <c r="AW603" s="11">
        <v>0</v>
      </c>
      <c r="AX603" s="11">
        <v>0</v>
      </c>
      <c r="AZ603" s="11">
        <v>0</v>
      </c>
      <c r="BA603" s="11">
        <v>0</v>
      </c>
    </row>
    <row r="604" spans="1:53" hidden="1" x14ac:dyDescent="0.25">
      <c r="A604">
        <v>6</v>
      </c>
      <c r="B604" t="str">
        <f t="shared" si="67"/>
        <v>FrC-6811</v>
      </c>
      <c r="C604" s="2" t="s">
        <v>316</v>
      </c>
      <c r="D604" s="2" t="str">
        <f t="shared" si="68"/>
        <v>6</v>
      </c>
      <c r="E604" s="2" t="str">
        <f t="shared" si="69"/>
        <v>68</v>
      </c>
      <c r="F604" s="2" t="str">
        <f t="shared" si="70"/>
        <v>681</v>
      </c>
      <c r="G604" s="1" t="s">
        <v>760</v>
      </c>
      <c r="H604" s="7">
        <v>0</v>
      </c>
      <c r="I604" s="7"/>
      <c r="J604" s="7">
        <v>0</v>
      </c>
      <c r="K604" s="7">
        <v>0</v>
      </c>
      <c r="L604" s="7">
        <v>0</v>
      </c>
      <c r="M604" s="7"/>
      <c r="N604" s="7">
        <v>0</v>
      </c>
      <c r="O604" s="7">
        <v>0</v>
      </c>
      <c r="P604" s="7">
        <v>0</v>
      </c>
      <c r="Q604" s="7"/>
      <c r="R604" s="7">
        <v>0</v>
      </c>
      <c r="S604" s="7">
        <v>0</v>
      </c>
      <c r="T604" s="7">
        <v>0</v>
      </c>
      <c r="U604" s="7"/>
      <c r="V604" s="7">
        <v>0</v>
      </c>
      <c r="W604" s="7">
        <v>0</v>
      </c>
      <c r="X604" s="7">
        <v>0</v>
      </c>
      <c r="Y604" s="7"/>
      <c r="Z604" s="7">
        <v>0</v>
      </c>
      <c r="AA604" s="7">
        <v>0</v>
      </c>
      <c r="AB604" s="7">
        <v>0</v>
      </c>
      <c r="AC604" s="7"/>
      <c r="AD604" s="7">
        <v>0</v>
      </c>
      <c r="AE604" s="7">
        <v>0</v>
      </c>
      <c r="AF604" s="7">
        <v>0</v>
      </c>
      <c r="AG604" s="29">
        <v>0</v>
      </c>
      <c r="AH604" s="7">
        <v>0</v>
      </c>
      <c r="AI604" s="7">
        <v>0</v>
      </c>
      <c r="AJ604" s="7">
        <v>0</v>
      </c>
      <c r="AK604" s="29">
        <v>0</v>
      </c>
      <c r="AL604" s="7">
        <v>0</v>
      </c>
      <c r="AM604" s="105">
        <v>0</v>
      </c>
      <c r="AN604" s="7">
        <v>0</v>
      </c>
      <c r="AO604" s="11">
        <v>0</v>
      </c>
      <c r="AP604" s="105">
        <v>0</v>
      </c>
      <c r="AQ604" s="11">
        <v>0</v>
      </c>
      <c r="AR604" s="11">
        <v>0</v>
      </c>
      <c r="AS604" s="11">
        <v>0</v>
      </c>
      <c r="AT604" s="11">
        <v>0</v>
      </c>
      <c r="AU604" s="11">
        <v>0</v>
      </c>
      <c r="AV604" s="11">
        <v>0</v>
      </c>
      <c r="AW604" s="11">
        <v>0</v>
      </c>
      <c r="AX604" s="11">
        <v>0</v>
      </c>
      <c r="AZ604" s="11">
        <v>0</v>
      </c>
      <c r="BA604" s="11">
        <v>0</v>
      </c>
    </row>
    <row r="605" spans="1:53" hidden="1" x14ac:dyDescent="0.25">
      <c r="A605">
        <v>6</v>
      </c>
      <c r="B605" t="str">
        <f t="shared" si="67"/>
        <v>FrC-6812</v>
      </c>
      <c r="C605" s="2" t="s">
        <v>316</v>
      </c>
      <c r="D605" s="2" t="str">
        <f t="shared" si="68"/>
        <v>6</v>
      </c>
      <c r="E605" s="2" t="str">
        <f t="shared" si="69"/>
        <v>68</v>
      </c>
      <c r="F605" s="2" t="str">
        <f t="shared" si="70"/>
        <v>681</v>
      </c>
      <c r="G605" s="1" t="s">
        <v>761</v>
      </c>
      <c r="H605" s="7">
        <v>0</v>
      </c>
      <c r="I605" s="7"/>
      <c r="J605" s="7">
        <v>0</v>
      </c>
      <c r="K605" s="7">
        <v>0</v>
      </c>
      <c r="L605" s="7">
        <v>0</v>
      </c>
      <c r="M605" s="7"/>
      <c r="N605" s="7">
        <v>0</v>
      </c>
      <c r="O605" s="7">
        <v>0</v>
      </c>
      <c r="P605" s="7">
        <v>0</v>
      </c>
      <c r="Q605" s="7"/>
      <c r="R605" s="7">
        <v>0</v>
      </c>
      <c r="S605" s="7">
        <v>0</v>
      </c>
      <c r="T605" s="7">
        <v>0</v>
      </c>
      <c r="U605" s="7"/>
      <c r="V605" s="7">
        <v>0</v>
      </c>
      <c r="W605" s="7">
        <v>0</v>
      </c>
      <c r="X605" s="7">
        <v>0</v>
      </c>
      <c r="Y605" s="7"/>
      <c r="Z605" s="7">
        <v>0</v>
      </c>
      <c r="AA605" s="7">
        <v>0</v>
      </c>
      <c r="AB605" s="7">
        <v>0</v>
      </c>
      <c r="AC605" s="7"/>
      <c r="AD605" s="7">
        <v>0</v>
      </c>
      <c r="AE605" s="7">
        <v>0</v>
      </c>
      <c r="AF605" s="7">
        <v>0</v>
      </c>
      <c r="AG605" s="29">
        <v>0</v>
      </c>
      <c r="AH605" s="7">
        <v>0</v>
      </c>
      <c r="AI605" s="7">
        <v>0</v>
      </c>
      <c r="AJ605" s="7">
        <v>0</v>
      </c>
      <c r="AK605" s="29">
        <v>0</v>
      </c>
      <c r="AL605" s="7">
        <v>0</v>
      </c>
      <c r="AM605" s="105">
        <v>0</v>
      </c>
      <c r="AN605" s="7">
        <v>0</v>
      </c>
      <c r="AO605" s="11">
        <v>0</v>
      </c>
      <c r="AP605" s="105">
        <v>0</v>
      </c>
      <c r="AQ605" s="11">
        <v>0</v>
      </c>
      <c r="AR605" s="11">
        <v>0</v>
      </c>
      <c r="AS605" s="11">
        <v>0</v>
      </c>
      <c r="AT605" s="11">
        <v>0</v>
      </c>
      <c r="AU605" s="11">
        <v>0</v>
      </c>
      <c r="AV605" s="11">
        <v>0</v>
      </c>
      <c r="AW605" s="11">
        <v>0</v>
      </c>
      <c r="AX605" s="11">
        <v>0</v>
      </c>
      <c r="AZ605" s="11">
        <v>0</v>
      </c>
      <c r="BA605" s="11">
        <v>0</v>
      </c>
    </row>
    <row r="606" spans="1:53" hidden="1" x14ac:dyDescent="0.25">
      <c r="A606">
        <v>6</v>
      </c>
      <c r="B606" t="str">
        <f t="shared" si="67"/>
        <v>FrC-6821</v>
      </c>
      <c r="C606" s="2" t="s">
        <v>316</v>
      </c>
      <c r="D606" s="2" t="str">
        <f t="shared" si="68"/>
        <v>6</v>
      </c>
      <c r="E606" s="2" t="str">
        <f t="shared" si="69"/>
        <v>68</v>
      </c>
      <c r="F606" s="2" t="str">
        <f t="shared" si="70"/>
        <v>682</v>
      </c>
      <c r="G606" s="1" t="s">
        <v>762</v>
      </c>
      <c r="H606" s="7">
        <v>0</v>
      </c>
      <c r="I606" s="7"/>
      <c r="J606" s="7">
        <v>0</v>
      </c>
      <c r="K606" s="7">
        <v>0</v>
      </c>
      <c r="L606" s="7">
        <v>0</v>
      </c>
      <c r="M606" s="7"/>
      <c r="N606" s="7">
        <v>0</v>
      </c>
      <c r="O606" s="7">
        <v>0</v>
      </c>
      <c r="P606" s="7">
        <v>0</v>
      </c>
      <c r="Q606" s="7"/>
      <c r="R606" s="7">
        <v>0</v>
      </c>
      <c r="S606" s="7">
        <v>0</v>
      </c>
      <c r="T606" s="7">
        <v>0</v>
      </c>
      <c r="U606" s="7"/>
      <c r="V606" s="7">
        <v>0</v>
      </c>
      <c r="W606" s="7">
        <v>0</v>
      </c>
      <c r="X606" s="7">
        <v>0</v>
      </c>
      <c r="Y606" s="7"/>
      <c r="Z606" s="7">
        <v>0</v>
      </c>
      <c r="AA606" s="7">
        <v>0</v>
      </c>
      <c r="AB606" s="7">
        <v>0</v>
      </c>
      <c r="AC606" s="7"/>
      <c r="AD606" s="7">
        <v>0</v>
      </c>
      <c r="AE606" s="7">
        <v>0</v>
      </c>
      <c r="AF606" s="7">
        <v>0</v>
      </c>
      <c r="AG606" s="29">
        <v>0</v>
      </c>
      <c r="AH606" s="7">
        <v>0</v>
      </c>
      <c r="AI606" s="7">
        <v>0</v>
      </c>
      <c r="AJ606" s="7">
        <v>0</v>
      </c>
      <c r="AK606" s="29">
        <v>0</v>
      </c>
      <c r="AL606" s="7">
        <v>0</v>
      </c>
      <c r="AM606" s="105">
        <v>0</v>
      </c>
      <c r="AN606" s="7">
        <v>0</v>
      </c>
      <c r="AO606" s="11">
        <v>0</v>
      </c>
      <c r="AP606" s="105">
        <v>0</v>
      </c>
      <c r="AQ606" s="11">
        <v>0</v>
      </c>
      <c r="AR606" s="11">
        <v>0</v>
      </c>
      <c r="AS606" s="11">
        <v>0</v>
      </c>
      <c r="AT606" s="11">
        <v>0</v>
      </c>
      <c r="AU606" s="11">
        <v>0</v>
      </c>
      <c r="AV606" s="11">
        <v>0</v>
      </c>
      <c r="AW606" s="11">
        <v>0</v>
      </c>
      <c r="AX606" s="11">
        <v>0</v>
      </c>
      <c r="AZ606" s="11">
        <v>0</v>
      </c>
      <c r="BA606" s="11">
        <v>0</v>
      </c>
    </row>
    <row r="607" spans="1:53" hidden="1" x14ac:dyDescent="0.25">
      <c r="A607">
        <v>6</v>
      </c>
      <c r="B607" t="str">
        <f t="shared" si="67"/>
        <v>FrC-6822</v>
      </c>
      <c r="C607" s="2" t="s">
        <v>316</v>
      </c>
      <c r="D607" s="2" t="str">
        <f t="shared" si="68"/>
        <v>6</v>
      </c>
      <c r="E607" s="2" t="str">
        <f t="shared" si="69"/>
        <v>68</v>
      </c>
      <c r="F607" s="2" t="str">
        <f t="shared" si="70"/>
        <v>682</v>
      </c>
      <c r="G607" s="1" t="s">
        <v>763</v>
      </c>
      <c r="H607" s="7">
        <v>0</v>
      </c>
      <c r="I607" s="7"/>
      <c r="J607" s="7">
        <v>0</v>
      </c>
      <c r="K607" s="7">
        <v>0</v>
      </c>
      <c r="L607" s="7">
        <v>0</v>
      </c>
      <c r="M607" s="7"/>
      <c r="N607" s="7">
        <v>0</v>
      </c>
      <c r="O607" s="7">
        <v>0</v>
      </c>
      <c r="P607" s="7">
        <v>0</v>
      </c>
      <c r="Q607" s="7"/>
      <c r="R607" s="7">
        <v>0</v>
      </c>
      <c r="S607" s="7">
        <v>0</v>
      </c>
      <c r="T607" s="7">
        <v>0</v>
      </c>
      <c r="U607" s="7"/>
      <c r="V607" s="7">
        <v>0</v>
      </c>
      <c r="W607" s="7">
        <v>0</v>
      </c>
      <c r="X607" s="7">
        <v>0</v>
      </c>
      <c r="Y607" s="7"/>
      <c r="Z607" s="7">
        <v>0</v>
      </c>
      <c r="AA607" s="7">
        <v>0</v>
      </c>
      <c r="AB607" s="7">
        <v>0</v>
      </c>
      <c r="AC607" s="7"/>
      <c r="AD607" s="7">
        <v>0</v>
      </c>
      <c r="AE607" s="7">
        <v>0</v>
      </c>
      <c r="AF607" s="7">
        <v>0</v>
      </c>
      <c r="AG607" s="29">
        <v>0</v>
      </c>
      <c r="AH607" s="7">
        <v>0</v>
      </c>
      <c r="AI607" s="7">
        <v>0</v>
      </c>
      <c r="AJ607" s="7">
        <v>0</v>
      </c>
      <c r="AK607" s="29">
        <v>0</v>
      </c>
      <c r="AL607" s="7">
        <v>0</v>
      </c>
      <c r="AM607" s="105">
        <v>0</v>
      </c>
      <c r="AN607" s="7">
        <v>0</v>
      </c>
      <c r="AO607" s="11">
        <v>0</v>
      </c>
      <c r="AP607" s="105">
        <v>0</v>
      </c>
      <c r="AQ607" s="11">
        <v>0</v>
      </c>
      <c r="AR607" s="11">
        <v>0</v>
      </c>
      <c r="AS607" s="11">
        <v>0</v>
      </c>
      <c r="AT607" s="11">
        <v>0</v>
      </c>
      <c r="AU607" s="11">
        <v>0</v>
      </c>
      <c r="AV607" s="11">
        <v>0</v>
      </c>
      <c r="AW607" s="11">
        <v>0</v>
      </c>
      <c r="AX607" s="11">
        <v>0</v>
      </c>
      <c r="AZ607" s="11">
        <v>0</v>
      </c>
      <c r="BA607" s="11">
        <v>0</v>
      </c>
    </row>
    <row r="608" spans="1:53" hidden="1" x14ac:dyDescent="0.25">
      <c r="A608">
        <v>6</v>
      </c>
      <c r="B608" t="str">
        <f t="shared" si="67"/>
        <v>FrC-6831</v>
      </c>
      <c r="C608" s="2" t="s">
        <v>316</v>
      </c>
      <c r="D608" s="2" t="str">
        <f t="shared" si="68"/>
        <v>6</v>
      </c>
      <c r="E608" s="2" t="str">
        <f t="shared" si="69"/>
        <v>68</v>
      </c>
      <c r="F608" s="2" t="str">
        <f t="shared" si="70"/>
        <v>683</v>
      </c>
      <c r="G608" s="1" t="s">
        <v>979</v>
      </c>
      <c r="H608" s="7">
        <v>0</v>
      </c>
      <c r="I608" s="7"/>
      <c r="J608" s="7">
        <v>0</v>
      </c>
      <c r="K608" s="7">
        <v>0</v>
      </c>
      <c r="L608" s="7">
        <v>0</v>
      </c>
      <c r="M608" s="7"/>
      <c r="N608" s="7">
        <v>0</v>
      </c>
      <c r="O608" s="7">
        <v>0</v>
      </c>
      <c r="P608" s="7">
        <v>0</v>
      </c>
      <c r="Q608" s="7"/>
      <c r="R608" s="7">
        <v>0</v>
      </c>
      <c r="S608" s="7">
        <v>0</v>
      </c>
      <c r="T608" s="7">
        <v>0</v>
      </c>
      <c r="U608" s="7"/>
      <c r="V608" s="7">
        <v>0</v>
      </c>
      <c r="W608" s="7">
        <v>0</v>
      </c>
      <c r="X608" s="7">
        <v>0</v>
      </c>
      <c r="Y608" s="7"/>
      <c r="Z608" s="7">
        <v>0</v>
      </c>
      <c r="AA608" s="7">
        <v>0</v>
      </c>
      <c r="AB608" s="7">
        <v>0</v>
      </c>
      <c r="AC608" s="7"/>
      <c r="AD608" s="7">
        <v>0</v>
      </c>
      <c r="AE608" s="7">
        <v>0</v>
      </c>
      <c r="AF608" s="7">
        <v>0</v>
      </c>
      <c r="AG608" s="29">
        <v>0</v>
      </c>
      <c r="AH608" s="7">
        <v>0</v>
      </c>
      <c r="AI608" s="7">
        <v>0</v>
      </c>
      <c r="AJ608" s="7">
        <v>0</v>
      </c>
      <c r="AK608" s="29">
        <v>0</v>
      </c>
      <c r="AL608" s="7">
        <v>0</v>
      </c>
      <c r="AM608" s="105">
        <v>0</v>
      </c>
      <c r="AN608" s="7">
        <v>0</v>
      </c>
      <c r="AO608" s="11">
        <v>0</v>
      </c>
      <c r="AP608" s="105">
        <v>0</v>
      </c>
      <c r="AQ608" s="11">
        <v>0</v>
      </c>
      <c r="AR608" s="11">
        <v>0</v>
      </c>
      <c r="AS608" s="11">
        <v>0</v>
      </c>
      <c r="AT608" s="11">
        <v>0</v>
      </c>
      <c r="AU608" s="11"/>
      <c r="AV608" s="11">
        <v>0</v>
      </c>
      <c r="AW608" s="11">
        <v>0</v>
      </c>
      <c r="AX608" s="11"/>
      <c r="AZ608" s="11"/>
      <c r="BA608" s="11"/>
    </row>
    <row r="609" spans="1:53" hidden="1" x14ac:dyDescent="0.25">
      <c r="A609">
        <v>6</v>
      </c>
      <c r="B609" t="str">
        <f t="shared" si="67"/>
        <v>FrC-6832</v>
      </c>
      <c r="C609" s="2" t="s">
        <v>316</v>
      </c>
      <c r="D609" s="2" t="str">
        <f t="shared" si="68"/>
        <v>6</v>
      </c>
      <c r="E609" s="2" t="str">
        <f t="shared" si="69"/>
        <v>68</v>
      </c>
      <c r="F609" s="2" t="str">
        <f t="shared" si="70"/>
        <v>683</v>
      </c>
      <c r="G609" s="1" t="s">
        <v>980</v>
      </c>
      <c r="H609" s="7">
        <v>0</v>
      </c>
      <c r="I609" s="7"/>
      <c r="J609" s="7">
        <v>0</v>
      </c>
      <c r="K609" s="7">
        <v>0</v>
      </c>
      <c r="L609" s="7">
        <v>0</v>
      </c>
      <c r="M609" s="7"/>
      <c r="N609" s="7">
        <v>0</v>
      </c>
      <c r="O609" s="7">
        <v>0</v>
      </c>
      <c r="P609" s="7">
        <v>0</v>
      </c>
      <c r="Q609" s="7"/>
      <c r="R609" s="7">
        <v>0</v>
      </c>
      <c r="S609" s="7">
        <v>0</v>
      </c>
      <c r="T609" s="7">
        <v>0</v>
      </c>
      <c r="U609" s="7"/>
      <c r="V609" s="7">
        <v>0</v>
      </c>
      <c r="W609" s="7">
        <v>0</v>
      </c>
      <c r="X609" s="7">
        <v>0</v>
      </c>
      <c r="Y609" s="7"/>
      <c r="Z609" s="7">
        <v>0</v>
      </c>
      <c r="AA609" s="7">
        <v>0</v>
      </c>
      <c r="AB609" s="7">
        <v>0</v>
      </c>
      <c r="AC609" s="7"/>
      <c r="AD609" s="7">
        <v>0</v>
      </c>
      <c r="AE609" s="7">
        <v>0</v>
      </c>
      <c r="AF609" s="7">
        <v>0</v>
      </c>
      <c r="AG609" s="29">
        <v>0</v>
      </c>
      <c r="AH609" s="7">
        <v>0</v>
      </c>
      <c r="AI609" s="7">
        <v>0</v>
      </c>
      <c r="AJ609" s="7">
        <v>0</v>
      </c>
      <c r="AK609" s="29">
        <v>0</v>
      </c>
      <c r="AL609" s="7">
        <v>0</v>
      </c>
      <c r="AM609" s="105">
        <v>0</v>
      </c>
      <c r="AN609" s="7">
        <v>0</v>
      </c>
      <c r="AO609" s="11">
        <v>0</v>
      </c>
      <c r="AP609" s="105">
        <v>0</v>
      </c>
      <c r="AQ609" s="11">
        <v>0</v>
      </c>
      <c r="AR609" s="11">
        <v>0</v>
      </c>
      <c r="AS609" s="11">
        <v>0</v>
      </c>
      <c r="AT609" s="11">
        <v>0</v>
      </c>
      <c r="AU609" s="11"/>
      <c r="AV609" s="11">
        <v>0</v>
      </c>
      <c r="AW609" s="11">
        <v>0</v>
      </c>
      <c r="AX609" s="11"/>
      <c r="AZ609" s="11"/>
      <c r="BA609" s="11"/>
    </row>
    <row r="610" spans="1:53" hidden="1" x14ac:dyDescent="0.25">
      <c r="A610">
        <v>6</v>
      </c>
      <c r="B610" t="str">
        <f t="shared" si="67"/>
        <v>FrC-6841</v>
      </c>
      <c r="C610" s="2" t="s">
        <v>316</v>
      </c>
      <c r="D610" s="2" t="str">
        <f t="shared" si="68"/>
        <v>6</v>
      </c>
      <c r="E610" s="2" t="str">
        <f t="shared" si="69"/>
        <v>68</v>
      </c>
      <c r="F610" s="2" t="str">
        <f t="shared" si="70"/>
        <v>684</v>
      </c>
      <c r="G610" s="1" t="s">
        <v>764</v>
      </c>
      <c r="H610" s="7">
        <v>0</v>
      </c>
      <c r="I610" s="7"/>
      <c r="J610" s="7">
        <v>0</v>
      </c>
      <c r="K610" s="7">
        <v>0</v>
      </c>
      <c r="L610" s="7">
        <v>0</v>
      </c>
      <c r="M610" s="7"/>
      <c r="N610" s="7">
        <v>0</v>
      </c>
      <c r="O610" s="7">
        <v>0</v>
      </c>
      <c r="P610" s="7">
        <v>0</v>
      </c>
      <c r="Q610" s="7"/>
      <c r="R610" s="7">
        <v>0</v>
      </c>
      <c r="S610" s="7">
        <v>0</v>
      </c>
      <c r="T610" s="7">
        <v>0</v>
      </c>
      <c r="U610" s="7"/>
      <c r="V610" s="7">
        <v>0</v>
      </c>
      <c r="W610" s="7">
        <v>0</v>
      </c>
      <c r="X610" s="7">
        <v>0</v>
      </c>
      <c r="Y610" s="7"/>
      <c r="Z610" s="7">
        <v>0</v>
      </c>
      <c r="AA610" s="7">
        <v>0</v>
      </c>
      <c r="AB610" s="7">
        <v>0</v>
      </c>
      <c r="AC610" s="7"/>
      <c r="AD610" s="7">
        <v>0</v>
      </c>
      <c r="AE610" s="7">
        <v>0</v>
      </c>
      <c r="AF610" s="7">
        <v>0</v>
      </c>
      <c r="AG610" s="29">
        <v>0</v>
      </c>
      <c r="AH610" s="7">
        <v>0</v>
      </c>
      <c r="AI610" s="7">
        <v>0</v>
      </c>
      <c r="AJ610" s="7">
        <v>0</v>
      </c>
      <c r="AK610" s="29">
        <v>0</v>
      </c>
      <c r="AL610" s="7">
        <v>0</v>
      </c>
      <c r="AM610" s="105">
        <v>0</v>
      </c>
      <c r="AN610" s="7">
        <v>0</v>
      </c>
      <c r="AO610" s="11">
        <v>0</v>
      </c>
      <c r="AP610" s="105">
        <v>0</v>
      </c>
      <c r="AQ610" s="11">
        <v>0</v>
      </c>
      <c r="AR610" s="11">
        <v>0</v>
      </c>
      <c r="AS610" s="11">
        <v>0</v>
      </c>
      <c r="AT610" s="11">
        <v>0</v>
      </c>
      <c r="AU610" s="11">
        <v>0</v>
      </c>
      <c r="AV610" s="11">
        <v>0</v>
      </c>
      <c r="AW610" s="11">
        <v>0</v>
      </c>
      <c r="AX610" s="11">
        <v>0</v>
      </c>
      <c r="AZ610" s="11">
        <v>0</v>
      </c>
      <c r="BA610" s="11">
        <v>0</v>
      </c>
    </row>
    <row r="611" spans="1:53" hidden="1" x14ac:dyDescent="0.25">
      <c r="A611">
        <v>6</v>
      </c>
      <c r="B611" t="str">
        <f t="shared" si="67"/>
        <v>FrC-6842</v>
      </c>
      <c r="C611" s="2" t="s">
        <v>316</v>
      </c>
      <c r="D611" s="2" t="str">
        <f t="shared" si="68"/>
        <v>6</v>
      </c>
      <c r="E611" s="2" t="str">
        <f t="shared" si="69"/>
        <v>68</v>
      </c>
      <c r="F611" s="2" t="str">
        <f t="shared" si="70"/>
        <v>684</v>
      </c>
      <c r="G611" s="1" t="s">
        <v>765</v>
      </c>
      <c r="H611" s="7">
        <v>0</v>
      </c>
      <c r="I611" s="7"/>
      <c r="J611" s="7">
        <v>0</v>
      </c>
      <c r="K611" s="7">
        <v>0</v>
      </c>
      <c r="L611" s="7">
        <v>0</v>
      </c>
      <c r="M611" s="7"/>
      <c r="N611" s="7">
        <v>0</v>
      </c>
      <c r="O611" s="7">
        <v>0</v>
      </c>
      <c r="P611" s="7">
        <v>0</v>
      </c>
      <c r="Q611" s="7"/>
      <c r="R611" s="7">
        <v>0</v>
      </c>
      <c r="S611" s="7">
        <v>0</v>
      </c>
      <c r="T611" s="7">
        <v>0</v>
      </c>
      <c r="U611" s="7"/>
      <c r="V611" s="7">
        <v>0</v>
      </c>
      <c r="W611" s="7">
        <v>0</v>
      </c>
      <c r="X611" s="7">
        <v>0</v>
      </c>
      <c r="Y611" s="7"/>
      <c r="Z611" s="7">
        <v>0</v>
      </c>
      <c r="AA611" s="7">
        <v>0</v>
      </c>
      <c r="AB611" s="7">
        <v>0</v>
      </c>
      <c r="AC611" s="7"/>
      <c r="AD611" s="7">
        <v>0</v>
      </c>
      <c r="AE611" s="7">
        <v>0</v>
      </c>
      <c r="AF611" s="7">
        <v>0</v>
      </c>
      <c r="AG611" s="29">
        <v>0</v>
      </c>
      <c r="AH611" s="7">
        <v>0</v>
      </c>
      <c r="AI611" s="7">
        <v>0</v>
      </c>
      <c r="AJ611" s="7">
        <v>0</v>
      </c>
      <c r="AK611" s="29">
        <v>0</v>
      </c>
      <c r="AL611" s="7">
        <v>0</v>
      </c>
      <c r="AM611" s="105">
        <v>0</v>
      </c>
      <c r="AN611" s="7">
        <v>0</v>
      </c>
      <c r="AO611" s="11">
        <v>0</v>
      </c>
      <c r="AP611" s="105">
        <v>0</v>
      </c>
      <c r="AQ611" s="11">
        <v>0</v>
      </c>
      <c r="AR611" s="11">
        <v>0</v>
      </c>
      <c r="AS611" s="11">
        <v>0</v>
      </c>
      <c r="AT611" s="11">
        <v>0</v>
      </c>
      <c r="AU611" s="11">
        <v>0</v>
      </c>
      <c r="AV611" s="11">
        <v>0</v>
      </c>
      <c r="AW611" s="11">
        <v>0</v>
      </c>
      <c r="AX611" s="11">
        <v>0</v>
      </c>
      <c r="AZ611" s="11">
        <v>0</v>
      </c>
      <c r="BA611" s="11">
        <v>0</v>
      </c>
    </row>
    <row r="612" spans="1:53" hidden="1" x14ac:dyDescent="0.25">
      <c r="A612">
        <v>6</v>
      </c>
      <c r="B612" t="str">
        <f t="shared" si="67"/>
        <v>FrC-6851</v>
      </c>
      <c r="C612" s="2" t="s">
        <v>316</v>
      </c>
      <c r="D612" s="2" t="s">
        <v>2159</v>
      </c>
      <c r="E612" s="2" t="s">
        <v>3422</v>
      </c>
      <c r="F612" s="2" t="s">
        <v>3444</v>
      </c>
      <c r="G612" s="3" t="s">
        <v>766</v>
      </c>
      <c r="H612" s="7">
        <v>0</v>
      </c>
      <c r="I612" s="7"/>
      <c r="J612" s="7">
        <v>0</v>
      </c>
      <c r="K612" s="7">
        <v>0</v>
      </c>
      <c r="L612" s="7">
        <v>0</v>
      </c>
      <c r="M612" s="7"/>
      <c r="N612" s="7">
        <v>0</v>
      </c>
      <c r="O612" s="7">
        <v>0</v>
      </c>
      <c r="P612" s="7">
        <v>0</v>
      </c>
      <c r="Q612" s="7"/>
      <c r="R612" s="7">
        <v>0</v>
      </c>
      <c r="S612" s="7">
        <v>0</v>
      </c>
      <c r="T612" s="7">
        <v>0</v>
      </c>
      <c r="U612" s="7"/>
      <c r="V612" s="7">
        <v>0</v>
      </c>
      <c r="W612" s="7">
        <v>0</v>
      </c>
      <c r="X612" s="7">
        <v>0</v>
      </c>
      <c r="Y612" s="7"/>
      <c r="Z612" s="7">
        <v>0</v>
      </c>
      <c r="AA612" s="7">
        <v>0</v>
      </c>
      <c r="AB612" s="7">
        <v>0</v>
      </c>
      <c r="AC612" s="7"/>
      <c r="AD612" s="7">
        <v>0</v>
      </c>
      <c r="AE612" s="7">
        <v>0</v>
      </c>
      <c r="AF612" s="7">
        <v>0</v>
      </c>
      <c r="AG612" s="29">
        <v>0</v>
      </c>
      <c r="AH612" s="7">
        <v>0</v>
      </c>
      <c r="AI612" s="7">
        <v>0</v>
      </c>
      <c r="AJ612" s="7">
        <v>0</v>
      </c>
      <c r="AK612" s="29">
        <v>0</v>
      </c>
      <c r="AL612" s="7">
        <v>0</v>
      </c>
      <c r="AM612" s="105">
        <v>0</v>
      </c>
      <c r="AN612" s="7">
        <v>0</v>
      </c>
      <c r="AO612" s="11">
        <v>0</v>
      </c>
      <c r="AP612" s="105">
        <v>0</v>
      </c>
      <c r="AQ612" s="11">
        <v>0</v>
      </c>
      <c r="AR612" s="11">
        <v>0</v>
      </c>
      <c r="AS612" s="11">
        <v>0</v>
      </c>
      <c r="AT612" s="11">
        <v>0</v>
      </c>
      <c r="AU612" s="11">
        <v>0</v>
      </c>
      <c r="AV612" s="11">
        <v>0</v>
      </c>
      <c r="AW612" s="11">
        <v>0</v>
      </c>
      <c r="AX612" s="11">
        <v>0</v>
      </c>
      <c r="AZ612" s="11">
        <v>0</v>
      </c>
      <c r="BA612" s="11">
        <v>0</v>
      </c>
    </row>
    <row r="613" spans="1:53" hidden="1" x14ac:dyDescent="0.25">
      <c r="A613">
        <v>6</v>
      </c>
      <c r="B613" t="str">
        <f t="shared" si="67"/>
        <v>FrC-6852</v>
      </c>
      <c r="C613" s="2" t="s">
        <v>316</v>
      </c>
      <c r="D613" s="2" t="s">
        <v>2159</v>
      </c>
      <c r="E613" s="2" t="s">
        <v>3422</v>
      </c>
      <c r="F613" s="2" t="s">
        <v>3444</v>
      </c>
      <c r="G613" s="3" t="s">
        <v>767</v>
      </c>
      <c r="H613" s="7">
        <v>0</v>
      </c>
      <c r="I613" s="7"/>
      <c r="J613" s="7">
        <v>0</v>
      </c>
      <c r="K613" s="7">
        <v>0</v>
      </c>
      <c r="L613" s="7">
        <v>0</v>
      </c>
      <c r="M613" s="7"/>
      <c r="N613" s="7">
        <v>0</v>
      </c>
      <c r="O613" s="7">
        <v>0</v>
      </c>
      <c r="P613" s="7">
        <v>0</v>
      </c>
      <c r="Q613" s="7"/>
      <c r="R613" s="7">
        <v>0</v>
      </c>
      <c r="S613" s="7">
        <v>0</v>
      </c>
      <c r="T613" s="7">
        <v>0</v>
      </c>
      <c r="U613" s="7"/>
      <c r="V613" s="7">
        <v>0</v>
      </c>
      <c r="W613" s="7">
        <v>0</v>
      </c>
      <c r="X613" s="7">
        <v>0</v>
      </c>
      <c r="Y613" s="7"/>
      <c r="Z613" s="7">
        <v>0</v>
      </c>
      <c r="AA613" s="7">
        <v>0</v>
      </c>
      <c r="AB613" s="7">
        <v>0</v>
      </c>
      <c r="AC613" s="7"/>
      <c r="AD613" s="7">
        <v>0</v>
      </c>
      <c r="AE613" s="7">
        <v>0</v>
      </c>
      <c r="AF613" s="7">
        <v>0</v>
      </c>
      <c r="AG613" s="29">
        <v>0</v>
      </c>
      <c r="AH613" s="7">
        <v>0</v>
      </c>
      <c r="AI613" s="7">
        <v>0</v>
      </c>
      <c r="AJ613" s="7">
        <v>0</v>
      </c>
      <c r="AK613" s="29">
        <v>0</v>
      </c>
      <c r="AL613" s="7">
        <v>0</v>
      </c>
      <c r="AM613" s="105">
        <v>0</v>
      </c>
      <c r="AN613" s="7">
        <v>0</v>
      </c>
      <c r="AO613" s="11">
        <v>0</v>
      </c>
      <c r="AP613" s="105">
        <v>0</v>
      </c>
      <c r="AQ613" s="11">
        <v>0</v>
      </c>
      <c r="AR613" s="11">
        <v>0</v>
      </c>
      <c r="AS613" s="11">
        <v>0</v>
      </c>
      <c r="AT613" s="11">
        <v>0</v>
      </c>
      <c r="AU613" s="11">
        <v>0</v>
      </c>
      <c r="AV613" s="11">
        <v>0</v>
      </c>
      <c r="AW613" s="11">
        <v>0</v>
      </c>
      <c r="AX613" s="11">
        <v>0</v>
      </c>
      <c r="AZ613" s="11">
        <v>0</v>
      </c>
      <c r="BA613" s="11">
        <v>0</v>
      </c>
    </row>
    <row r="614" spans="1:53" hidden="1" x14ac:dyDescent="0.25">
      <c r="A614">
        <v>6</v>
      </c>
      <c r="B614" t="str">
        <f t="shared" si="67"/>
        <v>FrC-6853</v>
      </c>
      <c r="C614" s="2" t="s">
        <v>316</v>
      </c>
      <c r="D614" s="2" t="str">
        <f t="shared" ref="D614:D645" si="71">LEFT($G614,1)</f>
        <v>6</v>
      </c>
      <c r="E614" s="2" t="str">
        <f t="shared" ref="E614:E645" si="72">LEFT($G614,2)</f>
        <v>68</v>
      </c>
      <c r="F614" s="2" t="str">
        <f t="shared" ref="F614:F645" si="73">LEFT($G614,3)</f>
        <v>685</v>
      </c>
      <c r="G614" s="1" t="s">
        <v>768</v>
      </c>
      <c r="H614" s="7">
        <v>0</v>
      </c>
      <c r="I614" s="7"/>
      <c r="J614" s="7">
        <v>0</v>
      </c>
      <c r="K614" s="7">
        <v>0</v>
      </c>
      <c r="L614" s="7">
        <v>0</v>
      </c>
      <c r="M614" s="7"/>
      <c r="N614" s="7">
        <v>0</v>
      </c>
      <c r="O614" s="7">
        <v>0</v>
      </c>
      <c r="P614" s="7">
        <v>0</v>
      </c>
      <c r="Q614" s="7"/>
      <c r="R614" s="7">
        <v>0</v>
      </c>
      <c r="S614" s="7">
        <v>0</v>
      </c>
      <c r="T614" s="7">
        <v>0</v>
      </c>
      <c r="U614" s="7"/>
      <c r="V614" s="7">
        <v>0</v>
      </c>
      <c r="W614" s="7">
        <v>0</v>
      </c>
      <c r="X614" s="7">
        <v>0</v>
      </c>
      <c r="Y614" s="7"/>
      <c r="Z614" s="7">
        <v>0</v>
      </c>
      <c r="AA614" s="7">
        <v>0</v>
      </c>
      <c r="AB614" s="7">
        <v>0</v>
      </c>
      <c r="AC614" s="7"/>
      <c r="AD614" s="7">
        <v>0</v>
      </c>
      <c r="AE614" s="7">
        <v>0</v>
      </c>
      <c r="AF614" s="7">
        <v>0</v>
      </c>
      <c r="AG614" s="29">
        <v>0</v>
      </c>
      <c r="AH614" s="7">
        <v>0</v>
      </c>
      <c r="AI614" s="7">
        <v>0</v>
      </c>
      <c r="AJ614" s="7">
        <v>0</v>
      </c>
      <c r="AK614" s="29">
        <v>0</v>
      </c>
      <c r="AL614" s="7">
        <v>0</v>
      </c>
      <c r="AM614" s="105">
        <v>0</v>
      </c>
      <c r="AN614" s="7">
        <v>0</v>
      </c>
      <c r="AO614" s="11">
        <v>0</v>
      </c>
      <c r="AP614" s="105">
        <v>0</v>
      </c>
      <c r="AQ614" s="11">
        <v>0</v>
      </c>
      <c r="AR614" s="11">
        <v>0</v>
      </c>
      <c r="AS614" s="11">
        <v>0</v>
      </c>
      <c r="AT614" s="11">
        <v>0</v>
      </c>
      <c r="AU614" s="11">
        <v>0</v>
      </c>
      <c r="AV614" s="11">
        <v>0</v>
      </c>
      <c r="AW614" s="11">
        <v>0</v>
      </c>
      <c r="AX614" s="11">
        <v>0</v>
      </c>
      <c r="AZ614" s="11">
        <v>0</v>
      </c>
      <c r="BA614" s="11">
        <v>0</v>
      </c>
    </row>
    <row r="615" spans="1:53" hidden="1" x14ac:dyDescent="0.25">
      <c r="A615">
        <v>6</v>
      </c>
      <c r="B615" t="str">
        <f t="shared" si="67"/>
        <v>FrC-6854</v>
      </c>
      <c r="C615" s="2" t="s">
        <v>316</v>
      </c>
      <c r="D615" s="2" t="str">
        <f t="shared" si="71"/>
        <v>6</v>
      </c>
      <c r="E615" s="2" t="str">
        <f t="shared" si="72"/>
        <v>68</v>
      </c>
      <c r="F615" s="2" t="str">
        <f t="shared" si="73"/>
        <v>685</v>
      </c>
      <c r="G615" s="1" t="s">
        <v>769</v>
      </c>
      <c r="H615" s="7">
        <v>0</v>
      </c>
      <c r="I615" s="7"/>
      <c r="J615" s="7">
        <v>0</v>
      </c>
      <c r="K615" s="7">
        <v>0</v>
      </c>
      <c r="L615" s="7">
        <v>0</v>
      </c>
      <c r="M615" s="7"/>
      <c r="N615" s="7">
        <v>0</v>
      </c>
      <c r="O615" s="7">
        <v>0</v>
      </c>
      <c r="P615" s="7">
        <v>0</v>
      </c>
      <c r="Q615" s="7"/>
      <c r="R615" s="7">
        <v>0</v>
      </c>
      <c r="S615" s="7">
        <v>0</v>
      </c>
      <c r="T615" s="7">
        <v>0</v>
      </c>
      <c r="U615" s="7"/>
      <c r="V615" s="7">
        <v>0</v>
      </c>
      <c r="W615" s="7">
        <v>0</v>
      </c>
      <c r="X615" s="7">
        <v>0</v>
      </c>
      <c r="Y615" s="7"/>
      <c r="Z615" s="7">
        <v>0</v>
      </c>
      <c r="AA615" s="7">
        <v>0</v>
      </c>
      <c r="AB615" s="7">
        <v>0</v>
      </c>
      <c r="AC615" s="7"/>
      <c r="AD615" s="7">
        <v>0</v>
      </c>
      <c r="AE615" s="7">
        <v>0</v>
      </c>
      <c r="AF615" s="7">
        <v>0</v>
      </c>
      <c r="AG615" s="29">
        <v>0</v>
      </c>
      <c r="AH615" s="7">
        <v>0</v>
      </c>
      <c r="AI615" s="7">
        <v>0</v>
      </c>
      <c r="AJ615" s="7">
        <v>0</v>
      </c>
      <c r="AK615" s="29">
        <v>0</v>
      </c>
      <c r="AL615" s="7">
        <v>0</v>
      </c>
      <c r="AM615" s="105">
        <v>0</v>
      </c>
      <c r="AN615" s="7">
        <v>0</v>
      </c>
      <c r="AO615" s="11">
        <v>0</v>
      </c>
      <c r="AP615" s="105">
        <v>0</v>
      </c>
      <c r="AQ615" s="11">
        <v>0</v>
      </c>
      <c r="AR615" s="11">
        <v>0</v>
      </c>
      <c r="AS615" s="11">
        <v>0</v>
      </c>
      <c r="AT615" s="11">
        <v>0</v>
      </c>
      <c r="AU615" s="11">
        <v>0</v>
      </c>
      <c r="AV615" s="11">
        <v>0</v>
      </c>
      <c r="AW615" s="11">
        <v>0</v>
      </c>
      <c r="AX615" s="11">
        <v>0</v>
      </c>
      <c r="AZ615" s="11">
        <v>0</v>
      </c>
      <c r="BA615" s="11">
        <v>0</v>
      </c>
    </row>
    <row r="616" spans="1:53" hidden="1" x14ac:dyDescent="0.25">
      <c r="A616">
        <v>6</v>
      </c>
      <c r="B616" t="str">
        <f t="shared" si="67"/>
        <v>FrC-6859</v>
      </c>
      <c r="C616" s="2" t="s">
        <v>316</v>
      </c>
      <c r="D616" s="2" t="str">
        <f t="shared" si="71"/>
        <v>6</v>
      </c>
      <c r="E616" s="2" t="str">
        <f t="shared" si="72"/>
        <v>68</v>
      </c>
      <c r="F616" s="2" t="str">
        <f t="shared" si="73"/>
        <v>685</v>
      </c>
      <c r="G616" s="1" t="s">
        <v>770</v>
      </c>
      <c r="H616" s="7">
        <v>0</v>
      </c>
      <c r="I616" s="7"/>
      <c r="J616" s="7">
        <v>0</v>
      </c>
      <c r="K616" s="7">
        <v>0</v>
      </c>
      <c r="L616" s="7">
        <v>0</v>
      </c>
      <c r="M616" s="7"/>
      <c r="N616" s="7">
        <v>0</v>
      </c>
      <c r="O616" s="7">
        <v>0</v>
      </c>
      <c r="P616" s="7">
        <v>0</v>
      </c>
      <c r="Q616" s="7"/>
      <c r="R616" s="7">
        <v>0</v>
      </c>
      <c r="S616" s="7">
        <v>0</v>
      </c>
      <c r="T616" s="7">
        <v>0</v>
      </c>
      <c r="U616" s="7"/>
      <c r="V616" s="7">
        <v>0</v>
      </c>
      <c r="W616" s="7">
        <v>0</v>
      </c>
      <c r="X616" s="7">
        <v>0</v>
      </c>
      <c r="Y616" s="7"/>
      <c r="Z616" s="7">
        <v>0</v>
      </c>
      <c r="AA616" s="7">
        <v>0</v>
      </c>
      <c r="AB616" s="7">
        <v>0</v>
      </c>
      <c r="AC616" s="7"/>
      <c r="AD616" s="7">
        <v>0</v>
      </c>
      <c r="AE616" s="7">
        <v>0</v>
      </c>
      <c r="AF616" s="7">
        <v>0</v>
      </c>
      <c r="AG616" s="29">
        <v>0</v>
      </c>
      <c r="AH616" s="7">
        <v>0</v>
      </c>
      <c r="AI616" s="7">
        <v>0</v>
      </c>
      <c r="AJ616" s="7">
        <v>0</v>
      </c>
      <c r="AK616" s="29">
        <v>0</v>
      </c>
      <c r="AL616" s="7">
        <v>0</v>
      </c>
      <c r="AM616" s="105">
        <v>0</v>
      </c>
      <c r="AN616" s="7">
        <v>0</v>
      </c>
      <c r="AO616" s="11">
        <v>0</v>
      </c>
      <c r="AP616" s="105">
        <v>0</v>
      </c>
      <c r="AQ616" s="11">
        <v>0</v>
      </c>
      <c r="AR616" s="11">
        <v>0</v>
      </c>
      <c r="AS616" s="11">
        <v>0</v>
      </c>
      <c r="AT616" s="11">
        <v>0</v>
      </c>
      <c r="AU616" s="11">
        <v>0</v>
      </c>
      <c r="AV616" s="11">
        <v>0</v>
      </c>
      <c r="AW616" s="11">
        <v>0</v>
      </c>
      <c r="AX616" s="11">
        <v>0</v>
      </c>
      <c r="AZ616" s="11">
        <v>0</v>
      </c>
      <c r="BA616" s="11">
        <v>0</v>
      </c>
    </row>
    <row r="617" spans="1:53" hidden="1" x14ac:dyDescent="0.25">
      <c r="A617">
        <v>6</v>
      </c>
      <c r="B617" t="str">
        <f t="shared" si="67"/>
        <v>FrC-6910</v>
      </c>
      <c r="C617" s="2" t="s">
        <v>316</v>
      </c>
      <c r="D617" s="2" t="str">
        <f t="shared" si="71"/>
        <v>6</v>
      </c>
      <c r="E617" s="2" t="str">
        <f t="shared" si="72"/>
        <v>69</v>
      </c>
      <c r="F617" s="2" t="str">
        <f t="shared" si="73"/>
        <v>691</v>
      </c>
      <c r="G617" s="1" t="s">
        <v>981</v>
      </c>
      <c r="H617" s="7">
        <v>0</v>
      </c>
      <c r="I617" s="7"/>
      <c r="J617" s="7">
        <v>0</v>
      </c>
      <c r="K617" s="7">
        <v>0</v>
      </c>
      <c r="L617" s="7">
        <v>0</v>
      </c>
      <c r="M617" s="7"/>
      <c r="N617" s="7">
        <v>0</v>
      </c>
      <c r="O617" s="7">
        <v>0</v>
      </c>
      <c r="P617" s="7">
        <v>0</v>
      </c>
      <c r="Q617" s="7"/>
      <c r="R617" s="7">
        <v>0</v>
      </c>
      <c r="S617" s="7">
        <v>0</v>
      </c>
      <c r="T617" s="7">
        <v>0</v>
      </c>
      <c r="U617" s="7"/>
      <c r="V617" s="7">
        <v>0</v>
      </c>
      <c r="W617" s="7">
        <v>0</v>
      </c>
      <c r="X617" s="7">
        <v>0</v>
      </c>
      <c r="Y617" s="7"/>
      <c r="Z617" s="7">
        <v>0</v>
      </c>
      <c r="AA617" s="7">
        <v>0</v>
      </c>
      <c r="AB617" s="7">
        <v>0</v>
      </c>
      <c r="AC617" s="7"/>
      <c r="AD617" s="7">
        <v>0</v>
      </c>
      <c r="AE617" s="7">
        <v>0</v>
      </c>
      <c r="AF617" s="7">
        <v>0</v>
      </c>
      <c r="AG617" s="29">
        <v>0</v>
      </c>
      <c r="AH617" s="7">
        <v>0</v>
      </c>
      <c r="AI617" s="7">
        <v>0</v>
      </c>
      <c r="AJ617" s="7">
        <v>0</v>
      </c>
      <c r="AK617" s="29">
        <v>0</v>
      </c>
      <c r="AL617" s="7">
        <v>0</v>
      </c>
      <c r="AM617" s="105">
        <v>0</v>
      </c>
      <c r="AN617" s="7">
        <v>0</v>
      </c>
      <c r="AO617" s="11">
        <v>0</v>
      </c>
      <c r="AP617" s="105">
        <v>0</v>
      </c>
      <c r="AQ617" s="11">
        <v>0</v>
      </c>
      <c r="AR617" s="11">
        <v>0</v>
      </c>
      <c r="AS617" s="11">
        <v>0</v>
      </c>
      <c r="AT617" s="11">
        <v>0</v>
      </c>
      <c r="AU617" s="11"/>
      <c r="AV617" s="11">
        <v>0</v>
      </c>
      <c r="AW617" s="11">
        <v>0</v>
      </c>
      <c r="AX617" s="11"/>
      <c r="AZ617" s="11"/>
      <c r="BA617" s="11"/>
    </row>
    <row r="618" spans="1:53" hidden="1" x14ac:dyDescent="0.25">
      <c r="A618">
        <v>6</v>
      </c>
      <c r="B618" t="str">
        <f t="shared" si="67"/>
        <v>FrC-6911</v>
      </c>
      <c r="C618" s="2" t="s">
        <v>316</v>
      </c>
      <c r="D618" s="2" t="str">
        <f t="shared" si="71"/>
        <v>6</v>
      </c>
      <c r="E618" s="2" t="str">
        <f t="shared" si="72"/>
        <v>69</v>
      </c>
      <c r="F618" s="2" t="str">
        <f t="shared" si="73"/>
        <v>691</v>
      </c>
      <c r="G618" s="1" t="s">
        <v>772</v>
      </c>
      <c r="H618" s="7">
        <v>0</v>
      </c>
      <c r="I618" s="7"/>
      <c r="J618" s="7">
        <v>0</v>
      </c>
      <c r="K618" s="7">
        <v>0</v>
      </c>
      <c r="L618" s="7">
        <v>0</v>
      </c>
      <c r="M618" s="7"/>
      <c r="N618" s="7">
        <v>0</v>
      </c>
      <c r="O618" s="7">
        <v>0</v>
      </c>
      <c r="P618" s="7">
        <v>0</v>
      </c>
      <c r="Q618" s="7"/>
      <c r="R618" s="7">
        <v>0</v>
      </c>
      <c r="S618" s="7">
        <v>0</v>
      </c>
      <c r="T618" s="7">
        <v>0</v>
      </c>
      <c r="U618" s="7"/>
      <c r="V618" s="7">
        <v>0</v>
      </c>
      <c r="W618" s="7">
        <v>0</v>
      </c>
      <c r="X618" s="7">
        <v>0</v>
      </c>
      <c r="Y618" s="7"/>
      <c r="Z618" s="7">
        <v>0</v>
      </c>
      <c r="AA618" s="7">
        <v>0</v>
      </c>
      <c r="AB618" s="7">
        <v>0</v>
      </c>
      <c r="AC618" s="7"/>
      <c r="AD618" s="7">
        <v>1060</v>
      </c>
      <c r="AE618" s="7">
        <v>1060</v>
      </c>
      <c r="AF618" s="7">
        <v>1060</v>
      </c>
      <c r="AG618" s="29">
        <v>1060</v>
      </c>
      <c r="AH618" s="7">
        <v>1060</v>
      </c>
      <c r="AI618" s="7">
        <v>1060</v>
      </c>
      <c r="AJ618" s="7">
        <v>1907.5</v>
      </c>
      <c r="AK618" s="29">
        <v>0</v>
      </c>
      <c r="AL618" s="7">
        <v>0</v>
      </c>
      <c r="AM618" s="105">
        <v>480</v>
      </c>
      <c r="AN618" s="7">
        <v>0</v>
      </c>
      <c r="AO618" s="11">
        <v>0</v>
      </c>
      <c r="AP618" s="105">
        <v>0</v>
      </c>
      <c r="AQ618" s="11">
        <v>0</v>
      </c>
      <c r="AR618" s="11">
        <v>0</v>
      </c>
      <c r="AS618" s="11">
        <v>0</v>
      </c>
      <c r="AT618" s="11">
        <v>0</v>
      </c>
      <c r="AU618" s="11">
        <v>0</v>
      </c>
      <c r="AV618" s="11">
        <v>0</v>
      </c>
      <c r="AW618" s="11">
        <v>0</v>
      </c>
      <c r="AX618" s="11">
        <v>0</v>
      </c>
      <c r="AZ618" s="11">
        <v>0</v>
      </c>
      <c r="BA618" s="11">
        <v>0</v>
      </c>
    </row>
    <row r="619" spans="1:53" hidden="1" x14ac:dyDescent="0.25">
      <c r="A619">
        <v>6</v>
      </c>
      <c r="B619" t="str">
        <f t="shared" si="67"/>
        <v>FrC-6912</v>
      </c>
      <c r="C619" s="2" t="s">
        <v>316</v>
      </c>
      <c r="D619" s="2" t="str">
        <f t="shared" si="71"/>
        <v>6</v>
      </c>
      <c r="E619" s="2" t="str">
        <f t="shared" si="72"/>
        <v>69</v>
      </c>
      <c r="F619" s="2" t="str">
        <f t="shared" si="73"/>
        <v>691</v>
      </c>
      <c r="G619" s="1" t="s">
        <v>773</v>
      </c>
      <c r="H619" s="7">
        <v>0</v>
      </c>
      <c r="I619" s="7"/>
      <c r="J619" s="7">
        <v>0</v>
      </c>
      <c r="K619" s="7">
        <v>0</v>
      </c>
      <c r="L619" s="7">
        <v>0</v>
      </c>
      <c r="M619" s="7"/>
      <c r="N619" s="7">
        <v>0</v>
      </c>
      <c r="O619" s="7">
        <v>0</v>
      </c>
      <c r="P619" s="7">
        <v>0</v>
      </c>
      <c r="Q619" s="7"/>
      <c r="R619" s="7">
        <v>0</v>
      </c>
      <c r="S619" s="7">
        <v>0</v>
      </c>
      <c r="T619" s="7">
        <v>0</v>
      </c>
      <c r="U619" s="7"/>
      <c r="V619" s="7">
        <v>0</v>
      </c>
      <c r="W619" s="7">
        <v>0</v>
      </c>
      <c r="X619" s="7">
        <v>0</v>
      </c>
      <c r="Y619" s="7"/>
      <c r="Z619" s="7">
        <v>0</v>
      </c>
      <c r="AA619" s="7">
        <v>0</v>
      </c>
      <c r="AB619" s="7">
        <v>0</v>
      </c>
      <c r="AC619" s="7"/>
      <c r="AD619" s="7">
        <v>0</v>
      </c>
      <c r="AE619" s="7">
        <v>0</v>
      </c>
      <c r="AF619" s="7">
        <v>0</v>
      </c>
      <c r="AG619" s="29">
        <v>0</v>
      </c>
      <c r="AH619" s="7">
        <v>0</v>
      </c>
      <c r="AI619" s="7">
        <v>0</v>
      </c>
      <c r="AJ619" s="7">
        <v>0</v>
      </c>
      <c r="AK619" s="29">
        <v>0</v>
      </c>
      <c r="AL619" s="7">
        <v>0</v>
      </c>
      <c r="AM619" s="105">
        <v>0</v>
      </c>
      <c r="AN619" s="7">
        <v>0</v>
      </c>
      <c r="AO619" s="11">
        <v>0</v>
      </c>
      <c r="AP619" s="105">
        <v>0</v>
      </c>
      <c r="AQ619" s="11">
        <v>0</v>
      </c>
      <c r="AR619" s="11">
        <v>0</v>
      </c>
      <c r="AS619" s="11">
        <v>0</v>
      </c>
      <c r="AT619" s="11">
        <v>0</v>
      </c>
      <c r="AU619" s="11">
        <v>0</v>
      </c>
      <c r="AV619" s="11">
        <v>0</v>
      </c>
      <c r="AW619" s="11">
        <v>0</v>
      </c>
      <c r="AX619" s="11">
        <v>0</v>
      </c>
      <c r="AZ619" s="11">
        <v>0</v>
      </c>
      <c r="BA619" s="11">
        <v>0</v>
      </c>
    </row>
    <row r="620" spans="1:53" hidden="1" x14ac:dyDescent="0.25">
      <c r="A620">
        <v>6</v>
      </c>
      <c r="B620" t="str">
        <f t="shared" si="67"/>
        <v>FrC-6913</v>
      </c>
      <c r="C620" s="2" t="s">
        <v>316</v>
      </c>
      <c r="D620" s="2" t="str">
        <f t="shared" si="71"/>
        <v>6</v>
      </c>
      <c r="E620" s="2" t="str">
        <f t="shared" si="72"/>
        <v>69</v>
      </c>
      <c r="F620" s="2" t="str">
        <f t="shared" si="73"/>
        <v>691</v>
      </c>
      <c r="G620" s="1" t="s">
        <v>774</v>
      </c>
      <c r="H620" s="7">
        <v>0</v>
      </c>
      <c r="I620" s="7"/>
      <c r="J620" s="7">
        <v>0</v>
      </c>
      <c r="K620" s="7">
        <v>0</v>
      </c>
      <c r="L620" s="7">
        <v>0</v>
      </c>
      <c r="M620" s="7"/>
      <c r="N620" s="7">
        <v>0</v>
      </c>
      <c r="O620" s="7">
        <v>0</v>
      </c>
      <c r="P620" s="7">
        <v>0</v>
      </c>
      <c r="Q620" s="7"/>
      <c r="R620" s="7">
        <v>0</v>
      </c>
      <c r="S620" s="7">
        <v>0</v>
      </c>
      <c r="T620" s="7">
        <v>0</v>
      </c>
      <c r="U620" s="7"/>
      <c r="V620" s="7">
        <v>0</v>
      </c>
      <c r="W620" s="7">
        <v>0</v>
      </c>
      <c r="X620" s="7">
        <v>0</v>
      </c>
      <c r="Y620" s="7"/>
      <c r="Z620" s="7">
        <v>0</v>
      </c>
      <c r="AA620" s="7">
        <v>0</v>
      </c>
      <c r="AB620" s="7">
        <v>0</v>
      </c>
      <c r="AC620" s="7"/>
      <c r="AD620" s="7">
        <v>0</v>
      </c>
      <c r="AE620" s="7">
        <v>0</v>
      </c>
      <c r="AF620" s="7">
        <v>0</v>
      </c>
      <c r="AG620" s="29">
        <v>0</v>
      </c>
      <c r="AH620" s="7">
        <v>0</v>
      </c>
      <c r="AI620" s="7">
        <v>0</v>
      </c>
      <c r="AJ620" s="7">
        <v>0</v>
      </c>
      <c r="AK620" s="29">
        <v>0</v>
      </c>
      <c r="AL620" s="7">
        <v>0</v>
      </c>
      <c r="AM620" s="105">
        <v>0</v>
      </c>
      <c r="AN620" s="7">
        <v>0</v>
      </c>
      <c r="AO620" s="11">
        <v>0</v>
      </c>
      <c r="AP620" s="105">
        <v>0</v>
      </c>
      <c r="AQ620" s="11">
        <v>0</v>
      </c>
      <c r="AR620" s="11">
        <v>0</v>
      </c>
      <c r="AS620" s="11">
        <v>0</v>
      </c>
      <c r="AT620" s="11">
        <v>0</v>
      </c>
      <c r="AU620" s="11">
        <v>0</v>
      </c>
      <c r="AV620" s="11">
        <v>0</v>
      </c>
      <c r="AW620" s="11">
        <v>0</v>
      </c>
      <c r="AX620" s="11">
        <v>0</v>
      </c>
      <c r="AZ620" s="11">
        <v>0</v>
      </c>
      <c r="BA620" s="11">
        <v>0</v>
      </c>
    </row>
    <row r="621" spans="1:53" hidden="1" x14ac:dyDescent="0.25">
      <c r="A621">
        <v>6</v>
      </c>
      <c r="B621" t="str">
        <f t="shared" si="67"/>
        <v>FrC-6920</v>
      </c>
      <c r="C621" s="2" t="s">
        <v>316</v>
      </c>
      <c r="D621" s="2" t="str">
        <f t="shared" si="71"/>
        <v>6</v>
      </c>
      <c r="E621" s="2" t="str">
        <f t="shared" si="72"/>
        <v>69</v>
      </c>
      <c r="F621" s="2" t="str">
        <f t="shared" si="73"/>
        <v>692</v>
      </c>
      <c r="G621" s="1" t="s">
        <v>982</v>
      </c>
      <c r="H621" s="7">
        <v>0</v>
      </c>
      <c r="I621" s="7"/>
      <c r="J621" s="7">
        <v>0</v>
      </c>
      <c r="K621" s="7">
        <v>0</v>
      </c>
      <c r="L621" s="7">
        <v>0</v>
      </c>
      <c r="M621" s="7"/>
      <c r="N621" s="7">
        <v>0</v>
      </c>
      <c r="O621" s="7">
        <v>0</v>
      </c>
      <c r="P621" s="7">
        <v>0</v>
      </c>
      <c r="Q621" s="7"/>
      <c r="R621" s="7">
        <v>0</v>
      </c>
      <c r="S621" s="7">
        <v>0</v>
      </c>
      <c r="T621" s="7">
        <v>0</v>
      </c>
      <c r="U621" s="7"/>
      <c r="V621" s="7">
        <v>0</v>
      </c>
      <c r="W621" s="7">
        <v>4568.95</v>
      </c>
      <c r="X621" s="7">
        <v>0</v>
      </c>
      <c r="Y621" s="7"/>
      <c r="Z621" s="7">
        <v>4660.26</v>
      </c>
      <c r="AA621" s="7">
        <v>0</v>
      </c>
      <c r="AB621" s="7">
        <v>0</v>
      </c>
      <c r="AC621" s="7"/>
      <c r="AD621" s="7">
        <v>0</v>
      </c>
      <c r="AE621" s="7">
        <v>0</v>
      </c>
      <c r="AF621" s="7">
        <v>0</v>
      </c>
      <c r="AG621" s="29">
        <v>0</v>
      </c>
      <c r="AH621" s="7">
        <v>0</v>
      </c>
      <c r="AI621" s="7">
        <v>0</v>
      </c>
      <c r="AJ621" s="7">
        <v>0</v>
      </c>
      <c r="AK621" s="29">
        <v>0</v>
      </c>
      <c r="AL621" s="7">
        <v>0</v>
      </c>
      <c r="AM621" s="105">
        <v>0</v>
      </c>
      <c r="AN621" s="7">
        <v>0</v>
      </c>
      <c r="AO621" s="11">
        <v>0</v>
      </c>
      <c r="AP621" s="105">
        <v>0</v>
      </c>
      <c r="AQ621" s="11">
        <v>0</v>
      </c>
      <c r="AR621" s="11">
        <v>0</v>
      </c>
      <c r="AS621" s="11">
        <v>0</v>
      </c>
      <c r="AT621" s="11">
        <v>0</v>
      </c>
      <c r="AU621" s="11"/>
      <c r="AV621" s="11">
        <v>0</v>
      </c>
      <c r="AW621" s="11">
        <v>0</v>
      </c>
      <c r="AX621" s="11"/>
      <c r="AZ621" s="11"/>
      <c r="BA621" s="11"/>
    </row>
    <row r="622" spans="1:53" hidden="1" x14ac:dyDescent="0.25">
      <c r="A622">
        <v>6</v>
      </c>
      <c r="B622" t="str">
        <f t="shared" si="67"/>
        <v>FrC-6924</v>
      </c>
      <c r="C622" s="2" t="s">
        <v>316</v>
      </c>
      <c r="D622" s="2" t="str">
        <f t="shared" si="71"/>
        <v>6</v>
      </c>
      <c r="E622" s="2" t="str">
        <f t="shared" si="72"/>
        <v>69</v>
      </c>
      <c r="F622" s="2" t="str">
        <f t="shared" si="73"/>
        <v>692</v>
      </c>
      <c r="G622" s="1" t="s">
        <v>775</v>
      </c>
      <c r="H622" s="7">
        <v>0</v>
      </c>
      <c r="I622" s="7"/>
      <c r="J622" s="7">
        <v>0</v>
      </c>
      <c r="K622" s="7">
        <v>0</v>
      </c>
      <c r="L622" s="7">
        <v>0</v>
      </c>
      <c r="M622" s="7"/>
      <c r="N622" s="7">
        <v>0</v>
      </c>
      <c r="O622" s="7">
        <v>0</v>
      </c>
      <c r="P622" s="7">
        <v>0</v>
      </c>
      <c r="Q622" s="7"/>
      <c r="R622" s="7">
        <v>0</v>
      </c>
      <c r="S622" s="7">
        <v>0</v>
      </c>
      <c r="T622" s="7">
        <v>0</v>
      </c>
      <c r="U622" s="7"/>
      <c r="V622" s="7">
        <v>0</v>
      </c>
      <c r="W622" s="7">
        <v>0</v>
      </c>
      <c r="X622" s="7">
        <v>0</v>
      </c>
      <c r="Y622" s="7"/>
      <c r="Z622" s="7">
        <v>0</v>
      </c>
      <c r="AA622" s="7">
        <v>0</v>
      </c>
      <c r="AB622" s="7">
        <v>0</v>
      </c>
      <c r="AC622" s="7"/>
      <c r="AD622" s="7">
        <v>0</v>
      </c>
      <c r="AE622" s="7">
        <v>0</v>
      </c>
      <c r="AF622" s="7">
        <v>0</v>
      </c>
      <c r="AG622" s="29">
        <v>0</v>
      </c>
      <c r="AH622" s="7">
        <v>0</v>
      </c>
      <c r="AI622" s="7">
        <v>0</v>
      </c>
      <c r="AJ622" s="7">
        <v>0</v>
      </c>
      <c r="AK622" s="29">
        <v>0</v>
      </c>
      <c r="AL622" s="7">
        <v>0</v>
      </c>
      <c r="AM622" s="105">
        <v>0</v>
      </c>
      <c r="AN622" s="7">
        <v>0</v>
      </c>
      <c r="AO622" s="11">
        <v>0</v>
      </c>
      <c r="AP622" s="105">
        <v>0</v>
      </c>
      <c r="AQ622" s="11">
        <v>0</v>
      </c>
      <c r="AR622" s="11">
        <v>0</v>
      </c>
      <c r="AS622" s="11">
        <v>0</v>
      </c>
      <c r="AT622" s="11">
        <v>0</v>
      </c>
      <c r="AU622" s="11">
        <v>0</v>
      </c>
      <c r="AV622" s="11">
        <v>0</v>
      </c>
      <c r="AW622" s="11">
        <v>0</v>
      </c>
      <c r="AX622" s="11">
        <v>0</v>
      </c>
      <c r="AZ622" s="11">
        <v>0</v>
      </c>
      <c r="BA622" s="11">
        <v>0</v>
      </c>
    </row>
    <row r="623" spans="1:53" hidden="1" x14ac:dyDescent="0.25">
      <c r="A623">
        <v>6</v>
      </c>
      <c r="B623" t="str">
        <f t="shared" si="67"/>
        <v>FrC-6925</v>
      </c>
      <c r="C623" s="2" t="s">
        <v>316</v>
      </c>
      <c r="D623" s="2" t="str">
        <f t="shared" si="71"/>
        <v>6</v>
      </c>
      <c r="E623" s="2" t="str">
        <f t="shared" si="72"/>
        <v>69</v>
      </c>
      <c r="F623" s="2" t="str">
        <f t="shared" si="73"/>
        <v>692</v>
      </c>
      <c r="G623" s="1" t="s">
        <v>776</v>
      </c>
      <c r="H623" s="7">
        <v>0</v>
      </c>
      <c r="I623" s="7"/>
      <c r="J623" s="7">
        <v>0</v>
      </c>
      <c r="K623" s="7">
        <v>0</v>
      </c>
      <c r="L623" s="7">
        <v>0</v>
      </c>
      <c r="M623" s="7"/>
      <c r="N623" s="7">
        <v>0</v>
      </c>
      <c r="O623" s="7">
        <v>0</v>
      </c>
      <c r="P623" s="7">
        <v>0</v>
      </c>
      <c r="Q623" s="7"/>
      <c r="R623" s="7">
        <v>0</v>
      </c>
      <c r="S623" s="7">
        <v>0</v>
      </c>
      <c r="T623" s="7">
        <v>0</v>
      </c>
      <c r="U623" s="7"/>
      <c r="V623" s="7">
        <v>0</v>
      </c>
      <c r="W623" s="7">
        <v>0</v>
      </c>
      <c r="X623" s="7">
        <v>0</v>
      </c>
      <c r="Y623" s="7"/>
      <c r="Z623" s="7">
        <v>0</v>
      </c>
      <c r="AA623" s="7">
        <v>0</v>
      </c>
      <c r="AB623" s="7">
        <v>0</v>
      </c>
      <c r="AC623" s="7"/>
      <c r="AD623" s="7">
        <v>0</v>
      </c>
      <c r="AE623" s="7">
        <v>0</v>
      </c>
      <c r="AF623" s="7">
        <v>0</v>
      </c>
      <c r="AG623" s="29">
        <v>0</v>
      </c>
      <c r="AH623" s="7">
        <v>0</v>
      </c>
      <c r="AI623" s="7">
        <v>0</v>
      </c>
      <c r="AJ623" s="7">
        <v>0</v>
      </c>
      <c r="AK623" s="29">
        <v>0</v>
      </c>
      <c r="AL623" s="7">
        <v>0</v>
      </c>
      <c r="AM623" s="105">
        <v>0</v>
      </c>
      <c r="AN623" s="7">
        <v>0</v>
      </c>
      <c r="AO623" s="11">
        <v>0</v>
      </c>
      <c r="AP623" s="105">
        <v>0</v>
      </c>
      <c r="AQ623" s="11">
        <v>0</v>
      </c>
      <c r="AR623" s="11">
        <v>0</v>
      </c>
      <c r="AS623" s="11">
        <v>0</v>
      </c>
      <c r="AT623" s="11">
        <v>0</v>
      </c>
      <c r="AU623" s="11">
        <v>0</v>
      </c>
      <c r="AV623" s="11">
        <v>0</v>
      </c>
      <c r="AW623" s="11">
        <v>0</v>
      </c>
      <c r="AX623" s="11">
        <v>0</v>
      </c>
      <c r="AZ623" s="11">
        <v>0</v>
      </c>
      <c r="BA623" s="11">
        <v>0</v>
      </c>
    </row>
    <row r="624" spans="1:53" hidden="1" x14ac:dyDescent="0.25">
      <c r="A624">
        <v>6</v>
      </c>
      <c r="B624" t="str">
        <f t="shared" si="67"/>
        <v>FrC-6926</v>
      </c>
      <c r="C624" s="2" t="s">
        <v>316</v>
      </c>
      <c r="D624" s="2" t="str">
        <f t="shared" si="71"/>
        <v>6</v>
      </c>
      <c r="E624" s="2" t="str">
        <f t="shared" si="72"/>
        <v>69</v>
      </c>
      <c r="F624" s="2" t="str">
        <f t="shared" si="73"/>
        <v>692</v>
      </c>
      <c r="G624" s="1" t="s">
        <v>777</v>
      </c>
      <c r="H624" s="7">
        <v>0</v>
      </c>
      <c r="I624" s="7"/>
      <c r="J624" s="7">
        <v>0</v>
      </c>
      <c r="K624" s="7">
        <v>0</v>
      </c>
      <c r="L624" s="7">
        <v>0</v>
      </c>
      <c r="M624" s="7"/>
      <c r="N624" s="7">
        <v>0</v>
      </c>
      <c r="O624" s="7">
        <v>0</v>
      </c>
      <c r="P624" s="7">
        <v>0</v>
      </c>
      <c r="Q624" s="7"/>
      <c r="R624" s="7">
        <v>0</v>
      </c>
      <c r="S624" s="7">
        <v>0</v>
      </c>
      <c r="T624" s="7">
        <v>0</v>
      </c>
      <c r="U624" s="7"/>
      <c r="V624" s="7">
        <v>0</v>
      </c>
      <c r="W624" s="7">
        <v>0</v>
      </c>
      <c r="X624" s="7">
        <v>0</v>
      </c>
      <c r="Y624" s="7"/>
      <c r="Z624" s="7">
        <v>0</v>
      </c>
      <c r="AA624" s="7">
        <v>0</v>
      </c>
      <c r="AB624" s="7">
        <v>0</v>
      </c>
      <c r="AC624" s="7"/>
      <c r="AD624" s="7">
        <v>0</v>
      </c>
      <c r="AE624" s="7">
        <v>0</v>
      </c>
      <c r="AF624" s="7">
        <v>0</v>
      </c>
      <c r="AG624" s="29">
        <v>0</v>
      </c>
      <c r="AH624" s="7">
        <v>0</v>
      </c>
      <c r="AI624" s="7">
        <v>0</v>
      </c>
      <c r="AJ624" s="7">
        <v>0</v>
      </c>
      <c r="AK624" s="29">
        <v>0</v>
      </c>
      <c r="AL624" s="7">
        <v>0</v>
      </c>
      <c r="AM624" s="105">
        <v>0</v>
      </c>
      <c r="AN624" s="7">
        <v>0</v>
      </c>
      <c r="AO624" s="11">
        <v>0</v>
      </c>
      <c r="AP624" s="105">
        <v>0</v>
      </c>
      <c r="AQ624" s="11">
        <v>0</v>
      </c>
      <c r="AR624" s="11">
        <v>0</v>
      </c>
      <c r="AS624" s="11">
        <v>0</v>
      </c>
      <c r="AT624" s="11">
        <v>0</v>
      </c>
      <c r="AU624" s="11">
        <v>0</v>
      </c>
      <c r="AV624" s="11">
        <v>0</v>
      </c>
      <c r="AW624" s="11">
        <v>0</v>
      </c>
      <c r="AX624" s="11">
        <v>0</v>
      </c>
      <c r="AZ624" s="11">
        <v>0</v>
      </c>
      <c r="BA624" s="11">
        <v>0</v>
      </c>
    </row>
    <row r="625" spans="1:53" hidden="1" x14ac:dyDescent="0.25">
      <c r="A625">
        <v>6</v>
      </c>
      <c r="B625" t="str">
        <f t="shared" si="67"/>
        <v>FrC-6930</v>
      </c>
      <c r="C625" s="2" t="s">
        <v>316</v>
      </c>
      <c r="D625" s="2" t="str">
        <f t="shared" si="71"/>
        <v>6</v>
      </c>
      <c r="E625" s="2" t="str">
        <f t="shared" si="72"/>
        <v>69</v>
      </c>
      <c r="F625" s="2" t="str">
        <f t="shared" si="73"/>
        <v>693</v>
      </c>
      <c r="G625" s="1" t="s">
        <v>983</v>
      </c>
      <c r="H625" s="7">
        <v>0</v>
      </c>
      <c r="I625" s="7"/>
      <c r="J625" s="7">
        <v>0</v>
      </c>
      <c r="K625" s="7">
        <v>0</v>
      </c>
      <c r="L625" s="7">
        <v>0</v>
      </c>
      <c r="M625" s="7"/>
      <c r="N625" s="7">
        <v>0</v>
      </c>
      <c r="O625" s="7">
        <v>0</v>
      </c>
      <c r="P625" s="7">
        <v>0</v>
      </c>
      <c r="Q625" s="7"/>
      <c r="R625" s="7">
        <v>0</v>
      </c>
      <c r="S625" s="7">
        <v>0</v>
      </c>
      <c r="T625" s="7">
        <v>0</v>
      </c>
      <c r="U625" s="7"/>
      <c r="V625" s="7">
        <v>0</v>
      </c>
      <c r="W625" s="7">
        <v>0</v>
      </c>
      <c r="X625" s="7">
        <v>0</v>
      </c>
      <c r="Y625" s="7"/>
      <c r="Z625" s="7">
        <v>0</v>
      </c>
      <c r="AA625" s="7">
        <v>267.75700000000001</v>
      </c>
      <c r="AB625" s="7">
        <v>0</v>
      </c>
      <c r="AC625" s="7"/>
      <c r="AD625" s="7">
        <v>0</v>
      </c>
      <c r="AE625" s="7">
        <v>0</v>
      </c>
      <c r="AF625" s="7">
        <v>0</v>
      </c>
      <c r="AG625" s="29">
        <v>0</v>
      </c>
      <c r="AH625" s="7">
        <v>0</v>
      </c>
      <c r="AI625" s="7">
        <v>0</v>
      </c>
      <c r="AJ625" s="7">
        <v>0</v>
      </c>
      <c r="AK625" s="29">
        <v>0</v>
      </c>
      <c r="AL625" s="7">
        <v>0</v>
      </c>
      <c r="AM625" s="105">
        <v>0</v>
      </c>
      <c r="AN625" s="7">
        <v>0</v>
      </c>
      <c r="AO625" s="11">
        <v>0</v>
      </c>
      <c r="AP625" s="105">
        <v>0</v>
      </c>
      <c r="AQ625" s="11">
        <v>0</v>
      </c>
      <c r="AR625" s="11">
        <v>0</v>
      </c>
      <c r="AS625" s="11">
        <v>0</v>
      </c>
      <c r="AT625" s="11">
        <v>0</v>
      </c>
      <c r="AU625" s="11"/>
      <c r="AV625" s="11">
        <v>0</v>
      </c>
      <c r="AW625" s="11">
        <v>0</v>
      </c>
      <c r="AX625" s="11"/>
      <c r="AZ625" s="11"/>
      <c r="BA625" s="11"/>
    </row>
    <row r="626" spans="1:53" hidden="1" x14ac:dyDescent="0.25">
      <c r="A626">
        <v>6</v>
      </c>
      <c r="B626" t="str">
        <f t="shared" si="67"/>
        <v>FrC-6934</v>
      </c>
      <c r="C626" s="2" t="s">
        <v>316</v>
      </c>
      <c r="D626" s="2" t="str">
        <f t="shared" si="71"/>
        <v>6</v>
      </c>
      <c r="E626" s="2" t="str">
        <f t="shared" si="72"/>
        <v>69</v>
      </c>
      <c r="F626" s="2" t="str">
        <f t="shared" si="73"/>
        <v>693</v>
      </c>
      <c r="G626" s="1" t="s">
        <v>778</v>
      </c>
      <c r="H626" s="7">
        <v>0</v>
      </c>
      <c r="I626" s="7"/>
      <c r="J626" s="7">
        <v>0</v>
      </c>
      <c r="K626" s="7">
        <v>0</v>
      </c>
      <c r="L626" s="7">
        <v>0</v>
      </c>
      <c r="M626" s="7"/>
      <c r="N626" s="7">
        <v>0</v>
      </c>
      <c r="O626" s="7">
        <v>0</v>
      </c>
      <c r="P626" s="7">
        <v>0</v>
      </c>
      <c r="Q626" s="7"/>
      <c r="R626" s="7">
        <v>0</v>
      </c>
      <c r="S626" s="7">
        <v>0</v>
      </c>
      <c r="T626" s="7">
        <v>0</v>
      </c>
      <c r="U626" s="7"/>
      <c r="V626" s="7">
        <v>0</v>
      </c>
      <c r="W626" s="7">
        <v>0</v>
      </c>
      <c r="X626" s="7">
        <v>0</v>
      </c>
      <c r="Y626" s="7"/>
      <c r="Z626" s="7">
        <v>0</v>
      </c>
      <c r="AA626" s="7">
        <v>0</v>
      </c>
      <c r="AB626" s="7">
        <v>0</v>
      </c>
      <c r="AC626" s="7"/>
      <c r="AD626" s="7">
        <v>273.98154</v>
      </c>
      <c r="AE626" s="7">
        <v>23.482950000000002</v>
      </c>
      <c r="AF626" s="7">
        <v>23</v>
      </c>
      <c r="AG626" s="29">
        <v>0</v>
      </c>
      <c r="AH626" s="7">
        <v>23.482950000000002</v>
      </c>
      <c r="AI626" s="7">
        <v>23.482950000000002</v>
      </c>
      <c r="AJ626" s="7">
        <v>23.48</v>
      </c>
      <c r="AK626" s="29">
        <v>23.483000000000001</v>
      </c>
      <c r="AL626" s="7">
        <v>1360.6886999999999</v>
      </c>
      <c r="AM626" s="105">
        <v>1360.6886999999999</v>
      </c>
      <c r="AN626" s="7">
        <v>23.48</v>
      </c>
      <c r="AO626" s="11">
        <v>23.482950000000002</v>
      </c>
      <c r="AP626" s="105">
        <v>3522.1034400000003</v>
      </c>
      <c r="AQ626" s="11">
        <v>2091.4829500000001</v>
      </c>
      <c r="AR626" s="11">
        <v>23.483000000000001</v>
      </c>
      <c r="AS626" s="11">
        <v>166.304</v>
      </c>
      <c r="AT626" s="11">
        <v>189.78694999999999</v>
      </c>
      <c r="AU626" s="11">
        <v>189.78694999999999</v>
      </c>
      <c r="AV626" s="11">
        <v>2837.50344</v>
      </c>
      <c r="AW626" s="11">
        <v>16433.283950000001</v>
      </c>
      <c r="AX626" s="11">
        <v>1471.24395</v>
      </c>
      <c r="AZ626" s="11">
        <v>405.85</v>
      </c>
      <c r="BA626" s="11">
        <v>296</v>
      </c>
    </row>
    <row r="627" spans="1:53" hidden="1" x14ac:dyDescent="0.25">
      <c r="A627">
        <v>6</v>
      </c>
      <c r="B627" t="str">
        <f t="shared" si="67"/>
        <v>FrC-6935</v>
      </c>
      <c r="C627" s="2" t="s">
        <v>316</v>
      </c>
      <c r="D627" s="2" t="str">
        <f t="shared" si="71"/>
        <v>6</v>
      </c>
      <c r="E627" s="2" t="str">
        <f t="shared" si="72"/>
        <v>69</v>
      </c>
      <c r="F627" s="2" t="str">
        <f t="shared" si="73"/>
        <v>693</v>
      </c>
      <c r="G627" s="1" t="s">
        <v>779</v>
      </c>
      <c r="H627" s="7">
        <v>0</v>
      </c>
      <c r="I627" s="7"/>
      <c r="J627" s="7">
        <v>0</v>
      </c>
      <c r="K627" s="7">
        <v>0</v>
      </c>
      <c r="L627" s="7">
        <v>0</v>
      </c>
      <c r="M627" s="7"/>
      <c r="N627" s="7">
        <v>0</v>
      </c>
      <c r="O627" s="7">
        <v>0</v>
      </c>
      <c r="P627" s="7">
        <v>0</v>
      </c>
      <c r="Q627" s="7"/>
      <c r="R627" s="7">
        <v>0</v>
      </c>
      <c r="S627" s="7">
        <v>0</v>
      </c>
      <c r="T627" s="7">
        <v>0</v>
      </c>
      <c r="U627" s="7"/>
      <c r="V627" s="7">
        <v>0</v>
      </c>
      <c r="W627" s="7">
        <v>0</v>
      </c>
      <c r="X627" s="7">
        <v>0</v>
      </c>
      <c r="Y627" s="7"/>
      <c r="Z627" s="7">
        <v>0</v>
      </c>
      <c r="AA627" s="7">
        <v>0</v>
      </c>
      <c r="AB627" s="7">
        <v>0</v>
      </c>
      <c r="AC627" s="7"/>
      <c r="AD627" s="7">
        <v>0</v>
      </c>
      <c r="AE627" s="7">
        <v>0</v>
      </c>
      <c r="AF627" s="7">
        <v>0</v>
      </c>
      <c r="AG627" s="29">
        <v>0</v>
      </c>
      <c r="AH627" s="7">
        <v>0</v>
      </c>
      <c r="AI627" s="7">
        <v>0</v>
      </c>
      <c r="AJ627" s="7">
        <v>0</v>
      </c>
      <c r="AK627" s="29">
        <v>0</v>
      </c>
      <c r="AL627" s="7">
        <v>0</v>
      </c>
      <c r="AM627" s="105">
        <v>0</v>
      </c>
      <c r="AN627" s="7">
        <v>0</v>
      </c>
      <c r="AO627" s="11">
        <v>0</v>
      </c>
      <c r="AP627" s="105">
        <v>0</v>
      </c>
      <c r="AQ627" s="11">
        <v>0</v>
      </c>
      <c r="AR627" s="11">
        <v>0</v>
      </c>
      <c r="AS627" s="11">
        <v>0</v>
      </c>
      <c r="AT627" s="11">
        <v>0</v>
      </c>
      <c r="AU627" s="11">
        <v>0</v>
      </c>
      <c r="AV627" s="11">
        <v>0</v>
      </c>
      <c r="AW627" s="11">
        <v>0</v>
      </c>
      <c r="AX627" s="11">
        <v>0</v>
      </c>
      <c r="AZ627" s="11">
        <v>0</v>
      </c>
      <c r="BA627" s="11">
        <v>0</v>
      </c>
    </row>
    <row r="628" spans="1:53" hidden="1" x14ac:dyDescent="0.25">
      <c r="A628">
        <v>6</v>
      </c>
      <c r="B628" t="str">
        <f t="shared" si="67"/>
        <v>FrC-6940</v>
      </c>
      <c r="C628" s="2" t="s">
        <v>316</v>
      </c>
      <c r="D628" s="2" t="str">
        <f t="shared" si="71"/>
        <v>6</v>
      </c>
      <c r="E628" s="2" t="str">
        <f t="shared" si="72"/>
        <v>69</v>
      </c>
      <c r="F628" s="2" t="str">
        <f t="shared" si="73"/>
        <v>694</v>
      </c>
      <c r="G628" s="1" t="s">
        <v>780</v>
      </c>
      <c r="H628" s="7">
        <v>0</v>
      </c>
      <c r="I628" s="7"/>
      <c r="J628" s="7">
        <v>0</v>
      </c>
      <c r="K628" s="7">
        <v>0</v>
      </c>
      <c r="L628" s="7">
        <v>0</v>
      </c>
      <c r="M628" s="7"/>
      <c r="N628" s="7">
        <v>0</v>
      </c>
      <c r="O628" s="7">
        <v>0</v>
      </c>
      <c r="P628" s="7">
        <v>0</v>
      </c>
      <c r="Q628" s="7"/>
      <c r="R628" s="7">
        <v>0</v>
      </c>
      <c r="S628" s="7">
        <v>0</v>
      </c>
      <c r="T628" s="7">
        <v>0</v>
      </c>
      <c r="U628" s="7"/>
      <c r="V628" s="7">
        <v>0</v>
      </c>
      <c r="W628" s="7">
        <v>0</v>
      </c>
      <c r="X628" s="7">
        <v>0</v>
      </c>
      <c r="Y628" s="7"/>
      <c r="Z628" s="7">
        <v>0</v>
      </c>
      <c r="AA628" s="7">
        <v>0</v>
      </c>
      <c r="AB628" s="7">
        <v>0</v>
      </c>
      <c r="AC628" s="7"/>
      <c r="AD628" s="7">
        <v>0</v>
      </c>
      <c r="AE628" s="7">
        <v>68.445179999999993</v>
      </c>
      <c r="AF628" s="7">
        <v>0</v>
      </c>
      <c r="AG628" s="29">
        <v>0</v>
      </c>
      <c r="AH628" s="7">
        <v>0</v>
      </c>
      <c r="AI628" s="7">
        <v>0</v>
      </c>
      <c r="AJ628" s="7">
        <v>0</v>
      </c>
      <c r="AK628" s="29">
        <v>0</v>
      </c>
      <c r="AL628" s="7">
        <v>0</v>
      </c>
      <c r="AM628" s="105">
        <v>0</v>
      </c>
      <c r="AN628" s="7">
        <v>0</v>
      </c>
      <c r="AO628" s="11">
        <v>0</v>
      </c>
      <c r="AP628" s="105">
        <v>0</v>
      </c>
      <c r="AQ628" s="11">
        <v>0</v>
      </c>
      <c r="AR628" s="11">
        <v>0</v>
      </c>
      <c r="AS628" s="11">
        <v>0</v>
      </c>
      <c r="AT628" s="11">
        <v>-43.170190000000005</v>
      </c>
      <c r="AU628" s="11">
        <v>-43.170190000000005</v>
      </c>
      <c r="AV628" s="11">
        <v>0</v>
      </c>
      <c r="AW628" s="11">
        <v>-43.170190000000005</v>
      </c>
      <c r="AX628" s="11">
        <v>-33.067900000000002</v>
      </c>
      <c r="AZ628" s="11">
        <v>-43.170190000000005</v>
      </c>
      <c r="BA628" s="11">
        <v>-43.170190000000005</v>
      </c>
    </row>
    <row r="629" spans="1:53" hidden="1" x14ac:dyDescent="0.25">
      <c r="A629">
        <v>6</v>
      </c>
      <c r="B629" t="str">
        <f t="shared" si="67"/>
        <v>FrC-6941</v>
      </c>
      <c r="C629" s="2" t="s">
        <v>316</v>
      </c>
      <c r="D629" s="2" t="str">
        <f t="shared" si="71"/>
        <v>6</v>
      </c>
      <c r="E629" s="2" t="str">
        <f t="shared" si="72"/>
        <v>69</v>
      </c>
      <c r="F629" s="2" t="str">
        <f t="shared" si="73"/>
        <v>694</v>
      </c>
      <c r="G629" s="1" t="s">
        <v>984</v>
      </c>
      <c r="H629" s="7">
        <v>0</v>
      </c>
      <c r="I629" s="7"/>
      <c r="J629" s="7">
        <v>0</v>
      </c>
      <c r="K629" s="7">
        <v>0</v>
      </c>
      <c r="L629" s="7">
        <v>0</v>
      </c>
      <c r="M629" s="7"/>
      <c r="N629" s="7">
        <v>0</v>
      </c>
      <c r="O629" s="7">
        <v>0</v>
      </c>
      <c r="P629" s="7">
        <v>0</v>
      </c>
      <c r="Q629" s="7"/>
      <c r="R629" s="7">
        <v>0</v>
      </c>
      <c r="S629" s="7">
        <v>0</v>
      </c>
      <c r="T629" s="7">
        <v>0</v>
      </c>
      <c r="U629" s="7"/>
      <c r="V629" s="7">
        <v>0</v>
      </c>
      <c r="W629" s="7">
        <v>0</v>
      </c>
      <c r="X629" s="7">
        <v>0</v>
      </c>
      <c r="Y629" s="7"/>
      <c r="Z629" s="7">
        <v>0</v>
      </c>
      <c r="AA629" s="7">
        <v>0</v>
      </c>
      <c r="AB629" s="7">
        <v>0</v>
      </c>
      <c r="AC629" s="7"/>
      <c r="AD629" s="7">
        <v>0</v>
      </c>
      <c r="AE629" s="7">
        <v>0</v>
      </c>
      <c r="AF629" s="7">
        <v>0</v>
      </c>
      <c r="AG629" s="29">
        <v>0</v>
      </c>
      <c r="AH629" s="7">
        <v>0</v>
      </c>
      <c r="AI629" s="7">
        <v>0</v>
      </c>
      <c r="AJ629" s="7">
        <v>0</v>
      </c>
      <c r="AK629" s="29">
        <v>0</v>
      </c>
      <c r="AL629" s="7">
        <v>0</v>
      </c>
      <c r="AM629" s="105">
        <v>0</v>
      </c>
      <c r="AN629" s="7">
        <v>0</v>
      </c>
      <c r="AO629" s="11">
        <v>0</v>
      </c>
      <c r="AP629" s="105">
        <v>0</v>
      </c>
      <c r="AQ629" s="11">
        <v>0</v>
      </c>
      <c r="AR629" s="11">
        <v>0</v>
      </c>
      <c r="AS629" s="11">
        <v>0</v>
      </c>
      <c r="AT629" s="11">
        <v>0</v>
      </c>
      <c r="AU629" s="11"/>
      <c r="AV629" s="11">
        <v>0</v>
      </c>
      <c r="AW629" s="11">
        <v>0</v>
      </c>
      <c r="AX629" s="11"/>
      <c r="AZ629" s="11"/>
      <c r="BA629" s="11"/>
    </row>
    <row r="630" spans="1:53" hidden="1" x14ac:dyDescent="0.25">
      <c r="A630">
        <v>6</v>
      </c>
      <c r="B630" t="str">
        <f t="shared" si="67"/>
        <v>FrC-6942</v>
      </c>
      <c r="C630" s="2" t="s">
        <v>316</v>
      </c>
      <c r="D630" s="2" t="str">
        <f t="shared" si="71"/>
        <v>6</v>
      </c>
      <c r="E630" s="2" t="str">
        <f t="shared" si="72"/>
        <v>69</v>
      </c>
      <c r="F630" s="2" t="str">
        <f t="shared" si="73"/>
        <v>694</v>
      </c>
      <c r="G630" s="1" t="s">
        <v>985</v>
      </c>
      <c r="H630" s="7">
        <v>0</v>
      </c>
      <c r="I630" s="7"/>
      <c r="J630" s="7">
        <v>0</v>
      </c>
      <c r="K630" s="7">
        <v>0</v>
      </c>
      <c r="L630" s="7">
        <v>0</v>
      </c>
      <c r="M630" s="7"/>
      <c r="N630" s="7">
        <v>0</v>
      </c>
      <c r="O630" s="7">
        <v>0</v>
      </c>
      <c r="P630" s="7">
        <v>0</v>
      </c>
      <c r="Q630" s="7"/>
      <c r="R630" s="7">
        <v>0</v>
      </c>
      <c r="S630" s="7">
        <v>0</v>
      </c>
      <c r="T630" s="7">
        <v>0</v>
      </c>
      <c r="U630" s="7"/>
      <c r="V630" s="7">
        <v>0</v>
      </c>
      <c r="W630" s="7">
        <v>0</v>
      </c>
      <c r="X630" s="7">
        <v>0</v>
      </c>
      <c r="Y630" s="7"/>
      <c r="Z630" s="7">
        <v>0</v>
      </c>
      <c r="AA630" s="7">
        <v>0</v>
      </c>
      <c r="AB630" s="7">
        <v>0</v>
      </c>
      <c r="AC630" s="7"/>
      <c r="AD630" s="7">
        <v>0</v>
      </c>
      <c r="AE630" s="7">
        <v>0</v>
      </c>
      <c r="AF630" s="7">
        <v>0</v>
      </c>
      <c r="AG630" s="29">
        <v>0</v>
      </c>
      <c r="AH630" s="7">
        <v>0</v>
      </c>
      <c r="AI630" s="7">
        <v>0</v>
      </c>
      <c r="AJ630" s="7">
        <v>0</v>
      </c>
      <c r="AK630" s="29">
        <v>0</v>
      </c>
      <c r="AL630" s="7">
        <v>0</v>
      </c>
      <c r="AM630" s="105">
        <v>0</v>
      </c>
      <c r="AN630" s="7">
        <v>0</v>
      </c>
      <c r="AO630" s="11">
        <v>0</v>
      </c>
      <c r="AP630" s="105">
        <v>0</v>
      </c>
      <c r="AQ630" s="11">
        <v>0</v>
      </c>
      <c r="AR630" s="11">
        <v>0</v>
      </c>
      <c r="AS630" s="11">
        <v>0</v>
      </c>
      <c r="AT630" s="11">
        <v>0</v>
      </c>
      <c r="AU630" s="11"/>
      <c r="AV630" s="11">
        <v>0</v>
      </c>
      <c r="AW630" s="11">
        <v>0</v>
      </c>
      <c r="AX630" s="11"/>
      <c r="AZ630" s="11"/>
      <c r="BA630" s="11"/>
    </row>
    <row r="631" spans="1:53" hidden="1" x14ac:dyDescent="0.25">
      <c r="A631">
        <v>6</v>
      </c>
      <c r="B631" t="str">
        <f t="shared" si="67"/>
        <v>FrC-6943</v>
      </c>
      <c r="C631" s="2" t="s">
        <v>316</v>
      </c>
      <c r="D631" s="2" t="str">
        <f t="shared" si="71"/>
        <v>6</v>
      </c>
      <c r="E631" s="2" t="str">
        <f t="shared" si="72"/>
        <v>69</v>
      </c>
      <c r="F631" s="2" t="str">
        <f t="shared" si="73"/>
        <v>694</v>
      </c>
      <c r="G631" s="1" t="s">
        <v>986</v>
      </c>
      <c r="H631" s="7">
        <v>0</v>
      </c>
      <c r="I631" s="7"/>
      <c r="J631" s="7">
        <v>0</v>
      </c>
      <c r="K631" s="7">
        <v>0</v>
      </c>
      <c r="L631" s="7">
        <v>0</v>
      </c>
      <c r="M631" s="7"/>
      <c r="N631" s="7">
        <v>0</v>
      </c>
      <c r="O631" s="7">
        <v>0</v>
      </c>
      <c r="P631" s="7">
        <v>0</v>
      </c>
      <c r="Q631" s="7"/>
      <c r="R631" s="7">
        <v>0</v>
      </c>
      <c r="S631" s="7">
        <v>0</v>
      </c>
      <c r="T631" s="7">
        <v>0</v>
      </c>
      <c r="U631" s="7"/>
      <c r="V631" s="7">
        <v>28800</v>
      </c>
      <c r="W631" s="7">
        <v>0</v>
      </c>
      <c r="X631" s="7">
        <v>0</v>
      </c>
      <c r="Y631" s="7"/>
      <c r="Z631" s="7">
        <v>0</v>
      </c>
      <c r="AA631" s="7">
        <v>0</v>
      </c>
      <c r="AB631" s="7">
        <v>0</v>
      </c>
      <c r="AC631" s="7"/>
      <c r="AD631" s="7">
        <v>0</v>
      </c>
      <c r="AE631" s="7">
        <v>0</v>
      </c>
      <c r="AF631" s="7">
        <v>0</v>
      </c>
      <c r="AG631" s="29">
        <v>0</v>
      </c>
      <c r="AH631" s="7">
        <v>0</v>
      </c>
      <c r="AI631" s="7">
        <v>0</v>
      </c>
      <c r="AJ631" s="7">
        <v>0</v>
      </c>
      <c r="AK631" s="29">
        <v>0</v>
      </c>
      <c r="AL631" s="7">
        <v>0</v>
      </c>
      <c r="AM631" s="105">
        <v>0</v>
      </c>
      <c r="AN631" s="7">
        <v>0</v>
      </c>
      <c r="AO631" s="11">
        <v>0</v>
      </c>
      <c r="AP631" s="105">
        <v>0</v>
      </c>
      <c r="AQ631" s="11">
        <v>0</v>
      </c>
      <c r="AR631" s="11">
        <v>0</v>
      </c>
      <c r="AS631" s="11">
        <v>0</v>
      </c>
      <c r="AT631" s="11">
        <v>0</v>
      </c>
      <c r="AU631" s="11"/>
      <c r="AV631" s="11">
        <v>0</v>
      </c>
      <c r="AW631" s="11">
        <v>0</v>
      </c>
      <c r="AX631" s="11"/>
      <c r="AZ631" s="11"/>
      <c r="BA631" s="11"/>
    </row>
    <row r="632" spans="1:53" hidden="1" x14ac:dyDescent="0.25">
      <c r="A632">
        <v>6</v>
      </c>
      <c r="B632" t="str">
        <f t="shared" si="67"/>
        <v>FrC-6950</v>
      </c>
      <c r="C632" s="2" t="s">
        <v>316</v>
      </c>
      <c r="D632" s="2" t="str">
        <f t="shared" si="71"/>
        <v>6</v>
      </c>
      <c r="E632" s="2" t="str">
        <f t="shared" si="72"/>
        <v>69</v>
      </c>
      <c r="F632" s="2" t="str">
        <f t="shared" si="73"/>
        <v>695</v>
      </c>
      <c r="G632" s="1" t="s">
        <v>781</v>
      </c>
      <c r="H632" s="7">
        <v>0</v>
      </c>
      <c r="I632" s="7"/>
      <c r="J632" s="7">
        <v>0</v>
      </c>
      <c r="K632" s="7">
        <v>0</v>
      </c>
      <c r="L632" s="7">
        <v>0</v>
      </c>
      <c r="M632" s="7"/>
      <c r="N632" s="7">
        <v>0</v>
      </c>
      <c r="O632" s="7">
        <v>0</v>
      </c>
      <c r="P632" s="7">
        <v>0</v>
      </c>
      <c r="Q632" s="7"/>
      <c r="R632" s="7">
        <v>0</v>
      </c>
      <c r="S632" s="7">
        <v>0</v>
      </c>
      <c r="T632" s="7">
        <v>0</v>
      </c>
      <c r="U632" s="7"/>
      <c r="V632" s="7">
        <v>0</v>
      </c>
      <c r="W632" s="7">
        <v>0</v>
      </c>
      <c r="X632" s="7">
        <v>0</v>
      </c>
      <c r="Y632" s="7"/>
      <c r="Z632" s="7">
        <v>0</v>
      </c>
      <c r="AA632" s="7">
        <v>0</v>
      </c>
      <c r="AB632" s="7">
        <v>0</v>
      </c>
      <c r="AC632" s="7"/>
      <c r="AD632" s="7">
        <v>0</v>
      </c>
      <c r="AE632" s="7">
        <v>0</v>
      </c>
      <c r="AF632" s="7">
        <v>0</v>
      </c>
      <c r="AG632" s="29">
        <v>0</v>
      </c>
      <c r="AH632" s="7">
        <v>0</v>
      </c>
      <c r="AI632" s="7">
        <v>0</v>
      </c>
      <c r="AJ632" s="7">
        <v>0</v>
      </c>
      <c r="AK632" s="29">
        <v>0</v>
      </c>
      <c r="AL632" s="7">
        <v>0</v>
      </c>
      <c r="AM632" s="105">
        <v>0</v>
      </c>
      <c r="AN632" s="7">
        <v>0</v>
      </c>
      <c r="AO632" s="11">
        <v>0</v>
      </c>
      <c r="AP632" s="105">
        <v>0</v>
      </c>
      <c r="AQ632" s="11">
        <v>0</v>
      </c>
      <c r="AR632" s="11">
        <v>0</v>
      </c>
      <c r="AS632" s="11">
        <v>0</v>
      </c>
      <c r="AT632" s="11">
        <v>0</v>
      </c>
      <c r="AU632" s="11">
        <v>0</v>
      </c>
      <c r="AV632" s="11">
        <v>0</v>
      </c>
      <c r="AW632" s="11">
        <v>0</v>
      </c>
      <c r="AX632" s="11">
        <v>0</v>
      </c>
      <c r="AZ632" s="11">
        <v>0</v>
      </c>
      <c r="BA632" s="11">
        <v>0</v>
      </c>
    </row>
    <row r="633" spans="1:53" hidden="1" x14ac:dyDescent="0.25">
      <c r="A633">
        <v>6</v>
      </c>
      <c r="B633" t="str">
        <f t="shared" si="67"/>
        <v>FrC-7611</v>
      </c>
      <c r="C633" s="2" t="s">
        <v>316</v>
      </c>
      <c r="D633" s="2" t="str">
        <f t="shared" si="71"/>
        <v>7</v>
      </c>
      <c r="E633" s="2" t="str">
        <f t="shared" si="72"/>
        <v>76</v>
      </c>
      <c r="F633" s="2" t="str">
        <f t="shared" si="73"/>
        <v>761</v>
      </c>
      <c r="G633" s="1" t="s">
        <v>784</v>
      </c>
      <c r="H633" s="7">
        <v>0</v>
      </c>
      <c r="I633" s="7"/>
      <c r="J633" s="7">
        <v>0</v>
      </c>
      <c r="K633" s="7">
        <v>0</v>
      </c>
      <c r="L633" s="7">
        <v>0</v>
      </c>
      <c r="M633" s="7"/>
      <c r="N633" s="7">
        <v>0</v>
      </c>
      <c r="O633" s="7">
        <v>0</v>
      </c>
      <c r="P633" s="7">
        <v>0</v>
      </c>
      <c r="Q633" s="7"/>
      <c r="R633" s="7">
        <v>0</v>
      </c>
      <c r="S633" s="7">
        <v>0</v>
      </c>
      <c r="T633" s="7">
        <v>0</v>
      </c>
      <c r="U633" s="7"/>
      <c r="V633" s="7">
        <v>0</v>
      </c>
      <c r="W633" s="7">
        <v>0</v>
      </c>
      <c r="X633" s="7">
        <v>0</v>
      </c>
      <c r="Y633" s="7"/>
      <c r="Z633" s="7">
        <v>0</v>
      </c>
      <c r="AA633" s="7">
        <v>0</v>
      </c>
      <c r="AB633" s="7">
        <v>0</v>
      </c>
      <c r="AC633" s="7"/>
      <c r="AD633" s="7">
        <v>99.626769999999993</v>
      </c>
      <c r="AE633" s="7">
        <v>99.626770000000008</v>
      </c>
      <c r="AF633" s="7">
        <v>0</v>
      </c>
      <c r="AG633" s="29">
        <v>0</v>
      </c>
      <c r="AH633" s="7">
        <v>0</v>
      </c>
      <c r="AI633" s="7">
        <v>0</v>
      </c>
      <c r="AJ633" s="7">
        <v>0</v>
      </c>
      <c r="AK633" s="29">
        <v>0</v>
      </c>
      <c r="AL633" s="7">
        <v>0</v>
      </c>
      <c r="AM633" s="105">
        <v>0</v>
      </c>
      <c r="AN633" s="7">
        <v>0</v>
      </c>
      <c r="AO633" s="11">
        <v>4960</v>
      </c>
      <c r="AP633" s="105">
        <v>1803.9306899999999</v>
      </c>
      <c r="AQ633" s="11">
        <v>0</v>
      </c>
      <c r="AR633" s="11">
        <v>0</v>
      </c>
      <c r="AS633" s="11">
        <v>0</v>
      </c>
      <c r="AT633" s="11">
        <v>11800</v>
      </c>
      <c r="AU633" s="11">
        <v>11800</v>
      </c>
      <c r="AV633" s="11">
        <v>0</v>
      </c>
      <c r="AW633" s="11">
        <v>12464.21</v>
      </c>
      <c r="AX633" s="11">
        <v>12464.21</v>
      </c>
      <c r="AZ633" s="11">
        <v>12543.752</v>
      </c>
      <c r="BA633" s="11">
        <v>13137.547</v>
      </c>
    </row>
    <row r="634" spans="1:53" hidden="1" x14ac:dyDescent="0.25">
      <c r="A634">
        <v>6</v>
      </c>
      <c r="B634" t="str">
        <f t="shared" si="67"/>
        <v>FrC-7612</v>
      </c>
      <c r="C634" s="2" t="s">
        <v>316</v>
      </c>
      <c r="D634" s="2" t="str">
        <f t="shared" si="71"/>
        <v>7</v>
      </c>
      <c r="E634" s="2" t="str">
        <f t="shared" si="72"/>
        <v>76</v>
      </c>
      <c r="F634" s="2" t="str">
        <f t="shared" si="73"/>
        <v>761</v>
      </c>
      <c r="G634" s="1" t="s">
        <v>785</v>
      </c>
      <c r="H634" s="7">
        <v>0</v>
      </c>
      <c r="I634" s="7"/>
      <c r="J634" s="7">
        <v>0</v>
      </c>
      <c r="K634" s="7">
        <v>0</v>
      </c>
      <c r="L634" s="7">
        <v>0</v>
      </c>
      <c r="M634" s="7"/>
      <c r="N634" s="7">
        <v>0</v>
      </c>
      <c r="O634" s="7">
        <v>0</v>
      </c>
      <c r="P634" s="7">
        <v>0</v>
      </c>
      <c r="Q634" s="7"/>
      <c r="R634" s="7">
        <v>0</v>
      </c>
      <c r="S634" s="7">
        <v>0</v>
      </c>
      <c r="T634" s="7">
        <v>0</v>
      </c>
      <c r="U634" s="7"/>
      <c r="V634" s="7">
        <v>0</v>
      </c>
      <c r="W634" s="7">
        <v>0</v>
      </c>
      <c r="X634" s="7">
        <v>0</v>
      </c>
      <c r="Y634" s="7"/>
      <c r="Z634" s="7">
        <v>800</v>
      </c>
      <c r="AA634" s="7">
        <v>650</v>
      </c>
      <c r="AB634" s="7">
        <v>0</v>
      </c>
      <c r="AC634" s="7"/>
      <c r="AD634" s="7">
        <v>0</v>
      </c>
      <c r="AE634" s="7">
        <v>0</v>
      </c>
      <c r="AF634" s="7">
        <v>0</v>
      </c>
      <c r="AG634" s="29">
        <v>0</v>
      </c>
      <c r="AH634" s="7">
        <v>0</v>
      </c>
      <c r="AI634" s="7">
        <v>0</v>
      </c>
      <c r="AJ634" s="7">
        <v>0</v>
      </c>
      <c r="AK634" s="29">
        <v>0</v>
      </c>
      <c r="AL634" s="7">
        <v>0</v>
      </c>
      <c r="AM634" s="105">
        <v>0</v>
      </c>
      <c r="AN634" s="7">
        <v>0</v>
      </c>
      <c r="AO634" s="11">
        <v>0</v>
      </c>
      <c r="AP634" s="105">
        <v>0</v>
      </c>
      <c r="AQ634" s="11">
        <v>1.7132400000000001</v>
      </c>
      <c r="AR634" s="11">
        <v>0</v>
      </c>
      <c r="AS634" s="11">
        <v>0</v>
      </c>
      <c r="AT634" s="11">
        <v>0</v>
      </c>
      <c r="AU634" s="11">
        <v>0</v>
      </c>
      <c r="AV634" s="11">
        <v>2055</v>
      </c>
      <c r="AW634" s="11">
        <v>0</v>
      </c>
      <c r="AX634" s="11">
        <v>0</v>
      </c>
      <c r="AZ634" s="11">
        <v>0</v>
      </c>
      <c r="BA634" s="11">
        <v>0</v>
      </c>
    </row>
    <row r="635" spans="1:53" hidden="1" x14ac:dyDescent="0.25">
      <c r="A635">
        <v>6</v>
      </c>
      <c r="B635" t="str">
        <f t="shared" si="67"/>
        <v>FrC-7621</v>
      </c>
      <c r="C635" s="2" t="s">
        <v>316</v>
      </c>
      <c r="D635" s="2" t="str">
        <f t="shared" si="71"/>
        <v>7</v>
      </c>
      <c r="E635" s="2" t="str">
        <f t="shared" si="72"/>
        <v>76</v>
      </c>
      <c r="F635" s="2" t="str">
        <f t="shared" si="73"/>
        <v>762</v>
      </c>
      <c r="G635" s="1" t="s">
        <v>786</v>
      </c>
      <c r="H635" s="7">
        <v>0</v>
      </c>
      <c r="I635" s="7"/>
      <c r="J635" s="7">
        <v>0</v>
      </c>
      <c r="K635" s="7">
        <v>0</v>
      </c>
      <c r="L635" s="7">
        <v>0</v>
      </c>
      <c r="M635" s="7"/>
      <c r="N635" s="7">
        <v>0</v>
      </c>
      <c r="O635" s="7">
        <v>0</v>
      </c>
      <c r="P635" s="7">
        <v>0</v>
      </c>
      <c r="Q635" s="7"/>
      <c r="R635" s="7">
        <v>0</v>
      </c>
      <c r="S635" s="7">
        <v>0</v>
      </c>
      <c r="T635" s="7">
        <v>0</v>
      </c>
      <c r="U635" s="7"/>
      <c r="V635" s="7">
        <v>0</v>
      </c>
      <c r="W635" s="7">
        <v>0</v>
      </c>
      <c r="X635" s="7">
        <v>0</v>
      </c>
      <c r="Y635" s="7"/>
      <c r="Z635" s="7">
        <v>0</v>
      </c>
      <c r="AA635" s="7">
        <v>0</v>
      </c>
      <c r="AB635" s="7">
        <v>0</v>
      </c>
      <c r="AC635" s="7"/>
      <c r="AD635" s="7">
        <v>0</v>
      </c>
      <c r="AE635" s="7">
        <v>0</v>
      </c>
      <c r="AF635" s="7">
        <v>0</v>
      </c>
      <c r="AG635" s="29">
        <v>0</v>
      </c>
      <c r="AH635" s="7">
        <v>0</v>
      </c>
      <c r="AI635" s="7">
        <v>0</v>
      </c>
      <c r="AJ635" s="7">
        <v>0</v>
      </c>
      <c r="AK635" s="29">
        <v>0</v>
      </c>
      <c r="AL635" s="7">
        <v>0</v>
      </c>
      <c r="AM635" s="105">
        <v>0</v>
      </c>
      <c r="AN635" s="7">
        <v>0</v>
      </c>
      <c r="AO635" s="11">
        <v>0</v>
      </c>
      <c r="AP635" s="105">
        <v>0</v>
      </c>
      <c r="AQ635" s="11">
        <v>0</v>
      </c>
      <c r="AR635" s="11">
        <v>0</v>
      </c>
      <c r="AS635" s="11">
        <v>0</v>
      </c>
      <c r="AT635" s="11">
        <v>0</v>
      </c>
      <c r="AU635" s="11">
        <v>0</v>
      </c>
      <c r="AV635" s="11">
        <v>0</v>
      </c>
      <c r="AW635" s="11">
        <v>0</v>
      </c>
      <c r="AX635" s="11">
        <v>0</v>
      </c>
      <c r="AZ635" s="11">
        <v>0</v>
      </c>
      <c r="BA635" s="11">
        <v>0</v>
      </c>
    </row>
    <row r="636" spans="1:53" hidden="1" x14ac:dyDescent="0.25">
      <c r="A636">
        <v>6</v>
      </c>
      <c r="B636" t="str">
        <f t="shared" si="67"/>
        <v>FrC-7622</v>
      </c>
      <c r="C636" s="2" t="s">
        <v>316</v>
      </c>
      <c r="D636" s="2" t="str">
        <f t="shared" si="71"/>
        <v>7</v>
      </c>
      <c r="E636" s="2" t="str">
        <f t="shared" si="72"/>
        <v>76</v>
      </c>
      <c r="F636" s="2" t="str">
        <f t="shared" si="73"/>
        <v>762</v>
      </c>
      <c r="G636" s="1" t="s">
        <v>787</v>
      </c>
      <c r="H636" s="7">
        <v>0</v>
      </c>
      <c r="I636" s="7"/>
      <c r="J636" s="7">
        <v>0</v>
      </c>
      <c r="K636" s="7">
        <v>0</v>
      </c>
      <c r="L636" s="7">
        <v>0</v>
      </c>
      <c r="M636" s="7"/>
      <c r="N636" s="7">
        <v>3</v>
      </c>
      <c r="O636" s="7">
        <v>3</v>
      </c>
      <c r="P636" s="7">
        <v>0</v>
      </c>
      <c r="Q636" s="7"/>
      <c r="R636" s="7">
        <v>5</v>
      </c>
      <c r="S636" s="7">
        <v>5</v>
      </c>
      <c r="T636" s="7">
        <v>0</v>
      </c>
      <c r="U636" s="7"/>
      <c r="V636" s="7">
        <v>0</v>
      </c>
      <c r="W636" s="7">
        <v>0</v>
      </c>
      <c r="X636" s="7">
        <v>0</v>
      </c>
      <c r="Y636" s="7"/>
      <c r="Z636" s="7">
        <v>2.5</v>
      </c>
      <c r="AA636" s="7">
        <v>0</v>
      </c>
      <c r="AB636" s="7">
        <v>0</v>
      </c>
      <c r="AC636" s="7"/>
      <c r="AD636" s="7">
        <v>0</v>
      </c>
      <c r="AE636" s="7">
        <v>0</v>
      </c>
      <c r="AF636" s="7">
        <v>0</v>
      </c>
      <c r="AG636" s="29">
        <v>0</v>
      </c>
      <c r="AH636" s="7">
        <v>0</v>
      </c>
      <c r="AI636" s="7">
        <v>0</v>
      </c>
      <c r="AJ636" s="7">
        <v>0</v>
      </c>
      <c r="AK636" s="29">
        <v>0</v>
      </c>
      <c r="AL636" s="7">
        <v>0</v>
      </c>
      <c r="AM636" s="105">
        <v>0</v>
      </c>
      <c r="AN636" s="7">
        <v>0</v>
      </c>
      <c r="AO636" s="11">
        <v>0</v>
      </c>
      <c r="AP636" s="105">
        <v>0</v>
      </c>
      <c r="AQ636" s="11">
        <v>0</v>
      </c>
      <c r="AR636" s="11">
        <v>0</v>
      </c>
      <c r="AS636" s="11">
        <v>0</v>
      </c>
      <c r="AT636" s="11">
        <v>0</v>
      </c>
      <c r="AU636" s="11">
        <v>0</v>
      </c>
      <c r="AV636" s="11">
        <v>0</v>
      </c>
      <c r="AW636" s="11">
        <v>0</v>
      </c>
      <c r="AX636" s="11">
        <v>0</v>
      </c>
      <c r="AZ636" s="11">
        <v>0</v>
      </c>
      <c r="BA636" s="11">
        <v>0</v>
      </c>
    </row>
    <row r="637" spans="1:53" hidden="1" x14ac:dyDescent="0.25">
      <c r="A637">
        <v>6</v>
      </c>
      <c r="B637" t="str">
        <f t="shared" si="67"/>
        <v>FrC-7631</v>
      </c>
      <c r="C637" s="2" t="s">
        <v>316</v>
      </c>
      <c r="D637" s="2" t="str">
        <f t="shared" si="71"/>
        <v>7</v>
      </c>
      <c r="E637" s="2" t="str">
        <f t="shared" si="72"/>
        <v>76</v>
      </c>
      <c r="F637" s="2" t="str">
        <f t="shared" si="73"/>
        <v>763</v>
      </c>
      <c r="G637" s="1" t="s">
        <v>788</v>
      </c>
      <c r="H637" s="7">
        <v>0</v>
      </c>
      <c r="I637" s="7"/>
      <c r="J637" s="7">
        <v>0</v>
      </c>
      <c r="K637" s="7">
        <v>0</v>
      </c>
      <c r="L637" s="7">
        <v>0</v>
      </c>
      <c r="M637" s="7"/>
      <c r="N637" s="7">
        <v>0</v>
      </c>
      <c r="O637" s="7">
        <v>5438</v>
      </c>
      <c r="P637" s="7">
        <v>0</v>
      </c>
      <c r="Q637" s="7"/>
      <c r="R637" s="7">
        <v>0</v>
      </c>
      <c r="S637" s="7">
        <v>3195</v>
      </c>
      <c r="T637" s="7">
        <v>0</v>
      </c>
      <c r="U637" s="7"/>
      <c r="V637" s="7">
        <v>2100</v>
      </c>
      <c r="W637" s="7">
        <v>3670.1842099999999</v>
      </c>
      <c r="X637" s="7">
        <v>0</v>
      </c>
      <c r="Y637" s="7"/>
      <c r="Z637" s="7">
        <v>3591.7340399999998</v>
      </c>
      <c r="AA637" s="7">
        <v>3779.09447</v>
      </c>
      <c r="AB637" s="7">
        <v>0</v>
      </c>
      <c r="AC637" s="7"/>
      <c r="AD637" s="7">
        <v>135.96518</v>
      </c>
      <c r="AE637" s="7">
        <v>135.96518</v>
      </c>
      <c r="AF637" s="7">
        <v>70</v>
      </c>
      <c r="AG637" s="29">
        <v>2938.6979999999999</v>
      </c>
      <c r="AH637" s="7">
        <v>814.59550000000002</v>
      </c>
      <c r="AI637" s="7">
        <v>5164.5955000000004</v>
      </c>
      <c r="AJ637" s="7">
        <v>765</v>
      </c>
      <c r="AK637" s="29">
        <v>1112.72585</v>
      </c>
      <c r="AL637" s="7">
        <v>875.18332000000009</v>
      </c>
      <c r="AM637" s="105">
        <v>1021.21959</v>
      </c>
      <c r="AN637" s="7">
        <v>0</v>
      </c>
      <c r="AO637" s="11">
        <v>1815.6706899999999</v>
      </c>
      <c r="AP637" s="105">
        <v>26.806660000000001</v>
      </c>
      <c r="AQ637" s="11">
        <v>1815.6706899999999</v>
      </c>
      <c r="AR637" s="11">
        <v>2683.8</v>
      </c>
      <c r="AS637" s="11">
        <v>19693.390469999998</v>
      </c>
      <c r="AT637" s="11">
        <v>19851.869549999999</v>
      </c>
      <c r="AU637" s="11">
        <v>19851.869549999999</v>
      </c>
      <c r="AV637" s="11">
        <v>0</v>
      </c>
      <c r="AW637" s="11">
        <v>21</v>
      </c>
      <c r="AX637" s="11">
        <v>21</v>
      </c>
      <c r="AZ637" s="11">
        <v>0</v>
      </c>
      <c r="BA637" s="11">
        <v>487.20765999999998</v>
      </c>
    </row>
    <row r="638" spans="1:53" hidden="1" x14ac:dyDescent="0.25">
      <c r="A638">
        <v>6</v>
      </c>
      <c r="B638" t="str">
        <f t="shared" si="67"/>
        <v>FrC-7632</v>
      </c>
      <c r="C638" s="2" t="s">
        <v>316</v>
      </c>
      <c r="D638" s="2" t="str">
        <f t="shared" si="71"/>
        <v>7</v>
      </c>
      <c r="E638" s="2" t="str">
        <f t="shared" si="72"/>
        <v>76</v>
      </c>
      <c r="F638" s="2" t="str">
        <f t="shared" si="73"/>
        <v>763</v>
      </c>
      <c r="G638" s="1" t="s">
        <v>789</v>
      </c>
      <c r="H638" s="7">
        <v>75</v>
      </c>
      <c r="I638" s="7"/>
      <c r="J638" s="7">
        <v>2127</v>
      </c>
      <c r="K638" s="7">
        <v>2127</v>
      </c>
      <c r="L638" s="7">
        <v>75</v>
      </c>
      <c r="M638" s="7"/>
      <c r="N638" s="7">
        <v>118</v>
      </c>
      <c r="O638" s="7">
        <v>118</v>
      </c>
      <c r="P638" s="7">
        <v>1174</v>
      </c>
      <c r="Q638" s="7"/>
      <c r="R638" s="7">
        <v>2152</v>
      </c>
      <c r="S638" s="7">
        <v>2152</v>
      </c>
      <c r="T638" s="7">
        <v>1854</v>
      </c>
      <c r="U638" s="7"/>
      <c r="V638" s="7">
        <v>541</v>
      </c>
      <c r="W638" s="7">
        <v>865.71590000000003</v>
      </c>
      <c r="X638" s="7">
        <v>4681</v>
      </c>
      <c r="Y638" s="7"/>
      <c r="Z638" s="7">
        <v>2570.3036399999996</v>
      </c>
      <c r="AA638" s="7">
        <v>2474.55564</v>
      </c>
      <c r="AB638" s="7">
        <v>16062.946</v>
      </c>
      <c r="AC638" s="7"/>
      <c r="AD638" s="7">
        <v>2057.26775</v>
      </c>
      <c r="AE638" s="7">
        <v>1621.5722599999999</v>
      </c>
      <c r="AF638" s="7">
        <v>17382.5</v>
      </c>
      <c r="AG638" s="29">
        <v>8663.9957800000011</v>
      </c>
      <c r="AH638" s="7">
        <v>11753.995779999999</v>
      </c>
      <c r="AI638" s="7">
        <v>7403.9957800000002</v>
      </c>
      <c r="AJ638" s="7">
        <v>22406</v>
      </c>
      <c r="AK638" s="29">
        <v>10512.423450000002</v>
      </c>
      <c r="AL638" s="7">
        <v>7587.4234500000002</v>
      </c>
      <c r="AM638" s="105">
        <v>7587.4233299999996</v>
      </c>
      <c r="AN638" s="7">
        <v>10948.976780000001</v>
      </c>
      <c r="AO638" s="11">
        <v>2200.3840399999999</v>
      </c>
      <c r="AP638" s="105">
        <v>3271.3840399999999</v>
      </c>
      <c r="AQ638" s="11">
        <v>4408.8741</v>
      </c>
      <c r="AR638" s="11">
        <v>21366</v>
      </c>
      <c r="AS638" s="11">
        <v>3206.8876800000003</v>
      </c>
      <c r="AT638" s="11">
        <v>9473.9502099999991</v>
      </c>
      <c r="AU638" s="11">
        <v>9473.9502099999991</v>
      </c>
      <c r="AV638" s="11">
        <v>24149.256999999998</v>
      </c>
      <c r="AW638" s="11">
        <v>5937.0491400000001</v>
      </c>
      <c r="AX638" s="11">
        <v>6977.0413700000008</v>
      </c>
      <c r="AZ638" s="11">
        <v>2920</v>
      </c>
      <c r="BA638" s="11">
        <v>2016.3125700000001</v>
      </c>
    </row>
    <row r="639" spans="1:53" hidden="1" x14ac:dyDescent="0.25">
      <c r="A639">
        <v>6</v>
      </c>
      <c r="B639" t="str">
        <f t="shared" si="67"/>
        <v>FrC-7710</v>
      </c>
      <c r="C639" s="2" t="s">
        <v>316</v>
      </c>
      <c r="D639" s="2" t="str">
        <f t="shared" si="71"/>
        <v>7</v>
      </c>
      <c r="E639" s="2" t="str">
        <f t="shared" si="72"/>
        <v>77</v>
      </c>
      <c r="F639" s="2" t="str">
        <f t="shared" si="73"/>
        <v>771</v>
      </c>
      <c r="G639" s="1" t="s">
        <v>791</v>
      </c>
      <c r="H639" s="7">
        <v>0</v>
      </c>
      <c r="I639" s="7"/>
      <c r="J639" s="7">
        <v>0</v>
      </c>
      <c r="K639" s="7">
        <v>0</v>
      </c>
      <c r="L639" s="7">
        <v>0</v>
      </c>
      <c r="M639" s="7"/>
      <c r="N639" s="7">
        <v>0</v>
      </c>
      <c r="O639" s="7">
        <v>0</v>
      </c>
      <c r="P639" s="7">
        <v>0</v>
      </c>
      <c r="Q639" s="7"/>
      <c r="R639" s="7">
        <v>0</v>
      </c>
      <c r="S639" s="7">
        <v>0</v>
      </c>
      <c r="T639" s="7">
        <v>0</v>
      </c>
      <c r="U639" s="7"/>
      <c r="V639" s="7">
        <v>0</v>
      </c>
      <c r="W639" s="7">
        <v>0</v>
      </c>
      <c r="X639" s="7">
        <v>0</v>
      </c>
      <c r="Y639" s="7"/>
      <c r="Z639" s="7">
        <v>0</v>
      </c>
      <c r="AA639" s="7">
        <v>0</v>
      </c>
      <c r="AB639" s="7">
        <v>0</v>
      </c>
      <c r="AC639" s="7"/>
      <c r="AD639" s="7">
        <v>0</v>
      </c>
      <c r="AE639" s="7">
        <v>0</v>
      </c>
      <c r="AF639" s="7">
        <v>0</v>
      </c>
      <c r="AG639" s="29">
        <v>0</v>
      </c>
      <c r="AH639" s="7">
        <v>0</v>
      </c>
      <c r="AI639" s="7">
        <v>0</v>
      </c>
      <c r="AJ639" s="7">
        <v>3</v>
      </c>
      <c r="AK639" s="29">
        <v>3</v>
      </c>
      <c r="AL639" s="7">
        <v>0</v>
      </c>
      <c r="AM639" s="105">
        <v>0</v>
      </c>
      <c r="AN639" s="7">
        <v>4</v>
      </c>
      <c r="AO639" s="11">
        <v>10.8</v>
      </c>
      <c r="AP639" s="105">
        <v>10.8</v>
      </c>
      <c r="AQ639" s="11">
        <v>10.8</v>
      </c>
      <c r="AR639" s="11">
        <v>0</v>
      </c>
      <c r="AS639" s="11">
        <v>0</v>
      </c>
      <c r="AT639" s="11">
        <v>0</v>
      </c>
      <c r="AU639" s="11">
        <v>0</v>
      </c>
      <c r="AV639" s="11">
        <v>0</v>
      </c>
      <c r="AW639" s="11">
        <v>0</v>
      </c>
      <c r="AX639" s="11">
        <v>0</v>
      </c>
      <c r="AZ639" s="11">
        <v>0</v>
      </c>
      <c r="BA639" s="11">
        <v>2.42</v>
      </c>
    </row>
    <row r="640" spans="1:53" hidden="1" x14ac:dyDescent="0.25">
      <c r="A640">
        <v>6</v>
      </c>
      <c r="B640" t="str">
        <f t="shared" si="67"/>
        <v>FrC-7720</v>
      </c>
      <c r="C640" s="2" t="s">
        <v>316</v>
      </c>
      <c r="D640" s="2" t="str">
        <f t="shared" si="71"/>
        <v>7</v>
      </c>
      <c r="E640" s="2" t="str">
        <f t="shared" si="72"/>
        <v>77</v>
      </c>
      <c r="F640" s="2" t="str">
        <f t="shared" si="73"/>
        <v>772</v>
      </c>
      <c r="G640" s="1" t="s">
        <v>792</v>
      </c>
      <c r="H640" s="7">
        <v>0</v>
      </c>
      <c r="I640" s="7"/>
      <c r="J640" s="7">
        <v>14</v>
      </c>
      <c r="K640" s="7">
        <v>14</v>
      </c>
      <c r="L640" s="7">
        <v>0</v>
      </c>
      <c r="M640" s="7"/>
      <c r="N640" s="7">
        <v>14</v>
      </c>
      <c r="O640" s="7">
        <v>16</v>
      </c>
      <c r="P640" s="7">
        <v>13</v>
      </c>
      <c r="Q640" s="7"/>
      <c r="R640" s="7">
        <v>5</v>
      </c>
      <c r="S640" s="7">
        <v>5</v>
      </c>
      <c r="T640" s="7">
        <v>13</v>
      </c>
      <c r="U640" s="7"/>
      <c r="V640" s="7">
        <v>3448</v>
      </c>
      <c r="W640" s="7">
        <v>15.54444</v>
      </c>
      <c r="X640" s="7">
        <v>13</v>
      </c>
      <c r="Y640" s="7"/>
      <c r="Z640" s="7">
        <v>5.6730499999999999</v>
      </c>
      <c r="AA640" s="7">
        <v>231.18337</v>
      </c>
      <c r="AB640" s="7">
        <v>25.75</v>
      </c>
      <c r="AC640" s="7"/>
      <c r="AD640" s="7">
        <v>168.22469999999998</v>
      </c>
      <c r="AE640" s="7">
        <v>169.30201999999997</v>
      </c>
      <c r="AF640" s="7">
        <v>20.7</v>
      </c>
      <c r="AG640" s="29">
        <v>8.1595999999999993</v>
      </c>
      <c r="AH640" s="7">
        <v>1656.2026399999997</v>
      </c>
      <c r="AI640" s="7">
        <v>107.02399</v>
      </c>
      <c r="AJ640" s="7">
        <v>31.5</v>
      </c>
      <c r="AK640" s="29">
        <v>18.5</v>
      </c>
      <c r="AL640" s="7">
        <v>0.5</v>
      </c>
      <c r="AM640" s="105">
        <v>1541.5</v>
      </c>
      <c r="AN640" s="7">
        <v>30.29</v>
      </c>
      <c r="AO640" s="11">
        <v>17.29</v>
      </c>
      <c r="AP640" s="105">
        <v>4701.4262699999999</v>
      </c>
      <c r="AQ640" s="11">
        <v>4701.3999999999996</v>
      </c>
      <c r="AR640" s="11">
        <v>13115.7</v>
      </c>
      <c r="AS640" s="11">
        <v>12932.17513</v>
      </c>
      <c r="AT640" s="11">
        <v>807.86502999999993</v>
      </c>
      <c r="AU640" s="11">
        <v>814.06502999999998</v>
      </c>
      <c r="AV640" s="11">
        <v>14001</v>
      </c>
      <c r="AW640" s="11">
        <v>5.15</v>
      </c>
      <c r="AX640" s="11">
        <v>1626.2138699999998</v>
      </c>
      <c r="AZ640" s="11">
        <v>45</v>
      </c>
      <c r="BA640" s="11">
        <v>108.87296000000001</v>
      </c>
    </row>
    <row r="641" spans="1:53" hidden="1" x14ac:dyDescent="0.25">
      <c r="A641">
        <v>6</v>
      </c>
      <c r="B641" t="str">
        <f t="shared" si="67"/>
        <v>FrC-7730</v>
      </c>
      <c r="C641" s="2" t="s">
        <v>316</v>
      </c>
      <c r="D641" s="2" t="str">
        <f t="shared" si="71"/>
        <v>7</v>
      </c>
      <c r="E641" s="2" t="str">
        <f t="shared" si="72"/>
        <v>77</v>
      </c>
      <c r="F641" s="2" t="str">
        <f t="shared" si="73"/>
        <v>773</v>
      </c>
      <c r="G641" s="1" t="s">
        <v>793</v>
      </c>
      <c r="H641" s="7">
        <v>0</v>
      </c>
      <c r="I641" s="7"/>
      <c r="J641" s="7">
        <v>0</v>
      </c>
      <c r="K641" s="7">
        <v>0</v>
      </c>
      <c r="L641" s="7">
        <v>0</v>
      </c>
      <c r="M641" s="7"/>
      <c r="N641" s="7">
        <v>0</v>
      </c>
      <c r="O641" s="7">
        <v>0</v>
      </c>
      <c r="P641" s="7">
        <v>0</v>
      </c>
      <c r="Q641" s="7"/>
      <c r="R641" s="7">
        <v>0</v>
      </c>
      <c r="S641" s="7">
        <v>0</v>
      </c>
      <c r="T641" s="7">
        <v>0</v>
      </c>
      <c r="U641" s="7"/>
      <c r="V641" s="7">
        <v>0</v>
      </c>
      <c r="W641" s="7">
        <v>0</v>
      </c>
      <c r="X641" s="7">
        <v>0</v>
      </c>
      <c r="Y641" s="7"/>
      <c r="Z641" s="7">
        <v>0</v>
      </c>
      <c r="AA641" s="7">
        <v>0</v>
      </c>
      <c r="AB641" s="7">
        <v>0</v>
      </c>
      <c r="AC641" s="7"/>
      <c r="AD641" s="7">
        <v>0</v>
      </c>
      <c r="AE641" s="7">
        <v>0</v>
      </c>
      <c r="AF641" s="7">
        <v>0</v>
      </c>
      <c r="AG641" s="29">
        <v>0</v>
      </c>
      <c r="AH641" s="7">
        <v>0</v>
      </c>
      <c r="AI641" s="7">
        <v>1670.5221200000001</v>
      </c>
      <c r="AJ641" s="7">
        <v>0</v>
      </c>
      <c r="AK641" s="29">
        <v>0</v>
      </c>
      <c r="AL641" s="7">
        <v>0</v>
      </c>
      <c r="AM641" s="105">
        <v>0</v>
      </c>
      <c r="AN641" s="7">
        <v>0</v>
      </c>
      <c r="AO641" s="11">
        <v>0</v>
      </c>
      <c r="AP641" s="105">
        <v>0</v>
      </c>
      <c r="AQ641" s="11">
        <v>0</v>
      </c>
      <c r="AR641" s="11">
        <v>0</v>
      </c>
      <c r="AS641" s="11">
        <v>0</v>
      </c>
      <c r="AT641" s="11">
        <v>0</v>
      </c>
      <c r="AU641" s="11">
        <v>0</v>
      </c>
      <c r="AV641" s="11">
        <v>0</v>
      </c>
      <c r="AW641" s="11">
        <v>0</v>
      </c>
      <c r="AX641" s="11">
        <v>0</v>
      </c>
      <c r="AZ641" s="11">
        <v>0</v>
      </c>
      <c r="BA641" s="11">
        <v>0</v>
      </c>
    </row>
    <row r="642" spans="1:53" hidden="1" x14ac:dyDescent="0.25">
      <c r="A642">
        <v>6</v>
      </c>
      <c r="B642" t="str">
        <f t="shared" si="67"/>
        <v>FrC-7740</v>
      </c>
      <c r="C642" s="2" t="s">
        <v>316</v>
      </c>
      <c r="D642" s="2" t="str">
        <f t="shared" si="71"/>
        <v>7</v>
      </c>
      <c r="E642" s="2" t="str">
        <f t="shared" si="72"/>
        <v>77</v>
      </c>
      <c r="F642" s="2" t="str">
        <f t="shared" si="73"/>
        <v>774</v>
      </c>
      <c r="G642" s="1" t="s">
        <v>794</v>
      </c>
      <c r="H642" s="7">
        <v>0</v>
      </c>
      <c r="I642" s="7"/>
      <c r="J642" s="7">
        <v>0</v>
      </c>
      <c r="K642" s="7">
        <v>0</v>
      </c>
      <c r="L642" s="7">
        <v>0</v>
      </c>
      <c r="M642" s="7"/>
      <c r="N642" s="7">
        <v>0</v>
      </c>
      <c r="O642" s="7">
        <v>0</v>
      </c>
      <c r="P642" s="7">
        <v>0</v>
      </c>
      <c r="Q642" s="7"/>
      <c r="R642" s="7">
        <v>0</v>
      </c>
      <c r="S642" s="7">
        <v>0</v>
      </c>
      <c r="T642" s="7">
        <v>0</v>
      </c>
      <c r="U642" s="7"/>
      <c r="V642" s="7">
        <v>0</v>
      </c>
      <c r="W642" s="7">
        <v>0</v>
      </c>
      <c r="X642" s="7">
        <v>0</v>
      </c>
      <c r="Y642" s="7"/>
      <c r="Z642" s="7">
        <v>0</v>
      </c>
      <c r="AA642" s="7">
        <v>0</v>
      </c>
      <c r="AB642" s="7">
        <v>0</v>
      </c>
      <c r="AC642" s="7"/>
      <c r="AD642" s="7">
        <v>0</v>
      </c>
      <c r="AE642" s="7">
        <v>0</v>
      </c>
      <c r="AF642" s="7">
        <v>0</v>
      </c>
      <c r="AG642" s="29">
        <v>0</v>
      </c>
      <c r="AH642" s="7">
        <v>0</v>
      </c>
      <c r="AI642" s="7">
        <v>0</v>
      </c>
      <c r="AJ642" s="7">
        <v>0</v>
      </c>
      <c r="AK642" s="29">
        <v>0</v>
      </c>
      <c r="AL642" s="7">
        <v>0</v>
      </c>
      <c r="AM642" s="105">
        <v>0</v>
      </c>
      <c r="AN642" s="7">
        <v>0</v>
      </c>
      <c r="AO642" s="11">
        <v>0</v>
      </c>
      <c r="AP642" s="105">
        <v>0</v>
      </c>
      <c r="AQ642" s="11">
        <v>0</v>
      </c>
      <c r="AR642" s="11">
        <v>0</v>
      </c>
      <c r="AS642" s="11">
        <v>0</v>
      </c>
      <c r="AT642" s="11">
        <v>0</v>
      </c>
      <c r="AU642" s="11">
        <v>0</v>
      </c>
      <c r="AV642" s="11">
        <v>0</v>
      </c>
      <c r="AW642" s="11">
        <v>0</v>
      </c>
      <c r="AX642" s="11">
        <v>0</v>
      </c>
      <c r="AZ642" s="11">
        <v>0</v>
      </c>
      <c r="BA642" s="11">
        <v>0</v>
      </c>
    </row>
    <row r="643" spans="1:53" hidden="1" x14ac:dyDescent="0.25">
      <c r="A643">
        <v>6</v>
      </c>
      <c r="B643" t="str">
        <f t="shared" ref="B643:B706" si="74">C643&amp;"-"&amp;G643</f>
        <v>FrC-7750</v>
      </c>
      <c r="C643" s="2" t="s">
        <v>316</v>
      </c>
      <c r="D643" s="2" t="str">
        <f t="shared" si="71"/>
        <v>7</v>
      </c>
      <c r="E643" s="2" t="str">
        <f t="shared" si="72"/>
        <v>77</v>
      </c>
      <c r="F643" s="2" t="str">
        <f t="shared" si="73"/>
        <v>775</v>
      </c>
      <c r="G643" s="1" t="s">
        <v>795</v>
      </c>
      <c r="H643" s="7">
        <v>0</v>
      </c>
      <c r="I643" s="7"/>
      <c r="J643" s="7">
        <v>0</v>
      </c>
      <c r="K643" s="7">
        <v>0</v>
      </c>
      <c r="L643" s="7">
        <v>0</v>
      </c>
      <c r="M643" s="7"/>
      <c r="N643" s="7">
        <v>0</v>
      </c>
      <c r="O643" s="7">
        <v>0</v>
      </c>
      <c r="P643" s="7">
        <v>0</v>
      </c>
      <c r="Q643" s="7"/>
      <c r="R643" s="7">
        <v>0</v>
      </c>
      <c r="S643" s="7">
        <v>0</v>
      </c>
      <c r="T643" s="7">
        <v>0</v>
      </c>
      <c r="U643" s="7"/>
      <c r="V643" s="7">
        <v>0</v>
      </c>
      <c r="W643" s="7">
        <v>0</v>
      </c>
      <c r="X643" s="7">
        <v>0</v>
      </c>
      <c r="Y643" s="7"/>
      <c r="Z643" s="7">
        <v>0</v>
      </c>
      <c r="AA643" s="7">
        <v>0</v>
      </c>
      <c r="AB643" s="7">
        <v>0</v>
      </c>
      <c r="AC643" s="7"/>
      <c r="AD643" s="7">
        <v>0</v>
      </c>
      <c r="AE643" s="7">
        <v>0</v>
      </c>
      <c r="AF643" s="7">
        <v>0</v>
      </c>
      <c r="AG643" s="29">
        <v>0</v>
      </c>
      <c r="AH643" s="7">
        <v>0</v>
      </c>
      <c r="AI643" s="7">
        <v>0</v>
      </c>
      <c r="AJ643" s="7">
        <v>0</v>
      </c>
      <c r="AK643" s="29">
        <v>0</v>
      </c>
      <c r="AL643" s="7">
        <v>0</v>
      </c>
      <c r="AM643" s="105">
        <v>0</v>
      </c>
      <c r="AN643" s="7">
        <v>0</v>
      </c>
      <c r="AO643" s="11">
        <v>0</v>
      </c>
      <c r="AP643" s="105">
        <v>0</v>
      </c>
      <c r="AQ643" s="11">
        <v>0</v>
      </c>
      <c r="AR643" s="11">
        <v>0</v>
      </c>
      <c r="AS643" s="11">
        <v>0</v>
      </c>
      <c r="AT643" s="11">
        <v>0</v>
      </c>
      <c r="AU643" s="11">
        <v>0</v>
      </c>
      <c r="AV643" s="11">
        <v>0</v>
      </c>
      <c r="AW643" s="11">
        <v>0</v>
      </c>
      <c r="AX643" s="11">
        <v>0</v>
      </c>
      <c r="AZ643" s="11">
        <v>0</v>
      </c>
      <c r="BA643" s="11">
        <v>0</v>
      </c>
    </row>
    <row r="644" spans="1:53" hidden="1" x14ac:dyDescent="0.25">
      <c r="A644">
        <v>6</v>
      </c>
      <c r="B644" t="str">
        <f t="shared" si="74"/>
        <v>FrC-7760</v>
      </c>
      <c r="C644" s="2" t="s">
        <v>316</v>
      </c>
      <c r="D644" s="2" t="str">
        <f t="shared" si="71"/>
        <v>7</v>
      </c>
      <c r="E644" s="2" t="str">
        <f t="shared" si="72"/>
        <v>77</v>
      </c>
      <c r="F644" s="2" t="str">
        <f t="shared" si="73"/>
        <v>776</v>
      </c>
      <c r="G644" s="1" t="s">
        <v>2392</v>
      </c>
      <c r="H644" s="7">
        <v>0</v>
      </c>
      <c r="I644" s="7"/>
      <c r="J644" s="7">
        <v>0</v>
      </c>
      <c r="K644" s="7">
        <v>0</v>
      </c>
      <c r="L644" s="7">
        <v>0</v>
      </c>
      <c r="M644" s="7"/>
      <c r="N644" s="7">
        <v>0</v>
      </c>
      <c r="O644" s="7">
        <v>0</v>
      </c>
      <c r="P644" s="7">
        <v>0</v>
      </c>
      <c r="Q644" s="7"/>
      <c r="R644" s="7">
        <v>0</v>
      </c>
      <c r="S644" s="7">
        <v>0</v>
      </c>
      <c r="T644" s="7">
        <v>0</v>
      </c>
      <c r="U644" s="7"/>
      <c r="V644" s="7">
        <v>0</v>
      </c>
      <c r="W644" s="7">
        <v>0</v>
      </c>
      <c r="X644" s="7">
        <v>0</v>
      </c>
      <c r="Y644" s="7"/>
      <c r="Z644" s="7">
        <v>0</v>
      </c>
      <c r="AA644" s="7">
        <v>0</v>
      </c>
      <c r="AB644" s="7">
        <v>0</v>
      </c>
      <c r="AC644" s="7"/>
      <c r="AD644" s="7">
        <v>0</v>
      </c>
      <c r="AE644" s="7">
        <v>0</v>
      </c>
      <c r="AF644" s="7">
        <v>0</v>
      </c>
      <c r="AG644" s="29">
        <v>0</v>
      </c>
      <c r="AH644" s="7">
        <v>0</v>
      </c>
      <c r="AI644" s="7">
        <v>0</v>
      </c>
      <c r="AJ644" s="7">
        <v>0</v>
      </c>
      <c r="AK644" s="29">
        <v>0</v>
      </c>
      <c r="AL644" s="7">
        <v>0</v>
      </c>
      <c r="AM644" s="105">
        <v>0</v>
      </c>
      <c r="AN644" s="7">
        <v>0</v>
      </c>
      <c r="AO644" s="11">
        <v>0</v>
      </c>
      <c r="AP644" s="105">
        <v>0</v>
      </c>
      <c r="AQ644" s="11">
        <v>0</v>
      </c>
      <c r="AR644" s="11">
        <v>0</v>
      </c>
      <c r="AS644" s="11">
        <v>0</v>
      </c>
      <c r="AT644" s="11">
        <v>0</v>
      </c>
      <c r="AU644" s="11"/>
      <c r="AV644" s="11">
        <v>0</v>
      </c>
      <c r="AW644" s="11">
        <v>0</v>
      </c>
      <c r="AX644" s="11"/>
      <c r="AZ644" s="11"/>
      <c r="BA644" s="11"/>
    </row>
    <row r="645" spans="1:53" hidden="1" x14ac:dyDescent="0.25">
      <c r="A645">
        <v>6</v>
      </c>
      <c r="B645" t="str">
        <f t="shared" si="74"/>
        <v>FrC-7770</v>
      </c>
      <c r="C645" s="2" t="s">
        <v>316</v>
      </c>
      <c r="D645" s="2" t="str">
        <f t="shared" si="71"/>
        <v>7</v>
      </c>
      <c r="E645" s="2" t="str">
        <f t="shared" si="72"/>
        <v>77</v>
      </c>
      <c r="F645" s="2" t="str">
        <f t="shared" si="73"/>
        <v>777</v>
      </c>
      <c r="G645" s="1" t="s">
        <v>796</v>
      </c>
      <c r="H645" s="7">
        <v>0</v>
      </c>
      <c r="I645" s="7"/>
      <c r="J645" s="7">
        <v>0</v>
      </c>
      <c r="K645" s="7">
        <v>0</v>
      </c>
      <c r="L645" s="7">
        <v>0</v>
      </c>
      <c r="M645" s="7"/>
      <c r="N645" s="7">
        <v>0</v>
      </c>
      <c r="O645" s="7">
        <v>0</v>
      </c>
      <c r="P645" s="7">
        <v>0</v>
      </c>
      <c r="Q645" s="7"/>
      <c r="R645" s="7">
        <v>0</v>
      </c>
      <c r="S645" s="7">
        <v>0</v>
      </c>
      <c r="T645" s="7">
        <v>0</v>
      </c>
      <c r="U645" s="7"/>
      <c r="V645" s="7">
        <v>0</v>
      </c>
      <c r="W645" s="7">
        <v>0</v>
      </c>
      <c r="X645" s="7">
        <v>0</v>
      </c>
      <c r="Y645" s="7"/>
      <c r="Z645" s="7">
        <v>0</v>
      </c>
      <c r="AA645" s="7">
        <v>0</v>
      </c>
      <c r="AB645" s="7">
        <v>0</v>
      </c>
      <c r="AC645" s="7"/>
      <c r="AD645" s="7">
        <v>0</v>
      </c>
      <c r="AE645" s="7">
        <v>0</v>
      </c>
      <c r="AF645" s="7">
        <v>0</v>
      </c>
      <c r="AG645" s="29">
        <v>0</v>
      </c>
      <c r="AH645" s="7">
        <v>0</v>
      </c>
      <c r="AI645" s="7">
        <v>0</v>
      </c>
      <c r="AJ645" s="7">
        <v>0</v>
      </c>
      <c r="AK645" s="29">
        <v>0</v>
      </c>
      <c r="AL645" s="7">
        <v>0</v>
      </c>
      <c r="AM645" s="105">
        <v>0</v>
      </c>
      <c r="AN645" s="7">
        <v>0</v>
      </c>
      <c r="AO645" s="11">
        <v>0</v>
      </c>
      <c r="AP645" s="105">
        <v>0</v>
      </c>
      <c r="AQ645" s="11">
        <v>0</v>
      </c>
      <c r="AR645" s="11">
        <v>0</v>
      </c>
      <c r="AS645" s="11">
        <v>0</v>
      </c>
      <c r="AT645" s="11">
        <v>0</v>
      </c>
      <c r="AU645" s="11">
        <v>0</v>
      </c>
      <c r="AV645" s="11">
        <v>0</v>
      </c>
      <c r="AW645" s="11">
        <v>0</v>
      </c>
      <c r="AX645" s="11">
        <v>0</v>
      </c>
      <c r="AZ645" s="11">
        <v>0</v>
      </c>
      <c r="BA645" s="11">
        <v>0</v>
      </c>
    </row>
    <row r="646" spans="1:53" hidden="1" x14ac:dyDescent="0.25">
      <c r="A646">
        <v>6</v>
      </c>
      <c r="B646" t="str">
        <f t="shared" si="74"/>
        <v>FrC-7780</v>
      </c>
      <c r="C646" s="2" t="s">
        <v>316</v>
      </c>
      <c r="D646" s="2" t="str">
        <f t="shared" ref="D646:D677" si="75">LEFT($G646,1)</f>
        <v>7</v>
      </c>
      <c r="E646" s="2" t="str">
        <f t="shared" ref="E646:E677" si="76">LEFT($G646,2)</f>
        <v>77</v>
      </c>
      <c r="F646" s="2" t="str">
        <f t="shared" ref="F646:F677" si="77">LEFT($G646,3)</f>
        <v>778</v>
      </c>
      <c r="G646" s="1" t="s">
        <v>798</v>
      </c>
      <c r="H646" s="7">
        <v>0</v>
      </c>
      <c r="I646" s="7"/>
      <c r="J646" s="7">
        <v>0</v>
      </c>
      <c r="K646" s="7">
        <v>0</v>
      </c>
      <c r="L646" s="7">
        <v>0</v>
      </c>
      <c r="M646" s="7"/>
      <c r="N646" s="7">
        <v>0</v>
      </c>
      <c r="O646" s="7">
        <v>0</v>
      </c>
      <c r="P646" s="7">
        <v>0</v>
      </c>
      <c r="Q646" s="7"/>
      <c r="R646" s="7">
        <v>0</v>
      </c>
      <c r="S646" s="7">
        <v>0</v>
      </c>
      <c r="T646" s="7">
        <v>0</v>
      </c>
      <c r="U646" s="7"/>
      <c r="V646" s="7">
        <v>0</v>
      </c>
      <c r="W646" s="7">
        <v>0</v>
      </c>
      <c r="X646" s="7">
        <v>0</v>
      </c>
      <c r="Y646" s="7"/>
      <c r="Z646" s="7">
        <v>0</v>
      </c>
      <c r="AA646" s="7">
        <v>0</v>
      </c>
      <c r="AB646" s="7">
        <v>0</v>
      </c>
      <c r="AC646" s="7"/>
      <c r="AD646" s="7">
        <v>0</v>
      </c>
      <c r="AE646" s="7">
        <v>0</v>
      </c>
      <c r="AF646" s="7">
        <v>0</v>
      </c>
      <c r="AG646" s="29">
        <v>0</v>
      </c>
      <c r="AH646" s="7">
        <v>0</v>
      </c>
      <c r="AI646" s="7">
        <v>0</v>
      </c>
      <c r="AJ646" s="7">
        <v>0</v>
      </c>
      <c r="AK646" s="29">
        <v>0</v>
      </c>
      <c r="AL646" s="7">
        <v>0</v>
      </c>
      <c r="AM646" s="105">
        <v>0</v>
      </c>
      <c r="AN646" s="7">
        <v>0</v>
      </c>
      <c r="AO646" s="11">
        <v>0</v>
      </c>
      <c r="AP646" s="105">
        <v>0</v>
      </c>
      <c r="AQ646" s="11">
        <v>0</v>
      </c>
      <c r="AR646" s="11">
        <v>0</v>
      </c>
      <c r="AS646" s="11">
        <v>0</v>
      </c>
      <c r="AT646" s="11">
        <v>0</v>
      </c>
      <c r="AU646" s="11">
        <v>0</v>
      </c>
      <c r="AV646" s="11">
        <v>0</v>
      </c>
      <c r="AW646" s="11">
        <v>0</v>
      </c>
      <c r="AX646" s="11">
        <v>0</v>
      </c>
      <c r="AZ646" s="11">
        <v>0</v>
      </c>
      <c r="BA646" s="11">
        <v>0</v>
      </c>
    </row>
    <row r="647" spans="1:53" hidden="1" x14ac:dyDescent="0.25">
      <c r="A647">
        <v>6</v>
      </c>
      <c r="B647" t="str">
        <f t="shared" si="74"/>
        <v>FrC-7800</v>
      </c>
      <c r="C647" s="2" t="s">
        <v>316</v>
      </c>
      <c r="D647" s="2" t="str">
        <f t="shared" si="75"/>
        <v>7</v>
      </c>
      <c r="E647" s="2" t="str">
        <f t="shared" si="76"/>
        <v>78</v>
      </c>
      <c r="F647" s="2" t="str">
        <f t="shared" si="77"/>
        <v>780</v>
      </c>
      <c r="G647" s="1" t="s">
        <v>801</v>
      </c>
      <c r="H647" s="7">
        <v>0</v>
      </c>
      <c r="I647" s="7"/>
      <c r="J647" s="7">
        <v>0</v>
      </c>
      <c r="K647" s="7">
        <v>0</v>
      </c>
      <c r="L647" s="7">
        <v>0</v>
      </c>
      <c r="M647" s="7"/>
      <c r="N647" s="7">
        <v>0</v>
      </c>
      <c r="O647" s="7">
        <v>0</v>
      </c>
      <c r="P647" s="7">
        <v>0</v>
      </c>
      <c r="Q647" s="7"/>
      <c r="R647" s="7">
        <v>0</v>
      </c>
      <c r="S647" s="7">
        <v>0</v>
      </c>
      <c r="T647" s="7">
        <v>0</v>
      </c>
      <c r="U647" s="7"/>
      <c r="V647" s="7">
        <v>0</v>
      </c>
      <c r="W647" s="7">
        <v>0</v>
      </c>
      <c r="X647" s="7">
        <v>0</v>
      </c>
      <c r="Y647" s="7"/>
      <c r="Z647" s="7">
        <v>0</v>
      </c>
      <c r="AA647" s="7">
        <v>0</v>
      </c>
      <c r="AB647" s="7">
        <v>0</v>
      </c>
      <c r="AC647" s="7"/>
      <c r="AD647" s="7">
        <v>0</v>
      </c>
      <c r="AE647" s="7">
        <v>0</v>
      </c>
      <c r="AF647" s="7">
        <v>0</v>
      </c>
      <c r="AG647" s="29">
        <v>0</v>
      </c>
      <c r="AH647" s="7">
        <v>0</v>
      </c>
      <c r="AI647" s="7">
        <v>0</v>
      </c>
      <c r="AJ647" s="7">
        <v>0</v>
      </c>
      <c r="AK647" s="29">
        <v>0</v>
      </c>
      <c r="AL647" s="7">
        <v>0</v>
      </c>
      <c r="AM647" s="105">
        <v>0</v>
      </c>
      <c r="AN647" s="7">
        <v>0</v>
      </c>
      <c r="AO647" s="11">
        <v>0</v>
      </c>
      <c r="AP647" s="105">
        <v>0</v>
      </c>
      <c r="AQ647" s="11">
        <v>0</v>
      </c>
      <c r="AR647" s="11">
        <v>0</v>
      </c>
      <c r="AS647" s="11">
        <v>0</v>
      </c>
      <c r="AT647" s="11">
        <v>0</v>
      </c>
      <c r="AU647" s="11">
        <v>0</v>
      </c>
      <c r="AV647" s="11">
        <v>0</v>
      </c>
      <c r="AW647" s="11">
        <v>0</v>
      </c>
      <c r="AX647" s="11">
        <v>0</v>
      </c>
      <c r="AZ647" s="11">
        <v>0</v>
      </c>
      <c r="BA647" s="11">
        <v>0</v>
      </c>
    </row>
    <row r="648" spans="1:53" hidden="1" x14ac:dyDescent="0.25">
      <c r="A648">
        <v>6</v>
      </c>
      <c r="B648" t="str">
        <f t="shared" si="74"/>
        <v>FrC-8610</v>
      </c>
      <c r="C648" s="2" t="s">
        <v>316</v>
      </c>
      <c r="D648" s="2" t="str">
        <f t="shared" si="75"/>
        <v>8</v>
      </c>
      <c r="E648" s="2" t="str">
        <f t="shared" si="76"/>
        <v>86</v>
      </c>
      <c r="F648" s="2" t="str">
        <f t="shared" si="77"/>
        <v>861</v>
      </c>
      <c r="G648" s="1" t="s">
        <v>804</v>
      </c>
      <c r="H648" s="7">
        <v>114</v>
      </c>
      <c r="I648" s="7"/>
      <c r="J648" s="7">
        <v>36</v>
      </c>
      <c r="K648" s="7">
        <v>36</v>
      </c>
      <c r="L648" s="7">
        <v>114</v>
      </c>
      <c r="M648" s="7"/>
      <c r="N648" s="7">
        <v>48</v>
      </c>
      <c r="O648" s="7">
        <v>48</v>
      </c>
      <c r="P648" s="7">
        <v>220</v>
      </c>
      <c r="Q648" s="7"/>
      <c r="R648" s="7">
        <v>21</v>
      </c>
      <c r="S648" s="7">
        <v>21</v>
      </c>
      <c r="T648" s="7">
        <v>220</v>
      </c>
      <c r="U648" s="7"/>
      <c r="V648" s="7">
        <v>45</v>
      </c>
      <c r="W648" s="7">
        <v>44.692500000000003</v>
      </c>
      <c r="X648" s="7">
        <v>220</v>
      </c>
      <c r="Y648" s="7"/>
      <c r="Z648" s="7">
        <v>46.636499999999998</v>
      </c>
      <c r="AA648" s="7">
        <v>50408.372410000004</v>
      </c>
      <c r="AB648" s="7">
        <v>1077</v>
      </c>
      <c r="AC648" s="7"/>
      <c r="AD648" s="7">
        <v>547.45690000000002</v>
      </c>
      <c r="AE648" s="7">
        <v>547.45690000000002</v>
      </c>
      <c r="AF648" s="7">
        <v>2156.6584899999998</v>
      </c>
      <c r="AG648" s="29">
        <v>766.92375000000004</v>
      </c>
      <c r="AH648" s="7">
        <v>5.6645000000000003</v>
      </c>
      <c r="AI648" s="7">
        <v>5.6645000000000003</v>
      </c>
      <c r="AJ648" s="7">
        <v>1570.9099999999999</v>
      </c>
      <c r="AK648" s="29">
        <v>553.11144999999999</v>
      </c>
      <c r="AL648" s="7">
        <v>578.52114000000006</v>
      </c>
      <c r="AM648" s="105">
        <v>450.65877</v>
      </c>
      <c r="AN648" s="7">
        <v>1561.729</v>
      </c>
      <c r="AO648" s="11">
        <v>763.37546999999995</v>
      </c>
      <c r="AP648" s="105">
        <v>770.95047</v>
      </c>
      <c r="AQ648" s="11">
        <v>770.95047</v>
      </c>
      <c r="AR648" s="11">
        <v>704.58799999999997</v>
      </c>
      <c r="AS648" s="11">
        <v>781.00185999999997</v>
      </c>
      <c r="AT648" s="11">
        <v>781.00185999999997</v>
      </c>
      <c r="AU648" s="11">
        <v>781.00185999999997</v>
      </c>
      <c r="AV648" s="11">
        <v>532</v>
      </c>
      <c r="AW648" s="11">
        <v>550.20974000000001</v>
      </c>
      <c r="AX648" s="11">
        <v>550.20974000000001</v>
      </c>
      <c r="AZ648" s="11">
        <v>300</v>
      </c>
      <c r="BA648" s="11">
        <v>715.40092000000004</v>
      </c>
    </row>
    <row r="649" spans="1:53" hidden="1" x14ac:dyDescent="0.25">
      <c r="A649">
        <v>6</v>
      </c>
      <c r="B649" t="str">
        <f t="shared" si="74"/>
        <v>FrC-8620</v>
      </c>
      <c r="C649" s="2" t="s">
        <v>316</v>
      </c>
      <c r="D649" s="2" t="str">
        <f t="shared" si="75"/>
        <v>8</v>
      </c>
      <c r="E649" s="2" t="str">
        <f t="shared" si="76"/>
        <v>86</v>
      </c>
      <c r="F649" s="2" t="str">
        <f t="shared" si="77"/>
        <v>862</v>
      </c>
      <c r="G649" s="1" t="s">
        <v>805</v>
      </c>
      <c r="H649" s="7">
        <v>0</v>
      </c>
      <c r="I649" s="7"/>
      <c r="J649" s="7">
        <v>0</v>
      </c>
      <c r="K649" s="7">
        <v>0</v>
      </c>
      <c r="L649" s="7">
        <v>0</v>
      </c>
      <c r="M649" s="7"/>
      <c r="N649" s="7">
        <v>0</v>
      </c>
      <c r="O649" s="7">
        <v>0</v>
      </c>
      <c r="P649" s="7">
        <v>0</v>
      </c>
      <c r="Q649" s="7"/>
      <c r="R649" s="7">
        <v>0</v>
      </c>
      <c r="S649" s="7">
        <v>0</v>
      </c>
      <c r="T649" s="7">
        <v>0</v>
      </c>
      <c r="U649" s="7"/>
      <c r="V649" s="7">
        <v>0</v>
      </c>
      <c r="W649" s="7">
        <v>0</v>
      </c>
      <c r="X649" s="7">
        <v>0</v>
      </c>
      <c r="Y649" s="7"/>
      <c r="Z649" s="7">
        <v>0</v>
      </c>
      <c r="AA649" s="7">
        <v>0</v>
      </c>
      <c r="AB649" s="7">
        <v>0</v>
      </c>
      <c r="AC649" s="7"/>
      <c r="AD649" s="7">
        <v>0</v>
      </c>
      <c r="AE649" s="7">
        <v>0</v>
      </c>
      <c r="AF649" s="7">
        <v>0</v>
      </c>
      <c r="AG649" s="29">
        <v>0</v>
      </c>
      <c r="AH649" s="7">
        <v>0</v>
      </c>
      <c r="AI649" s="7">
        <v>0</v>
      </c>
      <c r="AJ649" s="7">
        <v>0</v>
      </c>
      <c r="AK649" s="29">
        <v>0</v>
      </c>
      <c r="AL649" s="7">
        <v>0</v>
      </c>
      <c r="AM649" s="105">
        <v>0</v>
      </c>
      <c r="AN649" s="7">
        <v>0</v>
      </c>
      <c r="AO649" s="11">
        <v>0</v>
      </c>
      <c r="AP649" s="105">
        <v>0</v>
      </c>
      <c r="AQ649" s="11">
        <v>0</v>
      </c>
      <c r="AR649" s="11">
        <v>0</v>
      </c>
      <c r="AS649" s="11">
        <v>0</v>
      </c>
      <c r="AT649" s="11">
        <v>0</v>
      </c>
      <c r="AU649" s="11">
        <v>0</v>
      </c>
      <c r="AV649" s="11">
        <v>0</v>
      </c>
      <c r="AW649" s="11">
        <v>0</v>
      </c>
      <c r="AX649" s="11">
        <v>0</v>
      </c>
      <c r="AZ649" s="11">
        <v>0</v>
      </c>
      <c r="BA649" s="11">
        <v>0</v>
      </c>
    </row>
    <row r="650" spans="1:53" hidden="1" x14ac:dyDescent="0.25">
      <c r="A650">
        <v>6</v>
      </c>
      <c r="B650" t="str">
        <f t="shared" si="74"/>
        <v>FrC-8630</v>
      </c>
      <c r="C650" s="2" t="s">
        <v>316</v>
      </c>
      <c r="D650" s="2" t="str">
        <f t="shared" si="75"/>
        <v>8</v>
      </c>
      <c r="E650" s="2" t="str">
        <f t="shared" si="76"/>
        <v>86</v>
      </c>
      <c r="F650" s="2" t="str">
        <f t="shared" si="77"/>
        <v>863</v>
      </c>
      <c r="G650" s="1" t="s">
        <v>806</v>
      </c>
      <c r="H650" s="7">
        <v>0</v>
      </c>
      <c r="I650" s="7"/>
      <c r="J650" s="7">
        <v>0</v>
      </c>
      <c r="K650" s="7">
        <v>0</v>
      </c>
      <c r="L650" s="7">
        <v>0</v>
      </c>
      <c r="M650" s="7"/>
      <c r="N650" s="7">
        <v>0</v>
      </c>
      <c r="O650" s="7">
        <v>0</v>
      </c>
      <c r="P650" s="7">
        <v>0</v>
      </c>
      <c r="Q650" s="7"/>
      <c r="R650" s="7">
        <v>0</v>
      </c>
      <c r="S650" s="7">
        <v>0</v>
      </c>
      <c r="T650" s="7">
        <v>0</v>
      </c>
      <c r="U650" s="7"/>
      <c r="V650" s="7">
        <v>0</v>
      </c>
      <c r="W650" s="7">
        <v>0</v>
      </c>
      <c r="X650" s="7">
        <v>0</v>
      </c>
      <c r="Y650" s="7"/>
      <c r="Z650" s="7">
        <v>0</v>
      </c>
      <c r="AA650" s="7">
        <v>0</v>
      </c>
      <c r="AB650" s="7">
        <v>0</v>
      </c>
      <c r="AC650" s="7"/>
      <c r="AD650" s="7">
        <v>0</v>
      </c>
      <c r="AE650" s="7">
        <v>0</v>
      </c>
      <c r="AF650" s="7">
        <v>0</v>
      </c>
      <c r="AG650" s="29">
        <v>0</v>
      </c>
      <c r="AH650" s="7">
        <v>0</v>
      </c>
      <c r="AI650" s="7">
        <v>0</v>
      </c>
      <c r="AJ650" s="7">
        <v>0</v>
      </c>
      <c r="AK650" s="29">
        <v>0</v>
      </c>
      <c r="AL650" s="7">
        <v>0</v>
      </c>
      <c r="AM650" s="105">
        <v>0</v>
      </c>
      <c r="AN650" s="7">
        <v>0</v>
      </c>
      <c r="AO650" s="11">
        <v>0</v>
      </c>
      <c r="AP650" s="105">
        <v>0</v>
      </c>
      <c r="AQ650" s="11">
        <v>0</v>
      </c>
      <c r="AR650" s="11">
        <v>0</v>
      </c>
      <c r="AS650" s="11">
        <v>0</v>
      </c>
      <c r="AT650" s="11">
        <v>0</v>
      </c>
      <c r="AU650" s="11">
        <v>0</v>
      </c>
      <c r="AV650" s="11">
        <v>0</v>
      </c>
      <c r="AW650" s="11">
        <v>0</v>
      </c>
      <c r="AX650" s="11">
        <v>0</v>
      </c>
      <c r="AZ650" s="11">
        <v>0</v>
      </c>
      <c r="BA650" s="11">
        <v>0</v>
      </c>
    </row>
    <row r="651" spans="1:53" hidden="1" x14ac:dyDescent="0.25">
      <c r="A651">
        <v>6</v>
      </c>
      <c r="B651" t="str">
        <f t="shared" si="74"/>
        <v>FrC-8640</v>
      </c>
      <c r="C651" s="2" t="s">
        <v>316</v>
      </c>
      <c r="D651" s="2" t="str">
        <f t="shared" si="75"/>
        <v>8</v>
      </c>
      <c r="E651" s="2" t="str">
        <f t="shared" si="76"/>
        <v>86</v>
      </c>
      <c r="F651" s="2" t="str">
        <f t="shared" si="77"/>
        <v>864</v>
      </c>
      <c r="G651" s="1" t="s">
        <v>807</v>
      </c>
      <c r="H651" s="7">
        <v>0</v>
      </c>
      <c r="I651" s="7"/>
      <c r="J651" s="7">
        <v>0</v>
      </c>
      <c r="K651" s="7">
        <v>0</v>
      </c>
      <c r="L651" s="7">
        <v>0</v>
      </c>
      <c r="M651" s="7"/>
      <c r="N651" s="7">
        <v>0</v>
      </c>
      <c r="O651" s="7">
        <v>0</v>
      </c>
      <c r="P651" s="7">
        <v>0</v>
      </c>
      <c r="Q651" s="7"/>
      <c r="R651" s="7">
        <v>0</v>
      </c>
      <c r="S651" s="7">
        <v>7974</v>
      </c>
      <c r="T651" s="7">
        <v>0</v>
      </c>
      <c r="U651" s="7"/>
      <c r="V651" s="7">
        <v>54126</v>
      </c>
      <c r="W651" s="7">
        <v>54125.932690000001</v>
      </c>
      <c r="X651" s="7">
        <v>0</v>
      </c>
      <c r="Y651" s="7"/>
      <c r="Z651" s="7">
        <v>50728.113250000002</v>
      </c>
      <c r="AA651" s="7">
        <v>0</v>
      </c>
      <c r="AB651" s="7">
        <v>0</v>
      </c>
      <c r="AC651" s="7"/>
      <c r="AD651" s="7">
        <v>0</v>
      </c>
      <c r="AE651" s="7">
        <v>0</v>
      </c>
      <c r="AF651" s="7">
        <v>0</v>
      </c>
      <c r="AG651" s="29">
        <v>0</v>
      </c>
      <c r="AH651" s="7">
        <v>0</v>
      </c>
      <c r="AI651" s="7">
        <v>0</v>
      </c>
      <c r="AJ651" s="7">
        <v>0</v>
      </c>
      <c r="AK651" s="29">
        <v>0</v>
      </c>
      <c r="AL651" s="7">
        <v>0</v>
      </c>
      <c r="AM651" s="105">
        <v>0</v>
      </c>
      <c r="AN651" s="7">
        <v>0</v>
      </c>
      <c r="AO651" s="11">
        <v>0</v>
      </c>
      <c r="AP651" s="105">
        <v>0</v>
      </c>
      <c r="AQ651" s="11">
        <v>626.85077999999999</v>
      </c>
      <c r="AR651" s="11">
        <v>0</v>
      </c>
      <c r="AS651" s="11">
        <v>54.46114</v>
      </c>
      <c r="AT651" s="11">
        <v>54.46114</v>
      </c>
      <c r="AU651" s="11">
        <v>54.46114</v>
      </c>
      <c r="AV651" s="11">
        <v>0</v>
      </c>
      <c r="AW651" s="11">
        <v>57.364109999999997</v>
      </c>
      <c r="AX651" s="11">
        <v>57.364109999999997</v>
      </c>
      <c r="AZ651" s="11">
        <v>0</v>
      </c>
      <c r="BA651" s="11">
        <v>177.38744</v>
      </c>
    </row>
    <row r="652" spans="1:53" hidden="1" x14ac:dyDescent="0.25">
      <c r="A652">
        <v>6</v>
      </c>
      <c r="B652" t="str">
        <f t="shared" si="74"/>
        <v>FrC-8650</v>
      </c>
      <c r="C652" s="2" t="s">
        <v>316</v>
      </c>
      <c r="D652" s="2" t="str">
        <f t="shared" si="75"/>
        <v>8</v>
      </c>
      <c r="E652" s="2" t="str">
        <f t="shared" si="76"/>
        <v>86</v>
      </c>
      <c r="F652" s="2" t="str">
        <f t="shared" si="77"/>
        <v>865</v>
      </c>
      <c r="G652" s="1" t="s">
        <v>808</v>
      </c>
      <c r="H652" s="7">
        <v>0</v>
      </c>
      <c r="I652" s="7"/>
      <c r="J652" s="7">
        <v>0</v>
      </c>
      <c r="K652" s="7">
        <v>0</v>
      </c>
      <c r="L652" s="7">
        <v>0</v>
      </c>
      <c r="M652" s="7"/>
      <c r="N652" s="7">
        <v>0</v>
      </c>
      <c r="O652" s="7">
        <v>0</v>
      </c>
      <c r="P652" s="7">
        <v>0</v>
      </c>
      <c r="Q652" s="7"/>
      <c r="R652" s="7">
        <v>0</v>
      </c>
      <c r="S652" s="7">
        <v>0</v>
      </c>
      <c r="T652" s="7">
        <v>0</v>
      </c>
      <c r="U652" s="7"/>
      <c r="V652" s="7">
        <v>0</v>
      </c>
      <c r="W652" s="7">
        <v>0</v>
      </c>
      <c r="X652" s="7">
        <v>0</v>
      </c>
      <c r="Y652" s="7"/>
      <c r="Z652" s="7">
        <v>0</v>
      </c>
      <c r="AA652" s="7">
        <v>0</v>
      </c>
      <c r="AB652" s="7">
        <v>0</v>
      </c>
      <c r="AC652" s="7"/>
      <c r="AD652" s="7">
        <v>0</v>
      </c>
      <c r="AE652" s="7">
        <v>0</v>
      </c>
      <c r="AF652" s="7">
        <v>0</v>
      </c>
      <c r="AG652" s="29">
        <v>0</v>
      </c>
      <c r="AH652" s="7">
        <v>0</v>
      </c>
      <c r="AI652" s="7">
        <v>0</v>
      </c>
      <c r="AJ652" s="7">
        <v>0</v>
      </c>
      <c r="AK652" s="29">
        <v>0</v>
      </c>
      <c r="AL652" s="7">
        <v>0</v>
      </c>
      <c r="AM652" s="105">
        <v>0</v>
      </c>
      <c r="AN652" s="7">
        <v>0</v>
      </c>
      <c r="AO652" s="11">
        <v>0</v>
      </c>
      <c r="AP652" s="105">
        <v>0</v>
      </c>
      <c r="AQ652" s="11">
        <v>0</v>
      </c>
      <c r="AR652" s="11">
        <v>0</v>
      </c>
      <c r="AS652" s="11">
        <v>0</v>
      </c>
      <c r="AT652" s="11">
        <v>0</v>
      </c>
      <c r="AU652" s="11">
        <v>0</v>
      </c>
      <c r="AV652" s="11">
        <v>0</v>
      </c>
      <c r="AW652" s="11">
        <v>0</v>
      </c>
      <c r="AX652" s="11">
        <v>0</v>
      </c>
      <c r="AZ652" s="11">
        <v>0</v>
      </c>
      <c r="BA652" s="11">
        <v>0</v>
      </c>
    </row>
    <row r="653" spans="1:53" hidden="1" x14ac:dyDescent="0.25">
      <c r="A653">
        <v>6</v>
      </c>
      <c r="B653" t="str">
        <f t="shared" si="74"/>
        <v>FrC-8660</v>
      </c>
      <c r="C653" s="2" t="s">
        <v>316</v>
      </c>
      <c r="D653" s="2" t="str">
        <f t="shared" si="75"/>
        <v>8</v>
      </c>
      <c r="E653" s="2" t="str">
        <f t="shared" si="76"/>
        <v>86</v>
      </c>
      <c r="F653" s="2" t="str">
        <f t="shared" si="77"/>
        <v>866</v>
      </c>
      <c r="G653" s="1" t="s">
        <v>809</v>
      </c>
      <c r="H653" s="7">
        <v>0</v>
      </c>
      <c r="I653" s="7"/>
      <c r="J653" s="7">
        <v>0</v>
      </c>
      <c r="K653" s="7">
        <v>0</v>
      </c>
      <c r="L653" s="7">
        <v>0</v>
      </c>
      <c r="M653" s="7"/>
      <c r="N653" s="7">
        <v>0</v>
      </c>
      <c r="O653" s="7">
        <v>0</v>
      </c>
      <c r="P653" s="7">
        <v>0</v>
      </c>
      <c r="Q653" s="7"/>
      <c r="R653" s="7">
        <v>0</v>
      </c>
      <c r="S653" s="7">
        <v>0</v>
      </c>
      <c r="T653" s="7">
        <v>0</v>
      </c>
      <c r="U653" s="7"/>
      <c r="V653" s="7">
        <v>0</v>
      </c>
      <c r="W653" s="7">
        <v>0</v>
      </c>
      <c r="X653" s="7">
        <v>0</v>
      </c>
      <c r="Y653" s="7"/>
      <c r="Z653" s="7">
        <v>0</v>
      </c>
      <c r="AA653" s="7">
        <v>0</v>
      </c>
      <c r="AB653" s="7">
        <v>0</v>
      </c>
      <c r="AC653" s="7"/>
      <c r="AD653" s="7">
        <v>0</v>
      </c>
      <c r="AE653" s="7">
        <v>0</v>
      </c>
      <c r="AF653" s="7">
        <v>0</v>
      </c>
      <c r="AG653" s="29">
        <v>0</v>
      </c>
      <c r="AH653" s="7">
        <v>0</v>
      </c>
      <c r="AI653" s="7">
        <v>0</v>
      </c>
      <c r="AJ653" s="7">
        <v>0</v>
      </c>
      <c r="AK653" s="29">
        <v>0</v>
      </c>
      <c r="AL653" s="7">
        <v>0</v>
      </c>
      <c r="AM653" s="105">
        <v>0</v>
      </c>
      <c r="AN653" s="7">
        <v>0</v>
      </c>
      <c r="AO653" s="11">
        <v>0</v>
      </c>
      <c r="AP653" s="105">
        <v>0</v>
      </c>
      <c r="AQ653" s="11">
        <v>0</v>
      </c>
      <c r="AR653" s="11">
        <v>0</v>
      </c>
      <c r="AS653" s="11">
        <v>0</v>
      </c>
      <c r="AT653" s="11">
        <v>0</v>
      </c>
      <c r="AU653" s="11">
        <v>0</v>
      </c>
      <c r="AV653" s="11">
        <v>0</v>
      </c>
      <c r="AW653" s="11">
        <v>0</v>
      </c>
      <c r="AX653" s="11">
        <v>0</v>
      </c>
      <c r="AZ653" s="11">
        <v>0</v>
      </c>
      <c r="BA653" s="11">
        <v>0</v>
      </c>
    </row>
    <row r="654" spans="1:53" hidden="1" x14ac:dyDescent="0.25">
      <c r="A654">
        <v>6</v>
      </c>
      <c r="B654" t="str">
        <f t="shared" si="74"/>
        <v>FrC-8670</v>
      </c>
      <c r="C654" s="2" t="s">
        <v>316</v>
      </c>
      <c r="D654" s="2" t="str">
        <f t="shared" si="75"/>
        <v>8</v>
      </c>
      <c r="E654" s="2" t="str">
        <f t="shared" si="76"/>
        <v>86</v>
      </c>
      <c r="F654" s="2" t="str">
        <f t="shared" si="77"/>
        <v>867</v>
      </c>
      <c r="G654" s="1" t="s">
        <v>810</v>
      </c>
      <c r="H654" s="7">
        <v>0</v>
      </c>
      <c r="I654" s="7"/>
      <c r="J654" s="7">
        <v>0</v>
      </c>
      <c r="K654" s="7">
        <v>0</v>
      </c>
      <c r="L654" s="7">
        <v>0</v>
      </c>
      <c r="M654" s="7"/>
      <c r="N654" s="7">
        <v>0</v>
      </c>
      <c r="O654" s="7">
        <v>0</v>
      </c>
      <c r="P654" s="7">
        <v>0</v>
      </c>
      <c r="Q654" s="7"/>
      <c r="R654" s="7">
        <v>0</v>
      </c>
      <c r="S654" s="7">
        <v>0</v>
      </c>
      <c r="T654" s="7">
        <v>0</v>
      </c>
      <c r="U654" s="7"/>
      <c r="V654" s="7">
        <v>0</v>
      </c>
      <c r="W654" s="7">
        <v>760.20983999999999</v>
      </c>
      <c r="X654" s="7">
        <v>0</v>
      </c>
      <c r="Y654" s="7"/>
      <c r="Z654" s="7">
        <v>760.01962000000003</v>
      </c>
      <c r="AA654" s="7">
        <v>760.01962000000003</v>
      </c>
      <c r="AB654" s="7">
        <v>0</v>
      </c>
      <c r="AC654" s="7"/>
      <c r="AD654" s="7">
        <v>139.88918000000001</v>
      </c>
      <c r="AE654" s="7">
        <v>139.88989999999998</v>
      </c>
      <c r="AF654" s="7">
        <v>763.69</v>
      </c>
      <c r="AG654" s="29">
        <v>3165.5663499999996</v>
      </c>
      <c r="AH654" s="7">
        <v>3154.8051799999998</v>
      </c>
      <c r="AI654" s="7">
        <v>3205.8515900000002</v>
      </c>
      <c r="AJ654" s="7">
        <v>1550.2280000000001</v>
      </c>
      <c r="AK654" s="29">
        <v>3772.7801499999996</v>
      </c>
      <c r="AL654" s="7">
        <v>3885.2018199999993</v>
      </c>
      <c r="AM654" s="105">
        <v>3885.2018199999993</v>
      </c>
      <c r="AN654" s="7">
        <v>1649.0329999999999</v>
      </c>
      <c r="AO654" s="11">
        <v>3677.42958</v>
      </c>
      <c r="AP654" s="105">
        <v>3627.4811199999999</v>
      </c>
      <c r="AQ654" s="11">
        <v>3627.67112</v>
      </c>
      <c r="AR654" s="11">
        <v>1666.6859999999999</v>
      </c>
      <c r="AS654" s="11">
        <v>2181.7155500000003</v>
      </c>
      <c r="AT654" s="11">
        <v>2520.1242999999999</v>
      </c>
      <c r="AU654" s="11">
        <v>2521.0481199999999</v>
      </c>
      <c r="AV654" s="11">
        <v>1645.97</v>
      </c>
      <c r="AW654" s="11">
        <v>3672.16401</v>
      </c>
      <c r="AX654" s="11">
        <v>3946.5070300000002</v>
      </c>
      <c r="AZ654" s="11">
        <v>1697.91</v>
      </c>
      <c r="BA654" s="11">
        <v>275.43912</v>
      </c>
    </row>
    <row r="655" spans="1:53" hidden="1" x14ac:dyDescent="0.25">
      <c r="A655">
        <v>6</v>
      </c>
      <c r="B655" t="str">
        <f t="shared" si="74"/>
        <v>FrC-8680</v>
      </c>
      <c r="C655" s="2" t="s">
        <v>316</v>
      </c>
      <c r="D655" s="2" t="str">
        <f t="shared" si="75"/>
        <v>8</v>
      </c>
      <c r="E655" s="2" t="str">
        <f t="shared" si="76"/>
        <v>86</v>
      </c>
      <c r="F655" s="2" t="str">
        <f t="shared" si="77"/>
        <v>868</v>
      </c>
      <c r="G655" s="1" t="s">
        <v>3546</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29"/>
      <c r="AH655" s="7"/>
      <c r="AI655" s="7"/>
      <c r="AJ655" s="7"/>
      <c r="AK655" s="29"/>
      <c r="AL655" s="7"/>
      <c r="AM655" s="105"/>
      <c r="AN655" s="7"/>
      <c r="AO655" s="11"/>
      <c r="AP655" s="105"/>
      <c r="AQ655" s="11"/>
      <c r="AR655" s="11"/>
      <c r="AS655" s="11"/>
      <c r="AT655" s="11"/>
      <c r="AU655" s="11">
        <v>0</v>
      </c>
      <c r="AV655" s="11">
        <v>0</v>
      </c>
      <c r="AW655" s="11">
        <v>0</v>
      </c>
      <c r="AX655" s="11">
        <v>0</v>
      </c>
      <c r="AZ655" s="11">
        <v>0</v>
      </c>
      <c r="BA655" s="11">
        <v>0</v>
      </c>
    </row>
    <row r="656" spans="1:53" hidden="1" x14ac:dyDescent="0.25">
      <c r="A656">
        <v>6</v>
      </c>
      <c r="B656" t="str">
        <f t="shared" si="74"/>
        <v>FrC-8710</v>
      </c>
      <c r="C656" s="2" t="s">
        <v>316</v>
      </c>
      <c r="D656" s="2" t="str">
        <f t="shared" si="75"/>
        <v>8</v>
      </c>
      <c r="E656" s="2" t="str">
        <f t="shared" si="76"/>
        <v>87</v>
      </c>
      <c r="F656" s="2" t="str">
        <f t="shared" si="77"/>
        <v>871</v>
      </c>
      <c r="G656" s="1" t="s">
        <v>812</v>
      </c>
      <c r="H656" s="7">
        <v>0</v>
      </c>
      <c r="I656" s="7"/>
      <c r="J656" s="7">
        <v>0</v>
      </c>
      <c r="K656" s="7">
        <v>0</v>
      </c>
      <c r="L656" s="7">
        <v>0</v>
      </c>
      <c r="M656" s="7"/>
      <c r="N656" s="7">
        <v>0</v>
      </c>
      <c r="O656" s="7">
        <v>0</v>
      </c>
      <c r="P656" s="7">
        <v>1675</v>
      </c>
      <c r="Q656" s="7"/>
      <c r="R656" s="7">
        <v>0</v>
      </c>
      <c r="S656" s="7">
        <v>0</v>
      </c>
      <c r="T656" s="7">
        <v>65</v>
      </c>
      <c r="U656" s="7"/>
      <c r="V656" s="7">
        <v>36</v>
      </c>
      <c r="W656" s="7">
        <v>31.694459999999999</v>
      </c>
      <c r="X656" s="7">
        <v>83</v>
      </c>
      <c r="Y656" s="7"/>
      <c r="Z656" s="7">
        <v>696</v>
      </c>
      <c r="AA656" s="7">
        <v>696</v>
      </c>
      <c r="AB656" s="7">
        <v>83</v>
      </c>
      <c r="AC656" s="7"/>
      <c r="AD656" s="7">
        <v>567.37667999999996</v>
      </c>
      <c r="AE656" s="7">
        <v>567.37667999999996</v>
      </c>
      <c r="AF656" s="7">
        <v>65</v>
      </c>
      <c r="AG656" s="29">
        <v>34.486989999999999</v>
      </c>
      <c r="AH656" s="7">
        <v>45.986989999999999</v>
      </c>
      <c r="AI656" s="7">
        <v>45.986989999999999</v>
      </c>
      <c r="AJ656" s="7">
        <v>65</v>
      </c>
      <c r="AK656" s="29">
        <v>283</v>
      </c>
      <c r="AL656" s="7">
        <v>283</v>
      </c>
      <c r="AM656" s="105">
        <v>283</v>
      </c>
      <c r="AN656" s="7">
        <v>65</v>
      </c>
      <c r="AO656" s="11">
        <v>20</v>
      </c>
      <c r="AP656" s="105">
        <v>20</v>
      </c>
      <c r="AQ656" s="11">
        <v>20</v>
      </c>
      <c r="AR656" s="11">
        <v>83</v>
      </c>
      <c r="AS656" s="11">
        <v>20</v>
      </c>
      <c r="AT656" s="11">
        <v>20</v>
      </c>
      <c r="AU656" s="11">
        <v>215.72910999999999</v>
      </c>
      <c r="AV656" s="11">
        <v>83</v>
      </c>
      <c r="AW656" s="11">
        <v>0</v>
      </c>
      <c r="AX656" s="11">
        <v>20</v>
      </c>
      <c r="AZ656" s="11">
        <v>83</v>
      </c>
      <c r="BA656" s="11">
        <v>20</v>
      </c>
    </row>
    <row r="657" spans="1:53" hidden="1" x14ac:dyDescent="0.25">
      <c r="A657">
        <v>6</v>
      </c>
      <c r="B657" t="str">
        <f t="shared" si="74"/>
        <v>FrC-8720</v>
      </c>
      <c r="C657" s="2" t="s">
        <v>316</v>
      </c>
      <c r="D657" s="2" t="str">
        <f t="shared" si="75"/>
        <v>8</v>
      </c>
      <c r="E657" s="2" t="str">
        <f t="shared" si="76"/>
        <v>87</v>
      </c>
      <c r="F657" s="2" t="str">
        <f t="shared" si="77"/>
        <v>872</v>
      </c>
      <c r="G657" s="1" t="s">
        <v>813</v>
      </c>
      <c r="H657" s="7">
        <v>491</v>
      </c>
      <c r="I657" s="7"/>
      <c r="J657" s="7">
        <v>175</v>
      </c>
      <c r="K657" s="7">
        <v>175</v>
      </c>
      <c r="L657" s="7">
        <v>553</v>
      </c>
      <c r="M657" s="7"/>
      <c r="N657" s="7">
        <v>137</v>
      </c>
      <c r="O657" s="7">
        <v>137</v>
      </c>
      <c r="P657" s="7">
        <v>553</v>
      </c>
      <c r="Q657" s="7"/>
      <c r="R657" s="7">
        <v>124</v>
      </c>
      <c r="S657" s="7">
        <v>124</v>
      </c>
      <c r="T657" s="7">
        <v>553</v>
      </c>
      <c r="U657" s="7"/>
      <c r="V657" s="7">
        <v>54</v>
      </c>
      <c r="W657" s="7">
        <v>94.09563</v>
      </c>
      <c r="X657" s="7">
        <v>553</v>
      </c>
      <c r="Y657" s="7"/>
      <c r="Z657" s="7">
        <v>128.74545000000001</v>
      </c>
      <c r="AA657" s="7">
        <v>99.26388</v>
      </c>
      <c r="AB657" s="7">
        <v>553</v>
      </c>
      <c r="AC657" s="7"/>
      <c r="AD657" s="7">
        <v>23.264990000000001</v>
      </c>
      <c r="AE657" s="7">
        <v>23.264990000000001</v>
      </c>
      <c r="AF657" s="7">
        <v>553</v>
      </c>
      <c r="AG657" s="29">
        <v>34.580559999999998</v>
      </c>
      <c r="AH657" s="7">
        <v>34.580559999999998</v>
      </c>
      <c r="AI657" s="7">
        <v>34.580559999999998</v>
      </c>
      <c r="AJ657" s="7">
        <v>553</v>
      </c>
      <c r="AK657" s="29">
        <v>15.02153</v>
      </c>
      <c r="AL657" s="7">
        <v>17.313120000000001</v>
      </c>
      <c r="AM657" s="105">
        <v>17.313120000000001</v>
      </c>
      <c r="AN657" s="7">
        <v>553</v>
      </c>
      <c r="AO657" s="11">
        <v>9</v>
      </c>
      <c r="AP657" s="105">
        <v>29.269179999999999</v>
      </c>
      <c r="AQ657" s="11">
        <v>58.269179999999999</v>
      </c>
      <c r="AR657" s="11">
        <v>499</v>
      </c>
      <c r="AS657" s="11">
        <v>2.5000000000000001E-2</v>
      </c>
      <c r="AT657" s="11">
        <v>12.252330000000001</v>
      </c>
      <c r="AU657" s="11">
        <v>12.252330000000001</v>
      </c>
      <c r="AV657" s="11">
        <v>499</v>
      </c>
      <c r="AW657" s="11">
        <v>14.1</v>
      </c>
      <c r="AX657" s="11">
        <v>22.067969999999999</v>
      </c>
      <c r="AZ657" s="11">
        <v>30</v>
      </c>
      <c r="BA657" s="11">
        <v>0</v>
      </c>
    </row>
    <row r="658" spans="1:53" hidden="1" x14ac:dyDescent="0.25">
      <c r="A658">
        <v>6</v>
      </c>
      <c r="B658" t="str">
        <f t="shared" si="74"/>
        <v>FrC-8730</v>
      </c>
      <c r="C658" s="2" t="s">
        <v>316</v>
      </c>
      <c r="D658" s="2" t="str">
        <f t="shared" si="75"/>
        <v>8</v>
      </c>
      <c r="E658" s="2" t="str">
        <f t="shared" si="76"/>
        <v>87</v>
      </c>
      <c r="F658" s="2" t="str">
        <f t="shared" si="77"/>
        <v>873</v>
      </c>
      <c r="G658" s="1" t="s">
        <v>3547</v>
      </c>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29"/>
      <c r="AH658" s="7"/>
      <c r="AI658" s="7"/>
      <c r="AJ658" s="7"/>
      <c r="AK658" s="29"/>
      <c r="AL658" s="7"/>
      <c r="AM658" s="105"/>
      <c r="AN658" s="7"/>
      <c r="AO658" s="11"/>
      <c r="AP658" s="105"/>
      <c r="AQ658" s="11"/>
      <c r="AR658" s="11"/>
      <c r="AS658" s="11"/>
      <c r="AT658" s="11"/>
      <c r="AU658" s="11">
        <v>0</v>
      </c>
      <c r="AV658" s="11">
        <v>0</v>
      </c>
      <c r="AW658" s="11">
        <v>0</v>
      </c>
      <c r="AX658" s="11">
        <v>0</v>
      </c>
      <c r="AZ658" s="11">
        <v>0</v>
      </c>
      <c r="BA658" s="11">
        <v>0</v>
      </c>
    </row>
    <row r="659" spans="1:53" hidden="1" x14ac:dyDescent="0.25">
      <c r="A659">
        <v>6</v>
      </c>
      <c r="B659" t="str">
        <f t="shared" si="74"/>
        <v>FrC-8740</v>
      </c>
      <c r="C659" s="2" t="s">
        <v>316</v>
      </c>
      <c r="D659" s="2" t="str">
        <f t="shared" si="75"/>
        <v>8</v>
      </c>
      <c r="E659" s="2" t="str">
        <f t="shared" si="76"/>
        <v>87</v>
      </c>
      <c r="F659" s="2" t="str">
        <f t="shared" si="77"/>
        <v>874</v>
      </c>
      <c r="G659" s="1" t="s">
        <v>3548</v>
      </c>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29"/>
      <c r="AH659" s="7"/>
      <c r="AI659" s="7"/>
      <c r="AJ659" s="7"/>
      <c r="AK659" s="29"/>
      <c r="AL659" s="7"/>
      <c r="AM659" s="105"/>
      <c r="AN659" s="7"/>
      <c r="AO659" s="11"/>
      <c r="AP659" s="105"/>
      <c r="AQ659" s="11">
        <v>0</v>
      </c>
      <c r="AR659" s="11"/>
      <c r="AS659" s="11"/>
      <c r="AT659" s="11">
        <v>0</v>
      </c>
      <c r="AU659" s="11">
        <v>0</v>
      </c>
      <c r="AV659" s="11">
        <v>0</v>
      </c>
      <c r="AW659" s="11">
        <v>0</v>
      </c>
      <c r="AX659" s="11">
        <v>0</v>
      </c>
      <c r="AZ659" s="11">
        <v>0</v>
      </c>
      <c r="BA659" s="11">
        <v>137.91722000000001</v>
      </c>
    </row>
    <row r="660" spans="1:53" hidden="1" x14ac:dyDescent="0.25">
      <c r="A660">
        <v>6</v>
      </c>
      <c r="B660" t="str">
        <f t="shared" si="74"/>
        <v>FrC-8811</v>
      </c>
      <c r="C660" s="2" t="s">
        <v>316</v>
      </c>
      <c r="D660" s="2" t="str">
        <f t="shared" si="75"/>
        <v>8</v>
      </c>
      <c r="E660" s="2" t="str">
        <f t="shared" si="76"/>
        <v>88</v>
      </c>
      <c r="F660" s="2" t="str">
        <f t="shared" si="77"/>
        <v>881</v>
      </c>
      <c r="G660" s="1" t="s">
        <v>815</v>
      </c>
      <c r="H660" s="7">
        <v>0</v>
      </c>
      <c r="I660" s="7"/>
      <c r="J660" s="7">
        <v>0</v>
      </c>
      <c r="K660" s="7">
        <v>0</v>
      </c>
      <c r="L660" s="7">
        <v>0</v>
      </c>
      <c r="M660" s="7"/>
      <c r="N660" s="7">
        <v>0</v>
      </c>
      <c r="O660" s="7">
        <v>0</v>
      </c>
      <c r="P660" s="7">
        <v>0</v>
      </c>
      <c r="Q660" s="7"/>
      <c r="R660" s="7">
        <v>0</v>
      </c>
      <c r="S660" s="7">
        <v>0</v>
      </c>
      <c r="T660" s="7">
        <v>0</v>
      </c>
      <c r="U660" s="7"/>
      <c r="V660" s="7">
        <v>0</v>
      </c>
      <c r="W660" s="7">
        <v>0</v>
      </c>
      <c r="X660" s="7">
        <v>0</v>
      </c>
      <c r="Y660" s="7"/>
      <c r="Z660" s="7">
        <v>0</v>
      </c>
      <c r="AA660" s="7">
        <v>0</v>
      </c>
      <c r="AB660" s="7">
        <v>0</v>
      </c>
      <c r="AC660" s="7"/>
      <c r="AD660" s="7">
        <v>0</v>
      </c>
      <c r="AE660" s="7">
        <v>0</v>
      </c>
      <c r="AF660" s="7">
        <v>0</v>
      </c>
      <c r="AG660" s="29">
        <v>0</v>
      </c>
      <c r="AH660" s="7">
        <v>1213.4843999999998</v>
      </c>
      <c r="AI660" s="7">
        <v>1213.4843999999998</v>
      </c>
      <c r="AJ660" s="7">
        <v>0</v>
      </c>
      <c r="AK660" s="29">
        <v>0</v>
      </c>
      <c r="AL660" s="7">
        <v>0</v>
      </c>
      <c r="AM660" s="105">
        <v>0</v>
      </c>
      <c r="AN660" s="7">
        <v>0</v>
      </c>
      <c r="AO660" s="11">
        <v>0</v>
      </c>
      <c r="AP660" s="105">
        <v>0</v>
      </c>
      <c r="AQ660" s="11">
        <v>2312.1905000000002</v>
      </c>
      <c r="AR660" s="11">
        <v>0</v>
      </c>
      <c r="AS660" s="11">
        <v>0</v>
      </c>
      <c r="AT660" s="11">
        <v>0</v>
      </c>
      <c r="AU660" s="11">
        <v>0</v>
      </c>
      <c r="AV660" s="11">
        <v>0</v>
      </c>
      <c r="AW660" s="11">
        <v>0</v>
      </c>
      <c r="AX660" s="11">
        <v>0</v>
      </c>
      <c r="AZ660" s="11">
        <v>1145.0576899999999</v>
      </c>
      <c r="BA660" s="11">
        <v>0</v>
      </c>
    </row>
    <row r="661" spans="1:53" hidden="1" x14ac:dyDescent="0.25">
      <c r="A661">
        <v>6</v>
      </c>
      <c r="B661" t="str">
        <f t="shared" si="74"/>
        <v>FrC-8812</v>
      </c>
      <c r="C661" s="2" t="s">
        <v>316</v>
      </c>
      <c r="D661" s="2" t="str">
        <f t="shared" si="75"/>
        <v>8</v>
      </c>
      <c r="E661" s="2" t="str">
        <f t="shared" si="76"/>
        <v>88</v>
      </c>
      <c r="F661" s="2" t="str">
        <f t="shared" si="77"/>
        <v>881</v>
      </c>
      <c r="G661" s="1" t="s">
        <v>816</v>
      </c>
      <c r="H661" s="7">
        <v>0</v>
      </c>
      <c r="I661" s="7"/>
      <c r="J661" s="7">
        <v>0</v>
      </c>
      <c r="K661" s="7">
        <v>0</v>
      </c>
      <c r="L661" s="7">
        <v>0</v>
      </c>
      <c r="M661" s="7"/>
      <c r="N661" s="7">
        <v>0</v>
      </c>
      <c r="O661" s="7">
        <v>0</v>
      </c>
      <c r="P661" s="7">
        <v>0</v>
      </c>
      <c r="Q661" s="7"/>
      <c r="R661" s="7">
        <v>0</v>
      </c>
      <c r="S661" s="7">
        <v>0</v>
      </c>
      <c r="T661" s="7">
        <v>0</v>
      </c>
      <c r="U661" s="7"/>
      <c r="V661" s="7">
        <v>0</v>
      </c>
      <c r="W661" s="7">
        <v>0</v>
      </c>
      <c r="X661" s="7">
        <v>0</v>
      </c>
      <c r="Y661" s="7"/>
      <c r="Z661" s="7">
        <v>0</v>
      </c>
      <c r="AA661" s="7">
        <v>0</v>
      </c>
      <c r="AB661" s="7">
        <v>0</v>
      </c>
      <c r="AC661" s="7"/>
      <c r="AD661" s="7">
        <v>0</v>
      </c>
      <c r="AE661" s="7">
        <v>0</v>
      </c>
      <c r="AF661" s="7">
        <v>0</v>
      </c>
      <c r="AG661" s="29">
        <v>0</v>
      </c>
      <c r="AH661" s="7">
        <v>0</v>
      </c>
      <c r="AI661" s="7">
        <v>0</v>
      </c>
      <c r="AJ661" s="7">
        <v>0</v>
      </c>
      <c r="AK661" s="29">
        <v>0</v>
      </c>
      <c r="AL661" s="7">
        <v>0</v>
      </c>
      <c r="AM661" s="105">
        <v>0</v>
      </c>
      <c r="AN661" s="7">
        <v>0</v>
      </c>
      <c r="AO661" s="11">
        <v>0</v>
      </c>
      <c r="AP661" s="105">
        <v>0</v>
      </c>
      <c r="AQ661" s="11">
        <v>0</v>
      </c>
      <c r="AR661" s="11">
        <v>0</v>
      </c>
      <c r="AS661" s="11">
        <v>0</v>
      </c>
      <c r="AT661" s="11">
        <v>0</v>
      </c>
      <c r="AU661" s="11">
        <v>0</v>
      </c>
      <c r="AV661" s="11">
        <v>0</v>
      </c>
      <c r="AW661" s="11">
        <v>0</v>
      </c>
      <c r="AX661" s="11">
        <v>0</v>
      </c>
      <c r="AZ661" s="11">
        <v>0</v>
      </c>
      <c r="BA661" s="11">
        <v>0</v>
      </c>
    </row>
    <row r="662" spans="1:53" hidden="1" x14ac:dyDescent="0.25">
      <c r="A662">
        <v>6</v>
      </c>
      <c r="B662" t="str">
        <f t="shared" si="74"/>
        <v>FrC-8813</v>
      </c>
      <c r="C662" s="2" t="s">
        <v>316</v>
      </c>
      <c r="D662" s="2" t="str">
        <f t="shared" si="75"/>
        <v>8</v>
      </c>
      <c r="E662" s="2" t="str">
        <f t="shared" si="76"/>
        <v>88</v>
      </c>
      <c r="F662" s="2" t="str">
        <f t="shared" si="77"/>
        <v>881</v>
      </c>
      <c r="G662" s="1" t="s">
        <v>817</v>
      </c>
      <c r="H662" s="7">
        <v>0</v>
      </c>
      <c r="I662" s="7"/>
      <c r="J662" s="7">
        <v>0</v>
      </c>
      <c r="K662" s="7">
        <v>0</v>
      </c>
      <c r="L662" s="7">
        <v>0</v>
      </c>
      <c r="M662" s="7"/>
      <c r="N662" s="7">
        <v>0</v>
      </c>
      <c r="O662" s="7">
        <v>0</v>
      </c>
      <c r="P662" s="7">
        <v>0</v>
      </c>
      <c r="Q662" s="7"/>
      <c r="R662" s="7">
        <v>0</v>
      </c>
      <c r="S662" s="7">
        <v>0</v>
      </c>
      <c r="T662" s="7">
        <v>0</v>
      </c>
      <c r="U662" s="7"/>
      <c r="V662" s="7">
        <v>0</v>
      </c>
      <c r="W662" s="7">
        <v>0</v>
      </c>
      <c r="X662" s="7">
        <v>0</v>
      </c>
      <c r="Y662" s="7"/>
      <c r="Z662" s="7">
        <v>0</v>
      </c>
      <c r="AA662" s="7">
        <v>0</v>
      </c>
      <c r="AB662" s="7">
        <v>0</v>
      </c>
      <c r="AC662" s="7"/>
      <c r="AD662" s="7">
        <v>0</v>
      </c>
      <c r="AE662" s="7">
        <v>0</v>
      </c>
      <c r="AF662" s="7">
        <v>0</v>
      </c>
      <c r="AG662" s="29">
        <v>0</v>
      </c>
      <c r="AH662" s="7">
        <v>0</v>
      </c>
      <c r="AI662" s="7">
        <v>0</v>
      </c>
      <c r="AJ662" s="7">
        <v>0</v>
      </c>
      <c r="AK662" s="29">
        <v>0</v>
      </c>
      <c r="AL662" s="7">
        <v>0</v>
      </c>
      <c r="AM662" s="105">
        <v>0</v>
      </c>
      <c r="AN662" s="7">
        <v>0</v>
      </c>
      <c r="AO662" s="11">
        <v>0</v>
      </c>
      <c r="AP662" s="105">
        <v>0</v>
      </c>
      <c r="AQ662" s="11">
        <v>0</v>
      </c>
      <c r="AR662" s="11">
        <v>0</v>
      </c>
      <c r="AS662" s="11">
        <v>0</v>
      </c>
      <c r="AT662" s="11">
        <v>0</v>
      </c>
      <c r="AU662" s="11">
        <v>0</v>
      </c>
      <c r="AV662" s="11">
        <v>0</v>
      </c>
      <c r="AW662" s="11">
        <v>0</v>
      </c>
      <c r="AX662" s="11">
        <v>0</v>
      </c>
      <c r="AZ662" s="11">
        <v>0</v>
      </c>
      <c r="BA662" s="11">
        <v>0</v>
      </c>
    </row>
    <row r="663" spans="1:53" hidden="1" x14ac:dyDescent="0.25">
      <c r="A663">
        <v>6</v>
      </c>
      <c r="B663" t="str">
        <f t="shared" si="74"/>
        <v>FrC-8814</v>
      </c>
      <c r="C663" s="2" t="s">
        <v>316</v>
      </c>
      <c r="D663" s="2" t="str">
        <f t="shared" si="75"/>
        <v>8</v>
      </c>
      <c r="E663" s="2" t="str">
        <f t="shared" si="76"/>
        <v>88</v>
      </c>
      <c r="F663" s="2" t="str">
        <f t="shared" si="77"/>
        <v>881</v>
      </c>
      <c r="G663" s="1" t="s">
        <v>818</v>
      </c>
      <c r="H663" s="7">
        <v>0</v>
      </c>
      <c r="I663" s="7"/>
      <c r="J663" s="7">
        <v>0</v>
      </c>
      <c r="K663" s="7">
        <v>0</v>
      </c>
      <c r="L663" s="7">
        <v>0</v>
      </c>
      <c r="M663" s="7"/>
      <c r="N663" s="7">
        <v>0</v>
      </c>
      <c r="O663" s="7">
        <v>0</v>
      </c>
      <c r="P663" s="7">
        <v>0</v>
      </c>
      <c r="Q663" s="7"/>
      <c r="R663" s="7">
        <v>0</v>
      </c>
      <c r="S663" s="7">
        <v>0</v>
      </c>
      <c r="T663" s="7">
        <v>0</v>
      </c>
      <c r="U663" s="7"/>
      <c r="V663" s="7">
        <v>0</v>
      </c>
      <c r="W663" s="7">
        <v>0</v>
      </c>
      <c r="X663" s="7">
        <v>0</v>
      </c>
      <c r="Y663" s="7"/>
      <c r="Z663" s="7">
        <v>0</v>
      </c>
      <c r="AA663" s="7">
        <v>0</v>
      </c>
      <c r="AB663" s="7">
        <v>0</v>
      </c>
      <c r="AC663" s="7"/>
      <c r="AD663" s="7">
        <v>0</v>
      </c>
      <c r="AE663" s="7">
        <v>0</v>
      </c>
      <c r="AF663" s="7">
        <v>0</v>
      </c>
      <c r="AG663" s="29">
        <v>0</v>
      </c>
      <c r="AH663" s="7">
        <v>0</v>
      </c>
      <c r="AI663" s="7">
        <v>0</v>
      </c>
      <c r="AJ663" s="7">
        <v>0</v>
      </c>
      <c r="AK663" s="29">
        <v>0</v>
      </c>
      <c r="AL663" s="7">
        <v>0</v>
      </c>
      <c r="AM663" s="105">
        <v>0</v>
      </c>
      <c r="AN663" s="7">
        <v>0</v>
      </c>
      <c r="AO663" s="11">
        <v>0</v>
      </c>
      <c r="AP663" s="105">
        <v>0</v>
      </c>
      <c r="AQ663" s="11">
        <v>0</v>
      </c>
      <c r="AR663" s="11">
        <v>0</v>
      </c>
      <c r="AS663" s="11">
        <v>0</v>
      </c>
      <c r="AT663" s="11">
        <v>0</v>
      </c>
      <c r="AU663" s="11">
        <v>0</v>
      </c>
      <c r="AV663" s="11">
        <v>0</v>
      </c>
      <c r="AW663" s="11">
        <v>0</v>
      </c>
      <c r="AX663" s="11">
        <v>0</v>
      </c>
      <c r="AZ663" s="11">
        <v>0</v>
      </c>
      <c r="BA663" s="11">
        <v>0</v>
      </c>
    </row>
    <row r="664" spans="1:53" hidden="1" x14ac:dyDescent="0.25">
      <c r="A664">
        <v>6</v>
      </c>
      <c r="B664" t="str">
        <f t="shared" si="74"/>
        <v>FrC-8815</v>
      </c>
      <c r="C664" s="2" t="s">
        <v>316</v>
      </c>
      <c r="D664" s="2" t="str">
        <f t="shared" si="75"/>
        <v>8</v>
      </c>
      <c r="E664" s="2" t="str">
        <f t="shared" si="76"/>
        <v>88</v>
      </c>
      <c r="F664" s="2" t="str">
        <f t="shared" si="77"/>
        <v>881</v>
      </c>
      <c r="G664" s="1" t="s">
        <v>819</v>
      </c>
      <c r="H664" s="7">
        <v>0</v>
      </c>
      <c r="I664" s="7"/>
      <c r="J664" s="7">
        <v>0</v>
      </c>
      <c r="K664" s="7">
        <v>0</v>
      </c>
      <c r="L664" s="7">
        <v>0</v>
      </c>
      <c r="M664" s="7"/>
      <c r="N664" s="7">
        <v>0</v>
      </c>
      <c r="O664" s="7">
        <v>0</v>
      </c>
      <c r="P664" s="7">
        <v>0</v>
      </c>
      <c r="Q664" s="7"/>
      <c r="R664" s="7">
        <v>0</v>
      </c>
      <c r="S664" s="7">
        <v>0</v>
      </c>
      <c r="T664" s="7">
        <v>0</v>
      </c>
      <c r="U664" s="7"/>
      <c r="V664" s="7">
        <v>0</v>
      </c>
      <c r="W664" s="7">
        <v>0</v>
      </c>
      <c r="X664" s="7">
        <v>0</v>
      </c>
      <c r="Y664" s="7"/>
      <c r="Z664" s="7">
        <v>0</v>
      </c>
      <c r="AA664" s="7">
        <v>0</v>
      </c>
      <c r="AB664" s="7">
        <v>0</v>
      </c>
      <c r="AC664" s="7"/>
      <c r="AD664" s="7">
        <v>0</v>
      </c>
      <c r="AE664" s="7">
        <v>0</v>
      </c>
      <c r="AF664" s="7">
        <v>0</v>
      </c>
      <c r="AG664" s="29">
        <v>0</v>
      </c>
      <c r="AH664" s="7">
        <v>0</v>
      </c>
      <c r="AI664" s="7">
        <v>0</v>
      </c>
      <c r="AJ664" s="7">
        <v>0</v>
      </c>
      <c r="AK664" s="29">
        <v>0</v>
      </c>
      <c r="AL664" s="7">
        <v>0</v>
      </c>
      <c r="AM664" s="105">
        <v>0</v>
      </c>
      <c r="AN664" s="7">
        <v>0</v>
      </c>
      <c r="AO664" s="11">
        <v>0</v>
      </c>
      <c r="AP664" s="105">
        <v>0</v>
      </c>
      <c r="AQ664" s="11">
        <v>0</v>
      </c>
      <c r="AR664" s="11">
        <v>0</v>
      </c>
      <c r="AS664" s="11">
        <v>0</v>
      </c>
      <c r="AT664" s="11">
        <v>0</v>
      </c>
      <c r="AU664" s="11">
        <v>0</v>
      </c>
      <c r="AV664" s="11">
        <v>0</v>
      </c>
      <c r="AW664" s="11">
        <v>0</v>
      </c>
      <c r="AX664" s="11">
        <v>0</v>
      </c>
      <c r="AZ664" s="11">
        <v>0</v>
      </c>
      <c r="BA664" s="11">
        <v>0</v>
      </c>
    </row>
    <row r="665" spans="1:53" hidden="1" x14ac:dyDescent="0.25">
      <c r="A665">
        <v>6</v>
      </c>
      <c r="B665" t="str">
        <f t="shared" si="74"/>
        <v>FrC-8816</v>
      </c>
      <c r="C665" s="2" t="s">
        <v>316</v>
      </c>
      <c r="D665" s="2" t="str">
        <f t="shared" si="75"/>
        <v>8</v>
      </c>
      <c r="E665" s="2" t="str">
        <f t="shared" si="76"/>
        <v>88</v>
      </c>
      <c r="F665" s="2" t="str">
        <f t="shared" si="77"/>
        <v>881</v>
      </c>
      <c r="G665" s="1" t="s">
        <v>820</v>
      </c>
      <c r="H665" s="7">
        <v>0</v>
      </c>
      <c r="I665" s="7"/>
      <c r="J665" s="7">
        <v>0</v>
      </c>
      <c r="K665" s="7">
        <v>0</v>
      </c>
      <c r="L665" s="7">
        <v>0</v>
      </c>
      <c r="M665" s="7"/>
      <c r="N665" s="7">
        <v>0</v>
      </c>
      <c r="O665" s="7">
        <v>0</v>
      </c>
      <c r="P665" s="7">
        <v>0</v>
      </c>
      <c r="Q665" s="7"/>
      <c r="R665" s="7">
        <v>0</v>
      </c>
      <c r="S665" s="7">
        <v>0</v>
      </c>
      <c r="T665" s="7">
        <v>0</v>
      </c>
      <c r="U665" s="7"/>
      <c r="V665" s="7">
        <v>0</v>
      </c>
      <c r="W665" s="7">
        <v>0</v>
      </c>
      <c r="X665" s="7">
        <v>0</v>
      </c>
      <c r="Y665" s="7"/>
      <c r="Z665" s="7">
        <v>0</v>
      </c>
      <c r="AA665" s="7">
        <v>0</v>
      </c>
      <c r="AB665" s="7">
        <v>0</v>
      </c>
      <c r="AC665" s="7"/>
      <c r="AD665" s="7">
        <v>0</v>
      </c>
      <c r="AE665" s="7">
        <v>0</v>
      </c>
      <c r="AF665" s="7">
        <v>0</v>
      </c>
      <c r="AG665" s="29">
        <v>0</v>
      </c>
      <c r="AH665" s="7">
        <v>0</v>
      </c>
      <c r="AI665" s="7">
        <v>0</v>
      </c>
      <c r="AJ665" s="7">
        <v>0</v>
      </c>
      <c r="AK665" s="29">
        <v>0</v>
      </c>
      <c r="AL665" s="7">
        <v>0</v>
      </c>
      <c r="AM665" s="105">
        <v>0</v>
      </c>
      <c r="AN665" s="7">
        <v>0</v>
      </c>
      <c r="AO665" s="11">
        <v>0</v>
      </c>
      <c r="AP665" s="105">
        <v>0</v>
      </c>
      <c r="AQ665" s="11">
        <v>0</v>
      </c>
      <c r="AR665" s="11">
        <v>0</v>
      </c>
      <c r="AS665" s="11">
        <v>0</v>
      </c>
      <c r="AT665" s="11">
        <v>0</v>
      </c>
      <c r="AU665" s="11">
        <v>0</v>
      </c>
      <c r="AV665" s="11">
        <v>0</v>
      </c>
      <c r="AW665" s="11">
        <v>0</v>
      </c>
      <c r="AX665" s="11">
        <v>0</v>
      </c>
      <c r="AZ665" s="11">
        <v>0</v>
      </c>
      <c r="BA665" s="11">
        <v>0</v>
      </c>
    </row>
    <row r="666" spans="1:53" hidden="1" x14ac:dyDescent="0.25">
      <c r="A666">
        <v>6</v>
      </c>
      <c r="B666" t="str">
        <f t="shared" si="74"/>
        <v>FrC-8817</v>
      </c>
      <c r="C666" s="2" t="s">
        <v>316</v>
      </c>
      <c r="D666" s="2" t="str">
        <f t="shared" si="75"/>
        <v>8</v>
      </c>
      <c r="E666" s="2" t="str">
        <f t="shared" si="76"/>
        <v>88</v>
      </c>
      <c r="F666" s="2" t="str">
        <f t="shared" si="77"/>
        <v>881</v>
      </c>
      <c r="G666" s="1" t="s">
        <v>1432</v>
      </c>
      <c r="H666" s="7">
        <v>0</v>
      </c>
      <c r="I666" s="7"/>
      <c r="J666" s="7">
        <v>0</v>
      </c>
      <c r="K666" s="7">
        <v>0</v>
      </c>
      <c r="L666" s="7">
        <v>0</v>
      </c>
      <c r="M666" s="7"/>
      <c r="N666" s="7">
        <v>0</v>
      </c>
      <c r="O666" s="7">
        <v>0</v>
      </c>
      <c r="P666" s="7">
        <v>0</v>
      </c>
      <c r="Q666" s="7"/>
      <c r="R666" s="7">
        <v>0</v>
      </c>
      <c r="S666" s="7">
        <v>0</v>
      </c>
      <c r="T666" s="7">
        <v>0</v>
      </c>
      <c r="U666" s="7"/>
      <c r="V666" s="7">
        <v>0</v>
      </c>
      <c r="W666" s="7">
        <v>0</v>
      </c>
      <c r="X666" s="7">
        <v>0</v>
      </c>
      <c r="Y666" s="7"/>
      <c r="Z666" s="7">
        <v>0</v>
      </c>
      <c r="AA666" s="7">
        <v>0</v>
      </c>
      <c r="AB666" s="7">
        <v>0</v>
      </c>
      <c r="AC666" s="7"/>
      <c r="AD666" s="7">
        <v>0</v>
      </c>
      <c r="AE666" s="7">
        <v>0</v>
      </c>
      <c r="AF666" s="7">
        <v>0</v>
      </c>
      <c r="AG666" s="29">
        <v>0</v>
      </c>
      <c r="AH666" s="7">
        <v>0</v>
      </c>
      <c r="AI666" s="7">
        <v>0</v>
      </c>
      <c r="AJ666" s="7">
        <v>0</v>
      </c>
      <c r="AK666" s="29">
        <v>0</v>
      </c>
      <c r="AL666" s="7">
        <v>0</v>
      </c>
      <c r="AM666" s="105">
        <v>0</v>
      </c>
      <c r="AN666" s="7">
        <v>0</v>
      </c>
      <c r="AO666" s="11">
        <v>0</v>
      </c>
      <c r="AP666" s="105">
        <v>0</v>
      </c>
      <c r="AQ666" s="11">
        <v>0</v>
      </c>
      <c r="AR666" s="11">
        <v>0</v>
      </c>
      <c r="AS666" s="11">
        <v>5844.6109200000001</v>
      </c>
      <c r="AT666" s="11">
        <v>5844.6109200000001</v>
      </c>
      <c r="AU666" s="11">
        <v>5844.6109200000001</v>
      </c>
      <c r="AV666" s="11">
        <v>0</v>
      </c>
      <c r="AW666" s="11">
        <v>2789.5426499999999</v>
      </c>
      <c r="AX666" s="11">
        <v>2694.6954000000001</v>
      </c>
      <c r="AZ666" s="11">
        <v>0</v>
      </c>
      <c r="BA666" s="11">
        <v>0</v>
      </c>
    </row>
    <row r="667" spans="1:53" hidden="1" x14ac:dyDescent="0.25">
      <c r="A667">
        <v>6</v>
      </c>
      <c r="B667" t="str">
        <f t="shared" si="74"/>
        <v>FrC-8821</v>
      </c>
      <c r="C667" s="2" t="s">
        <v>316</v>
      </c>
      <c r="D667" s="2" t="str">
        <f t="shared" si="75"/>
        <v>8</v>
      </c>
      <c r="E667" s="2" t="str">
        <f t="shared" si="76"/>
        <v>88</v>
      </c>
      <c r="F667" s="2" t="str">
        <f t="shared" si="77"/>
        <v>882</v>
      </c>
      <c r="G667" s="1" t="s">
        <v>821</v>
      </c>
      <c r="H667" s="7">
        <v>0</v>
      </c>
      <c r="I667" s="7"/>
      <c r="J667" s="7">
        <v>0</v>
      </c>
      <c r="K667" s="7">
        <v>0</v>
      </c>
      <c r="L667" s="7">
        <v>0</v>
      </c>
      <c r="M667" s="7"/>
      <c r="N667" s="7">
        <v>0</v>
      </c>
      <c r="O667" s="7">
        <v>0</v>
      </c>
      <c r="P667" s="7">
        <v>0</v>
      </c>
      <c r="Q667" s="7"/>
      <c r="R667" s="7">
        <v>0</v>
      </c>
      <c r="S667" s="7">
        <v>0</v>
      </c>
      <c r="T667" s="7">
        <v>0</v>
      </c>
      <c r="U667" s="7"/>
      <c r="V667" s="7">
        <v>0</v>
      </c>
      <c r="W667" s="7">
        <v>0</v>
      </c>
      <c r="X667" s="7">
        <v>0</v>
      </c>
      <c r="Y667" s="7"/>
      <c r="Z667" s="7">
        <v>0</v>
      </c>
      <c r="AA667" s="7">
        <v>0</v>
      </c>
      <c r="AB667" s="7">
        <v>0</v>
      </c>
      <c r="AC667" s="7"/>
      <c r="AD667" s="7">
        <v>0</v>
      </c>
      <c r="AE667" s="7">
        <v>0</v>
      </c>
      <c r="AF667" s="7">
        <v>0</v>
      </c>
      <c r="AG667" s="29">
        <v>0</v>
      </c>
      <c r="AH667" s="7">
        <v>0</v>
      </c>
      <c r="AI667" s="7">
        <v>0</v>
      </c>
      <c r="AJ667" s="7">
        <v>0</v>
      </c>
      <c r="AK667" s="29">
        <v>0</v>
      </c>
      <c r="AL667" s="7">
        <v>0</v>
      </c>
      <c r="AM667" s="105">
        <v>0</v>
      </c>
      <c r="AN667" s="7">
        <v>0</v>
      </c>
      <c r="AO667" s="11">
        <v>0</v>
      </c>
      <c r="AP667" s="105">
        <v>0</v>
      </c>
      <c r="AQ667" s="11">
        <v>0</v>
      </c>
      <c r="AR667" s="11">
        <v>0</v>
      </c>
      <c r="AS667" s="11">
        <v>0</v>
      </c>
      <c r="AT667" s="11">
        <v>0</v>
      </c>
      <c r="AU667" s="11">
        <v>0</v>
      </c>
      <c r="AV667" s="11">
        <v>0</v>
      </c>
      <c r="AW667" s="11">
        <v>0</v>
      </c>
      <c r="AX667" s="11">
        <v>0</v>
      </c>
      <c r="AZ667" s="11">
        <v>0</v>
      </c>
      <c r="BA667" s="11">
        <v>0</v>
      </c>
    </row>
    <row r="668" spans="1:53" hidden="1" x14ac:dyDescent="0.25">
      <c r="A668">
        <v>6</v>
      </c>
      <c r="B668" t="str">
        <f t="shared" si="74"/>
        <v>FrC-8822</v>
      </c>
      <c r="C668" s="2" t="s">
        <v>316</v>
      </c>
      <c r="D668" s="2" t="str">
        <f t="shared" si="75"/>
        <v>8</v>
      </c>
      <c r="E668" s="2" t="str">
        <f t="shared" si="76"/>
        <v>88</v>
      </c>
      <c r="F668" s="2" t="str">
        <f t="shared" si="77"/>
        <v>882</v>
      </c>
      <c r="G668" s="1" t="s">
        <v>822</v>
      </c>
      <c r="H668" s="7">
        <v>0</v>
      </c>
      <c r="I668" s="7"/>
      <c r="J668" s="7">
        <v>0</v>
      </c>
      <c r="K668" s="7">
        <v>0</v>
      </c>
      <c r="L668" s="7">
        <v>0</v>
      </c>
      <c r="M668" s="7"/>
      <c r="N668" s="7">
        <v>0</v>
      </c>
      <c r="O668" s="7">
        <v>0</v>
      </c>
      <c r="P668" s="7">
        <v>0</v>
      </c>
      <c r="Q668" s="7"/>
      <c r="R668" s="7">
        <v>0</v>
      </c>
      <c r="S668" s="7">
        <v>0</v>
      </c>
      <c r="T668" s="7">
        <v>0</v>
      </c>
      <c r="U668" s="7"/>
      <c r="V668" s="7">
        <v>0</v>
      </c>
      <c r="W668" s="7">
        <v>0</v>
      </c>
      <c r="X668" s="7">
        <v>0</v>
      </c>
      <c r="Y668" s="7"/>
      <c r="Z668" s="7">
        <v>0</v>
      </c>
      <c r="AA668" s="7">
        <v>0</v>
      </c>
      <c r="AB668" s="7">
        <v>0</v>
      </c>
      <c r="AC668" s="7"/>
      <c r="AD668" s="7">
        <v>0</v>
      </c>
      <c r="AE668" s="7">
        <v>0</v>
      </c>
      <c r="AF668" s="7">
        <v>0</v>
      </c>
      <c r="AG668" s="29">
        <v>0</v>
      </c>
      <c r="AH668" s="7">
        <v>0</v>
      </c>
      <c r="AI668" s="7">
        <v>0</v>
      </c>
      <c r="AJ668" s="7">
        <v>0</v>
      </c>
      <c r="AK668" s="29">
        <v>0</v>
      </c>
      <c r="AL668" s="7">
        <v>0</v>
      </c>
      <c r="AM668" s="105">
        <v>0</v>
      </c>
      <c r="AN668" s="7">
        <v>0</v>
      </c>
      <c r="AO668" s="11">
        <v>0</v>
      </c>
      <c r="AP668" s="105">
        <v>0</v>
      </c>
      <c r="AQ668" s="11">
        <v>0</v>
      </c>
      <c r="AR668" s="11">
        <v>0</v>
      </c>
      <c r="AS668" s="11">
        <v>0</v>
      </c>
      <c r="AT668" s="11">
        <v>0</v>
      </c>
      <c r="AU668" s="11">
        <v>0</v>
      </c>
      <c r="AV668" s="11">
        <v>0</v>
      </c>
      <c r="AW668" s="11">
        <v>0</v>
      </c>
      <c r="AX668" s="11">
        <v>0</v>
      </c>
      <c r="AZ668" s="11">
        <v>0</v>
      </c>
      <c r="BA668" s="11">
        <v>0</v>
      </c>
    </row>
    <row r="669" spans="1:53" hidden="1" x14ac:dyDescent="0.25">
      <c r="A669">
        <v>6</v>
      </c>
      <c r="B669" t="str">
        <f t="shared" si="74"/>
        <v>FrC-8823</v>
      </c>
      <c r="C669" s="2" t="s">
        <v>316</v>
      </c>
      <c r="D669" s="2" t="str">
        <f t="shared" si="75"/>
        <v>8</v>
      </c>
      <c r="E669" s="2" t="str">
        <f t="shared" si="76"/>
        <v>88</v>
      </c>
      <c r="F669" s="2" t="str">
        <f t="shared" si="77"/>
        <v>882</v>
      </c>
      <c r="G669" s="1" t="s">
        <v>823</v>
      </c>
      <c r="H669" s="7">
        <v>0</v>
      </c>
      <c r="I669" s="7"/>
      <c r="J669" s="7">
        <v>0</v>
      </c>
      <c r="K669" s="7">
        <v>0</v>
      </c>
      <c r="L669" s="7">
        <v>0</v>
      </c>
      <c r="M669" s="7"/>
      <c r="N669" s="7">
        <v>0</v>
      </c>
      <c r="O669" s="7">
        <v>0</v>
      </c>
      <c r="P669" s="7">
        <v>0</v>
      </c>
      <c r="Q669" s="7"/>
      <c r="R669" s="7">
        <v>0</v>
      </c>
      <c r="S669" s="7">
        <v>0</v>
      </c>
      <c r="T669" s="7">
        <v>0</v>
      </c>
      <c r="U669" s="7"/>
      <c r="V669" s="7">
        <v>0</v>
      </c>
      <c r="W669" s="7">
        <v>0</v>
      </c>
      <c r="X669" s="7">
        <v>0</v>
      </c>
      <c r="Y669" s="7"/>
      <c r="Z669" s="7">
        <v>0</v>
      </c>
      <c r="AA669" s="7">
        <v>0</v>
      </c>
      <c r="AB669" s="7">
        <v>0</v>
      </c>
      <c r="AC669" s="7"/>
      <c r="AD669" s="7">
        <v>0</v>
      </c>
      <c r="AE669" s="7">
        <v>0</v>
      </c>
      <c r="AF669" s="7">
        <v>0</v>
      </c>
      <c r="AG669" s="29">
        <v>0</v>
      </c>
      <c r="AH669" s="7">
        <v>0</v>
      </c>
      <c r="AI669" s="7">
        <v>0</v>
      </c>
      <c r="AJ669" s="7">
        <v>0</v>
      </c>
      <c r="AK669" s="29">
        <v>0</v>
      </c>
      <c r="AL669" s="7">
        <v>0</v>
      </c>
      <c r="AM669" s="105">
        <v>0</v>
      </c>
      <c r="AN669" s="7">
        <v>0</v>
      </c>
      <c r="AO669" s="11">
        <v>0</v>
      </c>
      <c r="AP669" s="105">
        <v>0</v>
      </c>
      <c r="AQ669" s="11">
        <v>0</v>
      </c>
      <c r="AR669" s="11">
        <v>0</v>
      </c>
      <c r="AS669" s="11">
        <v>0</v>
      </c>
      <c r="AT669" s="11">
        <v>0</v>
      </c>
      <c r="AU669" s="11">
        <v>0</v>
      </c>
      <c r="AV669" s="11">
        <v>0</v>
      </c>
      <c r="AW669" s="11">
        <v>0</v>
      </c>
      <c r="AX669" s="11">
        <v>0</v>
      </c>
      <c r="AZ669" s="11">
        <v>0</v>
      </c>
      <c r="BA669" s="11">
        <v>0</v>
      </c>
    </row>
    <row r="670" spans="1:53" hidden="1" x14ac:dyDescent="0.25">
      <c r="A670">
        <v>6</v>
      </c>
      <c r="B670" t="str">
        <f t="shared" si="74"/>
        <v>FrC-8824</v>
      </c>
      <c r="C670" s="2" t="s">
        <v>316</v>
      </c>
      <c r="D670" s="2" t="str">
        <f t="shared" si="75"/>
        <v>8</v>
      </c>
      <c r="E670" s="2" t="str">
        <f t="shared" si="76"/>
        <v>88</v>
      </c>
      <c r="F670" s="2" t="str">
        <f t="shared" si="77"/>
        <v>882</v>
      </c>
      <c r="G670" s="1" t="s">
        <v>824</v>
      </c>
      <c r="H670" s="7">
        <v>0</v>
      </c>
      <c r="I670" s="7"/>
      <c r="J670" s="7">
        <v>0</v>
      </c>
      <c r="K670" s="7">
        <v>0</v>
      </c>
      <c r="L670" s="7">
        <v>0</v>
      </c>
      <c r="M670" s="7"/>
      <c r="N670" s="7">
        <v>0</v>
      </c>
      <c r="O670" s="7">
        <v>0</v>
      </c>
      <c r="P670" s="7">
        <v>0</v>
      </c>
      <c r="Q670" s="7"/>
      <c r="R670" s="7">
        <v>0</v>
      </c>
      <c r="S670" s="7">
        <v>0</v>
      </c>
      <c r="T670" s="7">
        <v>0</v>
      </c>
      <c r="U670" s="7"/>
      <c r="V670" s="7">
        <v>0</v>
      </c>
      <c r="W670" s="7">
        <v>0</v>
      </c>
      <c r="X670" s="7">
        <v>0</v>
      </c>
      <c r="Y670" s="7"/>
      <c r="Z670" s="7">
        <v>0</v>
      </c>
      <c r="AA670" s="7">
        <v>0</v>
      </c>
      <c r="AB670" s="7">
        <v>0</v>
      </c>
      <c r="AC670" s="7"/>
      <c r="AD670" s="7">
        <v>0</v>
      </c>
      <c r="AE670" s="7">
        <v>0</v>
      </c>
      <c r="AF670" s="7">
        <v>0</v>
      </c>
      <c r="AG670" s="29">
        <v>0</v>
      </c>
      <c r="AH670" s="7">
        <v>0</v>
      </c>
      <c r="AI670" s="7">
        <v>0</v>
      </c>
      <c r="AJ670" s="7">
        <v>0</v>
      </c>
      <c r="AK670" s="29">
        <v>0</v>
      </c>
      <c r="AL670" s="7">
        <v>0</v>
      </c>
      <c r="AM670" s="105">
        <v>0</v>
      </c>
      <c r="AN670" s="7">
        <v>0</v>
      </c>
      <c r="AO670" s="11">
        <v>0</v>
      </c>
      <c r="AP670" s="105">
        <v>0</v>
      </c>
      <c r="AQ670" s="11">
        <v>0</v>
      </c>
      <c r="AR670" s="11">
        <v>0</v>
      </c>
      <c r="AS670" s="11">
        <v>0</v>
      </c>
      <c r="AT670" s="11">
        <v>0</v>
      </c>
      <c r="AU670" s="11">
        <v>0</v>
      </c>
      <c r="AV670" s="11">
        <v>0</v>
      </c>
      <c r="AW670" s="11">
        <v>0</v>
      </c>
      <c r="AX670" s="11">
        <v>0</v>
      </c>
      <c r="AZ670" s="11">
        <v>0</v>
      </c>
      <c r="BA670" s="11">
        <v>0</v>
      </c>
    </row>
    <row r="671" spans="1:53" hidden="1" x14ac:dyDescent="0.25">
      <c r="A671">
        <v>6</v>
      </c>
      <c r="B671" t="str">
        <f t="shared" si="74"/>
        <v>FrC-8830</v>
      </c>
      <c r="C671" s="2" t="s">
        <v>316</v>
      </c>
      <c r="D671" s="2" t="str">
        <f t="shared" si="75"/>
        <v>8</v>
      </c>
      <c r="E671" s="2" t="str">
        <f t="shared" si="76"/>
        <v>88</v>
      </c>
      <c r="F671" s="2" t="str">
        <f t="shared" si="77"/>
        <v>883</v>
      </c>
      <c r="G671" s="1" t="s">
        <v>3549</v>
      </c>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29"/>
      <c r="AH671" s="7"/>
      <c r="AI671" s="7"/>
      <c r="AJ671" s="7"/>
      <c r="AK671" s="29"/>
      <c r="AL671" s="7"/>
      <c r="AM671" s="105"/>
      <c r="AN671" s="7"/>
      <c r="AO671" s="11"/>
      <c r="AP671" s="105"/>
      <c r="AQ671" s="11"/>
      <c r="AR671" s="11"/>
      <c r="AS671" s="11"/>
      <c r="AT671" s="11"/>
      <c r="AU671" s="11">
        <v>0</v>
      </c>
      <c r="AV671" s="11">
        <v>0</v>
      </c>
      <c r="AW671" s="11">
        <v>0</v>
      </c>
      <c r="AX671" s="11">
        <v>0</v>
      </c>
      <c r="AZ671" s="11">
        <v>0</v>
      </c>
      <c r="BA671" s="11">
        <v>0</v>
      </c>
    </row>
    <row r="672" spans="1:53" hidden="1" x14ac:dyDescent="0.25">
      <c r="A672">
        <v>6</v>
      </c>
      <c r="B672" t="str">
        <f t="shared" si="74"/>
        <v>FrC-8911</v>
      </c>
      <c r="C672" s="2" t="s">
        <v>316</v>
      </c>
      <c r="D672" s="2" t="str">
        <f t="shared" si="75"/>
        <v>8</v>
      </c>
      <c r="E672" s="2" t="str">
        <f t="shared" si="76"/>
        <v>89</v>
      </c>
      <c r="F672" s="2" t="str">
        <f t="shared" si="77"/>
        <v>891</v>
      </c>
      <c r="G672" s="1" t="s">
        <v>826</v>
      </c>
      <c r="H672" s="7">
        <v>0</v>
      </c>
      <c r="I672" s="7"/>
      <c r="J672" s="7">
        <v>0</v>
      </c>
      <c r="K672" s="7">
        <v>0</v>
      </c>
      <c r="L672" s="7">
        <v>0</v>
      </c>
      <c r="M672" s="7"/>
      <c r="N672" s="7">
        <v>0</v>
      </c>
      <c r="O672" s="7">
        <v>0</v>
      </c>
      <c r="P672" s="7">
        <v>0</v>
      </c>
      <c r="Q672" s="7"/>
      <c r="R672" s="7">
        <v>0</v>
      </c>
      <c r="S672" s="7">
        <v>0</v>
      </c>
      <c r="T672" s="7">
        <v>0</v>
      </c>
      <c r="U672" s="7"/>
      <c r="V672" s="7">
        <v>0</v>
      </c>
      <c r="W672" s="7">
        <v>0</v>
      </c>
      <c r="X672" s="7">
        <v>0</v>
      </c>
      <c r="Y672" s="7"/>
      <c r="Z672" s="7">
        <v>0</v>
      </c>
      <c r="AA672" s="7">
        <v>0</v>
      </c>
      <c r="AB672" s="7">
        <v>0</v>
      </c>
      <c r="AC672" s="7"/>
      <c r="AD672" s="7">
        <v>0</v>
      </c>
      <c r="AE672" s="7">
        <v>0</v>
      </c>
      <c r="AF672" s="7">
        <v>0</v>
      </c>
      <c r="AG672" s="29">
        <v>0</v>
      </c>
      <c r="AH672" s="7">
        <v>0</v>
      </c>
      <c r="AI672" s="7">
        <v>0</v>
      </c>
      <c r="AJ672" s="7">
        <v>0</v>
      </c>
      <c r="AK672" s="29">
        <v>0</v>
      </c>
      <c r="AL672" s="7">
        <v>0</v>
      </c>
      <c r="AM672" s="105">
        <v>0</v>
      </c>
      <c r="AN672" s="7">
        <v>0</v>
      </c>
      <c r="AO672" s="11">
        <v>0</v>
      </c>
      <c r="AP672" s="105">
        <v>0</v>
      </c>
      <c r="AQ672" s="11">
        <v>0</v>
      </c>
      <c r="AR672" s="11">
        <v>0</v>
      </c>
      <c r="AS672" s="11">
        <v>0</v>
      </c>
      <c r="AT672" s="11">
        <v>0</v>
      </c>
      <c r="AU672" s="11">
        <v>0</v>
      </c>
      <c r="AV672" s="11">
        <v>0</v>
      </c>
      <c r="AW672" s="11">
        <v>0</v>
      </c>
      <c r="AX672" s="11">
        <v>0</v>
      </c>
      <c r="AZ672" s="11">
        <v>0</v>
      </c>
      <c r="BA672" s="11">
        <v>0</v>
      </c>
    </row>
    <row r="673" spans="1:53" hidden="1" x14ac:dyDescent="0.25">
      <c r="A673">
        <v>6</v>
      </c>
      <c r="B673" t="str">
        <f t="shared" si="74"/>
        <v>FrC-8912</v>
      </c>
      <c r="C673" s="2" t="s">
        <v>316</v>
      </c>
      <c r="D673" s="2" t="str">
        <f t="shared" si="75"/>
        <v>8</v>
      </c>
      <c r="E673" s="2" t="str">
        <f t="shared" si="76"/>
        <v>89</v>
      </c>
      <c r="F673" s="2" t="str">
        <f t="shared" si="77"/>
        <v>891</v>
      </c>
      <c r="G673" s="1" t="s">
        <v>827</v>
      </c>
      <c r="H673" s="7">
        <v>0</v>
      </c>
      <c r="I673" s="7"/>
      <c r="J673" s="7">
        <v>0</v>
      </c>
      <c r="K673" s="7">
        <v>0</v>
      </c>
      <c r="L673" s="7">
        <v>0</v>
      </c>
      <c r="M673" s="7"/>
      <c r="N673" s="7">
        <v>0</v>
      </c>
      <c r="O673" s="7">
        <v>0</v>
      </c>
      <c r="P673" s="7">
        <v>0</v>
      </c>
      <c r="Q673" s="7"/>
      <c r="R673" s="7">
        <v>0</v>
      </c>
      <c r="S673" s="7">
        <v>0</v>
      </c>
      <c r="T673" s="7">
        <v>0</v>
      </c>
      <c r="U673" s="7"/>
      <c r="V673" s="7">
        <v>0</v>
      </c>
      <c r="W673" s="7">
        <v>0</v>
      </c>
      <c r="X673" s="7">
        <v>0</v>
      </c>
      <c r="Y673" s="7"/>
      <c r="Z673" s="7">
        <v>0</v>
      </c>
      <c r="AA673" s="7">
        <v>0</v>
      </c>
      <c r="AB673" s="7">
        <v>0</v>
      </c>
      <c r="AC673" s="7"/>
      <c r="AD673" s="7">
        <v>0</v>
      </c>
      <c r="AE673" s="7">
        <v>0</v>
      </c>
      <c r="AF673" s="7">
        <v>0</v>
      </c>
      <c r="AG673" s="29">
        <v>0</v>
      </c>
      <c r="AH673" s="7">
        <v>0</v>
      </c>
      <c r="AI673" s="7">
        <v>0</v>
      </c>
      <c r="AJ673" s="7">
        <v>0</v>
      </c>
      <c r="AK673" s="29">
        <v>0</v>
      </c>
      <c r="AL673" s="7">
        <v>0</v>
      </c>
      <c r="AM673" s="105">
        <v>0</v>
      </c>
      <c r="AN673" s="7">
        <v>0</v>
      </c>
      <c r="AO673" s="11">
        <v>0</v>
      </c>
      <c r="AP673" s="105">
        <v>0</v>
      </c>
      <c r="AQ673" s="11">
        <v>0</v>
      </c>
      <c r="AR673" s="11">
        <v>0</v>
      </c>
      <c r="AS673" s="11">
        <v>0</v>
      </c>
      <c r="AT673" s="11">
        <v>0</v>
      </c>
      <c r="AU673" s="11">
        <v>0</v>
      </c>
      <c r="AV673" s="11">
        <v>0</v>
      </c>
      <c r="AW673" s="11">
        <v>0</v>
      </c>
      <c r="AX673" s="11">
        <v>0</v>
      </c>
      <c r="AZ673" s="11">
        <v>0</v>
      </c>
      <c r="BA673" s="11">
        <v>0</v>
      </c>
    </row>
    <row r="674" spans="1:53" hidden="1" x14ac:dyDescent="0.25">
      <c r="A674">
        <v>6</v>
      </c>
      <c r="B674" t="str">
        <f t="shared" si="74"/>
        <v>FrC-8913</v>
      </c>
      <c r="C674" s="2" t="s">
        <v>316</v>
      </c>
      <c r="D674" s="2" t="str">
        <f t="shared" si="75"/>
        <v>8</v>
      </c>
      <c r="E674" s="2" t="str">
        <f t="shared" si="76"/>
        <v>89</v>
      </c>
      <c r="F674" s="2" t="str">
        <f t="shared" si="77"/>
        <v>891</v>
      </c>
      <c r="G674" s="1" t="s">
        <v>828</v>
      </c>
      <c r="H674" s="7">
        <v>0</v>
      </c>
      <c r="I674" s="7"/>
      <c r="J674" s="7">
        <v>0</v>
      </c>
      <c r="K674" s="7">
        <v>0</v>
      </c>
      <c r="L674" s="7">
        <v>0</v>
      </c>
      <c r="M674" s="7"/>
      <c r="N674" s="7">
        <v>0</v>
      </c>
      <c r="O674" s="7">
        <v>0</v>
      </c>
      <c r="P674" s="7">
        <v>0</v>
      </c>
      <c r="Q674" s="7"/>
      <c r="R674" s="7">
        <v>0</v>
      </c>
      <c r="S674" s="7">
        <v>0</v>
      </c>
      <c r="T674" s="7">
        <v>0</v>
      </c>
      <c r="U674" s="7"/>
      <c r="V674" s="7">
        <v>0</v>
      </c>
      <c r="W674" s="7">
        <v>0</v>
      </c>
      <c r="X674" s="7">
        <v>0</v>
      </c>
      <c r="Y674" s="7"/>
      <c r="Z674" s="7">
        <v>0</v>
      </c>
      <c r="AA674" s="7">
        <v>0</v>
      </c>
      <c r="AB674" s="7">
        <v>0</v>
      </c>
      <c r="AC674" s="7"/>
      <c r="AD674" s="7">
        <v>0</v>
      </c>
      <c r="AE674" s="7">
        <v>0</v>
      </c>
      <c r="AF674" s="7">
        <v>0</v>
      </c>
      <c r="AG674" s="29">
        <v>0</v>
      </c>
      <c r="AH674" s="7">
        <v>0</v>
      </c>
      <c r="AI674" s="7">
        <v>0</v>
      </c>
      <c r="AJ674" s="7">
        <v>0</v>
      </c>
      <c r="AK674" s="29">
        <v>0</v>
      </c>
      <c r="AL674" s="7">
        <v>0</v>
      </c>
      <c r="AM674" s="105">
        <v>0</v>
      </c>
      <c r="AN674" s="7">
        <v>0</v>
      </c>
      <c r="AO674" s="11">
        <v>0</v>
      </c>
      <c r="AP674" s="105">
        <v>0</v>
      </c>
      <c r="AQ674" s="11">
        <v>0</v>
      </c>
      <c r="AR674" s="11">
        <v>0</v>
      </c>
      <c r="AS674" s="11">
        <v>0</v>
      </c>
      <c r="AT674" s="11">
        <v>0</v>
      </c>
      <c r="AU674" s="11">
        <v>0</v>
      </c>
      <c r="AV674" s="11">
        <v>0</v>
      </c>
      <c r="AW674" s="11">
        <v>0</v>
      </c>
      <c r="AX674" s="11">
        <v>0</v>
      </c>
      <c r="AZ674" s="11">
        <v>0</v>
      </c>
      <c r="BA674" s="11">
        <v>0</v>
      </c>
    </row>
    <row r="675" spans="1:53" hidden="1" x14ac:dyDescent="0.25">
      <c r="A675">
        <v>6</v>
      </c>
      <c r="B675" t="str">
        <f t="shared" si="74"/>
        <v>FrC-8914</v>
      </c>
      <c r="C675" s="2" t="s">
        <v>316</v>
      </c>
      <c r="D675" s="2" t="str">
        <f t="shared" si="75"/>
        <v>8</v>
      </c>
      <c r="E675" s="2" t="str">
        <f t="shared" si="76"/>
        <v>89</v>
      </c>
      <c r="F675" s="2" t="str">
        <f t="shared" si="77"/>
        <v>891</v>
      </c>
      <c r="G675" s="1" t="s">
        <v>829</v>
      </c>
      <c r="H675" s="7">
        <v>0</v>
      </c>
      <c r="I675" s="7"/>
      <c r="J675" s="7">
        <v>0</v>
      </c>
      <c r="K675" s="7">
        <v>0</v>
      </c>
      <c r="L675" s="7">
        <v>0</v>
      </c>
      <c r="M675" s="7"/>
      <c r="N675" s="7">
        <v>0</v>
      </c>
      <c r="O675" s="7">
        <v>0</v>
      </c>
      <c r="P675" s="7">
        <v>0</v>
      </c>
      <c r="Q675" s="7"/>
      <c r="R675" s="7">
        <v>0</v>
      </c>
      <c r="S675" s="7">
        <v>0</v>
      </c>
      <c r="T675" s="7">
        <v>0</v>
      </c>
      <c r="U675" s="7"/>
      <c r="V675" s="7">
        <v>0</v>
      </c>
      <c r="W675" s="7">
        <v>0</v>
      </c>
      <c r="X675" s="7">
        <v>0</v>
      </c>
      <c r="Y675" s="7"/>
      <c r="Z675" s="7">
        <v>0</v>
      </c>
      <c r="AA675" s="7">
        <v>0</v>
      </c>
      <c r="AB675" s="7">
        <v>0</v>
      </c>
      <c r="AC675" s="7"/>
      <c r="AD675" s="7">
        <v>0</v>
      </c>
      <c r="AE675" s="7">
        <v>0</v>
      </c>
      <c r="AF675" s="7">
        <v>0</v>
      </c>
      <c r="AG675" s="29">
        <v>0</v>
      </c>
      <c r="AH675" s="7">
        <v>0</v>
      </c>
      <c r="AI675" s="7">
        <v>0</v>
      </c>
      <c r="AJ675" s="7">
        <v>0</v>
      </c>
      <c r="AK675" s="29">
        <v>0</v>
      </c>
      <c r="AL675" s="7">
        <v>0</v>
      </c>
      <c r="AM675" s="105">
        <v>0</v>
      </c>
      <c r="AN675" s="7">
        <v>0</v>
      </c>
      <c r="AO675" s="11">
        <v>0</v>
      </c>
      <c r="AP675" s="105">
        <v>0</v>
      </c>
      <c r="AQ675" s="11">
        <v>0</v>
      </c>
      <c r="AR675" s="11">
        <v>0</v>
      </c>
      <c r="AS675" s="11">
        <v>0</v>
      </c>
      <c r="AT675" s="11">
        <v>0</v>
      </c>
      <c r="AU675" s="11">
        <v>0</v>
      </c>
      <c r="AV675" s="11">
        <v>0</v>
      </c>
      <c r="AW675" s="11">
        <v>0</v>
      </c>
      <c r="AX675" s="11">
        <v>0</v>
      </c>
      <c r="AZ675" s="11">
        <v>0</v>
      </c>
      <c r="BA675" s="11">
        <v>0</v>
      </c>
    </row>
    <row r="676" spans="1:53" hidden="1" x14ac:dyDescent="0.25">
      <c r="A676">
        <v>6</v>
      </c>
      <c r="B676" t="str">
        <f t="shared" si="74"/>
        <v>FrC-8915</v>
      </c>
      <c r="C676" s="2" t="s">
        <v>316</v>
      </c>
      <c r="D676" s="2" t="str">
        <f t="shared" si="75"/>
        <v>8</v>
      </c>
      <c r="E676" s="2" t="str">
        <f t="shared" si="76"/>
        <v>89</v>
      </c>
      <c r="F676" s="2" t="str">
        <f t="shared" si="77"/>
        <v>891</v>
      </c>
      <c r="G676" s="1" t="s">
        <v>830</v>
      </c>
      <c r="H676" s="7">
        <v>0</v>
      </c>
      <c r="I676" s="7"/>
      <c r="J676" s="7">
        <v>0</v>
      </c>
      <c r="K676" s="7">
        <v>0</v>
      </c>
      <c r="L676" s="7">
        <v>0</v>
      </c>
      <c r="M676" s="7"/>
      <c r="N676" s="7">
        <v>0</v>
      </c>
      <c r="O676" s="7">
        <v>0</v>
      </c>
      <c r="P676" s="7">
        <v>0</v>
      </c>
      <c r="Q676" s="7"/>
      <c r="R676" s="7">
        <v>0</v>
      </c>
      <c r="S676" s="7">
        <v>0</v>
      </c>
      <c r="T676" s="7">
        <v>0</v>
      </c>
      <c r="U676" s="7"/>
      <c r="V676" s="7">
        <v>0</v>
      </c>
      <c r="W676" s="7">
        <v>0</v>
      </c>
      <c r="X676" s="7">
        <v>0</v>
      </c>
      <c r="Y676" s="7"/>
      <c r="Z676" s="7">
        <v>0</v>
      </c>
      <c r="AA676" s="7">
        <v>0</v>
      </c>
      <c r="AB676" s="7">
        <v>0</v>
      </c>
      <c r="AC676" s="7"/>
      <c r="AD676" s="7">
        <v>0</v>
      </c>
      <c r="AE676" s="7">
        <v>0</v>
      </c>
      <c r="AF676" s="7">
        <v>0</v>
      </c>
      <c r="AG676" s="29">
        <v>0</v>
      </c>
      <c r="AH676" s="7">
        <v>0</v>
      </c>
      <c r="AI676" s="7">
        <v>0</v>
      </c>
      <c r="AJ676" s="7">
        <v>0</v>
      </c>
      <c r="AK676" s="29">
        <v>0</v>
      </c>
      <c r="AL676" s="7">
        <v>0</v>
      </c>
      <c r="AM676" s="105">
        <v>0</v>
      </c>
      <c r="AN676" s="7">
        <v>0</v>
      </c>
      <c r="AO676" s="11">
        <v>0</v>
      </c>
      <c r="AP676" s="105">
        <v>0</v>
      </c>
      <c r="AQ676" s="11">
        <v>98.269509999999997</v>
      </c>
      <c r="AR676" s="11">
        <v>0</v>
      </c>
      <c r="AS676" s="11">
        <v>98.269509999999997</v>
      </c>
      <c r="AT676" s="11">
        <v>103.02574</v>
      </c>
      <c r="AU676" s="11">
        <v>103.02574</v>
      </c>
      <c r="AV676" s="11">
        <v>98.269509999999997</v>
      </c>
      <c r="AW676" s="11">
        <v>108.01219999999999</v>
      </c>
      <c r="AX676" s="11">
        <v>108.01219999999999</v>
      </c>
      <c r="AZ676" s="11">
        <v>108.01219999999999</v>
      </c>
      <c r="BA676" s="11">
        <v>113.23998</v>
      </c>
    </row>
    <row r="677" spans="1:53" hidden="1" x14ac:dyDescent="0.25">
      <c r="A677">
        <v>6</v>
      </c>
      <c r="B677" t="str">
        <f t="shared" si="74"/>
        <v>FrC-8916</v>
      </c>
      <c r="C677" s="2" t="s">
        <v>316</v>
      </c>
      <c r="D677" s="2" t="str">
        <f t="shared" si="75"/>
        <v>8</v>
      </c>
      <c r="E677" s="2" t="str">
        <f t="shared" si="76"/>
        <v>89</v>
      </c>
      <c r="F677" s="2" t="str">
        <f t="shared" si="77"/>
        <v>891</v>
      </c>
      <c r="G677" s="1" t="s">
        <v>831</v>
      </c>
      <c r="H677" s="7">
        <v>0</v>
      </c>
      <c r="I677" s="7"/>
      <c r="J677" s="7">
        <v>0</v>
      </c>
      <c r="K677" s="7">
        <v>0</v>
      </c>
      <c r="L677" s="7">
        <v>0</v>
      </c>
      <c r="M677" s="7"/>
      <c r="N677" s="7">
        <v>0</v>
      </c>
      <c r="O677" s="7">
        <v>0</v>
      </c>
      <c r="P677" s="7">
        <v>0</v>
      </c>
      <c r="Q677" s="7"/>
      <c r="R677" s="7">
        <v>0</v>
      </c>
      <c r="S677" s="7">
        <v>0</v>
      </c>
      <c r="T677" s="7">
        <v>0</v>
      </c>
      <c r="U677" s="7"/>
      <c r="V677" s="7">
        <v>0</v>
      </c>
      <c r="W677" s="7">
        <v>0</v>
      </c>
      <c r="X677" s="7">
        <v>0</v>
      </c>
      <c r="Y677" s="7"/>
      <c r="Z677" s="7">
        <v>0</v>
      </c>
      <c r="AA677" s="7">
        <v>0</v>
      </c>
      <c r="AB677" s="7">
        <v>0</v>
      </c>
      <c r="AC677" s="7"/>
      <c r="AD677" s="7">
        <v>0</v>
      </c>
      <c r="AE677" s="7">
        <v>0</v>
      </c>
      <c r="AF677" s="7">
        <v>0</v>
      </c>
      <c r="AG677" s="29">
        <v>0</v>
      </c>
      <c r="AH677" s="7">
        <v>0</v>
      </c>
      <c r="AI677" s="7">
        <v>0</v>
      </c>
      <c r="AJ677" s="7">
        <v>0</v>
      </c>
      <c r="AK677" s="29">
        <v>0</v>
      </c>
      <c r="AL677" s="7">
        <v>0</v>
      </c>
      <c r="AM677" s="105">
        <v>0</v>
      </c>
      <c r="AN677" s="7">
        <v>0</v>
      </c>
      <c r="AO677" s="11">
        <v>0</v>
      </c>
      <c r="AP677" s="105">
        <v>0</v>
      </c>
      <c r="AQ677" s="11">
        <v>0</v>
      </c>
      <c r="AR677" s="11">
        <v>0</v>
      </c>
      <c r="AS677" s="11">
        <v>0</v>
      </c>
      <c r="AT677" s="11">
        <v>0</v>
      </c>
      <c r="AU677" s="11">
        <v>0</v>
      </c>
      <c r="AV677" s="11">
        <v>0</v>
      </c>
      <c r="AW677" s="11">
        <v>0</v>
      </c>
      <c r="AX677" s="11">
        <v>0</v>
      </c>
      <c r="AZ677" s="11">
        <v>0</v>
      </c>
      <c r="BA677" s="11">
        <v>0</v>
      </c>
    </row>
    <row r="678" spans="1:53" hidden="1" x14ac:dyDescent="0.25">
      <c r="A678">
        <v>6</v>
      </c>
      <c r="B678" t="str">
        <f t="shared" si="74"/>
        <v>FrC-8917</v>
      </c>
      <c r="C678" s="2" t="s">
        <v>316</v>
      </c>
      <c r="D678" s="2" t="str">
        <f t="shared" ref="D678:D709" si="78">LEFT($G678,1)</f>
        <v>8</v>
      </c>
      <c r="E678" s="2" t="str">
        <f t="shared" ref="E678:E709" si="79">LEFT($G678,2)</f>
        <v>89</v>
      </c>
      <c r="F678" s="2" t="str">
        <f t="shared" ref="F678:F709" si="80">LEFT($G678,3)</f>
        <v>891</v>
      </c>
      <c r="G678" s="1" t="s">
        <v>832</v>
      </c>
      <c r="H678" s="7">
        <v>0</v>
      </c>
      <c r="I678" s="7"/>
      <c r="J678" s="7">
        <v>0</v>
      </c>
      <c r="K678" s="7">
        <v>0</v>
      </c>
      <c r="L678" s="7">
        <v>0</v>
      </c>
      <c r="M678" s="7"/>
      <c r="N678" s="7">
        <v>0</v>
      </c>
      <c r="O678" s="7">
        <v>0</v>
      </c>
      <c r="P678" s="7">
        <v>0</v>
      </c>
      <c r="Q678" s="7"/>
      <c r="R678" s="7">
        <v>0</v>
      </c>
      <c r="S678" s="7">
        <v>0</v>
      </c>
      <c r="T678" s="7">
        <v>0</v>
      </c>
      <c r="U678" s="7"/>
      <c r="V678" s="7">
        <v>0</v>
      </c>
      <c r="W678" s="7">
        <v>0</v>
      </c>
      <c r="X678" s="7">
        <v>0</v>
      </c>
      <c r="Y678" s="7"/>
      <c r="Z678" s="7">
        <v>0</v>
      </c>
      <c r="AA678" s="7">
        <v>0</v>
      </c>
      <c r="AB678" s="7">
        <v>0</v>
      </c>
      <c r="AC678" s="7"/>
      <c r="AD678" s="7">
        <v>0</v>
      </c>
      <c r="AE678" s="7">
        <v>0</v>
      </c>
      <c r="AF678" s="7">
        <v>0</v>
      </c>
      <c r="AG678" s="29">
        <v>0</v>
      </c>
      <c r="AH678" s="7">
        <v>0</v>
      </c>
      <c r="AI678" s="7">
        <v>0</v>
      </c>
      <c r="AJ678" s="7">
        <v>0</v>
      </c>
      <c r="AK678" s="29">
        <v>0</v>
      </c>
      <c r="AL678" s="7">
        <v>0</v>
      </c>
      <c r="AM678" s="105">
        <v>0</v>
      </c>
      <c r="AN678" s="7">
        <v>0</v>
      </c>
      <c r="AO678" s="11">
        <v>0</v>
      </c>
      <c r="AP678" s="105">
        <v>0</v>
      </c>
      <c r="AQ678" s="11">
        <v>0</v>
      </c>
      <c r="AR678" s="11">
        <v>0</v>
      </c>
      <c r="AS678" s="11">
        <v>0</v>
      </c>
      <c r="AT678" s="11">
        <v>0</v>
      </c>
      <c r="AU678" s="11">
        <v>0</v>
      </c>
      <c r="AV678" s="11">
        <v>0</v>
      </c>
      <c r="AW678" s="11">
        <v>0</v>
      </c>
      <c r="AX678" s="11">
        <v>0</v>
      </c>
      <c r="AZ678" s="11">
        <v>0</v>
      </c>
      <c r="BA678" s="11">
        <v>0</v>
      </c>
    </row>
    <row r="679" spans="1:53" hidden="1" x14ac:dyDescent="0.25">
      <c r="A679">
        <v>6</v>
      </c>
      <c r="B679" t="str">
        <f t="shared" si="74"/>
        <v>FrC-8920</v>
      </c>
      <c r="C679" s="2" t="s">
        <v>316</v>
      </c>
      <c r="D679" s="2" t="str">
        <f t="shared" si="78"/>
        <v>8</v>
      </c>
      <c r="E679" s="2" t="str">
        <f t="shared" si="79"/>
        <v>89</v>
      </c>
      <c r="F679" s="2" t="str">
        <f t="shared" si="80"/>
        <v>892</v>
      </c>
      <c r="G679" s="1" t="s">
        <v>833</v>
      </c>
      <c r="H679" s="7">
        <v>0</v>
      </c>
      <c r="I679" s="7"/>
      <c r="J679" s="7">
        <v>0</v>
      </c>
      <c r="K679" s="7">
        <v>0</v>
      </c>
      <c r="L679" s="7">
        <v>0</v>
      </c>
      <c r="M679" s="7"/>
      <c r="N679" s="7">
        <v>0</v>
      </c>
      <c r="O679" s="7">
        <v>0</v>
      </c>
      <c r="P679" s="7">
        <v>0</v>
      </c>
      <c r="Q679" s="7"/>
      <c r="R679" s="7">
        <v>0</v>
      </c>
      <c r="S679" s="7">
        <v>0</v>
      </c>
      <c r="T679" s="7">
        <v>0</v>
      </c>
      <c r="U679" s="7"/>
      <c r="V679" s="7">
        <v>0</v>
      </c>
      <c r="W679" s="7">
        <v>0</v>
      </c>
      <c r="X679" s="7">
        <v>0</v>
      </c>
      <c r="Y679" s="7"/>
      <c r="Z679" s="7">
        <v>0</v>
      </c>
      <c r="AA679" s="7">
        <v>0</v>
      </c>
      <c r="AB679" s="7">
        <v>0</v>
      </c>
      <c r="AC679" s="7"/>
      <c r="AD679" s="7">
        <v>0</v>
      </c>
      <c r="AE679" s="7">
        <v>0</v>
      </c>
      <c r="AF679" s="7">
        <v>0</v>
      </c>
      <c r="AG679" s="29">
        <v>0</v>
      </c>
      <c r="AH679" s="7">
        <v>0</v>
      </c>
      <c r="AI679" s="7">
        <v>0</v>
      </c>
      <c r="AJ679" s="7">
        <v>0</v>
      </c>
      <c r="AK679" s="29">
        <v>0</v>
      </c>
      <c r="AL679" s="7">
        <v>0</v>
      </c>
      <c r="AM679" s="105">
        <v>0</v>
      </c>
      <c r="AN679" s="7">
        <v>0</v>
      </c>
      <c r="AO679" s="11">
        <v>0</v>
      </c>
      <c r="AP679" s="105">
        <v>0</v>
      </c>
      <c r="AQ679" s="11">
        <v>0</v>
      </c>
      <c r="AR679" s="11">
        <v>0</v>
      </c>
      <c r="AS679" s="11">
        <v>0</v>
      </c>
      <c r="AT679" s="11">
        <v>0</v>
      </c>
      <c r="AU679" s="11">
        <v>0</v>
      </c>
      <c r="AV679" s="11">
        <v>0</v>
      </c>
      <c r="AW679" s="11">
        <v>0</v>
      </c>
      <c r="AX679" s="11">
        <v>0</v>
      </c>
      <c r="AZ679" s="11">
        <v>0</v>
      </c>
      <c r="BA679" s="11">
        <v>0</v>
      </c>
    </row>
    <row r="680" spans="1:53" hidden="1" x14ac:dyDescent="0.25">
      <c r="A680">
        <v>6</v>
      </c>
      <c r="B680" t="str">
        <f t="shared" si="74"/>
        <v>FrC-8931</v>
      </c>
      <c r="C680" s="2" t="s">
        <v>316</v>
      </c>
      <c r="D680" s="2" t="str">
        <f t="shared" si="78"/>
        <v>8</v>
      </c>
      <c r="E680" s="2" t="str">
        <f t="shared" si="79"/>
        <v>89</v>
      </c>
      <c r="F680" s="2" t="str">
        <f t="shared" si="80"/>
        <v>893</v>
      </c>
      <c r="G680" s="1" t="s">
        <v>834</v>
      </c>
      <c r="H680" s="7">
        <v>0</v>
      </c>
      <c r="I680" s="7"/>
      <c r="J680" s="7">
        <v>0</v>
      </c>
      <c r="K680" s="7">
        <v>0</v>
      </c>
      <c r="L680" s="7">
        <v>0</v>
      </c>
      <c r="M680" s="7"/>
      <c r="N680" s="7">
        <v>0</v>
      </c>
      <c r="O680" s="7">
        <v>0</v>
      </c>
      <c r="P680" s="7">
        <v>0</v>
      </c>
      <c r="Q680" s="7"/>
      <c r="R680" s="7">
        <v>0</v>
      </c>
      <c r="S680" s="7">
        <v>0</v>
      </c>
      <c r="T680" s="7">
        <v>0</v>
      </c>
      <c r="U680" s="7"/>
      <c r="V680" s="7">
        <v>0</v>
      </c>
      <c r="W680" s="7">
        <v>0</v>
      </c>
      <c r="X680" s="7">
        <v>0</v>
      </c>
      <c r="Y680" s="7"/>
      <c r="Z680" s="7">
        <v>0</v>
      </c>
      <c r="AA680" s="7">
        <v>0</v>
      </c>
      <c r="AB680" s="7">
        <v>0</v>
      </c>
      <c r="AC680" s="7"/>
      <c r="AD680" s="7">
        <v>0</v>
      </c>
      <c r="AE680" s="7">
        <v>0</v>
      </c>
      <c r="AF680" s="7">
        <v>0</v>
      </c>
      <c r="AG680" s="29">
        <v>0</v>
      </c>
      <c r="AH680" s="7">
        <v>0</v>
      </c>
      <c r="AI680" s="7">
        <v>0</v>
      </c>
      <c r="AJ680" s="7">
        <v>0</v>
      </c>
      <c r="AK680" s="29">
        <v>0</v>
      </c>
      <c r="AL680" s="7">
        <v>0</v>
      </c>
      <c r="AM680" s="105">
        <v>0</v>
      </c>
      <c r="AN680" s="7">
        <v>0</v>
      </c>
      <c r="AO680" s="11">
        <v>0</v>
      </c>
      <c r="AP680" s="105">
        <v>0</v>
      </c>
      <c r="AQ680" s="11">
        <v>0</v>
      </c>
      <c r="AR680" s="11">
        <v>0</v>
      </c>
      <c r="AS680" s="11">
        <v>0</v>
      </c>
      <c r="AT680" s="11">
        <v>0</v>
      </c>
      <c r="AU680" s="11">
        <v>0</v>
      </c>
      <c r="AV680" s="11">
        <v>0</v>
      </c>
      <c r="AW680" s="11">
        <v>0</v>
      </c>
      <c r="AX680" s="11">
        <v>0</v>
      </c>
      <c r="AZ680" s="11">
        <v>0</v>
      </c>
      <c r="BA680" s="11">
        <v>0</v>
      </c>
    </row>
    <row r="681" spans="1:53" hidden="1" x14ac:dyDescent="0.25">
      <c r="A681">
        <v>6</v>
      </c>
      <c r="B681" t="str">
        <f t="shared" si="74"/>
        <v>FrC-8932</v>
      </c>
      <c r="C681" s="2" t="s">
        <v>316</v>
      </c>
      <c r="D681" s="2" t="str">
        <f t="shared" si="78"/>
        <v>8</v>
      </c>
      <c r="E681" s="2" t="str">
        <f t="shared" si="79"/>
        <v>89</v>
      </c>
      <c r="F681" s="2" t="str">
        <f t="shared" si="80"/>
        <v>893</v>
      </c>
      <c r="G681" s="1" t="s">
        <v>835</v>
      </c>
      <c r="H681" s="7">
        <v>0</v>
      </c>
      <c r="I681" s="7"/>
      <c r="J681" s="7">
        <v>0</v>
      </c>
      <c r="K681" s="7">
        <v>0</v>
      </c>
      <c r="L681" s="7">
        <v>0</v>
      </c>
      <c r="M681" s="7"/>
      <c r="N681" s="7">
        <v>0</v>
      </c>
      <c r="O681" s="7">
        <v>0</v>
      </c>
      <c r="P681" s="7">
        <v>0</v>
      </c>
      <c r="Q681" s="7"/>
      <c r="R681" s="7">
        <v>0</v>
      </c>
      <c r="S681" s="7">
        <v>0</v>
      </c>
      <c r="T681" s="7">
        <v>0</v>
      </c>
      <c r="U681" s="7"/>
      <c r="V681" s="7">
        <v>0</v>
      </c>
      <c r="W681" s="7">
        <v>0</v>
      </c>
      <c r="X681" s="7">
        <v>0</v>
      </c>
      <c r="Y681" s="7"/>
      <c r="Z681" s="7">
        <v>0</v>
      </c>
      <c r="AA681" s="7">
        <v>0</v>
      </c>
      <c r="AB681" s="7">
        <v>0</v>
      </c>
      <c r="AC681" s="7"/>
      <c r="AD681" s="7">
        <v>0</v>
      </c>
      <c r="AE681" s="7">
        <v>0</v>
      </c>
      <c r="AF681" s="7">
        <v>0</v>
      </c>
      <c r="AG681" s="29">
        <v>0</v>
      </c>
      <c r="AH681" s="7">
        <v>0</v>
      </c>
      <c r="AI681" s="7">
        <v>0</v>
      </c>
      <c r="AJ681" s="7">
        <v>0</v>
      </c>
      <c r="AK681" s="29">
        <v>0</v>
      </c>
      <c r="AL681" s="7">
        <v>0</v>
      </c>
      <c r="AM681" s="105">
        <v>0</v>
      </c>
      <c r="AN681" s="7">
        <v>0</v>
      </c>
      <c r="AO681" s="11">
        <v>0</v>
      </c>
      <c r="AP681" s="105">
        <v>0</v>
      </c>
      <c r="AQ681" s="11">
        <v>0</v>
      </c>
      <c r="AR681" s="11">
        <v>0</v>
      </c>
      <c r="AS681" s="11">
        <v>0</v>
      </c>
      <c r="AT681" s="11">
        <v>0</v>
      </c>
      <c r="AU681" s="11">
        <v>0</v>
      </c>
      <c r="AV681" s="11">
        <v>0</v>
      </c>
      <c r="AW681" s="11">
        <v>0</v>
      </c>
      <c r="AX681" s="11">
        <v>0</v>
      </c>
      <c r="AZ681" s="11">
        <v>0</v>
      </c>
      <c r="BA681" s="11">
        <v>0</v>
      </c>
    </row>
    <row r="682" spans="1:53" hidden="1" x14ac:dyDescent="0.25">
      <c r="A682">
        <v>6</v>
      </c>
      <c r="B682" t="str">
        <f t="shared" si="74"/>
        <v>FrC-8933</v>
      </c>
      <c r="C682" s="2" t="s">
        <v>316</v>
      </c>
      <c r="D682" s="2" t="str">
        <f t="shared" si="78"/>
        <v>8</v>
      </c>
      <c r="E682" s="2" t="str">
        <f t="shared" si="79"/>
        <v>89</v>
      </c>
      <c r="F682" s="2" t="str">
        <f t="shared" si="80"/>
        <v>893</v>
      </c>
      <c r="G682" s="1" t="s">
        <v>988</v>
      </c>
      <c r="H682" s="7">
        <v>0</v>
      </c>
      <c r="I682" s="7"/>
      <c r="J682" s="7">
        <v>0</v>
      </c>
      <c r="K682" s="7">
        <v>0</v>
      </c>
      <c r="L682" s="7">
        <v>0</v>
      </c>
      <c r="M682" s="7"/>
      <c r="N682" s="7">
        <v>0</v>
      </c>
      <c r="O682" s="7">
        <v>0</v>
      </c>
      <c r="P682" s="7">
        <v>0</v>
      </c>
      <c r="Q682" s="7"/>
      <c r="R682" s="7">
        <v>0</v>
      </c>
      <c r="S682" s="7">
        <v>0</v>
      </c>
      <c r="T682" s="7">
        <v>0</v>
      </c>
      <c r="U682" s="7"/>
      <c r="V682" s="7">
        <v>0</v>
      </c>
      <c r="W682" s="7">
        <v>0</v>
      </c>
      <c r="X682" s="7">
        <v>0</v>
      </c>
      <c r="Y682" s="7"/>
      <c r="Z682" s="7">
        <v>0</v>
      </c>
      <c r="AA682" s="7">
        <v>0</v>
      </c>
      <c r="AB682" s="7">
        <v>0</v>
      </c>
      <c r="AC682" s="7"/>
      <c r="AD682" s="7">
        <v>0</v>
      </c>
      <c r="AE682" s="7">
        <v>0</v>
      </c>
      <c r="AF682" s="7">
        <v>0</v>
      </c>
      <c r="AG682" s="29">
        <v>0</v>
      </c>
      <c r="AH682" s="7">
        <v>0</v>
      </c>
      <c r="AI682" s="7">
        <v>0</v>
      </c>
      <c r="AJ682" s="7">
        <v>0</v>
      </c>
      <c r="AK682" s="29">
        <v>0</v>
      </c>
      <c r="AL682" s="7">
        <v>0</v>
      </c>
      <c r="AM682" s="105">
        <v>0</v>
      </c>
      <c r="AN682" s="7">
        <v>0</v>
      </c>
      <c r="AO682" s="11">
        <v>0</v>
      </c>
      <c r="AP682" s="105">
        <v>0</v>
      </c>
      <c r="AQ682" s="11">
        <v>0</v>
      </c>
      <c r="AR682" s="11">
        <v>0</v>
      </c>
      <c r="AS682" s="11">
        <v>0</v>
      </c>
      <c r="AT682" s="11">
        <v>0</v>
      </c>
      <c r="AU682" s="11"/>
      <c r="AV682" s="11">
        <v>0</v>
      </c>
      <c r="AW682" s="11">
        <v>0</v>
      </c>
      <c r="AX682" s="11"/>
      <c r="AZ682" s="11"/>
      <c r="BA682" s="11"/>
    </row>
    <row r="683" spans="1:53" hidden="1" x14ac:dyDescent="0.25">
      <c r="A683">
        <v>6</v>
      </c>
      <c r="B683" t="str">
        <f t="shared" si="74"/>
        <v>FrC-8934</v>
      </c>
      <c r="C683" s="2" t="s">
        <v>316</v>
      </c>
      <c r="D683" s="2" t="str">
        <f t="shared" si="78"/>
        <v>8</v>
      </c>
      <c r="E683" s="2" t="str">
        <f t="shared" si="79"/>
        <v>89</v>
      </c>
      <c r="F683" s="2" t="str">
        <f t="shared" si="80"/>
        <v>893</v>
      </c>
      <c r="G683" s="1" t="s">
        <v>836</v>
      </c>
      <c r="H683" s="7">
        <v>0</v>
      </c>
      <c r="I683" s="7"/>
      <c r="J683" s="7">
        <v>0</v>
      </c>
      <c r="K683" s="7">
        <v>0</v>
      </c>
      <c r="L683" s="7">
        <v>0</v>
      </c>
      <c r="M683" s="7"/>
      <c r="N683" s="7">
        <v>0</v>
      </c>
      <c r="O683" s="7">
        <v>0</v>
      </c>
      <c r="P683" s="7">
        <v>0</v>
      </c>
      <c r="Q683" s="7"/>
      <c r="R683" s="7">
        <v>0</v>
      </c>
      <c r="S683" s="7">
        <v>0</v>
      </c>
      <c r="T683" s="7">
        <v>0</v>
      </c>
      <c r="U683" s="7"/>
      <c r="V683" s="7">
        <v>0</v>
      </c>
      <c r="W683" s="7">
        <v>0</v>
      </c>
      <c r="X683" s="7">
        <v>0</v>
      </c>
      <c r="Y683" s="7"/>
      <c r="Z683" s="7">
        <v>0</v>
      </c>
      <c r="AA683" s="7">
        <v>0</v>
      </c>
      <c r="AB683" s="7">
        <v>0</v>
      </c>
      <c r="AC683" s="7"/>
      <c r="AD683" s="7">
        <v>0</v>
      </c>
      <c r="AE683" s="7">
        <v>0</v>
      </c>
      <c r="AF683" s="7">
        <v>0</v>
      </c>
      <c r="AG683" s="29">
        <v>0</v>
      </c>
      <c r="AH683" s="7">
        <v>0</v>
      </c>
      <c r="AI683" s="7">
        <v>0</v>
      </c>
      <c r="AJ683" s="7">
        <v>0</v>
      </c>
      <c r="AK683" s="29">
        <v>0</v>
      </c>
      <c r="AL683" s="7">
        <v>0</v>
      </c>
      <c r="AM683" s="105">
        <v>0</v>
      </c>
      <c r="AN683" s="7">
        <v>0</v>
      </c>
      <c r="AO683" s="11">
        <v>0</v>
      </c>
      <c r="AP683" s="105">
        <v>0</v>
      </c>
      <c r="AQ683" s="11">
        <v>0</v>
      </c>
      <c r="AR683" s="11">
        <v>0</v>
      </c>
      <c r="AS683" s="11">
        <v>0</v>
      </c>
      <c r="AT683" s="11">
        <v>0</v>
      </c>
      <c r="AU683" s="11">
        <v>0</v>
      </c>
      <c r="AV683" s="11">
        <v>0</v>
      </c>
      <c r="AW683" s="11">
        <v>0</v>
      </c>
      <c r="AX683" s="11">
        <v>0</v>
      </c>
      <c r="AZ683" s="11">
        <v>0</v>
      </c>
      <c r="BA683" s="11">
        <v>0</v>
      </c>
    </row>
    <row r="684" spans="1:53" hidden="1" x14ac:dyDescent="0.25">
      <c r="A684">
        <v>6</v>
      </c>
      <c r="B684" t="str">
        <f t="shared" si="74"/>
        <v>FrC-8935</v>
      </c>
      <c r="C684" s="2" t="s">
        <v>316</v>
      </c>
      <c r="D684" s="2" t="str">
        <f t="shared" si="78"/>
        <v>8</v>
      </c>
      <c r="E684" s="2" t="str">
        <f t="shared" si="79"/>
        <v>89</v>
      </c>
      <c r="F684" s="2" t="str">
        <f t="shared" si="80"/>
        <v>893</v>
      </c>
      <c r="G684" s="1" t="s">
        <v>837</v>
      </c>
      <c r="H684" s="7">
        <v>0</v>
      </c>
      <c r="I684" s="7"/>
      <c r="J684" s="7">
        <v>0</v>
      </c>
      <c r="K684" s="7">
        <v>0</v>
      </c>
      <c r="L684" s="7">
        <v>0</v>
      </c>
      <c r="M684" s="7"/>
      <c r="N684" s="7">
        <v>0</v>
      </c>
      <c r="O684" s="7">
        <v>0</v>
      </c>
      <c r="P684" s="7">
        <v>0</v>
      </c>
      <c r="Q684" s="7"/>
      <c r="R684" s="7">
        <v>0</v>
      </c>
      <c r="S684" s="7">
        <v>0</v>
      </c>
      <c r="T684" s="7">
        <v>0</v>
      </c>
      <c r="U684" s="7"/>
      <c r="V684" s="7">
        <v>0</v>
      </c>
      <c r="W684" s="7">
        <v>0</v>
      </c>
      <c r="X684" s="7">
        <v>0</v>
      </c>
      <c r="Y684" s="7"/>
      <c r="Z684" s="7">
        <v>0</v>
      </c>
      <c r="AA684" s="7">
        <v>0</v>
      </c>
      <c r="AB684" s="7">
        <v>0</v>
      </c>
      <c r="AC684" s="7"/>
      <c r="AD684" s="7">
        <v>0</v>
      </c>
      <c r="AE684" s="7">
        <v>0</v>
      </c>
      <c r="AF684" s="7">
        <v>0</v>
      </c>
      <c r="AG684" s="29">
        <v>0</v>
      </c>
      <c r="AH684" s="7">
        <v>0</v>
      </c>
      <c r="AI684" s="7">
        <v>0</v>
      </c>
      <c r="AJ684" s="7">
        <v>0</v>
      </c>
      <c r="AK684" s="29">
        <v>0</v>
      </c>
      <c r="AL684" s="7">
        <v>0</v>
      </c>
      <c r="AM684" s="105">
        <v>0</v>
      </c>
      <c r="AN684" s="7">
        <v>0</v>
      </c>
      <c r="AO684" s="11">
        <v>0</v>
      </c>
      <c r="AP684" s="105">
        <v>0</v>
      </c>
      <c r="AQ684" s="11">
        <v>0</v>
      </c>
      <c r="AR684" s="11">
        <v>0</v>
      </c>
      <c r="AS684" s="11">
        <v>0</v>
      </c>
      <c r="AT684" s="11">
        <v>0</v>
      </c>
      <c r="AU684" s="11">
        <v>0</v>
      </c>
      <c r="AV684" s="11">
        <v>0</v>
      </c>
      <c r="AW684" s="11">
        <v>0</v>
      </c>
      <c r="AX684" s="11">
        <v>0</v>
      </c>
      <c r="AZ684" s="11">
        <v>0</v>
      </c>
      <c r="BA684" s="11">
        <v>0</v>
      </c>
    </row>
    <row r="685" spans="1:53" hidden="1" x14ac:dyDescent="0.25">
      <c r="A685">
        <v>6</v>
      </c>
      <c r="B685" t="str">
        <f t="shared" si="74"/>
        <v>FrC-8940</v>
      </c>
      <c r="C685" s="2" t="s">
        <v>316</v>
      </c>
      <c r="D685" s="2" t="str">
        <f t="shared" si="78"/>
        <v>8</v>
      </c>
      <c r="E685" s="2" t="str">
        <f t="shared" si="79"/>
        <v>89</v>
      </c>
      <c r="F685" s="2" t="str">
        <f t="shared" si="80"/>
        <v>894</v>
      </c>
      <c r="G685" s="1" t="s">
        <v>838</v>
      </c>
      <c r="H685" s="7">
        <v>0</v>
      </c>
      <c r="I685" s="7"/>
      <c r="J685" s="7">
        <v>0</v>
      </c>
      <c r="K685" s="7">
        <v>0</v>
      </c>
      <c r="L685" s="7">
        <v>0</v>
      </c>
      <c r="M685" s="7"/>
      <c r="N685" s="7">
        <v>0</v>
      </c>
      <c r="O685" s="7">
        <v>0</v>
      </c>
      <c r="P685" s="7">
        <v>0</v>
      </c>
      <c r="Q685" s="7"/>
      <c r="R685" s="7">
        <v>0</v>
      </c>
      <c r="S685" s="7">
        <v>0</v>
      </c>
      <c r="T685" s="7">
        <v>0</v>
      </c>
      <c r="U685" s="7"/>
      <c r="V685" s="7">
        <v>0</v>
      </c>
      <c r="W685" s="7">
        <v>0</v>
      </c>
      <c r="X685" s="7">
        <v>0</v>
      </c>
      <c r="Y685" s="7"/>
      <c r="Z685" s="7">
        <v>0</v>
      </c>
      <c r="AA685" s="7">
        <v>0</v>
      </c>
      <c r="AB685" s="7">
        <v>0</v>
      </c>
      <c r="AC685" s="7"/>
      <c r="AD685" s="7">
        <v>0</v>
      </c>
      <c r="AE685" s="7">
        <v>0</v>
      </c>
      <c r="AF685" s="7">
        <v>0</v>
      </c>
      <c r="AG685" s="29">
        <v>0</v>
      </c>
      <c r="AH685" s="7">
        <v>0</v>
      </c>
      <c r="AI685" s="7">
        <v>0</v>
      </c>
      <c r="AJ685" s="7">
        <v>0</v>
      </c>
      <c r="AK685" s="29">
        <v>0</v>
      </c>
      <c r="AL685" s="7">
        <v>0</v>
      </c>
      <c r="AM685" s="105">
        <v>0</v>
      </c>
      <c r="AN685" s="7">
        <v>0</v>
      </c>
      <c r="AO685" s="11">
        <v>0</v>
      </c>
      <c r="AP685" s="105">
        <v>0</v>
      </c>
      <c r="AQ685" s="11">
        <v>0</v>
      </c>
      <c r="AR685" s="11">
        <v>0</v>
      </c>
      <c r="AS685" s="11">
        <v>0</v>
      </c>
      <c r="AT685" s="11">
        <v>0</v>
      </c>
      <c r="AU685" s="11">
        <v>0</v>
      </c>
      <c r="AV685" s="11">
        <v>0</v>
      </c>
      <c r="AW685" s="11">
        <v>0</v>
      </c>
      <c r="AX685" s="11">
        <v>0</v>
      </c>
      <c r="AZ685" s="11">
        <v>0</v>
      </c>
      <c r="BA685" s="11">
        <v>0</v>
      </c>
    </row>
    <row r="686" spans="1:53" hidden="1" x14ac:dyDescent="0.25">
      <c r="A686">
        <v>6</v>
      </c>
      <c r="B686" t="str">
        <f t="shared" si="74"/>
        <v>FrC-8950</v>
      </c>
      <c r="C686" s="2" t="s">
        <v>316</v>
      </c>
      <c r="D686" s="2" t="str">
        <f t="shared" si="78"/>
        <v>8</v>
      </c>
      <c r="E686" s="2" t="str">
        <f t="shared" si="79"/>
        <v>89</v>
      </c>
      <c r="F686" s="2" t="str">
        <f t="shared" si="80"/>
        <v>895</v>
      </c>
      <c r="G686" s="1" t="s">
        <v>839</v>
      </c>
      <c r="H686" s="7">
        <v>0</v>
      </c>
      <c r="I686" s="7"/>
      <c r="J686" s="7">
        <v>0</v>
      </c>
      <c r="K686" s="7">
        <v>0</v>
      </c>
      <c r="L686" s="7">
        <v>0</v>
      </c>
      <c r="M686" s="7"/>
      <c r="N686" s="7">
        <v>0</v>
      </c>
      <c r="O686" s="7">
        <v>0</v>
      </c>
      <c r="P686" s="7">
        <v>0</v>
      </c>
      <c r="Q686" s="7"/>
      <c r="R686" s="7">
        <v>0</v>
      </c>
      <c r="S686" s="7">
        <v>0</v>
      </c>
      <c r="T686" s="7">
        <v>0</v>
      </c>
      <c r="U686" s="7"/>
      <c r="V686" s="7">
        <v>0</v>
      </c>
      <c r="W686" s="7">
        <v>0</v>
      </c>
      <c r="X686" s="7">
        <v>0</v>
      </c>
      <c r="Y686" s="7"/>
      <c r="Z686" s="7">
        <v>0</v>
      </c>
      <c r="AA686" s="7">
        <v>0</v>
      </c>
      <c r="AB686" s="7">
        <v>0</v>
      </c>
      <c r="AC686" s="7"/>
      <c r="AD686" s="7">
        <v>0</v>
      </c>
      <c r="AE686" s="7">
        <v>0</v>
      </c>
      <c r="AF686" s="7">
        <v>0</v>
      </c>
      <c r="AG686" s="29">
        <v>0</v>
      </c>
      <c r="AH686" s="7">
        <v>0</v>
      </c>
      <c r="AI686" s="7">
        <v>0</v>
      </c>
      <c r="AJ686" s="7">
        <v>0</v>
      </c>
      <c r="AK686" s="29">
        <v>0</v>
      </c>
      <c r="AL686" s="7">
        <v>0</v>
      </c>
      <c r="AM686" s="105">
        <v>0</v>
      </c>
      <c r="AN686" s="7">
        <v>0</v>
      </c>
      <c r="AO686" s="11">
        <v>0</v>
      </c>
      <c r="AP686" s="105">
        <v>0</v>
      </c>
      <c r="AQ686" s="11">
        <v>0</v>
      </c>
      <c r="AR686" s="11">
        <v>0</v>
      </c>
      <c r="AS686" s="11">
        <v>0</v>
      </c>
      <c r="AT686" s="11">
        <v>0</v>
      </c>
      <c r="AU686" s="11">
        <v>0</v>
      </c>
      <c r="AV686" s="11">
        <v>0</v>
      </c>
      <c r="AW686" s="11">
        <v>0</v>
      </c>
      <c r="AX686" s="11">
        <v>0</v>
      </c>
      <c r="AZ686" s="11">
        <v>0</v>
      </c>
      <c r="BA686" s="11">
        <v>0</v>
      </c>
    </row>
    <row r="687" spans="1:53" hidden="1" x14ac:dyDescent="0.25">
      <c r="A687">
        <v>6</v>
      </c>
      <c r="B687" t="str">
        <f t="shared" si="74"/>
        <v>FrC-8961</v>
      </c>
      <c r="C687" s="2" t="s">
        <v>316</v>
      </c>
      <c r="D687" s="2" t="str">
        <f t="shared" si="78"/>
        <v>8</v>
      </c>
      <c r="E687" s="2" t="str">
        <f t="shared" si="79"/>
        <v>89</v>
      </c>
      <c r="F687" s="2" t="str">
        <f t="shared" si="80"/>
        <v>896</v>
      </c>
      <c r="G687" s="1" t="s">
        <v>840</v>
      </c>
      <c r="H687" s="7">
        <v>0</v>
      </c>
      <c r="I687" s="7"/>
      <c r="J687" s="7">
        <v>0</v>
      </c>
      <c r="K687" s="7">
        <v>0</v>
      </c>
      <c r="L687" s="7">
        <v>0</v>
      </c>
      <c r="M687" s="7"/>
      <c r="N687" s="7">
        <v>0</v>
      </c>
      <c r="O687" s="7">
        <v>0</v>
      </c>
      <c r="P687" s="7">
        <v>0</v>
      </c>
      <c r="Q687" s="7"/>
      <c r="R687" s="7">
        <v>0</v>
      </c>
      <c r="S687" s="7">
        <v>0</v>
      </c>
      <c r="T687" s="7">
        <v>0</v>
      </c>
      <c r="U687" s="7"/>
      <c r="V687" s="7">
        <v>0</v>
      </c>
      <c r="W687" s="7">
        <v>0</v>
      </c>
      <c r="X687" s="7">
        <v>0</v>
      </c>
      <c r="Y687" s="7"/>
      <c r="Z687" s="7">
        <v>0</v>
      </c>
      <c r="AA687" s="7">
        <v>0</v>
      </c>
      <c r="AB687" s="7">
        <v>0</v>
      </c>
      <c r="AC687" s="7"/>
      <c r="AD687" s="7">
        <v>0</v>
      </c>
      <c r="AE687" s="7">
        <v>0</v>
      </c>
      <c r="AF687" s="7">
        <v>0</v>
      </c>
      <c r="AG687" s="29">
        <v>0</v>
      </c>
      <c r="AH687" s="7">
        <v>0</v>
      </c>
      <c r="AI687" s="7">
        <v>0</v>
      </c>
      <c r="AJ687" s="7">
        <v>0</v>
      </c>
      <c r="AK687" s="29">
        <v>0</v>
      </c>
      <c r="AL687" s="7">
        <v>0</v>
      </c>
      <c r="AM687" s="105">
        <v>0</v>
      </c>
      <c r="AN687" s="7">
        <v>0</v>
      </c>
      <c r="AO687" s="11">
        <v>0</v>
      </c>
      <c r="AP687" s="105">
        <v>0</v>
      </c>
      <c r="AQ687" s="11">
        <v>0</v>
      </c>
      <c r="AR687" s="11">
        <v>0</v>
      </c>
      <c r="AS687" s="11">
        <v>0</v>
      </c>
      <c r="AT687" s="11">
        <v>0</v>
      </c>
      <c r="AU687" s="11">
        <v>0</v>
      </c>
      <c r="AV687" s="11">
        <v>0</v>
      </c>
      <c r="AW687" s="11">
        <v>0</v>
      </c>
      <c r="AX687" s="11">
        <v>0</v>
      </c>
      <c r="AZ687" s="11">
        <v>0</v>
      </c>
      <c r="BA687" s="11">
        <v>0</v>
      </c>
    </row>
    <row r="688" spans="1:53" hidden="1" x14ac:dyDescent="0.25">
      <c r="A688">
        <v>6</v>
      </c>
      <c r="B688" t="str">
        <f t="shared" si="74"/>
        <v>FrC-8962</v>
      </c>
      <c r="C688" s="2" t="s">
        <v>316</v>
      </c>
      <c r="D688" s="2" t="str">
        <f t="shared" si="78"/>
        <v>8</v>
      </c>
      <c r="E688" s="2" t="str">
        <f t="shared" si="79"/>
        <v>89</v>
      </c>
      <c r="F688" s="2" t="str">
        <f t="shared" si="80"/>
        <v>896</v>
      </c>
      <c r="G688" s="1" t="s">
        <v>841</v>
      </c>
      <c r="H688" s="7">
        <v>0</v>
      </c>
      <c r="I688" s="7"/>
      <c r="J688" s="7">
        <v>0</v>
      </c>
      <c r="K688" s="7">
        <v>0</v>
      </c>
      <c r="L688" s="7">
        <v>0</v>
      </c>
      <c r="M688" s="7"/>
      <c r="N688" s="7">
        <v>0</v>
      </c>
      <c r="O688" s="7">
        <v>0</v>
      </c>
      <c r="P688" s="7">
        <v>0</v>
      </c>
      <c r="Q688" s="7"/>
      <c r="R688" s="7">
        <v>0</v>
      </c>
      <c r="S688" s="7">
        <v>0</v>
      </c>
      <c r="T688" s="7">
        <v>0</v>
      </c>
      <c r="U688" s="7"/>
      <c r="V688" s="7">
        <v>0</v>
      </c>
      <c r="W688" s="7">
        <v>0</v>
      </c>
      <c r="X688" s="7">
        <v>0</v>
      </c>
      <c r="Y688" s="7"/>
      <c r="Z688" s="7">
        <v>0</v>
      </c>
      <c r="AA688" s="7">
        <v>0</v>
      </c>
      <c r="AB688" s="7">
        <v>0</v>
      </c>
      <c r="AC688" s="7"/>
      <c r="AD688" s="7">
        <v>0</v>
      </c>
      <c r="AE688" s="7">
        <v>0</v>
      </c>
      <c r="AF688" s="7">
        <v>0</v>
      </c>
      <c r="AG688" s="29">
        <v>0</v>
      </c>
      <c r="AH688" s="7">
        <v>0</v>
      </c>
      <c r="AI688" s="7">
        <v>0</v>
      </c>
      <c r="AJ688" s="7">
        <v>0</v>
      </c>
      <c r="AK688" s="29">
        <v>0</v>
      </c>
      <c r="AL688" s="7">
        <v>0</v>
      </c>
      <c r="AM688" s="105">
        <v>0</v>
      </c>
      <c r="AN688" s="7">
        <v>0</v>
      </c>
      <c r="AO688" s="11">
        <v>0</v>
      </c>
      <c r="AP688" s="105">
        <v>0</v>
      </c>
      <c r="AQ688" s="11">
        <v>0</v>
      </c>
      <c r="AR688" s="11">
        <v>0</v>
      </c>
      <c r="AS688" s="11">
        <v>0</v>
      </c>
      <c r="AT688" s="11">
        <v>0</v>
      </c>
      <c r="AU688" s="11">
        <v>0</v>
      </c>
      <c r="AV688" s="11">
        <v>0</v>
      </c>
      <c r="AW688" s="11">
        <v>0</v>
      </c>
      <c r="AX688" s="11">
        <v>0</v>
      </c>
      <c r="AZ688" s="11">
        <v>0</v>
      </c>
      <c r="BA688" s="11">
        <v>0</v>
      </c>
    </row>
    <row r="689" spans="1:53" hidden="1" x14ac:dyDescent="0.25">
      <c r="A689">
        <v>6</v>
      </c>
      <c r="B689" t="str">
        <f t="shared" si="74"/>
        <v>FrC-8963</v>
      </c>
      <c r="C689" s="2" t="s">
        <v>316</v>
      </c>
      <c r="D689" s="2" t="str">
        <f t="shared" si="78"/>
        <v>8</v>
      </c>
      <c r="E689" s="2" t="str">
        <f t="shared" si="79"/>
        <v>89</v>
      </c>
      <c r="F689" s="2" t="str">
        <f t="shared" si="80"/>
        <v>896</v>
      </c>
      <c r="G689" s="1" t="s">
        <v>842</v>
      </c>
      <c r="H689" s="7">
        <v>0</v>
      </c>
      <c r="I689" s="7"/>
      <c r="J689" s="7">
        <v>0</v>
      </c>
      <c r="K689" s="7">
        <v>0</v>
      </c>
      <c r="L689" s="7">
        <v>0</v>
      </c>
      <c r="M689" s="7"/>
      <c r="N689" s="7">
        <v>0</v>
      </c>
      <c r="O689" s="7">
        <v>0</v>
      </c>
      <c r="P689" s="7">
        <v>0</v>
      </c>
      <c r="Q689" s="7"/>
      <c r="R689" s="7">
        <v>0</v>
      </c>
      <c r="S689" s="7">
        <v>0</v>
      </c>
      <c r="T689" s="7">
        <v>0</v>
      </c>
      <c r="U689" s="7"/>
      <c r="V689" s="7">
        <v>0</v>
      </c>
      <c r="W689" s="7">
        <v>0</v>
      </c>
      <c r="X689" s="7">
        <v>0</v>
      </c>
      <c r="Y689" s="7"/>
      <c r="Z689" s="7">
        <v>0</v>
      </c>
      <c r="AA689" s="7">
        <v>0</v>
      </c>
      <c r="AB689" s="7">
        <v>0</v>
      </c>
      <c r="AC689" s="7"/>
      <c r="AD689" s="7">
        <v>0</v>
      </c>
      <c r="AE689" s="7">
        <v>0</v>
      </c>
      <c r="AF689" s="7">
        <v>0</v>
      </c>
      <c r="AG689" s="29">
        <v>0</v>
      </c>
      <c r="AH689" s="7">
        <v>0</v>
      </c>
      <c r="AI689" s="7">
        <v>0</v>
      </c>
      <c r="AJ689" s="7">
        <v>0</v>
      </c>
      <c r="AK689" s="29">
        <v>0</v>
      </c>
      <c r="AL689" s="7">
        <v>0</v>
      </c>
      <c r="AM689" s="105">
        <v>0</v>
      </c>
      <c r="AN689" s="7">
        <v>0</v>
      </c>
      <c r="AO689" s="11">
        <v>0</v>
      </c>
      <c r="AP689" s="105">
        <v>0</v>
      </c>
      <c r="AQ689" s="11">
        <v>0</v>
      </c>
      <c r="AR689" s="11">
        <v>0</v>
      </c>
      <c r="AS689" s="11">
        <v>0</v>
      </c>
      <c r="AT689" s="11">
        <v>0</v>
      </c>
      <c r="AU689" s="11">
        <v>0</v>
      </c>
      <c r="AV689" s="11">
        <v>0</v>
      </c>
      <c r="AW689" s="11">
        <v>0</v>
      </c>
      <c r="AX689" s="11">
        <v>0</v>
      </c>
      <c r="AZ689" s="11">
        <v>0</v>
      </c>
      <c r="BA689" s="11">
        <v>0</v>
      </c>
    </row>
    <row r="690" spans="1:53" hidden="1" x14ac:dyDescent="0.25">
      <c r="A690">
        <v>6</v>
      </c>
      <c r="B690" t="str">
        <f t="shared" si="74"/>
        <v>FrC-8964</v>
      </c>
      <c r="C690" s="2" t="s">
        <v>316</v>
      </c>
      <c r="D690" s="2" t="str">
        <f t="shared" si="78"/>
        <v>8</v>
      </c>
      <c r="E690" s="2" t="str">
        <f t="shared" si="79"/>
        <v>89</v>
      </c>
      <c r="F690" s="2" t="str">
        <f t="shared" si="80"/>
        <v>896</v>
      </c>
      <c r="G690" s="1" t="s">
        <v>843</v>
      </c>
      <c r="H690" s="7">
        <v>0</v>
      </c>
      <c r="I690" s="7"/>
      <c r="J690" s="7">
        <v>0</v>
      </c>
      <c r="K690" s="7">
        <v>0</v>
      </c>
      <c r="L690" s="7">
        <v>0</v>
      </c>
      <c r="M690" s="7"/>
      <c r="N690" s="7">
        <v>0</v>
      </c>
      <c r="O690" s="7">
        <v>0</v>
      </c>
      <c r="P690" s="7">
        <v>0</v>
      </c>
      <c r="Q690" s="7"/>
      <c r="R690" s="7">
        <v>0</v>
      </c>
      <c r="S690" s="7">
        <v>0</v>
      </c>
      <c r="T690" s="7">
        <v>0</v>
      </c>
      <c r="U690" s="7"/>
      <c r="V690" s="7">
        <v>0</v>
      </c>
      <c r="W690" s="7">
        <v>0</v>
      </c>
      <c r="X690" s="7">
        <v>0</v>
      </c>
      <c r="Y690" s="7"/>
      <c r="Z690" s="7">
        <v>0</v>
      </c>
      <c r="AA690" s="7">
        <v>0</v>
      </c>
      <c r="AB690" s="7">
        <v>0</v>
      </c>
      <c r="AC690" s="7"/>
      <c r="AD690" s="7">
        <v>0</v>
      </c>
      <c r="AE690" s="7">
        <v>0</v>
      </c>
      <c r="AF690" s="7">
        <v>0</v>
      </c>
      <c r="AG690" s="29">
        <v>0</v>
      </c>
      <c r="AH690" s="7">
        <v>0</v>
      </c>
      <c r="AI690" s="7">
        <v>0</v>
      </c>
      <c r="AJ690" s="7">
        <v>0</v>
      </c>
      <c r="AK690" s="29">
        <v>0</v>
      </c>
      <c r="AL690" s="7">
        <v>0</v>
      </c>
      <c r="AM690" s="105">
        <v>0</v>
      </c>
      <c r="AN690" s="7">
        <v>0</v>
      </c>
      <c r="AO690" s="11">
        <v>0</v>
      </c>
      <c r="AP690" s="105">
        <v>0</v>
      </c>
      <c r="AQ690" s="11">
        <v>0</v>
      </c>
      <c r="AR690" s="11">
        <v>0</v>
      </c>
      <c r="AS690" s="11">
        <v>0</v>
      </c>
      <c r="AT690" s="11">
        <v>0</v>
      </c>
      <c r="AU690" s="11">
        <v>0</v>
      </c>
      <c r="AV690" s="11">
        <v>0</v>
      </c>
      <c r="AW690" s="11">
        <v>0</v>
      </c>
      <c r="AX690" s="11">
        <v>0</v>
      </c>
      <c r="AZ690" s="11">
        <v>0</v>
      </c>
      <c r="BA690" s="11">
        <v>0</v>
      </c>
    </row>
    <row r="691" spans="1:53" hidden="1" x14ac:dyDescent="0.25">
      <c r="A691">
        <v>6</v>
      </c>
      <c r="B691" t="str">
        <f t="shared" si="74"/>
        <v>FrC-8965</v>
      </c>
      <c r="C691" s="2" t="s">
        <v>316</v>
      </c>
      <c r="D691" s="2" t="str">
        <f t="shared" si="78"/>
        <v>8</v>
      </c>
      <c r="E691" s="2" t="str">
        <f t="shared" si="79"/>
        <v>89</v>
      </c>
      <c r="F691" s="2" t="str">
        <f t="shared" si="80"/>
        <v>896</v>
      </c>
      <c r="G691" s="1" t="s">
        <v>844</v>
      </c>
      <c r="H691" s="7">
        <v>0</v>
      </c>
      <c r="I691" s="7"/>
      <c r="J691" s="7">
        <v>0</v>
      </c>
      <c r="K691" s="7">
        <v>0</v>
      </c>
      <c r="L691" s="7">
        <v>0</v>
      </c>
      <c r="M691" s="7"/>
      <c r="N691" s="7">
        <v>0</v>
      </c>
      <c r="O691" s="7">
        <v>0</v>
      </c>
      <c r="P691" s="7">
        <v>0</v>
      </c>
      <c r="Q691" s="7"/>
      <c r="R691" s="7">
        <v>0</v>
      </c>
      <c r="S691" s="7">
        <v>0</v>
      </c>
      <c r="T691" s="7">
        <v>0</v>
      </c>
      <c r="U691" s="7"/>
      <c r="V691" s="7">
        <v>0</v>
      </c>
      <c r="W691" s="7">
        <v>0</v>
      </c>
      <c r="X691" s="7">
        <v>0</v>
      </c>
      <c r="Y691" s="7"/>
      <c r="Z691" s="7">
        <v>0</v>
      </c>
      <c r="AA691" s="7">
        <v>0</v>
      </c>
      <c r="AB691" s="7">
        <v>0</v>
      </c>
      <c r="AC691" s="7"/>
      <c r="AD691" s="7">
        <v>0</v>
      </c>
      <c r="AE691" s="7">
        <v>0</v>
      </c>
      <c r="AF691" s="7">
        <v>0</v>
      </c>
      <c r="AG691" s="29">
        <v>0</v>
      </c>
      <c r="AH691" s="7">
        <v>0</v>
      </c>
      <c r="AI691" s="7">
        <v>0</v>
      </c>
      <c r="AJ691" s="7">
        <v>0</v>
      </c>
      <c r="AK691" s="29">
        <v>0</v>
      </c>
      <c r="AL691" s="7">
        <v>0</v>
      </c>
      <c r="AM691" s="105">
        <v>0</v>
      </c>
      <c r="AN691" s="7">
        <v>0</v>
      </c>
      <c r="AO691" s="11">
        <v>0</v>
      </c>
      <c r="AP691" s="105">
        <v>0</v>
      </c>
      <c r="AQ691" s="11">
        <v>0</v>
      </c>
      <c r="AR691" s="11">
        <v>0</v>
      </c>
      <c r="AS691" s="11">
        <v>0</v>
      </c>
      <c r="AT691" s="11">
        <v>0</v>
      </c>
      <c r="AU691" s="11">
        <v>0</v>
      </c>
      <c r="AV691" s="11">
        <v>0</v>
      </c>
      <c r="AW691" s="11">
        <v>0</v>
      </c>
      <c r="AX691" s="11">
        <v>0</v>
      </c>
      <c r="AZ691" s="11">
        <v>0</v>
      </c>
      <c r="BA691" s="11">
        <v>0</v>
      </c>
    </row>
    <row r="692" spans="1:53" hidden="1" x14ac:dyDescent="0.25">
      <c r="A692">
        <v>6</v>
      </c>
      <c r="B692" t="str">
        <f t="shared" si="74"/>
        <v>FrC-8971</v>
      </c>
      <c r="C692" s="2" t="s">
        <v>316</v>
      </c>
      <c r="D692" s="2" t="str">
        <f t="shared" si="78"/>
        <v>8</v>
      </c>
      <c r="E692" s="2" t="str">
        <f t="shared" si="79"/>
        <v>89</v>
      </c>
      <c r="F692" s="2" t="str">
        <f t="shared" si="80"/>
        <v>897</v>
      </c>
      <c r="G692" s="1" t="s">
        <v>3550</v>
      </c>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29"/>
      <c r="AH692" s="7"/>
      <c r="AI692" s="7"/>
      <c r="AJ692" s="7"/>
      <c r="AK692" s="29"/>
      <c r="AL692" s="7"/>
      <c r="AM692" s="105"/>
      <c r="AN692" s="7"/>
      <c r="AO692" s="11"/>
      <c r="AP692" s="105"/>
      <c r="AQ692" s="11"/>
      <c r="AR692" s="11"/>
      <c r="AS692" s="11"/>
      <c r="AT692" s="11"/>
      <c r="AU692" s="11">
        <v>0</v>
      </c>
      <c r="AV692" s="11">
        <v>0</v>
      </c>
      <c r="AW692" s="11">
        <v>0</v>
      </c>
      <c r="AX692" s="11">
        <v>0</v>
      </c>
      <c r="AZ692" s="11">
        <v>0</v>
      </c>
      <c r="BA692" s="11">
        <v>0</v>
      </c>
    </row>
    <row r="693" spans="1:53" hidden="1" x14ac:dyDescent="0.25">
      <c r="A693">
        <v>6</v>
      </c>
      <c r="B693" t="str">
        <f t="shared" si="74"/>
        <v>FrC-8972</v>
      </c>
      <c r="C693" s="2" t="s">
        <v>316</v>
      </c>
      <c r="D693" s="2" t="str">
        <f t="shared" si="78"/>
        <v>8</v>
      </c>
      <c r="E693" s="2" t="str">
        <f t="shared" si="79"/>
        <v>89</v>
      </c>
      <c r="F693" s="2" t="str">
        <f t="shared" si="80"/>
        <v>897</v>
      </c>
      <c r="G693" s="1" t="s">
        <v>3552</v>
      </c>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29"/>
      <c r="AH693" s="7"/>
      <c r="AI693" s="7"/>
      <c r="AJ693" s="7"/>
      <c r="AK693" s="29"/>
      <c r="AL693" s="7"/>
      <c r="AM693" s="105"/>
      <c r="AN693" s="7"/>
      <c r="AO693" s="11"/>
      <c r="AP693" s="105"/>
      <c r="AQ693" s="11"/>
      <c r="AR693" s="11"/>
      <c r="AS693" s="11"/>
      <c r="AT693" s="11"/>
      <c r="AU693" s="11">
        <v>0</v>
      </c>
      <c r="AV693" s="11">
        <v>0</v>
      </c>
      <c r="AW693" s="11">
        <v>0</v>
      </c>
      <c r="AX693" s="11">
        <v>0</v>
      </c>
      <c r="AZ693" s="11">
        <v>0</v>
      </c>
      <c r="BA693" s="11">
        <v>0</v>
      </c>
    </row>
    <row r="694" spans="1:53" hidden="1" x14ac:dyDescent="0.25">
      <c r="A694">
        <v>6</v>
      </c>
      <c r="B694" t="str">
        <f t="shared" si="74"/>
        <v>FrC-8973</v>
      </c>
      <c r="C694" s="2" t="s">
        <v>316</v>
      </c>
      <c r="D694" s="2" t="str">
        <f t="shared" si="78"/>
        <v>8</v>
      </c>
      <c r="E694" s="2" t="str">
        <f t="shared" si="79"/>
        <v>89</v>
      </c>
      <c r="F694" s="2" t="str">
        <f t="shared" si="80"/>
        <v>897</v>
      </c>
      <c r="G694" s="1" t="s">
        <v>3551</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29"/>
      <c r="AH694" s="7"/>
      <c r="AI694" s="7"/>
      <c r="AJ694" s="7"/>
      <c r="AK694" s="29"/>
      <c r="AL694" s="7"/>
      <c r="AM694" s="105"/>
      <c r="AN694" s="7"/>
      <c r="AO694" s="11"/>
      <c r="AP694" s="105"/>
      <c r="AQ694" s="11"/>
      <c r="AR694" s="11"/>
      <c r="AS694" s="11"/>
      <c r="AT694" s="11"/>
      <c r="AU694" s="11">
        <v>0</v>
      </c>
      <c r="AV694" s="11">
        <v>0</v>
      </c>
      <c r="AW694" s="11">
        <v>0</v>
      </c>
      <c r="AX694" s="11">
        <v>0</v>
      </c>
      <c r="AZ694" s="11">
        <v>0</v>
      </c>
      <c r="BA694" s="11">
        <v>0</v>
      </c>
    </row>
    <row r="695" spans="1:53" hidden="1" x14ac:dyDescent="0.25">
      <c r="A695">
        <v>6</v>
      </c>
      <c r="B695" t="str">
        <f t="shared" si="74"/>
        <v>FrC-8974</v>
      </c>
      <c r="C695" s="2" t="s">
        <v>316</v>
      </c>
      <c r="D695" s="2" t="str">
        <f t="shared" si="78"/>
        <v>8</v>
      </c>
      <c r="E695" s="2" t="str">
        <f t="shared" si="79"/>
        <v>89</v>
      </c>
      <c r="F695" s="2" t="str">
        <f t="shared" si="80"/>
        <v>897</v>
      </c>
      <c r="G695" s="1" t="s">
        <v>3553</v>
      </c>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29"/>
      <c r="AH695" s="7"/>
      <c r="AI695" s="7"/>
      <c r="AJ695" s="7"/>
      <c r="AK695" s="29"/>
      <c r="AL695" s="7"/>
      <c r="AM695" s="105"/>
      <c r="AN695" s="7"/>
      <c r="AO695" s="11"/>
      <c r="AP695" s="105"/>
      <c r="AQ695" s="11"/>
      <c r="AR695" s="11"/>
      <c r="AS695" s="11"/>
      <c r="AT695" s="11"/>
      <c r="AU695" s="11">
        <v>0</v>
      </c>
      <c r="AV695" s="11">
        <v>0</v>
      </c>
      <c r="AW695" s="11">
        <v>0</v>
      </c>
      <c r="AX695" s="11">
        <v>0</v>
      </c>
      <c r="AZ695" s="11">
        <v>0</v>
      </c>
      <c r="BA695" s="11">
        <v>0</v>
      </c>
    </row>
    <row r="696" spans="1:53" hidden="1" x14ac:dyDescent="0.25">
      <c r="A696">
        <v>6</v>
      </c>
      <c r="B696" t="str">
        <f t="shared" si="74"/>
        <v>FrC-8975</v>
      </c>
      <c r="C696" s="2" t="s">
        <v>316</v>
      </c>
      <c r="D696" s="2" t="str">
        <f t="shared" si="78"/>
        <v>8</v>
      </c>
      <c r="E696" s="2" t="str">
        <f t="shared" si="79"/>
        <v>89</v>
      </c>
      <c r="F696" s="2" t="str">
        <f t="shared" si="80"/>
        <v>897</v>
      </c>
      <c r="G696" s="1" t="s">
        <v>3554</v>
      </c>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29"/>
      <c r="AH696" s="7"/>
      <c r="AI696" s="7"/>
      <c r="AJ696" s="7"/>
      <c r="AK696" s="29"/>
      <c r="AL696" s="7"/>
      <c r="AM696" s="105"/>
      <c r="AN696" s="7"/>
      <c r="AO696" s="11"/>
      <c r="AP696" s="105"/>
      <c r="AQ696" s="11"/>
      <c r="AR696" s="11"/>
      <c r="AS696" s="11"/>
      <c r="AT696" s="11"/>
      <c r="AU696" s="11">
        <v>0</v>
      </c>
      <c r="AV696" s="11">
        <v>0</v>
      </c>
      <c r="AW696" s="11">
        <v>0</v>
      </c>
      <c r="AX696" s="11">
        <v>0</v>
      </c>
      <c r="AZ696" s="11">
        <v>0</v>
      </c>
      <c r="BA696" s="11">
        <v>0</v>
      </c>
    </row>
    <row r="697" spans="1:53" hidden="1" x14ac:dyDescent="0.25">
      <c r="A697">
        <v>6</v>
      </c>
      <c r="B697" t="str">
        <f t="shared" si="74"/>
        <v>FrC-9610</v>
      </c>
      <c r="C697" s="2" t="s">
        <v>316</v>
      </c>
      <c r="D697" s="2" t="str">
        <f t="shared" si="78"/>
        <v>9</v>
      </c>
      <c r="E697" s="2" t="str">
        <f t="shared" si="79"/>
        <v>96</v>
      </c>
      <c r="F697" s="2" t="str">
        <f t="shared" si="80"/>
        <v>961</v>
      </c>
      <c r="G697" s="1" t="s">
        <v>846</v>
      </c>
      <c r="H697" s="7">
        <v>0</v>
      </c>
      <c r="I697" s="7"/>
      <c r="J697" s="7">
        <v>0</v>
      </c>
      <c r="K697" s="7">
        <v>0</v>
      </c>
      <c r="L697" s="7">
        <v>0</v>
      </c>
      <c r="M697" s="7"/>
      <c r="N697" s="7">
        <v>0</v>
      </c>
      <c r="O697" s="7">
        <v>0</v>
      </c>
      <c r="P697" s="7">
        <v>0</v>
      </c>
      <c r="Q697" s="7"/>
      <c r="R697" s="7">
        <v>0</v>
      </c>
      <c r="S697" s="7">
        <v>0</v>
      </c>
      <c r="T697" s="7">
        <v>0</v>
      </c>
      <c r="U697" s="7"/>
      <c r="V697" s="7">
        <v>0</v>
      </c>
      <c r="W697" s="7">
        <v>0</v>
      </c>
      <c r="X697" s="7">
        <v>0</v>
      </c>
      <c r="Y697" s="7"/>
      <c r="Z697" s="7">
        <v>0</v>
      </c>
      <c r="AA697" s="7">
        <v>27012.27953</v>
      </c>
      <c r="AB697" s="7">
        <v>0</v>
      </c>
      <c r="AC697" s="7"/>
      <c r="AD697" s="7">
        <v>39587.739370000003</v>
      </c>
      <c r="AE697" s="7">
        <v>63459.571750000003</v>
      </c>
      <c r="AF697" s="7">
        <v>0</v>
      </c>
      <c r="AG697" s="29">
        <v>12090.8946</v>
      </c>
      <c r="AH697" s="7">
        <v>34196.450170000004</v>
      </c>
      <c r="AI697" s="7">
        <v>36696.490170000005</v>
      </c>
      <c r="AJ697" s="7">
        <v>100</v>
      </c>
      <c r="AK697" s="29">
        <v>23507.276000000005</v>
      </c>
      <c r="AL697" s="7">
        <v>36044.695439999989</v>
      </c>
      <c r="AM697" s="105">
        <v>32965.635440000005</v>
      </c>
      <c r="AN697" s="7">
        <v>104</v>
      </c>
      <c r="AO697" s="11">
        <v>24773.95393</v>
      </c>
      <c r="AP697" s="105">
        <v>31842.000260000001</v>
      </c>
      <c r="AQ697" s="11">
        <v>95.5779</v>
      </c>
      <c r="AR697" s="11">
        <v>24773.95393</v>
      </c>
      <c r="AS697" s="11">
        <v>53858.248930000002</v>
      </c>
      <c r="AT697" s="11">
        <v>53858.248930000002</v>
      </c>
      <c r="AU697" s="11">
        <v>53858.248930000002</v>
      </c>
      <c r="AV697" s="11">
        <v>0</v>
      </c>
      <c r="AW697" s="11">
        <v>10.34732</v>
      </c>
      <c r="AX697" s="11">
        <v>0</v>
      </c>
      <c r="AZ697" s="11">
        <v>0</v>
      </c>
      <c r="BA697" s="11">
        <v>41218.489540000002</v>
      </c>
    </row>
    <row r="698" spans="1:53" hidden="1" x14ac:dyDescent="0.25">
      <c r="A698">
        <v>6</v>
      </c>
      <c r="B698" t="str">
        <f t="shared" si="74"/>
        <v>FrC-9620</v>
      </c>
      <c r="C698" s="2" t="s">
        <v>316</v>
      </c>
      <c r="D698" s="2" t="str">
        <f t="shared" si="78"/>
        <v>9</v>
      </c>
      <c r="E698" s="2" t="str">
        <f t="shared" si="79"/>
        <v>96</v>
      </c>
      <c r="F698" s="2" t="str">
        <f t="shared" si="80"/>
        <v>962</v>
      </c>
      <c r="G698" s="1" t="s">
        <v>847</v>
      </c>
      <c r="H698" s="7">
        <v>0</v>
      </c>
      <c r="I698" s="7"/>
      <c r="J698" s="7">
        <v>0</v>
      </c>
      <c r="K698" s="7">
        <v>0</v>
      </c>
      <c r="L698" s="7">
        <v>0</v>
      </c>
      <c r="M698" s="7"/>
      <c r="N698" s="7">
        <v>0</v>
      </c>
      <c r="O698" s="7">
        <v>0</v>
      </c>
      <c r="P698" s="7">
        <v>0</v>
      </c>
      <c r="Q698" s="7"/>
      <c r="R698" s="7">
        <v>0</v>
      </c>
      <c r="S698" s="7">
        <v>0</v>
      </c>
      <c r="T698" s="7">
        <v>0</v>
      </c>
      <c r="U698" s="7"/>
      <c r="V698" s="7">
        <v>0</v>
      </c>
      <c r="W698" s="7">
        <v>0</v>
      </c>
      <c r="X698" s="7">
        <v>0</v>
      </c>
      <c r="Y698" s="7"/>
      <c r="Z698" s="7">
        <v>0</v>
      </c>
      <c r="AA698" s="7">
        <v>0</v>
      </c>
      <c r="AB698" s="7">
        <v>0</v>
      </c>
      <c r="AC698" s="7"/>
      <c r="AD698" s="7">
        <v>0</v>
      </c>
      <c r="AE698" s="7">
        <v>0</v>
      </c>
      <c r="AF698" s="7">
        <v>0</v>
      </c>
      <c r="AG698" s="29">
        <v>0</v>
      </c>
      <c r="AH698" s="7">
        <v>0</v>
      </c>
      <c r="AI698" s="7">
        <v>0</v>
      </c>
      <c r="AJ698" s="7">
        <v>0</v>
      </c>
      <c r="AK698" s="29">
        <v>0</v>
      </c>
      <c r="AL698" s="7">
        <v>0</v>
      </c>
      <c r="AM698" s="105">
        <v>0</v>
      </c>
      <c r="AN698" s="7">
        <v>0</v>
      </c>
      <c r="AO698" s="11">
        <v>0</v>
      </c>
      <c r="AP698" s="105">
        <v>0</v>
      </c>
      <c r="AQ698" s="11">
        <v>0</v>
      </c>
      <c r="AR698" s="11">
        <v>0</v>
      </c>
      <c r="AS698" s="11">
        <v>0</v>
      </c>
      <c r="AT698" s="11">
        <v>0</v>
      </c>
      <c r="AU698" s="11">
        <v>0</v>
      </c>
      <c r="AV698" s="11">
        <v>0</v>
      </c>
      <c r="AW698" s="11">
        <v>0</v>
      </c>
      <c r="AX698" s="11">
        <v>0</v>
      </c>
      <c r="AZ698" s="11">
        <v>0</v>
      </c>
      <c r="BA698" s="11">
        <v>0</v>
      </c>
    </row>
    <row r="699" spans="1:53" hidden="1" x14ac:dyDescent="0.25">
      <c r="A699">
        <v>6</v>
      </c>
      <c r="B699" t="str">
        <f t="shared" si="74"/>
        <v>FrC-9630</v>
      </c>
      <c r="C699" s="2" t="s">
        <v>316</v>
      </c>
      <c r="D699" s="2" t="str">
        <f t="shared" si="78"/>
        <v>9</v>
      </c>
      <c r="E699" s="2" t="str">
        <f t="shared" si="79"/>
        <v>96</v>
      </c>
      <c r="F699" s="2" t="str">
        <f t="shared" si="80"/>
        <v>963</v>
      </c>
      <c r="G699" s="1" t="s">
        <v>848</v>
      </c>
      <c r="H699" s="7">
        <v>0</v>
      </c>
      <c r="I699" s="7"/>
      <c r="J699" s="7">
        <v>0</v>
      </c>
      <c r="K699" s="7">
        <v>0</v>
      </c>
      <c r="L699" s="7">
        <v>0</v>
      </c>
      <c r="M699" s="7"/>
      <c r="N699" s="7">
        <v>0</v>
      </c>
      <c r="O699" s="7">
        <v>0</v>
      </c>
      <c r="P699" s="7">
        <v>0</v>
      </c>
      <c r="Q699" s="7"/>
      <c r="R699" s="7">
        <v>0</v>
      </c>
      <c r="S699" s="7">
        <v>0</v>
      </c>
      <c r="T699" s="7">
        <v>0</v>
      </c>
      <c r="U699" s="7"/>
      <c r="V699" s="7">
        <v>0</v>
      </c>
      <c r="W699" s="7">
        <v>0</v>
      </c>
      <c r="X699" s="7">
        <v>0</v>
      </c>
      <c r="Y699" s="7"/>
      <c r="Z699" s="7">
        <v>0</v>
      </c>
      <c r="AA699" s="7">
        <v>847.53099999999995</v>
      </c>
      <c r="AB699" s="7">
        <v>0</v>
      </c>
      <c r="AC699" s="7"/>
      <c r="AD699" s="7">
        <v>0</v>
      </c>
      <c r="AE699" s="7">
        <v>4488.6369999999997</v>
      </c>
      <c r="AF699" s="7">
        <v>0</v>
      </c>
      <c r="AG699" s="29">
        <v>1170.539</v>
      </c>
      <c r="AH699" s="7">
        <v>1170.539</v>
      </c>
      <c r="AI699" s="7">
        <v>1170.539</v>
      </c>
      <c r="AJ699" s="7">
        <v>0</v>
      </c>
      <c r="AK699" s="29">
        <v>0</v>
      </c>
      <c r="AL699" s="7">
        <v>580</v>
      </c>
      <c r="AM699" s="105">
        <v>67169.06</v>
      </c>
      <c r="AN699" s="7">
        <v>0</v>
      </c>
      <c r="AO699" s="11">
        <v>0</v>
      </c>
      <c r="AP699" s="105">
        <v>0</v>
      </c>
      <c r="AQ699" s="11">
        <v>0</v>
      </c>
      <c r="AR699" s="11">
        <v>0</v>
      </c>
      <c r="AS699" s="11">
        <v>166.304</v>
      </c>
      <c r="AT699" s="11">
        <v>21252.304</v>
      </c>
      <c r="AU699" s="11">
        <v>21252.304</v>
      </c>
      <c r="AV699" s="11">
        <v>500</v>
      </c>
      <c r="AW699" s="11">
        <v>0</v>
      </c>
      <c r="AX699" s="11">
        <v>0</v>
      </c>
      <c r="AZ699" s="11">
        <v>0</v>
      </c>
      <c r="BA699" s="11">
        <v>0</v>
      </c>
    </row>
    <row r="700" spans="1:53" hidden="1" x14ac:dyDescent="0.25">
      <c r="A700">
        <v>6</v>
      </c>
      <c r="B700" t="str">
        <f t="shared" si="74"/>
        <v>FrC-9631</v>
      </c>
      <c r="C700" s="2" t="s">
        <v>316</v>
      </c>
      <c r="D700" s="2" t="str">
        <f t="shared" si="78"/>
        <v>9</v>
      </c>
      <c r="E700" s="2" t="str">
        <f t="shared" si="79"/>
        <v>96</v>
      </c>
      <c r="F700" s="2" t="str">
        <f t="shared" si="80"/>
        <v>963</v>
      </c>
      <c r="G700" s="1" t="s">
        <v>3560</v>
      </c>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29"/>
      <c r="AH700" s="7"/>
      <c r="AI700" s="7"/>
      <c r="AJ700" s="7"/>
      <c r="AK700" s="29"/>
      <c r="AL700" s="7"/>
      <c r="AM700" s="105"/>
      <c r="AN700" s="7"/>
      <c r="AO700" s="11"/>
      <c r="AP700" s="105"/>
      <c r="AQ700" s="11"/>
      <c r="AR700" s="11"/>
      <c r="AS700" s="11"/>
      <c r="AT700" s="11"/>
      <c r="AU700" s="11">
        <v>0</v>
      </c>
      <c r="AV700" s="11">
        <v>0</v>
      </c>
      <c r="AW700" s="11">
        <v>0</v>
      </c>
      <c r="AX700" s="11">
        <v>0</v>
      </c>
      <c r="AZ700" s="11">
        <v>0</v>
      </c>
      <c r="BA700" s="11">
        <v>0</v>
      </c>
    </row>
    <row r="701" spans="1:53" hidden="1" x14ac:dyDescent="0.25">
      <c r="A701">
        <v>6</v>
      </c>
      <c r="B701" t="str">
        <f t="shared" si="74"/>
        <v>FrC-9632</v>
      </c>
      <c r="C701" s="2" t="s">
        <v>316</v>
      </c>
      <c r="D701" s="2" t="str">
        <f t="shared" si="78"/>
        <v>9</v>
      </c>
      <c r="E701" s="2" t="str">
        <f t="shared" si="79"/>
        <v>96</v>
      </c>
      <c r="F701" s="2" t="str">
        <f t="shared" si="80"/>
        <v>963</v>
      </c>
      <c r="G701" s="1" t="s">
        <v>3561</v>
      </c>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29"/>
      <c r="AH701" s="7"/>
      <c r="AI701" s="7"/>
      <c r="AJ701" s="7"/>
      <c r="AK701" s="29"/>
      <c r="AL701" s="7"/>
      <c r="AM701" s="105"/>
      <c r="AN701" s="7"/>
      <c r="AO701" s="11"/>
      <c r="AP701" s="105"/>
      <c r="AQ701" s="11"/>
      <c r="AR701" s="11"/>
      <c r="AS701" s="11"/>
      <c r="AT701" s="11"/>
      <c r="AU701" s="11">
        <v>0</v>
      </c>
      <c r="AV701" s="11">
        <v>0</v>
      </c>
      <c r="AW701" s="11">
        <v>0</v>
      </c>
      <c r="AX701" s="11">
        <v>0</v>
      </c>
      <c r="AZ701" s="11">
        <v>0</v>
      </c>
      <c r="BA701" s="11">
        <v>0</v>
      </c>
    </row>
    <row r="702" spans="1:53" hidden="1" x14ac:dyDescent="0.25">
      <c r="A702">
        <v>6</v>
      </c>
      <c r="B702" t="str">
        <f t="shared" si="74"/>
        <v>FrC-9633</v>
      </c>
      <c r="C702" s="2" t="s">
        <v>316</v>
      </c>
      <c r="D702" s="2" t="str">
        <f t="shared" si="78"/>
        <v>9</v>
      </c>
      <c r="E702" s="2" t="str">
        <f t="shared" si="79"/>
        <v>96</v>
      </c>
      <c r="F702" s="2" t="str">
        <f t="shared" si="80"/>
        <v>963</v>
      </c>
      <c r="G702" s="1" t="s">
        <v>3562</v>
      </c>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29"/>
      <c r="AH702" s="7"/>
      <c r="AI702" s="7"/>
      <c r="AJ702" s="7"/>
      <c r="AK702" s="29"/>
      <c r="AL702" s="7"/>
      <c r="AM702" s="105"/>
      <c r="AN702" s="7"/>
      <c r="AO702" s="11"/>
      <c r="AP702" s="105"/>
      <c r="AQ702" s="11"/>
      <c r="AR702" s="11"/>
      <c r="AS702" s="11"/>
      <c r="AT702" s="11"/>
      <c r="AU702" s="11">
        <v>0</v>
      </c>
      <c r="AV702" s="11">
        <v>0</v>
      </c>
      <c r="AW702" s="11">
        <v>0</v>
      </c>
      <c r="AX702" s="11">
        <v>0</v>
      </c>
      <c r="AZ702" s="11">
        <v>0</v>
      </c>
      <c r="BA702" s="11">
        <v>0</v>
      </c>
    </row>
    <row r="703" spans="1:53" hidden="1" x14ac:dyDescent="0.25">
      <c r="A703">
        <v>6</v>
      </c>
      <c r="B703" t="str">
        <f t="shared" si="74"/>
        <v>FrC-9634</v>
      </c>
      <c r="C703" s="2" t="s">
        <v>316</v>
      </c>
      <c r="D703" s="2" t="str">
        <f t="shared" si="78"/>
        <v>9</v>
      </c>
      <c r="E703" s="2" t="str">
        <f t="shared" si="79"/>
        <v>96</v>
      </c>
      <c r="F703" s="2" t="str">
        <f t="shared" si="80"/>
        <v>963</v>
      </c>
      <c r="G703" s="1" t="s">
        <v>3563</v>
      </c>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29"/>
      <c r="AH703" s="7"/>
      <c r="AI703" s="7"/>
      <c r="AJ703" s="7"/>
      <c r="AK703" s="29"/>
      <c r="AL703" s="7"/>
      <c r="AM703" s="105"/>
      <c r="AN703" s="7"/>
      <c r="AO703" s="11"/>
      <c r="AP703" s="105"/>
      <c r="AQ703" s="11"/>
      <c r="AR703" s="11"/>
      <c r="AS703" s="11"/>
      <c r="AT703" s="11"/>
      <c r="AU703" s="11">
        <v>0</v>
      </c>
      <c r="AV703" s="11">
        <v>0</v>
      </c>
      <c r="AW703" s="11">
        <v>0</v>
      </c>
      <c r="AX703" s="11">
        <v>0</v>
      </c>
      <c r="AZ703" s="11">
        <v>0</v>
      </c>
      <c r="BA703" s="11">
        <v>0</v>
      </c>
    </row>
    <row r="704" spans="1:53" hidden="1" x14ac:dyDescent="0.25">
      <c r="A704">
        <v>6</v>
      </c>
      <c r="B704" t="str">
        <f t="shared" si="74"/>
        <v>FrC-9635</v>
      </c>
      <c r="C704" s="2" t="s">
        <v>316</v>
      </c>
      <c r="D704" s="2" t="str">
        <f t="shared" si="78"/>
        <v>9</v>
      </c>
      <c r="E704" s="2" t="str">
        <f t="shared" si="79"/>
        <v>96</v>
      </c>
      <c r="F704" s="2" t="str">
        <f t="shared" si="80"/>
        <v>963</v>
      </c>
      <c r="G704" s="1" t="s">
        <v>3564</v>
      </c>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29"/>
      <c r="AH704" s="7"/>
      <c r="AI704" s="7"/>
      <c r="AJ704" s="7"/>
      <c r="AK704" s="29"/>
      <c r="AL704" s="7"/>
      <c r="AM704" s="105"/>
      <c r="AN704" s="7"/>
      <c r="AO704" s="11"/>
      <c r="AP704" s="105"/>
      <c r="AQ704" s="11"/>
      <c r="AR704" s="11"/>
      <c r="AS704" s="11"/>
      <c r="AT704" s="11"/>
      <c r="AU704" s="11">
        <v>0</v>
      </c>
      <c r="AV704" s="11">
        <v>0</v>
      </c>
      <c r="AW704" s="11">
        <v>0</v>
      </c>
      <c r="AX704" s="11">
        <v>0</v>
      </c>
      <c r="AZ704" s="11">
        <v>0</v>
      </c>
      <c r="BA704" s="11">
        <v>0</v>
      </c>
    </row>
    <row r="705" spans="1:53" hidden="1" x14ac:dyDescent="0.25">
      <c r="A705">
        <v>6</v>
      </c>
      <c r="B705" t="str">
        <f t="shared" si="74"/>
        <v>FrC-9640</v>
      </c>
      <c r="C705" s="2" t="s">
        <v>316</v>
      </c>
      <c r="D705" s="2" t="str">
        <f t="shared" si="78"/>
        <v>9</v>
      </c>
      <c r="E705" s="2" t="str">
        <f t="shared" si="79"/>
        <v>96</v>
      </c>
      <c r="F705" s="2" t="str">
        <f t="shared" si="80"/>
        <v>964</v>
      </c>
      <c r="G705" s="1" t="s">
        <v>3565</v>
      </c>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29"/>
      <c r="AH705" s="7"/>
      <c r="AI705" s="7"/>
      <c r="AJ705" s="7"/>
      <c r="AK705" s="29"/>
      <c r="AL705" s="7"/>
      <c r="AM705" s="105"/>
      <c r="AN705" s="7"/>
      <c r="AO705" s="11"/>
      <c r="AP705" s="105"/>
      <c r="AQ705" s="11"/>
      <c r="AR705" s="11"/>
      <c r="AS705" s="11"/>
      <c r="AT705" s="11">
        <v>3677.8491899999999</v>
      </c>
      <c r="AU705" s="11">
        <v>4674.6230300000007</v>
      </c>
      <c r="AV705" s="11">
        <v>0</v>
      </c>
      <c r="AW705" s="11">
        <v>4408.8904899999998</v>
      </c>
      <c r="AX705" s="11">
        <v>0</v>
      </c>
      <c r="AZ705" s="11">
        <v>0</v>
      </c>
      <c r="BA705" s="11">
        <v>16020.22487</v>
      </c>
    </row>
    <row r="706" spans="1:53" hidden="1" x14ac:dyDescent="0.25">
      <c r="A706">
        <v>6</v>
      </c>
      <c r="B706" t="str">
        <f t="shared" si="74"/>
        <v>FrC-9670</v>
      </c>
      <c r="C706" s="2" t="s">
        <v>316</v>
      </c>
      <c r="D706" s="2" t="str">
        <f t="shared" si="78"/>
        <v>9</v>
      </c>
      <c r="E706" s="2" t="str">
        <f t="shared" si="79"/>
        <v>96</v>
      </c>
      <c r="F706" s="2" t="str">
        <f t="shared" si="80"/>
        <v>967</v>
      </c>
      <c r="G706" s="1" t="s">
        <v>849</v>
      </c>
      <c r="H706" s="7">
        <v>0</v>
      </c>
      <c r="I706" s="7"/>
      <c r="J706" s="7">
        <v>0</v>
      </c>
      <c r="K706" s="7">
        <v>0</v>
      </c>
      <c r="L706" s="7">
        <v>0</v>
      </c>
      <c r="M706" s="7"/>
      <c r="N706" s="7">
        <v>0</v>
      </c>
      <c r="O706" s="7">
        <v>0</v>
      </c>
      <c r="P706" s="7">
        <v>0</v>
      </c>
      <c r="Q706" s="7"/>
      <c r="R706" s="7">
        <v>0</v>
      </c>
      <c r="S706" s="7">
        <v>0</v>
      </c>
      <c r="T706" s="7">
        <v>0</v>
      </c>
      <c r="U706" s="7"/>
      <c r="V706" s="7">
        <v>0</v>
      </c>
      <c r="W706" s="7">
        <v>0</v>
      </c>
      <c r="X706" s="7">
        <v>0</v>
      </c>
      <c r="Y706" s="7"/>
      <c r="Z706" s="7">
        <v>0</v>
      </c>
      <c r="AA706" s="7">
        <v>0</v>
      </c>
      <c r="AB706" s="7">
        <v>0</v>
      </c>
      <c r="AC706" s="7"/>
      <c r="AD706" s="7">
        <v>0</v>
      </c>
      <c r="AE706" s="7">
        <v>1490.5658500000002</v>
      </c>
      <c r="AF706" s="7">
        <v>0</v>
      </c>
      <c r="AG706" s="29">
        <v>0</v>
      </c>
      <c r="AH706" s="7">
        <v>0</v>
      </c>
      <c r="AI706" s="7">
        <v>0</v>
      </c>
      <c r="AJ706" s="7">
        <v>0</v>
      </c>
      <c r="AK706" s="29">
        <v>26.184999999999999</v>
      </c>
      <c r="AL706" s="7">
        <v>0</v>
      </c>
      <c r="AM706" s="105">
        <v>0</v>
      </c>
      <c r="AN706" s="7">
        <v>0</v>
      </c>
      <c r="AO706" s="11">
        <v>0</v>
      </c>
      <c r="AP706" s="105">
        <v>0</v>
      </c>
      <c r="AQ706" s="11">
        <v>0</v>
      </c>
      <c r="AR706" s="11">
        <v>0</v>
      </c>
      <c r="AS706" s="11">
        <v>0</v>
      </c>
      <c r="AT706" s="11">
        <v>0</v>
      </c>
      <c r="AU706" s="11">
        <v>0</v>
      </c>
      <c r="AV706" s="11">
        <v>0</v>
      </c>
      <c r="AW706" s="11">
        <v>0</v>
      </c>
      <c r="AX706" s="11">
        <v>0</v>
      </c>
      <c r="AZ706" s="11">
        <v>0</v>
      </c>
      <c r="BA706" s="11">
        <v>27.748930000000001</v>
      </c>
    </row>
    <row r="707" spans="1:53" hidden="1" x14ac:dyDescent="0.25">
      <c r="A707">
        <v>6</v>
      </c>
      <c r="B707" t="str">
        <f t="shared" ref="B707:B770" si="81">C707&amp;"-"&amp;G707</f>
        <v>FrC-9700</v>
      </c>
      <c r="C707" s="2" t="s">
        <v>316</v>
      </c>
      <c r="D707" s="2" t="str">
        <f t="shared" si="78"/>
        <v>9</v>
      </c>
      <c r="E707" s="2" t="str">
        <f t="shared" si="79"/>
        <v>97</v>
      </c>
      <c r="F707" s="2" t="str">
        <f t="shared" si="80"/>
        <v>970</v>
      </c>
      <c r="G707" s="1" t="s">
        <v>2402</v>
      </c>
      <c r="H707" s="7">
        <v>0</v>
      </c>
      <c r="I707" s="7"/>
      <c r="J707" s="7">
        <v>0</v>
      </c>
      <c r="K707" s="7">
        <v>0</v>
      </c>
      <c r="L707" s="7">
        <v>0</v>
      </c>
      <c r="M707" s="7"/>
      <c r="N707" s="7">
        <v>0</v>
      </c>
      <c r="O707" s="7">
        <v>0</v>
      </c>
      <c r="P707" s="7">
        <v>0</v>
      </c>
      <c r="Q707" s="7"/>
      <c r="R707" s="7">
        <v>0</v>
      </c>
      <c r="S707" s="7">
        <v>0</v>
      </c>
      <c r="T707" s="7">
        <v>0</v>
      </c>
      <c r="U707" s="7"/>
      <c r="V707" s="7">
        <v>0</v>
      </c>
      <c r="W707" s="7">
        <v>0</v>
      </c>
      <c r="X707" s="7">
        <v>0</v>
      </c>
      <c r="Y707" s="7"/>
      <c r="Z707" s="7">
        <v>0</v>
      </c>
      <c r="AA707" s="7">
        <v>0</v>
      </c>
      <c r="AB707" s="7">
        <v>0</v>
      </c>
      <c r="AC707" s="7"/>
      <c r="AD707" s="7">
        <v>0</v>
      </c>
      <c r="AE707" s="7">
        <v>0</v>
      </c>
      <c r="AF707" s="7">
        <v>0</v>
      </c>
      <c r="AG707" s="29">
        <v>0</v>
      </c>
      <c r="AH707" s="7">
        <v>0</v>
      </c>
      <c r="AI707" s="7">
        <v>0</v>
      </c>
      <c r="AJ707" s="7">
        <v>0</v>
      </c>
      <c r="AK707" s="29">
        <v>0</v>
      </c>
      <c r="AL707" s="7">
        <v>0</v>
      </c>
      <c r="AM707" s="105">
        <v>0</v>
      </c>
      <c r="AN707" s="29">
        <v>0</v>
      </c>
      <c r="AO707" s="11">
        <v>0</v>
      </c>
      <c r="AP707" s="105">
        <v>0</v>
      </c>
      <c r="AQ707" s="11">
        <v>0</v>
      </c>
      <c r="AR707" s="11">
        <v>0</v>
      </c>
      <c r="AS707" s="11">
        <v>0</v>
      </c>
      <c r="AT707" s="11">
        <v>0</v>
      </c>
      <c r="AU707" s="11">
        <v>0</v>
      </c>
      <c r="AV707" s="11">
        <v>0</v>
      </c>
      <c r="AW707" s="11">
        <v>0</v>
      </c>
      <c r="AX707" s="11">
        <v>0</v>
      </c>
      <c r="AZ707" s="11">
        <v>0</v>
      </c>
      <c r="BA707" s="11">
        <v>0</v>
      </c>
    </row>
    <row r="708" spans="1:53" hidden="1" x14ac:dyDescent="0.25">
      <c r="A708">
        <v>6</v>
      </c>
      <c r="B708" t="str">
        <f t="shared" si="81"/>
        <v>FrC-9800</v>
      </c>
      <c r="C708" s="2" t="s">
        <v>316</v>
      </c>
      <c r="D708" s="2" t="str">
        <f t="shared" si="78"/>
        <v>9</v>
      </c>
      <c r="E708" s="2" t="str">
        <f t="shared" si="79"/>
        <v>98</v>
      </c>
      <c r="F708" s="2" t="str">
        <f t="shared" si="80"/>
        <v>980</v>
      </c>
      <c r="G708" s="1" t="s">
        <v>852</v>
      </c>
      <c r="H708" s="7">
        <v>0</v>
      </c>
      <c r="I708" s="7"/>
      <c r="J708" s="7">
        <v>0</v>
      </c>
      <c r="K708" s="7">
        <v>0</v>
      </c>
      <c r="L708" s="7">
        <v>0</v>
      </c>
      <c r="M708" s="7"/>
      <c r="N708" s="7">
        <v>0</v>
      </c>
      <c r="O708" s="7">
        <v>0</v>
      </c>
      <c r="P708" s="7">
        <v>0</v>
      </c>
      <c r="Q708" s="7"/>
      <c r="R708" s="7">
        <v>0</v>
      </c>
      <c r="S708" s="7">
        <v>0</v>
      </c>
      <c r="T708" s="7">
        <v>0</v>
      </c>
      <c r="U708" s="7"/>
      <c r="V708" s="7">
        <v>0</v>
      </c>
      <c r="W708" s="7">
        <v>0</v>
      </c>
      <c r="X708" s="7">
        <v>0</v>
      </c>
      <c r="Y708" s="7"/>
      <c r="Z708" s="7">
        <v>0</v>
      </c>
      <c r="AA708" s="7">
        <v>0</v>
      </c>
      <c r="AB708" s="7">
        <v>0</v>
      </c>
      <c r="AC708" s="7"/>
      <c r="AD708" s="7">
        <v>0</v>
      </c>
      <c r="AE708" s="7">
        <v>0</v>
      </c>
      <c r="AF708" s="7">
        <v>0</v>
      </c>
      <c r="AG708" s="29">
        <v>0</v>
      </c>
      <c r="AH708" s="7">
        <v>0</v>
      </c>
      <c r="AI708" s="7">
        <v>0</v>
      </c>
      <c r="AJ708" s="7">
        <v>0</v>
      </c>
      <c r="AK708" s="29">
        <v>0</v>
      </c>
      <c r="AL708" s="7">
        <v>5000</v>
      </c>
      <c r="AM708" s="105">
        <v>0</v>
      </c>
      <c r="AN708" s="7">
        <v>0</v>
      </c>
      <c r="AO708" s="11">
        <v>0</v>
      </c>
      <c r="AP708" s="105">
        <v>0</v>
      </c>
      <c r="AQ708" s="11">
        <v>0</v>
      </c>
      <c r="AR708" s="11">
        <v>0</v>
      </c>
      <c r="AS708" s="11">
        <v>0</v>
      </c>
      <c r="AT708" s="11">
        <v>0</v>
      </c>
      <c r="AU708" s="11">
        <v>0</v>
      </c>
      <c r="AV708" s="11">
        <v>0</v>
      </c>
      <c r="AW708" s="11">
        <v>0</v>
      </c>
      <c r="AX708" s="11">
        <v>0</v>
      </c>
      <c r="AZ708" s="11">
        <v>0</v>
      </c>
      <c r="BA708" s="11">
        <v>0</v>
      </c>
    </row>
    <row r="709" spans="1:53" hidden="1" x14ac:dyDescent="0.25">
      <c r="A709">
        <v>6</v>
      </c>
      <c r="B709" t="str">
        <f t="shared" si="81"/>
        <v>FrC-9900</v>
      </c>
      <c r="C709" s="2" t="s">
        <v>316</v>
      </c>
      <c r="D709" s="2" t="str">
        <f t="shared" si="78"/>
        <v>9</v>
      </c>
      <c r="E709" s="2" t="str">
        <f t="shared" si="79"/>
        <v>99</v>
      </c>
      <c r="F709" s="2" t="str">
        <f t="shared" si="80"/>
        <v>990</v>
      </c>
      <c r="G709" s="1" t="s">
        <v>3544</v>
      </c>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29"/>
      <c r="AH709" s="7"/>
      <c r="AI709" s="7"/>
      <c r="AJ709" s="7"/>
      <c r="AK709" s="29"/>
      <c r="AL709" s="7"/>
      <c r="AM709" s="105"/>
      <c r="AN709" s="7"/>
      <c r="AO709" s="11"/>
      <c r="AP709" s="105"/>
      <c r="AQ709" s="11"/>
      <c r="AR709" s="11"/>
      <c r="AS709" s="11"/>
      <c r="AT709" s="11"/>
      <c r="AU709" s="11">
        <v>0</v>
      </c>
      <c r="AV709" s="11">
        <v>0</v>
      </c>
      <c r="AW709" s="11">
        <v>0</v>
      </c>
      <c r="AX709" s="11">
        <v>0</v>
      </c>
      <c r="AZ709" s="11">
        <v>0</v>
      </c>
      <c r="BA709" s="11">
        <v>0</v>
      </c>
    </row>
    <row r="710" spans="1:53" hidden="1" x14ac:dyDescent="0.25">
      <c r="A710">
        <v>6</v>
      </c>
      <c r="B710" t="str">
        <f t="shared" si="81"/>
        <v>FrC-4851 (old)</v>
      </c>
      <c r="C710" s="2" t="s">
        <v>316</v>
      </c>
      <c r="D710" s="2" t="str">
        <f t="shared" ref="D710:D741" si="82">LEFT($G710,1)</f>
        <v>4</v>
      </c>
      <c r="E710" s="2" t="str">
        <f t="shared" ref="E710:E741" si="83">LEFT($G710,2)</f>
        <v>48</v>
      </c>
      <c r="F710" s="2" t="str">
        <f t="shared" ref="F710:F741" si="84">LEFT($G710,3)</f>
        <v>485</v>
      </c>
      <c r="G710" s="3" t="s">
        <v>3457</v>
      </c>
      <c r="H710" s="7">
        <v>0</v>
      </c>
      <c r="I710" s="7"/>
      <c r="J710" s="7">
        <v>0</v>
      </c>
      <c r="K710" s="7">
        <v>0</v>
      </c>
      <c r="L710" s="7">
        <v>0</v>
      </c>
      <c r="M710" s="7"/>
      <c r="N710" s="7">
        <v>0</v>
      </c>
      <c r="O710" s="7">
        <v>30488</v>
      </c>
      <c r="P710" s="7">
        <v>0</v>
      </c>
      <c r="Q710" s="7"/>
      <c r="R710" s="7">
        <v>275</v>
      </c>
      <c r="S710" s="7">
        <v>17523</v>
      </c>
      <c r="T710" s="7">
        <v>0</v>
      </c>
      <c r="U710" s="7"/>
      <c r="V710" s="7">
        <v>18610</v>
      </c>
      <c r="W710" s="7">
        <v>15407.11685</v>
      </c>
      <c r="X710" s="7">
        <v>0</v>
      </c>
      <c r="Y710" s="7"/>
      <c r="Z710" s="7">
        <v>16676.480970000001</v>
      </c>
      <c r="AA710" s="7">
        <v>15572.98266</v>
      </c>
      <c r="AB710" s="7">
        <v>0</v>
      </c>
      <c r="AC710" s="7"/>
      <c r="AD710" s="7">
        <v>0</v>
      </c>
      <c r="AE710" s="7">
        <v>0</v>
      </c>
      <c r="AF710" s="7">
        <v>0</v>
      </c>
      <c r="AG710" s="29">
        <v>0</v>
      </c>
      <c r="AH710" s="7">
        <v>0</v>
      </c>
      <c r="AI710" s="7">
        <v>0</v>
      </c>
      <c r="AJ710" s="7">
        <v>0</v>
      </c>
      <c r="AK710" s="29">
        <v>0</v>
      </c>
      <c r="AL710" s="7">
        <v>0</v>
      </c>
      <c r="AM710" s="105">
        <v>0</v>
      </c>
      <c r="AN710" s="7">
        <v>0</v>
      </c>
      <c r="AO710" s="11">
        <v>0</v>
      </c>
      <c r="AP710" s="105">
        <v>0</v>
      </c>
      <c r="AQ710" s="11">
        <v>0</v>
      </c>
      <c r="AR710" s="11">
        <v>0</v>
      </c>
      <c r="AS710" s="11">
        <v>0</v>
      </c>
      <c r="AT710" s="11">
        <v>0</v>
      </c>
      <c r="AU710" s="11"/>
      <c r="AV710" s="11">
        <v>0</v>
      </c>
      <c r="AW710" s="11">
        <v>0</v>
      </c>
      <c r="AX710" s="11"/>
      <c r="AZ710" s="11"/>
      <c r="BA710" s="11"/>
    </row>
    <row r="711" spans="1:53" hidden="1" x14ac:dyDescent="0.25">
      <c r="A711">
        <v>6</v>
      </c>
      <c r="B711" t="str">
        <f t="shared" si="81"/>
        <v>FrC-4852 (old)</v>
      </c>
      <c r="C711" s="2" t="s">
        <v>316</v>
      </c>
      <c r="D711" s="2" t="str">
        <f t="shared" si="82"/>
        <v>4</v>
      </c>
      <c r="E711" s="2" t="str">
        <f t="shared" si="83"/>
        <v>48</v>
      </c>
      <c r="F711" s="2" t="str">
        <f t="shared" si="84"/>
        <v>485</v>
      </c>
      <c r="G711" s="3" t="s">
        <v>3458</v>
      </c>
      <c r="H711" s="7">
        <v>0</v>
      </c>
      <c r="I711" s="7"/>
      <c r="J711" s="7">
        <v>0</v>
      </c>
      <c r="K711" s="7">
        <v>0</v>
      </c>
      <c r="L711" s="7">
        <v>0</v>
      </c>
      <c r="M711" s="7"/>
      <c r="N711" s="7">
        <v>0</v>
      </c>
      <c r="O711" s="7">
        <v>0</v>
      </c>
      <c r="P711" s="7">
        <v>0</v>
      </c>
      <c r="Q711" s="7"/>
      <c r="R711" s="7">
        <v>0</v>
      </c>
      <c r="S711" s="7">
        <v>0</v>
      </c>
      <c r="T711" s="7">
        <v>0</v>
      </c>
      <c r="U711" s="7"/>
      <c r="V711" s="7">
        <v>0</v>
      </c>
      <c r="W711" s="7">
        <v>0</v>
      </c>
      <c r="X711" s="7">
        <v>0</v>
      </c>
      <c r="Y711" s="7"/>
      <c r="Z711" s="7">
        <v>0</v>
      </c>
      <c r="AA711" s="7">
        <v>0</v>
      </c>
      <c r="AB711" s="7">
        <v>0</v>
      </c>
      <c r="AC711" s="7"/>
      <c r="AD711" s="7">
        <v>0</v>
      </c>
      <c r="AE711" s="7">
        <v>0</v>
      </c>
      <c r="AF711" s="7">
        <v>0</v>
      </c>
      <c r="AG711" s="29">
        <v>0</v>
      </c>
      <c r="AH711" s="7">
        <v>0</v>
      </c>
      <c r="AI711" s="7">
        <v>0</v>
      </c>
      <c r="AJ711" s="7">
        <v>0</v>
      </c>
      <c r="AK711" s="29">
        <v>0</v>
      </c>
      <c r="AL711" s="7">
        <v>0</v>
      </c>
      <c r="AM711" s="105">
        <v>0</v>
      </c>
      <c r="AN711" s="7">
        <v>0</v>
      </c>
      <c r="AO711" s="11">
        <v>0</v>
      </c>
      <c r="AP711" s="105">
        <v>0</v>
      </c>
      <c r="AQ711" s="11">
        <v>0</v>
      </c>
      <c r="AR711" s="11">
        <v>0</v>
      </c>
      <c r="AS711" s="11">
        <v>0</v>
      </c>
      <c r="AT711" s="11">
        <v>0</v>
      </c>
      <c r="AU711" s="11"/>
      <c r="AV711" s="11">
        <v>0</v>
      </c>
      <c r="AW711" s="11">
        <v>0</v>
      </c>
      <c r="AX711" s="11"/>
      <c r="AZ711" s="11"/>
      <c r="BA711" s="11"/>
    </row>
    <row r="712" spans="1:53" hidden="1" x14ac:dyDescent="0.25">
      <c r="A712">
        <v>6</v>
      </c>
      <c r="B712" t="str">
        <f t="shared" si="81"/>
        <v>FrC-6851 (old)</v>
      </c>
      <c r="C712" s="2" t="s">
        <v>316</v>
      </c>
      <c r="D712" s="2" t="str">
        <f t="shared" si="82"/>
        <v>6</v>
      </c>
      <c r="E712" s="2" t="str">
        <f t="shared" si="83"/>
        <v>68</v>
      </c>
      <c r="F712" s="2" t="str">
        <f t="shared" si="84"/>
        <v>685</v>
      </c>
      <c r="G712" s="3" t="s">
        <v>3459</v>
      </c>
      <c r="H712" s="7">
        <v>0</v>
      </c>
      <c r="I712" s="7"/>
      <c r="J712" s="7">
        <v>0</v>
      </c>
      <c r="K712" s="7">
        <v>0</v>
      </c>
      <c r="L712" s="7">
        <v>0</v>
      </c>
      <c r="M712" s="7"/>
      <c r="N712" s="7">
        <v>0</v>
      </c>
      <c r="O712" s="7">
        <v>0</v>
      </c>
      <c r="P712" s="7">
        <v>0</v>
      </c>
      <c r="Q712" s="7"/>
      <c r="R712" s="7">
        <v>0</v>
      </c>
      <c r="S712" s="7">
        <v>0</v>
      </c>
      <c r="T712" s="7">
        <v>0</v>
      </c>
      <c r="U712" s="7"/>
      <c r="V712" s="7">
        <v>0</v>
      </c>
      <c r="W712" s="7">
        <v>0</v>
      </c>
      <c r="X712" s="7">
        <v>0</v>
      </c>
      <c r="Y712" s="7"/>
      <c r="Z712" s="7">
        <v>0</v>
      </c>
      <c r="AA712" s="7">
        <v>0</v>
      </c>
      <c r="AB712" s="7">
        <v>0</v>
      </c>
      <c r="AC712" s="7"/>
      <c r="AD712" s="7">
        <v>0</v>
      </c>
      <c r="AE712" s="7">
        <v>0</v>
      </c>
      <c r="AF712" s="7">
        <v>0</v>
      </c>
      <c r="AG712" s="29">
        <v>0</v>
      </c>
      <c r="AH712" s="7">
        <v>0</v>
      </c>
      <c r="AI712" s="7">
        <v>0</v>
      </c>
      <c r="AJ712" s="7">
        <v>0</v>
      </c>
      <c r="AK712" s="29">
        <v>0</v>
      </c>
      <c r="AL712" s="7">
        <v>0</v>
      </c>
      <c r="AM712" s="105">
        <v>0</v>
      </c>
      <c r="AN712" s="7">
        <v>0</v>
      </c>
      <c r="AO712" s="11">
        <v>0</v>
      </c>
      <c r="AP712" s="105">
        <v>0</v>
      </c>
      <c r="AQ712" s="11">
        <v>0</v>
      </c>
      <c r="AR712" s="11">
        <v>0</v>
      </c>
      <c r="AS712" s="11">
        <v>0</v>
      </c>
      <c r="AT712" s="11">
        <v>0</v>
      </c>
      <c r="AU712" s="11"/>
      <c r="AV712" s="11">
        <v>0</v>
      </c>
      <c r="AW712" s="11">
        <v>0</v>
      </c>
      <c r="AX712" s="11"/>
      <c r="AZ712" s="11"/>
      <c r="BA712" s="11"/>
    </row>
    <row r="713" spans="1:53" hidden="1" x14ac:dyDescent="0.25">
      <c r="A713">
        <v>6</v>
      </c>
      <c r="B713" t="str">
        <f t="shared" si="81"/>
        <v>FrC-6852 (old)</v>
      </c>
      <c r="C713" s="2" t="s">
        <v>316</v>
      </c>
      <c r="D713" s="2" t="str">
        <f t="shared" si="82"/>
        <v>6</v>
      </c>
      <c r="E713" s="2" t="str">
        <f t="shared" si="83"/>
        <v>68</v>
      </c>
      <c r="F713" s="2" t="str">
        <f t="shared" si="84"/>
        <v>685</v>
      </c>
      <c r="G713" s="3" t="s">
        <v>3460</v>
      </c>
      <c r="H713" s="7">
        <v>0</v>
      </c>
      <c r="I713" s="7"/>
      <c r="J713" s="7">
        <v>0</v>
      </c>
      <c r="K713" s="7">
        <v>0</v>
      </c>
      <c r="L713" s="7">
        <v>0</v>
      </c>
      <c r="M713" s="7"/>
      <c r="N713" s="7">
        <v>0</v>
      </c>
      <c r="O713" s="7">
        <v>0</v>
      </c>
      <c r="P713" s="7">
        <v>0</v>
      </c>
      <c r="Q713" s="7"/>
      <c r="R713" s="7">
        <v>0</v>
      </c>
      <c r="S713" s="7">
        <v>0</v>
      </c>
      <c r="T713" s="7">
        <v>0</v>
      </c>
      <c r="U713" s="7"/>
      <c r="V713" s="7">
        <v>0</v>
      </c>
      <c r="W713" s="7">
        <v>0</v>
      </c>
      <c r="X713" s="7">
        <v>0</v>
      </c>
      <c r="Y713" s="7"/>
      <c r="Z713" s="7">
        <v>0</v>
      </c>
      <c r="AA713" s="7">
        <v>0</v>
      </c>
      <c r="AB713" s="7">
        <v>0</v>
      </c>
      <c r="AC713" s="7"/>
      <c r="AD713" s="7">
        <v>0</v>
      </c>
      <c r="AE713" s="7">
        <v>0</v>
      </c>
      <c r="AF713" s="7">
        <v>0</v>
      </c>
      <c r="AG713" s="29">
        <v>0</v>
      </c>
      <c r="AH713" s="7">
        <v>0</v>
      </c>
      <c r="AI713" s="7">
        <v>0</v>
      </c>
      <c r="AJ713" s="7">
        <v>0</v>
      </c>
      <c r="AK713" s="29">
        <v>0</v>
      </c>
      <c r="AL713" s="7">
        <v>0</v>
      </c>
      <c r="AM713" s="105">
        <v>0</v>
      </c>
      <c r="AN713" s="7">
        <v>0</v>
      </c>
      <c r="AO713" s="11">
        <v>0</v>
      </c>
      <c r="AP713" s="105">
        <v>0</v>
      </c>
      <c r="AQ713" s="11">
        <v>0</v>
      </c>
      <c r="AR713" s="11">
        <v>0</v>
      </c>
      <c r="AS713" s="11">
        <v>0</v>
      </c>
      <c r="AT713" s="11">
        <v>0</v>
      </c>
      <c r="AU713" s="11"/>
      <c r="AV713" s="11">
        <v>0</v>
      </c>
      <c r="AW713" s="11">
        <v>0</v>
      </c>
      <c r="AX713" s="11"/>
      <c r="AZ713" s="11"/>
      <c r="BA713" s="11"/>
    </row>
    <row r="714" spans="1:53" hidden="1" x14ac:dyDescent="0.25">
      <c r="A714">
        <v>7</v>
      </c>
      <c r="B714" t="str">
        <f t="shared" si="81"/>
        <v>GC-0600</v>
      </c>
      <c r="C714" s="2" t="s">
        <v>317</v>
      </c>
      <c r="D714" s="2" t="str">
        <f t="shared" si="82"/>
        <v>0</v>
      </c>
      <c r="E714" s="2" t="str">
        <f t="shared" si="83"/>
        <v>06</v>
      </c>
      <c r="F714" s="2" t="str">
        <f t="shared" si="84"/>
        <v>060</v>
      </c>
      <c r="G714" s="1" t="s">
        <v>626</v>
      </c>
      <c r="H714" s="7">
        <v>858</v>
      </c>
      <c r="I714" s="7"/>
      <c r="J714" s="7">
        <v>465.613</v>
      </c>
      <c r="K714" s="7">
        <v>465.613</v>
      </c>
      <c r="L714" s="7">
        <v>1039.694</v>
      </c>
      <c r="M714" s="7"/>
      <c r="N714" s="7">
        <v>865.90200000000004</v>
      </c>
      <c r="O714" s="7">
        <v>1054.539</v>
      </c>
      <c r="P714" s="7">
        <v>705</v>
      </c>
      <c r="Q714" s="7"/>
      <c r="R714" s="7">
        <v>548.50099999999998</v>
      </c>
      <c r="S714" s="7">
        <v>565.78028999999992</v>
      </c>
      <c r="T714" s="7">
        <v>743.95900000000006</v>
      </c>
      <c r="U714" s="7"/>
      <c r="V714" s="7">
        <v>645.31329000000005</v>
      </c>
      <c r="W714" s="7">
        <v>295.67412999999999</v>
      </c>
      <c r="X714" s="7">
        <v>458</v>
      </c>
      <c r="Y714" s="7"/>
      <c r="Z714" s="7">
        <v>43.630520000000004</v>
      </c>
      <c r="AA714" s="7">
        <v>155.73751000000001</v>
      </c>
      <c r="AB714" s="7">
        <v>38</v>
      </c>
      <c r="AC714" s="7"/>
      <c r="AD714" s="7">
        <v>41.645449999999997</v>
      </c>
      <c r="AE714" s="7">
        <v>41.645449999999997</v>
      </c>
      <c r="AF714" s="7">
        <v>48</v>
      </c>
      <c r="AG714" s="29">
        <v>48.704460000000005</v>
      </c>
      <c r="AH714" s="7">
        <v>54.601470000000006</v>
      </c>
      <c r="AI714" s="7">
        <v>935</v>
      </c>
      <c r="AJ714" s="7">
        <v>37</v>
      </c>
      <c r="AK714" s="29">
        <v>1.9428902930940239E-16</v>
      </c>
      <c r="AL714" s="7">
        <v>4.8995700000000006</v>
      </c>
      <c r="AM714" s="105">
        <v>4.8995700000000006</v>
      </c>
      <c r="AN714" s="7">
        <v>1</v>
      </c>
      <c r="AO714" s="11">
        <v>14.018979999999999</v>
      </c>
      <c r="AP714" s="105">
        <v>13.733029999999999</v>
      </c>
      <c r="AQ714" s="11">
        <v>13.733029999999999</v>
      </c>
      <c r="AR714" s="11">
        <v>1</v>
      </c>
      <c r="AS714" s="11">
        <v>10.224489999999999</v>
      </c>
      <c r="AT714" s="11">
        <v>10.224489999999999</v>
      </c>
      <c r="AU714" s="11">
        <v>9.8744999999999994</v>
      </c>
      <c r="AV714" s="11">
        <v>1</v>
      </c>
      <c r="AW714" s="11">
        <v>12.38143</v>
      </c>
      <c r="AX714" s="11">
        <v>13.50149</v>
      </c>
      <c r="AZ714" s="11">
        <v>1</v>
      </c>
      <c r="BA714" s="11">
        <v>8.8514099999999996</v>
      </c>
    </row>
    <row r="715" spans="1:53" hidden="1" x14ac:dyDescent="0.25">
      <c r="A715">
        <v>7</v>
      </c>
      <c r="B715" t="str">
        <f t="shared" si="81"/>
        <v>GC-0700</v>
      </c>
      <c r="C715" s="2" t="s">
        <v>317</v>
      </c>
      <c r="D715" s="2" t="str">
        <f t="shared" si="82"/>
        <v>0</v>
      </c>
      <c r="E715" s="2" t="str">
        <f t="shared" si="83"/>
        <v>07</v>
      </c>
      <c r="F715" s="2" t="str">
        <f t="shared" si="84"/>
        <v>070</v>
      </c>
      <c r="G715" s="1" t="s">
        <v>2102</v>
      </c>
      <c r="H715" s="7">
        <v>0</v>
      </c>
      <c r="I715" s="7"/>
      <c r="J715" s="7">
        <v>13.154999999999999</v>
      </c>
      <c r="K715" s="7">
        <v>13.154999999999999</v>
      </c>
      <c r="L715" s="7">
        <v>214.751</v>
      </c>
      <c r="M715" s="7"/>
      <c r="N715" s="7">
        <v>0</v>
      </c>
      <c r="O715" s="7">
        <v>0</v>
      </c>
      <c r="P715" s="7">
        <v>0</v>
      </c>
      <c r="Q715" s="7"/>
      <c r="R715" s="7">
        <v>0</v>
      </c>
      <c r="S715" s="7">
        <v>0</v>
      </c>
      <c r="T715" s="7">
        <v>0</v>
      </c>
      <c r="U715" s="7"/>
      <c r="V715" s="7">
        <v>0</v>
      </c>
      <c r="W715" s="7">
        <v>0</v>
      </c>
      <c r="X715" s="7">
        <v>0</v>
      </c>
      <c r="Y715" s="7"/>
      <c r="Z715" s="7">
        <v>0</v>
      </c>
      <c r="AA715" s="7">
        <v>0</v>
      </c>
      <c r="AB715" s="7">
        <v>0</v>
      </c>
      <c r="AC715" s="7"/>
      <c r="AD715" s="7">
        <v>0</v>
      </c>
      <c r="AE715" s="7">
        <v>0</v>
      </c>
      <c r="AF715" s="7">
        <v>0</v>
      </c>
      <c r="AG715" s="29">
        <v>0</v>
      </c>
      <c r="AH715" s="7">
        <v>0</v>
      </c>
      <c r="AI715" s="7">
        <v>0</v>
      </c>
      <c r="AJ715" s="7">
        <v>0</v>
      </c>
      <c r="AK715" s="29">
        <v>0</v>
      </c>
      <c r="AL715" s="7">
        <v>0</v>
      </c>
      <c r="AM715" s="105">
        <v>0</v>
      </c>
      <c r="AN715" s="7">
        <v>0</v>
      </c>
      <c r="AO715" s="11">
        <v>0</v>
      </c>
      <c r="AP715" s="105">
        <v>0</v>
      </c>
      <c r="AQ715" s="11">
        <v>0</v>
      </c>
      <c r="AR715" s="11">
        <v>0</v>
      </c>
      <c r="AS715" s="11">
        <v>0</v>
      </c>
      <c r="AT715" s="11">
        <v>0</v>
      </c>
      <c r="AU715" s="11"/>
      <c r="AV715" s="11">
        <v>0</v>
      </c>
      <c r="AW715" s="11">
        <v>0</v>
      </c>
      <c r="AX715" s="11"/>
      <c r="AZ715" s="11"/>
      <c r="BA715" s="11"/>
    </row>
    <row r="716" spans="1:53" hidden="1" x14ac:dyDescent="0.25">
      <c r="A716">
        <v>7</v>
      </c>
      <c r="B716" t="str">
        <f t="shared" si="81"/>
        <v>GC-1611</v>
      </c>
      <c r="C716" s="2" t="s">
        <v>317</v>
      </c>
      <c r="D716" s="2" t="str">
        <f t="shared" si="82"/>
        <v>1</v>
      </c>
      <c r="E716" s="2" t="str">
        <f t="shared" si="83"/>
        <v>16</v>
      </c>
      <c r="F716" s="2" t="str">
        <f t="shared" si="84"/>
        <v>161</v>
      </c>
      <c r="G716" s="1" t="s">
        <v>629</v>
      </c>
      <c r="H716" s="7">
        <v>819.80000000000007</v>
      </c>
      <c r="I716" s="7"/>
      <c r="J716" s="7">
        <v>747.96400000000006</v>
      </c>
      <c r="K716" s="7">
        <v>747.96400000000006</v>
      </c>
      <c r="L716" s="7">
        <v>810.3</v>
      </c>
      <c r="M716" s="7"/>
      <c r="N716" s="7">
        <v>999.67200000000003</v>
      </c>
      <c r="O716" s="7">
        <v>1000.034</v>
      </c>
      <c r="P716" s="7">
        <v>799.5</v>
      </c>
      <c r="Q716" s="7"/>
      <c r="R716" s="7">
        <v>936.005</v>
      </c>
      <c r="S716" s="7">
        <v>943.06146000000012</v>
      </c>
      <c r="T716" s="7">
        <v>2752.6</v>
      </c>
      <c r="U716" s="7"/>
      <c r="V716" s="7">
        <v>844.75955999999996</v>
      </c>
      <c r="W716" s="7">
        <v>856.50191000000007</v>
      </c>
      <c r="X716" s="7">
        <v>909</v>
      </c>
      <c r="Y716" s="7"/>
      <c r="Z716" s="7">
        <v>1006.39082</v>
      </c>
      <c r="AA716" s="7">
        <v>997.51796000000002</v>
      </c>
      <c r="AB716" s="7">
        <v>1079</v>
      </c>
      <c r="AC716" s="7"/>
      <c r="AD716" s="7">
        <v>1035.8157900000001</v>
      </c>
      <c r="AE716" s="7">
        <v>1035.8157900000001</v>
      </c>
      <c r="AF716" s="7">
        <v>1291</v>
      </c>
      <c r="AG716" s="29">
        <v>1015.9887500000001</v>
      </c>
      <c r="AH716" s="7">
        <v>1016.05875</v>
      </c>
      <c r="AI716" s="7">
        <v>1052.9656399999999</v>
      </c>
      <c r="AJ716" s="7">
        <v>1133</v>
      </c>
      <c r="AK716" s="29">
        <v>1004.30186</v>
      </c>
      <c r="AL716" s="7">
        <v>1007.3503900000001</v>
      </c>
      <c r="AM716" s="105">
        <v>1007.3503900000002</v>
      </c>
      <c r="AN716" s="7">
        <v>1069</v>
      </c>
      <c r="AO716" s="11">
        <v>994.89945999999986</v>
      </c>
      <c r="AP716" s="105">
        <v>994.01179999999999</v>
      </c>
      <c r="AQ716" s="11">
        <v>994.01179999999999</v>
      </c>
      <c r="AR716" s="11">
        <v>1097</v>
      </c>
      <c r="AS716" s="11">
        <v>1052.8907099999999</v>
      </c>
      <c r="AT716" s="11">
        <v>1075.76172</v>
      </c>
      <c r="AU716" s="11">
        <v>1076.1117200000001</v>
      </c>
      <c r="AV716" s="11">
        <v>1117</v>
      </c>
      <c r="AW716" s="11">
        <v>925.08608000000004</v>
      </c>
      <c r="AX716" s="11">
        <v>927.86833000000001</v>
      </c>
      <c r="AZ716" s="11">
        <v>1137</v>
      </c>
      <c r="BA716" s="11">
        <v>928.23679000000016</v>
      </c>
    </row>
    <row r="717" spans="1:53" hidden="1" x14ac:dyDescent="0.25">
      <c r="A717">
        <v>7</v>
      </c>
      <c r="B717" t="str">
        <f t="shared" si="81"/>
        <v>GC-1612</v>
      </c>
      <c r="C717" s="2" t="s">
        <v>317</v>
      </c>
      <c r="D717" s="2" t="str">
        <f t="shared" si="82"/>
        <v>1</v>
      </c>
      <c r="E717" s="2" t="str">
        <f t="shared" si="83"/>
        <v>16</v>
      </c>
      <c r="F717" s="2" t="str">
        <f t="shared" si="84"/>
        <v>161</v>
      </c>
      <c r="G717" s="1" t="s">
        <v>630</v>
      </c>
      <c r="H717" s="7">
        <v>3343.4319999999998</v>
      </c>
      <c r="I717" s="7"/>
      <c r="J717" s="7">
        <v>4187.3550000000005</v>
      </c>
      <c r="K717" s="7">
        <v>4187.3550000000005</v>
      </c>
      <c r="L717" s="7">
        <v>3353.2559999999999</v>
      </c>
      <c r="M717" s="7"/>
      <c r="N717" s="7">
        <v>4569.4470000000001</v>
      </c>
      <c r="O717" s="7">
        <v>4570.8230000000003</v>
      </c>
      <c r="P717" s="7">
        <v>3761.7359999999999</v>
      </c>
      <c r="Q717" s="7"/>
      <c r="R717" s="7">
        <v>5567.33</v>
      </c>
      <c r="S717" s="7">
        <v>5453.7349900000108</v>
      </c>
      <c r="T717" s="7">
        <v>4030.5</v>
      </c>
      <c r="U717" s="7"/>
      <c r="V717" s="7">
        <v>5428.8415899999991</v>
      </c>
      <c r="W717" s="7">
        <v>5796.7473199999995</v>
      </c>
      <c r="X717" s="7">
        <v>6066</v>
      </c>
      <c r="Y717" s="7"/>
      <c r="Z717" s="7">
        <v>6064.8750800000007</v>
      </c>
      <c r="AA717" s="7">
        <v>6065.17508</v>
      </c>
      <c r="AB717" s="7">
        <v>6336</v>
      </c>
      <c r="AC717" s="7"/>
      <c r="AD717" s="7">
        <v>7189.9473299999981</v>
      </c>
      <c r="AE717" s="7">
        <v>7194.3524799999986</v>
      </c>
      <c r="AF717" s="7">
        <v>6528</v>
      </c>
      <c r="AG717" s="29">
        <v>7511.5551200000009</v>
      </c>
      <c r="AH717" s="7">
        <v>7473.4955499999996</v>
      </c>
      <c r="AI717" s="7">
        <v>7498.1332199999997</v>
      </c>
      <c r="AJ717" s="7">
        <v>7042</v>
      </c>
      <c r="AK717" s="29">
        <v>6777.9264599999988</v>
      </c>
      <c r="AL717" s="7">
        <v>6771.8776000000007</v>
      </c>
      <c r="AM717" s="105">
        <v>6771.8776000000007</v>
      </c>
      <c r="AN717" s="7">
        <v>7407</v>
      </c>
      <c r="AO717" s="11">
        <v>6954.2318399999995</v>
      </c>
      <c r="AP717" s="105">
        <v>6909.2695600000006</v>
      </c>
      <c r="AQ717" s="11">
        <v>6909.2695599999997</v>
      </c>
      <c r="AR717" s="11">
        <v>7528</v>
      </c>
      <c r="AS717" s="11">
        <v>7695.9025199999996</v>
      </c>
      <c r="AT717" s="11">
        <v>7695.4131200000011</v>
      </c>
      <c r="AU717" s="11">
        <v>7695.4131199999993</v>
      </c>
      <c r="AV717" s="11">
        <v>4172</v>
      </c>
      <c r="AW717" s="11">
        <v>2063.8873000000003</v>
      </c>
      <c r="AX717" s="11">
        <v>2067.5208499999999</v>
      </c>
      <c r="AZ717" s="11">
        <v>3915</v>
      </c>
      <c r="BA717" s="11">
        <v>2909.1955300000004</v>
      </c>
    </row>
    <row r="718" spans="1:53" hidden="1" x14ac:dyDescent="0.25">
      <c r="A718">
        <v>7</v>
      </c>
      <c r="B718" t="str">
        <f t="shared" si="81"/>
        <v>GC-1613</v>
      </c>
      <c r="C718" s="2" t="s">
        <v>317</v>
      </c>
      <c r="D718" s="2" t="str">
        <f t="shared" si="82"/>
        <v>1</v>
      </c>
      <c r="E718" s="2" t="str">
        <f t="shared" si="83"/>
        <v>16</v>
      </c>
      <c r="F718" s="2" t="str">
        <f t="shared" si="84"/>
        <v>161</v>
      </c>
      <c r="G718" s="1" t="s">
        <v>631</v>
      </c>
      <c r="H718" s="7">
        <v>1290</v>
      </c>
      <c r="I718" s="7"/>
      <c r="J718" s="7">
        <v>1106.779</v>
      </c>
      <c r="K718" s="7">
        <v>1106.779</v>
      </c>
      <c r="L718" s="7">
        <v>1122.4559999999999</v>
      </c>
      <c r="M718" s="7"/>
      <c r="N718" s="7">
        <v>1090.405</v>
      </c>
      <c r="O718" s="7">
        <v>1087.556</v>
      </c>
      <c r="P718" s="7">
        <v>1266.982</v>
      </c>
      <c r="Q718" s="7"/>
      <c r="R718" s="7">
        <v>1229.539</v>
      </c>
      <c r="S718" s="7">
        <v>1159.7213799999993</v>
      </c>
      <c r="T718" s="7">
        <v>1226</v>
      </c>
      <c r="U718" s="7"/>
      <c r="V718" s="7">
        <v>879.01562999999987</v>
      </c>
      <c r="W718" s="7">
        <v>879.81563000000006</v>
      </c>
      <c r="X718" s="7">
        <v>54</v>
      </c>
      <c r="Y718" s="7"/>
      <c r="Z718" s="7">
        <v>61.810839999999999</v>
      </c>
      <c r="AA718" s="7">
        <v>61.810839999999999</v>
      </c>
      <c r="AB718" s="7">
        <v>62</v>
      </c>
      <c r="AC718" s="7"/>
      <c r="AD718" s="7">
        <v>39.465259999999994</v>
      </c>
      <c r="AE718" s="7">
        <v>39.465259999999994</v>
      </c>
      <c r="AF718" s="7">
        <v>98</v>
      </c>
      <c r="AG718" s="29">
        <v>80.93489000000001</v>
      </c>
      <c r="AH718" s="7">
        <v>81.176560000000009</v>
      </c>
      <c r="AI718" s="7">
        <v>81.176560000000009</v>
      </c>
      <c r="AJ718" s="7">
        <v>47</v>
      </c>
      <c r="AK718" s="29">
        <v>133.07051999999999</v>
      </c>
      <c r="AL718" s="7">
        <v>134.19508999999999</v>
      </c>
      <c r="AM718" s="105">
        <v>134.19508999999999</v>
      </c>
      <c r="AN718" s="7">
        <v>48</v>
      </c>
      <c r="AO718" s="11">
        <v>56.09937</v>
      </c>
      <c r="AP718" s="105">
        <v>56.919440000000009</v>
      </c>
      <c r="AQ718" s="11">
        <v>56.919439999999994</v>
      </c>
      <c r="AR718" s="11">
        <v>76</v>
      </c>
      <c r="AS718" s="11">
        <v>112.93183000000002</v>
      </c>
      <c r="AT718" s="11">
        <v>112.93183000000002</v>
      </c>
      <c r="AU718" s="11">
        <v>112.93183000000002</v>
      </c>
      <c r="AV718" s="11">
        <v>75</v>
      </c>
      <c r="AW718" s="11">
        <v>123.90566</v>
      </c>
      <c r="AX718" s="11">
        <v>125.07813999999999</v>
      </c>
      <c r="AZ718" s="11">
        <v>113</v>
      </c>
      <c r="BA718" s="11">
        <v>321.65372999999994</v>
      </c>
    </row>
    <row r="719" spans="1:53" hidden="1" x14ac:dyDescent="0.25">
      <c r="A719">
        <v>7</v>
      </c>
      <c r="B719" t="str">
        <f t="shared" si="81"/>
        <v>GC-1620</v>
      </c>
      <c r="C719" s="2" t="s">
        <v>317</v>
      </c>
      <c r="D719" s="2" t="str">
        <f t="shared" si="82"/>
        <v>1</v>
      </c>
      <c r="E719" s="2" t="str">
        <f t="shared" si="83"/>
        <v>16</v>
      </c>
      <c r="F719" s="2" t="str">
        <f t="shared" si="84"/>
        <v>162</v>
      </c>
      <c r="G719" s="1" t="s">
        <v>632</v>
      </c>
      <c r="H719" s="7">
        <v>0</v>
      </c>
      <c r="I719" s="7"/>
      <c r="J719" s="7">
        <v>249.15199999999999</v>
      </c>
      <c r="K719" s="7">
        <v>249.15199999999999</v>
      </c>
      <c r="L719" s="7">
        <v>0</v>
      </c>
      <c r="M719" s="7"/>
      <c r="N719" s="7">
        <v>246.023</v>
      </c>
      <c r="O719" s="7">
        <v>220.48</v>
      </c>
      <c r="P719" s="7">
        <v>284</v>
      </c>
      <c r="Q719" s="7"/>
      <c r="R719" s="7">
        <v>346</v>
      </c>
      <c r="S719" s="7">
        <v>1204.2984200000001</v>
      </c>
      <c r="T719" s="7">
        <v>14</v>
      </c>
      <c r="U719" s="7"/>
      <c r="V719" s="7">
        <v>1220.6680000000001</v>
      </c>
      <c r="W719" s="7">
        <v>1353.75395</v>
      </c>
      <c r="X719" s="7">
        <v>1797</v>
      </c>
      <c r="Y719" s="7"/>
      <c r="Z719" s="7">
        <v>1773.9976799999999</v>
      </c>
      <c r="AA719" s="7">
        <v>1773.9976799999999</v>
      </c>
      <c r="AB719" s="7">
        <v>2366</v>
      </c>
      <c r="AC719" s="7"/>
      <c r="AD719" s="7">
        <v>1574.4480099999994</v>
      </c>
      <c r="AE719" s="7">
        <v>1574.4480099999994</v>
      </c>
      <c r="AF719" s="7">
        <v>1461</v>
      </c>
      <c r="AG719" s="29">
        <v>1672.3227200000001</v>
      </c>
      <c r="AH719" s="7">
        <v>1670.2657900000002</v>
      </c>
      <c r="AI719" s="7">
        <v>1670.2657900000002</v>
      </c>
      <c r="AJ719" s="7">
        <v>1780</v>
      </c>
      <c r="AK719" s="29">
        <v>1668.7201700000003</v>
      </c>
      <c r="AL719" s="7">
        <v>1664.1049800000003</v>
      </c>
      <c r="AM719" s="105">
        <v>1664.1049800000003</v>
      </c>
      <c r="AN719" s="7">
        <v>2545</v>
      </c>
      <c r="AO719" s="11">
        <v>1801.3505199999993</v>
      </c>
      <c r="AP719" s="105">
        <v>1785.5984899999992</v>
      </c>
      <c r="AQ719" s="11">
        <v>1785.5984899999994</v>
      </c>
      <c r="AR719" s="11">
        <v>3740</v>
      </c>
      <c r="AS719" s="11">
        <v>3320.2127699999996</v>
      </c>
      <c r="AT719" s="11">
        <v>4896.4699199999995</v>
      </c>
      <c r="AU719" s="11">
        <v>4896.4699199999986</v>
      </c>
      <c r="AV719" s="11">
        <v>7590</v>
      </c>
      <c r="AW719" s="11">
        <v>2334.1534200000001</v>
      </c>
      <c r="AX719" s="11">
        <v>2316.2682499999996</v>
      </c>
      <c r="AZ719" s="11">
        <v>2666</v>
      </c>
      <c r="BA719" s="11">
        <v>3291.6484199999995</v>
      </c>
    </row>
    <row r="720" spans="1:53" hidden="1" x14ac:dyDescent="0.25">
      <c r="A720">
        <v>7</v>
      </c>
      <c r="B720" t="str">
        <f t="shared" si="81"/>
        <v>GC-1700</v>
      </c>
      <c r="C720" s="2" t="s">
        <v>317</v>
      </c>
      <c r="D720" s="2" t="str">
        <f t="shared" si="82"/>
        <v>1</v>
      </c>
      <c r="E720" s="2" t="str">
        <f t="shared" si="83"/>
        <v>17</v>
      </c>
      <c r="F720" s="2" t="str">
        <f t="shared" si="84"/>
        <v>170</v>
      </c>
      <c r="G720" s="1" t="s">
        <v>963</v>
      </c>
      <c r="H720" s="7">
        <v>0</v>
      </c>
      <c r="I720" s="7"/>
      <c r="J720" s="7">
        <v>0</v>
      </c>
      <c r="K720" s="7">
        <v>0</v>
      </c>
      <c r="L720" s="7">
        <v>0</v>
      </c>
      <c r="M720" s="7"/>
      <c r="N720" s="7">
        <v>0</v>
      </c>
      <c r="O720" s="7">
        <v>0</v>
      </c>
      <c r="P720" s="7">
        <v>0</v>
      </c>
      <c r="Q720" s="7"/>
      <c r="R720" s="7">
        <v>0</v>
      </c>
      <c r="S720" s="7">
        <v>0</v>
      </c>
      <c r="T720" s="7">
        <v>0</v>
      </c>
      <c r="U720" s="7"/>
      <c r="V720" s="7">
        <v>0</v>
      </c>
      <c r="W720" s="7">
        <v>0</v>
      </c>
      <c r="X720" s="7">
        <v>0</v>
      </c>
      <c r="Y720" s="7"/>
      <c r="Z720" s="7">
        <v>0</v>
      </c>
      <c r="AA720" s="7">
        <v>0</v>
      </c>
      <c r="AB720" s="7">
        <v>0</v>
      </c>
      <c r="AC720" s="7"/>
      <c r="AD720" s="7">
        <v>0</v>
      </c>
      <c r="AE720" s="7">
        <v>0</v>
      </c>
      <c r="AF720" s="7">
        <v>0</v>
      </c>
      <c r="AG720" s="29">
        <v>0</v>
      </c>
      <c r="AH720" s="7">
        <v>0</v>
      </c>
      <c r="AI720" s="7">
        <v>0</v>
      </c>
      <c r="AJ720" s="7">
        <v>0</v>
      </c>
      <c r="AK720" s="29">
        <v>0</v>
      </c>
      <c r="AL720" s="7">
        <v>0</v>
      </c>
      <c r="AM720" s="105">
        <v>0</v>
      </c>
      <c r="AN720" s="7">
        <v>0</v>
      </c>
      <c r="AO720" s="11">
        <v>0</v>
      </c>
      <c r="AP720" s="105">
        <v>0</v>
      </c>
      <c r="AQ720" s="11">
        <v>0</v>
      </c>
      <c r="AR720" s="11">
        <v>0</v>
      </c>
      <c r="AS720" s="11">
        <v>0</v>
      </c>
      <c r="AT720" s="11">
        <v>0</v>
      </c>
      <c r="AU720" s="11"/>
      <c r="AV720" s="11">
        <v>0</v>
      </c>
      <c r="AW720" s="11">
        <v>0</v>
      </c>
      <c r="AX720" s="11"/>
      <c r="AZ720" s="11"/>
      <c r="BA720" s="11"/>
    </row>
    <row r="721" spans="1:53" hidden="1" x14ac:dyDescent="0.25">
      <c r="A721">
        <v>7</v>
      </c>
      <c r="B721" t="str">
        <f t="shared" si="81"/>
        <v>GC-1810</v>
      </c>
      <c r="C721" s="2" t="s">
        <v>317</v>
      </c>
      <c r="D721" s="2" t="str">
        <f t="shared" si="82"/>
        <v>1</v>
      </c>
      <c r="E721" s="2" t="str">
        <f t="shared" si="83"/>
        <v>18</v>
      </c>
      <c r="F721" s="2" t="str">
        <f t="shared" si="84"/>
        <v>181</v>
      </c>
      <c r="G721" s="1" t="s">
        <v>635</v>
      </c>
      <c r="H721" s="7">
        <v>0</v>
      </c>
      <c r="I721" s="7"/>
      <c r="J721" s="7">
        <v>0</v>
      </c>
      <c r="K721" s="7">
        <v>0</v>
      </c>
      <c r="L721" s="7">
        <v>0</v>
      </c>
      <c r="M721" s="7"/>
      <c r="N721" s="7">
        <v>0</v>
      </c>
      <c r="O721" s="7">
        <v>0</v>
      </c>
      <c r="P721" s="7">
        <v>0</v>
      </c>
      <c r="Q721" s="7"/>
      <c r="R721" s="7">
        <v>0</v>
      </c>
      <c r="S721" s="7">
        <v>0</v>
      </c>
      <c r="T721" s="7">
        <v>0</v>
      </c>
      <c r="U721" s="7"/>
      <c r="V721" s="7">
        <v>0</v>
      </c>
      <c r="W721" s="7">
        <v>0</v>
      </c>
      <c r="X721" s="7">
        <v>0</v>
      </c>
      <c r="Y721" s="7"/>
      <c r="Z721" s="7">
        <v>0</v>
      </c>
      <c r="AA721" s="7">
        <v>0</v>
      </c>
      <c r="AB721" s="7">
        <v>0</v>
      </c>
      <c r="AC721" s="7"/>
      <c r="AD721" s="7">
        <v>0</v>
      </c>
      <c r="AE721" s="7">
        <v>0</v>
      </c>
      <c r="AF721" s="7">
        <v>0</v>
      </c>
      <c r="AG721" s="29">
        <v>0</v>
      </c>
      <c r="AH721" s="7">
        <v>0</v>
      </c>
      <c r="AI721" s="7">
        <v>0</v>
      </c>
      <c r="AJ721" s="7">
        <v>0</v>
      </c>
      <c r="AK721" s="29">
        <v>0</v>
      </c>
      <c r="AL721" s="7">
        <v>0</v>
      </c>
      <c r="AM721" s="105">
        <v>0</v>
      </c>
      <c r="AN721" s="7">
        <v>0</v>
      </c>
      <c r="AO721" s="11">
        <v>0</v>
      </c>
      <c r="AP721" s="105">
        <v>0</v>
      </c>
      <c r="AQ721" s="11">
        <v>0</v>
      </c>
      <c r="AR721" s="11">
        <v>0</v>
      </c>
      <c r="AS721" s="11">
        <v>0</v>
      </c>
      <c r="AT721" s="11">
        <v>0</v>
      </c>
      <c r="AU721" s="11">
        <v>0</v>
      </c>
      <c r="AV721" s="11">
        <v>0</v>
      </c>
      <c r="AW721" s="11">
        <v>0</v>
      </c>
      <c r="AX721" s="11">
        <v>0</v>
      </c>
      <c r="AZ721" s="11">
        <v>0</v>
      </c>
      <c r="BA721" s="11">
        <v>0</v>
      </c>
    </row>
    <row r="722" spans="1:53" hidden="1" x14ac:dyDescent="0.25">
      <c r="A722">
        <v>7</v>
      </c>
      <c r="B722" t="str">
        <f t="shared" si="81"/>
        <v>GC-1820</v>
      </c>
      <c r="C722" s="2" t="s">
        <v>317</v>
      </c>
      <c r="D722" s="2" t="str">
        <f t="shared" si="82"/>
        <v>1</v>
      </c>
      <c r="E722" s="2" t="str">
        <f t="shared" si="83"/>
        <v>18</v>
      </c>
      <c r="F722" s="2" t="str">
        <f t="shared" si="84"/>
        <v>182</v>
      </c>
      <c r="G722" s="1" t="s">
        <v>636</v>
      </c>
      <c r="H722" s="7">
        <v>0</v>
      </c>
      <c r="I722" s="7"/>
      <c r="J722" s="7">
        <v>0</v>
      </c>
      <c r="K722" s="7">
        <v>0</v>
      </c>
      <c r="L722" s="7">
        <v>0</v>
      </c>
      <c r="M722" s="7"/>
      <c r="N722" s="7">
        <v>0</v>
      </c>
      <c r="O722" s="7">
        <v>0</v>
      </c>
      <c r="P722" s="7">
        <v>0</v>
      </c>
      <c r="Q722" s="7"/>
      <c r="R722" s="7">
        <v>0</v>
      </c>
      <c r="S722" s="7">
        <v>0</v>
      </c>
      <c r="T722" s="7">
        <v>0</v>
      </c>
      <c r="U722" s="7"/>
      <c r="V722" s="7">
        <v>0</v>
      </c>
      <c r="W722" s="7">
        <v>0</v>
      </c>
      <c r="X722" s="7">
        <v>0</v>
      </c>
      <c r="Y722" s="7"/>
      <c r="Z722" s="7">
        <v>0</v>
      </c>
      <c r="AA722" s="7">
        <v>0</v>
      </c>
      <c r="AB722" s="7">
        <v>0</v>
      </c>
      <c r="AC722" s="7"/>
      <c r="AD722" s="7">
        <v>0</v>
      </c>
      <c r="AE722" s="7">
        <v>0</v>
      </c>
      <c r="AF722" s="7">
        <v>0</v>
      </c>
      <c r="AG722" s="29">
        <v>0</v>
      </c>
      <c r="AH722" s="7">
        <v>0</v>
      </c>
      <c r="AI722" s="7">
        <v>0</v>
      </c>
      <c r="AJ722" s="7">
        <v>0</v>
      </c>
      <c r="AK722" s="29">
        <v>0</v>
      </c>
      <c r="AL722" s="7">
        <v>0</v>
      </c>
      <c r="AM722" s="105">
        <v>0</v>
      </c>
      <c r="AN722" s="7">
        <v>0</v>
      </c>
      <c r="AO722" s="11">
        <v>0</v>
      </c>
      <c r="AP722" s="105">
        <v>0</v>
      </c>
      <c r="AQ722" s="11">
        <v>0</v>
      </c>
      <c r="AR722" s="11">
        <v>0</v>
      </c>
      <c r="AS722" s="11">
        <v>0</v>
      </c>
      <c r="AT722" s="11">
        <v>0</v>
      </c>
      <c r="AU722" s="11">
        <v>0</v>
      </c>
      <c r="AV722" s="11">
        <v>0</v>
      </c>
      <c r="AW722" s="11">
        <v>0</v>
      </c>
      <c r="AX722" s="11">
        <v>0</v>
      </c>
      <c r="AZ722" s="11">
        <v>0</v>
      </c>
      <c r="BA722" s="11">
        <v>0</v>
      </c>
    </row>
    <row r="723" spans="1:53" hidden="1" x14ac:dyDescent="0.25">
      <c r="A723">
        <v>7</v>
      </c>
      <c r="B723" t="str">
        <f t="shared" si="81"/>
        <v>GC-1900</v>
      </c>
      <c r="C723" s="2" t="s">
        <v>317</v>
      </c>
      <c r="D723" s="2" t="str">
        <f t="shared" si="82"/>
        <v>1</v>
      </c>
      <c r="E723" s="2" t="str">
        <f t="shared" si="83"/>
        <v>19</v>
      </c>
      <c r="F723" s="2" t="str">
        <f t="shared" si="84"/>
        <v>190</v>
      </c>
      <c r="G723" s="1" t="s">
        <v>638</v>
      </c>
      <c r="H723" s="7">
        <v>0</v>
      </c>
      <c r="I723" s="7"/>
      <c r="J723" s="7">
        <v>0</v>
      </c>
      <c r="K723" s="7">
        <v>0</v>
      </c>
      <c r="L723" s="7">
        <v>0</v>
      </c>
      <c r="M723" s="7"/>
      <c r="N723" s="7">
        <v>0</v>
      </c>
      <c r="O723" s="7">
        <v>0</v>
      </c>
      <c r="P723" s="7">
        <v>0</v>
      </c>
      <c r="Q723" s="7"/>
      <c r="R723" s="7">
        <v>0</v>
      </c>
      <c r="S723" s="7">
        <v>0</v>
      </c>
      <c r="T723" s="7">
        <v>0</v>
      </c>
      <c r="U723" s="7"/>
      <c r="V723" s="7">
        <v>0</v>
      </c>
      <c r="W723" s="7">
        <v>0</v>
      </c>
      <c r="X723" s="7">
        <v>0</v>
      </c>
      <c r="Y723" s="7"/>
      <c r="Z723" s="7">
        <v>0</v>
      </c>
      <c r="AA723" s="7">
        <v>0</v>
      </c>
      <c r="AB723" s="7">
        <v>0</v>
      </c>
      <c r="AC723" s="7"/>
      <c r="AD723" s="7">
        <v>0</v>
      </c>
      <c r="AE723" s="7">
        <v>0</v>
      </c>
      <c r="AF723" s="7">
        <v>0</v>
      </c>
      <c r="AG723" s="29">
        <v>0</v>
      </c>
      <c r="AH723" s="7">
        <v>0</v>
      </c>
      <c r="AI723" s="7">
        <v>0</v>
      </c>
      <c r="AJ723" s="7">
        <v>0</v>
      </c>
      <c r="AK723" s="29">
        <v>0</v>
      </c>
      <c r="AL723" s="7">
        <v>0</v>
      </c>
      <c r="AM723" s="105">
        <v>0</v>
      </c>
      <c r="AN723" s="7">
        <v>0</v>
      </c>
      <c r="AO723" s="11">
        <v>0</v>
      </c>
      <c r="AP723" s="105">
        <v>0</v>
      </c>
      <c r="AQ723" s="11">
        <v>0</v>
      </c>
      <c r="AR723" s="11">
        <v>0</v>
      </c>
      <c r="AS723" s="11">
        <v>0</v>
      </c>
      <c r="AT723" s="11">
        <v>0</v>
      </c>
      <c r="AU723" s="11">
        <v>0</v>
      </c>
      <c r="AV723" s="11">
        <v>0</v>
      </c>
      <c r="AW723" s="11">
        <v>0</v>
      </c>
      <c r="AX723" s="11">
        <v>0</v>
      </c>
      <c r="AZ723" s="11">
        <v>0</v>
      </c>
      <c r="BA723" s="11"/>
    </row>
    <row r="724" spans="1:53" hidden="1" x14ac:dyDescent="0.25">
      <c r="A724">
        <v>7</v>
      </c>
      <c r="B724" t="str">
        <f t="shared" si="81"/>
        <v>GC-2610</v>
      </c>
      <c r="C724" s="2" t="s">
        <v>317</v>
      </c>
      <c r="D724" s="2" t="str">
        <f t="shared" si="82"/>
        <v>2</v>
      </c>
      <c r="E724" s="2" t="str">
        <f t="shared" si="83"/>
        <v>26</v>
      </c>
      <c r="F724" s="2" t="str">
        <f t="shared" si="84"/>
        <v>261</v>
      </c>
      <c r="G724" s="1" t="s">
        <v>641</v>
      </c>
      <c r="H724" s="7">
        <v>423.57600000000002</v>
      </c>
      <c r="I724" s="7"/>
      <c r="J724" s="7">
        <v>36.585000000000001</v>
      </c>
      <c r="K724" s="7">
        <v>36.585000000000001</v>
      </c>
      <c r="L724" s="7">
        <v>39.200000000000003</v>
      </c>
      <c r="M724" s="7"/>
      <c r="N724" s="7">
        <v>105.75</v>
      </c>
      <c r="O724" s="7">
        <v>105.75</v>
      </c>
      <c r="P724" s="7">
        <v>72.5</v>
      </c>
      <c r="Q724" s="7"/>
      <c r="R724" s="7">
        <v>346.2</v>
      </c>
      <c r="S724" s="7">
        <v>361.16134999999997</v>
      </c>
      <c r="T724" s="7">
        <v>219</v>
      </c>
      <c r="U724" s="7"/>
      <c r="V724" s="7">
        <v>265.46743999999995</v>
      </c>
      <c r="W724" s="7">
        <v>268.84008</v>
      </c>
      <c r="X724" s="7">
        <v>226</v>
      </c>
      <c r="Y724" s="7"/>
      <c r="Z724" s="7">
        <v>65.218909999999994</v>
      </c>
      <c r="AA724" s="7">
        <v>65.218909999999994</v>
      </c>
      <c r="AB724" s="7">
        <v>30</v>
      </c>
      <c r="AC724" s="7"/>
      <c r="AD724" s="7">
        <v>22.611799999999999</v>
      </c>
      <c r="AE724" s="7">
        <v>22.611799999999999</v>
      </c>
      <c r="AF724" s="7">
        <v>22</v>
      </c>
      <c r="AG724" s="29">
        <v>49.210050000000003</v>
      </c>
      <c r="AH724" s="7">
        <v>49.21611</v>
      </c>
      <c r="AI724" s="7">
        <v>49.21611</v>
      </c>
      <c r="AJ724" s="7">
        <v>22</v>
      </c>
      <c r="AK724" s="29">
        <v>83.810249999999996</v>
      </c>
      <c r="AL724" s="7">
        <v>83.82759999999999</v>
      </c>
      <c r="AM724" s="105">
        <v>83.82759999999999</v>
      </c>
      <c r="AN724" s="7">
        <v>71</v>
      </c>
      <c r="AO724" s="11">
        <v>198.67030000000003</v>
      </c>
      <c r="AP724" s="105">
        <v>215.89316000000002</v>
      </c>
      <c r="AQ724" s="11">
        <v>215.90600000000003</v>
      </c>
      <c r="AR724" s="11">
        <v>2438</v>
      </c>
      <c r="AS724" s="11">
        <v>2657.5380799999998</v>
      </c>
      <c r="AT724" s="11">
        <v>2657.5254100000002</v>
      </c>
      <c r="AU724" s="11">
        <v>2657.5254100000002</v>
      </c>
      <c r="AV724" s="11">
        <v>73</v>
      </c>
      <c r="AW724" s="11">
        <v>568.63918000000001</v>
      </c>
      <c r="AX724" s="11">
        <v>563.58575000000008</v>
      </c>
      <c r="AZ724" s="11">
        <v>536</v>
      </c>
      <c r="BA724" s="11">
        <v>932.80518000000018</v>
      </c>
    </row>
    <row r="725" spans="1:53" hidden="1" x14ac:dyDescent="0.25">
      <c r="A725">
        <v>7</v>
      </c>
      <c r="B725" t="str">
        <f t="shared" si="81"/>
        <v>GC-2620</v>
      </c>
      <c r="C725" s="2" t="s">
        <v>317</v>
      </c>
      <c r="D725" s="2" t="str">
        <f t="shared" si="82"/>
        <v>2</v>
      </c>
      <c r="E725" s="2" t="str">
        <f t="shared" si="83"/>
        <v>26</v>
      </c>
      <c r="F725" s="2" t="str">
        <f t="shared" si="84"/>
        <v>262</v>
      </c>
      <c r="G725" s="1" t="s">
        <v>642</v>
      </c>
      <c r="H725" s="7">
        <v>0</v>
      </c>
      <c r="I725" s="7"/>
      <c r="J725" s="7">
        <v>0</v>
      </c>
      <c r="K725" s="7">
        <v>0</v>
      </c>
      <c r="L725" s="7">
        <v>0</v>
      </c>
      <c r="M725" s="7"/>
      <c r="N725" s="7">
        <v>0</v>
      </c>
      <c r="O725" s="7">
        <v>0</v>
      </c>
      <c r="P725" s="7">
        <v>0</v>
      </c>
      <c r="Q725" s="7"/>
      <c r="R725" s="7">
        <v>0</v>
      </c>
      <c r="S725" s="7">
        <v>0</v>
      </c>
      <c r="T725" s="7">
        <v>0</v>
      </c>
      <c r="U725" s="7"/>
      <c r="V725" s="7">
        <v>0</v>
      </c>
      <c r="W725" s="7">
        <v>0</v>
      </c>
      <c r="X725" s="7">
        <v>0</v>
      </c>
      <c r="Y725" s="7"/>
      <c r="Z725" s="7">
        <v>0</v>
      </c>
      <c r="AA725" s="7">
        <v>0</v>
      </c>
      <c r="AB725" s="7">
        <v>0</v>
      </c>
      <c r="AC725" s="7"/>
      <c r="AD725" s="7">
        <v>0</v>
      </c>
      <c r="AE725" s="7">
        <v>0</v>
      </c>
      <c r="AF725" s="7">
        <v>0</v>
      </c>
      <c r="AG725" s="29">
        <v>0</v>
      </c>
      <c r="AH725" s="7">
        <v>0</v>
      </c>
      <c r="AI725" s="7">
        <v>0</v>
      </c>
      <c r="AJ725" s="7">
        <v>0</v>
      </c>
      <c r="AK725" s="29">
        <v>0</v>
      </c>
      <c r="AL725" s="7">
        <v>0</v>
      </c>
      <c r="AM725" s="105">
        <v>0</v>
      </c>
      <c r="AN725" s="7">
        <v>0</v>
      </c>
      <c r="AO725" s="11">
        <v>0</v>
      </c>
      <c r="AP725" s="105">
        <v>0</v>
      </c>
      <c r="AQ725" s="11">
        <v>0</v>
      </c>
      <c r="AR725" s="11">
        <v>0</v>
      </c>
      <c r="AS725" s="11">
        <v>0</v>
      </c>
      <c r="AT725" s="11">
        <v>0</v>
      </c>
      <c r="AU725" s="11">
        <v>0</v>
      </c>
      <c r="AV725" s="11">
        <v>0</v>
      </c>
      <c r="AW725" s="11">
        <v>0</v>
      </c>
      <c r="AX725" s="11">
        <v>0</v>
      </c>
      <c r="AZ725" s="11">
        <v>0</v>
      </c>
      <c r="BA725" s="11">
        <v>0</v>
      </c>
    </row>
    <row r="726" spans="1:53" hidden="1" x14ac:dyDescent="0.25">
      <c r="A726">
        <v>7</v>
      </c>
      <c r="B726" t="str">
        <f t="shared" si="81"/>
        <v>GC-2710</v>
      </c>
      <c r="C726" s="2" t="s">
        <v>317</v>
      </c>
      <c r="D726" s="2" t="str">
        <f t="shared" si="82"/>
        <v>2</v>
      </c>
      <c r="E726" s="2" t="str">
        <f t="shared" si="83"/>
        <v>27</v>
      </c>
      <c r="F726" s="2" t="str">
        <f t="shared" si="84"/>
        <v>271</v>
      </c>
      <c r="G726" s="1" t="s">
        <v>965</v>
      </c>
      <c r="H726" s="17">
        <v>0</v>
      </c>
      <c r="I726" s="17"/>
      <c r="J726" s="7">
        <v>0</v>
      </c>
      <c r="K726" s="7">
        <v>0</v>
      </c>
      <c r="L726" s="7">
        <v>0</v>
      </c>
      <c r="M726" s="7"/>
      <c r="N726" s="7">
        <v>0</v>
      </c>
      <c r="O726" s="7">
        <v>0</v>
      </c>
      <c r="P726" s="7">
        <v>0</v>
      </c>
      <c r="Q726" s="7"/>
      <c r="R726" s="7">
        <v>0</v>
      </c>
      <c r="S726" s="7">
        <v>0</v>
      </c>
      <c r="T726" s="7">
        <v>0</v>
      </c>
      <c r="U726" s="7"/>
      <c r="V726" s="7">
        <v>0</v>
      </c>
      <c r="W726" s="7">
        <v>0</v>
      </c>
      <c r="X726" s="7">
        <v>0</v>
      </c>
      <c r="Y726" s="7"/>
      <c r="Z726" s="7">
        <v>0</v>
      </c>
      <c r="AA726" s="7">
        <v>0</v>
      </c>
      <c r="AB726" s="7">
        <v>0</v>
      </c>
      <c r="AC726" s="7"/>
      <c r="AD726" s="7">
        <v>0</v>
      </c>
      <c r="AE726" s="7">
        <v>0</v>
      </c>
      <c r="AF726" s="7">
        <v>0</v>
      </c>
      <c r="AG726" s="29">
        <v>0</v>
      </c>
      <c r="AH726" s="7">
        <v>0</v>
      </c>
      <c r="AI726" s="7">
        <v>0</v>
      </c>
      <c r="AJ726" s="7">
        <v>0</v>
      </c>
      <c r="AK726" s="29">
        <v>0</v>
      </c>
      <c r="AL726" s="7">
        <v>0</v>
      </c>
      <c r="AM726" s="105">
        <v>0</v>
      </c>
      <c r="AN726" s="7">
        <v>0</v>
      </c>
      <c r="AO726" s="11">
        <v>0</v>
      </c>
      <c r="AP726" s="105">
        <v>0</v>
      </c>
      <c r="AQ726" s="11">
        <v>0</v>
      </c>
      <c r="AR726" s="11">
        <v>0</v>
      </c>
      <c r="AS726" s="11">
        <v>0</v>
      </c>
      <c r="AT726" s="11">
        <v>0</v>
      </c>
      <c r="AU726" s="11"/>
      <c r="AV726" s="11">
        <v>0</v>
      </c>
      <c r="AW726" s="11">
        <v>0</v>
      </c>
      <c r="AX726" s="11"/>
      <c r="AZ726" s="11"/>
      <c r="BA726" s="11"/>
    </row>
    <row r="727" spans="1:53" hidden="1" x14ac:dyDescent="0.25">
      <c r="A727">
        <v>7</v>
      </c>
      <c r="B727" t="str">
        <f t="shared" si="81"/>
        <v>GC-2720</v>
      </c>
      <c r="C727" s="2" t="s">
        <v>317</v>
      </c>
      <c r="D727" s="2" t="str">
        <f t="shared" si="82"/>
        <v>2</v>
      </c>
      <c r="E727" s="2" t="str">
        <f t="shared" si="83"/>
        <v>27</v>
      </c>
      <c r="F727" s="2" t="str">
        <f t="shared" si="84"/>
        <v>272</v>
      </c>
      <c r="G727" s="1" t="s">
        <v>966</v>
      </c>
      <c r="H727" s="7">
        <v>0</v>
      </c>
      <c r="I727" s="7"/>
      <c r="J727" s="7">
        <v>0</v>
      </c>
      <c r="K727" s="7">
        <v>0</v>
      </c>
      <c r="L727" s="7">
        <v>0</v>
      </c>
      <c r="M727" s="7"/>
      <c r="N727" s="7">
        <v>0</v>
      </c>
      <c r="O727" s="7">
        <v>0</v>
      </c>
      <c r="P727" s="7">
        <v>0</v>
      </c>
      <c r="Q727" s="7"/>
      <c r="R727" s="7">
        <v>0</v>
      </c>
      <c r="S727" s="7">
        <v>0</v>
      </c>
      <c r="T727" s="7">
        <v>0</v>
      </c>
      <c r="U727" s="7"/>
      <c r="V727" s="7">
        <v>0</v>
      </c>
      <c r="W727" s="7">
        <v>0</v>
      </c>
      <c r="X727" s="7">
        <v>0</v>
      </c>
      <c r="Y727" s="7"/>
      <c r="Z727" s="7">
        <v>0</v>
      </c>
      <c r="AA727" s="7">
        <v>0</v>
      </c>
      <c r="AB727" s="7">
        <v>0</v>
      </c>
      <c r="AC727" s="7"/>
      <c r="AD727" s="7">
        <v>0</v>
      </c>
      <c r="AE727" s="7">
        <v>0</v>
      </c>
      <c r="AF727" s="7">
        <v>0</v>
      </c>
      <c r="AG727" s="29">
        <v>0</v>
      </c>
      <c r="AH727" s="7">
        <v>0</v>
      </c>
      <c r="AI727" s="7">
        <v>0</v>
      </c>
      <c r="AJ727" s="7">
        <v>0</v>
      </c>
      <c r="AK727" s="29">
        <v>0</v>
      </c>
      <c r="AL727" s="7">
        <v>0</v>
      </c>
      <c r="AM727" s="105">
        <v>0</v>
      </c>
      <c r="AN727" s="7">
        <v>0</v>
      </c>
      <c r="AO727" s="11">
        <v>0</v>
      </c>
      <c r="AP727" s="105">
        <v>0</v>
      </c>
      <c r="AQ727" s="11">
        <v>0</v>
      </c>
      <c r="AR727" s="11">
        <v>0</v>
      </c>
      <c r="AS727" s="11">
        <v>0</v>
      </c>
      <c r="AT727" s="11">
        <v>0</v>
      </c>
      <c r="AU727" s="11"/>
      <c r="AV727" s="11">
        <v>0</v>
      </c>
      <c r="AW727" s="11">
        <v>0</v>
      </c>
      <c r="AX727" s="11"/>
      <c r="AZ727" s="11"/>
      <c r="BA727" s="11"/>
    </row>
    <row r="728" spans="1:53" hidden="1" x14ac:dyDescent="0.25">
      <c r="A728">
        <v>7</v>
      </c>
      <c r="B728" t="str">
        <f t="shared" si="81"/>
        <v>GC-2730</v>
      </c>
      <c r="C728" s="2" t="s">
        <v>317</v>
      </c>
      <c r="D728" s="2" t="str">
        <f t="shared" si="82"/>
        <v>2</v>
      </c>
      <c r="E728" s="2" t="str">
        <f t="shared" si="83"/>
        <v>27</v>
      </c>
      <c r="F728" s="2" t="str">
        <f t="shared" si="84"/>
        <v>273</v>
      </c>
      <c r="G728" s="1" t="s">
        <v>967</v>
      </c>
      <c r="H728" s="7">
        <v>0</v>
      </c>
      <c r="I728" s="7"/>
      <c r="J728" s="7">
        <v>0</v>
      </c>
      <c r="K728" s="7">
        <v>0</v>
      </c>
      <c r="L728" s="7">
        <v>0</v>
      </c>
      <c r="M728" s="7"/>
      <c r="N728" s="7">
        <v>0</v>
      </c>
      <c r="O728" s="7">
        <v>0</v>
      </c>
      <c r="P728" s="7">
        <v>0</v>
      </c>
      <c r="Q728" s="7"/>
      <c r="R728" s="7">
        <v>0</v>
      </c>
      <c r="S728" s="7">
        <v>0</v>
      </c>
      <c r="T728" s="7">
        <v>0</v>
      </c>
      <c r="U728" s="7"/>
      <c r="V728" s="7">
        <v>0</v>
      </c>
      <c r="W728" s="7">
        <v>0</v>
      </c>
      <c r="X728" s="7">
        <v>0</v>
      </c>
      <c r="Y728" s="7"/>
      <c r="Z728" s="7">
        <v>0</v>
      </c>
      <c r="AA728" s="7">
        <v>0</v>
      </c>
      <c r="AB728" s="7">
        <v>0</v>
      </c>
      <c r="AC728" s="7"/>
      <c r="AD728" s="7">
        <v>0</v>
      </c>
      <c r="AE728" s="7">
        <v>0</v>
      </c>
      <c r="AF728" s="7">
        <v>0</v>
      </c>
      <c r="AG728" s="29">
        <v>0</v>
      </c>
      <c r="AH728" s="7">
        <v>0</v>
      </c>
      <c r="AI728" s="7">
        <v>0</v>
      </c>
      <c r="AJ728" s="7">
        <v>0</v>
      </c>
      <c r="AK728" s="29">
        <v>0</v>
      </c>
      <c r="AL728" s="7">
        <v>0</v>
      </c>
      <c r="AM728" s="105">
        <v>0</v>
      </c>
      <c r="AN728" s="7">
        <v>0</v>
      </c>
      <c r="AO728" s="11">
        <v>0</v>
      </c>
      <c r="AP728" s="105">
        <v>0</v>
      </c>
      <c r="AQ728" s="11">
        <v>0</v>
      </c>
      <c r="AR728" s="11">
        <v>0</v>
      </c>
      <c r="AS728" s="11">
        <v>0</v>
      </c>
      <c r="AT728" s="11">
        <v>0</v>
      </c>
      <c r="AU728" s="11"/>
      <c r="AV728" s="11">
        <v>0</v>
      </c>
      <c r="AW728" s="11">
        <v>0</v>
      </c>
      <c r="AX728" s="11"/>
      <c r="AZ728" s="11"/>
      <c r="BA728" s="11"/>
    </row>
    <row r="729" spans="1:53" hidden="1" x14ac:dyDescent="0.25">
      <c r="A729">
        <v>7</v>
      </c>
      <c r="B729" t="str">
        <f t="shared" si="81"/>
        <v>GC-2740</v>
      </c>
      <c r="C729" s="2" t="s">
        <v>317</v>
      </c>
      <c r="D729" s="2" t="str">
        <f t="shared" si="82"/>
        <v>2</v>
      </c>
      <c r="E729" s="2" t="str">
        <f t="shared" si="83"/>
        <v>27</v>
      </c>
      <c r="F729" s="2" t="str">
        <f t="shared" si="84"/>
        <v>274</v>
      </c>
      <c r="G729" s="1" t="s">
        <v>968</v>
      </c>
      <c r="H729" s="7">
        <v>0</v>
      </c>
      <c r="I729" s="7"/>
      <c r="J729" s="7">
        <v>0</v>
      </c>
      <c r="K729" s="7">
        <v>0</v>
      </c>
      <c r="L729" s="7">
        <v>0</v>
      </c>
      <c r="M729" s="7"/>
      <c r="N729" s="7">
        <v>0</v>
      </c>
      <c r="O729" s="7">
        <v>0</v>
      </c>
      <c r="P729" s="7">
        <v>0</v>
      </c>
      <c r="Q729" s="7"/>
      <c r="R729" s="7">
        <v>0</v>
      </c>
      <c r="S729" s="7">
        <v>0</v>
      </c>
      <c r="T729" s="7">
        <v>0</v>
      </c>
      <c r="U729" s="7"/>
      <c r="V729" s="7">
        <v>0</v>
      </c>
      <c r="W729" s="7">
        <v>0</v>
      </c>
      <c r="X729" s="7">
        <v>0</v>
      </c>
      <c r="Y729" s="7"/>
      <c r="Z729" s="7">
        <v>0</v>
      </c>
      <c r="AA729" s="7">
        <v>0</v>
      </c>
      <c r="AB729" s="7">
        <v>0</v>
      </c>
      <c r="AC729" s="7"/>
      <c r="AD729" s="7">
        <v>0</v>
      </c>
      <c r="AE729" s="7">
        <v>0</v>
      </c>
      <c r="AF729" s="7">
        <v>0</v>
      </c>
      <c r="AG729" s="29">
        <v>0</v>
      </c>
      <c r="AH729" s="7">
        <v>0</v>
      </c>
      <c r="AI729" s="7">
        <v>0</v>
      </c>
      <c r="AJ729" s="7">
        <v>0</v>
      </c>
      <c r="AK729" s="29">
        <v>0</v>
      </c>
      <c r="AL729" s="7">
        <v>0</v>
      </c>
      <c r="AM729" s="105">
        <v>0</v>
      </c>
      <c r="AN729" s="7">
        <v>0</v>
      </c>
      <c r="AO729" s="11">
        <v>0</v>
      </c>
      <c r="AP729" s="105">
        <v>0</v>
      </c>
      <c r="AQ729" s="11">
        <v>0</v>
      </c>
      <c r="AR729" s="11">
        <v>0</v>
      </c>
      <c r="AS729" s="11">
        <v>0</v>
      </c>
      <c r="AT729" s="11">
        <v>0</v>
      </c>
      <c r="AU729" s="11"/>
      <c r="AV729" s="11">
        <v>0</v>
      </c>
      <c r="AW729" s="11">
        <v>0</v>
      </c>
      <c r="AX729" s="11"/>
      <c r="AZ729" s="11"/>
      <c r="BA729" s="11"/>
    </row>
    <row r="730" spans="1:53" hidden="1" x14ac:dyDescent="0.25">
      <c r="A730">
        <v>7</v>
      </c>
      <c r="B730" t="str">
        <f t="shared" si="81"/>
        <v>GC-2750</v>
      </c>
      <c r="C730" s="2" t="s">
        <v>317</v>
      </c>
      <c r="D730" s="2" t="str">
        <f t="shared" si="82"/>
        <v>2</v>
      </c>
      <c r="E730" s="2" t="str">
        <f t="shared" si="83"/>
        <v>27</v>
      </c>
      <c r="F730" s="2" t="str">
        <f t="shared" si="84"/>
        <v>275</v>
      </c>
      <c r="G730" s="1" t="s">
        <v>969</v>
      </c>
      <c r="H730" s="7">
        <v>0</v>
      </c>
      <c r="I730" s="7"/>
      <c r="J730" s="7">
        <v>0</v>
      </c>
      <c r="K730" s="7">
        <v>0</v>
      </c>
      <c r="L730" s="7">
        <v>0</v>
      </c>
      <c r="M730" s="7"/>
      <c r="N730" s="7">
        <v>0</v>
      </c>
      <c r="O730" s="7">
        <v>0</v>
      </c>
      <c r="P730" s="7">
        <v>0</v>
      </c>
      <c r="Q730" s="7"/>
      <c r="R730" s="7">
        <v>0</v>
      </c>
      <c r="S730" s="7">
        <v>0</v>
      </c>
      <c r="T730" s="7">
        <v>0</v>
      </c>
      <c r="U730" s="7"/>
      <c r="V730" s="7">
        <v>0</v>
      </c>
      <c r="W730" s="7">
        <v>0</v>
      </c>
      <c r="X730" s="7">
        <v>0</v>
      </c>
      <c r="Y730" s="7"/>
      <c r="Z730" s="7">
        <v>0</v>
      </c>
      <c r="AA730" s="7">
        <v>0</v>
      </c>
      <c r="AB730" s="7">
        <v>0</v>
      </c>
      <c r="AC730" s="7"/>
      <c r="AD730" s="7">
        <v>0</v>
      </c>
      <c r="AE730" s="7">
        <v>0</v>
      </c>
      <c r="AF730" s="7">
        <v>0</v>
      </c>
      <c r="AG730" s="29">
        <v>0</v>
      </c>
      <c r="AH730" s="7">
        <v>0</v>
      </c>
      <c r="AI730" s="7">
        <v>0</v>
      </c>
      <c r="AJ730" s="7">
        <v>0</v>
      </c>
      <c r="AK730" s="29">
        <v>0</v>
      </c>
      <c r="AL730" s="7">
        <v>0</v>
      </c>
      <c r="AM730" s="105">
        <v>0</v>
      </c>
      <c r="AN730" s="7">
        <v>0</v>
      </c>
      <c r="AO730" s="11">
        <v>0</v>
      </c>
      <c r="AP730" s="105">
        <v>0</v>
      </c>
      <c r="AQ730" s="11">
        <v>0</v>
      </c>
      <c r="AR730" s="11">
        <v>0</v>
      </c>
      <c r="AS730" s="11">
        <v>0</v>
      </c>
      <c r="AT730" s="11">
        <v>0</v>
      </c>
      <c r="AU730" s="11"/>
      <c r="AV730" s="11">
        <v>0</v>
      </c>
      <c r="AW730" s="11">
        <v>0</v>
      </c>
      <c r="AX730" s="11"/>
      <c r="AZ730" s="11"/>
      <c r="BA730" s="11"/>
    </row>
    <row r="731" spans="1:53" hidden="1" x14ac:dyDescent="0.25">
      <c r="A731">
        <v>7</v>
      </c>
      <c r="B731" t="str">
        <f t="shared" si="81"/>
        <v>GC-2810</v>
      </c>
      <c r="C731" s="2" t="s">
        <v>317</v>
      </c>
      <c r="D731" s="2" t="str">
        <f t="shared" si="82"/>
        <v>2</v>
      </c>
      <c r="E731" s="2" t="str">
        <f t="shared" si="83"/>
        <v>28</v>
      </c>
      <c r="F731" s="2" t="str">
        <f t="shared" si="84"/>
        <v>281</v>
      </c>
      <c r="G731" s="1" t="s">
        <v>644</v>
      </c>
      <c r="H731" s="7">
        <v>0</v>
      </c>
      <c r="I731" s="7"/>
      <c r="J731" s="7">
        <v>0</v>
      </c>
      <c r="K731" s="7">
        <v>0</v>
      </c>
      <c r="L731" s="7">
        <v>0</v>
      </c>
      <c r="M731" s="7"/>
      <c r="N731" s="7">
        <v>0</v>
      </c>
      <c r="O731" s="7">
        <v>0</v>
      </c>
      <c r="P731" s="7">
        <v>0</v>
      </c>
      <c r="Q731" s="7"/>
      <c r="R731" s="7">
        <v>0</v>
      </c>
      <c r="S731" s="7">
        <v>0</v>
      </c>
      <c r="T731" s="7">
        <v>0</v>
      </c>
      <c r="U731" s="7"/>
      <c r="V731" s="7">
        <v>0</v>
      </c>
      <c r="W731" s="7">
        <v>0</v>
      </c>
      <c r="X731" s="7">
        <v>0</v>
      </c>
      <c r="Y731" s="7"/>
      <c r="Z731" s="7">
        <v>0</v>
      </c>
      <c r="AA731" s="7">
        <v>0</v>
      </c>
      <c r="AB731" s="7">
        <v>0</v>
      </c>
      <c r="AC731" s="7"/>
      <c r="AD731" s="7">
        <v>0</v>
      </c>
      <c r="AE731" s="7">
        <v>0</v>
      </c>
      <c r="AF731" s="7">
        <v>0</v>
      </c>
      <c r="AG731" s="29">
        <v>0</v>
      </c>
      <c r="AH731" s="7">
        <v>0</v>
      </c>
      <c r="AI731" s="7">
        <v>0</v>
      </c>
      <c r="AJ731" s="7">
        <v>0</v>
      </c>
      <c r="AK731" s="29">
        <v>0</v>
      </c>
      <c r="AL731" s="7">
        <v>0</v>
      </c>
      <c r="AM731" s="105">
        <v>0</v>
      </c>
      <c r="AN731" s="7">
        <v>0</v>
      </c>
      <c r="AO731" s="11">
        <v>0</v>
      </c>
      <c r="AP731" s="105">
        <v>0</v>
      </c>
      <c r="AQ731" s="11">
        <v>0</v>
      </c>
      <c r="AR731" s="11">
        <v>0</v>
      </c>
      <c r="AS731" s="11">
        <v>0</v>
      </c>
      <c r="AT731" s="11">
        <v>0</v>
      </c>
      <c r="AU731" s="11">
        <v>0</v>
      </c>
      <c r="AV731" s="11">
        <v>0</v>
      </c>
      <c r="AW731" s="11">
        <v>0</v>
      </c>
      <c r="AX731" s="11">
        <v>0</v>
      </c>
      <c r="AZ731" s="11">
        <v>0</v>
      </c>
      <c r="BA731" s="11">
        <v>0</v>
      </c>
    </row>
    <row r="732" spans="1:53" hidden="1" x14ac:dyDescent="0.25">
      <c r="A732">
        <v>7</v>
      </c>
      <c r="B732" t="str">
        <f t="shared" si="81"/>
        <v>GC-2820</v>
      </c>
      <c r="C732" s="2" t="s">
        <v>317</v>
      </c>
      <c r="D732" s="2" t="str">
        <f t="shared" si="82"/>
        <v>2</v>
      </c>
      <c r="E732" s="2" t="str">
        <f t="shared" si="83"/>
        <v>28</v>
      </c>
      <c r="F732" s="2" t="str">
        <f t="shared" si="84"/>
        <v>282</v>
      </c>
      <c r="G732" s="1" t="s">
        <v>645</v>
      </c>
      <c r="H732" s="7">
        <v>0</v>
      </c>
      <c r="I732" s="7"/>
      <c r="J732" s="7">
        <v>0</v>
      </c>
      <c r="K732" s="7">
        <v>0</v>
      </c>
      <c r="L732" s="7">
        <v>0</v>
      </c>
      <c r="M732" s="7"/>
      <c r="N732" s="7">
        <v>0</v>
      </c>
      <c r="O732" s="7">
        <v>0</v>
      </c>
      <c r="P732" s="7">
        <v>0</v>
      </c>
      <c r="Q732" s="7"/>
      <c r="R732" s="7">
        <v>0</v>
      </c>
      <c r="S732" s="7">
        <v>0</v>
      </c>
      <c r="T732" s="7">
        <v>0</v>
      </c>
      <c r="U732" s="7"/>
      <c r="V732" s="7">
        <v>0</v>
      </c>
      <c r="W732" s="7">
        <v>0</v>
      </c>
      <c r="X732" s="7">
        <v>0</v>
      </c>
      <c r="Y732" s="7"/>
      <c r="Z732" s="7">
        <v>0</v>
      </c>
      <c r="AA732" s="7">
        <v>0</v>
      </c>
      <c r="AB732" s="7">
        <v>0</v>
      </c>
      <c r="AC732" s="7"/>
      <c r="AD732" s="7">
        <v>0</v>
      </c>
      <c r="AE732" s="7">
        <v>0</v>
      </c>
      <c r="AF732" s="7">
        <v>0</v>
      </c>
      <c r="AG732" s="29">
        <v>0</v>
      </c>
      <c r="AH732" s="7">
        <v>0</v>
      </c>
      <c r="AI732" s="7">
        <v>0</v>
      </c>
      <c r="AJ732" s="7">
        <v>0</v>
      </c>
      <c r="AK732" s="29">
        <v>0</v>
      </c>
      <c r="AL732" s="7">
        <v>0</v>
      </c>
      <c r="AM732" s="105">
        <v>0</v>
      </c>
      <c r="AN732" s="7">
        <v>0</v>
      </c>
      <c r="AO732" s="11">
        <v>0</v>
      </c>
      <c r="AP732" s="105">
        <v>0</v>
      </c>
      <c r="AQ732" s="11">
        <v>0</v>
      </c>
      <c r="AR732" s="11">
        <v>0</v>
      </c>
      <c r="AS732" s="11">
        <v>0</v>
      </c>
      <c r="AT732" s="11">
        <v>0</v>
      </c>
      <c r="AU732" s="11">
        <v>0</v>
      </c>
      <c r="AV732" s="11">
        <v>0</v>
      </c>
      <c r="AW732" s="11">
        <v>0</v>
      </c>
      <c r="AX732" s="11">
        <v>0</v>
      </c>
      <c r="AZ732" s="11">
        <v>0</v>
      </c>
      <c r="BA732" s="11">
        <v>0</v>
      </c>
    </row>
    <row r="733" spans="1:53" hidden="1" x14ac:dyDescent="0.25">
      <c r="A733">
        <v>7</v>
      </c>
      <c r="B733" t="str">
        <f t="shared" si="81"/>
        <v>GC-2830</v>
      </c>
      <c r="C733" s="2" t="s">
        <v>317</v>
      </c>
      <c r="D733" s="2" t="str">
        <f t="shared" si="82"/>
        <v>2</v>
      </c>
      <c r="E733" s="2" t="str">
        <f t="shared" si="83"/>
        <v>28</v>
      </c>
      <c r="F733" s="2" t="str">
        <f t="shared" si="84"/>
        <v>283</v>
      </c>
      <c r="G733" s="1" t="s">
        <v>646</v>
      </c>
      <c r="H733" s="7">
        <v>10</v>
      </c>
      <c r="I733" s="7"/>
      <c r="J733" s="7">
        <v>5.827</v>
      </c>
      <c r="K733" s="7">
        <v>5.827</v>
      </c>
      <c r="L733" s="7">
        <v>7.5</v>
      </c>
      <c r="M733" s="7"/>
      <c r="N733" s="7">
        <v>0</v>
      </c>
      <c r="O733" s="7">
        <v>0</v>
      </c>
      <c r="P733" s="7">
        <v>5</v>
      </c>
      <c r="Q733" s="7"/>
      <c r="R733" s="7">
        <v>4</v>
      </c>
      <c r="S733" s="7">
        <v>3.5385200000000001</v>
      </c>
      <c r="T733" s="7">
        <v>5</v>
      </c>
      <c r="U733" s="7"/>
      <c r="V733" s="7">
        <v>0</v>
      </c>
      <c r="W733" s="7">
        <v>0</v>
      </c>
      <c r="X733" s="7">
        <v>5</v>
      </c>
      <c r="Y733" s="7"/>
      <c r="Z733" s="7">
        <v>3.6525599999999998</v>
      </c>
      <c r="AA733" s="7">
        <v>3.6525599999999998</v>
      </c>
      <c r="AB733" s="7">
        <v>4</v>
      </c>
      <c r="AC733" s="7"/>
      <c r="AD733" s="7">
        <v>3.6387399999999999</v>
      </c>
      <c r="AE733" s="7">
        <v>3.6387399999999999</v>
      </c>
      <c r="AF733" s="7">
        <v>4</v>
      </c>
      <c r="AG733" s="29">
        <v>3.69333</v>
      </c>
      <c r="AH733" s="7">
        <v>3.69333</v>
      </c>
      <c r="AI733" s="7">
        <v>3.69333</v>
      </c>
      <c r="AJ733" s="7">
        <v>4</v>
      </c>
      <c r="AK733" s="29">
        <v>3.7683</v>
      </c>
      <c r="AL733" s="7">
        <v>3.7683</v>
      </c>
      <c r="AM733" s="105">
        <v>3.7683</v>
      </c>
      <c r="AN733" s="7">
        <v>4</v>
      </c>
      <c r="AO733" s="11">
        <v>3.8487300000000002</v>
      </c>
      <c r="AP733" s="105">
        <v>3.8487300000000002</v>
      </c>
      <c r="AQ733" s="11">
        <v>3.8487300000000002</v>
      </c>
      <c r="AR733" s="11">
        <v>4</v>
      </c>
      <c r="AS733" s="11">
        <v>3.9386199999999998</v>
      </c>
      <c r="AT733" s="11">
        <v>3.9386199999999998</v>
      </c>
      <c r="AU733" s="11">
        <v>3.9386199999999998</v>
      </c>
      <c r="AV733" s="11">
        <v>0</v>
      </c>
      <c r="AW733" s="11">
        <v>0</v>
      </c>
      <c r="AX733" s="11">
        <v>0</v>
      </c>
      <c r="AZ733" s="11">
        <v>0</v>
      </c>
      <c r="BA733" s="11">
        <v>0</v>
      </c>
    </row>
    <row r="734" spans="1:53" hidden="1" x14ac:dyDescent="0.25">
      <c r="A734">
        <v>7</v>
      </c>
      <c r="B734" t="str">
        <f t="shared" si="81"/>
        <v>GC-3610</v>
      </c>
      <c r="C734" s="2" t="s">
        <v>317</v>
      </c>
      <c r="D734" s="2" t="str">
        <f t="shared" si="82"/>
        <v>3</v>
      </c>
      <c r="E734" s="2" t="str">
        <f t="shared" si="83"/>
        <v>36</v>
      </c>
      <c r="F734" s="2" t="str">
        <f t="shared" si="84"/>
        <v>361</v>
      </c>
      <c r="G734" s="1" t="s">
        <v>649</v>
      </c>
      <c r="H734" s="7">
        <v>0</v>
      </c>
      <c r="I734" s="7"/>
      <c r="J734" s="7">
        <v>0</v>
      </c>
      <c r="K734" s="7">
        <v>0</v>
      </c>
      <c r="L734" s="7">
        <v>0</v>
      </c>
      <c r="M734" s="7"/>
      <c r="N734" s="7">
        <v>0</v>
      </c>
      <c r="O734" s="7">
        <v>0</v>
      </c>
      <c r="P734" s="7">
        <v>0</v>
      </c>
      <c r="Q734" s="7"/>
      <c r="R734" s="7">
        <v>0</v>
      </c>
      <c r="S734" s="7">
        <v>0</v>
      </c>
      <c r="T734" s="7">
        <v>0</v>
      </c>
      <c r="U734" s="7"/>
      <c r="V734" s="7">
        <v>0</v>
      </c>
      <c r="W734" s="7">
        <v>0</v>
      </c>
      <c r="X734" s="7">
        <v>0</v>
      </c>
      <c r="Y734" s="7"/>
      <c r="Z734" s="7">
        <v>0</v>
      </c>
      <c r="AA734" s="7">
        <v>0</v>
      </c>
      <c r="AB734" s="7">
        <v>0</v>
      </c>
      <c r="AC734" s="7"/>
      <c r="AD734" s="7">
        <v>0</v>
      </c>
      <c r="AE734" s="7">
        <v>0</v>
      </c>
      <c r="AF734" s="7">
        <v>0</v>
      </c>
      <c r="AG734" s="29">
        <v>0</v>
      </c>
      <c r="AH734" s="7">
        <v>0</v>
      </c>
      <c r="AI734" s="7">
        <v>0</v>
      </c>
      <c r="AJ734" s="7">
        <v>0</v>
      </c>
      <c r="AK734" s="29">
        <v>0</v>
      </c>
      <c r="AL734" s="7">
        <v>0</v>
      </c>
      <c r="AM734" s="105">
        <v>0</v>
      </c>
      <c r="AN734" s="7">
        <v>0</v>
      </c>
      <c r="AO734" s="11">
        <v>0</v>
      </c>
      <c r="AP734" s="105">
        <v>0</v>
      </c>
      <c r="AQ734" s="11">
        <v>0</v>
      </c>
      <c r="AR734" s="11">
        <v>0</v>
      </c>
      <c r="AS734" s="11">
        <v>0</v>
      </c>
      <c r="AT734" s="11">
        <v>0</v>
      </c>
      <c r="AU734" s="11">
        <v>0</v>
      </c>
      <c r="AV734" s="11">
        <v>0</v>
      </c>
      <c r="AW734" s="11">
        <v>0</v>
      </c>
      <c r="AX734" s="11">
        <v>0</v>
      </c>
      <c r="AZ734" s="11">
        <v>0</v>
      </c>
      <c r="BA734" s="11">
        <v>0</v>
      </c>
    </row>
    <row r="735" spans="1:53" hidden="1" x14ac:dyDescent="0.25">
      <c r="A735">
        <v>7</v>
      </c>
      <c r="B735" t="str">
        <f t="shared" si="81"/>
        <v>GC-3620</v>
      </c>
      <c r="C735" s="2" t="s">
        <v>317</v>
      </c>
      <c r="D735" s="2" t="str">
        <f t="shared" si="82"/>
        <v>3</v>
      </c>
      <c r="E735" s="2" t="str">
        <f t="shared" si="83"/>
        <v>36</v>
      </c>
      <c r="F735" s="2" t="str">
        <f t="shared" si="84"/>
        <v>362</v>
      </c>
      <c r="G735" s="1" t="s">
        <v>650</v>
      </c>
      <c r="H735" s="7">
        <v>0</v>
      </c>
      <c r="I735" s="7"/>
      <c r="J735" s="7">
        <v>0</v>
      </c>
      <c r="K735" s="7">
        <v>0</v>
      </c>
      <c r="L735" s="7">
        <v>0</v>
      </c>
      <c r="M735" s="7"/>
      <c r="N735" s="7">
        <v>0</v>
      </c>
      <c r="O735" s="7">
        <v>0</v>
      </c>
      <c r="P735" s="7">
        <v>0</v>
      </c>
      <c r="Q735" s="7"/>
      <c r="R735" s="7">
        <v>0</v>
      </c>
      <c r="S735" s="7">
        <v>0</v>
      </c>
      <c r="T735" s="7">
        <v>0</v>
      </c>
      <c r="U735" s="7"/>
      <c r="V735" s="7">
        <v>0</v>
      </c>
      <c r="W735" s="7">
        <v>0</v>
      </c>
      <c r="X735" s="7">
        <v>0</v>
      </c>
      <c r="Y735" s="7"/>
      <c r="Z735" s="7">
        <v>0</v>
      </c>
      <c r="AA735" s="7">
        <v>0</v>
      </c>
      <c r="AB735" s="7">
        <v>0</v>
      </c>
      <c r="AC735" s="7"/>
      <c r="AD735" s="7">
        <v>0</v>
      </c>
      <c r="AE735" s="7">
        <v>0</v>
      </c>
      <c r="AF735" s="7">
        <v>0</v>
      </c>
      <c r="AG735" s="29">
        <v>0</v>
      </c>
      <c r="AH735" s="7">
        <v>0</v>
      </c>
      <c r="AI735" s="7">
        <v>0</v>
      </c>
      <c r="AJ735" s="7">
        <v>0</v>
      </c>
      <c r="AK735" s="29">
        <v>0</v>
      </c>
      <c r="AL735" s="7">
        <v>0</v>
      </c>
      <c r="AM735" s="105">
        <v>0</v>
      </c>
      <c r="AN735" s="7">
        <v>0</v>
      </c>
      <c r="AO735" s="11">
        <v>0</v>
      </c>
      <c r="AP735" s="105">
        <v>0</v>
      </c>
      <c r="AQ735" s="11">
        <v>0</v>
      </c>
      <c r="AR735" s="11">
        <v>0</v>
      </c>
      <c r="AS735" s="11">
        <v>0</v>
      </c>
      <c r="AT735" s="11">
        <v>0</v>
      </c>
      <c r="AU735" s="11">
        <v>0</v>
      </c>
      <c r="AV735" s="11">
        <v>0</v>
      </c>
      <c r="AW735" s="11">
        <v>0</v>
      </c>
      <c r="AX735" s="11">
        <v>0</v>
      </c>
      <c r="AZ735" s="11">
        <v>0</v>
      </c>
      <c r="BA735" s="11">
        <v>0</v>
      </c>
    </row>
    <row r="736" spans="1:53" hidden="1" x14ac:dyDescent="0.25">
      <c r="A736">
        <v>7</v>
      </c>
      <c r="B736" t="str">
        <f t="shared" si="81"/>
        <v>GC-3630</v>
      </c>
      <c r="C736" s="2" t="s">
        <v>317</v>
      </c>
      <c r="D736" s="2" t="str">
        <f t="shared" si="82"/>
        <v>3</v>
      </c>
      <c r="E736" s="2" t="str">
        <f t="shared" si="83"/>
        <v>36</v>
      </c>
      <c r="F736" s="2" t="str">
        <f t="shared" si="84"/>
        <v>363</v>
      </c>
      <c r="G736" s="1" t="s">
        <v>651</v>
      </c>
      <c r="H736" s="7">
        <v>0</v>
      </c>
      <c r="I736" s="7"/>
      <c r="J736" s="7">
        <v>0</v>
      </c>
      <c r="K736" s="7">
        <v>0</v>
      </c>
      <c r="L736" s="7">
        <v>0</v>
      </c>
      <c r="M736" s="7"/>
      <c r="N736" s="7">
        <v>0</v>
      </c>
      <c r="O736" s="7">
        <v>0</v>
      </c>
      <c r="P736" s="7">
        <v>0</v>
      </c>
      <c r="Q736" s="7"/>
      <c r="R736" s="7">
        <v>2.2850000000000001</v>
      </c>
      <c r="S736" s="7">
        <v>2.2850000000000001</v>
      </c>
      <c r="T736" s="7">
        <v>0</v>
      </c>
      <c r="U736" s="7"/>
      <c r="V736" s="7">
        <v>0</v>
      </c>
      <c r="W736" s="7">
        <v>0</v>
      </c>
      <c r="X736" s="7">
        <v>0</v>
      </c>
      <c r="Y736" s="7"/>
      <c r="Z736" s="7">
        <v>0</v>
      </c>
      <c r="AA736" s="7">
        <v>0</v>
      </c>
      <c r="AB736" s="7">
        <v>0</v>
      </c>
      <c r="AC736" s="7"/>
      <c r="AD736" s="7">
        <v>0</v>
      </c>
      <c r="AE736" s="7">
        <v>0</v>
      </c>
      <c r="AF736" s="7">
        <v>0</v>
      </c>
      <c r="AG736" s="29">
        <v>2.6686799999999997</v>
      </c>
      <c r="AH736" s="7">
        <v>0</v>
      </c>
      <c r="AI736" s="7">
        <v>0</v>
      </c>
      <c r="AJ736" s="7">
        <v>0</v>
      </c>
      <c r="AK736" s="29">
        <v>0</v>
      </c>
      <c r="AL736" s="7">
        <v>0</v>
      </c>
      <c r="AM736" s="105">
        <v>0</v>
      </c>
      <c r="AN736" s="7">
        <v>0</v>
      </c>
      <c r="AO736" s="11">
        <v>0</v>
      </c>
      <c r="AP736" s="105">
        <v>0</v>
      </c>
      <c r="AQ736" s="11">
        <v>0</v>
      </c>
      <c r="AR736" s="11">
        <v>0</v>
      </c>
      <c r="AS736" s="11">
        <v>0</v>
      </c>
      <c r="AT736" s="11">
        <v>0</v>
      </c>
      <c r="AU736" s="11">
        <v>0</v>
      </c>
      <c r="AV736" s="11">
        <v>0</v>
      </c>
      <c r="AW736" s="11">
        <v>0</v>
      </c>
      <c r="AX736" s="11">
        <v>0</v>
      </c>
      <c r="AZ736" s="11">
        <v>0</v>
      </c>
      <c r="BA736" s="11">
        <v>0</v>
      </c>
    </row>
    <row r="737" spans="1:53" hidden="1" x14ac:dyDescent="0.25">
      <c r="A737">
        <v>7</v>
      </c>
      <c r="B737" t="str">
        <f t="shared" si="81"/>
        <v>GC-3640</v>
      </c>
      <c r="C737" s="2" t="s">
        <v>317</v>
      </c>
      <c r="D737" s="2" t="str">
        <f t="shared" si="82"/>
        <v>3</v>
      </c>
      <c r="E737" s="2" t="str">
        <f t="shared" si="83"/>
        <v>36</v>
      </c>
      <c r="F737" s="2" t="str">
        <f t="shared" si="84"/>
        <v>364</v>
      </c>
      <c r="G737" s="1" t="s">
        <v>652</v>
      </c>
      <c r="H737" s="7">
        <v>0</v>
      </c>
      <c r="I737" s="7"/>
      <c r="J737" s="7">
        <v>0</v>
      </c>
      <c r="K737" s="7">
        <v>0</v>
      </c>
      <c r="L737" s="7">
        <v>0</v>
      </c>
      <c r="M737" s="7"/>
      <c r="N737" s="7">
        <v>0</v>
      </c>
      <c r="O737" s="7">
        <v>0</v>
      </c>
      <c r="P737" s="7">
        <v>0</v>
      </c>
      <c r="Q737" s="7"/>
      <c r="R737" s="7">
        <v>0</v>
      </c>
      <c r="S737" s="7">
        <v>0</v>
      </c>
      <c r="T737" s="7">
        <v>0</v>
      </c>
      <c r="U737" s="7"/>
      <c r="V737" s="7">
        <v>0</v>
      </c>
      <c r="W737" s="7">
        <v>0</v>
      </c>
      <c r="X737" s="7">
        <v>0</v>
      </c>
      <c r="Y737" s="7"/>
      <c r="Z737" s="7">
        <v>0</v>
      </c>
      <c r="AA737" s="7">
        <v>0</v>
      </c>
      <c r="AB737" s="7">
        <v>0</v>
      </c>
      <c r="AC737" s="7"/>
      <c r="AD737" s="7">
        <v>0</v>
      </c>
      <c r="AE737" s="7">
        <v>0</v>
      </c>
      <c r="AF737" s="7">
        <v>0</v>
      </c>
      <c r="AG737" s="29">
        <v>0</v>
      </c>
      <c r="AH737" s="7">
        <v>0</v>
      </c>
      <c r="AI737" s="7">
        <v>0</v>
      </c>
      <c r="AJ737" s="7">
        <v>0</v>
      </c>
      <c r="AK737" s="29">
        <v>0</v>
      </c>
      <c r="AL737" s="7">
        <v>0</v>
      </c>
      <c r="AM737" s="105">
        <v>0</v>
      </c>
      <c r="AN737" s="7">
        <v>0</v>
      </c>
      <c r="AO737" s="11">
        <v>0</v>
      </c>
      <c r="AP737" s="105">
        <v>0</v>
      </c>
      <c r="AQ737" s="11">
        <v>0</v>
      </c>
      <c r="AR737" s="11">
        <v>0</v>
      </c>
      <c r="AS737" s="11">
        <v>0</v>
      </c>
      <c r="AT737" s="11">
        <v>0</v>
      </c>
      <c r="AU737" s="11">
        <v>0</v>
      </c>
      <c r="AV737" s="11">
        <v>0</v>
      </c>
      <c r="AW737" s="11">
        <v>0</v>
      </c>
      <c r="AX737" s="11">
        <v>0</v>
      </c>
      <c r="AZ737" s="11">
        <v>0</v>
      </c>
      <c r="BA737" s="11">
        <v>0</v>
      </c>
    </row>
    <row r="738" spans="1:53" hidden="1" x14ac:dyDescent="0.25">
      <c r="A738">
        <v>7</v>
      </c>
      <c r="B738" t="str">
        <f t="shared" si="81"/>
        <v>GC-3650</v>
      </c>
      <c r="C738" s="2" t="s">
        <v>317</v>
      </c>
      <c r="D738" s="2" t="str">
        <f t="shared" si="82"/>
        <v>3</v>
      </c>
      <c r="E738" s="2" t="str">
        <f t="shared" si="83"/>
        <v>36</v>
      </c>
      <c r="F738" s="2" t="str">
        <f t="shared" si="84"/>
        <v>365</v>
      </c>
      <c r="G738" s="1" t="s">
        <v>653</v>
      </c>
      <c r="H738" s="7">
        <v>0</v>
      </c>
      <c r="I738" s="7"/>
      <c r="J738" s="7">
        <v>0</v>
      </c>
      <c r="K738" s="7">
        <v>0</v>
      </c>
      <c r="L738" s="7">
        <v>0</v>
      </c>
      <c r="M738" s="7"/>
      <c r="N738" s="7">
        <v>0</v>
      </c>
      <c r="O738" s="7">
        <v>0</v>
      </c>
      <c r="P738" s="7">
        <v>0</v>
      </c>
      <c r="Q738" s="7"/>
      <c r="R738" s="7">
        <v>0</v>
      </c>
      <c r="S738" s="7">
        <v>0</v>
      </c>
      <c r="T738" s="7">
        <v>0</v>
      </c>
      <c r="U738" s="7"/>
      <c r="V738" s="7">
        <v>0</v>
      </c>
      <c r="W738" s="7">
        <v>0</v>
      </c>
      <c r="X738" s="7">
        <v>0</v>
      </c>
      <c r="Y738" s="7"/>
      <c r="Z738" s="7">
        <v>0</v>
      </c>
      <c r="AA738" s="7">
        <v>0</v>
      </c>
      <c r="AB738" s="7">
        <v>0</v>
      </c>
      <c r="AC738" s="7"/>
      <c r="AD738" s="7">
        <v>0</v>
      </c>
      <c r="AE738" s="7">
        <v>0</v>
      </c>
      <c r="AF738" s="7">
        <v>0</v>
      </c>
      <c r="AG738" s="29">
        <v>0</v>
      </c>
      <c r="AH738" s="7">
        <v>0</v>
      </c>
      <c r="AI738" s="7">
        <v>0</v>
      </c>
      <c r="AJ738" s="7">
        <v>0</v>
      </c>
      <c r="AK738" s="29">
        <v>0</v>
      </c>
      <c r="AL738" s="7">
        <v>0</v>
      </c>
      <c r="AM738" s="105">
        <v>0</v>
      </c>
      <c r="AN738" s="7">
        <v>0</v>
      </c>
      <c r="AO738" s="11">
        <v>0</v>
      </c>
      <c r="AP738" s="105">
        <v>0</v>
      </c>
      <c r="AQ738" s="11">
        <v>0</v>
      </c>
      <c r="AR738" s="11">
        <v>0</v>
      </c>
      <c r="AS738" s="11">
        <v>0</v>
      </c>
      <c r="AT738" s="11">
        <v>0</v>
      </c>
      <c r="AU738" s="11">
        <v>0</v>
      </c>
      <c r="AV738" s="11">
        <v>0</v>
      </c>
      <c r="AW738" s="11">
        <v>0</v>
      </c>
      <c r="AX738" s="11">
        <v>0</v>
      </c>
      <c r="AZ738" s="11">
        <v>0</v>
      </c>
      <c r="BA738" s="11">
        <v>0</v>
      </c>
    </row>
    <row r="739" spans="1:53" hidden="1" x14ac:dyDescent="0.25">
      <c r="A739">
        <v>7</v>
      </c>
      <c r="B739" t="str">
        <f t="shared" si="81"/>
        <v>GC-3660</v>
      </c>
      <c r="C739" s="2" t="s">
        <v>317</v>
      </c>
      <c r="D739" s="2" t="str">
        <f t="shared" si="82"/>
        <v>3</v>
      </c>
      <c r="E739" s="2" t="str">
        <f t="shared" si="83"/>
        <v>36</v>
      </c>
      <c r="F739" s="2" t="str">
        <f t="shared" si="84"/>
        <v>366</v>
      </c>
      <c r="G739" s="1" t="s">
        <v>654</v>
      </c>
      <c r="H739" s="7">
        <v>0</v>
      </c>
      <c r="I739" s="7"/>
      <c r="J739" s="7">
        <v>0</v>
      </c>
      <c r="K739" s="7">
        <v>0</v>
      </c>
      <c r="L739" s="7">
        <v>0</v>
      </c>
      <c r="M739" s="7"/>
      <c r="N739" s="7">
        <v>0</v>
      </c>
      <c r="O739" s="7">
        <v>0</v>
      </c>
      <c r="P739" s="7">
        <v>0</v>
      </c>
      <c r="Q739" s="7"/>
      <c r="R739" s="7">
        <v>0</v>
      </c>
      <c r="S739" s="7">
        <v>0</v>
      </c>
      <c r="T739" s="7">
        <v>0</v>
      </c>
      <c r="U739" s="7"/>
      <c r="V739" s="7">
        <v>0</v>
      </c>
      <c r="W739" s="7">
        <v>0</v>
      </c>
      <c r="X739" s="7">
        <v>0</v>
      </c>
      <c r="Y739" s="7"/>
      <c r="Z739" s="7">
        <v>0</v>
      </c>
      <c r="AA739" s="7">
        <v>0</v>
      </c>
      <c r="AB739" s="7">
        <v>0</v>
      </c>
      <c r="AC739" s="7"/>
      <c r="AD739" s="7">
        <v>0</v>
      </c>
      <c r="AE739" s="7">
        <v>0</v>
      </c>
      <c r="AF739" s="7">
        <v>0</v>
      </c>
      <c r="AG739" s="29">
        <v>0</v>
      </c>
      <c r="AH739" s="7">
        <v>0</v>
      </c>
      <c r="AI739" s="7">
        <v>0</v>
      </c>
      <c r="AJ739" s="7">
        <v>0</v>
      </c>
      <c r="AK739" s="29">
        <v>0</v>
      </c>
      <c r="AL739" s="7">
        <v>0</v>
      </c>
      <c r="AM739" s="105">
        <v>0</v>
      </c>
      <c r="AN739" s="7">
        <v>0</v>
      </c>
      <c r="AO739" s="11">
        <v>0</v>
      </c>
      <c r="AP739" s="105">
        <v>0</v>
      </c>
      <c r="AQ739" s="11">
        <v>0</v>
      </c>
      <c r="AR739" s="11">
        <v>0</v>
      </c>
      <c r="AS739" s="11">
        <v>0</v>
      </c>
      <c r="AT739" s="11">
        <v>0</v>
      </c>
      <c r="AU739" s="11">
        <v>0</v>
      </c>
      <c r="AV739" s="11">
        <v>0</v>
      </c>
      <c r="AW739" s="11">
        <v>0</v>
      </c>
      <c r="AX739" s="11">
        <v>0</v>
      </c>
      <c r="AZ739" s="11">
        <v>0</v>
      </c>
      <c r="BA739" s="11">
        <v>0</v>
      </c>
    </row>
    <row r="740" spans="1:53" hidden="1" x14ac:dyDescent="0.25">
      <c r="A740">
        <v>7</v>
      </c>
      <c r="B740" t="str">
        <f t="shared" si="81"/>
        <v>GC-3670</v>
      </c>
      <c r="C740" s="2" t="s">
        <v>317</v>
      </c>
      <c r="D740" s="2" t="str">
        <f t="shared" si="82"/>
        <v>3</v>
      </c>
      <c r="E740" s="2" t="str">
        <f t="shared" si="83"/>
        <v>36</v>
      </c>
      <c r="F740" s="2" t="str">
        <f t="shared" si="84"/>
        <v>367</v>
      </c>
      <c r="G740" s="1" t="s">
        <v>655</v>
      </c>
      <c r="H740" s="7">
        <v>0</v>
      </c>
      <c r="I740" s="7"/>
      <c r="J740" s="7">
        <v>0</v>
      </c>
      <c r="K740" s="7">
        <v>0</v>
      </c>
      <c r="L740" s="7">
        <v>0</v>
      </c>
      <c r="M740" s="7"/>
      <c r="N740" s="7">
        <v>0</v>
      </c>
      <c r="O740" s="7">
        <v>0</v>
      </c>
      <c r="P740" s="7">
        <v>0</v>
      </c>
      <c r="Q740" s="7"/>
      <c r="R740" s="7">
        <v>0</v>
      </c>
      <c r="S740" s="7">
        <v>0</v>
      </c>
      <c r="T740" s="7">
        <v>0</v>
      </c>
      <c r="U740" s="7"/>
      <c r="V740" s="7">
        <v>0</v>
      </c>
      <c r="W740" s="7">
        <v>0</v>
      </c>
      <c r="X740" s="7">
        <v>0</v>
      </c>
      <c r="Y740" s="7"/>
      <c r="Z740" s="7">
        <v>0</v>
      </c>
      <c r="AA740" s="7">
        <v>0</v>
      </c>
      <c r="AB740" s="7">
        <v>0</v>
      </c>
      <c r="AC740" s="7"/>
      <c r="AD740" s="7">
        <v>0</v>
      </c>
      <c r="AE740" s="7">
        <v>0</v>
      </c>
      <c r="AF740" s="7">
        <v>0</v>
      </c>
      <c r="AG740" s="29">
        <v>0</v>
      </c>
      <c r="AH740" s="7">
        <v>0</v>
      </c>
      <c r="AI740" s="7">
        <v>0</v>
      </c>
      <c r="AJ740" s="7">
        <v>0</v>
      </c>
      <c r="AK740" s="29">
        <v>0</v>
      </c>
      <c r="AL740" s="7">
        <v>0</v>
      </c>
      <c r="AM740" s="105">
        <v>0</v>
      </c>
      <c r="AN740" s="7">
        <v>0</v>
      </c>
      <c r="AO740" s="11">
        <v>0</v>
      </c>
      <c r="AP740" s="105">
        <v>0</v>
      </c>
      <c r="AQ740" s="11">
        <v>0</v>
      </c>
      <c r="AR740" s="11">
        <v>0</v>
      </c>
      <c r="AS740" s="11">
        <v>0</v>
      </c>
      <c r="AT740" s="11">
        <v>0</v>
      </c>
      <c r="AU740" s="11">
        <v>0</v>
      </c>
      <c r="AV740" s="11">
        <v>0</v>
      </c>
      <c r="AW740" s="11">
        <v>0</v>
      </c>
      <c r="AX740" s="11">
        <v>0</v>
      </c>
      <c r="AZ740" s="11">
        <v>0</v>
      </c>
      <c r="BA740" s="11">
        <v>0</v>
      </c>
    </row>
    <row r="741" spans="1:53" hidden="1" x14ac:dyDescent="0.25">
      <c r="A741">
        <v>7</v>
      </c>
      <c r="B741" t="str">
        <f t="shared" si="81"/>
        <v>GC-3680</v>
      </c>
      <c r="C741" s="2" t="s">
        <v>317</v>
      </c>
      <c r="D741" s="2" t="str">
        <f t="shared" si="82"/>
        <v>3</v>
      </c>
      <c r="E741" s="2" t="str">
        <f t="shared" si="83"/>
        <v>36</v>
      </c>
      <c r="F741" s="2" t="str">
        <f t="shared" si="84"/>
        <v>368</v>
      </c>
      <c r="G741" s="1" t="s">
        <v>656</v>
      </c>
      <c r="H741" s="7">
        <v>0</v>
      </c>
      <c r="I741" s="7"/>
      <c r="J741" s="7">
        <v>0</v>
      </c>
      <c r="K741" s="7">
        <v>0</v>
      </c>
      <c r="L741" s="7">
        <v>0</v>
      </c>
      <c r="M741" s="7"/>
      <c r="N741" s="7">
        <v>0</v>
      </c>
      <c r="O741" s="7">
        <v>0</v>
      </c>
      <c r="P741" s="7">
        <v>0</v>
      </c>
      <c r="Q741" s="7"/>
      <c r="R741" s="7">
        <v>0</v>
      </c>
      <c r="S741" s="7">
        <v>0</v>
      </c>
      <c r="T741" s="7">
        <v>0</v>
      </c>
      <c r="U741" s="7"/>
      <c r="V741" s="7">
        <v>0</v>
      </c>
      <c r="W741" s="7">
        <v>0</v>
      </c>
      <c r="X741" s="7">
        <v>0</v>
      </c>
      <c r="Y741" s="7"/>
      <c r="Z741" s="7">
        <v>0</v>
      </c>
      <c r="AA741" s="7">
        <v>0</v>
      </c>
      <c r="AB741" s="7">
        <v>0</v>
      </c>
      <c r="AC741" s="7"/>
      <c r="AD741" s="7">
        <v>0</v>
      </c>
      <c r="AE741" s="7">
        <v>0</v>
      </c>
      <c r="AF741" s="7">
        <v>0</v>
      </c>
      <c r="AG741" s="29">
        <v>0</v>
      </c>
      <c r="AH741" s="7">
        <v>0</v>
      </c>
      <c r="AI741" s="7">
        <v>0</v>
      </c>
      <c r="AJ741" s="7">
        <v>0</v>
      </c>
      <c r="AK741" s="29">
        <v>0</v>
      </c>
      <c r="AL741" s="7">
        <v>0</v>
      </c>
      <c r="AM741" s="105">
        <v>0</v>
      </c>
      <c r="AN741" s="7">
        <v>0</v>
      </c>
      <c r="AO741" s="11">
        <v>0</v>
      </c>
      <c r="AP741" s="105">
        <v>0</v>
      </c>
      <c r="AQ741" s="11">
        <v>0</v>
      </c>
      <c r="AR741" s="11">
        <v>0</v>
      </c>
      <c r="AS741" s="11">
        <v>0</v>
      </c>
      <c r="AT741" s="11">
        <v>0</v>
      </c>
      <c r="AU741" s="11">
        <v>0</v>
      </c>
      <c r="AV741" s="11">
        <v>0</v>
      </c>
      <c r="AW741" s="11">
        <v>0</v>
      </c>
      <c r="AX741" s="11">
        <v>0</v>
      </c>
      <c r="AZ741" s="11">
        <v>0</v>
      </c>
      <c r="BA741" s="11">
        <v>0</v>
      </c>
    </row>
    <row r="742" spans="1:53" hidden="1" x14ac:dyDescent="0.25">
      <c r="A742">
        <v>7</v>
      </c>
      <c r="B742" t="str">
        <f t="shared" si="81"/>
        <v>GC-3690</v>
      </c>
      <c r="C742" s="2" t="s">
        <v>317</v>
      </c>
      <c r="D742" s="2" t="str">
        <f t="shared" ref="D742:D773" si="85">LEFT($G742,1)</f>
        <v>3</v>
      </c>
      <c r="E742" s="2" t="str">
        <f t="shared" ref="E742:E773" si="86">LEFT($G742,2)</f>
        <v>36</v>
      </c>
      <c r="F742" s="2" t="str">
        <f t="shared" ref="F742:F773" si="87">LEFT($G742,3)</f>
        <v>369</v>
      </c>
      <c r="G742" s="1" t="s">
        <v>657</v>
      </c>
      <c r="H742" s="7">
        <v>0</v>
      </c>
      <c r="I742" s="7"/>
      <c r="J742" s="7">
        <v>0</v>
      </c>
      <c r="K742" s="7">
        <v>0</v>
      </c>
      <c r="L742" s="7">
        <v>0</v>
      </c>
      <c r="M742" s="7"/>
      <c r="N742" s="7">
        <v>0</v>
      </c>
      <c r="O742" s="7">
        <v>0</v>
      </c>
      <c r="P742" s="7">
        <v>0</v>
      </c>
      <c r="Q742" s="7"/>
      <c r="R742" s="7">
        <v>0</v>
      </c>
      <c r="S742" s="7">
        <v>0</v>
      </c>
      <c r="T742" s="7">
        <v>0</v>
      </c>
      <c r="U742" s="7"/>
      <c r="V742" s="7">
        <v>0</v>
      </c>
      <c r="W742" s="7">
        <v>0</v>
      </c>
      <c r="X742" s="7">
        <v>0</v>
      </c>
      <c r="Y742" s="7"/>
      <c r="Z742" s="7">
        <v>0</v>
      </c>
      <c r="AA742" s="7">
        <v>0</v>
      </c>
      <c r="AB742" s="7">
        <v>0</v>
      </c>
      <c r="AC742" s="7"/>
      <c r="AD742" s="7">
        <v>0</v>
      </c>
      <c r="AE742" s="7">
        <v>0</v>
      </c>
      <c r="AF742" s="7">
        <v>0</v>
      </c>
      <c r="AG742" s="29">
        <v>0</v>
      </c>
      <c r="AH742" s="7">
        <v>0</v>
      </c>
      <c r="AI742" s="7">
        <v>0</v>
      </c>
      <c r="AJ742" s="7">
        <v>0</v>
      </c>
      <c r="AK742" s="29">
        <v>0</v>
      </c>
      <c r="AL742" s="7">
        <v>0</v>
      </c>
      <c r="AM742" s="105">
        <v>0</v>
      </c>
      <c r="AN742" s="7">
        <v>0</v>
      </c>
      <c r="AO742" s="11">
        <v>0</v>
      </c>
      <c r="AP742" s="105">
        <v>0</v>
      </c>
      <c r="AQ742" s="11">
        <v>0</v>
      </c>
      <c r="AR742" s="11">
        <v>0</v>
      </c>
      <c r="AS742" s="11">
        <v>0</v>
      </c>
      <c r="AT742" s="11">
        <v>0</v>
      </c>
      <c r="AU742" s="11">
        <v>0</v>
      </c>
      <c r="AV742" s="11">
        <v>0</v>
      </c>
      <c r="AW742" s="11">
        <v>0</v>
      </c>
      <c r="AX742" s="11">
        <v>0</v>
      </c>
      <c r="AZ742" s="11">
        <v>0</v>
      </c>
      <c r="BA742" s="11">
        <v>0</v>
      </c>
    </row>
    <row r="743" spans="1:53" hidden="1" x14ac:dyDescent="0.25">
      <c r="A743">
        <v>7</v>
      </c>
      <c r="B743" t="str">
        <f t="shared" si="81"/>
        <v>GC-3710</v>
      </c>
      <c r="C743" s="2" t="s">
        <v>317</v>
      </c>
      <c r="D743" s="2" t="str">
        <f t="shared" si="85"/>
        <v>3</v>
      </c>
      <c r="E743" s="2" t="str">
        <f t="shared" si="86"/>
        <v>37</v>
      </c>
      <c r="F743" s="2" t="str">
        <f t="shared" si="87"/>
        <v>371</v>
      </c>
      <c r="G743" s="1" t="s">
        <v>660</v>
      </c>
      <c r="H743" s="7">
        <v>0</v>
      </c>
      <c r="I743" s="7"/>
      <c r="J743" s="7">
        <v>0</v>
      </c>
      <c r="K743" s="7">
        <v>0</v>
      </c>
      <c r="L743" s="7">
        <v>0</v>
      </c>
      <c r="M743" s="7"/>
      <c r="N743" s="7">
        <v>0</v>
      </c>
      <c r="O743" s="7">
        <v>0</v>
      </c>
      <c r="P743" s="7">
        <v>0</v>
      </c>
      <c r="Q743" s="7"/>
      <c r="R743" s="7">
        <v>0</v>
      </c>
      <c r="S743" s="7">
        <v>0</v>
      </c>
      <c r="T743" s="7">
        <v>0</v>
      </c>
      <c r="U743" s="7"/>
      <c r="V743" s="7">
        <v>0</v>
      </c>
      <c r="W743" s="7">
        <v>0</v>
      </c>
      <c r="X743" s="7">
        <v>0</v>
      </c>
      <c r="Y743" s="7"/>
      <c r="Z743" s="7">
        <v>0</v>
      </c>
      <c r="AA743" s="7">
        <v>0</v>
      </c>
      <c r="AB743" s="7">
        <v>0</v>
      </c>
      <c r="AC743" s="7"/>
      <c r="AD743" s="7">
        <v>0</v>
      </c>
      <c r="AE743" s="7">
        <v>0</v>
      </c>
      <c r="AF743" s="7">
        <v>0</v>
      </c>
      <c r="AG743" s="29">
        <v>0</v>
      </c>
      <c r="AH743" s="7">
        <v>0</v>
      </c>
      <c r="AI743" s="7">
        <v>0</v>
      </c>
      <c r="AJ743" s="7">
        <v>0</v>
      </c>
      <c r="AK743" s="29">
        <v>0</v>
      </c>
      <c r="AL743" s="7">
        <v>0</v>
      </c>
      <c r="AM743" s="105">
        <v>0</v>
      </c>
      <c r="AN743" s="7">
        <v>0</v>
      </c>
      <c r="AO743" s="11">
        <v>0</v>
      </c>
      <c r="AP743" s="105">
        <v>0</v>
      </c>
      <c r="AQ743" s="11">
        <v>0</v>
      </c>
      <c r="AR743" s="11">
        <v>0</v>
      </c>
      <c r="AS743" s="11">
        <v>0</v>
      </c>
      <c r="AT743" s="11">
        <v>0</v>
      </c>
      <c r="AU743" s="11">
        <v>0</v>
      </c>
      <c r="AV743" s="11">
        <v>0</v>
      </c>
      <c r="AW743" s="11">
        <v>0</v>
      </c>
      <c r="AX743" s="11">
        <v>0</v>
      </c>
      <c r="AZ743" s="11">
        <v>0</v>
      </c>
      <c r="BA743" s="11">
        <v>0</v>
      </c>
    </row>
    <row r="744" spans="1:53" hidden="1" x14ac:dyDescent="0.25">
      <c r="A744">
        <v>7</v>
      </c>
      <c r="B744" t="str">
        <f t="shared" si="81"/>
        <v>GC-3720</v>
      </c>
      <c r="C744" s="2" t="s">
        <v>317</v>
      </c>
      <c r="D744" s="2" t="str">
        <f t="shared" si="85"/>
        <v>3</v>
      </c>
      <c r="E744" s="2" t="str">
        <f t="shared" si="86"/>
        <v>37</v>
      </c>
      <c r="F744" s="2" t="str">
        <f t="shared" si="87"/>
        <v>372</v>
      </c>
      <c r="G744" s="1" t="s">
        <v>661</v>
      </c>
      <c r="H744" s="7">
        <v>0</v>
      </c>
      <c r="I744" s="7"/>
      <c r="J744" s="7">
        <v>0</v>
      </c>
      <c r="K744" s="7">
        <v>0</v>
      </c>
      <c r="L744" s="7">
        <v>0</v>
      </c>
      <c r="M744" s="7"/>
      <c r="N744" s="7">
        <v>0</v>
      </c>
      <c r="O744" s="7">
        <v>0</v>
      </c>
      <c r="P744" s="7">
        <v>0</v>
      </c>
      <c r="Q744" s="7"/>
      <c r="R744" s="7">
        <v>0</v>
      </c>
      <c r="S744" s="7">
        <v>0</v>
      </c>
      <c r="T744" s="7">
        <v>0</v>
      </c>
      <c r="U744" s="7"/>
      <c r="V744" s="7">
        <v>0</v>
      </c>
      <c r="W744" s="7">
        <v>0</v>
      </c>
      <c r="X744" s="7">
        <v>0</v>
      </c>
      <c r="Y744" s="7"/>
      <c r="Z744" s="7">
        <v>0</v>
      </c>
      <c r="AA744" s="7">
        <v>0</v>
      </c>
      <c r="AB744" s="7">
        <v>0</v>
      </c>
      <c r="AC744" s="7"/>
      <c r="AD744" s="7">
        <v>0</v>
      </c>
      <c r="AE744" s="7">
        <v>0</v>
      </c>
      <c r="AF744" s="7">
        <v>0</v>
      </c>
      <c r="AG744" s="29">
        <v>0</v>
      </c>
      <c r="AH744" s="7">
        <v>0</v>
      </c>
      <c r="AI744" s="7">
        <v>0</v>
      </c>
      <c r="AJ744" s="7">
        <v>0</v>
      </c>
      <c r="AK744" s="29">
        <v>0</v>
      </c>
      <c r="AL744" s="7">
        <v>0</v>
      </c>
      <c r="AM744" s="105">
        <v>0</v>
      </c>
      <c r="AN744" s="7">
        <v>0</v>
      </c>
      <c r="AO744" s="11">
        <v>0</v>
      </c>
      <c r="AP744" s="105">
        <v>0</v>
      </c>
      <c r="AQ744" s="11">
        <v>0</v>
      </c>
      <c r="AR744" s="11">
        <v>0</v>
      </c>
      <c r="AS744" s="11">
        <v>0</v>
      </c>
      <c r="AT744" s="11">
        <v>0</v>
      </c>
      <c r="AU744" s="11">
        <v>0</v>
      </c>
      <c r="AV744" s="11">
        <v>0</v>
      </c>
      <c r="AW744" s="11">
        <v>0</v>
      </c>
      <c r="AX744" s="11">
        <v>0</v>
      </c>
      <c r="AZ744" s="11">
        <v>0</v>
      </c>
      <c r="BA744" s="11">
        <v>0</v>
      </c>
    </row>
    <row r="745" spans="1:53" hidden="1" x14ac:dyDescent="0.25">
      <c r="A745">
        <v>7</v>
      </c>
      <c r="B745" t="str">
        <f t="shared" si="81"/>
        <v>GC-3730</v>
      </c>
      <c r="C745" s="2" t="s">
        <v>317</v>
      </c>
      <c r="D745" s="2" t="str">
        <f t="shared" si="85"/>
        <v>3</v>
      </c>
      <c r="E745" s="2" t="str">
        <f t="shared" si="86"/>
        <v>37</v>
      </c>
      <c r="F745" s="2" t="str">
        <f t="shared" si="87"/>
        <v>373</v>
      </c>
      <c r="G745" s="1" t="s">
        <v>662</v>
      </c>
      <c r="H745" s="7">
        <v>0</v>
      </c>
      <c r="I745" s="7"/>
      <c r="J745" s="7">
        <v>0</v>
      </c>
      <c r="K745" s="7">
        <v>0</v>
      </c>
      <c r="L745" s="7">
        <v>0</v>
      </c>
      <c r="M745" s="7"/>
      <c r="N745" s="7">
        <v>0</v>
      </c>
      <c r="O745" s="7">
        <v>0</v>
      </c>
      <c r="P745" s="7">
        <v>0</v>
      </c>
      <c r="Q745" s="7"/>
      <c r="R745" s="7">
        <v>0</v>
      </c>
      <c r="S745" s="7">
        <v>0</v>
      </c>
      <c r="T745" s="7">
        <v>0</v>
      </c>
      <c r="U745" s="7"/>
      <c r="V745" s="7">
        <v>0</v>
      </c>
      <c r="W745" s="7">
        <v>0</v>
      </c>
      <c r="X745" s="7">
        <v>0</v>
      </c>
      <c r="Y745" s="7"/>
      <c r="Z745" s="7">
        <v>0</v>
      </c>
      <c r="AA745" s="7">
        <v>0</v>
      </c>
      <c r="AB745" s="7">
        <v>0</v>
      </c>
      <c r="AC745" s="7"/>
      <c r="AD745" s="7">
        <v>0</v>
      </c>
      <c r="AE745" s="7">
        <v>0</v>
      </c>
      <c r="AF745" s="7">
        <v>0</v>
      </c>
      <c r="AG745" s="29">
        <v>0</v>
      </c>
      <c r="AH745" s="7">
        <v>0</v>
      </c>
      <c r="AI745" s="7">
        <v>0</v>
      </c>
      <c r="AJ745" s="7">
        <v>0</v>
      </c>
      <c r="AK745" s="29">
        <v>0</v>
      </c>
      <c r="AL745" s="7">
        <v>0</v>
      </c>
      <c r="AM745" s="105">
        <v>0</v>
      </c>
      <c r="AN745" s="7">
        <v>0</v>
      </c>
      <c r="AO745" s="11">
        <v>0</v>
      </c>
      <c r="AP745" s="105">
        <v>0</v>
      </c>
      <c r="AQ745" s="11">
        <v>0</v>
      </c>
      <c r="AR745" s="11">
        <v>0</v>
      </c>
      <c r="AS745" s="11">
        <v>0</v>
      </c>
      <c r="AT745" s="11">
        <v>0</v>
      </c>
      <c r="AU745" s="11">
        <v>0</v>
      </c>
      <c r="AV745" s="11">
        <v>0</v>
      </c>
      <c r="AW745" s="11">
        <v>0</v>
      </c>
      <c r="AX745" s="11">
        <v>0</v>
      </c>
      <c r="AZ745" s="11">
        <v>0</v>
      </c>
      <c r="BA745" s="11">
        <v>0</v>
      </c>
    </row>
    <row r="746" spans="1:53" hidden="1" x14ac:dyDescent="0.25">
      <c r="A746">
        <v>7</v>
      </c>
      <c r="B746" t="str">
        <f t="shared" si="81"/>
        <v>GC-3740</v>
      </c>
      <c r="C746" s="2" t="s">
        <v>317</v>
      </c>
      <c r="D746" s="2" t="str">
        <f t="shared" si="85"/>
        <v>3</v>
      </c>
      <c r="E746" s="2" t="str">
        <f t="shared" si="86"/>
        <v>37</v>
      </c>
      <c r="F746" s="2" t="str">
        <f t="shared" si="87"/>
        <v>374</v>
      </c>
      <c r="G746" s="1" t="s">
        <v>663</v>
      </c>
      <c r="H746" s="7">
        <v>0</v>
      </c>
      <c r="I746" s="7"/>
      <c r="J746" s="7">
        <v>0</v>
      </c>
      <c r="K746" s="7">
        <v>0</v>
      </c>
      <c r="L746" s="7">
        <v>0</v>
      </c>
      <c r="M746" s="7"/>
      <c r="N746" s="7">
        <v>0</v>
      </c>
      <c r="O746" s="7">
        <v>0</v>
      </c>
      <c r="P746" s="7">
        <v>0</v>
      </c>
      <c r="Q746" s="7"/>
      <c r="R746" s="7">
        <v>0</v>
      </c>
      <c r="S746" s="7">
        <v>0</v>
      </c>
      <c r="T746" s="7">
        <v>0</v>
      </c>
      <c r="U746" s="7"/>
      <c r="V746" s="7">
        <v>0</v>
      </c>
      <c r="W746" s="7">
        <v>0</v>
      </c>
      <c r="X746" s="7">
        <v>0</v>
      </c>
      <c r="Y746" s="7"/>
      <c r="Z746" s="7">
        <v>0</v>
      </c>
      <c r="AA746" s="7">
        <v>0</v>
      </c>
      <c r="AB746" s="7">
        <v>0</v>
      </c>
      <c r="AC746" s="7"/>
      <c r="AD746" s="7">
        <v>0</v>
      </c>
      <c r="AE746" s="7">
        <v>0</v>
      </c>
      <c r="AF746" s="7">
        <v>0</v>
      </c>
      <c r="AG746" s="29">
        <v>0</v>
      </c>
      <c r="AH746" s="7">
        <v>0</v>
      </c>
      <c r="AI746" s="7">
        <v>0</v>
      </c>
      <c r="AJ746" s="7">
        <v>0</v>
      </c>
      <c r="AK746" s="29">
        <v>0</v>
      </c>
      <c r="AL746" s="7">
        <v>0</v>
      </c>
      <c r="AM746" s="105">
        <v>0</v>
      </c>
      <c r="AN746" s="7">
        <v>0</v>
      </c>
      <c r="AO746" s="11">
        <v>0</v>
      </c>
      <c r="AP746" s="105">
        <v>0</v>
      </c>
      <c r="AQ746" s="11">
        <v>0</v>
      </c>
      <c r="AR746" s="11">
        <v>0</v>
      </c>
      <c r="AS746" s="11">
        <v>0</v>
      </c>
      <c r="AT746" s="11">
        <v>0</v>
      </c>
      <c r="AU746" s="11">
        <v>0</v>
      </c>
      <c r="AV746" s="11">
        <v>0</v>
      </c>
      <c r="AW746" s="11">
        <v>0</v>
      </c>
      <c r="AX746" s="11">
        <v>0</v>
      </c>
      <c r="AZ746" s="11">
        <v>0</v>
      </c>
      <c r="BA746" s="11">
        <v>0</v>
      </c>
    </row>
    <row r="747" spans="1:53" hidden="1" x14ac:dyDescent="0.25">
      <c r="A747">
        <v>7</v>
      </c>
      <c r="B747" t="str">
        <f t="shared" si="81"/>
        <v>GC-3750</v>
      </c>
      <c r="C747" s="2" t="s">
        <v>317</v>
      </c>
      <c r="D747" s="2" t="str">
        <f t="shared" si="85"/>
        <v>3</v>
      </c>
      <c r="E747" s="2" t="str">
        <f t="shared" si="86"/>
        <v>37</v>
      </c>
      <c r="F747" s="2" t="str">
        <f t="shared" si="87"/>
        <v>375</v>
      </c>
      <c r="G747" s="1" t="s">
        <v>664</v>
      </c>
      <c r="H747" s="7">
        <v>0</v>
      </c>
      <c r="I747" s="7"/>
      <c r="J747" s="7">
        <v>0</v>
      </c>
      <c r="K747" s="7">
        <v>0</v>
      </c>
      <c r="L747" s="7">
        <v>0</v>
      </c>
      <c r="M747" s="7"/>
      <c r="N747" s="7">
        <v>0</v>
      </c>
      <c r="O747" s="7">
        <v>0</v>
      </c>
      <c r="P747" s="7">
        <v>0</v>
      </c>
      <c r="Q747" s="7"/>
      <c r="R747" s="7">
        <v>0</v>
      </c>
      <c r="S747" s="7">
        <v>0</v>
      </c>
      <c r="T747" s="7">
        <v>0</v>
      </c>
      <c r="U747" s="7"/>
      <c r="V747" s="7">
        <v>0</v>
      </c>
      <c r="W747" s="7">
        <v>0</v>
      </c>
      <c r="X747" s="7">
        <v>0</v>
      </c>
      <c r="Y747" s="7"/>
      <c r="Z747" s="7">
        <v>0</v>
      </c>
      <c r="AA747" s="7">
        <v>0</v>
      </c>
      <c r="AB747" s="7">
        <v>0</v>
      </c>
      <c r="AC747" s="7"/>
      <c r="AD747" s="7">
        <v>0</v>
      </c>
      <c r="AE747" s="7">
        <v>0</v>
      </c>
      <c r="AF747" s="7">
        <v>0</v>
      </c>
      <c r="AG747" s="29">
        <v>0</v>
      </c>
      <c r="AH747" s="7">
        <v>0</v>
      </c>
      <c r="AI747" s="7">
        <v>0</v>
      </c>
      <c r="AJ747" s="7">
        <v>0</v>
      </c>
      <c r="AK747" s="29">
        <v>0</v>
      </c>
      <c r="AL747" s="7">
        <v>0</v>
      </c>
      <c r="AM747" s="105">
        <v>0</v>
      </c>
      <c r="AN747" s="7">
        <v>0</v>
      </c>
      <c r="AO747" s="11">
        <v>0</v>
      </c>
      <c r="AP747" s="105">
        <v>0</v>
      </c>
      <c r="AQ747" s="11">
        <v>0</v>
      </c>
      <c r="AR747" s="11">
        <v>0</v>
      </c>
      <c r="AS747" s="11">
        <v>0</v>
      </c>
      <c r="AT747" s="11">
        <v>0</v>
      </c>
      <c r="AU747" s="11">
        <v>0</v>
      </c>
      <c r="AV747" s="11">
        <v>0</v>
      </c>
      <c r="AW747" s="11">
        <v>0</v>
      </c>
      <c r="AX747" s="11">
        <v>0</v>
      </c>
      <c r="AZ747" s="11">
        <v>0</v>
      </c>
      <c r="BA747" s="11">
        <v>0</v>
      </c>
    </row>
    <row r="748" spans="1:53" hidden="1" x14ac:dyDescent="0.25">
      <c r="A748">
        <v>7</v>
      </c>
      <c r="B748" t="str">
        <f t="shared" si="81"/>
        <v>GC-3760</v>
      </c>
      <c r="C748" s="2" t="s">
        <v>317</v>
      </c>
      <c r="D748" s="2" t="str">
        <f t="shared" si="85"/>
        <v>3</v>
      </c>
      <c r="E748" s="2" t="str">
        <f t="shared" si="86"/>
        <v>37</v>
      </c>
      <c r="F748" s="2" t="str">
        <f t="shared" si="87"/>
        <v>376</v>
      </c>
      <c r="G748" s="1" t="s">
        <v>665</v>
      </c>
      <c r="H748" s="7">
        <v>0</v>
      </c>
      <c r="I748" s="7"/>
      <c r="J748" s="7">
        <v>0</v>
      </c>
      <c r="K748" s="7">
        <v>0</v>
      </c>
      <c r="L748" s="7">
        <v>0</v>
      </c>
      <c r="M748" s="7"/>
      <c r="N748" s="7">
        <v>0</v>
      </c>
      <c r="O748" s="7">
        <v>0</v>
      </c>
      <c r="P748" s="7">
        <v>0</v>
      </c>
      <c r="Q748" s="7"/>
      <c r="R748" s="7">
        <v>0</v>
      </c>
      <c r="S748" s="7">
        <v>0</v>
      </c>
      <c r="T748" s="7">
        <v>0</v>
      </c>
      <c r="U748" s="7"/>
      <c r="V748" s="7">
        <v>0</v>
      </c>
      <c r="W748" s="7">
        <v>0</v>
      </c>
      <c r="X748" s="7">
        <v>0</v>
      </c>
      <c r="Y748" s="7"/>
      <c r="Z748" s="7">
        <v>0</v>
      </c>
      <c r="AA748" s="7">
        <v>0</v>
      </c>
      <c r="AB748" s="7">
        <v>0</v>
      </c>
      <c r="AC748" s="7"/>
      <c r="AD748" s="7">
        <v>0</v>
      </c>
      <c r="AE748" s="7">
        <v>0</v>
      </c>
      <c r="AF748" s="7">
        <v>0</v>
      </c>
      <c r="AG748" s="29">
        <v>0</v>
      </c>
      <c r="AH748" s="7">
        <v>0</v>
      </c>
      <c r="AI748" s="7">
        <v>0</v>
      </c>
      <c r="AJ748" s="7">
        <v>0</v>
      </c>
      <c r="AK748" s="29">
        <v>0</v>
      </c>
      <c r="AL748" s="7">
        <v>0</v>
      </c>
      <c r="AM748" s="105">
        <v>0</v>
      </c>
      <c r="AN748" s="7">
        <v>0</v>
      </c>
      <c r="AO748" s="11">
        <v>0</v>
      </c>
      <c r="AP748" s="105">
        <v>0</v>
      </c>
      <c r="AQ748" s="11">
        <v>0</v>
      </c>
      <c r="AR748" s="11">
        <v>0</v>
      </c>
      <c r="AS748" s="11">
        <v>0</v>
      </c>
      <c r="AT748" s="11">
        <v>0</v>
      </c>
      <c r="AU748" s="11">
        <v>0</v>
      </c>
      <c r="AV748" s="11">
        <v>0</v>
      </c>
      <c r="AW748" s="11">
        <v>0</v>
      </c>
      <c r="AX748" s="11">
        <v>0</v>
      </c>
      <c r="AZ748" s="11">
        <v>0</v>
      </c>
      <c r="BA748" s="11">
        <v>0</v>
      </c>
    </row>
    <row r="749" spans="1:53" hidden="1" x14ac:dyDescent="0.25">
      <c r="A749">
        <v>7</v>
      </c>
      <c r="B749" t="str">
        <f t="shared" si="81"/>
        <v>GC-3770</v>
      </c>
      <c r="C749" s="2" t="s">
        <v>317</v>
      </c>
      <c r="D749" s="2" t="str">
        <f t="shared" si="85"/>
        <v>3</v>
      </c>
      <c r="E749" s="2" t="str">
        <f t="shared" si="86"/>
        <v>37</v>
      </c>
      <c r="F749" s="2" t="str">
        <f t="shared" si="87"/>
        <v>377</v>
      </c>
      <c r="G749" s="1" t="s">
        <v>666</v>
      </c>
      <c r="H749" s="7">
        <v>0</v>
      </c>
      <c r="I749" s="7"/>
      <c r="J749" s="7">
        <v>0</v>
      </c>
      <c r="K749" s="7">
        <v>0</v>
      </c>
      <c r="L749" s="7">
        <v>0</v>
      </c>
      <c r="M749" s="7"/>
      <c r="N749" s="7">
        <v>0</v>
      </c>
      <c r="O749" s="7">
        <v>0</v>
      </c>
      <c r="P749" s="7">
        <v>0</v>
      </c>
      <c r="Q749" s="7"/>
      <c r="R749" s="7">
        <v>0</v>
      </c>
      <c r="S749" s="7">
        <v>0</v>
      </c>
      <c r="T749" s="7">
        <v>0</v>
      </c>
      <c r="U749" s="7"/>
      <c r="V749" s="7">
        <v>0</v>
      </c>
      <c r="W749" s="7">
        <v>0</v>
      </c>
      <c r="X749" s="7">
        <v>0</v>
      </c>
      <c r="Y749" s="7"/>
      <c r="Z749" s="7">
        <v>0</v>
      </c>
      <c r="AA749" s="7">
        <v>0</v>
      </c>
      <c r="AB749" s="7">
        <v>0</v>
      </c>
      <c r="AC749" s="7"/>
      <c r="AD749" s="7">
        <v>0</v>
      </c>
      <c r="AE749" s="7">
        <v>0</v>
      </c>
      <c r="AF749" s="7">
        <v>0</v>
      </c>
      <c r="AG749" s="29">
        <v>0</v>
      </c>
      <c r="AH749" s="7">
        <v>0</v>
      </c>
      <c r="AI749" s="7">
        <v>0</v>
      </c>
      <c r="AJ749" s="7">
        <v>0</v>
      </c>
      <c r="AK749" s="29">
        <v>0</v>
      </c>
      <c r="AL749" s="7">
        <v>0</v>
      </c>
      <c r="AM749" s="105">
        <v>0</v>
      </c>
      <c r="AN749" s="7">
        <v>0</v>
      </c>
      <c r="AO749" s="11">
        <v>0</v>
      </c>
      <c r="AP749" s="105">
        <v>0</v>
      </c>
      <c r="AQ749" s="11">
        <v>0</v>
      </c>
      <c r="AR749" s="11">
        <v>0</v>
      </c>
      <c r="AS749" s="11">
        <v>0</v>
      </c>
      <c r="AT749" s="11">
        <v>0</v>
      </c>
      <c r="AU749" s="11">
        <v>0</v>
      </c>
      <c r="AV749" s="11">
        <v>0</v>
      </c>
      <c r="AW749" s="11">
        <v>0</v>
      </c>
      <c r="AX749" s="11">
        <v>0</v>
      </c>
      <c r="AZ749" s="11">
        <v>0</v>
      </c>
      <c r="BA749" s="11">
        <v>0</v>
      </c>
    </row>
    <row r="750" spans="1:53" hidden="1" x14ac:dyDescent="0.25">
      <c r="A750">
        <v>7</v>
      </c>
      <c r="B750" t="str">
        <f t="shared" si="81"/>
        <v>GC-3810</v>
      </c>
      <c r="C750" s="2" t="s">
        <v>317</v>
      </c>
      <c r="D750" s="2" t="str">
        <f t="shared" si="85"/>
        <v>3</v>
      </c>
      <c r="E750" s="2" t="str">
        <f t="shared" si="86"/>
        <v>38</v>
      </c>
      <c r="F750" s="2" t="str">
        <f t="shared" si="87"/>
        <v>381</v>
      </c>
      <c r="G750" s="1" t="s">
        <v>668</v>
      </c>
      <c r="H750" s="7">
        <v>2.75</v>
      </c>
      <c r="I750" s="7"/>
      <c r="J750" s="7">
        <v>8.5670000000000002</v>
      </c>
      <c r="K750" s="7">
        <v>8.5670000000000002</v>
      </c>
      <c r="L750" s="7">
        <v>2.75</v>
      </c>
      <c r="M750" s="7"/>
      <c r="N750" s="7">
        <v>17.606999999999999</v>
      </c>
      <c r="O750" s="7">
        <v>17.606999999999999</v>
      </c>
      <c r="P750" s="7">
        <v>2.75</v>
      </c>
      <c r="Q750" s="7"/>
      <c r="R750" s="7">
        <v>7.274</v>
      </c>
      <c r="S750" s="7">
        <v>7.2739699999999985</v>
      </c>
      <c r="T750" s="7">
        <v>3</v>
      </c>
      <c r="U750" s="7"/>
      <c r="V750" s="7">
        <v>2.5141399999999998</v>
      </c>
      <c r="W750" s="7">
        <v>0</v>
      </c>
      <c r="X750" s="7">
        <v>0</v>
      </c>
      <c r="Y750" s="7"/>
      <c r="Z750" s="7">
        <v>0</v>
      </c>
      <c r="AA750" s="7">
        <v>0</v>
      </c>
      <c r="AB750" s="7">
        <v>0</v>
      </c>
      <c r="AC750" s="7"/>
      <c r="AD750" s="7">
        <v>0</v>
      </c>
      <c r="AE750" s="7">
        <v>0</v>
      </c>
      <c r="AF750" s="7">
        <v>0</v>
      </c>
      <c r="AG750" s="29">
        <v>0</v>
      </c>
      <c r="AH750" s="7">
        <v>0</v>
      </c>
      <c r="AI750" s="7">
        <v>0</v>
      </c>
      <c r="AJ750" s="7">
        <v>0</v>
      </c>
      <c r="AK750" s="29">
        <v>0</v>
      </c>
      <c r="AL750" s="7">
        <v>0</v>
      </c>
      <c r="AM750" s="105">
        <v>0</v>
      </c>
      <c r="AN750" s="7">
        <v>0</v>
      </c>
      <c r="AO750" s="11">
        <v>0</v>
      </c>
      <c r="AP750" s="105">
        <v>0</v>
      </c>
      <c r="AQ750" s="11">
        <v>0</v>
      </c>
      <c r="AR750" s="11">
        <v>0</v>
      </c>
      <c r="AS750" s="11">
        <v>0</v>
      </c>
      <c r="AT750" s="11">
        <v>0</v>
      </c>
      <c r="AU750" s="11">
        <v>0</v>
      </c>
      <c r="AV750" s="11">
        <v>0</v>
      </c>
      <c r="AW750" s="11">
        <v>0</v>
      </c>
      <c r="AX750" s="11">
        <v>0</v>
      </c>
      <c r="AZ750" s="11">
        <v>0</v>
      </c>
      <c r="BA750" s="11">
        <v>0</v>
      </c>
    </row>
    <row r="751" spans="1:53" hidden="1" x14ac:dyDescent="0.25">
      <c r="A751">
        <v>7</v>
      </c>
      <c r="B751" t="str">
        <f t="shared" si="81"/>
        <v>GC-3820</v>
      </c>
      <c r="C751" s="2" t="s">
        <v>317</v>
      </c>
      <c r="D751" s="2" t="str">
        <f t="shared" si="85"/>
        <v>3</v>
      </c>
      <c r="E751" s="2" t="str">
        <f t="shared" si="86"/>
        <v>38</v>
      </c>
      <c r="F751" s="2" t="str">
        <f t="shared" si="87"/>
        <v>382</v>
      </c>
      <c r="G751" s="1" t="s">
        <v>669</v>
      </c>
      <c r="H751" s="7">
        <v>0</v>
      </c>
      <c r="I751" s="7"/>
      <c r="J751" s="7">
        <v>0</v>
      </c>
      <c r="K751" s="7">
        <v>0</v>
      </c>
      <c r="L751" s="7">
        <v>0</v>
      </c>
      <c r="M751" s="7"/>
      <c r="N751" s="7">
        <v>0</v>
      </c>
      <c r="O751" s="7">
        <v>0</v>
      </c>
      <c r="P751" s="7">
        <v>0</v>
      </c>
      <c r="Q751" s="7"/>
      <c r="R751" s="7">
        <v>0</v>
      </c>
      <c r="S751" s="7">
        <v>0</v>
      </c>
      <c r="T751" s="7">
        <v>0</v>
      </c>
      <c r="U751" s="7"/>
      <c r="V751" s="7">
        <v>0</v>
      </c>
      <c r="W751" s="7">
        <v>0</v>
      </c>
      <c r="X751" s="7">
        <v>0</v>
      </c>
      <c r="Y751" s="7"/>
      <c r="Z751" s="7">
        <v>0</v>
      </c>
      <c r="AA751" s="7">
        <v>0</v>
      </c>
      <c r="AB751" s="7">
        <v>0</v>
      </c>
      <c r="AC751" s="7"/>
      <c r="AD751" s="7">
        <v>0</v>
      </c>
      <c r="AE751" s="7">
        <v>0</v>
      </c>
      <c r="AF751" s="7">
        <v>0</v>
      </c>
      <c r="AG751" s="29">
        <v>0</v>
      </c>
      <c r="AH751" s="7">
        <v>0</v>
      </c>
      <c r="AI751" s="7">
        <v>0</v>
      </c>
      <c r="AJ751" s="7">
        <v>0</v>
      </c>
      <c r="AK751" s="29">
        <v>0</v>
      </c>
      <c r="AL751" s="7">
        <v>0</v>
      </c>
      <c r="AM751" s="105">
        <v>0</v>
      </c>
      <c r="AN751" s="7">
        <v>0</v>
      </c>
      <c r="AO751" s="11">
        <v>0</v>
      </c>
      <c r="AP751" s="105">
        <v>0</v>
      </c>
      <c r="AQ751" s="11">
        <v>0</v>
      </c>
      <c r="AR751" s="11">
        <v>0</v>
      </c>
      <c r="AS751" s="11">
        <v>0</v>
      </c>
      <c r="AT751" s="11">
        <v>0</v>
      </c>
      <c r="AU751" s="11">
        <v>0</v>
      </c>
      <c r="AV751" s="11">
        <v>0</v>
      </c>
      <c r="AW751" s="11">
        <v>0</v>
      </c>
      <c r="AX751" s="11">
        <v>0</v>
      </c>
      <c r="AZ751" s="11">
        <v>0</v>
      </c>
      <c r="BA751" s="11">
        <v>0</v>
      </c>
    </row>
    <row r="752" spans="1:53" hidden="1" x14ac:dyDescent="0.25">
      <c r="A752">
        <v>7</v>
      </c>
      <c r="B752" t="str">
        <f t="shared" si="81"/>
        <v>GC-3830</v>
      </c>
      <c r="C752" s="2" t="s">
        <v>317</v>
      </c>
      <c r="D752" s="2" t="str">
        <f t="shared" si="85"/>
        <v>3</v>
      </c>
      <c r="E752" s="2" t="str">
        <f t="shared" si="86"/>
        <v>38</v>
      </c>
      <c r="F752" s="2" t="str">
        <f t="shared" si="87"/>
        <v>383</v>
      </c>
      <c r="G752" s="1" t="s">
        <v>670</v>
      </c>
      <c r="H752" s="7">
        <v>8</v>
      </c>
      <c r="I752" s="7"/>
      <c r="J752" s="7">
        <v>73.564999999999998</v>
      </c>
      <c r="K752" s="7">
        <v>73.564999999999998</v>
      </c>
      <c r="L752" s="7">
        <v>41.5</v>
      </c>
      <c r="M752" s="7"/>
      <c r="N752" s="7">
        <v>29.277999999999999</v>
      </c>
      <c r="O752" s="7">
        <v>29.277999999999999</v>
      </c>
      <c r="P752" s="7">
        <v>41.5</v>
      </c>
      <c r="Q752" s="7"/>
      <c r="R752" s="7">
        <v>990.65499999999997</v>
      </c>
      <c r="S752" s="7">
        <v>990.7320299999999</v>
      </c>
      <c r="T752" s="7">
        <v>314</v>
      </c>
      <c r="U752" s="7"/>
      <c r="V752" s="7">
        <v>8.0517699999999994</v>
      </c>
      <c r="W752" s="7">
        <v>82.824770000000001</v>
      </c>
      <c r="X752" s="7">
        <v>34</v>
      </c>
      <c r="Y752" s="7"/>
      <c r="Z752" s="7">
        <v>146.85915</v>
      </c>
      <c r="AA752" s="7">
        <v>146.85915</v>
      </c>
      <c r="AB752" s="7">
        <v>24</v>
      </c>
      <c r="AC752" s="7"/>
      <c r="AD752" s="7">
        <v>36.093890000000002</v>
      </c>
      <c r="AE752" s="7">
        <v>36.093890000000002</v>
      </c>
      <c r="AF752" s="7">
        <v>29</v>
      </c>
      <c r="AG752" s="29">
        <v>29.572680000000002</v>
      </c>
      <c r="AH752" s="7">
        <v>29.572680000000002</v>
      </c>
      <c r="AI752" s="7">
        <v>29.572680000000002</v>
      </c>
      <c r="AJ752" s="7">
        <v>30</v>
      </c>
      <c r="AK752" s="29">
        <v>67.50800000000001</v>
      </c>
      <c r="AL752" s="7">
        <v>73.015469999999993</v>
      </c>
      <c r="AM752" s="105">
        <v>73.015469999999993</v>
      </c>
      <c r="AN752" s="7">
        <v>25</v>
      </c>
      <c r="AO752" s="11">
        <v>47.218429999999998</v>
      </c>
      <c r="AP752" s="105">
        <v>47.218429999999998</v>
      </c>
      <c r="AQ752" s="11">
        <v>47.218429999999998</v>
      </c>
      <c r="AR752" s="11">
        <v>34</v>
      </c>
      <c r="AS752" s="11">
        <v>30.355350000000001</v>
      </c>
      <c r="AT752" s="11">
        <v>30.355350000000001</v>
      </c>
      <c r="AU752" s="11">
        <v>30.355350000000001</v>
      </c>
      <c r="AV752" s="11">
        <v>19</v>
      </c>
      <c r="AW752" s="11">
        <v>3.4053999999999998</v>
      </c>
      <c r="AX752" s="11">
        <v>3.4053999999999998</v>
      </c>
      <c r="AZ752" s="11">
        <v>18</v>
      </c>
      <c r="BA752" s="11">
        <v>111.82756999999999</v>
      </c>
    </row>
    <row r="753" spans="1:53" hidden="1" x14ac:dyDescent="0.25">
      <c r="A753">
        <v>7</v>
      </c>
      <c r="B753" t="str">
        <f t="shared" si="81"/>
        <v>GC-3840</v>
      </c>
      <c r="C753" s="2" t="s">
        <v>317</v>
      </c>
      <c r="D753" s="2" t="str">
        <f t="shared" si="85"/>
        <v>3</v>
      </c>
      <c r="E753" s="2" t="str">
        <f t="shared" si="86"/>
        <v>38</v>
      </c>
      <c r="F753" s="2" t="str">
        <f t="shared" si="87"/>
        <v>384</v>
      </c>
      <c r="G753" s="1" t="s">
        <v>671</v>
      </c>
      <c r="H753" s="7">
        <v>76.337999999999994</v>
      </c>
      <c r="I753" s="7"/>
      <c r="J753" s="7">
        <v>77.213999999999999</v>
      </c>
      <c r="K753" s="7">
        <v>77.213999999999999</v>
      </c>
      <c r="L753" s="7">
        <v>1.5840000000000001</v>
      </c>
      <c r="M753" s="7"/>
      <c r="N753" s="7">
        <v>2.6259999999999999</v>
      </c>
      <c r="O753" s="7">
        <v>2.6259999999999999</v>
      </c>
      <c r="P753" s="7">
        <v>1.5840000000000001</v>
      </c>
      <c r="Q753" s="7"/>
      <c r="R753" s="7">
        <v>4.4180000000000001</v>
      </c>
      <c r="S753" s="7">
        <v>4.4179799999999991</v>
      </c>
      <c r="T753" s="7">
        <v>2</v>
      </c>
      <c r="U753" s="7"/>
      <c r="V753" s="7">
        <v>1.85</v>
      </c>
      <c r="W753" s="7">
        <v>0</v>
      </c>
      <c r="X753" s="7">
        <v>0</v>
      </c>
      <c r="Y753" s="7"/>
      <c r="Z753" s="7">
        <v>0.64300999999999997</v>
      </c>
      <c r="AA753" s="7">
        <v>7.4906100000000011</v>
      </c>
      <c r="AB753" s="7">
        <v>0</v>
      </c>
      <c r="AC753" s="7"/>
      <c r="AD753" s="7">
        <v>15.311999999999999</v>
      </c>
      <c r="AE753" s="7">
        <v>15.311999999999999</v>
      </c>
      <c r="AF753" s="7">
        <v>35</v>
      </c>
      <c r="AG753" s="29">
        <v>75.66</v>
      </c>
      <c r="AH753" s="7">
        <v>75.66</v>
      </c>
      <c r="AI753" s="7">
        <v>75.66</v>
      </c>
      <c r="AJ753" s="7">
        <v>419</v>
      </c>
      <c r="AK753" s="29">
        <v>390.91938999999996</v>
      </c>
      <c r="AL753" s="7">
        <v>390.91938999999996</v>
      </c>
      <c r="AM753" s="105">
        <v>390.91938999999996</v>
      </c>
      <c r="AN753" s="7">
        <v>166</v>
      </c>
      <c r="AO753" s="11">
        <v>336.33559999999994</v>
      </c>
      <c r="AP753" s="105">
        <v>336.33559999999994</v>
      </c>
      <c r="AQ753" s="11">
        <v>336.33559999999994</v>
      </c>
      <c r="AR753" s="11">
        <v>120</v>
      </c>
      <c r="AS753" s="11">
        <v>179.57569999999998</v>
      </c>
      <c r="AT753" s="11">
        <v>179.57569999999998</v>
      </c>
      <c r="AU753" s="11">
        <v>179.57569999999998</v>
      </c>
      <c r="AV753" s="11">
        <v>0</v>
      </c>
      <c r="AW753" s="11">
        <v>36.60642</v>
      </c>
      <c r="AX753" s="11">
        <v>36.60642</v>
      </c>
      <c r="AZ753" s="11">
        <v>0</v>
      </c>
      <c r="BA753" s="11">
        <v>0</v>
      </c>
    </row>
    <row r="754" spans="1:53" hidden="1" x14ac:dyDescent="0.25">
      <c r="A754">
        <v>7</v>
      </c>
      <c r="B754" t="str">
        <f t="shared" si="81"/>
        <v>GC-3850</v>
      </c>
      <c r="C754" s="2" t="s">
        <v>317</v>
      </c>
      <c r="D754" s="2" t="str">
        <f t="shared" si="85"/>
        <v>3</v>
      </c>
      <c r="E754" s="2" t="str">
        <f t="shared" si="86"/>
        <v>38</v>
      </c>
      <c r="F754" s="2" t="str">
        <f t="shared" si="87"/>
        <v>385</v>
      </c>
      <c r="G754" s="1" t="s">
        <v>672</v>
      </c>
      <c r="H754" s="7">
        <v>277.29199999999997</v>
      </c>
      <c r="I754" s="7"/>
      <c r="J754" s="7">
        <v>318.88200000000001</v>
      </c>
      <c r="K754" s="7">
        <v>318.88200000000001</v>
      </c>
      <c r="L754" s="7">
        <v>313.88499999999999</v>
      </c>
      <c r="M754" s="7"/>
      <c r="N754" s="7">
        <v>347.55500000000001</v>
      </c>
      <c r="O754" s="7">
        <v>347.55500000000001</v>
      </c>
      <c r="P754" s="7">
        <v>315.00200000000001</v>
      </c>
      <c r="Q754" s="7"/>
      <c r="R754" s="7">
        <v>374.92500000000001</v>
      </c>
      <c r="S754" s="7">
        <v>380.18293999999958</v>
      </c>
      <c r="T754" s="7">
        <v>356.4</v>
      </c>
      <c r="U754" s="7"/>
      <c r="V754" s="7">
        <v>287.13107000000002</v>
      </c>
      <c r="W754" s="7">
        <v>0</v>
      </c>
      <c r="X754" s="7">
        <v>0</v>
      </c>
      <c r="Y754" s="7"/>
      <c r="Z754" s="7">
        <v>16.116</v>
      </c>
      <c r="AA754" s="7">
        <v>16.116</v>
      </c>
      <c r="AB754" s="7">
        <v>18</v>
      </c>
      <c r="AC754" s="7"/>
      <c r="AD754" s="7">
        <v>17.297999999999998</v>
      </c>
      <c r="AE754" s="7">
        <v>17.297999999999998</v>
      </c>
      <c r="AF754" s="7">
        <v>18</v>
      </c>
      <c r="AG754" s="29">
        <v>17.527999999999999</v>
      </c>
      <c r="AH754" s="7">
        <v>17.597999999999999</v>
      </c>
      <c r="AI754" s="7">
        <v>17.597999999999999</v>
      </c>
      <c r="AJ754" s="7">
        <v>19</v>
      </c>
      <c r="AK754" s="29">
        <v>37.628999999999998</v>
      </c>
      <c r="AL754" s="7">
        <v>37.628999999999998</v>
      </c>
      <c r="AM754" s="105">
        <v>37.628999999999998</v>
      </c>
      <c r="AN754" s="7">
        <v>19</v>
      </c>
      <c r="AO754" s="11">
        <v>10.256</v>
      </c>
      <c r="AP754" s="105">
        <v>10.256</v>
      </c>
      <c r="AQ754" s="11">
        <v>10.256</v>
      </c>
      <c r="AR754" s="11">
        <v>19</v>
      </c>
      <c r="AS754" s="11">
        <v>14.843999999999999</v>
      </c>
      <c r="AT754" s="11">
        <v>14.843999999999999</v>
      </c>
      <c r="AU754" s="11">
        <v>14.843999999999999</v>
      </c>
      <c r="AV754" s="11">
        <v>19</v>
      </c>
      <c r="AW754" s="11">
        <v>11.460979999999999</v>
      </c>
      <c r="AX754" s="11">
        <v>11.28</v>
      </c>
      <c r="AZ754" s="11">
        <v>19</v>
      </c>
      <c r="BA754" s="11">
        <v>11.026</v>
      </c>
    </row>
    <row r="755" spans="1:53" hidden="1" x14ac:dyDescent="0.25">
      <c r="A755">
        <v>7</v>
      </c>
      <c r="B755" t="str">
        <f t="shared" si="81"/>
        <v>GC-3860</v>
      </c>
      <c r="C755" s="2" t="s">
        <v>317</v>
      </c>
      <c r="D755" s="2" t="str">
        <f t="shared" si="85"/>
        <v>3</v>
      </c>
      <c r="E755" s="2" t="str">
        <f t="shared" si="86"/>
        <v>38</v>
      </c>
      <c r="F755" s="2" t="str">
        <f t="shared" si="87"/>
        <v>386</v>
      </c>
      <c r="G755" s="1" t="s">
        <v>673</v>
      </c>
      <c r="H755" s="7">
        <v>0</v>
      </c>
      <c r="I755" s="7"/>
      <c r="J755" s="7">
        <v>0</v>
      </c>
      <c r="K755" s="7">
        <v>0</v>
      </c>
      <c r="L755" s="7">
        <v>0</v>
      </c>
      <c r="M755" s="7"/>
      <c r="N755" s="7">
        <v>0</v>
      </c>
      <c r="O755" s="7">
        <v>0</v>
      </c>
      <c r="P755" s="7">
        <v>0</v>
      </c>
      <c r="Q755" s="7"/>
      <c r="R755" s="7">
        <v>0</v>
      </c>
      <c r="S755" s="7">
        <v>0</v>
      </c>
      <c r="T755" s="7">
        <v>0</v>
      </c>
      <c r="U755" s="7"/>
      <c r="V755" s="7">
        <v>0</v>
      </c>
      <c r="W755" s="7">
        <v>0</v>
      </c>
      <c r="X755" s="7">
        <v>0</v>
      </c>
      <c r="Y755" s="7"/>
      <c r="Z755" s="7">
        <v>0</v>
      </c>
      <c r="AA755" s="7">
        <v>0</v>
      </c>
      <c r="AB755" s="7">
        <v>0</v>
      </c>
      <c r="AC755" s="7"/>
      <c r="AD755" s="7">
        <v>0</v>
      </c>
      <c r="AE755" s="7">
        <v>0</v>
      </c>
      <c r="AF755" s="7">
        <v>0</v>
      </c>
      <c r="AG755" s="29">
        <v>0</v>
      </c>
      <c r="AH755" s="7">
        <v>0</v>
      </c>
      <c r="AI755" s="7">
        <v>0</v>
      </c>
      <c r="AJ755" s="7">
        <v>0</v>
      </c>
      <c r="AK755" s="29">
        <v>0</v>
      </c>
      <c r="AL755" s="7">
        <v>0</v>
      </c>
      <c r="AM755" s="105">
        <v>0</v>
      </c>
      <c r="AN755" s="7">
        <v>0</v>
      </c>
      <c r="AO755" s="11">
        <v>0</v>
      </c>
      <c r="AP755" s="105">
        <v>0</v>
      </c>
      <c r="AQ755" s="11">
        <v>0</v>
      </c>
      <c r="AR755" s="11">
        <v>0</v>
      </c>
      <c r="AS755" s="11">
        <v>0</v>
      </c>
      <c r="AT755" s="11">
        <v>0</v>
      </c>
      <c r="AU755" s="11">
        <v>0</v>
      </c>
      <c r="AV755" s="11">
        <v>0</v>
      </c>
      <c r="AW755" s="11">
        <v>0</v>
      </c>
      <c r="AX755" s="11">
        <v>0</v>
      </c>
      <c r="AZ755" s="11">
        <v>0</v>
      </c>
      <c r="BA755" s="11">
        <v>0</v>
      </c>
    </row>
    <row r="756" spans="1:53" hidden="1" x14ac:dyDescent="0.25">
      <c r="A756">
        <v>7</v>
      </c>
      <c r="B756" t="str">
        <f t="shared" si="81"/>
        <v>GC-3910</v>
      </c>
      <c r="C756" s="2" t="s">
        <v>317</v>
      </c>
      <c r="D756" s="2" t="str">
        <f t="shared" si="85"/>
        <v>3</v>
      </c>
      <c r="E756" s="2" t="str">
        <f t="shared" si="86"/>
        <v>39</v>
      </c>
      <c r="F756" s="2" t="str">
        <f t="shared" si="87"/>
        <v>391</v>
      </c>
      <c r="G756" s="1" t="s">
        <v>676</v>
      </c>
      <c r="H756" s="7">
        <v>1975</v>
      </c>
      <c r="I756" s="7"/>
      <c r="J756" s="7">
        <v>2248.511</v>
      </c>
      <c r="K756" s="7">
        <v>2248.511</v>
      </c>
      <c r="L756" s="7">
        <v>1625</v>
      </c>
      <c r="M756" s="7"/>
      <c r="N756" s="7">
        <v>1598.9359999999999</v>
      </c>
      <c r="O756" s="7">
        <v>1594.7439999999999</v>
      </c>
      <c r="P756" s="7">
        <v>1903</v>
      </c>
      <c r="Q756" s="7"/>
      <c r="R756" s="7">
        <v>1944.7369999999999</v>
      </c>
      <c r="S756" s="7">
        <v>1904.9350400000001</v>
      </c>
      <c r="T756" s="7">
        <v>1653</v>
      </c>
      <c r="U756" s="7"/>
      <c r="V756" s="7">
        <v>366.77485999999999</v>
      </c>
      <c r="W756" s="7">
        <v>2035.43497</v>
      </c>
      <c r="X756" s="7">
        <v>2555</v>
      </c>
      <c r="Y756" s="7"/>
      <c r="Z756" s="7">
        <v>1733.2869299999998</v>
      </c>
      <c r="AA756" s="7">
        <v>1733.2869299999998</v>
      </c>
      <c r="AB756" s="7">
        <v>717</v>
      </c>
      <c r="AC756" s="7"/>
      <c r="AD756" s="7">
        <v>644.08803</v>
      </c>
      <c r="AE756" s="7">
        <v>644.08803</v>
      </c>
      <c r="AF756" s="7">
        <v>1565</v>
      </c>
      <c r="AG756" s="29">
        <v>756.38987999999995</v>
      </c>
      <c r="AH756" s="7">
        <v>753.83971999999994</v>
      </c>
      <c r="AI756" s="7">
        <v>753.83971999999994</v>
      </c>
      <c r="AJ756" s="7">
        <v>3554</v>
      </c>
      <c r="AK756" s="29">
        <v>1955.0083099999999</v>
      </c>
      <c r="AL756" s="7">
        <v>1955.0083099999999</v>
      </c>
      <c r="AM756" s="105">
        <v>1955.0083099999999</v>
      </c>
      <c r="AN756" s="7">
        <v>3445</v>
      </c>
      <c r="AO756" s="11">
        <v>2358.8473199999999</v>
      </c>
      <c r="AP756" s="105">
        <v>2358.8473199999999</v>
      </c>
      <c r="AQ756" s="11">
        <v>2358.8473199999999</v>
      </c>
      <c r="AR756" s="11">
        <v>3247</v>
      </c>
      <c r="AS756" s="11">
        <v>2620.8504600000006</v>
      </c>
      <c r="AT756" s="11">
        <v>2620.8504600000006</v>
      </c>
      <c r="AU756" s="11">
        <v>2620.8504600000006</v>
      </c>
      <c r="AV756" s="11">
        <v>3298</v>
      </c>
      <c r="AW756" s="11">
        <v>2681.43001</v>
      </c>
      <c r="AX756" s="11">
        <v>2696.97228</v>
      </c>
      <c r="AZ756" s="11">
        <v>2269</v>
      </c>
      <c r="BA756" s="11">
        <v>3350.7323299999989</v>
      </c>
    </row>
    <row r="757" spans="1:53" hidden="1" x14ac:dyDescent="0.25">
      <c r="A757">
        <v>7</v>
      </c>
      <c r="B757" t="str">
        <f t="shared" si="81"/>
        <v>GC-3920</v>
      </c>
      <c r="C757" s="2" t="s">
        <v>317</v>
      </c>
      <c r="D757" s="2" t="str">
        <f t="shared" si="85"/>
        <v>3</v>
      </c>
      <c r="E757" s="2" t="str">
        <f t="shared" si="86"/>
        <v>39</v>
      </c>
      <c r="F757" s="2" t="str">
        <f t="shared" si="87"/>
        <v>392</v>
      </c>
      <c r="G757" s="1" t="s">
        <v>677</v>
      </c>
      <c r="H757" s="7">
        <v>1060</v>
      </c>
      <c r="I757" s="7"/>
      <c r="J757" s="7">
        <v>1179.3420000000001</v>
      </c>
      <c r="K757" s="7">
        <v>1179.3420000000001</v>
      </c>
      <c r="L757" s="7">
        <v>1138</v>
      </c>
      <c r="M757" s="7"/>
      <c r="N757" s="7">
        <v>1197.799</v>
      </c>
      <c r="O757" s="7">
        <v>1197.799</v>
      </c>
      <c r="P757" s="7">
        <v>1170</v>
      </c>
      <c r="Q757" s="7"/>
      <c r="R757" s="7">
        <v>1209.6849999999999</v>
      </c>
      <c r="S757" s="7">
        <v>1209.6856699999998</v>
      </c>
      <c r="T757" s="7">
        <v>1186</v>
      </c>
      <c r="U757" s="7"/>
      <c r="V757" s="7">
        <v>1184.7110600000001</v>
      </c>
      <c r="W757" s="7">
        <v>1184.7110600000001</v>
      </c>
      <c r="X757" s="7">
        <v>1187</v>
      </c>
      <c r="Y757" s="7"/>
      <c r="Z757" s="7">
        <v>1112.1372899999999</v>
      </c>
      <c r="AA757" s="7">
        <v>1112.1372899999999</v>
      </c>
      <c r="AB757" s="7">
        <v>1188</v>
      </c>
      <c r="AC757" s="7"/>
      <c r="AD757" s="7">
        <v>1012.0172200000001</v>
      </c>
      <c r="AE757" s="7">
        <v>1012.0172200000001</v>
      </c>
      <c r="AF757" s="7">
        <v>1189</v>
      </c>
      <c r="AG757" s="29">
        <v>779.31699000000003</v>
      </c>
      <c r="AH757" s="7">
        <v>779.31699000000003</v>
      </c>
      <c r="AI757" s="7">
        <v>779.31699000000003</v>
      </c>
      <c r="AJ757" s="7">
        <v>1190</v>
      </c>
      <c r="AK757" s="29">
        <v>1043.7863500000001</v>
      </c>
      <c r="AL757" s="7">
        <v>1029.4794300000001</v>
      </c>
      <c r="AM757" s="105">
        <v>1029.4794300000001</v>
      </c>
      <c r="AN757" s="7">
        <v>1142</v>
      </c>
      <c r="AO757" s="11">
        <v>1138.40344</v>
      </c>
      <c r="AP757" s="105">
        <v>1138.40344</v>
      </c>
      <c r="AQ757" s="11">
        <v>1138.40344</v>
      </c>
      <c r="AR757" s="11">
        <v>1142</v>
      </c>
      <c r="AS757" s="11">
        <v>1177.2121699999998</v>
      </c>
      <c r="AT757" s="11">
        <v>1177.2121699999998</v>
      </c>
      <c r="AU757" s="11">
        <v>1177.2121699999998</v>
      </c>
      <c r="AV757" s="11">
        <v>1303</v>
      </c>
      <c r="AW757" s="11">
        <v>1014.4790300000001</v>
      </c>
      <c r="AX757" s="11">
        <v>1014.4790300000001</v>
      </c>
      <c r="AZ757" s="11">
        <v>1300</v>
      </c>
      <c r="BA757" s="11">
        <v>1135.9357399999999</v>
      </c>
    </row>
    <row r="758" spans="1:53" hidden="1" x14ac:dyDescent="0.25">
      <c r="A758">
        <v>7</v>
      </c>
      <c r="B758" t="str">
        <f t="shared" si="81"/>
        <v>GC-3930</v>
      </c>
      <c r="C758" s="2" t="s">
        <v>317</v>
      </c>
      <c r="D758" s="2" t="str">
        <f t="shared" si="85"/>
        <v>3</v>
      </c>
      <c r="E758" s="2" t="str">
        <f t="shared" si="86"/>
        <v>39</v>
      </c>
      <c r="F758" s="2" t="str">
        <f t="shared" si="87"/>
        <v>393</v>
      </c>
      <c r="G758" s="1" t="s">
        <v>678</v>
      </c>
      <c r="H758" s="7">
        <v>0</v>
      </c>
      <c r="I758" s="7"/>
      <c r="J758" s="7">
        <v>0</v>
      </c>
      <c r="K758" s="7">
        <v>0</v>
      </c>
      <c r="L758" s="7">
        <v>0</v>
      </c>
      <c r="M758" s="7"/>
      <c r="N758" s="7">
        <v>0</v>
      </c>
      <c r="O758" s="7">
        <v>0</v>
      </c>
      <c r="P758" s="7">
        <v>0</v>
      </c>
      <c r="Q758" s="7"/>
      <c r="R758" s="7">
        <v>0</v>
      </c>
      <c r="S758" s="7">
        <v>0</v>
      </c>
      <c r="T758" s="7">
        <v>0</v>
      </c>
      <c r="U758" s="7"/>
      <c r="V758" s="7">
        <v>0</v>
      </c>
      <c r="W758" s="7">
        <v>0</v>
      </c>
      <c r="X758" s="7">
        <v>0</v>
      </c>
      <c r="Y758" s="7"/>
      <c r="Z758" s="7">
        <v>0</v>
      </c>
      <c r="AA758" s="7">
        <v>0</v>
      </c>
      <c r="AB758" s="7">
        <v>0</v>
      </c>
      <c r="AC758" s="7"/>
      <c r="AD758" s="7">
        <v>0</v>
      </c>
      <c r="AE758" s="7">
        <v>0</v>
      </c>
      <c r="AF758" s="7">
        <v>0</v>
      </c>
      <c r="AG758" s="29">
        <v>0</v>
      </c>
      <c r="AH758" s="7">
        <v>0</v>
      </c>
      <c r="AI758" s="7">
        <v>0</v>
      </c>
      <c r="AJ758" s="7">
        <v>0</v>
      </c>
      <c r="AK758" s="29">
        <v>0</v>
      </c>
      <c r="AL758" s="7">
        <v>0</v>
      </c>
      <c r="AM758" s="105">
        <v>0</v>
      </c>
      <c r="AN758" s="7">
        <v>0</v>
      </c>
      <c r="AO758" s="11">
        <v>0</v>
      </c>
      <c r="AP758" s="105">
        <v>0</v>
      </c>
      <c r="AQ758" s="11">
        <v>0</v>
      </c>
      <c r="AR758" s="11">
        <v>0</v>
      </c>
      <c r="AS758" s="11">
        <v>0</v>
      </c>
      <c r="AT758" s="11">
        <v>0</v>
      </c>
      <c r="AU758" s="11">
        <v>0</v>
      </c>
      <c r="AV758" s="11">
        <v>0</v>
      </c>
      <c r="AW758" s="11">
        <v>0</v>
      </c>
      <c r="AX758" s="11">
        <v>0</v>
      </c>
      <c r="AZ758" s="11">
        <v>0</v>
      </c>
      <c r="BA758" s="11">
        <v>0</v>
      </c>
    </row>
    <row r="759" spans="1:53" hidden="1" x14ac:dyDescent="0.25">
      <c r="A759">
        <v>7</v>
      </c>
      <c r="B759" t="str">
        <f t="shared" si="81"/>
        <v>GC-3940</v>
      </c>
      <c r="C759" s="2" t="s">
        <v>317</v>
      </c>
      <c r="D759" s="2" t="str">
        <f t="shared" si="85"/>
        <v>3</v>
      </c>
      <c r="E759" s="2" t="str">
        <f t="shared" si="86"/>
        <v>39</v>
      </c>
      <c r="F759" s="2" t="str">
        <f t="shared" si="87"/>
        <v>394</v>
      </c>
      <c r="G759" s="1" t="s">
        <v>679</v>
      </c>
      <c r="H759" s="7">
        <v>0</v>
      </c>
      <c r="I759" s="7"/>
      <c r="J759" s="7">
        <v>0</v>
      </c>
      <c r="K759" s="7">
        <v>0</v>
      </c>
      <c r="L759" s="7">
        <v>0</v>
      </c>
      <c r="M759" s="7"/>
      <c r="N759" s="7">
        <v>0</v>
      </c>
      <c r="O759" s="7">
        <v>0</v>
      </c>
      <c r="P759" s="7">
        <v>0</v>
      </c>
      <c r="Q759" s="7"/>
      <c r="R759" s="7">
        <v>0</v>
      </c>
      <c r="S759" s="7">
        <v>0</v>
      </c>
      <c r="T759" s="7">
        <v>0</v>
      </c>
      <c r="U759" s="7"/>
      <c r="V759" s="7">
        <v>0</v>
      </c>
      <c r="W759" s="7">
        <v>0</v>
      </c>
      <c r="X759" s="7">
        <v>0</v>
      </c>
      <c r="Y759" s="7"/>
      <c r="Z759" s="7">
        <v>9.754999999999999</v>
      </c>
      <c r="AA759" s="7">
        <v>9.754999999999999</v>
      </c>
      <c r="AB759" s="7">
        <v>0</v>
      </c>
      <c r="AC759" s="7"/>
      <c r="AD759" s="7">
        <v>0</v>
      </c>
      <c r="AE759" s="7">
        <v>0</v>
      </c>
      <c r="AF759" s="7">
        <v>0</v>
      </c>
      <c r="AG759" s="29">
        <v>0</v>
      </c>
      <c r="AH759" s="7">
        <v>0</v>
      </c>
      <c r="AI759" s="7">
        <v>0</v>
      </c>
      <c r="AJ759" s="7">
        <v>0</v>
      </c>
      <c r="AK759" s="29">
        <v>0</v>
      </c>
      <c r="AL759" s="7">
        <v>0</v>
      </c>
      <c r="AM759" s="105">
        <v>0</v>
      </c>
      <c r="AN759" s="7">
        <v>0</v>
      </c>
      <c r="AO759" s="11">
        <v>0</v>
      </c>
      <c r="AP759" s="105">
        <v>0</v>
      </c>
      <c r="AQ759" s="11">
        <v>0</v>
      </c>
      <c r="AR759" s="11">
        <v>0</v>
      </c>
      <c r="AS759" s="11">
        <v>0</v>
      </c>
      <c r="AT759" s="11">
        <v>0</v>
      </c>
      <c r="AU759" s="11">
        <v>0</v>
      </c>
      <c r="AV759" s="11">
        <v>0</v>
      </c>
      <c r="AW759" s="11">
        <v>0</v>
      </c>
      <c r="AX759" s="11">
        <v>0</v>
      </c>
      <c r="AZ759" s="11">
        <v>0</v>
      </c>
      <c r="BA759" s="11">
        <v>0</v>
      </c>
    </row>
    <row r="760" spans="1:53" hidden="1" x14ac:dyDescent="0.25">
      <c r="A760">
        <v>7</v>
      </c>
      <c r="B760" t="str">
        <f t="shared" si="81"/>
        <v>GC-3950</v>
      </c>
      <c r="C760" s="2" t="s">
        <v>317</v>
      </c>
      <c r="D760" s="2" t="str">
        <f t="shared" si="85"/>
        <v>3</v>
      </c>
      <c r="E760" s="2" t="str">
        <f t="shared" si="86"/>
        <v>39</v>
      </c>
      <c r="F760" s="2" t="str">
        <f t="shared" si="87"/>
        <v>395</v>
      </c>
      <c r="G760" s="1" t="s">
        <v>680</v>
      </c>
      <c r="H760" s="7">
        <v>0</v>
      </c>
      <c r="I760" s="7"/>
      <c r="J760" s="7">
        <v>0</v>
      </c>
      <c r="K760" s="7">
        <v>0</v>
      </c>
      <c r="L760" s="7">
        <v>0</v>
      </c>
      <c r="M760" s="7"/>
      <c r="N760" s="7">
        <v>0</v>
      </c>
      <c r="O760" s="7">
        <v>0</v>
      </c>
      <c r="P760" s="7">
        <v>0</v>
      </c>
      <c r="Q760" s="7"/>
      <c r="R760" s="7">
        <v>0</v>
      </c>
      <c r="S760" s="7">
        <v>0</v>
      </c>
      <c r="T760" s="7">
        <v>0</v>
      </c>
      <c r="U760" s="7"/>
      <c r="V760" s="7">
        <v>0</v>
      </c>
      <c r="W760" s="7">
        <v>0</v>
      </c>
      <c r="X760" s="7">
        <v>0</v>
      </c>
      <c r="Y760" s="7"/>
      <c r="Z760" s="7">
        <v>0</v>
      </c>
      <c r="AA760" s="7">
        <v>0</v>
      </c>
      <c r="AB760" s="7">
        <v>0</v>
      </c>
      <c r="AC760" s="7"/>
      <c r="AD760" s="7">
        <v>0</v>
      </c>
      <c r="AE760" s="7">
        <v>0</v>
      </c>
      <c r="AF760" s="7">
        <v>0</v>
      </c>
      <c r="AG760" s="29">
        <v>0</v>
      </c>
      <c r="AH760" s="7">
        <v>0</v>
      </c>
      <c r="AI760" s="7">
        <v>0</v>
      </c>
      <c r="AJ760" s="7">
        <v>0</v>
      </c>
      <c r="AK760" s="29">
        <v>0</v>
      </c>
      <c r="AL760" s="7">
        <v>0</v>
      </c>
      <c r="AM760" s="105">
        <v>0</v>
      </c>
      <c r="AN760" s="7">
        <v>0</v>
      </c>
      <c r="AO760" s="11">
        <v>0</v>
      </c>
      <c r="AP760" s="105">
        <v>0</v>
      </c>
      <c r="AQ760" s="11">
        <v>0</v>
      </c>
      <c r="AR760" s="11">
        <v>0</v>
      </c>
      <c r="AS760" s="11">
        <v>0</v>
      </c>
      <c r="AT760" s="11">
        <v>0</v>
      </c>
      <c r="AU760" s="11">
        <v>0</v>
      </c>
      <c r="AV760" s="11">
        <v>0</v>
      </c>
      <c r="AW760" s="11">
        <v>0</v>
      </c>
      <c r="AX760" s="11">
        <v>0</v>
      </c>
      <c r="AZ760" s="11">
        <v>0</v>
      </c>
      <c r="BA760" s="11">
        <v>0</v>
      </c>
    </row>
    <row r="761" spans="1:53" hidden="1" x14ac:dyDescent="0.25">
      <c r="A761">
        <v>7</v>
      </c>
      <c r="B761" t="str">
        <f t="shared" si="81"/>
        <v>GC-3960</v>
      </c>
      <c r="C761" s="2" t="s">
        <v>317</v>
      </c>
      <c r="D761" s="2" t="str">
        <f t="shared" si="85"/>
        <v>3</v>
      </c>
      <c r="E761" s="2" t="str">
        <f t="shared" si="86"/>
        <v>39</v>
      </c>
      <c r="F761" s="2" t="str">
        <f t="shared" si="87"/>
        <v>396</v>
      </c>
      <c r="G761" s="1" t="s">
        <v>681</v>
      </c>
      <c r="H761" s="7">
        <v>0</v>
      </c>
      <c r="I761" s="7"/>
      <c r="J761" s="7">
        <v>0</v>
      </c>
      <c r="K761" s="7">
        <v>0</v>
      </c>
      <c r="L761" s="7">
        <v>0</v>
      </c>
      <c r="M761" s="7"/>
      <c r="N761" s="7">
        <v>0</v>
      </c>
      <c r="O761" s="7">
        <v>0</v>
      </c>
      <c r="P761" s="7">
        <v>0</v>
      </c>
      <c r="Q761" s="7"/>
      <c r="R761" s="7">
        <v>0</v>
      </c>
      <c r="S761" s="7">
        <v>0</v>
      </c>
      <c r="T761" s="7">
        <v>0</v>
      </c>
      <c r="U761" s="7"/>
      <c r="V761" s="7">
        <v>0</v>
      </c>
      <c r="W761" s="7">
        <v>0</v>
      </c>
      <c r="X761" s="7">
        <v>0</v>
      </c>
      <c r="Y761" s="7"/>
      <c r="Z761" s="7">
        <v>0</v>
      </c>
      <c r="AA761" s="7">
        <v>0</v>
      </c>
      <c r="AB761" s="7">
        <v>0</v>
      </c>
      <c r="AC761" s="7"/>
      <c r="AD761" s="7">
        <v>0</v>
      </c>
      <c r="AE761" s="7">
        <v>0</v>
      </c>
      <c r="AF761" s="7">
        <v>0</v>
      </c>
      <c r="AG761" s="29">
        <v>0</v>
      </c>
      <c r="AH761" s="7">
        <v>0</v>
      </c>
      <c r="AI761" s="7">
        <v>0</v>
      </c>
      <c r="AJ761" s="7">
        <v>0</v>
      </c>
      <c r="AK761" s="29">
        <v>0</v>
      </c>
      <c r="AL761" s="7">
        <v>0</v>
      </c>
      <c r="AM761" s="105">
        <v>0</v>
      </c>
      <c r="AN761" s="7">
        <v>0</v>
      </c>
      <c r="AO761" s="11">
        <v>0</v>
      </c>
      <c r="AP761" s="105">
        <v>0</v>
      </c>
      <c r="AQ761" s="11">
        <v>0</v>
      </c>
      <c r="AR761" s="11">
        <v>0</v>
      </c>
      <c r="AS761" s="11">
        <v>0</v>
      </c>
      <c r="AT761" s="11">
        <v>0</v>
      </c>
      <c r="AU761" s="11">
        <v>0</v>
      </c>
      <c r="AV761" s="11">
        <v>0</v>
      </c>
      <c r="AW761" s="11">
        <v>0</v>
      </c>
      <c r="AX761" s="11">
        <v>0</v>
      </c>
      <c r="AZ761" s="11">
        <v>0</v>
      </c>
      <c r="BA761" s="11">
        <v>0</v>
      </c>
    </row>
    <row r="762" spans="1:53" hidden="1" x14ac:dyDescent="0.25">
      <c r="A762">
        <v>7</v>
      </c>
      <c r="B762" t="str">
        <f t="shared" si="81"/>
        <v>GC-4610</v>
      </c>
      <c r="C762" s="2" t="s">
        <v>317</v>
      </c>
      <c r="D762" s="2" t="str">
        <f t="shared" si="85"/>
        <v>4</v>
      </c>
      <c r="E762" s="2" t="str">
        <f t="shared" si="86"/>
        <v>46</v>
      </c>
      <c r="F762" s="2" t="str">
        <f t="shared" si="87"/>
        <v>461</v>
      </c>
      <c r="G762" s="1" t="s">
        <v>682</v>
      </c>
      <c r="H762" s="7">
        <v>21544.028000000002</v>
      </c>
      <c r="I762" s="7"/>
      <c r="J762" s="7">
        <v>0</v>
      </c>
      <c r="K762" s="7">
        <v>0</v>
      </c>
      <c r="L762" s="7">
        <v>25006.20723</v>
      </c>
      <c r="M762" s="7"/>
      <c r="N762" s="7">
        <v>0</v>
      </c>
      <c r="O762" s="7">
        <v>1.0000000002110543E-3</v>
      </c>
      <c r="P762" s="7">
        <v>3436</v>
      </c>
      <c r="Q762" s="7"/>
      <c r="R762" s="7">
        <v>0</v>
      </c>
      <c r="S762" s="7">
        <v>26451.938910000004</v>
      </c>
      <c r="T762" s="7">
        <v>0</v>
      </c>
      <c r="U762" s="7"/>
      <c r="V762" s="7">
        <v>21480.344540000002</v>
      </c>
      <c r="W762" s="7">
        <v>21502.427880000003</v>
      </c>
      <c r="X762" s="7">
        <v>20845</v>
      </c>
      <c r="Y762" s="7"/>
      <c r="Z762" s="7">
        <v>24735.624769999999</v>
      </c>
      <c r="AA762" s="7">
        <v>24735.624769999999</v>
      </c>
      <c r="AB762" s="7">
        <v>27627</v>
      </c>
      <c r="AC762" s="7"/>
      <c r="AD762" s="7">
        <v>27403.728169999995</v>
      </c>
      <c r="AE762" s="7">
        <v>27403.728169999995</v>
      </c>
      <c r="AF762" s="7">
        <v>28214</v>
      </c>
      <c r="AG762" s="29">
        <v>28704.27232</v>
      </c>
      <c r="AH762" s="7">
        <v>28704.27232</v>
      </c>
      <c r="AI762" s="7">
        <v>28704.27232</v>
      </c>
      <c r="AJ762" s="7">
        <v>31352</v>
      </c>
      <c r="AK762" s="29">
        <v>31170.555230000002</v>
      </c>
      <c r="AL762" s="7">
        <v>36657.555230000005</v>
      </c>
      <c r="AM762" s="105">
        <v>36657.555230000005</v>
      </c>
      <c r="AN762" s="7">
        <v>33236</v>
      </c>
      <c r="AO762" s="11">
        <v>38572.437290000002</v>
      </c>
      <c r="AP762" s="105">
        <v>38572.437290000002</v>
      </c>
      <c r="AQ762" s="11">
        <v>38582.437290000002</v>
      </c>
      <c r="AR762" s="11">
        <v>34636</v>
      </c>
      <c r="AS762" s="11">
        <v>41509.956650000007</v>
      </c>
      <c r="AT762" s="11">
        <v>40282.672449999998</v>
      </c>
      <c r="AU762" s="11">
        <v>40282.672449999998</v>
      </c>
      <c r="AV762" s="11">
        <v>33996</v>
      </c>
      <c r="AW762" s="11">
        <v>40922.957629999997</v>
      </c>
      <c r="AX762" s="11">
        <v>40944.84895</v>
      </c>
      <c r="AZ762" s="11">
        <v>39197</v>
      </c>
      <c r="BA762" s="11">
        <v>45357.427989999996</v>
      </c>
    </row>
    <row r="763" spans="1:53" hidden="1" x14ac:dyDescent="0.25">
      <c r="A763">
        <v>7</v>
      </c>
      <c r="B763" t="str">
        <f t="shared" si="81"/>
        <v>GC-4620</v>
      </c>
      <c r="C763" s="2" t="s">
        <v>317</v>
      </c>
      <c r="D763" s="2" t="str">
        <f t="shared" si="85"/>
        <v>4</v>
      </c>
      <c r="E763" s="2" t="str">
        <f t="shared" si="86"/>
        <v>46</v>
      </c>
      <c r="F763" s="2" t="str">
        <f t="shared" si="87"/>
        <v>462</v>
      </c>
      <c r="G763" s="1" t="s">
        <v>683</v>
      </c>
      <c r="H763" s="7">
        <v>0</v>
      </c>
      <c r="I763" s="7"/>
      <c r="J763" s="7">
        <v>0</v>
      </c>
      <c r="K763" s="7">
        <v>0</v>
      </c>
      <c r="L763" s="7">
        <v>0</v>
      </c>
      <c r="M763" s="7"/>
      <c r="N763" s="7">
        <v>0</v>
      </c>
      <c r="O763" s="7">
        <v>0</v>
      </c>
      <c r="P763" s="7">
        <v>0</v>
      </c>
      <c r="Q763" s="7"/>
      <c r="R763" s="7">
        <v>0</v>
      </c>
      <c r="S763" s="7">
        <v>0</v>
      </c>
      <c r="T763" s="7">
        <v>0</v>
      </c>
      <c r="U763" s="7"/>
      <c r="V763" s="7">
        <v>0</v>
      </c>
      <c r="W763" s="7">
        <v>0</v>
      </c>
      <c r="X763" s="7">
        <v>0</v>
      </c>
      <c r="Y763" s="7"/>
      <c r="Z763" s="7">
        <v>0</v>
      </c>
      <c r="AA763" s="7">
        <v>0</v>
      </c>
      <c r="AB763" s="7">
        <v>0</v>
      </c>
      <c r="AC763" s="7"/>
      <c r="AD763" s="7">
        <v>0</v>
      </c>
      <c r="AE763" s="7">
        <v>0</v>
      </c>
      <c r="AF763" s="7">
        <v>0</v>
      </c>
      <c r="AG763" s="29">
        <v>0</v>
      </c>
      <c r="AH763" s="7">
        <v>0</v>
      </c>
      <c r="AI763" s="7">
        <v>0</v>
      </c>
      <c r="AJ763" s="7">
        <v>0</v>
      </c>
      <c r="AK763" s="29">
        <v>0</v>
      </c>
      <c r="AL763" s="7">
        <v>0</v>
      </c>
      <c r="AM763" s="105">
        <v>0</v>
      </c>
      <c r="AN763" s="7">
        <v>0</v>
      </c>
      <c r="AO763" s="11">
        <v>0</v>
      </c>
      <c r="AP763" s="105">
        <v>0</v>
      </c>
      <c r="AQ763" s="11">
        <v>0</v>
      </c>
      <c r="AR763" s="11">
        <v>0</v>
      </c>
      <c r="AS763" s="11">
        <v>0</v>
      </c>
      <c r="AT763" s="11">
        <v>0</v>
      </c>
      <c r="AU763" s="11">
        <v>0</v>
      </c>
      <c r="AV763" s="11">
        <v>0</v>
      </c>
      <c r="AW763" s="11">
        <v>0</v>
      </c>
      <c r="AX763" s="11">
        <v>0</v>
      </c>
      <c r="AZ763" s="11">
        <v>0</v>
      </c>
      <c r="BA763" s="11">
        <v>0</v>
      </c>
    </row>
    <row r="764" spans="1:53" hidden="1" x14ac:dyDescent="0.25">
      <c r="A764">
        <v>7</v>
      </c>
      <c r="B764" t="str">
        <f t="shared" si="81"/>
        <v>GC-4630</v>
      </c>
      <c r="C764" s="2" t="s">
        <v>317</v>
      </c>
      <c r="D764" s="2" t="str">
        <f t="shared" si="85"/>
        <v>4</v>
      </c>
      <c r="E764" s="2" t="str">
        <f t="shared" si="86"/>
        <v>46</v>
      </c>
      <c r="F764" s="2" t="str">
        <f t="shared" si="87"/>
        <v>463</v>
      </c>
      <c r="G764" s="1" t="s">
        <v>684</v>
      </c>
      <c r="H764" s="7">
        <v>0</v>
      </c>
      <c r="I764" s="7"/>
      <c r="J764" s="7">
        <v>0</v>
      </c>
      <c r="K764" s="7">
        <v>0</v>
      </c>
      <c r="L764" s="7">
        <v>0</v>
      </c>
      <c r="M764" s="7"/>
      <c r="N764" s="7">
        <v>0</v>
      </c>
      <c r="O764" s="7">
        <v>0</v>
      </c>
      <c r="P764" s="7">
        <v>0</v>
      </c>
      <c r="Q764" s="7"/>
      <c r="R764" s="7">
        <v>0</v>
      </c>
      <c r="S764" s="7">
        <v>0</v>
      </c>
      <c r="T764" s="7">
        <v>0</v>
      </c>
      <c r="U764" s="7"/>
      <c r="V764" s="7">
        <v>0</v>
      </c>
      <c r="W764" s="7">
        <v>0</v>
      </c>
      <c r="X764" s="7">
        <v>0</v>
      </c>
      <c r="Y764" s="7"/>
      <c r="Z764" s="7">
        <v>0</v>
      </c>
      <c r="AA764" s="7">
        <v>0</v>
      </c>
      <c r="AB764" s="7">
        <v>0</v>
      </c>
      <c r="AC764" s="7"/>
      <c r="AD764" s="7">
        <v>0</v>
      </c>
      <c r="AE764" s="7">
        <v>0</v>
      </c>
      <c r="AF764" s="7">
        <v>0</v>
      </c>
      <c r="AG764" s="29">
        <v>0</v>
      </c>
      <c r="AH764" s="7">
        <v>0</v>
      </c>
      <c r="AI764" s="7">
        <v>0</v>
      </c>
      <c r="AJ764" s="7">
        <v>0</v>
      </c>
      <c r="AK764" s="29">
        <v>0</v>
      </c>
      <c r="AL764" s="7">
        <v>0</v>
      </c>
      <c r="AM764" s="105">
        <v>0</v>
      </c>
      <c r="AN764" s="7">
        <v>0</v>
      </c>
      <c r="AO764" s="11">
        <v>0</v>
      </c>
      <c r="AP764" s="105">
        <v>0</v>
      </c>
      <c r="AQ764" s="11">
        <v>0</v>
      </c>
      <c r="AR764" s="11">
        <v>0</v>
      </c>
      <c r="AS764" s="11">
        <v>0</v>
      </c>
      <c r="AT764" s="11">
        <v>0</v>
      </c>
      <c r="AU764" s="11">
        <v>0</v>
      </c>
      <c r="AV764" s="11">
        <v>0</v>
      </c>
      <c r="AW764" s="11">
        <v>0</v>
      </c>
      <c r="AX764" s="11">
        <v>0</v>
      </c>
      <c r="AZ764" s="11">
        <v>0</v>
      </c>
      <c r="BA764" s="11">
        <v>0</v>
      </c>
    </row>
    <row r="765" spans="1:53" hidden="1" x14ac:dyDescent="0.25">
      <c r="A765">
        <v>7</v>
      </c>
      <c r="B765" t="str">
        <f t="shared" si="81"/>
        <v>GC-4640</v>
      </c>
      <c r="C765" s="2" t="s">
        <v>317</v>
      </c>
      <c r="D765" s="2" t="str">
        <f t="shared" si="85"/>
        <v>4</v>
      </c>
      <c r="E765" s="2" t="str">
        <f t="shared" si="86"/>
        <v>46</v>
      </c>
      <c r="F765" s="2" t="str">
        <f t="shared" si="87"/>
        <v>464</v>
      </c>
      <c r="G765" s="1" t="s">
        <v>685</v>
      </c>
      <c r="H765" s="7">
        <v>0</v>
      </c>
      <c r="I765" s="7"/>
      <c r="J765" s="7">
        <v>0</v>
      </c>
      <c r="K765" s="7">
        <v>0</v>
      </c>
      <c r="L765" s="7">
        <v>0</v>
      </c>
      <c r="M765" s="7"/>
      <c r="N765" s="7">
        <v>0</v>
      </c>
      <c r="O765" s="7">
        <v>0</v>
      </c>
      <c r="P765" s="7">
        <v>0</v>
      </c>
      <c r="Q765" s="7"/>
      <c r="R765" s="7">
        <v>0</v>
      </c>
      <c r="S765" s="7">
        <v>0</v>
      </c>
      <c r="T765" s="7">
        <v>0</v>
      </c>
      <c r="U765" s="7"/>
      <c r="V765" s="7">
        <v>0</v>
      </c>
      <c r="W765" s="7">
        <v>0</v>
      </c>
      <c r="X765" s="7">
        <v>0</v>
      </c>
      <c r="Y765" s="7"/>
      <c r="Z765" s="7">
        <v>0</v>
      </c>
      <c r="AA765" s="7">
        <v>0</v>
      </c>
      <c r="AB765" s="7">
        <v>0</v>
      </c>
      <c r="AC765" s="7"/>
      <c r="AD765" s="7">
        <v>0</v>
      </c>
      <c r="AE765" s="7">
        <v>0</v>
      </c>
      <c r="AF765" s="7">
        <v>0</v>
      </c>
      <c r="AG765" s="29">
        <v>0</v>
      </c>
      <c r="AH765" s="7">
        <v>0</v>
      </c>
      <c r="AI765" s="7">
        <v>0</v>
      </c>
      <c r="AJ765" s="7">
        <v>0</v>
      </c>
      <c r="AK765" s="29">
        <v>0</v>
      </c>
      <c r="AL765" s="7">
        <v>0</v>
      </c>
      <c r="AM765" s="105">
        <v>0</v>
      </c>
      <c r="AN765" s="7">
        <v>0</v>
      </c>
      <c r="AO765" s="11">
        <v>0</v>
      </c>
      <c r="AP765" s="105">
        <v>0</v>
      </c>
      <c r="AQ765" s="11">
        <v>0</v>
      </c>
      <c r="AR765" s="11">
        <v>0</v>
      </c>
      <c r="AS765" s="11">
        <v>0</v>
      </c>
      <c r="AT765" s="11">
        <v>0</v>
      </c>
      <c r="AU765" s="11">
        <v>0</v>
      </c>
      <c r="AV765" s="11">
        <v>0</v>
      </c>
      <c r="AW765" s="11">
        <v>0</v>
      </c>
      <c r="AX765" s="11">
        <v>0</v>
      </c>
      <c r="AZ765" s="11">
        <v>0</v>
      </c>
      <c r="BA765" s="11">
        <v>0</v>
      </c>
    </row>
    <row r="766" spans="1:53" hidden="1" x14ac:dyDescent="0.25">
      <c r="A766">
        <v>7</v>
      </c>
      <c r="B766" t="str">
        <f t="shared" si="81"/>
        <v>GC-4650</v>
      </c>
      <c r="C766" s="2" t="s">
        <v>317</v>
      </c>
      <c r="D766" s="2" t="str">
        <f t="shared" si="85"/>
        <v>4</v>
      </c>
      <c r="E766" s="2" t="str">
        <f t="shared" si="86"/>
        <v>46</v>
      </c>
      <c r="F766" s="2" t="str">
        <f t="shared" si="87"/>
        <v>465</v>
      </c>
      <c r="G766" s="1" t="s">
        <v>686</v>
      </c>
      <c r="H766" s="7">
        <v>44</v>
      </c>
      <c r="I766" s="7"/>
      <c r="J766" s="7">
        <v>0</v>
      </c>
      <c r="K766" s="7">
        <v>0</v>
      </c>
      <c r="L766" s="7">
        <v>205</v>
      </c>
      <c r="M766" s="7"/>
      <c r="N766" s="7">
        <v>0</v>
      </c>
      <c r="O766" s="7">
        <v>0</v>
      </c>
      <c r="P766" s="7">
        <v>240</v>
      </c>
      <c r="Q766" s="7"/>
      <c r="R766" s="7">
        <v>0</v>
      </c>
      <c r="S766" s="7">
        <v>227.46170999999998</v>
      </c>
      <c r="T766" s="7">
        <v>0</v>
      </c>
      <c r="U766" s="7"/>
      <c r="V766" s="7">
        <v>237.90707</v>
      </c>
      <c r="W766" s="7">
        <v>237.90707</v>
      </c>
      <c r="X766" s="7">
        <v>239</v>
      </c>
      <c r="Y766" s="7"/>
      <c r="Z766" s="7">
        <v>215.51757000000001</v>
      </c>
      <c r="AA766" s="7">
        <v>215.51757000000001</v>
      </c>
      <c r="AB766" s="7">
        <v>239</v>
      </c>
      <c r="AC766" s="7"/>
      <c r="AD766" s="7">
        <v>205.16857999999999</v>
      </c>
      <c r="AE766" s="7">
        <v>205.16857999999999</v>
      </c>
      <c r="AF766" s="7">
        <v>224</v>
      </c>
      <c r="AG766" s="29">
        <v>1256.3741600000001</v>
      </c>
      <c r="AH766" s="7">
        <v>1256.3741600000001</v>
      </c>
      <c r="AI766" s="7">
        <v>1256.3741600000001</v>
      </c>
      <c r="AJ766" s="7">
        <v>782</v>
      </c>
      <c r="AK766" s="29">
        <v>305.67604999999998</v>
      </c>
      <c r="AL766" s="7">
        <v>305.67604999999998</v>
      </c>
      <c r="AM766" s="105">
        <v>305.67604999999998</v>
      </c>
      <c r="AN766" s="7">
        <v>284</v>
      </c>
      <c r="AO766" s="11">
        <v>308.67180999999999</v>
      </c>
      <c r="AP766" s="105">
        <v>308.67180999999999</v>
      </c>
      <c r="AQ766" s="11">
        <v>308.67180999999999</v>
      </c>
      <c r="AR766" s="11">
        <v>347</v>
      </c>
      <c r="AS766" s="11">
        <v>318.64780999999999</v>
      </c>
      <c r="AT766" s="11">
        <v>318.64780999999999</v>
      </c>
      <c r="AU766" s="11">
        <v>318.64780999999999</v>
      </c>
      <c r="AV766" s="11">
        <v>0</v>
      </c>
      <c r="AW766" s="11">
        <v>0</v>
      </c>
      <c r="AX766" s="11">
        <v>0</v>
      </c>
      <c r="AZ766" s="11">
        <v>0</v>
      </c>
      <c r="BA766" s="11">
        <v>0</v>
      </c>
    </row>
    <row r="767" spans="1:53" hidden="1" x14ac:dyDescent="0.25">
      <c r="A767">
        <v>7</v>
      </c>
      <c r="B767" t="str">
        <f t="shared" si="81"/>
        <v>GC-4660</v>
      </c>
      <c r="C767" s="2" t="s">
        <v>317</v>
      </c>
      <c r="D767" s="2" t="str">
        <f t="shared" si="85"/>
        <v>4</v>
      </c>
      <c r="E767" s="2" t="str">
        <f t="shared" si="86"/>
        <v>46</v>
      </c>
      <c r="F767" s="2" t="str">
        <f t="shared" si="87"/>
        <v>466</v>
      </c>
      <c r="G767" s="1" t="s">
        <v>687</v>
      </c>
      <c r="H767" s="7">
        <v>0</v>
      </c>
      <c r="I767" s="7"/>
      <c r="J767" s="7">
        <v>0</v>
      </c>
      <c r="K767" s="7">
        <v>0</v>
      </c>
      <c r="L767" s="7">
        <v>0</v>
      </c>
      <c r="M767" s="7"/>
      <c r="N767" s="7">
        <v>0</v>
      </c>
      <c r="O767" s="7">
        <v>0</v>
      </c>
      <c r="P767" s="7">
        <v>0</v>
      </c>
      <c r="Q767" s="7"/>
      <c r="R767" s="7">
        <v>0</v>
      </c>
      <c r="S767" s="7">
        <v>0</v>
      </c>
      <c r="T767" s="7">
        <v>0</v>
      </c>
      <c r="U767" s="7"/>
      <c r="V767" s="7">
        <v>0</v>
      </c>
      <c r="W767" s="7">
        <v>0</v>
      </c>
      <c r="X767" s="7">
        <v>0</v>
      </c>
      <c r="Y767" s="7"/>
      <c r="Z767" s="7">
        <v>0</v>
      </c>
      <c r="AA767" s="7">
        <v>0</v>
      </c>
      <c r="AB767" s="7">
        <v>0</v>
      </c>
      <c r="AC767" s="7"/>
      <c r="AD767" s="7">
        <v>0</v>
      </c>
      <c r="AE767" s="7">
        <v>0</v>
      </c>
      <c r="AF767" s="7">
        <v>0</v>
      </c>
      <c r="AG767" s="29">
        <v>0</v>
      </c>
      <c r="AH767" s="7">
        <v>0</v>
      </c>
      <c r="AI767" s="7">
        <v>0</v>
      </c>
      <c r="AJ767" s="7">
        <v>0</v>
      </c>
      <c r="AK767" s="29">
        <v>0</v>
      </c>
      <c r="AL767" s="7">
        <v>0</v>
      </c>
      <c r="AM767" s="105">
        <v>0</v>
      </c>
      <c r="AN767" s="7">
        <v>0</v>
      </c>
      <c r="AO767" s="11">
        <v>0</v>
      </c>
      <c r="AP767" s="105">
        <v>0</v>
      </c>
      <c r="AQ767" s="11">
        <v>0</v>
      </c>
      <c r="AR767" s="11">
        <v>0</v>
      </c>
      <c r="AS767" s="11">
        <v>0</v>
      </c>
      <c r="AT767" s="11">
        <v>0</v>
      </c>
      <c r="AU767" s="11">
        <v>0</v>
      </c>
      <c r="AV767" s="11">
        <v>0</v>
      </c>
      <c r="AW767" s="11">
        <v>0</v>
      </c>
      <c r="AX767" s="11">
        <v>0</v>
      </c>
      <c r="AZ767" s="11">
        <v>0</v>
      </c>
      <c r="BA767" s="11">
        <v>0</v>
      </c>
    </row>
    <row r="768" spans="1:53" hidden="1" x14ac:dyDescent="0.25">
      <c r="A768">
        <v>7</v>
      </c>
      <c r="B768" t="str">
        <f t="shared" si="81"/>
        <v>GC-4670</v>
      </c>
      <c r="C768" s="2" t="s">
        <v>317</v>
      </c>
      <c r="D768" s="2" t="str">
        <f t="shared" si="85"/>
        <v>4</v>
      </c>
      <c r="E768" s="2" t="str">
        <f t="shared" si="86"/>
        <v>46</v>
      </c>
      <c r="F768" s="2" t="str">
        <f t="shared" si="87"/>
        <v>467</v>
      </c>
      <c r="G768" s="1" t="s">
        <v>689</v>
      </c>
      <c r="H768" s="7">
        <v>0</v>
      </c>
      <c r="I768" s="7"/>
      <c r="J768" s="7">
        <v>0</v>
      </c>
      <c r="K768" s="7">
        <v>0</v>
      </c>
      <c r="L768" s="7">
        <v>0</v>
      </c>
      <c r="M768" s="7"/>
      <c r="N768" s="7">
        <v>0</v>
      </c>
      <c r="O768" s="7">
        <v>0</v>
      </c>
      <c r="P768" s="7">
        <v>0</v>
      </c>
      <c r="Q768" s="7"/>
      <c r="R768" s="7">
        <v>0</v>
      </c>
      <c r="S768" s="7">
        <v>0</v>
      </c>
      <c r="T768" s="7">
        <v>0</v>
      </c>
      <c r="U768" s="7"/>
      <c r="V768" s="7">
        <v>0</v>
      </c>
      <c r="W768" s="7">
        <v>188.50997000000001</v>
      </c>
      <c r="X768" s="7">
        <v>0</v>
      </c>
      <c r="Y768" s="7"/>
      <c r="Z768" s="7">
        <v>0</v>
      </c>
      <c r="AA768" s="7">
        <v>0</v>
      </c>
      <c r="AB768" s="7">
        <v>0</v>
      </c>
      <c r="AC768" s="7"/>
      <c r="AD768" s="7">
        <v>0</v>
      </c>
      <c r="AE768" s="7">
        <v>0</v>
      </c>
      <c r="AF768" s="7">
        <v>0</v>
      </c>
      <c r="AG768" s="29">
        <v>0</v>
      </c>
      <c r="AH768" s="7">
        <v>0</v>
      </c>
      <c r="AI768" s="7">
        <v>0</v>
      </c>
      <c r="AJ768" s="7">
        <v>0</v>
      </c>
      <c r="AK768" s="29">
        <v>0</v>
      </c>
      <c r="AL768" s="7">
        <v>0</v>
      </c>
      <c r="AM768" s="105">
        <v>0</v>
      </c>
      <c r="AN768" s="7">
        <v>0</v>
      </c>
      <c r="AO768" s="11">
        <v>0</v>
      </c>
      <c r="AP768" s="105">
        <v>0</v>
      </c>
      <c r="AQ768" s="11">
        <v>0</v>
      </c>
      <c r="AR768" s="11">
        <v>0</v>
      </c>
      <c r="AS768" s="11">
        <v>0</v>
      </c>
      <c r="AT768" s="11">
        <v>0</v>
      </c>
      <c r="AU768" s="11">
        <v>0</v>
      </c>
      <c r="AV768" s="11">
        <v>0</v>
      </c>
      <c r="AW768" s="11">
        <v>0</v>
      </c>
      <c r="AX768" s="11">
        <v>0</v>
      </c>
      <c r="AZ768" s="11">
        <v>0</v>
      </c>
      <c r="BA768" s="11">
        <v>0</v>
      </c>
    </row>
    <row r="769" spans="1:53" hidden="1" x14ac:dyDescent="0.25">
      <c r="A769">
        <v>7</v>
      </c>
      <c r="B769" t="str">
        <f t="shared" si="81"/>
        <v>GC-4710</v>
      </c>
      <c r="C769" s="2" t="s">
        <v>317</v>
      </c>
      <c r="D769" s="2" t="str">
        <f t="shared" si="85"/>
        <v>4</v>
      </c>
      <c r="E769" s="2" t="str">
        <f t="shared" si="86"/>
        <v>47</v>
      </c>
      <c r="F769" s="2" t="str">
        <f t="shared" si="87"/>
        <v>471</v>
      </c>
      <c r="G769" s="1" t="s">
        <v>692</v>
      </c>
      <c r="H769" s="7">
        <v>0</v>
      </c>
      <c r="I769" s="7"/>
      <c r="J769" s="7">
        <v>0</v>
      </c>
      <c r="K769" s="7">
        <v>0</v>
      </c>
      <c r="L769" s="7">
        <v>0</v>
      </c>
      <c r="M769" s="7"/>
      <c r="N769" s="7">
        <v>0</v>
      </c>
      <c r="O769" s="7">
        <v>0</v>
      </c>
      <c r="P769" s="7">
        <v>0</v>
      </c>
      <c r="Q769" s="7"/>
      <c r="R769" s="7">
        <v>0</v>
      </c>
      <c r="S769" s="7">
        <v>0</v>
      </c>
      <c r="T769" s="7">
        <v>0</v>
      </c>
      <c r="U769" s="7"/>
      <c r="V769" s="7">
        <v>0</v>
      </c>
      <c r="W769" s="7">
        <v>0</v>
      </c>
      <c r="X769" s="7">
        <v>0</v>
      </c>
      <c r="Y769" s="7"/>
      <c r="Z769" s="7">
        <v>0</v>
      </c>
      <c r="AA769" s="7">
        <v>0</v>
      </c>
      <c r="AB769" s="7">
        <v>0</v>
      </c>
      <c r="AC769" s="7"/>
      <c r="AD769" s="7">
        <v>0</v>
      </c>
      <c r="AE769" s="7">
        <v>0</v>
      </c>
      <c r="AF769" s="7">
        <v>0</v>
      </c>
      <c r="AG769" s="29">
        <v>0</v>
      </c>
      <c r="AH769" s="7">
        <v>0</v>
      </c>
      <c r="AI769" s="7">
        <v>0</v>
      </c>
      <c r="AJ769" s="7">
        <v>0</v>
      </c>
      <c r="AK769" s="29">
        <v>0</v>
      </c>
      <c r="AL769" s="7">
        <v>0</v>
      </c>
      <c r="AM769" s="105">
        <v>0</v>
      </c>
      <c r="AN769" s="7">
        <v>0</v>
      </c>
      <c r="AO769" s="11">
        <v>0</v>
      </c>
      <c r="AP769" s="105">
        <v>0</v>
      </c>
      <c r="AQ769" s="11">
        <v>0</v>
      </c>
      <c r="AR769" s="11">
        <v>0</v>
      </c>
      <c r="AS769" s="11">
        <v>0</v>
      </c>
      <c r="AT769" s="11">
        <v>0</v>
      </c>
      <c r="AU769" s="11">
        <v>0</v>
      </c>
      <c r="AV769" s="11">
        <v>0</v>
      </c>
      <c r="AW769" s="11">
        <v>0</v>
      </c>
      <c r="AX769" s="11">
        <v>0</v>
      </c>
      <c r="AZ769" s="11">
        <v>0</v>
      </c>
      <c r="BA769" s="11">
        <v>0</v>
      </c>
    </row>
    <row r="770" spans="1:53" hidden="1" x14ac:dyDescent="0.25">
      <c r="A770">
        <v>7</v>
      </c>
      <c r="B770" t="str">
        <f t="shared" si="81"/>
        <v>GC-4720</v>
      </c>
      <c r="C770" s="2" t="s">
        <v>317</v>
      </c>
      <c r="D770" s="2" t="str">
        <f t="shared" si="85"/>
        <v>4</v>
      </c>
      <c r="E770" s="2" t="str">
        <f t="shared" si="86"/>
        <v>47</v>
      </c>
      <c r="F770" s="2" t="str">
        <f t="shared" si="87"/>
        <v>472</v>
      </c>
      <c r="G770" s="1" t="s">
        <v>693</v>
      </c>
      <c r="H770" s="7">
        <v>0</v>
      </c>
      <c r="I770" s="7"/>
      <c r="J770" s="7">
        <v>0</v>
      </c>
      <c r="K770" s="7">
        <v>0</v>
      </c>
      <c r="L770" s="7">
        <v>0</v>
      </c>
      <c r="M770" s="7"/>
      <c r="N770" s="7">
        <v>0</v>
      </c>
      <c r="O770" s="7">
        <v>0</v>
      </c>
      <c r="P770" s="7">
        <v>0</v>
      </c>
      <c r="Q770" s="7"/>
      <c r="R770" s="7">
        <v>0</v>
      </c>
      <c r="S770" s="7">
        <v>0</v>
      </c>
      <c r="T770" s="7">
        <v>0</v>
      </c>
      <c r="U770" s="7"/>
      <c r="V770" s="7">
        <v>0</v>
      </c>
      <c r="W770" s="7">
        <v>0</v>
      </c>
      <c r="X770" s="7">
        <v>0</v>
      </c>
      <c r="Y770" s="7"/>
      <c r="Z770" s="7">
        <v>0</v>
      </c>
      <c r="AA770" s="7">
        <v>0</v>
      </c>
      <c r="AB770" s="7">
        <v>0</v>
      </c>
      <c r="AC770" s="7"/>
      <c r="AD770" s="7">
        <v>0</v>
      </c>
      <c r="AE770" s="7">
        <v>0</v>
      </c>
      <c r="AF770" s="7">
        <v>0</v>
      </c>
      <c r="AG770" s="29">
        <v>0</v>
      </c>
      <c r="AH770" s="7">
        <v>0</v>
      </c>
      <c r="AI770" s="7">
        <v>0</v>
      </c>
      <c r="AJ770" s="7">
        <v>0</v>
      </c>
      <c r="AK770" s="29">
        <v>0</v>
      </c>
      <c r="AL770" s="7">
        <v>0</v>
      </c>
      <c r="AM770" s="105">
        <v>0</v>
      </c>
      <c r="AN770" s="7">
        <v>0</v>
      </c>
      <c r="AO770" s="11">
        <v>0</v>
      </c>
      <c r="AP770" s="105">
        <v>0</v>
      </c>
      <c r="AQ770" s="11">
        <v>0</v>
      </c>
      <c r="AR770" s="11">
        <v>0</v>
      </c>
      <c r="AS770" s="11">
        <v>0</v>
      </c>
      <c r="AT770" s="11">
        <v>0</v>
      </c>
      <c r="AU770" s="11">
        <v>0</v>
      </c>
      <c r="AV770" s="11">
        <v>0</v>
      </c>
      <c r="AW770" s="11">
        <v>0</v>
      </c>
      <c r="AX770" s="11">
        <v>0</v>
      </c>
      <c r="AZ770" s="11">
        <v>0</v>
      </c>
      <c r="BA770" s="11">
        <v>0</v>
      </c>
    </row>
    <row r="771" spans="1:53" hidden="1" x14ac:dyDescent="0.25">
      <c r="A771">
        <v>7</v>
      </c>
      <c r="B771" t="str">
        <f t="shared" ref="B771:B834" si="88">C771&amp;"-"&amp;G771</f>
        <v>GC-4730</v>
      </c>
      <c r="C771" s="2" t="s">
        <v>317</v>
      </c>
      <c r="D771" s="2" t="str">
        <f t="shared" si="85"/>
        <v>4</v>
      </c>
      <c r="E771" s="2" t="str">
        <f t="shared" si="86"/>
        <v>47</v>
      </c>
      <c r="F771" s="2" t="str">
        <f t="shared" si="87"/>
        <v>473</v>
      </c>
      <c r="G771" s="1" t="s">
        <v>694</v>
      </c>
      <c r="H771" s="7">
        <v>17.042999999999999</v>
      </c>
      <c r="I771" s="7"/>
      <c r="J771" s="7">
        <v>0</v>
      </c>
      <c r="K771" s="7">
        <v>0</v>
      </c>
      <c r="L771" s="7">
        <v>0</v>
      </c>
      <c r="M771" s="7"/>
      <c r="N771" s="7">
        <v>0</v>
      </c>
      <c r="O771" s="7">
        <v>0</v>
      </c>
      <c r="P771" s="7">
        <v>0</v>
      </c>
      <c r="Q771" s="7"/>
      <c r="R771" s="7">
        <v>0</v>
      </c>
      <c r="S771" s="7">
        <v>0</v>
      </c>
      <c r="T771" s="7">
        <v>0</v>
      </c>
      <c r="U771" s="7"/>
      <c r="V771" s="7">
        <v>0</v>
      </c>
      <c r="W771" s="7">
        <v>0</v>
      </c>
      <c r="X771" s="7">
        <v>0</v>
      </c>
      <c r="Y771" s="7"/>
      <c r="Z771" s="7">
        <v>0</v>
      </c>
      <c r="AA771" s="7">
        <v>0</v>
      </c>
      <c r="AB771" s="7">
        <v>0</v>
      </c>
      <c r="AC771" s="7"/>
      <c r="AD771" s="7">
        <v>0</v>
      </c>
      <c r="AE771" s="7">
        <v>0</v>
      </c>
      <c r="AF771" s="7">
        <v>0</v>
      </c>
      <c r="AG771" s="29">
        <v>0</v>
      </c>
      <c r="AH771" s="7">
        <v>0</v>
      </c>
      <c r="AI771" s="7">
        <v>0</v>
      </c>
      <c r="AJ771" s="7">
        <v>0</v>
      </c>
      <c r="AK771" s="29">
        <v>0</v>
      </c>
      <c r="AL771" s="7">
        <v>0</v>
      </c>
      <c r="AM771" s="105">
        <v>0</v>
      </c>
      <c r="AN771" s="7">
        <v>3331</v>
      </c>
      <c r="AO771" s="11">
        <v>0</v>
      </c>
      <c r="AP771" s="105">
        <v>0</v>
      </c>
      <c r="AQ771" s="11">
        <v>0</v>
      </c>
      <c r="AR771" s="11">
        <v>259</v>
      </c>
      <c r="AS771" s="11">
        <v>147.19489999999999</v>
      </c>
      <c r="AT771" s="11">
        <v>153.53580000000002</v>
      </c>
      <c r="AU771" s="11">
        <v>153.53580000000002</v>
      </c>
      <c r="AV771" s="11">
        <v>107</v>
      </c>
      <c r="AW771" s="11">
        <v>56.190719999999999</v>
      </c>
      <c r="AX771" s="11">
        <v>56.190719999999999</v>
      </c>
      <c r="AZ771" s="11">
        <v>46</v>
      </c>
      <c r="BA771" s="11">
        <v>73.103920000000002</v>
      </c>
    </row>
    <row r="772" spans="1:53" hidden="1" x14ac:dyDescent="0.25">
      <c r="A772">
        <v>7</v>
      </c>
      <c r="B772" t="str">
        <f t="shared" si="88"/>
        <v>GC-4740</v>
      </c>
      <c r="C772" s="2" t="s">
        <v>317</v>
      </c>
      <c r="D772" s="2" t="str">
        <f t="shared" si="85"/>
        <v>4</v>
      </c>
      <c r="E772" s="2" t="str">
        <f t="shared" si="86"/>
        <v>47</v>
      </c>
      <c r="F772" s="2" t="str">
        <f t="shared" si="87"/>
        <v>474</v>
      </c>
      <c r="G772" s="1" t="s">
        <v>695</v>
      </c>
      <c r="H772" s="7">
        <v>0</v>
      </c>
      <c r="I772" s="7"/>
      <c r="J772" s="7">
        <v>0</v>
      </c>
      <c r="K772" s="7">
        <v>0</v>
      </c>
      <c r="L772" s="7">
        <v>0</v>
      </c>
      <c r="M772" s="7"/>
      <c r="N772" s="7">
        <v>0</v>
      </c>
      <c r="O772" s="7">
        <v>0</v>
      </c>
      <c r="P772" s="7">
        <v>0</v>
      </c>
      <c r="Q772" s="7"/>
      <c r="R772" s="7">
        <v>0</v>
      </c>
      <c r="S772" s="7">
        <v>0</v>
      </c>
      <c r="T772" s="7">
        <v>0</v>
      </c>
      <c r="U772" s="7"/>
      <c r="V772" s="7">
        <v>0</v>
      </c>
      <c r="W772" s="7">
        <v>0</v>
      </c>
      <c r="X772" s="7">
        <v>0</v>
      </c>
      <c r="Y772" s="7"/>
      <c r="Z772" s="7">
        <v>0</v>
      </c>
      <c r="AA772" s="7">
        <v>0</v>
      </c>
      <c r="AB772" s="7">
        <v>0</v>
      </c>
      <c r="AC772" s="7"/>
      <c r="AD772" s="7">
        <v>0</v>
      </c>
      <c r="AE772" s="7">
        <v>0</v>
      </c>
      <c r="AF772" s="7">
        <v>0</v>
      </c>
      <c r="AG772" s="29">
        <v>74</v>
      </c>
      <c r="AH772" s="7">
        <v>74</v>
      </c>
      <c r="AI772" s="7">
        <v>74</v>
      </c>
      <c r="AJ772" s="7">
        <v>74</v>
      </c>
      <c r="AK772" s="29">
        <v>29</v>
      </c>
      <c r="AL772" s="7">
        <v>29</v>
      </c>
      <c r="AM772" s="105">
        <v>29</v>
      </c>
      <c r="AN772" s="7">
        <v>65</v>
      </c>
      <c r="AO772" s="11">
        <v>51.521489999999993</v>
      </c>
      <c r="AP772" s="105">
        <v>51.521489999999993</v>
      </c>
      <c r="AQ772" s="11">
        <v>51.521489999999993</v>
      </c>
      <c r="AR772" s="11">
        <v>65</v>
      </c>
      <c r="AS772" s="11">
        <v>83.639949999999999</v>
      </c>
      <c r="AT772" s="11">
        <v>83.639949999999999</v>
      </c>
      <c r="AU772" s="11">
        <v>83.639949999999999</v>
      </c>
      <c r="AV772" s="11">
        <v>65</v>
      </c>
      <c r="AW772" s="11">
        <v>54.119619999999998</v>
      </c>
      <c r="AX772" s="11">
        <v>54.119619999999998</v>
      </c>
      <c r="AZ772" s="11">
        <v>65</v>
      </c>
      <c r="BA772" s="11">
        <v>55.12444</v>
      </c>
    </row>
    <row r="773" spans="1:53" hidden="1" x14ac:dyDescent="0.25">
      <c r="A773">
        <v>7</v>
      </c>
      <c r="B773" t="str">
        <f t="shared" si="88"/>
        <v>GC-4750</v>
      </c>
      <c r="C773" s="2" t="s">
        <v>317</v>
      </c>
      <c r="D773" s="2" t="str">
        <f t="shared" si="85"/>
        <v>4</v>
      </c>
      <c r="E773" s="2" t="str">
        <f t="shared" si="86"/>
        <v>47</v>
      </c>
      <c r="F773" s="2" t="str">
        <f t="shared" si="87"/>
        <v>475</v>
      </c>
      <c r="G773" s="1" t="s">
        <v>696</v>
      </c>
      <c r="H773" s="7">
        <v>72</v>
      </c>
      <c r="I773" s="7"/>
      <c r="J773" s="7">
        <v>80.16</v>
      </c>
      <c r="K773" s="7">
        <v>80.16</v>
      </c>
      <c r="L773" s="7">
        <v>72</v>
      </c>
      <c r="M773" s="7"/>
      <c r="N773" s="7">
        <v>77.498000000000005</v>
      </c>
      <c r="O773" s="7">
        <v>77.498000000000005</v>
      </c>
      <c r="P773" s="7">
        <v>72</v>
      </c>
      <c r="Q773" s="7"/>
      <c r="R773" s="7">
        <v>82.635999999999996</v>
      </c>
      <c r="S773" s="7">
        <v>82.636439999999979</v>
      </c>
      <c r="T773" s="7">
        <v>73</v>
      </c>
      <c r="U773" s="7"/>
      <c r="V773" s="7">
        <v>100.99436</v>
      </c>
      <c r="W773" s="7">
        <v>101.70737</v>
      </c>
      <c r="X773" s="7">
        <v>74</v>
      </c>
      <c r="Y773" s="7"/>
      <c r="Z773" s="7">
        <v>101.32565</v>
      </c>
      <c r="AA773" s="7">
        <v>101.32565</v>
      </c>
      <c r="AB773" s="7">
        <v>75</v>
      </c>
      <c r="AC773" s="7"/>
      <c r="AD773" s="7">
        <v>102.54984</v>
      </c>
      <c r="AE773" s="7">
        <v>102.54984</v>
      </c>
      <c r="AF773" s="7">
        <v>76</v>
      </c>
      <c r="AG773" s="29">
        <v>83.553570000000008</v>
      </c>
      <c r="AH773" s="7">
        <v>83.553570000000008</v>
      </c>
      <c r="AI773" s="7">
        <v>83.553570000000008</v>
      </c>
      <c r="AJ773" s="7">
        <v>77</v>
      </c>
      <c r="AK773" s="29">
        <v>109.44909999999999</v>
      </c>
      <c r="AL773" s="7">
        <v>109.44909999999999</v>
      </c>
      <c r="AM773" s="105">
        <v>109.44909999999999</v>
      </c>
      <c r="AN773" s="7">
        <v>78</v>
      </c>
      <c r="AO773" s="11">
        <v>121.85453</v>
      </c>
      <c r="AP773" s="105">
        <v>121.85453</v>
      </c>
      <c r="AQ773" s="11">
        <v>121.85453</v>
      </c>
      <c r="AR773" s="11">
        <v>79</v>
      </c>
      <c r="AS773" s="11">
        <v>13.014969999999998</v>
      </c>
      <c r="AT773" s="11">
        <v>12.044969999999999</v>
      </c>
      <c r="AU773" s="11">
        <v>12.044969999999998</v>
      </c>
      <c r="AV773" s="11">
        <v>80</v>
      </c>
      <c r="AW773" s="11">
        <v>14.65264</v>
      </c>
      <c r="AX773" s="11">
        <v>14.65264</v>
      </c>
      <c r="AZ773" s="11">
        <v>81</v>
      </c>
      <c r="BA773" s="11">
        <v>11.90335</v>
      </c>
    </row>
    <row r="774" spans="1:53" hidden="1" x14ac:dyDescent="0.25">
      <c r="A774">
        <v>7</v>
      </c>
      <c r="B774" t="str">
        <f t="shared" si="88"/>
        <v>GC-4760</v>
      </c>
      <c r="C774" s="2" t="s">
        <v>317</v>
      </c>
      <c r="D774" s="2" t="str">
        <f t="shared" ref="D774:D782" si="89">LEFT($G774,1)</f>
        <v>4</v>
      </c>
      <c r="E774" s="2" t="str">
        <f t="shared" ref="E774:E782" si="90">LEFT($G774,2)</f>
        <v>47</v>
      </c>
      <c r="F774" s="2" t="str">
        <f t="shared" ref="F774:F782" si="91">LEFT($G774,3)</f>
        <v>476</v>
      </c>
      <c r="G774" s="1" t="s">
        <v>697</v>
      </c>
      <c r="H774" s="7">
        <v>0</v>
      </c>
      <c r="I774" s="7"/>
      <c r="J774" s="7">
        <v>0</v>
      </c>
      <c r="K774" s="7">
        <v>0</v>
      </c>
      <c r="L774" s="7">
        <v>0</v>
      </c>
      <c r="M774" s="7"/>
      <c r="N774" s="7">
        <v>0</v>
      </c>
      <c r="O774" s="7">
        <v>0</v>
      </c>
      <c r="P774" s="7">
        <v>0</v>
      </c>
      <c r="Q774" s="7"/>
      <c r="R774" s="7">
        <v>0</v>
      </c>
      <c r="S774" s="7">
        <v>0</v>
      </c>
      <c r="T774" s="7">
        <v>0</v>
      </c>
      <c r="U774" s="7"/>
      <c r="V774" s="7">
        <v>0</v>
      </c>
      <c r="W774" s="7">
        <v>0</v>
      </c>
      <c r="X774" s="7">
        <v>0</v>
      </c>
      <c r="Y774" s="7"/>
      <c r="Z774" s="7">
        <v>0</v>
      </c>
      <c r="AA774" s="7">
        <v>0</v>
      </c>
      <c r="AB774" s="7">
        <v>0</v>
      </c>
      <c r="AC774" s="7"/>
      <c r="AD774" s="7">
        <v>0</v>
      </c>
      <c r="AE774" s="7">
        <v>0</v>
      </c>
      <c r="AF774" s="7">
        <v>0</v>
      </c>
      <c r="AG774" s="29">
        <v>0</v>
      </c>
      <c r="AH774" s="7">
        <v>0</v>
      </c>
      <c r="AI774" s="7">
        <v>0</v>
      </c>
      <c r="AJ774" s="7">
        <v>0</v>
      </c>
      <c r="AK774" s="29">
        <v>0</v>
      </c>
      <c r="AL774" s="7">
        <v>0</v>
      </c>
      <c r="AM774" s="105">
        <v>0</v>
      </c>
      <c r="AN774" s="7">
        <v>0</v>
      </c>
      <c r="AO774" s="11">
        <v>0</v>
      </c>
      <c r="AP774" s="105">
        <v>0</v>
      </c>
      <c r="AQ774" s="11">
        <v>0</v>
      </c>
      <c r="AR774" s="11">
        <v>0</v>
      </c>
      <c r="AS774" s="11">
        <v>0</v>
      </c>
      <c r="AT774" s="11">
        <v>0</v>
      </c>
      <c r="AU774" s="11">
        <v>0</v>
      </c>
      <c r="AV774" s="11">
        <v>0</v>
      </c>
      <c r="AW774" s="11">
        <v>0</v>
      </c>
      <c r="AX774" s="11">
        <v>0</v>
      </c>
      <c r="AZ774" s="11">
        <v>0</v>
      </c>
      <c r="BA774" s="11">
        <v>0</v>
      </c>
    </row>
    <row r="775" spans="1:53" hidden="1" x14ac:dyDescent="0.25">
      <c r="A775">
        <v>7</v>
      </c>
      <c r="B775" t="str">
        <f t="shared" si="88"/>
        <v>GC-4770</v>
      </c>
      <c r="C775" s="2" t="s">
        <v>317</v>
      </c>
      <c r="D775" s="2" t="str">
        <f t="shared" si="89"/>
        <v>4</v>
      </c>
      <c r="E775" s="2" t="str">
        <f t="shared" si="90"/>
        <v>47</v>
      </c>
      <c r="F775" s="2" t="str">
        <f t="shared" si="91"/>
        <v>477</v>
      </c>
      <c r="G775" s="1" t="s">
        <v>698</v>
      </c>
      <c r="H775" s="7">
        <v>0</v>
      </c>
      <c r="I775" s="7"/>
      <c r="J775" s="7">
        <v>0</v>
      </c>
      <c r="K775" s="7">
        <v>0</v>
      </c>
      <c r="L775" s="7">
        <v>0</v>
      </c>
      <c r="M775" s="7"/>
      <c r="N775" s="7">
        <v>0</v>
      </c>
      <c r="O775" s="7">
        <v>0</v>
      </c>
      <c r="P775" s="7">
        <v>0</v>
      </c>
      <c r="Q775" s="7"/>
      <c r="R775" s="7">
        <v>0</v>
      </c>
      <c r="S775" s="7">
        <v>0</v>
      </c>
      <c r="T775" s="7">
        <v>0</v>
      </c>
      <c r="U775" s="7"/>
      <c r="V775" s="7">
        <v>0</v>
      </c>
      <c r="W775" s="7">
        <v>0</v>
      </c>
      <c r="X775" s="7">
        <v>0</v>
      </c>
      <c r="Y775" s="7"/>
      <c r="Z775" s="7">
        <v>0</v>
      </c>
      <c r="AA775" s="7">
        <v>0</v>
      </c>
      <c r="AB775" s="7">
        <v>0</v>
      </c>
      <c r="AC775" s="7"/>
      <c r="AD775" s="7">
        <v>0</v>
      </c>
      <c r="AE775" s="7">
        <v>0</v>
      </c>
      <c r="AF775" s="7">
        <v>0</v>
      </c>
      <c r="AG775" s="29">
        <v>0</v>
      </c>
      <c r="AH775" s="7">
        <v>0</v>
      </c>
      <c r="AI775" s="7">
        <v>0</v>
      </c>
      <c r="AJ775" s="7">
        <v>0</v>
      </c>
      <c r="AK775" s="29">
        <v>0</v>
      </c>
      <c r="AL775" s="7">
        <v>0</v>
      </c>
      <c r="AM775" s="105">
        <v>0</v>
      </c>
      <c r="AN775" s="7">
        <v>0</v>
      </c>
      <c r="AO775" s="11">
        <v>0</v>
      </c>
      <c r="AP775" s="105">
        <v>0</v>
      </c>
      <c r="AQ775" s="11">
        <v>0</v>
      </c>
      <c r="AR775" s="11">
        <v>0</v>
      </c>
      <c r="AS775" s="11">
        <v>0</v>
      </c>
      <c r="AT775" s="11">
        <v>0</v>
      </c>
      <c r="AU775" s="11">
        <v>0</v>
      </c>
      <c r="AV775" s="11">
        <v>0</v>
      </c>
      <c r="AW775" s="11">
        <v>0</v>
      </c>
      <c r="AX775" s="11">
        <v>0</v>
      </c>
      <c r="AZ775" s="11">
        <v>0</v>
      </c>
      <c r="BA775" s="11">
        <v>0</v>
      </c>
    </row>
    <row r="776" spans="1:53" hidden="1" x14ac:dyDescent="0.25">
      <c r="A776">
        <v>7</v>
      </c>
      <c r="B776" t="str">
        <f t="shared" si="88"/>
        <v>GC-4780</v>
      </c>
      <c r="C776" s="2" t="s">
        <v>317</v>
      </c>
      <c r="D776" s="2" t="str">
        <f t="shared" si="89"/>
        <v>4</v>
      </c>
      <c r="E776" s="2" t="str">
        <f t="shared" si="90"/>
        <v>47</v>
      </c>
      <c r="F776" s="2" t="str">
        <f t="shared" si="91"/>
        <v>478</v>
      </c>
      <c r="G776" s="1" t="s">
        <v>699</v>
      </c>
      <c r="H776" s="7">
        <v>0</v>
      </c>
      <c r="I776" s="7"/>
      <c r="J776" s="7">
        <v>0</v>
      </c>
      <c r="K776" s="7">
        <v>0</v>
      </c>
      <c r="L776" s="7">
        <v>0</v>
      </c>
      <c r="M776" s="7"/>
      <c r="N776" s="7">
        <v>0</v>
      </c>
      <c r="O776" s="7">
        <v>0</v>
      </c>
      <c r="P776" s="7">
        <v>0</v>
      </c>
      <c r="Q776" s="7"/>
      <c r="R776" s="7">
        <v>0</v>
      </c>
      <c r="S776" s="7">
        <v>0</v>
      </c>
      <c r="T776" s="7">
        <v>0</v>
      </c>
      <c r="U776" s="7"/>
      <c r="V776" s="7">
        <v>0</v>
      </c>
      <c r="W776" s="7">
        <v>0</v>
      </c>
      <c r="X776" s="7">
        <v>0</v>
      </c>
      <c r="Y776" s="7"/>
      <c r="Z776" s="7">
        <v>0</v>
      </c>
      <c r="AA776" s="7">
        <v>0</v>
      </c>
      <c r="AB776" s="7">
        <v>0</v>
      </c>
      <c r="AC776" s="7"/>
      <c r="AD776" s="7">
        <v>0</v>
      </c>
      <c r="AE776" s="7">
        <v>0</v>
      </c>
      <c r="AF776" s="7">
        <v>0</v>
      </c>
      <c r="AG776" s="29">
        <v>0</v>
      </c>
      <c r="AH776" s="7">
        <v>0</v>
      </c>
      <c r="AI776" s="7">
        <v>0</v>
      </c>
      <c r="AJ776" s="7">
        <v>0</v>
      </c>
      <c r="AK776" s="29">
        <v>0</v>
      </c>
      <c r="AL776" s="7">
        <v>0</v>
      </c>
      <c r="AM776" s="105">
        <v>0</v>
      </c>
      <c r="AN776" s="7">
        <v>0</v>
      </c>
      <c r="AO776" s="11">
        <v>0</v>
      </c>
      <c r="AP776" s="105">
        <v>0</v>
      </c>
      <c r="AQ776" s="11">
        <v>0</v>
      </c>
      <c r="AR776" s="11">
        <v>0</v>
      </c>
      <c r="AS776" s="11">
        <v>2517.2210599999999</v>
      </c>
      <c r="AT776" s="11">
        <v>2515.6601499999997</v>
      </c>
      <c r="AU776" s="11">
        <v>2515.6601499999997</v>
      </c>
      <c r="AV776" s="11">
        <v>0</v>
      </c>
      <c r="AW776" s="11">
        <v>213.47345000000001</v>
      </c>
      <c r="AX776" s="11">
        <v>213.47345000000001</v>
      </c>
      <c r="AZ776" s="11">
        <v>0</v>
      </c>
      <c r="BA776" s="11">
        <v>0</v>
      </c>
    </row>
    <row r="777" spans="1:53" hidden="1" x14ac:dyDescent="0.25">
      <c r="A777">
        <v>7</v>
      </c>
      <c r="B777" t="str">
        <f t="shared" si="88"/>
        <v>GC-4811</v>
      </c>
      <c r="C777" s="2" t="s">
        <v>317</v>
      </c>
      <c r="D777" s="2" t="str">
        <f t="shared" si="89"/>
        <v>4</v>
      </c>
      <c r="E777" s="2" t="str">
        <f t="shared" si="90"/>
        <v>48</v>
      </c>
      <c r="F777" s="2" t="str">
        <f t="shared" si="91"/>
        <v>481</v>
      </c>
      <c r="G777" s="1" t="s">
        <v>701</v>
      </c>
      <c r="H777" s="7">
        <v>0</v>
      </c>
      <c r="I777" s="7"/>
      <c r="J777" s="7">
        <v>7</v>
      </c>
      <c r="K777" s="7">
        <v>7</v>
      </c>
      <c r="L777" s="7">
        <v>0</v>
      </c>
      <c r="M777" s="7"/>
      <c r="N777" s="7">
        <v>0</v>
      </c>
      <c r="O777" s="7">
        <v>0</v>
      </c>
      <c r="P777" s="7">
        <v>0</v>
      </c>
      <c r="Q777" s="7"/>
      <c r="R777" s="7">
        <v>0</v>
      </c>
      <c r="S777" s="7">
        <v>0</v>
      </c>
      <c r="T777" s="7">
        <v>0</v>
      </c>
      <c r="U777" s="7"/>
      <c r="V777" s="7">
        <v>0</v>
      </c>
      <c r="W777" s="7">
        <v>0</v>
      </c>
      <c r="X777" s="7">
        <v>0</v>
      </c>
      <c r="Y777" s="7"/>
      <c r="Z777" s="7">
        <v>0</v>
      </c>
      <c r="AA777" s="7">
        <v>0</v>
      </c>
      <c r="AB777" s="7">
        <v>64</v>
      </c>
      <c r="AC777" s="7"/>
      <c r="AD777" s="7">
        <v>64.000330000000005</v>
      </c>
      <c r="AE777" s="7">
        <v>64.000330000000005</v>
      </c>
      <c r="AF777" s="7">
        <v>64</v>
      </c>
      <c r="AG777" s="29">
        <v>64</v>
      </c>
      <c r="AH777" s="7">
        <v>64</v>
      </c>
      <c r="AI777" s="7">
        <v>64</v>
      </c>
      <c r="AJ777" s="7">
        <v>64</v>
      </c>
      <c r="AK777" s="29">
        <v>64</v>
      </c>
      <c r="AL777" s="7">
        <v>64</v>
      </c>
      <c r="AM777" s="105">
        <v>64</v>
      </c>
      <c r="AN777" s="7">
        <v>64</v>
      </c>
      <c r="AO777" s="11">
        <v>64</v>
      </c>
      <c r="AP777" s="105">
        <v>64</v>
      </c>
      <c r="AQ777" s="11">
        <v>64</v>
      </c>
      <c r="AR777" s="11">
        <v>64</v>
      </c>
      <c r="AS777" s="11">
        <v>64</v>
      </c>
      <c r="AT777" s="11">
        <v>64</v>
      </c>
      <c r="AU777" s="11">
        <v>64</v>
      </c>
      <c r="AV777" s="11">
        <v>64</v>
      </c>
      <c r="AW777" s="11">
        <v>64</v>
      </c>
      <c r="AX777" s="11">
        <v>64</v>
      </c>
      <c r="AZ777" s="11">
        <v>64</v>
      </c>
      <c r="BA777" s="11">
        <v>64</v>
      </c>
    </row>
    <row r="778" spans="1:53" hidden="1" x14ac:dyDescent="0.25">
      <c r="A778">
        <v>7</v>
      </c>
      <c r="B778" t="str">
        <f t="shared" si="88"/>
        <v>GC-4812</v>
      </c>
      <c r="C778" s="2" t="s">
        <v>317</v>
      </c>
      <c r="D778" s="2" t="str">
        <f t="shared" si="89"/>
        <v>4</v>
      </c>
      <c r="E778" s="2" t="str">
        <f t="shared" si="90"/>
        <v>48</v>
      </c>
      <c r="F778" s="2" t="str">
        <f t="shared" si="91"/>
        <v>481</v>
      </c>
      <c r="G778" s="1" t="s">
        <v>702</v>
      </c>
      <c r="H778" s="7">
        <v>48</v>
      </c>
      <c r="I778" s="7"/>
      <c r="J778" s="7">
        <v>45</v>
      </c>
      <c r="K778" s="7">
        <v>45</v>
      </c>
      <c r="L778" s="7">
        <v>52</v>
      </c>
      <c r="M778" s="7"/>
      <c r="N778" s="7">
        <v>127</v>
      </c>
      <c r="O778" s="7">
        <v>127</v>
      </c>
      <c r="P778" s="7">
        <v>52</v>
      </c>
      <c r="Q778" s="7"/>
      <c r="R778" s="7">
        <v>127</v>
      </c>
      <c r="S778" s="7">
        <v>127</v>
      </c>
      <c r="T778" s="7">
        <v>53</v>
      </c>
      <c r="U778" s="7"/>
      <c r="V778" s="7">
        <v>82</v>
      </c>
      <c r="W778" s="7">
        <v>82</v>
      </c>
      <c r="X778" s="7">
        <v>54</v>
      </c>
      <c r="Y778" s="7"/>
      <c r="Z778" s="7">
        <v>88</v>
      </c>
      <c r="AA778" s="7">
        <v>88</v>
      </c>
      <c r="AB778" s="7">
        <v>54</v>
      </c>
      <c r="AC778" s="7"/>
      <c r="AD778" s="7">
        <v>90</v>
      </c>
      <c r="AE778" s="7">
        <v>98</v>
      </c>
      <c r="AF778" s="7">
        <v>56</v>
      </c>
      <c r="AG778" s="29">
        <v>508</v>
      </c>
      <c r="AH778" s="7">
        <v>508</v>
      </c>
      <c r="AI778" s="7">
        <v>508</v>
      </c>
      <c r="AJ778" s="7">
        <v>967</v>
      </c>
      <c r="AK778" s="29">
        <v>508</v>
      </c>
      <c r="AL778" s="7">
        <v>508</v>
      </c>
      <c r="AM778" s="105">
        <v>508</v>
      </c>
      <c r="AN778" s="7">
        <v>508</v>
      </c>
      <c r="AO778" s="11">
        <v>500</v>
      </c>
      <c r="AP778" s="105">
        <v>508</v>
      </c>
      <c r="AQ778" s="11">
        <v>508</v>
      </c>
      <c r="AR778" s="11">
        <v>508</v>
      </c>
      <c r="AS778" s="11">
        <v>410</v>
      </c>
      <c r="AT778" s="11">
        <v>508</v>
      </c>
      <c r="AU778" s="11">
        <v>508</v>
      </c>
      <c r="AV778" s="11">
        <v>508</v>
      </c>
      <c r="AW778" s="11">
        <v>410</v>
      </c>
      <c r="AX778" s="11">
        <v>508</v>
      </c>
      <c r="AZ778" s="11">
        <v>508</v>
      </c>
      <c r="BA778" s="11">
        <v>879</v>
      </c>
    </row>
    <row r="779" spans="1:53" hidden="1" x14ac:dyDescent="0.25">
      <c r="A779">
        <v>7</v>
      </c>
      <c r="B779" t="str">
        <f t="shared" si="88"/>
        <v>GC-4821</v>
      </c>
      <c r="C779" s="2" t="s">
        <v>317</v>
      </c>
      <c r="D779" s="2" t="str">
        <f t="shared" si="89"/>
        <v>4</v>
      </c>
      <c r="E779" s="2" t="str">
        <f t="shared" si="90"/>
        <v>48</v>
      </c>
      <c r="F779" s="2" t="str">
        <f t="shared" si="91"/>
        <v>482</v>
      </c>
      <c r="G779" s="1" t="s">
        <v>703</v>
      </c>
      <c r="H779" s="7">
        <v>0</v>
      </c>
      <c r="I779" s="7"/>
      <c r="J779" s="7">
        <v>0</v>
      </c>
      <c r="K779" s="7">
        <v>0</v>
      </c>
      <c r="L779" s="7">
        <v>0</v>
      </c>
      <c r="M779" s="7"/>
      <c r="N779" s="7">
        <v>0</v>
      </c>
      <c r="O779" s="7">
        <v>0</v>
      </c>
      <c r="P779" s="7">
        <v>0</v>
      </c>
      <c r="Q779" s="7"/>
      <c r="R779" s="7">
        <v>0</v>
      </c>
      <c r="S779" s="7">
        <v>0</v>
      </c>
      <c r="T779" s="7">
        <v>0</v>
      </c>
      <c r="U779" s="7"/>
      <c r="V779" s="7">
        <v>0</v>
      </c>
      <c r="W779" s="7">
        <v>0</v>
      </c>
      <c r="X779" s="7">
        <v>0</v>
      </c>
      <c r="Y779" s="7"/>
      <c r="Z779" s="7">
        <v>0</v>
      </c>
      <c r="AA779" s="7">
        <v>0</v>
      </c>
      <c r="AB779" s="7">
        <v>35</v>
      </c>
      <c r="AC779" s="7"/>
      <c r="AD779" s="7">
        <v>35</v>
      </c>
      <c r="AE779" s="7">
        <v>35</v>
      </c>
      <c r="AF779" s="7">
        <v>35</v>
      </c>
      <c r="AG779" s="29">
        <v>35</v>
      </c>
      <c r="AH779" s="7">
        <v>35</v>
      </c>
      <c r="AI779" s="7">
        <v>35</v>
      </c>
      <c r="AJ779" s="7">
        <v>35</v>
      </c>
      <c r="AK779" s="29">
        <v>35</v>
      </c>
      <c r="AL779" s="7">
        <v>35</v>
      </c>
      <c r="AM779" s="105">
        <v>35</v>
      </c>
      <c r="AN779" s="7">
        <v>31</v>
      </c>
      <c r="AO779" s="11">
        <v>32.392560000000003</v>
      </c>
      <c r="AP779" s="105">
        <v>32.392560000000003</v>
      </c>
      <c r="AQ779" s="11">
        <v>32.392560000000003</v>
      </c>
      <c r="AR779" s="11">
        <v>24</v>
      </c>
      <c r="AS779" s="11">
        <v>25.223500000000001</v>
      </c>
      <c r="AT779" s="11">
        <v>25.223500000000001</v>
      </c>
      <c r="AU779" s="11">
        <v>25.223500000000001</v>
      </c>
      <c r="AV779" s="11">
        <v>25</v>
      </c>
      <c r="AW779" s="11">
        <v>25.431709999999999</v>
      </c>
      <c r="AX779" s="11">
        <v>25.431709999999999</v>
      </c>
      <c r="AZ779" s="11">
        <v>26</v>
      </c>
      <c r="BA779" s="11">
        <v>25.741109999999999</v>
      </c>
    </row>
    <row r="780" spans="1:53" hidden="1" x14ac:dyDescent="0.25">
      <c r="A780">
        <v>7</v>
      </c>
      <c r="B780" t="str">
        <f t="shared" si="88"/>
        <v>GC-4822</v>
      </c>
      <c r="C780" s="2" t="s">
        <v>317</v>
      </c>
      <c r="D780" s="2" t="str">
        <f t="shared" si="89"/>
        <v>4</v>
      </c>
      <c r="E780" s="2" t="str">
        <f t="shared" si="90"/>
        <v>48</v>
      </c>
      <c r="F780" s="2" t="str">
        <f t="shared" si="91"/>
        <v>482</v>
      </c>
      <c r="G780" s="1" t="s">
        <v>704</v>
      </c>
      <c r="H780" s="7">
        <v>0</v>
      </c>
      <c r="I780" s="7"/>
      <c r="J780" s="7">
        <v>0</v>
      </c>
      <c r="K780" s="7">
        <v>0</v>
      </c>
      <c r="L780" s="7">
        <v>0</v>
      </c>
      <c r="M780" s="7"/>
      <c r="N780" s="7">
        <v>0</v>
      </c>
      <c r="O780" s="7">
        <v>0</v>
      </c>
      <c r="P780" s="7">
        <v>0</v>
      </c>
      <c r="Q780" s="7"/>
      <c r="R780" s="7">
        <v>0</v>
      </c>
      <c r="S780" s="7">
        <v>0</v>
      </c>
      <c r="T780" s="7">
        <v>0</v>
      </c>
      <c r="U780" s="7"/>
      <c r="V780" s="7">
        <v>0</v>
      </c>
      <c r="W780" s="7">
        <v>0</v>
      </c>
      <c r="X780" s="7">
        <v>0</v>
      </c>
      <c r="Y780" s="7"/>
      <c r="Z780" s="7">
        <v>0</v>
      </c>
      <c r="AA780" s="7">
        <v>0</v>
      </c>
      <c r="AB780" s="7">
        <v>0</v>
      </c>
      <c r="AC780" s="7"/>
      <c r="AD780" s="7">
        <v>0</v>
      </c>
      <c r="AE780" s="7">
        <v>0</v>
      </c>
      <c r="AF780" s="7">
        <v>0</v>
      </c>
      <c r="AG780" s="29">
        <v>0</v>
      </c>
      <c r="AH780" s="7">
        <v>0</v>
      </c>
      <c r="AI780" s="7">
        <v>0</v>
      </c>
      <c r="AJ780" s="7">
        <v>0</v>
      </c>
      <c r="AK780" s="29">
        <v>0</v>
      </c>
      <c r="AL780" s="7">
        <v>0</v>
      </c>
      <c r="AM780" s="105">
        <v>0</v>
      </c>
      <c r="AN780" s="7">
        <v>0</v>
      </c>
      <c r="AO780" s="11">
        <v>0</v>
      </c>
      <c r="AP780" s="105">
        <v>0</v>
      </c>
      <c r="AQ780" s="11">
        <v>0</v>
      </c>
      <c r="AR780" s="11">
        <v>0</v>
      </c>
      <c r="AS780" s="11">
        <v>0</v>
      </c>
      <c r="AT780" s="11">
        <v>0</v>
      </c>
      <c r="AU780" s="11">
        <v>0</v>
      </c>
      <c r="AV780" s="11">
        <v>0</v>
      </c>
      <c r="AW780" s="11">
        <v>0</v>
      </c>
      <c r="AX780" s="11">
        <v>0</v>
      </c>
      <c r="AZ780" s="11">
        <v>0</v>
      </c>
      <c r="BA780" s="11">
        <v>0</v>
      </c>
    </row>
    <row r="781" spans="1:53" hidden="1" x14ac:dyDescent="0.25">
      <c r="A781">
        <v>7</v>
      </c>
      <c r="B781" t="str">
        <f t="shared" si="88"/>
        <v>GC-4830</v>
      </c>
      <c r="C781" s="2" t="s">
        <v>317</v>
      </c>
      <c r="D781" s="2" t="str">
        <f t="shared" si="89"/>
        <v>4</v>
      </c>
      <c r="E781" s="2" t="str">
        <f t="shared" si="90"/>
        <v>48</v>
      </c>
      <c r="F781" s="2" t="str">
        <f t="shared" si="91"/>
        <v>483</v>
      </c>
      <c r="G781" s="1" t="s">
        <v>970</v>
      </c>
      <c r="H781" s="7">
        <v>0</v>
      </c>
      <c r="I781" s="7"/>
      <c r="J781" s="7">
        <v>0</v>
      </c>
      <c r="K781" s="7">
        <v>0</v>
      </c>
      <c r="L781" s="7">
        <v>0</v>
      </c>
      <c r="M781" s="7"/>
      <c r="N781" s="7">
        <v>0</v>
      </c>
      <c r="O781" s="7">
        <v>0</v>
      </c>
      <c r="P781" s="7">
        <v>0</v>
      </c>
      <c r="Q781" s="7"/>
      <c r="R781" s="7">
        <v>0</v>
      </c>
      <c r="S781" s="7">
        <v>0</v>
      </c>
      <c r="T781" s="7">
        <v>0</v>
      </c>
      <c r="U781" s="7"/>
      <c r="V781" s="7">
        <v>0</v>
      </c>
      <c r="W781" s="7">
        <v>0</v>
      </c>
      <c r="X781" s="7">
        <v>0</v>
      </c>
      <c r="Y781" s="7"/>
      <c r="Z781" s="7">
        <v>0</v>
      </c>
      <c r="AA781" s="7">
        <v>0</v>
      </c>
      <c r="AB781" s="7">
        <v>0</v>
      </c>
      <c r="AC781" s="7"/>
      <c r="AD781" s="7">
        <v>0</v>
      </c>
      <c r="AE781" s="7">
        <v>0</v>
      </c>
      <c r="AF781" s="7">
        <v>0</v>
      </c>
      <c r="AG781" s="29">
        <v>0</v>
      </c>
      <c r="AH781" s="7">
        <v>0</v>
      </c>
      <c r="AI781" s="7">
        <v>0</v>
      </c>
      <c r="AJ781" s="7">
        <v>0</v>
      </c>
      <c r="AK781" s="29">
        <v>0</v>
      </c>
      <c r="AL781" s="7">
        <v>0</v>
      </c>
      <c r="AM781" s="105">
        <v>0</v>
      </c>
      <c r="AN781" s="7">
        <v>0</v>
      </c>
      <c r="AO781" s="11">
        <v>0</v>
      </c>
      <c r="AP781" s="105">
        <v>0</v>
      </c>
      <c r="AQ781" s="11">
        <v>0</v>
      </c>
      <c r="AR781" s="11">
        <v>0</v>
      </c>
      <c r="AS781" s="11">
        <v>0</v>
      </c>
      <c r="AT781" s="11">
        <v>0</v>
      </c>
      <c r="AU781" s="11"/>
      <c r="AV781" s="11">
        <v>0</v>
      </c>
      <c r="AW781" s="11">
        <v>0</v>
      </c>
      <c r="AX781" s="11"/>
      <c r="AZ781" s="11"/>
      <c r="BA781" s="11"/>
    </row>
    <row r="782" spans="1:53" hidden="1" x14ac:dyDescent="0.25">
      <c r="A782">
        <v>7</v>
      </c>
      <c r="B782" t="str">
        <f t="shared" si="88"/>
        <v>GC-4840</v>
      </c>
      <c r="C782" s="2" t="s">
        <v>317</v>
      </c>
      <c r="D782" s="2" t="str">
        <f t="shared" si="89"/>
        <v>4</v>
      </c>
      <c r="E782" s="2" t="str">
        <f t="shared" si="90"/>
        <v>48</v>
      </c>
      <c r="F782" s="2" t="str">
        <f t="shared" si="91"/>
        <v>484</v>
      </c>
      <c r="G782" s="1" t="s">
        <v>705</v>
      </c>
      <c r="H782" s="7">
        <v>0</v>
      </c>
      <c r="I782" s="7"/>
      <c r="J782" s="7">
        <v>0</v>
      </c>
      <c r="K782" s="7">
        <v>0</v>
      </c>
      <c r="L782" s="7">
        <v>0</v>
      </c>
      <c r="M782" s="7"/>
      <c r="N782" s="7">
        <v>0</v>
      </c>
      <c r="O782" s="7">
        <v>0</v>
      </c>
      <c r="P782" s="7">
        <v>0</v>
      </c>
      <c r="Q782" s="7"/>
      <c r="R782" s="7">
        <v>0</v>
      </c>
      <c r="S782" s="7">
        <v>0</v>
      </c>
      <c r="T782" s="7">
        <v>0</v>
      </c>
      <c r="U782" s="7"/>
      <c r="V782" s="7">
        <v>0</v>
      </c>
      <c r="W782" s="7">
        <v>0</v>
      </c>
      <c r="X782" s="7">
        <v>0</v>
      </c>
      <c r="Y782" s="7"/>
      <c r="Z782" s="7">
        <v>0</v>
      </c>
      <c r="AA782" s="7">
        <v>0</v>
      </c>
      <c r="AB782" s="7">
        <v>0</v>
      </c>
      <c r="AC782" s="7"/>
      <c r="AD782" s="7">
        <v>0</v>
      </c>
      <c r="AE782" s="7">
        <v>0</v>
      </c>
      <c r="AF782" s="7">
        <v>0</v>
      </c>
      <c r="AG782" s="29">
        <v>0</v>
      </c>
      <c r="AH782" s="7">
        <v>0</v>
      </c>
      <c r="AI782" s="7">
        <v>0</v>
      </c>
      <c r="AJ782" s="7">
        <v>0</v>
      </c>
      <c r="AK782" s="29">
        <v>0</v>
      </c>
      <c r="AL782" s="7">
        <v>0</v>
      </c>
      <c r="AM782" s="105">
        <v>0</v>
      </c>
      <c r="AN782" s="7">
        <v>0</v>
      </c>
      <c r="AO782" s="11">
        <v>0</v>
      </c>
      <c r="AP782" s="105">
        <v>0</v>
      </c>
      <c r="AQ782" s="11">
        <v>0</v>
      </c>
      <c r="AR782" s="11">
        <v>0</v>
      </c>
      <c r="AS782" s="11">
        <v>0</v>
      </c>
      <c r="AT782" s="11">
        <v>0</v>
      </c>
      <c r="AU782" s="11">
        <v>0</v>
      </c>
      <c r="AV782" s="11">
        <v>0</v>
      </c>
      <c r="AW782" s="11">
        <v>0</v>
      </c>
      <c r="AX782" s="11">
        <v>0</v>
      </c>
      <c r="AZ782" s="11">
        <v>0</v>
      </c>
      <c r="BA782" s="11">
        <v>0</v>
      </c>
    </row>
    <row r="783" spans="1:53" hidden="1" x14ac:dyDescent="0.25">
      <c r="A783">
        <v>7</v>
      </c>
      <c r="B783" t="str">
        <f t="shared" si="88"/>
        <v>GC-4851</v>
      </c>
      <c r="C783" s="2" t="s">
        <v>317</v>
      </c>
      <c r="D783" s="2" t="s">
        <v>2156</v>
      </c>
      <c r="E783" s="2" t="s">
        <v>3416</v>
      </c>
      <c r="F783" s="2" t="s">
        <v>3443</v>
      </c>
      <c r="G783" s="3" t="s">
        <v>706</v>
      </c>
      <c r="H783" s="7">
        <v>0</v>
      </c>
      <c r="I783" s="7"/>
      <c r="J783" s="7">
        <v>0</v>
      </c>
      <c r="K783" s="7">
        <v>0</v>
      </c>
      <c r="L783" s="7">
        <v>0</v>
      </c>
      <c r="M783" s="7"/>
      <c r="N783" s="7">
        <v>0</v>
      </c>
      <c r="O783" s="7">
        <v>0</v>
      </c>
      <c r="P783" s="7">
        <v>0</v>
      </c>
      <c r="Q783" s="7"/>
      <c r="R783" s="7">
        <v>0</v>
      </c>
      <c r="S783" s="7">
        <v>0</v>
      </c>
      <c r="T783" s="7">
        <v>0</v>
      </c>
      <c r="U783" s="7"/>
      <c r="V783" s="7">
        <v>0</v>
      </c>
      <c r="W783" s="7">
        <v>0</v>
      </c>
      <c r="X783" s="7">
        <v>0</v>
      </c>
      <c r="Y783" s="7"/>
      <c r="Z783" s="7">
        <v>0</v>
      </c>
      <c r="AA783" s="7">
        <v>0</v>
      </c>
      <c r="AB783" s="7">
        <v>0</v>
      </c>
      <c r="AC783" s="7"/>
      <c r="AD783" s="7">
        <v>0</v>
      </c>
      <c r="AE783" s="7">
        <v>0</v>
      </c>
      <c r="AF783" s="7">
        <v>0</v>
      </c>
      <c r="AG783" s="29">
        <v>0</v>
      </c>
      <c r="AH783" s="7">
        <v>0</v>
      </c>
      <c r="AI783" s="7">
        <v>0</v>
      </c>
      <c r="AJ783" s="7">
        <v>0</v>
      </c>
      <c r="AK783" s="29">
        <v>0</v>
      </c>
      <c r="AL783" s="7">
        <v>0</v>
      </c>
      <c r="AM783" s="105">
        <v>0</v>
      </c>
      <c r="AN783" s="7">
        <v>0</v>
      </c>
      <c r="AO783" s="11">
        <v>0</v>
      </c>
      <c r="AP783" s="105">
        <v>0</v>
      </c>
      <c r="AQ783" s="11">
        <v>0</v>
      </c>
      <c r="AR783" s="11">
        <v>0</v>
      </c>
      <c r="AS783" s="11">
        <v>0</v>
      </c>
      <c r="AT783" s="11">
        <v>0</v>
      </c>
      <c r="AU783" s="11">
        <v>0</v>
      </c>
      <c r="AV783" s="11">
        <v>0</v>
      </c>
      <c r="AW783" s="11">
        <v>0</v>
      </c>
      <c r="AX783" s="11">
        <v>0</v>
      </c>
      <c r="AZ783" s="11">
        <v>0</v>
      </c>
      <c r="BA783" s="11">
        <v>0</v>
      </c>
    </row>
    <row r="784" spans="1:53" hidden="1" x14ac:dyDescent="0.25">
      <c r="A784">
        <v>7</v>
      </c>
      <c r="B784" t="str">
        <f t="shared" si="88"/>
        <v>GC-4852</v>
      </c>
      <c r="C784" s="2" t="s">
        <v>317</v>
      </c>
      <c r="D784" s="2" t="s">
        <v>2156</v>
      </c>
      <c r="E784" s="2" t="s">
        <v>3416</v>
      </c>
      <c r="F784" s="2" t="s">
        <v>3443</v>
      </c>
      <c r="G784" s="3" t="s">
        <v>707</v>
      </c>
      <c r="H784" s="7">
        <v>0</v>
      </c>
      <c r="I784" s="7"/>
      <c r="J784" s="7">
        <v>0</v>
      </c>
      <c r="K784" s="7">
        <v>0</v>
      </c>
      <c r="L784" s="7">
        <v>0</v>
      </c>
      <c r="M784" s="7"/>
      <c r="N784" s="7">
        <v>0</v>
      </c>
      <c r="O784" s="7">
        <v>0</v>
      </c>
      <c r="P784" s="7">
        <v>0</v>
      </c>
      <c r="Q784" s="7"/>
      <c r="R784" s="7">
        <v>0</v>
      </c>
      <c r="S784" s="7">
        <v>0</v>
      </c>
      <c r="T784" s="7">
        <v>0</v>
      </c>
      <c r="U784" s="7"/>
      <c r="V784" s="7">
        <v>0</v>
      </c>
      <c r="W784" s="7">
        <v>0</v>
      </c>
      <c r="X784" s="7">
        <v>0</v>
      </c>
      <c r="Y784" s="7"/>
      <c r="Z784" s="7">
        <v>0</v>
      </c>
      <c r="AA784" s="7">
        <v>0</v>
      </c>
      <c r="AB784" s="7">
        <v>0</v>
      </c>
      <c r="AC784" s="7"/>
      <c r="AD784" s="7">
        <v>0</v>
      </c>
      <c r="AE784" s="7">
        <v>0</v>
      </c>
      <c r="AF784" s="7">
        <v>0</v>
      </c>
      <c r="AG784" s="29">
        <v>0</v>
      </c>
      <c r="AH784" s="7">
        <v>0</v>
      </c>
      <c r="AI784" s="7">
        <v>0</v>
      </c>
      <c r="AJ784" s="7">
        <v>0</v>
      </c>
      <c r="AK784" s="29">
        <v>0</v>
      </c>
      <c r="AL784" s="7">
        <v>0</v>
      </c>
      <c r="AM784" s="105">
        <v>0</v>
      </c>
      <c r="AN784" s="7">
        <v>0</v>
      </c>
      <c r="AO784" s="11">
        <v>0</v>
      </c>
      <c r="AP784" s="105">
        <v>0</v>
      </c>
      <c r="AQ784" s="11">
        <v>0</v>
      </c>
      <c r="AR784" s="11">
        <v>0</v>
      </c>
      <c r="AS784" s="11">
        <v>0</v>
      </c>
      <c r="AT784" s="11">
        <v>0</v>
      </c>
      <c r="AU784" s="11">
        <v>0</v>
      </c>
      <c r="AV784" s="11">
        <v>0</v>
      </c>
      <c r="AW784" s="11">
        <v>0</v>
      </c>
      <c r="AX784" s="11">
        <v>0</v>
      </c>
      <c r="AZ784" s="11">
        <v>0</v>
      </c>
      <c r="BA784" s="11">
        <v>0</v>
      </c>
    </row>
    <row r="785" spans="1:53" hidden="1" x14ac:dyDescent="0.25">
      <c r="A785">
        <v>7</v>
      </c>
      <c r="B785" t="str">
        <f t="shared" si="88"/>
        <v>GC-4853</v>
      </c>
      <c r="C785" s="2" t="s">
        <v>317</v>
      </c>
      <c r="D785" s="2" t="str">
        <f t="shared" ref="D785:D816" si="92">LEFT($G785,1)</f>
        <v>4</v>
      </c>
      <c r="E785" s="2" t="str">
        <f t="shared" ref="E785:E816" si="93">LEFT($G785,2)</f>
        <v>48</v>
      </c>
      <c r="F785" s="2" t="str">
        <f t="shared" ref="F785:F816" si="94">LEFT($G785,3)</f>
        <v>485</v>
      </c>
      <c r="G785" s="1" t="s">
        <v>708</v>
      </c>
      <c r="H785" s="7">
        <v>0</v>
      </c>
      <c r="I785" s="7"/>
      <c r="J785" s="7">
        <v>0</v>
      </c>
      <c r="K785" s="7">
        <v>0</v>
      </c>
      <c r="L785" s="7">
        <v>0</v>
      </c>
      <c r="M785" s="7"/>
      <c r="N785" s="7">
        <v>0</v>
      </c>
      <c r="O785" s="7">
        <v>0</v>
      </c>
      <c r="P785" s="7">
        <v>0</v>
      </c>
      <c r="Q785" s="7"/>
      <c r="R785" s="7">
        <v>0</v>
      </c>
      <c r="S785" s="7">
        <v>0</v>
      </c>
      <c r="T785" s="7">
        <v>0</v>
      </c>
      <c r="U785" s="7"/>
      <c r="V785" s="7">
        <v>0</v>
      </c>
      <c r="W785" s="7">
        <v>0</v>
      </c>
      <c r="X785" s="7">
        <v>0</v>
      </c>
      <c r="Y785" s="7"/>
      <c r="Z785" s="7">
        <v>0</v>
      </c>
      <c r="AA785" s="7">
        <v>0</v>
      </c>
      <c r="AB785" s="7">
        <v>0</v>
      </c>
      <c r="AC785" s="7"/>
      <c r="AD785" s="7">
        <v>0</v>
      </c>
      <c r="AE785" s="7">
        <v>0</v>
      </c>
      <c r="AF785" s="7">
        <v>0</v>
      </c>
      <c r="AG785" s="29">
        <v>0</v>
      </c>
      <c r="AH785" s="7">
        <v>0</v>
      </c>
      <c r="AI785" s="7">
        <v>0</v>
      </c>
      <c r="AJ785" s="7">
        <v>0</v>
      </c>
      <c r="AK785" s="29">
        <v>0</v>
      </c>
      <c r="AL785" s="7">
        <v>0</v>
      </c>
      <c r="AM785" s="105">
        <v>0</v>
      </c>
      <c r="AN785" s="7">
        <v>0</v>
      </c>
      <c r="AO785" s="11">
        <v>0</v>
      </c>
      <c r="AP785" s="105">
        <v>0</v>
      </c>
      <c r="AQ785" s="11">
        <v>0</v>
      </c>
      <c r="AR785" s="11">
        <v>0</v>
      </c>
      <c r="AS785" s="11">
        <v>0</v>
      </c>
      <c r="AT785" s="11">
        <v>0</v>
      </c>
      <c r="AU785" s="11">
        <v>0</v>
      </c>
      <c r="AV785" s="11">
        <v>0</v>
      </c>
      <c r="AW785" s="11">
        <v>0</v>
      </c>
      <c r="AX785" s="11">
        <v>0</v>
      </c>
      <c r="AZ785" s="11">
        <v>0</v>
      </c>
      <c r="BA785" s="11">
        <v>0</v>
      </c>
    </row>
    <row r="786" spans="1:53" hidden="1" x14ac:dyDescent="0.25">
      <c r="A786">
        <v>7</v>
      </c>
      <c r="B786" t="str">
        <f t="shared" si="88"/>
        <v>GC-4854</v>
      </c>
      <c r="C786" s="2" t="s">
        <v>317</v>
      </c>
      <c r="D786" s="2" t="str">
        <f t="shared" si="92"/>
        <v>4</v>
      </c>
      <c r="E786" s="2" t="str">
        <f t="shared" si="93"/>
        <v>48</v>
      </c>
      <c r="F786" s="2" t="str">
        <f t="shared" si="94"/>
        <v>485</v>
      </c>
      <c r="G786" s="1" t="s">
        <v>709</v>
      </c>
      <c r="H786" s="7">
        <v>0</v>
      </c>
      <c r="I786" s="7"/>
      <c r="J786" s="7">
        <v>0</v>
      </c>
      <c r="K786" s="7">
        <v>0</v>
      </c>
      <c r="L786" s="7">
        <v>0</v>
      </c>
      <c r="M786" s="7"/>
      <c r="N786" s="7">
        <v>0</v>
      </c>
      <c r="O786" s="7">
        <v>0</v>
      </c>
      <c r="P786" s="7">
        <v>0</v>
      </c>
      <c r="Q786" s="7"/>
      <c r="R786" s="7">
        <v>0</v>
      </c>
      <c r="S786" s="7">
        <v>0</v>
      </c>
      <c r="T786" s="7">
        <v>0</v>
      </c>
      <c r="U786" s="7"/>
      <c r="V786" s="7">
        <v>0</v>
      </c>
      <c r="W786" s="7">
        <v>0</v>
      </c>
      <c r="X786" s="7">
        <v>0</v>
      </c>
      <c r="Y786" s="7"/>
      <c r="Z786" s="7">
        <v>0</v>
      </c>
      <c r="AA786" s="7">
        <v>0</v>
      </c>
      <c r="AB786" s="7">
        <v>0</v>
      </c>
      <c r="AC786" s="7"/>
      <c r="AD786" s="7">
        <v>0</v>
      </c>
      <c r="AE786" s="7">
        <v>0</v>
      </c>
      <c r="AF786" s="7">
        <v>0</v>
      </c>
      <c r="AG786" s="29">
        <v>0</v>
      </c>
      <c r="AH786" s="7">
        <v>0</v>
      </c>
      <c r="AI786" s="7">
        <v>0</v>
      </c>
      <c r="AJ786" s="7">
        <v>0</v>
      </c>
      <c r="AK786" s="29">
        <v>0</v>
      </c>
      <c r="AL786" s="7">
        <v>0</v>
      </c>
      <c r="AM786" s="105">
        <v>0</v>
      </c>
      <c r="AN786" s="7">
        <v>0</v>
      </c>
      <c r="AO786" s="11">
        <v>0</v>
      </c>
      <c r="AP786" s="105">
        <v>0</v>
      </c>
      <c r="AQ786" s="11">
        <v>0</v>
      </c>
      <c r="AR786" s="11">
        <v>0</v>
      </c>
      <c r="AS786" s="11">
        <v>0</v>
      </c>
      <c r="AT786" s="11">
        <v>0</v>
      </c>
      <c r="AU786" s="11">
        <v>0</v>
      </c>
      <c r="AV786" s="11">
        <v>0</v>
      </c>
      <c r="AW786" s="11">
        <v>0</v>
      </c>
      <c r="AX786" s="11">
        <v>0</v>
      </c>
      <c r="AZ786" s="11">
        <v>0</v>
      </c>
      <c r="BA786" s="11">
        <v>0</v>
      </c>
    </row>
    <row r="787" spans="1:53" hidden="1" x14ac:dyDescent="0.25">
      <c r="A787">
        <v>7</v>
      </c>
      <c r="B787" t="str">
        <f t="shared" si="88"/>
        <v>GC-4859</v>
      </c>
      <c r="C787" s="2" t="s">
        <v>317</v>
      </c>
      <c r="D787" s="2" t="str">
        <f t="shared" si="92"/>
        <v>4</v>
      </c>
      <c r="E787" s="2" t="str">
        <f t="shared" si="93"/>
        <v>48</v>
      </c>
      <c r="F787" s="2" t="str">
        <f t="shared" si="94"/>
        <v>485</v>
      </c>
      <c r="G787" s="1" t="s">
        <v>710</v>
      </c>
      <c r="H787" s="7">
        <v>0</v>
      </c>
      <c r="I787" s="7"/>
      <c r="J787" s="7">
        <v>0</v>
      </c>
      <c r="K787" s="7">
        <v>0</v>
      </c>
      <c r="L787" s="7">
        <v>0</v>
      </c>
      <c r="M787" s="7"/>
      <c r="N787" s="7">
        <v>0</v>
      </c>
      <c r="O787" s="7">
        <v>0</v>
      </c>
      <c r="P787" s="7">
        <v>0</v>
      </c>
      <c r="Q787" s="7"/>
      <c r="R787" s="7">
        <v>0</v>
      </c>
      <c r="S787" s="7">
        <v>0</v>
      </c>
      <c r="T787" s="7">
        <v>0</v>
      </c>
      <c r="U787" s="7"/>
      <c r="V787" s="7">
        <v>0</v>
      </c>
      <c r="W787" s="7">
        <v>0</v>
      </c>
      <c r="X787" s="7">
        <v>0</v>
      </c>
      <c r="Y787" s="7"/>
      <c r="Z787" s="7">
        <v>0</v>
      </c>
      <c r="AA787" s="7">
        <v>0</v>
      </c>
      <c r="AB787" s="7">
        <v>0</v>
      </c>
      <c r="AC787" s="7"/>
      <c r="AD787" s="7">
        <v>0</v>
      </c>
      <c r="AE787" s="7">
        <v>0</v>
      </c>
      <c r="AF787" s="7">
        <v>0</v>
      </c>
      <c r="AG787" s="29">
        <v>0</v>
      </c>
      <c r="AH787" s="7">
        <v>0</v>
      </c>
      <c r="AI787" s="7">
        <v>0</v>
      </c>
      <c r="AJ787" s="7">
        <v>0</v>
      </c>
      <c r="AK787" s="29">
        <v>0</v>
      </c>
      <c r="AL787" s="7">
        <v>0</v>
      </c>
      <c r="AM787" s="105">
        <v>0</v>
      </c>
      <c r="AN787" s="7">
        <v>0</v>
      </c>
      <c r="AO787" s="11">
        <v>0</v>
      </c>
      <c r="AP787" s="105">
        <v>0</v>
      </c>
      <c r="AQ787" s="11">
        <v>0</v>
      </c>
      <c r="AR787" s="11">
        <v>0</v>
      </c>
      <c r="AS787" s="11">
        <v>0</v>
      </c>
      <c r="AT787" s="11">
        <v>0</v>
      </c>
      <c r="AU787" s="11">
        <v>0</v>
      </c>
      <c r="AV787" s="11">
        <v>0</v>
      </c>
      <c r="AW787" s="11">
        <v>0</v>
      </c>
      <c r="AX787" s="11">
        <v>0</v>
      </c>
      <c r="AZ787" s="11">
        <v>0</v>
      </c>
      <c r="BA787" s="11">
        <v>0</v>
      </c>
    </row>
    <row r="788" spans="1:53" hidden="1" x14ac:dyDescent="0.25">
      <c r="A788">
        <v>7</v>
      </c>
      <c r="B788" t="str">
        <f t="shared" si="88"/>
        <v>GC-4900</v>
      </c>
      <c r="C788" s="2" t="s">
        <v>317</v>
      </c>
      <c r="D788" s="2" t="str">
        <f t="shared" si="92"/>
        <v>4</v>
      </c>
      <c r="E788" s="2" t="str">
        <f t="shared" si="93"/>
        <v>49</v>
      </c>
      <c r="F788" s="2" t="str">
        <f t="shared" si="94"/>
        <v>490</v>
      </c>
      <c r="G788" s="1" t="s">
        <v>932</v>
      </c>
      <c r="H788" s="7">
        <v>0</v>
      </c>
      <c r="I788" s="7"/>
      <c r="J788" s="7">
        <v>0</v>
      </c>
      <c r="K788" s="7">
        <v>0</v>
      </c>
      <c r="L788" s="7">
        <v>0</v>
      </c>
      <c r="M788" s="7"/>
      <c r="N788" s="7">
        <v>0</v>
      </c>
      <c r="O788" s="7">
        <v>0</v>
      </c>
      <c r="P788" s="7">
        <v>0</v>
      </c>
      <c r="Q788" s="7"/>
      <c r="R788" s="7">
        <v>0</v>
      </c>
      <c r="S788" s="7">
        <v>0</v>
      </c>
      <c r="T788" s="7">
        <v>0</v>
      </c>
      <c r="U788" s="7"/>
      <c r="V788" s="7">
        <v>0</v>
      </c>
      <c r="W788" s="7">
        <v>0</v>
      </c>
      <c r="X788" s="7">
        <v>0</v>
      </c>
      <c r="Y788" s="7"/>
      <c r="Z788" s="7">
        <v>0</v>
      </c>
      <c r="AA788" s="7">
        <v>0</v>
      </c>
      <c r="AB788" s="7">
        <v>0</v>
      </c>
      <c r="AC788" s="7"/>
      <c r="AD788" s="7">
        <v>0</v>
      </c>
      <c r="AE788" s="7">
        <v>0</v>
      </c>
      <c r="AF788" s="7">
        <v>0</v>
      </c>
      <c r="AG788" s="29">
        <v>0</v>
      </c>
      <c r="AH788" s="7">
        <v>0</v>
      </c>
      <c r="AI788" s="7">
        <v>0</v>
      </c>
      <c r="AJ788" s="7">
        <v>0</v>
      </c>
      <c r="AK788" s="29">
        <v>0</v>
      </c>
      <c r="AL788" s="7">
        <v>0</v>
      </c>
      <c r="AM788" s="105">
        <v>0</v>
      </c>
      <c r="AN788" s="7">
        <v>0</v>
      </c>
      <c r="AO788" s="11">
        <v>0</v>
      </c>
      <c r="AP788" s="105">
        <v>0</v>
      </c>
      <c r="AQ788" s="11">
        <v>0</v>
      </c>
      <c r="AR788" s="11">
        <v>0</v>
      </c>
      <c r="AS788" s="11">
        <v>0</v>
      </c>
      <c r="AT788" s="11">
        <v>0</v>
      </c>
      <c r="AU788" s="11"/>
      <c r="AV788" s="11">
        <v>0</v>
      </c>
      <c r="AW788" s="11">
        <v>0</v>
      </c>
      <c r="AX788" s="11"/>
      <c r="AZ788" s="11"/>
      <c r="BA788" s="11"/>
    </row>
    <row r="789" spans="1:53" hidden="1" x14ac:dyDescent="0.25">
      <c r="A789">
        <v>7</v>
      </c>
      <c r="B789" t="str">
        <f t="shared" si="88"/>
        <v>GC-4910</v>
      </c>
      <c r="C789" s="2" t="s">
        <v>317</v>
      </c>
      <c r="D789" s="2" t="str">
        <f t="shared" si="92"/>
        <v>4</v>
      </c>
      <c r="E789" s="2" t="str">
        <f t="shared" si="93"/>
        <v>49</v>
      </c>
      <c r="F789" s="2" t="str">
        <f t="shared" si="94"/>
        <v>491</v>
      </c>
      <c r="G789" s="1" t="s">
        <v>971</v>
      </c>
      <c r="H789" s="7">
        <v>0</v>
      </c>
      <c r="I789" s="7"/>
      <c r="J789" s="7">
        <v>166.49799999999999</v>
      </c>
      <c r="K789" s="7">
        <v>166.49799999999999</v>
      </c>
      <c r="L789" s="7">
        <v>0</v>
      </c>
      <c r="M789" s="7"/>
      <c r="N789" s="7">
        <v>214.65600000000001</v>
      </c>
      <c r="O789" s="7">
        <v>214.65600000000001</v>
      </c>
      <c r="P789" s="7">
        <v>0</v>
      </c>
      <c r="Q789" s="7"/>
      <c r="R789" s="7">
        <v>74</v>
      </c>
      <c r="S789" s="7">
        <v>73.892400000000009</v>
      </c>
      <c r="T789" s="7">
        <v>35</v>
      </c>
      <c r="U789" s="7"/>
      <c r="V789" s="7">
        <v>65.003</v>
      </c>
      <c r="W789" s="7">
        <v>65.003</v>
      </c>
      <c r="X789" s="7">
        <v>35</v>
      </c>
      <c r="Y789" s="7"/>
      <c r="Z789" s="7">
        <v>67.539850000000001</v>
      </c>
      <c r="AA789" s="7">
        <v>67.539850000000001</v>
      </c>
      <c r="AB789" s="7">
        <v>0</v>
      </c>
      <c r="AC789" s="7"/>
      <c r="AD789" s="7">
        <v>0</v>
      </c>
      <c r="AE789" s="7">
        <v>0</v>
      </c>
      <c r="AF789" s="7">
        <v>0</v>
      </c>
      <c r="AG789" s="29">
        <v>0</v>
      </c>
      <c r="AH789" s="7">
        <v>0</v>
      </c>
      <c r="AI789" s="7">
        <v>0</v>
      </c>
      <c r="AJ789" s="7">
        <v>0</v>
      </c>
      <c r="AK789" s="29">
        <v>0</v>
      </c>
      <c r="AL789" s="7">
        <v>0</v>
      </c>
      <c r="AM789" s="105">
        <v>0</v>
      </c>
      <c r="AN789" s="7">
        <v>0</v>
      </c>
      <c r="AO789" s="11">
        <v>0</v>
      </c>
      <c r="AP789" s="105">
        <v>0</v>
      </c>
      <c r="AQ789" s="11">
        <v>0</v>
      </c>
      <c r="AR789" s="11">
        <v>0</v>
      </c>
      <c r="AS789" s="11">
        <v>0</v>
      </c>
      <c r="AT789" s="11">
        <v>0</v>
      </c>
      <c r="AU789" s="11"/>
      <c r="AV789" s="11">
        <v>0</v>
      </c>
      <c r="AW789" s="11">
        <v>0</v>
      </c>
      <c r="AX789" s="11"/>
      <c r="AZ789" s="11"/>
      <c r="BA789" s="11"/>
    </row>
    <row r="790" spans="1:53" hidden="1" x14ac:dyDescent="0.25">
      <c r="A790">
        <v>7</v>
      </c>
      <c r="B790" t="str">
        <f t="shared" si="88"/>
        <v>GC-4911</v>
      </c>
      <c r="C790" s="2" t="s">
        <v>317</v>
      </c>
      <c r="D790" s="2" t="str">
        <f t="shared" si="92"/>
        <v>4</v>
      </c>
      <c r="E790" s="2" t="str">
        <f t="shared" si="93"/>
        <v>49</v>
      </c>
      <c r="F790" s="2" t="str">
        <f t="shared" si="94"/>
        <v>491</v>
      </c>
      <c r="G790" s="1" t="s">
        <v>712</v>
      </c>
      <c r="H790" s="7">
        <v>0</v>
      </c>
      <c r="I790" s="7"/>
      <c r="J790" s="7">
        <v>0</v>
      </c>
      <c r="K790" s="7">
        <v>0</v>
      </c>
      <c r="L790" s="7">
        <v>0</v>
      </c>
      <c r="M790" s="7"/>
      <c r="N790" s="7">
        <v>0</v>
      </c>
      <c r="O790" s="7">
        <v>0</v>
      </c>
      <c r="P790" s="7">
        <v>0</v>
      </c>
      <c r="Q790" s="7"/>
      <c r="R790" s="7">
        <v>0</v>
      </c>
      <c r="S790" s="7">
        <v>0</v>
      </c>
      <c r="T790" s="7">
        <v>0</v>
      </c>
      <c r="U790" s="7"/>
      <c r="V790" s="7">
        <v>0</v>
      </c>
      <c r="W790" s="7">
        <v>0</v>
      </c>
      <c r="X790" s="7">
        <v>0</v>
      </c>
      <c r="Y790" s="7"/>
      <c r="Z790" s="7">
        <v>0</v>
      </c>
      <c r="AA790" s="7">
        <v>0</v>
      </c>
      <c r="AB790" s="7">
        <v>0</v>
      </c>
      <c r="AC790" s="7"/>
      <c r="AD790" s="7">
        <v>0</v>
      </c>
      <c r="AE790" s="7">
        <v>0</v>
      </c>
      <c r="AF790" s="7">
        <v>0</v>
      </c>
      <c r="AG790" s="29">
        <v>0</v>
      </c>
      <c r="AH790" s="7">
        <v>0</v>
      </c>
      <c r="AI790" s="7">
        <v>0</v>
      </c>
      <c r="AJ790" s="7">
        <v>0</v>
      </c>
      <c r="AK790" s="29">
        <v>0</v>
      </c>
      <c r="AL790" s="7">
        <v>0</v>
      </c>
      <c r="AM790" s="105">
        <v>0</v>
      </c>
      <c r="AN790" s="7">
        <v>0</v>
      </c>
      <c r="AO790" s="11">
        <v>0</v>
      </c>
      <c r="AP790" s="105">
        <v>0</v>
      </c>
      <c r="AQ790" s="11">
        <v>0</v>
      </c>
      <c r="AR790" s="11">
        <v>0</v>
      </c>
      <c r="AS790" s="11">
        <v>0</v>
      </c>
      <c r="AT790" s="11">
        <v>0</v>
      </c>
      <c r="AU790" s="11">
        <v>0</v>
      </c>
      <c r="AV790" s="11">
        <v>0</v>
      </c>
      <c r="AW790" s="11">
        <v>0</v>
      </c>
      <c r="AX790" s="11">
        <v>0</v>
      </c>
      <c r="AZ790" s="11">
        <v>0</v>
      </c>
      <c r="BA790" s="11">
        <v>0</v>
      </c>
    </row>
    <row r="791" spans="1:53" hidden="1" x14ac:dyDescent="0.25">
      <c r="A791">
        <v>7</v>
      </c>
      <c r="B791" t="str">
        <f t="shared" si="88"/>
        <v>GC-4912</v>
      </c>
      <c r="C791" s="2" t="s">
        <v>317</v>
      </c>
      <c r="D791" s="2" t="str">
        <f t="shared" si="92"/>
        <v>4</v>
      </c>
      <c r="E791" s="2" t="str">
        <f t="shared" si="93"/>
        <v>49</v>
      </c>
      <c r="F791" s="2" t="str">
        <f t="shared" si="94"/>
        <v>491</v>
      </c>
      <c r="G791" s="1" t="s">
        <v>713</v>
      </c>
      <c r="H791" s="7">
        <v>0</v>
      </c>
      <c r="I791" s="7"/>
      <c r="J791" s="7">
        <v>0</v>
      </c>
      <c r="K791" s="7">
        <v>0</v>
      </c>
      <c r="L791" s="7">
        <v>0</v>
      </c>
      <c r="M791" s="7"/>
      <c r="N791" s="7">
        <v>0</v>
      </c>
      <c r="O791" s="7">
        <v>0</v>
      </c>
      <c r="P791" s="7">
        <v>0</v>
      </c>
      <c r="Q791" s="7"/>
      <c r="R791" s="7">
        <v>0</v>
      </c>
      <c r="S791" s="7">
        <v>0</v>
      </c>
      <c r="T791" s="7">
        <v>0</v>
      </c>
      <c r="U791" s="7"/>
      <c r="V791" s="7">
        <v>0</v>
      </c>
      <c r="W791" s="7">
        <v>0</v>
      </c>
      <c r="X791" s="7">
        <v>0</v>
      </c>
      <c r="Y791" s="7"/>
      <c r="Z791" s="7">
        <v>0</v>
      </c>
      <c r="AA791" s="7">
        <v>0</v>
      </c>
      <c r="AB791" s="7">
        <v>0</v>
      </c>
      <c r="AC791" s="7"/>
      <c r="AD791" s="7">
        <v>0</v>
      </c>
      <c r="AE791" s="7">
        <v>0</v>
      </c>
      <c r="AF791" s="7">
        <v>0</v>
      </c>
      <c r="AG791" s="29">
        <v>0</v>
      </c>
      <c r="AH791" s="7">
        <v>0</v>
      </c>
      <c r="AI791" s="7">
        <v>0</v>
      </c>
      <c r="AJ791" s="7">
        <v>0</v>
      </c>
      <c r="AK791" s="29">
        <v>0</v>
      </c>
      <c r="AL791" s="7">
        <v>0</v>
      </c>
      <c r="AM791" s="105">
        <v>0</v>
      </c>
      <c r="AN791" s="7">
        <v>0</v>
      </c>
      <c r="AO791" s="11">
        <v>0</v>
      </c>
      <c r="AP791" s="105">
        <v>0</v>
      </c>
      <c r="AQ791" s="11">
        <v>0</v>
      </c>
      <c r="AR791" s="11">
        <v>0</v>
      </c>
      <c r="AS791" s="11">
        <v>0</v>
      </c>
      <c r="AT791" s="11">
        <v>0</v>
      </c>
      <c r="AU791" s="11">
        <v>0</v>
      </c>
      <c r="AV791" s="11">
        <v>0</v>
      </c>
      <c r="AW791" s="11">
        <v>0</v>
      </c>
      <c r="AX791" s="11">
        <v>0</v>
      </c>
      <c r="AZ791" s="11">
        <v>0</v>
      </c>
      <c r="BA791" s="11">
        <v>0</v>
      </c>
    </row>
    <row r="792" spans="1:53" hidden="1" x14ac:dyDescent="0.25">
      <c r="A792">
        <v>7</v>
      </c>
      <c r="B792" t="str">
        <f t="shared" si="88"/>
        <v>GC-4913</v>
      </c>
      <c r="C792" s="2" t="s">
        <v>317</v>
      </c>
      <c r="D792" s="2" t="str">
        <f t="shared" si="92"/>
        <v>4</v>
      </c>
      <c r="E792" s="2" t="str">
        <f t="shared" si="93"/>
        <v>49</v>
      </c>
      <c r="F792" s="2" t="str">
        <f t="shared" si="94"/>
        <v>491</v>
      </c>
      <c r="G792" s="1" t="s">
        <v>714</v>
      </c>
      <c r="H792" s="7">
        <v>0</v>
      </c>
      <c r="I792" s="7"/>
      <c r="J792" s="7">
        <v>0</v>
      </c>
      <c r="K792" s="7">
        <v>0</v>
      </c>
      <c r="L792" s="7">
        <v>0</v>
      </c>
      <c r="M792" s="7"/>
      <c r="N792" s="7">
        <v>0</v>
      </c>
      <c r="O792" s="7">
        <v>0</v>
      </c>
      <c r="P792" s="7">
        <v>0</v>
      </c>
      <c r="Q792" s="7"/>
      <c r="R792" s="7">
        <v>0</v>
      </c>
      <c r="S792" s="7">
        <v>0</v>
      </c>
      <c r="T792" s="7">
        <v>0</v>
      </c>
      <c r="U792" s="7"/>
      <c r="V792" s="7">
        <v>0</v>
      </c>
      <c r="W792" s="7">
        <v>0</v>
      </c>
      <c r="X792" s="7">
        <v>0</v>
      </c>
      <c r="Y792" s="7"/>
      <c r="Z792" s="7">
        <v>0</v>
      </c>
      <c r="AA792" s="7">
        <v>0</v>
      </c>
      <c r="AB792" s="7">
        <v>0</v>
      </c>
      <c r="AC792" s="7"/>
      <c r="AD792" s="7">
        <v>0</v>
      </c>
      <c r="AE792" s="7">
        <v>0</v>
      </c>
      <c r="AF792" s="7">
        <v>0</v>
      </c>
      <c r="AG792" s="29">
        <v>0</v>
      </c>
      <c r="AH792" s="7">
        <v>0</v>
      </c>
      <c r="AI792" s="7">
        <v>0</v>
      </c>
      <c r="AJ792" s="7">
        <v>0</v>
      </c>
      <c r="AK792" s="29">
        <v>0</v>
      </c>
      <c r="AL792" s="7">
        <v>0</v>
      </c>
      <c r="AM792" s="105">
        <v>0</v>
      </c>
      <c r="AN792" s="7">
        <v>0</v>
      </c>
      <c r="AO792" s="11">
        <v>0</v>
      </c>
      <c r="AP792" s="105">
        <v>0</v>
      </c>
      <c r="AQ792" s="11">
        <v>0</v>
      </c>
      <c r="AR792" s="11">
        <v>0</v>
      </c>
      <c r="AS792" s="11">
        <v>0</v>
      </c>
      <c r="AT792" s="11">
        <v>0</v>
      </c>
      <c r="AU792" s="11">
        <v>0</v>
      </c>
      <c r="AV792" s="11">
        <v>0</v>
      </c>
      <c r="AW792" s="11">
        <v>0</v>
      </c>
      <c r="AX792" s="11">
        <v>0</v>
      </c>
      <c r="AZ792" s="11">
        <v>0</v>
      </c>
      <c r="BA792" s="11">
        <v>0</v>
      </c>
    </row>
    <row r="793" spans="1:53" hidden="1" x14ac:dyDescent="0.25">
      <c r="A793">
        <v>7</v>
      </c>
      <c r="B793" t="str">
        <f t="shared" si="88"/>
        <v>GC-4920</v>
      </c>
      <c r="C793" s="2" t="s">
        <v>317</v>
      </c>
      <c r="D793" s="2" t="str">
        <f t="shared" si="92"/>
        <v>4</v>
      </c>
      <c r="E793" s="2" t="str">
        <f t="shared" si="93"/>
        <v>49</v>
      </c>
      <c r="F793" s="2" t="str">
        <f t="shared" si="94"/>
        <v>492</v>
      </c>
      <c r="G793" s="1" t="s">
        <v>972</v>
      </c>
      <c r="H793" s="7">
        <v>0</v>
      </c>
      <c r="I793" s="7"/>
      <c r="J793" s="7">
        <v>0</v>
      </c>
      <c r="K793" s="7">
        <v>0</v>
      </c>
      <c r="L793" s="7">
        <v>0</v>
      </c>
      <c r="M793" s="7"/>
      <c r="N793" s="7">
        <v>0</v>
      </c>
      <c r="O793" s="7">
        <v>0</v>
      </c>
      <c r="P793" s="7">
        <v>0</v>
      </c>
      <c r="Q793" s="7"/>
      <c r="R793" s="7">
        <v>0</v>
      </c>
      <c r="S793" s="7">
        <v>0</v>
      </c>
      <c r="T793" s="7">
        <v>0</v>
      </c>
      <c r="U793" s="7"/>
      <c r="V793" s="7">
        <v>0</v>
      </c>
      <c r="W793" s="7">
        <v>0</v>
      </c>
      <c r="X793" s="7">
        <v>0</v>
      </c>
      <c r="Y793" s="7"/>
      <c r="Z793" s="7">
        <v>0</v>
      </c>
      <c r="AA793" s="7">
        <v>0</v>
      </c>
      <c r="AB793" s="7">
        <v>0</v>
      </c>
      <c r="AC793" s="7"/>
      <c r="AD793" s="7">
        <v>0</v>
      </c>
      <c r="AE793" s="7">
        <v>0</v>
      </c>
      <c r="AF793" s="7">
        <v>0</v>
      </c>
      <c r="AG793" s="29">
        <v>0</v>
      </c>
      <c r="AH793" s="7">
        <v>0</v>
      </c>
      <c r="AI793" s="7">
        <v>0</v>
      </c>
      <c r="AJ793" s="7">
        <v>0</v>
      </c>
      <c r="AK793" s="29">
        <v>0</v>
      </c>
      <c r="AL793" s="7">
        <v>0</v>
      </c>
      <c r="AM793" s="105">
        <v>0</v>
      </c>
      <c r="AN793" s="7">
        <v>0</v>
      </c>
      <c r="AO793" s="11">
        <v>0</v>
      </c>
      <c r="AP793" s="105">
        <v>0</v>
      </c>
      <c r="AQ793" s="11">
        <v>0</v>
      </c>
      <c r="AR793" s="11">
        <v>0</v>
      </c>
      <c r="AS793" s="11">
        <v>0</v>
      </c>
      <c r="AT793" s="11">
        <v>0</v>
      </c>
      <c r="AU793" s="11"/>
      <c r="AV793" s="11">
        <v>0</v>
      </c>
      <c r="AW793" s="11">
        <v>0</v>
      </c>
      <c r="AX793" s="11"/>
      <c r="AZ793" s="11"/>
      <c r="BA793" s="11"/>
    </row>
    <row r="794" spans="1:53" hidden="1" x14ac:dyDescent="0.25">
      <c r="A794">
        <v>7</v>
      </c>
      <c r="B794" t="str">
        <f t="shared" si="88"/>
        <v>GC-4924</v>
      </c>
      <c r="C794" s="2" t="s">
        <v>317</v>
      </c>
      <c r="D794" s="2" t="str">
        <f t="shared" si="92"/>
        <v>4</v>
      </c>
      <c r="E794" s="2" t="str">
        <f t="shared" si="93"/>
        <v>49</v>
      </c>
      <c r="F794" s="2" t="str">
        <f t="shared" si="94"/>
        <v>492</v>
      </c>
      <c r="G794" s="1" t="s">
        <v>715</v>
      </c>
      <c r="H794" s="7">
        <v>0</v>
      </c>
      <c r="I794" s="7"/>
      <c r="J794" s="7">
        <v>0</v>
      </c>
      <c r="K794" s="7">
        <v>0</v>
      </c>
      <c r="L794" s="7">
        <v>0</v>
      </c>
      <c r="M794" s="7"/>
      <c r="N794" s="7">
        <v>0</v>
      </c>
      <c r="O794" s="7">
        <v>0</v>
      </c>
      <c r="P794" s="7">
        <v>0</v>
      </c>
      <c r="Q794" s="7"/>
      <c r="R794" s="7">
        <v>0</v>
      </c>
      <c r="S794" s="7">
        <v>0</v>
      </c>
      <c r="T794" s="7">
        <v>0</v>
      </c>
      <c r="U794" s="7"/>
      <c r="V794" s="7">
        <v>0</v>
      </c>
      <c r="W794" s="7">
        <v>0</v>
      </c>
      <c r="X794" s="7">
        <v>0</v>
      </c>
      <c r="Y794" s="7"/>
      <c r="Z794" s="7">
        <v>0</v>
      </c>
      <c r="AA794" s="7">
        <v>0</v>
      </c>
      <c r="AB794" s="7">
        <v>0</v>
      </c>
      <c r="AC794" s="7"/>
      <c r="AD794" s="7">
        <v>0</v>
      </c>
      <c r="AE794" s="7">
        <v>0</v>
      </c>
      <c r="AF794" s="7">
        <v>0</v>
      </c>
      <c r="AG794" s="29">
        <v>0</v>
      </c>
      <c r="AH794" s="7">
        <v>0</v>
      </c>
      <c r="AI794" s="7">
        <v>0</v>
      </c>
      <c r="AJ794" s="7">
        <v>0</v>
      </c>
      <c r="AK794" s="29">
        <v>0</v>
      </c>
      <c r="AL794" s="7">
        <v>0</v>
      </c>
      <c r="AM794" s="105">
        <v>0</v>
      </c>
      <c r="AN794" s="7">
        <v>0</v>
      </c>
      <c r="AO794" s="11">
        <v>0</v>
      </c>
      <c r="AP794" s="105">
        <v>0</v>
      </c>
      <c r="AQ794" s="11">
        <v>0</v>
      </c>
      <c r="AR794" s="11">
        <v>0</v>
      </c>
      <c r="AS794" s="11">
        <v>0</v>
      </c>
      <c r="AT794" s="11">
        <v>0</v>
      </c>
      <c r="AU794" s="11">
        <v>0</v>
      </c>
      <c r="AV794" s="11">
        <v>0</v>
      </c>
      <c r="AW794" s="11">
        <v>0</v>
      </c>
      <c r="AX794" s="11">
        <v>0</v>
      </c>
      <c r="AZ794" s="11">
        <v>0</v>
      </c>
      <c r="BA794" s="11">
        <v>0</v>
      </c>
    </row>
    <row r="795" spans="1:53" hidden="1" x14ac:dyDescent="0.25">
      <c r="A795">
        <v>7</v>
      </c>
      <c r="B795" t="str">
        <f t="shared" si="88"/>
        <v>GC-4925</v>
      </c>
      <c r="C795" s="2" t="s">
        <v>317</v>
      </c>
      <c r="D795" s="2" t="str">
        <f t="shared" si="92"/>
        <v>4</v>
      </c>
      <c r="E795" s="2" t="str">
        <f t="shared" si="93"/>
        <v>49</v>
      </c>
      <c r="F795" s="2" t="str">
        <f t="shared" si="94"/>
        <v>492</v>
      </c>
      <c r="G795" s="1" t="s">
        <v>716</v>
      </c>
      <c r="H795" s="7">
        <v>0</v>
      </c>
      <c r="I795" s="7"/>
      <c r="J795" s="7">
        <v>0</v>
      </c>
      <c r="K795" s="7">
        <v>0</v>
      </c>
      <c r="L795" s="7">
        <v>0</v>
      </c>
      <c r="M795" s="7"/>
      <c r="N795" s="7">
        <v>0</v>
      </c>
      <c r="O795" s="7">
        <v>0</v>
      </c>
      <c r="P795" s="7">
        <v>0</v>
      </c>
      <c r="Q795" s="7"/>
      <c r="R795" s="7">
        <v>0</v>
      </c>
      <c r="S795" s="7">
        <v>0</v>
      </c>
      <c r="T795" s="7">
        <v>0</v>
      </c>
      <c r="U795" s="7"/>
      <c r="V795" s="7">
        <v>0</v>
      </c>
      <c r="W795" s="7">
        <v>0</v>
      </c>
      <c r="X795" s="7">
        <v>0</v>
      </c>
      <c r="Y795" s="7"/>
      <c r="Z795" s="7">
        <v>0</v>
      </c>
      <c r="AA795" s="7">
        <v>0</v>
      </c>
      <c r="AB795" s="7">
        <v>0</v>
      </c>
      <c r="AC795" s="7"/>
      <c r="AD795" s="7">
        <v>0</v>
      </c>
      <c r="AE795" s="7">
        <v>0</v>
      </c>
      <c r="AF795" s="7">
        <v>0</v>
      </c>
      <c r="AG795" s="29">
        <v>0</v>
      </c>
      <c r="AH795" s="7">
        <v>0</v>
      </c>
      <c r="AI795" s="7">
        <v>0</v>
      </c>
      <c r="AJ795" s="7">
        <v>0</v>
      </c>
      <c r="AK795" s="29">
        <v>0</v>
      </c>
      <c r="AL795" s="7">
        <v>0</v>
      </c>
      <c r="AM795" s="105">
        <v>0</v>
      </c>
      <c r="AN795" s="7">
        <v>0</v>
      </c>
      <c r="AO795" s="11">
        <v>0</v>
      </c>
      <c r="AP795" s="105">
        <v>0</v>
      </c>
      <c r="AQ795" s="11">
        <v>0</v>
      </c>
      <c r="AR795" s="11">
        <v>0</v>
      </c>
      <c r="AS795" s="11">
        <v>0</v>
      </c>
      <c r="AT795" s="11">
        <v>0</v>
      </c>
      <c r="AU795" s="11">
        <v>0</v>
      </c>
      <c r="AV795" s="11">
        <v>0</v>
      </c>
      <c r="AW795" s="11">
        <v>0</v>
      </c>
      <c r="AX795" s="11">
        <v>0</v>
      </c>
      <c r="AZ795" s="11">
        <v>0</v>
      </c>
      <c r="BA795" s="11">
        <v>0</v>
      </c>
    </row>
    <row r="796" spans="1:53" hidden="1" x14ac:dyDescent="0.25">
      <c r="A796">
        <v>7</v>
      </c>
      <c r="B796" t="str">
        <f t="shared" si="88"/>
        <v>GC-4926</v>
      </c>
      <c r="C796" s="2" t="s">
        <v>317</v>
      </c>
      <c r="D796" s="2" t="str">
        <f t="shared" si="92"/>
        <v>4</v>
      </c>
      <c r="E796" s="2" t="str">
        <f t="shared" si="93"/>
        <v>49</v>
      </c>
      <c r="F796" s="2" t="str">
        <f t="shared" si="94"/>
        <v>492</v>
      </c>
      <c r="G796" s="1" t="s">
        <v>717</v>
      </c>
      <c r="H796" s="7">
        <v>0</v>
      </c>
      <c r="I796" s="7"/>
      <c r="J796" s="7">
        <v>0</v>
      </c>
      <c r="K796" s="7">
        <v>0</v>
      </c>
      <c r="L796" s="7">
        <v>0</v>
      </c>
      <c r="M796" s="7"/>
      <c r="N796" s="7">
        <v>0</v>
      </c>
      <c r="O796" s="7">
        <v>0</v>
      </c>
      <c r="P796" s="7">
        <v>0</v>
      </c>
      <c r="Q796" s="7"/>
      <c r="R796" s="7">
        <v>0</v>
      </c>
      <c r="S796" s="7">
        <v>0</v>
      </c>
      <c r="T796" s="7">
        <v>0</v>
      </c>
      <c r="U796" s="7"/>
      <c r="V796" s="7">
        <v>0</v>
      </c>
      <c r="W796" s="7">
        <v>0</v>
      </c>
      <c r="X796" s="7">
        <v>0</v>
      </c>
      <c r="Y796" s="7"/>
      <c r="Z796" s="7">
        <v>0</v>
      </c>
      <c r="AA796" s="7">
        <v>0</v>
      </c>
      <c r="AB796" s="7">
        <v>53</v>
      </c>
      <c r="AC796" s="7"/>
      <c r="AD796" s="7">
        <v>62.304089999999995</v>
      </c>
      <c r="AE796" s="7">
        <v>62.304089999999995</v>
      </c>
      <c r="AF796" s="7">
        <v>59</v>
      </c>
      <c r="AG796" s="29">
        <v>271.26326</v>
      </c>
      <c r="AH796" s="7">
        <v>61.443999999999996</v>
      </c>
      <c r="AI796" s="7">
        <v>61.443999999999996</v>
      </c>
      <c r="AJ796" s="7">
        <v>61</v>
      </c>
      <c r="AK796" s="29">
        <v>361.14831000000004</v>
      </c>
      <c r="AL796" s="7">
        <v>73.376309999999989</v>
      </c>
      <c r="AM796" s="105">
        <v>73.376309999999989</v>
      </c>
      <c r="AN796" s="7">
        <v>61</v>
      </c>
      <c r="AO796" s="11">
        <v>34.690919999999998</v>
      </c>
      <c r="AP796" s="105">
        <v>34.690919999999998</v>
      </c>
      <c r="AQ796" s="11">
        <v>34.690919999999998</v>
      </c>
      <c r="AR796" s="11">
        <v>7</v>
      </c>
      <c r="AS796" s="11">
        <v>5.25</v>
      </c>
      <c r="AT796" s="11">
        <v>5.25</v>
      </c>
      <c r="AU796" s="11">
        <v>5.25</v>
      </c>
      <c r="AV796" s="11">
        <v>5</v>
      </c>
      <c r="AW796" s="11">
        <v>22.5</v>
      </c>
      <c r="AX796" s="11">
        <v>22.5</v>
      </c>
      <c r="AZ796" s="11">
        <v>5</v>
      </c>
      <c r="BA796" s="11">
        <v>35</v>
      </c>
    </row>
    <row r="797" spans="1:53" hidden="1" x14ac:dyDescent="0.25">
      <c r="A797">
        <v>7</v>
      </c>
      <c r="B797" t="str">
        <f t="shared" si="88"/>
        <v>GC-4930</v>
      </c>
      <c r="C797" s="2" t="s">
        <v>317</v>
      </c>
      <c r="D797" s="2" t="str">
        <f t="shared" si="92"/>
        <v>4</v>
      </c>
      <c r="E797" s="2" t="str">
        <f t="shared" si="93"/>
        <v>49</v>
      </c>
      <c r="F797" s="2" t="str">
        <f t="shared" si="94"/>
        <v>493</v>
      </c>
      <c r="G797" s="1" t="s">
        <v>973</v>
      </c>
      <c r="H797" s="7">
        <v>38158</v>
      </c>
      <c r="I797" s="7"/>
      <c r="J797" s="7">
        <v>36701.123</v>
      </c>
      <c r="K797" s="7">
        <v>36701.123</v>
      </c>
      <c r="L797" s="7">
        <v>39119</v>
      </c>
      <c r="M797" s="7"/>
      <c r="N797" s="7">
        <v>39256.775000000001</v>
      </c>
      <c r="O797" s="7">
        <v>39256.775000000001</v>
      </c>
      <c r="P797" s="7">
        <v>40832</v>
      </c>
      <c r="Q797" s="7"/>
      <c r="R797" s="7">
        <v>41076.692000000003</v>
      </c>
      <c r="S797" s="7">
        <v>41076.692289999999</v>
      </c>
      <c r="T797" s="7">
        <v>41458</v>
      </c>
      <c r="U797" s="7"/>
      <c r="V797" s="7">
        <v>41160.510180000005</v>
      </c>
      <c r="W797" s="7">
        <v>41166.719880000004</v>
      </c>
      <c r="X797" s="7">
        <v>42110</v>
      </c>
      <c r="Y797" s="7"/>
      <c r="Z797" s="7">
        <v>42031.834860000003</v>
      </c>
      <c r="AA797" s="7">
        <v>42031.834860000003</v>
      </c>
      <c r="AB797" s="7">
        <v>0</v>
      </c>
      <c r="AC797" s="7"/>
      <c r="AD797" s="7">
        <v>0</v>
      </c>
      <c r="AE797" s="7">
        <v>0</v>
      </c>
      <c r="AF797" s="7">
        <v>0</v>
      </c>
      <c r="AG797" s="29">
        <v>0</v>
      </c>
      <c r="AH797" s="7">
        <v>0</v>
      </c>
      <c r="AI797" s="7">
        <v>0</v>
      </c>
      <c r="AJ797" s="7">
        <v>0</v>
      </c>
      <c r="AK797" s="29">
        <v>0</v>
      </c>
      <c r="AL797" s="7">
        <v>0</v>
      </c>
      <c r="AM797" s="105">
        <v>0</v>
      </c>
      <c r="AN797" s="7">
        <v>0</v>
      </c>
      <c r="AO797" s="11">
        <v>0</v>
      </c>
      <c r="AP797" s="105">
        <v>0</v>
      </c>
      <c r="AQ797" s="11">
        <v>0</v>
      </c>
      <c r="AR797" s="11">
        <v>0</v>
      </c>
      <c r="AS797" s="11">
        <v>0</v>
      </c>
      <c r="AT797" s="11">
        <v>0</v>
      </c>
      <c r="AU797" s="11"/>
      <c r="AV797" s="11">
        <v>0</v>
      </c>
      <c r="AW797" s="11">
        <v>0</v>
      </c>
      <c r="AX797" s="11"/>
      <c r="AZ797" s="11"/>
      <c r="BA797" s="11"/>
    </row>
    <row r="798" spans="1:53" hidden="1" x14ac:dyDescent="0.25">
      <c r="A798">
        <v>7</v>
      </c>
      <c r="B798" t="str">
        <f t="shared" si="88"/>
        <v>GC-4934</v>
      </c>
      <c r="C798" s="2" t="s">
        <v>317</v>
      </c>
      <c r="D798" s="2" t="str">
        <f t="shared" si="92"/>
        <v>4</v>
      </c>
      <c r="E798" s="2" t="str">
        <f t="shared" si="93"/>
        <v>49</v>
      </c>
      <c r="F798" s="2" t="str">
        <f t="shared" si="94"/>
        <v>493</v>
      </c>
      <c r="G798" s="1" t="s">
        <v>718</v>
      </c>
      <c r="H798" s="7">
        <v>0</v>
      </c>
      <c r="I798" s="7"/>
      <c r="J798" s="7">
        <v>0</v>
      </c>
      <c r="K798" s="7">
        <v>0</v>
      </c>
      <c r="L798" s="7">
        <v>0</v>
      </c>
      <c r="M798" s="7"/>
      <c r="N798" s="7">
        <v>0</v>
      </c>
      <c r="O798" s="7">
        <v>0</v>
      </c>
      <c r="P798" s="7">
        <v>0</v>
      </c>
      <c r="Q798" s="7"/>
      <c r="R798" s="7">
        <v>0</v>
      </c>
      <c r="S798" s="7">
        <v>0</v>
      </c>
      <c r="T798" s="7">
        <v>0</v>
      </c>
      <c r="U798" s="7"/>
      <c r="V798" s="7">
        <v>0</v>
      </c>
      <c r="W798" s="7">
        <v>0</v>
      </c>
      <c r="X798" s="7">
        <v>0</v>
      </c>
      <c r="Y798" s="7"/>
      <c r="Z798" s="7">
        <v>0</v>
      </c>
      <c r="AA798" s="7">
        <v>0</v>
      </c>
      <c r="AB798" s="7">
        <v>42795</v>
      </c>
      <c r="AC798" s="7"/>
      <c r="AD798" s="7">
        <v>42551.27117</v>
      </c>
      <c r="AE798" s="7">
        <v>42551.27117</v>
      </c>
      <c r="AF798" s="7">
        <v>62292</v>
      </c>
      <c r="AG798" s="29">
        <v>63877.087590000003</v>
      </c>
      <c r="AH798" s="7">
        <v>63877.087590000003</v>
      </c>
      <c r="AI798" s="7">
        <v>63828.867050000001</v>
      </c>
      <c r="AJ798" s="7">
        <v>64304</v>
      </c>
      <c r="AK798" s="29">
        <v>64799.572029999996</v>
      </c>
      <c r="AL798" s="7">
        <v>64803.96480999999</v>
      </c>
      <c r="AM798" s="105">
        <v>64803.96480999999</v>
      </c>
      <c r="AN798" s="7">
        <v>65864</v>
      </c>
      <c r="AO798" s="11">
        <v>66238.59921</v>
      </c>
      <c r="AP798" s="105">
        <v>66247.841849999997</v>
      </c>
      <c r="AQ798" s="11">
        <v>66247.841849999997</v>
      </c>
      <c r="AR798" s="11">
        <v>68214</v>
      </c>
      <c r="AS798" s="11">
        <v>67785.337239999993</v>
      </c>
      <c r="AT798" s="11">
        <v>67789.648400000005</v>
      </c>
      <c r="AU798" s="11">
        <v>67789.648400000005</v>
      </c>
      <c r="AV798" s="11">
        <v>75689</v>
      </c>
      <c r="AW798" s="11">
        <v>74359.525760000004</v>
      </c>
      <c r="AX798" s="11">
        <v>74359.525760000004</v>
      </c>
      <c r="AZ798" s="11">
        <v>76404</v>
      </c>
      <c r="BA798" s="11">
        <v>74644.056150000004</v>
      </c>
    </row>
    <row r="799" spans="1:53" hidden="1" x14ac:dyDescent="0.25">
      <c r="A799">
        <v>7</v>
      </c>
      <c r="B799" t="str">
        <f t="shared" si="88"/>
        <v>GC-4935</v>
      </c>
      <c r="C799" s="2" t="s">
        <v>317</v>
      </c>
      <c r="D799" s="2" t="str">
        <f t="shared" si="92"/>
        <v>4</v>
      </c>
      <c r="E799" s="2" t="str">
        <f t="shared" si="93"/>
        <v>49</v>
      </c>
      <c r="F799" s="2" t="str">
        <f t="shared" si="94"/>
        <v>493</v>
      </c>
      <c r="G799" s="1" t="s">
        <v>719</v>
      </c>
      <c r="H799" s="7">
        <v>0</v>
      </c>
      <c r="I799" s="7"/>
      <c r="J799" s="7">
        <v>0</v>
      </c>
      <c r="K799" s="7">
        <v>0</v>
      </c>
      <c r="L799" s="7">
        <v>0</v>
      </c>
      <c r="M799" s="7"/>
      <c r="N799" s="7">
        <v>0</v>
      </c>
      <c r="O799" s="7">
        <v>0</v>
      </c>
      <c r="P799" s="7">
        <v>0</v>
      </c>
      <c r="Q799" s="7"/>
      <c r="R799" s="7">
        <v>0</v>
      </c>
      <c r="S799" s="7">
        <v>0</v>
      </c>
      <c r="T799" s="7">
        <v>0</v>
      </c>
      <c r="U799" s="7"/>
      <c r="V799" s="7">
        <v>0</v>
      </c>
      <c r="W799" s="7">
        <v>0</v>
      </c>
      <c r="X799" s="7">
        <v>0</v>
      </c>
      <c r="Y799" s="7"/>
      <c r="Z799" s="7">
        <v>0</v>
      </c>
      <c r="AA799" s="7">
        <v>0</v>
      </c>
      <c r="AB799" s="7">
        <v>0</v>
      </c>
      <c r="AC799" s="7"/>
      <c r="AD799" s="7">
        <v>0</v>
      </c>
      <c r="AE799" s="7">
        <v>0</v>
      </c>
      <c r="AF799" s="7">
        <v>0</v>
      </c>
      <c r="AG799" s="29">
        <v>0</v>
      </c>
      <c r="AH799" s="7">
        <v>0</v>
      </c>
      <c r="AI799" s="7">
        <v>0</v>
      </c>
      <c r="AJ799" s="7">
        <v>0</v>
      </c>
      <c r="AK799" s="29">
        <v>0</v>
      </c>
      <c r="AL799" s="7">
        <v>0</v>
      </c>
      <c r="AM799" s="105">
        <v>0</v>
      </c>
      <c r="AN799" s="7">
        <v>0</v>
      </c>
      <c r="AO799" s="11">
        <v>0</v>
      </c>
      <c r="AP799" s="105">
        <v>0</v>
      </c>
      <c r="AQ799" s="11">
        <v>0</v>
      </c>
      <c r="AR799" s="11">
        <v>0</v>
      </c>
      <c r="AS799" s="11">
        <v>0</v>
      </c>
      <c r="AT799" s="11">
        <v>0</v>
      </c>
      <c r="AU799" s="11">
        <v>0</v>
      </c>
      <c r="AV799" s="11">
        <v>0</v>
      </c>
      <c r="AW799" s="11">
        <v>0</v>
      </c>
      <c r="AX799" s="11">
        <v>0</v>
      </c>
      <c r="AZ799" s="11">
        <v>0</v>
      </c>
      <c r="BA799" s="11">
        <v>0</v>
      </c>
    </row>
    <row r="800" spans="1:53" hidden="1" x14ac:dyDescent="0.25">
      <c r="A800">
        <v>7</v>
      </c>
      <c r="B800" t="str">
        <f t="shared" si="88"/>
        <v>GC-4940</v>
      </c>
      <c r="C800" s="2" t="s">
        <v>317</v>
      </c>
      <c r="D800" s="2" t="str">
        <f t="shared" si="92"/>
        <v>4</v>
      </c>
      <c r="E800" s="2" t="str">
        <f t="shared" si="93"/>
        <v>49</v>
      </c>
      <c r="F800" s="2" t="str">
        <f t="shared" si="94"/>
        <v>494</v>
      </c>
      <c r="G800" s="1" t="s">
        <v>720</v>
      </c>
      <c r="H800" s="7">
        <v>0</v>
      </c>
      <c r="I800" s="7"/>
      <c r="J800" s="7">
        <v>0</v>
      </c>
      <c r="K800" s="7">
        <v>0</v>
      </c>
      <c r="L800" s="7">
        <v>0</v>
      </c>
      <c r="M800" s="7"/>
      <c r="N800" s="7">
        <v>0</v>
      </c>
      <c r="O800" s="7">
        <v>0</v>
      </c>
      <c r="P800" s="7">
        <v>0</v>
      </c>
      <c r="Q800" s="7"/>
      <c r="R800" s="7">
        <v>0</v>
      </c>
      <c r="S800" s="7">
        <v>0</v>
      </c>
      <c r="T800" s="7">
        <v>0</v>
      </c>
      <c r="U800" s="7"/>
      <c r="V800" s="7">
        <v>0</v>
      </c>
      <c r="W800" s="7">
        <v>0</v>
      </c>
      <c r="X800" s="7">
        <v>0</v>
      </c>
      <c r="Y800" s="7"/>
      <c r="Z800" s="7">
        <v>0</v>
      </c>
      <c r="AA800" s="7">
        <v>0</v>
      </c>
      <c r="AB800" s="7">
        <v>218127</v>
      </c>
      <c r="AC800" s="7"/>
      <c r="AD800" s="7">
        <v>220094.37399999998</v>
      </c>
      <c r="AE800" s="7">
        <v>220094.37399999998</v>
      </c>
      <c r="AF800" s="7">
        <v>235223</v>
      </c>
      <c r="AG800" s="29">
        <v>235006.02100000001</v>
      </c>
      <c r="AH800" s="7">
        <v>235006.02100000001</v>
      </c>
      <c r="AI800" s="7">
        <v>235006.02100000001</v>
      </c>
      <c r="AJ800" s="7">
        <v>241754</v>
      </c>
      <c r="AK800" s="29">
        <v>242445.00100000002</v>
      </c>
      <c r="AL800" s="7">
        <v>242445.00100000002</v>
      </c>
      <c r="AM800" s="105">
        <v>242445.00100000002</v>
      </c>
      <c r="AN800" s="7">
        <v>248448</v>
      </c>
      <c r="AO800" s="11">
        <v>250098.65399999998</v>
      </c>
      <c r="AP800" s="105">
        <v>250098.65399999998</v>
      </c>
      <c r="AQ800" s="11">
        <v>250098.65399999998</v>
      </c>
      <c r="AR800" s="11">
        <v>257324</v>
      </c>
      <c r="AS800" s="11">
        <v>255996.027</v>
      </c>
      <c r="AT800" s="11">
        <v>255996.027</v>
      </c>
      <c r="AU800" s="11">
        <v>255996.027</v>
      </c>
      <c r="AV800" s="11">
        <v>262672</v>
      </c>
      <c r="AW800" s="11">
        <v>238160.05899999998</v>
      </c>
      <c r="AX800" s="11">
        <v>238160.05899999998</v>
      </c>
      <c r="AZ800" s="11">
        <v>268995</v>
      </c>
      <c r="BA800" s="11">
        <v>266806.43965000001</v>
      </c>
    </row>
    <row r="801" spans="1:53" hidden="1" x14ac:dyDescent="0.25">
      <c r="A801">
        <v>7</v>
      </c>
      <c r="B801" t="str">
        <f t="shared" si="88"/>
        <v>GC-4941</v>
      </c>
      <c r="C801" s="2" t="s">
        <v>317</v>
      </c>
      <c r="D801" s="2" t="str">
        <f t="shared" si="92"/>
        <v>4</v>
      </c>
      <c r="E801" s="2" t="str">
        <f t="shared" si="93"/>
        <v>49</v>
      </c>
      <c r="F801" s="2" t="str">
        <f t="shared" si="94"/>
        <v>494</v>
      </c>
      <c r="G801" s="1" t="s">
        <v>974</v>
      </c>
      <c r="H801" s="7">
        <v>127364</v>
      </c>
      <c r="I801" s="7"/>
      <c r="J801" s="7">
        <v>128955.96400000001</v>
      </c>
      <c r="K801" s="7">
        <v>128955.96400000001</v>
      </c>
      <c r="L801" s="7">
        <v>138721</v>
      </c>
      <c r="M801" s="7"/>
      <c r="N801" s="7">
        <v>141390.09700000001</v>
      </c>
      <c r="O801" s="7">
        <v>141390.09700000001</v>
      </c>
      <c r="P801" s="7">
        <v>146936</v>
      </c>
      <c r="Q801" s="7"/>
      <c r="R801" s="7">
        <v>144531.74600000001</v>
      </c>
      <c r="S801" s="7">
        <v>144531.74646000002</v>
      </c>
      <c r="T801" s="7">
        <v>146538</v>
      </c>
      <c r="U801" s="7"/>
      <c r="V801" s="7">
        <v>144271.38456999999</v>
      </c>
      <c r="W801" s="7">
        <v>144271.38456999999</v>
      </c>
      <c r="X801" s="7">
        <v>147155</v>
      </c>
      <c r="Y801" s="7"/>
      <c r="Z801" s="7">
        <v>146131.27969999998</v>
      </c>
      <c r="AA801" s="7">
        <v>146131.27969999998</v>
      </c>
      <c r="AB801" s="7">
        <v>0</v>
      </c>
      <c r="AC801" s="7"/>
      <c r="AD801" s="7">
        <v>0</v>
      </c>
      <c r="AE801" s="7">
        <v>0</v>
      </c>
      <c r="AF801" s="7">
        <v>0</v>
      </c>
      <c r="AG801" s="29">
        <v>0</v>
      </c>
      <c r="AH801" s="7">
        <v>0</v>
      </c>
      <c r="AI801" s="7">
        <v>0</v>
      </c>
      <c r="AJ801" s="7">
        <v>0</v>
      </c>
      <c r="AK801" s="29">
        <v>0</v>
      </c>
      <c r="AL801" s="7">
        <v>0</v>
      </c>
      <c r="AM801" s="105">
        <v>0</v>
      </c>
      <c r="AN801" s="7">
        <v>0</v>
      </c>
      <c r="AO801" s="11">
        <v>0</v>
      </c>
      <c r="AP801" s="105">
        <v>0</v>
      </c>
      <c r="AQ801" s="11">
        <v>0</v>
      </c>
      <c r="AR801" s="11">
        <v>0</v>
      </c>
      <c r="AS801" s="11">
        <v>0</v>
      </c>
      <c r="AT801" s="11">
        <v>0</v>
      </c>
      <c r="AU801" s="11"/>
      <c r="AV801" s="11">
        <v>0</v>
      </c>
      <c r="AW801" s="11">
        <v>0</v>
      </c>
      <c r="AX801" s="11"/>
      <c r="AZ801" s="11"/>
      <c r="BA801" s="11"/>
    </row>
    <row r="802" spans="1:53" hidden="1" x14ac:dyDescent="0.25">
      <c r="A802">
        <v>7</v>
      </c>
      <c r="B802" t="str">
        <f t="shared" si="88"/>
        <v>GC-4942</v>
      </c>
      <c r="C802" s="2" t="s">
        <v>317</v>
      </c>
      <c r="D802" s="2" t="str">
        <f t="shared" si="92"/>
        <v>4</v>
      </c>
      <c r="E802" s="2" t="str">
        <f t="shared" si="93"/>
        <v>49</v>
      </c>
      <c r="F802" s="2" t="str">
        <f t="shared" si="94"/>
        <v>494</v>
      </c>
      <c r="G802" s="1" t="s">
        <v>975</v>
      </c>
      <c r="H802" s="7">
        <v>5763</v>
      </c>
      <c r="I802" s="7"/>
      <c r="J802" s="7">
        <v>5691.6719999999996</v>
      </c>
      <c r="K802" s="7">
        <v>5691.6719999999996</v>
      </c>
      <c r="L802" s="7">
        <v>5805</v>
      </c>
      <c r="M802" s="7"/>
      <c r="N802" s="7">
        <v>5974.0680000000002</v>
      </c>
      <c r="O802" s="7">
        <v>5974.0680000000002</v>
      </c>
      <c r="P802" s="7">
        <v>6093</v>
      </c>
      <c r="Q802" s="7"/>
      <c r="R802" s="7">
        <v>0</v>
      </c>
      <c r="S802" s="7">
        <v>6198.3879999999999</v>
      </c>
      <c r="T802" s="7">
        <v>6301</v>
      </c>
      <c r="U802" s="7"/>
      <c r="V802" s="7">
        <v>6228.7330000000002</v>
      </c>
      <c r="W802" s="7">
        <v>6228.7330000000002</v>
      </c>
      <c r="X802" s="7">
        <v>6326</v>
      </c>
      <c r="Y802" s="7"/>
      <c r="Z802" s="7">
        <v>6271.26</v>
      </c>
      <c r="AA802" s="7">
        <v>6271.26</v>
      </c>
      <c r="AB802" s="7">
        <v>0</v>
      </c>
      <c r="AC802" s="7"/>
      <c r="AD802" s="7">
        <v>0</v>
      </c>
      <c r="AE802" s="7">
        <v>0</v>
      </c>
      <c r="AF802" s="7">
        <v>0</v>
      </c>
      <c r="AG802" s="29">
        <v>0</v>
      </c>
      <c r="AH802" s="7">
        <v>0</v>
      </c>
      <c r="AI802" s="7">
        <v>0</v>
      </c>
      <c r="AJ802" s="7">
        <v>0</v>
      </c>
      <c r="AK802" s="29">
        <v>0</v>
      </c>
      <c r="AL802" s="7">
        <v>0</v>
      </c>
      <c r="AM802" s="105">
        <v>0</v>
      </c>
      <c r="AN802" s="7">
        <v>0</v>
      </c>
      <c r="AO802" s="11">
        <v>0</v>
      </c>
      <c r="AP802" s="105">
        <v>0</v>
      </c>
      <c r="AQ802" s="11">
        <v>0</v>
      </c>
      <c r="AR802" s="11">
        <v>0</v>
      </c>
      <c r="AS802" s="11">
        <v>0</v>
      </c>
      <c r="AT802" s="11">
        <v>0</v>
      </c>
      <c r="AU802" s="11"/>
      <c r="AV802" s="11">
        <v>0</v>
      </c>
      <c r="AW802" s="11">
        <v>0</v>
      </c>
      <c r="AX802" s="11"/>
      <c r="AZ802" s="11"/>
      <c r="BA802" s="11"/>
    </row>
    <row r="803" spans="1:53" hidden="1" x14ac:dyDescent="0.25">
      <c r="A803">
        <v>7</v>
      </c>
      <c r="B803" t="str">
        <f t="shared" si="88"/>
        <v>GC-4943</v>
      </c>
      <c r="C803" s="2" t="s">
        <v>317</v>
      </c>
      <c r="D803" s="2" t="str">
        <f t="shared" si="92"/>
        <v>4</v>
      </c>
      <c r="E803" s="2" t="str">
        <f t="shared" si="93"/>
        <v>49</v>
      </c>
      <c r="F803" s="2" t="str">
        <f t="shared" si="94"/>
        <v>494</v>
      </c>
      <c r="G803" s="1" t="s">
        <v>976</v>
      </c>
      <c r="H803" s="7">
        <v>4108</v>
      </c>
      <c r="I803" s="7"/>
      <c r="J803" s="7">
        <v>4080.8009999999999</v>
      </c>
      <c r="K803" s="7">
        <v>4080.8009999999999</v>
      </c>
      <c r="L803" s="7">
        <v>4119</v>
      </c>
      <c r="M803" s="7"/>
      <c r="N803" s="7">
        <v>4080.9679999999998</v>
      </c>
      <c r="O803" s="7">
        <v>3668.7579999999998</v>
      </c>
      <c r="P803" s="7">
        <v>4119</v>
      </c>
      <c r="Q803" s="7"/>
      <c r="R803" s="7">
        <v>10073.251</v>
      </c>
      <c r="S803" s="7">
        <v>3874.8637699999999</v>
      </c>
      <c r="T803" s="7">
        <v>4159</v>
      </c>
      <c r="U803" s="7"/>
      <c r="V803" s="7">
        <v>3822.7589500000004</v>
      </c>
      <c r="W803" s="7">
        <v>3848.8113600000001</v>
      </c>
      <c r="X803" s="7">
        <v>4131</v>
      </c>
      <c r="Y803" s="7"/>
      <c r="Z803" s="7">
        <v>3879.4104500000003</v>
      </c>
      <c r="AA803" s="7">
        <v>3879.4104500000003</v>
      </c>
      <c r="AB803" s="7">
        <v>0</v>
      </c>
      <c r="AC803" s="7"/>
      <c r="AD803" s="7">
        <v>0</v>
      </c>
      <c r="AE803" s="7">
        <v>0</v>
      </c>
      <c r="AF803" s="7">
        <v>0</v>
      </c>
      <c r="AG803" s="29">
        <v>0</v>
      </c>
      <c r="AH803" s="7">
        <v>0</v>
      </c>
      <c r="AI803" s="7">
        <v>0</v>
      </c>
      <c r="AJ803" s="7">
        <v>0</v>
      </c>
      <c r="AK803" s="29">
        <v>0</v>
      </c>
      <c r="AL803" s="7">
        <v>0</v>
      </c>
      <c r="AM803" s="105">
        <v>0</v>
      </c>
      <c r="AN803" s="7">
        <v>0</v>
      </c>
      <c r="AO803" s="11">
        <v>0</v>
      </c>
      <c r="AP803" s="105">
        <v>0</v>
      </c>
      <c r="AQ803" s="11">
        <v>0</v>
      </c>
      <c r="AR803" s="11">
        <v>0</v>
      </c>
      <c r="AS803" s="11">
        <v>0</v>
      </c>
      <c r="AT803" s="11">
        <v>0</v>
      </c>
      <c r="AU803" s="11"/>
      <c r="AV803" s="11">
        <v>0</v>
      </c>
      <c r="AW803" s="11">
        <v>0</v>
      </c>
      <c r="AX803" s="11"/>
      <c r="AZ803" s="11"/>
      <c r="BA803" s="11"/>
    </row>
    <row r="804" spans="1:53" hidden="1" x14ac:dyDescent="0.25">
      <c r="A804">
        <v>7</v>
      </c>
      <c r="B804" t="str">
        <f t="shared" si="88"/>
        <v>GC-4950</v>
      </c>
      <c r="C804" s="2" t="s">
        <v>317</v>
      </c>
      <c r="D804" s="2" t="str">
        <f t="shared" si="92"/>
        <v>4</v>
      </c>
      <c r="E804" s="2" t="str">
        <f t="shared" si="93"/>
        <v>49</v>
      </c>
      <c r="F804" s="2" t="str">
        <f t="shared" si="94"/>
        <v>495</v>
      </c>
      <c r="G804" s="1" t="s">
        <v>721</v>
      </c>
      <c r="H804" s="7">
        <v>0</v>
      </c>
      <c r="I804" s="7"/>
      <c r="J804" s="7">
        <v>0</v>
      </c>
      <c r="K804" s="7">
        <v>0</v>
      </c>
      <c r="L804" s="7">
        <v>0</v>
      </c>
      <c r="M804" s="7"/>
      <c r="N804" s="7">
        <v>0</v>
      </c>
      <c r="O804" s="7">
        <v>0</v>
      </c>
      <c r="P804" s="7">
        <v>0</v>
      </c>
      <c r="Q804" s="7"/>
      <c r="R804" s="7">
        <v>0</v>
      </c>
      <c r="S804" s="7">
        <v>0</v>
      </c>
      <c r="T804" s="7">
        <v>0</v>
      </c>
      <c r="U804" s="7"/>
      <c r="V804" s="7">
        <v>0</v>
      </c>
      <c r="W804" s="7">
        <v>0</v>
      </c>
      <c r="X804" s="7">
        <v>0</v>
      </c>
      <c r="Y804" s="7"/>
      <c r="Z804" s="7">
        <v>0</v>
      </c>
      <c r="AA804" s="7">
        <v>0</v>
      </c>
      <c r="AB804" s="7">
        <v>0</v>
      </c>
      <c r="AC804" s="7"/>
      <c r="AD804" s="7">
        <v>0</v>
      </c>
      <c r="AE804" s="7">
        <v>0</v>
      </c>
      <c r="AF804" s="7">
        <v>0</v>
      </c>
      <c r="AG804" s="29">
        <v>0</v>
      </c>
      <c r="AH804" s="7">
        <v>0</v>
      </c>
      <c r="AI804" s="7">
        <v>0</v>
      </c>
      <c r="AJ804" s="7">
        <v>0</v>
      </c>
      <c r="AK804" s="29">
        <v>0</v>
      </c>
      <c r="AL804" s="7">
        <v>0</v>
      </c>
      <c r="AM804" s="105">
        <v>0</v>
      </c>
      <c r="AN804" s="7">
        <v>0</v>
      </c>
      <c r="AO804" s="11">
        <v>0</v>
      </c>
      <c r="AP804" s="105">
        <v>0</v>
      </c>
      <c r="AQ804" s="11">
        <v>0</v>
      </c>
      <c r="AR804" s="11">
        <v>0</v>
      </c>
      <c r="AS804" s="11">
        <v>0</v>
      </c>
      <c r="AT804" s="11">
        <v>0</v>
      </c>
      <c r="AU804" s="11">
        <v>0</v>
      </c>
      <c r="AV804" s="11">
        <v>0</v>
      </c>
      <c r="AW804" s="11">
        <v>0</v>
      </c>
      <c r="AX804" s="11">
        <v>0</v>
      </c>
      <c r="AZ804" s="11">
        <v>0</v>
      </c>
      <c r="BA804" s="11">
        <v>0</v>
      </c>
    </row>
    <row r="805" spans="1:53" hidden="1" x14ac:dyDescent="0.25">
      <c r="A805">
        <v>7</v>
      </c>
      <c r="B805" t="str">
        <f t="shared" si="88"/>
        <v>GC-5610</v>
      </c>
      <c r="C805" s="2" t="s">
        <v>317</v>
      </c>
      <c r="D805" s="2" t="str">
        <f t="shared" si="92"/>
        <v>5</v>
      </c>
      <c r="E805" s="2" t="str">
        <f t="shared" si="93"/>
        <v>56</v>
      </c>
      <c r="F805" s="2" t="str">
        <f t="shared" si="94"/>
        <v>561</v>
      </c>
      <c r="G805" s="1" t="s">
        <v>724</v>
      </c>
      <c r="H805" s="7">
        <v>0</v>
      </c>
      <c r="I805" s="7"/>
      <c r="J805" s="7">
        <v>0</v>
      </c>
      <c r="K805" s="7">
        <v>0</v>
      </c>
      <c r="L805" s="7">
        <v>0</v>
      </c>
      <c r="M805" s="7"/>
      <c r="N805" s="7">
        <v>0</v>
      </c>
      <c r="O805" s="7">
        <v>0</v>
      </c>
      <c r="P805" s="7">
        <v>0</v>
      </c>
      <c r="Q805" s="7"/>
      <c r="R805" s="7">
        <v>0</v>
      </c>
      <c r="S805" s="7">
        <v>0</v>
      </c>
      <c r="T805" s="7">
        <v>0</v>
      </c>
      <c r="U805" s="7"/>
      <c r="V805" s="7">
        <v>0</v>
      </c>
      <c r="W805" s="7">
        <v>0</v>
      </c>
      <c r="X805" s="7">
        <v>0</v>
      </c>
      <c r="Y805" s="7"/>
      <c r="Z805" s="7">
        <v>0</v>
      </c>
      <c r="AA805" s="7">
        <v>0</v>
      </c>
      <c r="AB805" s="7">
        <v>0</v>
      </c>
      <c r="AC805" s="7"/>
      <c r="AD805" s="7">
        <v>0</v>
      </c>
      <c r="AE805" s="7">
        <v>0</v>
      </c>
      <c r="AF805" s="7">
        <v>0</v>
      </c>
      <c r="AG805" s="29">
        <v>0</v>
      </c>
      <c r="AH805" s="7">
        <v>0</v>
      </c>
      <c r="AI805" s="7">
        <v>0</v>
      </c>
      <c r="AJ805" s="7">
        <v>0</v>
      </c>
      <c r="AK805" s="29">
        <v>0</v>
      </c>
      <c r="AL805" s="7">
        <v>0</v>
      </c>
      <c r="AM805" s="105">
        <v>0</v>
      </c>
      <c r="AN805" s="7">
        <v>0</v>
      </c>
      <c r="AO805" s="11">
        <v>0</v>
      </c>
      <c r="AP805" s="105">
        <v>0</v>
      </c>
      <c r="AQ805" s="11">
        <v>0</v>
      </c>
      <c r="AR805" s="11">
        <v>0</v>
      </c>
      <c r="AS805" s="11">
        <v>0</v>
      </c>
      <c r="AT805" s="11">
        <v>0</v>
      </c>
      <c r="AU805" s="11">
        <v>0</v>
      </c>
      <c r="AV805" s="11">
        <v>0</v>
      </c>
      <c r="AW805" s="11">
        <v>0</v>
      </c>
      <c r="AX805" s="11">
        <v>0</v>
      </c>
      <c r="AZ805" s="11">
        <v>0</v>
      </c>
      <c r="BA805" s="11">
        <v>0</v>
      </c>
    </row>
    <row r="806" spans="1:53" hidden="1" x14ac:dyDescent="0.25">
      <c r="A806">
        <v>7</v>
      </c>
      <c r="B806" t="str">
        <f t="shared" si="88"/>
        <v>GC-5620</v>
      </c>
      <c r="C806" s="2" t="s">
        <v>317</v>
      </c>
      <c r="D806" s="2" t="str">
        <f t="shared" si="92"/>
        <v>5</v>
      </c>
      <c r="E806" s="2" t="str">
        <f t="shared" si="93"/>
        <v>56</v>
      </c>
      <c r="F806" s="2" t="str">
        <f t="shared" si="94"/>
        <v>562</v>
      </c>
      <c r="G806" s="1" t="s">
        <v>725</v>
      </c>
      <c r="H806" s="7">
        <v>0</v>
      </c>
      <c r="I806" s="7"/>
      <c r="J806" s="7">
        <v>0</v>
      </c>
      <c r="K806" s="7">
        <v>0</v>
      </c>
      <c r="L806" s="7">
        <v>0</v>
      </c>
      <c r="M806" s="7"/>
      <c r="N806" s="7">
        <v>0</v>
      </c>
      <c r="O806" s="7">
        <v>0</v>
      </c>
      <c r="P806" s="7">
        <v>0</v>
      </c>
      <c r="Q806" s="7"/>
      <c r="R806" s="7">
        <v>0</v>
      </c>
      <c r="S806" s="7">
        <v>0</v>
      </c>
      <c r="T806" s="7">
        <v>0</v>
      </c>
      <c r="U806" s="7"/>
      <c r="V806" s="7">
        <v>0</v>
      </c>
      <c r="W806" s="7">
        <v>0</v>
      </c>
      <c r="X806" s="7">
        <v>0</v>
      </c>
      <c r="Y806" s="7"/>
      <c r="Z806" s="7">
        <v>0</v>
      </c>
      <c r="AA806" s="7">
        <v>0</v>
      </c>
      <c r="AB806" s="7">
        <v>0</v>
      </c>
      <c r="AC806" s="7"/>
      <c r="AD806" s="7">
        <v>0</v>
      </c>
      <c r="AE806" s="7">
        <v>0</v>
      </c>
      <c r="AF806" s="7">
        <v>0</v>
      </c>
      <c r="AG806" s="29">
        <v>0</v>
      </c>
      <c r="AH806" s="7">
        <v>0</v>
      </c>
      <c r="AI806" s="7">
        <v>0</v>
      </c>
      <c r="AJ806" s="7">
        <v>0</v>
      </c>
      <c r="AK806" s="29">
        <v>0</v>
      </c>
      <c r="AL806" s="7">
        <v>0</v>
      </c>
      <c r="AM806" s="105">
        <v>0</v>
      </c>
      <c r="AN806" s="7">
        <v>0</v>
      </c>
      <c r="AO806" s="11">
        <v>0</v>
      </c>
      <c r="AP806" s="105">
        <v>0</v>
      </c>
      <c r="AQ806" s="11">
        <v>0</v>
      </c>
      <c r="AR806" s="11">
        <v>0</v>
      </c>
      <c r="AS806" s="11">
        <v>0</v>
      </c>
      <c r="AT806" s="11">
        <v>0</v>
      </c>
      <c r="AU806" s="11">
        <v>0</v>
      </c>
      <c r="AV806" s="11">
        <v>0</v>
      </c>
      <c r="AW806" s="11">
        <v>0</v>
      </c>
      <c r="AX806" s="11">
        <v>0</v>
      </c>
      <c r="AZ806" s="11">
        <v>0</v>
      </c>
      <c r="BA806" s="11">
        <v>0</v>
      </c>
    </row>
    <row r="807" spans="1:53" hidden="1" x14ac:dyDescent="0.25">
      <c r="A807">
        <v>7</v>
      </c>
      <c r="B807" t="str">
        <f t="shared" si="88"/>
        <v>GC-5630</v>
      </c>
      <c r="C807" s="2" t="s">
        <v>317</v>
      </c>
      <c r="D807" s="2" t="str">
        <f t="shared" si="92"/>
        <v>5</v>
      </c>
      <c r="E807" s="2" t="str">
        <f t="shared" si="93"/>
        <v>56</v>
      </c>
      <c r="F807" s="2" t="str">
        <f t="shared" si="94"/>
        <v>563</v>
      </c>
      <c r="G807" s="1" t="s">
        <v>726</v>
      </c>
      <c r="H807" s="7">
        <v>0</v>
      </c>
      <c r="I807" s="7"/>
      <c r="J807" s="7">
        <v>0</v>
      </c>
      <c r="K807" s="7">
        <v>0</v>
      </c>
      <c r="L807" s="7">
        <v>0</v>
      </c>
      <c r="M807" s="7"/>
      <c r="N807" s="7">
        <v>0</v>
      </c>
      <c r="O807" s="7">
        <v>0</v>
      </c>
      <c r="P807" s="7">
        <v>0</v>
      </c>
      <c r="Q807" s="7"/>
      <c r="R807" s="7">
        <v>0</v>
      </c>
      <c r="S807" s="7">
        <v>0</v>
      </c>
      <c r="T807" s="7">
        <v>0</v>
      </c>
      <c r="U807" s="7"/>
      <c r="V807" s="7">
        <v>0</v>
      </c>
      <c r="W807" s="7">
        <v>0</v>
      </c>
      <c r="X807" s="7">
        <v>0</v>
      </c>
      <c r="Y807" s="7"/>
      <c r="Z807" s="7">
        <v>0</v>
      </c>
      <c r="AA807" s="7">
        <v>0</v>
      </c>
      <c r="AB807" s="7">
        <v>0</v>
      </c>
      <c r="AC807" s="7"/>
      <c r="AD807" s="7">
        <v>0</v>
      </c>
      <c r="AE807" s="7">
        <v>0</v>
      </c>
      <c r="AF807" s="7">
        <v>0</v>
      </c>
      <c r="AG807" s="29">
        <v>0</v>
      </c>
      <c r="AH807" s="7">
        <v>0</v>
      </c>
      <c r="AI807" s="7">
        <v>0</v>
      </c>
      <c r="AJ807" s="7">
        <v>0</v>
      </c>
      <c r="AK807" s="29">
        <v>0</v>
      </c>
      <c r="AL807" s="7">
        <v>0</v>
      </c>
      <c r="AM807" s="105">
        <v>0</v>
      </c>
      <c r="AN807" s="7">
        <v>0</v>
      </c>
      <c r="AO807" s="11">
        <v>0</v>
      </c>
      <c r="AP807" s="105">
        <v>0</v>
      </c>
      <c r="AQ807" s="11">
        <v>0</v>
      </c>
      <c r="AR807" s="11">
        <v>0</v>
      </c>
      <c r="AS807" s="11">
        <v>0</v>
      </c>
      <c r="AT807" s="11">
        <v>0</v>
      </c>
      <c r="AU807" s="11">
        <v>0</v>
      </c>
      <c r="AV807" s="11">
        <v>0</v>
      </c>
      <c r="AW807" s="11">
        <v>0</v>
      </c>
      <c r="AX807" s="11">
        <v>0</v>
      </c>
      <c r="AZ807" s="11">
        <v>0</v>
      </c>
      <c r="BA807" s="11">
        <v>0</v>
      </c>
    </row>
    <row r="808" spans="1:53" hidden="1" x14ac:dyDescent="0.25">
      <c r="A808">
        <v>7</v>
      </c>
      <c r="B808" t="str">
        <f t="shared" si="88"/>
        <v>GC-5640</v>
      </c>
      <c r="C808" s="2" t="s">
        <v>317</v>
      </c>
      <c r="D808" s="2" t="str">
        <f t="shared" si="92"/>
        <v>5</v>
      </c>
      <c r="E808" s="2" t="str">
        <f t="shared" si="93"/>
        <v>56</v>
      </c>
      <c r="F808" s="2" t="str">
        <f t="shared" si="94"/>
        <v>564</v>
      </c>
      <c r="G808" s="1" t="s">
        <v>727</v>
      </c>
      <c r="H808" s="7">
        <v>0</v>
      </c>
      <c r="I808" s="7"/>
      <c r="J808" s="7">
        <v>0</v>
      </c>
      <c r="K808" s="7">
        <v>0</v>
      </c>
      <c r="L808" s="7">
        <v>0</v>
      </c>
      <c r="M808" s="7"/>
      <c r="N808" s="7">
        <v>0</v>
      </c>
      <c r="O808" s="7">
        <v>0</v>
      </c>
      <c r="P808" s="7">
        <v>0</v>
      </c>
      <c r="Q808" s="7"/>
      <c r="R808" s="7">
        <v>0</v>
      </c>
      <c r="S808" s="7">
        <v>0</v>
      </c>
      <c r="T808" s="7">
        <v>0</v>
      </c>
      <c r="U808" s="7"/>
      <c r="V808" s="7">
        <v>0</v>
      </c>
      <c r="W808" s="7">
        <v>0</v>
      </c>
      <c r="X808" s="7">
        <v>0</v>
      </c>
      <c r="Y808" s="7"/>
      <c r="Z808" s="7">
        <v>0</v>
      </c>
      <c r="AA808" s="7">
        <v>0</v>
      </c>
      <c r="AB808" s="7">
        <v>0</v>
      </c>
      <c r="AC808" s="7"/>
      <c r="AD808" s="7">
        <v>0</v>
      </c>
      <c r="AE808" s="7">
        <v>0</v>
      </c>
      <c r="AF808" s="7">
        <v>0</v>
      </c>
      <c r="AG808" s="29">
        <v>0</v>
      </c>
      <c r="AH808" s="7">
        <v>0</v>
      </c>
      <c r="AI808" s="7">
        <v>0</v>
      </c>
      <c r="AJ808" s="7">
        <v>0</v>
      </c>
      <c r="AK808" s="29">
        <v>0</v>
      </c>
      <c r="AL808" s="7">
        <v>0</v>
      </c>
      <c r="AM808" s="105">
        <v>0</v>
      </c>
      <c r="AN808" s="7">
        <v>0</v>
      </c>
      <c r="AO808" s="11">
        <v>0</v>
      </c>
      <c r="AP808" s="105">
        <v>0</v>
      </c>
      <c r="AQ808" s="11">
        <v>0</v>
      </c>
      <c r="AR808" s="11">
        <v>0</v>
      </c>
      <c r="AS808" s="11">
        <v>0</v>
      </c>
      <c r="AT808" s="11">
        <v>0</v>
      </c>
      <c r="AU808" s="11">
        <v>0</v>
      </c>
      <c r="AV808" s="11">
        <v>0</v>
      </c>
      <c r="AW808" s="11">
        <v>0</v>
      </c>
      <c r="AX808" s="11">
        <v>0</v>
      </c>
      <c r="AZ808" s="11">
        <v>0</v>
      </c>
      <c r="BA808" s="11">
        <v>0</v>
      </c>
    </row>
    <row r="809" spans="1:53" hidden="1" x14ac:dyDescent="0.25">
      <c r="A809">
        <v>7</v>
      </c>
      <c r="B809" t="str">
        <f t="shared" si="88"/>
        <v>GC-5650</v>
      </c>
      <c r="C809" s="2" t="s">
        <v>317</v>
      </c>
      <c r="D809" s="2" t="str">
        <f t="shared" si="92"/>
        <v>5</v>
      </c>
      <c r="E809" s="2" t="str">
        <f t="shared" si="93"/>
        <v>56</v>
      </c>
      <c r="F809" s="2" t="str">
        <f t="shared" si="94"/>
        <v>565</v>
      </c>
      <c r="G809" s="1" t="s">
        <v>728</v>
      </c>
      <c r="H809" s="7">
        <v>0</v>
      </c>
      <c r="I809" s="7"/>
      <c r="J809" s="7">
        <v>0</v>
      </c>
      <c r="K809" s="7">
        <v>0</v>
      </c>
      <c r="L809" s="7">
        <v>0</v>
      </c>
      <c r="M809" s="7"/>
      <c r="N809" s="7">
        <v>0</v>
      </c>
      <c r="O809" s="7">
        <v>0</v>
      </c>
      <c r="P809" s="7">
        <v>0</v>
      </c>
      <c r="Q809" s="7"/>
      <c r="R809" s="7">
        <v>0</v>
      </c>
      <c r="S809" s="7">
        <v>0</v>
      </c>
      <c r="T809" s="7">
        <v>0</v>
      </c>
      <c r="U809" s="7"/>
      <c r="V809" s="7">
        <v>0</v>
      </c>
      <c r="W809" s="7">
        <v>0</v>
      </c>
      <c r="X809" s="7">
        <v>0</v>
      </c>
      <c r="Y809" s="7"/>
      <c r="Z809" s="7">
        <v>0</v>
      </c>
      <c r="AA809" s="7">
        <v>0</v>
      </c>
      <c r="AB809" s="7">
        <v>0</v>
      </c>
      <c r="AC809" s="7"/>
      <c r="AD809" s="7">
        <v>0</v>
      </c>
      <c r="AE809" s="7">
        <v>0</v>
      </c>
      <c r="AF809" s="7">
        <v>0</v>
      </c>
      <c r="AG809" s="29">
        <v>0</v>
      </c>
      <c r="AH809" s="7">
        <v>0</v>
      </c>
      <c r="AI809" s="7">
        <v>0</v>
      </c>
      <c r="AJ809" s="7">
        <v>0</v>
      </c>
      <c r="AK809" s="29">
        <v>0</v>
      </c>
      <c r="AL809" s="7">
        <v>0</v>
      </c>
      <c r="AM809" s="105">
        <v>0</v>
      </c>
      <c r="AN809" s="7">
        <v>0</v>
      </c>
      <c r="AO809" s="11">
        <v>0</v>
      </c>
      <c r="AP809" s="105">
        <v>0</v>
      </c>
      <c r="AQ809" s="11">
        <v>0</v>
      </c>
      <c r="AR809" s="11">
        <v>0</v>
      </c>
      <c r="AS809" s="11">
        <v>0</v>
      </c>
      <c r="AT809" s="11">
        <v>0</v>
      </c>
      <c r="AU809" s="11">
        <v>0</v>
      </c>
      <c r="AV809" s="11">
        <v>0</v>
      </c>
      <c r="AW809" s="11">
        <v>0</v>
      </c>
      <c r="AX809" s="11">
        <v>0</v>
      </c>
      <c r="AZ809" s="11">
        <v>0</v>
      </c>
      <c r="BA809" s="11">
        <v>0</v>
      </c>
    </row>
    <row r="810" spans="1:53" hidden="1" x14ac:dyDescent="0.25">
      <c r="A810">
        <v>7</v>
      </c>
      <c r="B810" t="str">
        <f t="shared" si="88"/>
        <v>GC-5710</v>
      </c>
      <c r="C810" s="2" t="s">
        <v>317</v>
      </c>
      <c r="D810" s="2" t="str">
        <f t="shared" si="92"/>
        <v>5</v>
      </c>
      <c r="E810" s="2" t="str">
        <f t="shared" si="93"/>
        <v>57</v>
      </c>
      <c r="F810" s="2" t="str">
        <f t="shared" si="94"/>
        <v>571</v>
      </c>
      <c r="G810" s="1" t="s">
        <v>978</v>
      </c>
      <c r="H810" s="7">
        <v>0</v>
      </c>
      <c r="I810" s="7"/>
      <c r="J810" s="7">
        <v>0</v>
      </c>
      <c r="K810" s="7">
        <v>0</v>
      </c>
      <c r="L810" s="7">
        <v>0</v>
      </c>
      <c r="M810" s="7"/>
      <c r="N810" s="7">
        <v>0</v>
      </c>
      <c r="O810" s="7">
        <v>0</v>
      </c>
      <c r="P810" s="7">
        <v>0</v>
      </c>
      <c r="Q810" s="7"/>
      <c r="R810" s="7">
        <v>0</v>
      </c>
      <c r="S810" s="7">
        <v>0</v>
      </c>
      <c r="T810" s="7">
        <v>0</v>
      </c>
      <c r="U810" s="7"/>
      <c r="V810" s="7">
        <v>0</v>
      </c>
      <c r="W810" s="7">
        <v>0</v>
      </c>
      <c r="X810" s="7">
        <v>0</v>
      </c>
      <c r="Y810" s="7"/>
      <c r="Z810" s="7">
        <v>0</v>
      </c>
      <c r="AA810" s="7">
        <v>0</v>
      </c>
      <c r="AB810" s="7">
        <v>0</v>
      </c>
      <c r="AC810" s="7"/>
      <c r="AD810" s="7">
        <v>0</v>
      </c>
      <c r="AE810" s="7">
        <v>0</v>
      </c>
      <c r="AF810" s="7">
        <v>0</v>
      </c>
      <c r="AG810" s="29">
        <v>0</v>
      </c>
      <c r="AH810" s="7">
        <v>0</v>
      </c>
      <c r="AI810" s="7">
        <v>0</v>
      </c>
      <c r="AJ810" s="7">
        <v>0</v>
      </c>
      <c r="AK810" s="29">
        <v>0</v>
      </c>
      <c r="AL810" s="7">
        <v>0</v>
      </c>
      <c r="AM810" s="105">
        <v>0</v>
      </c>
      <c r="AN810" s="7">
        <v>0</v>
      </c>
      <c r="AO810" s="11">
        <v>0</v>
      </c>
      <c r="AP810" s="105">
        <v>0</v>
      </c>
      <c r="AQ810" s="11">
        <v>0</v>
      </c>
      <c r="AR810" s="11">
        <v>0</v>
      </c>
      <c r="AS810" s="11">
        <v>0</v>
      </c>
      <c r="AT810" s="11">
        <v>0</v>
      </c>
      <c r="AU810" s="11"/>
      <c r="AV810" s="11">
        <v>0</v>
      </c>
      <c r="AW810" s="11">
        <v>0</v>
      </c>
      <c r="AX810" s="11"/>
      <c r="AZ810" s="11"/>
      <c r="BA810" s="11"/>
    </row>
    <row r="811" spans="1:53" hidden="1" x14ac:dyDescent="0.25">
      <c r="A811">
        <v>7</v>
      </c>
      <c r="B811" t="str">
        <f t="shared" si="88"/>
        <v>GC-5720</v>
      </c>
      <c r="C811" s="2" t="s">
        <v>317</v>
      </c>
      <c r="D811" s="2" t="str">
        <f t="shared" si="92"/>
        <v>5</v>
      </c>
      <c r="E811" s="2" t="str">
        <f t="shared" si="93"/>
        <v>57</v>
      </c>
      <c r="F811" s="2" t="str">
        <f t="shared" si="94"/>
        <v>572</v>
      </c>
      <c r="G811" s="1" t="s">
        <v>730</v>
      </c>
      <c r="H811" s="7">
        <v>0</v>
      </c>
      <c r="I811" s="7"/>
      <c r="J811" s="7">
        <v>0</v>
      </c>
      <c r="K811" s="7">
        <v>0</v>
      </c>
      <c r="L811" s="7">
        <v>0</v>
      </c>
      <c r="M811" s="7"/>
      <c r="N811" s="7">
        <v>0</v>
      </c>
      <c r="O811" s="7">
        <v>0</v>
      </c>
      <c r="P811" s="7">
        <v>0</v>
      </c>
      <c r="Q811" s="7"/>
      <c r="R811" s="7">
        <v>0</v>
      </c>
      <c r="S811" s="7">
        <v>0</v>
      </c>
      <c r="T811" s="7">
        <v>0</v>
      </c>
      <c r="U811" s="7"/>
      <c r="V811" s="7">
        <v>0</v>
      </c>
      <c r="W811" s="7">
        <v>0</v>
      </c>
      <c r="X811" s="7">
        <v>0</v>
      </c>
      <c r="Y811" s="7"/>
      <c r="Z811" s="7">
        <v>0</v>
      </c>
      <c r="AA811" s="7">
        <v>0</v>
      </c>
      <c r="AB811" s="7">
        <v>0</v>
      </c>
      <c r="AC811" s="7"/>
      <c r="AD811" s="7">
        <v>0</v>
      </c>
      <c r="AE811" s="7">
        <v>0</v>
      </c>
      <c r="AF811" s="7">
        <v>0</v>
      </c>
      <c r="AG811" s="29">
        <v>0</v>
      </c>
      <c r="AH811" s="7">
        <v>0</v>
      </c>
      <c r="AI811" s="7">
        <v>0</v>
      </c>
      <c r="AJ811" s="7">
        <v>0</v>
      </c>
      <c r="AK811" s="29">
        <v>0</v>
      </c>
      <c r="AL811" s="7">
        <v>0</v>
      </c>
      <c r="AM811" s="105">
        <v>0</v>
      </c>
      <c r="AN811" s="7">
        <v>0</v>
      </c>
      <c r="AO811" s="11">
        <v>0</v>
      </c>
      <c r="AP811" s="105">
        <v>0</v>
      </c>
      <c r="AQ811" s="11">
        <v>0</v>
      </c>
      <c r="AR811" s="11">
        <v>0</v>
      </c>
      <c r="AS811" s="11">
        <v>0</v>
      </c>
      <c r="AT811" s="11">
        <v>0</v>
      </c>
      <c r="AU811" s="11">
        <v>0</v>
      </c>
      <c r="AV811" s="11">
        <v>0</v>
      </c>
      <c r="AW811" s="11">
        <v>0</v>
      </c>
      <c r="AX811" s="11">
        <v>0</v>
      </c>
      <c r="AZ811" s="11">
        <v>0</v>
      </c>
      <c r="BA811" s="11">
        <v>0</v>
      </c>
    </row>
    <row r="812" spans="1:53" hidden="1" x14ac:dyDescent="0.25">
      <c r="A812">
        <v>7</v>
      </c>
      <c r="B812" t="str">
        <f t="shared" si="88"/>
        <v>GC-5730</v>
      </c>
      <c r="C812" s="2" t="s">
        <v>317</v>
      </c>
      <c r="D812" s="2" t="str">
        <f t="shared" si="92"/>
        <v>5</v>
      </c>
      <c r="E812" s="2" t="str">
        <f t="shared" si="93"/>
        <v>57</v>
      </c>
      <c r="F812" s="2" t="str">
        <f t="shared" si="94"/>
        <v>573</v>
      </c>
      <c r="G812" s="1" t="s">
        <v>731</v>
      </c>
      <c r="H812" s="7">
        <v>0</v>
      </c>
      <c r="I812" s="7"/>
      <c r="J812" s="7">
        <v>0</v>
      </c>
      <c r="K812" s="7">
        <v>0</v>
      </c>
      <c r="L812" s="7">
        <v>0</v>
      </c>
      <c r="M812" s="7"/>
      <c r="N812" s="7">
        <v>0</v>
      </c>
      <c r="O812" s="7">
        <v>0</v>
      </c>
      <c r="P812" s="7">
        <v>0</v>
      </c>
      <c r="Q812" s="7"/>
      <c r="R812" s="7">
        <v>0</v>
      </c>
      <c r="S812" s="7">
        <v>0</v>
      </c>
      <c r="T812" s="7">
        <v>0</v>
      </c>
      <c r="U812" s="7"/>
      <c r="V812" s="7">
        <v>0</v>
      </c>
      <c r="W812" s="7">
        <v>0</v>
      </c>
      <c r="X812" s="7">
        <v>0</v>
      </c>
      <c r="Y812" s="7"/>
      <c r="Z812" s="7">
        <v>0</v>
      </c>
      <c r="AA812" s="7">
        <v>0</v>
      </c>
      <c r="AB812" s="7">
        <v>0</v>
      </c>
      <c r="AC812" s="7"/>
      <c r="AD812" s="7">
        <v>0</v>
      </c>
      <c r="AE812" s="7">
        <v>0</v>
      </c>
      <c r="AF812" s="7">
        <v>0</v>
      </c>
      <c r="AG812" s="29">
        <v>0</v>
      </c>
      <c r="AH812" s="7">
        <v>0</v>
      </c>
      <c r="AI812" s="7">
        <v>0</v>
      </c>
      <c r="AJ812" s="7">
        <v>0</v>
      </c>
      <c r="AK812" s="29">
        <v>0</v>
      </c>
      <c r="AL812" s="7">
        <v>0</v>
      </c>
      <c r="AM812" s="105">
        <v>0</v>
      </c>
      <c r="AN812" s="7">
        <v>0</v>
      </c>
      <c r="AO812" s="11">
        <v>0</v>
      </c>
      <c r="AP812" s="105">
        <v>0</v>
      </c>
      <c r="AQ812" s="11">
        <v>0</v>
      </c>
      <c r="AR812" s="11">
        <v>0</v>
      </c>
      <c r="AS812" s="11">
        <v>0</v>
      </c>
      <c r="AT812" s="11">
        <v>0</v>
      </c>
      <c r="AU812" s="11">
        <v>0</v>
      </c>
      <c r="AV812" s="11">
        <v>0</v>
      </c>
      <c r="AW812" s="11">
        <v>0</v>
      </c>
      <c r="AX812" s="11">
        <v>0</v>
      </c>
      <c r="AZ812" s="11">
        <v>0</v>
      </c>
      <c r="BA812" s="11">
        <v>0</v>
      </c>
    </row>
    <row r="813" spans="1:53" hidden="1" x14ac:dyDescent="0.25">
      <c r="A813">
        <v>7</v>
      </c>
      <c r="B813" t="str">
        <f t="shared" si="88"/>
        <v>GC-5740</v>
      </c>
      <c r="C813" s="2" t="s">
        <v>317</v>
      </c>
      <c r="D813" s="2" t="str">
        <f t="shared" si="92"/>
        <v>5</v>
      </c>
      <c r="E813" s="2" t="str">
        <f t="shared" si="93"/>
        <v>57</v>
      </c>
      <c r="F813" s="2" t="str">
        <f t="shared" si="94"/>
        <v>574</v>
      </c>
      <c r="G813" s="1" t="s">
        <v>732</v>
      </c>
      <c r="H813" s="7">
        <v>0</v>
      </c>
      <c r="I813" s="7"/>
      <c r="J813" s="7">
        <v>0</v>
      </c>
      <c r="K813" s="7">
        <v>0</v>
      </c>
      <c r="L813" s="7">
        <v>0</v>
      </c>
      <c r="M813" s="7"/>
      <c r="N813" s="7">
        <v>0</v>
      </c>
      <c r="O813" s="7">
        <v>0</v>
      </c>
      <c r="P813" s="7">
        <v>0</v>
      </c>
      <c r="Q813" s="7"/>
      <c r="R813" s="7">
        <v>0</v>
      </c>
      <c r="S813" s="7">
        <v>0</v>
      </c>
      <c r="T813" s="7">
        <v>0</v>
      </c>
      <c r="U813" s="7"/>
      <c r="V813" s="7">
        <v>0</v>
      </c>
      <c r="W813" s="7">
        <v>0</v>
      </c>
      <c r="X813" s="7">
        <v>0</v>
      </c>
      <c r="Y813" s="7"/>
      <c r="Z813" s="7">
        <v>0</v>
      </c>
      <c r="AA813" s="7">
        <v>0</v>
      </c>
      <c r="AB813" s="7">
        <v>0</v>
      </c>
      <c r="AC813" s="7"/>
      <c r="AD813" s="7">
        <v>0</v>
      </c>
      <c r="AE813" s="7">
        <v>0</v>
      </c>
      <c r="AF813" s="7">
        <v>0</v>
      </c>
      <c r="AG813" s="29">
        <v>0</v>
      </c>
      <c r="AH813" s="7">
        <v>0</v>
      </c>
      <c r="AI813" s="7">
        <v>0</v>
      </c>
      <c r="AJ813" s="7">
        <v>0</v>
      </c>
      <c r="AK813" s="29">
        <v>0</v>
      </c>
      <c r="AL813" s="7">
        <v>0</v>
      </c>
      <c r="AM813" s="105">
        <v>0</v>
      </c>
      <c r="AN813" s="7">
        <v>0</v>
      </c>
      <c r="AO813" s="11">
        <v>0</v>
      </c>
      <c r="AP813" s="105">
        <v>0</v>
      </c>
      <c r="AQ813" s="11">
        <v>0</v>
      </c>
      <c r="AR813" s="11">
        <v>0</v>
      </c>
      <c r="AS813" s="11">
        <v>0</v>
      </c>
      <c r="AT813" s="11">
        <v>0</v>
      </c>
      <c r="AU813" s="11">
        <v>0</v>
      </c>
      <c r="AV813" s="11">
        <v>0</v>
      </c>
      <c r="AW813" s="11">
        <v>0</v>
      </c>
      <c r="AX813" s="11">
        <v>0</v>
      </c>
      <c r="AZ813" s="11">
        <v>0</v>
      </c>
      <c r="BA813" s="11">
        <v>0</v>
      </c>
    </row>
    <row r="814" spans="1:53" hidden="1" x14ac:dyDescent="0.25">
      <c r="A814">
        <v>7</v>
      </c>
      <c r="B814" t="str">
        <f t="shared" si="88"/>
        <v>GC-5810</v>
      </c>
      <c r="C814" s="2" t="s">
        <v>317</v>
      </c>
      <c r="D814" s="2" t="str">
        <f t="shared" si="92"/>
        <v>5</v>
      </c>
      <c r="E814" s="2" t="str">
        <f t="shared" si="93"/>
        <v>58</v>
      </c>
      <c r="F814" s="2" t="str">
        <f t="shared" si="94"/>
        <v>581</v>
      </c>
      <c r="G814" s="1" t="s">
        <v>734</v>
      </c>
      <c r="H814" s="7">
        <v>0</v>
      </c>
      <c r="I814" s="7"/>
      <c r="J814" s="7">
        <v>0</v>
      </c>
      <c r="K814" s="7">
        <v>0</v>
      </c>
      <c r="L814" s="7">
        <v>0</v>
      </c>
      <c r="M814" s="7"/>
      <c r="N814" s="7">
        <v>0</v>
      </c>
      <c r="O814" s="7">
        <v>0</v>
      </c>
      <c r="P814" s="7">
        <v>0</v>
      </c>
      <c r="Q814" s="7"/>
      <c r="R814" s="7">
        <v>0</v>
      </c>
      <c r="S814" s="7">
        <v>0</v>
      </c>
      <c r="T814" s="7">
        <v>0</v>
      </c>
      <c r="U814" s="7"/>
      <c r="V814" s="7">
        <v>0</v>
      </c>
      <c r="W814" s="7">
        <v>0</v>
      </c>
      <c r="X814" s="7">
        <v>0</v>
      </c>
      <c r="Y814" s="7"/>
      <c r="Z814" s="7">
        <v>0</v>
      </c>
      <c r="AA814" s="7">
        <v>0</v>
      </c>
      <c r="AB814" s="7">
        <v>0</v>
      </c>
      <c r="AC814" s="7"/>
      <c r="AD814" s="7">
        <v>0</v>
      </c>
      <c r="AE814" s="7">
        <v>0</v>
      </c>
      <c r="AF814" s="7">
        <v>0</v>
      </c>
      <c r="AG814" s="29">
        <v>0</v>
      </c>
      <c r="AH814" s="7">
        <v>0</v>
      </c>
      <c r="AI814" s="7">
        <v>0</v>
      </c>
      <c r="AJ814" s="7">
        <v>0</v>
      </c>
      <c r="AK814" s="29">
        <v>0</v>
      </c>
      <c r="AL814" s="7">
        <v>0</v>
      </c>
      <c r="AM814" s="105">
        <v>0</v>
      </c>
      <c r="AN814" s="7">
        <v>0</v>
      </c>
      <c r="AO814" s="11">
        <v>0</v>
      </c>
      <c r="AP814" s="105">
        <v>0</v>
      </c>
      <c r="AQ814" s="11">
        <v>0</v>
      </c>
      <c r="AR814" s="11">
        <v>0</v>
      </c>
      <c r="AS814" s="11">
        <v>0</v>
      </c>
      <c r="AT814" s="11">
        <v>0</v>
      </c>
      <c r="AU814" s="11">
        <v>0</v>
      </c>
      <c r="AV814" s="11">
        <v>0</v>
      </c>
      <c r="AW814" s="11">
        <v>0</v>
      </c>
      <c r="AX814" s="11">
        <v>0</v>
      </c>
      <c r="AZ814" s="11">
        <v>0</v>
      </c>
      <c r="BA814" s="11">
        <v>0</v>
      </c>
    </row>
    <row r="815" spans="1:53" hidden="1" x14ac:dyDescent="0.25">
      <c r="A815">
        <v>7</v>
      </c>
      <c r="B815" t="str">
        <f t="shared" si="88"/>
        <v>GC-5820</v>
      </c>
      <c r="C815" s="2" t="s">
        <v>317</v>
      </c>
      <c r="D815" s="2" t="str">
        <f t="shared" si="92"/>
        <v>5</v>
      </c>
      <c r="E815" s="2" t="str">
        <f t="shared" si="93"/>
        <v>58</v>
      </c>
      <c r="F815" s="2" t="str">
        <f t="shared" si="94"/>
        <v>582</v>
      </c>
      <c r="G815" s="1" t="s">
        <v>735</v>
      </c>
      <c r="H815" s="7">
        <v>0</v>
      </c>
      <c r="I815" s="7"/>
      <c r="J815" s="7">
        <v>0</v>
      </c>
      <c r="K815" s="7">
        <v>0</v>
      </c>
      <c r="L815" s="7">
        <v>0</v>
      </c>
      <c r="M815" s="7"/>
      <c r="N815" s="7">
        <v>0</v>
      </c>
      <c r="O815" s="7">
        <v>0</v>
      </c>
      <c r="P815" s="7">
        <v>0</v>
      </c>
      <c r="Q815" s="7"/>
      <c r="R815" s="7">
        <v>0</v>
      </c>
      <c r="S815" s="7">
        <v>0</v>
      </c>
      <c r="T815" s="7">
        <v>0</v>
      </c>
      <c r="U815" s="7"/>
      <c r="V815" s="7">
        <v>0</v>
      </c>
      <c r="W815" s="7">
        <v>0</v>
      </c>
      <c r="X815" s="7">
        <v>0</v>
      </c>
      <c r="Y815" s="7"/>
      <c r="Z815" s="7">
        <v>0</v>
      </c>
      <c r="AA815" s="7">
        <v>0</v>
      </c>
      <c r="AB815" s="7">
        <v>0</v>
      </c>
      <c r="AC815" s="7"/>
      <c r="AD815" s="7">
        <v>0</v>
      </c>
      <c r="AE815" s="7">
        <v>0</v>
      </c>
      <c r="AF815" s="7">
        <v>0</v>
      </c>
      <c r="AG815" s="29">
        <v>0</v>
      </c>
      <c r="AH815" s="7">
        <v>0</v>
      </c>
      <c r="AI815" s="7">
        <v>0</v>
      </c>
      <c r="AJ815" s="7">
        <v>0</v>
      </c>
      <c r="AK815" s="29">
        <v>0</v>
      </c>
      <c r="AL815" s="7">
        <v>0</v>
      </c>
      <c r="AM815" s="105">
        <v>0</v>
      </c>
      <c r="AN815" s="7">
        <v>0</v>
      </c>
      <c r="AO815" s="11">
        <v>0</v>
      </c>
      <c r="AP815" s="105">
        <v>0</v>
      </c>
      <c r="AQ815" s="11">
        <v>0</v>
      </c>
      <c r="AR815" s="11">
        <v>0</v>
      </c>
      <c r="AS815" s="11">
        <v>0</v>
      </c>
      <c r="AT815" s="11">
        <v>0</v>
      </c>
      <c r="AU815" s="11">
        <v>0</v>
      </c>
      <c r="AV815" s="11">
        <v>0</v>
      </c>
      <c r="AW815" s="11">
        <v>0</v>
      </c>
      <c r="AX815" s="11">
        <v>0</v>
      </c>
      <c r="AZ815" s="11">
        <v>0</v>
      </c>
      <c r="BA815" s="11">
        <v>0</v>
      </c>
    </row>
    <row r="816" spans="1:53" hidden="1" x14ac:dyDescent="0.25">
      <c r="A816">
        <v>7</v>
      </c>
      <c r="B816" t="str">
        <f t="shared" si="88"/>
        <v>GC-5911</v>
      </c>
      <c r="C816" s="2" t="s">
        <v>317</v>
      </c>
      <c r="D816" s="2" t="str">
        <f t="shared" si="92"/>
        <v>5</v>
      </c>
      <c r="E816" s="2" t="str">
        <f t="shared" si="93"/>
        <v>59</v>
      </c>
      <c r="F816" s="2" t="str">
        <f t="shared" si="94"/>
        <v>591</v>
      </c>
      <c r="G816" s="1" t="s">
        <v>737</v>
      </c>
      <c r="H816" s="7">
        <v>0</v>
      </c>
      <c r="I816" s="7"/>
      <c r="J816" s="7">
        <v>0</v>
      </c>
      <c r="K816" s="7">
        <v>0</v>
      </c>
      <c r="L816" s="7">
        <v>0</v>
      </c>
      <c r="M816" s="7"/>
      <c r="N816" s="7">
        <v>0</v>
      </c>
      <c r="O816" s="7">
        <v>0</v>
      </c>
      <c r="P816" s="7">
        <v>0</v>
      </c>
      <c r="Q816" s="7"/>
      <c r="R816" s="7">
        <v>0</v>
      </c>
      <c r="S816" s="7">
        <v>0</v>
      </c>
      <c r="T816" s="7">
        <v>0</v>
      </c>
      <c r="U816" s="7"/>
      <c r="V816" s="7">
        <v>0</v>
      </c>
      <c r="W816" s="7">
        <v>0</v>
      </c>
      <c r="X816" s="7">
        <v>0</v>
      </c>
      <c r="Y816" s="7"/>
      <c r="Z816" s="7">
        <v>0</v>
      </c>
      <c r="AA816" s="7">
        <v>0</v>
      </c>
      <c r="AB816" s="7">
        <v>0</v>
      </c>
      <c r="AC816" s="7"/>
      <c r="AD816" s="7">
        <v>0</v>
      </c>
      <c r="AE816" s="7">
        <v>0</v>
      </c>
      <c r="AF816" s="7">
        <v>0</v>
      </c>
      <c r="AG816" s="29">
        <v>0</v>
      </c>
      <c r="AH816" s="7">
        <v>0</v>
      </c>
      <c r="AI816" s="7">
        <v>0</v>
      </c>
      <c r="AJ816" s="7">
        <v>0</v>
      </c>
      <c r="AK816" s="29">
        <v>0</v>
      </c>
      <c r="AL816" s="7">
        <v>0</v>
      </c>
      <c r="AM816" s="105">
        <v>0</v>
      </c>
      <c r="AN816" s="7">
        <v>0</v>
      </c>
      <c r="AO816" s="11">
        <v>0</v>
      </c>
      <c r="AP816" s="105">
        <v>0</v>
      </c>
      <c r="AQ816" s="11">
        <v>0</v>
      </c>
      <c r="AR816" s="11">
        <v>0</v>
      </c>
      <c r="AS816" s="11">
        <v>0</v>
      </c>
      <c r="AT816" s="11">
        <v>0</v>
      </c>
      <c r="AU816" s="11">
        <v>0</v>
      </c>
      <c r="AV816" s="11">
        <v>0</v>
      </c>
      <c r="AW816" s="11">
        <v>0</v>
      </c>
      <c r="AX816" s="11">
        <v>0</v>
      </c>
      <c r="AZ816" s="11">
        <v>0</v>
      </c>
      <c r="BA816" s="11">
        <v>0</v>
      </c>
    </row>
    <row r="817" spans="1:53" hidden="1" x14ac:dyDescent="0.25">
      <c r="A817">
        <v>7</v>
      </c>
      <c r="B817" t="str">
        <f t="shared" si="88"/>
        <v>GC-5912</v>
      </c>
      <c r="C817" s="2" t="s">
        <v>317</v>
      </c>
      <c r="D817" s="2" t="str">
        <f t="shared" ref="D817:D848" si="95">LEFT($G817,1)</f>
        <v>5</v>
      </c>
      <c r="E817" s="2" t="str">
        <f t="shared" ref="E817:E848" si="96">LEFT($G817,2)</f>
        <v>59</v>
      </c>
      <c r="F817" s="2" t="str">
        <f t="shared" ref="F817:F848" si="97">LEFT($G817,3)</f>
        <v>591</v>
      </c>
      <c r="G817" s="1" t="s">
        <v>738</v>
      </c>
      <c r="H817" s="7">
        <v>0</v>
      </c>
      <c r="I817" s="7"/>
      <c r="J817" s="7">
        <v>0</v>
      </c>
      <c r="K817" s="7">
        <v>0</v>
      </c>
      <c r="L817" s="7">
        <v>0</v>
      </c>
      <c r="M817" s="7"/>
      <c r="N817" s="7">
        <v>0</v>
      </c>
      <c r="O817" s="7">
        <v>0</v>
      </c>
      <c r="P817" s="7">
        <v>0</v>
      </c>
      <c r="Q817" s="7"/>
      <c r="R817" s="7">
        <v>0</v>
      </c>
      <c r="S817" s="7">
        <v>0</v>
      </c>
      <c r="T817" s="7">
        <v>0</v>
      </c>
      <c r="U817" s="7"/>
      <c r="V817" s="7">
        <v>0</v>
      </c>
      <c r="W817" s="7">
        <v>0</v>
      </c>
      <c r="X817" s="7">
        <v>0</v>
      </c>
      <c r="Y817" s="7"/>
      <c r="Z817" s="7">
        <v>0</v>
      </c>
      <c r="AA817" s="7">
        <v>0</v>
      </c>
      <c r="AB817" s="7">
        <v>0</v>
      </c>
      <c r="AC817" s="7"/>
      <c r="AD817" s="7">
        <v>0</v>
      </c>
      <c r="AE817" s="7">
        <v>0</v>
      </c>
      <c r="AF817" s="7">
        <v>0</v>
      </c>
      <c r="AG817" s="29">
        <v>0</v>
      </c>
      <c r="AH817" s="7">
        <v>0</v>
      </c>
      <c r="AI817" s="7">
        <v>0</v>
      </c>
      <c r="AJ817" s="7">
        <v>0</v>
      </c>
      <c r="AK817" s="29">
        <v>0</v>
      </c>
      <c r="AL817" s="7">
        <v>0</v>
      </c>
      <c r="AM817" s="105">
        <v>0</v>
      </c>
      <c r="AN817" s="7">
        <v>0</v>
      </c>
      <c r="AO817" s="11">
        <v>0</v>
      </c>
      <c r="AP817" s="105">
        <v>0</v>
      </c>
      <c r="AQ817" s="11">
        <v>0</v>
      </c>
      <c r="AR817" s="11">
        <v>0</v>
      </c>
      <c r="AS817" s="11">
        <v>0</v>
      </c>
      <c r="AT817" s="11">
        <v>0</v>
      </c>
      <c r="AU817" s="11">
        <v>0</v>
      </c>
      <c r="AV817" s="11">
        <v>0</v>
      </c>
      <c r="AW817" s="11">
        <v>0</v>
      </c>
      <c r="AX817" s="11">
        <v>0</v>
      </c>
      <c r="AZ817" s="11">
        <v>0</v>
      </c>
      <c r="BA817" s="11">
        <v>109.89399</v>
      </c>
    </row>
    <row r="818" spans="1:53" hidden="1" x14ac:dyDescent="0.25">
      <c r="A818">
        <v>7</v>
      </c>
      <c r="B818" t="str">
        <f t="shared" si="88"/>
        <v>GC-5921</v>
      </c>
      <c r="C818" s="2" t="s">
        <v>317</v>
      </c>
      <c r="D818" s="2" t="str">
        <f t="shared" si="95"/>
        <v>5</v>
      </c>
      <c r="E818" s="2" t="str">
        <f t="shared" si="96"/>
        <v>59</v>
      </c>
      <c r="F818" s="2" t="str">
        <f t="shared" si="97"/>
        <v>592</v>
      </c>
      <c r="G818" s="1" t="s">
        <v>740</v>
      </c>
      <c r="H818" s="7">
        <v>0</v>
      </c>
      <c r="I818" s="7"/>
      <c r="J818" s="7">
        <v>0</v>
      </c>
      <c r="K818" s="7">
        <v>0</v>
      </c>
      <c r="L818" s="7">
        <v>0</v>
      </c>
      <c r="M818" s="7"/>
      <c r="N818" s="7">
        <v>0</v>
      </c>
      <c r="O818" s="7">
        <v>0</v>
      </c>
      <c r="P818" s="7">
        <v>0</v>
      </c>
      <c r="Q818" s="7"/>
      <c r="R818" s="7">
        <v>0</v>
      </c>
      <c r="S818" s="7">
        <v>0</v>
      </c>
      <c r="T818" s="7">
        <v>0</v>
      </c>
      <c r="U818" s="7"/>
      <c r="V818" s="7">
        <v>0</v>
      </c>
      <c r="W818" s="7">
        <v>0</v>
      </c>
      <c r="X818" s="7">
        <v>0</v>
      </c>
      <c r="Y818" s="7"/>
      <c r="Z818" s="7">
        <v>0</v>
      </c>
      <c r="AA818" s="7">
        <v>0</v>
      </c>
      <c r="AB818" s="7">
        <v>0</v>
      </c>
      <c r="AC818" s="7"/>
      <c r="AD818" s="7">
        <v>0</v>
      </c>
      <c r="AE818" s="7">
        <v>0</v>
      </c>
      <c r="AF818" s="7">
        <v>0</v>
      </c>
      <c r="AG818" s="29">
        <v>0</v>
      </c>
      <c r="AH818" s="7">
        <v>0</v>
      </c>
      <c r="AI818" s="7">
        <v>0</v>
      </c>
      <c r="AJ818" s="7">
        <v>0</v>
      </c>
      <c r="AK818" s="29">
        <v>0</v>
      </c>
      <c r="AL818" s="7">
        <v>0</v>
      </c>
      <c r="AM818" s="105">
        <v>0</v>
      </c>
      <c r="AN818" s="7">
        <v>0</v>
      </c>
      <c r="AO818" s="11">
        <v>0</v>
      </c>
      <c r="AP818" s="105">
        <v>0</v>
      </c>
      <c r="AQ818" s="11">
        <v>0</v>
      </c>
      <c r="AR818" s="11">
        <v>0</v>
      </c>
      <c r="AS818" s="11">
        <v>0</v>
      </c>
      <c r="AT818" s="11">
        <v>0</v>
      </c>
      <c r="AU818" s="11">
        <v>0</v>
      </c>
      <c r="AV818" s="11">
        <v>0</v>
      </c>
      <c r="AW818" s="11">
        <v>0</v>
      </c>
      <c r="AX818" s="11">
        <v>0</v>
      </c>
      <c r="AZ818" s="11">
        <v>0</v>
      </c>
      <c r="BA818" s="11">
        <v>0</v>
      </c>
    </row>
    <row r="819" spans="1:53" hidden="1" x14ac:dyDescent="0.25">
      <c r="A819">
        <v>7</v>
      </c>
      <c r="B819" t="str">
        <f t="shared" si="88"/>
        <v>GC-5922</v>
      </c>
      <c r="C819" s="2" t="s">
        <v>317</v>
      </c>
      <c r="D819" s="2" t="str">
        <f t="shared" si="95"/>
        <v>5</v>
      </c>
      <c r="E819" s="2" t="str">
        <f t="shared" si="96"/>
        <v>59</v>
      </c>
      <c r="F819" s="2" t="str">
        <f t="shared" si="97"/>
        <v>592</v>
      </c>
      <c r="G819" s="1" t="s">
        <v>741</v>
      </c>
      <c r="H819" s="7">
        <v>0</v>
      </c>
      <c r="I819" s="7"/>
      <c r="J819" s="7">
        <v>0</v>
      </c>
      <c r="K819" s="7">
        <v>0</v>
      </c>
      <c r="L819" s="7">
        <v>0</v>
      </c>
      <c r="M819" s="7"/>
      <c r="N819" s="7">
        <v>0</v>
      </c>
      <c r="O819" s="7">
        <v>0</v>
      </c>
      <c r="P819" s="7">
        <v>0</v>
      </c>
      <c r="Q819" s="7"/>
      <c r="R819" s="7">
        <v>0</v>
      </c>
      <c r="S819" s="7">
        <v>0</v>
      </c>
      <c r="T819" s="7">
        <v>0</v>
      </c>
      <c r="U819" s="7"/>
      <c r="V819" s="7">
        <v>0</v>
      </c>
      <c r="W819" s="7">
        <v>0</v>
      </c>
      <c r="X819" s="7">
        <v>0</v>
      </c>
      <c r="Y819" s="7"/>
      <c r="Z819" s="7">
        <v>0</v>
      </c>
      <c r="AA819" s="7">
        <v>0</v>
      </c>
      <c r="AB819" s="7">
        <v>0</v>
      </c>
      <c r="AC819" s="7"/>
      <c r="AD819" s="7">
        <v>0</v>
      </c>
      <c r="AE819" s="7">
        <v>0</v>
      </c>
      <c r="AF819" s="7">
        <v>0</v>
      </c>
      <c r="AG819" s="29">
        <v>0</v>
      </c>
      <c r="AH819" s="7">
        <v>0</v>
      </c>
      <c r="AI819" s="7">
        <v>0</v>
      </c>
      <c r="AJ819" s="7">
        <v>0</v>
      </c>
      <c r="AK819" s="29">
        <v>0</v>
      </c>
      <c r="AL819" s="7">
        <v>0</v>
      </c>
      <c r="AM819" s="105">
        <v>0</v>
      </c>
      <c r="AN819" s="7">
        <v>0</v>
      </c>
      <c r="AO819" s="11">
        <v>0</v>
      </c>
      <c r="AP819" s="105">
        <v>0</v>
      </c>
      <c r="AQ819" s="11">
        <v>0</v>
      </c>
      <c r="AR819" s="11">
        <v>0</v>
      </c>
      <c r="AS819" s="11">
        <v>0</v>
      </c>
      <c r="AT819" s="11">
        <v>0</v>
      </c>
      <c r="AU819" s="11">
        <v>0</v>
      </c>
      <c r="AV819" s="11">
        <v>0</v>
      </c>
      <c r="AW819" s="11">
        <v>0</v>
      </c>
      <c r="AX819" s="11">
        <v>0</v>
      </c>
      <c r="AZ819" s="11">
        <v>0</v>
      </c>
      <c r="BA819" s="11">
        <v>0</v>
      </c>
    </row>
    <row r="820" spans="1:53" hidden="1" x14ac:dyDescent="0.25">
      <c r="A820">
        <v>7</v>
      </c>
      <c r="B820" t="str">
        <f t="shared" si="88"/>
        <v>GC-5930</v>
      </c>
      <c r="C820" s="2" t="s">
        <v>317</v>
      </c>
      <c r="D820" s="2" t="str">
        <f t="shared" si="95"/>
        <v>5</v>
      </c>
      <c r="E820" s="2" t="str">
        <f t="shared" si="96"/>
        <v>59</v>
      </c>
      <c r="F820" s="2" t="str">
        <f t="shared" si="97"/>
        <v>593</v>
      </c>
      <c r="G820" s="1" t="s">
        <v>742</v>
      </c>
      <c r="H820" s="7">
        <v>0</v>
      </c>
      <c r="I820" s="7"/>
      <c r="J820" s="7">
        <v>0</v>
      </c>
      <c r="K820" s="7">
        <v>0</v>
      </c>
      <c r="L820" s="7">
        <v>0</v>
      </c>
      <c r="M820" s="7"/>
      <c r="N820" s="7">
        <v>0</v>
      </c>
      <c r="O820" s="7">
        <v>0</v>
      </c>
      <c r="P820" s="7">
        <v>0</v>
      </c>
      <c r="Q820" s="7"/>
      <c r="R820" s="7">
        <v>0</v>
      </c>
      <c r="S820" s="7">
        <v>0</v>
      </c>
      <c r="T820" s="7">
        <v>0</v>
      </c>
      <c r="U820" s="7"/>
      <c r="V820" s="7">
        <v>0</v>
      </c>
      <c r="W820" s="7">
        <v>0</v>
      </c>
      <c r="X820" s="7">
        <v>0</v>
      </c>
      <c r="Y820" s="7"/>
      <c r="Z820" s="7">
        <v>0</v>
      </c>
      <c r="AA820" s="7">
        <v>0</v>
      </c>
      <c r="AB820" s="7">
        <v>0</v>
      </c>
      <c r="AC820" s="7"/>
      <c r="AD820" s="7">
        <v>0</v>
      </c>
      <c r="AE820" s="7">
        <v>0</v>
      </c>
      <c r="AF820" s="7">
        <v>0</v>
      </c>
      <c r="AG820" s="29">
        <v>0</v>
      </c>
      <c r="AH820" s="7">
        <v>0</v>
      </c>
      <c r="AI820" s="7">
        <v>0</v>
      </c>
      <c r="AJ820" s="7">
        <v>0</v>
      </c>
      <c r="AK820" s="29">
        <v>0</v>
      </c>
      <c r="AL820" s="7">
        <v>0</v>
      </c>
      <c r="AM820" s="105">
        <v>0</v>
      </c>
      <c r="AN820" s="7">
        <v>0</v>
      </c>
      <c r="AO820" s="11">
        <v>0</v>
      </c>
      <c r="AP820" s="105">
        <v>0</v>
      </c>
      <c r="AQ820" s="11">
        <v>0</v>
      </c>
      <c r="AR820" s="11">
        <v>0</v>
      </c>
      <c r="AS820" s="11">
        <v>0</v>
      </c>
      <c r="AT820" s="11">
        <v>0</v>
      </c>
      <c r="AU820" s="11">
        <v>0</v>
      </c>
      <c r="AV820" s="11">
        <v>0</v>
      </c>
      <c r="AW820" s="11">
        <v>0</v>
      </c>
      <c r="AX820" s="11">
        <v>0</v>
      </c>
      <c r="AZ820" s="11">
        <v>0</v>
      </c>
      <c r="BA820" s="11">
        <v>0</v>
      </c>
    </row>
    <row r="821" spans="1:53" hidden="1" x14ac:dyDescent="0.25">
      <c r="A821">
        <v>7</v>
      </c>
      <c r="B821" t="str">
        <f t="shared" si="88"/>
        <v>GC-5941</v>
      </c>
      <c r="C821" s="2" t="s">
        <v>317</v>
      </c>
      <c r="D821" s="2" t="str">
        <f t="shared" si="95"/>
        <v>5</v>
      </c>
      <c r="E821" s="2" t="str">
        <f t="shared" si="96"/>
        <v>59</v>
      </c>
      <c r="F821" s="2" t="str">
        <f t="shared" si="97"/>
        <v>594</v>
      </c>
      <c r="G821" s="1" t="s">
        <v>743</v>
      </c>
      <c r="H821" s="7">
        <v>0</v>
      </c>
      <c r="I821" s="7"/>
      <c r="J821" s="7">
        <v>0</v>
      </c>
      <c r="K821" s="7">
        <v>0</v>
      </c>
      <c r="L821" s="7">
        <v>0</v>
      </c>
      <c r="M821" s="7"/>
      <c r="N821" s="7">
        <v>0</v>
      </c>
      <c r="O821" s="7">
        <v>0</v>
      </c>
      <c r="P821" s="7">
        <v>0</v>
      </c>
      <c r="Q821" s="7"/>
      <c r="R821" s="7">
        <v>0</v>
      </c>
      <c r="S821" s="7">
        <v>0</v>
      </c>
      <c r="T821" s="7">
        <v>0</v>
      </c>
      <c r="U821" s="7"/>
      <c r="V821" s="7">
        <v>0</v>
      </c>
      <c r="W821" s="7">
        <v>0</v>
      </c>
      <c r="X821" s="7">
        <v>0</v>
      </c>
      <c r="Y821" s="7"/>
      <c r="Z821" s="7">
        <v>0</v>
      </c>
      <c r="AA821" s="7">
        <v>0</v>
      </c>
      <c r="AB821" s="7">
        <v>0</v>
      </c>
      <c r="AC821" s="7"/>
      <c r="AD821" s="7">
        <v>0</v>
      </c>
      <c r="AE821" s="7">
        <v>0</v>
      </c>
      <c r="AF821" s="7">
        <v>0</v>
      </c>
      <c r="AG821" s="29">
        <v>0</v>
      </c>
      <c r="AH821" s="7">
        <v>0</v>
      </c>
      <c r="AI821" s="7">
        <v>0</v>
      </c>
      <c r="AJ821" s="7">
        <v>0</v>
      </c>
      <c r="AK821" s="29">
        <v>0</v>
      </c>
      <c r="AL821" s="7">
        <v>0</v>
      </c>
      <c r="AM821" s="105">
        <v>0</v>
      </c>
      <c r="AN821" s="7">
        <v>0</v>
      </c>
      <c r="AO821" s="11">
        <v>0</v>
      </c>
      <c r="AP821" s="105">
        <v>0</v>
      </c>
      <c r="AQ821" s="11">
        <v>0</v>
      </c>
      <c r="AR821" s="11">
        <v>0</v>
      </c>
      <c r="AS821" s="11">
        <v>0</v>
      </c>
      <c r="AT821" s="11">
        <v>0</v>
      </c>
      <c r="AU821" s="11">
        <v>0</v>
      </c>
      <c r="AV821" s="11">
        <v>0</v>
      </c>
      <c r="AW821" s="11">
        <v>0</v>
      </c>
      <c r="AX821" s="11">
        <v>0</v>
      </c>
      <c r="AZ821" s="11">
        <v>0</v>
      </c>
      <c r="BA821" s="11">
        <v>0</v>
      </c>
    </row>
    <row r="822" spans="1:53" hidden="1" x14ac:dyDescent="0.25">
      <c r="A822">
        <v>7</v>
      </c>
      <c r="B822" t="str">
        <f t="shared" si="88"/>
        <v>GC-5942</v>
      </c>
      <c r="C822" s="2" t="s">
        <v>317</v>
      </c>
      <c r="D822" s="2" t="str">
        <f t="shared" si="95"/>
        <v>5</v>
      </c>
      <c r="E822" s="2" t="str">
        <f t="shared" si="96"/>
        <v>59</v>
      </c>
      <c r="F822" s="2" t="str">
        <f t="shared" si="97"/>
        <v>594</v>
      </c>
      <c r="G822" s="1" t="s">
        <v>744</v>
      </c>
      <c r="H822" s="7">
        <v>0</v>
      </c>
      <c r="I822" s="7"/>
      <c r="J822" s="7">
        <v>0</v>
      </c>
      <c r="K822" s="7">
        <v>0</v>
      </c>
      <c r="L822" s="7">
        <v>0</v>
      </c>
      <c r="M822" s="7"/>
      <c r="N822" s="7">
        <v>0</v>
      </c>
      <c r="O822" s="7">
        <v>0</v>
      </c>
      <c r="P822" s="7">
        <v>0</v>
      </c>
      <c r="Q822" s="7"/>
      <c r="R822" s="7">
        <v>0</v>
      </c>
      <c r="S822" s="7">
        <v>0</v>
      </c>
      <c r="T822" s="7">
        <v>0</v>
      </c>
      <c r="U822" s="7"/>
      <c r="V822" s="7">
        <v>0</v>
      </c>
      <c r="W822" s="7">
        <v>0</v>
      </c>
      <c r="X822" s="7">
        <v>0</v>
      </c>
      <c r="Y822" s="7"/>
      <c r="Z822" s="7">
        <v>0</v>
      </c>
      <c r="AA822" s="7">
        <v>0</v>
      </c>
      <c r="AB822" s="7">
        <v>0</v>
      </c>
      <c r="AC822" s="7"/>
      <c r="AD822" s="7">
        <v>0</v>
      </c>
      <c r="AE822" s="7">
        <v>0</v>
      </c>
      <c r="AF822" s="7">
        <v>0</v>
      </c>
      <c r="AG822" s="29">
        <v>0</v>
      </c>
      <c r="AH822" s="7">
        <v>0</v>
      </c>
      <c r="AI822" s="7">
        <v>0</v>
      </c>
      <c r="AJ822" s="7">
        <v>0</v>
      </c>
      <c r="AK822" s="29">
        <v>0</v>
      </c>
      <c r="AL822" s="7">
        <v>0</v>
      </c>
      <c r="AM822" s="105">
        <v>0</v>
      </c>
      <c r="AN822" s="7">
        <v>0</v>
      </c>
      <c r="AO822" s="11">
        <v>0</v>
      </c>
      <c r="AP822" s="105">
        <v>0</v>
      </c>
      <c r="AQ822" s="11">
        <v>0</v>
      </c>
      <c r="AR822" s="11">
        <v>0</v>
      </c>
      <c r="AS822" s="11">
        <v>0</v>
      </c>
      <c r="AT822" s="11">
        <v>0</v>
      </c>
      <c r="AU822" s="11">
        <v>0</v>
      </c>
      <c r="AV822" s="11">
        <v>0</v>
      </c>
      <c r="AW822" s="11">
        <v>0</v>
      </c>
      <c r="AX822" s="11">
        <v>0</v>
      </c>
      <c r="AZ822" s="11">
        <v>0</v>
      </c>
      <c r="BA822" s="11">
        <v>0</v>
      </c>
    </row>
    <row r="823" spans="1:53" hidden="1" x14ac:dyDescent="0.25">
      <c r="A823">
        <v>7</v>
      </c>
      <c r="B823" t="str">
        <f t="shared" si="88"/>
        <v>GC-5951</v>
      </c>
      <c r="C823" s="2" t="s">
        <v>317</v>
      </c>
      <c r="D823" s="2" t="str">
        <f t="shared" si="95"/>
        <v>5</v>
      </c>
      <c r="E823" s="2" t="str">
        <f t="shared" si="96"/>
        <v>59</v>
      </c>
      <c r="F823" s="2" t="str">
        <f t="shared" si="97"/>
        <v>595</v>
      </c>
      <c r="G823" s="1" t="s">
        <v>745</v>
      </c>
      <c r="H823" s="7">
        <v>0</v>
      </c>
      <c r="I823" s="7"/>
      <c r="J823" s="7">
        <v>0</v>
      </c>
      <c r="K823" s="7">
        <v>0</v>
      </c>
      <c r="L823" s="7">
        <v>0</v>
      </c>
      <c r="M823" s="7"/>
      <c r="N823" s="7">
        <v>0</v>
      </c>
      <c r="O823" s="7">
        <v>0</v>
      </c>
      <c r="P823" s="7">
        <v>0</v>
      </c>
      <c r="Q823" s="7"/>
      <c r="R823" s="7">
        <v>0</v>
      </c>
      <c r="S823" s="7">
        <v>0</v>
      </c>
      <c r="T823" s="7">
        <v>0</v>
      </c>
      <c r="U823" s="7"/>
      <c r="V823" s="7">
        <v>0</v>
      </c>
      <c r="W823" s="7">
        <v>0</v>
      </c>
      <c r="X823" s="7">
        <v>0</v>
      </c>
      <c r="Y823" s="7"/>
      <c r="Z823" s="7">
        <v>0</v>
      </c>
      <c r="AA823" s="7">
        <v>0</v>
      </c>
      <c r="AB823" s="7">
        <v>0</v>
      </c>
      <c r="AC823" s="7"/>
      <c r="AD823" s="7">
        <v>0</v>
      </c>
      <c r="AE823" s="7">
        <v>0</v>
      </c>
      <c r="AF823" s="7">
        <v>0</v>
      </c>
      <c r="AG823" s="29">
        <v>0</v>
      </c>
      <c r="AH823" s="7">
        <v>0</v>
      </c>
      <c r="AI823" s="7">
        <v>0</v>
      </c>
      <c r="AJ823" s="7">
        <v>0</v>
      </c>
      <c r="AK823" s="29">
        <v>0</v>
      </c>
      <c r="AL823" s="7">
        <v>0</v>
      </c>
      <c r="AM823" s="105">
        <v>0</v>
      </c>
      <c r="AN823" s="7">
        <v>0</v>
      </c>
      <c r="AO823" s="11">
        <v>0</v>
      </c>
      <c r="AP823" s="105">
        <v>0</v>
      </c>
      <c r="AQ823" s="11">
        <v>0</v>
      </c>
      <c r="AR823" s="11">
        <v>0</v>
      </c>
      <c r="AS823" s="11">
        <v>0</v>
      </c>
      <c r="AT823" s="11">
        <v>0</v>
      </c>
      <c r="AU823" s="11">
        <v>0</v>
      </c>
      <c r="AV823" s="11">
        <v>0</v>
      </c>
      <c r="AW823" s="11">
        <v>0</v>
      </c>
      <c r="AX823" s="11">
        <v>0</v>
      </c>
      <c r="AZ823" s="11">
        <v>0</v>
      </c>
      <c r="BA823" s="11">
        <v>0</v>
      </c>
    </row>
    <row r="824" spans="1:53" hidden="1" x14ac:dyDescent="0.25">
      <c r="A824">
        <v>7</v>
      </c>
      <c r="B824" t="str">
        <f t="shared" si="88"/>
        <v>GC-5952</v>
      </c>
      <c r="C824" s="2" t="s">
        <v>317</v>
      </c>
      <c r="D824" s="2" t="str">
        <f t="shared" si="95"/>
        <v>5</v>
      </c>
      <c r="E824" s="2" t="str">
        <f t="shared" si="96"/>
        <v>59</v>
      </c>
      <c r="F824" s="2" t="str">
        <f t="shared" si="97"/>
        <v>595</v>
      </c>
      <c r="G824" s="1" t="s">
        <v>746</v>
      </c>
      <c r="H824" s="7">
        <v>0</v>
      </c>
      <c r="I824" s="7"/>
      <c r="J824" s="7">
        <v>0</v>
      </c>
      <c r="K824" s="7">
        <v>0</v>
      </c>
      <c r="L824" s="7">
        <v>0</v>
      </c>
      <c r="M824" s="7"/>
      <c r="N824" s="7">
        <v>0</v>
      </c>
      <c r="O824" s="7">
        <v>0</v>
      </c>
      <c r="P824" s="7">
        <v>0</v>
      </c>
      <c r="Q824" s="7"/>
      <c r="R824" s="7">
        <v>0</v>
      </c>
      <c r="S824" s="7">
        <v>0</v>
      </c>
      <c r="T824" s="7">
        <v>0</v>
      </c>
      <c r="U824" s="7"/>
      <c r="V824" s="7">
        <v>0</v>
      </c>
      <c r="W824" s="7">
        <v>0</v>
      </c>
      <c r="X824" s="7">
        <v>0</v>
      </c>
      <c r="Y824" s="7"/>
      <c r="Z824" s="7">
        <v>0</v>
      </c>
      <c r="AA824" s="7">
        <v>0</v>
      </c>
      <c r="AB824" s="7">
        <v>0</v>
      </c>
      <c r="AC824" s="7"/>
      <c r="AD824" s="7">
        <v>0</v>
      </c>
      <c r="AE824" s="7">
        <v>0</v>
      </c>
      <c r="AF824" s="7">
        <v>0</v>
      </c>
      <c r="AG824" s="29">
        <v>0</v>
      </c>
      <c r="AH824" s="7">
        <v>0</v>
      </c>
      <c r="AI824" s="7">
        <v>0</v>
      </c>
      <c r="AJ824" s="7">
        <v>0</v>
      </c>
      <c r="AK824" s="29">
        <v>0</v>
      </c>
      <c r="AL824" s="7">
        <v>0</v>
      </c>
      <c r="AM824" s="105">
        <v>0</v>
      </c>
      <c r="AN824" s="7">
        <v>0</v>
      </c>
      <c r="AO824" s="11">
        <v>0</v>
      </c>
      <c r="AP824" s="105">
        <v>0</v>
      </c>
      <c r="AQ824" s="11">
        <v>0</v>
      </c>
      <c r="AR824" s="11">
        <v>0</v>
      </c>
      <c r="AS824" s="11">
        <v>0</v>
      </c>
      <c r="AT824" s="11">
        <v>0</v>
      </c>
      <c r="AU824" s="11">
        <v>0</v>
      </c>
      <c r="AV824" s="11">
        <v>0</v>
      </c>
      <c r="AW824" s="11">
        <v>0</v>
      </c>
      <c r="AX824" s="11">
        <v>0</v>
      </c>
      <c r="AZ824" s="11">
        <v>0</v>
      </c>
      <c r="BA824" s="11">
        <v>0</v>
      </c>
    </row>
    <row r="825" spans="1:53" hidden="1" x14ac:dyDescent="0.25">
      <c r="A825">
        <v>7</v>
      </c>
      <c r="B825" t="str">
        <f t="shared" si="88"/>
        <v>GC-5960</v>
      </c>
      <c r="C825" s="2" t="s">
        <v>317</v>
      </c>
      <c r="D825" s="2" t="str">
        <f t="shared" si="95"/>
        <v>5</v>
      </c>
      <c r="E825" s="2" t="str">
        <f t="shared" si="96"/>
        <v>59</v>
      </c>
      <c r="F825" s="2" t="str">
        <f t="shared" si="97"/>
        <v>596</v>
      </c>
      <c r="G825" s="1" t="s">
        <v>747</v>
      </c>
      <c r="H825" s="7">
        <v>0</v>
      </c>
      <c r="I825" s="7"/>
      <c r="J825" s="7">
        <v>0</v>
      </c>
      <c r="K825" s="7">
        <v>0</v>
      </c>
      <c r="L825" s="7">
        <v>0</v>
      </c>
      <c r="M825" s="7"/>
      <c r="N825" s="7">
        <v>0</v>
      </c>
      <c r="O825" s="7">
        <v>0</v>
      </c>
      <c r="P825" s="7">
        <v>0</v>
      </c>
      <c r="Q825" s="7"/>
      <c r="R825" s="7">
        <v>0</v>
      </c>
      <c r="S825" s="7">
        <v>0</v>
      </c>
      <c r="T825" s="7">
        <v>0</v>
      </c>
      <c r="U825" s="7"/>
      <c r="V825" s="7">
        <v>0</v>
      </c>
      <c r="W825" s="7">
        <v>0</v>
      </c>
      <c r="X825" s="7">
        <v>0</v>
      </c>
      <c r="Y825" s="7"/>
      <c r="Z825" s="7">
        <v>0</v>
      </c>
      <c r="AA825" s="7">
        <v>0</v>
      </c>
      <c r="AB825" s="7">
        <v>0</v>
      </c>
      <c r="AC825" s="7"/>
      <c r="AD825" s="7">
        <v>0</v>
      </c>
      <c r="AE825" s="7">
        <v>0</v>
      </c>
      <c r="AF825" s="7">
        <v>0</v>
      </c>
      <c r="AG825" s="29">
        <v>0</v>
      </c>
      <c r="AH825" s="7">
        <v>0</v>
      </c>
      <c r="AI825" s="7">
        <v>0</v>
      </c>
      <c r="AJ825" s="7">
        <v>0</v>
      </c>
      <c r="AK825" s="29">
        <v>0</v>
      </c>
      <c r="AL825" s="7">
        <v>0</v>
      </c>
      <c r="AM825" s="105">
        <v>0</v>
      </c>
      <c r="AN825" s="7">
        <v>0</v>
      </c>
      <c r="AO825" s="11">
        <v>0</v>
      </c>
      <c r="AP825" s="105">
        <v>0</v>
      </c>
      <c r="AQ825" s="11">
        <v>0</v>
      </c>
      <c r="AR825" s="11">
        <v>0</v>
      </c>
      <c r="AS825" s="11">
        <v>0</v>
      </c>
      <c r="AT825" s="11">
        <v>0</v>
      </c>
      <c r="AU825" s="11">
        <v>0</v>
      </c>
      <c r="AV825" s="11">
        <v>0</v>
      </c>
      <c r="AW825" s="11">
        <v>0</v>
      </c>
      <c r="AX825" s="11">
        <v>0</v>
      </c>
      <c r="AZ825" s="11">
        <v>0</v>
      </c>
      <c r="BA825" s="11">
        <v>0</v>
      </c>
    </row>
    <row r="826" spans="1:53" hidden="1" x14ac:dyDescent="0.25">
      <c r="A826">
        <v>7</v>
      </c>
      <c r="B826" t="str">
        <f t="shared" si="88"/>
        <v>GC-6611</v>
      </c>
      <c r="C826" s="2" t="s">
        <v>317</v>
      </c>
      <c r="D826" s="2" t="str">
        <f t="shared" si="95"/>
        <v>6</v>
      </c>
      <c r="E826" s="2" t="str">
        <f t="shared" si="96"/>
        <v>66</v>
      </c>
      <c r="F826" s="2" t="str">
        <f t="shared" si="97"/>
        <v>661</v>
      </c>
      <c r="G826" s="1" t="s">
        <v>748</v>
      </c>
      <c r="H826" s="7">
        <v>754</v>
      </c>
      <c r="I826" s="7"/>
      <c r="J826" s="7">
        <v>0</v>
      </c>
      <c r="K826" s="7">
        <v>0</v>
      </c>
      <c r="L826" s="7">
        <v>1024</v>
      </c>
      <c r="M826" s="7"/>
      <c r="N826" s="7">
        <v>0</v>
      </c>
      <c r="O826" s="7">
        <v>0</v>
      </c>
      <c r="P826" s="7">
        <v>2570</v>
      </c>
      <c r="Q826" s="7"/>
      <c r="R826" s="7">
        <v>0</v>
      </c>
      <c r="S826" s="7">
        <v>0</v>
      </c>
      <c r="T826" s="7">
        <v>0</v>
      </c>
      <c r="U826" s="7"/>
      <c r="V826" s="7">
        <v>0</v>
      </c>
      <c r="W826" s="7">
        <v>0</v>
      </c>
      <c r="X826" s="7">
        <v>0</v>
      </c>
      <c r="Y826" s="7"/>
      <c r="Z826" s="7">
        <v>300</v>
      </c>
      <c r="AA826" s="7">
        <v>300</v>
      </c>
      <c r="AB826" s="7">
        <v>300</v>
      </c>
      <c r="AC826" s="7"/>
      <c r="AD826" s="7">
        <v>300</v>
      </c>
      <c r="AE826" s="7">
        <v>300</v>
      </c>
      <c r="AF826" s="7">
        <v>300</v>
      </c>
      <c r="AG826" s="29">
        <v>300</v>
      </c>
      <c r="AH826" s="7">
        <v>300</v>
      </c>
      <c r="AI826" s="7">
        <v>300</v>
      </c>
      <c r="AJ826" s="7">
        <v>300</v>
      </c>
      <c r="AK826" s="29">
        <v>300</v>
      </c>
      <c r="AL826" s="7">
        <v>1477.2842000000001</v>
      </c>
      <c r="AM826" s="105">
        <v>1477.2842000000001</v>
      </c>
      <c r="AN826" s="7">
        <v>300</v>
      </c>
      <c r="AO826" s="11">
        <v>1727.2842000000001</v>
      </c>
      <c r="AP826" s="105">
        <v>1727.2842000000001</v>
      </c>
      <c r="AQ826" s="11">
        <v>1727.2842000000001</v>
      </c>
      <c r="AR826" s="11">
        <v>500</v>
      </c>
      <c r="AS826" s="11">
        <v>500</v>
      </c>
      <c r="AT826" s="11">
        <v>1727.2842000000001</v>
      </c>
      <c r="AU826" s="11">
        <v>1727.2842000000001</v>
      </c>
      <c r="AV826" s="11">
        <v>500</v>
      </c>
      <c r="AW826" s="11">
        <v>1677.2842000000001</v>
      </c>
      <c r="AX826" s="11">
        <v>0</v>
      </c>
      <c r="AZ826" s="11">
        <v>0</v>
      </c>
      <c r="BA826" s="11">
        <v>0</v>
      </c>
    </row>
    <row r="827" spans="1:53" hidden="1" x14ac:dyDescent="0.25">
      <c r="A827">
        <v>7</v>
      </c>
      <c r="B827" t="str">
        <f t="shared" si="88"/>
        <v>GC-6612</v>
      </c>
      <c r="C827" s="2" t="s">
        <v>317</v>
      </c>
      <c r="D827" s="2" t="str">
        <f t="shared" si="95"/>
        <v>6</v>
      </c>
      <c r="E827" s="2" t="str">
        <f t="shared" si="96"/>
        <v>66</v>
      </c>
      <c r="F827" s="2" t="str">
        <f t="shared" si="97"/>
        <v>661</v>
      </c>
      <c r="G827" s="1" t="s">
        <v>749</v>
      </c>
      <c r="H827" s="7">
        <v>0</v>
      </c>
      <c r="I827" s="7"/>
      <c r="J827" s="7">
        <v>0</v>
      </c>
      <c r="K827" s="7">
        <v>0</v>
      </c>
      <c r="L827" s="7">
        <v>0</v>
      </c>
      <c r="M827" s="7"/>
      <c r="N827" s="7">
        <v>0</v>
      </c>
      <c r="O827" s="7">
        <v>0</v>
      </c>
      <c r="P827" s="7">
        <v>0</v>
      </c>
      <c r="Q827" s="7"/>
      <c r="R827" s="7">
        <v>0</v>
      </c>
      <c r="S827" s="7">
        <v>0</v>
      </c>
      <c r="T827" s="7">
        <v>0</v>
      </c>
      <c r="U827" s="7"/>
      <c r="V827" s="7">
        <v>0</v>
      </c>
      <c r="W827" s="7">
        <v>0</v>
      </c>
      <c r="X827" s="7">
        <v>0</v>
      </c>
      <c r="Y827" s="7"/>
      <c r="Z827" s="7">
        <v>0</v>
      </c>
      <c r="AA827" s="7">
        <v>0</v>
      </c>
      <c r="AB827" s="7">
        <v>0</v>
      </c>
      <c r="AC827" s="7"/>
      <c r="AD827" s="7">
        <v>0</v>
      </c>
      <c r="AE827" s="7">
        <v>0</v>
      </c>
      <c r="AF827" s="7">
        <v>0</v>
      </c>
      <c r="AG827" s="29">
        <v>0</v>
      </c>
      <c r="AH827" s="7">
        <v>0</v>
      </c>
      <c r="AI827" s="7">
        <v>0</v>
      </c>
      <c r="AJ827" s="7">
        <v>0</v>
      </c>
      <c r="AK827" s="29">
        <v>0</v>
      </c>
      <c r="AL827" s="7">
        <v>0</v>
      </c>
      <c r="AM827" s="105">
        <v>0</v>
      </c>
      <c r="AN827" s="7">
        <v>0</v>
      </c>
      <c r="AO827" s="11">
        <v>0</v>
      </c>
      <c r="AP827" s="105">
        <v>0</v>
      </c>
      <c r="AQ827" s="11">
        <v>0</v>
      </c>
      <c r="AR827" s="11">
        <v>0</v>
      </c>
      <c r="AS827" s="11">
        <v>0</v>
      </c>
      <c r="AT827" s="11">
        <v>0</v>
      </c>
      <c r="AU827" s="11">
        <v>0</v>
      </c>
      <c r="AV827" s="11">
        <v>0</v>
      </c>
      <c r="AW827" s="11">
        <v>0</v>
      </c>
      <c r="AX827" s="11">
        <v>0</v>
      </c>
      <c r="AZ827" s="11">
        <v>0</v>
      </c>
      <c r="BA827" s="11">
        <v>0</v>
      </c>
    </row>
    <row r="828" spans="1:53" hidden="1" x14ac:dyDescent="0.25">
      <c r="A828">
        <v>7</v>
      </c>
      <c r="B828" t="str">
        <f t="shared" si="88"/>
        <v>GC-6621</v>
      </c>
      <c r="C828" s="2" t="s">
        <v>317</v>
      </c>
      <c r="D828" s="2" t="str">
        <f t="shared" si="95"/>
        <v>6</v>
      </c>
      <c r="E828" s="2" t="str">
        <f t="shared" si="96"/>
        <v>66</v>
      </c>
      <c r="F828" s="2" t="str">
        <f t="shared" si="97"/>
        <v>662</v>
      </c>
      <c r="G828" s="1" t="s">
        <v>750</v>
      </c>
      <c r="H828" s="7">
        <v>0</v>
      </c>
      <c r="I828" s="7"/>
      <c r="J828" s="7">
        <v>0</v>
      </c>
      <c r="K828" s="7">
        <v>0</v>
      </c>
      <c r="L828" s="7">
        <v>0</v>
      </c>
      <c r="M828" s="7"/>
      <c r="N828" s="7">
        <v>0</v>
      </c>
      <c r="O828" s="7">
        <v>0</v>
      </c>
      <c r="P828" s="7">
        <v>0</v>
      </c>
      <c r="Q828" s="7"/>
      <c r="R828" s="7">
        <v>0</v>
      </c>
      <c r="S828" s="7">
        <v>0</v>
      </c>
      <c r="T828" s="7">
        <v>0</v>
      </c>
      <c r="U828" s="7"/>
      <c r="V828" s="7">
        <v>0</v>
      </c>
      <c r="W828" s="7">
        <v>0</v>
      </c>
      <c r="X828" s="7">
        <v>0</v>
      </c>
      <c r="Y828" s="7"/>
      <c r="Z828" s="7">
        <v>0</v>
      </c>
      <c r="AA828" s="7">
        <v>0</v>
      </c>
      <c r="AB828" s="7">
        <v>0</v>
      </c>
      <c r="AC828" s="7"/>
      <c r="AD828" s="7">
        <v>0</v>
      </c>
      <c r="AE828" s="7">
        <v>0</v>
      </c>
      <c r="AF828" s="7">
        <v>0</v>
      </c>
      <c r="AG828" s="29">
        <v>0</v>
      </c>
      <c r="AH828" s="7">
        <v>0</v>
      </c>
      <c r="AI828" s="7">
        <v>0</v>
      </c>
      <c r="AJ828" s="7">
        <v>0</v>
      </c>
      <c r="AK828" s="29">
        <v>0</v>
      </c>
      <c r="AL828" s="7">
        <v>0</v>
      </c>
      <c r="AM828" s="105">
        <v>0</v>
      </c>
      <c r="AN828" s="7">
        <v>0</v>
      </c>
      <c r="AO828" s="11">
        <v>0</v>
      </c>
      <c r="AP828" s="105">
        <v>0</v>
      </c>
      <c r="AQ828" s="11">
        <v>0</v>
      </c>
      <c r="AR828" s="11">
        <v>0</v>
      </c>
      <c r="AS828" s="11">
        <v>0</v>
      </c>
      <c r="AT828" s="11">
        <v>0</v>
      </c>
      <c r="AU828" s="11">
        <v>0</v>
      </c>
      <c r="AV828" s="11">
        <v>0</v>
      </c>
      <c r="AW828" s="11">
        <v>0</v>
      </c>
      <c r="AX828" s="11">
        <v>0</v>
      </c>
      <c r="AZ828" s="11">
        <v>0</v>
      </c>
      <c r="BA828" s="11">
        <v>0</v>
      </c>
    </row>
    <row r="829" spans="1:53" hidden="1" x14ac:dyDescent="0.25">
      <c r="A829">
        <v>7</v>
      </c>
      <c r="B829" t="str">
        <f t="shared" si="88"/>
        <v>GC-6622</v>
      </c>
      <c r="C829" s="2" t="s">
        <v>317</v>
      </c>
      <c r="D829" s="2" t="str">
        <f t="shared" si="95"/>
        <v>6</v>
      </c>
      <c r="E829" s="2" t="str">
        <f t="shared" si="96"/>
        <v>66</v>
      </c>
      <c r="F829" s="2" t="str">
        <f t="shared" si="97"/>
        <v>662</v>
      </c>
      <c r="G829" s="1" t="s">
        <v>751</v>
      </c>
      <c r="H829" s="7">
        <v>0</v>
      </c>
      <c r="I829" s="7"/>
      <c r="J829" s="7">
        <v>0</v>
      </c>
      <c r="K829" s="7">
        <v>0</v>
      </c>
      <c r="L829" s="7">
        <v>0</v>
      </c>
      <c r="M829" s="7"/>
      <c r="N829" s="7">
        <v>0</v>
      </c>
      <c r="O829" s="7">
        <v>0</v>
      </c>
      <c r="P829" s="7">
        <v>0</v>
      </c>
      <c r="Q829" s="7"/>
      <c r="R829" s="7">
        <v>0</v>
      </c>
      <c r="S829" s="7">
        <v>0</v>
      </c>
      <c r="T829" s="7">
        <v>0</v>
      </c>
      <c r="U829" s="7"/>
      <c r="V829" s="7">
        <v>0</v>
      </c>
      <c r="W829" s="7">
        <v>0</v>
      </c>
      <c r="X829" s="7">
        <v>0</v>
      </c>
      <c r="Y829" s="7"/>
      <c r="Z829" s="7">
        <v>0</v>
      </c>
      <c r="AA829" s="7">
        <v>0</v>
      </c>
      <c r="AB829" s="7">
        <v>0</v>
      </c>
      <c r="AC829" s="7"/>
      <c r="AD829" s="7">
        <v>0</v>
      </c>
      <c r="AE829" s="7">
        <v>0</v>
      </c>
      <c r="AF829" s="7">
        <v>0</v>
      </c>
      <c r="AG829" s="29">
        <v>0</v>
      </c>
      <c r="AH829" s="7">
        <v>0</v>
      </c>
      <c r="AI829" s="7">
        <v>0</v>
      </c>
      <c r="AJ829" s="7">
        <v>0</v>
      </c>
      <c r="AK829" s="29">
        <v>0</v>
      </c>
      <c r="AL829" s="7">
        <v>0</v>
      </c>
      <c r="AM829" s="105">
        <v>0</v>
      </c>
      <c r="AN829" s="7">
        <v>0</v>
      </c>
      <c r="AO829" s="11">
        <v>0</v>
      </c>
      <c r="AP829" s="105">
        <v>0</v>
      </c>
      <c r="AQ829" s="11">
        <v>0</v>
      </c>
      <c r="AR829" s="11">
        <v>0</v>
      </c>
      <c r="AS829" s="11">
        <v>0</v>
      </c>
      <c r="AT829" s="11">
        <v>0</v>
      </c>
      <c r="AU829" s="11">
        <v>0</v>
      </c>
      <c r="AV829" s="11">
        <v>0</v>
      </c>
      <c r="AW829" s="11">
        <v>0</v>
      </c>
      <c r="AX829" s="11">
        <v>0</v>
      </c>
      <c r="AZ829" s="11">
        <v>0</v>
      </c>
      <c r="BA829" s="11">
        <v>0</v>
      </c>
    </row>
    <row r="830" spans="1:53" hidden="1" x14ac:dyDescent="0.25">
      <c r="A830">
        <v>7</v>
      </c>
      <c r="B830" t="str">
        <f t="shared" si="88"/>
        <v>GC-6631</v>
      </c>
      <c r="C830" s="2" t="s">
        <v>317</v>
      </c>
      <c r="D830" s="2" t="str">
        <f t="shared" si="95"/>
        <v>6</v>
      </c>
      <c r="E830" s="2" t="str">
        <f t="shared" si="96"/>
        <v>66</v>
      </c>
      <c r="F830" s="2" t="str">
        <f t="shared" si="97"/>
        <v>663</v>
      </c>
      <c r="G830" s="1" t="s">
        <v>752</v>
      </c>
      <c r="H830" s="7">
        <v>0</v>
      </c>
      <c r="I830" s="7"/>
      <c r="J830" s="7">
        <v>0</v>
      </c>
      <c r="K830" s="7">
        <v>0</v>
      </c>
      <c r="L830" s="7">
        <v>0</v>
      </c>
      <c r="M830" s="7"/>
      <c r="N830" s="7">
        <v>0</v>
      </c>
      <c r="O830" s="7">
        <v>0</v>
      </c>
      <c r="P830" s="7">
        <v>0</v>
      </c>
      <c r="Q830" s="7"/>
      <c r="R830" s="7">
        <v>0</v>
      </c>
      <c r="S830" s="7">
        <v>0</v>
      </c>
      <c r="T830" s="7">
        <v>0</v>
      </c>
      <c r="U830" s="7"/>
      <c r="V830" s="7">
        <v>0</v>
      </c>
      <c r="W830" s="7">
        <v>0</v>
      </c>
      <c r="X830" s="7">
        <v>0</v>
      </c>
      <c r="Y830" s="7"/>
      <c r="Z830" s="7">
        <v>0</v>
      </c>
      <c r="AA830" s="7">
        <v>0</v>
      </c>
      <c r="AB830" s="7">
        <v>0</v>
      </c>
      <c r="AC830" s="7"/>
      <c r="AD830" s="7">
        <v>0</v>
      </c>
      <c r="AE830" s="7">
        <v>0</v>
      </c>
      <c r="AF830" s="7">
        <v>0</v>
      </c>
      <c r="AG830" s="29">
        <v>0</v>
      </c>
      <c r="AH830" s="7">
        <v>0</v>
      </c>
      <c r="AI830" s="7">
        <v>0</v>
      </c>
      <c r="AJ830" s="7">
        <v>0</v>
      </c>
      <c r="AK830" s="29">
        <v>0</v>
      </c>
      <c r="AL830" s="7">
        <v>0</v>
      </c>
      <c r="AM830" s="105">
        <v>0</v>
      </c>
      <c r="AN830" s="7">
        <v>0</v>
      </c>
      <c r="AO830" s="11">
        <v>0</v>
      </c>
      <c r="AP830" s="105">
        <v>0</v>
      </c>
      <c r="AQ830" s="11">
        <v>0</v>
      </c>
      <c r="AR830" s="11">
        <v>0</v>
      </c>
      <c r="AS830" s="11">
        <v>0</v>
      </c>
      <c r="AT830" s="11">
        <v>0</v>
      </c>
      <c r="AU830" s="11">
        <v>0</v>
      </c>
      <c r="AV830" s="11">
        <v>0</v>
      </c>
      <c r="AW830" s="11">
        <v>0</v>
      </c>
      <c r="AX830" s="11">
        <v>0</v>
      </c>
      <c r="AZ830" s="11">
        <v>0</v>
      </c>
      <c r="BA830" s="11">
        <v>0</v>
      </c>
    </row>
    <row r="831" spans="1:53" hidden="1" x14ac:dyDescent="0.25">
      <c r="A831">
        <v>7</v>
      </c>
      <c r="B831" t="str">
        <f t="shared" si="88"/>
        <v>GC-6632</v>
      </c>
      <c r="C831" s="2" t="s">
        <v>317</v>
      </c>
      <c r="D831" s="2" t="str">
        <f t="shared" si="95"/>
        <v>6</v>
      </c>
      <c r="E831" s="2" t="str">
        <f t="shared" si="96"/>
        <v>66</v>
      </c>
      <c r="F831" s="2" t="str">
        <f t="shared" si="97"/>
        <v>663</v>
      </c>
      <c r="G831" s="1" t="s">
        <v>753</v>
      </c>
      <c r="H831" s="7">
        <v>0</v>
      </c>
      <c r="I831" s="7"/>
      <c r="J831" s="7">
        <v>0</v>
      </c>
      <c r="K831" s="7">
        <v>0</v>
      </c>
      <c r="L831" s="7">
        <v>0</v>
      </c>
      <c r="M831" s="7"/>
      <c r="N831" s="7">
        <v>0</v>
      </c>
      <c r="O831" s="7">
        <v>0</v>
      </c>
      <c r="P831" s="7">
        <v>0</v>
      </c>
      <c r="Q831" s="7"/>
      <c r="R831" s="7">
        <v>0</v>
      </c>
      <c r="S831" s="7">
        <v>4211</v>
      </c>
      <c r="T831" s="7">
        <v>0</v>
      </c>
      <c r="U831" s="7"/>
      <c r="V831" s="7">
        <v>7635</v>
      </c>
      <c r="W831" s="7">
        <v>7612.9166599999999</v>
      </c>
      <c r="X831" s="7">
        <v>565</v>
      </c>
      <c r="Y831" s="7"/>
      <c r="Z831" s="7">
        <v>1915</v>
      </c>
      <c r="AA831" s="7">
        <v>1915</v>
      </c>
      <c r="AB831" s="7">
        <v>685</v>
      </c>
      <c r="AC831" s="7"/>
      <c r="AD831" s="7">
        <v>685</v>
      </c>
      <c r="AE831" s="7">
        <v>685</v>
      </c>
      <c r="AF831" s="7">
        <v>810</v>
      </c>
      <c r="AG831" s="29">
        <v>1428</v>
      </c>
      <c r="AH831" s="7">
        <v>1428</v>
      </c>
      <c r="AI831" s="7">
        <v>1428</v>
      </c>
      <c r="AJ831" s="7">
        <v>607</v>
      </c>
      <c r="AK831" s="29">
        <v>605</v>
      </c>
      <c r="AL831" s="7">
        <v>605</v>
      </c>
      <c r="AM831" s="105">
        <v>605</v>
      </c>
      <c r="AN831" s="7">
        <v>607</v>
      </c>
      <c r="AO831" s="11">
        <v>682</v>
      </c>
      <c r="AP831" s="105">
        <v>682</v>
      </c>
      <c r="AQ831" s="11">
        <v>682</v>
      </c>
      <c r="AR831" s="11">
        <v>617</v>
      </c>
      <c r="AS831" s="11">
        <v>615</v>
      </c>
      <c r="AT831" s="11">
        <v>615</v>
      </c>
      <c r="AU831" s="11">
        <v>615</v>
      </c>
      <c r="AV831" s="11">
        <v>319</v>
      </c>
      <c r="AW831" s="11">
        <v>315</v>
      </c>
      <c r="AX831" s="11">
        <v>0</v>
      </c>
      <c r="AZ831" s="11">
        <v>0</v>
      </c>
      <c r="BA831" s="11">
        <v>0</v>
      </c>
    </row>
    <row r="832" spans="1:53" hidden="1" x14ac:dyDescent="0.25">
      <c r="A832">
        <v>7</v>
      </c>
      <c r="B832" t="str">
        <f t="shared" si="88"/>
        <v>GC-6641</v>
      </c>
      <c r="C832" s="2" t="s">
        <v>317</v>
      </c>
      <c r="D832" s="2" t="str">
        <f t="shared" si="95"/>
        <v>6</v>
      </c>
      <c r="E832" s="2" t="str">
        <f t="shared" si="96"/>
        <v>66</v>
      </c>
      <c r="F832" s="2" t="str">
        <f t="shared" si="97"/>
        <v>664</v>
      </c>
      <c r="G832" s="1" t="s">
        <v>754</v>
      </c>
      <c r="H832" s="7">
        <v>0</v>
      </c>
      <c r="I832" s="7"/>
      <c r="J832" s="7">
        <v>0</v>
      </c>
      <c r="K832" s="7">
        <v>0</v>
      </c>
      <c r="L832" s="7">
        <v>0</v>
      </c>
      <c r="M832" s="7"/>
      <c r="N832" s="7">
        <v>0</v>
      </c>
      <c r="O832" s="7">
        <v>0</v>
      </c>
      <c r="P832" s="7">
        <v>0</v>
      </c>
      <c r="Q832" s="7"/>
      <c r="R832" s="7">
        <v>0</v>
      </c>
      <c r="S832" s="7">
        <v>0</v>
      </c>
      <c r="T832" s="7">
        <v>0</v>
      </c>
      <c r="U832" s="7"/>
      <c r="V832" s="7">
        <v>0</v>
      </c>
      <c r="W832" s="7">
        <v>0</v>
      </c>
      <c r="X832" s="7">
        <v>0</v>
      </c>
      <c r="Y832" s="7"/>
      <c r="Z832" s="7">
        <v>0</v>
      </c>
      <c r="AA832" s="7">
        <v>0</v>
      </c>
      <c r="AB832" s="7">
        <v>0</v>
      </c>
      <c r="AC832" s="7"/>
      <c r="AD832" s="7">
        <v>0</v>
      </c>
      <c r="AE832" s="7">
        <v>0</v>
      </c>
      <c r="AF832" s="7">
        <v>0</v>
      </c>
      <c r="AG832" s="29">
        <v>0</v>
      </c>
      <c r="AH832" s="7">
        <v>0</v>
      </c>
      <c r="AI832" s="7">
        <v>0</v>
      </c>
      <c r="AJ832" s="7">
        <v>0</v>
      </c>
      <c r="AK832" s="29">
        <v>0</v>
      </c>
      <c r="AL832" s="7">
        <v>0</v>
      </c>
      <c r="AM832" s="105">
        <v>0</v>
      </c>
      <c r="AN832" s="7">
        <v>0</v>
      </c>
      <c r="AO832" s="11">
        <v>0</v>
      </c>
      <c r="AP832" s="105">
        <v>0</v>
      </c>
      <c r="AQ832" s="11">
        <v>0</v>
      </c>
      <c r="AR832" s="11">
        <v>0</v>
      </c>
      <c r="AS832" s="11">
        <v>0</v>
      </c>
      <c r="AT832" s="11">
        <v>0</v>
      </c>
      <c r="AU832" s="11">
        <v>0</v>
      </c>
      <c r="AV832" s="11">
        <v>0</v>
      </c>
      <c r="AW832" s="11">
        <v>0</v>
      </c>
      <c r="AX832" s="11">
        <v>0</v>
      </c>
      <c r="AZ832" s="11">
        <v>0</v>
      </c>
      <c r="BA832" s="11">
        <v>0</v>
      </c>
    </row>
    <row r="833" spans="1:53" hidden="1" x14ac:dyDescent="0.25">
      <c r="A833">
        <v>7</v>
      </c>
      <c r="B833" t="str">
        <f t="shared" si="88"/>
        <v>GC-6642</v>
      </c>
      <c r="C833" s="2" t="s">
        <v>317</v>
      </c>
      <c r="D833" s="2" t="str">
        <f t="shared" si="95"/>
        <v>6</v>
      </c>
      <c r="E833" s="2" t="str">
        <f t="shared" si="96"/>
        <v>66</v>
      </c>
      <c r="F833" s="2" t="str">
        <f t="shared" si="97"/>
        <v>664</v>
      </c>
      <c r="G833" s="1" t="s">
        <v>755</v>
      </c>
      <c r="H833" s="7">
        <v>0</v>
      </c>
      <c r="I833" s="7"/>
      <c r="J833" s="7">
        <v>0</v>
      </c>
      <c r="K833" s="7">
        <v>0</v>
      </c>
      <c r="L833" s="7">
        <v>0</v>
      </c>
      <c r="M833" s="7"/>
      <c r="N833" s="7">
        <v>0</v>
      </c>
      <c r="O833" s="7">
        <v>0</v>
      </c>
      <c r="P833" s="7">
        <v>0</v>
      </c>
      <c r="Q833" s="7"/>
      <c r="R833" s="7">
        <v>0</v>
      </c>
      <c r="S833" s="7">
        <v>0</v>
      </c>
      <c r="T833" s="7">
        <v>0</v>
      </c>
      <c r="U833" s="7"/>
      <c r="V833" s="7">
        <v>0</v>
      </c>
      <c r="W833" s="7">
        <v>0</v>
      </c>
      <c r="X833" s="7">
        <v>0</v>
      </c>
      <c r="Y833" s="7"/>
      <c r="Z833" s="7">
        <v>0</v>
      </c>
      <c r="AA833" s="7">
        <v>0</v>
      </c>
      <c r="AB833" s="7">
        <v>0</v>
      </c>
      <c r="AC833" s="7"/>
      <c r="AD833" s="7">
        <v>0</v>
      </c>
      <c r="AE833" s="7">
        <v>0</v>
      </c>
      <c r="AF833" s="7">
        <v>0</v>
      </c>
      <c r="AG833" s="29">
        <v>0</v>
      </c>
      <c r="AH833" s="7">
        <v>0</v>
      </c>
      <c r="AI833" s="7">
        <v>0</v>
      </c>
      <c r="AJ833" s="7">
        <v>0</v>
      </c>
      <c r="AK833" s="29">
        <v>0</v>
      </c>
      <c r="AL833" s="7">
        <v>0</v>
      </c>
      <c r="AM833" s="105">
        <v>0</v>
      </c>
      <c r="AN833" s="7">
        <v>0</v>
      </c>
      <c r="AO833" s="11">
        <v>0</v>
      </c>
      <c r="AP833" s="105">
        <v>0</v>
      </c>
      <c r="AQ833" s="11">
        <v>0</v>
      </c>
      <c r="AR833" s="11">
        <v>0</v>
      </c>
      <c r="AS833" s="11">
        <v>0</v>
      </c>
      <c r="AT833" s="11">
        <v>0</v>
      </c>
      <c r="AU833" s="11">
        <v>0</v>
      </c>
      <c r="AV833" s="11">
        <v>0</v>
      </c>
      <c r="AW833" s="11">
        <v>0</v>
      </c>
      <c r="AX833" s="11">
        <v>0</v>
      </c>
      <c r="AZ833" s="11">
        <v>0</v>
      </c>
      <c r="BA833" s="11">
        <v>0</v>
      </c>
    </row>
    <row r="834" spans="1:53" hidden="1" x14ac:dyDescent="0.25">
      <c r="A834">
        <v>7</v>
      </c>
      <c r="B834" t="str">
        <f t="shared" si="88"/>
        <v>GC-6651</v>
      </c>
      <c r="C834" s="2" t="s">
        <v>317</v>
      </c>
      <c r="D834" s="2" t="str">
        <f t="shared" si="95"/>
        <v>6</v>
      </c>
      <c r="E834" s="2" t="str">
        <f t="shared" si="96"/>
        <v>66</v>
      </c>
      <c r="F834" s="2" t="str">
        <f t="shared" si="97"/>
        <v>665</v>
      </c>
      <c r="G834" s="1" t="s">
        <v>756</v>
      </c>
      <c r="H834" s="7">
        <v>0</v>
      </c>
      <c r="I834" s="7"/>
      <c r="J834" s="7">
        <v>0</v>
      </c>
      <c r="K834" s="7">
        <v>0</v>
      </c>
      <c r="L834" s="7">
        <v>0</v>
      </c>
      <c r="M834" s="7"/>
      <c r="N834" s="7">
        <v>0</v>
      </c>
      <c r="O834" s="7">
        <v>0</v>
      </c>
      <c r="P834" s="7">
        <v>0</v>
      </c>
      <c r="Q834" s="7"/>
      <c r="R834" s="7">
        <v>0</v>
      </c>
      <c r="S834" s="7">
        <v>0</v>
      </c>
      <c r="T834" s="7">
        <v>0</v>
      </c>
      <c r="U834" s="7"/>
      <c r="V834" s="7">
        <v>0</v>
      </c>
      <c r="W834" s="7">
        <v>0</v>
      </c>
      <c r="X834" s="7">
        <v>0</v>
      </c>
      <c r="Y834" s="7"/>
      <c r="Z834" s="7">
        <v>0</v>
      </c>
      <c r="AA834" s="7">
        <v>0</v>
      </c>
      <c r="AB834" s="7">
        <v>0</v>
      </c>
      <c r="AC834" s="7"/>
      <c r="AD834" s="7">
        <v>0</v>
      </c>
      <c r="AE834" s="7">
        <v>0</v>
      </c>
      <c r="AF834" s="7">
        <v>0</v>
      </c>
      <c r="AG834" s="29">
        <v>0</v>
      </c>
      <c r="AH834" s="7">
        <v>0</v>
      </c>
      <c r="AI834" s="7">
        <v>0</v>
      </c>
      <c r="AJ834" s="7">
        <v>0</v>
      </c>
      <c r="AK834" s="29">
        <v>0</v>
      </c>
      <c r="AL834" s="7">
        <v>0</v>
      </c>
      <c r="AM834" s="105">
        <v>0</v>
      </c>
      <c r="AN834" s="7">
        <v>0</v>
      </c>
      <c r="AO834" s="11">
        <v>0</v>
      </c>
      <c r="AP834" s="105">
        <v>0</v>
      </c>
      <c r="AQ834" s="11">
        <v>0</v>
      </c>
      <c r="AR834" s="11">
        <v>0</v>
      </c>
      <c r="AS834" s="11">
        <v>0</v>
      </c>
      <c r="AT834" s="11">
        <v>0</v>
      </c>
      <c r="AU834" s="11">
        <v>0</v>
      </c>
      <c r="AV834" s="11">
        <v>0</v>
      </c>
      <c r="AW834" s="11">
        <v>0</v>
      </c>
      <c r="AX834" s="11">
        <v>0</v>
      </c>
      <c r="AZ834" s="11">
        <v>0</v>
      </c>
      <c r="BA834" s="11">
        <v>0</v>
      </c>
    </row>
    <row r="835" spans="1:53" hidden="1" x14ac:dyDescent="0.25">
      <c r="A835">
        <v>7</v>
      </c>
      <c r="B835" t="str">
        <f t="shared" ref="B835:B898" si="98">C835&amp;"-"&amp;G835</f>
        <v>GC-6652</v>
      </c>
      <c r="C835" s="2" t="s">
        <v>317</v>
      </c>
      <c r="D835" s="2" t="str">
        <f t="shared" si="95"/>
        <v>6</v>
      </c>
      <c r="E835" s="2" t="str">
        <f t="shared" si="96"/>
        <v>66</v>
      </c>
      <c r="F835" s="2" t="str">
        <f t="shared" si="97"/>
        <v>665</v>
      </c>
      <c r="G835" s="1" t="s">
        <v>757</v>
      </c>
      <c r="H835" s="7">
        <v>0</v>
      </c>
      <c r="I835" s="7"/>
      <c r="J835" s="7">
        <v>0</v>
      </c>
      <c r="K835" s="7">
        <v>0</v>
      </c>
      <c r="L835" s="7">
        <v>0</v>
      </c>
      <c r="M835" s="7"/>
      <c r="N835" s="7">
        <v>0</v>
      </c>
      <c r="O835" s="7">
        <v>0</v>
      </c>
      <c r="P835" s="7">
        <v>0</v>
      </c>
      <c r="Q835" s="7"/>
      <c r="R835" s="7">
        <v>0</v>
      </c>
      <c r="S835" s="7">
        <v>0</v>
      </c>
      <c r="T835" s="7">
        <v>0</v>
      </c>
      <c r="U835" s="7"/>
      <c r="V835" s="7">
        <v>0</v>
      </c>
      <c r="W835" s="7">
        <v>0</v>
      </c>
      <c r="X835" s="7">
        <v>0</v>
      </c>
      <c r="Y835" s="7"/>
      <c r="Z835" s="7">
        <v>0</v>
      </c>
      <c r="AA835" s="7">
        <v>0</v>
      </c>
      <c r="AB835" s="7">
        <v>0</v>
      </c>
      <c r="AC835" s="7"/>
      <c r="AD835" s="7">
        <v>0</v>
      </c>
      <c r="AE835" s="7">
        <v>0</v>
      </c>
      <c r="AF835" s="7">
        <v>0</v>
      </c>
      <c r="AG835" s="29">
        <v>0</v>
      </c>
      <c r="AH835" s="7">
        <v>0</v>
      </c>
      <c r="AI835" s="7">
        <v>0</v>
      </c>
      <c r="AJ835" s="7">
        <v>0</v>
      </c>
      <c r="AK835" s="29">
        <v>0</v>
      </c>
      <c r="AL835" s="7">
        <v>0</v>
      </c>
      <c r="AM835" s="105">
        <v>0</v>
      </c>
      <c r="AN835" s="7">
        <v>0</v>
      </c>
      <c r="AO835" s="11">
        <v>0</v>
      </c>
      <c r="AP835" s="105">
        <v>0</v>
      </c>
      <c r="AQ835" s="11">
        <v>0</v>
      </c>
      <c r="AR835" s="11">
        <v>0</v>
      </c>
      <c r="AS835" s="11">
        <v>0</v>
      </c>
      <c r="AT835" s="11">
        <v>0</v>
      </c>
      <c r="AU835" s="11">
        <v>0</v>
      </c>
      <c r="AV835" s="11">
        <v>0</v>
      </c>
      <c r="AW835" s="11">
        <v>0</v>
      </c>
      <c r="AX835" s="11">
        <v>0</v>
      </c>
      <c r="AZ835" s="11">
        <v>0</v>
      </c>
      <c r="BA835" s="11">
        <v>0</v>
      </c>
    </row>
    <row r="836" spans="1:53" hidden="1" x14ac:dyDescent="0.25">
      <c r="A836">
        <v>7</v>
      </c>
      <c r="B836" t="str">
        <f t="shared" si="98"/>
        <v>GC-6661</v>
      </c>
      <c r="C836" s="2" t="s">
        <v>317</v>
      </c>
      <c r="D836" s="2" t="str">
        <f t="shared" si="95"/>
        <v>6</v>
      </c>
      <c r="E836" s="2" t="str">
        <f t="shared" si="96"/>
        <v>66</v>
      </c>
      <c r="F836" s="2" t="str">
        <f t="shared" si="97"/>
        <v>666</v>
      </c>
      <c r="G836" s="1" t="s">
        <v>2398</v>
      </c>
      <c r="H836" s="7">
        <v>0</v>
      </c>
      <c r="I836" s="7"/>
      <c r="J836" s="7">
        <v>0</v>
      </c>
      <c r="K836" s="7">
        <v>0</v>
      </c>
      <c r="L836" s="7">
        <v>0</v>
      </c>
      <c r="M836" s="7"/>
      <c r="N836" s="7">
        <v>0</v>
      </c>
      <c r="O836" s="7">
        <v>0</v>
      </c>
      <c r="P836" s="7">
        <v>0</v>
      </c>
      <c r="Q836" s="7"/>
      <c r="R836" s="7">
        <v>0</v>
      </c>
      <c r="S836" s="7">
        <v>0</v>
      </c>
      <c r="T836" s="7">
        <v>0</v>
      </c>
      <c r="U836" s="7"/>
      <c r="V836" s="7">
        <v>0</v>
      </c>
      <c r="W836" s="7">
        <v>0</v>
      </c>
      <c r="X836" s="7">
        <v>0</v>
      </c>
      <c r="Y836" s="7"/>
      <c r="Z836" s="7">
        <v>0</v>
      </c>
      <c r="AA836" s="7">
        <v>0</v>
      </c>
      <c r="AB836" s="7">
        <v>0</v>
      </c>
      <c r="AC836" s="7"/>
      <c r="AD836" s="7">
        <v>0</v>
      </c>
      <c r="AE836" s="7">
        <v>0</v>
      </c>
      <c r="AF836" s="7">
        <v>0</v>
      </c>
      <c r="AG836" s="29">
        <v>0</v>
      </c>
      <c r="AH836" s="7">
        <v>0</v>
      </c>
      <c r="AI836" s="7">
        <v>0</v>
      </c>
      <c r="AJ836" s="7">
        <v>0</v>
      </c>
      <c r="AK836" s="29">
        <v>0</v>
      </c>
      <c r="AL836" s="7">
        <v>0</v>
      </c>
      <c r="AM836" s="105">
        <v>0</v>
      </c>
      <c r="AN836" s="7">
        <v>0</v>
      </c>
      <c r="AO836" s="11">
        <v>0</v>
      </c>
      <c r="AP836" s="105">
        <v>0</v>
      </c>
      <c r="AQ836" s="11">
        <v>0</v>
      </c>
      <c r="AR836" s="11">
        <v>0</v>
      </c>
      <c r="AS836" s="11">
        <v>0</v>
      </c>
      <c r="AT836" s="11">
        <v>0</v>
      </c>
      <c r="AU836" s="11">
        <v>0</v>
      </c>
      <c r="AV836" s="11">
        <v>0</v>
      </c>
      <c r="AW836" s="11">
        <v>0</v>
      </c>
      <c r="AX836" s="11">
        <v>0</v>
      </c>
      <c r="AZ836" s="11">
        <v>0</v>
      </c>
      <c r="BA836" s="11">
        <v>0</v>
      </c>
    </row>
    <row r="837" spans="1:53" hidden="1" x14ac:dyDescent="0.25">
      <c r="A837">
        <v>7</v>
      </c>
      <c r="B837" t="str">
        <f t="shared" si="98"/>
        <v>GC-6662</v>
      </c>
      <c r="C837" s="2" t="s">
        <v>317</v>
      </c>
      <c r="D837" s="2" t="str">
        <f t="shared" si="95"/>
        <v>6</v>
      </c>
      <c r="E837" s="2" t="str">
        <f t="shared" si="96"/>
        <v>66</v>
      </c>
      <c r="F837" s="2" t="str">
        <f t="shared" si="97"/>
        <v>666</v>
      </c>
      <c r="G837" s="1" t="s">
        <v>2399</v>
      </c>
      <c r="H837" s="7">
        <v>0</v>
      </c>
      <c r="I837" s="7"/>
      <c r="J837" s="7">
        <v>0</v>
      </c>
      <c r="K837" s="7">
        <v>0</v>
      </c>
      <c r="L837" s="7">
        <v>0</v>
      </c>
      <c r="M837" s="7"/>
      <c r="N837" s="7">
        <v>0</v>
      </c>
      <c r="O837" s="7">
        <v>0</v>
      </c>
      <c r="P837" s="7">
        <v>0</v>
      </c>
      <c r="Q837" s="7"/>
      <c r="R837" s="7">
        <v>0</v>
      </c>
      <c r="S837" s="7">
        <v>0</v>
      </c>
      <c r="T837" s="7">
        <v>0</v>
      </c>
      <c r="U837" s="7"/>
      <c r="V837" s="7">
        <v>0</v>
      </c>
      <c r="W837" s="7">
        <v>0</v>
      </c>
      <c r="X837" s="7">
        <v>0</v>
      </c>
      <c r="Y837" s="7"/>
      <c r="Z837" s="7">
        <v>0</v>
      </c>
      <c r="AA837" s="7">
        <v>0</v>
      </c>
      <c r="AB837" s="7">
        <v>0</v>
      </c>
      <c r="AC837" s="7"/>
      <c r="AD837" s="7">
        <v>0</v>
      </c>
      <c r="AE837" s="7">
        <v>0</v>
      </c>
      <c r="AF837" s="7">
        <v>0</v>
      </c>
      <c r="AG837" s="29">
        <v>0</v>
      </c>
      <c r="AH837" s="7">
        <v>0</v>
      </c>
      <c r="AI837" s="7">
        <v>0</v>
      </c>
      <c r="AJ837" s="7">
        <v>0</v>
      </c>
      <c r="AK837" s="29">
        <v>0</v>
      </c>
      <c r="AL837" s="7">
        <v>0</v>
      </c>
      <c r="AM837" s="105">
        <v>0</v>
      </c>
      <c r="AN837" s="7">
        <v>0</v>
      </c>
      <c r="AO837" s="11">
        <v>0</v>
      </c>
      <c r="AP837" s="105">
        <v>0</v>
      </c>
      <c r="AQ837" s="11">
        <v>0</v>
      </c>
      <c r="AR837" s="11">
        <v>0</v>
      </c>
      <c r="AS837" s="11">
        <v>0</v>
      </c>
      <c r="AT837" s="11">
        <v>0</v>
      </c>
      <c r="AU837" s="11">
        <v>0</v>
      </c>
      <c r="AV837" s="11">
        <v>0</v>
      </c>
      <c r="AW837" s="11">
        <v>0</v>
      </c>
      <c r="AX837" s="11">
        <v>0</v>
      </c>
      <c r="AZ837" s="11">
        <v>0</v>
      </c>
      <c r="BA837" s="11">
        <v>0</v>
      </c>
    </row>
    <row r="838" spans="1:53" hidden="1" x14ac:dyDescent="0.25">
      <c r="A838">
        <v>7</v>
      </c>
      <c r="B838" t="str">
        <f t="shared" si="98"/>
        <v>GC-6671</v>
      </c>
      <c r="C838" s="2" t="s">
        <v>317</v>
      </c>
      <c r="D838" s="2" t="str">
        <f t="shared" si="95"/>
        <v>6</v>
      </c>
      <c r="E838" s="2" t="str">
        <f t="shared" si="96"/>
        <v>66</v>
      </c>
      <c r="F838" s="2" t="str">
        <f t="shared" si="97"/>
        <v>667</v>
      </c>
      <c r="G838" s="1" t="s">
        <v>2400</v>
      </c>
      <c r="H838" s="7">
        <v>0</v>
      </c>
      <c r="I838" s="7"/>
      <c r="J838" s="7">
        <v>0</v>
      </c>
      <c r="K838" s="7">
        <v>0</v>
      </c>
      <c r="L838" s="7">
        <v>0</v>
      </c>
      <c r="M838" s="7"/>
      <c r="N838" s="7">
        <v>0</v>
      </c>
      <c r="O838" s="7">
        <v>0</v>
      </c>
      <c r="P838" s="7">
        <v>0</v>
      </c>
      <c r="Q838" s="7"/>
      <c r="R838" s="7">
        <v>0</v>
      </c>
      <c r="S838" s="7">
        <v>0</v>
      </c>
      <c r="T838" s="7">
        <v>0</v>
      </c>
      <c r="U838" s="7"/>
      <c r="V838" s="7">
        <v>0</v>
      </c>
      <c r="W838" s="7">
        <v>0</v>
      </c>
      <c r="X838" s="7">
        <v>0</v>
      </c>
      <c r="Y838" s="7"/>
      <c r="Z838" s="7">
        <v>0</v>
      </c>
      <c r="AA838" s="7">
        <v>0</v>
      </c>
      <c r="AB838" s="7">
        <v>0</v>
      </c>
      <c r="AC838" s="7"/>
      <c r="AD838" s="7">
        <v>0</v>
      </c>
      <c r="AE838" s="29">
        <v>0</v>
      </c>
      <c r="AF838" s="7">
        <v>0</v>
      </c>
      <c r="AG838" s="29">
        <v>0</v>
      </c>
      <c r="AH838" s="7">
        <v>0</v>
      </c>
      <c r="AI838" s="7">
        <v>0</v>
      </c>
      <c r="AJ838" s="7">
        <v>0</v>
      </c>
      <c r="AK838" s="29">
        <v>0</v>
      </c>
      <c r="AL838" s="7">
        <v>0</v>
      </c>
      <c r="AM838" s="105">
        <v>0</v>
      </c>
      <c r="AN838" s="7">
        <v>0</v>
      </c>
      <c r="AO838" s="11">
        <v>0</v>
      </c>
      <c r="AP838" s="105">
        <v>0</v>
      </c>
      <c r="AQ838" s="11">
        <v>0</v>
      </c>
      <c r="AR838" s="11">
        <v>0</v>
      </c>
      <c r="AS838" s="11">
        <v>0</v>
      </c>
      <c r="AT838" s="11">
        <v>0</v>
      </c>
      <c r="AU838" s="11">
        <v>0</v>
      </c>
      <c r="AV838" s="11">
        <v>0</v>
      </c>
      <c r="AW838" s="11">
        <v>0</v>
      </c>
      <c r="AX838" s="11">
        <v>0</v>
      </c>
      <c r="AZ838" s="11">
        <v>0</v>
      </c>
      <c r="BA838" s="11">
        <v>0</v>
      </c>
    </row>
    <row r="839" spans="1:53" hidden="1" x14ac:dyDescent="0.25">
      <c r="A839">
        <v>7</v>
      </c>
      <c r="B839" t="str">
        <f t="shared" si="98"/>
        <v>GC-6672</v>
      </c>
      <c r="C839" s="2" t="s">
        <v>317</v>
      </c>
      <c r="D839" s="2" t="str">
        <f t="shared" si="95"/>
        <v>6</v>
      </c>
      <c r="E839" s="2" t="str">
        <f t="shared" si="96"/>
        <v>66</v>
      </c>
      <c r="F839" s="2" t="str">
        <f t="shared" si="97"/>
        <v>667</v>
      </c>
      <c r="G839" s="1" t="s">
        <v>2401</v>
      </c>
      <c r="H839" s="7">
        <v>0</v>
      </c>
      <c r="I839" s="7"/>
      <c r="J839" s="7">
        <v>0</v>
      </c>
      <c r="K839" s="7">
        <v>0</v>
      </c>
      <c r="L839" s="7">
        <v>0</v>
      </c>
      <c r="M839" s="7"/>
      <c r="N839" s="7">
        <v>0</v>
      </c>
      <c r="O839" s="7">
        <v>0</v>
      </c>
      <c r="P839" s="7">
        <v>0</v>
      </c>
      <c r="Q839" s="7"/>
      <c r="R839" s="7">
        <v>0</v>
      </c>
      <c r="S839" s="7">
        <v>0</v>
      </c>
      <c r="T839" s="7">
        <v>0</v>
      </c>
      <c r="U839" s="7"/>
      <c r="V839" s="7">
        <v>0</v>
      </c>
      <c r="W839" s="7">
        <v>0</v>
      </c>
      <c r="X839" s="7">
        <v>0</v>
      </c>
      <c r="Y839" s="7"/>
      <c r="Z839" s="7">
        <v>0</v>
      </c>
      <c r="AA839" s="7">
        <v>0</v>
      </c>
      <c r="AB839" s="29">
        <v>0</v>
      </c>
      <c r="AC839" s="29"/>
      <c r="AD839" s="29">
        <v>0</v>
      </c>
      <c r="AE839" s="7">
        <v>0</v>
      </c>
      <c r="AF839" s="7">
        <v>0</v>
      </c>
      <c r="AG839" s="29">
        <v>0</v>
      </c>
      <c r="AH839" s="7">
        <v>0</v>
      </c>
      <c r="AI839" s="29">
        <v>0</v>
      </c>
      <c r="AJ839" s="29">
        <v>0</v>
      </c>
      <c r="AK839" s="29">
        <v>0</v>
      </c>
      <c r="AL839" s="7">
        <v>0</v>
      </c>
      <c r="AM839" s="105">
        <v>0</v>
      </c>
      <c r="AN839" s="7">
        <v>0</v>
      </c>
      <c r="AO839" s="11">
        <v>0</v>
      </c>
      <c r="AP839" s="105">
        <v>0</v>
      </c>
      <c r="AQ839" s="11">
        <v>0</v>
      </c>
      <c r="AR839" s="11">
        <v>0</v>
      </c>
      <c r="AS839" s="11">
        <v>0</v>
      </c>
      <c r="AT839" s="11">
        <v>0</v>
      </c>
      <c r="AU839" s="11">
        <v>0</v>
      </c>
      <c r="AV839" s="11">
        <v>0</v>
      </c>
      <c r="AW839" s="11">
        <v>0</v>
      </c>
      <c r="AX839" s="11">
        <v>0</v>
      </c>
      <c r="AZ839" s="11">
        <v>0</v>
      </c>
      <c r="BA839" s="11">
        <v>0</v>
      </c>
    </row>
    <row r="840" spans="1:53" hidden="1" x14ac:dyDescent="0.25">
      <c r="A840">
        <v>7</v>
      </c>
      <c r="B840" t="str">
        <f t="shared" si="98"/>
        <v>GC-6700</v>
      </c>
      <c r="C840" s="2" t="s">
        <v>317</v>
      </c>
      <c r="D840" s="2" t="str">
        <f t="shared" si="95"/>
        <v>6</v>
      </c>
      <c r="E840" s="2" t="str">
        <f t="shared" si="96"/>
        <v>67</v>
      </c>
      <c r="F840" s="2" t="str">
        <f t="shared" si="97"/>
        <v>670</v>
      </c>
      <c r="G840" s="1" t="s">
        <v>758</v>
      </c>
      <c r="H840" s="7">
        <v>0</v>
      </c>
      <c r="I840" s="7"/>
      <c r="J840" s="7">
        <v>0</v>
      </c>
      <c r="K840" s="7">
        <v>0</v>
      </c>
      <c r="L840" s="7">
        <v>0</v>
      </c>
      <c r="M840" s="7"/>
      <c r="N840" s="7">
        <v>0</v>
      </c>
      <c r="O840" s="7">
        <v>0</v>
      </c>
      <c r="P840" s="7">
        <v>0</v>
      </c>
      <c r="Q840" s="7"/>
      <c r="R840" s="7">
        <v>0</v>
      </c>
      <c r="S840" s="7">
        <v>0</v>
      </c>
      <c r="T840" s="7">
        <v>0</v>
      </c>
      <c r="U840" s="7"/>
      <c r="V840" s="7">
        <v>0</v>
      </c>
      <c r="W840" s="7">
        <v>0</v>
      </c>
      <c r="X840" s="7">
        <v>0</v>
      </c>
      <c r="Y840" s="7"/>
      <c r="Z840" s="7">
        <v>0</v>
      </c>
      <c r="AA840" s="7">
        <v>0</v>
      </c>
      <c r="AB840" s="7">
        <v>0</v>
      </c>
      <c r="AC840" s="7"/>
      <c r="AD840" s="7">
        <v>0</v>
      </c>
      <c r="AE840" s="7">
        <v>0</v>
      </c>
      <c r="AF840" s="7">
        <v>0</v>
      </c>
      <c r="AG840" s="29">
        <v>0</v>
      </c>
      <c r="AH840" s="7">
        <v>0</v>
      </c>
      <c r="AI840" s="7">
        <v>0</v>
      </c>
      <c r="AJ840" s="7">
        <v>0</v>
      </c>
      <c r="AK840" s="29">
        <v>0</v>
      </c>
      <c r="AL840" s="7">
        <v>0</v>
      </c>
      <c r="AM840" s="105">
        <v>0</v>
      </c>
      <c r="AN840" s="7">
        <v>0</v>
      </c>
      <c r="AO840" s="11">
        <v>0</v>
      </c>
      <c r="AP840" s="105">
        <v>0</v>
      </c>
      <c r="AQ840" s="11">
        <v>0</v>
      </c>
      <c r="AR840" s="11">
        <v>0</v>
      </c>
      <c r="AS840" s="11">
        <v>0</v>
      </c>
      <c r="AT840" s="11">
        <v>0</v>
      </c>
      <c r="AU840" s="11">
        <v>0</v>
      </c>
      <c r="AV840" s="11">
        <v>0</v>
      </c>
      <c r="AW840" s="11">
        <v>0</v>
      </c>
      <c r="AX840" s="11">
        <v>0</v>
      </c>
      <c r="AZ840" s="11">
        <v>0</v>
      </c>
      <c r="BA840" s="11">
        <v>0</v>
      </c>
    </row>
    <row r="841" spans="1:53" hidden="1" x14ac:dyDescent="0.25">
      <c r="A841">
        <v>7</v>
      </c>
      <c r="B841" t="str">
        <f t="shared" si="98"/>
        <v>GC-6811</v>
      </c>
      <c r="C841" s="2" t="s">
        <v>317</v>
      </c>
      <c r="D841" s="2" t="str">
        <f t="shared" si="95"/>
        <v>6</v>
      </c>
      <c r="E841" s="2" t="str">
        <f t="shared" si="96"/>
        <v>68</v>
      </c>
      <c r="F841" s="2" t="str">
        <f t="shared" si="97"/>
        <v>681</v>
      </c>
      <c r="G841" s="1" t="s">
        <v>760</v>
      </c>
      <c r="H841" s="7">
        <v>0</v>
      </c>
      <c r="I841" s="7"/>
      <c r="J841" s="7">
        <v>0</v>
      </c>
      <c r="K841" s="7">
        <v>0</v>
      </c>
      <c r="L841" s="7">
        <v>0</v>
      </c>
      <c r="M841" s="7"/>
      <c r="N841" s="7">
        <v>0</v>
      </c>
      <c r="O841" s="7">
        <v>0</v>
      </c>
      <c r="P841" s="7">
        <v>0</v>
      </c>
      <c r="Q841" s="7"/>
      <c r="R841" s="7">
        <v>0</v>
      </c>
      <c r="S841" s="7">
        <v>0</v>
      </c>
      <c r="T841" s="7">
        <v>0</v>
      </c>
      <c r="U841" s="7"/>
      <c r="V841" s="7">
        <v>0</v>
      </c>
      <c r="W841" s="7">
        <v>0</v>
      </c>
      <c r="X841" s="7">
        <v>0</v>
      </c>
      <c r="Y841" s="7"/>
      <c r="Z841" s="7">
        <v>0</v>
      </c>
      <c r="AA841" s="7">
        <v>0</v>
      </c>
      <c r="AB841" s="7">
        <v>0</v>
      </c>
      <c r="AC841" s="7"/>
      <c r="AD841" s="7">
        <v>0</v>
      </c>
      <c r="AE841" s="7">
        <v>0</v>
      </c>
      <c r="AF841" s="7">
        <v>0</v>
      </c>
      <c r="AG841" s="29">
        <v>0</v>
      </c>
      <c r="AH841" s="7">
        <v>0</v>
      </c>
      <c r="AI841" s="7">
        <v>0</v>
      </c>
      <c r="AJ841" s="7">
        <v>0</v>
      </c>
      <c r="AK841" s="29">
        <v>0</v>
      </c>
      <c r="AL841" s="7">
        <v>0</v>
      </c>
      <c r="AM841" s="105">
        <v>0</v>
      </c>
      <c r="AN841" s="7">
        <v>0</v>
      </c>
      <c r="AO841" s="11">
        <v>0</v>
      </c>
      <c r="AP841" s="105">
        <v>0</v>
      </c>
      <c r="AQ841" s="11">
        <v>0</v>
      </c>
      <c r="AR841" s="11">
        <v>0</v>
      </c>
      <c r="AS841" s="11">
        <v>0</v>
      </c>
      <c r="AT841" s="11">
        <v>0</v>
      </c>
      <c r="AU841" s="11">
        <v>0</v>
      </c>
      <c r="AV841" s="11">
        <v>0</v>
      </c>
      <c r="AW841" s="11">
        <v>0</v>
      </c>
      <c r="AX841" s="11">
        <v>0</v>
      </c>
      <c r="AZ841" s="11">
        <v>0</v>
      </c>
      <c r="BA841" s="11">
        <v>0</v>
      </c>
    </row>
    <row r="842" spans="1:53" hidden="1" x14ac:dyDescent="0.25">
      <c r="A842">
        <v>7</v>
      </c>
      <c r="B842" t="str">
        <f t="shared" si="98"/>
        <v>GC-6812</v>
      </c>
      <c r="C842" s="2" t="s">
        <v>317</v>
      </c>
      <c r="D842" s="2" t="str">
        <f t="shared" si="95"/>
        <v>6</v>
      </c>
      <c r="E842" s="2" t="str">
        <f t="shared" si="96"/>
        <v>68</v>
      </c>
      <c r="F842" s="2" t="str">
        <f t="shared" si="97"/>
        <v>681</v>
      </c>
      <c r="G842" s="1" t="s">
        <v>761</v>
      </c>
      <c r="H842" s="7">
        <v>0</v>
      </c>
      <c r="I842" s="7"/>
      <c r="J842" s="7">
        <v>0</v>
      </c>
      <c r="K842" s="7">
        <v>0</v>
      </c>
      <c r="L842" s="7">
        <v>0</v>
      </c>
      <c r="M842" s="7"/>
      <c r="N842" s="7">
        <v>0</v>
      </c>
      <c r="O842" s="7">
        <v>0</v>
      </c>
      <c r="P842" s="7">
        <v>0</v>
      </c>
      <c r="Q842" s="7"/>
      <c r="R842" s="7">
        <v>0</v>
      </c>
      <c r="S842" s="7">
        <v>0</v>
      </c>
      <c r="T842" s="7">
        <v>0</v>
      </c>
      <c r="U842" s="7"/>
      <c r="V842" s="7">
        <v>0</v>
      </c>
      <c r="W842" s="7">
        <v>0</v>
      </c>
      <c r="X842" s="7">
        <v>0</v>
      </c>
      <c r="Y842" s="7"/>
      <c r="Z842" s="7">
        <v>0</v>
      </c>
      <c r="AA842" s="7">
        <v>0</v>
      </c>
      <c r="AB842" s="7">
        <v>0</v>
      </c>
      <c r="AC842" s="7"/>
      <c r="AD842" s="7">
        <v>0</v>
      </c>
      <c r="AE842" s="7">
        <v>0</v>
      </c>
      <c r="AF842" s="7">
        <v>0</v>
      </c>
      <c r="AG842" s="29">
        <v>0</v>
      </c>
      <c r="AH842" s="7">
        <v>0</v>
      </c>
      <c r="AI842" s="7">
        <v>0</v>
      </c>
      <c r="AJ842" s="7">
        <v>0</v>
      </c>
      <c r="AK842" s="29">
        <v>0</v>
      </c>
      <c r="AL842" s="7">
        <v>0</v>
      </c>
      <c r="AM842" s="105">
        <v>0</v>
      </c>
      <c r="AN842" s="7">
        <v>0</v>
      </c>
      <c r="AO842" s="11">
        <v>0</v>
      </c>
      <c r="AP842" s="105">
        <v>0</v>
      </c>
      <c r="AQ842" s="11">
        <v>0</v>
      </c>
      <c r="AR842" s="11">
        <v>0</v>
      </c>
      <c r="AS842" s="11">
        <v>0</v>
      </c>
      <c r="AT842" s="11">
        <v>0</v>
      </c>
      <c r="AU842" s="11">
        <v>0</v>
      </c>
      <c r="AV842" s="11">
        <v>0</v>
      </c>
      <c r="AW842" s="11">
        <v>0</v>
      </c>
      <c r="AX842" s="11">
        <v>0</v>
      </c>
      <c r="AZ842" s="11">
        <v>0</v>
      </c>
      <c r="BA842" s="11">
        <v>0</v>
      </c>
    </row>
    <row r="843" spans="1:53" hidden="1" x14ac:dyDescent="0.25">
      <c r="A843">
        <v>7</v>
      </c>
      <c r="B843" t="str">
        <f t="shared" si="98"/>
        <v>GC-6821</v>
      </c>
      <c r="C843" s="2" t="s">
        <v>317</v>
      </c>
      <c r="D843" s="2" t="str">
        <f t="shared" si="95"/>
        <v>6</v>
      </c>
      <c r="E843" s="2" t="str">
        <f t="shared" si="96"/>
        <v>68</v>
      </c>
      <c r="F843" s="2" t="str">
        <f t="shared" si="97"/>
        <v>682</v>
      </c>
      <c r="G843" s="1" t="s">
        <v>762</v>
      </c>
      <c r="H843" s="7">
        <v>0</v>
      </c>
      <c r="I843" s="7"/>
      <c r="J843" s="7">
        <v>0</v>
      </c>
      <c r="K843" s="7">
        <v>0</v>
      </c>
      <c r="L843" s="7">
        <v>0</v>
      </c>
      <c r="M843" s="7"/>
      <c r="N843" s="7">
        <v>0</v>
      </c>
      <c r="O843" s="7">
        <v>0</v>
      </c>
      <c r="P843" s="7">
        <v>0</v>
      </c>
      <c r="Q843" s="7"/>
      <c r="R843" s="7">
        <v>0</v>
      </c>
      <c r="S843" s="7">
        <v>0</v>
      </c>
      <c r="T843" s="7">
        <v>0</v>
      </c>
      <c r="U843" s="7"/>
      <c r="V843" s="7">
        <v>0</v>
      </c>
      <c r="W843" s="7">
        <v>0</v>
      </c>
      <c r="X843" s="7">
        <v>0</v>
      </c>
      <c r="Y843" s="7"/>
      <c r="Z843" s="7">
        <v>0</v>
      </c>
      <c r="AA843" s="7">
        <v>0</v>
      </c>
      <c r="AB843" s="7">
        <v>1914</v>
      </c>
      <c r="AC843" s="7"/>
      <c r="AD843" s="7">
        <v>1801.79647</v>
      </c>
      <c r="AE843" s="7">
        <v>1801.79647</v>
      </c>
      <c r="AF843" s="7">
        <v>0</v>
      </c>
      <c r="AG843" s="29">
        <v>0</v>
      </c>
      <c r="AH843" s="7">
        <v>0</v>
      </c>
      <c r="AI843" s="7">
        <v>0</v>
      </c>
      <c r="AJ843" s="7">
        <v>0</v>
      </c>
      <c r="AK843" s="29">
        <v>0</v>
      </c>
      <c r="AL843" s="7">
        <v>0</v>
      </c>
      <c r="AM843" s="105">
        <v>0</v>
      </c>
      <c r="AN843" s="7">
        <v>0</v>
      </c>
      <c r="AO843" s="11">
        <v>0</v>
      </c>
      <c r="AP843" s="105">
        <v>0</v>
      </c>
      <c r="AQ843" s="11">
        <v>0</v>
      </c>
      <c r="AR843" s="11">
        <v>0</v>
      </c>
      <c r="AS843" s="11">
        <v>0</v>
      </c>
      <c r="AT843" s="11">
        <v>0</v>
      </c>
      <c r="AU843" s="11">
        <v>0</v>
      </c>
      <c r="AV843" s="11">
        <v>0</v>
      </c>
      <c r="AW843" s="11">
        <v>0</v>
      </c>
      <c r="AX843" s="11">
        <v>0</v>
      </c>
      <c r="AZ843" s="11">
        <v>0</v>
      </c>
      <c r="BA843" s="11">
        <v>0</v>
      </c>
    </row>
    <row r="844" spans="1:53" hidden="1" x14ac:dyDescent="0.25">
      <c r="A844">
        <v>7</v>
      </c>
      <c r="B844" t="str">
        <f t="shared" si="98"/>
        <v>GC-6822</v>
      </c>
      <c r="C844" s="2" t="s">
        <v>317</v>
      </c>
      <c r="D844" s="2" t="str">
        <f t="shared" si="95"/>
        <v>6</v>
      </c>
      <c r="E844" s="2" t="str">
        <f t="shared" si="96"/>
        <v>68</v>
      </c>
      <c r="F844" s="2" t="str">
        <f t="shared" si="97"/>
        <v>682</v>
      </c>
      <c r="G844" s="1" t="s">
        <v>763</v>
      </c>
      <c r="H844" s="7">
        <v>0</v>
      </c>
      <c r="I844" s="7"/>
      <c r="J844" s="7">
        <v>0</v>
      </c>
      <c r="K844" s="7">
        <v>0</v>
      </c>
      <c r="L844" s="7">
        <v>0</v>
      </c>
      <c r="M844" s="7"/>
      <c r="N844" s="7">
        <v>0</v>
      </c>
      <c r="O844" s="7">
        <v>0</v>
      </c>
      <c r="P844" s="7">
        <v>0</v>
      </c>
      <c r="Q844" s="7"/>
      <c r="R844" s="7">
        <v>0</v>
      </c>
      <c r="S844" s="7">
        <v>0</v>
      </c>
      <c r="T844" s="7">
        <v>0</v>
      </c>
      <c r="U844" s="7"/>
      <c r="V844" s="7">
        <v>0</v>
      </c>
      <c r="W844" s="7">
        <v>0</v>
      </c>
      <c r="X844" s="7">
        <v>0</v>
      </c>
      <c r="Y844" s="7"/>
      <c r="Z844" s="7">
        <v>0</v>
      </c>
      <c r="AA844" s="7">
        <v>0</v>
      </c>
      <c r="AB844" s="7">
        <v>0</v>
      </c>
      <c r="AC844" s="7"/>
      <c r="AD844" s="7">
        <v>0</v>
      </c>
      <c r="AE844" s="7">
        <v>0</v>
      </c>
      <c r="AF844" s="7">
        <v>0</v>
      </c>
      <c r="AG844" s="29">
        <v>0</v>
      </c>
      <c r="AH844" s="7">
        <v>0</v>
      </c>
      <c r="AI844" s="7">
        <v>0</v>
      </c>
      <c r="AJ844" s="7">
        <v>0</v>
      </c>
      <c r="AK844" s="29">
        <v>0</v>
      </c>
      <c r="AL844" s="7">
        <v>0</v>
      </c>
      <c r="AM844" s="105">
        <v>0</v>
      </c>
      <c r="AN844" s="7">
        <v>0</v>
      </c>
      <c r="AO844" s="11">
        <v>0</v>
      </c>
      <c r="AP844" s="105">
        <v>0</v>
      </c>
      <c r="AQ844" s="11">
        <v>0</v>
      </c>
      <c r="AR844" s="11">
        <v>0</v>
      </c>
      <c r="AS844" s="11">
        <v>0</v>
      </c>
      <c r="AT844" s="11">
        <v>0</v>
      </c>
      <c r="AU844" s="11">
        <v>0</v>
      </c>
      <c r="AV844" s="11">
        <v>0</v>
      </c>
      <c r="AW844" s="11">
        <v>0</v>
      </c>
      <c r="AX844" s="11">
        <v>0</v>
      </c>
      <c r="AZ844" s="11">
        <v>0</v>
      </c>
      <c r="BA844" s="11">
        <v>0</v>
      </c>
    </row>
    <row r="845" spans="1:53" hidden="1" x14ac:dyDescent="0.25">
      <c r="A845">
        <v>7</v>
      </c>
      <c r="B845" t="str">
        <f t="shared" si="98"/>
        <v>GC-6831</v>
      </c>
      <c r="C845" s="2" t="s">
        <v>317</v>
      </c>
      <c r="D845" s="2" t="str">
        <f t="shared" si="95"/>
        <v>6</v>
      </c>
      <c r="E845" s="2" t="str">
        <f t="shared" si="96"/>
        <v>68</v>
      </c>
      <c r="F845" s="2" t="str">
        <f t="shared" si="97"/>
        <v>683</v>
      </c>
      <c r="G845" s="1" t="s">
        <v>979</v>
      </c>
      <c r="H845" s="7">
        <v>0</v>
      </c>
      <c r="I845" s="7"/>
      <c r="J845" s="7">
        <v>0</v>
      </c>
      <c r="K845" s="7">
        <v>0</v>
      </c>
      <c r="L845" s="7">
        <v>0</v>
      </c>
      <c r="M845" s="7"/>
      <c r="N845" s="7">
        <v>0</v>
      </c>
      <c r="O845" s="7">
        <v>0</v>
      </c>
      <c r="P845" s="7">
        <v>0</v>
      </c>
      <c r="Q845" s="7"/>
      <c r="R845" s="7">
        <v>0</v>
      </c>
      <c r="S845" s="7">
        <v>0</v>
      </c>
      <c r="T845" s="7">
        <v>0</v>
      </c>
      <c r="U845" s="7"/>
      <c r="V845" s="7">
        <v>0</v>
      </c>
      <c r="W845" s="7">
        <v>0</v>
      </c>
      <c r="X845" s="7">
        <v>0</v>
      </c>
      <c r="Y845" s="7"/>
      <c r="Z845" s="7">
        <v>0</v>
      </c>
      <c r="AA845" s="7">
        <v>0</v>
      </c>
      <c r="AB845" s="7">
        <v>0</v>
      </c>
      <c r="AC845" s="7"/>
      <c r="AD845" s="7">
        <v>0</v>
      </c>
      <c r="AE845" s="7">
        <v>0</v>
      </c>
      <c r="AF845" s="7">
        <v>0</v>
      </c>
      <c r="AG845" s="29">
        <v>0</v>
      </c>
      <c r="AH845" s="7">
        <v>0</v>
      </c>
      <c r="AI845" s="7">
        <v>0</v>
      </c>
      <c r="AJ845" s="7">
        <v>0</v>
      </c>
      <c r="AK845" s="29">
        <v>0</v>
      </c>
      <c r="AL845" s="7">
        <v>0</v>
      </c>
      <c r="AM845" s="105">
        <v>0</v>
      </c>
      <c r="AN845" s="7">
        <v>0</v>
      </c>
      <c r="AO845" s="11">
        <v>0</v>
      </c>
      <c r="AP845" s="105">
        <v>0</v>
      </c>
      <c r="AQ845" s="11">
        <v>0</v>
      </c>
      <c r="AR845" s="11">
        <v>0</v>
      </c>
      <c r="AS845" s="11">
        <v>0</v>
      </c>
      <c r="AT845" s="11">
        <v>0</v>
      </c>
      <c r="AU845" s="11"/>
      <c r="AV845" s="11">
        <v>0</v>
      </c>
      <c r="AW845" s="11">
        <v>0</v>
      </c>
      <c r="AX845" s="11"/>
      <c r="AZ845" s="11"/>
      <c r="BA845" s="11"/>
    </row>
    <row r="846" spans="1:53" hidden="1" x14ac:dyDescent="0.25">
      <c r="A846">
        <v>7</v>
      </c>
      <c r="B846" t="str">
        <f t="shared" si="98"/>
        <v>GC-6832</v>
      </c>
      <c r="C846" s="2" t="s">
        <v>317</v>
      </c>
      <c r="D846" s="2" t="str">
        <f t="shared" si="95"/>
        <v>6</v>
      </c>
      <c r="E846" s="2" t="str">
        <f t="shared" si="96"/>
        <v>68</v>
      </c>
      <c r="F846" s="2" t="str">
        <f t="shared" si="97"/>
        <v>683</v>
      </c>
      <c r="G846" s="1" t="s">
        <v>980</v>
      </c>
      <c r="H846" s="7">
        <v>0</v>
      </c>
      <c r="I846" s="7"/>
      <c r="J846" s="7">
        <v>0</v>
      </c>
      <c r="K846" s="7">
        <v>0</v>
      </c>
      <c r="L846" s="7">
        <v>0</v>
      </c>
      <c r="M846" s="7"/>
      <c r="N846" s="7">
        <v>0</v>
      </c>
      <c r="O846" s="7">
        <v>0</v>
      </c>
      <c r="P846" s="7">
        <v>0</v>
      </c>
      <c r="Q846" s="7"/>
      <c r="R846" s="7">
        <v>0</v>
      </c>
      <c r="S846" s="7">
        <v>0</v>
      </c>
      <c r="T846" s="7">
        <v>0</v>
      </c>
      <c r="U846" s="7"/>
      <c r="V846" s="7">
        <v>0</v>
      </c>
      <c r="W846" s="7">
        <v>0</v>
      </c>
      <c r="X846" s="7">
        <v>0</v>
      </c>
      <c r="Y846" s="7"/>
      <c r="Z846" s="7">
        <v>0</v>
      </c>
      <c r="AA846" s="7">
        <v>0</v>
      </c>
      <c r="AB846" s="7">
        <v>0</v>
      </c>
      <c r="AC846" s="7"/>
      <c r="AD846" s="7">
        <v>0</v>
      </c>
      <c r="AE846" s="7">
        <v>0</v>
      </c>
      <c r="AF846" s="7">
        <v>0</v>
      </c>
      <c r="AG846" s="29">
        <v>0</v>
      </c>
      <c r="AH846" s="7">
        <v>0</v>
      </c>
      <c r="AI846" s="7">
        <v>0</v>
      </c>
      <c r="AJ846" s="7">
        <v>0</v>
      </c>
      <c r="AK846" s="29">
        <v>0</v>
      </c>
      <c r="AL846" s="7">
        <v>0</v>
      </c>
      <c r="AM846" s="105">
        <v>0</v>
      </c>
      <c r="AN846" s="7">
        <v>0</v>
      </c>
      <c r="AO846" s="11">
        <v>0</v>
      </c>
      <c r="AP846" s="105">
        <v>0</v>
      </c>
      <c r="AQ846" s="11">
        <v>0</v>
      </c>
      <c r="AR846" s="11">
        <v>0</v>
      </c>
      <c r="AS846" s="11">
        <v>0</v>
      </c>
      <c r="AT846" s="11">
        <v>0</v>
      </c>
      <c r="AU846" s="11"/>
      <c r="AV846" s="11">
        <v>0</v>
      </c>
      <c r="AW846" s="11">
        <v>0</v>
      </c>
      <c r="AX846" s="11"/>
      <c r="AZ846" s="11"/>
      <c r="BA846" s="11"/>
    </row>
    <row r="847" spans="1:53" hidden="1" x14ac:dyDescent="0.25">
      <c r="A847">
        <v>7</v>
      </c>
      <c r="B847" t="str">
        <f t="shared" si="98"/>
        <v>GC-6841</v>
      </c>
      <c r="C847" s="2" t="s">
        <v>317</v>
      </c>
      <c r="D847" s="2" t="str">
        <f t="shared" si="95"/>
        <v>6</v>
      </c>
      <c r="E847" s="2" t="str">
        <f t="shared" si="96"/>
        <v>68</v>
      </c>
      <c r="F847" s="2" t="str">
        <f t="shared" si="97"/>
        <v>684</v>
      </c>
      <c r="G847" s="1" t="s">
        <v>764</v>
      </c>
      <c r="H847" s="7">
        <v>0</v>
      </c>
      <c r="I847" s="7"/>
      <c r="J847" s="7">
        <v>0</v>
      </c>
      <c r="K847" s="7">
        <v>0</v>
      </c>
      <c r="L847" s="7">
        <v>0</v>
      </c>
      <c r="M847" s="7"/>
      <c r="N847" s="7">
        <v>0</v>
      </c>
      <c r="O847" s="7">
        <v>0</v>
      </c>
      <c r="P847" s="7">
        <v>0</v>
      </c>
      <c r="Q847" s="7"/>
      <c r="R847" s="7">
        <v>0</v>
      </c>
      <c r="S847" s="7">
        <v>0</v>
      </c>
      <c r="T847" s="7">
        <v>0</v>
      </c>
      <c r="U847" s="7"/>
      <c r="V847" s="7">
        <v>0</v>
      </c>
      <c r="W847" s="7">
        <v>0</v>
      </c>
      <c r="X847" s="7">
        <v>0</v>
      </c>
      <c r="Y847" s="7"/>
      <c r="Z847" s="7">
        <v>0</v>
      </c>
      <c r="AA847" s="7">
        <v>0</v>
      </c>
      <c r="AB847" s="7">
        <v>0</v>
      </c>
      <c r="AC847" s="7"/>
      <c r="AD847" s="7">
        <v>0</v>
      </c>
      <c r="AE847" s="7">
        <v>0</v>
      </c>
      <c r="AF847" s="7">
        <v>0</v>
      </c>
      <c r="AG847" s="29">
        <v>0</v>
      </c>
      <c r="AH847" s="7">
        <v>0</v>
      </c>
      <c r="AI847" s="7">
        <v>0</v>
      </c>
      <c r="AJ847" s="7">
        <v>0</v>
      </c>
      <c r="AK847" s="29">
        <v>0</v>
      </c>
      <c r="AL847" s="7">
        <v>0</v>
      </c>
      <c r="AM847" s="105">
        <v>0</v>
      </c>
      <c r="AN847" s="7">
        <v>0</v>
      </c>
      <c r="AO847" s="11">
        <v>0</v>
      </c>
      <c r="AP847" s="105">
        <v>0</v>
      </c>
      <c r="AQ847" s="11">
        <v>0</v>
      </c>
      <c r="AR847" s="11">
        <v>0</v>
      </c>
      <c r="AS847" s="11">
        <v>0</v>
      </c>
      <c r="AT847" s="11">
        <v>0</v>
      </c>
      <c r="AU847" s="11">
        <v>0</v>
      </c>
      <c r="AV847" s="11">
        <v>0</v>
      </c>
      <c r="AW847" s="11">
        <v>0</v>
      </c>
      <c r="AX847" s="11">
        <v>0</v>
      </c>
      <c r="AZ847" s="11">
        <v>0</v>
      </c>
      <c r="BA847" s="11">
        <v>0</v>
      </c>
    </row>
    <row r="848" spans="1:53" hidden="1" x14ac:dyDescent="0.25">
      <c r="A848">
        <v>7</v>
      </c>
      <c r="B848" t="str">
        <f t="shared" si="98"/>
        <v>GC-6842</v>
      </c>
      <c r="C848" s="2" t="s">
        <v>317</v>
      </c>
      <c r="D848" s="2" t="str">
        <f t="shared" si="95"/>
        <v>6</v>
      </c>
      <c r="E848" s="2" t="str">
        <f t="shared" si="96"/>
        <v>68</v>
      </c>
      <c r="F848" s="2" t="str">
        <f t="shared" si="97"/>
        <v>684</v>
      </c>
      <c r="G848" s="1" t="s">
        <v>765</v>
      </c>
      <c r="H848" s="7">
        <v>0</v>
      </c>
      <c r="I848" s="7"/>
      <c r="J848" s="7">
        <v>0</v>
      </c>
      <c r="K848" s="7">
        <v>0</v>
      </c>
      <c r="L848" s="7">
        <v>0</v>
      </c>
      <c r="M848" s="7"/>
      <c r="N848" s="7">
        <v>0</v>
      </c>
      <c r="O848" s="7">
        <v>0</v>
      </c>
      <c r="P848" s="7">
        <v>0</v>
      </c>
      <c r="Q848" s="7"/>
      <c r="R848" s="7">
        <v>0</v>
      </c>
      <c r="S848" s="7">
        <v>0</v>
      </c>
      <c r="T848" s="7">
        <v>0</v>
      </c>
      <c r="U848" s="7"/>
      <c r="V848" s="7">
        <v>0</v>
      </c>
      <c r="W848" s="7">
        <v>0</v>
      </c>
      <c r="X848" s="7">
        <v>0</v>
      </c>
      <c r="Y848" s="7"/>
      <c r="Z848" s="7">
        <v>0</v>
      </c>
      <c r="AA848" s="7">
        <v>0</v>
      </c>
      <c r="AB848" s="7">
        <v>0</v>
      </c>
      <c r="AC848" s="7"/>
      <c r="AD848" s="7">
        <v>0</v>
      </c>
      <c r="AE848" s="7">
        <v>0</v>
      </c>
      <c r="AF848" s="7">
        <v>0</v>
      </c>
      <c r="AG848" s="29">
        <v>0</v>
      </c>
      <c r="AH848" s="7">
        <v>0</v>
      </c>
      <c r="AI848" s="7">
        <v>0</v>
      </c>
      <c r="AJ848" s="7">
        <v>0</v>
      </c>
      <c r="AK848" s="29">
        <v>0</v>
      </c>
      <c r="AL848" s="7">
        <v>0</v>
      </c>
      <c r="AM848" s="105">
        <v>0</v>
      </c>
      <c r="AN848" s="7">
        <v>0</v>
      </c>
      <c r="AO848" s="11">
        <v>0</v>
      </c>
      <c r="AP848" s="105">
        <v>0</v>
      </c>
      <c r="AQ848" s="11">
        <v>0</v>
      </c>
      <c r="AR848" s="11">
        <v>0</v>
      </c>
      <c r="AS848" s="11">
        <v>0</v>
      </c>
      <c r="AT848" s="11">
        <v>0</v>
      </c>
      <c r="AU848" s="11">
        <v>0</v>
      </c>
      <c r="AV848" s="11">
        <v>0</v>
      </c>
      <c r="AW848" s="11">
        <v>0</v>
      </c>
      <c r="AX848" s="11">
        <v>0</v>
      </c>
      <c r="AZ848" s="11">
        <v>0</v>
      </c>
      <c r="BA848" s="11">
        <v>0</v>
      </c>
    </row>
    <row r="849" spans="1:53" hidden="1" x14ac:dyDescent="0.25">
      <c r="A849">
        <v>7</v>
      </c>
      <c r="B849" t="str">
        <f t="shared" si="98"/>
        <v>GC-6851</v>
      </c>
      <c r="C849" s="2" t="s">
        <v>317</v>
      </c>
      <c r="D849" s="2" t="s">
        <v>2159</v>
      </c>
      <c r="E849" s="2" t="s">
        <v>3422</v>
      </c>
      <c r="F849" s="2" t="s">
        <v>3444</v>
      </c>
      <c r="G849" s="3" t="s">
        <v>766</v>
      </c>
      <c r="H849" s="7">
        <v>0</v>
      </c>
      <c r="I849" s="7"/>
      <c r="J849" s="7">
        <v>0</v>
      </c>
      <c r="K849" s="7">
        <v>0</v>
      </c>
      <c r="L849" s="7">
        <v>0</v>
      </c>
      <c r="M849" s="7"/>
      <c r="N849" s="7">
        <v>0</v>
      </c>
      <c r="O849" s="7">
        <v>0</v>
      </c>
      <c r="P849" s="7">
        <v>0</v>
      </c>
      <c r="Q849" s="7"/>
      <c r="R849" s="7">
        <v>0</v>
      </c>
      <c r="S849" s="7">
        <v>0</v>
      </c>
      <c r="T849" s="7">
        <v>0</v>
      </c>
      <c r="U849" s="7"/>
      <c r="V849" s="7">
        <v>0</v>
      </c>
      <c r="W849" s="7">
        <v>0</v>
      </c>
      <c r="X849" s="7">
        <v>0</v>
      </c>
      <c r="Y849" s="7"/>
      <c r="Z849" s="7">
        <v>0</v>
      </c>
      <c r="AA849" s="7">
        <v>0</v>
      </c>
      <c r="AB849" s="7">
        <v>0</v>
      </c>
      <c r="AC849" s="7"/>
      <c r="AD849" s="7">
        <v>0</v>
      </c>
      <c r="AE849" s="7">
        <v>0</v>
      </c>
      <c r="AF849" s="7">
        <v>0</v>
      </c>
      <c r="AG849" s="29">
        <v>0</v>
      </c>
      <c r="AH849" s="7">
        <v>0</v>
      </c>
      <c r="AI849" s="7">
        <v>0</v>
      </c>
      <c r="AJ849" s="7">
        <v>0</v>
      </c>
      <c r="AK849" s="29">
        <v>0</v>
      </c>
      <c r="AL849" s="7">
        <v>0</v>
      </c>
      <c r="AM849" s="105">
        <v>0</v>
      </c>
      <c r="AN849" s="7">
        <v>0</v>
      </c>
      <c r="AO849" s="11">
        <v>0</v>
      </c>
      <c r="AP849" s="105">
        <v>0</v>
      </c>
      <c r="AQ849" s="11">
        <v>0</v>
      </c>
      <c r="AR849" s="11">
        <v>0</v>
      </c>
      <c r="AS849" s="11">
        <v>0</v>
      </c>
      <c r="AT849" s="11">
        <v>0</v>
      </c>
      <c r="AU849" s="11">
        <v>0</v>
      </c>
      <c r="AV849" s="11">
        <v>0</v>
      </c>
      <c r="AW849" s="11">
        <v>0</v>
      </c>
      <c r="AX849" s="11">
        <v>0</v>
      </c>
      <c r="AZ849" s="11">
        <v>0</v>
      </c>
      <c r="BA849" s="11">
        <v>0</v>
      </c>
    </row>
    <row r="850" spans="1:53" hidden="1" x14ac:dyDescent="0.25">
      <c r="A850">
        <v>7</v>
      </c>
      <c r="B850" t="str">
        <f t="shared" si="98"/>
        <v>GC-6852</v>
      </c>
      <c r="C850" s="2" t="s">
        <v>317</v>
      </c>
      <c r="D850" s="2" t="s">
        <v>2159</v>
      </c>
      <c r="E850" s="2" t="s">
        <v>3422</v>
      </c>
      <c r="F850" s="2" t="s">
        <v>3444</v>
      </c>
      <c r="G850" s="3" t="s">
        <v>767</v>
      </c>
      <c r="H850" s="7">
        <v>0</v>
      </c>
      <c r="I850" s="7"/>
      <c r="J850" s="7">
        <v>0</v>
      </c>
      <c r="K850" s="7">
        <v>0</v>
      </c>
      <c r="L850" s="7">
        <v>0</v>
      </c>
      <c r="M850" s="7"/>
      <c r="N850" s="7">
        <v>0</v>
      </c>
      <c r="O850" s="7">
        <v>0</v>
      </c>
      <c r="P850" s="7">
        <v>0</v>
      </c>
      <c r="Q850" s="7"/>
      <c r="R850" s="7">
        <v>0</v>
      </c>
      <c r="S850" s="7">
        <v>0</v>
      </c>
      <c r="T850" s="7">
        <v>0</v>
      </c>
      <c r="U850" s="7"/>
      <c r="V850" s="7">
        <v>0</v>
      </c>
      <c r="W850" s="7">
        <v>0</v>
      </c>
      <c r="X850" s="7">
        <v>0</v>
      </c>
      <c r="Y850" s="7"/>
      <c r="Z850" s="7">
        <v>0</v>
      </c>
      <c r="AA850" s="7">
        <v>0</v>
      </c>
      <c r="AB850" s="7">
        <v>0</v>
      </c>
      <c r="AC850" s="7"/>
      <c r="AD850" s="7">
        <v>0</v>
      </c>
      <c r="AE850" s="7">
        <v>0</v>
      </c>
      <c r="AF850" s="7">
        <v>0</v>
      </c>
      <c r="AG850" s="29">
        <v>0</v>
      </c>
      <c r="AH850" s="7">
        <v>0</v>
      </c>
      <c r="AI850" s="7">
        <v>0</v>
      </c>
      <c r="AJ850" s="7">
        <v>0</v>
      </c>
      <c r="AK850" s="29">
        <v>0</v>
      </c>
      <c r="AL850" s="7">
        <v>0</v>
      </c>
      <c r="AM850" s="105">
        <v>0</v>
      </c>
      <c r="AN850" s="7">
        <v>0</v>
      </c>
      <c r="AO850" s="11">
        <v>0</v>
      </c>
      <c r="AP850" s="105">
        <v>0</v>
      </c>
      <c r="AQ850" s="11">
        <v>0</v>
      </c>
      <c r="AR850" s="11">
        <v>0</v>
      </c>
      <c r="AS850" s="11">
        <v>0</v>
      </c>
      <c r="AT850" s="11">
        <v>0</v>
      </c>
      <c r="AU850" s="11">
        <v>0</v>
      </c>
      <c r="AV850" s="11">
        <v>0</v>
      </c>
      <c r="AW850" s="11">
        <v>0</v>
      </c>
      <c r="AX850" s="11">
        <v>0</v>
      </c>
      <c r="AZ850" s="11">
        <v>0</v>
      </c>
      <c r="BA850" s="11">
        <v>0</v>
      </c>
    </row>
    <row r="851" spans="1:53" hidden="1" x14ac:dyDescent="0.25">
      <c r="A851">
        <v>7</v>
      </c>
      <c r="B851" t="str">
        <f t="shared" si="98"/>
        <v>GC-6853</v>
      </c>
      <c r="C851" s="2" t="s">
        <v>317</v>
      </c>
      <c r="D851" s="2" t="str">
        <f t="shared" ref="D851:D882" si="99">LEFT($G851,1)</f>
        <v>6</v>
      </c>
      <c r="E851" s="2" t="str">
        <f t="shared" ref="E851:E882" si="100">LEFT($G851,2)</f>
        <v>68</v>
      </c>
      <c r="F851" s="2" t="str">
        <f t="shared" ref="F851:F882" si="101">LEFT($G851,3)</f>
        <v>685</v>
      </c>
      <c r="G851" s="1" t="s">
        <v>768</v>
      </c>
      <c r="H851" s="7">
        <v>0</v>
      </c>
      <c r="I851" s="7"/>
      <c r="J851" s="7">
        <v>0</v>
      </c>
      <c r="K851" s="7">
        <v>0</v>
      </c>
      <c r="L851" s="7">
        <v>0</v>
      </c>
      <c r="M851" s="7"/>
      <c r="N851" s="7">
        <v>0</v>
      </c>
      <c r="O851" s="7">
        <v>0</v>
      </c>
      <c r="P851" s="7">
        <v>0</v>
      </c>
      <c r="Q851" s="7"/>
      <c r="R851" s="7">
        <v>0</v>
      </c>
      <c r="S851" s="7">
        <v>0</v>
      </c>
      <c r="T851" s="7">
        <v>0</v>
      </c>
      <c r="U851" s="7"/>
      <c r="V851" s="7">
        <v>0</v>
      </c>
      <c r="W851" s="7">
        <v>0</v>
      </c>
      <c r="X851" s="7">
        <v>0</v>
      </c>
      <c r="Y851" s="7"/>
      <c r="Z851" s="7">
        <v>0</v>
      </c>
      <c r="AA851" s="7">
        <v>0</v>
      </c>
      <c r="AB851" s="7">
        <v>0</v>
      </c>
      <c r="AC851" s="7"/>
      <c r="AD851" s="7">
        <v>0</v>
      </c>
      <c r="AE851" s="7">
        <v>0</v>
      </c>
      <c r="AF851" s="7">
        <v>0</v>
      </c>
      <c r="AG851" s="29">
        <v>0</v>
      </c>
      <c r="AH851" s="7">
        <v>0</v>
      </c>
      <c r="AI851" s="7">
        <v>0</v>
      </c>
      <c r="AJ851" s="7">
        <v>0</v>
      </c>
      <c r="AK851" s="29">
        <v>0</v>
      </c>
      <c r="AL851" s="7">
        <v>0</v>
      </c>
      <c r="AM851" s="105">
        <v>0</v>
      </c>
      <c r="AN851" s="7">
        <v>0</v>
      </c>
      <c r="AO851" s="11">
        <v>0</v>
      </c>
      <c r="AP851" s="105">
        <v>0</v>
      </c>
      <c r="AQ851" s="11">
        <v>0</v>
      </c>
      <c r="AR851" s="11">
        <v>0</v>
      </c>
      <c r="AS851" s="11">
        <v>0</v>
      </c>
      <c r="AT851" s="11">
        <v>0</v>
      </c>
      <c r="AU851" s="11">
        <v>0</v>
      </c>
      <c r="AV851" s="11">
        <v>0</v>
      </c>
      <c r="AW851" s="11">
        <v>0</v>
      </c>
      <c r="AX851" s="11">
        <v>0</v>
      </c>
      <c r="AZ851" s="11">
        <v>0</v>
      </c>
      <c r="BA851" s="11">
        <v>0</v>
      </c>
    </row>
    <row r="852" spans="1:53" hidden="1" x14ac:dyDescent="0.25">
      <c r="A852">
        <v>7</v>
      </c>
      <c r="B852" t="str">
        <f t="shared" si="98"/>
        <v>GC-6854</v>
      </c>
      <c r="C852" s="2" t="s">
        <v>317</v>
      </c>
      <c r="D852" s="2" t="str">
        <f t="shared" si="99"/>
        <v>6</v>
      </c>
      <c r="E852" s="2" t="str">
        <f t="shared" si="100"/>
        <v>68</v>
      </c>
      <c r="F852" s="2" t="str">
        <f t="shared" si="101"/>
        <v>685</v>
      </c>
      <c r="G852" s="1" t="s">
        <v>769</v>
      </c>
      <c r="H852" s="7">
        <v>0</v>
      </c>
      <c r="I852" s="7"/>
      <c r="J852" s="7">
        <v>0</v>
      </c>
      <c r="K852" s="7">
        <v>0</v>
      </c>
      <c r="L852" s="7">
        <v>0</v>
      </c>
      <c r="M852" s="7"/>
      <c r="N852" s="7">
        <v>0</v>
      </c>
      <c r="O852" s="7">
        <v>0</v>
      </c>
      <c r="P852" s="7">
        <v>0</v>
      </c>
      <c r="Q852" s="7"/>
      <c r="R852" s="7">
        <v>0</v>
      </c>
      <c r="S852" s="7">
        <v>0</v>
      </c>
      <c r="T852" s="7">
        <v>0</v>
      </c>
      <c r="U852" s="7"/>
      <c r="V852" s="7">
        <v>0</v>
      </c>
      <c r="W852" s="7">
        <v>0</v>
      </c>
      <c r="X852" s="7">
        <v>0</v>
      </c>
      <c r="Y852" s="7"/>
      <c r="Z852" s="7">
        <v>0</v>
      </c>
      <c r="AA852" s="7">
        <v>0</v>
      </c>
      <c r="AB852" s="7">
        <v>0</v>
      </c>
      <c r="AC852" s="7"/>
      <c r="AD852" s="7">
        <v>0</v>
      </c>
      <c r="AE852" s="7">
        <v>0</v>
      </c>
      <c r="AF852" s="7">
        <v>0</v>
      </c>
      <c r="AG852" s="29">
        <v>0</v>
      </c>
      <c r="AH852" s="7">
        <v>0</v>
      </c>
      <c r="AI852" s="7">
        <v>0</v>
      </c>
      <c r="AJ852" s="7">
        <v>0</v>
      </c>
      <c r="AK852" s="29">
        <v>0</v>
      </c>
      <c r="AL852" s="7">
        <v>0</v>
      </c>
      <c r="AM852" s="105">
        <v>0</v>
      </c>
      <c r="AN852" s="7">
        <v>0</v>
      </c>
      <c r="AO852" s="11">
        <v>0</v>
      </c>
      <c r="AP852" s="105">
        <v>0</v>
      </c>
      <c r="AQ852" s="11">
        <v>0</v>
      </c>
      <c r="AR852" s="11">
        <v>0</v>
      </c>
      <c r="AS852" s="11">
        <v>0</v>
      </c>
      <c r="AT852" s="11">
        <v>0</v>
      </c>
      <c r="AU852" s="11">
        <v>0</v>
      </c>
      <c r="AV852" s="11">
        <v>0</v>
      </c>
      <c r="AW852" s="11">
        <v>0</v>
      </c>
      <c r="AX852" s="11">
        <v>0</v>
      </c>
      <c r="AZ852" s="11">
        <v>0</v>
      </c>
      <c r="BA852" s="11">
        <v>0</v>
      </c>
    </row>
    <row r="853" spans="1:53" hidden="1" x14ac:dyDescent="0.25">
      <c r="A853">
        <v>7</v>
      </c>
      <c r="B853" t="str">
        <f t="shared" si="98"/>
        <v>GC-6859</v>
      </c>
      <c r="C853" s="2" t="s">
        <v>317</v>
      </c>
      <c r="D853" s="2" t="str">
        <f t="shared" si="99"/>
        <v>6</v>
      </c>
      <c r="E853" s="2" t="str">
        <f t="shared" si="100"/>
        <v>68</v>
      </c>
      <c r="F853" s="2" t="str">
        <f t="shared" si="101"/>
        <v>685</v>
      </c>
      <c r="G853" s="1" t="s">
        <v>770</v>
      </c>
      <c r="H853" s="7">
        <v>0</v>
      </c>
      <c r="I853" s="7"/>
      <c r="J853" s="7">
        <v>0</v>
      </c>
      <c r="K853" s="7">
        <v>0</v>
      </c>
      <c r="L853" s="7">
        <v>0</v>
      </c>
      <c r="M853" s="7"/>
      <c r="N853" s="7">
        <v>0</v>
      </c>
      <c r="O853" s="7">
        <v>0</v>
      </c>
      <c r="P853" s="7">
        <v>0</v>
      </c>
      <c r="Q853" s="7"/>
      <c r="R853" s="7">
        <v>0</v>
      </c>
      <c r="S853" s="7">
        <v>0</v>
      </c>
      <c r="T853" s="7">
        <v>0</v>
      </c>
      <c r="U853" s="7"/>
      <c r="V853" s="7">
        <v>0</v>
      </c>
      <c r="W853" s="7">
        <v>0</v>
      </c>
      <c r="X853" s="7">
        <v>0</v>
      </c>
      <c r="Y853" s="7"/>
      <c r="Z853" s="7">
        <v>0</v>
      </c>
      <c r="AA853" s="7">
        <v>0</v>
      </c>
      <c r="AB853" s="7">
        <v>0</v>
      </c>
      <c r="AC853" s="7"/>
      <c r="AD853" s="7">
        <v>0</v>
      </c>
      <c r="AE853" s="7">
        <v>0</v>
      </c>
      <c r="AF853" s="7">
        <v>0</v>
      </c>
      <c r="AG853" s="29">
        <v>0</v>
      </c>
      <c r="AH853" s="7">
        <v>0</v>
      </c>
      <c r="AI853" s="7">
        <v>0</v>
      </c>
      <c r="AJ853" s="7">
        <v>0</v>
      </c>
      <c r="AK853" s="29">
        <v>0</v>
      </c>
      <c r="AL853" s="7">
        <v>0</v>
      </c>
      <c r="AM853" s="105">
        <v>0</v>
      </c>
      <c r="AN853" s="7">
        <v>0</v>
      </c>
      <c r="AO853" s="11">
        <v>0</v>
      </c>
      <c r="AP853" s="105">
        <v>0</v>
      </c>
      <c r="AQ853" s="11">
        <v>0</v>
      </c>
      <c r="AR853" s="11">
        <v>0</v>
      </c>
      <c r="AS853" s="11">
        <v>0</v>
      </c>
      <c r="AT853" s="11">
        <v>0</v>
      </c>
      <c r="AU853" s="11">
        <v>0</v>
      </c>
      <c r="AV853" s="11">
        <v>0</v>
      </c>
      <c r="AW853" s="11">
        <v>0</v>
      </c>
      <c r="AX853" s="11">
        <v>0</v>
      </c>
      <c r="AZ853" s="11">
        <v>0</v>
      </c>
      <c r="BA853" s="11">
        <v>0</v>
      </c>
    </row>
    <row r="854" spans="1:53" hidden="1" x14ac:dyDescent="0.25">
      <c r="A854">
        <v>7</v>
      </c>
      <c r="B854" t="str">
        <f t="shared" si="98"/>
        <v>GC-6910</v>
      </c>
      <c r="C854" s="2" t="s">
        <v>317</v>
      </c>
      <c r="D854" s="2" t="str">
        <f t="shared" si="99"/>
        <v>6</v>
      </c>
      <c r="E854" s="2" t="str">
        <f t="shared" si="100"/>
        <v>69</v>
      </c>
      <c r="F854" s="2" t="str">
        <f t="shared" si="101"/>
        <v>691</v>
      </c>
      <c r="G854" s="1" t="s">
        <v>981</v>
      </c>
      <c r="H854" s="7">
        <v>0</v>
      </c>
      <c r="I854" s="7"/>
      <c r="J854" s="7">
        <v>0</v>
      </c>
      <c r="K854" s="7">
        <v>0</v>
      </c>
      <c r="L854" s="7">
        <v>0</v>
      </c>
      <c r="M854" s="7"/>
      <c r="N854" s="7">
        <v>0</v>
      </c>
      <c r="O854" s="7">
        <v>0</v>
      </c>
      <c r="P854" s="7">
        <v>0</v>
      </c>
      <c r="Q854" s="7"/>
      <c r="R854" s="7">
        <v>0</v>
      </c>
      <c r="S854" s="7">
        <v>0</v>
      </c>
      <c r="T854" s="7">
        <v>0</v>
      </c>
      <c r="U854" s="7"/>
      <c r="V854" s="7">
        <v>0</v>
      </c>
      <c r="W854" s="7">
        <v>0</v>
      </c>
      <c r="X854" s="7">
        <v>0</v>
      </c>
      <c r="Y854" s="7"/>
      <c r="Z854" s="7">
        <v>0</v>
      </c>
      <c r="AA854" s="7">
        <v>0</v>
      </c>
      <c r="AB854" s="7">
        <v>0</v>
      </c>
      <c r="AC854" s="7"/>
      <c r="AD854" s="7">
        <v>0</v>
      </c>
      <c r="AE854" s="7">
        <v>0</v>
      </c>
      <c r="AF854" s="7">
        <v>0</v>
      </c>
      <c r="AG854" s="29">
        <v>0</v>
      </c>
      <c r="AH854" s="7">
        <v>0</v>
      </c>
      <c r="AI854" s="7">
        <v>0</v>
      </c>
      <c r="AJ854" s="7">
        <v>0</v>
      </c>
      <c r="AK854" s="29">
        <v>0</v>
      </c>
      <c r="AL854" s="7">
        <v>0</v>
      </c>
      <c r="AM854" s="105">
        <v>0</v>
      </c>
      <c r="AN854" s="7">
        <v>0</v>
      </c>
      <c r="AO854" s="11">
        <v>0</v>
      </c>
      <c r="AP854" s="105">
        <v>0</v>
      </c>
      <c r="AQ854" s="11">
        <v>0</v>
      </c>
      <c r="AR854" s="11">
        <v>0</v>
      </c>
      <c r="AS854" s="11">
        <v>0</v>
      </c>
      <c r="AT854" s="11">
        <v>0</v>
      </c>
      <c r="AU854" s="11"/>
      <c r="AV854" s="11">
        <v>0</v>
      </c>
      <c r="AW854" s="11">
        <v>0</v>
      </c>
      <c r="AX854" s="11"/>
      <c r="AZ854" s="11"/>
      <c r="BA854" s="11"/>
    </row>
    <row r="855" spans="1:53" hidden="1" x14ac:dyDescent="0.25">
      <c r="A855">
        <v>7</v>
      </c>
      <c r="B855" t="str">
        <f t="shared" si="98"/>
        <v>GC-6911</v>
      </c>
      <c r="C855" s="2" t="s">
        <v>317</v>
      </c>
      <c r="D855" s="2" t="str">
        <f t="shared" si="99"/>
        <v>6</v>
      </c>
      <c r="E855" s="2" t="str">
        <f t="shared" si="100"/>
        <v>69</v>
      </c>
      <c r="F855" s="2" t="str">
        <f t="shared" si="101"/>
        <v>691</v>
      </c>
      <c r="G855" s="1" t="s">
        <v>772</v>
      </c>
      <c r="H855" s="7">
        <v>0</v>
      </c>
      <c r="I855" s="7"/>
      <c r="J855" s="7">
        <v>0</v>
      </c>
      <c r="K855" s="7">
        <v>0</v>
      </c>
      <c r="L855" s="7">
        <v>0</v>
      </c>
      <c r="M855" s="7"/>
      <c r="N855" s="7">
        <v>0</v>
      </c>
      <c r="O855" s="7">
        <v>0</v>
      </c>
      <c r="P855" s="7">
        <v>0</v>
      </c>
      <c r="Q855" s="7"/>
      <c r="R855" s="7">
        <v>0</v>
      </c>
      <c r="S855" s="7">
        <v>0</v>
      </c>
      <c r="T855" s="7">
        <v>0</v>
      </c>
      <c r="U855" s="7"/>
      <c r="V855" s="7">
        <v>0</v>
      </c>
      <c r="W855" s="7">
        <v>0</v>
      </c>
      <c r="X855" s="7">
        <v>0</v>
      </c>
      <c r="Y855" s="7"/>
      <c r="Z855" s="7">
        <v>0</v>
      </c>
      <c r="AA855" s="7">
        <v>0</v>
      </c>
      <c r="AB855" s="7">
        <v>0</v>
      </c>
      <c r="AC855" s="7"/>
      <c r="AD855" s="7">
        <v>0</v>
      </c>
      <c r="AE855" s="7">
        <v>0</v>
      </c>
      <c r="AF855" s="7">
        <v>0</v>
      </c>
      <c r="AG855" s="29">
        <v>0</v>
      </c>
      <c r="AH855" s="7">
        <v>0</v>
      </c>
      <c r="AI855" s="7">
        <v>0</v>
      </c>
      <c r="AJ855" s="7">
        <v>0</v>
      </c>
      <c r="AK855" s="29">
        <v>0</v>
      </c>
      <c r="AL855" s="7">
        <v>0</v>
      </c>
      <c r="AM855" s="105">
        <v>0</v>
      </c>
      <c r="AN855" s="7">
        <v>0</v>
      </c>
      <c r="AO855" s="11">
        <v>0</v>
      </c>
      <c r="AP855" s="105">
        <v>0</v>
      </c>
      <c r="AQ855" s="11">
        <v>0</v>
      </c>
      <c r="AR855" s="11">
        <v>0</v>
      </c>
      <c r="AS855" s="11">
        <v>0</v>
      </c>
      <c r="AT855" s="11">
        <v>0</v>
      </c>
      <c r="AU855" s="11">
        <v>0</v>
      </c>
      <c r="AV855" s="11">
        <v>0</v>
      </c>
      <c r="AW855" s="11">
        <v>0</v>
      </c>
      <c r="AX855" s="11">
        <v>0</v>
      </c>
      <c r="AZ855" s="11">
        <v>0</v>
      </c>
      <c r="BA855" s="11">
        <v>0</v>
      </c>
    </row>
    <row r="856" spans="1:53" hidden="1" x14ac:dyDescent="0.25">
      <c r="A856">
        <v>7</v>
      </c>
      <c r="B856" t="str">
        <f t="shared" si="98"/>
        <v>GC-6912</v>
      </c>
      <c r="C856" s="2" t="s">
        <v>317</v>
      </c>
      <c r="D856" s="2" t="str">
        <f t="shared" si="99"/>
        <v>6</v>
      </c>
      <c r="E856" s="2" t="str">
        <f t="shared" si="100"/>
        <v>69</v>
      </c>
      <c r="F856" s="2" t="str">
        <f t="shared" si="101"/>
        <v>691</v>
      </c>
      <c r="G856" s="1" t="s">
        <v>773</v>
      </c>
      <c r="H856" s="7">
        <v>0</v>
      </c>
      <c r="I856" s="7"/>
      <c r="J856" s="7">
        <v>0</v>
      </c>
      <c r="K856" s="7">
        <v>0</v>
      </c>
      <c r="L856" s="7">
        <v>0</v>
      </c>
      <c r="M856" s="7"/>
      <c r="N856" s="7">
        <v>0</v>
      </c>
      <c r="O856" s="7">
        <v>0</v>
      </c>
      <c r="P856" s="7">
        <v>0</v>
      </c>
      <c r="Q856" s="7"/>
      <c r="R856" s="7">
        <v>0</v>
      </c>
      <c r="S856" s="7">
        <v>0</v>
      </c>
      <c r="T856" s="7">
        <v>0</v>
      </c>
      <c r="U856" s="7"/>
      <c r="V856" s="7">
        <v>0</v>
      </c>
      <c r="W856" s="7">
        <v>0</v>
      </c>
      <c r="X856" s="7">
        <v>0</v>
      </c>
      <c r="Y856" s="7"/>
      <c r="Z856" s="7">
        <v>0</v>
      </c>
      <c r="AA856" s="7">
        <v>0</v>
      </c>
      <c r="AB856" s="7">
        <v>0</v>
      </c>
      <c r="AC856" s="7"/>
      <c r="AD856" s="7">
        <v>0</v>
      </c>
      <c r="AE856" s="7">
        <v>0</v>
      </c>
      <c r="AF856" s="7">
        <v>0</v>
      </c>
      <c r="AG856" s="29">
        <v>0</v>
      </c>
      <c r="AH856" s="7">
        <v>0</v>
      </c>
      <c r="AI856" s="7">
        <v>0</v>
      </c>
      <c r="AJ856" s="7">
        <v>0</v>
      </c>
      <c r="AK856" s="29">
        <v>0</v>
      </c>
      <c r="AL856" s="7">
        <v>0</v>
      </c>
      <c r="AM856" s="105">
        <v>0</v>
      </c>
      <c r="AN856" s="7">
        <v>0</v>
      </c>
      <c r="AO856" s="11">
        <v>0</v>
      </c>
      <c r="AP856" s="105">
        <v>0</v>
      </c>
      <c r="AQ856" s="11">
        <v>0</v>
      </c>
      <c r="AR856" s="11">
        <v>0</v>
      </c>
      <c r="AS856" s="11">
        <v>0</v>
      </c>
      <c r="AT856" s="11">
        <v>0</v>
      </c>
      <c r="AU856" s="11">
        <v>0</v>
      </c>
      <c r="AV856" s="11">
        <v>0</v>
      </c>
      <c r="AW856" s="11">
        <v>0</v>
      </c>
      <c r="AX856" s="11">
        <v>0</v>
      </c>
      <c r="AZ856" s="11">
        <v>0</v>
      </c>
      <c r="BA856" s="11">
        <v>0</v>
      </c>
    </row>
    <row r="857" spans="1:53" hidden="1" x14ac:dyDescent="0.25">
      <c r="A857">
        <v>7</v>
      </c>
      <c r="B857" t="str">
        <f t="shared" si="98"/>
        <v>GC-6913</v>
      </c>
      <c r="C857" s="2" t="s">
        <v>317</v>
      </c>
      <c r="D857" s="2" t="str">
        <f t="shared" si="99"/>
        <v>6</v>
      </c>
      <c r="E857" s="2" t="str">
        <f t="shared" si="100"/>
        <v>69</v>
      </c>
      <c r="F857" s="2" t="str">
        <f t="shared" si="101"/>
        <v>691</v>
      </c>
      <c r="G857" s="1" t="s">
        <v>774</v>
      </c>
      <c r="H857" s="7">
        <v>0</v>
      </c>
      <c r="I857" s="7"/>
      <c r="J857" s="7">
        <v>0</v>
      </c>
      <c r="K857" s="7">
        <v>0</v>
      </c>
      <c r="L857" s="7">
        <v>0</v>
      </c>
      <c r="M857" s="7"/>
      <c r="N857" s="7">
        <v>0</v>
      </c>
      <c r="O857" s="7">
        <v>0</v>
      </c>
      <c r="P857" s="7">
        <v>0</v>
      </c>
      <c r="Q857" s="7"/>
      <c r="R857" s="7">
        <v>0</v>
      </c>
      <c r="S857" s="7">
        <v>0</v>
      </c>
      <c r="T857" s="7">
        <v>0</v>
      </c>
      <c r="U857" s="7"/>
      <c r="V857" s="7">
        <v>0</v>
      </c>
      <c r="W857" s="7">
        <v>0</v>
      </c>
      <c r="X857" s="7">
        <v>0</v>
      </c>
      <c r="Y857" s="7"/>
      <c r="Z857" s="7">
        <v>0</v>
      </c>
      <c r="AA857" s="7">
        <v>0</v>
      </c>
      <c r="AB857" s="7">
        <v>0</v>
      </c>
      <c r="AC857" s="7"/>
      <c r="AD857" s="7">
        <v>0</v>
      </c>
      <c r="AE857" s="7">
        <v>0</v>
      </c>
      <c r="AF857" s="7">
        <v>0</v>
      </c>
      <c r="AG857" s="29">
        <v>0</v>
      </c>
      <c r="AH857" s="7">
        <v>0</v>
      </c>
      <c r="AI857" s="7">
        <v>0</v>
      </c>
      <c r="AJ857" s="7">
        <v>0</v>
      </c>
      <c r="AK857" s="29">
        <v>0</v>
      </c>
      <c r="AL857" s="7">
        <v>0</v>
      </c>
      <c r="AM857" s="105">
        <v>0</v>
      </c>
      <c r="AN857" s="7">
        <v>0</v>
      </c>
      <c r="AO857" s="11">
        <v>0</v>
      </c>
      <c r="AP857" s="105">
        <v>0</v>
      </c>
      <c r="AQ857" s="11">
        <v>0</v>
      </c>
      <c r="AR857" s="11">
        <v>0</v>
      </c>
      <c r="AS857" s="11">
        <v>0</v>
      </c>
      <c r="AT857" s="11">
        <v>0</v>
      </c>
      <c r="AU857" s="11">
        <v>0</v>
      </c>
      <c r="AV857" s="11">
        <v>0</v>
      </c>
      <c r="AW857" s="11">
        <v>0</v>
      </c>
      <c r="AX857" s="11">
        <v>0</v>
      </c>
      <c r="AZ857" s="11">
        <v>0</v>
      </c>
      <c r="BA857" s="11">
        <v>0</v>
      </c>
    </row>
    <row r="858" spans="1:53" hidden="1" x14ac:dyDescent="0.25">
      <c r="A858">
        <v>7</v>
      </c>
      <c r="B858" t="str">
        <f t="shared" si="98"/>
        <v>GC-6920</v>
      </c>
      <c r="C858" s="2" t="s">
        <v>317</v>
      </c>
      <c r="D858" s="2" t="str">
        <f t="shared" si="99"/>
        <v>6</v>
      </c>
      <c r="E858" s="2" t="str">
        <f t="shared" si="100"/>
        <v>69</v>
      </c>
      <c r="F858" s="2" t="str">
        <f t="shared" si="101"/>
        <v>692</v>
      </c>
      <c r="G858" s="1" t="s">
        <v>982</v>
      </c>
      <c r="H858" s="7">
        <v>0</v>
      </c>
      <c r="I858" s="7"/>
      <c r="J858" s="7">
        <v>0</v>
      </c>
      <c r="K858" s="7">
        <v>0</v>
      </c>
      <c r="L858" s="7">
        <v>0</v>
      </c>
      <c r="M858" s="7"/>
      <c r="N858" s="7">
        <v>0</v>
      </c>
      <c r="O858" s="7">
        <v>0</v>
      </c>
      <c r="P858" s="7">
        <v>0</v>
      </c>
      <c r="Q858" s="7"/>
      <c r="R858" s="7">
        <v>0</v>
      </c>
      <c r="S858" s="7">
        <v>0</v>
      </c>
      <c r="T858" s="7">
        <v>0</v>
      </c>
      <c r="U858" s="7"/>
      <c r="V858" s="7">
        <v>0</v>
      </c>
      <c r="W858" s="7">
        <v>0</v>
      </c>
      <c r="X858" s="7">
        <v>0</v>
      </c>
      <c r="Y858" s="7"/>
      <c r="Z858" s="7">
        <v>0</v>
      </c>
      <c r="AA858" s="7">
        <v>0</v>
      </c>
      <c r="AB858" s="7">
        <v>0</v>
      </c>
      <c r="AC858" s="7"/>
      <c r="AD858" s="7">
        <v>0</v>
      </c>
      <c r="AE858" s="7">
        <v>0</v>
      </c>
      <c r="AF858" s="7">
        <v>0</v>
      </c>
      <c r="AG858" s="29">
        <v>0</v>
      </c>
      <c r="AH858" s="7">
        <v>0</v>
      </c>
      <c r="AI858" s="7">
        <v>0</v>
      </c>
      <c r="AJ858" s="7">
        <v>0</v>
      </c>
      <c r="AK858" s="29">
        <v>0</v>
      </c>
      <c r="AL858" s="7">
        <v>0</v>
      </c>
      <c r="AM858" s="105">
        <v>0</v>
      </c>
      <c r="AN858" s="7">
        <v>0</v>
      </c>
      <c r="AO858" s="11">
        <v>0</v>
      </c>
      <c r="AP858" s="105">
        <v>0</v>
      </c>
      <c r="AQ858" s="11">
        <v>0</v>
      </c>
      <c r="AR858" s="11">
        <v>0</v>
      </c>
      <c r="AS858" s="11">
        <v>0</v>
      </c>
      <c r="AT858" s="11">
        <v>0</v>
      </c>
      <c r="AU858" s="11"/>
      <c r="AV858" s="11">
        <v>0</v>
      </c>
      <c r="AW858" s="11">
        <v>0</v>
      </c>
      <c r="AX858" s="11"/>
      <c r="AZ858" s="11"/>
      <c r="BA858" s="11"/>
    </row>
    <row r="859" spans="1:53" hidden="1" x14ac:dyDescent="0.25">
      <c r="A859">
        <v>7</v>
      </c>
      <c r="B859" t="str">
        <f t="shared" si="98"/>
        <v>GC-6924</v>
      </c>
      <c r="C859" s="2" t="s">
        <v>317</v>
      </c>
      <c r="D859" s="2" t="str">
        <f t="shared" si="99"/>
        <v>6</v>
      </c>
      <c r="E859" s="2" t="str">
        <f t="shared" si="100"/>
        <v>69</v>
      </c>
      <c r="F859" s="2" t="str">
        <f t="shared" si="101"/>
        <v>692</v>
      </c>
      <c r="G859" s="1" t="s">
        <v>775</v>
      </c>
      <c r="H859" s="7">
        <v>0</v>
      </c>
      <c r="I859" s="7"/>
      <c r="J859" s="7">
        <v>0</v>
      </c>
      <c r="K859" s="7">
        <v>0</v>
      </c>
      <c r="L859" s="7">
        <v>0</v>
      </c>
      <c r="M859" s="7"/>
      <c r="N859" s="7">
        <v>0</v>
      </c>
      <c r="O859" s="7">
        <v>0</v>
      </c>
      <c r="P859" s="7">
        <v>0</v>
      </c>
      <c r="Q859" s="7"/>
      <c r="R859" s="7">
        <v>0</v>
      </c>
      <c r="S859" s="7">
        <v>0</v>
      </c>
      <c r="T859" s="7">
        <v>0</v>
      </c>
      <c r="U859" s="7"/>
      <c r="V859" s="7">
        <v>0</v>
      </c>
      <c r="W859" s="7">
        <v>0</v>
      </c>
      <c r="X859" s="7">
        <v>0</v>
      </c>
      <c r="Y859" s="7"/>
      <c r="Z859" s="7">
        <v>0</v>
      </c>
      <c r="AA859" s="7">
        <v>0</v>
      </c>
      <c r="AB859" s="7">
        <v>0</v>
      </c>
      <c r="AC859" s="7"/>
      <c r="AD859" s="7">
        <v>0</v>
      </c>
      <c r="AE859" s="7">
        <v>0</v>
      </c>
      <c r="AF859" s="7">
        <v>0</v>
      </c>
      <c r="AG859" s="29">
        <v>0</v>
      </c>
      <c r="AH859" s="7">
        <v>0</v>
      </c>
      <c r="AI859" s="7">
        <v>0</v>
      </c>
      <c r="AJ859" s="7">
        <v>0</v>
      </c>
      <c r="AK859" s="29">
        <v>0</v>
      </c>
      <c r="AL859" s="7">
        <v>0</v>
      </c>
      <c r="AM859" s="105">
        <v>0</v>
      </c>
      <c r="AN859" s="7">
        <v>0</v>
      </c>
      <c r="AO859" s="11">
        <v>0</v>
      </c>
      <c r="AP859" s="105">
        <v>0</v>
      </c>
      <c r="AQ859" s="11">
        <v>0</v>
      </c>
      <c r="AR859" s="11">
        <v>0</v>
      </c>
      <c r="AS859" s="11">
        <v>0</v>
      </c>
      <c r="AT859" s="11">
        <v>0</v>
      </c>
      <c r="AU859" s="11">
        <v>0</v>
      </c>
      <c r="AV859" s="11">
        <v>0</v>
      </c>
      <c r="AW859" s="11">
        <v>0</v>
      </c>
      <c r="AX859" s="11">
        <v>0</v>
      </c>
      <c r="AZ859" s="11">
        <v>0</v>
      </c>
      <c r="BA859" s="11">
        <v>0</v>
      </c>
    </row>
    <row r="860" spans="1:53" hidden="1" x14ac:dyDescent="0.25">
      <c r="A860">
        <v>7</v>
      </c>
      <c r="B860" t="str">
        <f t="shared" si="98"/>
        <v>GC-6925</v>
      </c>
      <c r="C860" s="2" t="s">
        <v>317</v>
      </c>
      <c r="D860" s="2" t="str">
        <f t="shared" si="99"/>
        <v>6</v>
      </c>
      <c r="E860" s="2" t="str">
        <f t="shared" si="100"/>
        <v>69</v>
      </c>
      <c r="F860" s="2" t="str">
        <f t="shared" si="101"/>
        <v>692</v>
      </c>
      <c r="G860" s="1" t="s">
        <v>776</v>
      </c>
      <c r="H860" s="7">
        <v>0</v>
      </c>
      <c r="I860" s="7"/>
      <c r="J860" s="7">
        <v>0</v>
      </c>
      <c r="K860" s="7">
        <v>0</v>
      </c>
      <c r="L860" s="7">
        <v>0</v>
      </c>
      <c r="M860" s="7"/>
      <c r="N860" s="7">
        <v>0</v>
      </c>
      <c r="O860" s="7">
        <v>0</v>
      </c>
      <c r="P860" s="7">
        <v>0</v>
      </c>
      <c r="Q860" s="7"/>
      <c r="R860" s="7">
        <v>0</v>
      </c>
      <c r="S860" s="7">
        <v>0</v>
      </c>
      <c r="T860" s="7">
        <v>0</v>
      </c>
      <c r="U860" s="7"/>
      <c r="V860" s="7">
        <v>0</v>
      </c>
      <c r="W860" s="7">
        <v>0</v>
      </c>
      <c r="X860" s="7">
        <v>0</v>
      </c>
      <c r="Y860" s="7"/>
      <c r="Z860" s="7">
        <v>0</v>
      </c>
      <c r="AA860" s="7">
        <v>0</v>
      </c>
      <c r="AB860" s="7">
        <v>0</v>
      </c>
      <c r="AC860" s="7"/>
      <c r="AD860" s="7">
        <v>0</v>
      </c>
      <c r="AE860" s="7">
        <v>0</v>
      </c>
      <c r="AF860" s="7">
        <v>0</v>
      </c>
      <c r="AG860" s="29">
        <v>0</v>
      </c>
      <c r="AH860" s="7">
        <v>0</v>
      </c>
      <c r="AI860" s="7">
        <v>0</v>
      </c>
      <c r="AJ860" s="7">
        <v>0</v>
      </c>
      <c r="AK860" s="29">
        <v>0</v>
      </c>
      <c r="AL860" s="7">
        <v>0</v>
      </c>
      <c r="AM860" s="105">
        <v>0</v>
      </c>
      <c r="AN860" s="7">
        <v>0</v>
      </c>
      <c r="AO860" s="11">
        <v>0</v>
      </c>
      <c r="AP860" s="105">
        <v>0</v>
      </c>
      <c r="AQ860" s="11">
        <v>0</v>
      </c>
      <c r="AR860" s="11">
        <v>0</v>
      </c>
      <c r="AS860" s="11">
        <v>0</v>
      </c>
      <c r="AT860" s="11">
        <v>0</v>
      </c>
      <c r="AU860" s="11">
        <v>0</v>
      </c>
      <c r="AV860" s="11">
        <v>0</v>
      </c>
      <c r="AW860" s="11">
        <v>0</v>
      </c>
      <c r="AX860" s="11">
        <v>0</v>
      </c>
      <c r="AZ860" s="11">
        <v>0</v>
      </c>
      <c r="BA860" s="11">
        <v>0</v>
      </c>
    </row>
    <row r="861" spans="1:53" hidden="1" x14ac:dyDescent="0.25">
      <c r="A861">
        <v>7</v>
      </c>
      <c r="B861" t="str">
        <f t="shared" si="98"/>
        <v>GC-6926</v>
      </c>
      <c r="C861" s="2" t="s">
        <v>317</v>
      </c>
      <c r="D861" s="2" t="str">
        <f t="shared" si="99"/>
        <v>6</v>
      </c>
      <c r="E861" s="2" t="str">
        <f t="shared" si="100"/>
        <v>69</v>
      </c>
      <c r="F861" s="2" t="str">
        <f t="shared" si="101"/>
        <v>692</v>
      </c>
      <c r="G861" s="1" t="s">
        <v>777</v>
      </c>
      <c r="H861" s="7">
        <v>0</v>
      </c>
      <c r="I861" s="7"/>
      <c r="J861" s="7">
        <v>0</v>
      </c>
      <c r="K861" s="7">
        <v>0</v>
      </c>
      <c r="L861" s="7">
        <v>0</v>
      </c>
      <c r="M861" s="7"/>
      <c r="N861" s="7">
        <v>0</v>
      </c>
      <c r="O861" s="7">
        <v>0</v>
      </c>
      <c r="P861" s="7">
        <v>0</v>
      </c>
      <c r="Q861" s="7"/>
      <c r="R861" s="7">
        <v>0</v>
      </c>
      <c r="S861" s="7">
        <v>0</v>
      </c>
      <c r="T861" s="7">
        <v>0</v>
      </c>
      <c r="U861" s="7"/>
      <c r="V861" s="7">
        <v>0</v>
      </c>
      <c r="W861" s="7">
        <v>0</v>
      </c>
      <c r="X861" s="7">
        <v>0</v>
      </c>
      <c r="Y861" s="7"/>
      <c r="Z861" s="7">
        <v>0</v>
      </c>
      <c r="AA861" s="7">
        <v>0</v>
      </c>
      <c r="AB861" s="7">
        <v>0</v>
      </c>
      <c r="AC861" s="7"/>
      <c r="AD861" s="7">
        <v>0</v>
      </c>
      <c r="AE861" s="7">
        <v>0</v>
      </c>
      <c r="AF861" s="7">
        <v>0</v>
      </c>
      <c r="AG861" s="29">
        <v>0</v>
      </c>
      <c r="AH861" s="7">
        <v>0</v>
      </c>
      <c r="AI861" s="7">
        <v>0</v>
      </c>
      <c r="AJ861" s="7">
        <v>0</v>
      </c>
      <c r="AK861" s="29">
        <v>0</v>
      </c>
      <c r="AL861" s="7">
        <v>0</v>
      </c>
      <c r="AM861" s="105">
        <v>0</v>
      </c>
      <c r="AN861" s="7">
        <v>0</v>
      </c>
      <c r="AO861" s="11">
        <v>0</v>
      </c>
      <c r="AP861" s="105">
        <v>0</v>
      </c>
      <c r="AQ861" s="11">
        <v>0</v>
      </c>
      <c r="AR861" s="11">
        <v>0</v>
      </c>
      <c r="AS861" s="11">
        <v>0</v>
      </c>
      <c r="AT861" s="11">
        <v>0</v>
      </c>
      <c r="AU861" s="11">
        <v>0</v>
      </c>
      <c r="AV861" s="11">
        <v>0</v>
      </c>
      <c r="AW861" s="11">
        <v>0</v>
      </c>
      <c r="AX861" s="11">
        <v>0</v>
      </c>
      <c r="AZ861" s="11">
        <v>0</v>
      </c>
      <c r="BA861" s="11">
        <v>0</v>
      </c>
    </row>
    <row r="862" spans="1:53" hidden="1" x14ac:dyDescent="0.25">
      <c r="A862">
        <v>7</v>
      </c>
      <c r="B862" t="str">
        <f t="shared" si="98"/>
        <v>GC-6930</v>
      </c>
      <c r="C862" s="2" t="s">
        <v>317</v>
      </c>
      <c r="D862" s="2" t="str">
        <f t="shared" si="99"/>
        <v>6</v>
      </c>
      <c r="E862" s="2" t="str">
        <f t="shared" si="100"/>
        <v>69</v>
      </c>
      <c r="F862" s="2" t="str">
        <f t="shared" si="101"/>
        <v>693</v>
      </c>
      <c r="G862" s="1" t="s">
        <v>983</v>
      </c>
      <c r="H862" s="7">
        <v>0</v>
      </c>
      <c r="I862" s="7"/>
      <c r="J862" s="7">
        <v>0</v>
      </c>
      <c r="K862" s="7">
        <v>0</v>
      </c>
      <c r="L862" s="7">
        <v>0</v>
      </c>
      <c r="M862" s="7"/>
      <c r="N862" s="7">
        <v>0</v>
      </c>
      <c r="O862" s="7">
        <v>0</v>
      </c>
      <c r="P862" s="7">
        <v>0</v>
      </c>
      <c r="Q862" s="7"/>
      <c r="R862" s="7">
        <v>0</v>
      </c>
      <c r="S862" s="7">
        <v>0</v>
      </c>
      <c r="T862" s="7">
        <v>0</v>
      </c>
      <c r="U862" s="7"/>
      <c r="V862" s="7">
        <v>0</v>
      </c>
      <c r="W862" s="7">
        <v>0</v>
      </c>
      <c r="X862" s="7">
        <v>0</v>
      </c>
      <c r="Y862" s="7"/>
      <c r="Z862" s="7">
        <v>0</v>
      </c>
      <c r="AA862" s="7">
        <v>0</v>
      </c>
      <c r="AB862" s="7">
        <v>0</v>
      </c>
      <c r="AC862" s="7"/>
      <c r="AD862" s="7">
        <v>0</v>
      </c>
      <c r="AE862" s="7">
        <v>0</v>
      </c>
      <c r="AF862" s="7">
        <v>0</v>
      </c>
      <c r="AG862" s="29">
        <v>0</v>
      </c>
      <c r="AH862" s="7">
        <v>0</v>
      </c>
      <c r="AI862" s="7">
        <v>0</v>
      </c>
      <c r="AJ862" s="7">
        <v>0</v>
      </c>
      <c r="AK862" s="29">
        <v>0</v>
      </c>
      <c r="AL862" s="7">
        <v>0</v>
      </c>
      <c r="AM862" s="105">
        <v>0</v>
      </c>
      <c r="AN862" s="7">
        <v>0</v>
      </c>
      <c r="AO862" s="11">
        <v>0</v>
      </c>
      <c r="AP862" s="105">
        <v>0</v>
      </c>
      <c r="AQ862" s="11">
        <v>0</v>
      </c>
      <c r="AR862" s="11">
        <v>0</v>
      </c>
      <c r="AS862" s="11">
        <v>0</v>
      </c>
      <c r="AT862" s="11">
        <v>0</v>
      </c>
      <c r="AU862" s="11"/>
      <c r="AV862" s="11">
        <v>0</v>
      </c>
      <c r="AW862" s="11">
        <v>0</v>
      </c>
      <c r="AX862" s="11"/>
      <c r="AZ862" s="11"/>
      <c r="BA862" s="11"/>
    </row>
    <row r="863" spans="1:53" hidden="1" x14ac:dyDescent="0.25">
      <c r="A863">
        <v>7</v>
      </c>
      <c r="B863" t="str">
        <f t="shared" si="98"/>
        <v>GC-6934</v>
      </c>
      <c r="C863" s="2" t="s">
        <v>317</v>
      </c>
      <c r="D863" s="2" t="str">
        <f t="shared" si="99"/>
        <v>6</v>
      </c>
      <c r="E863" s="2" t="str">
        <f t="shared" si="100"/>
        <v>69</v>
      </c>
      <c r="F863" s="2" t="str">
        <f t="shared" si="101"/>
        <v>693</v>
      </c>
      <c r="G863" s="1" t="s">
        <v>778</v>
      </c>
      <c r="H863" s="7">
        <v>0</v>
      </c>
      <c r="I863" s="7"/>
      <c r="J863" s="7">
        <v>0</v>
      </c>
      <c r="K863" s="7">
        <v>0</v>
      </c>
      <c r="L863" s="7">
        <v>0</v>
      </c>
      <c r="M863" s="7"/>
      <c r="N863" s="7">
        <v>0</v>
      </c>
      <c r="O863" s="7">
        <v>0</v>
      </c>
      <c r="P863" s="7">
        <v>0</v>
      </c>
      <c r="Q863" s="7"/>
      <c r="R863" s="7">
        <v>0</v>
      </c>
      <c r="S863" s="7">
        <v>0</v>
      </c>
      <c r="T863" s="7">
        <v>0</v>
      </c>
      <c r="U863" s="7"/>
      <c r="V863" s="7">
        <v>0</v>
      </c>
      <c r="W863" s="7">
        <v>0</v>
      </c>
      <c r="X863" s="7">
        <v>0</v>
      </c>
      <c r="Y863" s="7"/>
      <c r="Z863" s="7">
        <v>0</v>
      </c>
      <c r="AA863" s="7">
        <v>0</v>
      </c>
      <c r="AB863" s="7">
        <v>0</v>
      </c>
      <c r="AC863" s="7"/>
      <c r="AD863" s="7">
        <v>0</v>
      </c>
      <c r="AE863" s="7">
        <v>0</v>
      </c>
      <c r="AF863" s="7">
        <v>0</v>
      </c>
      <c r="AG863" s="29">
        <v>0</v>
      </c>
      <c r="AH863" s="7">
        <v>0</v>
      </c>
      <c r="AI863" s="7">
        <v>0</v>
      </c>
      <c r="AJ863" s="7">
        <v>0</v>
      </c>
      <c r="AK863" s="29">
        <v>0</v>
      </c>
      <c r="AL863" s="7">
        <v>0</v>
      </c>
      <c r="AM863" s="105">
        <v>0</v>
      </c>
      <c r="AN863" s="7">
        <v>0</v>
      </c>
      <c r="AO863" s="11">
        <v>0</v>
      </c>
      <c r="AP863" s="105">
        <v>0</v>
      </c>
      <c r="AQ863" s="11">
        <v>0</v>
      </c>
      <c r="AR863" s="11">
        <v>0</v>
      </c>
      <c r="AS863" s="11">
        <v>0</v>
      </c>
      <c r="AT863" s="11">
        <v>0</v>
      </c>
      <c r="AU863" s="11">
        <v>0</v>
      </c>
      <c r="AV863" s="11">
        <v>0</v>
      </c>
      <c r="AW863" s="11">
        <v>0</v>
      </c>
      <c r="AX863" s="11">
        <v>0</v>
      </c>
      <c r="AZ863" s="11">
        <v>0</v>
      </c>
      <c r="BA863" s="11">
        <v>0</v>
      </c>
    </row>
    <row r="864" spans="1:53" hidden="1" x14ac:dyDescent="0.25">
      <c r="A864">
        <v>7</v>
      </c>
      <c r="B864" t="str">
        <f t="shared" si="98"/>
        <v>GC-6935</v>
      </c>
      <c r="C864" s="2" t="s">
        <v>317</v>
      </c>
      <c r="D864" s="2" t="str">
        <f t="shared" si="99"/>
        <v>6</v>
      </c>
      <c r="E864" s="2" t="str">
        <f t="shared" si="100"/>
        <v>69</v>
      </c>
      <c r="F864" s="2" t="str">
        <f t="shared" si="101"/>
        <v>693</v>
      </c>
      <c r="G864" s="1" t="s">
        <v>779</v>
      </c>
      <c r="H864" s="7">
        <v>0</v>
      </c>
      <c r="I864" s="7"/>
      <c r="J864" s="7">
        <v>0</v>
      </c>
      <c r="K864" s="7">
        <v>0</v>
      </c>
      <c r="L864" s="7">
        <v>0</v>
      </c>
      <c r="M864" s="7"/>
      <c r="N864" s="7">
        <v>0</v>
      </c>
      <c r="O864" s="7">
        <v>0</v>
      </c>
      <c r="P864" s="7">
        <v>0</v>
      </c>
      <c r="Q864" s="7"/>
      <c r="R864" s="7">
        <v>0</v>
      </c>
      <c r="S864" s="7">
        <v>0</v>
      </c>
      <c r="T864" s="7">
        <v>0</v>
      </c>
      <c r="U864" s="7"/>
      <c r="V864" s="7">
        <v>0</v>
      </c>
      <c r="W864" s="7">
        <v>0</v>
      </c>
      <c r="X864" s="7">
        <v>0</v>
      </c>
      <c r="Y864" s="7"/>
      <c r="Z864" s="7">
        <v>0</v>
      </c>
      <c r="AA864" s="7">
        <v>0</v>
      </c>
      <c r="AB864" s="7">
        <v>0</v>
      </c>
      <c r="AC864" s="7"/>
      <c r="AD864" s="7">
        <v>0</v>
      </c>
      <c r="AE864" s="7">
        <v>0</v>
      </c>
      <c r="AF864" s="7">
        <v>0</v>
      </c>
      <c r="AG864" s="29">
        <v>0</v>
      </c>
      <c r="AH864" s="7">
        <v>0</v>
      </c>
      <c r="AI864" s="7">
        <v>0</v>
      </c>
      <c r="AJ864" s="7">
        <v>0</v>
      </c>
      <c r="AK864" s="29">
        <v>0</v>
      </c>
      <c r="AL864" s="7">
        <v>0</v>
      </c>
      <c r="AM864" s="105">
        <v>0</v>
      </c>
      <c r="AN864" s="7">
        <v>0</v>
      </c>
      <c r="AO864" s="11">
        <v>0</v>
      </c>
      <c r="AP864" s="105">
        <v>0</v>
      </c>
      <c r="AQ864" s="11">
        <v>0</v>
      </c>
      <c r="AR864" s="11">
        <v>0</v>
      </c>
      <c r="AS864" s="11">
        <v>0</v>
      </c>
      <c r="AT864" s="11">
        <v>0</v>
      </c>
      <c r="AU864" s="11">
        <v>0</v>
      </c>
      <c r="AV864" s="11">
        <v>0</v>
      </c>
      <c r="AW864" s="11">
        <v>0</v>
      </c>
      <c r="AX864" s="11">
        <v>0</v>
      </c>
      <c r="AZ864" s="11">
        <v>0</v>
      </c>
      <c r="BA864" s="11">
        <v>0</v>
      </c>
    </row>
    <row r="865" spans="1:53" hidden="1" x14ac:dyDescent="0.25">
      <c r="A865">
        <v>7</v>
      </c>
      <c r="B865" t="str">
        <f t="shared" si="98"/>
        <v>GC-6940</v>
      </c>
      <c r="C865" s="2" t="s">
        <v>317</v>
      </c>
      <c r="D865" s="2" t="str">
        <f t="shared" si="99"/>
        <v>6</v>
      </c>
      <c r="E865" s="2" t="str">
        <f t="shared" si="100"/>
        <v>69</v>
      </c>
      <c r="F865" s="2" t="str">
        <f t="shared" si="101"/>
        <v>694</v>
      </c>
      <c r="G865" s="1" t="s">
        <v>780</v>
      </c>
      <c r="H865" s="7">
        <v>0</v>
      </c>
      <c r="I865" s="7"/>
      <c r="J865" s="7">
        <v>0</v>
      </c>
      <c r="K865" s="7">
        <v>0</v>
      </c>
      <c r="L865" s="7">
        <v>0</v>
      </c>
      <c r="M865" s="7"/>
      <c r="N865" s="7">
        <v>0</v>
      </c>
      <c r="O865" s="7">
        <v>0</v>
      </c>
      <c r="P865" s="7">
        <v>0</v>
      </c>
      <c r="Q865" s="7"/>
      <c r="R865" s="7">
        <v>0</v>
      </c>
      <c r="S865" s="7">
        <v>0</v>
      </c>
      <c r="T865" s="7">
        <v>0</v>
      </c>
      <c r="U865" s="7"/>
      <c r="V865" s="7">
        <v>0</v>
      </c>
      <c r="W865" s="7">
        <v>0</v>
      </c>
      <c r="X865" s="7">
        <v>0</v>
      </c>
      <c r="Y865" s="7"/>
      <c r="Z865" s="7">
        <v>0</v>
      </c>
      <c r="AA865" s="7">
        <v>0</v>
      </c>
      <c r="AB865" s="7">
        <v>0</v>
      </c>
      <c r="AC865" s="7"/>
      <c r="AD865" s="7">
        <v>0</v>
      </c>
      <c r="AE865" s="7">
        <v>0</v>
      </c>
      <c r="AF865" s="7">
        <v>0</v>
      </c>
      <c r="AG865" s="29">
        <v>0</v>
      </c>
      <c r="AH865" s="7">
        <v>0</v>
      </c>
      <c r="AI865" s="7">
        <v>0</v>
      </c>
      <c r="AJ865" s="7">
        <v>0</v>
      </c>
      <c r="AK865" s="29">
        <v>0</v>
      </c>
      <c r="AL865" s="7">
        <v>0</v>
      </c>
      <c r="AM865" s="105">
        <v>0</v>
      </c>
      <c r="AN865" s="7">
        <v>0</v>
      </c>
      <c r="AO865" s="11">
        <v>0</v>
      </c>
      <c r="AP865" s="105">
        <v>0</v>
      </c>
      <c r="AQ865" s="11">
        <v>0</v>
      </c>
      <c r="AR865" s="11">
        <v>0</v>
      </c>
      <c r="AS865" s="11">
        <v>0</v>
      </c>
      <c r="AT865" s="11">
        <v>0</v>
      </c>
      <c r="AU865" s="11">
        <v>0</v>
      </c>
      <c r="AV865" s="11">
        <v>0</v>
      </c>
      <c r="AW865" s="11">
        <v>0</v>
      </c>
      <c r="AX865" s="11">
        <v>0</v>
      </c>
      <c r="AZ865" s="11">
        <v>0</v>
      </c>
      <c r="BA865" s="11">
        <v>0</v>
      </c>
    </row>
    <row r="866" spans="1:53" hidden="1" x14ac:dyDescent="0.25">
      <c r="A866">
        <v>7</v>
      </c>
      <c r="B866" t="str">
        <f t="shared" si="98"/>
        <v>GC-6941</v>
      </c>
      <c r="C866" s="2" t="s">
        <v>317</v>
      </c>
      <c r="D866" s="2" t="str">
        <f t="shared" si="99"/>
        <v>6</v>
      </c>
      <c r="E866" s="2" t="str">
        <f t="shared" si="100"/>
        <v>69</v>
      </c>
      <c r="F866" s="2" t="str">
        <f t="shared" si="101"/>
        <v>694</v>
      </c>
      <c r="G866" s="1" t="s">
        <v>984</v>
      </c>
      <c r="H866" s="7">
        <v>0</v>
      </c>
      <c r="I866" s="7"/>
      <c r="J866" s="7">
        <v>0</v>
      </c>
      <c r="K866" s="7">
        <v>0</v>
      </c>
      <c r="L866" s="7">
        <v>0</v>
      </c>
      <c r="M866" s="7"/>
      <c r="N866" s="7">
        <v>0</v>
      </c>
      <c r="O866" s="7">
        <v>0</v>
      </c>
      <c r="P866" s="7">
        <v>0</v>
      </c>
      <c r="Q866" s="7"/>
      <c r="R866" s="7">
        <v>0</v>
      </c>
      <c r="S866" s="7">
        <v>0</v>
      </c>
      <c r="T866" s="7">
        <v>0</v>
      </c>
      <c r="U866" s="7"/>
      <c r="V866" s="7">
        <v>0</v>
      </c>
      <c r="W866" s="7">
        <v>0</v>
      </c>
      <c r="X866" s="7">
        <v>0</v>
      </c>
      <c r="Y866" s="7"/>
      <c r="Z866" s="7">
        <v>0</v>
      </c>
      <c r="AA866" s="7">
        <v>0</v>
      </c>
      <c r="AB866" s="7">
        <v>0</v>
      </c>
      <c r="AC866" s="7"/>
      <c r="AD866" s="7">
        <v>0</v>
      </c>
      <c r="AE866" s="7">
        <v>0</v>
      </c>
      <c r="AF866" s="7">
        <v>0</v>
      </c>
      <c r="AG866" s="29">
        <v>0</v>
      </c>
      <c r="AH866" s="7">
        <v>0</v>
      </c>
      <c r="AI866" s="7">
        <v>0</v>
      </c>
      <c r="AJ866" s="7">
        <v>0</v>
      </c>
      <c r="AK866" s="29">
        <v>0</v>
      </c>
      <c r="AL866" s="7">
        <v>0</v>
      </c>
      <c r="AM866" s="105">
        <v>0</v>
      </c>
      <c r="AN866" s="7">
        <v>0</v>
      </c>
      <c r="AO866" s="11">
        <v>0</v>
      </c>
      <c r="AP866" s="105">
        <v>0</v>
      </c>
      <c r="AQ866" s="11">
        <v>0</v>
      </c>
      <c r="AR866" s="11">
        <v>0</v>
      </c>
      <c r="AS866" s="11">
        <v>0</v>
      </c>
      <c r="AT866" s="11">
        <v>0</v>
      </c>
      <c r="AU866" s="11"/>
      <c r="AV866" s="11">
        <v>0</v>
      </c>
      <c r="AW866" s="11">
        <v>0</v>
      </c>
      <c r="AX866" s="11"/>
      <c r="AZ866" s="11"/>
      <c r="BA866" s="11"/>
    </row>
    <row r="867" spans="1:53" hidden="1" x14ac:dyDescent="0.25">
      <c r="A867">
        <v>7</v>
      </c>
      <c r="B867" t="str">
        <f t="shared" si="98"/>
        <v>GC-6942</v>
      </c>
      <c r="C867" s="2" t="s">
        <v>317</v>
      </c>
      <c r="D867" s="2" t="str">
        <f t="shared" si="99"/>
        <v>6</v>
      </c>
      <c r="E867" s="2" t="str">
        <f t="shared" si="100"/>
        <v>69</v>
      </c>
      <c r="F867" s="2" t="str">
        <f t="shared" si="101"/>
        <v>694</v>
      </c>
      <c r="G867" s="1" t="s">
        <v>985</v>
      </c>
      <c r="H867" s="7">
        <v>0</v>
      </c>
      <c r="I867" s="7"/>
      <c r="J867" s="7">
        <v>0</v>
      </c>
      <c r="K867" s="7">
        <v>0</v>
      </c>
      <c r="L867" s="7">
        <v>0</v>
      </c>
      <c r="M867" s="7"/>
      <c r="N867" s="7">
        <v>0</v>
      </c>
      <c r="O867" s="7">
        <v>0</v>
      </c>
      <c r="P867" s="7">
        <v>0</v>
      </c>
      <c r="Q867" s="7"/>
      <c r="R867" s="7">
        <v>0</v>
      </c>
      <c r="S867" s="7">
        <v>0</v>
      </c>
      <c r="T867" s="7">
        <v>0</v>
      </c>
      <c r="U867" s="7"/>
      <c r="V867" s="7">
        <v>0</v>
      </c>
      <c r="W867" s="7">
        <v>0</v>
      </c>
      <c r="X867" s="7">
        <v>0</v>
      </c>
      <c r="Y867" s="7"/>
      <c r="Z867" s="7">
        <v>0</v>
      </c>
      <c r="AA867" s="7">
        <v>0</v>
      </c>
      <c r="AB867" s="7">
        <v>0</v>
      </c>
      <c r="AC867" s="7"/>
      <c r="AD867" s="7">
        <v>0</v>
      </c>
      <c r="AE867" s="7">
        <v>0</v>
      </c>
      <c r="AF867" s="7">
        <v>0</v>
      </c>
      <c r="AG867" s="29">
        <v>0</v>
      </c>
      <c r="AH867" s="7">
        <v>0</v>
      </c>
      <c r="AI867" s="7">
        <v>0</v>
      </c>
      <c r="AJ867" s="7">
        <v>0</v>
      </c>
      <c r="AK867" s="29">
        <v>0</v>
      </c>
      <c r="AL867" s="7">
        <v>0</v>
      </c>
      <c r="AM867" s="105">
        <v>0</v>
      </c>
      <c r="AN867" s="7">
        <v>0</v>
      </c>
      <c r="AO867" s="11">
        <v>0</v>
      </c>
      <c r="AP867" s="105">
        <v>0</v>
      </c>
      <c r="AQ867" s="11">
        <v>0</v>
      </c>
      <c r="AR867" s="11">
        <v>0</v>
      </c>
      <c r="AS867" s="11">
        <v>0</v>
      </c>
      <c r="AT867" s="11">
        <v>0</v>
      </c>
      <c r="AU867" s="11"/>
      <c r="AV867" s="11">
        <v>0</v>
      </c>
      <c r="AW867" s="11">
        <v>0</v>
      </c>
      <c r="AX867" s="11"/>
      <c r="AZ867" s="11"/>
      <c r="BA867" s="11"/>
    </row>
    <row r="868" spans="1:53" hidden="1" x14ac:dyDescent="0.25">
      <c r="A868">
        <v>7</v>
      </c>
      <c r="B868" t="str">
        <f t="shared" si="98"/>
        <v>GC-6943</v>
      </c>
      <c r="C868" s="2" t="s">
        <v>317</v>
      </c>
      <c r="D868" s="2" t="str">
        <f t="shared" si="99"/>
        <v>6</v>
      </c>
      <c r="E868" s="2" t="str">
        <f t="shared" si="100"/>
        <v>69</v>
      </c>
      <c r="F868" s="2" t="str">
        <f t="shared" si="101"/>
        <v>694</v>
      </c>
      <c r="G868" s="1" t="s">
        <v>986</v>
      </c>
      <c r="H868" s="7">
        <v>0</v>
      </c>
      <c r="I868" s="7"/>
      <c r="J868" s="7">
        <v>0</v>
      </c>
      <c r="K868" s="7">
        <v>0</v>
      </c>
      <c r="L868" s="7">
        <v>0</v>
      </c>
      <c r="M868" s="7"/>
      <c r="N868" s="7">
        <v>0</v>
      </c>
      <c r="O868" s="7">
        <v>0</v>
      </c>
      <c r="P868" s="7">
        <v>0</v>
      </c>
      <c r="Q868" s="7"/>
      <c r="R868" s="7">
        <v>0</v>
      </c>
      <c r="S868" s="7">
        <v>0</v>
      </c>
      <c r="T868" s="7">
        <v>0</v>
      </c>
      <c r="U868" s="7"/>
      <c r="V868" s="7">
        <v>0</v>
      </c>
      <c r="W868" s="7">
        <v>0</v>
      </c>
      <c r="X868" s="7">
        <v>0</v>
      </c>
      <c r="Y868" s="7"/>
      <c r="Z868" s="7">
        <v>0</v>
      </c>
      <c r="AA868" s="7">
        <v>0</v>
      </c>
      <c r="AB868" s="7">
        <v>0</v>
      </c>
      <c r="AC868" s="7"/>
      <c r="AD868" s="7">
        <v>0</v>
      </c>
      <c r="AE868" s="7">
        <v>0</v>
      </c>
      <c r="AF868" s="7">
        <v>0</v>
      </c>
      <c r="AG868" s="29">
        <v>0</v>
      </c>
      <c r="AH868" s="7">
        <v>0</v>
      </c>
      <c r="AI868" s="7">
        <v>0</v>
      </c>
      <c r="AJ868" s="7">
        <v>0</v>
      </c>
      <c r="AK868" s="29">
        <v>0</v>
      </c>
      <c r="AL868" s="7">
        <v>0</v>
      </c>
      <c r="AM868" s="105">
        <v>0</v>
      </c>
      <c r="AN868" s="7">
        <v>0</v>
      </c>
      <c r="AO868" s="11">
        <v>0</v>
      </c>
      <c r="AP868" s="105">
        <v>0</v>
      </c>
      <c r="AQ868" s="11">
        <v>0</v>
      </c>
      <c r="AR868" s="11">
        <v>0</v>
      </c>
      <c r="AS868" s="11">
        <v>0</v>
      </c>
      <c r="AT868" s="11">
        <v>0</v>
      </c>
      <c r="AU868" s="11"/>
      <c r="AV868" s="11">
        <v>0</v>
      </c>
      <c r="AW868" s="11">
        <v>0</v>
      </c>
      <c r="AX868" s="11"/>
      <c r="AZ868" s="11"/>
      <c r="BA868" s="11"/>
    </row>
    <row r="869" spans="1:53" hidden="1" x14ac:dyDescent="0.25">
      <c r="A869">
        <v>7</v>
      </c>
      <c r="B869" t="str">
        <f t="shared" si="98"/>
        <v>GC-6950</v>
      </c>
      <c r="C869" s="2" t="s">
        <v>317</v>
      </c>
      <c r="D869" s="2" t="str">
        <f t="shared" si="99"/>
        <v>6</v>
      </c>
      <c r="E869" s="2" t="str">
        <f t="shared" si="100"/>
        <v>69</v>
      </c>
      <c r="F869" s="2" t="str">
        <f t="shared" si="101"/>
        <v>695</v>
      </c>
      <c r="G869" s="1" t="s">
        <v>781</v>
      </c>
      <c r="H869" s="7">
        <v>0</v>
      </c>
      <c r="I869" s="7"/>
      <c r="J869" s="7">
        <v>0</v>
      </c>
      <c r="K869" s="7">
        <v>0</v>
      </c>
      <c r="L869" s="7">
        <v>0</v>
      </c>
      <c r="M869" s="7"/>
      <c r="N869" s="7">
        <v>0</v>
      </c>
      <c r="O869" s="7">
        <v>0</v>
      </c>
      <c r="P869" s="7">
        <v>0</v>
      </c>
      <c r="Q869" s="7"/>
      <c r="R869" s="7">
        <v>0</v>
      </c>
      <c r="S869" s="7">
        <v>0</v>
      </c>
      <c r="T869" s="7">
        <v>0</v>
      </c>
      <c r="U869" s="7"/>
      <c r="V869" s="7">
        <v>0</v>
      </c>
      <c r="W869" s="7">
        <v>0</v>
      </c>
      <c r="X869" s="7">
        <v>0</v>
      </c>
      <c r="Y869" s="7"/>
      <c r="Z869" s="7">
        <v>0</v>
      </c>
      <c r="AA869" s="7">
        <v>0</v>
      </c>
      <c r="AB869" s="7">
        <v>0</v>
      </c>
      <c r="AC869" s="7"/>
      <c r="AD869" s="7">
        <v>0</v>
      </c>
      <c r="AE869" s="7">
        <v>0</v>
      </c>
      <c r="AF869" s="7">
        <v>0</v>
      </c>
      <c r="AG869" s="29">
        <v>0</v>
      </c>
      <c r="AH869" s="7">
        <v>0</v>
      </c>
      <c r="AI869" s="7">
        <v>0</v>
      </c>
      <c r="AJ869" s="7">
        <v>0</v>
      </c>
      <c r="AK869" s="29">
        <v>0</v>
      </c>
      <c r="AL869" s="7">
        <v>0</v>
      </c>
      <c r="AM869" s="105">
        <v>0</v>
      </c>
      <c r="AN869" s="7">
        <v>0</v>
      </c>
      <c r="AO869" s="11">
        <v>0</v>
      </c>
      <c r="AP869" s="105">
        <v>0</v>
      </c>
      <c r="AQ869" s="11">
        <v>0</v>
      </c>
      <c r="AR869" s="11">
        <v>0</v>
      </c>
      <c r="AS869" s="11">
        <v>0</v>
      </c>
      <c r="AT869" s="11">
        <v>0</v>
      </c>
      <c r="AU869" s="11">
        <v>0</v>
      </c>
      <c r="AV869" s="11">
        <v>0</v>
      </c>
      <c r="AW869" s="11">
        <v>0</v>
      </c>
      <c r="AX869" s="11">
        <v>0</v>
      </c>
      <c r="AZ869" s="11">
        <v>0</v>
      </c>
      <c r="BA869" s="11">
        <v>0</v>
      </c>
    </row>
    <row r="870" spans="1:53" hidden="1" x14ac:dyDescent="0.25">
      <c r="A870">
        <v>7</v>
      </c>
      <c r="B870" t="str">
        <f t="shared" si="98"/>
        <v>GC-7611</v>
      </c>
      <c r="C870" s="2" t="s">
        <v>317</v>
      </c>
      <c r="D870" s="2" t="str">
        <f t="shared" si="99"/>
        <v>7</v>
      </c>
      <c r="E870" s="2" t="str">
        <f t="shared" si="100"/>
        <v>76</v>
      </c>
      <c r="F870" s="2" t="str">
        <f t="shared" si="101"/>
        <v>761</v>
      </c>
      <c r="G870" s="1" t="s">
        <v>784</v>
      </c>
      <c r="H870" s="7">
        <v>0</v>
      </c>
      <c r="I870" s="7"/>
      <c r="J870" s="7">
        <v>0</v>
      </c>
      <c r="K870" s="7">
        <v>0</v>
      </c>
      <c r="L870" s="7">
        <v>0</v>
      </c>
      <c r="M870" s="7"/>
      <c r="N870" s="7">
        <v>0</v>
      </c>
      <c r="O870" s="7">
        <v>0</v>
      </c>
      <c r="P870" s="7">
        <v>0</v>
      </c>
      <c r="Q870" s="7"/>
      <c r="R870" s="7">
        <v>0</v>
      </c>
      <c r="S870" s="7">
        <v>0</v>
      </c>
      <c r="T870" s="7">
        <v>0</v>
      </c>
      <c r="U870" s="7"/>
      <c r="V870" s="7">
        <v>0</v>
      </c>
      <c r="W870" s="7">
        <v>0</v>
      </c>
      <c r="X870" s="7">
        <v>0</v>
      </c>
      <c r="Y870" s="7"/>
      <c r="Z870" s="7">
        <v>0</v>
      </c>
      <c r="AA870" s="7">
        <v>0</v>
      </c>
      <c r="AB870" s="7">
        <v>0</v>
      </c>
      <c r="AC870" s="7"/>
      <c r="AD870" s="7">
        <v>0</v>
      </c>
      <c r="AE870" s="7">
        <v>0</v>
      </c>
      <c r="AF870" s="7">
        <v>0</v>
      </c>
      <c r="AG870" s="29">
        <v>0</v>
      </c>
      <c r="AH870" s="7">
        <v>0</v>
      </c>
      <c r="AI870" s="7">
        <v>0</v>
      </c>
      <c r="AJ870" s="7">
        <v>0</v>
      </c>
      <c r="AK870" s="29">
        <v>0</v>
      </c>
      <c r="AL870" s="7">
        <v>0</v>
      </c>
      <c r="AM870" s="105">
        <v>0</v>
      </c>
      <c r="AN870" s="7">
        <v>0</v>
      </c>
      <c r="AO870" s="11">
        <v>0</v>
      </c>
      <c r="AP870" s="105">
        <v>0</v>
      </c>
      <c r="AQ870" s="11">
        <v>0</v>
      </c>
      <c r="AR870" s="11">
        <v>0</v>
      </c>
      <c r="AS870" s="11">
        <v>0</v>
      </c>
      <c r="AT870" s="11">
        <v>0</v>
      </c>
      <c r="AU870" s="11">
        <v>0</v>
      </c>
      <c r="AV870" s="11">
        <v>0</v>
      </c>
      <c r="AW870" s="11">
        <v>0</v>
      </c>
      <c r="AX870" s="11">
        <v>0</v>
      </c>
      <c r="AZ870" s="11">
        <v>0</v>
      </c>
      <c r="BA870" s="11">
        <v>0</v>
      </c>
    </row>
    <row r="871" spans="1:53" hidden="1" x14ac:dyDescent="0.25">
      <c r="A871">
        <v>7</v>
      </c>
      <c r="B871" t="str">
        <f t="shared" si="98"/>
        <v>GC-7612</v>
      </c>
      <c r="C871" s="2" t="s">
        <v>317</v>
      </c>
      <c r="D871" s="2" t="str">
        <f t="shared" si="99"/>
        <v>7</v>
      </c>
      <c r="E871" s="2" t="str">
        <f t="shared" si="100"/>
        <v>76</v>
      </c>
      <c r="F871" s="2" t="str">
        <f t="shared" si="101"/>
        <v>761</v>
      </c>
      <c r="G871" s="1" t="s">
        <v>785</v>
      </c>
      <c r="H871" s="7">
        <v>0</v>
      </c>
      <c r="I871" s="7"/>
      <c r="J871" s="7">
        <v>0</v>
      </c>
      <c r="K871" s="7">
        <v>0</v>
      </c>
      <c r="L871" s="7">
        <v>0</v>
      </c>
      <c r="M871" s="7"/>
      <c r="N871" s="7">
        <v>0</v>
      </c>
      <c r="O871" s="7">
        <v>0</v>
      </c>
      <c r="P871" s="7">
        <v>0</v>
      </c>
      <c r="Q871" s="7"/>
      <c r="R871" s="7">
        <v>0</v>
      </c>
      <c r="S871" s="7">
        <v>0</v>
      </c>
      <c r="T871" s="7">
        <v>0</v>
      </c>
      <c r="U871" s="7"/>
      <c r="V871" s="7">
        <v>0</v>
      </c>
      <c r="W871" s="7">
        <v>0</v>
      </c>
      <c r="X871" s="7">
        <v>0</v>
      </c>
      <c r="Y871" s="7"/>
      <c r="Z871" s="7">
        <v>0</v>
      </c>
      <c r="AA871" s="7">
        <v>0</v>
      </c>
      <c r="AB871" s="7">
        <v>0</v>
      </c>
      <c r="AC871" s="7"/>
      <c r="AD871" s="7">
        <v>0</v>
      </c>
      <c r="AE871" s="7">
        <v>0</v>
      </c>
      <c r="AF871" s="7">
        <v>0</v>
      </c>
      <c r="AG871" s="29">
        <v>0</v>
      </c>
      <c r="AH871" s="7">
        <v>0</v>
      </c>
      <c r="AI871" s="7">
        <v>0</v>
      </c>
      <c r="AJ871" s="7">
        <v>0</v>
      </c>
      <c r="AK871" s="29">
        <v>0</v>
      </c>
      <c r="AL871" s="7">
        <v>0</v>
      </c>
      <c r="AM871" s="105">
        <v>0</v>
      </c>
      <c r="AN871" s="7">
        <v>0</v>
      </c>
      <c r="AO871" s="11">
        <v>0</v>
      </c>
      <c r="AP871" s="105">
        <v>0</v>
      </c>
      <c r="AQ871" s="11">
        <v>0</v>
      </c>
      <c r="AR871" s="11">
        <v>0</v>
      </c>
      <c r="AS871" s="11">
        <v>0</v>
      </c>
      <c r="AT871" s="11">
        <v>0</v>
      </c>
      <c r="AU871" s="11">
        <v>0</v>
      </c>
      <c r="AV871" s="11">
        <v>0</v>
      </c>
      <c r="AW871" s="11">
        <v>0</v>
      </c>
      <c r="AX871" s="11">
        <v>0</v>
      </c>
      <c r="AZ871" s="11">
        <v>0</v>
      </c>
      <c r="BA871" s="11">
        <v>0</v>
      </c>
    </row>
    <row r="872" spans="1:53" hidden="1" x14ac:dyDescent="0.25">
      <c r="A872">
        <v>7</v>
      </c>
      <c r="B872" t="str">
        <f t="shared" si="98"/>
        <v>GC-7621</v>
      </c>
      <c r="C872" s="2" t="s">
        <v>317</v>
      </c>
      <c r="D872" s="2" t="str">
        <f t="shared" si="99"/>
        <v>7</v>
      </c>
      <c r="E872" s="2" t="str">
        <f t="shared" si="100"/>
        <v>76</v>
      </c>
      <c r="F872" s="2" t="str">
        <f t="shared" si="101"/>
        <v>762</v>
      </c>
      <c r="G872" s="1" t="s">
        <v>786</v>
      </c>
      <c r="H872" s="7">
        <v>0</v>
      </c>
      <c r="I872" s="7"/>
      <c r="J872" s="7">
        <v>0</v>
      </c>
      <c r="K872" s="7">
        <v>0</v>
      </c>
      <c r="L872" s="7">
        <v>0</v>
      </c>
      <c r="M872" s="7"/>
      <c r="N872" s="7">
        <v>0</v>
      </c>
      <c r="O872" s="7">
        <v>0</v>
      </c>
      <c r="P872" s="7">
        <v>0</v>
      </c>
      <c r="Q872" s="7"/>
      <c r="R872" s="7">
        <v>0</v>
      </c>
      <c r="S872" s="7">
        <v>0</v>
      </c>
      <c r="T872" s="7">
        <v>0</v>
      </c>
      <c r="U872" s="7"/>
      <c r="V872" s="7">
        <v>0</v>
      </c>
      <c r="W872" s="7">
        <v>0</v>
      </c>
      <c r="X872" s="7">
        <v>0</v>
      </c>
      <c r="Y872" s="7"/>
      <c r="Z872" s="7">
        <v>0</v>
      </c>
      <c r="AA872" s="7">
        <v>0</v>
      </c>
      <c r="AB872" s="7">
        <v>0</v>
      </c>
      <c r="AC872" s="7"/>
      <c r="AD872" s="7">
        <v>0</v>
      </c>
      <c r="AE872" s="7">
        <v>0</v>
      </c>
      <c r="AF872" s="7">
        <v>0</v>
      </c>
      <c r="AG872" s="29">
        <v>0</v>
      </c>
      <c r="AH872" s="7">
        <v>0</v>
      </c>
      <c r="AI872" s="7">
        <v>0</v>
      </c>
      <c r="AJ872" s="7">
        <v>0</v>
      </c>
      <c r="AK872" s="29">
        <v>0</v>
      </c>
      <c r="AL872" s="7">
        <v>0</v>
      </c>
      <c r="AM872" s="105">
        <v>0</v>
      </c>
      <c r="AN872" s="7">
        <v>0</v>
      </c>
      <c r="AO872" s="11">
        <v>0</v>
      </c>
      <c r="AP872" s="105">
        <v>0</v>
      </c>
      <c r="AQ872" s="11">
        <v>0</v>
      </c>
      <c r="AR872" s="11">
        <v>0</v>
      </c>
      <c r="AS872" s="11">
        <v>0</v>
      </c>
      <c r="AT872" s="11">
        <v>0</v>
      </c>
      <c r="AU872" s="11">
        <v>0</v>
      </c>
      <c r="AV872" s="11">
        <v>0</v>
      </c>
      <c r="AW872" s="11">
        <v>0</v>
      </c>
      <c r="AX872" s="11">
        <v>0</v>
      </c>
      <c r="AZ872" s="11">
        <v>0</v>
      </c>
      <c r="BA872" s="11">
        <v>0</v>
      </c>
    </row>
    <row r="873" spans="1:53" hidden="1" x14ac:dyDescent="0.25">
      <c r="A873">
        <v>7</v>
      </c>
      <c r="B873" t="str">
        <f t="shared" si="98"/>
        <v>GC-7622</v>
      </c>
      <c r="C873" s="2" t="s">
        <v>317</v>
      </c>
      <c r="D873" s="2" t="str">
        <f t="shared" si="99"/>
        <v>7</v>
      </c>
      <c r="E873" s="2" t="str">
        <f t="shared" si="100"/>
        <v>76</v>
      </c>
      <c r="F873" s="2" t="str">
        <f t="shared" si="101"/>
        <v>762</v>
      </c>
      <c r="G873" s="1" t="s">
        <v>787</v>
      </c>
      <c r="H873" s="7">
        <v>0</v>
      </c>
      <c r="I873" s="7"/>
      <c r="J873" s="7">
        <v>0</v>
      </c>
      <c r="K873" s="7">
        <v>0</v>
      </c>
      <c r="L873" s="7">
        <v>0</v>
      </c>
      <c r="M873" s="7"/>
      <c r="N873" s="7">
        <v>0</v>
      </c>
      <c r="O873" s="7">
        <v>0</v>
      </c>
      <c r="P873" s="7">
        <v>0</v>
      </c>
      <c r="Q873" s="7"/>
      <c r="R873" s="7">
        <v>0</v>
      </c>
      <c r="S873" s="7">
        <v>0</v>
      </c>
      <c r="T873" s="7">
        <v>0</v>
      </c>
      <c r="U873" s="7"/>
      <c r="V873" s="7">
        <v>0</v>
      </c>
      <c r="W873" s="7">
        <v>0</v>
      </c>
      <c r="X873" s="7">
        <v>0</v>
      </c>
      <c r="Y873" s="7"/>
      <c r="Z873" s="7">
        <v>0</v>
      </c>
      <c r="AA873" s="7">
        <v>0</v>
      </c>
      <c r="AB873" s="7">
        <v>0</v>
      </c>
      <c r="AC873" s="7"/>
      <c r="AD873" s="7">
        <v>0</v>
      </c>
      <c r="AE873" s="7">
        <v>0</v>
      </c>
      <c r="AF873" s="7">
        <v>0</v>
      </c>
      <c r="AG873" s="29">
        <v>0</v>
      </c>
      <c r="AH873" s="7">
        <v>0</v>
      </c>
      <c r="AI873" s="7">
        <v>0</v>
      </c>
      <c r="AJ873" s="7">
        <v>0</v>
      </c>
      <c r="AK873" s="29">
        <v>0</v>
      </c>
      <c r="AL873" s="7">
        <v>0</v>
      </c>
      <c r="AM873" s="105">
        <v>0</v>
      </c>
      <c r="AN873" s="7">
        <v>0</v>
      </c>
      <c r="AO873" s="11">
        <v>0</v>
      </c>
      <c r="AP873" s="105">
        <v>0</v>
      </c>
      <c r="AQ873" s="11">
        <v>0</v>
      </c>
      <c r="AR873" s="11">
        <v>0</v>
      </c>
      <c r="AS873" s="11">
        <v>0</v>
      </c>
      <c r="AT873" s="11">
        <v>0</v>
      </c>
      <c r="AU873" s="11">
        <v>0</v>
      </c>
      <c r="AV873" s="11">
        <v>0</v>
      </c>
      <c r="AW873" s="11">
        <v>0</v>
      </c>
      <c r="AX873" s="11">
        <v>0</v>
      </c>
      <c r="AZ873" s="11">
        <v>0</v>
      </c>
      <c r="BA873" s="11">
        <v>0</v>
      </c>
    </row>
    <row r="874" spans="1:53" hidden="1" x14ac:dyDescent="0.25">
      <c r="A874">
        <v>7</v>
      </c>
      <c r="B874" t="str">
        <f t="shared" si="98"/>
        <v>GC-7631</v>
      </c>
      <c r="C874" s="2" t="s">
        <v>317</v>
      </c>
      <c r="D874" s="2" t="str">
        <f t="shared" si="99"/>
        <v>7</v>
      </c>
      <c r="E874" s="2" t="str">
        <f t="shared" si="100"/>
        <v>76</v>
      </c>
      <c r="F874" s="2" t="str">
        <f t="shared" si="101"/>
        <v>763</v>
      </c>
      <c r="G874" s="1" t="s">
        <v>788</v>
      </c>
      <c r="H874" s="7">
        <v>0</v>
      </c>
      <c r="I874" s="7"/>
      <c r="J874" s="7">
        <v>0</v>
      </c>
      <c r="K874" s="7">
        <v>0</v>
      </c>
      <c r="L874" s="7">
        <v>0</v>
      </c>
      <c r="M874" s="7"/>
      <c r="N874" s="7">
        <v>0</v>
      </c>
      <c r="O874" s="7">
        <v>0</v>
      </c>
      <c r="P874" s="7">
        <v>0</v>
      </c>
      <c r="Q874" s="7"/>
      <c r="R874" s="7">
        <v>0</v>
      </c>
      <c r="S874" s="7">
        <v>0</v>
      </c>
      <c r="T874" s="7">
        <v>0</v>
      </c>
      <c r="U874" s="7"/>
      <c r="V874" s="7">
        <v>0</v>
      </c>
      <c r="W874" s="7">
        <v>0</v>
      </c>
      <c r="X874" s="7">
        <v>0</v>
      </c>
      <c r="Y874" s="7"/>
      <c r="Z874" s="7">
        <v>0</v>
      </c>
      <c r="AA874" s="7">
        <v>0</v>
      </c>
      <c r="AB874" s="7">
        <v>0</v>
      </c>
      <c r="AC874" s="7"/>
      <c r="AD874" s="7">
        <v>0</v>
      </c>
      <c r="AE874" s="7">
        <v>0</v>
      </c>
      <c r="AF874" s="7">
        <v>0</v>
      </c>
      <c r="AG874" s="29">
        <v>0</v>
      </c>
      <c r="AH874" s="7">
        <v>0</v>
      </c>
      <c r="AI874" s="7">
        <v>0</v>
      </c>
      <c r="AJ874" s="7">
        <v>0</v>
      </c>
      <c r="AK874" s="29">
        <v>0</v>
      </c>
      <c r="AL874" s="7">
        <v>0</v>
      </c>
      <c r="AM874" s="105">
        <v>0</v>
      </c>
      <c r="AN874" s="7">
        <v>0</v>
      </c>
      <c r="AO874" s="11">
        <v>0</v>
      </c>
      <c r="AP874" s="105">
        <v>0</v>
      </c>
      <c r="AQ874" s="11">
        <v>0</v>
      </c>
      <c r="AR874" s="11">
        <v>0</v>
      </c>
      <c r="AS874" s="11">
        <v>0</v>
      </c>
      <c r="AT874" s="11">
        <v>0</v>
      </c>
      <c r="AU874" s="11">
        <v>0</v>
      </c>
      <c r="AV874" s="11">
        <v>0</v>
      </c>
      <c r="AW874" s="11">
        <v>0</v>
      </c>
      <c r="AX874" s="11">
        <v>0</v>
      </c>
      <c r="AZ874" s="11">
        <v>0</v>
      </c>
      <c r="BA874" s="11">
        <v>0</v>
      </c>
    </row>
    <row r="875" spans="1:53" hidden="1" x14ac:dyDescent="0.25">
      <c r="A875">
        <v>7</v>
      </c>
      <c r="B875" t="str">
        <f t="shared" si="98"/>
        <v>GC-7632</v>
      </c>
      <c r="C875" s="2" t="s">
        <v>317</v>
      </c>
      <c r="D875" s="2" t="str">
        <f t="shared" si="99"/>
        <v>7</v>
      </c>
      <c r="E875" s="2" t="str">
        <f t="shared" si="100"/>
        <v>76</v>
      </c>
      <c r="F875" s="2" t="str">
        <f t="shared" si="101"/>
        <v>763</v>
      </c>
      <c r="G875" s="1" t="s">
        <v>789</v>
      </c>
      <c r="H875" s="7">
        <v>1000</v>
      </c>
      <c r="I875" s="7"/>
      <c r="J875" s="7">
        <v>0</v>
      </c>
      <c r="K875" s="7">
        <v>0</v>
      </c>
      <c r="L875" s="7">
        <v>1000</v>
      </c>
      <c r="M875" s="7"/>
      <c r="N875" s="7">
        <v>450</v>
      </c>
      <c r="O875" s="7">
        <v>450</v>
      </c>
      <c r="P875" s="7">
        <v>0</v>
      </c>
      <c r="Q875" s="7"/>
      <c r="R875" s="7">
        <v>549.19299999999998</v>
      </c>
      <c r="S875" s="7">
        <v>549.19299999999998</v>
      </c>
      <c r="T875" s="7">
        <v>1000</v>
      </c>
      <c r="U875" s="7"/>
      <c r="V875" s="7">
        <v>0</v>
      </c>
      <c r="W875" s="7">
        <v>0</v>
      </c>
      <c r="X875" s="7">
        <v>0</v>
      </c>
      <c r="Y875" s="7"/>
      <c r="Z875" s="7">
        <v>0</v>
      </c>
      <c r="AA875" s="7">
        <v>0</v>
      </c>
      <c r="AB875" s="7">
        <v>1800</v>
      </c>
      <c r="AC875" s="7"/>
      <c r="AD875" s="7">
        <v>0</v>
      </c>
      <c r="AE875" s="7">
        <v>0</v>
      </c>
      <c r="AF875" s="7">
        <v>2600</v>
      </c>
      <c r="AG875" s="29">
        <v>0</v>
      </c>
      <c r="AH875" s="7">
        <v>0</v>
      </c>
      <c r="AI875" s="7">
        <v>0</v>
      </c>
      <c r="AJ875" s="7">
        <v>300</v>
      </c>
      <c r="AK875" s="29">
        <v>85.75</v>
      </c>
      <c r="AL875" s="7">
        <v>85.75</v>
      </c>
      <c r="AM875" s="105">
        <v>85.75</v>
      </c>
      <c r="AN875" s="7">
        <v>3985</v>
      </c>
      <c r="AO875" s="11">
        <v>1808.8788</v>
      </c>
      <c r="AP875" s="105">
        <v>1808.8788</v>
      </c>
      <c r="AQ875" s="11">
        <v>1808.8788</v>
      </c>
      <c r="AR875" s="11">
        <v>2780</v>
      </c>
      <c r="AS875" s="11">
        <v>1242.0408</v>
      </c>
      <c r="AT875" s="11">
        <v>1242.0408</v>
      </c>
      <c r="AU875" s="11">
        <v>1242.0408</v>
      </c>
      <c r="AV875" s="11">
        <v>4450</v>
      </c>
      <c r="AW875" s="11">
        <v>2.88</v>
      </c>
      <c r="AX875" s="11">
        <v>0</v>
      </c>
      <c r="AZ875" s="11">
        <v>0</v>
      </c>
      <c r="BA875" s="11">
        <v>0</v>
      </c>
    </row>
    <row r="876" spans="1:53" hidden="1" x14ac:dyDescent="0.25">
      <c r="A876">
        <v>7</v>
      </c>
      <c r="B876" t="str">
        <f t="shared" si="98"/>
        <v>GC-7710</v>
      </c>
      <c r="C876" s="2" t="s">
        <v>317</v>
      </c>
      <c r="D876" s="2" t="str">
        <f t="shared" si="99"/>
        <v>7</v>
      </c>
      <c r="E876" s="2" t="str">
        <f t="shared" si="100"/>
        <v>77</v>
      </c>
      <c r="F876" s="2" t="str">
        <f t="shared" si="101"/>
        <v>771</v>
      </c>
      <c r="G876" s="1" t="s">
        <v>791</v>
      </c>
      <c r="H876" s="7">
        <v>0</v>
      </c>
      <c r="I876" s="7"/>
      <c r="J876" s="7">
        <v>0</v>
      </c>
      <c r="K876" s="7">
        <v>0</v>
      </c>
      <c r="L876" s="7">
        <v>0</v>
      </c>
      <c r="M876" s="7"/>
      <c r="N876" s="7">
        <v>0</v>
      </c>
      <c r="O876" s="7">
        <v>0</v>
      </c>
      <c r="P876" s="7">
        <v>0</v>
      </c>
      <c r="Q876" s="7"/>
      <c r="R876" s="7">
        <v>0</v>
      </c>
      <c r="S876" s="7">
        <v>0</v>
      </c>
      <c r="T876" s="7">
        <v>0</v>
      </c>
      <c r="U876" s="7"/>
      <c r="V876" s="7">
        <v>0</v>
      </c>
      <c r="W876" s="7">
        <v>0</v>
      </c>
      <c r="X876" s="7">
        <v>0</v>
      </c>
      <c r="Y876" s="7"/>
      <c r="Z876" s="7">
        <v>0</v>
      </c>
      <c r="AA876" s="7">
        <v>0</v>
      </c>
      <c r="AB876" s="7">
        <v>0</v>
      </c>
      <c r="AC876" s="7"/>
      <c r="AD876" s="7">
        <v>0</v>
      </c>
      <c r="AE876" s="7">
        <v>0</v>
      </c>
      <c r="AF876" s="7">
        <v>0</v>
      </c>
      <c r="AG876" s="29">
        <v>0</v>
      </c>
      <c r="AH876" s="7">
        <v>0</v>
      </c>
      <c r="AI876" s="7">
        <v>0</v>
      </c>
      <c r="AJ876" s="7">
        <v>0</v>
      </c>
      <c r="AK876" s="29">
        <v>10</v>
      </c>
      <c r="AL876" s="7">
        <v>10</v>
      </c>
      <c r="AM876" s="105">
        <v>10</v>
      </c>
      <c r="AN876" s="7">
        <v>0</v>
      </c>
      <c r="AO876" s="11">
        <v>1</v>
      </c>
      <c r="AP876" s="105">
        <v>1</v>
      </c>
      <c r="AQ876" s="11">
        <v>1</v>
      </c>
      <c r="AR876" s="11">
        <v>0</v>
      </c>
      <c r="AS876" s="11">
        <v>0</v>
      </c>
      <c r="AT876" s="11">
        <v>0</v>
      </c>
      <c r="AU876" s="11">
        <v>0</v>
      </c>
      <c r="AV876" s="11">
        <v>0</v>
      </c>
      <c r="AW876" s="11">
        <v>0</v>
      </c>
      <c r="AX876" s="11">
        <v>0</v>
      </c>
      <c r="AZ876" s="11">
        <v>0</v>
      </c>
      <c r="BA876" s="11">
        <v>0</v>
      </c>
    </row>
    <row r="877" spans="1:53" hidden="1" x14ac:dyDescent="0.25">
      <c r="A877">
        <v>7</v>
      </c>
      <c r="B877" t="str">
        <f t="shared" si="98"/>
        <v>GC-7720</v>
      </c>
      <c r="C877" s="2" t="s">
        <v>317</v>
      </c>
      <c r="D877" s="2" t="str">
        <f t="shared" si="99"/>
        <v>7</v>
      </c>
      <c r="E877" s="2" t="str">
        <f t="shared" si="100"/>
        <v>77</v>
      </c>
      <c r="F877" s="2" t="str">
        <f t="shared" si="101"/>
        <v>772</v>
      </c>
      <c r="G877" s="1" t="s">
        <v>792</v>
      </c>
      <c r="H877" s="7">
        <v>0</v>
      </c>
      <c r="I877" s="7"/>
      <c r="J877" s="7">
        <v>0</v>
      </c>
      <c r="K877" s="7">
        <v>0</v>
      </c>
      <c r="L877" s="7">
        <v>0</v>
      </c>
      <c r="M877" s="7"/>
      <c r="N877" s="7">
        <v>8.58</v>
      </c>
      <c r="O877" s="7">
        <v>8.58</v>
      </c>
      <c r="P877" s="7">
        <v>0</v>
      </c>
      <c r="Q877" s="7"/>
      <c r="R877" s="7">
        <v>0</v>
      </c>
      <c r="S877" s="7">
        <v>0</v>
      </c>
      <c r="T877" s="7">
        <v>0</v>
      </c>
      <c r="U877" s="7"/>
      <c r="V877" s="7">
        <v>0</v>
      </c>
      <c r="W877" s="7">
        <v>0</v>
      </c>
      <c r="X877" s="7">
        <v>1</v>
      </c>
      <c r="Y877" s="7"/>
      <c r="Z877" s="7">
        <v>0</v>
      </c>
      <c r="AA877" s="7">
        <v>0</v>
      </c>
      <c r="AB877" s="7">
        <v>1</v>
      </c>
      <c r="AC877" s="7"/>
      <c r="AD877" s="7">
        <v>0</v>
      </c>
      <c r="AE877" s="7">
        <v>0</v>
      </c>
      <c r="AF877" s="7">
        <v>1</v>
      </c>
      <c r="AG877" s="29">
        <v>0</v>
      </c>
      <c r="AH877" s="7">
        <v>0</v>
      </c>
      <c r="AI877" s="7">
        <v>0</v>
      </c>
      <c r="AJ877" s="7">
        <v>0</v>
      </c>
      <c r="AK877" s="29">
        <v>0</v>
      </c>
      <c r="AL877" s="7">
        <v>0</v>
      </c>
      <c r="AM877" s="105">
        <v>0</v>
      </c>
      <c r="AN877" s="7">
        <v>0</v>
      </c>
      <c r="AO877" s="11">
        <v>0</v>
      </c>
      <c r="AP877" s="105">
        <v>0</v>
      </c>
      <c r="AQ877" s="11">
        <v>0</v>
      </c>
      <c r="AR877" s="11">
        <v>0</v>
      </c>
      <c r="AS877" s="11">
        <v>0</v>
      </c>
      <c r="AT877" s="11">
        <v>0</v>
      </c>
      <c r="AU877" s="11">
        <v>0</v>
      </c>
      <c r="AV877" s="11">
        <v>0</v>
      </c>
      <c r="AW877" s="11">
        <v>0</v>
      </c>
      <c r="AX877" s="11">
        <v>0</v>
      </c>
      <c r="AZ877" s="11">
        <v>0</v>
      </c>
      <c r="BA877" s="11">
        <v>0</v>
      </c>
    </row>
    <row r="878" spans="1:53" hidden="1" x14ac:dyDescent="0.25">
      <c r="A878">
        <v>7</v>
      </c>
      <c r="B878" t="str">
        <f t="shared" si="98"/>
        <v>GC-7730</v>
      </c>
      <c r="C878" s="2" t="s">
        <v>317</v>
      </c>
      <c r="D878" s="2" t="str">
        <f t="shared" si="99"/>
        <v>7</v>
      </c>
      <c r="E878" s="2" t="str">
        <f t="shared" si="100"/>
        <v>77</v>
      </c>
      <c r="F878" s="2" t="str">
        <f t="shared" si="101"/>
        <v>773</v>
      </c>
      <c r="G878" s="1" t="s">
        <v>793</v>
      </c>
      <c r="H878" s="7">
        <v>0</v>
      </c>
      <c r="I878" s="7"/>
      <c r="J878" s="7">
        <v>0</v>
      </c>
      <c r="K878" s="7">
        <v>0</v>
      </c>
      <c r="L878" s="7">
        <v>0</v>
      </c>
      <c r="M878" s="7"/>
      <c r="N878" s="7">
        <v>0</v>
      </c>
      <c r="O878" s="7">
        <v>0</v>
      </c>
      <c r="P878" s="7">
        <v>0</v>
      </c>
      <c r="Q878" s="7"/>
      <c r="R878" s="7">
        <v>0</v>
      </c>
      <c r="S878" s="7">
        <v>0</v>
      </c>
      <c r="T878" s="7">
        <v>0</v>
      </c>
      <c r="U878" s="7"/>
      <c r="V878" s="7">
        <v>0</v>
      </c>
      <c r="W878" s="7">
        <v>0</v>
      </c>
      <c r="X878" s="7">
        <v>0</v>
      </c>
      <c r="Y878" s="7"/>
      <c r="Z878" s="7">
        <v>0</v>
      </c>
      <c r="AA878" s="7">
        <v>0</v>
      </c>
      <c r="AB878" s="7">
        <v>0</v>
      </c>
      <c r="AC878" s="7"/>
      <c r="AD878" s="7">
        <v>0</v>
      </c>
      <c r="AE878" s="7">
        <v>0</v>
      </c>
      <c r="AF878" s="7">
        <v>0</v>
      </c>
      <c r="AG878" s="29">
        <v>0</v>
      </c>
      <c r="AH878" s="7">
        <v>0</v>
      </c>
      <c r="AI878" s="7">
        <v>0</v>
      </c>
      <c r="AJ878" s="7">
        <v>0</v>
      </c>
      <c r="AK878" s="29">
        <v>0</v>
      </c>
      <c r="AL878" s="7">
        <v>0</v>
      </c>
      <c r="AM878" s="105">
        <v>0</v>
      </c>
      <c r="AN878" s="7">
        <v>0</v>
      </c>
      <c r="AO878" s="11">
        <v>0</v>
      </c>
      <c r="AP878" s="105">
        <v>0</v>
      </c>
      <c r="AQ878" s="11">
        <v>0</v>
      </c>
      <c r="AR878" s="11">
        <v>0</v>
      </c>
      <c r="AS878" s="11">
        <v>0</v>
      </c>
      <c r="AT878" s="11">
        <v>0</v>
      </c>
      <c r="AU878" s="11">
        <v>0</v>
      </c>
      <c r="AV878" s="11">
        <v>0</v>
      </c>
      <c r="AW878" s="11">
        <v>0</v>
      </c>
      <c r="AX878" s="11">
        <v>0</v>
      </c>
      <c r="AZ878" s="11">
        <v>0</v>
      </c>
      <c r="BA878" s="11">
        <v>0</v>
      </c>
    </row>
    <row r="879" spans="1:53" hidden="1" x14ac:dyDescent="0.25">
      <c r="A879">
        <v>7</v>
      </c>
      <c r="B879" t="str">
        <f t="shared" si="98"/>
        <v>GC-7740</v>
      </c>
      <c r="C879" s="2" t="s">
        <v>317</v>
      </c>
      <c r="D879" s="2" t="str">
        <f t="shared" si="99"/>
        <v>7</v>
      </c>
      <c r="E879" s="2" t="str">
        <f t="shared" si="100"/>
        <v>77</v>
      </c>
      <c r="F879" s="2" t="str">
        <f t="shared" si="101"/>
        <v>774</v>
      </c>
      <c r="G879" s="1" t="s">
        <v>794</v>
      </c>
      <c r="H879" s="7">
        <v>0</v>
      </c>
      <c r="I879" s="7"/>
      <c r="J879" s="7">
        <v>0</v>
      </c>
      <c r="K879" s="7">
        <v>0</v>
      </c>
      <c r="L879" s="7">
        <v>0</v>
      </c>
      <c r="M879" s="7"/>
      <c r="N879" s="7">
        <v>0</v>
      </c>
      <c r="O879" s="7">
        <v>0</v>
      </c>
      <c r="P879" s="7">
        <v>0</v>
      </c>
      <c r="Q879" s="7"/>
      <c r="R879" s="7">
        <v>0</v>
      </c>
      <c r="S879" s="7">
        <v>0</v>
      </c>
      <c r="T879" s="7">
        <v>0</v>
      </c>
      <c r="U879" s="7"/>
      <c r="V879" s="7">
        <v>0</v>
      </c>
      <c r="W879" s="7">
        <v>0</v>
      </c>
      <c r="X879" s="7">
        <v>0</v>
      </c>
      <c r="Y879" s="7"/>
      <c r="Z879" s="7">
        <v>0</v>
      </c>
      <c r="AA879" s="7">
        <v>0</v>
      </c>
      <c r="AB879" s="7">
        <v>0</v>
      </c>
      <c r="AC879" s="7"/>
      <c r="AD879" s="7">
        <v>0</v>
      </c>
      <c r="AE879" s="7">
        <v>0</v>
      </c>
      <c r="AF879" s="7">
        <v>0</v>
      </c>
      <c r="AG879" s="29">
        <v>0</v>
      </c>
      <c r="AH879" s="7">
        <v>0</v>
      </c>
      <c r="AI879" s="7">
        <v>0</v>
      </c>
      <c r="AJ879" s="7">
        <v>0</v>
      </c>
      <c r="AK879" s="29">
        <v>0</v>
      </c>
      <c r="AL879" s="7">
        <v>0</v>
      </c>
      <c r="AM879" s="105">
        <v>0</v>
      </c>
      <c r="AN879" s="7">
        <v>0</v>
      </c>
      <c r="AO879" s="11">
        <v>0</v>
      </c>
      <c r="AP879" s="105">
        <v>0</v>
      </c>
      <c r="AQ879" s="11">
        <v>0</v>
      </c>
      <c r="AR879" s="11">
        <v>0</v>
      </c>
      <c r="AS879" s="11">
        <v>0</v>
      </c>
      <c r="AT879" s="11">
        <v>0</v>
      </c>
      <c r="AU879" s="11">
        <v>0</v>
      </c>
      <c r="AV879" s="11">
        <v>0</v>
      </c>
      <c r="AW879" s="11">
        <v>0</v>
      </c>
      <c r="AX879" s="11">
        <v>0</v>
      </c>
      <c r="AZ879" s="11">
        <v>0</v>
      </c>
      <c r="BA879" s="11">
        <v>0</v>
      </c>
    </row>
    <row r="880" spans="1:53" hidden="1" x14ac:dyDescent="0.25">
      <c r="A880">
        <v>7</v>
      </c>
      <c r="B880" t="str">
        <f t="shared" si="98"/>
        <v>GC-7750</v>
      </c>
      <c r="C880" s="2" t="s">
        <v>317</v>
      </c>
      <c r="D880" s="2" t="str">
        <f t="shared" si="99"/>
        <v>7</v>
      </c>
      <c r="E880" s="2" t="str">
        <f t="shared" si="100"/>
        <v>77</v>
      </c>
      <c r="F880" s="2" t="str">
        <f t="shared" si="101"/>
        <v>775</v>
      </c>
      <c r="G880" s="1" t="s">
        <v>795</v>
      </c>
      <c r="H880" s="7">
        <v>0</v>
      </c>
      <c r="I880" s="7"/>
      <c r="J880" s="7">
        <v>0</v>
      </c>
      <c r="K880" s="7">
        <v>0</v>
      </c>
      <c r="L880" s="7">
        <v>0</v>
      </c>
      <c r="M880" s="7"/>
      <c r="N880" s="7">
        <v>0</v>
      </c>
      <c r="O880" s="7">
        <v>0</v>
      </c>
      <c r="P880" s="7">
        <v>0</v>
      </c>
      <c r="Q880" s="7"/>
      <c r="R880" s="7">
        <v>0</v>
      </c>
      <c r="S880" s="7">
        <v>0</v>
      </c>
      <c r="T880" s="7">
        <v>0</v>
      </c>
      <c r="U880" s="7"/>
      <c r="V880" s="7">
        <v>0</v>
      </c>
      <c r="W880" s="7">
        <v>0</v>
      </c>
      <c r="X880" s="7">
        <v>0</v>
      </c>
      <c r="Y880" s="7"/>
      <c r="Z880" s="7">
        <v>0</v>
      </c>
      <c r="AA880" s="7">
        <v>0</v>
      </c>
      <c r="AB880" s="7">
        <v>0</v>
      </c>
      <c r="AC880" s="7"/>
      <c r="AD880" s="7">
        <v>0</v>
      </c>
      <c r="AE880" s="7">
        <v>0</v>
      </c>
      <c r="AF880" s="7">
        <v>0</v>
      </c>
      <c r="AG880" s="29">
        <v>0</v>
      </c>
      <c r="AH880" s="7">
        <v>0</v>
      </c>
      <c r="AI880" s="7">
        <v>0</v>
      </c>
      <c r="AJ880" s="7">
        <v>0</v>
      </c>
      <c r="AK880" s="29">
        <v>0</v>
      </c>
      <c r="AL880" s="7">
        <v>0</v>
      </c>
      <c r="AM880" s="105">
        <v>0</v>
      </c>
      <c r="AN880" s="7">
        <v>0</v>
      </c>
      <c r="AO880" s="11">
        <v>0</v>
      </c>
      <c r="AP880" s="105">
        <v>0</v>
      </c>
      <c r="AQ880" s="11">
        <v>0</v>
      </c>
      <c r="AR880" s="11">
        <v>0</v>
      </c>
      <c r="AS880" s="11">
        <v>0</v>
      </c>
      <c r="AT880" s="11">
        <v>0</v>
      </c>
      <c r="AU880" s="11">
        <v>0</v>
      </c>
      <c r="AV880" s="11">
        <v>0</v>
      </c>
      <c r="AW880" s="11">
        <v>0</v>
      </c>
      <c r="AX880" s="11">
        <v>0</v>
      </c>
      <c r="AZ880" s="11">
        <v>0</v>
      </c>
      <c r="BA880" s="11">
        <v>0</v>
      </c>
    </row>
    <row r="881" spans="1:53" hidden="1" x14ac:dyDescent="0.25">
      <c r="A881">
        <v>7</v>
      </c>
      <c r="B881" t="str">
        <f t="shared" si="98"/>
        <v>GC-7760</v>
      </c>
      <c r="C881" s="2" t="s">
        <v>317</v>
      </c>
      <c r="D881" s="2" t="str">
        <f t="shared" si="99"/>
        <v>7</v>
      </c>
      <c r="E881" s="2" t="str">
        <f t="shared" si="100"/>
        <v>77</v>
      </c>
      <c r="F881" s="2" t="str">
        <f t="shared" si="101"/>
        <v>776</v>
      </c>
      <c r="G881" s="1" t="s">
        <v>2392</v>
      </c>
      <c r="H881" s="7">
        <v>0</v>
      </c>
      <c r="I881" s="7"/>
      <c r="J881" s="7">
        <v>0</v>
      </c>
      <c r="K881" s="7">
        <v>0</v>
      </c>
      <c r="L881" s="7">
        <v>0</v>
      </c>
      <c r="M881" s="7"/>
      <c r="N881" s="7">
        <v>0</v>
      </c>
      <c r="O881" s="7">
        <v>0</v>
      </c>
      <c r="P881" s="7">
        <v>0</v>
      </c>
      <c r="Q881" s="7"/>
      <c r="R881" s="7">
        <v>0</v>
      </c>
      <c r="S881" s="7">
        <v>0</v>
      </c>
      <c r="T881" s="7">
        <v>0</v>
      </c>
      <c r="U881" s="7"/>
      <c r="V881" s="7">
        <v>0</v>
      </c>
      <c r="W881" s="7">
        <v>0</v>
      </c>
      <c r="X881" s="7">
        <v>0</v>
      </c>
      <c r="Y881" s="7"/>
      <c r="Z881" s="7">
        <v>0</v>
      </c>
      <c r="AA881" s="7">
        <v>0</v>
      </c>
      <c r="AB881" s="7">
        <v>0</v>
      </c>
      <c r="AC881" s="7"/>
      <c r="AD881" s="7">
        <v>0</v>
      </c>
      <c r="AE881" s="7">
        <v>0</v>
      </c>
      <c r="AF881" s="7">
        <v>0</v>
      </c>
      <c r="AG881" s="29">
        <v>0</v>
      </c>
      <c r="AH881" s="7">
        <v>0</v>
      </c>
      <c r="AI881" s="7">
        <v>0</v>
      </c>
      <c r="AJ881" s="7">
        <v>0</v>
      </c>
      <c r="AK881" s="29">
        <v>0</v>
      </c>
      <c r="AL881" s="7">
        <v>0</v>
      </c>
      <c r="AM881" s="105">
        <v>0</v>
      </c>
      <c r="AN881" s="7">
        <v>0</v>
      </c>
      <c r="AO881" s="11">
        <v>0</v>
      </c>
      <c r="AP881" s="105">
        <v>0</v>
      </c>
      <c r="AQ881" s="11">
        <v>0</v>
      </c>
      <c r="AR881" s="11">
        <v>0</v>
      </c>
      <c r="AS881" s="11">
        <v>0</v>
      </c>
      <c r="AT881" s="11">
        <v>0</v>
      </c>
      <c r="AU881" s="11"/>
      <c r="AV881" s="11">
        <v>0</v>
      </c>
      <c r="AW881" s="11">
        <v>0</v>
      </c>
      <c r="AX881" s="11"/>
      <c r="AZ881" s="11"/>
      <c r="BA881" s="11"/>
    </row>
    <row r="882" spans="1:53" hidden="1" x14ac:dyDescent="0.25">
      <c r="A882">
        <v>7</v>
      </c>
      <c r="B882" t="str">
        <f t="shared" si="98"/>
        <v>GC-7770</v>
      </c>
      <c r="C882" s="2" t="s">
        <v>317</v>
      </c>
      <c r="D882" s="2" t="str">
        <f t="shared" si="99"/>
        <v>7</v>
      </c>
      <c r="E882" s="2" t="str">
        <f t="shared" si="100"/>
        <v>77</v>
      </c>
      <c r="F882" s="2" t="str">
        <f t="shared" si="101"/>
        <v>777</v>
      </c>
      <c r="G882" s="1" t="s">
        <v>796</v>
      </c>
      <c r="H882" s="7">
        <v>0</v>
      </c>
      <c r="I882" s="7"/>
      <c r="J882" s="7">
        <v>0</v>
      </c>
      <c r="K882" s="7">
        <v>0</v>
      </c>
      <c r="L882" s="7">
        <v>0</v>
      </c>
      <c r="M882" s="7"/>
      <c r="N882" s="7">
        <v>0</v>
      </c>
      <c r="O882" s="7">
        <v>0</v>
      </c>
      <c r="P882" s="7">
        <v>0</v>
      </c>
      <c r="Q882" s="7"/>
      <c r="R882" s="7">
        <v>0</v>
      </c>
      <c r="S882" s="7">
        <v>0</v>
      </c>
      <c r="T882" s="7">
        <v>0</v>
      </c>
      <c r="U882" s="7"/>
      <c r="V882" s="7">
        <v>0</v>
      </c>
      <c r="W882" s="7">
        <v>0</v>
      </c>
      <c r="X882" s="7">
        <v>0</v>
      </c>
      <c r="Y882" s="7"/>
      <c r="Z882" s="7">
        <v>0</v>
      </c>
      <c r="AA882" s="7">
        <v>0</v>
      </c>
      <c r="AB882" s="7">
        <v>0</v>
      </c>
      <c r="AC882" s="7"/>
      <c r="AD882" s="7">
        <v>0</v>
      </c>
      <c r="AE882" s="7">
        <v>0</v>
      </c>
      <c r="AF882" s="7">
        <v>0</v>
      </c>
      <c r="AG882" s="29">
        <v>0</v>
      </c>
      <c r="AH882" s="7">
        <v>0</v>
      </c>
      <c r="AI882" s="7">
        <v>0</v>
      </c>
      <c r="AJ882" s="7">
        <v>0</v>
      </c>
      <c r="AK882" s="29">
        <v>0</v>
      </c>
      <c r="AL882" s="7">
        <v>0</v>
      </c>
      <c r="AM882" s="105">
        <v>0</v>
      </c>
      <c r="AN882" s="7">
        <v>0</v>
      </c>
      <c r="AO882" s="11">
        <v>0</v>
      </c>
      <c r="AP882" s="105">
        <v>0</v>
      </c>
      <c r="AQ882" s="11">
        <v>0</v>
      </c>
      <c r="AR882" s="11">
        <v>0</v>
      </c>
      <c r="AS882" s="11">
        <v>0</v>
      </c>
      <c r="AT882" s="11">
        <v>0</v>
      </c>
      <c r="AU882" s="11">
        <v>0</v>
      </c>
      <c r="AV882" s="11">
        <v>0</v>
      </c>
      <c r="AW882" s="11">
        <v>0</v>
      </c>
      <c r="AX882" s="11">
        <v>0</v>
      </c>
      <c r="AZ882" s="11">
        <v>0</v>
      </c>
      <c r="BA882" s="11">
        <v>0</v>
      </c>
    </row>
    <row r="883" spans="1:53" hidden="1" x14ac:dyDescent="0.25">
      <c r="A883">
        <v>7</v>
      </c>
      <c r="B883" t="str">
        <f t="shared" si="98"/>
        <v>GC-7780</v>
      </c>
      <c r="C883" s="2" t="s">
        <v>317</v>
      </c>
      <c r="D883" s="2" t="str">
        <f t="shared" ref="D883:D914" si="102">LEFT($G883,1)</f>
        <v>7</v>
      </c>
      <c r="E883" s="2" t="str">
        <f t="shared" ref="E883:E914" si="103">LEFT($G883,2)</f>
        <v>77</v>
      </c>
      <c r="F883" s="2" t="str">
        <f t="shared" ref="F883:F914" si="104">LEFT($G883,3)</f>
        <v>778</v>
      </c>
      <c r="G883" s="1" t="s">
        <v>798</v>
      </c>
      <c r="H883" s="7">
        <v>0</v>
      </c>
      <c r="I883" s="7"/>
      <c r="J883" s="7">
        <v>0</v>
      </c>
      <c r="K883" s="7">
        <v>0</v>
      </c>
      <c r="L883" s="7">
        <v>0</v>
      </c>
      <c r="M883" s="7"/>
      <c r="N883" s="7">
        <v>0</v>
      </c>
      <c r="O883" s="7">
        <v>0</v>
      </c>
      <c r="P883" s="7">
        <v>0</v>
      </c>
      <c r="Q883" s="7"/>
      <c r="R883" s="7">
        <v>0</v>
      </c>
      <c r="S883" s="7">
        <v>0</v>
      </c>
      <c r="T883" s="7">
        <v>0</v>
      </c>
      <c r="U883" s="7"/>
      <c r="V883" s="7">
        <v>0</v>
      </c>
      <c r="W883" s="7">
        <v>0</v>
      </c>
      <c r="X883" s="7">
        <v>0</v>
      </c>
      <c r="Y883" s="7"/>
      <c r="Z883" s="7">
        <v>0</v>
      </c>
      <c r="AA883" s="7">
        <v>0</v>
      </c>
      <c r="AB883" s="7">
        <v>0</v>
      </c>
      <c r="AC883" s="7"/>
      <c r="AD883" s="7">
        <v>0</v>
      </c>
      <c r="AE883" s="7">
        <v>0</v>
      </c>
      <c r="AF883" s="7">
        <v>0</v>
      </c>
      <c r="AG883" s="29">
        <v>0</v>
      </c>
      <c r="AH883" s="7">
        <v>0</v>
      </c>
      <c r="AI883" s="7">
        <v>0</v>
      </c>
      <c r="AJ883" s="7">
        <v>0</v>
      </c>
      <c r="AK883" s="29">
        <v>0</v>
      </c>
      <c r="AL883" s="7">
        <v>0</v>
      </c>
      <c r="AM883" s="105">
        <v>0</v>
      </c>
      <c r="AN883" s="7">
        <v>0</v>
      </c>
      <c r="AO883" s="11">
        <v>0</v>
      </c>
      <c r="AP883" s="105">
        <v>0</v>
      </c>
      <c r="AQ883" s="11">
        <v>0</v>
      </c>
      <c r="AR883" s="11">
        <v>0</v>
      </c>
      <c r="AS883" s="11">
        <v>0</v>
      </c>
      <c r="AT883" s="11">
        <v>0</v>
      </c>
      <c r="AU883" s="11">
        <v>0</v>
      </c>
      <c r="AV883" s="11">
        <v>0</v>
      </c>
      <c r="AW883" s="11">
        <v>0</v>
      </c>
      <c r="AX883" s="11">
        <v>0</v>
      </c>
      <c r="AZ883" s="11">
        <v>0</v>
      </c>
      <c r="BA883" s="11">
        <v>0</v>
      </c>
    </row>
    <row r="884" spans="1:53" hidden="1" x14ac:dyDescent="0.25">
      <c r="A884">
        <v>7</v>
      </c>
      <c r="B884" t="str">
        <f t="shared" si="98"/>
        <v>GC-7800</v>
      </c>
      <c r="C884" s="2" t="s">
        <v>317</v>
      </c>
      <c r="D884" s="2" t="str">
        <f t="shared" si="102"/>
        <v>7</v>
      </c>
      <c r="E884" s="2" t="str">
        <f t="shared" si="103"/>
        <v>78</v>
      </c>
      <c r="F884" s="2" t="str">
        <f t="shared" si="104"/>
        <v>780</v>
      </c>
      <c r="G884" s="1" t="s">
        <v>801</v>
      </c>
      <c r="H884" s="7">
        <v>0</v>
      </c>
      <c r="I884" s="7"/>
      <c r="J884" s="7">
        <v>0</v>
      </c>
      <c r="K884" s="7">
        <v>0</v>
      </c>
      <c r="L884" s="7">
        <v>0</v>
      </c>
      <c r="M884" s="7"/>
      <c r="N884" s="7">
        <v>0</v>
      </c>
      <c r="O884" s="7">
        <v>0</v>
      </c>
      <c r="P884" s="7">
        <v>0</v>
      </c>
      <c r="Q884" s="7"/>
      <c r="R884" s="7">
        <v>0</v>
      </c>
      <c r="S884" s="7">
        <v>0</v>
      </c>
      <c r="T884" s="7">
        <v>0</v>
      </c>
      <c r="U884" s="7"/>
      <c r="V884" s="7">
        <v>0</v>
      </c>
      <c r="W884" s="7">
        <v>0</v>
      </c>
      <c r="X884" s="7">
        <v>0</v>
      </c>
      <c r="Y884" s="7"/>
      <c r="Z884" s="7">
        <v>0</v>
      </c>
      <c r="AA884" s="7">
        <v>0</v>
      </c>
      <c r="AB884" s="7">
        <v>0</v>
      </c>
      <c r="AC884" s="7"/>
      <c r="AD884" s="7">
        <v>0</v>
      </c>
      <c r="AE884" s="7">
        <v>0</v>
      </c>
      <c r="AF884" s="7">
        <v>0</v>
      </c>
      <c r="AG884" s="29">
        <v>0</v>
      </c>
      <c r="AH884" s="7">
        <v>0</v>
      </c>
      <c r="AI884" s="7">
        <v>0</v>
      </c>
      <c r="AJ884" s="7">
        <v>0</v>
      </c>
      <c r="AK884" s="29">
        <v>0</v>
      </c>
      <c r="AL884" s="7">
        <v>0</v>
      </c>
      <c r="AM884" s="105">
        <v>0</v>
      </c>
      <c r="AN884" s="7">
        <v>0</v>
      </c>
      <c r="AO884" s="11">
        <v>0</v>
      </c>
      <c r="AP884" s="105">
        <v>0</v>
      </c>
      <c r="AQ884" s="11">
        <v>0</v>
      </c>
      <c r="AR884" s="11">
        <v>0</v>
      </c>
      <c r="AS884" s="11">
        <v>0</v>
      </c>
      <c r="AT884" s="11">
        <v>0</v>
      </c>
      <c r="AU884" s="11">
        <v>0</v>
      </c>
      <c r="AV884" s="11">
        <v>0</v>
      </c>
      <c r="AW884" s="11">
        <v>0</v>
      </c>
      <c r="AX884" s="11">
        <v>0</v>
      </c>
      <c r="AZ884" s="11">
        <v>0</v>
      </c>
      <c r="BA884" s="11">
        <v>0</v>
      </c>
    </row>
    <row r="885" spans="1:53" hidden="1" x14ac:dyDescent="0.25">
      <c r="A885">
        <v>7</v>
      </c>
      <c r="B885" t="str">
        <f t="shared" si="98"/>
        <v>GC-8610</v>
      </c>
      <c r="C885" s="2" t="s">
        <v>317</v>
      </c>
      <c r="D885" s="2" t="str">
        <f t="shared" si="102"/>
        <v>8</v>
      </c>
      <c r="E885" s="2" t="str">
        <f t="shared" si="103"/>
        <v>86</v>
      </c>
      <c r="F885" s="2" t="str">
        <f t="shared" si="104"/>
        <v>861</v>
      </c>
      <c r="G885" s="1" t="s">
        <v>804</v>
      </c>
      <c r="H885" s="7">
        <v>200</v>
      </c>
      <c r="I885" s="7"/>
      <c r="J885" s="7">
        <v>128.857</v>
      </c>
      <c r="K885" s="7">
        <v>128.857</v>
      </c>
      <c r="L885" s="7">
        <v>150</v>
      </c>
      <c r="M885" s="7"/>
      <c r="N885" s="7">
        <v>259.55099999999999</v>
      </c>
      <c r="O885" s="7">
        <v>259.55099999999999</v>
      </c>
      <c r="P885" s="7">
        <v>150</v>
      </c>
      <c r="Q885" s="7"/>
      <c r="R885" s="7">
        <v>197.02799999999999</v>
      </c>
      <c r="S885" s="7">
        <v>197.02801999999997</v>
      </c>
      <c r="T885" s="7">
        <v>150</v>
      </c>
      <c r="U885" s="7"/>
      <c r="V885" s="7">
        <v>233.755</v>
      </c>
      <c r="W885" s="7">
        <v>233.755</v>
      </c>
      <c r="X885" s="7">
        <v>150</v>
      </c>
      <c r="Y885" s="7"/>
      <c r="Z885" s="7">
        <v>252.99299999999999</v>
      </c>
      <c r="AA885" s="7">
        <v>264.62738000000002</v>
      </c>
      <c r="AB885" s="7">
        <v>345</v>
      </c>
      <c r="AC885" s="7"/>
      <c r="AD885" s="7">
        <v>205.79585</v>
      </c>
      <c r="AE885" s="7">
        <v>205.79585</v>
      </c>
      <c r="AF885" s="7">
        <v>265</v>
      </c>
      <c r="AG885" s="29">
        <v>158.85339999999999</v>
      </c>
      <c r="AH885" s="7">
        <v>158.85339999999999</v>
      </c>
      <c r="AI885" s="7">
        <v>158.85339999999999</v>
      </c>
      <c r="AJ885" s="7">
        <v>265</v>
      </c>
      <c r="AK885" s="29">
        <v>433.54300000000001</v>
      </c>
      <c r="AL885" s="7">
        <v>433.54300000000001</v>
      </c>
      <c r="AM885" s="105">
        <v>433.54300000000001</v>
      </c>
      <c r="AN885" s="7">
        <v>165</v>
      </c>
      <c r="AO885" s="11">
        <v>263.54300000000001</v>
      </c>
      <c r="AP885" s="105">
        <v>263.54300000000001</v>
      </c>
      <c r="AQ885" s="11">
        <v>0</v>
      </c>
      <c r="AR885" s="11">
        <v>165</v>
      </c>
      <c r="AS885" s="11">
        <v>0</v>
      </c>
      <c r="AT885" s="11">
        <v>0</v>
      </c>
      <c r="AU885" s="11">
        <v>0</v>
      </c>
      <c r="AV885" s="11">
        <v>0</v>
      </c>
      <c r="AW885" s="11">
        <v>0</v>
      </c>
      <c r="AX885" s="11">
        <v>0</v>
      </c>
      <c r="AZ885" s="11">
        <v>0</v>
      </c>
      <c r="BA885" s="11">
        <v>11506</v>
      </c>
    </row>
    <row r="886" spans="1:53" hidden="1" x14ac:dyDescent="0.25">
      <c r="A886">
        <v>7</v>
      </c>
      <c r="B886" t="str">
        <f t="shared" si="98"/>
        <v>GC-8620</v>
      </c>
      <c r="C886" s="2" t="s">
        <v>317</v>
      </c>
      <c r="D886" s="2" t="str">
        <f t="shared" si="102"/>
        <v>8</v>
      </c>
      <c r="E886" s="2" t="str">
        <f t="shared" si="103"/>
        <v>86</v>
      </c>
      <c r="F886" s="2" t="str">
        <f t="shared" si="104"/>
        <v>862</v>
      </c>
      <c r="G886" s="1" t="s">
        <v>805</v>
      </c>
      <c r="H886" s="7">
        <v>0</v>
      </c>
      <c r="I886" s="7"/>
      <c r="J886" s="7">
        <v>0</v>
      </c>
      <c r="K886" s="7">
        <v>0</v>
      </c>
      <c r="L886" s="7">
        <v>0</v>
      </c>
      <c r="M886" s="7"/>
      <c r="N886" s="7">
        <v>0</v>
      </c>
      <c r="O886" s="7">
        <v>0</v>
      </c>
      <c r="P886" s="7">
        <v>0</v>
      </c>
      <c r="Q886" s="7"/>
      <c r="R886" s="7">
        <v>0</v>
      </c>
      <c r="S886" s="7">
        <v>0</v>
      </c>
      <c r="T886" s="7">
        <v>0</v>
      </c>
      <c r="U886" s="7"/>
      <c r="V886" s="7">
        <v>0</v>
      </c>
      <c r="W886" s="7">
        <v>0</v>
      </c>
      <c r="X886" s="7">
        <v>0</v>
      </c>
      <c r="Y886" s="7"/>
      <c r="Z886" s="7">
        <v>0</v>
      </c>
      <c r="AA886" s="7">
        <v>0</v>
      </c>
      <c r="AB886" s="7">
        <v>0</v>
      </c>
      <c r="AC886" s="7"/>
      <c r="AD886" s="7">
        <v>0</v>
      </c>
      <c r="AE886" s="7">
        <v>0</v>
      </c>
      <c r="AF886" s="7">
        <v>0</v>
      </c>
      <c r="AG886" s="29">
        <v>0</v>
      </c>
      <c r="AH886" s="7">
        <v>0</v>
      </c>
      <c r="AI886" s="7">
        <v>0</v>
      </c>
      <c r="AJ886" s="7">
        <v>0</v>
      </c>
      <c r="AK886" s="29">
        <v>0</v>
      </c>
      <c r="AL886" s="7">
        <v>0</v>
      </c>
      <c r="AM886" s="105">
        <v>0</v>
      </c>
      <c r="AN886" s="7">
        <v>0</v>
      </c>
      <c r="AO886" s="11">
        <v>0</v>
      </c>
      <c r="AP886" s="105">
        <v>0</v>
      </c>
      <c r="AQ886" s="11">
        <v>0</v>
      </c>
      <c r="AR886" s="11">
        <v>0</v>
      </c>
      <c r="AS886" s="11">
        <v>0</v>
      </c>
      <c r="AT886" s="11">
        <v>0</v>
      </c>
      <c r="AU886" s="11">
        <v>0</v>
      </c>
      <c r="AV886" s="11">
        <v>0</v>
      </c>
      <c r="AW886" s="11">
        <v>0</v>
      </c>
      <c r="AX886" s="11">
        <v>0</v>
      </c>
      <c r="AZ886" s="11">
        <v>0</v>
      </c>
      <c r="BA886" s="11">
        <v>0</v>
      </c>
    </row>
    <row r="887" spans="1:53" hidden="1" x14ac:dyDescent="0.25">
      <c r="A887">
        <v>7</v>
      </c>
      <c r="B887" t="str">
        <f t="shared" si="98"/>
        <v>GC-8630</v>
      </c>
      <c r="C887" s="2" t="s">
        <v>317</v>
      </c>
      <c r="D887" s="2" t="str">
        <f t="shared" si="102"/>
        <v>8</v>
      </c>
      <c r="E887" s="2" t="str">
        <f t="shared" si="103"/>
        <v>86</v>
      </c>
      <c r="F887" s="2" t="str">
        <f t="shared" si="104"/>
        <v>863</v>
      </c>
      <c r="G887" s="1" t="s">
        <v>806</v>
      </c>
      <c r="H887" s="7">
        <v>0</v>
      </c>
      <c r="I887" s="7"/>
      <c r="J887" s="7">
        <v>0</v>
      </c>
      <c r="K887" s="7">
        <v>0</v>
      </c>
      <c r="L887" s="7">
        <v>0</v>
      </c>
      <c r="M887" s="7"/>
      <c r="N887" s="7">
        <v>0</v>
      </c>
      <c r="O887" s="7">
        <v>0</v>
      </c>
      <c r="P887" s="7">
        <v>0</v>
      </c>
      <c r="Q887" s="7"/>
      <c r="R887" s="7">
        <v>0</v>
      </c>
      <c r="S887" s="7">
        <v>0</v>
      </c>
      <c r="T887" s="7">
        <v>0</v>
      </c>
      <c r="U887" s="7"/>
      <c r="V887" s="7">
        <v>0</v>
      </c>
      <c r="W887" s="7">
        <v>0</v>
      </c>
      <c r="X887" s="7">
        <v>0</v>
      </c>
      <c r="Y887" s="7"/>
      <c r="Z887" s="7">
        <v>0</v>
      </c>
      <c r="AA887" s="7">
        <v>0</v>
      </c>
      <c r="AB887" s="7">
        <v>0</v>
      </c>
      <c r="AC887" s="7"/>
      <c r="AD887" s="7">
        <v>0</v>
      </c>
      <c r="AE887" s="7">
        <v>0</v>
      </c>
      <c r="AF887" s="7">
        <v>0</v>
      </c>
      <c r="AG887" s="29">
        <v>0</v>
      </c>
      <c r="AH887" s="7">
        <v>0</v>
      </c>
      <c r="AI887" s="7">
        <v>0</v>
      </c>
      <c r="AJ887" s="7">
        <v>0</v>
      </c>
      <c r="AK887" s="29">
        <v>0</v>
      </c>
      <c r="AL887" s="7">
        <v>0</v>
      </c>
      <c r="AM887" s="105">
        <v>0</v>
      </c>
      <c r="AN887" s="7">
        <v>0</v>
      </c>
      <c r="AO887" s="11">
        <v>0</v>
      </c>
      <c r="AP887" s="105">
        <v>0</v>
      </c>
      <c r="AQ887" s="11">
        <v>0</v>
      </c>
      <c r="AR887" s="11">
        <v>0</v>
      </c>
      <c r="AS887" s="11">
        <v>0</v>
      </c>
      <c r="AT887" s="11">
        <v>0</v>
      </c>
      <c r="AU887" s="11">
        <v>0</v>
      </c>
      <c r="AV887" s="11">
        <v>0</v>
      </c>
      <c r="AW887" s="11">
        <v>0</v>
      </c>
      <c r="AX887" s="11">
        <v>0</v>
      </c>
      <c r="AZ887" s="11">
        <v>0</v>
      </c>
      <c r="BA887" s="11">
        <v>0</v>
      </c>
    </row>
    <row r="888" spans="1:53" hidden="1" x14ac:dyDescent="0.25">
      <c r="A888">
        <v>7</v>
      </c>
      <c r="B888" t="str">
        <f t="shared" si="98"/>
        <v>GC-8640</v>
      </c>
      <c r="C888" s="2" t="s">
        <v>317</v>
      </c>
      <c r="D888" s="2" t="str">
        <f t="shared" si="102"/>
        <v>8</v>
      </c>
      <c r="E888" s="2" t="str">
        <f t="shared" si="103"/>
        <v>86</v>
      </c>
      <c r="F888" s="2" t="str">
        <f t="shared" si="104"/>
        <v>864</v>
      </c>
      <c r="G888" s="1" t="s">
        <v>807</v>
      </c>
      <c r="H888" s="7">
        <v>0</v>
      </c>
      <c r="I888" s="7"/>
      <c r="J888" s="7">
        <v>0</v>
      </c>
      <c r="K888" s="7">
        <v>0</v>
      </c>
      <c r="L888" s="7">
        <v>0</v>
      </c>
      <c r="M888" s="7"/>
      <c r="N888" s="7">
        <v>0</v>
      </c>
      <c r="O888" s="7">
        <v>0</v>
      </c>
      <c r="P888" s="7">
        <v>0</v>
      </c>
      <c r="Q888" s="7"/>
      <c r="R888" s="7">
        <v>0</v>
      </c>
      <c r="S888" s="7">
        <v>0</v>
      </c>
      <c r="T888" s="7">
        <v>0</v>
      </c>
      <c r="U888" s="7"/>
      <c r="V888" s="7">
        <v>0</v>
      </c>
      <c r="W888" s="7">
        <v>0</v>
      </c>
      <c r="X888" s="7">
        <v>0</v>
      </c>
      <c r="Y888" s="7"/>
      <c r="Z888" s="7">
        <v>0</v>
      </c>
      <c r="AA888" s="7">
        <v>0</v>
      </c>
      <c r="AB888" s="7">
        <v>0</v>
      </c>
      <c r="AC888" s="7"/>
      <c r="AD888" s="7">
        <v>0</v>
      </c>
      <c r="AE888" s="7">
        <v>0</v>
      </c>
      <c r="AF888" s="7">
        <v>0</v>
      </c>
      <c r="AG888" s="29">
        <v>0</v>
      </c>
      <c r="AH888" s="7">
        <v>0</v>
      </c>
      <c r="AI888" s="7">
        <v>0</v>
      </c>
      <c r="AJ888" s="7">
        <v>0</v>
      </c>
      <c r="AK888" s="29">
        <v>0</v>
      </c>
      <c r="AL888" s="7">
        <v>0</v>
      </c>
      <c r="AM888" s="105">
        <v>0</v>
      </c>
      <c r="AN888" s="7">
        <v>0</v>
      </c>
      <c r="AO888" s="11">
        <v>0</v>
      </c>
      <c r="AP888" s="105">
        <v>0</v>
      </c>
      <c r="AQ888" s="11">
        <v>0</v>
      </c>
      <c r="AR888" s="11">
        <v>0</v>
      </c>
      <c r="AS888" s="11">
        <v>0</v>
      </c>
      <c r="AT888" s="11">
        <v>0</v>
      </c>
      <c r="AU888" s="11">
        <v>0</v>
      </c>
      <c r="AV888" s="11">
        <v>0</v>
      </c>
      <c r="AW888" s="11">
        <v>0</v>
      </c>
      <c r="AX888" s="11">
        <v>0</v>
      </c>
      <c r="AZ888" s="11">
        <v>0</v>
      </c>
      <c r="BA888" s="11">
        <v>0</v>
      </c>
    </row>
    <row r="889" spans="1:53" hidden="1" x14ac:dyDescent="0.25">
      <c r="A889">
        <v>7</v>
      </c>
      <c r="B889" t="str">
        <f t="shared" si="98"/>
        <v>GC-8650</v>
      </c>
      <c r="C889" s="2" t="s">
        <v>317</v>
      </c>
      <c r="D889" s="2" t="str">
        <f t="shared" si="102"/>
        <v>8</v>
      </c>
      <c r="E889" s="2" t="str">
        <f t="shared" si="103"/>
        <v>86</v>
      </c>
      <c r="F889" s="2" t="str">
        <f t="shared" si="104"/>
        <v>865</v>
      </c>
      <c r="G889" s="1" t="s">
        <v>808</v>
      </c>
      <c r="H889" s="7">
        <v>0</v>
      </c>
      <c r="I889" s="7"/>
      <c r="J889" s="7">
        <v>0</v>
      </c>
      <c r="K889" s="7">
        <v>0</v>
      </c>
      <c r="L889" s="7">
        <v>0</v>
      </c>
      <c r="M889" s="7"/>
      <c r="N889" s="7">
        <v>0</v>
      </c>
      <c r="O889" s="7">
        <v>0</v>
      </c>
      <c r="P889" s="7">
        <v>0</v>
      </c>
      <c r="Q889" s="7"/>
      <c r="R889" s="7">
        <v>0</v>
      </c>
      <c r="S889" s="7">
        <v>0</v>
      </c>
      <c r="T889" s="7">
        <v>0</v>
      </c>
      <c r="U889" s="7"/>
      <c r="V889" s="7">
        <v>0</v>
      </c>
      <c r="W889" s="7">
        <v>0</v>
      </c>
      <c r="X889" s="7">
        <v>0</v>
      </c>
      <c r="Y889" s="7"/>
      <c r="Z889" s="7">
        <v>0</v>
      </c>
      <c r="AA889" s="7">
        <v>0</v>
      </c>
      <c r="AB889" s="7">
        <v>0</v>
      </c>
      <c r="AC889" s="7"/>
      <c r="AD889" s="7">
        <v>0</v>
      </c>
      <c r="AE889" s="7">
        <v>0</v>
      </c>
      <c r="AF889" s="7">
        <v>0</v>
      </c>
      <c r="AG889" s="29">
        <v>0</v>
      </c>
      <c r="AH889" s="7">
        <v>0</v>
      </c>
      <c r="AI889" s="7">
        <v>0</v>
      </c>
      <c r="AJ889" s="7">
        <v>0</v>
      </c>
      <c r="AK889" s="29">
        <v>0</v>
      </c>
      <c r="AL889" s="7">
        <v>0</v>
      </c>
      <c r="AM889" s="105">
        <v>0</v>
      </c>
      <c r="AN889" s="7">
        <v>0</v>
      </c>
      <c r="AO889" s="11">
        <v>0</v>
      </c>
      <c r="AP889" s="105">
        <v>0</v>
      </c>
      <c r="AQ889" s="11">
        <v>0</v>
      </c>
      <c r="AR889" s="11">
        <v>0</v>
      </c>
      <c r="AS889" s="11">
        <v>0</v>
      </c>
      <c r="AT889" s="11">
        <v>0</v>
      </c>
      <c r="AU889" s="11">
        <v>0</v>
      </c>
      <c r="AV889" s="11">
        <v>0</v>
      </c>
      <c r="AW889" s="11">
        <v>0</v>
      </c>
      <c r="AX889" s="11">
        <v>0</v>
      </c>
      <c r="AZ889" s="11">
        <v>0</v>
      </c>
      <c r="BA889" s="11">
        <v>0</v>
      </c>
    </row>
    <row r="890" spans="1:53" hidden="1" x14ac:dyDescent="0.25">
      <c r="A890">
        <v>7</v>
      </c>
      <c r="B890" t="str">
        <f t="shared" si="98"/>
        <v>GC-8660</v>
      </c>
      <c r="C890" s="2" t="s">
        <v>317</v>
      </c>
      <c r="D890" s="2" t="str">
        <f t="shared" si="102"/>
        <v>8</v>
      </c>
      <c r="E890" s="2" t="str">
        <f t="shared" si="103"/>
        <v>86</v>
      </c>
      <c r="F890" s="2" t="str">
        <f t="shared" si="104"/>
        <v>866</v>
      </c>
      <c r="G890" s="1" t="s">
        <v>809</v>
      </c>
      <c r="H890" s="7">
        <v>0</v>
      </c>
      <c r="I890" s="7"/>
      <c r="J890" s="7">
        <v>0</v>
      </c>
      <c r="K890" s="7">
        <v>0</v>
      </c>
      <c r="L890" s="7">
        <v>0</v>
      </c>
      <c r="M890" s="7"/>
      <c r="N890" s="7">
        <v>0</v>
      </c>
      <c r="O890" s="7">
        <v>0</v>
      </c>
      <c r="P890" s="7">
        <v>0</v>
      </c>
      <c r="Q890" s="7"/>
      <c r="R890" s="7">
        <v>0</v>
      </c>
      <c r="S890" s="7">
        <v>0</v>
      </c>
      <c r="T890" s="7">
        <v>0</v>
      </c>
      <c r="U890" s="7"/>
      <c r="V890" s="7">
        <v>0</v>
      </c>
      <c r="W890" s="7">
        <v>0</v>
      </c>
      <c r="X890" s="7">
        <v>0</v>
      </c>
      <c r="Y890" s="7"/>
      <c r="Z890" s="7">
        <v>0</v>
      </c>
      <c r="AA890" s="7">
        <v>0</v>
      </c>
      <c r="AB890" s="7">
        <v>0</v>
      </c>
      <c r="AC890" s="7"/>
      <c r="AD890" s="7">
        <v>0</v>
      </c>
      <c r="AE890" s="7">
        <v>0</v>
      </c>
      <c r="AF890" s="7">
        <v>0</v>
      </c>
      <c r="AG890" s="29">
        <v>0</v>
      </c>
      <c r="AH890" s="7">
        <v>0</v>
      </c>
      <c r="AI890" s="7">
        <v>0</v>
      </c>
      <c r="AJ890" s="7">
        <v>0</v>
      </c>
      <c r="AK890" s="29">
        <v>0</v>
      </c>
      <c r="AL890" s="7">
        <v>0</v>
      </c>
      <c r="AM890" s="105">
        <v>0</v>
      </c>
      <c r="AN890" s="7">
        <v>0</v>
      </c>
      <c r="AO890" s="11">
        <v>0</v>
      </c>
      <c r="AP890" s="105">
        <v>0</v>
      </c>
      <c r="AQ890" s="11">
        <v>0</v>
      </c>
      <c r="AR890" s="11">
        <v>0</v>
      </c>
      <c r="AS890" s="11">
        <v>0</v>
      </c>
      <c r="AT890" s="11">
        <v>0</v>
      </c>
      <c r="AU890" s="11">
        <v>0</v>
      </c>
      <c r="AV890" s="11">
        <v>0</v>
      </c>
      <c r="AW890" s="11">
        <v>0</v>
      </c>
      <c r="AX890" s="11">
        <v>0</v>
      </c>
      <c r="AZ890" s="11">
        <v>0</v>
      </c>
      <c r="BA890" s="11">
        <v>0</v>
      </c>
    </row>
    <row r="891" spans="1:53" hidden="1" x14ac:dyDescent="0.25">
      <c r="A891">
        <v>7</v>
      </c>
      <c r="B891" t="str">
        <f t="shared" si="98"/>
        <v>GC-8670</v>
      </c>
      <c r="C891" s="2" t="s">
        <v>317</v>
      </c>
      <c r="D891" s="2" t="str">
        <f t="shared" si="102"/>
        <v>8</v>
      </c>
      <c r="E891" s="2" t="str">
        <f t="shared" si="103"/>
        <v>86</v>
      </c>
      <c r="F891" s="2" t="str">
        <f t="shared" si="104"/>
        <v>867</v>
      </c>
      <c r="G891" s="1" t="s">
        <v>810</v>
      </c>
      <c r="H891" s="7">
        <v>0</v>
      </c>
      <c r="I891" s="7"/>
      <c r="J891" s="7">
        <v>0</v>
      </c>
      <c r="K891" s="7">
        <v>0</v>
      </c>
      <c r="L891" s="7">
        <v>0</v>
      </c>
      <c r="M891" s="7"/>
      <c r="N891" s="7">
        <v>0</v>
      </c>
      <c r="O891" s="7">
        <v>0</v>
      </c>
      <c r="P891" s="7">
        <v>0</v>
      </c>
      <c r="Q891" s="7"/>
      <c r="R891" s="7">
        <v>0</v>
      </c>
      <c r="S891" s="7">
        <v>0</v>
      </c>
      <c r="T891" s="7">
        <v>0</v>
      </c>
      <c r="U891" s="7"/>
      <c r="V891" s="7">
        <v>0</v>
      </c>
      <c r="W891" s="7">
        <v>0</v>
      </c>
      <c r="X891" s="7">
        <v>0</v>
      </c>
      <c r="Y891" s="7"/>
      <c r="Z891" s="7">
        <v>0</v>
      </c>
      <c r="AA891" s="7">
        <v>0</v>
      </c>
      <c r="AB891" s="7">
        <v>0</v>
      </c>
      <c r="AC891" s="7"/>
      <c r="AD891" s="7">
        <v>0</v>
      </c>
      <c r="AE891" s="7">
        <v>0</v>
      </c>
      <c r="AF891" s="7">
        <v>0</v>
      </c>
      <c r="AG891" s="29">
        <v>0</v>
      </c>
      <c r="AH891" s="7">
        <v>0</v>
      </c>
      <c r="AI891" s="7">
        <v>0</v>
      </c>
      <c r="AJ891" s="7">
        <v>0</v>
      </c>
      <c r="AK891" s="29">
        <v>0</v>
      </c>
      <c r="AL891" s="7">
        <v>0</v>
      </c>
      <c r="AM891" s="105">
        <v>0</v>
      </c>
      <c r="AN891" s="7">
        <v>0</v>
      </c>
      <c r="AO891" s="11">
        <v>0</v>
      </c>
      <c r="AP891" s="105">
        <v>0</v>
      </c>
      <c r="AQ891" s="11">
        <v>0</v>
      </c>
      <c r="AR891" s="11">
        <v>0</v>
      </c>
      <c r="AS891" s="11">
        <v>0</v>
      </c>
      <c r="AT891" s="11">
        <v>0</v>
      </c>
      <c r="AU891" s="11">
        <v>0</v>
      </c>
      <c r="AV891" s="11">
        <v>0</v>
      </c>
      <c r="AW891" s="11">
        <v>0</v>
      </c>
      <c r="AX891" s="11">
        <v>0</v>
      </c>
      <c r="AZ891" s="11">
        <v>0</v>
      </c>
      <c r="BA891" s="11"/>
    </row>
    <row r="892" spans="1:53" hidden="1" x14ac:dyDescent="0.25">
      <c r="A892">
        <v>7</v>
      </c>
      <c r="B892" t="str">
        <f t="shared" si="98"/>
        <v>GC-8680</v>
      </c>
      <c r="C892" s="2" t="s">
        <v>317</v>
      </c>
      <c r="D892" s="2" t="str">
        <f t="shared" si="102"/>
        <v>8</v>
      </c>
      <c r="E892" s="2" t="str">
        <f t="shared" si="103"/>
        <v>86</v>
      </c>
      <c r="F892" s="2" t="str">
        <f t="shared" si="104"/>
        <v>868</v>
      </c>
      <c r="G892" s="1" t="s">
        <v>3546</v>
      </c>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29"/>
      <c r="AH892" s="7"/>
      <c r="AI892" s="7"/>
      <c r="AJ892" s="7"/>
      <c r="AK892" s="29"/>
      <c r="AL892" s="7"/>
      <c r="AM892" s="105"/>
      <c r="AN892" s="7"/>
      <c r="AO892" s="11"/>
      <c r="AP892" s="105"/>
      <c r="AQ892" s="11"/>
      <c r="AR892" s="11"/>
      <c r="AS892" s="11"/>
      <c r="AT892" s="11"/>
      <c r="AU892" s="11"/>
      <c r="AV892" s="11">
        <v>0</v>
      </c>
      <c r="AW892" s="11">
        <v>0</v>
      </c>
      <c r="AX892" s="11"/>
      <c r="AZ892" s="11"/>
      <c r="BA892" s="11"/>
    </row>
    <row r="893" spans="1:53" hidden="1" x14ac:dyDescent="0.25">
      <c r="A893">
        <v>7</v>
      </c>
      <c r="B893" t="str">
        <f t="shared" si="98"/>
        <v>GC-8710</v>
      </c>
      <c r="C893" s="2" t="s">
        <v>317</v>
      </c>
      <c r="D893" s="2" t="str">
        <f t="shared" si="102"/>
        <v>8</v>
      </c>
      <c r="E893" s="2" t="str">
        <f t="shared" si="103"/>
        <v>87</v>
      </c>
      <c r="F893" s="2" t="str">
        <f t="shared" si="104"/>
        <v>871</v>
      </c>
      <c r="G893" s="1" t="s">
        <v>812</v>
      </c>
      <c r="H893" s="7">
        <v>0</v>
      </c>
      <c r="I893" s="7"/>
      <c r="J893" s="7">
        <v>50</v>
      </c>
      <c r="K893" s="7">
        <v>50</v>
      </c>
      <c r="L893" s="7">
        <v>50</v>
      </c>
      <c r="M893" s="7"/>
      <c r="N893" s="7">
        <v>40</v>
      </c>
      <c r="O893" s="7">
        <v>40</v>
      </c>
      <c r="P893" s="7">
        <v>50</v>
      </c>
      <c r="Q893" s="7"/>
      <c r="R893" s="7">
        <v>0</v>
      </c>
      <c r="S893" s="7">
        <v>0</v>
      </c>
      <c r="T893" s="7">
        <v>50</v>
      </c>
      <c r="U893" s="7"/>
      <c r="V893" s="7">
        <v>0</v>
      </c>
      <c r="W893" s="7">
        <v>0</v>
      </c>
      <c r="X893" s="7">
        <v>410</v>
      </c>
      <c r="Y893" s="7"/>
      <c r="Z893" s="7">
        <v>20</v>
      </c>
      <c r="AA893" s="7">
        <v>20</v>
      </c>
      <c r="AB893" s="7">
        <v>20</v>
      </c>
      <c r="AC893" s="7"/>
      <c r="AD893" s="7">
        <v>24.11007</v>
      </c>
      <c r="AE893" s="7">
        <v>24.11007</v>
      </c>
      <c r="AF893" s="7">
        <v>20</v>
      </c>
      <c r="AG893" s="29">
        <v>40</v>
      </c>
      <c r="AH893" s="7">
        <v>40</v>
      </c>
      <c r="AI893" s="7">
        <v>40</v>
      </c>
      <c r="AJ893" s="7">
        <v>20</v>
      </c>
      <c r="AK893" s="29">
        <v>30</v>
      </c>
      <c r="AL893" s="7">
        <v>30</v>
      </c>
      <c r="AM893" s="105">
        <v>30</v>
      </c>
      <c r="AN893" s="7">
        <v>20</v>
      </c>
      <c r="AO893" s="11">
        <v>20</v>
      </c>
      <c r="AP893" s="105">
        <v>20</v>
      </c>
      <c r="AQ893" s="11">
        <v>0</v>
      </c>
      <c r="AR893" s="11">
        <v>20</v>
      </c>
      <c r="AS893" s="11">
        <v>0</v>
      </c>
      <c r="AT893" s="11">
        <v>0</v>
      </c>
      <c r="AU893" s="11">
        <v>0</v>
      </c>
      <c r="AV893" s="11">
        <v>0</v>
      </c>
      <c r="AW893" s="11">
        <v>0</v>
      </c>
      <c r="AX893" s="11">
        <v>0</v>
      </c>
      <c r="AZ893" s="11">
        <v>0</v>
      </c>
      <c r="BA893" s="11">
        <v>6599</v>
      </c>
    </row>
    <row r="894" spans="1:53" hidden="1" x14ac:dyDescent="0.25">
      <c r="A894">
        <v>7</v>
      </c>
      <c r="B894" t="str">
        <f t="shared" si="98"/>
        <v>GC-8720</v>
      </c>
      <c r="C894" s="2" t="s">
        <v>317</v>
      </c>
      <c r="D894" s="2" t="str">
        <f t="shared" si="102"/>
        <v>8</v>
      </c>
      <c r="E894" s="2" t="str">
        <f t="shared" si="103"/>
        <v>87</v>
      </c>
      <c r="F894" s="2" t="str">
        <f t="shared" si="104"/>
        <v>872</v>
      </c>
      <c r="G894" s="1" t="s">
        <v>813</v>
      </c>
      <c r="H894" s="7">
        <v>0</v>
      </c>
      <c r="I894" s="7"/>
      <c r="J894" s="7">
        <v>0</v>
      </c>
      <c r="K894" s="7">
        <v>0</v>
      </c>
      <c r="L894" s="7">
        <v>0</v>
      </c>
      <c r="M894" s="7"/>
      <c r="N894" s="7">
        <v>0</v>
      </c>
      <c r="O894" s="7">
        <v>0</v>
      </c>
      <c r="P894" s="7">
        <v>0</v>
      </c>
      <c r="Q894" s="7"/>
      <c r="R894" s="7">
        <v>0</v>
      </c>
      <c r="S894" s="7">
        <v>0</v>
      </c>
      <c r="T894" s="7">
        <v>0</v>
      </c>
      <c r="U894" s="7"/>
      <c r="V894" s="7">
        <v>0</v>
      </c>
      <c r="W894" s="7">
        <v>0</v>
      </c>
      <c r="X894" s="7">
        <v>0</v>
      </c>
      <c r="Y894" s="7"/>
      <c r="Z894" s="7">
        <v>0</v>
      </c>
      <c r="AA894" s="7">
        <v>0</v>
      </c>
      <c r="AB894" s="7">
        <v>0</v>
      </c>
      <c r="AC894" s="7"/>
      <c r="AD894" s="7">
        <v>0</v>
      </c>
      <c r="AE894" s="7">
        <v>0</v>
      </c>
      <c r="AF894" s="7">
        <v>0</v>
      </c>
      <c r="AG894" s="29">
        <v>0</v>
      </c>
      <c r="AH894" s="7">
        <v>0</v>
      </c>
      <c r="AI894" s="7">
        <v>0</v>
      </c>
      <c r="AJ894" s="7">
        <v>0</v>
      </c>
      <c r="AK894" s="29">
        <v>0</v>
      </c>
      <c r="AL894" s="7">
        <v>0</v>
      </c>
      <c r="AM894" s="105">
        <v>0</v>
      </c>
      <c r="AN894" s="7">
        <v>0</v>
      </c>
      <c r="AO894" s="11">
        <v>0</v>
      </c>
      <c r="AP894" s="105">
        <v>0</v>
      </c>
      <c r="AQ894" s="11">
        <v>0</v>
      </c>
      <c r="AR894" s="11">
        <v>0</v>
      </c>
      <c r="AS894" s="11">
        <v>0</v>
      </c>
      <c r="AT894" s="11">
        <v>0</v>
      </c>
      <c r="AU894" s="11">
        <v>0</v>
      </c>
      <c r="AV894" s="11">
        <v>0</v>
      </c>
      <c r="AW894" s="11">
        <v>0</v>
      </c>
      <c r="AX894" s="11">
        <v>0</v>
      </c>
      <c r="AZ894" s="11">
        <v>0</v>
      </c>
      <c r="BA894" s="11">
        <v>0</v>
      </c>
    </row>
    <row r="895" spans="1:53" hidden="1" x14ac:dyDescent="0.25">
      <c r="A895">
        <v>7</v>
      </c>
      <c r="B895" t="str">
        <f t="shared" si="98"/>
        <v>GC-8730</v>
      </c>
      <c r="C895" s="2" t="s">
        <v>317</v>
      </c>
      <c r="D895" s="2" t="str">
        <f t="shared" si="102"/>
        <v>8</v>
      </c>
      <c r="E895" s="2" t="str">
        <f t="shared" si="103"/>
        <v>87</v>
      </c>
      <c r="F895" s="2" t="str">
        <f t="shared" si="104"/>
        <v>873</v>
      </c>
      <c r="G895" s="1" t="s">
        <v>3547</v>
      </c>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29"/>
      <c r="AH895" s="7"/>
      <c r="AI895" s="7"/>
      <c r="AJ895" s="7"/>
      <c r="AK895" s="29"/>
      <c r="AL895" s="7"/>
      <c r="AM895" s="105"/>
      <c r="AN895" s="7"/>
      <c r="AO895" s="11"/>
      <c r="AP895" s="105"/>
      <c r="AQ895" s="11"/>
      <c r="AR895" s="11"/>
      <c r="AS895" s="11"/>
      <c r="AT895" s="11"/>
      <c r="AU895" s="11"/>
      <c r="AV895" s="11">
        <v>0</v>
      </c>
      <c r="AW895" s="11">
        <v>0</v>
      </c>
      <c r="AX895" s="11"/>
      <c r="AZ895" s="11"/>
      <c r="BA895" s="11"/>
    </row>
    <row r="896" spans="1:53" hidden="1" x14ac:dyDescent="0.25">
      <c r="A896">
        <v>7</v>
      </c>
      <c r="B896" t="str">
        <f t="shared" si="98"/>
        <v>GC-8740</v>
      </c>
      <c r="C896" s="2" t="s">
        <v>317</v>
      </c>
      <c r="D896" s="2" t="str">
        <f t="shared" si="102"/>
        <v>8</v>
      </c>
      <c r="E896" s="2" t="str">
        <f t="shared" si="103"/>
        <v>87</v>
      </c>
      <c r="F896" s="2" t="str">
        <f t="shared" si="104"/>
        <v>874</v>
      </c>
      <c r="G896" s="1" t="s">
        <v>3548</v>
      </c>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29"/>
      <c r="AH896" s="7"/>
      <c r="AI896" s="7"/>
      <c r="AJ896" s="7"/>
      <c r="AK896" s="29"/>
      <c r="AL896" s="7"/>
      <c r="AM896" s="105"/>
      <c r="AN896" s="7"/>
      <c r="AO896" s="11"/>
      <c r="AP896" s="105"/>
      <c r="AQ896" s="11">
        <v>0</v>
      </c>
      <c r="AR896" s="11"/>
      <c r="AS896" s="11"/>
      <c r="AT896" s="11">
        <v>0</v>
      </c>
      <c r="AU896" s="11"/>
      <c r="AV896" s="11">
        <v>0</v>
      </c>
      <c r="AW896" s="11">
        <v>0</v>
      </c>
      <c r="AX896" s="11"/>
      <c r="AZ896" s="11"/>
      <c r="BA896" s="11"/>
    </row>
    <row r="897" spans="1:53" hidden="1" x14ac:dyDescent="0.25">
      <c r="A897">
        <v>7</v>
      </c>
      <c r="B897" t="str">
        <f t="shared" si="98"/>
        <v>GC-8811</v>
      </c>
      <c r="C897" s="2" t="s">
        <v>317</v>
      </c>
      <c r="D897" s="2" t="str">
        <f t="shared" si="102"/>
        <v>8</v>
      </c>
      <c r="E897" s="2" t="str">
        <f t="shared" si="103"/>
        <v>88</v>
      </c>
      <c r="F897" s="2" t="str">
        <f t="shared" si="104"/>
        <v>881</v>
      </c>
      <c r="G897" s="1" t="s">
        <v>815</v>
      </c>
      <c r="H897" s="7">
        <v>0</v>
      </c>
      <c r="I897" s="7"/>
      <c r="J897" s="7">
        <v>0</v>
      </c>
      <c r="K897" s="7">
        <v>0</v>
      </c>
      <c r="L897" s="7">
        <v>0</v>
      </c>
      <c r="M897" s="7"/>
      <c r="N897" s="7">
        <v>0</v>
      </c>
      <c r="O897" s="7">
        <v>0</v>
      </c>
      <c r="P897" s="7">
        <v>0</v>
      </c>
      <c r="Q897" s="7"/>
      <c r="R897" s="7">
        <v>0</v>
      </c>
      <c r="S897" s="7">
        <v>0</v>
      </c>
      <c r="T897" s="7">
        <v>0</v>
      </c>
      <c r="U897" s="7"/>
      <c r="V897" s="7">
        <v>0</v>
      </c>
      <c r="W897" s="7">
        <v>0</v>
      </c>
      <c r="X897" s="7">
        <v>0</v>
      </c>
      <c r="Y897" s="7"/>
      <c r="Z897" s="7">
        <v>0</v>
      </c>
      <c r="AA897" s="7">
        <v>0</v>
      </c>
      <c r="AB897" s="7">
        <v>0</v>
      </c>
      <c r="AC897" s="7"/>
      <c r="AD897" s="7">
        <v>0</v>
      </c>
      <c r="AE897" s="7">
        <v>0</v>
      </c>
      <c r="AF897" s="7">
        <v>0</v>
      </c>
      <c r="AG897" s="29">
        <v>0</v>
      </c>
      <c r="AH897" s="7">
        <v>0</v>
      </c>
      <c r="AI897" s="7">
        <v>0</v>
      </c>
      <c r="AJ897" s="7">
        <v>0</v>
      </c>
      <c r="AK897" s="29">
        <v>0</v>
      </c>
      <c r="AL897" s="7">
        <v>0</v>
      </c>
      <c r="AM897" s="105">
        <v>0</v>
      </c>
      <c r="AN897" s="7">
        <v>0</v>
      </c>
      <c r="AO897" s="11">
        <v>0</v>
      </c>
      <c r="AP897" s="105">
        <v>0</v>
      </c>
      <c r="AQ897" s="11">
        <v>0</v>
      </c>
      <c r="AR897" s="11">
        <v>0</v>
      </c>
      <c r="AS897" s="11">
        <v>0</v>
      </c>
      <c r="AT897" s="11">
        <v>0</v>
      </c>
      <c r="AU897" s="11">
        <v>0</v>
      </c>
      <c r="AV897" s="11">
        <v>0</v>
      </c>
      <c r="AW897" s="11">
        <v>0</v>
      </c>
      <c r="AX897" s="11">
        <v>0</v>
      </c>
      <c r="AZ897" s="11">
        <v>0</v>
      </c>
      <c r="BA897" s="11">
        <v>0</v>
      </c>
    </row>
    <row r="898" spans="1:53" hidden="1" x14ac:dyDescent="0.25">
      <c r="A898">
        <v>7</v>
      </c>
      <c r="B898" t="str">
        <f t="shared" si="98"/>
        <v>GC-8812</v>
      </c>
      <c r="C898" s="2" t="s">
        <v>317</v>
      </c>
      <c r="D898" s="2" t="str">
        <f t="shared" si="102"/>
        <v>8</v>
      </c>
      <c r="E898" s="2" t="str">
        <f t="shared" si="103"/>
        <v>88</v>
      </c>
      <c r="F898" s="2" t="str">
        <f t="shared" si="104"/>
        <v>881</v>
      </c>
      <c r="G898" s="1" t="s">
        <v>816</v>
      </c>
      <c r="H898" s="7">
        <v>0</v>
      </c>
      <c r="I898" s="7"/>
      <c r="J898" s="7">
        <v>0</v>
      </c>
      <c r="K898" s="7">
        <v>0</v>
      </c>
      <c r="L898" s="7">
        <v>0</v>
      </c>
      <c r="M898" s="7"/>
      <c r="N898" s="7">
        <v>0</v>
      </c>
      <c r="O898" s="7">
        <v>0</v>
      </c>
      <c r="P898" s="7">
        <v>0</v>
      </c>
      <c r="Q898" s="7"/>
      <c r="R898" s="7">
        <v>0</v>
      </c>
      <c r="S898" s="7">
        <v>0</v>
      </c>
      <c r="T898" s="7">
        <v>0</v>
      </c>
      <c r="U898" s="7"/>
      <c r="V898" s="7">
        <v>0</v>
      </c>
      <c r="W898" s="7">
        <v>0</v>
      </c>
      <c r="X898" s="7">
        <v>0</v>
      </c>
      <c r="Y898" s="7"/>
      <c r="Z898" s="7">
        <v>0</v>
      </c>
      <c r="AA898" s="7">
        <v>0</v>
      </c>
      <c r="AB898" s="7">
        <v>0</v>
      </c>
      <c r="AC898" s="7"/>
      <c r="AD898" s="7">
        <v>0</v>
      </c>
      <c r="AE898" s="7">
        <v>0</v>
      </c>
      <c r="AF898" s="7">
        <v>0</v>
      </c>
      <c r="AG898" s="29">
        <v>0</v>
      </c>
      <c r="AH898" s="7">
        <v>0</v>
      </c>
      <c r="AI898" s="7">
        <v>0</v>
      </c>
      <c r="AJ898" s="7">
        <v>0</v>
      </c>
      <c r="AK898" s="29">
        <v>0</v>
      </c>
      <c r="AL898" s="7">
        <v>0</v>
      </c>
      <c r="AM898" s="105">
        <v>0</v>
      </c>
      <c r="AN898" s="7">
        <v>0</v>
      </c>
      <c r="AO898" s="11">
        <v>0</v>
      </c>
      <c r="AP898" s="105">
        <v>0</v>
      </c>
      <c r="AQ898" s="11">
        <v>0</v>
      </c>
      <c r="AR898" s="11">
        <v>0</v>
      </c>
      <c r="AS898" s="11">
        <v>0</v>
      </c>
      <c r="AT898" s="11">
        <v>0</v>
      </c>
      <c r="AU898" s="11">
        <v>0</v>
      </c>
      <c r="AV898" s="11">
        <v>0</v>
      </c>
      <c r="AW898" s="11">
        <v>0</v>
      </c>
      <c r="AX898" s="11">
        <v>0</v>
      </c>
      <c r="AZ898" s="11">
        <v>0</v>
      </c>
      <c r="BA898" s="11">
        <v>0</v>
      </c>
    </row>
    <row r="899" spans="1:53" hidden="1" x14ac:dyDescent="0.25">
      <c r="A899">
        <v>7</v>
      </c>
      <c r="B899" t="str">
        <f t="shared" ref="B899:B962" si="105">C899&amp;"-"&amp;G899</f>
        <v>GC-8813</v>
      </c>
      <c r="C899" s="2" t="s">
        <v>317</v>
      </c>
      <c r="D899" s="2" t="str">
        <f t="shared" si="102"/>
        <v>8</v>
      </c>
      <c r="E899" s="2" t="str">
        <f t="shared" si="103"/>
        <v>88</v>
      </c>
      <c r="F899" s="2" t="str">
        <f t="shared" si="104"/>
        <v>881</v>
      </c>
      <c r="G899" s="1" t="s">
        <v>817</v>
      </c>
      <c r="H899" s="7">
        <v>0</v>
      </c>
      <c r="I899" s="7"/>
      <c r="J899" s="7">
        <v>0</v>
      </c>
      <c r="K899" s="7">
        <v>0</v>
      </c>
      <c r="L899" s="7">
        <v>0</v>
      </c>
      <c r="M899" s="7"/>
      <c r="N899" s="7">
        <v>0</v>
      </c>
      <c r="O899" s="7">
        <v>0</v>
      </c>
      <c r="P899" s="7">
        <v>0</v>
      </c>
      <c r="Q899" s="7"/>
      <c r="R899" s="7">
        <v>0</v>
      </c>
      <c r="S899" s="7">
        <v>0</v>
      </c>
      <c r="T899" s="7">
        <v>0</v>
      </c>
      <c r="U899" s="7"/>
      <c r="V899" s="7">
        <v>0</v>
      </c>
      <c r="W899" s="7">
        <v>0</v>
      </c>
      <c r="X899" s="7">
        <v>0</v>
      </c>
      <c r="Y899" s="7"/>
      <c r="Z899" s="7">
        <v>0</v>
      </c>
      <c r="AA899" s="7">
        <v>0</v>
      </c>
      <c r="AB899" s="7">
        <v>0</v>
      </c>
      <c r="AC899" s="7"/>
      <c r="AD899" s="7">
        <v>0</v>
      </c>
      <c r="AE899" s="7">
        <v>0</v>
      </c>
      <c r="AF899" s="7">
        <v>0</v>
      </c>
      <c r="AG899" s="29">
        <v>0</v>
      </c>
      <c r="AH899" s="7">
        <v>0</v>
      </c>
      <c r="AI899" s="7">
        <v>0</v>
      </c>
      <c r="AJ899" s="7">
        <v>0</v>
      </c>
      <c r="AK899" s="29">
        <v>0</v>
      </c>
      <c r="AL899" s="7">
        <v>0</v>
      </c>
      <c r="AM899" s="105">
        <v>0</v>
      </c>
      <c r="AN899" s="7">
        <v>0</v>
      </c>
      <c r="AO899" s="11">
        <v>0</v>
      </c>
      <c r="AP899" s="105">
        <v>0</v>
      </c>
      <c r="AQ899" s="11">
        <v>0</v>
      </c>
      <c r="AR899" s="11">
        <v>0</v>
      </c>
      <c r="AS899" s="11">
        <v>0</v>
      </c>
      <c r="AT899" s="11">
        <v>0</v>
      </c>
      <c r="AU899" s="11">
        <v>0</v>
      </c>
      <c r="AV899" s="11">
        <v>0</v>
      </c>
      <c r="AW899" s="11">
        <v>0</v>
      </c>
      <c r="AX899" s="11">
        <v>0</v>
      </c>
      <c r="AZ899" s="11">
        <v>0</v>
      </c>
      <c r="BA899" s="11">
        <v>0</v>
      </c>
    </row>
    <row r="900" spans="1:53" hidden="1" x14ac:dyDescent="0.25">
      <c r="A900">
        <v>7</v>
      </c>
      <c r="B900" t="str">
        <f t="shared" si="105"/>
        <v>GC-8814</v>
      </c>
      <c r="C900" s="2" t="s">
        <v>317</v>
      </c>
      <c r="D900" s="2" t="str">
        <f t="shared" si="102"/>
        <v>8</v>
      </c>
      <c r="E900" s="2" t="str">
        <f t="shared" si="103"/>
        <v>88</v>
      </c>
      <c r="F900" s="2" t="str">
        <f t="shared" si="104"/>
        <v>881</v>
      </c>
      <c r="G900" s="1" t="s">
        <v>818</v>
      </c>
      <c r="H900" s="7">
        <v>0</v>
      </c>
      <c r="I900" s="7"/>
      <c r="J900" s="7">
        <v>0</v>
      </c>
      <c r="K900" s="7">
        <v>0</v>
      </c>
      <c r="L900" s="7">
        <v>0</v>
      </c>
      <c r="M900" s="7"/>
      <c r="N900" s="7">
        <v>0</v>
      </c>
      <c r="O900" s="7">
        <v>0</v>
      </c>
      <c r="P900" s="7">
        <v>0</v>
      </c>
      <c r="Q900" s="7"/>
      <c r="R900" s="7">
        <v>0</v>
      </c>
      <c r="S900" s="7">
        <v>0</v>
      </c>
      <c r="T900" s="7">
        <v>0</v>
      </c>
      <c r="U900" s="7"/>
      <c r="V900" s="7">
        <v>0</v>
      </c>
      <c r="W900" s="7">
        <v>0</v>
      </c>
      <c r="X900" s="7">
        <v>0</v>
      </c>
      <c r="Y900" s="7"/>
      <c r="Z900" s="7">
        <v>0</v>
      </c>
      <c r="AA900" s="7">
        <v>0</v>
      </c>
      <c r="AB900" s="7">
        <v>0</v>
      </c>
      <c r="AC900" s="7"/>
      <c r="AD900" s="7">
        <v>0</v>
      </c>
      <c r="AE900" s="7">
        <v>0</v>
      </c>
      <c r="AF900" s="7">
        <v>0</v>
      </c>
      <c r="AG900" s="29">
        <v>0</v>
      </c>
      <c r="AH900" s="7">
        <v>0</v>
      </c>
      <c r="AI900" s="7">
        <v>0</v>
      </c>
      <c r="AJ900" s="7">
        <v>0</v>
      </c>
      <c r="AK900" s="29">
        <v>0</v>
      </c>
      <c r="AL900" s="7">
        <v>0</v>
      </c>
      <c r="AM900" s="105">
        <v>0</v>
      </c>
      <c r="AN900" s="7">
        <v>0</v>
      </c>
      <c r="AO900" s="11">
        <v>0</v>
      </c>
      <c r="AP900" s="105">
        <v>0</v>
      </c>
      <c r="AQ900" s="11">
        <v>0</v>
      </c>
      <c r="AR900" s="11">
        <v>0</v>
      </c>
      <c r="AS900" s="11">
        <v>0</v>
      </c>
      <c r="AT900" s="11">
        <v>0</v>
      </c>
      <c r="AU900" s="11">
        <v>0</v>
      </c>
      <c r="AV900" s="11">
        <v>0</v>
      </c>
      <c r="AW900" s="11">
        <v>0</v>
      </c>
      <c r="AX900" s="11">
        <v>0</v>
      </c>
      <c r="AZ900" s="11">
        <v>0</v>
      </c>
      <c r="BA900" s="11">
        <v>0</v>
      </c>
    </row>
    <row r="901" spans="1:53" hidden="1" x14ac:dyDescent="0.25">
      <c r="A901">
        <v>7</v>
      </c>
      <c r="B901" t="str">
        <f t="shared" si="105"/>
        <v>GC-8815</v>
      </c>
      <c r="C901" s="2" t="s">
        <v>317</v>
      </c>
      <c r="D901" s="2" t="str">
        <f t="shared" si="102"/>
        <v>8</v>
      </c>
      <c r="E901" s="2" t="str">
        <f t="shared" si="103"/>
        <v>88</v>
      </c>
      <c r="F901" s="2" t="str">
        <f t="shared" si="104"/>
        <v>881</v>
      </c>
      <c r="G901" s="1" t="s">
        <v>819</v>
      </c>
      <c r="H901" s="7">
        <v>0</v>
      </c>
      <c r="I901" s="7"/>
      <c r="J901" s="7">
        <v>0</v>
      </c>
      <c r="K901" s="7">
        <v>0</v>
      </c>
      <c r="L901" s="7">
        <v>0</v>
      </c>
      <c r="M901" s="7"/>
      <c r="N901" s="7">
        <v>0</v>
      </c>
      <c r="O901" s="7">
        <v>0</v>
      </c>
      <c r="P901" s="7">
        <v>0</v>
      </c>
      <c r="Q901" s="7"/>
      <c r="R901" s="7">
        <v>0</v>
      </c>
      <c r="S901" s="7">
        <v>0</v>
      </c>
      <c r="T901" s="7">
        <v>0</v>
      </c>
      <c r="U901" s="7"/>
      <c r="V901" s="7">
        <v>0</v>
      </c>
      <c r="W901" s="7">
        <v>0</v>
      </c>
      <c r="X901" s="7">
        <v>0</v>
      </c>
      <c r="Y901" s="7"/>
      <c r="Z901" s="7">
        <v>0</v>
      </c>
      <c r="AA901" s="7">
        <v>0</v>
      </c>
      <c r="AB901" s="7">
        <v>0</v>
      </c>
      <c r="AC901" s="7"/>
      <c r="AD901" s="7">
        <v>0</v>
      </c>
      <c r="AE901" s="7">
        <v>0</v>
      </c>
      <c r="AF901" s="7">
        <v>0</v>
      </c>
      <c r="AG901" s="29">
        <v>0</v>
      </c>
      <c r="AH901" s="7">
        <v>0</v>
      </c>
      <c r="AI901" s="7">
        <v>0</v>
      </c>
      <c r="AJ901" s="7">
        <v>0</v>
      </c>
      <c r="AK901" s="29">
        <v>0</v>
      </c>
      <c r="AL901" s="7">
        <v>0</v>
      </c>
      <c r="AM901" s="105">
        <v>0</v>
      </c>
      <c r="AN901" s="7">
        <v>0</v>
      </c>
      <c r="AO901" s="11">
        <v>0</v>
      </c>
      <c r="AP901" s="105">
        <v>0</v>
      </c>
      <c r="AQ901" s="11">
        <v>0</v>
      </c>
      <c r="AR901" s="11">
        <v>0</v>
      </c>
      <c r="AS901" s="11">
        <v>0</v>
      </c>
      <c r="AT901" s="11">
        <v>0</v>
      </c>
      <c r="AU901" s="11">
        <v>0</v>
      </c>
      <c r="AV901" s="11">
        <v>0</v>
      </c>
      <c r="AW901" s="11">
        <v>0</v>
      </c>
      <c r="AX901" s="11">
        <v>0</v>
      </c>
      <c r="AZ901" s="11">
        <v>0</v>
      </c>
      <c r="BA901" s="11">
        <v>0</v>
      </c>
    </row>
    <row r="902" spans="1:53" hidden="1" x14ac:dyDescent="0.25">
      <c r="A902">
        <v>7</v>
      </c>
      <c r="B902" t="str">
        <f t="shared" si="105"/>
        <v>GC-8816</v>
      </c>
      <c r="C902" s="2" t="s">
        <v>317</v>
      </c>
      <c r="D902" s="2" t="str">
        <f t="shared" si="102"/>
        <v>8</v>
      </c>
      <c r="E902" s="2" t="str">
        <f t="shared" si="103"/>
        <v>88</v>
      </c>
      <c r="F902" s="2" t="str">
        <f t="shared" si="104"/>
        <v>881</v>
      </c>
      <c r="G902" s="1" t="s">
        <v>820</v>
      </c>
      <c r="H902" s="7">
        <v>0</v>
      </c>
      <c r="I902" s="7"/>
      <c r="J902" s="7">
        <v>0</v>
      </c>
      <c r="K902" s="7">
        <v>0</v>
      </c>
      <c r="L902" s="7">
        <v>0</v>
      </c>
      <c r="M902" s="7"/>
      <c r="N902" s="7">
        <v>0</v>
      </c>
      <c r="O902" s="7">
        <v>0</v>
      </c>
      <c r="P902" s="7">
        <v>0</v>
      </c>
      <c r="Q902" s="7"/>
      <c r="R902" s="7">
        <v>0</v>
      </c>
      <c r="S902" s="7">
        <v>0</v>
      </c>
      <c r="T902" s="7">
        <v>0</v>
      </c>
      <c r="U902" s="7"/>
      <c r="V902" s="7">
        <v>0</v>
      </c>
      <c r="W902" s="7">
        <v>0</v>
      </c>
      <c r="X902" s="7">
        <v>0</v>
      </c>
      <c r="Y902" s="7"/>
      <c r="Z902" s="7">
        <v>0</v>
      </c>
      <c r="AA902" s="7">
        <v>0</v>
      </c>
      <c r="AB902" s="7">
        <v>0</v>
      </c>
      <c r="AC902" s="7"/>
      <c r="AD902" s="7">
        <v>0</v>
      </c>
      <c r="AE902" s="7">
        <v>0</v>
      </c>
      <c r="AF902" s="7">
        <v>0</v>
      </c>
      <c r="AG902" s="29">
        <v>0</v>
      </c>
      <c r="AH902" s="7">
        <v>0</v>
      </c>
      <c r="AI902" s="7">
        <v>0</v>
      </c>
      <c r="AJ902" s="7">
        <v>0</v>
      </c>
      <c r="AK902" s="29">
        <v>0</v>
      </c>
      <c r="AL902" s="7">
        <v>0</v>
      </c>
      <c r="AM902" s="105">
        <v>0</v>
      </c>
      <c r="AN902" s="7">
        <v>0</v>
      </c>
      <c r="AO902" s="11">
        <v>0</v>
      </c>
      <c r="AP902" s="105">
        <v>0</v>
      </c>
      <c r="AQ902" s="11">
        <v>0</v>
      </c>
      <c r="AR902" s="11">
        <v>0</v>
      </c>
      <c r="AS902" s="11">
        <v>0</v>
      </c>
      <c r="AT902" s="11">
        <v>0</v>
      </c>
      <c r="AU902" s="11">
        <v>0</v>
      </c>
      <c r="AV902" s="11">
        <v>0</v>
      </c>
      <c r="AW902" s="11">
        <v>0</v>
      </c>
      <c r="AX902" s="11">
        <v>0</v>
      </c>
      <c r="AZ902" s="11">
        <v>0</v>
      </c>
      <c r="BA902" s="11">
        <v>0</v>
      </c>
    </row>
    <row r="903" spans="1:53" hidden="1" x14ac:dyDescent="0.25">
      <c r="A903">
        <v>7</v>
      </c>
      <c r="B903" t="str">
        <f t="shared" si="105"/>
        <v>GC-8817</v>
      </c>
      <c r="C903" s="2" t="s">
        <v>317</v>
      </c>
      <c r="D903" s="2" t="str">
        <f t="shared" si="102"/>
        <v>8</v>
      </c>
      <c r="E903" s="2" t="str">
        <f t="shared" si="103"/>
        <v>88</v>
      </c>
      <c r="F903" s="2" t="str">
        <f t="shared" si="104"/>
        <v>881</v>
      </c>
      <c r="G903" s="1" t="s">
        <v>1432</v>
      </c>
      <c r="H903" s="7">
        <v>0</v>
      </c>
      <c r="I903" s="7"/>
      <c r="J903" s="7">
        <v>0</v>
      </c>
      <c r="K903" s="7">
        <v>0</v>
      </c>
      <c r="L903" s="7">
        <v>0</v>
      </c>
      <c r="M903" s="7"/>
      <c r="N903" s="7">
        <v>0</v>
      </c>
      <c r="O903" s="7">
        <v>0</v>
      </c>
      <c r="P903" s="7">
        <v>0</v>
      </c>
      <c r="Q903" s="7"/>
      <c r="R903" s="7">
        <v>0</v>
      </c>
      <c r="S903" s="7">
        <v>0</v>
      </c>
      <c r="T903" s="7">
        <v>0</v>
      </c>
      <c r="U903" s="7"/>
      <c r="V903" s="7">
        <v>0</v>
      </c>
      <c r="W903" s="7">
        <v>0</v>
      </c>
      <c r="X903" s="7">
        <v>0</v>
      </c>
      <c r="Y903" s="7"/>
      <c r="Z903" s="7">
        <v>0</v>
      </c>
      <c r="AA903" s="7">
        <v>0</v>
      </c>
      <c r="AB903" s="7">
        <v>0</v>
      </c>
      <c r="AC903" s="7"/>
      <c r="AD903" s="7">
        <v>0</v>
      </c>
      <c r="AE903" s="7">
        <v>0</v>
      </c>
      <c r="AF903" s="7">
        <v>0</v>
      </c>
      <c r="AG903" s="29">
        <v>0</v>
      </c>
      <c r="AH903" s="7">
        <v>0</v>
      </c>
      <c r="AI903" s="7">
        <v>0</v>
      </c>
      <c r="AJ903" s="7">
        <v>0</v>
      </c>
      <c r="AK903" s="29">
        <v>0</v>
      </c>
      <c r="AL903" s="7">
        <v>0</v>
      </c>
      <c r="AM903" s="105">
        <v>0</v>
      </c>
      <c r="AN903" s="7">
        <v>0</v>
      </c>
      <c r="AO903" s="11">
        <v>0</v>
      </c>
      <c r="AP903" s="105">
        <v>0</v>
      </c>
      <c r="AQ903" s="11">
        <v>0</v>
      </c>
      <c r="AR903" s="11">
        <v>0</v>
      </c>
      <c r="AS903" s="11">
        <v>0</v>
      </c>
      <c r="AT903" s="11">
        <v>0</v>
      </c>
      <c r="AU903" s="11"/>
      <c r="AV903" s="11">
        <v>0</v>
      </c>
      <c r="AW903" s="11">
        <v>0</v>
      </c>
      <c r="AX903" s="11"/>
      <c r="AZ903" s="11"/>
      <c r="BA903" s="11"/>
    </row>
    <row r="904" spans="1:53" hidden="1" x14ac:dyDescent="0.25">
      <c r="A904">
        <v>7</v>
      </c>
      <c r="B904" t="str">
        <f t="shared" si="105"/>
        <v>GC-8821</v>
      </c>
      <c r="C904" s="2" t="s">
        <v>317</v>
      </c>
      <c r="D904" s="2" t="str">
        <f t="shared" si="102"/>
        <v>8</v>
      </c>
      <c r="E904" s="2" t="str">
        <f t="shared" si="103"/>
        <v>88</v>
      </c>
      <c r="F904" s="2" t="str">
        <f t="shared" si="104"/>
        <v>882</v>
      </c>
      <c r="G904" s="1" t="s">
        <v>821</v>
      </c>
      <c r="H904" s="7">
        <v>0</v>
      </c>
      <c r="I904" s="7"/>
      <c r="J904" s="7">
        <v>0</v>
      </c>
      <c r="K904" s="7">
        <v>0</v>
      </c>
      <c r="L904" s="7">
        <v>0</v>
      </c>
      <c r="M904" s="7"/>
      <c r="N904" s="7">
        <v>0</v>
      </c>
      <c r="O904" s="7">
        <v>0</v>
      </c>
      <c r="P904" s="7">
        <v>0</v>
      </c>
      <c r="Q904" s="7"/>
      <c r="R904" s="7">
        <v>0</v>
      </c>
      <c r="S904" s="7">
        <v>0</v>
      </c>
      <c r="T904" s="7">
        <v>0</v>
      </c>
      <c r="U904" s="7"/>
      <c r="V904" s="7">
        <v>0</v>
      </c>
      <c r="W904" s="7">
        <v>0</v>
      </c>
      <c r="X904" s="7">
        <v>0</v>
      </c>
      <c r="Y904" s="7"/>
      <c r="Z904" s="7">
        <v>0</v>
      </c>
      <c r="AA904" s="7">
        <v>0</v>
      </c>
      <c r="AB904" s="7">
        <v>0</v>
      </c>
      <c r="AC904" s="7"/>
      <c r="AD904" s="7">
        <v>0</v>
      </c>
      <c r="AE904" s="7">
        <v>0</v>
      </c>
      <c r="AF904" s="7">
        <v>0</v>
      </c>
      <c r="AG904" s="29">
        <v>0</v>
      </c>
      <c r="AH904" s="7">
        <v>0</v>
      </c>
      <c r="AI904" s="7">
        <v>0</v>
      </c>
      <c r="AJ904" s="7">
        <v>0</v>
      </c>
      <c r="AK904" s="29">
        <v>0</v>
      </c>
      <c r="AL904" s="7">
        <v>0</v>
      </c>
      <c r="AM904" s="105">
        <v>0</v>
      </c>
      <c r="AN904" s="7">
        <v>0</v>
      </c>
      <c r="AO904" s="11">
        <v>0</v>
      </c>
      <c r="AP904" s="105">
        <v>0</v>
      </c>
      <c r="AQ904" s="11">
        <v>0</v>
      </c>
      <c r="AR904" s="11">
        <v>0</v>
      </c>
      <c r="AS904" s="11">
        <v>0</v>
      </c>
      <c r="AT904" s="11">
        <v>0</v>
      </c>
      <c r="AU904" s="11">
        <v>0</v>
      </c>
      <c r="AV904" s="11">
        <v>0</v>
      </c>
      <c r="AW904" s="11">
        <v>0</v>
      </c>
      <c r="AX904" s="11">
        <v>0</v>
      </c>
      <c r="AZ904" s="11">
        <v>0</v>
      </c>
      <c r="BA904" s="11">
        <v>0</v>
      </c>
    </row>
    <row r="905" spans="1:53" hidden="1" x14ac:dyDescent="0.25">
      <c r="A905">
        <v>7</v>
      </c>
      <c r="B905" t="str">
        <f t="shared" si="105"/>
        <v>GC-8822</v>
      </c>
      <c r="C905" s="2" t="s">
        <v>317</v>
      </c>
      <c r="D905" s="2" t="str">
        <f t="shared" si="102"/>
        <v>8</v>
      </c>
      <c r="E905" s="2" t="str">
        <f t="shared" si="103"/>
        <v>88</v>
      </c>
      <c r="F905" s="2" t="str">
        <f t="shared" si="104"/>
        <v>882</v>
      </c>
      <c r="G905" s="1" t="s">
        <v>822</v>
      </c>
      <c r="H905" s="7">
        <v>0</v>
      </c>
      <c r="I905" s="7"/>
      <c r="J905" s="7">
        <v>0</v>
      </c>
      <c r="K905" s="7">
        <v>0</v>
      </c>
      <c r="L905" s="7">
        <v>0</v>
      </c>
      <c r="M905" s="7"/>
      <c r="N905" s="7">
        <v>0</v>
      </c>
      <c r="O905" s="7">
        <v>0</v>
      </c>
      <c r="P905" s="7">
        <v>0</v>
      </c>
      <c r="Q905" s="7"/>
      <c r="R905" s="7">
        <v>0</v>
      </c>
      <c r="S905" s="7">
        <v>0</v>
      </c>
      <c r="T905" s="7">
        <v>0</v>
      </c>
      <c r="U905" s="7"/>
      <c r="V905" s="7">
        <v>0</v>
      </c>
      <c r="W905" s="7">
        <v>0</v>
      </c>
      <c r="X905" s="7">
        <v>0</v>
      </c>
      <c r="Y905" s="7"/>
      <c r="Z905" s="7">
        <v>0</v>
      </c>
      <c r="AA905" s="7">
        <v>0</v>
      </c>
      <c r="AB905" s="7">
        <v>0</v>
      </c>
      <c r="AC905" s="7"/>
      <c r="AD905" s="7">
        <v>0</v>
      </c>
      <c r="AE905" s="7">
        <v>0</v>
      </c>
      <c r="AF905" s="7">
        <v>0</v>
      </c>
      <c r="AG905" s="29">
        <v>0</v>
      </c>
      <c r="AH905" s="7">
        <v>0</v>
      </c>
      <c r="AI905" s="7">
        <v>0</v>
      </c>
      <c r="AJ905" s="7">
        <v>0</v>
      </c>
      <c r="AK905" s="29">
        <v>0</v>
      </c>
      <c r="AL905" s="7">
        <v>0</v>
      </c>
      <c r="AM905" s="105">
        <v>0</v>
      </c>
      <c r="AN905" s="7">
        <v>0</v>
      </c>
      <c r="AO905" s="11">
        <v>0</v>
      </c>
      <c r="AP905" s="105">
        <v>0</v>
      </c>
      <c r="AQ905" s="11">
        <v>0</v>
      </c>
      <c r="AR905" s="11">
        <v>0</v>
      </c>
      <c r="AS905" s="11">
        <v>0</v>
      </c>
      <c r="AT905" s="11">
        <v>0</v>
      </c>
      <c r="AU905" s="11">
        <v>0</v>
      </c>
      <c r="AV905" s="11">
        <v>0</v>
      </c>
      <c r="AW905" s="11">
        <v>0</v>
      </c>
      <c r="AX905" s="11">
        <v>0</v>
      </c>
      <c r="AZ905" s="11">
        <v>0</v>
      </c>
      <c r="BA905" s="11">
        <v>0</v>
      </c>
    </row>
    <row r="906" spans="1:53" hidden="1" x14ac:dyDescent="0.25">
      <c r="A906">
        <v>7</v>
      </c>
      <c r="B906" t="str">
        <f t="shared" si="105"/>
        <v>GC-8823</v>
      </c>
      <c r="C906" s="2" t="s">
        <v>317</v>
      </c>
      <c r="D906" s="2" t="str">
        <f t="shared" si="102"/>
        <v>8</v>
      </c>
      <c r="E906" s="2" t="str">
        <f t="shared" si="103"/>
        <v>88</v>
      </c>
      <c r="F906" s="2" t="str">
        <f t="shared" si="104"/>
        <v>882</v>
      </c>
      <c r="G906" s="1" t="s">
        <v>823</v>
      </c>
      <c r="H906" s="7">
        <v>0</v>
      </c>
      <c r="I906" s="7"/>
      <c r="J906" s="7">
        <v>0</v>
      </c>
      <c r="K906" s="7">
        <v>0</v>
      </c>
      <c r="L906" s="7">
        <v>0</v>
      </c>
      <c r="M906" s="7"/>
      <c r="N906" s="7">
        <v>0</v>
      </c>
      <c r="O906" s="7">
        <v>0</v>
      </c>
      <c r="P906" s="7">
        <v>0</v>
      </c>
      <c r="Q906" s="7"/>
      <c r="R906" s="7">
        <v>0</v>
      </c>
      <c r="S906" s="7">
        <v>0</v>
      </c>
      <c r="T906" s="7">
        <v>0</v>
      </c>
      <c r="U906" s="7"/>
      <c r="V906" s="7">
        <v>0</v>
      </c>
      <c r="W906" s="7">
        <v>0</v>
      </c>
      <c r="X906" s="7">
        <v>0</v>
      </c>
      <c r="Y906" s="7"/>
      <c r="Z906" s="7">
        <v>0</v>
      </c>
      <c r="AA906" s="7">
        <v>0</v>
      </c>
      <c r="AB906" s="7">
        <v>0</v>
      </c>
      <c r="AC906" s="7"/>
      <c r="AD906" s="7">
        <v>0</v>
      </c>
      <c r="AE906" s="7">
        <v>0</v>
      </c>
      <c r="AF906" s="7">
        <v>0</v>
      </c>
      <c r="AG906" s="29">
        <v>0</v>
      </c>
      <c r="AH906" s="7">
        <v>0</v>
      </c>
      <c r="AI906" s="7">
        <v>0</v>
      </c>
      <c r="AJ906" s="7">
        <v>0</v>
      </c>
      <c r="AK906" s="29">
        <v>0</v>
      </c>
      <c r="AL906" s="7">
        <v>0</v>
      </c>
      <c r="AM906" s="105">
        <v>0</v>
      </c>
      <c r="AN906" s="7">
        <v>0</v>
      </c>
      <c r="AO906" s="11">
        <v>0</v>
      </c>
      <c r="AP906" s="105">
        <v>0</v>
      </c>
      <c r="AQ906" s="11">
        <v>0</v>
      </c>
      <c r="AR906" s="11">
        <v>0</v>
      </c>
      <c r="AS906" s="11">
        <v>0</v>
      </c>
      <c r="AT906" s="11">
        <v>0</v>
      </c>
      <c r="AU906" s="11">
        <v>0</v>
      </c>
      <c r="AV906" s="11">
        <v>0</v>
      </c>
      <c r="AW906" s="11">
        <v>0</v>
      </c>
      <c r="AX906" s="11">
        <v>0</v>
      </c>
      <c r="AZ906" s="11">
        <v>0</v>
      </c>
      <c r="BA906" s="11">
        <v>0</v>
      </c>
    </row>
    <row r="907" spans="1:53" hidden="1" x14ac:dyDescent="0.25">
      <c r="A907">
        <v>7</v>
      </c>
      <c r="B907" t="str">
        <f t="shared" si="105"/>
        <v>GC-8824</v>
      </c>
      <c r="C907" s="2" t="s">
        <v>317</v>
      </c>
      <c r="D907" s="2" t="str">
        <f t="shared" si="102"/>
        <v>8</v>
      </c>
      <c r="E907" s="2" t="str">
        <f t="shared" si="103"/>
        <v>88</v>
      </c>
      <c r="F907" s="2" t="str">
        <f t="shared" si="104"/>
        <v>882</v>
      </c>
      <c r="G907" s="1" t="s">
        <v>824</v>
      </c>
      <c r="H907" s="7">
        <v>0</v>
      </c>
      <c r="I907" s="7"/>
      <c r="J907" s="7">
        <v>0</v>
      </c>
      <c r="K907" s="7">
        <v>0</v>
      </c>
      <c r="L907" s="7">
        <v>0</v>
      </c>
      <c r="M907" s="7"/>
      <c r="N907" s="7">
        <v>0</v>
      </c>
      <c r="O907" s="7">
        <v>0</v>
      </c>
      <c r="P907" s="7">
        <v>0</v>
      </c>
      <c r="Q907" s="7"/>
      <c r="R907" s="7">
        <v>0</v>
      </c>
      <c r="S907" s="7">
        <v>0</v>
      </c>
      <c r="T907" s="7">
        <v>0</v>
      </c>
      <c r="U907" s="7"/>
      <c r="V907" s="7">
        <v>0</v>
      </c>
      <c r="W907" s="7">
        <v>0</v>
      </c>
      <c r="X907" s="7">
        <v>0</v>
      </c>
      <c r="Y907" s="7"/>
      <c r="Z907" s="7">
        <v>0</v>
      </c>
      <c r="AA907" s="7">
        <v>0</v>
      </c>
      <c r="AB907" s="7">
        <v>0</v>
      </c>
      <c r="AC907" s="7"/>
      <c r="AD907" s="7">
        <v>0</v>
      </c>
      <c r="AE907" s="7">
        <v>0</v>
      </c>
      <c r="AF907" s="7">
        <v>0</v>
      </c>
      <c r="AG907" s="29">
        <v>0</v>
      </c>
      <c r="AH907" s="7">
        <v>0</v>
      </c>
      <c r="AI907" s="7">
        <v>0</v>
      </c>
      <c r="AJ907" s="7">
        <v>0</v>
      </c>
      <c r="AK907" s="29">
        <v>0</v>
      </c>
      <c r="AL907" s="7">
        <v>0</v>
      </c>
      <c r="AM907" s="105">
        <v>0</v>
      </c>
      <c r="AN907" s="7">
        <v>0</v>
      </c>
      <c r="AO907" s="11">
        <v>0</v>
      </c>
      <c r="AP907" s="105">
        <v>0</v>
      </c>
      <c r="AQ907" s="11">
        <v>0</v>
      </c>
      <c r="AR907" s="11">
        <v>0</v>
      </c>
      <c r="AS907" s="11">
        <v>0</v>
      </c>
      <c r="AT907" s="11">
        <v>0</v>
      </c>
      <c r="AU907" s="11">
        <v>0</v>
      </c>
      <c r="AV907" s="11">
        <v>0</v>
      </c>
      <c r="AW907" s="11">
        <v>0</v>
      </c>
      <c r="AX907" s="11">
        <v>0</v>
      </c>
      <c r="AZ907" s="11">
        <v>0</v>
      </c>
      <c r="BA907" s="11">
        <v>0</v>
      </c>
    </row>
    <row r="908" spans="1:53" hidden="1" x14ac:dyDescent="0.25">
      <c r="A908">
        <v>7</v>
      </c>
      <c r="B908" t="str">
        <f t="shared" si="105"/>
        <v>GC-8830</v>
      </c>
      <c r="C908" s="2" t="s">
        <v>317</v>
      </c>
      <c r="D908" s="2" t="str">
        <f t="shared" si="102"/>
        <v>8</v>
      </c>
      <c r="E908" s="2" t="str">
        <f t="shared" si="103"/>
        <v>88</v>
      </c>
      <c r="F908" s="2" t="str">
        <f t="shared" si="104"/>
        <v>883</v>
      </c>
      <c r="G908" s="1" t="s">
        <v>3549</v>
      </c>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29"/>
      <c r="AH908" s="7"/>
      <c r="AI908" s="7"/>
      <c r="AJ908" s="7"/>
      <c r="AK908" s="29"/>
      <c r="AL908" s="7"/>
      <c r="AM908" s="105"/>
      <c r="AN908" s="7"/>
      <c r="AO908" s="11"/>
      <c r="AP908" s="105"/>
      <c r="AQ908" s="11"/>
      <c r="AR908" s="11"/>
      <c r="AS908" s="11"/>
      <c r="AT908" s="11"/>
      <c r="AU908" s="11"/>
      <c r="AV908" s="11">
        <v>0</v>
      </c>
      <c r="AW908" s="11">
        <v>0</v>
      </c>
      <c r="AX908" s="11"/>
      <c r="AZ908" s="11"/>
      <c r="BA908" s="11"/>
    </row>
    <row r="909" spans="1:53" hidden="1" x14ac:dyDescent="0.25">
      <c r="A909">
        <v>7</v>
      </c>
      <c r="B909" t="str">
        <f t="shared" si="105"/>
        <v>GC-8911</v>
      </c>
      <c r="C909" s="2" t="s">
        <v>317</v>
      </c>
      <c r="D909" s="2" t="str">
        <f t="shared" si="102"/>
        <v>8</v>
      </c>
      <c r="E909" s="2" t="str">
        <f t="shared" si="103"/>
        <v>89</v>
      </c>
      <c r="F909" s="2" t="str">
        <f t="shared" si="104"/>
        <v>891</v>
      </c>
      <c r="G909" s="1" t="s">
        <v>826</v>
      </c>
      <c r="H909" s="7">
        <v>0</v>
      </c>
      <c r="I909" s="7"/>
      <c r="J909" s="7">
        <v>0</v>
      </c>
      <c r="K909" s="7">
        <v>0</v>
      </c>
      <c r="L909" s="7">
        <v>0</v>
      </c>
      <c r="M909" s="7"/>
      <c r="N909" s="7">
        <v>0</v>
      </c>
      <c r="O909" s="7">
        <v>0</v>
      </c>
      <c r="P909" s="7">
        <v>0</v>
      </c>
      <c r="Q909" s="7"/>
      <c r="R909" s="7">
        <v>0</v>
      </c>
      <c r="S909" s="7">
        <v>0</v>
      </c>
      <c r="T909" s="7">
        <v>0</v>
      </c>
      <c r="U909" s="7"/>
      <c r="V909" s="7">
        <v>0</v>
      </c>
      <c r="W909" s="7">
        <v>0</v>
      </c>
      <c r="X909" s="7">
        <v>0</v>
      </c>
      <c r="Y909" s="7"/>
      <c r="Z909" s="7">
        <v>0</v>
      </c>
      <c r="AA909" s="7">
        <v>0</v>
      </c>
      <c r="AB909" s="7">
        <v>0</v>
      </c>
      <c r="AC909" s="7"/>
      <c r="AD909" s="7">
        <v>0</v>
      </c>
      <c r="AE909" s="7">
        <v>0</v>
      </c>
      <c r="AF909" s="7">
        <v>0</v>
      </c>
      <c r="AG909" s="29">
        <v>0</v>
      </c>
      <c r="AH909" s="7">
        <v>0</v>
      </c>
      <c r="AI909" s="7">
        <v>0</v>
      </c>
      <c r="AJ909" s="7">
        <v>0</v>
      </c>
      <c r="AK909" s="29">
        <v>0</v>
      </c>
      <c r="AL909" s="7">
        <v>0</v>
      </c>
      <c r="AM909" s="105">
        <v>0</v>
      </c>
      <c r="AN909" s="7">
        <v>0</v>
      </c>
      <c r="AO909" s="11">
        <v>0</v>
      </c>
      <c r="AP909" s="105">
        <v>0</v>
      </c>
      <c r="AQ909" s="11">
        <v>0</v>
      </c>
      <c r="AR909" s="11">
        <v>0</v>
      </c>
      <c r="AS909" s="11">
        <v>0</v>
      </c>
      <c r="AT909" s="11">
        <v>0</v>
      </c>
      <c r="AU909" s="11">
        <v>0</v>
      </c>
      <c r="AV909" s="11">
        <v>0</v>
      </c>
      <c r="AW909" s="11">
        <v>0</v>
      </c>
      <c r="AX909" s="11">
        <v>0</v>
      </c>
      <c r="AZ909" s="11">
        <v>0</v>
      </c>
      <c r="BA909" s="11">
        <v>0</v>
      </c>
    </row>
    <row r="910" spans="1:53" hidden="1" x14ac:dyDescent="0.25">
      <c r="A910">
        <v>7</v>
      </c>
      <c r="B910" t="str">
        <f t="shared" si="105"/>
        <v>GC-8912</v>
      </c>
      <c r="C910" s="2" t="s">
        <v>317</v>
      </c>
      <c r="D910" s="2" t="str">
        <f t="shared" si="102"/>
        <v>8</v>
      </c>
      <c r="E910" s="2" t="str">
        <f t="shared" si="103"/>
        <v>89</v>
      </c>
      <c r="F910" s="2" t="str">
        <f t="shared" si="104"/>
        <v>891</v>
      </c>
      <c r="G910" s="1" t="s">
        <v>827</v>
      </c>
      <c r="H910" s="7">
        <v>0</v>
      </c>
      <c r="I910" s="7"/>
      <c r="J910" s="7">
        <v>0</v>
      </c>
      <c r="K910" s="7">
        <v>0</v>
      </c>
      <c r="L910" s="7">
        <v>0</v>
      </c>
      <c r="M910" s="7"/>
      <c r="N910" s="7">
        <v>0</v>
      </c>
      <c r="O910" s="7">
        <v>0</v>
      </c>
      <c r="P910" s="7">
        <v>0</v>
      </c>
      <c r="Q910" s="7"/>
      <c r="R910" s="7">
        <v>0</v>
      </c>
      <c r="S910" s="7">
        <v>0</v>
      </c>
      <c r="T910" s="7">
        <v>0</v>
      </c>
      <c r="U910" s="7"/>
      <c r="V910" s="7">
        <v>0</v>
      </c>
      <c r="W910" s="7">
        <v>0</v>
      </c>
      <c r="X910" s="7">
        <v>0</v>
      </c>
      <c r="Y910" s="7"/>
      <c r="Z910" s="7">
        <v>0</v>
      </c>
      <c r="AA910" s="7">
        <v>0</v>
      </c>
      <c r="AB910" s="7">
        <v>0</v>
      </c>
      <c r="AC910" s="7"/>
      <c r="AD910" s="7">
        <v>0</v>
      </c>
      <c r="AE910" s="7">
        <v>0</v>
      </c>
      <c r="AF910" s="7">
        <v>0</v>
      </c>
      <c r="AG910" s="29">
        <v>0</v>
      </c>
      <c r="AH910" s="7">
        <v>0</v>
      </c>
      <c r="AI910" s="7">
        <v>0</v>
      </c>
      <c r="AJ910" s="7">
        <v>0</v>
      </c>
      <c r="AK910" s="29">
        <v>0</v>
      </c>
      <c r="AL910" s="7">
        <v>0</v>
      </c>
      <c r="AM910" s="105">
        <v>0</v>
      </c>
      <c r="AN910" s="7">
        <v>0</v>
      </c>
      <c r="AO910" s="11">
        <v>0</v>
      </c>
      <c r="AP910" s="105">
        <v>0</v>
      </c>
      <c r="AQ910" s="11">
        <v>0</v>
      </c>
      <c r="AR910" s="11">
        <v>0</v>
      </c>
      <c r="AS910" s="11">
        <v>0</v>
      </c>
      <c r="AT910" s="11">
        <v>0</v>
      </c>
      <c r="AU910" s="11">
        <v>0</v>
      </c>
      <c r="AV910" s="11">
        <v>0</v>
      </c>
      <c r="AW910" s="11">
        <v>0</v>
      </c>
      <c r="AX910" s="11">
        <v>0</v>
      </c>
      <c r="AZ910" s="11">
        <v>0</v>
      </c>
      <c r="BA910" s="11">
        <v>0</v>
      </c>
    </row>
    <row r="911" spans="1:53" hidden="1" x14ac:dyDescent="0.25">
      <c r="A911">
        <v>7</v>
      </c>
      <c r="B911" t="str">
        <f t="shared" si="105"/>
        <v>GC-8913</v>
      </c>
      <c r="C911" s="2" t="s">
        <v>317</v>
      </c>
      <c r="D911" s="2" t="str">
        <f t="shared" si="102"/>
        <v>8</v>
      </c>
      <c r="E911" s="2" t="str">
        <f t="shared" si="103"/>
        <v>89</v>
      </c>
      <c r="F911" s="2" t="str">
        <f t="shared" si="104"/>
        <v>891</v>
      </c>
      <c r="G911" s="1" t="s">
        <v>828</v>
      </c>
      <c r="H911" s="7">
        <v>0</v>
      </c>
      <c r="I911" s="7"/>
      <c r="J911" s="7">
        <v>0</v>
      </c>
      <c r="K911" s="7">
        <v>0</v>
      </c>
      <c r="L911" s="7">
        <v>0</v>
      </c>
      <c r="M911" s="7"/>
      <c r="N911" s="7">
        <v>0</v>
      </c>
      <c r="O911" s="7">
        <v>0</v>
      </c>
      <c r="P911" s="7">
        <v>0</v>
      </c>
      <c r="Q911" s="7"/>
      <c r="R911" s="7">
        <v>0</v>
      </c>
      <c r="S911" s="7">
        <v>0</v>
      </c>
      <c r="T911" s="7">
        <v>0</v>
      </c>
      <c r="U911" s="7"/>
      <c r="V911" s="7">
        <v>0</v>
      </c>
      <c r="W911" s="7">
        <v>0</v>
      </c>
      <c r="X911" s="7">
        <v>0</v>
      </c>
      <c r="Y911" s="7"/>
      <c r="Z911" s="7">
        <v>0</v>
      </c>
      <c r="AA911" s="7">
        <v>0</v>
      </c>
      <c r="AB911" s="7">
        <v>0</v>
      </c>
      <c r="AC911" s="7"/>
      <c r="AD911" s="7">
        <v>0</v>
      </c>
      <c r="AE911" s="7">
        <v>0</v>
      </c>
      <c r="AF911" s="7">
        <v>0</v>
      </c>
      <c r="AG911" s="29">
        <v>0</v>
      </c>
      <c r="AH911" s="7">
        <v>0</v>
      </c>
      <c r="AI911" s="7">
        <v>0</v>
      </c>
      <c r="AJ911" s="7">
        <v>0</v>
      </c>
      <c r="AK911" s="29">
        <v>0</v>
      </c>
      <c r="AL911" s="7">
        <v>0</v>
      </c>
      <c r="AM911" s="105">
        <v>0</v>
      </c>
      <c r="AN911" s="7">
        <v>0</v>
      </c>
      <c r="AO911" s="11">
        <v>0</v>
      </c>
      <c r="AP911" s="105">
        <v>0</v>
      </c>
      <c r="AQ911" s="11">
        <v>0</v>
      </c>
      <c r="AR911" s="11">
        <v>0</v>
      </c>
      <c r="AS911" s="11">
        <v>0</v>
      </c>
      <c r="AT911" s="11">
        <v>0</v>
      </c>
      <c r="AU911" s="11">
        <v>0</v>
      </c>
      <c r="AV911" s="11">
        <v>0</v>
      </c>
      <c r="AW911" s="11">
        <v>0</v>
      </c>
      <c r="AX911" s="11">
        <v>0</v>
      </c>
      <c r="AZ911" s="11">
        <v>0</v>
      </c>
      <c r="BA911" s="11">
        <v>0</v>
      </c>
    </row>
    <row r="912" spans="1:53" hidden="1" x14ac:dyDescent="0.25">
      <c r="A912">
        <v>7</v>
      </c>
      <c r="B912" t="str">
        <f t="shared" si="105"/>
        <v>GC-8914</v>
      </c>
      <c r="C912" s="2" t="s">
        <v>317</v>
      </c>
      <c r="D912" s="2" t="str">
        <f t="shared" si="102"/>
        <v>8</v>
      </c>
      <c r="E912" s="2" t="str">
        <f t="shared" si="103"/>
        <v>89</v>
      </c>
      <c r="F912" s="2" t="str">
        <f t="shared" si="104"/>
        <v>891</v>
      </c>
      <c r="G912" s="1" t="s">
        <v>829</v>
      </c>
      <c r="H912" s="7">
        <v>0</v>
      </c>
      <c r="I912" s="7"/>
      <c r="J912" s="7">
        <v>0</v>
      </c>
      <c r="K912" s="7">
        <v>0</v>
      </c>
      <c r="L912" s="7">
        <v>0</v>
      </c>
      <c r="M912" s="7"/>
      <c r="N912" s="7">
        <v>0</v>
      </c>
      <c r="O912" s="7">
        <v>0</v>
      </c>
      <c r="P912" s="7">
        <v>0</v>
      </c>
      <c r="Q912" s="7"/>
      <c r="R912" s="7">
        <v>0</v>
      </c>
      <c r="S912" s="7">
        <v>0</v>
      </c>
      <c r="T912" s="7">
        <v>0</v>
      </c>
      <c r="U912" s="7"/>
      <c r="V912" s="7">
        <v>0</v>
      </c>
      <c r="W912" s="7">
        <v>0</v>
      </c>
      <c r="X912" s="7">
        <v>0</v>
      </c>
      <c r="Y912" s="7"/>
      <c r="Z912" s="7">
        <v>0</v>
      </c>
      <c r="AA912" s="7">
        <v>0</v>
      </c>
      <c r="AB912" s="7">
        <v>0</v>
      </c>
      <c r="AC912" s="7"/>
      <c r="AD912" s="7">
        <v>0</v>
      </c>
      <c r="AE912" s="7">
        <v>0</v>
      </c>
      <c r="AF912" s="7">
        <v>0</v>
      </c>
      <c r="AG912" s="29">
        <v>0</v>
      </c>
      <c r="AH912" s="7">
        <v>0</v>
      </c>
      <c r="AI912" s="7">
        <v>0</v>
      </c>
      <c r="AJ912" s="7">
        <v>0</v>
      </c>
      <c r="AK912" s="29">
        <v>0</v>
      </c>
      <c r="AL912" s="7">
        <v>0</v>
      </c>
      <c r="AM912" s="105">
        <v>0</v>
      </c>
      <c r="AN912" s="7">
        <v>0</v>
      </c>
      <c r="AO912" s="11">
        <v>0</v>
      </c>
      <c r="AP912" s="105">
        <v>0</v>
      </c>
      <c r="AQ912" s="11">
        <v>0</v>
      </c>
      <c r="AR912" s="11">
        <v>0</v>
      </c>
      <c r="AS912" s="11">
        <v>0</v>
      </c>
      <c r="AT912" s="11">
        <v>0</v>
      </c>
      <c r="AU912" s="11">
        <v>0</v>
      </c>
      <c r="AV912" s="11">
        <v>0</v>
      </c>
      <c r="AW912" s="11">
        <v>0</v>
      </c>
      <c r="AX912" s="11">
        <v>0</v>
      </c>
      <c r="AZ912" s="11">
        <v>0</v>
      </c>
      <c r="BA912" s="11">
        <v>0</v>
      </c>
    </row>
    <row r="913" spans="1:53" hidden="1" x14ac:dyDescent="0.25">
      <c r="A913">
        <v>7</v>
      </c>
      <c r="B913" t="str">
        <f t="shared" si="105"/>
        <v>GC-8915</v>
      </c>
      <c r="C913" s="2" t="s">
        <v>317</v>
      </c>
      <c r="D913" s="2" t="str">
        <f t="shared" si="102"/>
        <v>8</v>
      </c>
      <c r="E913" s="2" t="str">
        <f t="shared" si="103"/>
        <v>89</v>
      </c>
      <c r="F913" s="2" t="str">
        <f t="shared" si="104"/>
        <v>891</v>
      </c>
      <c r="G913" s="1" t="s">
        <v>830</v>
      </c>
      <c r="H913" s="7">
        <v>0</v>
      </c>
      <c r="I913" s="7"/>
      <c r="J913" s="7">
        <v>0</v>
      </c>
      <c r="K913" s="7">
        <v>0</v>
      </c>
      <c r="L913" s="7">
        <v>0</v>
      </c>
      <c r="M913" s="7"/>
      <c r="N913" s="7">
        <v>0</v>
      </c>
      <c r="O913" s="7">
        <v>0</v>
      </c>
      <c r="P913" s="7">
        <v>0</v>
      </c>
      <c r="Q913" s="7"/>
      <c r="R913" s="7">
        <v>0</v>
      </c>
      <c r="S913" s="7">
        <v>0</v>
      </c>
      <c r="T913" s="7">
        <v>0</v>
      </c>
      <c r="U913" s="7"/>
      <c r="V913" s="7">
        <v>0</v>
      </c>
      <c r="W913" s="7">
        <v>0</v>
      </c>
      <c r="X913" s="7">
        <v>0</v>
      </c>
      <c r="Y913" s="7"/>
      <c r="Z913" s="7">
        <v>0</v>
      </c>
      <c r="AA913" s="7">
        <v>0</v>
      </c>
      <c r="AB913" s="7">
        <v>0</v>
      </c>
      <c r="AC913" s="7"/>
      <c r="AD913" s="7">
        <v>0</v>
      </c>
      <c r="AE913" s="7">
        <v>0</v>
      </c>
      <c r="AF913" s="7">
        <v>0</v>
      </c>
      <c r="AG913" s="29">
        <v>0</v>
      </c>
      <c r="AH913" s="7">
        <v>0</v>
      </c>
      <c r="AI913" s="7">
        <v>0</v>
      </c>
      <c r="AJ913" s="7">
        <v>0</v>
      </c>
      <c r="AK913" s="29">
        <v>0</v>
      </c>
      <c r="AL913" s="7">
        <v>0</v>
      </c>
      <c r="AM913" s="105">
        <v>0</v>
      </c>
      <c r="AN913" s="7">
        <v>0</v>
      </c>
      <c r="AO913" s="11">
        <v>0</v>
      </c>
      <c r="AP913" s="105">
        <v>0</v>
      </c>
      <c r="AQ913" s="11">
        <v>0</v>
      </c>
      <c r="AR913" s="11">
        <v>0</v>
      </c>
      <c r="AS913" s="11">
        <v>0</v>
      </c>
      <c r="AT913" s="11">
        <v>0</v>
      </c>
      <c r="AU913" s="11">
        <v>0</v>
      </c>
      <c r="AV913" s="11">
        <v>0</v>
      </c>
      <c r="AW913" s="11">
        <v>0</v>
      </c>
      <c r="AX913" s="11">
        <v>0</v>
      </c>
      <c r="AZ913" s="11">
        <v>0</v>
      </c>
      <c r="BA913" s="11">
        <v>0</v>
      </c>
    </row>
    <row r="914" spans="1:53" hidden="1" x14ac:dyDescent="0.25">
      <c r="A914">
        <v>7</v>
      </c>
      <c r="B914" t="str">
        <f t="shared" si="105"/>
        <v>GC-8916</v>
      </c>
      <c r="C914" s="2" t="s">
        <v>317</v>
      </c>
      <c r="D914" s="2" t="str">
        <f t="shared" si="102"/>
        <v>8</v>
      </c>
      <c r="E914" s="2" t="str">
        <f t="shared" si="103"/>
        <v>89</v>
      </c>
      <c r="F914" s="2" t="str">
        <f t="shared" si="104"/>
        <v>891</v>
      </c>
      <c r="G914" s="1" t="s">
        <v>831</v>
      </c>
      <c r="H914" s="7">
        <v>0</v>
      </c>
      <c r="I914" s="7"/>
      <c r="J914" s="7">
        <v>0</v>
      </c>
      <c r="K914" s="7">
        <v>0</v>
      </c>
      <c r="L914" s="7">
        <v>0</v>
      </c>
      <c r="M914" s="7"/>
      <c r="N914" s="7">
        <v>0</v>
      </c>
      <c r="O914" s="7">
        <v>0</v>
      </c>
      <c r="P914" s="7">
        <v>0</v>
      </c>
      <c r="Q914" s="7"/>
      <c r="R914" s="7">
        <v>0</v>
      </c>
      <c r="S914" s="7">
        <v>0</v>
      </c>
      <c r="T914" s="7">
        <v>0</v>
      </c>
      <c r="U914" s="7"/>
      <c r="V914" s="7">
        <v>0</v>
      </c>
      <c r="W914" s="7">
        <v>0</v>
      </c>
      <c r="X914" s="7">
        <v>0</v>
      </c>
      <c r="Y914" s="7"/>
      <c r="Z914" s="7">
        <v>0</v>
      </c>
      <c r="AA914" s="7">
        <v>0</v>
      </c>
      <c r="AB914" s="7">
        <v>0</v>
      </c>
      <c r="AC914" s="7"/>
      <c r="AD914" s="7">
        <v>0</v>
      </c>
      <c r="AE914" s="7">
        <v>0</v>
      </c>
      <c r="AF914" s="7">
        <v>0</v>
      </c>
      <c r="AG914" s="29">
        <v>0</v>
      </c>
      <c r="AH914" s="7">
        <v>0</v>
      </c>
      <c r="AI914" s="7">
        <v>0</v>
      </c>
      <c r="AJ914" s="7">
        <v>0</v>
      </c>
      <c r="AK914" s="29">
        <v>0</v>
      </c>
      <c r="AL914" s="7">
        <v>0</v>
      </c>
      <c r="AM914" s="105">
        <v>0</v>
      </c>
      <c r="AN914" s="7">
        <v>0</v>
      </c>
      <c r="AO914" s="11">
        <v>0</v>
      </c>
      <c r="AP914" s="105">
        <v>0</v>
      </c>
      <c r="AQ914" s="11">
        <v>0</v>
      </c>
      <c r="AR914" s="11">
        <v>0</v>
      </c>
      <c r="AS914" s="11">
        <v>0</v>
      </c>
      <c r="AT914" s="11">
        <v>0</v>
      </c>
      <c r="AU914" s="11">
        <v>0</v>
      </c>
      <c r="AV914" s="11">
        <v>0</v>
      </c>
      <c r="AW914" s="11">
        <v>0</v>
      </c>
      <c r="AX914" s="11">
        <v>0</v>
      </c>
      <c r="AZ914" s="11">
        <v>0</v>
      </c>
      <c r="BA914" s="11">
        <v>0</v>
      </c>
    </row>
    <row r="915" spans="1:53" hidden="1" x14ac:dyDescent="0.25">
      <c r="A915">
        <v>7</v>
      </c>
      <c r="B915" t="str">
        <f t="shared" si="105"/>
        <v>GC-8917</v>
      </c>
      <c r="C915" s="2" t="s">
        <v>317</v>
      </c>
      <c r="D915" s="2" t="str">
        <f t="shared" ref="D915:D946" si="106">LEFT($G915,1)</f>
        <v>8</v>
      </c>
      <c r="E915" s="2" t="str">
        <f t="shared" ref="E915:E946" si="107">LEFT($G915,2)</f>
        <v>89</v>
      </c>
      <c r="F915" s="2" t="str">
        <f t="shared" ref="F915:F946" si="108">LEFT($G915,3)</f>
        <v>891</v>
      </c>
      <c r="G915" s="1" t="s">
        <v>832</v>
      </c>
      <c r="H915" s="7">
        <v>0</v>
      </c>
      <c r="I915" s="7"/>
      <c r="J915" s="7">
        <v>0</v>
      </c>
      <c r="K915" s="7">
        <v>0</v>
      </c>
      <c r="L915" s="7">
        <v>0</v>
      </c>
      <c r="M915" s="7"/>
      <c r="N915" s="7">
        <v>0</v>
      </c>
      <c r="O915" s="7">
        <v>0</v>
      </c>
      <c r="P915" s="7">
        <v>0</v>
      </c>
      <c r="Q915" s="7"/>
      <c r="R915" s="7">
        <v>0</v>
      </c>
      <c r="S915" s="7">
        <v>0</v>
      </c>
      <c r="T915" s="7">
        <v>0</v>
      </c>
      <c r="U915" s="7"/>
      <c r="V915" s="7">
        <v>0</v>
      </c>
      <c r="W915" s="7">
        <v>0</v>
      </c>
      <c r="X915" s="7">
        <v>0</v>
      </c>
      <c r="Y915" s="7"/>
      <c r="Z915" s="7">
        <v>0</v>
      </c>
      <c r="AA915" s="7">
        <v>0</v>
      </c>
      <c r="AB915" s="7">
        <v>0</v>
      </c>
      <c r="AC915" s="7"/>
      <c r="AD915" s="7">
        <v>0</v>
      </c>
      <c r="AE915" s="7">
        <v>0</v>
      </c>
      <c r="AF915" s="7">
        <v>0</v>
      </c>
      <c r="AG915" s="29">
        <v>0</v>
      </c>
      <c r="AH915" s="7">
        <v>0</v>
      </c>
      <c r="AI915" s="7">
        <v>0</v>
      </c>
      <c r="AJ915" s="7">
        <v>0</v>
      </c>
      <c r="AK915" s="29">
        <v>0</v>
      </c>
      <c r="AL915" s="7">
        <v>0</v>
      </c>
      <c r="AM915" s="105">
        <v>0</v>
      </c>
      <c r="AN915" s="7">
        <v>0</v>
      </c>
      <c r="AO915" s="11">
        <v>0</v>
      </c>
      <c r="AP915" s="105">
        <v>0</v>
      </c>
      <c r="AQ915" s="11">
        <v>0</v>
      </c>
      <c r="AR915" s="11">
        <v>0</v>
      </c>
      <c r="AS915" s="11">
        <v>0</v>
      </c>
      <c r="AT915" s="11">
        <v>0</v>
      </c>
      <c r="AU915" s="11">
        <v>0</v>
      </c>
      <c r="AV915" s="11">
        <v>0</v>
      </c>
      <c r="AW915" s="11">
        <v>0</v>
      </c>
      <c r="AX915" s="11">
        <v>0</v>
      </c>
      <c r="AZ915" s="11">
        <v>0</v>
      </c>
      <c r="BA915" s="11">
        <v>0</v>
      </c>
    </row>
    <row r="916" spans="1:53" hidden="1" x14ac:dyDescent="0.25">
      <c r="A916">
        <v>7</v>
      </c>
      <c r="B916" t="str">
        <f t="shared" si="105"/>
        <v>GC-8920</v>
      </c>
      <c r="C916" s="2" t="s">
        <v>317</v>
      </c>
      <c r="D916" s="2" t="str">
        <f t="shared" si="106"/>
        <v>8</v>
      </c>
      <c r="E916" s="2" t="str">
        <f t="shared" si="107"/>
        <v>89</v>
      </c>
      <c r="F916" s="2" t="str">
        <f t="shared" si="108"/>
        <v>892</v>
      </c>
      <c r="G916" s="1" t="s">
        <v>833</v>
      </c>
      <c r="H916" s="7">
        <v>0</v>
      </c>
      <c r="I916" s="7"/>
      <c r="J916" s="7">
        <v>0</v>
      </c>
      <c r="K916" s="7">
        <v>0</v>
      </c>
      <c r="L916" s="7">
        <v>0</v>
      </c>
      <c r="M916" s="7"/>
      <c r="N916" s="7">
        <v>0</v>
      </c>
      <c r="O916" s="7">
        <v>0</v>
      </c>
      <c r="P916" s="7">
        <v>0</v>
      </c>
      <c r="Q916" s="7"/>
      <c r="R916" s="7">
        <v>0</v>
      </c>
      <c r="S916" s="7">
        <v>0</v>
      </c>
      <c r="T916" s="7">
        <v>0</v>
      </c>
      <c r="U916" s="7"/>
      <c r="V916" s="7">
        <v>0</v>
      </c>
      <c r="W916" s="7">
        <v>0</v>
      </c>
      <c r="X916" s="7">
        <v>0</v>
      </c>
      <c r="Y916" s="7"/>
      <c r="Z916" s="7">
        <v>0</v>
      </c>
      <c r="AA916" s="7">
        <v>0</v>
      </c>
      <c r="AB916" s="7">
        <v>0</v>
      </c>
      <c r="AC916" s="7"/>
      <c r="AD916" s="7">
        <v>0</v>
      </c>
      <c r="AE916" s="7">
        <v>0</v>
      </c>
      <c r="AF916" s="7">
        <v>0</v>
      </c>
      <c r="AG916" s="29">
        <v>0</v>
      </c>
      <c r="AH916" s="7">
        <v>0</v>
      </c>
      <c r="AI916" s="7">
        <v>0</v>
      </c>
      <c r="AJ916" s="7">
        <v>0</v>
      </c>
      <c r="AK916" s="29">
        <v>0</v>
      </c>
      <c r="AL916" s="7">
        <v>0</v>
      </c>
      <c r="AM916" s="105">
        <v>0</v>
      </c>
      <c r="AN916" s="7">
        <v>0</v>
      </c>
      <c r="AO916" s="11">
        <v>0</v>
      </c>
      <c r="AP916" s="105">
        <v>0</v>
      </c>
      <c r="AQ916" s="11">
        <v>0</v>
      </c>
      <c r="AR916" s="11">
        <v>0</v>
      </c>
      <c r="AS916" s="11">
        <v>0</v>
      </c>
      <c r="AT916" s="11">
        <v>0</v>
      </c>
      <c r="AU916" s="11">
        <v>0</v>
      </c>
      <c r="AV916" s="11">
        <v>0</v>
      </c>
      <c r="AW916" s="11">
        <v>0</v>
      </c>
      <c r="AX916" s="11">
        <v>0</v>
      </c>
      <c r="AZ916" s="11">
        <v>0</v>
      </c>
      <c r="BA916" s="11">
        <v>0</v>
      </c>
    </row>
    <row r="917" spans="1:53" hidden="1" x14ac:dyDescent="0.25">
      <c r="A917">
        <v>7</v>
      </c>
      <c r="B917" t="str">
        <f t="shared" si="105"/>
        <v>GC-8931</v>
      </c>
      <c r="C917" s="2" t="s">
        <v>317</v>
      </c>
      <c r="D917" s="2" t="str">
        <f t="shared" si="106"/>
        <v>8</v>
      </c>
      <c r="E917" s="2" t="str">
        <f t="shared" si="107"/>
        <v>89</v>
      </c>
      <c r="F917" s="2" t="str">
        <f t="shared" si="108"/>
        <v>893</v>
      </c>
      <c r="G917" s="1" t="s">
        <v>834</v>
      </c>
      <c r="H917" s="7">
        <v>0</v>
      </c>
      <c r="I917" s="7"/>
      <c r="J917" s="7">
        <v>0</v>
      </c>
      <c r="K917" s="7">
        <v>0</v>
      </c>
      <c r="L917" s="7">
        <v>0</v>
      </c>
      <c r="M917" s="7"/>
      <c r="N917" s="7">
        <v>0</v>
      </c>
      <c r="O917" s="7">
        <v>0</v>
      </c>
      <c r="P917" s="7">
        <v>0</v>
      </c>
      <c r="Q917" s="7"/>
      <c r="R917" s="7">
        <v>0</v>
      </c>
      <c r="S917" s="7">
        <v>0</v>
      </c>
      <c r="T917" s="7">
        <v>0</v>
      </c>
      <c r="U917" s="7"/>
      <c r="V917" s="7">
        <v>0</v>
      </c>
      <c r="W917" s="7">
        <v>0</v>
      </c>
      <c r="X917" s="7">
        <v>0</v>
      </c>
      <c r="Y917" s="7"/>
      <c r="Z917" s="7">
        <v>0</v>
      </c>
      <c r="AA917" s="7">
        <v>0</v>
      </c>
      <c r="AB917" s="7">
        <v>0</v>
      </c>
      <c r="AC917" s="7"/>
      <c r="AD917" s="7">
        <v>0</v>
      </c>
      <c r="AE917" s="7">
        <v>0</v>
      </c>
      <c r="AF917" s="7">
        <v>0</v>
      </c>
      <c r="AG917" s="29">
        <v>0</v>
      </c>
      <c r="AH917" s="7">
        <v>0</v>
      </c>
      <c r="AI917" s="7">
        <v>0</v>
      </c>
      <c r="AJ917" s="7">
        <v>0</v>
      </c>
      <c r="AK917" s="29">
        <v>0</v>
      </c>
      <c r="AL917" s="7">
        <v>0</v>
      </c>
      <c r="AM917" s="105">
        <v>0</v>
      </c>
      <c r="AN917" s="7">
        <v>0</v>
      </c>
      <c r="AO917" s="11">
        <v>0</v>
      </c>
      <c r="AP917" s="105">
        <v>0</v>
      </c>
      <c r="AQ917" s="11">
        <v>0</v>
      </c>
      <c r="AR917" s="11">
        <v>0</v>
      </c>
      <c r="AS917" s="11">
        <v>0</v>
      </c>
      <c r="AT917" s="11">
        <v>0</v>
      </c>
      <c r="AU917" s="11">
        <v>0</v>
      </c>
      <c r="AV917" s="11">
        <v>0</v>
      </c>
      <c r="AW917" s="11">
        <v>0</v>
      </c>
      <c r="AX917" s="11">
        <v>0</v>
      </c>
      <c r="AZ917" s="11">
        <v>0</v>
      </c>
      <c r="BA917" s="11">
        <v>0</v>
      </c>
    </row>
    <row r="918" spans="1:53" hidden="1" x14ac:dyDescent="0.25">
      <c r="A918">
        <v>7</v>
      </c>
      <c r="B918" t="str">
        <f t="shared" si="105"/>
        <v>GC-8932</v>
      </c>
      <c r="C918" s="2" t="s">
        <v>317</v>
      </c>
      <c r="D918" s="2" t="str">
        <f t="shared" si="106"/>
        <v>8</v>
      </c>
      <c r="E918" s="2" t="str">
        <f t="shared" si="107"/>
        <v>89</v>
      </c>
      <c r="F918" s="2" t="str">
        <f t="shared" si="108"/>
        <v>893</v>
      </c>
      <c r="G918" s="1" t="s">
        <v>835</v>
      </c>
      <c r="H918" s="7">
        <v>0</v>
      </c>
      <c r="I918" s="7"/>
      <c r="J918" s="7">
        <v>0</v>
      </c>
      <c r="K918" s="7">
        <v>0</v>
      </c>
      <c r="L918" s="7">
        <v>0</v>
      </c>
      <c r="M918" s="7"/>
      <c r="N918" s="7">
        <v>0</v>
      </c>
      <c r="O918" s="7">
        <v>0</v>
      </c>
      <c r="P918" s="7">
        <v>0</v>
      </c>
      <c r="Q918" s="7"/>
      <c r="R918" s="7">
        <v>0</v>
      </c>
      <c r="S918" s="7">
        <v>0</v>
      </c>
      <c r="T918" s="7">
        <v>0</v>
      </c>
      <c r="U918" s="7"/>
      <c r="V918" s="7">
        <v>0</v>
      </c>
      <c r="W918" s="7">
        <v>0</v>
      </c>
      <c r="X918" s="7">
        <v>0</v>
      </c>
      <c r="Y918" s="7"/>
      <c r="Z918" s="7">
        <v>0</v>
      </c>
      <c r="AA918" s="7">
        <v>0</v>
      </c>
      <c r="AB918" s="7">
        <v>0</v>
      </c>
      <c r="AC918" s="7"/>
      <c r="AD918" s="7">
        <v>0</v>
      </c>
      <c r="AE918" s="7">
        <v>0</v>
      </c>
      <c r="AF918" s="7">
        <v>0</v>
      </c>
      <c r="AG918" s="29">
        <v>0</v>
      </c>
      <c r="AH918" s="7">
        <v>0</v>
      </c>
      <c r="AI918" s="7">
        <v>0</v>
      </c>
      <c r="AJ918" s="7">
        <v>0</v>
      </c>
      <c r="AK918" s="29">
        <v>0</v>
      </c>
      <c r="AL918" s="7">
        <v>0</v>
      </c>
      <c r="AM918" s="105">
        <v>0</v>
      </c>
      <c r="AN918" s="7">
        <v>0</v>
      </c>
      <c r="AO918" s="11">
        <v>0</v>
      </c>
      <c r="AP918" s="105">
        <v>0</v>
      </c>
      <c r="AQ918" s="11">
        <v>0</v>
      </c>
      <c r="AR918" s="11">
        <v>0</v>
      </c>
      <c r="AS918" s="11">
        <v>0</v>
      </c>
      <c r="AT918" s="11">
        <v>0</v>
      </c>
      <c r="AU918" s="11">
        <v>0</v>
      </c>
      <c r="AV918" s="11">
        <v>0</v>
      </c>
      <c r="AW918" s="11">
        <v>0</v>
      </c>
      <c r="AX918" s="11">
        <v>0</v>
      </c>
      <c r="AZ918" s="11">
        <v>0</v>
      </c>
      <c r="BA918" s="11">
        <v>0</v>
      </c>
    </row>
    <row r="919" spans="1:53" hidden="1" x14ac:dyDescent="0.25">
      <c r="A919">
        <v>7</v>
      </c>
      <c r="B919" t="str">
        <f t="shared" si="105"/>
        <v>GC-8933</v>
      </c>
      <c r="C919" s="2" t="s">
        <v>317</v>
      </c>
      <c r="D919" s="2" t="str">
        <f t="shared" si="106"/>
        <v>8</v>
      </c>
      <c r="E919" s="2" t="str">
        <f t="shared" si="107"/>
        <v>89</v>
      </c>
      <c r="F919" s="2" t="str">
        <f t="shared" si="108"/>
        <v>893</v>
      </c>
      <c r="G919" s="1" t="s">
        <v>988</v>
      </c>
      <c r="H919" s="7">
        <v>0</v>
      </c>
      <c r="I919" s="7"/>
      <c r="J919" s="7">
        <v>0</v>
      </c>
      <c r="K919" s="7">
        <v>0</v>
      </c>
      <c r="L919" s="7">
        <v>0</v>
      </c>
      <c r="M919" s="7"/>
      <c r="N919" s="7">
        <v>0</v>
      </c>
      <c r="O919" s="7">
        <v>0</v>
      </c>
      <c r="P919" s="7">
        <v>0</v>
      </c>
      <c r="Q919" s="7"/>
      <c r="R919" s="7">
        <v>0</v>
      </c>
      <c r="S919" s="7">
        <v>0</v>
      </c>
      <c r="T919" s="7">
        <v>0</v>
      </c>
      <c r="U919" s="7"/>
      <c r="V919" s="7">
        <v>0</v>
      </c>
      <c r="W919" s="7">
        <v>0</v>
      </c>
      <c r="X919" s="7">
        <v>0</v>
      </c>
      <c r="Y919" s="7"/>
      <c r="Z919" s="7">
        <v>0</v>
      </c>
      <c r="AA919" s="7">
        <v>0</v>
      </c>
      <c r="AB919" s="7">
        <v>0</v>
      </c>
      <c r="AC919" s="7"/>
      <c r="AD919" s="7">
        <v>0</v>
      </c>
      <c r="AE919" s="7">
        <v>0</v>
      </c>
      <c r="AF919" s="7">
        <v>0</v>
      </c>
      <c r="AG919" s="29">
        <v>0</v>
      </c>
      <c r="AH919" s="7">
        <v>0</v>
      </c>
      <c r="AI919" s="7">
        <v>0</v>
      </c>
      <c r="AJ919" s="7">
        <v>0</v>
      </c>
      <c r="AK919" s="29">
        <v>0</v>
      </c>
      <c r="AL919" s="7">
        <v>0</v>
      </c>
      <c r="AM919" s="105">
        <v>0</v>
      </c>
      <c r="AN919" s="7">
        <v>0</v>
      </c>
      <c r="AO919" s="11">
        <v>0</v>
      </c>
      <c r="AP919" s="105">
        <v>0</v>
      </c>
      <c r="AQ919" s="11">
        <v>0</v>
      </c>
      <c r="AR919" s="11">
        <v>0</v>
      </c>
      <c r="AS919" s="11">
        <v>0</v>
      </c>
      <c r="AT919" s="11">
        <v>0</v>
      </c>
      <c r="AU919" s="11"/>
      <c r="AV919" s="11">
        <v>0</v>
      </c>
      <c r="AW919" s="11">
        <v>0</v>
      </c>
      <c r="AX919" s="11"/>
      <c r="AZ919" s="11"/>
      <c r="BA919" s="11"/>
    </row>
    <row r="920" spans="1:53" hidden="1" x14ac:dyDescent="0.25">
      <c r="A920">
        <v>7</v>
      </c>
      <c r="B920" t="str">
        <f t="shared" si="105"/>
        <v>GC-8934</v>
      </c>
      <c r="C920" s="2" t="s">
        <v>317</v>
      </c>
      <c r="D920" s="2" t="str">
        <f t="shared" si="106"/>
        <v>8</v>
      </c>
      <c r="E920" s="2" t="str">
        <f t="shared" si="107"/>
        <v>89</v>
      </c>
      <c r="F920" s="2" t="str">
        <f t="shared" si="108"/>
        <v>893</v>
      </c>
      <c r="G920" s="1" t="s">
        <v>836</v>
      </c>
      <c r="H920" s="7">
        <v>0</v>
      </c>
      <c r="I920" s="7"/>
      <c r="J920" s="7">
        <v>0</v>
      </c>
      <c r="K920" s="7">
        <v>0</v>
      </c>
      <c r="L920" s="7">
        <v>0</v>
      </c>
      <c r="M920" s="7"/>
      <c r="N920" s="7">
        <v>0</v>
      </c>
      <c r="O920" s="7">
        <v>0</v>
      </c>
      <c r="P920" s="7">
        <v>0</v>
      </c>
      <c r="Q920" s="7"/>
      <c r="R920" s="7">
        <v>0</v>
      </c>
      <c r="S920" s="7">
        <v>0</v>
      </c>
      <c r="T920" s="7">
        <v>0</v>
      </c>
      <c r="U920" s="7"/>
      <c r="V920" s="7">
        <v>0</v>
      </c>
      <c r="W920" s="7">
        <v>0</v>
      </c>
      <c r="X920" s="7">
        <v>0</v>
      </c>
      <c r="Y920" s="7"/>
      <c r="Z920" s="7">
        <v>0</v>
      </c>
      <c r="AA920" s="7">
        <v>0</v>
      </c>
      <c r="AB920" s="7">
        <v>0</v>
      </c>
      <c r="AC920" s="7"/>
      <c r="AD920" s="7">
        <v>0</v>
      </c>
      <c r="AE920" s="7">
        <v>0</v>
      </c>
      <c r="AF920" s="7">
        <v>0</v>
      </c>
      <c r="AG920" s="29">
        <v>0</v>
      </c>
      <c r="AH920" s="7">
        <v>0</v>
      </c>
      <c r="AI920" s="7">
        <v>0</v>
      </c>
      <c r="AJ920" s="7">
        <v>0</v>
      </c>
      <c r="AK920" s="29">
        <v>0</v>
      </c>
      <c r="AL920" s="7">
        <v>0</v>
      </c>
      <c r="AM920" s="105">
        <v>0</v>
      </c>
      <c r="AN920" s="7">
        <v>0</v>
      </c>
      <c r="AO920" s="11">
        <v>0</v>
      </c>
      <c r="AP920" s="105">
        <v>0</v>
      </c>
      <c r="AQ920" s="11">
        <v>0</v>
      </c>
      <c r="AR920" s="11">
        <v>0</v>
      </c>
      <c r="AS920" s="11">
        <v>0</v>
      </c>
      <c r="AT920" s="11">
        <v>0</v>
      </c>
      <c r="AU920" s="11">
        <v>0</v>
      </c>
      <c r="AV920" s="11">
        <v>0</v>
      </c>
      <c r="AW920" s="11">
        <v>0</v>
      </c>
      <c r="AX920" s="11">
        <v>0</v>
      </c>
      <c r="AZ920" s="11">
        <v>0</v>
      </c>
      <c r="BA920" s="11">
        <v>0</v>
      </c>
    </row>
    <row r="921" spans="1:53" hidden="1" x14ac:dyDescent="0.25">
      <c r="A921">
        <v>7</v>
      </c>
      <c r="B921" t="str">
        <f t="shared" si="105"/>
        <v>GC-8935</v>
      </c>
      <c r="C921" s="2" t="s">
        <v>317</v>
      </c>
      <c r="D921" s="2" t="str">
        <f t="shared" si="106"/>
        <v>8</v>
      </c>
      <c r="E921" s="2" t="str">
        <f t="shared" si="107"/>
        <v>89</v>
      </c>
      <c r="F921" s="2" t="str">
        <f t="shared" si="108"/>
        <v>893</v>
      </c>
      <c r="G921" s="1" t="s">
        <v>837</v>
      </c>
      <c r="H921" s="7">
        <v>0</v>
      </c>
      <c r="I921" s="7"/>
      <c r="J921" s="7">
        <v>0</v>
      </c>
      <c r="K921" s="7">
        <v>0</v>
      </c>
      <c r="L921" s="7">
        <v>0</v>
      </c>
      <c r="M921" s="7"/>
      <c r="N921" s="7">
        <v>0</v>
      </c>
      <c r="O921" s="7">
        <v>0</v>
      </c>
      <c r="P921" s="7">
        <v>0</v>
      </c>
      <c r="Q921" s="7"/>
      <c r="R921" s="7">
        <v>0</v>
      </c>
      <c r="S921" s="7">
        <v>0</v>
      </c>
      <c r="T921" s="7">
        <v>0</v>
      </c>
      <c r="U921" s="7"/>
      <c r="V921" s="7">
        <v>0</v>
      </c>
      <c r="W921" s="7">
        <v>0</v>
      </c>
      <c r="X921" s="7">
        <v>0</v>
      </c>
      <c r="Y921" s="7"/>
      <c r="Z921" s="7">
        <v>0</v>
      </c>
      <c r="AA921" s="7">
        <v>0</v>
      </c>
      <c r="AB921" s="7">
        <v>0</v>
      </c>
      <c r="AC921" s="7"/>
      <c r="AD921" s="7">
        <v>0</v>
      </c>
      <c r="AE921" s="7">
        <v>0</v>
      </c>
      <c r="AF921" s="7">
        <v>0</v>
      </c>
      <c r="AG921" s="29">
        <v>0</v>
      </c>
      <c r="AH921" s="7">
        <v>0</v>
      </c>
      <c r="AI921" s="7">
        <v>0</v>
      </c>
      <c r="AJ921" s="7">
        <v>0</v>
      </c>
      <c r="AK921" s="29">
        <v>0</v>
      </c>
      <c r="AL921" s="7">
        <v>0</v>
      </c>
      <c r="AM921" s="105">
        <v>0</v>
      </c>
      <c r="AN921" s="7">
        <v>0</v>
      </c>
      <c r="AO921" s="11">
        <v>0</v>
      </c>
      <c r="AP921" s="105">
        <v>0</v>
      </c>
      <c r="AQ921" s="11">
        <v>0</v>
      </c>
      <c r="AR921" s="11">
        <v>0</v>
      </c>
      <c r="AS921" s="11">
        <v>0</v>
      </c>
      <c r="AT921" s="11">
        <v>0</v>
      </c>
      <c r="AU921" s="11">
        <v>0</v>
      </c>
      <c r="AV921" s="11">
        <v>0</v>
      </c>
      <c r="AW921" s="11">
        <v>0</v>
      </c>
      <c r="AX921" s="11">
        <v>0</v>
      </c>
      <c r="AZ921" s="11">
        <v>0</v>
      </c>
      <c r="BA921" s="11">
        <v>0</v>
      </c>
    </row>
    <row r="922" spans="1:53" hidden="1" x14ac:dyDescent="0.25">
      <c r="A922">
        <v>7</v>
      </c>
      <c r="B922" t="str">
        <f t="shared" si="105"/>
        <v>GC-8940</v>
      </c>
      <c r="C922" s="2" t="s">
        <v>317</v>
      </c>
      <c r="D922" s="2" t="str">
        <f t="shared" si="106"/>
        <v>8</v>
      </c>
      <c r="E922" s="2" t="str">
        <f t="shared" si="107"/>
        <v>89</v>
      </c>
      <c r="F922" s="2" t="str">
        <f t="shared" si="108"/>
        <v>894</v>
      </c>
      <c r="G922" s="1" t="s">
        <v>838</v>
      </c>
      <c r="H922" s="7">
        <v>0</v>
      </c>
      <c r="I922" s="7"/>
      <c r="J922" s="7">
        <v>0</v>
      </c>
      <c r="K922" s="7">
        <v>0</v>
      </c>
      <c r="L922" s="7">
        <v>0</v>
      </c>
      <c r="M922" s="7"/>
      <c r="N922" s="7">
        <v>0</v>
      </c>
      <c r="O922" s="7">
        <v>0</v>
      </c>
      <c r="P922" s="7">
        <v>0</v>
      </c>
      <c r="Q922" s="7"/>
      <c r="R922" s="7">
        <v>0</v>
      </c>
      <c r="S922" s="7">
        <v>0</v>
      </c>
      <c r="T922" s="7">
        <v>0</v>
      </c>
      <c r="U922" s="7"/>
      <c r="V922" s="7">
        <v>0</v>
      </c>
      <c r="W922" s="7">
        <v>0</v>
      </c>
      <c r="X922" s="7">
        <v>0</v>
      </c>
      <c r="Y922" s="7"/>
      <c r="Z922" s="7">
        <v>0</v>
      </c>
      <c r="AA922" s="7">
        <v>0</v>
      </c>
      <c r="AB922" s="7">
        <v>0</v>
      </c>
      <c r="AC922" s="7"/>
      <c r="AD922" s="7">
        <v>0</v>
      </c>
      <c r="AE922" s="7">
        <v>0</v>
      </c>
      <c r="AF922" s="7">
        <v>0</v>
      </c>
      <c r="AG922" s="29">
        <v>0</v>
      </c>
      <c r="AH922" s="7">
        <v>0</v>
      </c>
      <c r="AI922" s="7">
        <v>0</v>
      </c>
      <c r="AJ922" s="7">
        <v>0</v>
      </c>
      <c r="AK922" s="29">
        <v>0</v>
      </c>
      <c r="AL922" s="7">
        <v>0</v>
      </c>
      <c r="AM922" s="105">
        <v>0</v>
      </c>
      <c r="AN922" s="7">
        <v>0</v>
      </c>
      <c r="AO922" s="11">
        <v>0</v>
      </c>
      <c r="AP922" s="105">
        <v>0</v>
      </c>
      <c r="AQ922" s="11">
        <v>0</v>
      </c>
      <c r="AR922" s="11">
        <v>0</v>
      </c>
      <c r="AS922" s="11">
        <v>0</v>
      </c>
      <c r="AT922" s="11">
        <v>0</v>
      </c>
      <c r="AU922" s="11">
        <v>0</v>
      </c>
      <c r="AV922" s="11">
        <v>0</v>
      </c>
      <c r="AW922" s="11">
        <v>0</v>
      </c>
      <c r="AX922" s="11">
        <v>0</v>
      </c>
      <c r="AZ922" s="11">
        <v>0</v>
      </c>
      <c r="BA922" s="11">
        <v>0</v>
      </c>
    </row>
    <row r="923" spans="1:53" hidden="1" x14ac:dyDescent="0.25">
      <c r="A923">
        <v>7</v>
      </c>
      <c r="B923" t="str">
        <f t="shared" si="105"/>
        <v>GC-8950</v>
      </c>
      <c r="C923" s="2" t="s">
        <v>317</v>
      </c>
      <c r="D923" s="2" t="str">
        <f t="shared" si="106"/>
        <v>8</v>
      </c>
      <c r="E923" s="2" t="str">
        <f t="shared" si="107"/>
        <v>89</v>
      </c>
      <c r="F923" s="2" t="str">
        <f t="shared" si="108"/>
        <v>895</v>
      </c>
      <c r="G923" s="1" t="s">
        <v>839</v>
      </c>
      <c r="H923" s="7">
        <v>0</v>
      </c>
      <c r="I923" s="7"/>
      <c r="J923" s="7">
        <v>0</v>
      </c>
      <c r="K923" s="7">
        <v>0</v>
      </c>
      <c r="L923" s="7">
        <v>0</v>
      </c>
      <c r="M923" s="7"/>
      <c r="N923" s="7">
        <v>0</v>
      </c>
      <c r="O923" s="7">
        <v>0</v>
      </c>
      <c r="P923" s="7">
        <v>0</v>
      </c>
      <c r="Q923" s="7"/>
      <c r="R923" s="7">
        <v>0</v>
      </c>
      <c r="S923" s="7">
        <v>0</v>
      </c>
      <c r="T923" s="7">
        <v>0</v>
      </c>
      <c r="U923" s="7"/>
      <c r="V923" s="7">
        <v>0</v>
      </c>
      <c r="W923" s="7">
        <v>0</v>
      </c>
      <c r="X923" s="7">
        <v>0</v>
      </c>
      <c r="Y923" s="7"/>
      <c r="Z923" s="7">
        <v>0</v>
      </c>
      <c r="AA923" s="7">
        <v>0</v>
      </c>
      <c r="AB923" s="7">
        <v>0</v>
      </c>
      <c r="AC923" s="7"/>
      <c r="AD923" s="7">
        <v>0</v>
      </c>
      <c r="AE923" s="7">
        <v>0</v>
      </c>
      <c r="AF923" s="7">
        <v>0</v>
      </c>
      <c r="AG923" s="29">
        <v>0</v>
      </c>
      <c r="AH923" s="7">
        <v>0</v>
      </c>
      <c r="AI923" s="7">
        <v>0</v>
      </c>
      <c r="AJ923" s="7">
        <v>0</v>
      </c>
      <c r="AK923" s="29">
        <v>0</v>
      </c>
      <c r="AL923" s="7">
        <v>0</v>
      </c>
      <c r="AM923" s="105">
        <v>0</v>
      </c>
      <c r="AN923" s="7">
        <v>0</v>
      </c>
      <c r="AO923" s="11">
        <v>0</v>
      </c>
      <c r="AP923" s="105">
        <v>0</v>
      </c>
      <c r="AQ923" s="11">
        <v>0</v>
      </c>
      <c r="AR923" s="11">
        <v>0</v>
      </c>
      <c r="AS923" s="11">
        <v>0</v>
      </c>
      <c r="AT923" s="11">
        <v>0</v>
      </c>
      <c r="AU923" s="11">
        <v>0</v>
      </c>
      <c r="AV923" s="11">
        <v>0</v>
      </c>
      <c r="AW923" s="11">
        <v>0</v>
      </c>
      <c r="AX923" s="11">
        <v>0</v>
      </c>
      <c r="AZ923" s="11">
        <v>0</v>
      </c>
      <c r="BA923" s="11">
        <v>0</v>
      </c>
    </row>
    <row r="924" spans="1:53" hidden="1" x14ac:dyDescent="0.25">
      <c r="A924">
        <v>7</v>
      </c>
      <c r="B924" t="str">
        <f t="shared" si="105"/>
        <v>GC-8961</v>
      </c>
      <c r="C924" s="2" t="s">
        <v>317</v>
      </c>
      <c r="D924" s="2" t="str">
        <f t="shared" si="106"/>
        <v>8</v>
      </c>
      <c r="E924" s="2" t="str">
        <f t="shared" si="107"/>
        <v>89</v>
      </c>
      <c r="F924" s="2" t="str">
        <f t="shared" si="108"/>
        <v>896</v>
      </c>
      <c r="G924" s="1" t="s">
        <v>840</v>
      </c>
      <c r="H924" s="7">
        <v>0</v>
      </c>
      <c r="I924" s="7"/>
      <c r="J924" s="7">
        <v>0</v>
      </c>
      <c r="K924" s="7">
        <v>0</v>
      </c>
      <c r="L924" s="7">
        <v>0</v>
      </c>
      <c r="M924" s="7"/>
      <c r="N924" s="7">
        <v>0</v>
      </c>
      <c r="O924" s="7">
        <v>0</v>
      </c>
      <c r="P924" s="7">
        <v>0</v>
      </c>
      <c r="Q924" s="7"/>
      <c r="R924" s="7">
        <v>0</v>
      </c>
      <c r="S924" s="7">
        <v>0</v>
      </c>
      <c r="T924" s="7">
        <v>0</v>
      </c>
      <c r="U924" s="7"/>
      <c r="V924" s="7">
        <v>0</v>
      </c>
      <c r="W924" s="7">
        <v>0</v>
      </c>
      <c r="X924" s="7">
        <v>0</v>
      </c>
      <c r="Y924" s="7"/>
      <c r="Z924" s="7">
        <v>0</v>
      </c>
      <c r="AA924" s="7">
        <v>0</v>
      </c>
      <c r="AB924" s="7">
        <v>0</v>
      </c>
      <c r="AC924" s="7"/>
      <c r="AD924" s="7">
        <v>0</v>
      </c>
      <c r="AE924" s="7">
        <v>0</v>
      </c>
      <c r="AF924" s="7">
        <v>0</v>
      </c>
      <c r="AG924" s="29">
        <v>0</v>
      </c>
      <c r="AH924" s="7">
        <v>0</v>
      </c>
      <c r="AI924" s="7">
        <v>0</v>
      </c>
      <c r="AJ924" s="7">
        <v>0</v>
      </c>
      <c r="AK924" s="29">
        <v>0</v>
      </c>
      <c r="AL924" s="7">
        <v>0</v>
      </c>
      <c r="AM924" s="105">
        <v>0</v>
      </c>
      <c r="AN924" s="7">
        <v>0</v>
      </c>
      <c r="AO924" s="11">
        <v>0</v>
      </c>
      <c r="AP924" s="105">
        <v>0</v>
      </c>
      <c r="AQ924" s="11">
        <v>0</v>
      </c>
      <c r="AR924" s="11">
        <v>0</v>
      </c>
      <c r="AS924" s="11">
        <v>0</v>
      </c>
      <c r="AT924" s="11">
        <v>0</v>
      </c>
      <c r="AU924" s="11">
        <v>0</v>
      </c>
      <c r="AV924" s="11">
        <v>0</v>
      </c>
      <c r="AW924" s="11">
        <v>0</v>
      </c>
      <c r="AX924" s="11">
        <v>0</v>
      </c>
      <c r="AZ924" s="11">
        <v>0</v>
      </c>
      <c r="BA924" s="11">
        <v>0</v>
      </c>
    </row>
    <row r="925" spans="1:53" hidden="1" x14ac:dyDescent="0.25">
      <c r="A925">
        <v>7</v>
      </c>
      <c r="B925" t="str">
        <f t="shared" si="105"/>
        <v>GC-8962</v>
      </c>
      <c r="C925" s="2" t="s">
        <v>317</v>
      </c>
      <c r="D925" s="2" t="str">
        <f t="shared" si="106"/>
        <v>8</v>
      </c>
      <c r="E925" s="2" t="str">
        <f t="shared" si="107"/>
        <v>89</v>
      </c>
      <c r="F925" s="2" t="str">
        <f t="shared" si="108"/>
        <v>896</v>
      </c>
      <c r="G925" s="1" t="s">
        <v>841</v>
      </c>
      <c r="H925" s="7">
        <v>0</v>
      </c>
      <c r="I925" s="7"/>
      <c r="J925" s="7">
        <v>0</v>
      </c>
      <c r="K925" s="7">
        <v>0</v>
      </c>
      <c r="L925" s="7">
        <v>0</v>
      </c>
      <c r="M925" s="7"/>
      <c r="N925" s="7">
        <v>0</v>
      </c>
      <c r="O925" s="7">
        <v>0</v>
      </c>
      <c r="P925" s="7">
        <v>0</v>
      </c>
      <c r="Q925" s="7"/>
      <c r="R925" s="7">
        <v>0</v>
      </c>
      <c r="S925" s="7">
        <v>0</v>
      </c>
      <c r="T925" s="7">
        <v>0</v>
      </c>
      <c r="U925" s="7"/>
      <c r="V925" s="7">
        <v>0</v>
      </c>
      <c r="W925" s="7">
        <v>0</v>
      </c>
      <c r="X925" s="7">
        <v>0</v>
      </c>
      <c r="Y925" s="7"/>
      <c r="Z925" s="7">
        <v>0</v>
      </c>
      <c r="AA925" s="7">
        <v>0</v>
      </c>
      <c r="AB925" s="7">
        <v>0</v>
      </c>
      <c r="AC925" s="7"/>
      <c r="AD925" s="7">
        <v>0</v>
      </c>
      <c r="AE925" s="7">
        <v>0</v>
      </c>
      <c r="AF925" s="7">
        <v>0</v>
      </c>
      <c r="AG925" s="29">
        <v>0</v>
      </c>
      <c r="AH925" s="7">
        <v>0</v>
      </c>
      <c r="AI925" s="7">
        <v>0</v>
      </c>
      <c r="AJ925" s="7">
        <v>0</v>
      </c>
      <c r="AK925" s="29">
        <v>0</v>
      </c>
      <c r="AL925" s="7">
        <v>0</v>
      </c>
      <c r="AM925" s="105">
        <v>0</v>
      </c>
      <c r="AN925" s="7">
        <v>0</v>
      </c>
      <c r="AO925" s="11">
        <v>0</v>
      </c>
      <c r="AP925" s="105">
        <v>0</v>
      </c>
      <c r="AQ925" s="11">
        <v>0</v>
      </c>
      <c r="AR925" s="11">
        <v>0</v>
      </c>
      <c r="AS925" s="11">
        <v>0</v>
      </c>
      <c r="AT925" s="11">
        <v>0</v>
      </c>
      <c r="AU925" s="11">
        <v>0</v>
      </c>
      <c r="AV925" s="11">
        <v>0</v>
      </c>
      <c r="AW925" s="11">
        <v>0</v>
      </c>
      <c r="AX925" s="11">
        <v>0</v>
      </c>
      <c r="AZ925" s="11">
        <v>0</v>
      </c>
      <c r="BA925" s="11">
        <v>0</v>
      </c>
    </row>
    <row r="926" spans="1:53" hidden="1" x14ac:dyDescent="0.25">
      <c r="A926">
        <v>7</v>
      </c>
      <c r="B926" t="str">
        <f t="shared" si="105"/>
        <v>GC-8963</v>
      </c>
      <c r="C926" s="2" t="s">
        <v>317</v>
      </c>
      <c r="D926" s="2" t="str">
        <f t="shared" si="106"/>
        <v>8</v>
      </c>
      <c r="E926" s="2" t="str">
        <f t="shared" si="107"/>
        <v>89</v>
      </c>
      <c r="F926" s="2" t="str">
        <f t="shared" si="108"/>
        <v>896</v>
      </c>
      <c r="G926" s="1" t="s">
        <v>842</v>
      </c>
      <c r="H926" s="7">
        <v>0</v>
      </c>
      <c r="I926" s="7"/>
      <c r="J926" s="7">
        <v>0</v>
      </c>
      <c r="K926" s="7">
        <v>0</v>
      </c>
      <c r="L926" s="7">
        <v>0</v>
      </c>
      <c r="M926" s="7"/>
      <c r="N926" s="7">
        <v>0</v>
      </c>
      <c r="O926" s="7">
        <v>0</v>
      </c>
      <c r="P926" s="7">
        <v>0</v>
      </c>
      <c r="Q926" s="7"/>
      <c r="R926" s="7">
        <v>0</v>
      </c>
      <c r="S926" s="7">
        <v>0</v>
      </c>
      <c r="T926" s="7">
        <v>0</v>
      </c>
      <c r="U926" s="7"/>
      <c r="V926" s="7">
        <v>0</v>
      </c>
      <c r="W926" s="7">
        <v>0</v>
      </c>
      <c r="X926" s="7">
        <v>0</v>
      </c>
      <c r="Y926" s="7"/>
      <c r="Z926" s="7">
        <v>0</v>
      </c>
      <c r="AA926" s="7">
        <v>0</v>
      </c>
      <c r="AB926" s="7">
        <v>0</v>
      </c>
      <c r="AC926" s="7"/>
      <c r="AD926" s="7">
        <v>0</v>
      </c>
      <c r="AE926" s="7">
        <v>0</v>
      </c>
      <c r="AF926" s="7">
        <v>0</v>
      </c>
      <c r="AG926" s="29">
        <v>0</v>
      </c>
      <c r="AH926" s="7">
        <v>0</v>
      </c>
      <c r="AI926" s="7">
        <v>0</v>
      </c>
      <c r="AJ926" s="7">
        <v>0</v>
      </c>
      <c r="AK926" s="29">
        <v>0</v>
      </c>
      <c r="AL926" s="7">
        <v>0</v>
      </c>
      <c r="AM926" s="105">
        <v>0</v>
      </c>
      <c r="AN926" s="7">
        <v>0</v>
      </c>
      <c r="AO926" s="11">
        <v>0</v>
      </c>
      <c r="AP926" s="105">
        <v>0</v>
      </c>
      <c r="AQ926" s="11">
        <v>0</v>
      </c>
      <c r="AR926" s="11">
        <v>0</v>
      </c>
      <c r="AS926" s="11">
        <v>0</v>
      </c>
      <c r="AT926" s="11">
        <v>0</v>
      </c>
      <c r="AU926" s="11">
        <v>0</v>
      </c>
      <c r="AV926" s="11">
        <v>0</v>
      </c>
      <c r="AW926" s="11">
        <v>0</v>
      </c>
      <c r="AX926" s="11">
        <v>0</v>
      </c>
      <c r="AZ926" s="11">
        <v>0</v>
      </c>
      <c r="BA926" s="11">
        <v>0</v>
      </c>
    </row>
    <row r="927" spans="1:53" hidden="1" x14ac:dyDescent="0.25">
      <c r="A927">
        <v>7</v>
      </c>
      <c r="B927" t="str">
        <f t="shared" si="105"/>
        <v>GC-8964</v>
      </c>
      <c r="C927" s="2" t="s">
        <v>317</v>
      </c>
      <c r="D927" s="2" t="str">
        <f t="shared" si="106"/>
        <v>8</v>
      </c>
      <c r="E927" s="2" t="str">
        <f t="shared" si="107"/>
        <v>89</v>
      </c>
      <c r="F927" s="2" t="str">
        <f t="shared" si="108"/>
        <v>896</v>
      </c>
      <c r="G927" s="1" t="s">
        <v>843</v>
      </c>
      <c r="H927" s="7">
        <v>0</v>
      </c>
      <c r="I927" s="7"/>
      <c r="J927" s="7">
        <v>0</v>
      </c>
      <c r="K927" s="7">
        <v>0</v>
      </c>
      <c r="L927" s="7">
        <v>0</v>
      </c>
      <c r="M927" s="7"/>
      <c r="N927" s="7">
        <v>0</v>
      </c>
      <c r="O927" s="7">
        <v>0</v>
      </c>
      <c r="P927" s="7">
        <v>0</v>
      </c>
      <c r="Q927" s="7"/>
      <c r="R927" s="7">
        <v>0</v>
      </c>
      <c r="S927" s="7">
        <v>0</v>
      </c>
      <c r="T927" s="7">
        <v>0</v>
      </c>
      <c r="U927" s="7"/>
      <c r="V927" s="7">
        <v>0</v>
      </c>
      <c r="W927" s="7">
        <v>0</v>
      </c>
      <c r="X927" s="7">
        <v>0</v>
      </c>
      <c r="Y927" s="7"/>
      <c r="Z927" s="7">
        <v>0</v>
      </c>
      <c r="AA927" s="7">
        <v>0</v>
      </c>
      <c r="AB927" s="7">
        <v>0</v>
      </c>
      <c r="AC927" s="7"/>
      <c r="AD927" s="7">
        <v>0</v>
      </c>
      <c r="AE927" s="7">
        <v>0</v>
      </c>
      <c r="AF927" s="7">
        <v>0</v>
      </c>
      <c r="AG927" s="29">
        <v>0</v>
      </c>
      <c r="AH927" s="7">
        <v>0</v>
      </c>
      <c r="AI927" s="7">
        <v>0</v>
      </c>
      <c r="AJ927" s="7">
        <v>0</v>
      </c>
      <c r="AK927" s="29">
        <v>0</v>
      </c>
      <c r="AL927" s="7">
        <v>0</v>
      </c>
      <c r="AM927" s="105">
        <v>0</v>
      </c>
      <c r="AN927" s="7">
        <v>0</v>
      </c>
      <c r="AO927" s="11">
        <v>0</v>
      </c>
      <c r="AP927" s="105">
        <v>0</v>
      </c>
      <c r="AQ927" s="11">
        <v>0</v>
      </c>
      <c r="AR927" s="11">
        <v>0</v>
      </c>
      <c r="AS927" s="11">
        <v>0</v>
      </c>
      <c r="AT927" s="11">
        <v>0</v>
      </c>
      <c r="AU927" s="11">
        <v>0</v>
      </c>
      <c r="AV927" s="11">
        <v>0</v>
      </c>
      <c r="AW927" s="11">
        <v>0</v>
      </c>
      <c r="AX927" s="11">
        <v>0</v>
      </c>
      <c r="AZ927" s="11">
        <v>0</v>
      </c>
      <c r="BA927" s="11">
        <v>0</v>
      </c>
    </row>
    <row r="928" spans="1:53" hidden="1" x14ac:dyDescent="0.25">
      <c r="A928">
        <v>7</v>
      </c>
      <c r="B928" t="str">
        <f t="shared" si="105"/>
        <v>GC-8965</v>
      </c>
      <c r="C928" s="2" t="s">
        <v>317</v>
      </c>
      <c r="D928" s="2" t="str">
        <f t="shared" si="106"/>
        <v>8</v>
      </c>
      <c r="E928" s="2" t="str">
        <f t="shared" si="107"/>
        <v>89</v>
      </c>
      <c r="F928" s="2" t="str">
        <f t="shared" si="108"/>
        <v>896</v>
      </c>
      <c r="G928" s="1" t="s">
        <v>844</v>
      </c>
      <c r="H928" s="7">
        <v>0</v>
      </c>
      <c r="I928" s="7"/>
      <c r="J928" s="7">
        <v>0</v>
      </c>
      <c r="K928" s="7">
        <v>0</v>
      </c>
      <c r="L928" s="7">
        <v>0</v>
      </c>
      <c r="M928" s="7"/>
      <c r="N928" s="7">
        <v>0</v>
      </c>
      <c r="O928" s="7">
        <v>0</v>
      </c>
      <c r="P928" s="7">
        <v>0</v>
      </c>
      <c r="Q928" s="7"/>
      <c r="R928" s="7">
        <v>0</v>
      </c>
      <c r="S928" s="7">
        <v>0</v>
      </c>
      <c r="T928" s="7">
        <v>0</v>
      </c>
      <c r="U928" s="7"/>
      <c r="V928" s="7">
        <v>0</v>
      </c>
      <c r="W928" s="7">
        <v>0</v>
      </c>
      <c r="X928" s="7">
        <v>0</v>
      </c>
      <c r="Y928" s="7"/>
      <c r="Z928" s="7">
        <v>0</v>
      </c>
      <c r="AA928" s="7">
        <v>0</v>
      </c>
      <c r="AB928" s="7">
        <v>0</v>
      </c>
      <c r="AC928" s="7"/>
      <c r="AD928" s="7">
        <v>0</v>
      </c>
      <c r="AE928" s="7">
        <v>0</v>
      </c>
      <c r="AF928" s="7">
        <v>0</v>
      </c>
      <c r="AG928" s="29">
        <v>0</v>
      </c>
      <c r="AH928" s="7">
        <v>0</v>
      </c>
      <c r="AI928" s="7">
        <v>0</v>
      </c>
      <c r="AJ928" s="7">
        <v>0</v>
      </c>
      <c r="AK928" s="29">
        <v>0</v>
      </c>
      <c r="AL928" s="7">
        <v>0</v>
      </c>
      <c r="AM928" s="105">
        <v>0</v>
      </c>
      <c r="AN928" s="7">
        <v>0</v>
      </c>
      <c r="AO928" s="11">
        <v>0</v>
      </c>
      <c r="AP928" s="105">
        <v>0</v>
      </c>
      <c r="AQ928" s="11">
        <v>0</v>
      </c>
      <c r="AR928" s="11">
        <v>0</v>
      </c>
      <c r="AS928" s="11">
        <v>0</v>
      </c>
      <c r="AT928" s="11">
        <v>0</v>
      </c>
      <c r="AU928" s="11">
        <v>0</v>
      </c>
      <c r="AV928" s="11">
        <v>0</v>
      </c>
      <c r="AW928" s="11">
        <v>0</v>
      </c>
      <c r="AX928" s="11">
        <v>0</v>
      </c>
      <c r="AZ928" s="11">
        <v>0</v>
      </c>
      <c r="BA928" s="11">
        <v>0</v>
      </c>
    </row>
    <row r="929" spans="1:53" hidden="1" x14ac:dyDescent="0.25">
      <c r="A929">
        <v>7</v>
      </c>
      <c r="B929" t="str">
        <f t="shared" si="105"/>
        <v>GC-8971</v>
      </c>
      <c r="C929" s="2" t="s">
        <v>317</v>
      </c>
      <c r="D929" s="2" t="str">
        <f t="shared" si="106"/>
        <v>8</v>
      </c>
      <c r="E929" s="2" t="str">
        <f t="shared" si="107"/>
        <v>89</v>
      </c>
      <c r="F929" s="2" t="str">
        <f t="shared" si="108"/>
        <v>897</v>
      </c>
      <c r="G929" s="1" t="s">
        <v>3550</v>
      </c>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29"/>
      <c r="AH929" s="7"/>
      <c r="AI929" s="7"/>
      <c r="AJ929" s="7"/>
      <c r="AK929" s="29"/>
      <c r="AL929" s="7"/>
      <c r="AM929" s="105"/>
      <c r="AN929" s="7"/>
      <c r="AO929" s="11"/>
      <c r="AP929" s="105"/>
      <c r="AQ929" s="11"/>
      <c r="AR929" s="11"/>
      <c r="AS929" s="11"/>
      <c r="AT929" s="11"/>
      <c r="AU929" s="11"/>
      <c r="AV929" s="11">
        <v>0</v>
      </c>
      <c r="AW929" s="11">
        <v>0</v>
      </c>
      <c r="AX929" s="11"/>
      <c r="AZ929" s="11"/>
      <c r="BA929" s="11"/>
    </row>
    <row r="930" spans="1:53" hidden="1" x14ac:dyDescent="0.25">
      <c r="A930">
        <v>7</v>
      </c>
      <c r="B930" t="str">
        <f t="shared" si="105"/>
        <v>GC-8972</v>
      </c>
      <c r="C930" s="2" t="s">
        <v>317</v>
      </c>
      <c r="D930" s="2" t="str">
        <f t="shared" si="106"/>
        <v>8</v>
      </c>
      <c r="E930" s="2" t="str">
        <f t="shared" si="107"/>
        <v>89</v>
      </c>
      <c r="F930" s="2" t="str">
        <f t="shared" si="108"/>
        <v>897</v>
      </c>
      <c r="G930" s="1" t="s">
        <v>3552</v>
      </c>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29"/>
      <c r="AH930" s="7"/>
      <c r="AI930" s="7"/>
      <c r="AJ930" s="7"/>
      <c r="AK930" s="29"/>
      <c r="AL930" s="7"/>
      <c r="AM930" s="105"/>
      <c r="AN930" s="7"/>
      <c r="AO930" s="11"/>
      <c r="AP930" s="105"/>
      <c r="AQ930" s="11"/>
      <c r="AR930" s="11"/>
      <c r="AS930" s="11"/>
      <c r="AT930" s="11"/>
      <c r="AU930" s="11"/>
      <c r="AV930" s="11">
        <v>0</v>
      </c>
      <c r="AW930" s="11">
        <v>0</v>
      </c>
      <c r="AX930" s="11"/>
      <c r="AZ930" s="11"/>
      <c r="BA930" s="11"/>
    </row>
    <row r="931" spans="1:53" hidden="1" x14ac:dyDescent="0.25">
      <c r="A931">
        <v>7</v>
      </c>
      <c r="B931" t="str">
        <f t="shared" si="105"/>
        <v>GC-8973</v>
      </c>
      <c r="C931" s="2" t="s">
        <v>317</v>
      </c>
      <c r="D931" s="2" t="str">
        <f t="shared" si="106"/>
        <v>8</v>
      </c>
      <c r="E931" s="2" t="str">
        <f t="shared" si="107"/>
        <v>89</v>
      </c>
      <c r="F931" s="2" t="str">
        <f t="shared" si="108"/>
        <v>897</v>
      </c>
      <c r="G931" s="1" t="s">
        <v>3551</v>
      </c>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29"/>
      <c r="AH931" s="7"/>
      <c r="AI931" s="7"/>
      <c r="AJ931" s="7"/>
      <c r="AK931" s="29"/>
      <c r="AL931" s="7"/>
      <c r="AM931" s="105"/>
      <c r="AN931" s="7"/>
      <c r="AO931" s="11"/>
      <c r="AP931" s="105"/>
      <c r="AQ931" s="11"/>
      <c r="AR931" s="11"/>
      <c r="AS931" s="11"/>
      <c r="AT931" s="11"/>
      <c r="AU931" s="11"/>
      <c r="AV931" s="11">
        <v>0</v>
      </c>
      <c r="AW931" s="11">
        <v>0</v>
      </c>
      <c r="AX931" s="11"/>
      <c r="AZ931" s="11"/>
      <c r="BA931" s="11"/>
    </row>
    <row r="932" spans="1:53" hidden="1" x14ac:dyDescent="0.25">
      <c r="A932">
        <v>7</v>
      </c>
      <c r="B932" t="str">
        <f t="shared" si="105"/>
        <v>GC-8974</v>
      </c>
      <c r="C932" s="2" t="s">
        <v>317</v>
      </c>
      <c r="D932" s="2" t="str">
        <f t="shared" si="106"/>
        <v>8</v>
      </c>
      <c r="E932" s="2" t="str">
        <f t="shared" si="107"/>
        <v>89</v>
      </c>
      <c r="F932" s="2" t="str">
        <f t="shared" si="108"/>
        <v>897</v>
      </c>
      <c r="G932" s="1" t="s">
        <v>3553</v>
      </c>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29"/>
      <c r="AH932" s="7"/>
      <c r="AI932" s="7"/>
      <c r="AJ932" s="7"/>
      <c r="AK932" s="29"/>
      <c r="AL932" s="7"/>
      <c r="AM932" s="105"/>
      <c r="AN932" s="7"/>
      <c r="AO932" s="11"/>
      <c r="AP932" s="105"/>
      <c r="AQ932" s="11"/>
      <c r="AR932" s="11"/>
      <c r="AS932" s="11"/>
      <c r="AT932" s="11"/>
      <c r="AU932" s="11"/>
      <c r="AV932" s="11">
        <v>0</v>
      </c>
      <c r="AW932" s="11">
        <v>0</v>
      </c>
      <c r="AX932" s="11"/>
      <c r="AZ932" s="11"/>
      <c r="BA932" s="11"/>
    </row>
    <row r="933" spans="1:53" hidden="1" x14ac:dyDescent="0.25">
      <c r="A933">
        <v>7</v>
      </c>
      <c r="B933" t="str">
        <f t="shared" si="105"/>
        <v>GC-8975</v>
      </c>
      <c r="C933" s="2" t="s">
        <v>317</v>
      </c>
      <c r="D933" s="2" t="str">
        <f t="shared" si="106"/>
        <v>8</v>
      </c>
      <c r="E933" s="2" t="str">
        <f t="shared" si="107"/>
        <v>89</v>
      </c>
      <c r="F933" s="2" t="str">
        <f t="shared" si="108"/>
        <v>897</v>
      </c>
      <c r="G933" s="1" t="s">
        <v>3554</v>
      </c>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29"/>
      <c r="AH933" s="7"/>
      <c r="AI933" s="7"/>
      <c r="AJ933" s="7"/>
      <c r="AK933" s="29"/>
      <c r="AL933" s="7"/>
      <c r="AM933" s="105"/>
      <c r="AN933" s="7"/>
      <c r="AO933" s="11"/>
      <c r="AP933" s="105"/>
      <c r="AQ933" s="11"/>
      <c r="AR933" s="11"/>
      <c r="AS933" s="11"/>
      <c r="AT933" s="11"/>
      <c r="AU933" s="11"/>
      <c r="AV933" s="11">
        <v>0</v>
      </c>
      <c r="AW933" s="11">
        <v>0</v>
      </c>
      <c r="AX933" s="11"/>
      <c r="AZ933" s="11"/>
      <c r="BA933" s="11"/>
    </row>
    <row r="934" spans="1:53" hidden="1" x14ac:dyDescent="0.25">
      <c r="A934">
        <v>7</v>
      </c>
      <c r="B934" t="str">
        <f t="shared" si="105"/>
        <v>GC-9610</v>
      </c>
      <c r="C934" s="2" t="s">
        <v>317</v>
      </c>
      <c r="D934" s="2" t="str">
        <f t="shared" si="106"/>
        <v>9</v>
      </c>
      <c r="E934" s="2" t="str">
        <f t="shared" si="107"/>
        <v>96</v>
      </c>
      <c r="F934" s="2" t="str">
        <f t="shared" si="108"/>
        <v>961</v>
      </c>
      <c r="G934" s="1" t="s">
        <v>846</v>
      </c>
      <c r="H934" s="7">
        <v>14015.046</v>
      </c>
      <c r="I934" s="7"/>
      <c r="J934" s="7">
        <v>15.041</v>
      </c>
      <c r="K934" s="7">
        <v>15.041</v>
      </c>
      <c r="L934" s="7">
        <v>20015.677</v>
      </c>
      <c r="M934" s="7"/>
      <c r="N934" s="7">
        <v>16</v>
      </c>
      <c r="O934" s="7">
        <v>16</v>
      </c>
      <c r="P934" s="7">
        <v>16</v>
      </c>
      <c r="Q934" s="7"/>
      <c r="R934" s="7">
        <v>16.334</v>
      </c>
      <c r="S934" s="7">
        <v>0</v>
      </c>
      <c r="T934" s="7">
        <v>16.5</v>
      </c>
      <c r="U934" s="7"/>
      <c r="V934" s="7">
        <v>1301.71029</v>
      </c>
      <c r="W934" s="7">
        <v>0</v>
      </c>
      <c r="X934" s="7">
        <v>0</v>
      </c>
      <c r="Y934" s="7"/>
      <c r="Z934" s="7">
        <v>1249.78305</v>
      </c>
      <c r="AA934" s="7">
        <v>1249.78305</v>
      </c>
      <c r="AB934" s="7">
        <v>0</v>
      </c>
      <c r="AC934" s="7"/>
      <c r="AD934" s="7">
        <v>54750</v>
      </c>
      <c r="AE934" s="7">
        <v>54750</v>
      </c>
      <c r="AF934" s="7">
        <v>0</v>
      </c>
      <c r="AG934" s="29">
        <v>42000</v>
      </c>
      <c r="AH934" s="7">
        <v>42000</v>
      </c>
      <c r="AI934" s="7">
        <v>42000</v>
      </c>
      <c r="AJ934" s="7">
        <v>0</v>
      </c>
      <c r="AK934" s="29">
        <v>150300</v>
      </c>
      <c r="AL934" s="7">
        <v>150300</v>
      </c>
      <c r="AM934" s="105">
        <v>150300</v>
      </c>
      <c r="AN934" s="7">
        <v>100000</v>
      </c>
      <c r="AO934" s="11">
        <v>110750</v>
      </c>
      <c r="AP934" s="105">
        <v>110750</v>
      </c>
      <c r="AQ934" s="11">
        <v>110750</v>
      </c>
      <c r="AR934" s="11">
        <v>65000</v>
      </c>
      <c r="AS934" s="11">
        <v>133761.33499</v>
      </c>
      <c r="AT934" s="11">
        <v>133761.33499</v>
      </c>
      <c r="AU934" s="11">
        <v>133761.33499</v>
      </c>
      <c r="AV934" s="11">
        <v>100000</v>
      </c>
      <c r="AW934" s="11">
        <v>168000</v>
      </c>
      <c r="AX934" s="11">
        <v>168000</v>
      </c>
      <c r="AZ934" s="11">
        <v>127500</v>
      </c>
      <c r="BA934" s="11">
        <v>212890</v>
      </c>
    </row>
    <row r="935" spans="1:53" hidden="1" x14ac:dyDescent="0.25">
      <c r="A935">
        <v>7</v>
      </c>
      <c r="B935" t="str">
        <f t="shared" si="105"/>
        <v>GC-9620</v>
      </c>
      <c r="C935" s="2" t="s">
        <v>317</v>
      </c>
      <c r="D935" s="2" t="str">
        <f t="shared" si="106"/>
        <v>9</v>
      </c>
      <c r="E935" s="2" t="str">
        <f t="shared" si="107"/>
        <v>96</v>
      </c>
      <c r="F935" s="2" t="str">
        <f t="shared" si="108"/>
        <v>962</v>
      </c>
      <c r="G935" s="1" t="s">
        <v>847</v>
      </c>
      <c r="H935" s="7">
        <v>0</v>
      </c>
      <c r="I935" s="7"/>
      <c r="J935" s="7">
        <v>0</v>
      </c>
      <c r="K935" s="7">
        <v>0</v>
      </c>
      <c r="L935" s="7">
        <v>0</v>
      </c>
      <c r="M935" s="7"/>
      <c r="N935" s="7">
        <v>0</v>
      </c>
      <c r="O935" s="7">
        <v>0</v>
      </c>
      <c r="P935" s="7">
        <v>0</v>
      </c>
      <c r="Q935" s="7"/>
      <c r="R935" s="7">
        <v>0</v>
      </c>
      <c r="S935" s="7">
        <v>0</v>
      </c>
      <c r="T935" s="7">
        <v>0</v>
      </c>
      <c r="U935" s="7"/>
      <c r="V935" s="7">
        <v>0</v>
      </c>
      <c r="W935" s="7">
        <v>0</v>
      </c>
      <c r="X935" s="7">
        <v>0</v>
      </c>
      <c r="Y935" s="7"/>
      <c r="Z935" s="7">
        <v>0</v>
      </c>
      <c r="AA935" s="7">
        <v>0</v>
      </c>
      <c r="AB935" s="7">
        <v>0</v>
      </c>
      <c r="AC935" s="7"/>
      <c r="AD935" s="7">
        <v>0</v>
      </c>
      <c r="AE935" s="7">
        <v>0</v>
      </c>
      <c r="AF935" s="7">
        <v>0</v>
      </c>
      <c r="AG935" s="29">
        <v>0</v>
      </c>
      <c r="AH935" s="7">
        <v>0</v>
      </c>
      <c r="AI935" s="7">
        <v>0</v>
      </c>
      <c r="AJ935" s="7">
        <v>0</v>
      </c>
      <c r="AK935" s="29">
        <v>0</v>
      </c>
      <c r="AL935" s="7">
        <v>0</v>
      </c>
      <c r="AM935" s="105">
        <v>0</v>
      </c>
      <c r="AN935" s="7">
        <v>0</v>
      </c>
      <c r="AO935" s="11">
        <v>0</v>
      </c>
      <c r="AP935" s="105">
        <v>0</v>
      </c>
      <c r="AQ935" s="11">
        <v>0</v>
      </c>
      <c r="AR935" s="11">
        <v>0</v>
      </c>
      <c r="AS935" s="11">
        <v>0</v>
      </c>
      <c r="AT935" s="11">
        <v>0</v>
      </c>
      <c r="AU935" s="11">
        <v>0</v>
      </c>
      <c r="AV935" s="11">
        <v>0</v>
      </c>
      <c r="AW935" s="11">
        <v>0</v>
      </c>
      <c r="AX935" s="11">
        <v>0</v>
      </c>
      <c r="AZ935" s="11">
        <v>0</v>
      </c>
      <c r="BA935" s="11">
        <v>0</v>
      </c>
    </row>
    <row r="936" spans="1:53" hidden="1" x14ac:dyDescent="0.25">
      <c r="A936">
        <v>7</v>
      </c>
      <c r="B936" t="str">
        <f t="shared" si="105"/>
        <v>GC-9630</v>
      </c>
      <c r="C936" s="2" t="s">
        <v>317</v>
      </c>
      <c r="D936" s="2" t="str">
        <f t="shared" si="106"/>
        <v>9</v>
      </c>
      <c r="E936" s="2" t="str">
        <f t="shared" si="107"/>
        <v>96</v>
      </c>
      <c r="F936" s="2" t="str">
        <f t="shared" si="108"/>
        <v>963</v>
      </c>
      <c r="G936" s="1" t="s">
        <v>848</v>
      </c>
      <c r="H936" s="7">
        <v>0</v>
      </c>
      <c r="I936" s="7"/>
      <c r="J936" s="7">
        <v>0</v>
      </c>
      <c r="K936" s="7">
        <v>0</v>
      </c>
      <c r="L936" s="7">
        <v>0</v>
      </c>
      <c r="M936" s="7"/>
      <c r="N936" s="7">
        <v>0</v>
      </c>
      <c r="O936" s="7">
        <v>0</v>
      </c>
      <c r="P936" s="7">
        <v>0</v>
      </c>
      <c r="Q936" s="7"/>
      <c r="R936" s="7">
        <v>0</v>
      </c>
      <c r="S936" s="7">
        <v>0</v>
      </c>
      <c r="T936" s="7">
        <v>0</v>
      </c>
      <c r="U936" s="7"/>
      <c r="V936" s="7">
        <v>0</v>
      </c>
      <c r="W936" s="7">
        <v>0</v>
      </c>
      <c r="X936" s="7">
        <v>0</v>
      </c>
      <c r="Y936" s="7"/>
      <c r="Z936" s="7">
        <v>0</v>
      </c>
      <c r="AA936" s="7">
        <v>0</v>
      </c>
      <c r="AB936" s="7">
        <v>0</v>
      </c>
      <c r="AC936" s="7"/>
      <c r="AD936" s="7">
        <v>0</v>
      </c>
      <c r="AE936" s="7">
        <v>0</v>
      </c>
      <c r="AF936" s="7">
        <v>0</v>
      </c>
      <c r="AG936" s="29">
        <v>396.63321000000002</v>
      </c>
      <c r="AH936" s="7">
        <v>896.63320999999996</v>
      </c>
      <c r="AI936" s="7">
        <v>896.63320999999996</v>
      </c>
      <c r="AJ936" s="7">
        <v>0</v>
      </c>
      <c r="AK936" s="29">
        <v>47.145899999999997</v>
      </c>
      <c r="AL936" s="7">
        <v>47.145899999999997</v>
      </c>
      <c r="AM936" s="105">
        <v>47.145899999999997</v>
      </c>
      <c r="AN936" s="7">
        <v>0</v>
      </c>
      <c r="AO936" s="11">
        <v>0</v>
      </c>
      <c r="AP936" s="105">
        <v>0</v>
      </c>
      <c r="AQ936" s="11">
        <v>0</v>
      </c>
      <c r="AR936" s="11">
        <v>0</v>
      </c>
      <c r="AS936" s="11">
        <v>0</v>
      </c>
      <c r="AT936" s="11">
        <v>0</v>
      </c>
      <c r="AU936" s="11">
        <v>0</v>
      </c>
      <c r="AV936" s="11">
        <v>0</v>
      </c>
      <c r="AW936" s="11">
        <v>6500</v>
      </c>
      <c r="AX936" s="11">
        <v>6500</v>
      </c>
      <c r="AZ936" s="11">
        <v>6500</v>
      </c>
      <c r="BA936" s="11">
        <v>0</v>
      </c>
    </row>
    <row r="937" spans="1:53" hidden="1" x14ac:dyDescent="0.25">
      <c r="A937">
        <v>7</v>
      </c>
      <c r="B937" t="str">
        <f t="shared" si="105"/>
        <v>GC-9631</v>
      </c>
      <c r="C937" s="2" t="s">
        <v>317</v>
      </c>
      <c r="D937" s="2" t="str">
        <f t="shared" si="106"/>
        <v>9</v>
      </c>
      <c r="E937" s="2" t="str">
        <f t="shared" si="107"/>
        <v>96</v>
      </c>
      <c r="F937" s="2" t="str">
        <f t="shared" si="108"/>
        <v>963</v>
      </c>
      <c r="G937" s="1" t="s">
        <v>3560</v>
      </c>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29"/>
      <c r="AH937" s="7"/>
      <c r="AI937" s="7"/>
      <c r="AJ937" s="7"/>
      <c r="AK937" s="29"/>
      <c r="AL937" s="7"/>
      <c r="AM937" s="105"/>
      <c r="AN937" s="7"/>
      <c r="AO937" s="11"/>
      <c r="AP937" s="105"/>
      <c r="AQ937" s="11"/>
      <c r="AR937" s="11"/>
      <c r="AS937" s="11"/>
      <c r="AT937" s="11"/>
      <c r="AU937" s="11"/>
      <c r="AV937" s="11">
        <v>0</v>
      </c>
      <c r="AW937" s="11">
        <v>0</v>
      </c>
      <c r="AX937" s="11"/>
      <c r="AZ937" s="11"/>
      <c r="BA937" s="11"/>
    </row>
    <row r="938" spans="1:53" hidden="1" x14ac:dyDescent="0.25">
      <c r="A938">
        <v>7</v>
      </c>
      <c r="B938" t="str">
        <f t="shared" si="105"/>
        <v>GC-9632</v>
      </c>
      <c r="C938" s="2" t="s">
        <v>317</v>
      </c>
      <c r="D938" s="2" t="str">
        <f t="shared" si="106"/>
        <v>9</v>
      </c>
      <c r="E938" s="2" t="str">
        <f t="shared" si="107"/>
        <v>96</v>
      </c>
      <c r="F938" s="2" t="str">
        <f t="shared" si="108"/>
        <v>963</v>
      </c>
      <c r="G938" s="1" t="s">
        <v>3561</v>
      </c>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29"/>
      <c r="AH938" s="7"/>
      <c r="AI938" s="7"/>
      <c r="AJ938" s="7"/>
      <c r="AK938" s="29"/>
      <c r="AL938" s="7"/>
      <c r="AM938" s="105"/>
      <c r="AN938" s="7"/>
      <c r="AO938" s="11"/>
      <c r="AP938" s="105"/>
      <c r="AQ938" s="11"/>
      <c r="AR938" s="11"/>
      <c r="AS938" s="11"/>
      <c r="AT938" s="11"/>
      <c r="AU938" s="11"/>
      <c r="AV938" s="11">
        <v>0</v>
      </c>
      <c r="AW938" s="11">
        <v>0</v>
      </c>
      <c r="AX938" s="11"/>
      <c r="AZ938" s="11"/>
      <c r="BA938" s="11"/>
    </row>
    <row r="939" spans="1:53" hidden="1" x14ac:dyDescent="0.25">
      <c r="A939">
        <v>7</v>
      </c>
      <c r="B939" t="str">
        <f t="shared" si="105"/>
        <v>GC-9633</v>
      </c>
      <c r="C939" s="2" t="s">
        <v>317</v>
      </c>
      <c r="D939" s="2" t="str">
        <f t="shared" si="106"/>
        <v>9</v>
      </c>
      <c r="E939" s="2" t="str">
        <f t="shared" si="107"/>
        <v>96</v>
      </c>
      <c r="F939" s="2" t="str">
        <f t="shared" si="108"/>
        <v>963</v>
      </c>
      <c r="G939" s="1" t="s">
        <v>3562</v>
      </c>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29"/>
      <c r="AH939" s="7"/>
      <c r="AI939" s="7"/>
      <c r="AJ939" s="7"/>
      <c r="AK939" s="29"/>
      <c r="AL939" s="7"/>
      <c r="AM939" s="105"/>
      <c r="AN939" s="7"/>
      <c r="AO939" s="11"/>
      <c r="AP939" s="105"/>
      <c r="AQ939" s="11"/>
      <c r="AR939" s="11"/>
      <c r="AS939" s="11"/>
      <c r="AT939" s="11"/>
      <c r="AU939" s="11"/>
      <c r="AV939" s="11">
        <v>0</v>
      </c>
      <c r="AW939" s="11">
        <v>0</v>
      </c>
      <c r="AX939" s="11"/>
      <c r="AZ939" s="11"/>
      <c r="BA939" s="11"/>
    </row>
    <row r="940" spans="1:53" hidden="1" x14ac:dyDescent="0.25">
      <c r="A940">
        <v>7</v>
      </c>
      <c r="B940" t="str">
        <f t="shared" si="105"/>
        <v>GC-9634</v>
      </c>
      <c r="C940" s="2" t="s">
        <v>317</v>
      </c>
      <c r="D940" s="2" t="str">
        <f t="shared" si="106"/>
        <v>9</v>
      </c>
      <c r="E940" s="2" t="str">
        <f t="shared" si="107"/>
        <v>96</v>
      </c>
      <c r="F940" s="2" t="str">
        <f t="shared" si="108"/>
        <v>963</v>
      </c>
      <c r="G940" s="1" t="s">
        <v>3563</v>
      </c>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29"/>
      <c r="AH940" s="7"/>
      <c r="AI940" s="7"/>
      <c r="AJ940" s="7"/>
      <c r="AK940" s="29"/>
      <c r="AL940" s="7"/>
      <c r="AM940" s="105"/>
      <c r="AN940" s="7"/>
      <c r="AO940" s="11"/>
      <c r="AP940" s="105"/>
      <c r="AQ940" s="11"/>
      <c r="AR940" s="11"/>
      <c r="AS940" s="11"/>
      <c r="AT940" s="11"/>
      <c r="AU940" s="11"/>
      <c r="AV940" s="11">
        <v>0</v>
      </c>
      <c r="AW940" s="11">
        <v>0</v>
      </c>
      <c r="AX940" s="11"/>
      <c r="AZ940" s="11"/>
      <c r="BA940" s="11"/>
    </row>
    <row r="941" spans="1:53" hidden="1" x14ac:dyDescent="0.25">
      <c r="A941">
        <v>7</v>
      </c>
      <c r="B941" t="str">
        <f t="shared" si="105"/>
        <v>GC-9635</v>
      </c>
      <c r="C941" s="2" t="s">
        <v>317</v>
      </c>
      <c r="D941" s="2" t="str">
        <f t="shared" si="106"/>
        <v>9</v>
      </c>
      <c r="E941" s="2" t="str">
        <f t="shared" si="107"/>
        <v>96</v>
      </c>
      <c r="F941" s="2" t="str">
        <f t="shared" si="108"/>
        <v>963</v>
      </c>
      <c r="G941" s="1" t="s">
        <v>3564</v>
      </c>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29"/>
      <c r="AH941" s="7"/>
      <c r="AI941" s="7"/>
      <c r="AJ941" s="7"/>
      <c r="AK941" s="29"/>
      <c r="AL941" s="7"/>
      <c r="AM941" s="105"/>
      <c r="AN941" s="7"/>
      <c r="AO941" s="11"/>
      <c r="AP941" s="105"/>
      <c r="AQ941" s="11"/>
      <c r="AR941" s="11"/>
      <c r="AS941" s="11"/>
      <c r="AT941" s="11"/>
      <c r="AU941" s="11"/>
      <c r="AV941" s="11">
        <v>0</v>
      </c>
      <c r="AW941" s="11">
        <v>0</v>
      </c>
      <c r="AX941" s="11"/>
      <c r="AZ941" s="11"/>
      <c r="BA941" s="11"/>
    </row>
    <row r="942" spans="1:53" hidden="1" x14ac:dyDescent="0.25">
      <c r="A942">
        <v>7</v>
      </c>
      <c r="B942" t="str">
        <f t="shared" si="105"/>
        <v>GC-9640</v>
      </c>
      <c r="C942" s="2" t="s">
        <v>317</v>
      </c>
      <c r="D942" s="2" t="str">
        <f t="shared" si="106"/>
        <v>9</v>
      </c>
      <c r="E942" s="2" t="str">
        <f t="shared" si="107"/>
        <v>96</v>
      </c>
      <c r="F942" s="2" t="str">
        <f t="shared" si="108"/>
        <v>964</v>
      </c>
      <c r="G942" s="1" t="s">
        <v>3565</v>
      </c>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29"/>
      <c r="AH942" s="7"/>
      <c r="AI942" s="7"/>
      <c r="AJ942" s="7"/>
      <c r="AK942" s="29"/>
      <c r="AL942" s="7"/>
      <c r="AM942" s="105"/>
      <c r="AN942" s="7"/>
      <c r="AO942" s="11"/>
      <c r="AP942" s="105"/>
      <c r="AQ942" s="11"/>
      <c r="AR942" s="11"/>
      <c r="AS942" s="11"/>
      <c r="AT942" s="11"/>
      <c r="AU942" s="11"/>
      <c r="AV942" s="11">
        <v>0</v>
      </c>
      <c r="AW942" s="11">
        <v>0</v>
      </c>
      <c r="AX942" s="11"/>
      <c r="AZ942" s="11"/>
      <c r="BA942" s="11"/>
    </row>
    <row r="943" spans="1:53" hidden="1" x14ac:dyDescent="0.25">
      <c r="A943">
        <v>7</v>
      </c>
      <c r="B943" t="str">
        <f t="shared" si="105"/>
        <v>GC-9670</v>
      </c>
      <c r="C943" s="2" t="s">
        <v>317</v>
      </c>
      <c r="D943" s="2" t="str">
        <f t="shared" si="106"/>
        <v>9</v>
      </c>
      <c r="E943" s="2" t="str">
        <f t="shared" si="107"/>
        <v>96</v>
      </c>
      <c r="F943" s="2" t="str">
        <f t="shared" si="108"/>
        <v>967</v>
      </c>
      <c r="G943" s="1" t="s">
        <v>849</v>
      </c>
      <c r="H943" s="7">
        <v>1.948</v>
      </c>
      <c r="I943" s="7"/>
      <c r="J943" s="7">
        <v>1.948</v>
      </c>
      <c r="K943" s="7">
        <v>1.948</v>
      </c>
      <c r="L943" s="7">
        <v>73350.736999999994</v>
      </c>
      <c r="M943" s="7"/>
      <c r="N943" s="7">
        <v>2507.7860000000001</v>
      </c>
      <c r="O943" s="7">
        <v>2507.7860000000001</v>
      </c>
      <c r="P943" s="7">
        <v>0</v>
      </c>
      <c r="Q943" s="7"/>
      <c r="R943" s="7">
        <v>65</v>
      </c>
      <c r="S943" s="7">
        <v>64.848389999999995</v>
      </c>
      <c r="T943" s="7">
        <v>0</v>
      </c>
      <c r="U943" s="7"/>
      <c r="V943" s="7">
        <v>0</v>
      </c>
      <c r="W943" s="7">
        <v>1389.3544299999999</v>
      </c>
      <c r="X943" s="7">
        <v>0</v>
      </c>
      <c r="Y943" s="7"/>
      <c r="Z943" s="7">
        <v>0</v>
      </c>
      <c r="AA943" s="7">
        <v>0</v>
      </c>
      <c r="AB943" s="7">
        <v>0</v>
      </c>
      <c r="AC943" s="7"/>
      <c r="AD943" s="7">
        <v>5.7283500000000007</v>
      </c>
      <c r="AE943" s="7">
        <v>5.7283500000000007</v>
      </c>
      <c r="AF943" s="7">
        <v>0</v>
      </c>
      <c r="AG943" s="29">
        <v>0</v>
      </c>
      <c r="AH943" s="7">
        <v>0</v>
      </c>
      <c r="AI943" s="7">
        <v>0</v>
      </c>
      <c r="AJ943" s="7">
        <v>0</v>
      </c>
      <c r="AK943" s="29">
        <v>0</v>
      </c>
      <c r="AL943" s="7">
        <v>0</v>
      </c>
      <c r="AM943" s="105">
        <v>0</v>
      </c>
      <c r="AN943" s="7">
        <v>0</v>
      </c>
      <c r="AO943" s="11">
        <v>0</v>
      </c>
      <c r="AP943" s="105">
        <v>0</v>
      </c>
      <c r="AQ943" s="11">
        <v>0</v>
      </c>
      <c r="AR943" s="11">
        <v>0</v>
      </c>
      <c r="AS943" s="11">
        <v>6.1710000000000003</v>
      </c>
      <c r="AT943" s="11">
        <v>6.1710000000000003</v>
      </c>
      <c r="AU943" s="11">
        <v>6.1710000000000003</v>
      </c>
      <c r="AV943" s="11">
        <v>0</v>
      </c>
      <c r="AW943" s="11">
        <v>0</v>
      </c>
      <c r="AX943" s="11">
        <v>0</v>
      </c>
      <c r="AZ943" s="11">
        <v>0</v>
      </c>
      <c r="BA943" s="11">
        <v>0</v>
      </c>
    </row>
    <row r="944" spans="1:53" hidden="1" x14ac:dyDescent="0.25">
      <c r="A944">
        <v>7</v>
      </c>
      <c r="B944" t="str">
        <f t="shared" si="105"/>
        <v>GC-9700</v>
      </c>
      <c r="C944" s="2" t="s">
        <v>317</v>
      </c>
      <c r="D944" s="2" t="str">
        <f t="shared" si="106"/>
        <v>9</v>
      </c>
      <c r="E944" s="2" t="str">
        <f t="shared" si="107"/>
        <v>97</v>
      </c>
      <c r="F944" s="2" t="str">
        <f t="shared" si="108"/>
        <v>970</v>
      </c>
      <c r="G944" s="1" t="s">
        <v>2402</v>
      </c>
      <c r="H944" s="7">
        <v>0</v>
      </c>
      <c r="I944" s="7"/>
      <c r="J944" s="7">
        <v>0</v>
      </c>
      <c r="K944" s="7">
        <v>0</v>
      </c>
      <c r="L944" s="7">
        <v>0</v>
      </c>
      <c r="M944" s="7"/>
      <c r="N944" s="7">
        <v>0</v>
      </c>
      <c r="O944" s="7">
        <v>0</v>
      </c>
      <c r="P944" s="7">
        <v>0</v>
      </c>
      <c r="Q944" s="7"/>
      <c r="R944" s="7">
        <v>0</v>
      </c>
      <c r="S944" s="7">
        <v>0</v>
      </c>
      <c r="T944" s="7">
        <v>0</v>
      </c>
      <c r="U944" s="7"/>
      <c r="V944" s="7">
        <v>0</v>
      </c>
      <c r="W944" s="7">
        <v>0</v>
      </c>
      <c r="X944" s="7">
        <v>0</v>
      </c>
      <c r="Y944" s="7"/>
      <c r="Z944" s="7">
        <v>0</v>
      </c>
      <c r="AA944" s="7">
        <v>0</v>
      </c>
      <c r="AB944" s="7">
        <v>0</v>
      </c>
      <c r="AC944" s="7"/>
      <c r="AD944" s="7">
        <v>0</v>
      </c>
      <c r="AE944" s="7">
        <v>0</v>
      </c>
      <c r="AF944" s="7">
        <v>0</v>
      </c>
      <c r="AG944" s="29">
        <v>0</v>
      </c>
      <c r="AH944" s="7">
        <v>0</v>
      </c>
      <c r="AI944" s="7">
        <v>0</v>
      </c>
      <c r="AJ944" s="7">
        <v>0</v>
      </c>
      <c r="AK944" s="29">
        <v>0</v>
      </c>
      <c r="AL944" s="7">
        <v>0</v>
      </c>
      <c r="AM944" s="105">
        <v>0</v>
      </c>
      <c r="AN944" s="29">
        <v>0</v>
      </c>
      <c r="AO944" s="11">
        <v>0</v>
      </c>
      <c r="AP944" s="105">
        <v>0</v>
      </c>
      <c r="AQ944" s="11">
        <v>0</v>
      </c>
      <c r="AR944" s="11">
        <v>0</v>
      </c>
      <c r="AS944" s="11">
        <v>0</v>
      </c>
      <c r="AT944" s="11">
        <v>0</v>
      </c>
      <c r="AU944" s="11">
        <v>0</v>
      </c>
      <c r="AV944" s="11">
        <v>0</v>
      </c>
      <c r="AW944" s="11">
        <v>0</v>
      </c>
      <c r="AX944" s="11">
        <v>0</v>
      </c>
      <c r="AZ944" s="11">
        <v>0</v>
      </c>
      <c r="BA944" s="11">
        <v>0</v>
      </c>
    </row>
    <row r="945" spans="1:53" hidden="1" x14ac:dyDescent="0.25">
      <c r="A945">
        <v>7</v>
      </c>
      <c r="B945" t="str">
        <f t="shared" si="105"/>
        <v>GC-9800</v>
      </c>
      <c r="C945" s="2" t="s">
        <v>317</v>
      </c>
      <c r="D945" s="2" t="str">
        <f t="shared" si="106"/>
        <v>9</v>
      </c>
      <c r="E945" s="2" t="str">
        <f t="shared" si="107"/>
        <v>98</v>
      </c>
      <c r="F945" s="2" t="str">
        <f t="shared" si="108"/>
        <v>980</v>
      </c>
      <c r="G945" s="1" t="s">
        <v>852</v>
      </c>
      <c r="H945" s="7">
        <v>0</v>
      </c>
      <c r="I945" s="7"/>
      <c r="J945" s="7">
        <v>0</v>
      </c>
      <c r="K945" s="7">
        <v>0</v>
      </c>
      <c r="L945" s="7">
        <v>0</v>
      </c>
      <c r="M945" s="7"/>
      <c r="N945" s="7">
        <v>0</v>
      </c>
      <c r="O945" s="7">
        <v>0</v>
      </c>
      <c r="P945" s="7">
        <v>0</v>
      </c>
      <c r="Q945" s="7"/>
      <c r="R945" s="7">
        <v>0</v>
      </c>
      <c r="S945" s="7">
        <v>0</v>
      </c>
      <c r="T945" s="7">
        <v>0</v>
      </c>
      <c r="U945" s="7"/>
      <c r="V945" s="7">
        <v>0</v>
      </c>
      <c r="W945" s="7">
        <v>0</v>
      </c>
      <c r="X945" s="7">
        <v>0</v>
      </c>
      <c r="Y945" s="7"/>
      <c r="Z945" s="7">
        <v>0</v>
      </c>
      <c r="AA945" s="7">
        <v>0</v>
      </c>
      <c r="AB945" s="7">
        <v>0</v>
      </c>
      <c r="AC945" s="7"/>
      <c r="AD945" s="7">
        <v>0</v>
      </c>
      <c r="AE945" s="7">
        <v>0</v>
      </c>
      <c r="AF945" s="7">
        <v>0</v>
      </c>
      <c r="AG945" s="29">
        <v>0</v>
      </c>
      <c r="AH945" s="7">
        <v>0</v>
      </c>
      <c r="AI945" s="7">
        <v>0</v>
      </c>
      <c r="AJ945" s="7">
        <v>0</v>
      </c>
      <c r="AK945" s="29">
        <v>0</v>
      </c>
      <c r="AL945" s="7">
        <v>0</v>
      </c>
      <c r="AM945" s="105">
        <v>0</v>
      </c>
      <c r="AN945" s="7">
        <v>0</v>
      </c>
      <c r="AO945" s="11">
        <v>0</v>
      </c>
      <c r="AP945" s="105">
        <v>0</v>
      </c>
      <c r="AQ945" s="11">
        <v>0</v>
      </c>
      <c r="AR945" s="11">
        <v>0</v>
      </c>
      <c r="AS945" s="11">
        <v>0</v>
      </c>
      <c r="AT945" s="11">
        <v>0</v>
      </c>
      <c r="AU945" s="11">
        <v>0</v>
      </c>
      <c r="AV945" s="11">
        <v>0</v>
      </c>
      <c r="AW945" s="11">
        <v>0</v>
      </c>
      <c r="AX945" s="11">
        <v>0</v>
      </c>
      <c r="AZ945" s="11">
        <v>0</v>
      </c>
      <c r="BA945" s="11">
        <v>0</v>
      </c>
    </row>
    <row r="946" spans="1:53" hidden="1" x14ac:dyDescent="0.25">
      <c r="A946">
        <v>7</v>
      </c>
      <c r="B946" t="str">
        <f t="shared" si="105"/>
        <v>GC-9900</v>
      </c>
      <c r="C946" s="2" t="s">
        <v>317</v>
      </c>
      <c r="D946" s="2" t="str">
        <f t="shared" si="106"/>
        <v>9</v>
      </c>
      <c r="E946" s="2" t="str">
        <f t="shared" si="107"/>
        <v>99</v>
      </c>
      <c r="F946" s="2" t="str">
        <f t="shared" si="108"/>
        <v>990</v>
      </c>
      <c r="G946" s="1" t="s">
        <v>3544</v>
      </c>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29"/>
      <c r="AH946" s="7"/>
      <c r="AI946" s="7"/>
      <c r="AJ946" s="7"/>
      <c r="AK946" s="29"/>
      <c r="AL946" s="7"/>
      <c r="AM946" s="105"/>
      <c r="AN946" s="7"/>
      <c r="AO946" s="11"/>
      <c r="AP946" s="105"/>
      <c r="AQ946" s="11"/>
      <c r="AR946" s="11"/>
      <c r="AS946" s="11"/>
      <c r="AT946" s="11"/>
      <c r="AU946" s="11"/>
      <c r="AV946" s="11">
        <v>0</v>
      </c>
      <c r="AW946" s="11">
        <v>0</v>
      </c>
      <c r="AX946" s="11"/>
      <c r="AZ946" s="11"/>
      <c r="BA946" s="11"/>
    </row>
    <row r="947" spans="1:53" hidden="1" x14ac:dyDescent="0.25">
      <c r="A947">
        <v>7</v>
      </c>
      <c r="B947" t="str">
        <f t="shared" si="105"/>
        <v>GC-4851 (old)</v>
      </c>
      <c r="C947" s="2" t="s">
        <v>317</v>
      </c>
      <c r="D947" s="2" t="str">
        <f t="shared" ref="D947:D978" si="109">LEFT($G947,1)</f>
        <v>4</v>
      </c>
      <c r="E947" s="2" t="str">
        <f t="shared" ref="E947:E978" si="110">LEFT($G947,2)</f>
        <v>48</v>
      </c>
      <c r="F947" s="2" t="str">
        <f t="shared" ref="F947:F978" si="111">LEFT($G947,3)</f>
        <v>485</v>
      </c>
      <c r="G947" s="3" t="s">
        <v>3457</v>
      </c>
      <c r="H947" s="7">
        <v>0</v>
      </c>
      <c r="I947" s="7"/>
      <c r="J947" s="7">
        <v>0</v>
      </c>
      <c r="K947" s="7">
        <v>0</v>
      </c>
      <c r="L947" s="7">
        <v>0</v>
      </c>
      <c r="M947" s="7"/>
      <c r="N947" s="7">
        <v>0</v>
      </c>
      <c r="O947" s="7">
        <v>0</v>
      </c>
      <c r="P947" s="7">
        <v>0</v>
      </c>
      <c r="Q947" s="7"/>
      <c r="R947" s="7">
        <v>0</v>
      </c>
      <c r="S947" s="7">
        <v>0</v>
      </c>
      <c r="T947" s="7">
        <v>0</v>
      </c>
      <c r="U947" s="7"/>
      <c r="V947" s="7">
        <v>0</v>
      </c>
      <c r="W947" s="7">
        <v>0</v>
      </c>
      <c r="X947" s="7">
        <v>0</v>
      </c>
      <c r="Y947" s="7"/>
      <c r="Z947" s="7">
        <v>0</v>
      </c>
      <c r="AA947" s="7">
        <v>0</v>
      </c>
      <c r="AB947" s="7">
        <v>0</v>
      </c>
      <c r="AC947" s="7"/>
      <c r="AD947" s="7">
        <v>0</v>
      </c>
      <c r="AE947" s="7">
        <v>0</v>
      </c>
      <c r="AF947" s="7">
        <v>0</v>
      </c>
      <c r="AG947" s="29">
        <v>0</v>
      </c>
      <c r="AH947" s="7">
        <v>0</v>
      </c>
      <c r="AI947" s="7">
        <v>0</v>
      </c>
      <c r="AJ947" s="7">
        <v>0</v>
      </c>
      <c r="AK947" s="29">
        <v>0</v>
      </c>
      <c r="AL947" s="7">
        <v>0</v>
      </c>
      <c r="AM947" s="105">
        <v>0</v>
      </c>
      <c r="AN947" s="7">
        <v>0</v>
      </c>
      <c r="AO947" s="11">
        <v>0</v>
      </c>
      <c r="AP947" s="105">
        <v>0</v>
      </c>
      <c r="AQ947" s="11">
        <v>0</v>
      </c>
      <c r="AR947" s="11">
        <v>0</v>
      </c>
      <c r="AS947" s="11">
        <v>0</v>
      </c>
      <c r="AT947" s="11">
        <v>0</v>
      </c>
      <c r="AU947" s="11"/>
      <c r="AV947" s="11">
        <v>0</v>
      </c>
      <c r="AW947" s="11">
        <v>0</v>
      </c>
      <c r="AX947" s="11"/>
      <c r="AZ947" s="11"/>
      <c r="BA947" s="11"/>
    </row>
    <row r="948" spans="1:53" hidden="1" x14ac:dyDescent="0.25">
      <c r="A948">
        <v>7</v>
      </c>
      <c r="B948" t="str">
        <f t="shared" si="105"/>
        <v>GC-4852 (old)</v>
      </c>
      <c r="C948" s="2" t="s">
        <v>317</v>
      </c>
      <c r="D948" s="2" t="str">
        <f t="shared" si="109"/>
        <v>4</v>
      </c>
      <c r="E948" s="2" t="str">
        <f t="shared" si="110"/>
        <v>48</v>
      </c>
      <c r="F948" s="2" t="str">
        <f t="shared" si="111"/>
        <v>485</v>
      </c>
      <c r="G948" s="3" t="s">
        <v>3458</v>
      </c>
      <c r="H948" s="7">
        <v>0</v>
      </c>
      <c r="I948" s="7"/>
      <c r="J948" s="7">
        <v>0</v>
      </c>
      <c r="K948" s="7">
        <v>0</v>
      </c>
      <c r="L948" s="7">
        <v>0</v>
      </c>
      <c r="M948" s="7"/>
      <c r="N948" s="7">
        <v>0</v>
      </c>
      <c r="O948" s="7">
        <v>0</v>
      </c>
      <c r="P948" s="7">
        <v>0</v>
      </c>
      <c r="Q948" s="7"/>
      <c r="R948" s="7">
        <v>0</v>
      </c>
      <c r="S948" s="7">
        <v>0</v>
      </c>
      <c r="T948" s="7">
        <v>0</v>
      </c>
      <c r="U948" s="7"/>
      <c r="V948" s="7">
        <v>0</v>
      </c>
      <c r="W948" s="7">
        <v>0</v>
      </c>
      <c r="X948" s="7">
        <v>0</v>
      </c>
      <c r="Y948" s="7"/>
      <c r="Z948" s="7">
        <v>0</v>
      </c>
      <c r="AA948" s="7">
        <v>0</v>
      </c>
      <c r="AB948" s="7">
        <v>0</v>
      </c>
      <c r="AC948" s="7"/>
      <c r="AD948" s="7">
        <v>0</v>
      </c>
      <c r="AE948" s="7">
        <v>0</v>
      </c>
      <c r="AF948" s="7">
        <v>0</v>
      </c>
      <c r="AG948" s="29">
        <v>0</v>
      </c>
      <c r="AH948" s="7">
        <v>0</v>
      </c>
      <c r="AI948" s="7">
        <v>0</v>
      </c>
      <c r="AJ948" s="7">
        <v>0</v>
      </c>
      <c r="AK948" s="29">
        <v>0</v>
      </c>
      <c r="AL948" s="7">
        <v>0</v>
      </c>
      <c r="AM948" s="105">
        <v>0</v>
      </c>
      <c r="AN948" s="7">
        <v>0</v>
      </c>
      <c r="AO948" s="11">
        <v>0</v>
      </c>
      <c r="AP948" s="105">
        <v>0</v>
      </c>
      <c r="AQ948" s="11">
        <v>0</v>
      </c>
      <c r="AR948" s="11">
        <v>0</v>
      </c>
      <c r="AS948" s="11">
        <v>0</v>
      </c>
      <c r="AT948" s="11">
        <v>0</v>
      </c>
      <c r="AU948" s="11"/>
      <c r="AV948" s="11">
        <v>0</v>
      </c>
      <c r="AW948" s="11">
        <v>0</v>
      </c>
      <c r="AX948" s="11"/>
      <c r="AZ948" s="11"/>
      <c r="BA948" s="11"/>
    </row>
    <row r="949" spans="1:53" hidden="1" x14ac:dyDescent="0.25">
      <c r="A949">
        <v>7</v>
      </c>
      <c r="B949" t="str">
        <f t="shared" si="105"/>
        <v>GC-6851 (old)</v>
      </c>
      <c r="C949" s="2" t="s">
        <v>317</v>
      </c>
      <c r="D949" s="2" t="str">
        <f t="shared" si="109"/>
        <v>6</v>
      </c>
      <c r="E949" s="2" t="str">
        <f t="shared" si="110"/>
        <v>68</v>
      </c>
      <c r="F949" s="2" t="str">
        <f t="shared" si="111"/>
        <v>685</v>
      </c>
      <c r="G949" s="3" t="s">
        <v>3459</v>
      </c>
      <c r="H949" s="7">
        <v>0</v>
      </c>
      <c r="I949" s="7"/>
      <c r="J949" s="7">
        <v>0</v>
      </c>
      <c r="K949" s="7">
        <v>0</v>
      </c>
      <c r="L949" s="7">
        <v>0</v>
      </c>
      <c r="M949" s="7"/>
      <c r="N949" s="7">
        <v>0</v>
      </c>
      <c r="O949" s="7">
        <v>0</v>
      </c>
      <c r="P949" s="7">
        <v>0</v>
      </c>
      <c r="Q949" s="7"/>
      <c r="R949" s="7">
        <v>0</v>
      </c>
      <c r="S949" s="7">
        <v>0</v>
      </c>
      <c r="T949" s="7">
        <v>0</v>
      </c>
      <c r="U949" s="7"/>
      <c r="V949" s="7">
        <v>0</v>
      </c>
      <c r="W949" s="7">
        <v>0</v>
      </c>
      <c r="X949" s="7">
        <v>0</v>
      </c>
      <c r="Y949" s="7"/>
      <c r="Z949" s="7">
        <v>0</v>
      </c>
      <c r="AA949" s="7">
        <v>0</v>
      </c>
      <c r="AB949" s="7">
        <v>0</v>
      </c>
      <c r="AC949" s="7"/>
      <c r="AD949" s="7">
        <v>0</v>
      </c>
      <c r="AE949" s="7">
        <v>0</v>
      </c>
      <c r="AF949" s="7">
        <v>0</v>
      </c>
      <c r="AG949" s="29">
        <v>0</v>
      </c>
      <c r="AH949" s="7">
        <v>0</v>
      </c>
      <c r="AI949" s="7">
        <v>0</v>
      </c>
      <c r="AJ949" s="7">
        <v>0</v>
      </c>
      <c r="AK949" s="29">
        <v>0</v>
      </c>
      <c r="AL949" s="7">
        <v>0</v>
      </c>
      <c r="AM949" s="105">
        <v>0</v>
      </c>
      <c r="AN949" s="7">
        <v>0</v>
      </c>
      <c r="AO949" s="11">
        <v>0</v>
      </c>
      <c r="AP949" s="105">
        <v>0</v>
      </c>
      <c r="AQ949" s="11">
        <v>0</v>
      </c>
      <c r="AR949" s="11">
        <v>0</v>
      </c>
      <c r="AS949" s="11">
        <v>0</v>
      </c>
      <c r="AT949" s="11">
        <v>0</v>
      </c>
      <c r="AU949" s="11"/>
      <c r="AV949" s="11">
        <v>0</v>
      </c>
      <c r="AW949" s="11">
        <v>0</v>
      </c>
      <c r="AX949" s="11"/>
      <c r="AZ949" s="11"/>
      <c r="BA949" s="11"/>
    </row>
    <row r="950" spans="1:53" hidden="1" x14ac:dyDescent="0.25">
      <c r="A950">
        <v>7</v>
      </c>
      <c r="B950" t="str">
        <f t="shared" si="105"/>
        <v>GC-6852 (old)</v>
      </c>
      <c r="C950" s="2" t="s">
        <v>317</v>
      </c>
      <c r="D950" s="2" t="str">
        <f t="shared" si="109"/>
        <v>6</v>
      </c>
      <c r="E950" s="2" t="str">
        <f t="shared" si="110"/>
        <v>68</v>
      </c>
      <c r="F950" s="2" t="str">
        <f t="shared" si="111"/>
        <v>685</v>
      </c>
      <c r="G950" s="3" t="s">
        <v>3460</v>
      </c>
      <c r="H950" s="7">
        <v>0</v>
      </c>
      <c r="I950" s="7"/>
      <c r="J950" s="7">
        <v>0</v>
      </c>
      <c r="K950" s="7">
        <v>0</v>
      </c>
      <c r="L950" s="7">
        <v>0</v>
      </c>
      <c r="M950" s="7"/>
      <c r="N950" s="7">
        <v>0</v>
      </c>
      <c r="O950" s="7">
        <v>0</v>
      </c>
      <c r="P950" s="7">
        <v>0</v>
      </c>
      <c r="Q950" s="7"/>
      <c r="R950" s="7">
        <v>0</v>
      </c>
      <c r="S950" s="7">
        <v>0</v>
      </c>
      <c r="T950" s="7">
        <v>0</v>
      </c>
      <c r="U950" s="7"/>
      <c r="V950" s="7">
        <v>0</v>
      </c>
      <c r="W950" s="7">
        <v>0</v>
      </c>
      <c r="X950" s="7">
        <v>0</v>
      </c>
      <c r="Y950" s="7"/>
      <c r="Z950" s="7">
        <v>0</v>
      </c>
      <c r="AA950" s="7">
        <v>0</v>
      </c>
      <c r="AB950" s="7">
        <v>0</v>
      </c>
      <c r="AC950" s="7"/>
      <c r="AD950" s="7">
        <v>0</v>
      </c>
      <c r="AE950" s="7">
        <v>0</v>
      </c>
      <c r="AF950" s="7">
        <v>0</v>
      </c>
      <c r="AG950" s="29">
        <v>0</v>
      </c>
      <c r="AH950" s="7">
        <v>0</v>
      </c>
      <c r="AI950" s="7">
        <v>0</v>
      </c>
      <c r="AJ950" s="7">
        <v>0</v>
      </c>
      <c r="AK950" s="29">
        <v>0</v>
      </c>
      <c r="AL950" s="7">
        <v>0</v>
      </c>
      <c r="AM950" s="105">
        <v>0</v>
      </c>
      <c r="AN950" s="7">
        <v>0</v>
      </c>
      <c r="AO950" s="11">
        <v>0</v>
      </c>
      <c r="AP950" s="105">
        <v>0</v>
      </c>
      <c r="AQ950" s="11">
        <v>0</v>
      </c>
      <c r="AR950" s="11">
        <v>0</v>
      </c>
      <c r="AS950" s="11">
        <v>0</v>
      </c>
      <c r="AT950" s="11">
        <v>0</v>
      </c>
      <c r="AU950" s="11"/>
      <c r="AV950" s="11">
        <v>0</v>
      </c>
      <c r="AW950" s="11">
        <v>0</v>
      </c>
      <c r="AX950" s="11"/>
      <c r="AZ950" s="11"/>
      <c r="BA950" s="11"/>
    </row>
    <row r="951" spans="1:53" hidden="1" x14ac:dyDescent="0.25">
      <c r="A951">
        <v>8</v>
      </c>
      <c r="B951" t="str">
        <f t="shared" si="105"/>
        <v>WR-0600</v>
      </c>
      <c r="C951" s="2" t="s">
        <v>318</v>
      </c>
      <c r="D951" s="2" t="str">
        <f t="shared" si="109"/>
        <v>0</v>
      </c>
      <c r="E951" s="2" t="str">
        <f t="shared" si="110"/>
        <v>06</v>
      </c>
      <c r="F951" s="2" t="str">
        <f t="shared" si="111"/>
        <v>060</v>
      </c>
      <c r="G951" s="1" t="s">
        <v>626</v>
      </c>
      <c r="H951" s="7">
        <v>102691</v>
      </c>
      <c r="I951" s="7"/>
      <c r="J951" s="7">
        <v>114727.29094000001</v>
      </c>
      <c r="K951" s="7">
        <v>114914.54334</v>
      </c>
      <c r="L951" s="7">
        <v>17643</v>
      </c>
      <c r="M951" s="7"/>
      <c r="N951" s="7">
        <v>24269.739830000002</v>
      </c>
      <c r="O951" s="7">
        <v>25088.93864</v>
      </c>
      <c r="P951" s="7">
        <v>14925</v>
      </c>
      <c r="Q951" s="7"/>
      <c r="R951" s="7">
        <v>20875.86</v>
      </c>
      <c r="S951" s="7">
        <v>20865.842059999999</v>
      </c>
      <c r="T951" s="7">
        <v>7677</v>
      </c>
      <c r="U951" s="7"/>
      <c r="V951" s="7">
        <v>30956.36421</v>
      </c>
      <c r="W951" s="7">
        <v>30936.934659999999</v>
      </c>
      <c r="X951" s="7">
        <v>11968</v>
      </c>
      <c r="Y951" s="7"/>
      <c r="Z951" s="7">
        <v>9042.5644699999993</v>
      </c>
      <c r="AA951" s="7">
        <v>9042.5644699999993</v>
      </c>
      <c r="AB951" s="7">
        <v>47690</v>
      </c>
      <c r="AC951" s="7"/>
      <c r="AD951" s="7">
        <v>55331.998039999999</v>
      </c>
      <c r="AE951" s="7">
        <v>55331.998039999999</v>
      </c>
      <c r="AF951" s="7">
        <v>54757</v>
      </c>
      <c r="AG951" s="29">
        <v>65041.521430000001</v>
      </c>
      <c r="AH951" s="7">
        <v>65103.542200000004</v>
      </c>
      <c r="AI951" s="7">
        <v>65004.4162</v>
      </c>
      <c r="AJ951" s="7">
        <v>15745.22654</v>
      </c>
      <c r="AK951" s="29">
        <v>23642.819590000003</v>
      </c>
      <c r="AL951" s="7">
        <v>26777.492320000001</v>
      </c>
      <c r="AM951" s="105">
        <v>26779.592170000004</v>
      </c>
      <c r="AN951" s="7">
        <v>23333</v>
      </c>
      <c r="AO951" s="11">
        <v>24778.73587</v>
      </c>
      <c r="AP951" s="105">
        <v>24777.226770000001</v>
      </c>
      <c r="AQ951" s="11">
        <v>24777.226770000001</v>
      </c>
      <c r="AR951" s="11">
        <v>45977.5</v>
      </c>
      <c r="AS951" s="11">
        <v>24943.707420000002</v>
      </c>
      <c r="AT951" s="11">
        <v>25773.652860000002</v>
      </c>
      <c r="AU951" s="11">
        <v>25773.652860000002</v>
      </c>
      <c r="AV951" s="11">
        <v>47094.5</v>
      </c>
      <c r="AW951" s="11">
        <v>21888.69702</v>
      </c>
      <c r="AX951" s="11">
        <v>21966.655190000001</v>
      </c>
      <c r="AZ951" s="11">
        <v>24026.5</v>
      </c>
      <c r="BA951" s="11">
        <v>17318.313260000006</v>
      </c>
    </row>
    <row r="952" spans="1:53" hidden="1" x14ac:dyDescent="0.25">
      <c r="A952">
        <v>8</v>
      </c>
      <c r="B952" t="str">
        <f t="shared" si="105"/>
        <v>WR-0700</v>
      </c>
      <c r="C952" s="2" t="s">
        <v>318</v>
      </c>
      <c r="D952" s="2" t="str">
        <f t="shared" si="109"/>
        <v>0</v>
      </c>
      <c r="E952" s="2" t="str">
        <f t="shared" si="110"/>
        <v>07</v>
      </c>
      <c r="F952" s="2" t="str">
        <f t="shared" si="111"/>
        <v>070</v>
      </c>
      <c r="G952" s="1" t="s">
        <v>2102</v>
      </c>
      <c r="H952" s="7">
        <v>0</v>
      </c>
      <c r="I952" s="7"/>
      <c r="J952" s="7">
        <v>0</v>
      </c>
      <c r="K952" s="7">
        <v>0</v>
      </c>
      <c r="L952" s="7">
        <v>0</v>
      </c>
      <c r="M952" s="7"/>
      <c r="N952" s="7">
        <v>0</v>
      </c>
      <c r="O952" s="7">
        <v>0</v>
      </c>
      <c r="P952" s="7">
        <v>0</v>
      </c>
      <c r="Q952" s="7"/>
      <c r="R952" s="7">
        <v>0</v>
      </c>
      <c r="S952" s="7">
        <v>0</v>
      </c>
      <c r="T952" s="7">
        <v>0</v>
      </c>
      <c r="U952" s="7"/>
      <c r="V952" s="7">
        <v>0</v>
      </c>
      <c r="W952" s="7">
        <v>0</v>
      </c>
      <c r="X952" s="7">
        <v>0</v>
      </c>
      <c r="Y952" s="7"/>
      <c r="Z952" s="7">
        <v>0</v>
      </c>
      <c r="AA952" s="7">
        <v>0</v>
      </c>
      <c r="AB952" s="7">
        <v>0</v>
      </c>
      <c r="AC952" s="7"/>
      <c r="AD952" s="7">
        <v>0</v>
      </c>
      <c r="AE952" s="7">
        <v>0</v>
      </c>
      <c r="AF952" s="7">
        <v>0</v>
      </c>
      <c r="AG952" s="29">
        <v>0</v>
      </c>
      <c r="AH952" s="7">
        <v>0</v>
      </c>
      <c r="AI952" s="7">
        <v>0</v>
      </c>
      <c r="AJ952" s="7">
        <v>0</v>
      </c>
      <c r="AK952" s="29">
        <v>0</v>
      </c>
      <c r="AL952" s="7">
        <v>0</v>
      </c>
      <c r="AM952" s="105">
        <v>0</v>
      </c>
      <c r="AN952" s="7">
        <v>0</v>
      </c>
      <c r="AO952" s="11">
        <v>0</v>
      </c>
      <c r="AP952" s="105">
        <v>0</v>
      </c>
      <c r="AQ952" s="11">
        <v>0</v>
      </c>
      <c r="AR952" s="11">
        <v>0</v>
      </c>
      <c r="AS952" s="11">
        <v>0</v>
      </c>
      <c r="AT952" s="11">
        <v>0</v>
      </c>
      <c r="AU952" s="11"/>
      <c r="AV952" s="11">
        <v>0</v>
      </c>
      <c r="AW952" s="11">
        <v>0</v>
      </c>
      <c r="AX952" s="11"/>
      <c r="AZ952" s="11"/>
      <c r="BA952" s="11"/>
    </row>
    <row r="953" spans="1:53" hidden="1" x14ac:dyDescent="0.25">
      <c r="A953">
        <v>8</v>
      </c>
      <c r="B953" t="str">
        <f t="shared" si="105"/>
        <v>WR-1611</v>
      </c>
      <c r="C953" s="2" t="s">
        <v>318</v>
      </c>
      <c r="D953" s="2" t="str">
        <f t="shared" si="109"/>
        <v>1</v>
      </c>
      <c r="E953" s="2" t="str">
        <f t="shared" si="110"/>
        <v>16</v>
      </c>
      <c r="F953" s="2" t="str">
        <f t="shared" si="111"/>
        <v>161</v>
      </c>
      <c r="G953" s="1" t="s">
        <v>629</v>
      </c>
      <c r="H953" s="7">
        <v>36318</v>
      </c>
      <c r="I953" s="7"/>
      <c r="J953" s="7">
        <v>39739.478629999998</v>
      </c>
      <c r="K953" s="7">
        <v>31517.09607</v>
      </c>
      <c r="L953" s="7">
        <v>39091</v>
      </c>
      <c r="M953" s="7"/>
      <c r="N953" s="7">
        <v>38746.287100000001</v>
      </c>
      <c r="O953" s="7">
        <v>36933.317089999997</v>
      </c>
      <c r="P953" s="7">
        <v>31152.66</v>
      </c>
      <c r="Q953" s="7"/>
      <c r="R953" s="7">
        <v>39703.54</v>
      </c>
      <c r="S953" s="7">
        <v>31632.050510050718</v>
      </c>
      <c r="T953" s="7">
        <v>33376.06</v>
      </c>
      <c r="U953" s="7"/>
      <c r="V953" s="7">
        <v>31105.251689999997</v>
      </c>
      <c r="W953" s="7">
        <v>36333.998899999999</v>
      </c>
      <c r="X953" s="7">
        <v>34851.869999999995</v>
      </c>
      <c r="Y953" s="7"/>
      <c r="Z953" s="7">
        <v>82109.635169999994</v>
      </c>
      <c r="AA953" s="7">
        <v>83147.73272</v>
      </c>
      <c r="AB953" s="7">
        <v>80621.989220000003</v>
      </c>
      <c r="AC953" s="7"/>
      <c r="AD953" s="7">
        <v>100977.59385999999</v>
      </c>
      <c r="AE953" s="7">
        <v>101788.30549999999</v>
      </c>
      <c r="AF953" s="7">
        <v>366145.52446510177</v>
      </c>
      <c r="AG953" s="29">
        <v>350571.10324999999</v>
      </c>
      <c r="AH953" s="7">
        <v>114437.414</v>
      </c>
      <c r="AI953" s="7">
        <v>114783.63296999999</v>
      </c>
      <c r="AJ953" s="7">
        <v>165469.77989084137</v>
      </c>
      <c r="AK953" s="29">
        <v>171707.44004223339</v>
      </c>
      <c r="AL953" s="7">
        <v>170870.00387089999</v>
      </c>
      <c r="AM953" s="105">
        <v>171262.74613089993</v>
      </c>
      <c r="AN953" s="7">
        <v>175381.83006481396</v>
      </c>
      <c r="AO953" s="11">
        <v>187336.73142420009</v>
      </c>
      <c r="AP953" s="105">
        <v>177665.82193920005</v>
      </c>
      <c r="AQ953" s="11">
        <v>177687.87200919999</v>
      </c>
      <c r="AR953" s="11">
        <v>157303.4781255</v>
      </c>
      <c r="AS953" s="11">
        <v>174142.04822329996</v>
      </c>
      <c r="AT953" s="11">
        <v>182185.81697999992</v>
      </c>
      <c r="AU953" s="11">
        <v>177404.74192999996</v>
      </c>
      <c r="AV953" s="11">
        <v>166861.12581480001</v>
      </c>
      <c r="AW953" s="11">
        <v>132462.2772716</v>
      </c>
      <c r="AX953" s="11">
        <v>137612.78311339999</v>
      </c>
      <c r="AZ953" s="11">
        <v>155756.89600579996</v>
      </c>
      <c r="BA953" s="11">
        <v>157384.81142449996</v>
      </c>
    </row>
    <row r="954" spans="1:53" hidden="1" x14ac:dyDescent="0.25">
      <c r="A954">
        <v>8</v>
      </c>
      <c r="B954" t="str">
        <f t="shared" si="105"/>
        <v>WR-1612</v>
      </c>
      <c r="C954" s="2" t="s">
        <v>318</v>
      </c>
      <c r="D954" s="2" t="str">
        <f t="shared" si="109"/>
        <v>1</v>
      </c>
      <c r="E954" s="2" t="str">
        <f t="shared" si="110"/>
        <v>16</v>
      </c>
      <c r="F954" s="2" t="str">
        <f t="shared" si="111"/>
        <v>161</v>
      </c>
      <c r="G954" s="1" t="s">
        <v>630</v>
      </c>
      <c r="H954" s="7">
        <v>2508</v>
      </c>
      <c r="I954" s="7"/>
      <c r="J954" s="7">
        <v>1407.23461</v>
      </c>
      <c r="K954" s="7">
        <v>1369.20757</v>
      </c>
      <c r="L954" s="7">
        <v>1764</v>
      </c>
      <c r="M954" s="7"/>
      <c r="N954" s="7">
        <v>1516.2359300000001</v>
      </c>
      <c r="O954" s="7">
        <v>1551.4430600000001</v>
      </c>
      <c r="P954" s="7">
        <v>1952.02</v>
      </c>
      <c r="Q954" s="7"/>
      <c r="R954" s="7">
        <v>1249.42</v>
      </c>
      <c r="S954" s="7">
        <v>1249.4231399999999</v>
      </c>
      <c r="T954" s="7">
        <v>2826.29</v>
      </c>
      <c r="U954" s="7"/>
      <c r="V954" s="7">
        <v>2539.8925300000001</v>
      </c>
      <c r="W954" s="7">
        <v>3673.7278200000001</v>
      </c>
      <c r="X954" s="7">
        <v>2865.31</v>
      </c>
      <c r="Y954" s="7"/>
      <c r="Z954" s="7">
        <v>125004.83189999999</v>
      </c>
      <c r="AA954" s="7">
        <v>121835.97272999996</v>
      </c>
      <c r="AB954" s="7">
        <v>127303</v>
      </c>
      <c r="AC954" s="7"/>
      <c r="AD954" s="7">
        <v>133652.18516999998</v>
      </c>
      <c r="AE954" s="7">
        <v>133502.29651999997</v>
      </c>
      <c r="AF954" s="7">
        <v>134562.19648642276</v>
      </c>
      <c r="AG954" s="29">
        <v>133136.5153</v>
      </c>
      <c r="AH954" s="7">
        <v>128104.35922999994</v>
      </c>
      <c r="AI954" s="7">
        <v>128019.35922999994</v>
      </c>
      <c r="AJ954" s="7">
        <v>135559.41099999999</v>
      </c>
      <c r="AK954" s="29">
        <v>123044.49476</v>
      </c>
      <c r="AL954" s="7">
        <v>121988.09616</v>
      </c>
      <c r="AM954" s="105">
        <v>122087.13164999997</v>
      </c>
      <c r="AN954" s="7">
        <v>120877.73780165349</v>
      </c>
      <c r="AO954" s="11">
        <v>122589.74363</v>
      </c>
      <c r="AP954" s="105">
        <v>122943.80863000001</v>
      </c>
      <c r="AQ954" s="11">
        <v>122944.71997000001</v>
      </c>
      <c r="AR954" s="11">
        <v>125627.18842499999</v>
      </c>
      <c r="AS954" s="11">
        <v>128765.8924219</v>
      </c>
      <c r="AT954" s="11">
        <v>128657.40508300002</v>
      </c>
      <c r="AU954" s="11">
        <v>128687.01766300001</v>
      </c>
      <c r="AV954" s="11">
        <v>126305.72228</v>
      </c>
      <c r="AW954" s="11">
        <v>93802.428391800029</v>
      </c>
      <c r="AX954" s="11">
        <v>93810.684259999965</v>
      </c>
      <c r="AZ954" s="11">
        <v>108153.00795119999</v>
      </c>
      <c r="BA954" s="11">
        <v>93532.127790000013</v>
      </c>
    </row>
    <row r="955" spans="1:53" hidden="1" x14ac:dyDescent="0.25">
      <c r="A955">
        <v>8</v>
      </c>
      <c r="B955" t="str">
        <f t="shared" si="105"/>
        <v>WR-1613</v>
      </c>
      <c r="C955" s="2" t="s">
        <v>318</v>
      </c>
      <c r="D955" s="2" t="str">
        <f t="shared" si="109"/>
        <v>1</v>
      </c>
      <c r="E955" s="2" t="str">
        <f t="shared" si="110"/>
        <v>16</v>
      </c>
      <c r="F955" s="2" t="str">
        <f t="shared" si="111"/>
        <v>161</v>
      </c>
      <c r="G955" s="1" t="s">
        <v>631</v>
      </c>
      <c r="H955" s="7">
        <v>0</v>
      </c>
      <c r="I955" s="7"/>
      <c r="J955" s="7">
        <v>0</v>
      </c>
      <c r="K955" s="7">
        <v>0</v>
      </c>
      <c r="L955" s="7">
        <v>0</v>
      </c>
      <c r="M955" s="7"/>
      <c r="N955" s="7">
        <v>0</v>
      </c>
      <c r="O955" s="7">
        <v>0</v>
      </c>
      <c r="P955" s="7">
        <v>0</v>
      </c>
      <c r="Q955" s="7"/>
      <c r="R955" s="7">
        <v>0</v>
      </c>
      <c r="S955" s="7">
        <v>0</v>
      </c>
      <c r="T955" s="7">
        <v>0</v>
      </c>
      <c r="U955" s="7"/>
      <c r="V955" s="7">
        <v>0</v>
      </c>
      <c r="W955" s="7">
        <v>0</v>
      </c>
      <c r="X955" s="7">
        <v>0</v>
      </c>
      <c r="Y955" s="7"/>
      <c r="Z955" s="7">
        <v>0</v>
      </c>
      <c r="AA955" s="7">
        <v>0</v>
      </c>
      <c r="AB955" s="7">
        <v>0</v>
      </c>
      <c r="AC955" s="7"/>
      <c r="AD955" s="7">
        <v>5.0991200000000001</v>
      </c>
      <c r="AE955" s="7">
        <v>5.0991200000000001</v>
      </c>
      <c r="AF955" s="7">
        <v>5</v>
      </c>
      <c r="AG955" s="29">
        <v>0</v>
      </c>
      <c r="AH955" s="7">
        <v>0</v>
      </c>
      <c r="AI955" s="7">
        <v>0</v>
      </c>
      <c r="AJ955" s="7">
        <v>0</v>
      </c>
      <c r="AK955" s="29">
        <v>0</v>
      </c>
      <c r="AL955" s="7">
        <v>0</v>
      </c>
      <c r="AM955" s="105">
        <v>0</v>
      </c>
      <c r="AN955" s="7">
        <v>0</v>
      </c>
      <c r="AO955" s="11">
        <v>0</v>
      </c>
      <c r="AP955" s="105">
        <v>0</v>
      </c>
      <c r="AQ955" s="11">
        <v>0</v>
      </c>
      <c r="AR955" s="11">
        <v>0</v>
      </c>
      <c r="AS955" s="11">
        <v>0</v>
      </c>
      <c r="AT955" s="11">
        <v>0</v>
      </c>
      <c r="AU955" s="11">
        <v>0</v>
      </c>
      <c r="AV955" s="11">
        <v>0</v>
      </c>
      <c r="AW955" s="11">
        <v>14.16</v>
      </c>
      <c r="AX955" s="11">
        <v>14.16</v>
      </c>
      <c r="AZ955" s="11">
        <v>0</v>
      </c>
      <c r="BA955" s="11">
        <v>0</v>
      </c>
    </row>
    <row r="956" spans="1:53" hidden="1" x14ac:dyDescent="0.25">
      <c r="A956">
        <v>8</v>
      </c>
      <c r="B956" t="str">
        <f t="shared" si="105"/>
        <v>WR-1620</v>
      </c>
      <c r="C956" s="2" t="s">
        <v>318</v>
      </c>
      <c r="D956" s="2" t="str">
        <f t="shared" si="109"/>
        <v>1</v>
      </c>
      <c r="E956" s="2" t="str">
        <f t="shared" si="110"/>
        <v>16</v>
      </c>
      <c r="F956" s="2" t="str">
        <f t="shared" si="111"/>
        <v>162</v>
      </c>
      <c r="G956" s="1" t="s">
        <v>632</v>
      </c>
      <c r="H956" s="7">
        <v>17953</v>
      </c>
      <c r="I956" s="7"/>
      <c r="J956" s="7">
        <v>21572</v>
      </c>
      <c r="K956" s="7">
        <v>6198.0768799999996</v>
      </c>
      <c r="L956" s="7">
        <v>19620</v>
      </c>
      <c r="M956" s="7"/>
      <c r="N956" s="7">
        <v>6355.45</v>
      </c>
      <c r="O956" s="7">
        <v>10677.96</v>
      </c>
      <c r="P956" s="7">
        <v>9493</v>
      </c>
      <c r="Q956" s="7"/>
      <c r="R956" s="7">
        <v>11747.84</v>
      </c>
      <c r="S956" s="7">
        <v>4769.8813000000009</v>
      </c>
      <c r="T956" s="7">
        <v>2845</v>
      </c>
      <c r="U956" s="7"/>
      <c r="V956" s="7">
        <v>3985.9</v>
      </c>
      <c r="W956" s="7">
        <v>3086.6043299999997</v>
      </c>
      <c r="X956" s="7">
        <v>3348</v>
      </c>
      <c r="Y956" s="7"/>
      <c r="Z956" s="7">
        <v>5073.2661099999996</v>
      </c>
      <c r="AA956" s="7">
        <v>5136.6403599999994</v>
      </c>
      <c r="AB956" s="7">
        <v>3023.3999999999996</v>
      </c>
      <c r="AC956" s="7"/>
      <c r="AD956" s="7">
        <v>6722.9203099999995</v>
      </c>
      <c r="AE956" s="7">
        <v>7737.6107200000006</v>
      </c>
      <c r="AF956" s="7">
        <v>5222.7139071336178</v>
      </c>
      <c r="AG956" s="29">
        <v>7881.7428600000003</v>
      </c>
      <c r="AH956" s="7">
        <v>10345.019720000002</v>
      </c>
      <c r="AI956" s="7">
        <v>10345.019720000002</v>
      </c>
      <c r="AJ956" s="7">
        <v>8980.3251299999993</v>
      </c>
      <c r="AK956" s="29">
        <v>9209.5539699999972</v>
      </c>
      <c r="AL956" s="7">
        <v>10101.031299999997</v>
      </c>
      <c r="AM956" s="105">
        <v>11227.82007</v>
      </c>
      <c r="AN956" s="7">
        <v>8924.283667133619</v>
      </c>
      <c r="AO956" s="11">
        <v>12839.000180000001</v>
      </c>
      <c r="AP956" s="105">
        <v>14064.778920000002</v>
      </c>
      <c r="AQ956" s="11">
        <v>14080.510700000001</v>
      </c>
      <c r="AR956" s="11">
        <v>12516.059082200001</v>
      </c>
      <c r="AS956" s="11">
        <v>12413.061760000001</v>
      </c>
      <c r="AT956" s="11">
        <v>13699.521629999999</v>
      </c>
      <c r="AU956" s="11">
        <v>9391.2662600000003</v>
      </c>
      <c r="AV956" s="11">
        <v>13434.504349999999</v>
      </c>
      <c r="AW956" s="11">
        <v>7998.7859481000005</v>
      </c>
      <c r="AX956" s="11">
        <v>8472.4250081000009</v>
      </c>
      <c r="AZ956" s="11">
        <v>11673.55934</v>
      </c>
      <c r="BA956" s="11">
        <v>7920.7071276000024</v>
      </c>
    </row>
    <row r="957" spans="1:53" hidden="1" x14ac:dyDescent="0.25">
      <c r="A957">
        <v>8</v>
      </c>
      <c r="B957" t="str">
        <f t="shared" si="105"/>
        <v>WR-1700</v>
      </c>
      <c r="C957" s="2" t="s">
        <v>318</v>
      </c>
      <c r="D957" s="2" t="str">
        <f t="shared" si="109"/>
        <v>1</v>
      </c>
      <c r="E957" s="2" t="str">
        <f t="shared" si="110"/>
        <v>17</v>
      </c>
      <c r="F957" s="2" t="str">
        <f t="shared" si="111"/>
        <v>170</v>
      </c>
      <c r="G957" s="1" t="s">
        <v>963</v>
      </c>
      <c r="H957" s="7">
        <v>0</v>
      </c>
      <c r="I957" s="7"/>
      <c r="J957" s="7">
        <v>0</v>
      </c>
      <c r="K957" s="7">
        <v>0</v>
      </c>
      <c r="L957" s="7">
        <v>0</v>
      </c>
      <c r="M957" s="7"/>
      <c r="N957" s="7">
        <v>0</v>
      </c>
      <c r="O957" s="7">
        <v>0</v>
      </c>
      <c r="P957" s="7">
        <v>0</v>
      </c>
      <c r="Q957" s="7"/>
      <c r="R957" s="7">
        <v>0</v>
      </c>
      <c r="S957" s="7">
        <v>0</v>
      </c>
      <c r="T957" s="7">
        <v>0</v>
      </c>
      <c r="U957" s="7"/>
      <c r="V957" s="7">
        <v>0</v>
      </c>
      <c r="W957" s="7">
        <v>0</v>
      </c>
      <c r="X957" s="7">
        <v>0</v>
      </c>
      <c r="Y957" s="7"/>
      <c r="Z957" s="7">
        <v>0</v>
      </c>
      <c r="AA957" s="7">
        <v>0</v>
      </c>
      <c r="AB957" s="7">
        <v>0</v>
      </c>
      <c r="AC957" s="7"/>
      <c r="AD957" s="7">
        <v>0</v>
      </c>
      <c r="AE957" s="7">
        <v>0</v>
      </c>
      <c r="AF957" s="7">
        <v>0</v>
      </c>
      <c r="AG957" s="29">
        <v>0</v>
      </c>
      <c r="AH957" s="7">
        <v>0</v>
      </c>
      <c r="AI957" s="7">
        <v>0</v>
      </c>
      <c r="AJ957" s="7">
        <v>0</v>
      </c>
      <c r="AK957" s="29">
        <v>0</v>
      </c>
      <c r="AL957" s="7">
        <v>0</v>
      </c>
      <c r="AM957" s="105">
        <v>0</v>
      </c>
      <c r="AN957" s="7">
        <v>0</v>
      </c>
      <c r="AO957" s="11">
        <v>0</v>
      </c>
      <c r="AP957" s="105">
        <v>0</v>
      </c>
      <c r="AQ957" s="11">
        <v>0</v>
      </c>
      <c r="AR957" s="11">
        <v>0</v>
      </c>
      <c r="AS957" s="11">
        <v>0</v>
      </c>
      <c r="AT957" s="11">
        <v>0</v>
      </c>
      <c r="AU957" s="11"/>
      <c r="AV957" s="11">
        <v>0</v>
      </c>
      <c r="AW957" s="11">
        <v>0</v>
      </c>
      <c r="AX957" s="11"/>
      <c r="AZ957" s="11"/>
      <c r="BA957" s="11"/>
    </row>
    <row r="958" spans="1:53" hidden="1" x14ac:dyDescent="0.25">
      <c r="A958">
        <v>8</v>
      </c>
      <c r="B958" t="str">
        <f t="shared" si="105"/>
        <v>WR-1810</v>
      </c>
      <c r="C958" s="2" t="s">
        <v>318</v>
      </c>
      <c r="D958" s="2" t="str">
        <f t="shared" si="109"/>
        <v>1</v>
      </c>
      <c r="E958" s="2" t="str">
        <f t="shared" si="110"/>
        <v>18</v>
      </c>
      <c r="F958" s="2" t="str">
        <f t="shared" si="111"/>
        <v>181</v>
      </c>
      <c r="G958" s="1" t="s">
        <v>635</v>
      </c>
      <c r="H958" s="7">
        <v>0</v>
      </c>
      <c r="I958" s="7"/>
      <c r="J958" s="7">
        <v>0</v>
      </c>
      <c r="K958" s="7">
        <v>0</v>
      </c>
      <c r="L958" s="7">
        <v>0</v>
      </c>
      <c r="M958" s="7"/>
      <c r="N958" s="7">
        <v>0</v>
      </c>
      <c r="O958" s="7">
        <v>0</v>
      </c>
      <c r="P958" s="7">
        <v>0</v>
      </c>
      <c r="Q958" s="7"/>
      <c r="R958" s="7">
        <v>0</v>
      </c>
      <c r="S958" s="7">
        <v>0</v>
      </c>
      <c r="T958" s="7">
        <v>0</v>
      </c>
      <c r="U958" s="7"/>
      <c r="V958" s="7">
        <v>0</v>
      </c>
      <c r="W958" s="7">
        <v>0</v>
      </c>
      <c r="X958" s="7">
        <v>0</v>
      </c>
      <c r="Y958" s="7"/>
      <c r="Z958" s="7">
        <v>0</v>
      </c>
      <c r="AA958" s="7">
        <v>0</v>
      </c>
      <c r="AB958" s="7">
        <v>0</v>
      </c>
      <c r="AC958" s="7"/>
      <c r="AD958" s="7">
        <v>0</v>
      </c>
      <c r="AE958" s="7">
        <v>0</v>
      </c>
      <c r="AF958" s="7">
        <v>0</v>
      </c>
      <c r="AG958" s="29">
        <v>1</v>
      </c>
      <c r="AH958" s="7">
        <v>1</v>
      </c>
      <c r="AI958" s="7">
        <v>1</v>
      </c>
      <c r="AJ958" s="7">
        <v>0</v>
      </c>
      <c r="AK958" s="29">
        <v>3.0710000000000002</v>
      </c>
      <c r="AL958" s="7">
        <v>3.0710000000000002</v>
      </c>
      <c r="AM958" s="105">
        <v>3.0710000000000002</v>
      </c>
      <c r="AN958" s="7">
        <v>0</v>
      </c>
      <c r="AO958" s="11">
        <v>4.2309999999999999</v>
      </c>
      <c r="AP958" s="105">
        <v>4.2309999999999999</v>
      </c>
      <c r="AQ958" s="11">
        <v>4.2309999999999999</v>
      </c>
      <c r="AR958" s="11">
        <v>2.5</v>
      </c>
      <c r="AS958" s="11">
        <v>2.7060500000000003</v>
      </c>
      <c r="AT958" s="11">
        <v>3.2472600000000003</v>
      </c>
      <c r="AU958" s="11">
        <v>3.2472600000000003</v>
      </c>
      <c r="AV958" s="11">
        <v>0</v>
      </c>
      <c r="AW958" s="11">
        <v>12.37204</v>
      </c>
      <c r="AX958" s="11">
        <v>162.76365999999999</v>
      </c>
      <c r="AZ958" s="11">
        <v>0</v>
      </c>
      <c r="BA958" s="11">
        <v>8.7627099999999984</v>
      </c>
    </row>
    <row r="959" spans="1:53" hidden="1" x14ac:dyDescent="0.25">
      <c r="A959">
        <v>8</v>
      </c>
      <c r="B959" t="str">
        <f t="shared" si="105"/>
        <v>WR-1820</v>
      </c>
      <c r="C959" s="2" t="s">
        <v>318</v>
      </c>
      <c r="D959" s="2" t="str">
        <f t="shared" si="109"/>
        <v>1</v>
      </c>
      <c r="E959" s="2" t="str">
        <f t="shared" si="110"/>
        <v>18</v>
      </c>
      <c r="F959" s="2" t="str">
        <f t="shared" si="111"/>
        <v>182</v>
      </c>
      <c r="G959" s="1" t="s">
        <v>636</v>
      </c>
      <c r="H959" s="7">
        <v>0</v>
      </c>
      <c r="I959" s="7"/>
      <c r="J959" s="7">
        <v>0</v>
      </c>
      <c r="K959" s="7">
        <v>0</v>
      </c>
      <c r="L959" s="7">
        <v>0</v>
      </c>
      <c r="M959" s="7"/>
      <c r="N959" s="7">
        <v>0</v>
      </c>
      <c r="O959" s="7">
        <v>0</v>
      </c>
      <c r="P959" s="7">
        <v>0</v>
      </c>
      <c r="Q959" s="7"/>
      <c r="R959" s="7">
        <v>0</v>
      </c>
      <c r="S959" s="7">
        <v>0</v>
      </c>
      <c r="T959" s="7">
        <v>0</v>
      </c>
      <c r="U959" s="7"/>
      <c r="V959" s="7">
        <v>0</v>
      </c>
      <c r="W959" s="7">
        <v>0</v>
      </c>
      <c r="X959" s="7">
        <v>0</v>
      </c>
      <c r="Y959" s="7"/>
      <c r="Z959" s="7">
        <v>0</v>
      </c>
      <c r="AA959" s="7">
        <v>0</v>
      </c>
      <c r="AB959" s="7">
        <v>0</v>
      </c>
      <c r="AC959" s="7"/>
      <c r="AD959" s="7">
        <v>0</v>
      </c>
      <c r="AE959" s="7">
        <v>0</v>
      </c>
      <c r="AF959" s="7">
        <v>0</v>
      </c>
      <c r="AG959" s="29">
        <v>0</v>
      </c>
      <c r="AH959" s="7">
        <v>117.91749</v>
      </c>
      <c r="AI959" s="7">
        <v>117.91749</v>
      </c>
      <c r="AJ959" s="7">
        <v>0</v>
      </c>
      <c r="AK959" s="29">
        <v>0</v>
      </c>
      <c r="AL959" s="7">
        <v>0</v>
      </c>
      <c r="AM959" s="105">
        <v>0</v>
      </c>
      <c r="AN959" s="7">
        <v>0</v>
      </c>
      <c r="AO959" s="11">
        <v>0</v>
      </c>
      <c r="AP959" s="105">
        <v>0</v>
      </c>
      <c r="AQ959" s="11">
        <v>0</v>
      </c>
      <c r="AR959" s="11">
        <v>0</v>
      </c>
      <c r="AS959" s="11">
        <v>0</v>
      </c>
      <c r="AT959" s="11">
        <v>0</v>
      </c>
      <c r="AU959" s="11">
        <v>0</v>
      </c>
      <c r="AV959" s="11">
        <v>100</v>
      </c>
      <c r="AW959" s="11">
        <v>0</v>
      </c>
      <c r="AX959" s="11">
        <v>0</v>
      </c>
      <c r="AZ959" s="11">
        <v>100</v>
      </c>
      <c r="BA959" s="11">
        <v>0</v>
      </c>
    </row>
    <row r="960" spans="1:53" hidden="1" x14ac:dyDescent="0.25">
      <c r="A960">
        <v>8</v>
      </c>
      <c r="B960" t="str">
        <f t="shared" si="105"/>
        <v>WR-1900</v>
      </c>
      <c r="C960" s="2" t="s">
        <v>318</v>
      </c>
      <c r="D960" s="2" t="str">
        <f t="shared" si="109"/>
        <v>1</v>
      </c>
      <c r="E960" s="2" t="str">
        <f t="shared" si="110"/>
        <v>19</v>
      </c>
      <c r="F960" s="2" t="str">
        <f t="shared" si="111"/>
        <v>190</v>
      </c>
      <c r="G960" s="1" t="s">
        <v>638</v>
      </c>
      <c r="H960" s="7">
        <v>0</v>
      </c>
      <c r="I960" s="7"/>
      <c r="J960" s="7">
        <v>0</v>
      </c>
      <c r="K960" s="7">
        <v>0</v>
      </c>
      <c r="L960" s="7">
        <v>0</v>
      </c>
      <c r="M960" s="7"/>
      <c r="N960" s="7">
        <v>0</v>
      </c>
      <c r="O960" s="7">
        <v>0</v>
      </c>
      <c r="P960" s="7">
        <v>0</v>
      </c>
      <c r="Q960" s="7"/>
      <c r="R960" s="7">
        <v>0</v>
      </c>
      <c r="S960" s="7">
        <v>0</v>
      </c>
      <c r="T960" s="7">
        <v>0</v>
      </c>
      <c r="U960" s="7"/>
      <c r="V960" s="7">
        <v>0</v>
      </c>
      <c r="W960" s="7">
        <v>0</v>
      </c>
      <c r="X960" s="7">
        <v>0</v>
      </c>
      <c r="Y960" s="7"/>
      <c r="Z960" s="7">
        <v>0</v>
      </c>
      <c r="AA960" s="7">
        <v>0</v>
      </c>
      <c r="AB960" s="7">
        <v>0</v>
      </c>
      <c r="AC960" s="7"/>
      <c r="AD960" s="7">
        <v>0</v>
      </c>
      <c r="AE960" s="7">
        <v>0</v>
      </c>
      <c r="AF960" s="7">
        <v>0</v>
      </c>
      <c r="AG960" s="29">
        <v>0</v>
      </c>
      <c r="AH960" s="7">
        <v>0</v>
      </c>
      <c r="AI960" s="7">
        <v>0</v>
      </c>
      <c r="AJ960" s="7">
        <v>0</v>
      </c>
      <c r="AK960" s="29">
        <v>0</v>
      </c>
      <c r="AL960" s="7">
        <v>0</v>
      </c>
      <c r="AM960" s="105">
        <v>0</v>
      </c>
      <c r="AN960" s="7">
        <v>0</v>
      </c>
      <c r="AO960" s="11">
        <v>984.64410999999996</v>
      </c>
      <c r="AP960" s="105">
        <v>0</v>
      </c>
      <c r="AQ960" s="11">
        <v>0</v>
      </c>
      <c r="AR960" s="11">
        <v>0</v>
      </c>
      <c r="AS960" s="11">
        <v>0</v>
      </c>
      <c r="AT960" s="11">
        <v>0</v>
      </c>
      <c r="AU960" s="11">
        <v>0</v>
      </c>
      <c r="AV960" s="11">
        <v>0</v>
      </c>
      <c r="AW960" s="11">
        <v>0</v>
      </c>
      <c r="AX960" s="11">
        <v>0</v>
      </c>
      <c r="AZ960" s="11">
        <v>0</v>
      </c>
      <c r="BA960" s="11">
        <v>0</v>
      </c>
    </row>
    <row r="961" spans="1:53" hidden="1" x14ac:dyDescent="0.25">
      <c r="A961">
        <v>8</v>
      </c>
      <c r="B961" t="str">
        <f t="shared" si="105"/>
        <v>WR-2610</v>
      </c>
      <c r="C961" s="2" t="s">
        <v>318</v>
      </c>
      <c r="D961" s="2" t="str">
        <f t="shared" si="109"/>
        <v>2</v>
      </c>
      <c r="E961" s="2" t="str">
        <f t="shared" si="110"/>
        <v>26</v>
      </c>
      <c r="F961" s="2" t="str">
        <f t="shared" si="111"/>
        <v>261</v>
      </c>
      <c r="G961" s="1" t="s">
        <v>641</v>
      </c>
      <c r="H961" s="17">
        <v>609</v>
      </c>
      <c r="I961" s="17"/>
      <c r="J961" s="7">
        <v>1544.18246</v>
      </c>
      <c r="K961" s="7">
        <v>1340.0974299999998</v>
      </c>
      <c r="L961" s="7">
        <v>3734</v>
      </c>
      <c r="M961" s="7"/>
      <c r="N961" s="7">
        <v>3424.2916399999999</v>
      </c>
      <c r="O961" s="7">
        <v>3330.6535599999997</v>
      </c>
      <c r="P961" s="7">
        <v>4056.24</v>
      </c>
      <c r="Q961" s="7"/>
      <c r="R961" s="7">
        <v>1757.25</v>
      </c>
      <c r="S961" s="7">
        <v>1776.5107499999999</v>
      </c>
      <c r="T961" s="7">
        <v>1911</v>
      </c>
      <c r="U961" s="7"/>
      <c r="V961" s="7">
        <v>2293.6123699999998</v>
      </c>
      <c r="W961" s="7">
        <v>2288.40056</v>
      </c>
      <c r="X961" s="7">
        <v>1351</v>
      </c>
      <c r="Y961" s="7"/>
      <c r="Z961" s="7">
        <v>136513.98334999999</v>
      </c>
      <c r="AA961" s="7">
        <v>137278.94198</v>
      </c>
      <c r="AB961" s="7">
        <v>63426.563370000003</v>
      </c>
      <c r="AC961" s="7"/>
      <c r="AD961" s="7">
        <v>298710.77426999994</v>
      </c>
      <c r="AE961" s="7">
        <v>299001.20299999998</v>
      </c>
      <c r="AF961" s="7">
        <v>290966.86427497945</v>
      </c>
      <c r="AG961" s="29">
        <v>268909.01054999995</v>
      </c>
      <c r="AH961" s="7">
        <v>291926.46153499995</v>
      </c>
      <c r="AI961" s="7">
        <v>291915.30652499996</v>
      </c>
      <c r="AJ961" s="7">
        <v>287229.88495037332</v>
      </c>
      <c r="AK961" s="29">
        <v>229197.79848988005</v>
      </c>
      <c r="AL961" s="7">
        <v>230193.8977992</v>
      </c>
      <c r="AM961" s="105">
        <v>253767.46102920003</v>
      </c>
      <c r="AN961" s="7">
        <v>225811.9255890084</v>
      </c>
      <c r="AO961" s="11">
        <v>217675.74500239987</v>
      </c>
      <c r="AP961" s="105">
        <v>227306.11055450005</v>
      </c>
      <c r="AQ961" s="11">
        <v>227302.4744145</v>
      </c>
      <c r="AR961" s="11">
        <v>212606.66345759999</v>
      </c>
      <c r="AS961" s="11">
        <v>233717.86447610008</v>
      </c>
      <c r="AT961" s="11">
        <v>232272.98366610002</v>
      </c>
      <c r="AU961" s="11">
        <v>217532.61649830002</v>
      </c>
      <c r="AV961" s="11">
        <v>205559.26616389994</v>
      </c>
      <c r="AW961" s="11">
        <v>190532.73506159984</v>
      </c>
      <c r="AX961" s="11">
        <v>195158.20922159986</v>
      </c>
      <c r="AZ961" s="11">
        <v>183530.08287269995</v>
      </c>
      <c r="BA961" s="11">
        <v>189876.0762499999</v>
      </c>
    </row>
    <row r="962" spans="1:53" hidden="1" x14ac:dyDescent="0.25">
      <c r="A962">
        <v>8</v>
      </c>
      <c r="B962" t="str">
        <f t="shared" si="105"/>
        <v>WR-2620</v>
      </c>
      <c r="C962" s="2" t="s">
        <v>318</v>
      </c>
      <c r="D962" s="2" t="str">
        <f t="shared" si="109"/>
        <v>2</v>
      </c>
      <c r="E962" s="2" t="str">
        <f t="shared" si="110"/>
        <v>26</v>
      </c>
      <c r="F962" s="2" t="str">
        <f t="shared" si="111"/>
        <v>262</v>
      </c>
      <c r="G962" s="1" t="s">
        <v>642</v>
      </c>
      <c r="H962" s="7">
        <v>0</v>
      </c>
      <c r="I962" s="7"/>
      <c r="J962" s="7">
        <v>0</v>
      </c>
      <c r="K962" s="7">
        <v>0</v>
      </c>
      <c r="L962" s="7">
        <v>0</v>
      </c>
      <c r="M962" s="7"/>
      <c r="N962" s="7">
        <v>0</v>
      </c>
      <c r="O962" s="7">
        <v>0</v>
      </c>
      <c r="P962" s="7">
        <v>0</v>
      </c>
      <c r="Q962" s="7"/>
      <c r="R962" s="7">
        <v>0</v>
      </c>
      <c r="S962" s="7">
        <v>0</v>
      </c>
      <c r="T962" s="7">
        <v>0</v>
      </c>
      <c r="U962" s="7"/>
      <c r="V962" s="7">
        <v>0</v>
      </c>
      <c r="W962" s="7">
        <v>0</v>
      </c>
      <c r="X962" s="7">
        <v>0</v>
      </c>
      <c r="Y962" s="7"/>
      <c r="Z962" s="7">
        <v>0</v>
      </c>
      <c r="AA962" s="7">
        <v>0</v>
      </c>
      <c r="AB962" s="7">
        <v>150</v>
      </c>
      <c r="AC962" s="7"/>
      <c r="AD962" s="7">
        <v>1038.8261900000002</v>
      </c>
      <c r="AE962" s="7">
        <v>1038.8261900000002</v>
      </c>
      <c r="AF962" s="7">
        <v>966.40830416589665</v>
      </c>
      <c r="AG962" s="29">
        <v>960.76721999999995</v>
      </c>
      <c r="AH962" s="7">
        <v>1589.30447</v>
      </c>
      <c r="AI962" s="7">
        <v>1589.30447</v>
      </c>
      <c r="AJ962" s="7">
        <v>1515.0586244489118</v>
      </c>
      <c r="AK962" s="29">
        <v>54419.296200000004</v>
      </c>
      <c r="AL962" s="7">
        <v>54254.045630000001</v>
      </c>
      <c r="AM962" s="105">
        <v>54258.624429999996</v>
      </c>
      <c r="AN962" s="7">
        <v>57749.204460000001</v>
      </c>
      <c r="AO962" s="11">
        <v>56059.016345000011</v>
      </c>
      <c r="AP962" s="105">
        <v>53933.109340000003</v>
      </c>
      <c r="AQ962" s="11">
        <v>53942.467670000005</v>
      </c>
      <c r="AR962" s="11">
        <v>57733.680680000005</v>
      </c>
      <c r="AS962" s="11">
        <v>53910.36</v>
      </c>
      <c r="AT962" s="11">
        <v>54214.475139999995</v>
      </c>
      <c r="AU962" s="11">
        <v>53944.656579999995</v>
      </c>
      <c r="AV962" s="11">
        <v>50668.89142</v>
      </c>
      <c r="AW962" s="11">
        <v>55779.748659999997</v>
      </c>
      <c r="AX962" s="11">
        <v>55201.206409999999</v>
      </c>
      <c r="AZ962" s="11">
        <v>46139.69038</v>
      </c>
      <c r="BA962" s="11">
        <v>59862.699079999999</v>
      </c>
    </row>
    <row r="963" spans="1:53" hidden="1" x14ac:dyDescent="0.25">
      <c r="A963">
        <v>8</v>
      </c>
      <c r="B963" t="str">
        <f t="shared" ref="B963:B1026" si="112">C963&amp;"-"&amp;G963</f>
        <v>WR-2710</v>
      </c>
      <c r="C963" s="2" t="s">
        <v>318</v>
      </c>
      <c r="D963" s="2" t="str">
        <f t="shared" si="109"/>
        <v>2</v>
      </c>
      <c r="E963" s="2" t="str">
        <f t="shared" si="110"/>
        <v>27</v>
      </c>
      <c r="F963" s="2" t="str">
        <f t="shared" si="111"/>
        <v>271</v>
      </c>
      <c r="G963" s="1" t="s">
        <v>965</v>
      </c>
      <c r="H963" s="7">
        <v>16000</v>
      </c>
      <c r="I963" s="7"/>
      <c r="J963" s="7">
        <v>16000</v>
      </c>
      <c r="K963" s="7">
        <v>16000</v>
      </c>
      <c r="L963" s="7">
        <v>18500</v>
      </c>
      <c r="M963" s="7"/>
      <c r="N963" s="7">
        <v>18500</v>
      </c>
      <c r="O963" s="7">
        <v>18500</v>
      </c>
      <c r="P963" s="7">
        <v>18500</v>
      </c>
      <c r="Q963" s="7"/>
      <c r="R963" s="7">
        <v>20400</v>
      </c>
      <c r="S963" s="7">
        <v>20400</v>
      </c>
      <c r="T963" s="7">
        <v>20000</v>
      </c>
      <c r="U963" s="7"/>
      <c r="V963" s="7">
        <v>20181.782060000001</v>
      </c>
      <c r="W963" s="7">
        <v>20181.782060000001</v>
      </c>
      <c r="X963" s="7">
        <v>3500</v>
      </c>
      <c r="Y963" s="7"/>
      <c r="Z963" s="7">
        <v>3535.9923600000002</v>
      </c>
      <c r="AA963" s="7">
        <v>3535.9923600000002</v>
      </c>
      <c r="AB963" s="7">
        <v>0</v>
      </c>
      <c r="AC963" s="7"/>
      <c r="AD963" s="7">
        <v>0</v>
      </c>
      <c r="AE963" s="7">
        <v>0</v>
      </c>
      <c r="AF963" s="7">
        <v>0</v>
      </c>
      <c r="AG963" s="29">
        <v>0</v>
      </c>
      <c r="AH963" s="7">
        <v>0</v>
      </c>
      <c r="AI963" s="7">
        <v>0</v>
      </c>
      <c r="AJ963" s="7">
        <v>0</v>
      </c>
      <c r="AK963" s="29">
        <v>0</v>
      </c>
      <c r="AL963" s="7">
        <v>0</v>
      </c>
      <c r="AM963" s="105">
        <v>0</v>
      </c>
      <c r="AN963" s="7">
        <v>0</v>
      </c>
      <c r="AO963" s="11">
        <v>0</v>
      </c>
      <c r="AP963" s="105">
        <v>0</v>
      </c>
      <c r="AQ963" s="11">
        <v>0</v>
      </c>
      <c r="AR963" s="11">
        <v>0</v>
      </c>
      <c r="AS963" s="11">
        <v>0</v>
      </c>
      <c r="AT963" s="11">
        <v>0</v>
      </c>
      <c r="AU963" s="11"/>
      <c r="AV963" s="11">
        <v>0</v>
      </c>
      <c r="AW963" s="11">
        <v>0</v>
      </c>
      <c r="AX963" s="11"/>
      <c r="AZ963" s="11"/>
      <c r="BA963" s="11"/>
    </row>
    <row r="964" spans="1:53" hidden="1" x14ac:dyDescent="0.25">
      <c r="A964">
        <v>8</v>
      </c>
      <c r="B964" t="str">
        <f t="shared" si="112"/>
        <v>WR-2720</v>
      </c>
      <c r="C964" s="2" t="s">
        <v>318</v>
      </c>
      <c r="D964" s="2" t="str">
        <f t="shared" si="109"/>
        <v>2</v>
      </c>
      <c r="E964" s="2" t="str">
        <f t="shared" si="110"/>
        <v>27</v>
      </c>
      <c r="F964" s="2" t="str">
        <f t="shared" si="111"/>
        <v>272</v>
      </c>
      <c r="G964" s="1" t="s">
        <v>966</v>
      </c>
      <c r="H964" s="7">
        <v>0</v>
      </c>
      <c r="I964" s="7"/>
      <c r="J964" s="7">
        <v>0</v>
      </c>
      <c r="K964" s="7">
        <v>0</v>
      </c>
      <c r="L964" s="7">
        <v>0</v>
      </c>
      <c r="M964" s="7"/>
      <c r="N964" s="7">
        <v>0</v>
      </c>
      <c r="O964" s="7">
        <v>0</v>
      </c>
      <c r="P964" s="7">
        <v>0</v>
      </c>
      <c r="Q964" s="7"/>
      <c r="R964" s="7">
        <v>0</v>
      </c>
      <c r="S964" s="7">
        <v>0</v>
      </c>
      <c r="T964" s="7">
        <v>0</v>
      </c>
      <c r="U964" s="7"/>
      <c r="V964" s="7">
        <v>0</v>
      </c>
      <c r="W964" s="7">
        <v>0</v>
      </c>
      <c r="X964" s="7">
        <v>0</v>
      </c>
      <c r="Y964" s="7"/>
      <c r="Z964" s="7">
        <v>0</v>
      </c>
      <c r="AA964" s="7">
        <v>0</v>
      </c>
      <c r="AB964" s="7">
        <v>0</v>
      </c>
      <c r="AC964" s="7"/>
      <c r="AD964" s="7">
        <v>0</v>
      </c>
      <c r="AE964" s="7">
        <v>0</v>
      </c>
      <c r="AF964" s="7">
        <v>0</v>
      </c>
      <c r="AG964" s="29">
        <v>0</v>
      </c>
      <c r="AH964" s="7">
        <v>0</v>
      </c>
      <c r="AI964" s="7">
        <v>0</v>
      </c>
      <c r="AJ964" s="7">
        <v>0</v>
      </c>
      <c r="AK964" s="29">
        <v>0</v>
      </c>
      <c r="AL964" s="7">
        <v>0</v>
      </c>
      <c r="AM964" s="105">
        <v>0</v>
      </c>
      <c r="AN964" s="7">
        <v>0</v>
      </c>
      <c r="AO964" s="11">
        <v>0</v>
      </c>
      <c r="AP964" s="105">
        <v>0</v>
      </c>
      <c r="AQ964" s="11">
        <v>0</v>
      </c>
      <c r="AR964" s="11">
        <v>0</v>
      </c>
      <c r="AS964" s="11">
        <v>0</v>
      </c>
      <c r="AT964" s="11">
        <v>0</v>
      </c>
      <c r="AU964" s="11"/>
      <c r="AV964" s="11">
        <v>0</v>
      </c>
      <c r="AW964" s="11">
        <v>0</v>
      </c>
      <c r="AX964" s="11"/>
      <c r="AZ964" s="11"/>
      <c r="BA964" s="11"/>
    </row>
    <row r="965" spans="1:53" hidden="1" x14ac:dyDescent="0.25">
      <c r="A965">
        <v>8</v>
      </c>
      <c r="B965" t="str">
        <f t="shared" si="112"/>
        <v>WR-2730</v>
      </c>
      <c r="C965" s="2" t="s">
        <v>318</v>
      </c>
      <c r="D965" s="2" t="str">
        <f t="shared" si="109"/>
        <v>2</v>
      </c>
      <c r="E965" s="2" t="str">
        <f t="shared" si="110"/>
        <v>27</v>
      </c>
      <c r="F965" s="2" t="str">
        <f t="shared" si="111"/>
        <v>273</v>
      </c>
      <c r="G965" s="1" t="s">
        <v>967</v>
      </c>
      <c r="H965" s="7">
        <v>0</v>
      </c>
      <c r="I965" s="7"/>
      <c r="J965" s="7">
        <v>0</v>
      </c>
      <c r="K965" s="7">
        <v>0</v>
      </c>
      <c r="L965" s="7">
        <v>0</v>
      </c>
      <c r="M965" s="7"/>
      <c r="N965" s="7">
        <v>0</v>
      </c>
      <c r="O965" s="7">
        <v>0</v>
      </c>
      <c r="P965" s="7">
        <v>0</v>
      </c>
      <c r="Q965" s="7"/>
      <c r="R965" s="7">
        <v>0</v>
      </c>
      <c r="S965" s="7">
        <v>0</v>
      </c>
      <c r="T965" s="7">
        <v>0</v>
      </c>
      <c r="U965" s="7"/>
      <c r="V965" s="7">
        <v>0</v>
      </c>
      <c r="W965" s="7">
        <v>0</v>
      </c>
      <c r="X965" s="7">
        <v>0</v>
      </c>
      <c r="Y965" s="7"/>
      <c r="Z965" s="7">
        <v>0</v>
      </c>
      <c r="AA965" s="7">
        <v>0</v>
      </c>
      <c r="AB965" s="7">
        <v>0</v>
      </c>
      <c r="AC965" s="7"/>
      <c r="AD965" s="7">
        <v>0</v>
      </c>
      <c r="AE965" s="7">
        <v>0</v>
      </c>
      <c r="AF965" s="7">
        <v>0</v>
      </c>
      <c r="AG965" s="29">
        <v>0</v>
      </c>
      <c r="AH965" s="7">
        <v>0</v>
      </c>
      <c r="AI965" s="7">
        <v>0</v>
      </c>
      <c r="AJ965" s="7">
        <v>0</v>
      </c>
      <c r="AK965" s="29">
        <v>0</v>
      </c>
      <c r="AL965" s="7">
        <v>0</v>
      </c>
      <c r="AM965" s="105">
        <v>0</v>
      </c>
      <c r="AN965" s="7">
        <v>0</v>
      </c>
      <c r="AO965" s="11">
        <v>0</v>
      </c>
      <c r="AP965" s="105">
        <v>0</v>
      </c>
      <c r="AQ965" s="11">
        <v>0</v>
      </c>
      <c r="AR965" s="11">
        <v>0</v>
      </c>
      <c r="AS965" s="11">
        <v>0</v>
      </c>
      <c r="AT965" s="11">
        <v>0</v>
      </c>
      <c r="AU965" s="11"/>
      <c r="AV965" s="11">
        <v>0</v>
      </c>
      <c r="AW965" s="11">
        <v>0</v>
      </c>
      <c r="AX965" s="11"/>
      <c r="AZ965" s="11"/>
      <c r="BA965" s="11"/>
    </row>
    <row r="966" spans="1:53" hidden="1" x14ac:dyDescent="0.25">
      <c r="A966">
        <v>8</v>
      </c>
      <c r="B966" t="str">
        <f t="shared" si="112"/>
        <v>WR-2740</v>
      </c>
      <c r="C966" s="2" t="s">
        <v>318</v>
      </c>
      <c r="D966" s="2" t="str">
        <f t="shared" si="109"/>
        <v>2</v>
      </c>
      <c r="E966" s="2" t="str">
        <f t="shared" si="110"/>
        <v>27</v>
      </c>
      <c r="F966" s="2" t="str">
        <f t="shared" si="111"/>
        <v>274</v>
      </c>
      <c r="G966" s="1" t="s">
        <v>968</v>
      </c>
      <c r="H966" s="7">
        <v>0</v>
      </c>
      <c r="I966" s="7"/>
      <c r="J966" s="7">
        <v>0</v>
      </c>
      <c r="K966" s="7">
        <v>0</v>
      </c>
      <c r="L966" s="7">
        <v>0</v>
      </c>
      <c r="M966" s="7"/>
      <c r="N966" s="7">
        <v>0</v>
      </c>
      <c r="O966" s="7">
        <v>0</v>
      </c>
      <c r="P966" s="7">
        <v>0</v>
      </c>
      <c r="Q966" s="7"/>
      <c r="R966" s="7">
        <v>0</v>
      </c>
      <c r="S966" s="7">
        <v>0</v>
      </c>
      <c r="T966" s="7">
        <v>0</v>
      </c>
      <c r="U966" s="7"/>
      <c r="V966" s="7">
        <v>0</v>
      </c>
      <c r="W966" s="7">
        <v>0</v>
      </c>
      <c r="X966" s="7">
        <v>0</v>
      </c>
      <c r="Y966" s="7"/>
      <c r="Z966" s="7">
        <v>0</v>
      </c>
      <c r="AA966" s="7">
        <v>0</v>
      </c>
      <c r="AB966" s="7">
        <v>0</v>
      </c>
      <c r="AC966" s="7"/>
      <c r="AD966" s="7">
        <v>0</v>
      </c>
      <c r="AE966" s="7">
        <v>0</v>
      </c>
      <c r="AF966" s="7">
        <v>0</v>
      </c>
      <c r="AG966" s="29">
        <v>0</v>
      </c>
      <c r="AH966" s="7">
        <v>0</v>
      </c>
      <c r="AI966" s="7">
        <v>0</v>
      </c>
      <c r="AJ966" s="7">
        <v>0</v>
      </c>
      <c r="AK966" s="29">
        <v>0</v>
      </c>
      <c r="AL966" s="7">
        <v>0</v>
      </c>
      <c r="AM966" s="105">
        <v>0</v>
      </c>
      <c r="AN966" s="7">
        <v>0</v>
      </c>
      <c r="AO966" s="11">
        <v>0</v>
      </c>
      <c r="AP966" s="105">
        <v>0</v>
      </c>
      <c r="AQ966" s="11">
        <v>0</v>
      </c>
      <c r="AR966" s="11">
        <v>0</v>
      </c>
      <c r="AS966" s="11">
        <v>0</v>
      </c>
      <c r="AT966" s="11">
        <v>0</v>
      </c>
      <c r="AU966" s="11"/>
      <c r="AV966" s="11">
        <v>0</v>
      </c>
      <c r="AW966" s="11">
        <v>0</v>
      </c>
      <c r="AX966" s="11"/>
      <c r="AZ966" s="11"/>
      <c r="BA966" s="11"/>
    </row>
    <row r="967" spans="1:53" hidden="1" x14ac:dyDescent="0.25">
      <c r="A967">
        <v>8</v>
      </c>
      <c r="B967" t="str">
        <f t="shared" si="112"/>
        <v>WR-2750</v>
      </c>
      <c r="C967" s="2" t="s">
        <v>318</v>
      </c>
      <c r="D967" s="2" t="str">
        <f t="shared" si="109"/>
        <v>2</v>
      </c>
      <c r="E967" s="2" t="str">
        <f t="shared" si="110"/>
        <v>27</v>
      </c>
      <c r="F967" s="2" t="str">
        <f t="shared" si="111"/>
        <v>275</v>
      </c>
      <c r="G967" s="1" t="s">
        <v>969</v>
      </c>
      <c r="H967" s="7">
        <v>0</v>
      </c>
      <c r="I967" s="7"/>
      <c r="J967" s="7">
        <v>0</v>
      </c>
      <c r="K967" s="7">
        <v>0</v>
      </c>
      <c r="L967" s="7">
        <v>0</v>
      </c>
      <c r="M967" s="7"/>
      <c r="N967" s="7">
        <v>0</v>
      </c>
      <c r="O967" s="7">
        <v>0</v>
      </c>
      <c r="P967" s="7">
        <v>0</v>
      </c>
      <c r="Q967" s="7"/>
      <c r="R967" s="7">
        <v>0</v>
      </c>
      <c r="S967" s="7">
        <v>0</v>
      </c>
      <c r="T967" s="7">
        <v>0</v>
      </c>
      <c r="U967" s="7"/>
      <c r="V967" s="7">
        <v>0</v>
      </c>
      <c r="W967" s="7">
        <v>0</v>
      </c>
      <c r="X967" s="7">
        <v>0</v>
      </c>
      <c r="Y967" s="7"/>
      <c r="Z967" s="7">
        <v>0</v>
      </c>
      <c r="AA967" s="7">
        <v>0</v>
      </c>
      <c r="AB967" s="7">
        <v>0</v>
      </c>
      <c r="AC967" s="7"/>
      <c r="AD967" s="7">
        <v>0</v>
      </c>
      <c r="AE967" s="7">
        <v>0</v>
      </c>
      <c r="AF967" s="7">
        <v>0</v>
      </c>
      <c r="AG967" s="29">
        <v>0</v>
      </c>
      <c r="AH967" s="7">
        <v>0</v>
      </c>
      <c r="AI967" s="7">
        <v>0</v>
      </c>
      <c r="AJ967" s="7">
        <v>0</v>
      </c>
      <c r="AK967" s="29">
        <v>0</v>
      </c>
      <c r="AL967" s="7">
        <v>0</v>
      </c>
      <c r="AM967" s="105">
        <v>0</v>
      </c>
      <c r="AN967" s="7">
        <v>0</v>
      </c>
      <c r="AO967" s="11">
        <v>0</v>
      </c>
      <c r="AP967" s="105">
        <v>0</v>
      </c>
      <c r="AQ967" s="11">
        <v>0</v>
      </c>
      <c r="AR967" s="11">
        <v>0</v>
      </c>
      <c r="AS967" s="11">
        <v>0</v>
      </c>
      <c r="AT967" s="11">
        <v>0</v>
      </c>
      <c r="AU967" s="11"/>
      <c r="AV967" s="11">
        <v>0</v>
      </c>
      <c r="AW967" s="11">
        <v>0</v>
      </c>
      <c r="AX967" s="11"/>
      <c r="AZ967" s="11"/>
      <c r="BA967" s="11"/>
    </row>
    <row r="968" spans="1:53" hidden="1" x14ac:dyDescent="0.25">
      <c r="A968">
        <v>8</v>
      </c>
      <c r="B968" t="str">
        <f t="shared" si="112"/>
        <v>WR-2810</v>
      </c>
      <c r="C968" s="2" t="s">
        <v>318</v>
      </c>
      <c r="D968" s="2" t="str">
        <f t="shared" si="109"/>
        <v>2</v>
      </c>
      <c r="E968" s="2" t="str">
        <f t="shared" si="110"/>
        <v>28</v>
      </c>
      <c r="F968" s="2" t="str">
        <f t="shared" si="111"/>
        <v>281</v>
      </c>
      <c r="G968" s="1" t="s">
        <v>644</v>
      </c>
      <c r="H968" s="7">
        <v>0</v>
      </c>
      <c r="I968" s="7"/>
      <c r="J968" s="7">
        <v>29121.575420000001</v>
      </c>
      <c r="K968" s="7">
        <v>29121.575420000001</v>
      </c>
      <c r="L968" s="7">
        <v>84679</v>
      </c>
      <c r="M968" s="7"/>
      <c r="N968" s="7">
        <v>60954.204489999996</v>
      </c>
      <c r="O968" s="7">
        <v>60954.204489999996</v>
      </c>
      <c r="P968" s="7">
        <v>71254</v>
      </c>
      <c r="Q968" s="7"/>
      <c r="R968" s="7">
        <v>59428</v>
      </c>
      <c r="S968" s="7">
        <v>59428</v>
      </c>
      <c r="T968" s="7">
        <v>2050</v>
      </c>
      <c r="U968" s="7"/>
      <c r="V968" s="7">
        <v>1850.84656</v>
      </c>
      <c r="W968" s="7">
        <v>1850.84656</v>
      </c>
      <c r="X968" s="7">
        <v>2063</v>
      </c>
      <c r="Y968" s="7"/>
      <c r="Z968" s="7">
        <v>5291.05998</v>
      </c>
      <c r="AA968" s="7">
        <v>5291.05998</v>
      </c>
      <c r="AB968" s="7">
        <v>2060</v>
      </c>
      <c r="AC968" s="7"/>
      <c r="AD968" s="7">
        <v>15494.794749999999</v>
      </c>
      <c r="AE968" s="7">
        <v>15494.794749999999</v>
      </c>
      <c r="AF968" s="7">
        <v>17134.864284223655</v>
      </c>
      <c r="AG968" s="29">
        <v>25024.939839999999</v>
      </c>
      <c r="AH968" s="7">
        <v>25078.312590000001</v>
      </c>
      <c r="AI968" s="7">
        <v>25078.312590000001</v>
      </c>
      <c r="AJ968" s="7">
        <v>26300.794617407359</v>
      </c>
      <c r="AK968" s="29">
        <v>8060.1039100000007</v>
      </c>
      <c r="AL968" s="7">
        <v>8105.1348499999995</v>
      </c>
      <c r="AM968" s="105">
        <v>8105.1348500000004</v>
      </c>
      <c r="AN968" s="7">
        <v>6650</v>
      </c>
      <c r="AO968" s="11">
        <v>5264.3822599999994</v>
      </c>
      <c r="AP968" s="105">
        <v>5264.3822599999994</v>
      </c>
      <c r="AQ968" s="11">
        <v>5264.3822599999994</v>
      </c>
      <c r="AR968" s="11">
        <v>4047</v>
      </c>
      <c r="AS968" s="11">
        <v>5126.83223</v>
      </c>
      <c r="AT968" s="11">
        <v>7476.07449</v>
      </c>
      <c r="AU968" s="11">
        <v>7476.07449</v>
      </c>
      <c r="AV968" s="11">
        <v>4520</v>
      </c>
      <c r="AW968" s="11">
        <v>7203.9632300000003</v>
      </c>
      <c r="AX968" s="11">
        <v>7219.5150000000003</v>
      </c>
      <c r="AZ968" s="11">
        <v>4138.4333700000007</v>
      </c>
      <c r="BA968" s="11">
        <v>5770.2210100000002</v>
      </c>
    </row>
    <row r="969" spans="1:53" hidden="1" x14ac:dyDescent="0.25">
      <c r="A969">
        <v>8</v>
      </c>
      <c r="B969" t="str">
        <f t="shared" si="112"/>
        <v>WR-2820</v>
      </c>
      <c r="C969" s="2" t="s">
        <v>318</v>
      </c>
      <c r="D969" s="2" t="str">
        <f t="shared" si="109"/>
        <v>2</v>
      </c>
      <c r="E969" s="2" t="str">
        <f t="shared" si="110"/>
        <v>28</v>
      </c>
      <c r="F969" s="2" t="str">
        <f t="shared" si="111"/>
        <v>282</v>
      </c>
      <c r="G969" s="1" t="s">
        <v>645</v>
      </c>
      <c r="H969" s="7">
        <v>0</v>
      </c>
      <c r="I969" s="7"/>
      <c r="J969" s="7">
        <v>0.12601000000000001</v>
      </c>
      <c r="K969" s="7">
        <v>0.12601000000000001</v>
      </c>
      <c r="L969" s="7">
        <v>296</v>
      </c>
      <c r="M969" s="7"/>
      <c r="N969" s="7">
        <v>0</v>
      </c>
      <c r="O969" s="7">
        <v>0</v>
      </c>
      <c r="P969" s="7">
        <v>0</v>
      </c>
      <c r="Q969" s="7"/>
      <c r="R969" s="7">
        <v>0</v>
      </c>
      <c r="S969" s="7">
        <v>0</v>
      </c>
      <c r="T969" s="7">
        <v>0</v>
      </c>
      <c r="U969" s="7"/>
      <c r="V969" s="7">
        <v>0.12601000000000001</v>
      </c>
      <c r="W969" s="7">
        <v>0.12601000000000001</v>
      </c>
      <c r="X969" s="7">
        <v>0</v>
      </c>
      <c r="Y969" s="7"/>
      <c r="Z969" s="7">
        <v>0</v>
      </c>
      <c r="AA969" s="7">
        <v>0</v>
      </c>
      <c r="AB969" s="7">
        <v>80</v>
      </c>
      <c r="AC969" s="7"/>
      <c r="AD969" s="7">
        <v>49354.154620000001</v>
      </c>
      <c r="AE969" s="7">
        <v>48371.343850000005</v>
      </c>
      <c r="AF969" s="7">
        <v>48807.609179999999</v>
      </c>
      <c r="AG969" s="29">
        <v>44653.70635</v>
      </c>
      <c r="AH969" s="7">
        <v>45397.72221</v>
      </c>
      <c r="AI969" s="7">
        <v>45397.72221</v>
      </c>
      <c r="AJ969" s="7">
        <v>29143.155999999999</v>
      </c>
      <c r="AK969" s="29">
        <v>44358.647084999997</v>
      </c>
      <c r="AL969" s="7">
        <v>44438.587265000002</v>
      </c>
      <c r="AM969" s="105">
        <v>48289.187254999997</v>
      </c>
      <c r="AN969" s="7">
        <v>66030.899999999994</v>
      </c>
      <c r="AO969" s="11">
        <v>155558.73926500001</v>
      </c>
      <c r="AP969" s="105">
        <v>152752.85271499999</v>
      </c>
      <c r="AQ969" s="11">
        <v>152752.85271499999</v>
      </c>
      <c r="AR969" s="11">
        <v>90731.1</v>
      </c>
      <c r="AS969" s="11">
        <v>52277.899259999998</v>
      </c>
      <c r="AT969" s="11">
        <v>71904.392163300014</v>
      </c>
      <c r="AU969" s="11">
        <v>70708.838790000009</v>
      </c>
      <c r="AV969" s="11">
        <v>112386.04693</v>
      </c>
      <c r="AW969" s="11">
        <v>25257.529010000002</v>
      </c>
      <c r="AX969" s="11">
        <v>25441.564310000002</v>
      </c>
      <c r="AZ969" s="11">
        <v>37077.544880000001</v>
      </c>
      <c r="BA969" s="11">
        <v>57965.777310000005</v>
      </c>
    </row>
    <row r="970" spans="1:53" hidden="1" x14ac:dyDescent="0.25">
      <c r="A970">
        <v>8</v>
      </c>
      <c r="B970" t="str">
        <f t="shared" si="112"/>
        <v>WR-2830</v>
      </c>
      <c r="C970" s="2" t="s">
        <v>318</v>
      </c>
      <c r="D970" s="2" t="str">
        <f t="shared" si="109"/>
        <v>2</v>
      </c>
      <c r="E970" s="2" t="str">
        <f t="shared" si="110"/>
        <v>28</v>
      </c>
      <c r="F970" s="2" t="str">
        <f t="shared" si="111"/>
        <v>283</v>
      </c>
      <c r="G970" s="1" t="s">
        <v>646</v>
      </c>
      <c r="H970" s="7">
        <v>1663</v>
      </c>
      <c r="I970" s="7"/>
      <c r="J970" s="7">
        <v>11069.577740000001</v>
      </c>
      <c r="K970" s="7">
        <v>11069.577740000001</v>
      </c>
      <c r="L970" s="7">
        <v>1560</v>
      </c>
      <c r="M970" s="7"/>
      <c r="N970" s="7">
        <v>9742.8201200000003</v>
      </c>
      <c r="O970" s="7">
        <v>9742.8201200000003</v>
      </c>
      <c r="P970" s="7">
        <v>1650</v>
      </c>
      <c r="Q970" s="7"/>
      <c r="R970" s="7">
        <v>1699</v>
      </c>
      <c r="S970" s="7">
        <v>1699</v>
      </c>
      <c r="T970" s="7">
        <v>1770</v>
      </c>
      <c r="U970" s="7"/>
      <c r="V970" s="7">
        <v>1592.7772500000001</v>
      </c>
      <c r="W970" s="7">
        <v>1592.7772500000001</v>
      </c>
      <c r="X970" s="7">
        <v>1770</v>
      </c>
      <c r="Y970" s="7"/>
      <c r="Z970" s="7">
        <v>1259.41246</v>
      </c>
      <c r="AA970" s="7">
        <v>1259.41246</v>
      </c>
      <c r="AB970" s="7">
        <v>1800</v>
      </c>
      <c r="AC970" s="7"/>
      <c r="AD970" s="7">
        <v>6270.7356099999997</v>
      </c>
      <c r="AE970" s="7">
        <v>6270.7356099999997</v>
      </c>
      <c r="AF970" s="7">
        <v>1807</v>
      </c>
      <c r="AG970" s="29">
        <v>2319.15742</v>
      </c>
      <c r="AH970" s="7">
        <v>6776.7103000000006</v>
      </c>
      <c r="AI970" s="7">
        <v>6776.7103000000006</v>
      </c>
      <c r="AJ970" s="7">
        <v>1728</v>
      </c>
      <c r="AK970" s="29">
        <v>3277.5095099999999</v>
      </c>
      <c r="AL970" s="7">
        <v>3282.7863199999997</v>
      </c>
      <c r="AM970" s="105">
        <v>3282.7863199999997</v>
      </c>
      <c r="AN970" s="7">
        <v>1732</v>
      </c>
      <c r="AO970" s="11">
        <v>2057.9752199999998</v>
      </c>
      <c r="AP970" s="105">
        <v>2058.17353</v>
      </c>
      <c r="AQ970" s="11">
        <v>2058.17353</v>
      </c>
      <c r="AR970" s="11">
        <v>2273</v>
      </c>
      <c r="AS970" s="11">
        <v>1508.6625899999999</v>
      </c>
      <c r="AT970" s="11">
        <v>1508.6625899999999</v>
      </c>
      <c r="AU970" s="11">
        <v>1508.6625899999999</v>
      </c>
      <c r="AV970" s="11">
        <v>2113.1999999999998</v>
      </c>
      <c r="AW970" s="11">
        <v>1808.3244199999999</v>
      </c>
      <c r="AX970" s="11">
        <v>1808.9007399999998</v>
      </c>
      <c r="AZ970" s="11">
        <v>2113</v>
      </c>
      <c r="BA970" s="11">
        <v>1842.54033</v>
      </c>
    </row>
    <row r="971" spans="1:53" hidden="1" x14ac:dyDescent="0.25">
      <c r="A971">
        <v>8</v>
      </c>
      <c r="B971" t="str">
        <f t="shared" si="112"/>
        <v>WR-3610</v>
      </c>
      <c r="C971" s="2" t="s">
        <v>318</v>
      </c>
      <c r="D971" s="2" t="str">
        <f t="shared" si="109"/>
        <v>3</v>
      </c>
      <c r="E971" s="2" t="str">
        <f t="shared" si="110"/>
        <v>36</v>
      </c>
      <c r="F971" s="2" t="str">
        <f t="shared" si="111"/>
        <v>361</v>
      </c>
      <c r="G971" s="1" t="s">
        <v>649</v>
      </c>
      <c r="H971" s="7">
        <v>0</v>
      </c>
      <c r="I971" s="7"/>
      <c r="J971" s="7">
        <v>0</v>
      </c>
      <c r="K971" s="7">
        <v>0</v>
      </c>
      <c r="L971" s="7">
        <v>0</v>
      </c>
      <c r="M971" s="7"/>
      <c r="N971" s="7">
        <v>0</v>
      </c>
      <c r="O971" s="7">
        <v>0</v>
      </c>
      <c r="P971" s="7">
        <v>0</v>
      </c>
      <c r="Q971" s="7"/>
      <c r="R971" s="7">
        <v>0</v>
      </c>
      <c r="S971" s="7">
        <v>0</v>
      </c>
      <c r="T971" s="7">
        <v>0</v>
      </c>
      <c r="U971" s="7"/>
      <c r="V971" s="7">
        <v>0</v>
      </c>
      <c r="W971" s="7">
        <v>0</v>
      </c>
      <c r="X971" s="7">
        <v>0</v>
      </c>
      <c r="Y971" s="7"/>
      <c r="Z971" s="7">
        <v>0</v>
      </c>
      <c r="AA971" s="7">
        <v>0</v>
      </c>
      <c r="AB971" s="7">
        <v>0</v>
      </c>
      <c r="AC971" s="7"/>
      <c r="AD971" s="7">
        <v>0</v>
      </c>
      <c r="AE971" s="7">
        <v>0</v>
      </c>
      <c r="AF971" s="7">
        <v>0</v>
      </c>
      <c r="AG971" s="29">
        <v>0</v>
      </c>
      <c r="AH971" s="7">
        <v>0</v>
      </c>
      <c r="AI971" s="7">
        <v>0</v>
      </c>
      <c r="AJ971" s="7">
        <v>300</v>
      </c>
      <c r="AK971" s="29">
        <v>0</v>
      </c>
      <c r="AL971" s="7">
        <v>0</v>
      </c>
      <c r="AM971" s="105">
        <v>0</v>
      </c>
      <c r="AN971" s="7">
        <v>300</v>
      </c>
      <c r="AO971" s="11">
        <v>0</v>
      </c>
      <c r="AP971" s="105">
        <v>0</v>
      </c>
      <c r="AQ971" s="11">
        <v>0</v>
      </c>
      <c r="AR971" s="11">
        <v>0</v>
      </c>
      <c r="AS971" s="11">
        <v>0</v>
      </c>
      <c r="AT971" s="11">
        <v>0</v>
      </c>
      <c r="AU971" s="11">
        <v>0</v>
      </c>
      <c r="AV971" s="11">
        <v>0</v>
      </c>
      <c r="AW971" s="11">
        <v>0</v>
      </c>
      <c r="AX971" s="11">
        <v>0</v>
      </c>
      <c r="AZ971" s="11">
        <v>0</v>
      </c>
      <c r="BA971" s="11">
        <v>0</v>
      </c>
    </row>
    <row r="972" spans="1:53" hidden="1" x14ac:dyDescent="0.25">
      <c r="A972">
        <v>8</v>
      </c>
      <c r="B972" t="str">
        <f t="shared" si="112"/>
        <v>WR-3620</v>
      </c>
      <c r="C972" s="2" t="s">
        <v>318</v>
      </c>
      <c r="D972" s="2" t="str">
        <f t="shared" si="109"/>
        <v>3</v>
      </c>
      <c r="E972" s="2" t="str">
        <f t="shared" si="110"/>
        <v>36</v>
      </c>
      <c r="F972" s="2" t="str">
        <f t="shared" si="111"/>
        <v>362</v>
      </c>
      <c r="G972" s="1" t="s">
        <v>650</v>
      </c>
      <c r="H972" s="7">
        <v>0</v>
      </c>
      <c r="I972" s="7"/>
      <c r="J972" s="7">
        <v>26341.30632</v>
      </c>
      <c r="K972" s="7">
        <v>26341.30632</v>
      </c>
      <c r="L972" s="7">
        <v>15491</v>
      </c>
      <c r="M972" s="7"/>
      <c r="N972" s="7">
        <v>14628.668180000001</v>
      </c>
      <c r="O972" s="7">
        <v>14628.668180000001</v>
      </c>
      <c r="P972" s="7">
        <v>35455</v>
      </c>
      <c r="Q972" s="7"/>
      <c r="R972" s="7">
        <v>33247</v>
      </c>
      <c r="S972" s="7">
        <v>33247</v>
      </c>
      <c r="T972" s="7">
        <v>61293</v>
      </c>
      <c r="U972" s="7"/>
      <c r="V972" s="7">
        <v>36303.370750000002</v>
      </c>
      <c r="W972" s="7">
        <v>36303.370750000002</v>
      </c>
      <c r="X972" s="7">
        <v>43403</v>
      </c>
      <c r="Y972" s="7"/>
      <c r="Z972" s="7">
        <v>35756.366710000002</v>
      </c>
      <c r="AA972" s="7">
        <v>35756.366710000002</v>
      </c>
      <c r="AB972" s="7">
        <v>62023</v>
      </c>
      <c r="AC972" s="7"/>
      <c r="AD972" s="7">
        <v>45218.555419999997</v>
      </c>
      <c r="AE972" s="7">
        <v>45218.555419999997</v>
      </c>
      <c r="AF972" s="7">
        <v>62355</v>
      </c>
      <c r="AG972" s="29">
        <v>68149.068239999993</v>
      </c>
      <c r="AH972" s="7">
        <v>68149.068239999993</v>
      </c>
      <c r="AI972" s="7">
        <v>68149.068239999993</v>
      </c>
      <c r="AJ972" s="7">
        <v>53872</v>
      </c>
      <c r="AK972" s="29">
        <v>52689.597240000003</v>
      </c>
      <c r="AL972" s="7">
        <v>52689.597240000003</v>
      </c>
      <c r="AM972" s="105">
        <v>52689.597240000003</v>
      </c>
      <c r="AN972" s="7">
        <v>60000</v>
      </c>
      <c r="AO972" s="11">
        <v>68232.117289999995</v>
      </c>
      <c r="AP972" s="105">
        <v>68232.117289999995</v>
      </c>
      <c r="AQ972" s="11">
        <v>68232.117289999995</v>
      </c>
      <c r="AR972" s="11">
        <v>60000</v>
      </c>
      <c r="AS972" s="11">
        <v>70556.851720000006</v>
      </c>
      <c r="AT972" s="11">
        <v>70556.851720000006</v>
      </c>
      <c r="AU972" s="11">
        <v>70556.851720000006</v>
      </c>
      <c r="AV972" s="11">
        <v>68555</v>
      </c>
      <c r="AW972" s="11">
        <v>68846.892640000005</v>
      </c>
      <c r="AX972" s="11">
        <v>68846.892640000005</v>
      </c>
      <c r="AZ972" s="11">
        <v>0</v>
      </c>
      <c r="BA972" s="11">
        <v>0</v>
      </c>
    </row>
    <row r="973" spans="1:53" hidden="1" x14ac:dyDescent="0.25">
      <c r="A973">
        <v>8</v>
      </c>
      <c r="B973" t="str">
        <f t="shared" si="112"/>
        <v>WR-3630</v>
      </c>
      <c r="C973" s="2" t="s">
        <v>318</v>
      </c>
      <c r="D973" s="2" t="str">
        <f t="shared" si="109"/>
        <v>3</v>
      </c>
      <c r="E973" s="2" t="str">
        <f t="shared" si="110"/>
        <v>36</v>
      </c>
      <c r="F973" s="2" t="str">
        <f t="shared" si="111"/>
        <v>363</v>
      </c>
      <c r="G973" s="1" t="s">
        <v>651</v>
      </c>
      <c r="H973" s="7">
        <v>0</v>
      </c>
      <c r="I973" s="7"/>
      <c r="J973" s="7">
        <v>0</v>
      </c>
      <c r="K973" s="7">
        <v>0</v>
      </c>
      <c r="L973" s="7">
        <v>0</v>
      </c>
      <c r="M973" s="7"/>
      <c r="N973" s="7">
        <v>0</v>
      </c>
      <c r="O973" s="7">
        <v>0</v>
      </c>
      <c r="P973" s="7">
        <v>0</v>
      </c>
      <c r="Q973" s="7"/>
      <c r="R973" s="7">
        <v>0</v>
      </c>
      <c r="S973" s="7">
        <v>0</v>
      </c>
      <c r="T973" s="7">
        <v>0</v>
      </c>
      <c r="U973" s="7"/>
      <c r="V973" s="7">
        <v>0</v>
      </c>
      <c r="W973" s="7">
        <v>0</v>
      </c>
      <c r="X973" s="7">
        <v>0</v>
      </c>
      <c r="Y973" s="7"/>
      <c r="Z973" s="7">
        <v>0</v>
      </c>
      <c r="AA973" s="7">
        <v>0</v>
      </c>
      <c r="AB973" s="7">
        <v>0</v>
      </c>
      <c r="AC973" s="7"/>
      <c r="AD973" s="7">
        <v>0</v>
      </c>
      <c r="AE973" s="7">
        <v>0</v>
      </c>
      <c r="AF973" s="7">
        <v>0</v>
      </c>
      <c r="AG973" s="29">
        <v>0</v>
      </c>
      <c r="AH973" s="7">
        <v>0</v>
      </c>
      <c r="AI973" s="7">
        <v>0</v>
      </c>
      <c r="AJ973" s="7">
        <v>0</v>
      </c>
      <c r="AK973" s="29">
        <v>0</v>
      </c>
      <c r="AL973" s="7">
        <v>0</v>
      </c>
      <c r="AM973" s="105">
        <v>0</v>
      </c>
      <c r="AN973" s="7">
        <v>0</v>
      </c>
      <c r="AO973" s="11">
        <v>0</v>
      </c>
      <c r="AP973" s="105">
        <v>0</v>
      </c>
      <c r="AQ973" s="11">
        <v>0</v>
      </c>
      <c r="AR973" s="11">
        <v>0</v>
      </c>
      <c r="AS973" s="11">
        <v>735.98577</v>
      </c>
      <c r="AT973" s="11">
        <v>735.98577</v>
      </c>
      <c r="AU973" s="11">
        <v>735.98577</v>
      </c>
      <c r="AV973" s="11">
        <v>0</v>
      </c>
      <c r="AW973" s="11">
        <v>0</v>
      </c>
      <c r="AX973" s="11">
        <v>0</v>
      </c>
      <c r="AZ973" s="11">
        <v>0</v>
      </c>
      <c r="BA973" s="11">
        <v>0</v>
      </c>
    </row>
    <row r="974" spans="1:53" hidden="1" x14ac:dyDescent="0.25">
      <c r="A974">
        <v>8</v>
      </c>
      <c r="B974" t="str">
        <f t="shared" si="112"/>
        <v>WR-3640</v>
      </c>
      <c r="C974" s="2" t="s">
        <v>318</v>
      </c>
      <c r="D974" s="2" t="str">
        <f t="shared" si="109"/>
        <v>3</v>
      </c>
      <c r="E974" s="2" t="str">
        <f t="shared" si="110"/>
        <v>36</v>
      </c>
      <c r="F974" s="2" t="str">
        <f t="shared" si="111"/>
        <v>364</v>
      </c>
      <c r="G974" s="1" t="s">
        <v>652</v>
      </c>
      <c r="H974" s="7">
        <v>857260</v>
      </c>
      <c r="I974" s="7"/>
      <c r="J974" s="7">
        <v>913248.45718000003</v>
      </c>
      <c r="K974" s="7">
        <v>913248.45718000003</v>
      </c>
      <c r="L974" s="7">
        <v>859191</v>
      </c>
      <c r="M974" s="7"/>
      <c r="N974" s="7">
        <v>980387.22317000001</v>
      </c>
      <c r="O974" s="7">
        <v>980387.22317000001</v>
      </c>
      <c r="P974" s="7">
        <v>1001369</v>
      </c>
      <c r="Q974" s="7"/>
      <c r="R974" s="7">
        <v>1012566</v>
      </c>
      <c r="S974" s="7">
        <v>1012566</v>
      </c>
      <c r="T974" s="7">
        <v>984415</v>
      </c>
      <c r="U974" s="7"/>
      <c r="V974" s="7">
        <v>1002185.87929</v>
      </c>
      <c r="W974" s="7">
        <v>1002185.87929</v>
      </c>
      <c r="X974" s="7">
        <v>1021224</v>
      </c>
      <c r="Y974" s="7"/>
      <c r="Z974" s="7">
        <v>978815.00948000001</v>
      </c>
      <c r="AA974" s="7">
        <v>978815.00948000001</v>
      </c>
      <c r="AB974" s="7">
        <v>972129</v>
      </c>
      <c r="AC974" s="7"/>
      <c r="AD974" s="7">
        <v>1005413.3449800001</v>
      </c>
      <c r="AE974" s="7">
        <v>1005413.3449800001</v>
      </c>
      <c r="AF974" s="7">
        <v>1022073</v>
      </c>
      <c r="AG974" s="29">
        <v>1054125.56275</v>
      </c>
      <c r="AH974" s="7">
        <v>1054125.56275</v>
      </c>
      <c r="AI974" s="7">
        <v>1054125.56275</v>
      </c>
      <c r="AJ974" s="7">
        <v>1169622</v>
      </c>
      <c r="AK974" s="29">
        <v>1109401.7082499999</v>
      </c>
      <c r="AL974" s="7">
        <v>1109401.7082499999</v>
      </c>
      <c r="AM974" s="105">
        <v>1109401.7082499999</v>
      </c>
      <c r="AN974" s="7">
        <v>1175324</v>
      </c>
      <c r="AO974" s="11">
        <v>1087723.8036100001</v>
      </c>
      <c r="AP974" s="105">
        <v>1087723.8036100001</v>
      </c>
      <c r="AQ974" s="11">
        <v>1087723.8036100001</v>
      </c>
      <c r="AR974" s="11">
        <v>1181431</v>
      </c>
      <c r="AS974" s="11">
        <v>1160965.1439</v>
      </c>
      <c r="AT974" s="11">
        <v>1160965.1439</v>
      </c>
      <c r="AU974" s="11">
        <v>1160965.1439</v>
      </c>
      <c r="AV974" s="11">
        <v>1325794</v>
      </c>
      <c r="AW974" s="11">
        <v>1236719.57714</v>
      </c>
      <c r="AX974" s="11">
        <v>1236719.57714</v>
      </c>
      <c r="AZ974" s="11">
        <v>1343275</v>
      </c>
      <c r="BA974" s="11">
        <v>1559834.33293</v>
      </c>
    </row>
    <row r="975" spans="1:53" hidden="1" x14ac:dyDescent="0.25">
      <c r="A975">
        <v>8</v>
      </c>
      <c r="B975" t="str">
        <f t="shared" si="112"/>
        <v>WR-3650</v>
      </c>
      <c r="C975" s="2" t="s">
        <v>318</v>
      </c>
      <c r="D975" s="2" t="str">
        <f t="shared" si="109"/>
        <v>3</v>
      </c>
      <c r="E975" s="2" t="str">
        <f t="shared" si="110"/>
        <v>36</v>
      </c>
      <c r="F975" s="2" t="str">
        <f t="shared" si="111"/>
        <v>365</v>
      </c>
      <c r="G975" s="1" t="s">
        <v>653</v>
      </c>
      <c r="H975" s="7">
        <v>0</v>
      </c>
      <c r="I975" s="7"/>
      <c r="J975" s="7">
        <v>0</v>
      </c>
      <c r="K975" s="7">
        <v>0</v>
      </c>
      <c r="L975" s="7">
        <v>0</v>
      </c>
      <c r="M975" s="7"/>
      <c r="N975" s="7">
        <v>0</v>
      </c>
      <c r="O975" s="7">
        <v>0</v>
      </c>
      <c r="P975" s="7">
        <v>0</v>
      </c>
      <c r="Q975" s="7"/>
      <c r="R975" s="7">
        <v>0</v>
      </c>
      <c r="S975" s="7">
        <v>0</v>
      </c>
      <c r="T975" s="7">
        <v>0</v>
      </c>
      <c r="U975" s="7"/>
      <c r="V975" s="7">
        <v>0</v>
      </c>
      <c r="W975" s="7">
        <v>0</v>
      </c>
      <c r="X975" s="7">
        <v>0</v>
      </c>
      <c r="Y975" s="7"/>
      <c r="Z975" s="7">
        <v>0</v>
      </c>
      <c r="AA975" s="7">
        <v>0</v>
      </c>
      <c r="AB975" s="7">
        <v>0</v>
      </c>
      <c r="AC975" s="7"/>
      <c r="AD975" s="7">
        <v>0</v>
      </c>
      <c r="AE975" s="7">
        <v>0</v>
      </c>
      <c r="AF975" s="7">
        <v>0</v>
      </c>
      <c r="AG975" s="29">
        <v>0</v>
      </c>
      <c r="AH975" s="7">
        <v>0</v>
      </c>
      <c r="AI975" s="7">
        <v>0</v>
      </c>
      <c r="AJ975" s="7">
        <v>0</v>
      </c>
      <c r="AK975" s="29">
        <v>0</v>
      </c>
      <c r="AL975" s="7">
        <v>0</v>
      </c>
      <c r="AM975" s="105">
        <v>0</v>
      </c>
      <c r="AN975" s="7">
        <v>0</v>
      </c>
      <c r="AO975" s="11">
        <v>0</v>
      </c>
      <c r="AP975" s="105">
        <v>0</v>
      </c>
      <c r="AQ975" s="11">
        <v>0</v>
      </c>
      <c r="AR975" s="11">
        <v>0</v>
      </c>
      <c r="AS975" s="11">
        <v>0</v>
      </c>
      <c r="AT975" s="11">
        <v>0</v>
      </c>
      <c r="AU975" s="11">
        <v>0</v>
      </c>
      <c r="AV975" s="11">
        <v>0</v>
      </c>
      <c r="AW975" s="11">
        <v>0</v>
      </c>
      <c r="AX975" s="11">
        <v>0</v>
      </c>
      <c r="AZ975" s="11">
        <v>0</v>
      </c>
      <c r="BA975" s="11">
        <v>0</v>
      </c>
    </row>
    <row r="976" spans="1:53" hidden="1" x14ac:dyDescent="0.25">
      <c r="A976">
        <v>8</v>
      </c>
      <c r="B976" t="str">
        <f t="shared" si="112"/>
        <v>WR-3660</v>
      </c>
      <c r="C976" s="2" t="s">
        <v>318</v>
      </c>
      <c r="D976" s="2" t="str">
        <f t="shared" si="109"/>
        <v>3</v>
      </c>
      <c r="E976" s="2" t="str">
        <f t="shared" si="110"/>
        <v>36</v>
      </c>
      <c r="F976" s="2" t="str">
        <f t="shared" si="111"/>
        <v>366</v>
      </c>
      <c r="G976" s="1" t="s">
        <v>654</v>
      </c>
      <c r="H976" s="7">
        <v>515597</v>
      </c>
      <c r="I976" s="7"/>
      <c r="J976" s="7">
        <v>501062.93469999998</v>
      </c>
      <c r="K976" s="7">
        <v>501062.93469999998</v>
      </c>
      <c r="L976" s="7">
        <v>541700</v>
      </c>
      <c r="M976" s="7"/>
      <c r="N976" s="7">
        <v>520208.56624000001</v>
      </c>
      <c r="O976" s="7">
        <v>520208.56624000001</v>
      </c>
      <c r="P976" s="7">
        <v>581428</v>
      </c>
      <c r="Q976" s="7"/>
      <c r="R976" s="7">
        <v>538539</v>
      </c>
      <c r="S976" s="7">
        <v>538539</v>
      </c>
      <c r="T976" s="7">
        <v>603875</v>
      </c>
      <c r="U976" s="7"/>
      <c r="V976" s="7">
        <v>544578.05622000003</v>
      </c>
      <c r="W976" s="7">
        <v>544578.05622000003</v>
      </c>
      <c r="X976" s="7">
        <v>662699</v>
      </c>
      <c r="Y976" s="7"/>
      <c r="Z976" s="7">
        <v>508597.90143999999</v>
      </c>
      <c r="AA976" s="7">
        <v>508597.90143999999</v>
      </c>
      <c r="AB976" s="7">
        <v>599907</v>
      </c>
      <c r="AC976" s="7"/>
      <c r="AD976" s="7">
        <v>519857.91710000002</v>
      </c>
      <c r="AE976" s="7">
        <v>519857.91710000002</v>
      </c>
      <c r="AF976" s="7">
        <v>560858</v>
      </c>
      <c r="AG976" s="29">
        <v>512807.93614000001</v>
      </c>
      <c r="AH976" s="7">
        <v>512807.93614000001</v>
      </c>
      <c r="AI976" s="7">
        <v>512807.93614000001</v>
      </c>
      <c r="AJ976" s="7">
        <v>570274</v>
      </c>
      <c r="AK976" s="29">
        <v>567782.74277999997</v>
      </c>
      <c r="AL976" s="7">
        <v>567782.74277999997</v>
      </c>
      <c r="AM976" s="105">
        <v>567782.74277999997</v>
      </c>
      <c r="AN976" s="7">
        <v>605226</v>
      </c>
      <c r="AO976" s="11">
        <v>630645.00295999995</v>
      </c>
      <c r="AP976" s="105">
        <v>630645.00295999995</v>
      </c>
      <c r="AQ976" s="11">
        <v>630645.00295999995</v>
      </c>
      <c r="AR976" s="11">
        <v>595965</v>
      </c>
      <c r="AS976" s="11">
        <v>622169.33583</v>
      </c>
      <c r="AT976" s="11">
        <v>622169.33583</v>
      </c>
      <c r="AU976" s="11">
        <v>622169.33583</v>
      </c>
      <c r="AV976" s="11">
        <v>643969</v>
      </c>
      <c r="AW976" s="11">
        <v>622881.55630000005</v>
      </c>
      <c r="AX976" s="11">
        <v>622881.55630000005</v>
      </c>
      <c r="AZ976" s="11">
        <v>641797</v>
      </c>
      <c r="BA976" s="11">
        <v>645030.33762999985</v>
      </c>
    </row>
    <row r="977" spans="1:53" hidden="1" x14ac:dyDescent="0.25">
      <c r="A977">
        <v>8</v>
      </c>
      <c r="B977" t="str">
        <f t="shared" si="112"/>
        <v>WR-3670</v>
      </c>
      <c r="C977" s="2" t="s">
        <v>318</v>
      </c>
      <c r="D977" s="2" t="str">
        <f t="shared" si="109"/>
        <v>3</v>
      </c>
      <c r="E977" s="2" t="str">
        <f t="shared" si="110"/>
        <v>36</v>
      </c>
      <c r="F977" s="2" t="str">
        <f t="shared" si="111"/>
        <v>367</v>
      </c>
      <c r="G977" s="1" t="s">
        <v>655</v>
      </c>
      <c r="H977" s="7">
        <v>57721</v>
      </c>
      <c r="I977" s="7"/>
      <c r="J977" s="7">
        <v>20642.38378</v>
      </c>
      <c r="K977" s="7">
        <v>20642.38378</v>
      </c>
      <c r="L977" s="7">
        <v>22025</v>
      </c>
      <c r="M977" s="7"/>
      <c r="N977" s="7">
        <v>25815.687580000002</v>
      </c>
      <c r="O977" s="7">
        <v>25815.687580000002</v>
      </c>
      <c r="P977" s="7">
        <v>24500</v>
      </c>
      <c r="Q977" s="7"/>
      <c r="R977" s="7">
        <v>21315</v>
      </c>
      <c r="S977" s="7">
        <v>21315</v>
      </c>
      <c r="T977" s="7">
        <v>23633</v>
      </c>
      <c r="U977" s="7"/>
      <c r="V977" s="7">
        <v>22103.69455</v>
      </c>
      <c r="W977" s="7">
        <v>22103.69455</v>
      </c>
      <c r="X977" s="7">
        <v>21169</v>
      </c>
      <c r="Y977" s="7"/>
      <c r="Z977" s="7">
        <v>40245.049899999998</v>
      </c>
      <c r="AA977" s="7">
        <v>40245.049899999998</v>
      </c>
      <c r="AB977" s="7">
        <v>19765</v>
      </c>
      <c r="AC977" s="7"/>
      <c r="AD977" s="7">
        <v>44806.009480000001</v>
      </c>
      <c r="AE977" s="7">
        <v>44806.009480000001</v>
      </c>
      <c r="AF977" s="7">
        <v>30270</v>
      </c>
      <c r="AG977" s="29">
        <v>56364.116399999999</v>
      </c>
      <c r="AH977" s="7">
        <v>56364.116399999999</v>
      </c>
      <c r="AI977" s="7">
        <v>56364.116399999999</v>
      </c>
      <c r="AJ977" s="7">
        <v>30060</v>
      </c>
      <c r="AK977" s="29">
        <v>36299.614430000001</v>
      </c>
      <c r="AL977" s="7">
        <v>36299.614430000001</v>
      </c>
      <c r="AM977" s="105">
        <v>36299.614430000001</v>
      </c>
      <c r="AN977" s="7">
        <v>33460</v>
      </c>
      <c r="AO977" s="11">
        <v>41636.917240000002</v>
      </c>
      <c r="AP977" s="105">
        <v>41636.917240000002</v>
      </c>
      <c r="AQ977" s="11">
        <v>41636.917240000002</v>
      </c>
      <c r="AR977" s="11">
        <v>34660</v>
      </c>
      <c r="AS977" s="11">
        <v>33148.181519999998</v>
      </c>
      <c r="AT977" s="11">
        <v>33148.181519999998</v>
      </c>
      <c r="AU977" s="11">
        <v>33148.181519999998</v>
      </c>
      <c r="AV977" s="11">
        <v>33854</v>
      </c>
      <c r="AW977" s="11">
        <v>30081.819749999999</v>
      </c>
      <c r="AX977" s="11">
        <v>30081.819749999999</v>
      </c>
      <c r="AZ977" s="11">
        <v>107285</v>
      </c>
      <c r="BA977" s="11">
        <v>120845.18077999995</v>
      </c>
    </row>
    <row r="978" spans="1:53" hidden="1" x14ac:dyDescent="0.25">
      <c r="A978">
        <v>8</v>
      </c>
      <c r="B978" t="str">
        <f t="shared" si="112"/>
        <v>WR-3680</v>
      </c>
      <c r="C978" s="2" t="s">
        <v>318</v>
      </c>
      <c r="D978" s="2" t="str">
        <f t="shared" si="109"/>
        <v>3</v>
      </c>
      <c r="E978" s="2" t="str">
        <f t="shared" si="110"/>
        <v>36</v>
      </c>
      <c r="F978" s="2" t="str">
        <f t="shared" si="111"/>
        <v>368</v>
      </c>
      <c r="G978" s="1" t="s">
        <v>656</v>
      </c>
      <c r="H978" s="7">
        <v>25</v>
      </c>
      <c r="I978" s="7"/>
      <c r="J978" s="7">
        <v>7.3291199999999996</v>
      </c>
      <c r="K978" s="7">
        <v>7.3291199999999996</v>
      </c>
      <c r="L978" s="7">
        <v>25</v>
      </c>
      <c r="M978" s="7"/>
      <c r="N978" s="7">
        <v>3.6830799999999999</v>
      </c>
      <c r="O978" s="7">
        <v>3.6830799999999999</v>
      </c>
      <c r="P978" s="7">
        <v>25</v>
      </c>
      <c r="Q978" s="7"/>
      <c r="R978" s="7">
        <v>5</v>
      </c>
      <c r="S978" s="7">
        <v>5</v>
      </c>
      <c r="T978" s="7">
        <v>25</v>
      </c>
      <c r="U978" s="7"/>
      <c r="V978" s="7">
        <v>3.8986700000000001</v>
      </c>
      <c r="W978" s="7">
        <v>3.8986700000000001</v>
      </c>
      <c r="X978" s="7">
        <v>25</v>
      </c>
      <c r="Y978" s="7"/>
      <c r="Z978" s="7">
        <v>1.9996400000000001</v>
      </c>
      <c r="AA978" s="7">
        <v>1.9996400000000001</v>
      </c>
      <c r="AB978" s="7">
        <v>0</v>
      </c>
      <c r="AC978" s="7"/>
      <c r="AD978" s="7">
        <v>2122.8126500000003</v>
      </c>
      <c r="AE978" s="7">
        <v>2122.8126500000003</v>
      </c>
      <c r="AF978" s="7">
        <v>1961</v>
      </c>
      <c r="AG978" s="29">
        <v>2373.4271199999998</v>
      </c>
      <c r="AH978" s="7">
        <v>2397.9647799999993</v>
      </c>
      <c r="AI978" s="7">
        <v>2397.9647799999993</v>
      </c>
      <c r="AJ978" s="7">
        <v>2191.27</v>
      </c>
      <c r="AK978" s="29">
        <v>1.5176799999999999</v>
      </c>
      <c r="AL978" s="7">
        <v>1.5176799999999999</v>
      </c>
      <c r="AM978" s="105">
        <v>1.5176799999999999</v>
      </c>
      <c r="AN978" s="7">
        <v>0</v>
      </c>
      <c r="AO978" s="11">
        <v>0</v>
      </c>
      <c r="AP978" s="105">
        <v>0</v>
      </c>
      <c r="AQ978" s="11">
        <v>0</v>
      </c>
      <c r="AR978" s="11">
        <v>0</v>
      </c>
      <c r="AS978" s="11">
        <v>0</v>
      </c>
      <c r="AT978" s="11">
        <v>0</v>
      </c>
      <c r="AU978" s="11">
        <v>0</v>
      </c>
      <c r="AV978" s="11">
        <v>0</v>
      </c>
      <c r="AW978" s="11">
        <v>0</v>
      </c>
      <c r="AX978" s="11">
        <v>0</v>
      </c>
      <c r="AZ978" s="11">
        <v>0</v>
      </c>
      <c r="BA978" s="11">
        <v>0</v>
      </c>
    </row>
    <row r="979" spans="1:53" hidden="1" x14ac:dyDescent="0.25">
      <c r="A979">
        <v>8</v>
      </c>
      <c r="B979" t="str">
        <f t="shared" si="112"/>
        <v>WR-3690</v>
      </c>
      <c r="C979" s="2" t="s">
        <v>318</v>
      </c>
      <c r="D979" s="2" t="str">
        <f t="shared" ref="D979:D1010" si="113">LEFT($G979,1)</f>
        <v>3</v>
      </c>
      <c r="E979" s="2" t="str">
        <f t="shared" ref="E979:E1010" si="114">LEFT($G979,2)</f>
        <v>36</v>
      </c>
      <c r="F979" s="2" t="str">
        <f t="shared" ref="F979:F1010" si="115">LEFT($G979,3)</f>
        <v>369</v>
      </c>
      <c r="G979" s="1" t="s">
        <v>657</v>
      </c>
      <c r="H979" s="7">
        <v>238571</v>
      </c>
      <c r="I979" s="7"/>
      <c r="J979" s="7">
        <v>123279.33641</v>
      </c>
      <c r="K979" s="7">
        <v>123138.97429</v>
      </c>
      <c r="L979" s="7">
        <v>55392</v>
      </c>
      <c r="M979" s="7"/>
      <c r="N979" s="7">
        <v>45730.473010000002</v>
      </c>
      <c r="O979" s="7">
        <v>48595.23343</v>
      </c>
      <c r="P979" s="7">
        <v>56219</v>
      </c>
      <c r="Q979" s="7"/>
      <c r="R979" s="7">
        <v>49853</v>
      </c>
      <c r="S979" s="7">
        <v>52915.159605000001</v>
      </c>
      <c r="T979" s="7">
        <v>246042</v>
      </c>
      <c r="U979" s="7"/>
      <c r="V979" s="7">
        <v>233315.62450999999</v>
      </c>
      <c r="W979" s="7">
        <v>233434.31451</v>
      </c>
      <c r="X979" s="7">
        <v>275887</v>
      </c>
      <c r="Y979" s="7"/>
      <c r="Z979" s="7">
        <v>217969.20507</v>
      </c>
      <c r="AA979" s="7">
        <v>217969.20507</v>
      </c>
      <c r="AB979" s="7">
        <v>259993</v>
      </c>
      <c r="AC979" s="7"/>
      <c r="AD979" s="7">
        <v>217811.96505</v>
      </c>
      <c r="AE979" s="7">
        <v>217811.96505</v>
      </c>
      <c r="AF979" s="7">
        <v>232641</v>
      </c>
      <c r="AG979" s="29">
        <v>217196.83643</v>
      </c>
      <c r="AH979" s="7">
        <v>217198.24142999999</v>
      </c>
      <c r="AI979" s="7">
        <v>217198.24142999999</v>
      </c>
      <c r="AJ979" s="7">
        <v>243141</v>
      </c>
      <c r="AK979" s="29">
        <v>234595.56780999998</v>
      </c>
      <c r="AL979" s="7">
        <v>234595.34281</v>
      </c>
      <c r="AM979" s="105">
        <v>234595.34281</v>
      </c>
      <c r="AN979" s="7">
        <v>134643</v>
      </c>
      <c r="AO979" s="11">
        <v>263670.21701999998</v>
      </c>
      <c r="AP979" s="105">
        <v>263670.21701999998</v>
      </c>
      <c r="AQ979" s="11">
        <v>263670.21701999998</v>
      </c>
      <c r="AR979" s="11">
        <v>208460</v>
      </c>
      <c r="AS979" s="11">
        <v>213727.33051999999</v>
      </c>
      <c r="AT979" s="11">
        <v>213728.07796999998</v>
      </c>
      <c r="AU979" s="11">
        <v>213728.07796999998</v>
      </c>
      <c r="AV979" s="11">
        <v>223399</v>
      </c>
      <c r="AW979" s="11">
        <v>188309.54647999999</v>
      </c>
      <c r="AX979" s="11">
        <v>188311.28326</v>
      </c>
      <c r="AZ979" s="11">
        <v>106239</v>
      </c>
      <c r="BA979" s="11">
        <v>86135.885830000014</v>
      </c>
    </row>
    <row r="980" spans="1:53" hidden="1" x14ac:dyDescent="0.25">
      <c r="A980">
        <v>8</v>
      </c>
      <c r="B980" t="str">
        <f t="shared" si="112"/>
        <v>WR-3710</v>
      </c>
      <c r="C980" s="2" t="s">
        <v>318</v>
      </c>
      <c r="D980" s="2" t="str">
        <f t="shared" si="113"/>
        <v>3</v>
      </c>
      <c r="E980" s="2" t="str">
        <f t="shared" si="114"/>
        <v>37</v>
      </c>
      <c r="F980" s="2" t="str">
        <f t="shared" si="115"/>
        <v>371</v>
      </c>
      <c r="G980" s="1" t="s">
        <v>660</v>
      </c>
      <c r="H980" s="7">
        <v>0</v>
      </c>
      <c r="I980" s="7"/>
      <c r="J980" s="7">
        <v>23730</v>
      </c>
      <c r="K980" s="7">
        <v>0</v>
      </c>
      <c r="L980" s="7">
        <v>0</v>
      </c>
      <c r="M980" s="7"/>
      <c r="N980" s="7">
        <v>0</v>
      </c>
      <c r="O980" s="7">
        <v>0</v>
      </c>
      <c r="P980" s="7">
        <v>0</v>
      </c>
      <c r="Q980" s="7"/>
      <c r="R980" s="7">
        <v>0</v>
      </c>
      <c r="S980" s="7">
        <v>0</v>
      </c>
      <c r="T980" s="7">
        <v>49326</v>
      </c>
      <c r="U980" s="7"/>
      <c r="V980" s="7">
        <v>49734.318469999998</v>
      </c>
      <c r="W980" s="7">
        <v>49734.318469999998</v>
      </c>
      <c r="X980" s="7">
        <v>49396</v>
      </c>
      <c r="Y980" s="7"/>
      <c r="Z980" s="7">
        <v>40258.73689</v>
      </c>
      <c r="AA980" s="7">
        <v>40258.73689</v>
      </c>
      <c r="AB980" s="7">
        <v>41430</v>
      </c>
      <c r="AC980" s="7"/>
      <c r="AD980" s="7">
        <v>48678.421309999998</v>
      </c>
      <c r="AE980" s="7">
        <v>48678.421309999998</v>
      </c>
      <c r="AF980" s="7">
        <v>47021</v>
      </c>
      <c r="AG980" s="29">
        <v>46145.1855</v>
      </c>
      <c r="AH980" s="7">
        <v>46145.1855</v>
      </c>
      <c r="AI980" s="7">
        <v>46145.1855</v>
      </c>
      <c r="AJ980" s="7">
        <v>49622</v>
      </c>
      <c r="AK980" s="29">
        <v>58767.243629999997</v>
      </c>
      <c r="AL980" s="7">
        <v>58767.243629999997</v>
      </c>
      <c r="AM980" s="105">
        <v>58767.243629999997</v>
      </c>
      <c r="AN980" s="7">
        <v>51134</v>
      </c>
      <c r="AO980" s="11">
        <v>50023.4856</v>
      </c>
      <c r="AP980" s="105">
        <v>50023.4856</v>
      </c>
      <c r="AQ980" s="11">
        <v>50023.4856</v>
      </c>
      <c r="AR980" s="11">
        <v>49671</v>
      </c>
      <c r="AS980" s="11">
        <v>50969.140189999998</v>
      </c>
      <c r="AT980" s="11">
        <v>50969.140189999998</v>
      </c>
      <c r="AU980" s="11">
        <v>50969.140189999998</v>
      </c>
      <c r="AV980" s="11">
        <v>0</v>
      </c>
      <c r="AW980" s="11">
        <v>0</v>
      </c>
      <c r="AX980" s="11">
        <v>0</v>
      </c>
      <c r="AZ980" s="11">
        <v>0</v>
      </c>
      <c r="BA980" s="11">
        <v>0</v>
      </c>
    </row>
    <row r="981" spans="1:53" hidden="1" x14ac:dyDescent="0.25">
      <c r="A981">
        <v>8</v>
      </c>
      <c r="B981" t="str">
        <f t="shared" si="112"/>
        <v>WR-3720</v>
      </c>
      <c r="C981" s="2" t="s">
        <v>318</v>
      </c>
      <c r="D981" s="2" t="str">
        <f t="shared" si="113"/>
        <v>3</v>
      </c>
      <c r="E981" s="2" t="str">
        <f t="shared" si="114"/>
        <v>37</v>
      </c>
      <c r="F981" s="2" t="str">
        <f t="shared" si="115"/>
        <v>372</v>
      </c>
      <c r="G981" s="1" t="s">
        <v>661</v>
      </c>
      <c r="H981" s="7">
        <v>0</v>
      </c>
      <c r="I981" s="7"/>
      <c r="J981" s="7">
        <v>23731</v>
      </c>
      <c r="K981" s="7">
        <v>47461.207219999997</v>
      </c>
      <c r="L981" s="7">
        <v>51851</v>
      </c>
      <c r="M981" s="7"/>
      <c r="N981" s="7">
        <v>47394.998879999999</v>
      </c>
      <c r="O981" s="7">
        <v>47394.998879999999</v>
      </c>
      <c r="P981" s="7">
        <v>48024</v>
      </c>
      <c r="Q981" s="7"/>
      <c r="R981" s="7">
        <v>48067</v>
      </c>
      <c r="S981" s="7">
        <v>48067</v>
      </c>
      <c r="T981" s="7">
        <v>0</v>
      </c>
      <c r="U981" s="7"/>
      <c r="V981" s="7">
        <v>0</v>
      </c>
      <c r="W981" s="7">
        <v>0</v>
      </c>
      <c r="X981" s="7">
        <v>0</v>
      </c>
      <c r="Y981" s="7"/>
      <c r="Z981" s="7">
        <v>0</v>
      </c>
      <c r="AA981" s="7">
        <v>0</v>
      </c>
      <c r="AB981" s="7">
        <v>0</v>
      </c>
      <c r="AC981" s="7"/>
      <c r="AD981" s="7">
        <v>533.46340999999995</v>
      </c>
      <c r="AE981" s="7">
        <v>533.46340999999995</v>
      </c>
      <c r="AF981" s="7">
        <v>0</v>
      </c>
      <c r="AG981" s="29">
        <v>0</v>
      </c>
      <c r="AH981" s="7">
        <v>0</v>
      </c>
      <c r="AI981" s="7">
        <v>0</v>
      </c>
      <c r="AJ981" s="7">
        <v>0</v>
      </c>
      <c r="AK981" s="29">
        <v>0</v>
      </c>
      <c r="AL981" s="7">
        <v>0</v>
      </c>
      <c r="AM981" s="105">
        <v>0</v>
      </c>
      <c r="AN981" s="7">
        <v>0</v>
      </c>
      <c r="AO981" s="11">
        <v>0</v>
      </c>
      <c r="AP981" s="105">
        <v>0</v>
      </c>
      <c r="AQ981" s="11">
        <v>0</v>
      </c>
      <c r="AR981" s="11">
        <v>0</v>
      </c>
      <c r="AS981" s="11">
        <v>0</v>
      </c>
      <c r="AT981" s="11">
        <v>0</v>
      </c>
      <c r="AU981" s="11">
        <v>0</v>
      </c>
      <c r="AV981" s="11">
        <v>38253</v>
      </c>
      <c r="AW981" s="11">
        <v>38213.461069999998</v>
      </c>
      <c r="AX981" s="11">
        <v>38213.461069999998</v>
      </c>
      <c r="AZ981" s="11">
        <v>41566</v>
      </c>
      <c r="BA981" s="11">
        <v>36523.639080000001</v>
      </c>
    </row>
    <row r="982" spans="1:53" hidden="1" x14ac:dyDescent="0.25">
      <c r="A982">
        <v>8</v>
      </c>
      <c r="B982" t="str">
        <f t="shared" si="112"/>
        <v>WR-3730</v>
      </c>
      <c r="C982" s="2" t="s">
        <v>318</v>
      </c>
      <c r="D982" s="2" t="str">
        <f t="shared" si="113"/>
        <v>3</v>
      </c>
      <c r="E982" s="2" t="str">
        <f t="shared" si="114"/>
        <v>37</v>
      </c>
      <c r="F982" s="2" t="str">
        <f t="shared" si="115"/>
        <v>373</v>
      </c>
      <c r="G982" s="1" t="s">
        <v>662</v>
      </c>
      <c r="H982" s="7">
        <v>0</v>
      </c>
      <c r="I982" s="7"/>
      <c r="J982" s="7">
        <v>0</v>
      </c>
      <c r="K982" s="7">
        <v>0</v>
      </c>
      <c r="L982" s="7">
        <v>0</v>
      </c>
      <c r="M982" s="7"/>
      <c r="N982" s="7">
        <v>0</v>
      </c>
      <c r="O982" s="7">
        <v>0</v>
      </c>
      <c r="P982" s="7">
        <v>0</v>
      </c>
      <c r="Q982" s="7"/>
      <c r="R982" s="7">
        <v>0</v>
      </c>
      <c r="S982" s="7">
        <v>0</v>
      </c>
      <c r="T982" s="7">
        <v>0</v>
      </c>
      <c r="U982" s="7"/>
      <c r="V982" s="7">
        <v>0</v>
      </c>
      <c r="W982" s="7">
        <v>16.45185</v>
      </c>
      <c r="X982" s="7">
        <v>0</v>
      </c>
      <c r="Y982" s="7"/>
      <c r="Z982" s="7">
        <v>18.185670000000002</v>
      </c>
      <c r="AA982" s="7">
        <v>18.185670000000002</v>
      </c>
      <c r="AB982" s="7">
        <v>18</v>
      </c>
      <c r="AC982" s="7"/>
      <c r="AD982" s="7">
        <v>0</v>
      </c>
      <c r="AE982" s="7">
        <v>0</v>
      </c>
      <c r="AF982" s="7">
        <v>0</v>
      </c>
      <c r="AG982" s="29">
        <v>498</v>
      </c>
      <c r="AH982" s="7">
        <v>497.91476</v>
      </c>
      <c r="AI982" s="7">
        <v>497.91476</v>
      </c>
      <c r="AJ982" s="7">
        <v>715</v>
      </c>
      <c r="AK982" s="29">
        <v>524.21893999999998</v>
      </c>
      <c r="AL982" s="7">
        <v>524.21893999999998</v>
      </c>
      <c r="AM982" s="105">
        <v>524.21893999999998</v>
      </c>
      <c r="AN982" s="7">
        <v>794</v>
      </c>
      <c r="AO982" s="11">
        <v>514.81568000000004</v>
      </c>
      <c r="AP982" s="105">
        <v>514.81568000000004</v>
      </c>
      <c r="AQ982" s="11">
        <v>514.81568000000004</v>
      </c>
      <c r="AR982" s="11">
        <v>595</v>
      </c>
      <c r="AS982" s="11">
        <v>494.95447999999999</v>
      </c>
      <c r="AT982" s="11">
        <v>494.95447999999999</v>
      </c>
      <c r="AU982" s="11">
        <v>494.95447999999999</v>
      </c>
      <c r="AV982" s="11">
        <v>600</v>
      </c>
      <c r="AW982" s="11">
        <v>0</v>
      </c>
      <c r="AX982" s="11">
        <v>0</v>
      </c>
      <c r="AZ982" s="11">
        <v>0</v>
      </c>
      <c r="BA982" s="11">
        <v>0</v>
      </c>
    </row>
    <row r="983" spans="1:53" hidden="1" x14ac:dyDescent="0.25">
      <c r="A983">
        <v>8</v>
      </c>
      <c r="B983" t="str">
        <f t="shared" si="112"/>
        <v>WR-3740</v>
      </c>
      <c r="C983" s="2" t="s">
        <v>318</v>
      </c>
      <c r="D983" s="2" t="str">
        <f t="shared" si="113"/>
        <v>3</v>
      </c>
      <c r="E983" s="2" t="str">
        <f t="shared" si="114"/>
        <v>37</v>
      </c>
      <c r="F983" s="2" t="str">
        <f t="shared" si="115"/>
        <v>374</v>
      </c>
      <c r="G983" s="1" t="s">
        <v>663</v>
      </c>
      <c r="H983" s="7">
        <v>0</v>
      </c>
      <c r="I983" s="7"/>
      <c r="J983" s="7">
        <v>0</v>
      </c>
      <c r="K983" s="7">
        <v>0</v>
      </c>
      <c r="L983" s="7">
        <v>0</v>
      </c>
      <c r="M983" s="7"/>
      <c r="N983" s="7">
        <v>0</v>
      </c>
      <c r="O983" s="7">
        <v>0</v>
      </c>
      <c r="P983" s="7">
        <v>0</v>
      </c>
      <c r="Q983" s="7"/>
      <c r="R983" s="7">
        <v>0</v>
      </c>
      <c r="S983" s="7">
        <v>0</v>
      </c>
      <c r="T983" s="7">
        <v>0</v>
      </c>
      <c r="U983" s="7"/>
      <c r="V983" s="7">
        <v>0</v>
      </c>
      <c r="W983" s="7">
        <v>0</v>
      </c>
      <c r="X983" s="7">
        <v>0</v>
      </c>
      <c r="Y983" s="7"/>
      <c r="Z983" s="7">
        <v>4.736419999999999</v>
      </c>
      <c r="AA983" s="7">
        <v>4.736419999999999</v>
      </c>
      <c r="AB983" s="7">
        <v>3.34</v>
      </c>
      <c r="AC983" s="7"/>
      <c r="AD983" s="7">
        <v>3.61</v>
      </c>
      <c r="AE983" s="7">
        <v>3.61</v>
      </c>
      <c r="AF983" s="7">
        <v>3.7699999999999996</v>
      </c>
      <c r="AG983" s="29">
        <v>0</v>
      </c>
      <c r="AH983" s="7">
        <v>0</v>
      </c>
      <c r="AI983" s="7">
        <v>0</v>
      </c>
      <c r="AJ983" s="7">
        <v>0</v>
      </c>
      <c r="AK983" s="29">
        <v>0</v>
      </c>
      <c r="AL983" s="7">
        <v>0</v>
      </c>
      <c r="AM983" s="105">
        <v>0</v>
      </c>
      <c r="AN983" s="7">
        <v>0</v>
      </c>
      <c r="AO983" s="11">
        <v>0</v>
      </c>
      <c r="AP983" s="105">
        <v>0</v>
      </c>
      <c r="AQ983" s="11">
        <v>0</v>
      </c>
      <c r="AR983" s="11">
        <v>0</v>
      </c>
      <c r="AS983" s="11">
        <v>0</v>
      </c>
      <c r="AT983" s="11">
        <v>0</v>
      </c>
      <c r="AU983" s="11">
        <v>0</v>
      </c>
      <c r="AV983" s="11">
        <v>0</v>
      </c>
      <c r="AW983" s="11">
        <v>0</v>
      </c>
      <c r="AX983" s="11">
        <v>0</v>
      </c>
      <c r="AZ983" s="11">
        <v>0</v>
      </c>
      <c r="BA983" s="11">
        <v>0</v>
      </c>
    </row>
    <row r="984" spans="1:53" hidden="1" x14ac:dyDescent="0.25">
      <c r="A984">
        <v>8</v>
      </c>
      <c r="B984" t="str">
        <f t="shared" si="112"/>
        <v>WR-3750</v>
      </c>
      <c r="C984" s="2" t="s">
        <v>318</v>
      </c>
      <c r="D984" s="2" t="str">
        <f t="shared" si="113"/>
        <v>3</v>
      </c>
      <c r="E984" s="2" t="str">
        <f t="shared" si="114"/>
        <v>37</v>
      </c>
      <c r="F984" s="2" t="str">
        <f t="shared" si="115"/>
        <v>375</v>
      </c>
      <c r="G984" s="1" t="s">
        <v>664</v>
      </c>
      <c r="H984" s="7">
        <v>0</v>
      </c>
      <c r="I984" s="7"/>
      <c r="J984" s="7">
        <v>0</v>
      </c>
      <c r="K984" s="7">
        <v>0</v>
      </c>
      <c r="L984" s="7">
        <v>0</v>
      </c>
      <c r="M984" s="7"/>
      <c r="N984" s="7">
        <v>0</v>
      </c>
      <c r="O984" s="7">
        <v>0</v>
      </c>
      <c r="P984" s="7">
        <v>0</v>
      </c>
      <c r="Q984" s="7"/>
      <c r="R984" s="7">
        <v>0</v>
      </c>
      <c r="S984" s="7">
        <v>0</v>
      </c>
      <c r="T984" s="7">
        <v>0</v>
      </c>
      <c r="U984" s="7"/>
      <c r="V984" s="7">
        <v>0</v>
      </c>
      <c r="W984" s="7">
        <v>0</v>
      </c>
      <c r="X984" s="7">
        <v>0</v>
      </c>
      <c r="Y984" s="7"/>
      <c r="Z984" s="7">
        <v>0</v>
      </c>
      <c r="AA984" s="7">
        <v>0</v>
      </c>
      <c r="AB984" s="7">
        <v>0</v>
      </c>
      <c r="AC984" s="7"/>
      <c r="AD984" s="7">
        <v>0</v>
      </c>
      <c r="AE984" s="7">
        <v>0</v>
      </c>
      <c r="AF984" s="7">
        <v>0</v>
      </c>
      <c r="AG984" s="29">
        <v>0</v>
      </c>
      <c r="AH984" s="7">
        <v>0</v>
      </c>
      <c r="AI984" s="7">
        <v>0</v>
      </c>
      <c r="AJ984" s="7">
        <v>0</v>
      </c>
      <c r="AK984" s="29">
        <v>0</v>
      </c>
      <c r="AL984" s="7">
        <v>0</v>
      </c>
      <c r="AM984" s="105">
        <v>0</v>
      </c>
      <c r="AN984" s="7">
        <v>0</v>
      </c>
      <c r="AO984" s="11">
        <v>0</v>
      </c>
      <c r="AP984" s="105">
        <v>0</v>
      </c>
      <c r="AQ984" s="11">
        <v>0</v>
      </c>
      <c r="AR984" s="11">
        <v>0</v>
      </c>
      <c r="AS984" s="11">
        <v>0</v>
      </c>
      <c r="AT984" s="11">
        <v>0</v>
      </c>
      <c r="AU984" s="11">
        <v>0</v>
      </c>
      <c r="AV984" s="11">
        <v>0</v>
      </c>
      <c r="AW984" s="11">
        <v>0</v>
      </c>
      <c r="AX984" s="11">
        <v>0</v>
      </c>
      <c r="AZ984" s="11">
        <v>0</v>
      </c>
      <c r="BA984" s="11">
        <v>106.71</v>
      </c>
    </row>
    <row r="985" spans="1:53" hidden="1" x14ac:dyDescent="0.25">
      <c r="A985">
        <v>8</v>
      </c>
      <c r="B985" t="str">
        <f t="shared" si="112"/>
        <v>WR-3760</v>
      </c>
      <c r="C985" s="2" t="s">
        <v>318</v>
      </c>
      <c r="D985" s="2" t="str">
        <f t="shared" si="113"/>
        <v>3</v>
      </c>
      <c r="E985" s="2" t="str">
        <f t="shared" si="114"/>
        <v>37</v>
      </c>
      <c r="F985" s="2" t="str">
        <f t="shared" si="115"/>
        <v>376</v>
      </c>
      <c r="G985" s="1" t="s">
        <v>665</v>
      </c>
      <c r="H985" s="7">
        <v>0</v>
      </c>
      <c r="I985" s="7"/>
      <c r="J985" s="7">
        <v>0</v>
      </c>
      <c r="K985" s="7">
        <v>0</v>
      </c>
      <c r="L985" s="7">
        <v>0</v>
      </c>
      <c r="M985" s="7"/>
      <c r="N985" s="7">
        <v>0</v>
      </c>
      <c r="O985" s="7">
        <v>0</v>
      </c>
      <c r="P985" s="7">
        <v>0</v>
      </c>
      <c r="Q985" s="7"/>
      <c r="R985" s="7">
        <v>0</v>
      </c>
      <c r="S985" s="7">
        <v>0</v>
      </c>
      <c r="T985" s="7">
        <v>0</v>
      </c>
      <c r="U985" s="7"/>
      <c r="V985" s="7">
        <v>0</v>
      </c>
      <c r="W985" s="7">
        <v>0</v>
      </c>
      <c r="X985" s="7">
        <v>0</v>
      </c>
      <c r="Y985" s="7"/>
      <c r="Z985" s="7">
        <v>0</v>
      </c>
      <c r="AA985" s="7">
        <v>0</v>
      </c>
      <c r="AB985" s="7">
        <v>0</v>
      </c>
      <c r="AC985" s="7"/>
      <c r="AD985" s="7">
        <v>0</v>
      </c>
      <c r="AE985" s="7">
        <v>0</v>
      </c>
      <c r="AF985" s="7">
        <v>0</v>
      </c>
      <c r="AG985" s="29">
        <v>0</v>
      </c>
      <c r="AH985" s="7">
        <v>0</v>
      </c>
      <c r="AI985" s="7">
        <v>0</v>
      </c>
      <c r="AJ985" s="7">
        <v>0</v>
      </c>
      <c r="AK985" s="29">
        <v>0</v>
      </c>
      <c r="AL985" s="7">
        <v>0</v>
      </c>
      <c r="AM985" s="105">
        <v>0</v>
      </c>
      <c r="AN985" s="7">
        <v>0</v>
      </c>
      <c r="AO985" s="11">
        <v>0</v>
      </c>
      <c r="AP985" s="105">
        <v>0</v>
      </c>
      <c r="AQ985" s="11">
        <v>0</v>
      </c>
      <c r="AR985" s="11">
        <v>0</v>
      </c>
      <c r="AS985" s="11">
        <v>0</v>
      </c>
      <c r="AT985" s="11">
        <v>0</v>
      </c>
      <c r="AU985" s="11">
        <v>0</v>
      </c>
      <c r="AV985" s="11">
        <v>0</v>
      </c>
      <c r="AW985" s="11">
        <v>0</v>
      </c>
      <c r="AX985" s="11">
        <v>0</v>
      </c>
      <c r="AZ985" s="11">
        <v>0</v>
      </c>
      <c r="BA985" s="11">
        <v>0</v>
      </c>
    </row>
    <row r="986" spans="1:53" hidden="1" x14ac:dyDescent="0.25">
      <c r="A986">
        <v>8</v>
      </c>
      <c r="B986" t="str">
        <f t="shared" si="112"/>
        <v>WR-3770</v>
      </c>
      <c r="C986" s="2" t="s">
        <v>318</v>
      </c>
      <c r="D986" s="2" t="str">
        <f t="shared" si="113"/>
        <v>3</v>
      </c>
      <c r="E986" s="2" t="str">
        <f t="shared" si="114"/>
        <v>37</v>
      </c>
      <c r="F986" s="2" t="str">
        <f t="shared" si="115"/>
        <v>377</v>
      </c>
      <c r="G986" s="1" t="s">
        <v>666</v>
      </c>
      <c r="H986" s="7">
        <v>54343</v>
      </c>
      <c r="I986" s="7"/>
      <c r="J986" s="7">
        <v>138174.88146</v>
      </c>
      <c r="K986" s="7">
        <v>138178.31721000001</v>
      </c>
      <c r="L986" s="7">
        <v>149924</v>
      </c>
      <c r="M986" s="7"/>
      <c r="N986" s="7">
        <v>102012.3278</v>
      </c>
      <c r="O986" s="7">
        <v>102002.98185</v>
      </c>
      <c r="P986" s="7">
        <v>119850</v>
      </c>
      <c r="Q986" s="7"/>
      <c r="R986" s="7">
        <v>115887.88</v>
      </c>
      <c r="S986" s="7">
        <v>115887.88011</v>
      </c>
      <c r="T986" s="7">
        <v>5005</v>
      </c>
      <c r="U986" s="7"/>
      <c r="V986" s="7">
        <v>5444.2533299999996</v>
      </c>
      <c r="W986" s="7">
        <v>4351.7533299999996</v>
      </c>
      <c r="X986" s="7">
        <v>5015</v>
      </c>
      <c r="Y986" s="7"/>
      <c r="Z986" s="7">
        <v>4348.4598400000004</v>
      </c>
      <c r="AA986" s="7">
        <v>4348.4598400000004</v>
      </c>
      <c r="AB986" s="7">
        <v>4120</v>
      </c>
      <c r="AC986" s="7"/>
      <c r="AD986" s="7">
        <v>4424.0112300000001</v>
      </c>
      <c r="AE986" s="7">
        <v>4424.0112300000001</v>
      </c>
      <c r="AF986" s="7">
        <v>4120</v>
      </c>
      <c r="AG986" s="29">
        <v>4465.1559200000002</v>
      </c>
      <c r="AH986" s="7">
        <v>4465.1559200000002</v>
      </c>
      <c r="AI986" s="7">
        <v>4465.1559200000002</v>
      </c>
      <c r="AJ986" s="7">
        <v>7492</v>
      </c>
      <c r="AK986" s="29">
        <v>4522</v>
      </c>
      <c r="AL986" s="7">
        <v>4522</v>
      </c>
      <c r="AM986" s="105">
        <v>4522</v>
      </c>
      <c r="AN986" s="7">
        <v>7572</v>
      </c>
      <c r="AO986" s="11">
        <v>4599.7210800000003</v>
      </c>
      <c r="AP986" s="105">
        <v>4599.7210800000003</v>
      </c>
      <c r="AQ986" s="11">
        <v>4599.7210800000003</v>
      </c>
      <c r="AR986" s="11">
        <v>8623</v>
      </c>
      <c r="AS986" s="11">
        <v>5082.6590299999998</v>
      </c>
      <c r="AT986" s="11">
        <v>5082.6590299999998</v>
      </c>
      <c r="AU986" s="11">
        <v>5082.6590299999998</v>
      </c>
      <c r="AV986" s="11">
        <v>3630</v>
      </c>
      <c r="AW986" s="11">
        <v>3875.6971899999999</v>
      </c>
      <c r="AX986" s="11">
        <v>3875.6971899999999</v>
      </c>
      <c r="AZ986" s="11">
        <v>0</v>
      </c>
      <c r="BA986" s="11">
        <v>0</v>
      </c>
    </row>
    <row r="987" spans="1:53" hidden="1" x14ac:dyDescent="0.25">
      <c r="A987">
        <v>8</v>
      </c>
      <c r="B987" t="str">
        <f t="shared" si="112"/>
        <v>WR-3810</v>
      </c>
      <c r="C987" s="2" t="s">
        <v>318</v>
      </c>
      <c r="D987" s="2" t="str">
        <f t="shared" si="113"/>
        <v>3</v>
      </c>
      <c r="E987" s="2" t="str">
        <f t="shared" si="114"/>
        <v>38</v>
      </c>
      <c r="F987" s="2" t="str">
        <f t="shared" si="115"/>
        <v>381</v>
      </c>
      <c r="G987" s="1" t="s">
        <v>668</v>
      </c>
      <c r="H987" s="7">
        <v>29520</v>
      </c>
      <c r="I987" s="7"/>
      <c r="J987" s="7">
        <v>18538.664570000001</v>
      </c>
      <c r="K987" s="7">
        <v>20804.107200000002</v>
      </c>
      <c r="L987" s="7">
        <v>15728</v>
      </c>
      <c r="M987" s="7"/>
      <c r="N987" s="7">
        <v>19324.541690000002</v>
      </c>
      <c r="O987" s="7">
        <v>19380.275160000001</v>
      </c>
      <c r="P987" s="7">
        <v>18090.96</v>
      </c>
      <c r="Q987" s="7"/>
      <c r="R987" s="7">
        <v>17570.23</v>
      </c>
      <c r="S987" s="7">
        <v>17570.22694</v>
      </c>
      <c r="T987" s="7">
        <v>16059.42</v>
      </c>
      <c r="U987" s="7"/>
      <c r="V987" s="7">
        <v>18367.8426</v>
      </c>
      <c r="W987" s="7">
        <v>15927.0926</v>
      </c>
      <c r="X987" s="7">
        <v>17303.349999999999</v>
      </c>
      <c r="Y987" s="7"/>
      <c r="Z987" s="7">
        <v>15909.9193</v>
      </c>
      <c r="AA987" s="7">
        <v>16192.9193</v>
      </c>
      <c r="AB987" s="7">
        <v>16390</v>
      </c>
      <c r="AC987" s="7"/>
      <c r="AD987" s="7">
        <v>19102.879560000001</v>
      </c>
      <c r="AE987" s="7">
        <v>19099.879560000001</v>
      </c>
      <c r="AF987" s="7">
        <v>74388.455218500894</v>
      </c>
      <c r="AG987" s="29">
        <v>63292.324390000002</v>
      </c>
      <c r="AH987" s="7">
        <v>78309.932939999999</v>
      </c>
      <c r="AI987" s="7">
        <v>78309.932939999999</v>
      </c>
      <c r="AJ987" s="7">
        <v>72792.064000000013</v>
      </c>
      <c r="AK987" s="29">
        <v>16916.540100000002</v>
      </c>
      <c r="AL987" s="7">
        <v>17848.8681</v>
      </c>
      <c r="AM987" s="105">
        <v>17848.8681</v>
      </c>
      <c r="AN987" s="7">
        <v>16546.0355085009</v>
      </c>
      <c r="AO987" s="11">
        <v>72420.325970000005</v>
      </c>
      <c r="AP987" s="105">
        <v>72968.730890000006</v>
      </c>
      <c r="AQ987" s="11">
        <v>72968.730890000021</v>
      </c>
      <c r="AR987" s="11">
        <v>17573.22</v>
      </c>
      <c r="AS987" s="11">
        <v>20230.375650000002</v>
      </c>
      <c r="AT987" s="11">
        <v>21294.159149999999</v>
      </c>
      <c r="AU987" s="11">
        <v>20830.874760000002</v>
      </c>
      <c r="AV987" s="11">
        <v>38924.000917999998</v>
      </c>
      <c r="AW987" s="11">
        <v>37311.044199999997</v>
      </c>
      <c r="AX987" s="11">
        <v>38885.590170000003</v>
      </c>
      <c r="AZ987" s="11">
        <v>130336.64568</v>
      </c>
      <c r="BA987" s="11">
        <v>47736.540369999995</v>
      </c>
    </row>
    <row r="988" spans="1:53" hidden="1" x14ac:dyDescent="0.25">
      <c r="A988">
        <v>8</v>
      </c>
      <c r="B988" t="str">
        <f t="shared" si="112"/>
        <v>WR-3820</v>
      </c>
      <c r="C988" s="2" t="s">
        <v>318</v>
      </c>
      <c r="D988" s="2" t="str">
        <f t="shared" si="113"/>
        <v>3</v>
      </c>
      <c r="E988" s="2" t="str">
        <f t="shared" si="114"/>
        <v>38</v>
      </c>
      <c r="F988" s="2" t="str">
        <f t="shared" si="115"/>
        <v>382</v>
      </c>
      <c r="G988" s="1" t="s">
        <v>669</v>
      </c>
      <c r="H988" s="7">
        <v>30</v>
      </c>
      <c r="I988" s="7"/>
      <c r="J988" s="7">
        <v>394.9511</v>
      </c>
      <c r="K988" s="7">
        <v>394.9511</v>
      </c>
      <c r="L988" s="7">
        <v>680</v>
      </c>
      <c r="M988" s="7"/>
      <c r="N988" s="7">
        <v>481.23572000000001</v>
      </c>
      <c r="O988" s="7">
        <v>481.23572000000001</v>
      </c>
      <c r="P988" s="7">
        <v>480</v>
      </c>
      <c r="Q988" s="7"/>
      <c r="R988" s="7">
        <v>310</v>
      </c>
      <c r="S988" s="7">
        <v>310</v>
      </c>
      <c r="T988" s="7">
        <v>0</v>
      </c>
      <c r="U988" s="7"/>
      <c r="V988" s="7">
        <v>0</v>
      </c>
      <c r="W988" s="7">
        <v>0</v>
      </c>
      <c r="X988" s="7">
        <v>0</v>
      </c>
      <c r="Y988" s="7"/>
      <c r="Z988" s="7">
        <v>83.554729999999992</v>
      </c>
      <c r="AA988" s="7">
        <v>83.554729999999992</v>
      </c>
      <c r="AB988" s="7">
        <v>0</v>
      </c>
      <c r="AC988" s="7"/>
      <c r="AD988" s="7">
        <v>76.751819999999995</v>
      </c>
      <c r="AE988" s="7">
        <v>31.768130000000003</v>
      </c>
      <c r="AF988" s="7">
        <v>108.54655</v>
      </c>
      <c r="AG988" s="29">
        <v>44.35716</v>
      </c>
      <c r="AH988" s="7">
        <v>48.715340000000005</v>
      </c>
      <c r="AI988" s="7">
        <v>48.715340000000005</v>
      </c>
      <c r="AJ988" s="7">
        <v>76.821820000000002</v>
      </c>
      <c r="AK988" s="29">
        <v>245.53190999999998</v>
      </c>
      <c r="AL988" s="7">
        <v>240.70551</v>
      </c>
      <c r="AM988" s="105">
        <v>242.96379999999999</v>
      </c>
      <c r="AN988" s="7">
        <v>141.19785999999999</v>
      </c>
      <c r="AO988" s="11">
        <v>133.26039</v>
      </c>
      <c r="AP988" s="105">
        <v>139.86054000000001</v>
      </c>
      <c r="AQ988" s="11">
        <v>139.86053999999999</v>
      </c>
      <c r="AR988" s="11">
        <v>0</v>
      </c>
      <c r="AS988" s="11">
        <v>0.58311000000000002</v>
      </c>
      <c r="AT988" s="11">
        <v>0.58311000000000002</v>
      </c>
      <c r="AU988" s="11">
        <v>0.18127000000000001</v>
      </c>
      <c r="AV988" s="11">
        <v>0</v>
      </c>
      <c r="AW988" s="11">
        <v>2.5598999999999998</v>
      </c>
      <c r="AX988" s="11">
        <v>2.5598999999999998</v>
      </c>
      <c r="AZ988" s="11">
        <v>400</v>
      </c>
      <c r="BA988" s="11">
        <v>1.325</v>
      </c>
    </row>
    <row r="989" spans="1:53" hidden="1" x14ac:dyDescent="0.25">
      <c r="A989">
        <v>8</v>
      </c>
      <c r="B989" t="str">
        <f t="shared" si="112"/>
        <v>WR-3830</v>
      </c>
      <c r="C989" s="2" t="s">
        <v>318</v>
      </c>
      <c r="D989" s="2" t="str">
        <f t="shared" si="113"/>
        <v>3</v>
      </c>
      <c r="E989" s="2" t="str">
        <f t="shared" si="114"/>
        <v>38</v>
      </c>
      <c r="F989" s="2" t="str">
        <f t="shared" si="115"/>
        <v>383</v>
      </c>
      <c r="G989" s="1" t="s">
        <v>670</v>
      </c>
      <c r="H989" s="7">
        <v>36</v>
      </c>
      <c r="I989" s="7"/>
      <c r="J989" s="7">
        <v>22.66798</v>
      </c>
      <c r="K989" s="7">
        <v>420.35584999999998</v>
      </c>
      <c r="L989" s="7">
        <v>15</v>
      </c>
      <c r="M989" s="7"/>
      <c r="N989" s="7">
        <v>417.16210000000001</v>
      </c>
      <c r="O989" s="7">
        <v>723.81600000000003</v>
      </c>
      <c r="P989" s="7">
        <v>402.11</v>
      </c>
      <c r="Q989" s="7"/>
      <c r="R989" s="7">
        <v>485.64</v>
      </c>
      <c r="S989" s="7">
        <v>485.64136000000002</v>
      </c>
      <c r="T989" s="7">
        <v>572.9</v>
      </c>
      <c r="U989" s="7"/>
      <c r="V989" s="7">
        <v>318.51</v>
      </c>
      <c r="W989" s="7">
        <v>394</v>
      </c>
      <c r="X989" s="7">
        <v>421.73</v>
      </c>
      <c r="Y989" s="7"/>
      <c r="Z989" s="7">
        <v>376</v>
      </c>
      <c r="AA989" s="7">
        <v>376</v>
      </c>
      <c r="AB989" s="7">
        <v>246</v>
      </c>
      <c r="AC989" s="7"/>
      <c r="AD989" s="7">
        <v>576.56117999999992</v>
      </c>
      <c r="AE989" s="7">
        <v>544.93202999999994</v>
      </c>
      <c r="AF989" s="7">
        <v>324.61486077298088</v>
      </c>
      <c r="AG989" s="29">
        <v>394.73068999999998</v>
      </c>
      <c r="AH989" s="7">
        <v>765.84254999999996</v>
      </c>
      <c r="AI989" s="7">
        <v>765.84254999999996</v>
      </c>
      <c r="AJ989" s="7">
        <v>339.32627000000002</v>
      </c>
      <c r="AK989" s="29">
        <v>253.45420000000001</v>
      </c>
      <c r="AL989" s="7">
        <v>627.25803000000008</v>
      </c>
      <c r="AM989" s="105">
        <v>579.25036</v>
      </c>
      <c r="AN989" s="7">
        <v>306.96644077298077</v>
      </c>
      <c r="AO989" s="11">
        <v>589.39028000000008</v>
      </c>
      <c r="AP989" s="105">
        <v>701.37561999999991</v>
      </c>
      <c r="AQ989" s="11">
        <v>701.37561999999991</v>
      </c>
      <c r="AR989" s="11">
        <v>346.96899999999999</v>
      </c>
      <c r="AS989" s="11">
        <v>702.70103999999992</v>
      </c>
      <c r="AT989" s="11">
        <v>706.70887999999991</v>
      </c>
      <c r="AU989" s="11">
        <v>704.93107999999995</v>
      </c>
      <c r="AV989" s="11">
        <v>362.33939999999996</v>
      </c>
      <c r="AW989" s="11">
        <v>347.11275999999998</v>
      </c>
      <c r="AX989" s="11">
        <v>451.22728999999998</v>
      </c>
      <c r="AZ989" s="11">
        <v>112.33940000000001</v>
      </c>
      <c r="BA989" s="11">
        <v>1626.4187699999998</v>
      </c>
    </row>
    <row r="990" spans="1:53" hidden="1" x14ac:dyDescent="0.25">
      <c r="A990">
        <v>8</v>
      </c>
      <c r="B990" t="str">
        <f t="shared" si="112"/>
        <v>WR-3840</v>
      </c>
      <c r="C990" s="2" t="s">
        <v>318</v>
      </c>
      <c r="D990" s="2" t="str">
        <f t="shared" si="113"/>
        <v>3</v>
      </c>
      <c r="E990" s="2" t="str">
        <f t="shared" si="114"/>
        <v>38</v>
      </c>
      <c r="F990" s="2" t="str">
        <f t="shared" si="115"/>
        <v>384</v>
      </c>
      <c r="G990" s="1" t="s">
        <v>671</v>
      </c>
      <c r="H990" s="7">
        <v>0</v>
      </c>
      <c r="I990" s="7"/>
      <c r="J990" s="7">
        <v>0</v>
      </c>
      <c r="K990" s="7">
        <v>0</v>
      </c>
      <c r="L990" s="7">
        <v>0</v>
      </c>
      <c r="M990" s="7"/>
      <c r="N990" s="7">
        <v>0</v>
      </c>
      <c r="O990" s="7">
        <v>0</v>
      </c>
      <c r="P990" s="7">
        <v>0</v>
      </c>
      <c r="Q990" s="7"/>
      <c r="R990" s="7">
        <v>0</v>
      </c>
      <c r="S990" s="7">
        <v>0</v>
      </c>
      <c r="T990" s="7">
        <v>0</v>
      </c>
      <c r="U990" s="7"/>
      <c r="V990" s="7">
        <v>0</v>
      </c>
      <c r="W990" s="7">
        <v>0</v>
      </c>
      <c r="X990" s="7">
        <v>0</v>
      </c>
      <c r="Y990" s="7"/>
      <c r="Z990" s="7">
        <v>177</v>
      </c>
      <c r="AA990" s="7">
        <v>177.06414999999998</v>
      </c>
      <c r="AB990" s="7">
        <v>162</v>
      </c>
      <c r="AC990" s="7"/>
      <c r="AD990" s="7">
        <v>192.45996</v>
      </c>
      <c r="AE990" s="7">
        <v>192.45996</v>
      </c>
      <c r="AF990" s="7">
        <v>165</v>
      </c>
      <c r="AG990" s="29">
        <v>204.03548999999998</v>
      </c>
      <c r="AH990" s="7">
        <v>204.03548999999998</v>
      </c>
      <c r="AI990" s="7">
        <v>204.03548999999998</v>
      </c>
      <c r="AJ990" s="7">
        <v>165</v>
      </c>
      <c r="AK990" s="29">
        <v>43225.204699999995</v>
      </c>
      <c r="AL990" s="7">
        <v>54824.854399999997</v>
      </c>
      <c r="AM990" s="105">
        <v>54824.854399999997</v>
      </c>
      <c r="AN990" s="7">
        <v>57496</v>
      </c>
      <c r="AO990" s="11">
        <v>57067</v>
      </c>
      <c r="AP990" s="105">
        <v>59457.903299999998</v>
      </c>
      <c r="AQ990" s="11">
        <v>59457.903299999998</v>
      </c>
      <c r="AR990" s="11">
        <v>62212</v>
      </c>
      <c r="AS990" s="11">
        <v>62250.660510000002</v>
      </c>
      <c r="AT990" s="11">
        <v>62370.337599999999</v>
      </c>
      <c r="AU990" s="11">
        <v>62370.337599999999</v>
      </c>
      <c r="AV990" s="11">
        <v>64300.000001499997</v>
      </c>
      <c r="AW990" s="11">
        <v>72932.812980000002</v>
      </c>
      <c r="AX990" s="11">
        <v>61574.406539999989</v>
      </c>
      <c r="AZ990" s="11">
        <v>62027.999909999999</v>
      </c>
      <c r="BA990" s="11">
        <v>73094.223339999997</v>
      </c>
    </row>
    <row r="991" spans="1:53" hidden="1" x14ac:dyDescent="0.25">
      <c r="A991">
        <v>8</v>
      </c>
      <c r="B991" t="str">
        <f t="shared" si="112"/>
        <v>WR-3850</v>
      </c>
      <c r="C991" s="2" t="s">
        <v>318</v>
      </c>
      <c r="D991" s="2" t="str">
        <f t="shared" si="113"/>
        <v>3</v>
      </c>
      <c r="E991" s="2" t="str">
        <f t="shared" si="114"/>
        <v>38</v>
      </c>
      <c r="F991" s="2" t="str">
        <f t="shared" si="115"/>
        <v>385</v>
      </c>
      <c r="G991" s="1" t="s">
        <v>672</v>
      </c>
      <c r="H991" s="7">
        <v>0</v>
      </c>
      <c r="I991" s="7"/>
      <c r="J991" s="7">
        <v>5844.3821799999996</v>
      </c>
      <c r="K991" s="7">
        <v>5961.7057299999997</v>
      </c>
      <c r="L991" s="7">
        <v>4870</v>
      </c>
      <c r="M991" s="7"/>
      <c r="N991" s="7">
        <v>4990.5965299999998</v>
      </c>
      <c r="O991" s="7">
        <v>4968.4543599999997</v>
      </c>
      <c r="P991" s="7">
        <v>5482.02</v>
      </c>
      <c r="Q991" s="7"/>
      <c r="R991" s="7">
        <v>5224</v>
      </c>
      <c r="S991" s="7">
        <v>5224</v>
      </c>
      <c r="T991" s="7">
        <v>7226</v>
      </c>
      <c r="U991" s="7"/>
      <c r="V991" s="7">
        <v>7163.3967000000002</v>
      </c>
      <c r="W991" s="7">
        <v>7163.3967000000002</v>
      </c>
      <c r="X991" s="7">
        <v>7287</v>
      </c>
      <c r="Y991" s="7"/>
      <c r="Z991" s="7">
        <v>6723.43613</v>
      </c>
      <c r="AA991" s="7">
        <v>6723.43613</v>
      </c>
      <c r="AB991" s="7">
        <v>7602</v>
      </c>
      <c r="AC991" s="7"/>
      <c r="AD991" s="7">
        <v>7392.9271799999997</v>
      </c>
      <c r="AE991" s="7">
        <v>7392.9271799999997</v>
      </c>
      <c r="AF991" s="7">
        <v>7285</v>
      </c>
      <c r="AG991" s="29">
        <v>7158.7636899999998</v>
      </c>
      <c r="AH991" s="7">
        <v>7217.7636899999998</v>
      </c>
      <c r="AI991" s="7">
        <v>7217.7636899999998</v>
      </c>
      <c r="AJ991" s="7">
        <v>7449</v>
      </c>
      <c r="AK991" s="29">
        <v>29574.312330000001</v>
      </c>
      <c r="AL991" s="7">
        <v>29754.986710000001</v>
      </c>
      <c r="AM991" s="105">
        <v>31964.32935</v>
      </c>
      <c r="AN991" s="7">
        <v>24776</v>
      </c>
      <c r="AO991" s="11">
        <v>12835.942449999999</v>
      </c>
      <c r="AP991" s="105">
        <v>12839.195489999998</v>
      </c>
      <c r="AQ991" s="11">
        <v>12839.195489999998</v>
      </c>
      <c r="AR991" s="11">
        <v>29239</v>
      </c>
      <c r="AS991" s="11">
        <v>22331.89414</v>
      </c>
      <c r="AT991" s="11">
        <v>24513.863409999998</v>
      </c>
      <c r="AU991" s="11">
        <v>24513.863409999998</v>
      </c>
      <c r="AV991" s="11">
        <v>49800</v>
      </c>
      <c r="AW991" s="11">
        <v>30070.798279999999</v>
      </c>
      <c r="AX991" s="11">
        <v>30371.205970000003</v>
      </c>
      <c r="AZ991" s="11">
        <v>70789.7</v>
      </c>
      <c r="BA991" s="11">
        <v>59573.85345000001</v>
      </c>
    </row>
    <row r="992" spans="1:53" hidden="1" x14ac:dyDescent="0.25">
      <c r="A992">
        <v>8</v>
      </c>
      <c r="B992" t="str">
        <f t="shared" si="112"/>
        <v>WR-3860</v>
      </c>
      <c r="C992" s="2" t="s">
        <v>318</v>
      </c>
      <c r="D992" s="2" t="str">
        <f t="shared" si="113"/>
        <v>3</v>
      </c>
      <c r="E992" s="2" t="str">
        <f t="shared" si="114"/>
        <v>38</v>
      </c>
      <c r="F992" s="2" t="str">
        <f t="shared" si="115"/>
        <v>386</v>
      </c>
      <c r="G992" s="1" t="s">
        <v>673</v>
      </c>
      <c r="H992" s="7">
        <v>0</v>
      </c>
      <c r="I992" s="7"/>
      <c r="J992" s="7">
        <v>0</v>
      </c>
      <c r="K992" s="7">
        <v>0</v>
      </c>
      <c r="L992" s="7">
        <v>0</v>
      </c>
      <c r="M992" s="7"/>
      <c r="N992" s="7">
        <v>0</v>
      </c>
      <c r="O992" s="7">
        <v>0</v>
      </c>
      <c r="P992" s="7">
        <v>0</v>
      </c>
      <c r="Q992" s="7"/>
      <c r="R992" s="7">
        <v>0</v>
      </c>
      <c r="S992" s="7">
        <v>0</v>
      </c>
      <c r="T992" s="7">
        <v>0</v>
      </c>
      <c r="U992" s="7"/>
      <c r="V992" s="7">
        <v>0</v>
      </c>
      <c r="W992" s="7">
        <v>0</v>
      </c>
      <c r="X992" s="7">
        <v>0</v>
      </c>
      <c r="Y992" s="7"/>
      <c r="Z992" s="7">
        <v>0</v>
      </c>
      <c r="AA992" s="7">
        <v>0</v>
      </c>
      <c r="AB992" s="7">
        <v>0</v>
      </c>
      <c r="AC992" s="7"/>
      <c r="AD992" s="7">
        <v>0</v>
      </c>
      <c r="AE992" s="7">
        <v>0</v>
      </c>
      <c r="AF992" s="7">
        <v>0</v>
      </c>
      <c r="AG992" s="29">
        <v>0</v>
      </c>
      <c r="AH992" s="7">
        <v>0</v>
      </c>
      <c r="AI992" s="7">
        <v>0</v>
      </c>
      <c r="AJ992" s="7">
        <v>0</v>
      </c>
      <c r="AK992" s="29">
        <v>2209.3426400000003</v>
      </c>
      <c r="AL992" s="7">
        <v>2209.3426400000003</v>
      </c>
      <c r="AM992" s="105">
        <v>0</v>
      </c>
      <c r="AN992" s="7">
        <v>2000</v>
      </c>
      <c r="AO992" s="11">
        <v>2105.9770600000002</v>
      </c>
      <c r="AP992" s="105">
        <v>2105.9770600000002</v>
      </c>
      <c r="AQ992" s="11">
        <v>2105.9770600000002</v>
      </c>
      <c r="AR992" s="11">
        <v>2500</v>
      </c>
      <c r="AS992" s="11">
        <v>2189.9259999999999</v>
      </c>
      <c r="AT992" s="11">
        <v>2200.8669799999998</v>
      </c>
      <c r="AU992" s="11">
        <v>2200.8669799999998</v>
      </c>
      <c r="AV992" s="11">
        <v>2200</v>
      </c>
      <c r="AW992" s="11">
        <v>2916.9697299999998</v>
      </c>
      <c r="AX992" s="11">
        <v>2921.1628000000001</v>
      </c>
      <c r="AZ992" s="11">
        <v>2950</v>
      </c>
      <c r="BA992" s="11">
        <v>2803.4643599999999</v>
      </c>
    </row>
    <row r="993" spans="1:53" hidden="1" x14ac:dyDescent="0.25">
      <c r="A993">
        <v>8</v>
      </c>
      <c r="B993" t="str">
        <f t="shared" si="112"/>
        <v>WR-3910</v>
      </c>
      <c r="C993" s="2" t="s">
        <v>318</v>
      </c>
      <c r="D993" s="2" t="str">
        <f t="shared" si="113"/>
        <v>3</v>
      </c>
      <c r="E993" s="2" t="str">
        <f t="shared" si="114"/>
        <v>39</v>
      </c>
      <c r="F993" s="2" t="str">
        <f t="shared" si="115"/>
        <v>391</v>
      </c>
      <c r="G993" s="1" t="s">
        <v>676</v>
      </c>
      <c r="H993" s="7">
        <v>21882</v>
      </c>
      <c r="I993" s="7"/>
      <c r="J993" s="7">
        <v>21738</v>
      </c>
      <c r="K993" s="7">
        <v>20403.879489999999</v>
      </c>
      <c r="L993" s="7">
        <v>20590</v>
      </c>
      <c r="M993" s="7"/>
      <c r="N993" s="7">
        <v>27085.268780000002</v>
      </c>
      <c r="O993" s="7">
        <v>32751.32101</v>
      </c>
      <c r="P993" s="7">
        <v>30991.66</v>
      </c>
      <c r="Q993" s="7"/>
      <c r="R993" s="7">
        <v>33917.51</v>
      </c>
      <c r="S993" s="7">
        <v>33707.215899999996</v>
      </c>
      <c r="T993" s="7">
        <v>40690.35</v>
      </c>
      <c r="U993" s="7"/>
      <c r="V993" s="7">
        <v>35640.379999999997</v>
      </c>
      <c r="W993" s="7">
        <v>31300.993540000003</v>
      </c>
      <c r="X993" s="7">
        <v>18912.8</v>
      </c>
      <c r="Y993" s="7"/>
      <c r="Z993" s="7">
        <v>31852.662689999997</v>
      </c>
      <c r="AA993" s="7">
        <v>31123.11191</v>
      </c>
      <c r="AB993" s="7">
        <v>15783</v>
      </c>
      <c r="AC993" s="7"/>
      <c r="AD993" s="7">
        <v>13720.149300000001</v>
      </c>
      <c r="AE993" s="7">
        <v>13787.51528</v>
      </c>
      <c r="AF993" s="7">
        <v>25457</v>
      </c>
      <c r="AG993" s="29">
        <v>30111.1</v>
      </c>
      <c r="AH993" s="7">
        <v>31300.33135</v>
      </c>
      <c r="AI993" s="7">
        <v>31286.33135</v>
      </c>
      <c r="AJ993" s="7">
        <v>35291.883000000002</v>
      </c>
      <c r="AK993" s="29">
        <v>15380.894400000001</v>
      </c>
      <c r="AL993" s="7">
        <v>23178.448339999999</v>
      </c>
      <c r="AM993" s="105">
        <v>23199.353900000002</v>
      </c>
      <c r="AN993" s="7">
        <v>50868.936149999994</v>
      </c>
      <c r="AO993" s="11">
        <v>48826.429139999993</v>
      </c>
      <c r="AP993" s="105">
        <v>56790.142749999992</v>
      </c>
      <c r="AQ993" s="11">
        <v>56924.668209999996</v>
      </c>
      <c r="AR993" s="11">
        <v>52381.010845900004</v>
      </c>
      <c r="AS993" s="11">
        <v>74816.135219999996</v>
      </c>
      <c r="AT993" s="11">
        <v>74581.919699999999</v>
      </c>
      <c r="AU993" s="11">
        <v>74581.919699999999</v>
      </c>
      <c r="AV993" s="11">
        <v>51971.1</v>
      </c>
      <c r="AW993" s="11">
        <v>49983.477858999991</v>
      </c>
      <c r="AX993" s="11">
        <v>50393.310459</v>
      </c>
      <c r="AZ993" s="11">
        <v>23393.983117700001</v>
      </c>
      <c r="BA993" s="11">
        <v>31013.695467699999</v>
      </c>
    </row>
    <row r="994" spans="1:53" hidden="1" x14ac:dyDescent="0.25">
      <c r="A994">
        <v>8</v>
      </c>
      <c r="B994" t="str">
        <f t="shared" si="112"/>
        <v>WR-3920</v>
      </c>
      <c r="C994" s="2" t="s">
        <v>318</v>
      </c>
      <c r="D994" s="2" t="str">
        <f t="shared" si="113"/>
        <v>3</v>
      </c>
      <c r="E994" s="2" t="str">
        <f t="shared" si="114"/>
        <v>39</v>
      </c>
      <c r="F994" s="2" t="str">
        <f t="shared" si="115"/>
        <v>392</v>
      </c>
      <c r="G994" s="1" t="s">
        <v>677</v>
      </c>
      <c r="H994" s="7">
        <v>0</v>
      </c>
      <c r="I994" s="7"/>
      <c r="J994" s="7">
        <v>0</v>
      </c>
      <c r="K994" s="7">
        <v>0</v>
      </c>
      <c r="L994" s="7">
        <v>0</v>
      </c>
      <c r="M994" s="7"/>
      <c r="N994" s="7">
        <v>0</v>
      </c>
      <c r="O994" s="7">
        <v>0</v>
      </c>
      <c r="P994" s="7">
        <v>0</v>
      </c>
      <c r="Q994" s="7"/>
      <c r="R994" s="7">
        <v>0</v>
      </c>
      <c r="S994" s="7">
        <v>0</v>
      </c>
      <c r="T994" s="7">
        <v>0</v>
      </c>
      <c r="U994" s="7"/>
      <c r="V994" s="7">
        <v>0</v>
      </c>
      <c r="W994" s="7">
        <v>0</v>
      </c>
      <c r="X994" s="7">
        <v>0</v>
      </c>
      <c r="Y994" s="7"/>
      <c r="Z994" s="7">
        <v>0</v>
      </c>
      <c r="AA994" s="7">
        <v>0</v>
      </c>
      <c r="AB994" s="7">
        <v>0</v>
      </c>
      <c r="AC994" s="7"/>
      <c r="AD994" s="7">
        <v>0</v>
      </c>
      <c r="AE994" s="7">
        <v>0</v>
      </c>
      <c r="AF994" s="7">
        <v>0</v>
      </c>
      <c r="AG994" s="29">
        <v>0</v>
      </c>
      <c r="AH994" s="7">
        <v>0</v>
      </c>
      <c r="AI994" s="7">
        <v>0</v>
      </c>
      <c r="AJ994" s="7">
        <v>0</v>
      </c>
      <c r="AK994" s="29">
        <v>0</v>
      </c>
      <c r="AL994" s="7">
        <v>0</v>
      </c>
      <c r="AM994" s="105">
        <v>0</v>
      </c>
      <c r="AN994" s="7">
        <v>0</v>
      </c>
      <c r="AO994" s="11">
        <v>194.08291</v>
      </c>
      <c r="AP994" s="105">
        <v>194.08291</v>
      </c>
      <c r="AQ994" s="11">
        <v>145.64090999999999</v>
      </c>
      <c r="AR994" s="11">
        <v>283.99795130000001</v>
      </c>
      <c r="AS994" s="11">
        <v>284</v>
      </c>
      <c r="AT994" s="11">
        <v>284</v>
      </c>
      <c r="AU994" s="11">
        <v>284</v>
      </c>
      <c r="AV994" s="11">
        <v>197.96</v>
      </c>
      <c r="AW994" s="11">
        <v>197.9645682</v>
      </c>
      <c r="AX994" s="11">
        <v>197.9645682</v>
      </c>
      <c r="AZ994" s="11">
        <v>231.99435010000002</v>
      </c>
      <c r="BA994" s="11">
        <v>231.99435010000002</v>
      </c>
    </row>
    <row r="995" spans="1:53" hidden="1" x14ac:dyDescent="0.25">
      <c r="A995">
        <v>8</v>
      </c>
      <c r="B995" t="str">
        <f t="shared" si="112"/>
        <v>WR-3930</v>
      </c>
      <c r="C995" s="2" t="s">
        <v>318</v>
      </c>
      <c r="D995" s="2" t="str">
        <f t="shared" si="113"/>
        <v>3</v>
      </c>
      <c r="E995" s="2" t="str">
        <f t="shared" si="114"/>
        <v>39</v>
      </c>
      <c r="F995" s="2" t="str">
        <f t="shared" si="115"/>
        <v>393</v>
      </c>
      <c r="G995" s="1" t="s">
        <v>678</v>
      </c>
      <c r="H995" s="7">
        <v>0</v>
      </c>
      <c r="I995" s="7"/>
      <c r="J995" s="7">
        <v>0</v>
      </c>
      <c r="K995" s="7">
        <v>0</v>
      </c>
      <c r="L995" s="7">
        <v>0</v>
      </c>
      <c r="M995" s="7"/>
      <c r="N995" s="7">
        <v>0</v>
      </c>
      <c r="O995" s="7">
        <v>0</v>
      </c>
      <c r="P995" s="7">
        <v>0</v>
      </c>
      <c r="Q995" s="7"/>
      <c r="R995" s="7">
        <v>0</v>
      </c>
      <c r="S995" s="7">
        <v>0</v>
      </c>
      <c r="T995" s="7">
        <v>0</v>
      </c>
      <c r="U995" s="7"/>
      <c r="V995" s="7">
        <v>0</v>
      </c>
      <c r="W995" s="7">
        <v>0</v>
      </c>
      <c r="X995" s="7">
        <v>0</v>
      </c>
      <c r="Y995" s="7"/>
      <c r="Z995" s="7">
        <v>0</v>
      </c>
      <c r="AA995" s="7">
        <v>0</v>
      </c>
      <c r="AB995" s="7">
        <v>0</v>
      </c>
      <c r="AC995" s="7"/>
      <c r="AD995" s="7">
        <v>0</v>
      </c>
      <c r="AE995" s="7">
        <v>0</v>
      </c>
      <c r="AF995" s="7">
        <v>0</v>
      </c>
      <c r="AG995" s="29">
        <v>0</v>
      </c>
      <c r="AH995" s="7">
        <v>0</v>
      </c>
      <c r="AI995" s="7">
        <v>0</v>
      </c>
      <c r="AJ995" s="7">
        <v>0</v>
      </c>
      <c r="AK995" s="29">
        <v>0</v>
      </c>
      <c r="AL995" s="7">
        <v>0</v>
      </c>
      <c r="AM995" s="105">
        <v>0</v>
      </c>
      <c r="AN995" s="7">
        <v>0</v>
      </c>
      <c r="AO995" s="11">
        <v>0</v>
      </c>
      <c r="AP995" s="105">
        <v>0</v>
      </c>
      <c r="AQ995" s="11">
        <v>0</v>
      </c>
      <c r="AR995" s="11">
        <v>0</v>
      </c>
      <c r="AS995" s="11">
        <v>0</v>
      </c>
      <c r="AT995" s="11">
        <v>0</v>
      </c>
      <c r="AU995" s="11">
        <v>0</v>
      </c>
      <c r="AV995" s="11">
        <v>0</v>
      </c>
      <c r="AW995" s="11">
        <v>0</v>
      </c>
      <c r="AX995" s="11">
        <v>0</v>
      </c>
      <c r="AZ995" s="11">
        <v>0</v>
      </c>
      <c r="BA995" s="11">
        <v>0</v>
      </c>
    </row>
    <row r="996" spans="1:53" hidden="1" x14ac:dyDescent="0.25">
      <c r="A996">
        <v>8</v>
      </c>
      <c r="B996" t="str">
        <f t="shared" si="112"/>
        <v>WR-3940</v>
      </c>
      <c r="C996" s="2" t="s">
        <v>318</v>
      </c>
      <c r="D996" s="2" t="str">
        <f t="shared" si="113"/>
        <v>3</v>
      </c>
      <c r="E996" s="2" t="str">
        <f t="shared" si="114"/>
        <v>39</v>
      </c>
      <c r="F996" s="2" t="str">
        <f t="shared" si="115"/>
        <v>394</v>
      </c>
      <c r="G996" s="1" t="s">
        <v>679</v>
      </c>
      <c r="H996" s="7">
        <v>0</v>
      </c>
      <c r="I996" s="7"/>
      <c r="J996" s="7">
        <v>0</v>
      </c>
      <c r="K996" s="7">
        <v>0</v>
      </c>
      <c r="L996" s="7">
        <v>0</v>
      </c>
      <c r="M996" s="7"/>
      <c r="N996" s="7">
        <v>0</v>
      </c>
      <c r="O996" s="7">
        <v>0</v>
      </c>
      <c r="P996" s="7">
        <v>0</v>
      </c>
      <c r="Q996" s="7"/>
      <c r="R996" s="7">
        <v>0</v>
      </c>
      <c r="S996" s="7">
        <v>0</v>
      </c>
      <c r="T996" s="7">
        <v>0</v>
      </c>
      <c r="U996" s="7"/>
      <c r="V996" s="7">
        <v>0</v>
      </c>
      <c r="W996" s="7">
        <v>0</v>
      </c>
      <c r="X996" s="7">
        <v>0</v>
      </c>
      <c r="Y996" s="7"/>
      <c r="Z996" s="7">
        <v>870</v>
      </c>
      <c r="AA996" s="7">
        <v>870</v>
      </c>
      <c r="AB996" s="7">
        <v>0</v>
      </c>
      <c r="AC996" s="7"/>
      <c r="AD996" s="7">
        <v>0</v>
      </c>
      <c r="AE996" s="7">
        <v>0</v>
      </c>
      <c r="AF996" s="7">
        <v>0</v>
      </c>
      <c r="AG996" s="29">
        <v>0</v>
      </c>
      <c r="AH996" s="7">
        <v>0</v>
      </c>
      <c r="AI996" s="7">
        <v>0</v>
      </c>
      <c r="AJ996" s="7">
        <v>0</v>
      </c>
      <c r="AK996" s="29">
        <v>0</v>
      </c>
      <c r="AL996" s="7">
        <v>0</v>
      </c>
      <c r="AM996" s="105">
        <v>0</v>
      </c>
      <c r="AN996" s="7">
        <v>0</v>
      </c>
      <c r="AO996" s="11">
        <v>0</v>
      </c>
      <c r="AP996" s="105">
        <v>0</v>
      </c>
      <c r="AQ996" s="11">
        <v>0</v>
      </c>
      <c r="AR996" s="11">
        <v>0</v>
      </c>
      <c r="AS996" s="11">
        <v>0</v>
      </c>
      <c r="AT996" s="11">
        <v>0</v>
      </c>
      <c r="AU996" s="11">
        <v>0</v>
      </c>
      <c r="AV996" s="11">
        <v>0</v>
      </c>
      <c r="AW996" s="11">
        <v>0</v>
      </c>
      <c r="AX996" s="11">
        <v>0</v>
      </c>
      <c r="AZ996" s="11">
        <v>0</v>
      </c>
      <c r="BA996" s="11">
        <v>0</v>
      </c>
    </row>
    <row r="997" spans="1:53" hidden="1" x14ac:dyDescent="0.25">
      <c r="A997">
        <v>8</v>
      </c>
      <c r="B997" t="str">
        <f t="shared" si="112"/>
        <v>WR-3950</v>
      </c>
      <c r="C997" s="2" t="s">
        <v>318</v>
      </c>
      <c r="D997" s="2" t="str">
        <f t="shared" si="113"/>
        <v>3</v>
      </c>
      <c r="E997" s="2" t="str">
        <f t="shared" si="114"/>
        <v>39</v>
      </c>
      <c r="F997" s="2" t="str">
        <f t="shared" si="115"/>
        <v>395</v>
      </c>
      <c r="G997" s="1" t="s">
        <v>680</v>
      </c>
      <c r="H997" s="7">
        <v>0</v>
      </c>
      <c r="I997" s="7"/>
      <c r="J997" s="7">
        <v>0</v>
      </c>
      <c r="K997" s="7">
        <v>0</v>
      </c>
      <c r="L997" s="7">
        <v>0</v>
      </c>
      <c r="M997" s="7"/>
      <c r="N997" s="7">
        <v>0</v>
      </c>
      <c r="O997" s="7">
        <v>0</v>
      </c>
      <c r="P997" s="7">
        <v>0</v>
      </c>
      <c r="Q997" s="7"/>
      <c r="R997" s="7">
        <v>0</v>
      </c>
      <c r="S997" s="7">
        <v>0</v>
      </c>
      <c r="T997" s="7">
        <v>0</v>
      </c>
      <c r="U997" s="7"/>
      <c r="V997" s="7">
        <v>0</v>
      </c>
      <c r="W997" s="7">
        <v>0</v>
      </c>
      <c r="X997" s="7">
        <v>0</v>
      </c>
      <c r="Y997" s="7"/>
      <c r="Z997" s="7">
        <v>0</v>
      </c>
      <c r="AA997" s="7">
        <v>0</v>
      </c>
      <c r="AB997" s="7">
        <v>0</v>
      </c>
      <c r="AC997" s="7"/>
      <c r="AD997" s="7">
        <v>0</v>
      </c>
      <c r="AE997" s="7">
        <v>0</v>
      </c>
      <c r="AF997" s="7">
        <v>0</v>
      </c>
      <c r="AG997" s="29">
        <v>0</v>
      </c>
      <c r="AH997" s="7">
        <v>0</v>
      </c>
      <c r="AI997" s="7">
        <v>0</v>
      </c>
      <c r="AJ997" s="7">
        <v>0</v>
      </c>
      <c r="AK997" s="29">
        <v>0</v>
      </c>
      <c r="AL997" s="7">
        <v>0</v>
      </c>
      <c r="AM997" s="105">
        <v>0</v>
      </c>
      <c r="AN997" s="7">
        <v>0</v>
      </c>
      <c r="AO997" s="11">
        <v>0</v>
      </c>
      <c r="AP997" s="105">
        <v>0</v>
      </c>
      <c r="AQ997" s="11">
        <v>0</v>
      </c>
      <c r="AR997" s="11">
        <v>0</v>
      </c>
      <c r="AS997" s="11">
        <v>0</v>
      </c>
      <c r="AT997" s="11">
        <v>0</v>
      </c>
      <c r="AU997" s="11">
        <v>0</v>
      </c>
      <c r="AV997" s="11">
        <v>0</v>
      </c>
      <c r="AW997" s="11">
        <v>0</v>
      </c>
      <c r="AX997" s="11">
        <v>0</v>
      </c>
      <c r="AZ997" s="11">
        <v>0</v>
      </c>
      <c r="BA997" s="11">
        <v>0</v>
      </c>
    </row>
    <row r="998" spans="1:53" hidden="1" x14ac:dyDescent="0.25">
      <c r="A998">
        <v>8</v>
      </c>
      <c r="B998" t="str">
        <f t="shared" si="112"/>
        <v>WR-3960</v>
      </c>
      <c r="C998" s="2" t="s">
        <v>318</v>
      </c>
      <c r="D998" s="2" t="str">
        <f t="shared" si="113"/>
        <v>3</v>
      </c>
      <c r="E998" s="2" t="str">
        <f t="shared" si="114"/>
        <v>39</v>
      </c>
      <c r="F998" s="2" t="str">
        <f t="shared" si="115"/>
        <v>396</v>
      </c>
      <c r="G998" s="1" t="s">
        <v>681</v>
      </c>
      <c r="H998" s="7">
        <v>0</v>
      </c>
      <c r="I998" s="7"/>
      <c r="J998" s="7">
        <v>0</v>
      </c>
      <c r="K998" s="7">
        <v>0</v>
      </c>
      <c r="L998" s="7">
        <v>0</v>
      </c>
      <c r="M998" s="7"/>
      <c r="N998" s="7">
        <v>0</v>
      </c>
      <c r="O998" s="7">
        <v>0</v>
      </c>
      <c r="P998" s="7">
        <v>0</v>
      </c>
      <c r="Q998" s="7"/>
      <c r="R998" s="7">
        <v>0</v>
      </c>
      <c r="S998" s="7">
        <v>0</v>
      </c>
      <c r="T998" s="7">
        <v>0</v>
      </c>
      <c r="U998" s="7"/>
      <c r="V998" s="7">
        <v>0</v>
      </c>
      <c r="W998" s="7">
        <v>0</v>
      </c>
      <c r="X998" s="7">
        <v>0</v>
      </c>
      <c r="Y998" s="7"/>
      <c r="Z998" s="7">
        <v>0</v>
      </c>
      <c r="AA998" s="7">
        <v>0</v>
      </c>
      <c r="AB998" s="7">
        <v>0</v>
      </c>
      <c r="AC998" s="7"/>
      <c r="AD998" s="7">
        <v>0</v>
      </c>
      <c r="AE998" s="7">
        <v>0</v>
      </c>
      <c r="AF998" s="7">
        <v>0</v>
      </c>
      <c r="AG998" s="29">
        <v>0</v>
      </c>
      <c r="AH998" s="7">
        <v>0</v>
      </c>
      <c r="AI998" s="7">
        <v>0</v>
      </c>
      <c r="AJ998" s="7">
        <v>0</v>
      </c>
      <c r="AK998" s="29">
        <v>0</v>
      </c>
      <c r="AL998" s="7">
        <v>0</v>
      </c>
      <c r="AM998" s="105">
        <v>0</v>
      </c>
      <c r="AN998" s="7">
        <v>0</v>
      </c>
      <c r="AO998" s="11">
        <v>0</v>
      </c>
      <c r="AP998" s="105">
        <v>0</v>
      </c>
      <c r="AQ998" s="11">
        <v>0</v>
      </c>
      <c r="AR998" s="11">
        <v>0</v>
      </c>
      <c r="AS998" s="11">
        <v>0</v>
      </c>
      <c r="AT998" s="11">
        <v>0</v>
      </c>
      <c r="AU998" s="11">
        <v>0</v>
      </c>
      <c r="AV998" s="11">
        <v>0</v>
      </c>
      <c r="AW998" s="11">
        <v>0</v>
      </c>
      <c r="AX998" s="11">
        <v>0</v>
      </c>
      <c r="AZ998" s="11">
        <v>0</v>
      </c>
      <c r="BA998" s="11">
        <v>0</v>
      </c>
    </row>
    <row r="999" spans="1:53" hidden="1" x14ac:dyDescent="0.25">
      <c r="A999">
        <v>8</v>
      </c>
      <c r="B999" t="str">
        <f t="shared" si="112"/>
        <v>WR-4610</v>
      </c>
      <c r="C999" s="2" t="s">
        <v>318</v>
      </c>
      <c r="D999" s="2" t="str">
        <f t="shared" si="113"/>
        <v>4</v>
      </c>
      <c r="E999" s="2" t="str">
        <f t="shared" si="114"/>
        <v>46</v>
      </c>
      <c r="F999" s="2" t="str">
        <f t="shared" si="115"/>
        <v>461</v>
      </c>
      <c r="G999" s="1" t="s">
        <v>682</v>
      </c>
      <c r="H999" s="7">
        <v>0</v>
      </c>
      <c r="I999" s="7"/>
      <c r="J999" s="7">
        <v>0</v>
      </c>
      <c r="K999" s="7">
        <v>0</v>
      </c>
      <c r="L999" s="7">
        <v>0</v>
      </c>
      <c r="M999" s="7"/>
      <c r="N999" s="7">
        <v>0</v>
      </c>
      <c r="O999" s="7">
        <v>0</v>
      </c>
      <c r="P999" s="7">
        <v>0</v>
      </c>
      <c r="Q999" s="7"/>
      <c r="R999" s="7">
        <v>0</v>
      </c>
      <c r="S999" s="7">
        <v>0</v>
      </c>
      <c r="T999" s="7">
        <v>0</v>
      </c>
      <c r="U999" s="7"/>
      <c r="V999" s="7">
        <v>0</v>
      </c>
      <c r="W999" s="7">
        <v>0</v>
      </c>
      <c r="X999" s="7">
        <v>0</v>
      </c>
      <c r="Y999" s="7"/>
      <c r="Z999" s="7">
        <v>0</v>
      </c>
      <c r="AA999" s="7">
        <v>0</v>
      </c>
      <c r="AB999" s="7">
        <v>0</v>
      </c>
      <c r="AC999" s="7"/>
      <c r="AD999" s="7">
        <v>0</v>
      </c>
      <c r="AE999" s="7">
        <v>0</v>
      </c>
      <c r="AF999" s="7">
        <v>0</v>
      </c>
      <c r="AG999" s="29">
        <v>0</v>
      </c>
      <c r="AH999" s="7">
        <v>0</v>
      </c>
      <c r="AI999" s="7">
        <v>0</v>
      </c>
      <c r="AJ999" s="7">
        <v>0</v>
      </c>
      <c r="AK999" s="29">
        <v>0</v>
      </c>
      <c r="AL999" s="7">
        <v>0</v>
      </c>
      <c r="AM999" s="105">
        <v>0</v>
      </c>
      <c r="AN999" s="7">
        <v>0</v>
      </c>
      <c r="AO999" s="11">
        <v>0</v>
      </c>
      <c r="AP999" s="105">
        <v>0</v>
      </c>
      <c r="AQ999" s="11">
        <v>0</v>
      </c>
      <c r="AR999" s="11">
        <v>0</v>
      </c>
      <c r="AS999" s="11">
        <v>0</v>
      </c>
      <c r="AT999" s="11">
        <v>0</v>
      </c>
      <c r="AU999" s="11">
        <v>0</v>
      </c>
      <c r="AV999" s="11">
        <v>0</v>
      </c>
      <c r="AW999" s="11">
        <v>0</v>
      </c>
      <c r="AX999" s="11">
        <v>0</v>
      </c>
      <c r="AZ999" s="11">
        <v>0</v>
      </c>
      <c r="BA999" s="11">
        <v>0</v>
      </c>
    </row>
    <row r="1000" spans="1:53" hidden="1" x14ac:dyDescent="0.25">
      <c r="A1000">
        <v>8</v>
      </c>
      <c r="B1000" t="str">
        <f t="shared" si="112"/>
        <v>WR-4620</v>
      </c>
      <c r="C1000" s="2" t="s">
        <v>318</v>
      </c>
      <c r="D1000" s="2" t="str">
        <f t="shared" si="113"/>
        <v>4</v>
      </c>
      <c r="E1000" s="2" t="str">
        <f t="shared" si="114"/>
        <v>46</v>
      </c>
      <c r="F1000" s="2" t="str">
        <f t="shared" si="115"/>
        <v>462</v>
      </c>
      <c r="G1000" s="1" t="s">
        <v>683</v>
      </c>
      <c r="H1000" s="7">
        <v>0</v>
      </c>
      <c r="I1000" s="7"/>
      <c r="J1000" s="7">
        <v>0</v>
      </c>
      <c r="K1000" s="7">
        <v>0</v>
      </c>
      <c r="L1000" s="7">
        <v>0</v>
      </c>
      <c r="M1000" s="7"/>
      <c r="N1000" s="7">
        <v>0</v>
      </c>
      <c r="O1000" s="7">
        <v>0</v>
      </c>
      <c r="P1000" s="7">
        <v>0</v>
      </c>
      <c r="Q1000" s="7"/>
      <c r="R1000" s="7">
        <v>0</v>
      </c>
      <c r="S1000" s="7">
        <v>0</v>
      </c>
      <c r="T1000" s="7">
        <v>0</v>
      </c>
      <c r="U1000" s="7"/>
      <c r="V1000" s="7">
        <v>0</v>
      </c>
      <c r="W1000" s="7">
        <v>0</v>
      </c>
      <c r="X1000" s="7">
        <v>0</v>
      </c>
      <c r="Y1000" s="7"/>
      <c r="Z1000" s="7">
        <v>0</v>
      </c>
      <c r="AA1000" s="7">
        <v>0</v>
      </c>
      <c r="AB1000" s="7">
        <v>0</v>
      </c>
      <c r="AC1000" s="7"/>
      <c r="AD1000" s="7">
        <v>0</v>
      </c>
      <c r="AE1000" s="7">
        <v>0</v>
      </c>
      <c r="AF1000" s="7">
        <v>0</v>
      </c>
      <c r="AG1000" s="29">
        <v>0</v>
      </c>
      <c r="AH1000" s="7">
        <v>0</v>
      </c>
      <c r="AI1000" s="7">
        <v>0</v>
      </c>
      <c r="AJ1000" s="7">
        <v>0</v>
      </c>
      <c r="AK1000" s="29">
        <v>0</v>
      </c>
      <c r="AL1000" s="7">
        <v>0</v>
      </c>
      <c r="AM1000" s="105">
        <v>0</v>
      </c>
      <c r="AN1000" s="7">
        <v>0</v>
      </c>
      <c r="AO1000" s="11">
        <v>0</v>
      </c>
      <c r="AP1000" s="105">
        <v>0</v>
      </c>
      <c r="AQ1000" s="11">
        <v>0</v>
      </c>
      <c r="AR1000" s="11">
        <v>0</v>
      </c>
      <c r="AS1000" s="11">
        <v>0</v>
      </c>
      <c r="AT1000" s="11">
        <v>0</v>
      </c>
      <c r="AU1000" s="11">
        <v>0</v>
      </c>
      <c r="AV1000" s="11">
        <v>0</v>
      </c>
      <c r="AW1000" s="11">
        <v>0</v>
      </c>
      <c r="AX1000" s="11">
        <v>0</v>
      </c>
      <c r="AZ1000" s="11">
        <v>0</v>
      </c>
      <c r="BA1000" s="11">
        <v>0</v>
      </c>
    </row>
    <row r="1001" spans="1:53" hidden="1" x14ac:dyDescent="0.25">
      <c r="A1001">
        <v>8</v>
      </c>
      <c r="B1001" t="str">
        <f t="shared" si="112"/>
        <v>WR-4630</v>
      </c>
      <c r="C1001" s="2" t="s">
        <v>318</v>
      </c>
      <c r="D1001" s="2" t="str">
        <f t="shared" si="113"/>
        <v>4</v>
      </c>
      <c r="E1001" s="2" t="str">
        <f t="shared" si="114"/>
        <v>46</v>
      </c>
      <c r="F1001" s="2" t="str">
        <f t="shared" si="115"/>
        <v>463</v>
      </c>
      <c r="G1001" s="1" t="s">
        <v>684</v>
      </c>
      <c r="H1001" s="7">
        <v>0</v>
      </c>
      <c r="I1001" s="7"/>
      <c r="J1001" s="7">
        <v>0</v>
      </c>
      <c r="K1001" s="7">
        <v>0</v>
      </c>
      <c r="L1001" s="7">
        <v>0</v>
      </c>
      <c r="M1001" s="7"/>
      <c r="N1001" s="7">
        <v>0</v>
      </c>
      <c r="O1001" s="7">
        <v>0</v>
      </c>
      <c r="P1001" s="7">
        <v>0</v>
      </c>
      <c r="Q1001" s="7"/>
      <c r="R1001" s="7">
        <v>0</v>
      </c>
      <c r="S1001" s="7">
        <v>0</v>
      </c>
      <c r="T1001" s="7">
        <v>0</v>
      </c>
      <c r="U1001" s="7"/>
      <c r="V1001" s="7">
        <v>0</v>
      </c>
      <c r="W1001" s="7">
        <v>0</v>
      </c>
      <c r="X1001" s="7">
        <v>0</v>
      </c>
      <c r="Y1001" s="7"/>
      <c r="Z1001" s="7">
        <v>0</v>
      </c>
      <c r="AA1001" s="7">
        <v>0</v>
      </c>
      <c r="AB1001" s="7">
        <v>0</v>
      </c>
      <c r="AC1001" s="7"/>
      <c r="AD1001" s="7">
        <v>0</v>
      </c>
      <c r="AE1001" s="7">
        <v>0</v>
      </c>
      <c r="AF1001" s="7">
        <v>0</v>
      </c>
      <c r="AG1001" s="29">
        <v>0</v>
      </c>
      <c r="AH1001" s="7">
        <v>0</v>
      </c>
      <c r="AI1001" s="7">
        <v>0</v>
      </c>
      <c r="AJ1001" s="7">
        <v>0</v>
      </c>
      <c r="AK1001" s="29">
        <v>0</v>
      </c>
      <c r="AL1001" s="7">
        <v>0</v>
      </c>
      <c r="AM1001" s="105">
        <v>0</v>
      </c>
      <c r="AN1001" s="7">
        <v>0</v>
      </c>
      <c r="AO1001" s="11">
        <v>0</v>
      </c>
      <c r="AP1001" s="105">
        <v>0</v>
      </c>
      <c r="AQ1001" s="11">
        <v>0</v>
      </c>
      <c r="AR1001" s="11">
        <v>0</v>
      </c>
      <c r="AS1001" s="11">
        <v>0</v>
      </c>
      <c r="AT1001" s="11">
        <v>0</v>
      </c>
      <c r="AU1001" s="11">
        <v>0</v>
      </c>
      <c r="AV1001" s="11">
        <v>0</v>
      </c>
      <c r="AW1001" s="11">
        <v>0</v>
      </c>
      <c r="AX1001" s="11">
        <v>0</v>
      </c>
      <c r="AZ1001" s="11">
        <v>0</v>
      </c>
      <c r="BA1001" s="11">
        <v>0</v>
      </c>
    </row>
    <row r="1002" spans="1:53" hidden="1" x14ac:dyDescent="0.25">
      <c r="A1002">
        <v>8</v>
      </c>
      <c r="B1002" t="str">
        <f t="shared" si="112"/>
        <v>WR-4640</v>
      </c>
      <c r="C1002" s="2" t="s">
        <v>318</v>
      </c>
      <c r="D1002" s="2" t="str">
        <f t="shared" si="113"/>
        <v>4</v>
      </c>
      <c r="E1002" s="2" t="str">
        <f t="shared" si="114"/>
        <v>46</v>
      </c>
      <c r="F1002" s="2" t="str">
        <f t="shared" si="115"/>
        <v>464</v>
      </c>
      <c r="G1002" s="1" t="s">
        <v>685</v>
      </c>
      <c r="H1002" s="7">
        <v>0</v>
      </c>
      <c r="I1002" s="7"/>
      <c r="J1002" s="7">
        <v>0</v>
      </c>
      <c r="K1002" s="7">
        <v>0</v>
      </c>
      <c r="L1002" s="7">
        <v>0</v>
      </c>
      <c r="M1002" s="7"/>
      <c r="N1002" s="7">
        <v>0</v>
      </c>
      <c r="O1002" s="7">
        <v>0</v>
      </c>
      <c r="P1002" s="7">
        <v>0</v>
      </c>
      <c r="Q1002" s="7"/>
      <c r="R1002" s="7">
        <v>0</v>
      </c>
      <c r="S1002" s="7">
        <v>0</v>
      </c>
      <c r="T1002" s="7">
        <v>0</v>
      </c>
      <c r="U1002" s="7"/>
      <c r="V1002" s="7">
        <v>0</v>
      </c>
      <c r="W1002" s="7">
        <v>0</v>
      </c>
      <c r="X1002" s="7">
        <v>0</v>
      </c>
      <c r="Y1002" s="7"/>
      <c r="Z1002" s="7">
        <v>0</v>
      </c>
      <c r="AA1002" s="7">
        <v>0</v>
      </c>
      <c r="AB1002" s="7">
        <v>0</v>
      </c>
      <c r="AC1002" s="7"/>
      <c r="AD1002" s="7">
        <v>0</v>
      </c>
      <c r="AE1002" s="7">
        <v>0</v>
      </c>
      <c r="AF1002" s="7">
        <v>0</v>
      </c>
      <c r="AG1002" s="29">
        <v>0</v>
      </c>
      <c r="AH1002" s="7">
        <v>0</v>
      </c>
      <c r="AI1002" s="7">
        <v>0</v>
      </c>
      <c r="AJ1002" s="7">
        <v>0</v>
      </c>
      <c r="AK1002" s="29">
        <v>0</v>
      </c>
      <c r="AL1002" s="7">
        <v>0</v>
      </c>
      <c r="AM1002" s="105">
        <v>0</v>
      </c>
      <c r="AN1002" s="7">
        <v>0</v>
      </c>
      <c r="AO1002" s="11">
        <v>0</v>
      </c>
      <c r="AP1002" s="105">
        <v>0</v>
      </c>
      <c r="AQ1002" s="11">
        <v>0</v>
      </c>
      <c r="AR1002" s="11">
        <v>0</v>
      </c>
      <c r="AS1002" s="11">
        <v>0</v>
      </c>
      <c r="AT1002" s="11">
        <v>0</v>
      </c>
      <c r="AU1002" s="11">
        <v>0</v>
      </c>
      <c r="AV1002" s="11">
        <v>0</v>
      </c>
      <c r="AW1002" s="11">
        <v>0</v>
      </c>
      <c r="AX1002" s="11">
        <v>0</v>
      </c>
      <c r="AZ1002" s="11">
        <v>0</v>
      </c>
      <c r="BA1002" s="11">
        <v>0</v>
      </c>
    </row>
    <row r="1003" spans="1:53" hidden="1" x14ac:dyDescent="0.25">
      <c r="A1003">
        <v>8</v>
      </c>
      <c r="B1003" t="str">
        <f t="shared" si="112"/>
        <v>WR-4650</v>
      </c>
      <c r="C1003" s="2" t="s">
        <v>318</v>
      </c>
      <c r="D1003" s="2" t="str">
        <f t="shared" si="113"/>
        <v>4</v>
      </c>
      <c r="E1003" s="2" t="str">
        <f t="shared" si="114"/>
        <v>46</v>
      </c>
      <c r="F1003" s="2" t="str">
        <f t="shared" si="115"/>
        <v>465</v>
      </c>
      <c r="G1003" s="1" t="s">
        <v>686</v>
      </c>
      <c r="H1003" s="7">
        <v>0</v>
      </c>
      <c r="I1003" s="7"/>
      <c r="J1003" s="7">
        <v>0</v>
      </c>
      <c r="K1003" s="7">
        <v>0</v>
      </c>
      <c r="L1003" s="7">
        <v>0</v>
      </c>
      <c r="M1003" s="7"/>
      <c r="N1003" s="7">
        <v>0</v>
      </c>
      <c r="O1003" s="7">
        <v>0</v>
      </c>
      <c r="P1003" s="7">
        <v>0</v>
      </c>
      <c r="Q1003" s="7"/>
      <c r="R1003" s="7">
        <v>0</v>
      </c>
      <c r="S1003" s="7">
        <v>0</v>
      </c>
      <c r="T1003" s="7">
        <v>0</v>
      </c>
      <c r="U1003" s="7"/>
      <c r="V1003" s="7">
        <v>0</v>
      </c>
      <c r="W1003" s="7">
        <v>0</v>
      </c>
      <c r="X1003" s="7">
        <v>0</v>
      </c>
      <c r="Y1003" s="7"/>
      <c r="Z1003" s="7">
        <v>0</v>
      </c>
      <c r="AA1003" s="7">
        <v>0</v>
      </c>
      <c r="AB1003" s="7">
        <v>0</v>
      </c>
      <c r="AC1003" s="7"/>
      <c r="AD1003" s="7">
        <v>0</v>
      </c>
      <c r="AE1003" s="7">
        <v>0</v>
      </c>
      <c r="AF1003" s="7">
        <v>0</v>
      </c>
      <c r="AG1003" s="29">
        <v>0</v>
      </c>
      <c r="AH1003" s="7">
        <v>0</v>
      </c>
      <c r="AI1003" s="7">
        <v>0</v>
      </c>
      <c r="AJ1003" s="7">
        <v>0</v>
      </c>
      <c r="AK1003" s="29">
        <v>0</v>
      </c>
      <c r="AL1003" s="7">
        <v>0</v>
      </c>
      <c r="AM1003" s="105">
        <v>0</v>
      </c>
      <c r="AN1003" s="7">
        <v>0</v>
      </c>
      <c r="AO1003" s="11">
        <v>0</v>
      </c>
      <c r="AP1003" s="105">
        <v>0</v>
      </c>
      <c r="AQ1003" s="11">
        <v>0</v>
      </c>
      <c r="AR1003" s="11">
        <v>0</v>
      </c>
      <c r="AS1003" s="11">
        <v>0</v>
      </c>
      <c r="AT1003" s="11">
        <v>0</v>
      </c>
      <c r="AU1003" s="11">
        <v>0</v>
      </c>
      <c r="AV1003" s="11">
        <v>0</v>
      </c>
      <c r="AW1003" s="11">
        <v>0</v>
      </c>
      <c r="AX1003" s="11">
        <v>0</v>
      </c>
      <c r="AZ1003" s="11">
        <v>0</v>
      </c>
      <c r="BA1003" s="11">
        <v>0</v>
      </c>
    </row>
    <row r="1004" spans="1:53" hidden="1" x14ac:dyDescent="0.25">
      <c r="A1004">
        <v>8</v>
      </c>
      <c r="B1004" t="str">
        <f t="shared" si="112"/>
        <v>WR-4660</v>
      </c>
      <c r="C1004" s="2" t="s">
        <v>318</v>
      </c>
      <c r="D1004" s="2" t="str">
        <f t="shared" si="113"/>
        <v>4</v>
      </c>
      <c r="E1004" s="2" t="str">
        <f t="shared" si="114"/>
        <v>46</v>
      </c>
      <c r="F1004" s="2" t="str">
        <f t="shared" si="115"/>
        <v>466</v>
      </c>
      <c r="G1004" s="1" t="s">
        <v>687</v>
      </c>
      <c r="H1004" s="7">
        <v>0</v>
      </c>
      <c r="I1004" s="7"/>
      <c r="J1004" s="7">
        <v>0</v>
      </c>
      <c r="K1004" s="7">
        <v>0</v>
      </c>
      <c r="L1004" s="7">
        <v>0</v>
      </c>
      <c r="M1004" s="7"/>
      <c r="N1004" s="7">
        <v>0</v>
      </c>
      <c r="O1004" s="7">
        <v>0</v>
      </c>
      <c r="P1004" s="7">
        <v>0</v>
      </c>
      <c r="Q1004" s="7"/>
      <c r="R1004" s="7">
        <v>0</v>
      </c>
      <c r="S1004" s="7">
        <v>0</v>
      </c>
      <c r="T1004" s="7">
        <v>0</v>
      </c>
      <c r="U1004" s="7"/>
      <c r="V1004" s="7">
        <v>0</v>
      </c>
      <c r="W1004" s="7">
        <v>0</v>
      </c>
      <c r="X1004" s="7">
        <v>0</v>
      </c>
      <c r="Y1004" s="7"/>
      <c r="Z1004" s="7">
        <v>0</v>
      </c>
      <c r="AA1004" s="7">
        <v>0</v>
      </c>
      <c r="AB1004" s="7">
        <v>0</v>
      </c>
      <c r="AC1004" s="7"/>
      <c r="AD1004" s="7">
        <v>0</v>
      </c>
      <c r="AE1004" s="7">
        <v>0</v>
      </c>
      <c r="AF1004" s="7">
        <v>0</v>
      </c>
      <c r="AG1004" s="29">
        <v>0</v>
      </c>
      <c r="AH1004" s="7">
        <v>0</v>
      </c>
      <c r="AI1004" s="7">
        <v>0</v>
      </c>
      <c r="AJ1004" s="7">
        <v>0</v>
      </c>
      <c r="AK1004" s="29">
        <v>0</v>
      </c>
      <c r="AL1004" s="7">
        <v>0</v>
      </c>
      <c r="AM1004" s="105">
        <v>0</v>
      </c>
      <c r="AN1004" s="7">
        <v>0</v>
      </c>
      <c r="AO1004" s="11">
        <v>0</v>
      </c>
      <c r="AP1004" s="105">
        <v>0</v>
      </c>
      <c r="AQ1004" s="11">
        <v>0</v>
      </c>
      <c r="AR1004" s="11">
        <v>0</v>
      </c>
      <c r="AS1004" s="11">
        <v>0</v>
      </c>
      <c r="AT1004" s="11">
        <v>0</v>
      </c>
      <c r="AU1004" s="11">
        <v>0</v>
      </c>
      <c r="AV1004" s="11">
        <v>0</v>
      </c>
      <c r="AW1004" s="11">
        <v>0</v>
      </c>
      <c r="AX1004" s="11">
        <v>0</v>
      </c>
      <c r="AZ1004" s="11">
        <v>0</v>
      </c>
      <c r="BA1004" s="11">
        <v>0</v>
      </c>
    </row>
    <row r="1005" spans="1:53" hidden="1" x14ac:dyDescent="0.25">
      <c r="A1005">
        <v>8</v>
      </c>
      <c r="B1005" t="str">
        <f t="shared" si="112"/>
        <v>WR-4670</v>
      </c>
      <c r="C1005" s="2" t="s">
        <v>318</v>
      </c>
      <c r="D1005" s="2" t="str">
        <f t="shared" si="113"/>
        <v>4</v>
      </c>
      <c r="E1005" s="2" t="str">
        <f t="shared" si="114"/>
        <v>46</v>
      </c>
      <c r="F1005" s="2" t="str">
        <f t="shared" si="115"/>
        <v>467</v>
      </c>
      <c r="G1005" s="1" t="s">
        <v>689</v>
      </c>
      <c r="H1005" s="7">
        <v>0</v>
      </c>
      <c r="I1005" s="7"/>
      <c r="J1005" s="7">
        <v>0</v>
      </c>
      <c r="K1005" s="7">
        <v>0</v>
      </c>
      <c r="L1005" s="7">
        <v>0</v>
      </c>
      <c r="M1005" s="7"/>
      <c r="N1005" s="7">
        <v>0</v>
      </c>
      <c r="O1005" s="7">
        <v>0</v>
      </c>
      <c r="P1005" s="7">
        <v>0</v>
      </c>
      <c r="Q1005" s="7"/>
      <c r="R1005" s="7">
        <v>0</v>
      </c>
      <c r="S1005" s="7">
        <v>0</v>
      </c>
      <c r="T1005" s="7">
        <v>0</v>
      </c>
      <c r="U1005" s="7"/>
      <c r="V1005" s="7">
        <v>0</v>
      </c>
      <c r="W1005" s="7">
        <v>0</v>
      </c>
      <c r="X1005" s="7">
        <v>0</v>
      </c>
      <c r="Y1005" s="7"/>
      <c r="Z1005" s="7">
        <v>0</v>
      </c>
      <c r="AA1005" s="7">
        <v>0</v>
      </c>
      <c r="AB1005" s="7">
        <v>0</v>
      </c>
      <c r="AC1005" s="7"/>
      <c r="AD1005" s="7">
        <v>0</v>
      </c>
      <c r="AE1005" s="7">
        <v>0</v>
      </c>
      <c r="AF1005" s="7">
        <v>0</v>
      </c>
      <c r="AG1005" s="29">
        <v>0</v>
      </c>
      <c r="AH1005" s="7">
        <v>0</v>
      </c>
      <c r="AI1005" s="7">
        <v>0</v>
      </c>
      <c r="AJ1005" s="7">
        <v>0</v>
      </c>
      <c r="AK1005" s="29">
        <v>0</v>
      </c>
      <c r="AL1005" s="7">
        <v>0</v>
      </c>
      <c r="AM1005" s="105">
        <v>0</v>
      </c>
      <c r="AN1005" s="7">
        <v>0</v>
      </c>
      <c r="AO1005" s="11">
        <v>0</v>
      </c>
      <c r="AP1005" s="105">
        <v>0</v>
      </c>
      <c r="AQ1005" s="11">
        <v>0</v>
      </c>
      <c r="AR1005" s="11">
        <v>0</v>
      </c>
      <c r="AS1005" s="11">
        <v>0</v>
      </c>
      <c r="AT1005" s="11">
        <v>0</v>
      </c>
      <c r="AU1005" s="11">
        <v>0</v>
      </c>
      <c r="AV1005" s="11">
        <v>0</v>
      </c>
      <c r="AW1005" s="11">
        <v>0</v>
      </c>
      <c r="AX1005" s="11">
        <v>0</v>
      </c>
      <c r="AZ1005" s="11">
        <v>0</v>
      </c>
      <c r="BA1005" s="11">
        <v>0</v>
      </c>
    </row>
    <row r="1006" spans="1:53" hidden="1" x14ac:dyDescent="0.25">
      <c r="A1006">
        <v>8</v>
      </c>
      <c r="B1006" t="str">
        <f t="shared" si="112"/>
        <v>WR-4710</v>
      </c>
      <c r="C1006" s="2" t="s">
        <v>318</v>
      </c>
      <c r="D1006" s="2" t="str">
        <f t="shared" si="113"/>
        <v>4</v>
      </c>
      <c r="E1006" s="2" t="str">
        <f t="shared" si="114"/>
        <v>47</v>
      </c>
      <c r="F1006" s="2" t="str">
        <f t="shared" si="115"/>
        <v>471</v>
      </c>
      <c r="G1006" s="1" t="s">
        <v>692</v>
      </c>
      <c r="H1006" s="7">
        <v>0</v>
      </c>
      <c r="I1006" s="7"/>
      <c r="J1006" s="7">
        <v>0</v>
      </c>
      <c r="K1006" s="7">
        <v>0</v>
      </c>
      <c r="L1006" s="7">
        <v>0</v>
      </c>
      <c r="M1006" s="7"/>
      <c r="N1006" s="7">
        <v>0</v>
      </c>
      <c r="O1006" s="7">
        <v>0</v>
      </c>
      <c r="P1006" s="7">
        <v>0</v>
      </c>
      <c r="Q1006" s="7"/>
      <c r="R1006" s="7">
        <v>0</v>
      </c>
      <c r="S1006" s="7">
        <v>0</v>
      </c>
      <c r="T1006" s="7">
        <v>0</v>
      </c>
      <c r="U1006" s="7"/>
      <c r="V1006" s="7">
        <v>0</v>
      </c>
      <c r="W1006" s="7">
        <v>0</v>
      </c>
      <c r="X1006" s="7">
        <v>0</v>
      </c>
      <c r="Y1006" s="7"/>
      <c r="Z1006" s="7">
        <v>0</v>
      </c>
      <c r="AA1006" s="7">
        <v>0</v>
      </c>
      <c r="AB1006" s="7">
        <v>0</v>
      </c>
      <c r="AC1006" s="7"/>
      <c r="AD1006" s="7">
        <v>0</v>
      </c>
      <c r="AE1006" s="7">
        <v>0</v>
      </c>
      <c r="AF1006" s="7">
        <v>0</v>
      </c>
      <c r="AG1006" s="29">
        <v>0</v>
      </c>
      <c r="AH1006" s="7">
        <v>0</v>
      </c>
      <c r="AI1006" s="7">
        <v>0</v>
      </c>
      <c r="AJ1006" s="7">
        <v>0</v>
      </c>
      <c r="AK1006" s="29">
        <v>0</v>
      </c>
      <c r="AL1006" s="7">
        <v>0</v>
      </c>
      <c r="AM1006" s="105">
        <v>0</v>
      </c>
      <c r="AN1006" s="7">
        <v>0</v>
      </c>
      <c r="AO1006" s="11">
        <v>0</v>
      </c>
      <c r="AP1006" s="105">
        <v>0</v>
      </c>
      <c r="AQ1006" s="11">
        <v>0</v>
      </c>
      <c r="AR1006" s="11">
        <v>0</v>
      </c>
      <c r="AS1006" s="11">
        <v>0</v>
      </c>
      <c r="AT1006" s="11">
        <v>0</v>
      </c>
      <c r="AU1006" s="11">
        <v>0</v>
      </c>
      <c r="AV1006" s="11">
        <v>0</v>
      </c>
      <c r="AW1006" s="11">
        <v>0</v>
      </c>
      <c r="AX1006" s="11">
        <v>0</v>
      </c>
      <c r="AZ1006" s="11">
        <v>0</v>
      </c>
      <c r="BA1006" s="11">
        <v>0</v>
      </c>
    </row>
    <row r="1007" spans="1:53" hidden="1" x14ac:dyDescent="0.25">
      <c r="A1007">
        <v>8</v>
      </c>
      <c r="B1007" t="str">
        <f t="shared" si="112"/>
        <v>WR-4720</v>
      </c>
      <c r="C1007" s="2" t="s">
        <v>318</v>
      </c>
      <c r="D1007" s="2" t="str">
        <f t="shared" si="113"/>
        <v>4</v>
      </c>
      <c r="E1007" s="2" t="str">
        <f t="shared" si="114"/>
        <v>47</v>
      </c>
      <c r="F1007" s="2" t="str">
        <f t="shared" si="115"/>
        <v>472</v>
      </c>
      <c r="G1007" s="1" t="s">
        <v>693</v>
      </c>
      <c r="H1007" s="7">
        <v>0</v>
      </c>
      <c r="I1007" s="7"/>
      <c r="J1007" s="7">
        <v>0</v>
      </c>
      <c r="K1007" s="7">
        <v>0</v>
      </c>
      <c r="L1007" s="7">
        <v>0</v>
      </c>
      <c r="M1007" s="7"/>
      <c r="N1007" s="7">
        <v>0</v>
      </c>
      <c r="O1007" s="7">
        <v>0</v>
      </c>
      <c r="P1007" s="7">
        <v>0</v>
      </c>
      <c r="Q1007" s="7"/>
      <c r="R1007" s="7">
        <v>0</v>
      </c>
      <c r="S1007" s="7">
        <v>0</v>
      </c>
      <c r="T1007" s="7">
        <v>0</v>
      </c>
      <c r="U1007" s="7"/>
      <c r="V1007" s="7">
        <v>0</v>
      </c>
      <c r="W1007" s="7">
        <v>0</v>
      </c>
      <c r="X1007" s="7">
        <v>0</v>
      </c>
      <c r="Y1007" s="7"/>
      <c r="Z1007" s="7">
        <v>0</v>
      </c>
      <c r="AA1007" s="7">
        <v>0</v>
      </c>
      <c r="AB1007" s="7">
        <v>0</v>
      </c>
      <c r="AC1007" s="7"/>
      <c r="AD1007" s="7">
        <v>0</v>
      </c>
      <c r="AE1007" s="7">
        <v>0</v>
      </c>
      <c r="AF1007" s="7">
        <v>0</v>
      </c>
      <c r="AG1007" s="29">
        <v>0</v>
      </c>
      <c r="AH1007" s="7">
        <v>0</v>
      </c>
      <c r="AI1007" s="7">
        <v>0</v>
      </c>
      <c r="AJ1007" s="7">
        <v>0</v>
      </c>
      <c r="AK1007" s="29">
        <v>0</v>
      </c>
      <c r="AL1007" s="7">
        <v>0</v>
      </c>
      <c r="AM1007" s="105">
        <v>0</v>
      </c>
      <c r="AN1007" s="7">
        <v>0</v>
      </c>
      <c r="AO1007" s="11">
        <v>0</v>
      </c>
      <c r="AP1007" s="105">
        <v>0</v>
      </c>
      <c r="AQ1007" s="11">
        <v>0</v>
      </c>
      <c r="AR1007" s="11">
        <v>0</v>
      </c>
      <c r="AS1007" s="11">
        <v>0</v>
      </c>
      <c r="AT1007" s="11">
        <v>0</v>
      </c>
      <c r="AU1007" s="11">
        <v>0</v>
      </c>
      <c r="AV1007" s="11">
        <v>0</v>
      </c>
      <c r="AW1007" s="11">
        <v>0</v>
      </c>
      <c r="AX1007" s="11">
        <v>3.4828000000000001</v>
      </c>
      <c r="AZ1007" s="11">
        <v>0</v>
      </c>
      <c r="BA1007" s="11">
        <v>1646.0214900000001</v>
      </c>
    </row>
    <row r="1008" spans="1:53" hidden="1" x14ac:dyDescent="0.25">
      <c r="A1008">
        <v>8</v>
      </c>
      <c r="B1008" t="str">
        <f t="shared" si="112"/>
        <v>WR-4730</v>
      </c>
      <c r="C1008" s="2" t="s">
        <v>318</v>
      </c>
      <c r="D1008" s="2" t="str">
        <f t="shared" si="113"/>
        <v>4</v>
      </c>
      <c r="E1008" s="2" t="str">
        <f t="shared" si="114"/>
        <v>47</v>
      </c>
      <c r="F1008" s="2" t="str">
        <f t="shared" si="115"/>
        <v>473</v>
      </c>
      <c r="G1008" s="1" t="s">
        <v>694</v>
      </c>
      <c r="H1008" s="7">
        <v>0</v>
      </c>
      <c r="I1008" s="7"/>
      <c r="J1008" s="7">
        <v>0</v>
      </c>
      <c r="K1008" s="7">
        <v>0</v>
      </c>
      <c r="L1008" s="7">
        <v>0</v>
      </c>
      <c r="M1008" s="7"/>
      <c r="N1008" s="7">
        <v>0</v>
      </c>
      <c r="O1008" s="7">
        <v>0</v>
      </c>
      <c r="P1008" s="7">
        <v>0</v>
      </c>
      <c r="Q1008" s="7"/>
      <c r="R1008" s="7">
        <v>0</v>
      </c>
      <c r="S1008" s="7">
        <v>0</v>
      </c>
      <c r="T1008" s="7">
        <v>0</v>
      </c>
      <c r="U1008" s="7"/>
      <c r="V1008" s="7">
        <v>0</v>
      </c>
      <c r="W1008" s="7">
        <v>0</v>
      </c>
      <c r="X1008" s="7">
        <v>0</v>
      </c>
      <c r="Y1008" s="7"/>
      <c r="Z1008" s="7">
        <v>0</v>
      </c>
      <c r="AA1008" s="7">
        <v>0</v>
      </c>
      <c r="AB1008" s="7">
        <v>0</v>
      </c>
      <c r="AC1008" s="7"/>
      <c r="AD1008" s="7">
        <v>0</v>
      </c>
      <c r="AE1008" s="7">
        <v>0</v>
      </c>
      <c r="AF1008" s="7">
        <v>0</v>
      </c>
      <c r="AG1008" s="29">
        <v>0</v>
      </c>
      <c r="AH1008" s="7">
        <v>0</v>
      </c>
      <c r="AI1008" s="7">
        <v>0</v>
      </c>
      <c r="AJ1008" s="7">
        <v>0</v>
      </c>
      <c r="AK1008" s="29">
        <v>0</v>
      </c>
      <c r="AL1008" s="7">
        <v>0</v>
      </c>
      <c r="AM1008" s="105">
        <v>0</v>
      </c>
      <c r="AN1008" s="7">
        <v>0</v>
      </c>
      <c r="AO1008" s="11">
        <v>0</v>
      </c>
      <c r="AP1008" s="105">
        <v>0</v>
      </c>
      <c r="AQ1008" s="11">
        <v>0</v>
      </c>
      <c r="AR1008" s="11">
        <v>0</v>
      </c>
      <c r="AS1008" s="11">
        <v>0</v>
      </c>
      <c r="AT1008" s="11">
        <v>0</v>
      </c>
      <c r="AU1008" s="11">
        <v>0</v>
      </c>
      <c r="AV1008" s="11">
        <v>0</v>
      </c>
      <c r="AW1008" s="11">
        <v>0</v>
      </c>
      <c r="AX1008" s="11">
        <v>0</v>
      </c>
      <c r="AZ1008" s="11">
        <v>0</v>
      </c>
      <c r="BA1008" s="11">
        <v>0</v>
      </c>
    </row>
    <row r="1009" spans="1:53" hidden="1" x14ac:dyDescent="0.25">
      <c r="A1009">
        <v>8</v>
      </c>
      <c r="B1009" t="str">
        <f t="shared" si="112"/>
        <v>WR-4740</v>
      </c>
      <c r="C1009" s="2" t="s">
        <v>318</v>
      </c>
      <c r="D1009" s="2" t="str">
        <f t="shared" si="113"/>
        <v>4</v>
      </c>
      <c r="E1009" s="2" t="str">
        <f t="shared" si="114"/>
        <v>47</v>
      </c>
      <c r="F1009" s="2" t="str">
        <f t="shared" si="115"/>
        <v>474</v>
      </c>
      <c r="G1009" s="1" t="s">
        <v>695</v>
      </c>
      <c r="H1009" s="7">
        <v>0</v>
      </c>
      <c r="I1009" s="7"/>
      <c r="J1009" s="7">
        <v>0</v>
      </c>
      <c r="K1009" s="7">
        <v>0</v>
      </c>
      <c r="L1009" s="7">
        <v>0</v>
      </c>
      <c r="M1009" s="7"/>
      <c r="N1009" s="7">
        <v>0</v>
      </c>
      <c r="O1009" s="7">
        <v>0</v>
      </c>
      <c r="P1009" s="7">
        <v>0</v>
      </c>
      <c r="Q1009" s="7"/>
      <c r="R1009" s="7">
        <v>0</v>
      </c>
      <c r="S1009" s="7">
        <v>0</v>
      </c>
      <c r="T1009" s="7">
        <v>0</v>
      </c>
      <c r="U1009" s="7"/>
      <c r="V1009" s="7">
        <v>0</v>
      </c>
      <c r="W1009" s="7">
        <v>0</v>
      </c>
      <c r="X1009" s="7">
        <v>0</v>
      </c>
      <c r="Y1009" s="7"/>
      <c r="Z1009" s="7">
        <v>0</v>
      </c>
      <c r="AA1009" s="7">
        <v>0</v>
      </c>
      <c r="AB1009" s="7">
        <v>0</v>
      </c>
      <c r="AC1009" s="7"/>
      <c r="AD1009" s="7">
        <v>0</v>
      </c>
      <c r="AE1009" s="7">
        <v>0</v>
      </c>
      <c r="AF1009" s="7">
        <v>0</v>
      </c>
      <c r="AG1009" s="29">
        <v>0</v>
      </c>
      <c r="AH1009" s="7">
        <v>0</v>
      </c>
      <c r="AI1009" s="7">
        <v>0</v>
      </c>
      <c r="AJ1009" s="7">
        <v>0</v>
      </c>
      <c r="AK1009" s="29">
        <v>0</v>
      </c>
      <c r="AL1009" s="7">
        <v>0</v>
      </c>
      <c r="AM1009" s="105">
        <v>0</v>
      </c>
      <c r="AN1009" s="7">
        <v>0</v>
      </c>
      <c r="AO1009" s="11">
        <v>0</v>
      </c>
      <c r="AP1009" s="105">
        <v>0</v>
      </c>
      <c r="AQ1009" s="11">
        <v>0</v>
      </c>
      <c r="AR1009" s="11">
        <v>0</v>
      </c>
      <c r="AS1009" s="11">
        <v>0</v>
      </c>
      <c r="AT1009" s="11">
        <v>0</v>
      </c>
      <c r="AU1009" s="11">
        <v>0</v>
      </c>
      <c r="AV1009" s="11">
        <v>0</v>
      </c>
      <c r="AW1009" s="11">
        <v>0</v>
      </c>
      <c r="AX1009" s="11">
        <v>0</v>
      </c>
      <c r="AZ1009" s="11">
        <v>0</v>
      </c>
      <c r="BA1009" s="11">
        <v>0</v>
      </c>
    </row>
    <row r="1010" spans="1:53" hidden="1" x14ac:dyDescent="0.25">
      <c r="A1010">
        <v>8</v>
      </c>
      <c r="B1010" t="str">
        <f t="shared" si="112"/>
        <v>WR-4750</v>
      </c>
      <c r="C1010" s="2" t="s">
        <v>318</v>
      </c>
      <c r="D1010" s="2" t="str">
        <f t="shared" si="113"/>
        <v>4</v>
      </c>
      <c r="E1010" s="2" t="str">
        <f t="shared" si="114"/>
        <v>47</v>
      </c>
      <c r="F1010" s="2" t="str">
        <f t="shared" si="115"/>
        <v>475</v>
      </c>
      <c r="G1010" s="1" t="s">
        <v>696</v>
      </c>
      <c r="H1010" s="7">
        <v>0</v>
      </c>
      <c r="I1010" s="7"/>
      <c r="J1010" s="7">
        <v>0</v>
      </c>
      <c r="K1010" s="7">
        <v>0</v>
      </c>
      <c r="L1010" s="7">
        <v>0</v>
      </c>
      <c r="M1010" s="7"/>
      <c r="N1010" s="7">
        <v>0</v>
      </c>
      <c r="O1010" s="7">
        <v>0</v>
      </c>
      <c r="P1010" s="7">
        <v>0</v>
      </c>
      <c r="Q1010" s="7"/>
      <c r="R1010" s="7">
        <v>0</v>
      </c>
      <c r="S1010" s="7">
        <v>0</v>
      </c>
      <c r="T1010" s="7">
        <v>0</v>
      </c>
      <c r="U1010" s="7"/>
      <c r="V1010" s="7">
        <v>0</v>
      </c>
      <c r="W1010" s="7">
        <v>0</v>
      </c>
      <c r="X1010" s="7">
        <v>0</v>
      </c>
      <c r="Y1010" s="7"/>
      <c r="Z1010" s="7">
        <v>0</v>
      </c>
      <c r="AA1010" s="7">
        <v>0</v>
      </c>
      <c r="AB1010" s="7">
        <v>0</v>
      </c>
      <c r="AC1010" s="7"/>
      <c r="AD1010" s="7">
        <v>0</v>
      </c>
      <c r="AE1010" s="7">
        <v>0</v>
      </c>
      <c r="AF1010" s="7">
        <v>0</v>
      </c>
      <c r="AG1010" s="29">
        <v>0</v>
      </c>
      <c r="AH1010" s="7">
        <v>0</v>
      </c>
      <c r="AI1010" s="7">
        <v>0</v>
      </c>
      <c r="AJ1010" s="7">
        <v>0</v>
      </c>
      <c r="AK1010" s="29">
        <v>0</v>
      </c>
      <c r="AL1010" s="7">
        <v>0</v>
      </c>
      <c r="AM1010" s="105">
        <v>0</v>
      </c>
      <c r="AN1010" s="7">
        <v>0</v>
      </c>
      <c r="AO1010" s="11">
        <v>0</v>
      </c>
      <c r="AP1010" s="105">
        <v>0</v>
      </c>
      <c r="AQ1010" s="11">
        <v>0</v>
      </c>
      <c r="AR1010" s="11">
        <v>0</v>
      </c>
      <c r="AS1010" s="11">
        <v>0</v>
      </c>
      <c r="AT1010" s="11">
        <v>0</v>
      </c>
      <c r="AU1010" s="11">
        <v>0</v>
      </c>
      <c r="AV1010" s="11">
        <v>0</v>
      </c>
      <c r="AW1010" s="11">
        <v>0</v>
      </c>
      <c r="AX1010" s="11">
        <v>0</v>
      </c>
      <c r="AZ1010" s="11">
        <v>0</v>
      </c>
      <c r="BA1010" s="11">
        <v>0</v>
      </c>
    </row>
    <row r="1011" spans="1:53" hidden="1" x14ac:dyDescent="0.25">
      <c r="A1011">
        <v>8</v>
      </c>
      <c r="B1011" t="str">
        <f t="shared" si="112"/>
        <v>WR-4760</v>
      </c>
      <c r="C1011" s="2" t="s">
        <v>318</v>
      </c>
      <c r="D1011" s="2" t="str">
        <f t="shared" ref="D1011:D1019" si="116">LEFT($G1011,1)</f>
        <v>4</v>
      </c>
      <c r="E1011" s="2" t="str">
        <f t="shared" ref="E1011:E1019" si="117">LEFT($G1011,2)</f>
        <v>47</v>
      </c>
      <c r="F1011" s="2" t="str">
        <f t="shared" ref="F1011:F1019" si="118">LEFT($G1011,3)</f>
        <v>476</v>
      </c>
      <c r="G1011" s="1" t="s">
        <v>697</v>
      </c>
      <c r="H1011" s="7">
        <v>0</v>
      </c>
      <c r="I1011" s="7"/>
      <c r="J1011" s="7">
        <v>0</v>
      </c>
      <c r="K1011" s="7">
        <v>0</v>
      </c>
      <c r="L1011" s="7">
        <v>0</v>
      </c>
      <c r="M1011" s="7"/>
      <c r="N1011" s="7">
        <v>0</v>
      </c>
      <c r="O1011" s="7">
        <v>0</v>
      </c>
      <c r="P1011" s="7">
        <v>0</v>
      </c>
      <c r="Q1011" s="7"/>
      <c r="R1011" s="7">
        <v>0</v>
      </c>
      <c r="S1011" s="7">
        <v>0</v>
      </c>
      <c r="T1011" s="7">
        <v>0</v>
      </c>
      <c r="U1011" s="7"/>
      <c r="V1011" s="7">
        <v>0</v>
      </c>
      <c r="W1011" s="7">
        <v>0</v>
      </c>
      <c r="X1011" s="7">
        <v>0</v>
      </c>
      <c r="Y1011" s="7"/>
      <c r="Z1011" s="7">
        <v>0</v>
      </c>
      <c r="AA1011" s="7">
        <v>0</v>
      </c>
      <c r="AB1011" s="7">
        <v>0</v>
      </c>
      <c r="AC1011" s="7"/>
      <c r="AD1011" s="7">
        <v>866.50400000000002</v>
      </c>
      <c r="AE1011" s="7">
        <v>866.50400000000002</v>
      </c>
      <c r="AF1011" s="7">
        <v>0</v>
      </c>
      <c r="AG1011" s="29">
        <v>463.87700000000001</v>
      </c>
      <c r="AH1011" s="7">
        <v>598.87699999999995</v>
      </c>
      <c r="AI1011" s="7">
        <v>598.87699999999995</v>
      </c>
      <c r="AJ1011" s="7">
        <v>0</v>
      </c>
      <c r="AK1011" s="29">
        <v>0</v>
      </c>
      <c r="AL1011" s="7">
        <v>228</v>
      </c>
      <c r="AM1011" s="105">
        <v>228</v>
      </c>
      <c r="AN1011" s="7">
        <v>0</v>
      </c>
      <c r="AO1011" s="11">
        <v>0</v>
      </c>
      <c r="AP1011" s="105">
        <v>0</v>
      </c>
      <c r="AQ1011" s="11">
        <v>0</v>
      </c>
      <c r="AR1011" s="11">
        <v>200</v>
      </c>
      <c r="AS1011" s="11">
        <v>0</v>
      </c>
      <c r="AT1011" s="11">
        <v>0</v>
      </c>
      <c r="AU1011" s="11">
        <v>0</v>
      </c>
      <c r="AV1011" s="11">
        <v>700</v>
      </c>
      <c r="AW1011" s="11">
        <v>0</v>
      </c>
      <c r="AX1011" s="11">
        <v>0</v>
      </c>
      <c r="AZ1011" s="11">
        <v>700</v>
      </c>
      <c r="BA1011" s="11">
        <v>0</v>
      </c>
    </row>
    <row r="1012" spans="1:53" hidden="1" x14ac:dyDescent="0.25">
      <c r="A1012">
        <v>8</v>
      </c>
      <c r="B1012" t="str">
        <f t="shared" si="112"/>
        <v>WR-4770</v>
      </c>
      <c r="C1012" s="2" t="s">
        <v>318</v>
      </c>
      <c r="D1012" s="2" t="str">
        <f t="shared" si="116"/>
        <v>4</v>
      </c>
      <c r="E1012" s="2" t="str">
        <f t="shared" si="117"/>
        <v>47</v>
      </c>
      <c r="F1012" s="2" t="str">
        <f t="shared" si="118"/>
        <v>477</v>
      </c>
      <c r="G1012" s="1" t="s">
        <v>698</v>
      </c>
      <c r="H1012" s="7">
        <v>0</v>
      </c>
      <c r="I1012" s="7"/>
      <c r="J1012" s="7">
        <v>0</v>
      </c>
      <c r="K1012" s="7">
        <v>0</v>
      </c>
      <c r="L1012" s="7">
        <v>0</v>
      </c>
      <c r="M1012" s="7"/>
      <c r="N1012" s="7">
        <v>0</v>
      </c>
      <c r="O1012" s="7">
        <v>0</v>
      </c>
      <c r="P1012" s="7">
        <v>0</v>
      </c>
      <c r="Q1012" s="7"/>
      <c r="R1012" s="7">
        <v>0</v>
      </c>
      <c r="S1012" s="7">
        <v>0</v>
      </c>
      <c r="T1012" s="7">
        <v>0</v>
      </c>
      <c r="U1012" s="7"/>
      <c r="V1012" s="7">
        <v>0</v>
      </c>
      <c r="W1012" s="7">
        <v>0</v>
      </c>
      <c r="X1012" s="7">
        <v>0</v>
      </c>
      <c r="Y1012" s="7"/>
      <c r="Z1012" s="7">
        <v>0</v>
      </c>
      <c r="AA1012" s="7">
        <v>0</v>
      </c>
      <c r="AB1012" s="7">
        <v>0</v>
      </c>
      <c r="AC1012" s="7"/>
      <c r="AD1012" s="7">
        <v>0</v>
      </c>
      <c r="AE1012" s="7">
        <v>0</v>
      </c>
      <c r="AF1012" s="7">
        <v>0</v>
      </c>
      <c r="AG1012" s="29">
        <v>0</v>
      </c>
      <c r="AH1012" s="7">
        <v>0</v>
      </c>
      <c r="AI1012" s="7">
        <v>0</v>
      </c>
      <c r="AJ1012" s="7">
        <v>0</v>
      </c>
      <c r="AK1012" s="29">
        <v>0</v>
      </c>
      <c r="AL1012" s="7">
        <v>0</v>
      </c>
      <c r="AM1012" s="105">
        <v>0</v>
      </c>
      <c r="AN1012" s="7">
        <v>0</v>
      </c>
      <c r="AO1012" s="11">
        <v>0</v>
      </c>
      <c r="AP1012" s="105">
        <v>0</v>
      </c>
      <c r="AQ1012" s="11">
        <v>0</v>
      </c>
      <c r="AR1012" s="11">
        <v>0</v>
      </c>
      <c r="AS1012" s="11">
        <v>0</v>
      </c>
      <c r="AT1012" s="11">
        <v>0</v>
      </c>
      <c r="AU1012" s="11">
        <v>0</v>
      </c>
      <c r="AV1012" s="11">
        <v>0</v>
      </c>
      <c r="AW1012" s="11">
        <v>0</v>
      </c>
      <c r="AX1012" s="11">
        <v>0</v>
      </c>
      <c r="AZ1012" s="11">
        <v>0</v>
      </c>
      <c r="BA1012" s="11">
        <v>0</v>
      </c>
    </row>
    <row r="1013" spans="1:53" hidden="1" x14ac:dyDescent="0.25">
      <c r="A1013">
        <v>8</v>
      </c>
      <c r="B1013" t="str">
        <f t="shared" si="112"/>
        <v>WR-4780</v>
      </c>
      <c r="C1013" s="2" t="s">
        <v>318</v>
      </c>
      <c r="D1013" s="2" t="str">
        <f t="shared" si="116"/>
        <v>4</v>
      </c>
      <c r="E1013" s="2" t="str">
        <f t="shared" si="117"/>
        <v>47</v>
      </c>
      <c r="F1013" s="2" t="str">
        <f t="shared" si="118"/>
        <v>478</v>
      </c>
      <c r="G1013" s="1" t="s">
        <v>699</v>
      </c>
      <c r="H1013" s="7">
        <v>0</v>
      </c>
      <c r="I1013" s="7"/>
      <c r="J1013" s="7">
        <v>0</v>
      </c>
      <c r="K1013" s="7">
        <v>0</v>
      </c>
      <c r="L1013" s="7">
        <v>0</v>
      </c>
      <c r="M1013" s="7"/>
      <c r="N1013" s="7">
        <v>0</v>
      </c>
      <c r="O1013" s="7">
        <v>0</v>
      </c>
      <c r="P1013" s="7">
        <v>0</v>
      </c>
      <c r="Q1013" s="7"/>
      <c r="R1013" s="7">
        <v>0</v>
      </c>
      <c r="S1013" s="7">
        <v>0</v>
      </c>
      <c r="T1013" s="7">
        <v>0</v>
      </c>
      <c r="U1013" s="7"/>
      <c r="V1013" s="7">
        <v>0</v>
      </c>
      <c r="W1013" s="7">
        <v>0</v>
      </c>
      <c r="X1013" s="7">
        <v>0</v>
      </c>
      <c r="Y1013" s="7"/>
      <c r="Z1013" s="7">
        <v>0</v>
      </c>
      <c r="AA1013" s="7">
        <v>0</v>
      </c>
      <c r="AB1013" s="7">
        <v>0</v>
      </c>
      <c r="AC1013" s="7"/>
      <c r="AD1013" s="7">
        <v>93.006460000000004</v>
      </c>
      <c r="AE1013" s="7">
        <v>93.006460000000004</v>
      </c>
      <c r="AF1013" s="7">
        <v>8215.2272300000004</v>
      </c>
      <c r="AG1013" s="29">
        <v>8179.0609700000005</v>
      </c>
      <c r="AH1013" s="7">
        <v>8192.9032399999996</v>
      </c>
      <c r="AI1013" s="7">
        <v>8192.9032399999996</v>
      </c>
      <c r="AJ1013" s="7">
        <v>4990</v>
      </c>
      <c r="AK1013" s="29">
        <v>6437</v>
      </c>
      <c r="AL1013" s="7">
        <v>6445.1240099999995</v>
      </c>
      <c r="AM1013" s="105">
        <v>6445.2520600000007</v>
      </c>
      <c r="AN1013" s="7">
        <v>38250</v>
      </c>
      <c r="AO1013" s="11">
        <v>34116.036090000009</v>
      </c>
      <c r="AP1013" s="105">
        <v>2198.0360900000001</v>
      </c>
      <c r="AQ1013" s="11">
        <v>2198.0360900000001</v>
      </c>
      <c r="AR1013" s="11">
        <v>22333.72954</v>
      </c>
      <c r="AS1013" s="11">
        <v>2187.3083900000001</v>
      </c>
      <c r="AT1013" s="11">
        <v>2187.3083900000001</v>
      </c>
      <c r="AU1013" s="11">
        <v>2187.3083900000001</v>
      </c>
      <c r="AV1013" s="11">
        <v>2233.91</v>
      </c>
      <c r="AW1013" s="11">
        <v>6840.3480400000008</v>
      </c>
      <c r="AX1013" s="11">
        <v>6838.9980400000004</v>
      </c>
      <c r="AZ1013" s="11">
        <v>2297.04855</v>
      </c>
      <c r="BA1013" s="11">
        <v>2352.2024299999998</v>
      </c>
    </row>
    <row r="1014" spans="1:53" hidden="1" x14ac:dyDescent="0.25">
      <c r="A1014">
        <v>8</v>
      </c>
      <c r="B1014" t="str">
        <f t="shared" si="112"/>
        <v>WR-4811</v>
      </c>
      <c r="C1014" s="2" t="s">
        <v>318</v>
      </c>
      <c r="D1014" s="2" t="str">
        <f t="shared" si="116"/>
        <v>4</v>
      </c>
      <c r="E1014" s="2" t="str">
        <f t="shared" si="117"/>
        <v>48</v>
      </c>
      <c r="F1014" s="2" t="str">
        <f t="shared" si="118"/>
        <v>481</v>
      </c>
      <c r="G1014" s="1" t="s">
        <v>701</v>
      </c>
      <c r="H1014" s="7">
        <v>0</v>
      </c>
      <c r="I1014" s="7"/>
      <c r="J1014" s="7">
        <v>0</v>
      </c>
      <c r="K1014" s="7">
        <v>0</v>
      </c>
      <c r="L1014" s="7">
        <v>0</v>
      </c>
      <c r="M1014" s="7"/>
      <c r="N1014" s="7">
        <v>0</v>
      </c>
      <c r="O1014" s="7">
        <v>0</v>
      </c>
      <c r="P1014" s="7">
        <v>0</v>
      </c>
      <c r="Q1014" s="7"/>
      <c r="R1014" s="7">
        <v>0</v>
      </c>
      <c r="S1014" s="7">
        <v>0</v>
      </c>
      <c r="T1014" s="7">
        <v>0</v>
      </c>
      <c r="U1014" s="7"/>
      <c r="V1014" s="7">
        <v>0</v>
      </c>
      <c r="W1014" s="7">
        <v>0</v>
      </c>
      <c r="X1014" s="7">
        <v>0</v>
      </c>
      <c r="Y1014" s="7"/>
      <c r="Z1014" s="7">
        <v>0</v>
      </c>
      <c r="AA1014" s="7">
        <v>0</v>
      </c>
      <c r="AB1014" s="7">
        <v>0</v>
      </c>
      <c r="AC1014" s="7"/>
      <c r="AD1014" s="7">
        <v>0</v>
      </c>
      <c r="AE1014" s="7">
        <v>0</v>
      </c>
      <c r="AF1014" s="7">
        <v>0</v>
      </c>
      <c r="AG1014" s="29">
        <v>60</v>
      </c>
      <c r="AH1014" s="7">
        <v>60.76</v>
      </c>
      <c r="AI1014" s="7">
        <v>60.76</v>
      </c>
      <c r="AJ1014" s="7">
        <v>0</v>
      </c>
      <c r="AK1014" s="29">
        <v>8</v>
      </c>
      <c r="AL1014" s="7">
        <v>346.56248000000005</v>
      </c>
      <c r="AM1014" s="105">
        <v>346.56247999999999</v>
      </c>
      <c r="AN1014" s="7">
        <v>62.5</v>
      </c>
      <c r="AO1014" s="11">
        <v>404.66769000000005</v>
      </c>
      <c r="AP1014" s="105">
        <v>409.87116000000003</v>
      </c>
      <c r="AQ1014" s="11">
        <v>409.87115999999997</v>
      </c>
      <c r="AR1014" s="11">
        <v>381.18495999999999</v>
      </c>
      <c r="AS1014" s="11">
        <v>390.10432000000003</v>
      </c>
      <c r="AT1014" s="11">
        <v>392.95341999999994</v>
      </c>
      <c r="AU1014" s="11">
        <v>392.95341999999994</v>
      </c>
      <c r="AV1014" s="11">
        <v>399.30798999999996</v>
      </c>
      <c r="AW1014" s="11">
        <v>417.37378999999999</v>
      </c>
      <c r="AX1014" s="11">
        <v>415.89326999999997</v>
      </c>
      <c r="AZ1014" s="11">
        <v>400.57699999999994</v>
      </c>
      <c r="BA1014" s="11">
        <v>393.33937999999995</v>
      </c>
    </row>
    <row r="1015" spans="1:53" hidden="1" x14ac:dyDescent="0.25">
      <c r="A1015">
        <v>8</v>
      </c>
      <c r="B1015" t="str">
        <f t="shared" si="112"/>
        <v>WR-4812</v>
      </c>
      <c r="C1015" s="2" t="s">
        <v>318</v>
      </c>
      <c r="D1015" s="2" t="str">
        <f t="shared" si="116"/>
        <v>4</v>
      </c>
      <c r="E1015" s="2" t="str">
        <f t="shared" si="117"/>
        <v>48</v>
      </c>
      <c r="F1015" s="2" t="str">
        <f t="shared" si="118"/>
        <v>481</v>
      </c>
      <c r="G1015" s="1" t="s">
        <v>702</v>
      </c>
      <c r="H1015" s="7">
        <v>0</v>
      </c>
      <c r="I1015" s="7"/>
      <c r="J1015" s="7">
        <v>0</v>
      </c>
      <c r="K1015" s="7">
        <v>0</v>
      </c>
      <c r="L1015" s="7">
        <v>0</v>
      </c>
      <c r="M1015" s="7"/>
      <c r="N1015" s="7">
        <v>0</v>
      </c>
      <c r="O1015" s="7">
        <v>0</v>
      </c>
      <c r="P1015" s="7">
        <v>0</v>
      </c>
      <c r="Q1015" s="7"/>
      <c r="R1015" s="7">
        <v>0</v>
      </c>
      <c r="S1015" s="7">
        <v>0</v>
      </c>
      <c r="T1015" s="7">
        <v>0</v>
      </c>
      <c r="U1015" s="7"/>
      <c r="V1015" s="7">
        <v>0</v>
      </c>
      <c r="W1015" s="7">
        <v>0</v>
      </c>
      <c r="X1015" s="7">
        <v>0</v>
      </c>
      <c r="Y1015" s="7"/>
      <c r="Z1015" s="7">
        <v>0</v>
      </c>
      <c r="AA1015" s="7">
        <v>0</v>
      </c>
      <c r="AB1015" s="7">
        <v>0</v>
      </c>
      <c r="AC1015" s="7"/>
      <c r="AD1015" s="7">
        <v>0</v>
      </c>
      <c r="AE1015" s="7">
        <v>0</v>
      </c>
      <c r="AF1015" s="7">
        <v>0</v>
      </c>
      <c r="AG1015" s="29">
        <v>0</v>
      </c>
      <c r="AH1015" s="7">
        <v>0</v>
      </c>
      <c r="AI1015" s="7">
        <v>0</v>
      </c>
      <c r="AJ1015" s="7">
        <v>0</v>
      </c>
      <c r="AK1015" s="29">
        <v>0</v>
      </c>
      <c r="AL1015" s="7">
        <v>0</v>
      </c>
      <c r="AM1015" s="105">
        <v>0</v>
      </c>
      <c r="AN1015" s="7">
        <v>0</v>
      </c>
      <c r="AO1015" s="11">
        <v>0</v>
      </c>
      <c r="AP1015" s="105">
        <v>0</v>
      </c>
      <c r="AQ1015" s="11">
        <v>0</v>
      </c>
      <c r="AR1015" s="11">
        <v>0</v>
      </c>
      <c r="AS1015" s="11">
        <v>0</v>
      </c>
      <c r="AT1015" s="11">
        <v>0</v>
      </c>
      <c r="AU1015" s="11">
        <v>0</v>
      </c>
      <c r="AV1015" s="11">
        <v>0</v>
      </c>
      <c r="AW1015" s="11">
        <v>0</v>
      </c>
      <c r="AX1015" s="11">
        <v>0</v>
      </c>
      <c r="AZ1015" s="11">
        <v>0</v>
      </c>
      <c r="BA1015" s="11">
        <v>0</v>
      </c>
    </row>
    <row r="1016" spans="1:53" hidden="1" x14ac:dyDescent="0.25">
      <c r="A1016">
        <v>8</v>
      </c>
      <c r="B1016" t="str">
        <f t="shared" si="112"/>
        <v>WR-4821</v>
      </c>
      <c r="C1016" s="2" t="s">
        <v>318</v>
      </c>
      <c r="D1016" s="2" t="str">
        <f t="shared" si="116"/>
        <v>4</v>
      </c>
      <c r="E1016" s="2" t="str">
        <f t="shared" si="117"/>
        <v>48</v>
      </c>
      <c r="F1016" s="2" t="str">
        <f t="shared" si="118"/>
        <v>482</v>
      </c>
      <c r="G1016" s="1" t="s">
        <v>703</v>
      </c>
      <c r="H1016" s="7">
        <v>0</v>
      </c>
      <c r="I1016" s="7"/>
      <c r="J1016" s="7">
        <v>0</v>
      </c>
      <c r="K1016" s="7">
        <v>0</v>
      </c>
      <c r="L1016" s="7">
        <v>0</v>
      </c>
      <c r="M1016" s="7"/>
      <c r="N1016" s="7">
        <v>0</v>
      </c>
      <c r="O1016" s="7">
        <v>0</v>
      </c>
      <c r="P1016" s="7">
        <v>0</v>
      </c>
      <c r="Q1016" s="7"/>
      <c r="R1016" s="7">
        <v>0</v>
      </c>
      <c r="S1016" s="7">
        <v>0</v>
      </c>
      <c r="T1016" s="7">
        <v>0</v>
      </c>
      <c r="U1016" s="7"/>
      <c r="V1016" s="7">
        <v>0</v>
      </c>
      <c r="W1016" s="7">
        <v>0</v>
      </c>
      <c r="X1016" s="7">
        <v>0</v>
      </c>
      <c r="Y1016" s="7"/>
      <c r="Z1016" s="7">
        <v>0</v>
      </c>
      <c r="AA1016" s="7">
        <v>0</v>
      </c>
      <c r="AB1016" s="7">
        <v>0</v>
      </c>
      <c r="AC1016" s="7"/>
      <c r="AD1016" s="7">
        <v>0</v>
      </c>
      <c r="AE1016" s="7">
        <v>0</v>
      </c>
      <c r="AF1016" s="7">
        <v>0</v>
      </c>
      <c r="AG1016" s="29">
        <v>0</v>
      </c>
      <c r="AH1016" s="7">
        <v>0</v>
      </c>
      <c r="AI1016" s="7">
        <v>0</v>
      </c>
      <c r="AJ1016" s="7">
        <v>0</v>
      </c>
      <c r="AK1016" s="29">
        <v>0</v>
      </c>
      <c r="AL1016" s="7">
        <v>566.5718700000001</v>
      </c>
      <c r="AM1016" s="105">
        <v>566.57186999999999</v>
      </c>
      <c r="AN1016" s="7">
        <v>45.464489999999998</v>
      </c>
      <c r="AO1016" s="11">
        <v>775.98113999999998</v>
      </c>
      <c r="AP1016" s="105">
        <v>869.16179</v>
      </c>
      <c r="AQ1016" s="11">
        <v>869.16179000000011</v>
      </c>
      <c r="AR1016" s="11">
        <v>776.26028999999994</v>
      </c>
      <c r="AS1016" s="11">
        <v>752.57920369999988</v>
      </c>
      <c r="AT1016" s="11">
        <v>778.88323000000003</v>
      </c>
      <c r="AU1016" s="11">
        <v>778.88323000000003</v>
      </c>
      <c r="AV1016" s="11">
        <v>842.71827369999983</v>
      </c>
      <c r="AW1016" s="11">
        <v>874.4221500000001</v>
      </c>
      <c r="AX1016" s="11">
        <v>878.51432000000011</v>
      </c>
      <c r="AZ1016" s="11">
        <v>890.97428249999996</v>
      </c>
      <c r="BA1016" s="11">
        <v>899.49661000000003</v>
      </c>
    </row>
    <row r="1017" spans="1:53" hidden="1" x14ac:dyDescent="0.25">
      <c r="A1017">
        <v>8</v>
      </c>
      <c r="B1017" t="str">
        <f t="shared" si="112"/>
        <v>WR-4822</v>
      </c>
      <c r="C1017" s="2" t="s">
        <v>318</v>
      </c>
      <c r="D1017" s="2" t="str">
        <f t="shared" si="116"/>
        <v>4</v>
      </c>
      <c r="E1017" s="2" t="str">
        <f t="shared" si="117"/>
        <v>48</v>
      </c>
      <c r="F1017" s="2" t="str">
        <f t="shared" si="118"/>
        <v>482</v>
      </c>
      <c r="G1017" s="1" t="s">
        <v>704</v>
      </c>
      <c r="H1017" s="7">
        <v>0</v>
      </c>
      <c r="I1017" s="7"/>
      <c r="J1017" s="7">
        <v>0</v>
      </c>
      <c r="K1017" s="7">
        <v>0</v>
      </c>
      <c r="L1017" s="7">
        <v>0</v>
      </c>
      <c r="M1017" s="7"/>
      <c r="N1017" s="7">
        <v>0</v>
      </c>
      <c r="O1017" s="7">
        <v>0</v>
      </c>
      <c r="P1017" s="7">
        <v>0</v>
      </c>
      <c r="Q1017" s="7"/>
      <c r="R1017" s="7">
        <v>0</v>
      </c>
      <c r="S1017" s="7">
        <v>0</v>
      </c>
      <c r="T1017" s="7">
        <v>0</v>
      </c>
      <c r="U1017" s="7"/>
      <c r="V1017" s="7">
        <v>0</v>
      </c>
      <c r="W1017" s="7">
        <v>0</v>
      </c>
      <c r="X1017" s="7">
        <v>0</v>
      </c>
      <c r="Y1017" s="7"/>
      <c r="Z1017" s="7">
        <v>0</v>
      </c>
      <c r="AA1017" s="7">
        <v>0</v>
      </c>
      <c r="AB1017" s="7">
        <v>0</v>
      </c>
      <c r="AC1017" s="7"/>
      <c r="AD1017" s="7">
        <v>367.50650999999999</v>
      </c>
      <c r="AE1017" s="7">
        <v>367.50650999999999</v>
      </c>
      <c r="AF1017" s="7">
        <v>358.93414000000007</v>
      </c>
      <c r="AG1017" s="29">
        <v>754.13803000000007</v>
      </c>
      <c r="AH1017" s="7">
        <v>805.78743999999995</v>
      </c>
      <c r="AI1017" s="7">
        <v>805.78743999999995</v>
      </c>
      <c r="AJ1017" s="7">
        <v>700</v>
      </c>
      <c r="AK1017" s="29">
        <v>1049.4796699999999</v>
      </c>
      <c r="AL1017" s="7">
        <v>1049.4796699999999</v>
      </c>
      <c r="AM1017" s="105">
        <v>1049.4796699999999</v>
      </c>
      <c r="AN1017" s="7">
        <v>100</v>
      </c>
      <c r="AO1017" s="11">
        <v>183.05500000000001</v>
      </c>
      <c r="AP1017" s="105">
        <v>183.05500000000001</v>
      </c>
      <c r="AQ1017" s="11">
        <v>183.05500000000001</v>
      </c>
      <c r="AR1017" s="11">
        <v>100</v>
      </c>
      <c r="AS1017" s="11">
        <v>113.157</v>
      </c>
      <c r="AT1017" s="11">
        <v>124.66500000000001</v>
      </c>
      <c r="AU1017" s="11">
        <v>124.66500000000001</v>
      </c>
      <c r="AV1017" s="11">
        <v>132</v>
      </c>
      <c r="AW1017" s="11">
        <v>3116.3190236</v>
      </c>
      <c r="AX1017" s="11">
        <v>3348.6642168999997</v>
      </c>
      <c r="AZ1017" s="11">
        <v>8279</v>
      </c>
      <c r="BA1017" s="11">
        <v>7616.2478016000005</v>
      </c>
    </row>
    <row r="1018" spans="1:53" hidden="1" x14ac:dyDescent="0.25">
      <c r="A1018">
        <v>8</v>
      </c>
      <c r="B1018" t="str">
        <f t="shared" si="112"/>
        <v>WR-4830</v>
      </c>
      <c r="C1018" s="2" t="s">
        <v>318</v>
      </c>
      <c r="D1018" s="2" t="str">
        <f t="shared" si="116"/>
        <v>4</v>
      </c>
      <c r="E1018" s="2" t="str">
        <f t="shared" si="117"/>
        <v>48</v>
      </c>
      <c r="F1018" s="2" t="str">
        <f t="shared" si="118"/>
        <v>483</v>
      </c>
      <c r="G1018" s="1" t="s">
        <v>970</v>
      </c>
      <c r="H1018" s="7">
        <v>0</v>
      </c>
      <c r="I1018" s="7"/>
      <c r="J1018" s="7">
        <v>0</v>
      </c>
      <c r="K1018" s="7">
        <v>0</v>
      </c>
      <c r="L1018" s="7">
        <v>0</v>
      </c>
      <c r="M1018" s="7"/>
      <c r="N1018" s="7">
        <v>0</v>
      </c>
      <c r="O1018" s="7">
        <v>0</v>
      </c>
      <c r="P1018" s="7">
        <v>0</v>
      </c>
      <c r="Q1018" s="7"/>
      <c r="R1018" s="7">
        <v>0</v>
      </c>
      <c r="S1018" s="7">
        <v>0</v>
      </c>
      <c r="T1018" s="7">
        <v>0</v>
      </c>
      <c r="U1018" s="7"/>
      <c r="V1018" s="7">
        <v>0</v>
      </c>
      <c r="W1018" s="7">
        <v>0</v>
      </c>
      <c r="X1018" s="7">
        <v>0</v>
      </c>
      <c r="Y1018" s="7"/>
      <c r="Z1018" s="7">
        <v>0</v>
      </c>
      <c r="AA1018" s="7">
        <v>0</v>
      </c>
      <c r="AB1018" s="7">
        <v>0</v>
      </c>
      <c r="AC1018" s="7"/>
      <c r="AD1018" s="7">
        <v>0</v>
      </c>
      <c r="AE1018" s="7">
        <v>0</v>
      </c>
      <c r="AF1018" s="7">
        <v>0</v>
      </c>
      <c r="AG1018" s="29">
        <v>0</v>
      </c>
      <c r="AH1018" s="7">
        <v>0</v>
      </c>
      <c r="AI1018" s="7">
        <v>0</v>
      </c>
      <c r="AJ1018" s="7">
        <v>0</v>
      </c>
      <c r="AK1018" s="29">
        <v>0</v>
      </c>
      <c r="AL1018" s="7">
        <v>0</v>
      </c>
      <c r="AM1018" s="105">
        <v>0</v>
      </c>
      <c r="AN1018" s="7">
        <v>0</v>
      </c>
      <c r="AO1018" s="11">
        <v>0</v>
      </c>
      <c r="AP1018" s="105">
        <v>0</v>
      </c>
      <c r="AQ1018" s="11">
        <v>0</v>
      </c>
      <c r="AR1018" s="11">
        <v>0</v>
      </c>
      <c r="AS1018" s="11">
        <v>0</v>
      </c>
      <c r="AT1018" s="11">
        <v>0</v>
      </c>
      <c r="AU1018" s="11"/>
      <c r="AV1018" s="11">
        <v>0</v>
      </c>
      <c r="AW1018" s="11">
        <v>0</v>
      </c>
      <c r="AX1018" s="11"/>
      <c r="AZ1018" s="11"/>
      <c r="BA1018" s="11"/>
    </row>
    <row r="1019" spans="1:53" hidden="1" x14ac:dyDescent="0.25">
      <c r="A1019">
        <v>8</v>
      </c>
      <c r="B1019" t="str">
        <f t="shared" si="112"/>
        <v>WR-4840</v>
      </c>
      <c r="C1019" s="2" t="s">
        <v>318</v>
      </c>
      <c r="D1019" s="2" t="str">
        <f t="shared" si="116"/>
        <v>4</v>
      </c>
      <c r="E1019" s="2" t="str">
        <f t="shared" si="117"/>
        <v>48</v>
      </c>
      <c r="F1019" s="2" t="str">
        <f t="shared" si="118"/>
        <v>484</v>
      </c>
      <c r="G1019" s="1" t="s">
        <v>705</v>
      </c>
      <c r="H1019" s="7">
        <v>0</v>
      </c>
      <c r="I1019" s="7"/>
      <c r="J1019" s="7">
        <v>0</v>
      </c>
      <c r="K1019" s="7">
        <v>0</v>
      </c>
      <c r="L1019" s="7">
        <v>0</v>
      </c>
      <c r="M1019" s="7"/>
      <c r="N1019" s="7">
        <v>0</v>
      </c>
      <c r="O1019" s="7">
        <v>0</v>
      </c>
      <c r="P1019" s="7">
        <v>0</v>
      </c>
      <c r="Q1019" s="7"/>
      <c r="R1019" s="7">
        <v>0</v>
      </c>
      <c r="S1019" s="7">
        <v>0</v>
      </c>
      <c r="T1019" s="7">
        <v>0</v>
      </c>
      <c r="U1019" s="7"/>
      <c r="V1019" s="7">
        <v>0</v>
      </c>
      <c r="W1019" s="7">
        <v>0</v>
      </c>
      <c r="X1019" s="7">
        <v>0</v>
      </c>
      <c r="Y1019" s="7"/>
      <c r="Z1019" s="7">
        <v>0</v>
      </c>
      <c r="AA1019" s="7">
        <v>0</v>
      </c>
      <c r="AB1019" s="7">
        <v>0</v>
      </c>
      <c r="AC1019" s="7"/>
      <c r="AD1019" s="7">
        <v>0</v>
      </c>
      <c r="AE1019" s="7">
        <v>0</v>
      </c>
      <c r="AF1019" s="7">
        <v>3691</v>
      </c>
      <c r="AG1019" s="29">
        <v>5058</v>
      </c>
      <c r="AH1019" s="7">
        <v>5911</v>
      </c>
      <c r="AI1019" s="7">
        <v>5911</v>
      </c>
      <c r="AJ1019" s="7">
        <v>3739</v>
      </c>
      <c r="AK1019" s="29">
        <v>3390.5742999999998</v>
      </c>
      <c r="AL1019" s="7">
        <v>4118.3679000000002</v>
      </c>
      <c r="AM1019" s="105">
        <v>4118.3679000000002</v>
      </c>
      <c r="AN1019" s="7">
        <v>3742</v>
      </c>
      <c r="AO1019" s="11">
        <v>3867</v>
      </c>
      <c r="AP1019" s="105">
        <v>4106.3796999999995</v>
      </c>
      <c r="AQ1019" s="11">
        <v>4106.3796999999995</v>
      </c>
      <c r="AR1019" s="11">
        <v>3788</v>
      </c>
      <c r="AS1019" s="11">
        <v>5691</v>
      </c>
      <c r="AT1019" s="11">
        <v>5743.1440300000004</v>
      </c>
      <c r="AU1019" s="11">
        <v>5743.1440300000004</v>
      </c>
      <c r="AV1019" s="11">
        <v>4953.0000005000002</v>
      </c>
      <c r="AW1019" s="11">
        <v>5847.2876000000006</v>
      </c>
      <c r="AX1019" s="11">
        <v>5904.4570899999999</v>
      </c>
      <c r="AZ1019" s="11">
        <v>5276.00047</v>
      </c>
      <c r="BA1019" s="11">
        <v>11689.22012</v>
      </c>
    </row>
    <row r="1020" spans="1:53" hidden="1" x14ac:dyDescent="0.25">
      <c r="A1020">
        <v>8</v>
      </c>
      <c r="B1020" t="str">
        <f t="shared" si="112"/>
        <v>WR-4851</v>
      </c>
      <c r="C1020" s="2" t="s">
        <v>318</v>
      </c>
      <c r="D1020" s="2" t="s">
        <v>2156</v>
      </c>
      <c r="E1020" s="2" t="s">
        <v>3416</v>
      </c>
      <c r="F1020" s="2" t="s">
        <v>3443</v>
      </c>
      <c r="G1020" s="3" t="s">
        <v>706</v>
      </c>
      <c r="H1020" s="7">
        <v>0</v>
      </c>
      <c r="I1020" s="7"/>
      <c r="J1020" s="7">
        <v>0</v>
      </c>
      <c r="K1020" s="7">
        <v>0</v>
      </c>
      <c r="L1020" s="7">
        <v>0</v>
      </c>
      <c r="M1020" s="7"/>
      <c r="N1020" s="7">
        <v>0</v>
      </c>
      <c r="O1020" s="7">
        <v>0</v>
      </c>
      <c r="P1020" s="7">
        <v>0</v>
      </c>
      <c r="Q1020" s="7"/>
      <c r="R1020" s="7">
        <v>0</v>
      </c>
      <c r="S1020" s="7">
        <v>0</v>
      </c>
      <c r="T1020" s="7">
        <v>0</v>
      </c>
      <c r="U1020" s="7"/>
      <c r="V1020" s="7">
        <v>0</v>
      </c>
      <c r="W1020" s="7">
        <v>0</v>
      </c>
      <c r="X1020" s="7">
        <v>0</v>
      </c>
      <c r="Y1020" s="7"/>
      <c r="Z1020" s="7">
        <v>0</v>
      </c>
      <c r="AA1020" s="7">
        <v>0</v>
      </c>
      <c r="AB1020" s="7">
        <v>0</v>
      </c>
      <c r="AC1020" s="7"/>
      <c r="AD1020" s="7">
        <v>0</v>
      </c>
      <c r="AE1020" s="7">
        <v>0</v>
      </c>
      <c r="AF1020" s="7">
        <v>0</v>
      </c>
      <c r="AG1020" s="29">
        <v>0</v>
      </c>
      <c r="AH1020" s="7">
        <v>0</v>
      </c>
      <c r="AI1020" s="7">
        <v>0</v>
      </c>
      <c r="AJ1020" s="7">
        <v>0</v>
      </c>
      <c r="AK1020" s="29">
        <v>0</v>
      </c>
      <c r="AL1020" s="7">
        <v>0</v>
      </c>
      <c r="AM1020" s="105">
        <v>0</v>
      </c>
      <c r="AN1020" s="7">
        <v>-90</v>
      </c>
      <c r="AO1020" s="11">
        <v>0</v>
      </c>
      <c r="AP1020" s="105">
        <v>0</v>
      </c>
      <c r="AQ1020" s="11">
        <v>0</v>
      </c>
      <c r="AR1020" s="11">
        <v>0</v>
      </c>
      <c r="AS1020" s="11">
        <v>0</v>
      </c>
      <c r="AT1020" s="11">
        <v>0</v>
      </c>
      <c r="AU1020" s="11">
        <v>0</v>
      </c>
      <c r="AV1020" s="11">
        <v>0</v>
      </c>
      <c r="AW1020" s="11">
        <v>0</v>
      </c>
      <c r="AX1020" s="11">
        <v>0</v>
      </c>
      <c r="AZ1020" s="11">
        <v>0</v>
      </c>
      <c r="BA1020" s="11">
        <v>0</v>
      </c>
    </row>
    <row r="1021" spans="1:53" hidden="1" x14ac:dyDescent="0.25">
      <c r="A1021">
        <v>8</v>
      </c>
      <c r="B1021" t="str">
        <f t="shared" si="112"/>
        <v>WR-4852</v>
      </c>
      <c r="C1021" s="2" t="s">
        <v>318</v>
      </c>
      <c r="D1021" s="2" t="s">
        <v>2156</v>
      </c>
      <c r="E1021" s="2" t="s">
        <v>3416</v>
      </c>
      <c r="F1021" s="2" t="s">
        <v>3443</v>
      </c>
      <c r="G1021" s="3" t="s">
        <v>707</v>
      </c>
      <c r="H1021" s="7">
        <v>0</v>
      </c>
      <c r="I1021" s="7"/>
      <c r="J1021" s="7">
        <v>0</v>
      </c>
      <c r="K1021" s="7">
        <v>0</v>
      </c>
      <c r="L1021" s="7">
        <v>0</v>
      </c>
      <c r="M1021" s="7"/>
      <c r="N1021" s="7">
        <v>0</v>
      </c>
      <c r="O1021" s="7">
        <v>0</v>
      </c>
      <c r="P1021" s="7">
        <v>0</v>
      </c>
      <c r="Q1021" s="7"/>
      <c r="R1021" s="7">
        <v>0</v>
      </c>
      <c r="S1021" s="7">
        <v>0</v>
      </c>
      <c r="T1021" s="7">
        <v>0</v>
      </c>
      <c r="U1021" s="7"/>
      <c r="V1021" s="7">
        <v>0</v>
      </c>
      <c r="W1021" s="7">
        <v>0</v>
      </c>
      <c r="X1021" s="7">
        <v>0</v>
      </c>
      <c r="Y1021" s="7"/>
      <c r="Z1021" s="7">
        <v>0</v>
      </c>
      <c r="AA1021" s="7">
        <v>0</v>
      </c>
      <c r="AB1021" s="7">
        <v>0</v>
      </c>
      <c r="AC1021" s="7"/>
      <c r="AD1021" s="7">
        <v>0</v>
      </c>
      <c r="AE1021" s="7">
        <v>0</v>
      </c>
      <c r="AF1021" s="7">
        <v>0</v>
      </c>
      <c r="AG1021" s="29">
        <v>0</v>
      </c>
      <c r="AH1021" s="7">
        <v>0</v>
      </c>
      <c r="AI1021" s="7">
        <v>0</v>
      </c>
      <c r="AJ1021" s="7">
        <v>0</v>
      </c>
      <c r="AK1021" s="29">
        <v>0</v>
      </c>
      <c r="AL1021" s="7">
        <v>0</v>
      </c>
      <c r="AM1021" s="105">
        <v>0</v>
      </c>
      <c r="AN1021" s="7">
        <v>0</v>
      </c>
      <c r="AO1021" s="11">
        <v>0</v>
      </c>
      <c r="AP1021" s="105">
        <v>0</v>
      </c>
      <c r="AQ1021" s="11">
        <v>0</v>
      </c>
      <c r="AR1021" s="11">
        <v>0</v>
      </c>
      <c r="AS1021" s="11">
        <v>0</v>
      </c>
      <c r="AT1021" s="11">
        <v>0</v>
      </c>
      <c r="AU1021" s="11">
        <v>0</v>
      </c>
      <c r="AV1021" s="11">
        <v>0</v>
      </c>
      <c r="AW1021" s="11">
        <v>0</v>
      </c>
      <c r="AX1021" s="11">
        <v>0</v>
      </c>
      <c r="AZ1021" s="11">
        <v>0</v>
      </c>
      <c r="BA1021" s="11">
        <v>0</v>
      </c>
    </row>
    <row r="1022" spans="1:53" hidden="1" x14ac:dyDescent="0.25">
      <c r="A1022">
        <v>8</v>
      </c>
      <c r="B1022" t="str">
        <f t="shared" si="112"/>
        <v>WR-4853</v>
      </c>
      <c r="C1022" s="2" t="s">
        <v>318</v>
      </c>
      <c r="D1022" s="2" t="str">
        <f t="shared" ref="D1022:D1053" si="119">LEFT($G1022,1)</f>
        <v>4</v>
      </c>
      <c r="E1022" s="2" t="str">
        <f t="shared" ref="E1022:E1053" si="120">LEFT($G1022,2)</f>
        <v>48</v>
      </c>
      <c r="F1022" s="2" t="str">
        <f t="shared" ref="F1022:F1053" si="121">LEFT($G1022,3)</f>
        <v>485</v>
      </c>
      <c r="G1022" s="1" t="s">
        <v>708</v>
      </c>
      <c r="H1022" s="7">
        <v>0</v>
      </c>
      <c r="I1022" s="7"/>
      <c r="J1022" s="7">
        <v>0</v>
      </c>
      <c r="K1022" s="7">
        <v>0</v>
      </c>
      <c r="L1022" s="7">
        <v>0</v>
      </c>
      <c r="M1022" s="7"/>
      <c r="N1022" s="7">
        <v>0</v>
      </c>
      <c r="O1022" s="7">
        <v>0</v>
      </c>
      <c r="P1022" s="7">
        <v>0</v>
      </c>
      <c r="Q1022" s="7"/>
      <c r="R1022" s="7">
        <v>0</v>
      </c>
      <c r="S1022" s="7">
        <v>0</v>
      </c>
      <c r="T1022" s="7">
        <v>0</v>
      </c>
      <c r="U1022" s="7"/>
      <c r="V1022" s="7">
        <v>0</v>
      </c>
      <c r="W1022" s="7">
        <v>0</v>
      </c>
      <c r="X1022" s="7">
        <v>0</v>
      </c>
      <c r="Y1022" s="7"/>
      <c r="Z1022" s="7">
        <v>0</v>
      </c>
      <c r="AA1022" s="7">
        <v>0</v>
      </c>
      <c r="AB1022" s="7">
        <v>0</v>
      </c>
      <c r="AC1022" s="7"/>
      <c r="AD1022" s="7">
        <v>0</v>
      </c>
      <c r="AE1022" s="7">
        <v>0</v>
      </c>
      <c r="AF1022" s="7">
        <v>0</v>
      </c>
      <c r="AG1022" s="29">
        <v>0</v>
      </c>
      <c r="AH1022" s="7">
        <v>0</v>
      </c>
      <c r="AI1022" s="7">
        <v>0</v>
      </c>
      <c r="AJ1022" s="7">
        <v>0</v>
      </c>
      <c r="AK1022" s="29">
        <v>0</v>
      </c>
      <c r="AL1022" s="7">
        <v>0</v>
      </c>
      <c r="AM1022" s="105">
        <v>0</v>
      </c>
      <c r="AN1022" s="7">
        <v>0</v>
      </c>
      <c r="AO1022" s="11">
        <v>0</v>
      </c>
      <c r="AP1022" s="105">
        <v>0</v>
      </c>
      <c r="AQ1022" s="11">
        <v>0</v>
      </c>
      <c r="AR1022" s="11">
        <v>0</v>
      </c>
      <c r="AS1022" s="11">
        <v>0</v>
      </c>
      <c r="AT1022" s="11">
        <v>0</v>
      </c>
      <c r="AU1022" s="11">
        <v>0</v>
      </c>
      <c r="AV1022" s="11">
        <v>0</v>
      </c>
      <c r="AW1022" s="11">
        <v>0</v>
      </c>
      <c r="AX1022" s="11">
        <v>0</v>
      </c>
      <c r="AZ1022" s="11">
        <v>0</v>
      </c>
      <c r="BA1022" s="11">
        <v>0</v>
      </c>
    </row>
    <row r="1023" spans="1:53" hidden="1" x14ac:dyDescent="0.25">
      <c r="A1023">
        <v>8</v>
      </c>
      <c r="B1023" t="str">
        <f t="shared" si="112"/>
        <v>WR-4854</v>
      </c>
      <c r="C1023" s="2" t="s">
        <v>318</v>
      </c>
      <c r="D1023" s="2" t="str">
        <f t="shared" si="119"/>
        <v>4</v>
      </c>
      <c r="E1023" s="2" t="str">
        <f t="shared" si="120"/>
        <v>48</v>
      </c>
      <c r="F1023" s="2" t="str">
        <f t="shared" si="121"/>
        <v>485</v>
      </c>
      <c r="G1023" s="1" t="s">
        <v>709</v>
      </c>
      <c r="H1023" s="7">
        <v>0</v>
      </c>
      <c r="I1023" s="7"/>
      <c r="J1023" s="7">
        <v>0</v>
      </c>
      <c r="K1023" s="7">
        <v>0</v>
      </c>
      <c r="L1023" s="7">
        <v>0</v>
      </c>
      <c r="M1023" s="7"/>
      <c r="N1023" s="7">
        <v>0</v>
      </c>
      <c r="O1023" s="7">
        <v>0</v>
      </c>
      <c r="P1023" s="7">
        <v>0</v>
      </c>
      <c r="Q1023" s="7"/>
      <c r="R1023" s="7">
        <v>0</v>
      </c>
      <c r="S1023" s="7">
        <v>0</v>
      </c>
      <c r="T1023" s="7">
        <v>0</v>
      </c>
      <c r="U1023" s="7"/>
      <c r="V1023" s="7">
        <v>0</v>
      </c>
      <c r="W1023" s="7">
        <v>0</v>
      </c>
      <c r="X1023" s="7">
        <v>0</v>
      </c>
      <c r="Y1023" s="7"/>
      <c r="Z1023" s="7">
        <v>0</v>
      </c>
      <c r="AA1023" s="7">
        <v>0</v>
      </c>
      <c r="AB1023" s="7">
        <v>0</v>
      </c>
      <c r="AC1023" s="7"/>
      <c r="AD1023" s="7">
        <v>0</v>
      </c>
      <c r="AE1023" s="7">
        <v>0</v>
      </c>
      <c r="AF1023" s="7">
        <v>0</v>
      </c>
      <c r="AG1023" s="29">
        <v>0</v>
      </c>
      <c r="AH1023" s="7">
        <v>0</v>
      </c>
      <c r="AI1023" s="7">
        <v>0</v>
      </c>
      <c r="AJ1023" s="7">
        <v>0</v>
      </c>
      <c r="AK1023" s="29">
        <v>0</v>
      </c>
      <c r="AL1023" s="7">
        <v>0</v>
      </c>
      <c r="AM1023" s="105">
        <v>0</v>
      </c>
      <c r="AN1023" s="7">
        <v>0</v>
      </c>
      <c r="AO1023" s="11">
        <v>0</v>
      </c>
      <c r="AP1023" s="105">
        <v>0</v>
      </c>
      <c r="AQ1023" s="11">
        <v>0</v>
      </c>
      <c r="AR1023" s="11">
        <v>0</v>
      </c>
      <c r="AS1023" s="11">
        <v>0</v>
      </c>
      <c r="AT1023" s="11">
        <v>0</v>
      </c>
      <c r="AU1023" s="11">
        <v>0</v>
      </c>
      <c r="AV1023" s="11">
        <v>0</v>
      </c>
      <c r="AW1023" s="11">
        <v>0</v>
      </c>
      <c r="AX1023" s="11">
        <v>0</v>
      </c>
      <c r="AZ1023" s="11">
        <v>0</v>
      </c>
      <c r="BA1023" s="11">
        <v>0</v>
      </c>
    </row>
    <row r="1024" spans="1:53" hidden="1" x14ac:dyDescent="0.25">
      <c r="A1024">
        <v>8</v>
      </c>
      <c r="B1024" t="str">
        <f t="shared" si="112"/>
        <v>WR-4859</v>
      </c>
      <c r="C1024" s="2" t="s">
        <v>318</v>
      </c>
      <c r="D1024" s="2" t="str">
        <f t="shared" si="119"/>
        <v>4</v>
      </c>
      <c r="E1024" s="2" t="str">
        <f t="shared" si="120"/>
        <v>48</v>
      </c>
      <c r="F1024" s="2" t="str">
        <f t="shared" si="121"/>
        <v>485</v>
      </c>
      <c r="G1024" s="1" t="s">
        <v>710</v>
      </c>
      <c r="H1024" s="7">
        <v>0</v>
      </c>
      <c r="I1024" s="7"/>
      <c r="J1024" s="7">
        <v>0</v>
      </c>
      <c r="K1024" s="7">
        <v>0</v>
      </c>
      <c r="L1024" s="7">
        <v>0</v>
      </c>
      <c r="M1024" s="7"/>
      <c r="N1024" s="7">
        <v>0</v>
      </c>
      <c r="O1024" s="7">
        <v>0</v>
      </c>
      <c r="P1024" s="7">
        <v>0</v>
      </c>
      <c r="Q1024" s="7"/>
      <c r="R1024" s="7">
        <v>0</v>
      </c>
      <c r="S1024" s="7">
        <v>0</v>
      </c>
      <c r="T1024" s="7">
        <v>0</v>
      </c>
      <c r="U1024" s="7"/>
      <c r="V1024" s="7">
        <v>0</v>
      </c>
      <c r="W1024" s="7">
        <v>0</v>
      </c>
      <c r="X1024" s="7">
        <v>0</v>
      </c>
      <c r="Y1024" s="7"/>
      <c r="Z1024" s="7">
        <v>0</v>
      </c>
      <c r="AA1024" s="7">
        <v>0</v>
      </c>
      <c r="AB1024" s="7">
        <v>100</v>
      </c>
      <c r="AC1024" s="7"/>
      <c r="AD1024" s="7">
        <v>0</v>
      </c>
      <c r="AE1024" s="7">
        <v>0</v>
      </c>
      <c r="AF1024" s="7">
        <v>0</v>
      </c>
      <c r="AG1024" s="29">
        <v>0</v>
      </c>
      <c r="AH1024" s="7">
        <v>0</v>
      </c>
      <c r="AI1024" s="7">
        <v>0</v>
      </c>
      <c r="AJ1024" s="7">
        <v>0</v>
      </c>
      <c r="AK1024" s="29">
        <v>0</v>
      </c>
      <c r="AL1024" s="7">
        <v>0</v>
      </c>
      <c r="AM1024" s="105">
        <v>0</v>
      </c>
      <c r="AN1024" s="7">
        <v>0</v>
      </c>
      <c r="AO1024" s="11">
        <v>0</v>
      </c>
      <c r="AP1024" s="105">
        <v>0</v>
      </c>
      <c r="AQ1024" s="11">
        <v>0</v>
      </c>
      <c r="AR1024" s="11">
        <v>0</v>
      </c>
      <c r="AS1024" s="11">
        <v>0</v>
      </c>
      <c r="AT1024" s="11">
        <v>0</v>
      </c>
      <c r="AU1024" s="11">
        <v>0</v>
      </c>
      <c r="AV1024" s="11">
        <v>0</v>
      </c>
      <c r="AW1024" s="11">
        <v>0</v>
      </c>
      <c r="AX1024" s="11">
        <v>0</v>
      </c>
      <c r="AZ1024" s="11">
        <v>0</v>
      </c>
      <c r="BA1024" s="11">
        <v>0</v>
      </c>
    </row>
    <row r="1025" spans="1:53" hidden="1" x14ac:dyDescent="0.25">
      <c r="A1025">
        <v>8</v>
      </c>
      <c r="B1025" t="str">
        <f t="shared" si="112"/>
        <v>WR-4900</v>
      </c>
      <c r="C1025" s="2" t="s">
        <v>318</v>
      </c>
      <c r="D1025" s="2" t="str">
        <f t="shared" si="119"/>
        <v>4</v>
      </c>
      <c r="E1025" s="2" t="str">
        <f t="shared" si="120"/>
        <v>49</v>
      </c>
      <c r="F1025" s="2" t="str">
        <f t="shared" si="121"/>
        <v>490</v>
      </c>
      <c r="G1025" s="1" t="s">
        <v>932</v>
      </c>
      <c r="H1025" s="7">
        <v>0</v>
      </c>
      <c r="I1025" s="7"/>
      <c r="J1025" s="7">
        <v>0</v>
      </c>
      <c r="K1025" s="7">
        <v>0</v>
      </c>
      <c r="L1025" s="7">
        <v>0</v>
      </c>
      <c r="M1025" s="7"/>
      <c r="N1025" s="7">
        <v>0</v>
      </c>
      <c r="O1025" s="7">
        <v>0</v>
      </c>
      <c r="P1025" s="7">
        <v>0</v>
      </c>
      <c r="Q1025" s="7"/>
      <c r="R1025" s="7">
        <v>0</v>
      </c>
      <c r="S1025" s="7">
        <v>0</v>
      </c>
      <c r="T1025" s="7">
        <v>0</v>
      </c>
      <c r="U1025" s="7"/>
      <c r="V1025" s="7">
        <v>0</v>
      </c>
      <c r="W1025" s="7">
        <v>0</v>
      </c>
      <c r="X1025" s="7">
        <v>0</v>
      </c>
      <c r="Y1025" s="7"/>
      <c r="Z1025" s="7">
        <v>0</v>
      </c>
      <c r="AA1025" s="7">
        <v>0</v>
      </c>
      <c r="AB1025" s="7">
        <v>0</v>
      </c>
      <c r="AC1025" s="7"/>
      <c r="AD1025" s="7">
        <v>0</v>
      </c>
      <c r="AE1025" s="7">
        <v>0</v>
      </c>
      <c r="AF1025" s="7">
        <v>0</v>
      </c>
      <c r="AG1025" s="29">
        <v>0</v>
      </c>
      <c r="AH1025" s="7">
        <v>0</v>
      </c>
      <c r="AI1025" s="7">
        <v>0</v>
      </c>
      <c r="AJ1025" s="7">
        <v>0</v>
      </c>
      <c r="AK1025" s="29">
        <v>0</v>
      </c>
      <c r="AL1025" s="7">
        <v>0</v>
      </c>
      <c r="AM1025" s="105">
        <v>0</v>
      </c>
      <c r="AN1025" s="7">
        <v>0</v>
      </c>
      <c r="AO1025" s="11">
        <v>0</v>
      </c>
      <c r="AP1025" s="105">
        <v>0</v>
      </c>
      <c r="AQ1025" s="11">
        <v>0</v>
      </c>
      <c r="AR1025" s="11">
        <v>0</v>
      </c>
      <c r="AS1025" s="11">
        <v>0</v>
      </c>
      <c r="AT1025" s="11">
        <v>0</v>
      </c>
      <c r="AU1025" s="11"/>
      <c r="AV1025" s="11">
        <v>0</v>
      </c>
      <c r="AW1025" s="11">
        <v>0</v>
      </c>
      <c r="AX1025" s="11"/>
      <c r="AZ1025" s="11"/>
      <c r="BA1025" s="11"/>
    </row>
    <row r="1026" spans="1:53" hidden="1" x14ac:dyDescent="0.25">
      <c r="A1026">
        <v>8</v>
      </c>
      <c r="B1026" t="str">
        <f t="shared" si="112"/>
        <v>WR-4910</v>
      </c>
      <c r="C1026" s="2" t="s">
        <v>318</v>
      </c>
      <c r="D1026" s="2" t="str">
        <f t="shared" si="119"/>
        <v>4</v>
      </c>
      <c r="E1026" s="2" t="str">
        <f t="shared" si="120"/>
        <v>49</v>
      </c>
      <c r="F1026" s="2" t="str">
        <f t="shared" si="121"/>
        <v>491</v>
      </c>
      <c r="G1026" s="1" t="s">
        <v>971</v>
      </c>
      <c r="H1026" s="7">
        <v>982</v>
      </c>
      <c r="I1026" s="7"/>
      <c r="J1026" s="7">
        <v>232</v>
      </c>
      <c r="K1026" s="7">
        <v>512.52161000000001</v>
      </c>
      <c r="L1026" s="7">
        <v>982</v>
      </c>
      <c r="M1026" s="7"/>
      <c r="N1026" s="7">
        <v>924</v>
      </c>
      <c r="O1026" s="7">
        <v>220</v>
      </c>
      <c r="P1026" s="7">
        <v>232</v>
      </c>
      <c r="Q1026" s="7"/>
      <c r="R1026" s="7">
        <v>232</v>
      </c>
      <c r="S1026" s="7">
        <v>232</v>
      </c>
      <c r="T1026" s="7">
        <v>2122</v>
      </c>
      <c r="U1026" s="7"/>
      <c r="V1026" s="7">
        <v>1434.2987599999999</v>
      </c>
      <c r="W1026" s="7">
        <v>1434.2994800000001</v>
      </c>
      <c r="X1026" s="7">
        <v>2999</v>
      </c>
      <c r="Y1026" s="7"/>
      <c r="Z1026" s="7">
        <v>52328.365310000001</v>
      </c>
      <c r="AA1026" s="7">
        <v>52328.365310000001</v>
      </c>
      <c r="AB1026" s="7">
        <v>0</v>
      </c>
      <c r="AC1026" s="7"/>
      <c r="AD1026" s="7">
        <v>0</v>
      </c>
      <c r="AE1026" s="7">
        <v>0</v>
      </c>
      <c r="AF1026" s="7">
        <v>0</v>
      </c>
      <c r="AG1026" s="29">
        <v>0</v>
      </c>
      <c r="AH1026" s="7">
        <v>0</v>
      </c>
      <c r="AI1026" s="7">
        <v>0</v>
      </c>
      <c r="AJ1026" s="7">
        <v>0</v>
      </c>
      <c r="AK1026" s="29">
        <v>0</v>
      </c>
      <c r="AL1026" s="7">
        <v>0</v>
      </c>
      <c r="AM1026" s="105">
        <v>0</v>
      </c>
      <c r="AN1026" s="7">
        <v>0</v>
      </c>
      <c r="AO1026" s="11">
        <v>0</v>
      </c>
      <c r="AP1026" s="105">
        <v>0</v>
      </c>
      <c r="AQ1026" s="11">
        <v>0</v>
      </c>
      <c r="AR1026" s="11">
        <v>0</v>
      </c>
      <c r="AS1026" s="11">
        <v>0</v>
      </c>
      <c r="AT1026" s="11">
        <v>0</v>
      </c>
      <c r="AU1026" s="11"/>
      <c r="AV1026" s="11">
        <v>0</v>
      </c>
      <c r="AW1026" s="11">
        <v>0</v>
      </c>
      <c r="AX1026" s="11"/>
      <c r="AZ1026" s="11"/>
      <c r="BA1026" s="11"/>
    </row>
    <row r="1027" spans="1:53" hidden="1" x14ac:dyDescent="0.25">
      <c r="A1027">
        <v>8</v>
      </c>
      <c r="B1027" t="str">
        <f t="shared" ref="B1027:B1090" si="122">C1027&amp;"-"&amp;G1027</f>
        <v>WR-4911</v>
      </c>
      <c r="C1027" s="2" t="s">
        <v>318</v>
      </c>
      <c r="D1027" s="2" t="str">
        <f t="shared" si="119"/>
        <v>4</v>
      </c>
      <c r="E1027" s="2" t="str">
        <f t="shared" si="120"/>
        <v>49</v>
      </c>
      <c r="F1027" s="2" t="str">
        <f t="shared" si="121"/>
        <v>491</v>
      </c>
      <c r="G1027" s="1" t="s">
        <v>712</v>
      </c>
      <c r="H1027" s="7">
        <v>0</v>
      </c>
      <c r="I1027" s="7"/>
      <c r="J1027" s="7">
        <v>0</v>
      </c>
      <c r="K1027" s="7">
        <v>0</v>
      </c>
      <c r="L1027" s="7">
        <v>0</v>
      </c>
      <c r="M1027" s="7"/>
      <c r="N1027" s="7">
        <v>0</v>
      </c>
      <c r="O1027" s="7">
        <v>0</v>
      </c>
      <c r="P1027" s="7">
        <v>0</v>
      </c>
      <c r="Q1027" s="7"/>
      <c r="R1027" s="7">
        <v>0</v>
      </c>
      <c r="S1027" s="7">
        <v>0</v>
      </c>
      <c r="T1027" s="7">
        <v>0</v>
      </c>
      <c r="U1027" s="7"/>
      <c r="V1027" s="7">
        <v>0</v>
      </c>
      <c r="W1027" s="7">
        <v>0</v>
      </c>
      <c r="X1027" s="7">
        <v>0</v>
      </c>
      <c r="Y1027" s="7"/>
      <c r="Z1027" s="7">
        <v>0</v>
      </c>
      <c r="AA1027" s="7">
        <v>0</v>
      </c>
      <c r="AB1027" s="7">
        <v>3087.9</v>
      </c>
      <c r="AC1027" s="7"/>
      <c r="AD1027" s="7">
        <v>2559.2142599999997</v>
      </c>
      <c r="AE1027" s="7">
        <v>2559.2142599999997</v>
      </c>
      <c r="AF1027" s="7">
        <v>3601</v>
      </c>
      <c r="AG1027" s="29">
        <v>1937.10851</v>
      </c>
      <c r="AH1027" s="7">
        <v>1937.10851</v>
      </c>
      <c r="AI1027" s="7">
        <v>1937.10851</v>
      </c>
      <c r="AJ1027" s="7">
        <v>857</v>
      </c>
      <c r="AK1027" s="29">
        <v>524.17651999999998</v>
      </c>
      <c r="AL1027" s="7">
        <v>519.17651999999998</v>
      </c>
      <c r="AM1027" s="105">
        <v>519.17651999999998</v>
      </c>
      <c r="AN1027" s="7">
        <v>2256</v>
      </c>
      <c r="AO1027" s="11">
        <v>1121.125</v>
      </c>
      <c r="AP1027" s="105">
        <v>1121.125</v>
      </c>
      <c r="AQ1027" s="11">
        <v>1121.125</v>
      </c>
      <c r="AR1027" s="11">
        <v>1372</v>
      </c>
      <c r="AS1027" s="11">
        <v>739.92457999999999</v>
      </c>
      <c r="AT1027" s="11">
        <v>487.92457999999999</v>
      </c>
      <c r="AU1027" s="11">
        <v>487.92457999999999</v>
      </c>
      <c r="AV1027" s="11">
        <v>752</v>
      </c>
      <c r="AW1027" s="11">
        <v>828.72910999999999</v>
      </c>
      <c r="AX1027" s="11">
        <v>828.72910999999999</v>
      </c>
      <c r="AZ1027" s="11">
        <v>252</v>
      </c>
      <c r="BA1027" s="11">
        <v>0</v>
      </c>
    </row>
    <row r="1028" spans="1:53" hidden="1" x14ac:dyDescent="0.25">
      <c r="A1028">
        <v>8</v>
      </c>
      <c r="B1028" t="str">
        <f t="shared" si="122"/>
        <v>WR-4912</v>
      </c>
      <c r="C1028" s="2" t="s">
        <v>318</v>
      </c>
      <c r="D1028" s="2" t="str">
        <f t="shared" si="119"/>
        <v>4</v>
      </c>
      <c r="E1028" s="2" t="str">
        <f t="shared" si="120"/>
        <v>49</v>
      </c>
      <c r="F1028" s="2" t="str">
        <f t="shared" si="121"/>
        <v>491</v>
      </c>
      <c r="G1028" s="1" t="s">
        <v>713</v>
      </c>
      <c r="H1028" s="7">
        <v>0</v>
      </c>
      <c r="I1028" s="7"/>
      <c r="J1028" s="7">
        <v>0</v>
      </c>
      <c r="K1028" s="7">
        <v>0</v>
      </c>
      <c r="L1028" s="7">
        <v>0</v>
      </c>
      <c r="M1028" s="7"/>
      <c r="N1028" s="7">
        <v>0</v>
      </c>
      <c r="O1028" s="7">
        <v>0</v>
      </c>
      <c r="P1028" s="7">
        <v>0</v>
      </c>
      <c r="Q1028" s="7"/>
      <c r="R1028" s="7">
        <v>0</v>
      </c>
      <c r="S1028" s="7">
        <v>0</v>
      </c>
      <c r="T1028" s="7">
        <v>0</v>
      </c>
      <c r="U1028" s="7"/>
      <c r="V1028" s="7">
        <v>0</v>
      </c>
      <c r="W1028" s="7">
        <v>0</v>
      </c>
      <c r="X1028" s="7">
        <v>0</v>
      </c>
      <c r="Y1028" s="7"/>
      <c r="Z1028" s="7">
        <v>0</v>
      </c>
      <c r="AA1028" s="7">
        <v>0</v>
      </c>
      <c r="AB1028" s="7">
        <v>0</v>
      </c>
      <c r="AC1028" s="7"/>
      <c r="AD1028" s="7">
        <v>0</v>
      </c>
      <c r="AE1028" s="7">
        <v>0</v>
      </c>
      <c r="AF1028" s="7">
        <v>0</v>
      </c>
      <c r="AG1028" s="29">
        <v>0</v>
      </c>
      <c r="AH1028" s="7">
        <v>0</v>
      </c>
      <c r="AI1028" s="7">
        <v>0</v>
      </c>
      <c r="AJ1028" s="7">
        <v>0</v>
      </c>
      <c r="AK1028" s="29">
        <v>0</v>
      </c>
      <c r="AL1028" s="7">
        <v>0</v>
      </c>
      <c r="AM1028" s="105">
        <v>0</v>
      </c>
      <c r="AN1028" s="7">
        <v>0</v>
      </c>
      <c r="AO1028" s="11">
        <v>0</v>
      </c>
      <c r="AP1028" s="105">
        <v>0</v>
      </c>
      <c r="AQ1028" s="11">
        <v>0</v>
      </c>
      <c r="AR1028" s="11">
        <v>0</v>
      </c>
      <c r="AS1028" s="11">
        <v>0</v>
      </c>
      <c r="AT1028" s="11">
        <v>0</v>
      </c>
      <c r="AU1028" s="11">
        <v>0</v>
      </c>
      <c r="AV1028" s="11">
        <v>0</v>
      </c>
      <c r="AW1028" s="11">
        <v>0</v>
      </c>
      <c r="AX1028" s="11">
        <v>0</v>
      </c>
      <c r="AZ1028" s="11">
        <v>0</v>
      </c>
      <c r="BA1028" s="11">
        <v>0</v>
      </c>
    </row>
    <row r="1029" spans="1:53" hidden="1" x14ac:dyDescent="0.25">
      <c r="A1029">
        <v>8</v>
      </c>
      <c r="B1029" t="str">
        <f t="shared" si="122"/>
        <v>WR-4913</v>
      </c>
      <c r="C1029" s="2" t="s">
        <v>318</v>
      </c>
      <c r="D1029" s="2" t="str">
        <f t="shared" si="119"/>
        <v>4</v>
      </c>
      <c r="E1029" s="2" t="str">
        <f t="shared" si="120"/>
        <v>49</v>
      </c>
      <c r="F1029" s="2" t="str">
        <f t="shared" si="121"/>
        <v>491</v>
      </c>
      <c r="G1029" s="1" t="s">
        <v>714</v>
      </c>
      <c r="H1029" s="7">
        <v>0</v>
      </c>
      <c r="I1029" s="7"/>
      <c r="J1029" s="7">
        <v>0</v>
      </c>
      <c r="K1029" s="7">
        <v>0</v>
      </c>
      <c r="L1029" s="7">
        <v>0</v>
      </c>
      <c r="M1029" s="7"/>
      <c r="N1029" s="7">
        <v>0</v>
      </c>
      <c r="O1029" s="7">
        <v>0</v>
      </c>
      <c r="P1029" s="7">
        <v>0</v>
      </c>
      <c r="Q1029" s="7"/>
      <c r="R1029" s="7">
        <v>0</v>
      </c>
      <c r="S1029" s="7">
        <v>0</v>
      </c>
      <c r="T1029" s="7">
        <v>0</v>
      </c>
      <c r="U1029" s="7"/>
      <c r="V1029" s="7">
        <v>0</v>
      </c>
      <c r="W1029" s="7">
        <v>0</v>
      </c>
      <c r="X1029" s="7">
        <v>0</v>
      </c>
      <c r="Y1029" s="7"/>
      <c r="Z1029" s="7">
        <v>0</v>
      </c>
      <c r="AA1029" s="7">
        <v>0</v>
      </c>
      <c r="AB1029" s="7">
        <v>0</v>
      </c>
      <c r="AC1029" s="7"/>
      <c r="AD1029" s="7">
        <v>0</v>
      </c>
      <c r="AE1029" s="7">
        <v>0</v>
      </c>
      <c r="AF1029" s="7">
        <v>0</v>
      </c>
      <c r="AG1029" s="29">
        <v>0</v>
      </c>
      <c r="AH1029" s="7">
        <v>0</v>
      </c>
      <c r="AI1029" s="7">
        <v>0</v>
      </c>
      <c r="AJ1029" s="7">
        <v>0</v>
      </c>
      <c r="AK1029" s="29">
        <v>0</v>
      </c>
      <c r="AL1029" s="7">
        <v>0</v>
      </c>
      <c r="AM1029" s="105">
        <v>0</v>
      </c>
      <c r="AN1029" s="7">
        <v>0</v>
      </c>
      <c r="AO1029" s="11">
        <v>0</v>
      </c>
      <c r="AP1029" s="105">
        <v>0</v>
      </c>
      <c r="AQ1029" s="11">
        <v>0</v>
      </c>
      <c r="AR1029" s="11">
        <v>0</v>
      </c>
      <c r="AS1029" s="11">
        <v>0</v>
      </c>
      <c r="AT1029" s="11">
        <v>0</v>
      </c>
      <c r="AU1029" s="11">
        <v>0</v>
      </c>
      <c r="AV1029" s="11">
        <v>0</v>
      </c>
      <c r="AW1029" s="11">
        <v>0</v>
      </c>
      <c r="AX1029" s="11">
        <v>0</v>
      </c>
      <c r="AZ1029" s="11">
        <v>0</v>
      </c>
      <c r="BA1029" s="11">
        <v>235.40625</v>
      </c>
    </row>
    <row r="1030" spans="1:53" hidden="1" x14ac:dyDescent="0.25">
      <c r="A1030">
        <v>8</v>
      </c>
      <c r="B1030" t="str">
        <f t="shared" si="122"/>
        <v>WR-4920</v>
      </c>
      <c r="C1030" s="2" t="s">
        <v>318</v>
      </c>
      <c r="D1030" s="2" t="str">
        <f t="shared" si="119"/>
        <v>4</v>
      </c>
      <c r="E1030" s="2" t="str">
        <f t="shared" si="120"/>
        <v>49</v>
      </c>
      <c r="F1030" s="2" t="str">
        <f t="shared" si="121"/>
        <v>492</v>
      </c>
      <c r="G1030" s="1" t="s">
        <v>972</v>
      </c>
      <c r="H1030" s="7">
        <v>320613</v>
      </c>
      <c r="I1030" s="7"/>
      <c r="J1030" s="7">
        <v>362626</v>
      </c>
      <c r="K1030" s="7">
        <v>363154.88325000001</v>
      </c>
      <c r="L1030" s="7">
        <v>369555</v>
      </c>
      <c r="M1030" s="7"/>
      <c r="N1030" s="7">
        <v>410223.41394</v>
      </c>
      <c r="O1030" s="7">
        <v>408902.45194</v>
      </c>
      <c r="P1030" s="7">
        <v>393897</v>
      </c>
      <c r="Q1030" s="7"/>
      <c r="R1030" s="7">
        <v>398019.4</v>
      </c>
      <c r="S1030" s="7">
        <v>398019.3971</v>
      </c>
      <c r="T1030" s="7">
        <v>385113.7</v>
      </c>
      <c r="U1030" s="7"/>
      <c r="V1030" s="7">
        <v>379982.82423999999</v>
      </c>
      <c r="W1030" s="7">
        <v>379992.54376999999</v>
      </c>
      <c r="X1030" s="7">
        <v>381196.9</v>
      </c>
      <c r="Y1030" s="7"/>
      <c r="Z1030" s="7">
        <v>381020.59153999999</v>
      </c>
      <c r="AA1030" s="7">
        <v>381175.59153999999</v>
      </c>
      <c r="AB1030" s="7">
        <v>0</v>
      </c>
      <c r="AC1030" s="7"/>
      <c r="AD1030" s="7">
        <v>0</v>
      </c>
      <c r="AE1030" s="7">
        <v>0</v>
      </c>
      <c r="AF1030" s="7">
        <v>0</v>
      </c>
      <c r="AG1030" s="29">
        <v>0</v>
      </c>
      <c r="AH1030" s="7">
        <v>0</v>
      </c>
      <c r="AI1030" s="7">
        <v>0</v>
      </c>
      <c r="AJ1030" s="7">
        <v>0</v>
      </c>
      <c r="AK1030" s="29">
        <v>0</v>
      </c>
      <c r="AL1030" s="7">
        <v>0</v>
      </c>
      <c r="AM1030" s="105">
        <v>0</v>
      </c>
      <c r="AN1030" s="7">
        <v>0</v>
      </c>
      <c r="AO1030" s="11">
        <v>0</v>
      </c>
      <c r="AP1030" s="105">
        <v>0</v>
      </c>
      <c r="AQ1030" s="11">
        <v>0</v>
      </c>
      <c r="AR1030" s="11">
        <v>0</v>
      </c>
      <c r="AS1030" s="11">
        <v>0</v>
      </c>
      <c r="AT1030" s="11">
        <v>0</v>
      </c>
      <c r="AU1030" s="11"/>
      <c r="AV1030" s="11">
        <v>0</v>
      </c>
      <c r="AW1030" s="11">
        <v>0</v>
      </c>
      <c r="AX1030" s="11"/>
      <c r="AZ1030" s="11"/>
      <c r="BA1030" s="11"/>
    </row>
    <row r="1031" spans="1:53" hidden="1" x14ac:dyDescent="0.25">
      <c r="A1031">
        <v>8</v>
      </c>
      <c r="B1031" t="str">
        <f t="shared" si="122"/>
        <v>WR-4924</v>
      </c>
      <c r="C1031" s="2" t="s">
        <v>318</v>
      </c>
      <c r="D1031" s="2" t="str">
        <f t="shared" si="119"/>
        <v>4</v>
      </c>
      <c r="E1031" s="2" t="str">
        <f t="shared" si="120"/>
        <v>49</v>
      </c>
      <c r="F1031" s="2" t="str">
        <f t="shared" si="121"/>
        <v>492</v>
      </c>
      <c r="G1031" s="1" t="s">
        <v>715</v>
      </c>
      <c r="H1031" s="7">
        <v>0</v>
      </c>
      <c r="I1031" s="7"/>
      <c r="J1031" s="7">
        <v>0</v>
      </c>
      <c r="K1031" s="7">
        <v>0</v>
      </c>
      <c r="L1031" s="7">
        <v>0</v>
      </c>
      <c r="M1031" s="7"/>
      <c r="N1031" s="7">
        <v>0</v>
      </c>
      <c r="O1031" s="7">
        <v>0</v>
      </c>
      <c r="P1031" s="7">
        <v>0</v>
      </c>
      <c r="Q1031" s="7"/>
      <c r="R1031" s="7">
        <v>0</v>
      </c>
      <c r="S1031" s="7">
        <v>0</v>
      </c>
      <c r="T1031" s="7">
        <v>0</v>
      </c>
      <c r="U1031" s="7"/>
      <c r="V1031" s="7">
        <v>0</v>
      </c>
      <c r="W1031" s="7">
        <v>0</v>
      </c>
      <c r="X1031" s="7">
        <v>0</v>
      </c>
      <c r="Y1031" s="7"/>
      <c r="Z1031" s="7">
        <v>0</v>
      </c>
      <c r="AA1031" s="7">
        <v>0</v>
      </c>
      <c r="AB1031" s="7">
        <v>3800570</v>
      </c>
      <c r="AC1031" s="7"/>
      <c r="AD1031" s="7">
        <v>3690007.4433599999</v>
      </c>
      <c r="AE1031" s="7">
        <v>3690007.4433599999</v>
      </c>
      <c r="AF1031" s="7">
        <v>3757966.0490000001</v>
      </c>
      <c r="AG1031" s="29">
        <v>3924400.801</v>
      </c>
      <c r="AH1031" s="7">
        <v>3925622.43518</v>
      </c>
      <c r="AI1031" s="7">
        <v>3924559.43518</v>
      </c>
      <c r="AJ1031" s="7">
        <v>3851823</v>
      </c>
      <c r="AK1031" s="29">
        <v>4041621.4799899999</v>
      </c>
      <c r="AL1031" s="7">
        <v>4042211.0906199999</v>
      </c>
      <c r="AM1031" s="105">
        <v>4042211.0906199999</v>
      </c>
      <c r="AN1031" s="7">
        <v>3920203.3909999998</v>
      </c>
      <c r="AO1031" s="11">
        <v>4109062.8002900002</v>
      </c>
      <c r="AP1031" s="105">
        <v>4109065.2253700001</v>
      </c>
      <c r="AQ1031" s="11">
        <v>4109065.22371</v>
      </c>
      <c r="AR1031" s="11">
        <v>4213421.5109999999</v>
      </c>
      <c r="AS1031" s="11">
        <v>4191933.9372999999</v>
      </c>
      <c r="AT1031" s="11">
        <v>4189781.4045199999</v>
      </c>
      <c r="AU1031" s="11">
        <v>4189781.4045199999</v>
      </c>
      <c r="AV1031" s="11">
        <v>4239067.04</v>
      </c>
      <c r="AW1031" s="11">
        <v>4043380.2442099997</v>
      </c>
      <c r="AX1031" s="11">
        <v>4043478.7136499998</v>
      </c>
      <c r="AZ1031" s="11">
        <v>4305658.0374999996</v>
      </c>
      <c r="BA1031" s="11">
        <v>4260950.2069599992</v>
      </c>
    </row>
    <row r="1032" spans="1:53" hidden="1" x14ac:dyDescent="0.25">
      <c r="A1032">
        <v>8</v>
      </c>
      <c r="B1032" t="str">
        <f t="shared" si="122"/>
        <v>WR-4925</v>
      </c>
      <c r="C1032" s="2" t="s">
        <v>318</v>
      </c>
      <c r="D1032" s="2" t="str">
        <f t="shared" si="119"/>
        <v>4</v>
      </c>
      <c r="E1032" s="2" t="str">
        <f t="shared" si="120"/>
        <v>49</v>
      </c>
      <c r="F1032" s="2" t="str">
        <f t="shared" si="121"/>
        <v>492</v>
      </c>
      <c r="G1032" s="1" t="s">
        <v>716</v>
      </c>
      <c r="H1032" s="7">
        <v>0</v>
      </c>
      <c r="I1032" s="7"/>
      <c r="J1032" s="7">
        <v>0</v>
      </c>
      <c r="K1032" s="7">
        <v>0</v>
      </c>
      <c r="L1032" s="7">
        <v>0</v>
      </c>
      <c r="M1032" s="7"/>
      <c r="N1032" s="7">
        <v>0</v>
      </c>
      <c r="O1032" s="7">
        <v>0</v>
      </c>
      <c r="P1032" s="7">
        <v>0</v>
      </c>
      <c r="Q1032" s="7"/>
      <c r="R1032" s="7">
        <v>0</v>
      </c>
      <c r="S1032" s="7">
        <v>0</v>
      </c>
      <c r="T1032" s="7">
        <v>0</v>
      </c>
      <c r="U1032" s="7"/>
      <c r="V1032" s="7">
        <v>0</v>
      </c>
      <c r="W1032" s="7">
        <v>0</v>
      </c>
      <c r="X1032" s="7">
        <v>0</v>
      </c>
      <c r="Y1032" s="7"/>
      <c r="Z1032" s="7">
        <v>0</v>
      </c>
      <c r="AA1032" s="7">
        <v>0</v>
      </c>
      <c r="AB1032" s="7">
        <v>0</v>
      </c>
      <c r="AC1032" s="7"/>
      <c r="AD1032" s="7">
        <v>0</v>
      </c>
      <c r="AE1032" s="7">
        <v>0</v>
      </c>
      <c r="AF1032" s="7">
        <v>0</v>
      </c>
      <c r="AG1032" s="29">
        <v>0</v>
      </c>
      <c r="AH1032" s="7">
        <v>0</v>
      </c>
      <c r="AI1032" s="7">
        <v>0</v>
      </c>
      <c r="AJ1032" s="7">
        <v>0</v>
      </c>
      <c r="AK1032" s="29">
        <v>0</v>
      </c>
      <c r="AL1032" s="7">
        <v>0</v>
      </c>
      <c r="AM1032" s="105">
        <v>0</v>
      </c>
      <c r="AN1032" s="7">
        <v>0</v>
      </c>
      <c r="AO1032" s="11">
        <v>73.539600000000007</v>
      </c>
      <c r="AP1032" s="105">
        <v>73.539600000000007</v>
      </c>
      <c r="AQ1032" s="11">
        <v>82.894199999999998</v>
      </c>
      <c r="AR1032" s="11">
        <v>107.609048</v>
      </c>
      <c r="AS1032" s="11">
        <v>107.61</v>
      </c>
      <c r="AT1032" s="11">
        <v>107.61</v>
      </c>
      <c r="AU1032" s="11">
        <v>107.61</v>
      </c>
      <c r="AV1032" s="11">
        <v>75.010000000000005</v>
      </c>
      <c r="AW1032" s="11">
        <v>75.01039200000001</v>
      </c>
      <c r="AX1032" s="11">
        <v>75.01039200000001</v>
      </c>
      <c r="AZ1032" s="11">
        <v>87.9671728</v>
      </c>
      <c r="BA1032" s="11">
        <v>87.9671728</v>
      </c>
    </row>
    <row r="1033" spans="1:53" hidden="1" x14ac:dyDescent="0.25">
      <c r="A1033">
        <v>8</v>
      </c>
      <c r="B1033" t="str">
        <f t="shared" si="122"/>
        <v>WR-4926</v>
      </c>
      <c r="C1033" s="2" t="s">
        <v>318</v>
      </c>
      <c r="D1033" s="2" t="str">
        <f t="shared" si="119"/>
        <v>4</v>
      </c>
      <c r="E1033" s="2" t="str">
        <f t="shared" si="120"/>
        <v>49</v>
      </c>
      <c r="F1033" s="2" t="str">
        <f t="shared" si="121"/>
        <v>492</v>
      </c>
      <c r="G1033" s="1" t="s">
        <v>717</v>
      </c>
      <c r="H1033" s="7">
        <v>0</v>
      </c>
      <c r="I1033" s="7"/>
      <c r="J1033" s="7">
        <v>0</v>
      </c>
      <c r="K1033" s="7">
        <v>0</v>
      </c>
      <c r="L1033" s="7">
        <v>0</v>
      </c>
      <c r="M1033" s="7"/>
      <c r="N1033" s="7">
        <v>0</v>
      </c>
      <c r="O1033" s="7">
        <v>0</v>
      </c>
      <c r="P1033" s="7">
        <v>0</v>
      </c>
      <c r="Q1033" s="7"/>
      <c r="R1033" s="7">
        <v>0</v>
      </c>
      <c r="S1033" s="7">
        <v>0</v>
      </c>
      <c r="T1033" s="7">
        <v>0</v>
      </c>
      <c r="U1033" s="7"/>
      <c r="V1033" s="7">
        <v>0</v>
      </c>
      <c r="W1033" s="7">
        <v>0</v>
      </c>
      <c r="X1033" s="7">
        <v>0</v>
      </c>
      <c r="Y1033" s="7"/>
      <c r="Z1033" s="7">
        <v>0</v>
      </c>
      <c r="AA1033" s="7">
        <v>0</v>
      </c>
      <c r="AB1033" s="7">
        <v>0</v>
      </c>
      <c r="AC1033" s="7"/>
      <c r="AD1033" s="7">
        <v>0</v>
      </c>
      <c r="AE1033" s="7">
        <v>0</v>
      </c>
      <c r="AF1033" s="7">
        <v>415</v>
      </c>
      <c r="AG1033" s="29">
        <v>0</v>
      </c>
      <c r="AH1033" s="7">
        <v>372</v>
      </c>
      <c r="AI1033" s="7">
        <v>372</v>
      </c>
      <c r="AJ1033" s="7">
        <v>379</v>
      </c>
      <c r="AK1033" s="29">
        <v>331.42520000000002</v>
      </c>
      <c r="AL1033" s="7">
        <v>331.42520000000002</v>
      </c>
      <c r="AM1033" s="105">
        <v>331.42520000000002</v>
      </c>
      <c r="AN1033" s="7">
        <v>371</v>
      </c>
      <c r="AO1033" s="11">
        <v>357</v>
      </c>
      <c r="AP1033" s="105">
        <v>356.84109999999998</v>
      </c>
      <c r="AQ1033" s="11">
        <v>356.84109999999998</v>
      </c>
      <c r="AR1033" s="11">
        <v>374</v>
      </c>
      <c r="AS1033" s="11">
        <v>757.45</v>
      </c>
      <c r="AT1033" s="11">
        <v>759.07761000000005</v>
      </c>
      <c r="AU1033" s="11">
        <v>759.07761000000005</v>
      </c>
      <c r="AV1033" s="11">
        <v>398</v>
      </c>
      <c r="AW1033" s="11">
        <v>519.81677999999999</v>
      </c>
      <c r="AX1033" s="11">
        <v>519.81837999999993</v>
      </c>
      <c r="AZ1033" s="11">
        <v>449</v>
      </c>
      <c r="BA1033" s="11">
        <v>582.41019999999992</v>
      </c>
    </row>
    <row r="1034" spans="1:53" hidden="1" x14ac:dyDescent="0.25">
      <c r="A1034">
        <v>8</v>
      </c>
      <c r="B1034" t="str">
        <f t="shared" si="122"/>
        <v>WR-4930</v>
      </c>
      <c r="C1034" s="2" t="s">
        <v>318</v>
      </c>
      <c r="D1034" s="2" t="str">
        <f t="shared" si="119"/>
        <v>4</v>
      </c>
      <c r="E1034" s="2" t="str">
        <f t="shared" si="120"/>
        <v>49</v>
      </c>
      <c r="F1034" s="2" t="str">
        <f t="shared" si="121"/>
        <v>493</v>
      </c>
      <c r="G1034" s="1" t="s">
        <v>973</v>
      </c>
      <c r="H1034" s="7">
        <v>0</v>
      </c>
      <c r="I1034" s="7"/>
      <c r="J1034" s="7">
        <v>0</v>
      </c>
      <c r="K1034" s="7">
        <v>252.37472</v>
      </c>
      <c r="L1034" s="7">
        <v>0</v>
      </c>
      <c r="M1034" s="7"/>
      <c r="N1034" s="7">
        <v>256.35343</v>
      </c>
      <c r="O1034" s="7">
        <v>45.533999999999999</v>
      </c>
      <c r="P1034" s="7">
        <v>240.96</v>
      </c>
      <c r="Q1034" s="7"/>
      <c r="R1034" s="7">
        <v>1.34</v>
      </c>
      <c r="S1034" s="7">
        <v>1.34</v>
      </c>
      <c r="T1034" s="7">
        <v>43.81</v>
      </c>
      <c r="U1034" s="7"/>
      <c r="V1034" s="7">
        <v>0</v>
      </c>
      <c r="W1034" s="7">
        <v>0</v>
      </c>
      <c r="X1034" s="7">
        <v>0</v>
      </c>
      <c r="Y1034" s="7"/>
      <c r="Z1034" s="7">
        <v>4753.8999999999996</v>
      </c>
      <c r="AA1034" s="7">
        <v>4208.8999999999996</v>
      </c>
      <c r="AB1034" s="7">
        <v>0</v>
      </c>
      <c r="AC1034" s="7"/>
      <c r="AD1034" s="7">
        <v>0</v>
      </c>
      <c r="AE1034" s="7">
        <v>0</v>
      </c>
      <c r="AF1034" s="7">
        <v>0</v>
      </c>
      <c r="AG1034" s="29">
        <v>0</v>
      </c>
      <c r="AH1034" s="7">
        <v>0</v>
      </c>
      <c r="AI1034" s="7">
        <v>0</v>
      </c>
      <c r="AJ1034" s="7">
        <v>0</v>
      </c>
      <c r="AK1034" s="29">
        <v>0</v>
      </c>
      <c r="AL1034" s="7">
        <v>0</v>
      </c>
      <c r="AM1034" s="105">
        <v>0</v>
      </c>
      <c r="AN1034" s="7">
        <v>0</v>
      </c>
      <c r="AO1034" s="11">
        <v>0</v>
      </c>
      <c r="AP1034" s="105">
        <v>0</v>
      </c>
      <c r="AQ1034" s="11">
        <v>0</v>
      </c>
      <c r="AR1034" s="11">
        <v>0</v>
      </c>
      <c r="AS1034" s="11">
        <v>0</v>
      </c>
      <c r="AT1034" s="11">
        <v>0</v>
      </c>
      <c r="AU1034" s="11"/>
      <c r="AV1034" s="11">
        <v>0</v>
      </c>
      <c r="AW1034" s="11">
        <v>0</v>
      </c>
      <c r="AX1034" s="11"/>
      <c r="AZ1034" s="11"/>
      <c r="BA1034" s="11"/>
    </row>
    <row r="1035" spans="1:53" hidden="1" x14ac:dyDescent="0.25">
      <c r="A1035">
        <v>8</v>
      </c>
      <c r="B1035" t="str">
        <f t="shared" si="122"/>
        <v>WR-4934</v>
      </c>
      <c r="C1035" s="2" t="s">
        <v>318</v>
      </c>
      <c r="D1035" s="2" t="str">
        <f t="shared" si="119"/>
        <v>4</v>
      </c>
      <c r="E1035" s="2" t="str">
        <f t="shared" si="120"/>
        <v>49</v>
      </c>
      <c r="F1035" s="2" t="str">
        <f t="shared" si="121"/>
        <v>493</v>
      </c>
      <c r="G1035" s="1" t="s">
        <v>718</v>
      </c>
      <c r="H1035" s="7">
        <v>0</v>
      </c>
      <c r="I1035" s="7"/>
      <c r="J1035" s="7">
        <v>0</v>
      </c>
      <c r="K1035" s="7">
        <v>0</v>
      </c>
      <c r="L1035" s="7">
        <v>0</v>
      </c>
      <c r="M1035" s="7"/>
      <c r="N1035" s="7">
        <v>0</v>
      </c>
      <c r="O1035" s="7">
        <v>0</v>
      </c>
      <c r="P1035" s="7">
        <v>0</v>
      </c>
      <c r="Q1035" s="7"/>
      <c r="R1035" s="7">
        <v>0</v>
      </c>
      <c r="S1035" s="7">
        <v>0</v>
      </c>
      <c r="T1035" s="7">
        <v>0</v>
      </c>
      <c r="U1035" s="7"/>
      <c r="V1035" s="7">
        <v>0</v>
      </c>
      <c r="W1035" s="7">
        <v>0</v>
      </c>
      <c r="X1035" s="7">
        <v>0</v>
      </c>
      <c r="Y1035" s="7"/>
      <c r="Z1035" s="7">
        <v>0</v>
      </c>
      <c r="AA1035" s="7">
        <v>0</v>
      </c>
      <c r="AB1035" s="7">
        <v>0</v>
      </c>
      <c r="AC1035" s="7"/>
      <c r="AD1035" s="7">
        <v>0</v>
      </c>
      <c r="AE1035" s="7">
        <v>4402.0169999999998</v>
      </c>
      <c r="AF1035" s="7">
        <v>0</v>
      </c>
      <c r="AG1035" s="29">
        <v>0</v>
      </c>
      <c r="AH1035" s="7">
        <v>0</v>
      </c>
      <c r="AI1035" s="7">
        <v>0</v>
      </c>
      <c r="AJ1035" s="7">
        <v>0</v>
      </c>
      <c r="AK1035" s="29">
        <v>0</v>
      </c>
      <c r="AL1035" s="7">
        <v>0</v>
      </c>
      <c r="AM1035" s="105">
        <v>0</v>
      </c>
      <c r="AN1035" s="7">
        <v>0</v>
      </c>
      <c r="AO1035" s="11">
        <v>0</v>
      </c>
      <c r="AP1035" s="105">
        <v>0</v>
      </c>
      <c r="AQ1035" s="11">
        <v>0</v>
      </c>
      <c r="AR1035" s="11">
        <v>0</v>
      </c>
      <c r="AS1035" s="11">
        <v>0</v>
      </c>
      <c r="AT1035" s="11">
        <v>0</v>
      </c>
      <c r="AU1035" s="11">
        <v>0</v>
      </c>
      <c r="AV1035" s="11">
        <v>0</v>
      </c>
      <c r="AW1035" s="11">
        <v>0</v>
      </c>
      <c r="AX1035" s="11">
        <v>0</v>
      </c>
      <c r="AZ1035" s="11">
        <v>0</v>
      </c>
      <c r="BA1035" s="11">
        <v>0</v>
      </c>
    </row>
    <row r="1036" spans="1:53" hidden="1" x14ac:dyDescent="0.25">
      <c r="A1036">
        <v>8</v>
      </c>
      <c r="B1036" t="str">
        <f t="shared" si="122"/>
        <v>WR-4935</v>
      </c>
      <c r="C1036" s="2" t="s">
        <v>318</v>
      </c>
      <c r="D1036" s="2" t="str">
        <f t="shared" si="119"/>
        <v>4</v>
      </c>
      <c r="E1036" s="2" t="str">
        <f t="shared" si="120"/>
        <v>49</v>
      </c>
      <c r="F1036" s="2" t="str">
        <f t="shared" si="121"/>
        <v>493</v>
      </c>
      <c r="G1036" s="1" t="s">
        <v>719</v>
      </c>
      <c r="H1036" s="7">
        <v>0</v>
      </c>
      <c r="I1036" s="7"/>
      <c r="J1036" s="7">
        <v>0</v>
      </c>
      <c r="K1036" s="7">
        <v>0</v>
      </c>
      <c r="L1036" s="7">
        <v>0</v>
      </c>
      <c r="M1036" s="7"/>
      <c r="N1036" s="7">
        <v>0</v>
      </c>
      <c r="O1036" s="7">
        <v>0</v>
      </c>
      <c r="P1036" s="7">
        <v>0</v>
      </c>
      <c r="Q1036" s="7"/>
      <c r="R1036" s="7">
        <v>0</v>
      </c>
      <c r="S1036" s="7">
        <v>0</v>
      </c>
      <c r="T1036" s="7">
        <v>0</v>
      </c>
      <c r="U1036" s="7"/>
      <c r="V1036" s="7">
        <v>0</v>
      </c>
      <c r="W1036" s="7">
        <v>0</v>
      </c>
      <c r="X1036" s="7">
        <v>0</v>
      </c>
      <c r="Y1036" s="7"/>
      <c r="Z1036" s="7">
        <v>0</v>
      </c>
      <c r="AA1036" s="7">
        <v>0</v>
      </c>
      <c r="AB1036" s="7">
        <v>4158.8999999999996</v>
      </c>
      <c r="AC1036" s="7"/>
      <c r="AD1036" s="7">
        <v>4402.0169999999998</v>
      </c>
      <c r="AE1036" s="7">
        <v>0</v>
      </c>
      <c r="AF1036" s="7">
        <v>3637.835</v>
      </c>
      <c r="AG1036" s="29">
        <v>3762.835</v>
      </c>
      <c r="AH1036" s="7">
        <v>3824.3139999999999</v>
      </c>
      <c r="AI1036" s="7">
        <v>3824.3139999999999</v>
      </c>
      <c r="AJ1036" s="7">
        <v>3637.835</v>
      </c>
      <c r="AK1036" s="29">
        <v>46.680900000000001</v>
      </c>
      <c r="AL1036" s="7">
        <v>46.680900000000001</v>
      </c>
      <c r="AM1036" s="105">
        <v>46.680900000000001</v>
      </c>
      <c r="AN1036" s="7">
        <v>53.2</v>
      </c>
      <c r="AO1036" s="11">
        <v>0</v>
      </c>
      <c r="AP1036" s="105">
        <v>0</v>
      </c>
      <c r="AQ1036" s="11">
        <v>0</v>
      </c>
      <c r="AR1036" s="11">
        <v>4870</v>
      </c>
      <c r="AS1036" s="11">
        <v>4869.2526200000002</v>
      </c>
      <c r="AT1036" s="11">
        <v>4869.2526200000002</v>
      </c>
      <c r="AU1036" s="11">
        <v>4869.2526200000002</v>
      </c>
      <c r="AV1036" s="11">
        <v>0</v>
      </c>
      <c r="AW1036" s="11">
        <v>0</v>
      </c>
      <c r="AX1036" s="11">
        <v>0</v>
      </c>
      <c r="AZ1036" s="11">
        <v>0</v>
      </c>
      <c r="BA1036" s="11">
        <v>0</v>
      </c>
    </row>
    <row r="1037" spans="1:53" hidden="1" x14ac:dyDescent="0.25">
      <c r="A1037">
        <v>8</v>
      </c>
      <c r="B1037" t="str">
        <f t="shared" si="122"/>
        <v>WR-4940</v>
      </c>
      <c r="C1037" s="2" t="s">
        <v>318</v>
      </c>
      <c r="D1037" s="2" t="str">
        <f t="shared" si="119"/>
        <v>4</v>
      </c>
      <c r="E1037" s="2" t="str">
        <f t="shared" si="120"/>
        <v>49</v>
      </c>
      <c r="F1037" s="2" t="str">
        <f t="shared" si="121"/>
        <v>494</v>
      </c>
      <c r="G1037" s="1" t="s">
        <v>720</v>
      </c>
      <c r="H1037" s="7">
        <v>0</v>
      </c>
      <c r="I1037" s="7"/>
      <c r="J1037" s="7">
        <v>0</v>
      </c>
      <c r="K1037" s="7">
        <v>0</v>
      </c>
      <c r="L1037" s="7">
        <v>0</v>
      </c>
      <c r="M1037" s="7"/>
      <c r="N1037" s="7">
        <v>0</v>
      </c>
      <c r="O1037" s="7">
        <v>0</v>
      </c>
      <c r="P1037" s="7">
        <v>0</v>
      </c>
      <c r="Q1037" s="7"/>
      <c r="R1037" s="7">
        <v>0</v>
      </c>
      <c r="S1037" s="7">
        <v>0</v>
      </c>
      <c r="T1037" s="7">
        <v>0</v>
      </c>
      <c r="U1037" s="7"/>
      <c r="V1037" s="7">
        <v>0</v>
      </c>
      <c r="W1037" s="7">
        <v>0</v>
      </c>
      <c r="X1037" s="7">
        <v>0</v>
      </c>
      <c r="Y1037" s="7"/>
      <c r="Z1037" s="7">
        <v>0</v>
      </c>
      <c r="AA1037" s="7">
        <v>0</v>
      </c>
      <c r="AB1037" s="7">
        <v>5399178.3200000003</v>
      </c>
      <c r="AC1037" s="7"/>
      <c r="AD1037" s="7">
        <v>5222487.6900000004</v>
      </c>
      <c r="AE1037" s="7">
        <v>5222487.6900000004</v>
      </c>
      <c r="AF1037" s="7">
        <v>5155762</v>
      </c>
      <c r="AG1037" s="29">
        <v>5329501.317569999</v>
      </c>
      <c r="AH1037" s="7">
        <v>5329501.317569999</v>
      </c>
      <c r="AI1037" s="7">
        <v>5329501.317569999</v>
      </c>
      <c r="AJ1037" s="7">
        <v>5213516</v>
      </c>
      <c r="AK1037" s="29">
        <v>5223696</v>
      </c>
      <c r="AL1037" s="7">
        <v>5223792.3265000004</v>
      </c>
      <c r="AM1037" s="105">
        <v>5223792.3265000004</v>
      </c>
      <c r="AN1037" s="7">
        <v>5233199.9737499999</v>
      </c>
      <c r="AO1037" s="11">
        <v>5278290.9095200002</v>
      </c>
      <c r="AP1037" s="105">
        <v>5278287.9095200002</v>
      </c>
      <c r="AQ1037" s="11">
        <v>5278287.9095200002</v>
      </c>
      <c r="AR1037" s="11">
        <v>5374990</v>
      </c>
      <c r="AS1037" s="11">
        <v>5387885.9083399996</v>
      </c>
      <c r="AT1037" s="11">
        <v>5378635.8499999996</v>
      </c>
      <c r="AU1037" s="11">
        <v>5378635.8499999996</v>
      </c>
      <c r="AV1037" s="11">
        <v>5298474</v>
      </c>
      <c r="AW1037" s="11">
        <v>5087778.0332699995</v>
      </c>
      <c r="AX1037" s="11">
        <v>5087923.9879999999</v>
      </c>
      <c r="AZ1037" s="11">
        <v>5393154</v>
      </c>
      <c r="BA1037" s="11">
        <v>5457550.9243999999</v>
      </c>
    </row>
    <row r="1038" spans="1:53" hidden="1" x14ac:dyDescent="0.25">
      <c r="A1038">
        <v>8</v>
      </c>
      <c r="B1038" t="str">
        <f t="shared" si="122"/>
        <v>WR-4941</v>
      </c>
      <c r="C1038" s="2" t="s">
        <v>318</v>
      </c>
      <c r="D1038" s="2" t="str">
        <f t="shared" si="119"/>
        <v>4</v>
      </c>
      <c r="E1038" s="2" t="str">
        <f t="shared" si="120"/>
        <v>49</v>
      </c>
      <c r="F1038" s="2" t="str">
        <f t="shared" si="121"/>
        <v>494</v>
      </c>
      <c r="G1038" s="1" t="s">
        <v>974</v>
      </c>
      <c r="H1038" s="7">
        <v>193349</v>
      </c>
      <c r="I1038" s="7"/>
      <c r="J1038" s="7">
        <v>190451.43919999999</v>
      </c>
      <c r="K1038" s="7">
        <v>200674.56776999999</v>
      </c>
      <c r="L1038" s="7">
        <v>193364</v>
      </c>
      <c r="M1038" s="7"/>
      <c r="N1038" s="7">
        <v>205352.34396999999</v>
      </c>
      <c r="O1038" s="7">
        <v>205191.17586999998</v>
      </c>
      <c r="P1038" s="7">
        <v>203119.65</v>
      </c>
      <c r="Q1038" s="7"/>
      <c r="R1038" s="7">
        <v>200436.13</v>
      </c>
      <c r="S1038" s="7">
        <v>200436.12857</v>
      </c>
      <c r="T1038" s="7">
        <v>208081.24</v>
      </c>
      <c r="U1038" s="7"/>
      <c r="V1038" s="7">
        <v>203827.77410000001</v>
      </c>
      <c r="W1038" s="7">
        <v>203827.6441</v>
      </c>
      <c r="X1038" s="7">
        <v>203709</v>
      </c>
      <c r="Y1038" s="7"/>
      <c r="Z1038" s="7">
        <v>204220.31698</v>
      </c>
      <c r="AA1038" s="7">
        <v>204220.31698</v>
      </c>
      <c r="AB1038" s="7">
        <v>0</v>
      </c>
      <c r="AC1038" s="7"/>
      <c r="AD1038" s="7">
        <v>0</v>
      </c>
      <c r="AE1038" s="7">
        <v>0</v>
      </c>
      <c r="AF1038" s="7">
        <v>0</v>
      </c>
      <c r="AG1038" s="29">
        <v>0</v>
      </c>
      <c r="AH1038" s="7">
        <v>0</v>
      </c>
      <c r="AI1038" s="7">
        <v>0</v>
      </c>
      <c r="AJ1038" s="7">
        <v>0</v>
      </c>
      <c r="AK1038" s="29">
        <v>0</v>
      </c>
      <c r="AL1038" s="7">
        <v>0</v>
      </c>
      <c r="AM1038" s="105">
        <v>0</v>
      </c>
      <c r="AN1038" s="7">
        <v>0</v>
      </c>
      <c r="AO1038" s="11">
        <v>0</v>
      </c>
      <c r="AP1038" s="105">
        <v>0</v>
      </c>
      <c r="AQ1038" s="11">
        <v>0</v>
      </c>
      <c r="AR1038" s="11">
        <v>0</v>
      </c>
      <c r="AS1038" s="11">
        <v>0</v>
      </c>
      <c r="AT1038" s="11">
        <v>0</v>
      </c>
      <c r="AU1038" s="11"/>
      <c r="AV1038" s="11">
        <v>0</v>
      </c>
      <c r="AW1038" s="11">
        <v>0</v>
      </c>
      <c r="AX1038" s="11"/>
      <c r="AZ1038" s="11"/>
      <c r="BA1038" s="11"/>
    </row>
    <row r="1039" spans="1:53" hidden="1" x14ac:dyDescent="0.25">
      <c r="A1039">
        <v>8</v>
      </c>
      <c r="B1039" t="str">
        <f t="shared" si="122"/>
        <v>WR-4942</v>
      </c>
      <c r="C1039" s="2" t="s">
        <v>318</v>
      </c>
      <c r="D1039" s="2" t="str">
        <f t="shared" si="119"/>
        <v>4</v>
      </c>
      <c r="E1039" s="2" t="str">
        <f t="shared" si="120"/>
        <v>49</v>
      </c>
      <c r="F1039" s="2" t="str">
        <f t="shared" si="121"/>
        <v>494</v>
      </c>
      <c r="G1039" s="1" t="s">
        <v>975</v>
      </c>
      <c r="H1039" s="7">
        <v>3326236</v>
      </c>
      <c r="I1039" s="7"/>
      <c r="J1039" s="7">
        <v>3357937.30828</v>
      </c>
      <c r="K1039" s="7">
        <v>3357937.30828</v>
      </c>
      <c r="L1039" s="7">
        <v>3587420</v>
      </c>
      <c r="M1039" s="7"/>
      <c r="N1039" s="7">
        <v>3611578.1488199998</v>
      </c>
      <c r="O1039" s="7">
        <v>3611578.1488199998</v>
      </c>
      <c r="P1039" s="7">
        <v>3770213</v>
      </c>
      <c r="Q1039" s="7"/>
      <c r="R1039" s="7">
        <v>3717583</v>
      </c>
      <c r="S1039" s="7">
        <v>3717583</v>
      </c>
      <c r="T1039" s="7">
        <v>3782651</v>
      </c>
      <c r="U1039" s="7"/>
      <c r="V1039" s="7">
        <v>3725592.7017700002</v>
      </c>
      <c r="W1039" s="7">
        <v>3725592.7017700002</v>
      </c>
      <c r="X1039" s="7">
        <v>3765694</v>
      </c>
      <c r="Y1039" s="7"/>
      <c r="Z1039" s="7">
        <v>3743811.1060000001</v>
      </c>
      <c r="AA1039" s="7">
        <v>3743811.1060000001</v>
      </c>
      <c r="AB1039" s="7">
        <v>0</v>
      </c>
      <c r="AC1039" s="7"/>
      <c r="AD1039" s="7">
        <v>0</v>
      </c>
      <c r="AE1039" s="7">
        <v>0</v>
      </c>
      <c r="AF1039" s="7">
        <v>0</v>
      </c>
      <c r="AG1039" s="29">
        <v>0</v>
      </c>
      <c r="AH1039" s="7">
        <v>0</v>
      </c>
      <c r="AI1039" s="7">
        <v>0</v>
      </c>
      <c r="AJ1039" s="7">
        <v>0</v>
      </c>
      <c r="AK1039" s="29">
        <v>0</v>
      </c>
      <c r="AL1039" s="7">
        <v>0</v>
      </c>
      <c r="AM1039" s="105">
        <v>0</v>
      </c>
      <c r="AN1039" s="7">
        <v>0</v>
      </c>
      <c r="AO1039" s="11">
        <v>0</v>
      </c>
      <c r="AP1039" s="105">
        <v>0</v>
      </c>
      <c r="AQ1039" s="11">
        <v>0</v>
      </c>
      <c r="AR1039" s="11">
        <v>0</v>
      </c>
      <c r="AS1039" s="11">
        <v>0</v>
      </c>
      <c r="AT1039" s="11">
        <v>0</v>
      </c>
      <c r="AU1039" s="11"/>
      <c r="AV1039" s="11">
        <v>0</v>
      </c>
      <c r="AW1039" s="11">
        <v>0</v>
      </c>
      <c r="AX1039" s="11"/>
      <c r="AZ1039" s="11"/>
      <c r="BA1039" s="11"/>
    </row>
    <row r="1040" spans="1:53" hidden="1" x14ac:dyDescent="0.25">
      <c r="A1040">
        <v>8</v>
      </c>
      <c r="B1040" t="str">
        <f t="shared" si="122"/>
        <v>WR-4943</v>
      </c>
      <c r="C1040" s="2" t="s">
        <v>318</v>
      </c>
      <c r="D1040" s="2" t="str">
        <f t="shared" si="119"/>
        <v>4</v>
      </c>
      <c r="E1040" s="2" t="str">
        <f t="shared" si="120"/>
        <v>49</v>
      </c>
      <c r="F1040" s="2" t="str">
        <f t="shared" si="121"/>
        <v>494</v>
      </c>
      <c r="G1040" s="1" t="s">
        <v>976</v>
      </c>
      <c r="H1040" s="7">
        <v>10298</v>
      </c>
      <c r="I1040" s="7"/>
      <c r="J1040" s="7">
        <v>10305</v>
      </c>
      <c r="K1040" s="7">
        <v>0</v>
      </c>
      <c r="L1040" s="7">
        <v>10281</v>
      </c>
      <c r="M1040" s="7"/>
      <c r="N1040" s="7">
        <v>0</v>
      </c>
      <c r="O1040" s="7">
        <v>0</v>
      </c>
      <c r="P1040" s="7">
        <v>0</v>
      </c>
      <c r="Q1040" s="7"/>
      <c r="R1040" s="7">
        <v>0</v>
      </c>
      <c r="S1040" s="7">
        <v>0</v>
      </c>
      <c r="T1040" s="7">
        <v>10</v>
      </c>
      <c r="U1040" s="7"/>
      <c r="V1040" s="7">
        <v>0</v>
      </c>
      <c r="W1040" s="7">
        <v>0</v>
      </c>
      <c r="X1040" s="7">
        <v>10</v>
      </c>
      <c r="Y1040" s="7"/>
      <c r="Z1040" s="7">
        <v>11965.538</v>
      </c>
      <c r="AA1040" s="7">
        <v>11898.74368</v>
      </c>
      <c r="AB1040" s="7">
        <v>0</v>
      </c>
      <c r="AC1040" s="7"/>
      <c r="AD1040" s="7">
        <v>0</v>
      </c>
      <c r="AE1040" s="7">
        <v>0</v>
      </c>
      <c r="AF1040" s="7">
        <v>0</v>
      </c>
      <c r="AG1040" s="29">
        <v>0</v>
      </c>
      <c r="AH1040" s="7">
        <v>0</v>
      </c>
      <c r="AI1040" s="7">
        <v>0</v>
      </c>
      <c r="AJ1040" s="7">
        <v>0</v>
      </c>
      <c r="AK1040" s="29">
        <v>0</v>
      </c>
      <c r="AL1040" s="7">
        <v>0</v>
      </c>
      <c r="AM1040" s="105">
        <v>0</v>
      </c>
      <c r="AN1040" s="7">
        <v>0</v>
      </c>
      <c r="AO1040" s="11">
        <v>0</v>
      </c>
      <c r="AP1040" s="105">
        <v>0</v>
      </c>
      <c r="AQ1040" s="11">
        <v>0</v>
      </c>
      <c r="AR1040" s="11">
        <v>0</v>
      </c>
      <c r="AS1040" s="11">
        <v>0</v>
      </c>
      <c r="AT1040" s="11">
        <v>0</v>
      </c>
      <c r="AU1040" s="11"/>
      <c r="AV1040" s="11">
        <v>0</v>
      </c>
      <c r="AW1040" s="11">
        <v>0</v>
      </c>
      <c r="AX1040" s="11"/>
      <c r="AZ1040" s="11"/>
      <c r="BA1040" s="11"/>
    </row>
    <row r="1041" spans="1:53" hidden="1" x14ac:dyDescent="0.25">
      <c r="A1041">
        <v>8</v>
      </c>
      <c r="B1041" t="str">
        <f t="shared" si="122"/>
        <v>WR-4950</v>
      </c>
      <c r="C1041" s="2" t="s">
        <v>318</v>
      </c>
      <c r="D1041" s="2" t="str">
        <f t="shared" si="119"/>
        <v>4</v>
      </c>
      <c r="E1041" s="2" t="str">
        <f t="shared" si="120"/>
        <v>49</v>
      </c>
      <c r="F1041" s="2" t="str">
        <f t="shared" si="121"/>
        <v>495</v>
      </c>
      <c r="G1041" s="1" t="s">
        <v>721</v>
      </c>
      <c r="H1041" s="7">
        <v>0</v>
      </c>
      <c r="I1041" s="7"/>
      <c r="J1041" s="7">
        <v>0</v>
      </c>
      <c r="K1041" s="7">
        <v>0</v>
      </c>
      <c r="L1041" s="7">
        <v>0</v>
      </c>
      <c r="M1041" s="7"/>
      <c r="N1041" s="7">
        <v>0</v>
      </c>
      <c r="O1041" s="7">
        <v>0</v>
      </c>
      <c r="P1041" s="7">
        <v>0</v>
      </c>
      <c r="Q1041" s="7"/>
      <c r="R1041" s="7">
        <v>0</v>
      </c>
      <c r="S1041" s="7">
        <v>0</v>
      </c>
      <c r="T1041" s="7">
        <v>0</v>
      </c>
      <c r="U1041" s="7"/>
      <c r="V1041" s="7">
        <v>0</v>
      </c>
      <c r="W1041" s="7">
        <v>0</v>
      </c>
      <c r="X1041" s="7">
        <v>0</v>
      </c>
      <c r="Y1041" s="7"/>
      <c r="Z1041" s="7">
        <v>0</v>
      </c>
      <c r="AA1041" s="7">
        <v>0</v>
      </c>
      <c r="AB1041" s="7">
        <v>0</v>
      </c>
      <c r="AC1041" s="7"/>
      <c r="AD1041" s="7">
        <v>0</v>
      </c>
      <c r="AE1041" s="7">
        <v>0</v>
      </c>
      <c r="AF1041" s="7">
        <v>0</v>
      </c>
      <c r="AG1041" s="29">
        <v>9250</v>
      </c>
      <c r="AH1041" s="7">
        <v>183374.63399999999</v>
      </c>
      <c r="AI1041" s="7">
        <v>183374.63399999999</v>
      </c>
      <c r="AJ1041" s="7">
        <v>0</v>
      </c>
      <c r="AK1041" s="29">
        <v>248269.43011000002</v>
      </c>
      <c r="AL1041" s="7">
        <v>250734.77400999999</v>
      </c>
      <c r="AM1041" s="105">
        <v>250734.77400999999</v>
      </c>
      <c r="AN1041" s="7">
        <v>254494.11300000001</v>
      </c>
      <c r="AO1041" s="11">
        <v>259839.166</v>
      </c>
      <c r="AP1041" s="105">
        <v>262392.67995000002</v>
      </c>
      <c r="AQ1041" s="11">
        <v>262392.67995000002</v>
      </c>
      <c r="AR1041" s="11">
        <v>265173.47499999998</v>
      </c>
      <c r="AS1041" s="11">
        <v>247577.03241999997</v>
      </c>
      <c r="AT1041" s="11">
        <v>256827.03241999997</v>
      </c>
      <c r="AU1041" s="11">
        <v>256827.03241999997</v>
      </c>
      <c r="AV1041" s="11">
        <v>259762.32699999999</v>
      </c>
      <c r="AW1041" s="11">
        <v>262752.51491999999</v>
      </c>
      <c r="AX1041" s="11">
        <v>262001.73905999999</v>
      </c>
      <c r="AZ1041" s="11">
        <v>255134.4036508</v>
      </c>
      <c r="BA1041" s="11">
        <v>278323.85801999999</v>
      </c>
    </row>
    <row r="1042" spans="1:53" hidden="1" x14ac:dyDescent="0.25">
      <c r="A1042">
        <v>8</v>
      </c>
      <c r="B1042" t="str">
        <f t="shared" si="122"/>
        <v>WR-5610</v>
      </c>
      <c r="C1042" s="2" t="s">
        <v>318</v>
      </c>
      <c r="D1042" s="2" t="str">
        <f t="shared" si="119"/>
        <v>5</v>
      </c>
      <c r="E1042" s="2" t="str">
        <f t="shared" si="120"/>
        <v>56</v>
      </c>
      <c r="F1042" s="2" t="str">
        <f t="shared" si="121"/>
        <v>561</v>
      </c>
      <c r="G1042" s="1" t="s">
        <v>724</v>
      </c>
      <c r="H1042" s="7">
        <v>0</v>
      </c>
      <c r="I1042" s="7"/>
      <c r="J1042" s="7">
        <v>0</v>
      </c>
      <c r="K1042" s="7">
        <v>0</v>
      </c>
      <c r="L1042" s="7">
        <v>0</v>
      </c>
      <c r="M1042" s="7"/>
      <c r="N1042" s="7">
        <v>0</v>
      </c>
      <c r="O1042" s="7">
        <v>0</v>
      </c>
      <c r="P1042" s="7">
        <v>0</v>
      </c>
      <c r="Q1042" s="7"/>
      <c r="R1042" s="7">
        <v>0</v>
      </c>
      <c r="S1042" s="7">
        <v>0</v>
      </c>
      <c r="T1042" s="7">
        <v>0</v>
      </c>
      <c r="U1042" s="7"/>
      <c r="V1042" s="7">
        <v>0</v>
      </c>
      <c r="W1042" s="7">
        <v>0</v>
      </c>
      <c r="X1042" s="7">
        <v>0</v>
      </c>
      <c r="Y1042" s="7"/>
      <c r="Z1042" s="7">
        <v>0</v>
      </c>
      <c r="AA1042" s="7">
        <v>0</v>
      </c>
      <c r="AB1042" s="7">
        <v>0</v>
      </c>
      <c r="AC1042" s="7"/>
      <c r="AD1042" s="7">
        <v>0</v>
      </c>
      <c r="AE1042" s="7">
        <v>0</v>
      </c>
      <c r="AF1042" s="7">
        <v>0</v>
      </c>
      <c r="AG1042" s="29">
        <v>0</v>
      </c>
      <c r="AH1042" s="7">
        <v>0</v>
      </c>
      <c r="AI1042" s="7">
        <v>0</v>
      </c>
      <c r="AJ1042" s="7">
        <v>0</v>
      </c>
      <c r="AK1042" s="29">
        <v>0</v>
      </c>
      <c r="AL1042" s="7">
        <v>0</v>
      </c>
      <c r="AM1042" s="105">
        <v>0</v>
      </c>
      <c r="AN1042" s="7">
        <v>0</v>
      </c>
      <c r="AO1042" s="11">
        <v>0</v>
      </c>
      <c r="AP1042" s="105">
        <v>0</v>
      </c>
      <c r="AQ1042" s="11">
        <v>0</v>
      </c>
      <c r="AR1042" s="11">
        <v>0</v>
      </c>
      <c r="AS1042" s="11">
        <v>0</v>
      </c>
      <c r="AT1042" s="11">
        <v>0</v>
      </c>
      <c r="AU1042" s="11">
        <v>0</v>
      </c>
      <c r="AV1042" s="11">
        <v>0</v>
      </c>
      <c r="AW1042" s="11">
        <v>0</v>
      </c>
      <c r="AX1042" s="11">
        <v>0</v>
      </c>
      <c r="AZ1042" s="11">
        <v>0</v>
      </c>
      <c r="BA1042" s="11">
        <v>0</v>
      </c>
    </row>
    <row r="1043" spans="1:53" hidden="1" x14ac:dyDescent="0.25">
      <c r="A1043">
        <v>8</v>
      </c>
      <c r="B1043" t="str">
        <f t="shared" si="122"/>
        <v>WR-5620</v>
      </c>
      <c r="C1043" s="2" t="s">
        <v>318</v>
      </c>
      <c r="D1043" s="2" t="str">
        <f t="shared" si="119"/>
        <v>5</v>
      </c>
      <c r="E1043" s="2" t="str">
        <f t="shared" si="120"/>
        <v>56</v>
      </c>
      <c r="F1043" s="2" t="str">
        <f t="shared" si="121"/>
        <v>562</v>
      </c>
      <c r="G1043" s="1" t="s">
        <v>725</v>
      </c>
      <c r="H1043" s="7">
        <v>0</v>
      </c>
      <c r="I1043" s="7"/>
      <c r="J1043" s="7">
        <v>0</v>
      </c>
      <c r="K1043" s="7">
        <v>0</v>
      </c>
      <c r="L1043" s="7">
        <v>0</v>
      </c>
      <c r="M1043" s="7"/>
      <c r="N1043" s="7">
        <v>0</v>
      </c>
      <c r="O1043" s="7">
        <v>0</v>
      </c>
      <c r="P1043" s="7">
        <v>0</v>
      </c>
      <c r="Q1043" s="7"/>
      <c r="R1043" s="7">
        <v>0</v>
      </c>
      <c r="S1043" s="7">
        <v>0</v>
      </c>
      <c r="T1043" s="7">
        <v>0</v>
      </c>
      <c r="U1043" s="7"/>
      <c r="V1043" s="7">
        <v>0</v>
      </c>
      <c r="W1043" s="7">
        <v>0</v>
      </c>
      <c r="X1043" s="7">
        <v>0</v>
      </c>
      <c r="Y1043" s="7"/>
      <c r="Z1043" s="7">
        <v>0</v>
      </c>
      <c r="AA1043" s="7">
        <v>0</v>
      </c>
      <c r="AB1043" s="7">
        <v>0</v>
      </c>
      <c r="AC1043" s="7"/>
      <c r="AD1043" s="7">
        <v>0</v>
      </c>
      <c r="AE1043" s="7">
        <v>0</v>
      </c>
      <c r="AF1043" s="7">
        <v>0</v>
      </c>
      <c r="AG1043" s="29">
        <v>0</v>
      </c>
      <c r="AH1043" s="7">
        <v>0</v>
      </c>
      <c r="AI1043" s="7">
        <v>0</v>
      </c>
      <c r="AJ1043" s="7">
        <v>0</v>
      </c>
      <c r="AK1043" s="29">
        <v>0</v>
      </c>
      <c r="AL1043" s="7">
        <v>0</v>
      </c>
      <c r="AM1043" s="105">
        <v>0</v>
      </c>
      <c r="AN1043" s="7">
        <v>0</v>
      </c>
      <c r="AO1043" s="11">
        <v>0</v>
      </c>
      <c r="AP1043" s="105">
        <v>0</v>
      </c>
      <c r="AQ1043" s="11">
        <v>0</v>
      </c>
      <c r="AR1043" s="11">
        <v>0</v>
      </c>
      <c r="AS1043" s="11">
        <v>0</v>
      </c>
      <c r="AT1043" s="11">
        <v>0</v>
      </c>
      <c r="AU1043" s="11">
        <v>0</v>
      </c>
      <c r="AV1043" s="11">
        <v>0</v>
      </c>
      <c r="AW1043" s="11">
        <v>0</v>
      </c>
      <c r="AX1043" s="11">
        <v>0</v>
      </c>
      <c r="AZ1043" s="11">
        <v>0</v>
      </c>
      <c r="BA1043" s="11">
        <v>0</v>
      </c>
    </row>
    <row r="1044" spans="1:53" hidden="1" x14ac:dyDescent="0.25">
      <c r="A1044">
        <v>8</v>
      </c>
      <c r="B1044" t="str">
        <f t="shared" si="122"/>
        <v>WR-5630</v>
      </c>
      <c r="C1044" s="2" t="s">
        <v>318</v>
      </c>
      <c r="D1044" s="2" t="str">
        <f t="shared" si="119"/>
        <v>5</v>
      </c>
      <c r="E1044" s="2" t="str">
        <f t="shared" si="120"/>
        <v>56</v>
      </c>
      <c r="F1044" s="2" t="str">
        <f t="shared" si="121"/>
        <v>563</v>
      </c>
      <c r="G1044" s="1" t="s">
        <v>726</v>
      </c>
      <c r="H1044" s="7">
        <v>0</v>
      </c>
      <c r="I1044" s="7"/>
      <c r="J1044" s="7">
        <v>0</v>
      </c>
      <c r="K1044" s="7">
        <v>0</v>
      </c>
      <c r="L1044" s="7">
        <v>0</v>
      </c>
      <c r="M1044" s="7"/>
      <c r="N1044" s="7">
        <v>0</v>
      </c>
      <c r="O1044" s="7">
        <v>0</v>
      </c>
      <c r="P1044" s="7">
        <v>0</v>
      </c>
      <c r="Q1044" s="7"/>
      <c r="R1044" s="7">
        <v>0</v>
      </c>
      <c r="S1044" s="7">
        <v>0</v>
      </c>
      <c r="T1044" s="7">
        <v>0</v>
      </c>
      <c r="U1044" s="7"/>
      <c r="V1044" s="7">
        <v>0</v>
      </c>
      <c r="W1044" s="7">
        <v>0</v>
      </c>
      <c r="X1044" s="7">
        <v>0</v>
      </c>
      <c r="Y1044" s="7"/>
      <c r="Z1044" s="7">
        <v>0</v>
      </c>
      <c r="AA1044" s="7">
        <v>0</v>
      </c>
      <c r="AB1044" s="7">
        <v>0</v>
      </c>
      <c r="AC1044" s="7"/>
      <c r="AD1044" s="7">
        <v>0</v>
      </c>
      <c r="AE1044" s="7">
        <v>0</v>
      </c>
      <c r="AF1044" s="7">
        <v>0</v>
      </c>
      <c r="AG1044" s="29">
        <v>0</v>
      </c>
      <c r="AH1044" s="7">
        <v>0</v>
      </c>
      <c r="AI1044" s="7">
        <v>0</v>
      </c>
      <c r="AJ1044" s="7">
        <v>0</v>
      </c>
      <c r="AK1044" s="29">
        <v>0</v>
      </c>
      <c r="AL1044" s="7">
        <v>0</v>
      </c>
      <c r="AM1044" s="105">
        <v>0</v>
      </c>
      <c r="AN1044" s="7">
        <v>0</v>
      </c>
      <c r="AO1044" s="11">
        <v>0</v>
      </c>
      <c r="AP1044" s="105">
        <v>0</v>
      </c>
      <c r="AQ1044" s="11">
        <v>0</v>
      </c>
      <c r="AR1044" s="11">
        <v>0</v>
      </c>
      <c r="AS1044" s="11">
        <v>0</v>
      </c>
      <c r="AT1044" s="11">
        <v>0</v>
      </c>
      <c r="AU1044" s="11">
        <v>0</v>
      </c>
      <c r="AV1044" s="11">
        <v>0</v>
      </c>
      <c r="AW1044" s="11">
        <v>0</v>
      </c>
      <c r="AX1044" s="11">
        <v>0</v>
      </c>
      <c r="AZ1044" s="11">
        <v>0</v>
      </c>
      <c r="BA1044" s="11">
        <v>0</v>
      </c>
    </row>
    <row r="1045" spans="1:53" hidden="1" x14ac:dyDescent="0.25">
      <c r="A1045">
        <v>8</v>
      </c>
      <c r="B1045" t="str">
        <f t="shared" si="122"/>
        <v>WR-5640</v>
      </c>
      <c r="C1045" s="2" t="s">
        <v>318</v>
      </c>
      <c r="D1045" s="2" t="str">
        <f t="shared" si="119"/>
        <v>5</v>
      </c>
      <c r="E1045" s="2" t="str">
        <f t="shared" si="120"/>
        <v>56</v>
      </c>
      <c r="F1045" s="2" t="str">
        <f t="shared" si="121"/>
        <v>564</v>
      </c>
      <c r="G1045" s="1" t="s">
        <v>727</v>
      </c>
      <c r="H1045" s="7">
        <v>0</v>
      </c>
      <c r="I1045" s="7"/>
      <c r="J1045" s="7">
        <v>0</v>
      </c>
      <c r="K1045" s="7">
        <v>0</v>
      </c>
      <c r="L1045" s="7">
        <v>0</v>
      </c>
      <c r="M1045" s="7"/>
      <c r="N1045" s="7">
        <v>0</v>
      </c>
      <c r="O1045" s="7">
        <v>0</v>
      </c>
      <c r="P1045" s="7">
        <v>0</v>
      </c>
      <c r="Q1045" s="7"/>
      <c r="R1045" s="7">
        <v>0</v>
      </c>
      <c r="S1045" s="7">
        <v>0</v>
      </c>
      <c r="T1045" s="7">
        <v>0</v>
      </c>
      <c r="U1045" s="7"/>
      <c r="V1045" s="7">
        <v>0</v>
      </c>
      <c r="W1045" s="7">
        <v>0</v>
      </c>
      <c r="X1045" s="7">
        <v>0</v>
      </c>
      <c r="Y1045" s="7"/>
      <c r="Z1045" s="7">
        <v>0</v>
      </c>
      <c r="AA1045" s="7">
        <v>0</v>
      </c>
      <c r="AB1045" s="7">
        <v>0</v>
      </c>
      <c r="AC1045" s="7"/>
      <c r="AD1045" s="7">
        <v>0</v>
      </c>
      <c r="AE1045" s="7">
        <v>0</v>
      </c>
      <c r="AF1045" s="7">
        <v>0</v>
      </c>
      <c r="AG1045" s="29">
        <v>0</v>
      </c>
      <c r="AH1045" s="7">
        <v>0</v>
      </c>
      <c r="AI1045" s="7">
        <v>0</v>
      </c>
      <c r="AJ1045" s="7">
        <v>0</v>
      </c>
      <c r="AK1045" s="29">
        <v>0</v>
      </c>
      <c r="AL1045" s="7">
        <v>0</v>
      </c>
      <c r="AM1045" s="105">
        <v>0</v>
      </c>
      <c r="AN1045" s="7">
        <v>0</v>
      </c>
      <c r="AO1045" s="11">
        <v>0</v>
      </c>
      <c r="AP1045" s="105">
        <v>0</v>
      </c>
      <c r="AQ1045" s="11">
        <v>0</v>
      </c>
      <c r="AR1045" s="11">
        <v>0</v>
      </c>
      <c r="AS1045" s="11">
        <v>0</v>
      </c>
      <c r="AT1045" s="11">
        <v>0</v>
      </c>
      <c r="AU1045" s="11">
        <v>0</v>
      </c>
      <c r="AV1045" s="11">
        <v>0</v>
      </c>
      <c r="AW1045" s="11">
        <v>0</v>
      </c>
      <c r="AX1045" s="11">
        <v>0</v>
      </c>
      <c r="AZ1045" s="11">
        <v>0</v>
      </c>
      <c r="BA1045" s="11">
        <v>0</v>
      </c>
    </row>
    <row r="1046" spans="1:53" hidden="1" x14ac:dyDescent="0.25">
      <c r="A1046">
        <v>8</v>
      </c>
      <c r="B1046" t="str">
        <f t="shared" si="122"/>
        <v>WR-5650</v>
      </c>
      <c r="C1046" s="2" t="s">
        <v>318</v>
      </c>
      <c r="D1046" s="2" t="str">
        <f t="shared" si="119"/>
        <v>5</v>
      </c>
      <c r="E1046" s="2" t="str">
        <f t="shared" si="120"/>
        <v>56</v>
      </c>
      <c r="F1046" s="2" t="str">
        <f t="shared" si="121"/>
        <v>565</v>
      </c>
      <c r="G1046" s="1" t="s">
        <v>728</v>
      </c>
      <c r="H1046" s="7">
        <v>503039</v>
      </c>
      <c r="I1046" s="7"/>
      <c r="J1046" s="7">
        <v>513339.92677999998</v>
      </c>
      <c r="K1046" s="7">
        <v>513339.92677999998</v>
      </c>
      <c r="L1046" s="7">
        <v>589238</v>
      </c>
      <c r="M1046" s="7"/>
      <c r="N1046" s="7">
        <v>587651.13367000001</v>
      </c>
      <c r="O1046" s="7">
        <v>587651.13367000001</v>
      </c>
      <c r="P1046" s="7">
        <v>678867</v>
      </c>
      <c r="Q1046" s="7"/>
      <c r="R1046" s="7">
        <v>608450</v>
      </c>
      <c r="S1046" s="7">
        <v>608450</v>
      </c>
      <c r="T1046" s="7">
        <v>714660</v>
      </c>
      <c r="U1046" s="7"/>
      <c r="V1046" s="7">
        <v>743222.82753000001</v>
      </c>
      <c r="W1046" s="7">
        <v>743222.82753000001</v>
      </c>
      <c r="X1046" s="7">
        <v>853862</v>
      </c>
      <c r="Y1046" s="7"/>
      <c r="Z1046" s="7">
        <v>800624.91053999995</v>
      </c>
      <c r="AA1046" s="7">
        <v>800624.91053999995</v>
      </c>
      <c r="AB1046" s="7">
        <v>892040</v>
      </c>
      <c r="AC1046" s="7"/>
      <c r="AD1046" s="7">
        <v>809955.84872000001</v>
      </c>
      <c r="AE1046" s="7">
        <v>809955.84872000001</v>
      </c>
      <c r="AF1046" s="7">
        <v>854691</v>
      </c>
      <c r="AG1046" s="29">
        <v>805320.01075999998</v>
      </c>
      <c r="AH1046" s="7">
        <v>805320.01075999998</v>
      </c>
      <c r="AI1046" s="7">
        <v>805320.01075999998</v>
      </c>
      <c r="AJ1046" s="7">
        <v>949152</v>
      </c>
      <c r="AK1046" s="29">
        <v>789749.96666000003</v>
      </c>
      <c r="AL1046" s="7">
        <v>789749.96666000003</v>
      </c>
      <c r="AM1046" s="105">
        <v>789749.96666000003</v>
      </c>
      <c r="AN1046" s="7">
        <v>975329</v>
      </c>
      <c r="AO1046" s="11">
        <v>788476.57978999999</v>
      </c>
      <c r="AP1046" s="105">
        <v>788476.57978999999</v>
      </c>
      <c r="AQ1046" s="11">
        <v>788476.57978999999</v>
      </c>
      <c r="AR1046" s="11">
        <v>952842</v>
      </c>
      <c r="AS1046" s="11">
        <v>788464.83810000005</v>
      </c>
      <c r="AT1046" s="11">
        <v>788464.83810000005</v>
      </c>
      <c r="AU1046" s="11">
        <v>788464.83810000005</v>
      </c>
      <c r="AV1046" s="11">
        <v>738583</v>
      </c>
      <c r="AW1046" s="11">
        <v>694674.99713000003</v>
      </c>
      <c r="AX1046" s="11">
        <v>694674.99713000003</v>
      </c>
      <c r="AZ1046" s="11">
        <v>745662</v>
      </c>
      <c r="BA1046" s="11">
        <v>853267.00694999995</v>
      </c>
    </row>
    <row r="1047" spans="1:53" hidden="1" x14ac:dyDescent="0.25">
      <c r="A1047">
        <v>8</v>
      </c>
      <c r="B1047" t="str">
        <f t="shared" si="122"/>
        <v>WR-5710</v>
      </c>
      <c r="C1047" s="2" t="s">
        <v>318</v>
      </c>
      <c r="D1047" s="2" t="str">
        <f t="shared" si="119"/>
        <v>5</v>
      </c>
      <c r="E1047" s="2" t="str">
        <f t="shared" si="120"/>
        <v>57</v>
      </c>
      <c r="F1047" s="2" t="str">
        <f t="shared" si="121"/>
        <v>571</v>
      </c>
      <c r="G1047" s="1" t="s">
        <v>978</v>
      </c>
      <c r="H1047" s="7">
        <v>0</v>
      </c>
      <c r="I1047" s="7"/>
      <c r="J1047" s="7">
        <v>0</v>
      </c>
      <c r="K1047" s="7">
        <v>0</v>
      </c>
      <c r="L1047" s="7">
        <v>0</v>
      </c>
      <c r="M1047" s="7"/>
      <c r="N1047" s="7">
        <v>0</v>
      </c>
      <c r="O1047" s="7">
        <v>0</v>
      </c>
      <c r="P1047" s="7">
        <v>0</v>
      </c>
      <c r="Q1047" s="7"/>
      <c r="R1047" s="7">
        <v>0</v>
      </c>
      <c r="S1047" s="7">
        <v>0</v>
      </c>
      <c r="T1047" s="7">
        <v>0</v>
      </c>
      <c r="U1047" s="7"/>
      <c r="V1047" s="7">
        <v>0</v>
      </c>
      <c r="W1047" s="7">
        <v>0</v>
      </c>
      <c r="X1047" s="7">
        <v>0</v>
      </c>
      <c r="Y1047" s="7"/>
      <c r="Z1047" s="7">
        <v>0</v>
      </c>
      <c r="AA1047" s="7">
        <v>0</v>
      </c>
      <c r="AB1047" s="7">
        <v>0</v>
      </c>
      <c r="AC1047" s="7"/>
      <c r="AD1047" s="7">
        <v>0</v>
      </c>
      <c r="AE1047" s="7">
        <v>0</v>
      </c>
      <c r="AF1047" s="7">
        <v>0</v>
      </c>
      <c r="AG1047" s="29">
        <v>0</v>
      </c>
      <c r="AH1047" s="7">
        <v>0</v>
      </c>
      <c r="AI1047" s="7">
        <v>0</v>
      </c>
      <c r="AJ1047" s="7">
        <v>0</v>
      </c>
      <c r="AK1047" s="29">
        <v>0</v>
      </c>
      <c r="AL1047" s="7">
        <v>0</v>
      </c>
      <c r="AM1047" s="105">
        <v>0</v>
      </c>
      <c r="AN1047" s="7">
        <v>0</v>
      </c>
      <c r="AO1047" s="11">
        <v>0</v>
      </c>
      <c r="AP1047" s="105">
        <v>0</v>
      </c>
      <c r="AQ1047" s="11">
        <v>0</v>
      </c>
      <c r="AR1047" s="11">
        <v>0</v>
      </c>
      <c r="AS1047" s="11">
        <v>0</v>
      </c>
      <c r="AT1047" s="11">
        <v>0</v>
      </c>
      <c r="AU1047" s="11"/>
      <c r="AV1047" s="11">
        <v>0</v>
      </c>
      <c r="AW1047" s="11">
        <v>0</v>
      </c>
      <c r="AX1047" s="11"/>
      <c r="AZ1047" s="11"/>
      <c r="BA1047" s="11"/>
    </row>
    <row r="1048" spans="1:53" hidden="1" x14ac:dyDescent="0.25">
      <c r="A1048">
        <v>8</v>
      </c>
      <c r="B1048" t="str">
        <f t="shared" si="122"/>
        <v>WR-5720</v>
      </c>
      <c r="C1048" s="2" t="s">
        <v>318</v>
      </c>
      <c r="D1048" s="2" t="str">
        <f t="shared" si="119"/>
        <v>5</v>
      </c>
      <c r="E1048" s="2" t="str">
        <f t="shared" si="120"/>
        <v>57</v>
      </c>
      <c r="F1048" s="2" t="str">
        <f t="shared" si="121"/>
        <v>572</v>
      </c>
      <c r="G1048" s="1" t="s">
        <v>730</v>
      </c>
      <c r="H1048" s="7">
        <v>0</v>
      </c>
      <c r="I1048" s="7"/>
      <c r="J1048" s="7">
        <v>0</v>
      </c>
      <c r="K1048" s="7">
        <v>0</v>
      </c>
      <c r="L1048" s="7">
        <v>0</v>
      </c>
      <c r="M1048" s="7"/>
      <c r="N1048" s="7">
        <v>0</v>
      </c>
      <c r="O1048" s="7">
        <v>0</v>
      </c>
      <c r="P1048" s="7">
        <v>0</v>
      </c>
      <c r="Q1048" s="7"/>
      <c r="R1048" s="7">
        <v>0</v>
      </c>
      <c r="S1048" s="7">
        <v>0</v>
      </c>
      <c r="T1048" s="7">
        <v>0</v>
      </c>
      <c r="U1048" s="7"/>
      <c r="V1048" s="7">
        <v>0</v>
      </c>
      <c r="W1048" s="7">
        <v>0</v>
      </c>
      <c r="X1048" s="7">
        <v>0</v>
      </c>
      <c r="Y1048" s="7"/>
      <c r="Z1048" s="7">
        <v>0</v>
      </c>
      <c r="AA1048" s="7">
        <v>0</v>
      </c>
      <c r="AB1048" s="7">
        <v>0</v>
      </c>
      <c r="AC1048" s="7"/>
      <c r="AD1048" s="7">
        <v>0</v>
      </c>
      <c r="AE1048" s="7">
        <v>0</v>
      </c>
      <c r="AF1048" s="7">
        <v>0</v>
      </c>
      <c r="AG1048" s="29">
        <v>0</v>
      </c>
      <c r="AH1048" s="7">
        <v>0</v>
      </c>
      <c r="AI1048" s="7">
        <v>0</v>
      </c>
      <c r="AJ1048" s="7">
        <v>0</v>
      </c>
      <c r="AK1048" s="29">
        <v>0</v>
      </c>
      <c r="AL1048" s="7">
        <v>0</v>
      </c>
      <c r="AM1048" s="105">
        <v>0</v>
      </c>
      <c r="AN1048" s="7">
        <v>0</v>
      </c>
      <c r="AO1048" s="11">
        <v>0</v>
      </c>
      <c r="AP1048" s="105">
        <v>0</v>
      </c>
      <c r="AQ1048" s="11">
        <v>0</v>
      </c>
      <c r="AR1048" s="11">
        <v>0</v>
      </c>
      <c r="AS1048" s="11">
        <v>0</v>
      </c>
      <c r="AT1048" s="11">
        <v>0</v>
      </c>
      <c r="AU1048" s="11">
        <v>0</v>
      </c>
      <c r="AV1048" s="11">
        <v>0</v>
      </c>
      <c r="AW1048" s="11">
        <v>8.0555500000000002</v>
      </c>
      <c r="AX1048" s="11">
        <v>1.1140000000000001</v>
      </c>
      <c r="AZ1048" s="11">
        <v>0</v>
      </c>
      <c r="BA1048" s="11">
        <v>0</v>
      </c>
    </row>
    <row r="1049" spans="1:53" hidden="1" x14ac:dyDescent="0.25">
      <c r="A1049">
        <v>8</v>
      </c>
      <c r="B1049" t="str">
        <f t="shared" si="122"/>
        <v>WR-5730</v>
      </c>
      <c r="C1049" s="2" t="s">
        <v>318</v>
      </c>
      <c r="D1049" s="2" t="str">
        <f t="shared" si="119"/>
        <v>5</v>
      </c>
      <c r="E1049" s="2" t="str">
        <f t="shared" si="120"/>
        <v>57</v>
      </c>
      <c r="F1049" s="2" t="str">
        <f t="shared" si="121"/>
        <v>573</v>
      </c>
      <c r="G1049" s="1" t="s">
        <v>731</v>
      </c>
      <c r="H1049" s="7">
        <v>0</v>
      </c>
      <c r="I1049" s="7"/>
      <c r="J1049" s="7">
        <v>0</v>
      </c>
      <c r="K1049" s="7">
        <v>0</v>
      </c>
      <c r="L1049" s="7">
        <v>0</v>
      </c>
      <c r="M1049" s="7"/>
      <c r="N1049" s="7">
        <v>0</v>
      </c>
      <c r="O1049" s="7">
        <v>0</v>
      </c>
      <c r="P1049" s="7">
        <v>0</v>
      </c>
      <c r="Q1049" s="7"/>
      <c r="R1049" s="7">
        <v>0</v>
      </c>
      <c r="S1049" s="7">
        <v>0</v>
      </c>
      <c r="T1049" s="7">
        <v>0</v>
      </c>
      <c r="U1049" s="7"/>
      <c r="V1049" s="7">
        <v>0</v>
      </c>
      <c r="W1049" s="7">
        <v>0</v>
      </c>
      <c r="X1049" s="7">
        <v>0</v>
      </c>
      <c r="Y1049" s="7"/>
      <c r="Z1049" s="7">
        <v>0</v>
      </c>
      <c r="AA1049" s="7">
        <v>0</v>
      </c>
      <c r="AB1049" s="7">
        <v>0</v>
      </c>
      <c r="AC1049" s="7"/>
      <c r="AD1049" s="7">
        <v>0</v>
      </c>
      <c r="AE1049" s="7">
        <v>0</v>
      </c>
      <c r="AF1049" s="7">
        <v>0</v>
      </c>
      <c r="AG1049" s="29">
        <v>0</v>
      </c>
      <c r="AH1049" s="7">
        <v>0</v>
      </c>
      <c r="AI1049" s="7">
        <v>0</v>
      </c>
      <c r="AJ1049" s="7">
        <v>0</v>
      </c>
      <c r="AK1049" s="29">
        <v>0</v>
      </c>
      <c r="AL1049" s="7">
        <v>0</v>
      </c>
      <c r="AM1049" s="105">
        <v>0</v>
      </c>
      <c r="AN1049" s="7">
        <v>0</v>
      </c>
      <c r="AO1049" s="11">
        <v>0</v>
      </c>
      <c r="AP1049" s="105">
        <v>0</v>
      </c>
      <c r="AQ1049" s="11">
        <v>0</v>
      </c>
      <c r="AR1049" s="11">
        <v>0</v>
      </c>
      <c r="AS1049" s="11">
        <v>0</v>
      </c>
      <c r="AT1049" s="11">
        <v>0</v>
      </c>
      <c r="AU1049" s="11">
        <v>0</v>
      </c>
      <c r="AV1049" s="11">
        <v>0</v>
      </c>
      <c r="AW1049" s="11">
        <v>0</v>
      </c>
      <c r="AX1049" s="11">
        <v>0</v>
      </c>
      <c r="AZ1049" s="11">
        <v>0</v>
      </c>
      <c r="BA1049" s="11">
        <v>0</v>
      </c>
    </row>
    <row r="1050" spans="1:53" hidden="1" x14ac:dyDescent="0.25">
      <c r="A1050">
        <v>8</v>
      </c>
      <c r="B1050" t="str">
        <f t="shared" si="122"/>
        <v>WR-5740</v>
      </c>
      <c r="C1050" s="2" t="s">
        <v>318</v>
      </c>
      <c r="D1050" s="2" t="str">
        <f t="shared" si="119"/>
        <v>5</v>
      </c>
      <c r="E1050" s="2" t="str">
        <f t="shared" si="120"/>
        <v>57</v>
      </c>
      <c r="F1050" s="2" t="str">
        <f t="shared" si="121"/>
        <v>574</v>
      </c>
      <c r="G1050" s="1" t="s">
        <v>732</v>
      </c>
      <c r="H1050" s="7">
        <v>0</v>
      </c>
      <c r="I1050" s="7"/>
      <c r="J1050" s="7">
        <v>0</v>
      </c>
      <c r="K1050" s="7">
        <v>0</v>
      </c>
      <c r="L1050" s="7">
        <v>0</v>
      </c>
      <c r="M1050" s="7"/>
      <c r="N1050" s="7">
        <v>0</v>
      </c>
      <c r="O1050" s="7">
        <v>0</v>
      </c>
      <c r="P1050" s="7">
        <v>0</v>
      </c>
      <c r="Q1050" s="7"/>
      <c r="R1050" s="7">
        <v>0</v>
      </c>
      <c r="S1050" s="7">
        <v>0</v>
      </c>
      <c r="T1050" s="7">
        <v>0</v>
      </c>
      <c r="U1050" s="7"/>
      <c r="V1050" s="7">
        <v>0</v>
      </c>
      <c r="W1050" s="7">
        <v>0</v>
      </c>
      <c r="X1050" s="7">
        <v>0</v>
      </c>
      <c r="Y1050" s="7"/>
      <c r="Z1050" s="7">
        <v>0</v>
      </c>
      <c r="AA1050" s="7">
        <v>0</v>
      </c>
      <c r="AB1050" s="7">
        <v>0</v>
      </c>
      <c r="AC1050" s="7"/>
      <c r="AD1050" s="7">
        <v>0</v>
      </c>
      <c r="AE1050" s="7">
        <v>0</v>
      </c>
      <c r="AF1050" s="7">
        <v>0</v>
      </c>
      <c r="AG1050" s="29">
        <v>0</v>
      </c>
      <c r="AH1050" s="7">
        <v>0</v>
      </c>
      <c r="AI1050" s="7">
        <v>0</v>
      </c>
      <c r="AJ1050" s="7">
        <v>0</v>
      </c>
      <c r="AK1050" s="29">
        <v>0</v>
      </c>
      <c r="AL1050" s="7">
        <v>0</v>
      </c>
      <c r="AM1050" s="105">
        <v>0</v>
      </c>
      <c r="AN1050" s="7">
        <v>0</v>
      </c>
      <c r="AO1050" s="11">
        <v>0</v>
      </c>
      <c r="AP1050" s="105">
        <v>0</v>
      </c>
      <c r="AQ1050" s="11">
        <v>0</v>
      </c>
      <c r="AR1050" s="11">
        <v>0</v>
      </c>
      <c r="AS1050" s="11">
        <v>0</v>
      </c>
      <c r="AT1050" s="11">
        <v>0</v>
      </c>
      <c r="AU1050" s="11">
        <v>0</v>
      </c>
      <c r="AV1050" s="11">
        <v>413</v>
      </c>
      <c r="AW1050" s="11">
        <v>0</v>
      </c>
      <c r="AX1050" s="11">
        <v>0</v>
      </c>
      <c r="AZ1050" s="11">
        <v>400</v>
      </c>
      <c r="BA1050" s="11">
        <v>0</v>
      </c>
    </row>
    <row r="1051" spans="1:53" hidden="1" x14ac:dyDescent="0.25">
      <c r="A1051">
        <v>8</v>
      </c>
      <c r="B1051" t="str">
        <f t="shared" si="122"/>
        <v>WR-5810</v>
      </c>
      <c r="C1051" s="2" t="s">
        <v>318</v>
      </c>
      <c r="D1051" s="2" t="str">
        <f t="shared" si="119"/>
        <v>5</v>
      </c>
      <c r="E1051" s="2" t="str">
        <f t="shared" si="120"/>
        <v>58</v>
      </c>
      <c r="F1051" s="2" t="str">
        <f t="shared" si="121"/>
        <v>581</v>
      </c>
      <c r="G1051" s="1" t="s">
        <v>734</v>
      </c>
      <c r="H1051" s="7">
        <v>0</v>
      </c>
      <c r="I1051" s="7"/>
      <c r="J1051" s="7">
        <v>0</v>
      </c>
      <c r="K1051" s="7">
        <v>0</v>
      </c>
      <c r="L1051" s="7">
        <v>0</v>
      </c>
      <c r="M1051" s="7"/>
      <c r="N1051" s="7">
        <v>0</v>
      </c>
      <c r="O1051" s="7">
        <v>0</v>
      </c>
      <c r="P1051" s="7">
        <v>0</v>
      </c>
      <c r="Q1051" s="7"/>
      <c r="R1051" s="7">
        <v>0</v>
      </c>
      <c r="S1051" s="7">
        <v>0</v>
      </c>
      <c r="T1051" s="7">
        <v>0</v>
      </c>
      <c r="U1051" s="7"/>
      <c r="V1051" s="7">
        <v>0</v>
      </c>
      <c r="W1051" s="7">
        <v>0</v>
      </c>
      <c r="X1051" s="7">
        <v>0</v>
      </c>
      <c r="Y1051" s="7"/>
      <c r="Z1051" s="7">
        <v>0</v>
      </c>
      <c r="AA1051" s="7">
        <v>0</v>
      </c>
      <c r="AB1051" s="7">
        <v>200</v>
      </c>
      <c r="AC1051" s="7"/>
      <c r="AD1051" s="7">
        <v>0</v>
      </c>
      <c r="AE1051" s="7">
        <v>0</v>
      </c>
      <c r="AF1051" s="7">
        <v>0</v>
      </c>
      <c r="AG1051" s="29">
        <v>657</v>
      </c>
      <c r="AH1051" s="7">
        <v>657</v>
      </c>
      <c r="AI1051" s="7">
        <v>657</v>
      </c>
      <c r="AJ1051" s="7">
        <v>0</v>
      </c>
      <c r="AK1051" s="29">
        <v>1708.7394999999999</v>
      </c>
      <c r="AL1051" s="7">
        <v>1690.7954999999999</v>
      </c>
      <c r="AM1051" s="105">
        <v>1690.7954999999999</v>
      </c>
      <c r="AN1051" s="7">
        <v>50</v>
      </c>
      <c r="AO1051" s="11">
        <v>504</v>
      </c>
      <c r="AP1051" s="105">
        <v>504.94459999999998</v>
      </c>
      <c r="AQ1051" s="11">
        <v>504.94459999999998</v>
      </c>
      <c r="AR1051" s="11">
        <v>127</v>
      </c>
      <c r="AS1051" s="11">
        <v>22</v>
      </c>
      <c r="AT1051" s="11">
        <v>22.032019999999999</v>
      </c>
      <c r="AU1051" s="11">
        <v>22.032019999999999</v>
      </c>
      <c r="AV1051" s="11">
        <v>100</v>
      </c>
      <c r="AW1051" s="11">
        <v>12.21834</v>
      </c>
      <c r="AX1051" s="11">
        <v>12.21834</v>
      </c>
      <c r="AZ1051" s="11">
        <v>100</v>
      </c>
      <c r="BA1051" s="11">
        <v>26.296599999999998</v>
      </c>
    </row>
    <row r="1052" spans="1:53" hidden="1" x14ac:dyDescent="0.25">
      <c r="A1052">
        <v>8</v>
      </c>
      <c r="B1052" t="str">
        <f t="shared" si="122"/>
        <v>WR-5820</v>
      </c>
      <c r="C1052" s="2" t="s">
        <v>318</v>
      </c>
      <c r="D1052" s="2" t="str">
        <f t="shared" si="119"/>
        <v>5</v>
      </c>
      <c r="E1052" s="2" t="str">
        <f t="shared" si="120"/>
        <v>58</v>
      </c>
      <c r="F1052" s="2" t="str">
        <f t="shared" si="121"/>
        <v>582</v>
      </c>
      <c r="G1052" s="1" t="s">
        <v>735</v>
      </c>
      <c r="H1052" s="7">
        <v>0</v>
      </c>
      <c r="I1052" s="7"/>
      <c r="J1052" s="7">
        <v>0</v>
      </c>
      <c r="K1052" s="7">
        <v>0</v>
      </c>
      <c r="L1052" s="7">
        <v>0</v>
      </c>
      <c r="M1052" s="7"/>
      <c r="N1052" s="7">
        <v>0</v>
      </c>
      <c r="O1052" s="7">
        <v>0</v>
      </c>
      <c r="P1052" s="7">
        <v>0</v>
      </c>
      <c r="Q1052" s="7"/>
      <c r="R1052" s="7">
        <v>2</v>
      </c>
      <c r="S1052" s="7">
        <v>2</v>
      </c>
      <c r="T1052" s="7">
        <v>0</v>
      </c>
      <c r="U1052" s="7"/>
      <c r="V1052" s="7">
        <v>0</v>
      </c>
      <c r="W1052" s="7">
        <v>0</v>
      </c>
      <c r="X1052" s="7">
        <v>0</v>
      </c>
      <c r="Y1052" s="7"/>
      <c r="Z1052" s="7">
        <v>0</v>
      </c>
      <c r="AA1052" s="7">
        <v>0</v>
      </c>
      <c r="AB1052" s="7">
        <v>0</v>
      </c>
      <c r="AC1052" s="7"/>
      <c r="AD1052" s="7">
        <v>0.45</v>
      </c>
      <c r="AE1052" s="7">
        <v>0.45</v>
      </c>
      <c r="AF1052" s="7">
        <v>0</v>
      </c>
      <c r="AG1052" s="29">
        <v>0</v>
      </c>
      <c r="AH1052" s="7">
        <v>0</v>
      </c>
      <c r="AI1052" s="7">
        <v>0</v>
      </c>
      <c r="AJ1052" s="7">
        <v>0</v>
      </c>
      <c r="AK1052" s="29">
        <v>0</v>
      </c>
      <c r="AL1052" s="7">
        <v>0</v>
      </c>
      <c r="AM1052" s="105">
        <v>0</v>
      </c>
      <c r="AN1052" s="7">
        <v>0</v>
      </c>
      <c r="AO1052" s="11">
        <v>0</v>
      </c>
      <c r="AP1052" s="105">
        <v>0</v>
      </c>
      <c r="AQ1052" s="11">
        <v>0</v>
      </c>
      <c r="AR1052" s="11">
        <v>0</v>
      </c>
      <c r="AS1052" s="11">
        <v>0</v>
      </c>
      <c r="AT1052" s="11">
        <v>0</v>
      </c>
      <c r="AU1052" s="11">
        <v>0</v>
      </c>
      <c r="AV1052" s="11">
        <v>0</v>
      </c>
      <c r="AW1052" s="11">
        <v>0</v>
      </c>
      <c r="AX1052" s="11">
        <v>0</v>
      </c>
      <c r="AZ1052" s="11">
        <v>0</v>
      </c>
      <c r="BA1052" s="11">
        <v>0</v>
      </c>
    </row>
    <row r="1053" spans="1:53" hidden="1" x14ac:dyDescent="0.25">
      <c r="A1053">
        <v>8</v>
      </c>
      <c r="B1053" t="str">
        <f t="shared" si="122"/>
        <v>WR-5911</v>
      </c>
      <c r="C1053" s="2" t="s">
        <v>318</v>
      </c>
      <c r="D1053" s="2" t="str">
        <f t="shared" si="119"/>
        <v>5</v>
      </c>
      <c r="E1053" s="2" t="str">
        <f t="shared" si="120"/>
        <v>59</v>
      </c>
      <c r="F1053" s="2" t="str">
        <f t="shared" si="121"/>
        <v>591</v>
      </c>
      <c r="G1053" s="1" t="s">
        <v>737</v>
      </c>
      <c r="H1053" s="7">
        <v>419</v>
      </c>
      <c r="I1053" s="7"/>
      <c r="J1053" s="7">
        <v>50</v>
      </c>
      <c r="K1053" s="7">
        <v>50</v>
      </c>
      <c r="L1053" s="7">
        <v>286</v>
      </c>
      <c r="M1053" s="7"/>
      <c r="N1053" s="7">
        <v>18.849</v>
      </c>
      <c r="O1053" s="7">
        <v>0</v>
      </c>
      <c r="P1053" s="7">
        <v>469</v>
      </c>
      <c r="Q1053" s="7"/>
      <c r="R1053" s="7">
        <v>-120.72</v>
      </c>
      <c r="S1053" s="7">
        <v>-120.723</v>
      </c>
      <c r="T1053" s="7">
        <v>1335</v>
      </c>
      <c r="U1053" s="7"/>
      <c r="V1053" s="7">
        <v>1134.77</v>
      </c>
      <c r="W1053" s="7">
        <v>3374.7712799999999</v>
      </c>
      <c r="X1053" s="7">
        <v>2900</v>
      </c>
      <c r="Y1053" s="7"/>
      <c r="Z1053" s="7">
        <v>2585</v>
      </c>
      <c r="AA1053" s="7">
        <v>2585</v>
      </c>
      <c r="AB1053" s="7">
        <v>1500</v>
      </c>
      <c r="AC1053" s="7"/>
      <c r="AD1053" s="7">
        <v>8827.0985499999988</v>
      </c>
      <c r="AE1053" s="7">
        <v>8827.0985500000006</v>
      </c>
      <c r="AF1053" s="7">
        <v>2982</v>
      </c>
      <c r="AG1053" s="29">
        <v>1699.8557799999999</v>
      </c>
      <c r="AH1053" s="7">
        <v>9019.3605899999984</v>
      </c>
      <c r="AI1053" s="7">
        <v>9019.3605899999984</v>
      </c>
      <c r="AJ1053" s="7">
        <v>8083</v>
      </c>
      <c r="AK1053" s="29">
        <v>2523.6109999999999</v>
      </c>
      <c r="AL1053" s="7">
        <v>2417.6109999999999</v>
      </c>
      <c r="AM1053" s="105">
        <v>2417.6109999999999</v>
      </c>
      <c r="AN1053" s="7">
        <v>4226</v>
      </c>
      <c r="AO1053" s="11">
        <v>3078.3304400000002</v>
      </c>
      <c r="AP1053" s="105">
        <v>4177.1309900000006</v>
      </c>
      <c r="AQ1053" s="11">
        <v>4177.1309900000006</v>
      </c>
      <c r="AR1053" s="11">
        <v>13363</v>
      </c>
      <c r="AS1053" s="11">
        <v>9270.1297299999987</v>
      </c>
      <c r="AT1053" s="11">
        <v>8371.966699999999</v>
      </c>
      <c r="AU1053" s="11">
        <v>8371.966699999999</v>
      </c>
      <c r="AV1053" s="11">
        <v>16224.487999999999</v>
      </c>
      <c r="AW1053" s="11">
        <v>10461.393319999999</v>
      </c>
      <c r="AX1053" s="11">
        <v>12987.577009999999</v>
      </c>
      <c r="AZ1053" s="11">
        <v>16973.633000000002</v>
      </c>
      <c r="BA1053" s="11">
        <v>25397.504979999998</v>
      </c>
    </row>
    <row r="1054" spans="1:53" hidden="1" x14ac:dyDescent="0.25">
      <c r="A1054">
        <v>8</v>
      </c>
      <c r="B1054" t="str">
        <f t="shared" si="122"/>
        <v>WR-5912</v>
      </c>
      <c r="C1054" s="2" t="s">
        <v>318</v>
      </c>
      <c r="D1054" s="2" t="str">
        <f t="shared" ref="D1054:D1085" si="123">LEFT($G1054,1)</f>
        <v>5</v>
      </c>
      <c r="E1054" s="2" t="str">
        <f t="shared" ref="E1054:E1085" si="124">LEFT($G1054,2)</f>
        <v>59</v>
      </c>
      <c r="F1054" s="2" t="str">
        <f t="shared" ref="F1054:F1085" si="125">LEFT($G1054,3)</f>
        <v>591</v>
      </c>
      <c r="G1054" s="1" t="s">
        <v>738</v>
      </c>
      <c r="H1054" s="7">
        <v>0</v>
      </c>
      <c r="I1054" s="7"/>
      <c r="J1054" s="7">
        <v>0</v>
      </c>
      <c r="K1054" s="7">
        <v>0</v>
      </c>
      <c r="L1054" s="7">
        <v>0</v>
      </c>
      <c r="M1054" s="7"/>
      <c r="N1054" s="7">
        <v>0</v>
      </c>
      <c r="O1054" s="7">
        <v>0</v>
      </c>
      <c r="P1054" s="7">
        <v>0</v>
      </c>
      <c r="Q1054" s="7"/>
      <c r="R1054" s="7">
        <v>0</v>
      </c>
      <c r="S1054" s="7">
        <v>0</v>
      </c>
      <c r="T1054" s="7">
        <v>0</v>
      </c>
      <c r="U1054" s="7"/>
      <c r="V1054" s="7">
        <v>0</v>
      </c>
      <c r="W1054" s="7">
        <v>0</v>
      </c>
      <c r="X1054" s="7">
        <v>0</v>
      </c>
      <c r="Y1054" s="7"/>
      <c r="Z1054" s="7">
        <v>0</v>
      </c>
      <c r="AA1054" s="7">
        <v>0</v>
      </c>
      <c r="AB1054" s="7">
        <v>0</v>
      </c>
      <c r="AC1054" s="7"/>
      <c r="AD1054" s="7">
        <v>0</v>
      </c>
      <c r="AE1054" s="7">
        <v>0</v>
      </c>
      <c r="AF1054" s="7">
        <v>0</v>
      </c>
      <c r="AG1054" s="29">
        <v>0</v>
      </c>
      <c r="AH1054" s="7">
        <v>0</v>
      </c>
      <c r="AI1054" s="7">
        <v>0</v>
      </c>
      <c r="AJ1054" s="7">
        <v>0</v>
      </c>
      <c r="AK1054" s="29">
        <v>0</v>
      </c>
      <c r="AL1054" s="7">
        <v>0</v>
      </c>
      <c r="AM1054" s="105">
        <v>0</v>
      </c>
      <c r="AN1054" s="7">
        <v>0</v>
      </c>
      <c r="AO1054" s="11">
        <v>0</v>
      </c>
      <c r="AP1054" s="105">
        <v>0</v>
      </c>
      <c r="AQ1054" s="11">
        <v>0</v>
      </c>
      <c r="AR1054" s="11">
        <v>0</v>
      </c>
      <c r="AS1054" s="11">
        <v>0</v>
      </c>
      <c r="AT1054" s="11">
        <v>0</v>
      </c>
      <c r="AU1054" s="11">
        <v>0</v>
      </c>
      <c r="AV1054" s="11">
        <v>0</v>
      </c>
      <c r="AW1054" s="11">
        <v>0</v>
      </c>
      <c r="AX1054" s="11">
        <v>0</v>
      </c>
      <c r="AZ1054" s="11">
        <v>0</v>
      </c>
      <c r="BA1054" s="11">
        <v>0</v>
      </c>
    </row>
    <row r="1055" spans="1:53" hidden="1" x14ac:dyDescent="0.25">
      <c r="A1055">
        <v>8</v>
      </c>
      <c r="B1055" t="str">
        <f t="shared" si="122"/>
        <v>WR-5921</v>
      </c>
      <c r="C1055" s="2" t="s">
        <v>318</v>
      </c>
      <c r="D1055" s="2" t="str">
        <f t="shared" si="123"/>
        <v>5</v>
      </c>
      <c r="E1055" s="2" t="str">
        <f t="shared" si="124"/>
        <v>59</v>
      </c>
      <c r="F1055" s="2" t="str">
        <f t="shared" si="125"/>
        <v>592</v>
      </c>
      <c r="G1055" s="1" t="s">
        <v>740</v>
      </c>
      <c r="H1055" s="7">
        <v>0</v>
      </c>
      <c r="I1055" s="7"/>
      <c r="J1055" s="7">
        <v>0</v>
      </c>
      <c r="K1055" s="7">
        <v>0</v>
      </c>
      <c r="L1055" s="7">
        <v>0</v>
      </c>
      <c r="M1055" s="7"/>
      <c r="N1055" s="7">
        <v>0</v>
      </c>
      <c r="O1055" s="7">
        <v>0</v>
      </c>
      <c r="P1055" s="7">
        <v>0</v>
      </c>
      <c r="Q1055" s="7"/>
      <c r="R1055" s="7">
        <v>0</v>
      </c>
      <c r="S1055" s="7">
        <v>0</v>
      </c>
      <c r="T1055" s="7">
        <v>0</v>
      </c>
      <c r="U1055" s="7"/>
      <c r="V1055" s="7">
        <v>0</v>
      </c>
      <c r="W1055" s="7">
        <v>0</v>
      </c>
      <c r="X1055" s="7">
        <v>0</v>
      </c>
      <c r="Y1055" s="7"/>
      <c r="Z1055" s="7">
        <v>0</v>
      </c>
      <c r="AA1055" s="7">
        <v>0</v>
      </c>
      <c r="AB1055" s="7">
        <v>0</v>
      </c>
      <c r="AC1055" s="7"/>
      <c r="AD1055" s="7">
        <v>0</v>
      </c>
      <c r="AE1055" s="7">
        <v>0</v>
      </c>
      <c r="AF1055" s="7">
        <v>0</v>
      </c>
      <c r="AG1055" s="29">
        <v>0</v>
      </c>
      <c r="AH1055" s="7">
        <v>0</v>
      </c>
      <c r="AI1055" s="7">
        <v>0</v>
      </c>
      <c r="AJ1055" s="7">
        <v>0</v>
      </c>
      <c r="AK1055" s="29">
        <v>0</v>
      </c>
      <c r="AL1055" s="7">
        <v>0</v>
      </c>
      <c r="AM1055" s="105">
        <v>0</v>
      </c>
      <c r="AN1055" s="7">
        <v>0</v>
      </c>
      <c r="AO1055" s="11">
        <v>0</v>
      </c>
      <c r="AP1055" s="105">
        <v>0</v>
      </c>
      <c r="AQ1055" s="11">
        <v>0</v>
      </c>
      <c r="AR1055" s="11">
        <v>0</v>
      </c>
      <c r="AS1055" s="11">
        <v>0</v>
      </c>
      <c r="AT1055" s="11">
        <v>0</v>
      </c>
      <c r="AU1055" s="11">
        <v>0</v>
      </c>
      <c r="AV1055" s="11">
        <v>0</v>
      </c>
      <c r="AW1055" s="11">
        <v>0</v>
      </c>
      <c r="AX1055" s="11">
        <v>0</v>
      </c>
      <c r="AZ1055" s="11">
        <v>0</v>
      </c>
      <c r="BA1055" s="11">
        <v>0</v>
      </c>
    </row>
    <row r="1056" spans="1:53" hidden="1" x14ac:dyDescent="0.25">
      <c r="A1056">
        <v>8</v>
      </c>
      <c r="B1056" t="str">
        <f t="shared" si="122"/>
        <v>WR-5922</v>
      </c>
      <c r="C1056" s="2" t="s">
        <v>318</v>
      </c>
      <c r="D1056" s="2" t="str">
        <f t="shared" si="123"/>
        <v>5</v>
      </c>
      <c r="E1056" s="2" t="str">
        <f t="shared" si="124"/>
        <v>59</v>
      </c>
      <c r="F1056" s="2" t="str">
        <f t="shared" si="125"/>
        <v>592</v>
      </c>
      <c r="G1056" s="1" t="s">
        <v>741</v>
      </c>
      <c r="H1056" s="7">
        <v>0</v>
      </c>
      <c r="I1056" s="7"/>
      <c r="J1056" s="7">
        <v>0</v>
      </c>
      <c r="K1056" s="7">
        <v>0</v>
      </c>
      <c r="L1056" s="7">
        <v>0</v>
      </c>
      <c r="M1056" s="7"/>
      <c r="N1056" s="7">
        <v>0</v>
      </c>
      <c r="O1056" s="7">
        <v>0</v>
      </c>
      <c r="P1056" s="7">
        <v>0</v>
      </c>
      <c r="Q1056" s="7"/>
      <c r="R1056" s="7">
        <v>0</v>
      </c>
      <c r="S1056" s="7">
        <v>0</v>
      </c>
      <c r="T1056" s="7">
        <v>0</v>
      </c>
      <c r="U1056" s="7"/>
      <c r="V1056" s="7">
        <v>0</v>
      </c>
      <c r="W1056" s="7">
        <v>0</v>
      </c>
      <c r="X1056" s="7">
        <v>0</v>
      </c>
      <c r="Y1056" s="7"/>
      <c r="Z1056" s="7">
        <v>0</v>
      </c>
      <c r="AA1056" s="7">
        <v>0</v>
      </c>
      <c r="AB1056" s="7">
        <v>0</v>
      </c>
      <c r="AC1056" s="7"/>
      <c r="AD1056" s="7">
        <v>0</v>
      </c>
      <c r="AE1056" s="7">
        <v>0</v>
      </c>
      <c r="AF1056" s="7">
        <v>0</v>
      </c>
      <c r="AG1056" s="29">
        <v>0</v>
      </c>
      <c r="AH1056" s="7">
        <v>0</v>
      </c>
      <c r="AI1056" s="7">
        <v>0</v>
      </c>
      <c r="AJ1056" s="7">
        <v>0</v>
      </c>
      <c r="AK1056" s="29">
        <v>0</v>
      </c>
      <c r="AL1056" s="7">
        <v>0</v>
      </c>
      <c r="AM1056" s="105">
        <v>0</v>
      </c>
      <c r="AN1056" s="7">
        <v>0</v>
      </c>
      <c r="AO1056" s="11">
        <v>0</v>
      </c>
      <c r="AP1056" s="105">
        <v>0</v>
      </c>
      <c r="AQ1056" s="11">
        <v>0</v>
      </c>
      <c r="AR1056" s="11">
        <v>0</v>
      </c>
      <c r="AS1056" s="11">
        <v>0</v>
      </c>
      <c r="AT1056" s="11">
        <v>0</v>
      </c>
      <c r="AU1056" s="11">
        <v>0</v>
      </c>
      <c r="AV1056" s="11">
        <v>0</v>
      </c>
      <c r="AW1056" s="11">
        <v>0</v>
      </c>
      <c r="AX1056" s="11">
        <v>0</v>
      </c>
      <c r="AZ1056" s="11">
        <v>0</v>
      </c>
      <c r="BA1056" s="11">
        <v>0</v>
      </c>
    </row>
    <row r="1057" spans="1:53" hidden="1" x14ac:dyDescent="0.25">
      <c r="A1057">
        <v>8</v>
      </c>
      <c r="B1057" t="str">
        <f t="shared" si="122"/>
        <v>WR-5930</v>
      </c>
      <c r="C1057" s="2" t="s">
        <v>318</v>
      </c>
      <c r="D1057" s="2" t="str">
        <f t="shared" si="123"/>
        <v>5</v>
      </c>
      <c r="E1057" s="2" t="str">
        <f t="shared" si="124"/>
        <v>59</v>
      </c>
      <c r="F1057" s="2" t="str">
        <f t="shared" si="125"/>
        <v>593</v>
      </c>
      <c r="G1057" s="1" t="s">
        <v>742</v>
      </c>
      <c r="H1057" s="7">
        <v>0</v>
      </c>
      <c r="I1057" s="7"/>
      <c r="J1057" s="7">
        <v>0</v>
      </c>
      <c r="K1057" s="7">
        <v>0</v>
      </c>
      <c r="L1057" s="7">
        <v>0</v>
      </c>
      <c r="M1057" s="7"/>
      <c r="N1057" s="7">
        <v>0</v>
      </c>
      <c r="O1057" s="7">
        <v>0</v>
      </c>
      <c r="P1057" s="7">
        <v>0</v>
      </c>
      <c r="Q1057" s="7"/>
      <c r="R1057" s="7">
        <v>0</v>
      </c>
      <c r="S1057" s="7">
        <v>0</v>
      </c>
      <c r="T1057" s="7">
        <v>0</v>
      </c>
      <c r="U1057" s="7"/>
      <c r="V1057" s="7">
        <v>0</v>
      </c>
      <c r="W1057" s="7">
        <v>0</v>
      </c>
      <c r="X1057" s="7">
        <v>0</v>
      </c>
      <c r="Y1057" s="7"/>
      <c r="Z1057" s="7">
        <v>0</v>
      </c>
      <c r="AA1057" s="7">
        <v>0</v>
      </c>
      <c r="AB1057" s="7">
        <v>0</v>
      </c>
      <c r="AC1057" s="7"/>
      <c r="AD1057" s="7">
        <v>0</v>
      </c>
      <c r="AE1057" s="7">
        <v>0</v>
      </c>
      <c r="AF1057" s="7">
        <v>0</v>
      </c>
      <c r="AG1057" s="29">
        <v>0</v>
      </c>
      <c r="AH1057" s="7">
        <v>0</v>
      </c>
      <c r="AI1057" s="7">
        <v>0</v>
      </c>
      <c r="AJ1057" s="7">
        <v>0</v>
      </c>
      <c r="AK1057" s="29">
        <v>0</v>
      </c>
      <c r="AL1057" s="7">
        <v>0</v>
      </c>
      <c r="AM1057" s="105">
        <v>0</v>
      </c>
      <c r="AN1057" s="7">
        <v>0</v>
      </c>
      <c r="AO1057" s="11">
        <v>0</v>
      </c>
      <c r="AP1057" s="105">
        <v>0</v>
      </c>
      <c r="AQ1057" s="11">
        <v>0</v>
      </c>
      <c r="AR1057" s="11">
        <v>0</v>
      </c>
      <c r="AS1057" s="11">
        <v>0</v>
      </c>
      <c r="AT1057" s="11">
        <v>0</v>
      </c>
      <c r="AU1057" s="11">
        <v>0</v>
      </c>
      <c r="AV1057" s="11">
        <v>0</v>
      </c>
      <c r="AW1057" s="11">
        <v>0</v>
      </c>
      <c r="AX1057" s="11">
        <v>0</v>
      </c>
      <c r="AZ1057" s="11">
        <v>0</v>
      </c>
      <c r="BA1057" s="11">
        <v>0</v>
      </c>
    </row>
    <row r="1058" spans="1:53" hidden="1" x14ac:dyDescent="0.25">
      <c r="A1058">
        <v>8</v>
      </c>
      <c r="B1058" t="str">
        <f t="shared" si="122"/>
        <v>WR-5941</v>
      </c>
      <c r="C1058" s="2" t="s">
        <v>318</v>
      </c>
      <c r="D1058" s="2" t="str">
        <f t="shared" si="123"/>
        <v>5</v>
      </c>
      <c r="E1058" s="2" t="str">
        <f t="shared" si="124"/>
        <v>59</v>
      </c>
      <c r="F1058" s="2" t="str">
        <f t="shared" si="125"/>
        <v>594</v>
      </c>
      <c r="G1058" s="1" t="s">
        <v>743</v>
      </c>
      <c r="H1058" s="7">
        <v>0</v>
      </c>
      <c r="I1058" s="7"/>
      <c r="J1058" s="7">
        <v>0</v>
      </c>
      <c r="K1058" s="7">
        <v>0</v>
      </c>
      <c r="L1058" s="7">
        <v>0</v>
      </c>
      <c r="M1058" s="7"/>
      <c r="N1058" s="7">
        <v>0</v>
      </c>
      <c r="O1058" s="7">
        <v>0</v>
      </c>
      <c r="P1058" s="7">
        <v>0</v>
      </c>
      <c r="Q1058" s="7"/>
      <c r="R1058" s="7">
        <v>0</v>
      </c>
      <c r="S1058" s="7">
        <v>0</v>
      </c>
      <c r="T1058" s="7">
        <v>0</v>
      </c>
      <c r="U1058" s="7"/>
      <c r="V1058" s="7">
        <v>0</v>
      </c>
      <c r="W1058" s="7">
        <v>0</v>
      </c>
      <c r="X1058" s="7">
        <v>0</v>
      </c>
      <c r="Y1058" s="7"/>
      <c r="Z1058" s="7">
        <v>0</v>
      </c>
      <c r="AA1058" s="7">
        <v>0</v>
      </c>
      <c r="AB1058" s="7">
        <v>0</v>
      </c>
      <c r="AC1058" s="7"/>
      <c r="AD1058" s="7">
        <v>0</v>
      </c>
      <c r="AE1058" s="7">
        <v>0</v>
      </c>
      <c r="AF1058" s="7">
        <v>0</v>
      </c>
      <c r="AG1058" s="29">
        <v>0</v>
      </c>
      <c r="AH1058" s="7">
        <v>0</v>
      </c>
      <c r="AI1058" s="7">
        <v>0</v>
      </c>
      <c r="AJ1058" s="7">
        <v>0</v>
      </c>
      <c r="AK1058" s="29">
        <v>0</v>
      </c>
      <c r="AL1058" s="7">
        <v>0</v>
      </c>
      <c r="AM1058" s="105">
        <v>0</v>
      </c>
      <c r="AN1058" s="7">
        <v>0</v>
      </c>
      <c r="AO1058" s="11">
        <v>0</v>
      </c>
      <c r="AP1058" s="105">
        <v>0</v>
      </c>
      <c r="AQ1058" s="11">
        <v>0</v>
      </c>
      <c r="AR1058" s="11">
        <v>0</v>
      </c>
      <c r="AS1058" s="11">
        <v>0</v>
      </c>
      <c r="AT1058" s="11">
        <v>0</v>
      </c>
      <c r="AU1058" s="11">
        <v>0</v>
      </c>
      <c r="AV1058" s="11">
        <v>0</v>
      </c>
      <c r="AW1058" s="11">
        <v>0</v>
      </c>
      <c r="AX1058" s="11">
        <v>0</v>
      </c>
      <c r="AZ1058" s="11">
        <v>0</v>
      </c>
      <c r="BA1058" s="11">
        <v>0</v>
      </c>
    </row>
    <row r="1059" spans="1:53" hidden="1" x14ac:dyDescent="0.25">
      <c r="A1059">
        <v>8</v>
      </c>
      <c r="B1059" t="str">
        <f t="shared" si="122"/>
        <v>WR-5942</v>
      </c>
      <c r="C1059" s="2" t="s">
        <v>318</v>
      </c>
      <c r="D1059" s="2" t="str">
        <f t="shared" si="123"/>
        <v>5</v>
      </c>
      <c r="E1059" s="2" t="str">
        <f t="shared" si="124"/>
        <v>59</v>
      </c>
      <c r="F1059" s="2" t="str">
        <f t="shared" si="125"/>
        <v>594</v>
      </c>
      <c r="G1059" s="1" t="s">
        <v>744</v>
      </c>
      <c r="H1059" s="7">
        <v>0</v>
      </c>
      <c r="I1059" s="7"/>
      <c r="J1059" s="7">
        <v>0</v>
      </c>
      <c r="K1059" s="7">
        <v>0</v>
      </c>
      <c r="L1059" s="7">
        <v>0</v>
      </c>
      <c r="M1059" s="7"/>
      <c r="N1059" s="7">
        <v>0</v>
      </c>
      <c r="O1059" s="7">
        <v>0</v>
      </c>
      <c r="P1059" s="7">
        <v>0</v>
      </c>
      <c r="Q1059" s="7"/>
      <c r="R1059" s="7">
        <v>0</v>
      </c>
      <c r="S1059" s="7">
        <v>0</v>
      </c>
      <c r="T1059" s="7">
        <v>0</v>
      </c>
      <c r="U1059" s="7"/>
      <c r="V1059" s="7">
        <v>0</v>
      </c>
      <c r="W1059" s="7">
        <v>0</v>
      </c>
      <c r="X1059" s="7">
        <v>0</v>
      </c>
      <c r="Y1059" s="7"/>
      <c r="Z1059" s="7">
        <v>0</v>
      </c>
      <c r="AA1059" s="7">
        <v>0</v>
      </c>
      <c r="AB1059" s="7">
        <v>0</v>
      </c>
      <c r="AC1059" s="7"/>
      <c r="AD1059" s="7">
        <v>0</v>
      </c>
      <c r="AE1059" s="7">
        <v>0</v>
      </c>
      <c r="AF1059" s="7">
        <v>0</v>
      </c>
      <c r="AG1059" s="29">
        <v>0</v>
      </c>
      <c r="AH1059" s="7">
        <v>0</v>
      </c>
      <c r="AI1059" s="7">
        <v>0</v>
      </c>
      <c r="AJ1059" s="7">
        <v>0</v>
      </c>
      <c r="AK1059" s="29">
        <v>0</v>
      </c>
      <c r="AL1059" s="7">
        <v>0</v>
      </c>
      <c r="AM1059" s="105">
        <v>0</v>
      </c>
      <c r="AN1059" s="7">
        <v>0</v>
      </c>
      <c r="AO1059" s="11">
        <v>0</v>
      </c>
      <c r="AP1059" s="105">
        <v>0</v>
      </c>
      <c r="AQ1059" s="11">
        <v>0</v>
      </c>
      <c r="AR1059" s="11">
        <v>0</v>
      </c>
      <c r="AS1059" s="11">
        <v>0</v>
      </c>
      <c r="AT1059" s="11">
        <v>0</v>
      </c>
      <c r="AU1059" s="11">
        <v>0</v>
      </c>
      <c r="AV1059" s="11">
        <v>0</v>
      </c>
      <c r="AW1059" s="11">
        <v>0</v>
      </c>
      <c r="AX1059" s="11">
        <v>0</v>
      </c>
      <c r="AZ1059" s="11">
        <v>0</v>
      </c>
      <c r="BA1059" s="11">
        <v>0</v>
      </c>
    </row>
    <row r="1060" spans="1:53" hidden="1" x14ac:dyDescent="0.25">
      <c r="A1060">
        <v>8</v>
      </c>
      <c r="B1060" t="str">
        <f t="shared" si="122"/>
        <v>WR-5951</v>
      </c>
      <c r="C1060" s="2" t="s">
        <v>318</v>
      </c>
      <c r="D1060" s="2" t="str">
        <f t="shared" si="123"/>
        <v>5</v>
      </c>
      <c r="E1060" s="2" t="str">
        <f t="shared" si="124"/>
        <v>59</v>
      </c>
      <c r="F1060" s="2" t="str">
        <f t="shared" si="125"/>
        <v>595</v>
      </c>
      <c r="G1060" s="1" t="s">
        <v>745</v>
      </c>
      <c r="H1060" s="7">
        <v>0</v>
      </c>
      <c r="I1060" s="7"/>
      <c r="J1060" s="7">
        <v>0</v>
      </c>
      <c r="K1060" s="7">
        <v>0</v>
      </c>
      <c r="L1060" s="7">
        <v>0</v>
      </c>
      <c r="M1060" s="7"/>
      <c r="N1060" s="7">
        <v>0</v>
      </c>
      <c r="O1060" s="7">
        <v>0</v>
      </c>
      <c r="P1060" s="7">
        <v>0</v>
      </c>
      <c r="Q1060" s="7"/>
      <c r="R1060" s="7">
        <v>0</v>
      </c>
      <c r="S1060" s="7">
        <v>0</v>
      </c>
      <c r="T1060" s="7">
        <v>0</v>
      </c>
      <c r="U1060" s="7"/>
      <c r="V1060" s="7">
        <v>0</v>
      </c>
      <c r="W1060" s="7">
        <v>0</v>
      </c>
      <c r="X1060" s="7">
        <v>0</v>
      </c>
      <c r="Y1060" s="7"/>
      <c r="Z1060" s="7">
        <v>0</v>
      </c>
      <c r="AA1060" s="7">
        <v>0</v>
      </c>
      <c r="AB1060" s="7">
        <v>0</v>
      </c>
      <c r="AC1060" s="7"/>
      <c r="AD1060" s="7">
        <v>0</v>
      </c>
      <c r="AE1060" s="7">
        <v>0</v>
      </c>
      <c r="AF1060" s="7">
        <v>0</v>
      </c>
      <c r="AG1060" s="29">
        <v>0</v>
      </c>
      <c r="AH1060" s="7">
        <v>0</v>
      </c>
      <c r="AI1060" s="7">
        <v>0</v>
      </c>
      <c r="AJ1060" s="7">
        <v>0</v>
      </c>
      <c r="AK1060" s="29">
        <v>0</v>
      </c>
      <c r="AL1060" s="7">
        <v>0</v>
      </c>
      <c r="AM1060" s="105">
        <v>0</v>
      </c>
      <c r="AN1060" s="7">
        <v>0</v>
      </c>
      <c r="AO1060" s="11">
        <v>0</v>
      </c>
      <c r="AP1060" s="105">
        <v>0</v>
      </c>
      <c r="AQ1060" s="11">
        <v>0</v>
      </c>
      <c r="AR1060" s="11">
        <v>0</v>
      </c>
      <c r="AS1060" s="11">
        <v>0</v>
      </c>
      <c r="AT1060" s="11">
        <v>0</v>
      </c>
      <c r="AU1060" s="11">
        <v>0</v>
      </c>
      <c r="AV1060" s="11">
        <v>0</v>
      </c>
      <c r="AW1060" s="11">
        <v>0</v>
      </c>
      <c r="AX1060" s="11">
        <v>0</v>
      </c>
      <c r="AZ1060" s="11">
        <v>0</v>
      </c>
      <c r="BA1060" s="11">
        <v>0</v>
      </c>
    </row>
    <row r="1061" spans="1:53" hidden="1" x14ac:dyDescent="0.25">
      <c r="A1061">
        <v>8</v>
      </c>
      <c r="B1061" t="str">
        <f t="shared" si="122"/>
        <v>WR-5952</v>
      </c>
      <c r="C1061" s="2" t="s">
        <v>318</v>
      </c>
      <c r="D1061" s="2" t="str">
        <f t="shared" si="123"/>
        <v>5</v>
      </c>
      <c r="E1061" s="2" t="str">
        <f t="shared" si="124"/>
        <v>59</v>
      </c>
      <c r="F1061" s="2" t="str">
        <f t="shared" si="125"/>
        <v>595</v>
      </c>
      <c r="G1061" s="1" t="s">
        <v>746</v>
      </c>
      <c r="H1061" s="7">
        <v>0</v>
      </c>
      <c r="I1061" s="7"/>
      <c r="J1061" s="7">
        <v>0</v>
      </c>
      <c r="K1061" s="7">
        <v>0</v>
      </c>
      <c r="L1061" s="7">
        <v>0</v>
      </c>
      <c r="M1061" s="7"/>
      <c r="N1061" s="7">
        <v>0</v>
      </c>
      <c r="O1061" s="7">
        <v>0</v>
      </c>
      <c r="P1061" s="7">
        <v>0</v>
      </c>
      <c r="Q1061" s="7"/>
      <c r="R1061" s="7">
        <v>0</v>
      </c>
      <c r="S1061" s="7">
        <v>0</v>
      </c>
      <c r="T1061" s="7">
        <v>0</v>
      </c>
      <c r="U1061" s="7"/>
      <c r="V1061" s="7">
        <v>0</v>
      </c>
      <c r="W1061" s="7">
        <v>0</v>
      </c>
      <c r="X1061" s="7">
        <v>0</v>
      </c>
      <c r="Y1061" s="7"/>
      <c r="Z1061" s="7">
        <v>0</v>
      </c>
      <c r="AA1061" s="7">
        <v>0</v>
      </c>
      <c r="AB1061" s="7">
        <v>0</v>
      </c>
      <c r="AC1061" s="7"/>
      <c r="AD1061" s="7">
        <v>0</v>
      </c>
      <c r="AE1061" s="7">
        <v>0</v>
      </c>
      <c r="AF1061" s="7">
        <v>0</v>
      </c>
      <c r="AG1061" s="29">
        <v>0</v>
      </c>
      <c r="AH1061" s="7">
        <v>0</v>
      </c>
      <c r="AI1061" s="7">
        <v>0</v>
      </c>
      <c r="AJ1061" s="7">
        <v>0</v>
      </c>
      <c r="AK1061" s="29">
        <v>0</v>
      </c>
      <c r="AL1061" s="7">
        <v>0</v>
      </c>
      <c r="AM1061" s="105">
        <v>0</v>
      </c>
      <c r="AN1061" s="7">
        <v>0</v>
      </c>
      <c r="AO1061" s="11">
        <v>0</v>
      </c>
      <c r="AP1061" s="105">
        <v>0</v>
      </c>
      <c r="AQ1061" s="11">
        <v>0</v>
      </c>
      <c r="AR1061" s="11">
        <v>0</v>
      </c>
      <c r="AS1061" s="11">
        <v>0</v>
      </c>
      <c r="AT1061" s="11">
        <v>0</v>
      </c>
      <c r="AU1061" s="11">
        <v>0</v>
      </c>
      <c r="AV1061" s="11">
        <v>0</v>
      </c>
      <c r="AW1061" s="11">
        <v>0</v>
      </c>
      <c r="AX1061" s="11">
        <v>0</v>
      </c>
      <c r="AZ1061" s="11">
        <v>0</v>
      </c>
      <c r="BA1061" s="11">
        <v>0</v>
      </c>
    </row>
    <row r="1062" spans="1:53" hidden="1" x14ac:dyDescent="0.25">
      <c r="A1062">
        <v>8</v>
      </c>
      <c r="B1062" t="str">
        <f t="shared" si="122"/>
        <v>WR-5960</v>
      </c>
      <c r="C1062" s="2" t="s">
        <v>318</v>
      </c>
      <c r="D1062" s="2" t="str">
        <f t="shared" si="123"/>
        <v>5</v>
      </c>
      <c r="E1062" s="2" t="str">
        <f t="shared" si="124"/>
        <v>59</v>
      </c>
      <c r="F1062" s="2" t="str">
        <f t="shared" si="125"/>
        <v>596</v>
      </c>
      <c r="G1062" s="1" t="s">
        <v>747</v>
      </c>
      <c r="H1062" s="7">
        <v>0</v>
      </c>
      <c r="I1062" s="7"/>
      <c r="J1062" s="7">
        <v>0</v>
      </c>
      <c r="K1062" s="7">
        <v>0</v>
      </c>
      <c r="L1062" s="7">
        <v>0</v>
      </c>
      <c r="M1062" s="7"/>
      <c r="N1062" s="7">
        <v>0</v>
      </c>
      <c r="O1062" s="7">
        <v>0</v>
      </c>
      <c r="P1062" s="7">
        <v>0</v>
      </c>
      <c r="Q1062" s="7"/>
      <c r="R1062" s="7">
        <v>0</v>
      </c>
      <c r="S1062" s="7">
        <v>0</v>
      </c>
      <c r="T1062" s="7">
        <v>0</v>
      </c>
      <c r="U1062" s="7"/>
      <c r="V1062" s="7">
        <v>0</v>
      </c>
      <c r="W1062" s="7">
        <v>0</v>
      </c>
      <c r="X1062" s="7">
        <v>0</v>
      </c>
      <c r="Y1062" s="7"/>
      <c r="Z1062" s="7">
        <v>0</v>
      </c>
      <c r="AA1062" s="7">
        <v>0</v>
      </c>
      <c r="AB1062" s="7">
        <v>0</v>
      </c>
      <c r="AC1062" s="7"/>
      <c r="AD1062" s="7">
        <v>0</v>
      </c>
      <c r="AE1062" s="7">
        <v>0</v>
      </c>
      <c r="AF1062" s="7">
        <v>0</v>
      </c>
      <c r="AG1062" s="29">
        <v>0</v>
      </c>
      <c r="AH1062" s="7">
        <v>0</v>
      </c>
      <c r="AI1062" s="7">
        <v>0</v>
      </c>
      <c r="AJ1062" s="7">
        <v>0</v>
      </c>
      <c r="AK1062" s="29">
        <v>0</v>
      </c>
      <c r="AL1062" s="7">
        <v>0</v>
      </c>
      <c r="AM1062" s="105">
        <v>0</v>
      </c>
      <c r="AN1062" s="7">
        <v>0</v>
      </c>
      <c r="AO1062" s="11">
        <v>0</v>
      </c>
      <c r="AP1062" s="105">
        <v>0</v>
      </c>
      <c r="AQ1062" s="11">
        <v>0</v>
      </c>
      <c r="AR1062" s="11">
        <v>0</v>
      </c>
      <c r="AS1062" s="11">
        <v>0</v>
      </c>
      <c r="AT1062" s="11">
        <v>0</v>
      </c>
      <c r="AU1062" s="11">
        <v>0</v>
      </c>
      <c r="AV1062" s="11">
        <v>0</v>
      </c>
      <c r="AW1062" s="11">
        <v>0</v>
      </c>
      <c r="AX1062" s="11">
        <v>0</v>
      </c>
      <c r="AZ1062" s="11">
        <v>0</v>
      </c>
      <c r="BA1062" s="11">
        <v>0</v>
      </c>
    </row>
    <row r="1063" spans="1:53" hidden="1" x14ac:dyDescent="0.25">
      <c r="A1063">
        <v>8</v>
      </c>
      <c r="B1063" t="str">
        <f t="shared" si="122"/>
        <v>WR-6611</v>
      </c>
      <c r="C1063" s="2" t="s">
        <v>318</v>
      </c>
      <c r="D1063" s="2" t="str">
        <f t="shared" si="123"/>
        <v>6</v>
      </c>
      <c r="E1063" s="2" t="str">
        <f t="shared" si="124"/>
        <v>66</v>
      </c>
      <c r="F1063" s="2" t="str">
        <f t="shared" si="125"/>
        <v>661</v>
      </c>
      <c r="G1063" s="1" t="s">
        <v>748</v>
      </c>
      <c r="H1063" s="7">
        <v>0</v>
      </c>
      <c r="I1063" s="7"/>
      <c r="J1063" s="7">
        <v>0</v>
      </c>
      <c r="K1063" s="7">
        <v>0</v>
      </c>
      <c r="L1063" s="7">
        <v>0</v>
      </c>
      <c r="M1063" s="7"/>
      <c r="N1063" s="7">
        <v>0</v>
      </c>
      <c r="O1063" s="7">
        <v>0</v>
      </c>
      <c r="P1063" s="7">
        <v>0</v>
      </c>
      <c r="Q1063" s="7"/>
      <c r="R1063" s="7">
        <v>0</v>
      </c>
      <c r="S1063" s="7">
        <v>0</v>
      </c>
      <c r="T1063" s="7">
        <v>0</v>
      </c>
      <c r="U1063" s="7"/>
      <c r="V1063" s="7">
        <v>0</v>
      </c>
      <c r="W1063" s="7">
        <v>0</v>
      </c>
      <c r="X1063" s="7">
        <v>0</v>
      </c>
      <c r="Y1063" s="7"/>
      <c r="Z1063" s="7">
        <v>0</v>
      </c>
      <c r="AA1063" s="7">
        <v>0</v>
      </c>
      <c r="AB1063" s="7">
        <v>0</v>
      </c>
      <c r="AC1063" s="7"/>
      <c r="AD1063" s="7">
        <v>0</v>
      </c>
      <c r="AE1063" s="7">
        <v>0</v>
      </c>
      <c r="AF1063" s="7">
        <v>0</v>
      </c>
      <c r="AG1063" s="29">
        <v>0</v>
      </c>
      <c r="AH1063" s="7">
        <v>0</v>
      </c>
      <c r="AI1063" s="7">
        <v>0</v>
      </c>
      <c r="AJ1063" s="7">
        <v>0</v>
      </c>
      <c r="AK1063" s="29">
        <v>0</v>
      </c>
      <c r="AL1063" s="7">
        <v>0</v>
      </c>
      <c r="AM1063" s="105">
        <v>0</v>
      </c>
      <c r="AN1063" s="7">
        <v>0</v>
      </c>
      <c r="AO1063" s="11">
        <v>0</v>
      </c>
      <c r="AP1063" s="105">
        <v>0</v>
      </c>
      <c r="AQ1063" s="11">
        <v>0</v>
      </c>
      <c r="AR1063" s="11">
        <v>0</v>
      </c>
      <c r="AS1063" s="11">
        <v>0</v>
      </c>
      <c r="AT1063" s="11">
        <v>0</v>
      </c>
      <c r="AU1063" s="11">
        <v>0</v>
      </c>
      <c r="AV1063" s="11">
        <v>0</v>
      </c>
      <c r="AW1063" s="11">
        <v>0</v>
      </c>
      <c r="AX1063" s="11">
        <v>0</v>
      </c>
      <c r="AZ1063" s="11">
        <v>0</v>
      </c>
      <c r="BA1063" s="11">
        <v>0</v>
      </c>
    </row>
    <row r="1064" spans="1:53" hidden="1" x14ac:dyDescent="0.25">
      <c r="A1064">
        <v>8</v>
      </c>
      <c r="B1064" t="str">
        <f t="shared" si="122"/>
        <v>WR-6612</v>
      </c>
      <c r="C1064" s="2" t="s">
        <v>318</v>
      </c>
      <c r="D1064" s="2" t="str">
        <f t="shared" si="123"/>
        <v>6</v>
      </c>
      <c r="E1064" s="2" t="str">
        <f t="shared" si="124"/>
        <v>66</v>
      </c>
      <c r="F1064" s="2" t="str">
        <f t="shared" si="125"/>
        <v>661</v>
      </c>
      <c r="G1064" s="1" t="s">
        <v>749</v>
      </c>
      <c r="H1064" s="7">
        <v>0</v>
      </c>
      <c r="I1064" s="7"/>
      <c r="J1064" s="7">
        <v>0</v>
      </c>
      <c r="K1064" s="7">
        <v>0</v>
      </c>
      <c r="L1064" s="7">
        <v>0</v>
      </c>
      <c r="M1064" s="7"/>
      <c r="N1064" s="7">
        <v>0</v>
      </c>
      <c r="O1064" s="7">
        <v>0</v>
      </c>
      <c r="P1064" s="7">
        <v>0</v>
      </c>
      <c r="Q1064" s="7"/>
      <c r="R1064" s="7">
        <v>0</v>
      </c>
      <c r="S1064" s="7">
        <v>0</v>
      </c>
      <c r="T1064" s="7">
        <v>0</v>
      </c>
      <c r="U1064" s="7"/>
      <c r="V1064" s="7">
        <v>0</v>
      </c>
      <c r="W1064" s="7">
        <v>0</v>
      </c>
      <c r="X1064" s="7">
        <v>0</v>
      </c>
      <c r="Y1064" s="7"/>
      <c r="Z1064" s="7">
        <v>0</v>
      </c>
      <c r="AA1064" s="7">
        <v>0</v>
      </c>
      <c r="AB1064" s="7">
        <v>0</v>
      </c>
      <c r="AC1064" s="7"/>
      <c r="AD1064" s="7">
        <v>0</v>
      </c>
      <c r="AE1064" s="7">
        <v>0</v>
      </c>
      <c r="AF1064" s="7">
        <v>0</v>
      </c>
      <c r="AG1064" s="29">
        <v>0</v>
      </c>
      <c r="AH1064" s="7">
        <v>0</v>
      </c>
      <c r="AI1064" s="7">
        <v>0</v>
      </c>
      <c r="AJ1064" s="7">
        <v>0</v>
      </c>
      <c r="AK1064" s="29">
        <v>0</v>
      </c>
      <c r="AL1064" s="7">
        <v>0</v>
      </c>
      <c r="AM1064" s="105">
        <v>0</v>
      </c>
      <c r="AN1064" s="7">
        <v>0</v>
      </c>
      <c r="AO1064" s="11">
        <v>0</v>
      </c>
      <c r="AP1064" s="105">
        <v>0</v>
      </c>
      <c r="AQ1064" s="11">
        <v>0</v>
      </c>
      <c r="AR1064" s="11">
        <v>0</v>
      </c>
      <c r="AS1064" s="11">
        <v>0</v>
      </c>
      <c r="AT1064" s="11">
        <v>0</v>
      </c>
      <c r="AU1064" s="11">
        <v>0</v>
      </c>
      <c r="AV1064" s="11">
        <v>0</v>
      </c>
      <c r="AW1064" s="11">
        <v>0</v>
      </c>
      <c r="AX1064" s="11">
        <v>0</v>
      </c>
      <c r="AZ1064" s="11">
        <v>0</v>
      </c>
      <c r="BA1064" s="11">
        <v>0</v>
      </c>
    </row>
    <row r="1065" spans="1:53" hidden="1" x14ac:dyDescent="0.25">
      <c r="A1065">
        <v>8</v>
      </c>
      <c r="B1065" t="str">
        <f t="shared" si="122"/>
        <v>WR-6621</v>
      </c>
      <c r="C1065" s="2" t="s">
        <v>318</v>
      </c>
      <c r="D1065" s="2" t="str">
        <f t="shared" si="123"/>
        <v>6</v>
      </c>
      <c r="E1065" s="2" t="str">
        <f t="shared" si="124"/>
        <v>66</v>
      </c>
      <c r="F1065" s="2" t="str">
        <f t="shared" si="125"/>
        <v>662</v>
      </c>
      <c r="G1065" s="1" t="s">
        <v>750</v>
      </c>
      <c r="H1065" s="7">
        <v>0</v>
      </c>
      <c r="I1065" s="7"/>
      <c r="J1065" s="7">
        <v>0</v>
      </c>
      <c r="K1065" s="7">
        <v>0</v>
      </c>
      <c r="L1065" s="7">
        <v>0</v>
      </c>
      <c r="M1065" s="7"/>
      <c r="N1065" s="7">
        <v>0</v>
      </c>
      <c r="O1065" s="7">
        <v>0</v>
      </c>
      <c r="P1065" s="7">
        <v>0</v>
      </c>
      <c r="Q1065" s="7"/>
      <c r="R1065" s="7">
        <v>0</v>
      </c>
      <c r="S1065" s="7">
        <v>0</v>
      </c>
      <c r="T1065" s="7">
        <v>0</v>
      </c>
      <c r="U1065" s="7"/>
      <c r="V1065" s="7">
        <v>0</v>
      </c>
      <c r="W1065" s="7">
        <v>0</v>
      </c>
      <c r="X1065" s="7">
        <v>0</v>
      </c>
      <c r="Y1065" s="7"/>
      <c r="Z1065" s="7">
        <v>0</v>
      </c>
      <c r="AA1065" s="7">
        <v>0</v>
      </c>
      <c r="AB1065" s="7">
        <v>0</v>
      </c>
      <c r="AC1065" s="7"/>
      <c r="AD1065" s="7">
        <v>0</v>
      </c>
      <c r="AE1065" s="7">
        <v>0</v>
      </c>
      <c r="AF1065" s="7">
        <v>0</v>
      </c>
      <c r="AG1065" s="29">
        <v>0</v>
      </c>
      <c r="AH1065" s="7">
        <v>0</v>
      </c>
      <c r="AI1065" s="7">
        <v>0</v>
      </c>
      <c r="AJ1065" s="7">
        <v>0</v>
      </c>
      <c r="AK1065" s="29">
        <v>0</v>
      </c>
      <c r="AL1065" s="7">
        <v>0</v>
      </c>
      <c r="AM1065" s="105">
        <v>0</v>
      </c>
      <c r="AN1065" s="7">
        <v>0</v>
      </c>
      <c r="AO1065" s="11">
        <v>0</v>
      </c>
      <c r="AP1065" s="105">
        <v>0</v>
      </c>
      <c r="AQ1065" s="11">
        <v>0</v>
      </c>
      <c r="AR1065" s="11">
        <v>0</v>
      </c>
      <c r="AS1065" s="11">
        <v>0</v>
      </c>
      <c r="AT1065" s="11">
        <v>0</v>
      </c>
      <c r="AU1065" s="11">
        <v>0</v>
      </c>
      <c r="AV1065" s="11">
        <v>0</v>
      </c>
      <c r="AW1065" s="11">
        <v>0</v>
      </c>
      <c r="AX1065" s="11">
        <v>0</v>
      </c>
      <c r="AZ1065" s="11">
        <v>0</v>
      </c>
      <c r="BA1065" s="11">
        <v>0</v>
      </c>
    </row>
    <row r="1066" spans="1:53" hidden="1" x14ac:dyDescent="0.25">
      <c r="A1066">
        <v>8</v>
      </c>
      <c r="B1066" t="str">
        <f t="shared" si="122"/>
        <v>WR-6622</v>
      </c>
      <c r="C1066" s="2" t="s">
        <v>318</v>
      </c>
      <c r="D1066" s="2" t="str">
        <f t="shared" si="123"/>
        <v>6</v>
      </c>
      <c r="E1066" s="2" t="str">
        <f t="shared" si="124"/>
        <v>66</v>
      </c>
      <c r="F1066" s="2" t="str">
        <f t="shared" si="125"/>
        <v>662</v>
      </c>
      <c r="G1066" s="1" t="s">
        <v>751</v>
      </c>
      <c r="H1066" s="7">
        <v>0</v>
      </c>
      <c r="I1066" s="7"/>
      <c r="J1066" s="7">
        <v>0</v>
      </c>
      <c r="K1066" s="7">
        <v>0</v>
      </c>
      <c r="L1066" s="7">
        <v>0</v>
      </c>
      <c r="M1066" s="7"/>
      <c r="N1066" s="7">
        <v>0</v>
      </c>
      <c r="O1066" s="7">
        <v>0</v>
      </c>
      <c r="P1066" s="7">
        <v>0</v>
      </c>
      <c r="Q1066" s="7"/>
      <c r="R1066" s="7">
        <v>0</v>
      </c>
      <c r="S1066" s="7">
        <v>0</v>
      </c>
      <c r="T1066" s="7">
        <v>0</v>
      </c>
      <c r="U1066" s="7"/>
      <c r="V1066" s="7">
        <v>0</v>
      </c>
      <c r="W1066" s="7">
        <v>0</v>
      </c>
      <c r="X1066" s="7">
        <v>0</v>
      </c>
      <c r="Y1066" s="7"/>
      <c r="Z1066" s="7">
        <v>0</v>
      </c>
      <c r="AA1066" s="7">
        <v>0</v>
      </c>
      <c r="AB1066" s="7">
        <v>0</v>
      </c>
      <c r="AC1066" s="7"/>
      <c r="AD1066" s="7">
        <v>0</v>
      </c>
      <c r="AE1066" s="7">
        <v>0</v>
      </c>
      <c r="AF1066" s="7">
        <v>0</v>
      </c>
      <c r="AG1066" s="29">
        <v>0</v>
      </c>
      <c r="AH1066" s="7">
        <v>0</v>
      </c>
      <c r="AI1066" s="7">
        <v>0</v>
      </c>
      <c r="AJ1066" s="7">
        <v>0</v>
      </c>
      <c r="AK1066" s="29">
        <v>0</v>
      </c>
      <c r="AL1066" s="7">
        <v>0</v>
      </c>
      <c r="AM1066" s="105">
        <v>0</v>
      </c>
      <c r="AN1066" s="7">
        <v>0</v>
      </c>
      <c r="AO1066" s="11">
        <v>0</v>
      </c>
      <c r="AP1066" s="105">
        <v>0</v>
      </c>
      <c r="AQ1066" s="11">
        <v>0</v>
      </c>
      <c r="AR1066" s="11">
        <v>0</v>
      </c>
      <c r="AS1066" s="11">
        <v>0</v>
      </c>
      <c r="AT1066" s="11">
        <v>0</v>
      </c>
      <c r="AU1066" s="11">
        <v>0</v>
      </c>
      <c r="AV1066" s="11">
        <v>0</v>
      </c>
      <c r="AW1066" s="11">
        <v>0</v>
      </c>
      <c r="AX1066" s="11">
        <v>0</v>
      </c>
      <c r="AZ1066" s="11">
        <v>0</v>
      </c>
      <c r="BA1066" s="11">
        <v>0</v>
      </c>
    </row>
    <row r="1067" spans="1:53" hidden="1" x14ac:dyDescent="0.25">
      <c r="A1067">
        <v>8</v>
      </c>
      <c r="B1067" t="str">
        <f t="shared" si="122"/>
        <v>WR-6631</v>
      </c>
      <c r="C1067" s="2" t="s">
        <v>318</v>
      </c>
      <c r="D1067" s="2" t="str">
        <f t="shared" si="123"/>
        <v>6</v>
      </c>
      <c r="E1067" s="2" t="str">
        <f t="shared" si="124"/>
        <v>66</v>
      </c>
      <c r="F1067" s="2" t="str">
        <f t="shared" si="125"/>
        <v>663</v>
      </c>
      <c r="G1067" s="1" t="s">
        <v>752</v>
      </c>
      <c r="H1067" s="7">
        <v>0</v>
      </c>
      <c r="I1067" s="7"/>
      <c r="J1067" s="7">
        <v>0</v>
      </c>
      <c r="K1067" s="7">
        <v>0</v>
      </c>
      <c r="L1067" s="7">
        <v>0</v>
      </c>
      <c r="M1067" s="7"/>
      <c r="N1067" s="7">
        <v>0</v>
      </c>
      <c r="O1067" s="7">
        <v>0</v>
      </c>
      <c r="P1067" s="7">
        <v>0</v>
      </c>
      <c r="Q1067" s="7"/>
      <c r="R1067" s="7">
        <v>0</v>
      </c>
      <c r="S1067" s="7">
        <v>0</v>
      </c>
      <c r="T1067" s="7">
        <v>0</v>
      </c>
      <c r="U1067" s="7"/>
      <c r="V1067" s="7">
        <v>0</v>
      </c>
      <c r="W1067" s="7">
        <v>0</v>
      </c>
      <c r="X1067" s="7">
        <v>0</v>
      </c>
      <c r="Y1067" s="7"/>
      <c r="Z1067" s="7">
        <v>0</v>
      </c>
      <c r="AA1067" s="7">
        <v>0</v>
      </c>
      <c r="AB1067" s="7">
        <v>0</v>
      </c>
      <c r="AC1067" s="7"/>
      <c r="AD1067" s="7">
        <v>0</v>
      </c>
      <c r="AE1067" s="7">
        <v>0</v>
      </c>
      <c r="AF1067" s="7">
        <v>0</v>
      </c>
      <c r="AG1067" s="29">
        <v>0</v>
      </c>
      <c r="AH1067" s="7">
        <v>0</v>
      </c>
      <c r="AI1067" s="7">
        <v>0</v>
      </c>
      <c r="AJ1067" s="7">
        <v>0</v>
      </c>
      <c r="AK1067" s="29">
        <v>0</v>
      </c>
      <c r="AL1067" s="7">
        <v>0</v>
      </c>
      <c r="AM1067" s="105">
        <v>0</v>
      </c>
      <c r="AN1067" s="7">
        <v>0</v>
      </c>
      <c r="AO1067" s="11">
        <v>0</v>
      </c>
      <c r="AP1067" s="105">
        <v>0</v>
      </c>
      <c r="AQ1067" s="11">
        <v>0</v>
      </c>
      <c r="AR1067" s="11">
        <v>0</v>
      </c>
      <c r="AS1067" s="11">
        <v>0</v>
      </c>
      <c r="AT1067" s="11">
        <v>0</v>
      </c>
      <c r="AU1067" s="11">
        <v>0</v>
      </c>
      <c r="AV1067" s="11">
        <v>0</v>
      </c>
      <c r="AW1067" s="11">
        <v>0</v>
      </c>
      <c r="AX1067" s="11">
        <v>0</v>
      </c>
      <c r="AZ1067" s="11">
        <v>0</v>
      </c>
      <c r="BA1067" s="11">
        <v>0</v>
      </c>
    </row>
    <row r="1068" spans="1:53" hidden="1" x14ac:dyDescent="0.25">
      <c r="A1068">
        <v>8</v>
      </c>
      <c r="B1068" t="str">
        <f t="shared" si="122"/>
        <v>WR-6632</v>
      </c>
      <c r="C1068" s="2" t="s">
        <v>318</v>
      </c>
      <c r="D1068" s="2" t="str">
        <f t="shared" si="123"/>
        <v>6</v>
      </c>
      <c r="E1068" s="2" t="str">
        <f t="shared" si="124"/>
        <v>66</v>
      </c>
      <c r="F1068" s="2" t="str">
        <f t="shared" si="125"/>
        <v>663</v>
      </c>
      <c r="G1068" s="1" t="s">
        <v>753</v>
      </c>
      <c r="H1068" s="7">
        <v>0</v>
      </c>
      <c r="I1068" s="7"/>
      <c r="J1068" s="7">
        <v>0</v>
      </c>
      <c r="K1068" s="7">
        <v>0</v>
      </c>
      <c r="L1068" s="7">
        <v>0</v>
      </c>
      <c r="M1068" s="7"/>
      <c r="N1068" s="7">
        <v>0</v>
      </c>
      <c r="O1068" s="7">
        <v>0</v>
      </c>
      <c r="P1068" s="7">
        <v>0</v>
      </c>
      <c r="Q1068" s="7"/>
      <c r="R1068" s="7">
        <v>0</v>
      </c>
      <c r="S1068" s="7">
        <v>0</v>
      </c>
      <c r="T1068" s="7">
        <v>0</v>
      </c>
      <c r="U1068" s="7"/>
      <c r="V1068" s="7">
        <v>0</v>
      </c>
      <c r="W1068" s="7">
        <v>0</v>
      </c>
      <c r="X1068" s="7">
        <v>0</v>
      </c>
      <c r="Y1068" s="7"/>
      <c r="Z1068" s="7">
        <v>0</v>
      </c>
      <c r="AA1068" s="7">
        <v>0</v>
      </c>
      <c r="AB1068" s="7">
        <v>0</v>
      </c>
      <c r="AC1068" s="7"/>
      <c r="AD1068" s="7">
        <v>0</v>
      </c>
      <c r="AE1068" s="7">
        <v>0</v>
      </c>
      <c r="AF1068" s="7">
        <v>0</v>
      </c>
      <c r="AG1068" s="29">
        <v>0</v>
      </c>
      <c r="AH1068" s="7">
        <v>0</v>
      </c>
      <c r="AI1068" s="7">
        <v>0</v>
      </c>
      <c r="AJ1068" s="7">
        <v>0</v>
      </c>
      <c r="AK1068" s="29">
        <v>0</v>
      </c>
      <c r="AL1068" s="7">
        <v>0</v>
      </c>
      <c r="AM1068" s="105">
        <v>0</v>
      </c>
      <c r="AN1068" s="7">
        <v>0</v>
      </c>
      <c r="AO1068" s="11">
        <v>0</v>
      </c>
      <c r="AP1068" s="105">
        <v>0</v>
      </c>
      <c r="AQ1068" s="11">
        <v>0</v>
      </c>
      <c r="AR1068" s="11">
        <v>0</v>
      </c>
      <c r="AS1068" s="11">
        <v>0</v>
      </c>
      <c r="AT1068" s="11">
        <v>0</v>
      </c>
      <c r="AU1068" s="11">
        <v>0</v>
      </c>
      <c r="AV1068" s="11">
        <v>0</v>
      </c>
      <c r="AW1068" s="11">
        <v>0</v>
      </c>
      <c r="AX1068" s="11">
        <v>0</v>
      </c>
      <c r="AZ1068" s="11">
        <v>0</v>
      </c>
      <c r="BA1068" s="11">
        <v>0</v>
      </c>
    </row>
    <row r="1069" spans="1:53" hidden="1" x14ac:dyDescent="0.25">
      <c r="A1069">
        <v>8</v>
      </c>
      <c r="B1069" t="str">
        <f t="shared" si="122"/>
        <v>WR-6641</v>
      </c>
      <c r="C1069" s="2" t="s">
        <v>318</v>
      </c>
      <c r="D1069" s="2" t="str">
        <f t="shared" si="123"/>
        <v>6</v>
      </c>
      <c r="E1069" s="2" t="str">
        <f t="shared" si="124"/>
        <v>66</v>
      </c>
      <c r="F1069" s="2" t="str">
        <f t="shared" si="125"/>
        <v>664</v>
      </c>
      <c r="G1069" s="1" t="s">
        <v>754</v>
      </c>
      <c r="H1069" s="7">
        <v>0</v>
      </c>
      <c r="I1069" s="7"/>
      <c r="J1069" s="7">
        <v>0</v>
      </c>
      <c r="K1069" s="7">
        <v>0</v>
      </c>
      <c r="L1069" s="7">
        <v>0</v>
      </c>
      <c r="M1069" s="7"/>
      <c r="N1069" s="7">
        <v>0</v>
      </c>
      <c r="O1069" s="7">
        <v>0</v>
      </c>
      <c r="P1069" s="7">
        <v>0</v>
      </c>
      <c r="Q1069" s="7"/>
      <c r="R1069" s="7">
        <v>0</v>
      </c>
      <c r="S1069" s="7">
        <v>0</v>
      </c>
      <c r="T1069" s="7">
        <v>0</v>
      </c>
      <c r="U1069" s="7"/>
      <c r="V1069" s="7">
        <v>0</v>
      </c>
      <c r="W1069" s="7">
        <v>0</v>
      </c>
      <c r="X1069" s="7">
        <v>0</v>
      </c>
      <c r="Y1069" s="7"/>
      <c r="Z1069" s="7">
        <v>0</v>
      </c>
      <c r="AA1069" s="7">
        <v>0</v>
      </c>
      <c r="AB1069" s="7">
        <v>0</v>
      </c>
      <c r="AC1069" s="7"/>
      <c r="AD1069" s="7">
        <v>0</v>
      </c>
      <c r="AE1069" s="7">
        <v>0</v>
      </c>
      <c r="AF1069" s="7">
        <v>0</v>
      </c>
      <c r="AG1069" s="29">
        <v>0</v>
      </c>
      <c r="AH1069" s="7">
        <v>0</v>
      </c>
      <c r="AI1069" s="7">
        <v>0</v>
      </c>
      <c r="AJ1069" s="7">
        <v>0</v>
      </c>
      <c r="AK1069" s="29">
        <v>0</v>
      </c>
      <c r="AL1069" s="7">
        <v>0</v>
      </c>
      <c r="AM1069" s="105">
        <v>0</v>
      </c>
      <c r="AN1069" s="7">
        <v>0</v>
      </c>
      <c r="AO1069" s="11">
        <v>0</v>
      </c>
      <c r="AP1069" s="105">
        <v>0</v>
      </c>
      <c r="AQ1069" s="11">
        <v>0</v>
      </c>
      <c r="AR1069" s="11">
        <v>0</v>
      </c>
      <c r="AS1069" s="11">
        <v>0</v>
      </c>
      <c r="AT1069" s="11">
        <v>0</v>
      </c>
      <c r="AU1069" s="11">
        <v>0</v>
      </c>
      <c r="AV1069" s="11">
        <v>0</v>
      </c>
      <c r="AW1069" s="11">
        <v>0</v>
      </c>
      <c r="AX1069" s="11">
        <v>0</v>
      </c>
      <c r="AZ1069" s="11">
        <v>0</v>
      </c>
      <c r="BA1069" s="11">
        <v>0</v>
      </c>
    </row>
    <row r="1070" spans="1:53" hidden="1" x14ac:dyDescent="0.25">
      <c r="A1070">
        <v>8</v>
      </c>
      <c r="B1070" t="str">
        <f t="shared" si="122"/>
        <v>WR-6642</v>
      </c>
      <c r="C1070" s="2" t="s">
        <v>318</v>
      </c>
      <c r="D1070" s="2" t="str">
        <f t="shared" si="123"/>
        <v>6</v>
      </c>
      <c r="E1070" s="2" t="str">
        <f t="shared" si="124"/>
        <v>66</v>
      </c>
      <c r="F1070" s="2" t="str">
        <f t="shared" si="125"/>
        <v>664</v>
      </c>
      <c r="G1070" s="1" t="s">
        <v>755</v>
      </c>
      <c r="H1070" s="7">
        <v>0</v>
      </c>
      <c r="I1070" s="7"/>
      <c r="J1070" s="7">
        <v>0</v>
      </c>
      <c r="K1070" s="7">
        <v>0</v>
      </c>
      <c r="L1070" s="7">
        <v>0</v>
      </c>
      <c r="M1070" s="7"/>
      <c r="N1070" s="7">
        <v>0</v>
      </c>
      <c r="O1070" s="7">
        <v>0</v>
      </c>
      <c r="P1070" s="7">
        <v>0</v>
      </c>
      <c r="Q1070" s="7"/>
      <c r="R1070" s="7">
        <v>0</v>
      </c>
      <c r="S1070" s="7">
        <v>0</v>
      </c>
      <c r="T1070" s="7">
        <v>0</v>
      </c>
      <c r="U1070" s="7"/>
      <c r="V1070" s="7">
        <v>0</v>
      </c>
      <c r="W1070" s="7">
        <v>0</v>
      </c>
      <c r="X1070" s="7">
        <v>0</v>
      </c>
      <c r="Y1070" s="7"/>
      <c r="Z1070" s="7">
        <v>0</v>
      </c>
      <c r="AA1070" s="7">
        <v>0</v>
      </c>
      <c r="AB1070" s="7">
        <v>0</v>
      </c>
      <c r="AC1070" s="7"/>
      <c r="AD1070" s="7">
        <v>0</v>
      </c>
      <c r="AE1070" s="7">
        <v>0</v>
      </c>
      <c r="AF1070" s="7">
        <v>0</v>
      </c>
      <c r="AG1070" s="29">
        <v>0</v>
      </c>
      <c r="AH1070" s="7">
        <v>0</v>
      </c>
      <c r="AI1070" s="7">
        <v>0</v>
      </c>
      <c r="AJ1070" s="7">
        <v>0</v>
      </c>
      <c r="AK1070" s="29">
        <v>0</v>
      </c>
      <c r="AL1070" s="7">
        <v>0</v>
      </c>
      <c r="AM1070" s="105">
        <v>0</v>
      </c>
      <c r="AN1070" s="7">
        <v>0</v>
      </c>
      <c r="AO1070" s="11">
        <v>0</v>
      </c>
      <c r="AP1070" s="105">
        <v>0</v>
      </c>
      <c r="AQ1070" s="11">
        <v>0</v>
      </c>
      <c r="AR1070" s="11">
        <v>0</v>
      </c>
      <c r="AS1070" s="11">
        <v>0</v>
      </c>
      <c r="AT1070" s="11">
        <v>0</v>
      </c>
      <c r="AU1070" s="11">
        <v>0</v>
      </c>
      <c r="AV1070" s="11">
        <v>0</v>
      </c>
      <c r="AW1070" s="11">
        <v>0</v>
      </c>
      <c r="AX1070" s="11">
        <v>0</v>
      </c>
      <c r="AZ1070" s="11">
        <v>0</v>
      </c>
      <c r="BA1070" s="11">
        <v>0</v>
      </c>
    </row>
    <row r="1071" spans="1:53" hidden="1" x14ac:dyDescent="0.25">
      <c r="A1071">
        <v>8</v>
      </c>
      <c r="B1071" t="str">
        <f t="shared" si="122"/>
        <v>WR-6651</v>
      </c>
      <c r="C1071" s="2" t="s">
        <v>318</v>
      </c>
      <c r="D1071" s="2" t="str">
        <f t="shared" si="123"/>
        <v>6</v>
      </c>
      <c r="E1071" s="2" t="str">
        <f t="shared" si="124"/>
        <v>66</v>
      </c>
      <c r="F1071" s="2" t="str">
        <f t="shared" si="125"/>
        <v>665</v>
      </c>
      <c r="G1071" s="1" t="s">
        <v>756</v>
      </c>
      <c r="H1071" s="7">
        <v>0</v>
      </c>
      <c r="I1071" s="7"/>
      <c r="J1071" s="7">
        <v>0</v>
      </c>
      <c r="K1071" s="7">
        <v>0</v>
      </c>
      <c r="L1071" s="7">
        <v>0</v>
      </c>
      <c r="M1071" s="7"/>
      <c r="N1071" s="7">
        <v>0</v>
      </c>
      <c r="O1071" s="7">
        <v>0</v>
      </c>
      <c r="P1071" s="7">
        <v>0</v>
      </c>
      <c r="Q1071" s="7"/>
      <c r="R1071" s="7">
        <v>0</v>
      </c>
      <c r="S1071" s="7">
        <v>0</v>
      </c>
      <c r="T1071" s="7">
        <v>0</v>
      </c>
      <c r="U1071" s="7"/>
      <c r="V1071" s="7">
        <v>0</v>
      </c>
      <c r="W1071" s="7">
        <v>0</v>
      </c>
      <c r="X1071" s="7">
        <v>0</v>
      </c>
      <c r="Y1071" s="7"/>
      <c r="Z1071" s="7">
        <v>0</v>
      </c>
      <c r="AA1071" s="7">
        <v>0</v>
      </c>
      <c r="AB1071" s="7">
        <v>0</v>
      </c>
      <c r="AC1071" s="7"/>
      <c r="AD1071" s="7">
        <v>0</v>
      </c>
      <c r="AE1071" s="7">
        <v>0</v>
      </c>
      <c r="AF1071" s="7">
        <v>0</v>
      </c>
      <c r="AG1071" s="29">
        <v>0</v>
      </c>
      <c r="AH1071" s="7">
        <v>0</v>
      </c>
      <c r="AI1071" s="7">
        <v>0</v>
      </c>
      <c r="AJ1071" s="7">
        <v>0</v>
      </c>
      <c r="AK1071" s="29">
        <v>0</v>
      </c>
      <c r="AL1071" s="7">
        <v>0</v>
      </c>
      <c r="AM1071" s="105">
        <v>0</v>
      </c>
      <c r="AN1071" s="7">
        <v>0</v>
      </c>
      <c r="AO1071" s="11">
        <v>0</v>
      </c>
      <c r="AP1071" s="105">
        <v>0</v>
      </c>
      <c r="AQ1071" s="11">
        <v>0</v>
      </c>
      <c r="AR1071" s="11">
        <v>0</v>
      </c>
      <c r="AS1071" s="11">
        <v>0</v>
      </c>
      <c r="AT1071" s="11">
        <v>0</v>
      </c>
      <c r="AU1071" s="11">
        <v>0</v>
      </c>
      <c r="AV1071" s="11">
        <v>0</v>
      </c>
      <c r="AW1071" s="11">
        <v>0</v>
      </c>
      <c r="AX1071" s="11">
        <v>0</v>
      </c>
      <c r="AZ1071" s="11">
        <v>0</v>
      </c>
      <c r="BA1071" s="11">
        <v>0</v>
      </c>
    </row>
    <row r="1072" spans="1:53" hidden="1" x14ac:dyDescent="0.25">
      <c r="A1072">
        <v>8</v>
      </c>
      <c r="B1072" t="str">
        <f t="shared" si="122"/>
        <v>WR-6652</v>
      </c>
      <c r="C1072" s="2" t="s">
        <v>318</v>
      </c>
      <c r="D1072" s="2" t="str">
        <f t="shared" si="123"/>
        <v>6</v>
      </c>
      <c r="E1072" s="2" t="str">
        <f t="shared" si="124"/>
        <v>66</v>
      </c>
      <c r="F1072" s="2" t="str">
        <f t="shared" si="125"/>
        <v>665</v>
      </c>
      <c r="G1072" s="1" t="s">
        <v>757</v>
      </c>
      <c r="H1072" s="7">
        <v>0</v>
      </c>
      <c r="I1072" s="7"/>
      <c r="J1072" s="7">
        <v>0</v>
      </c>
      <c r="K1072" s="7">
        <v>0</v>
      </c>
      <c r="L1072" s="7">
        <v>0</v>
      </c>
      <c r="M1072" s="7"/>
      <c r="N1072" s="7">
        <v>0</v>
      </c>
      <c r="O1072" s="7">
        <v>0</v>
      </c>
      <c r="P1072" s="7">
        <v>0</v>
      </c>
      <c r="Q1072" s="7"/>
      <c r="R1072" s="7">
        <v>0</v>
      </c>
      <c r="S1072" s="7">
        <v>0</v>
      </c>
      <c r="T1072" s="7">
        <v>0</v>
      </c>
      <c r="U1072" s="7"/>
      <c r="V1072" s="7">
        <v>0</v>
      </c>
      <c r="W1072" s="7">
        <v>0</v>
      </c>
      <c r="X1072" s="7">
        <v>0</v>
      </c>
      <c r="Y1072" s="7"/>
      <c r="Z1072" s="7">
        <v>0</v>
      </c>
      <c r="AA1072" s="7">
        <v>0</v>
      </c>
      <c r="AB1072" s="7">
        <v>0</v>
      </c>
      <c r="AC1072" s="7"/>
      <c r="AD1072" s="7">
        <v>0</v>
      </c>
      <c r="AE1072" s="7">
        <v>0</v>
      </c>
      <c r="AF1072" s="7">
        <v>0</v>
      </c>
      <c r="AG1072" s="29">
        <v>0</v>
      </c>
      <c r="AH1072" s="7">
        <v>0</v>
      </c>
      <c r="AI1072" s="7">
        <v>0</v>
      </c>
      <c r="AJ1072" s="7">
        <v>0</v>
      </c>
      <c r="AK1072" s="29">
        <v>0</v>
      </c>
      <c r="AL1072" s="7">
        <v>0</v>
      </c>
      <c r="AM1072" s="105">
        <v>0</v>
      </c>
      <c r="AN1072" s="7">
        <v>0</v>
      </c>
      <c r="AO1072" s="11">
        <v>0</v>
      </c>
      <c r="AP1072" s="105">
        <v>0</v>
      </c>
      <c r="AQ1072" s="11">
        <v>0</v>
      </c>
      <c r="AR1072" s="11">
        <v>0</v>
      </c>
      <c r="AS1072" s="11">
        <v>0</v>
      </c>
      <c r="AT1072" s="11">
        <v>0</v>
      </c>
      <c r="AU1072" s="11">
        <v>0</v>
      </c>
      <c r="AV1072" s="11">
        <v>0</v>
      </c>
      <c r="AW1072" s="11">
        <v>0</v>
      </c>
      <c r="AX1072" s="11">
        <v>0</v>
      </c>
      <c r="AZ1072" s="11">
        <v>0</v>
      </c>
      <c r="BA1072" s="11">
        <v>0</v>
      </c>
    </row>
    <row r="1073" spans="1:53" hidden="1" x14ac:dyDescent="0.25">
      <c r="A1073">
        <v>8</v>
      </c>
      <c r="B1073" t="str">
        <f t="shared" si="122"/>
        <v>WR-6661</v>
      </c>
      <c r="C1073" s="2" t="s">
        <v>318</v>
      </c>
      <c r="D1073" s="2" t="str">
        <f t="shared" si="123"/>
        <v>6</v>
      </c>
      <c r="E1073" s="2" t="str">
        <f t="shared" si="124"/>
        <v>66</v>
      </c>
      <c r="F1073" s="2" t="str">
        <f t="shared" si="125"/>
        <v>666</v>
      </c>
      <c r="G1073" s="1" t="s">
        <v>2398</v>
      </c>
      <c r="H1073" s="7">
        <v>0</v>
      </c>
      <c r="I1073" s="7"/>
      <c r="J1073" s="7">
        <v>0</v>
      </c>
      <c r="K1073" s="7">
        <v>0</v>
      </c>
      <c r="L1073" s="7">
        <v>0</v>
      </c>
      <c r="M1073" s="7"/>
      <c r="N1073" s="7">
        <v>0</v>
      </c>
      <c r="O1073" s="7">
        <v>0</v>
      </c>
      <c r="P1073" s="7">
        <v>0</v>
      </c>
      <c r="Q1073" s="7"/>
      <c r="R1073" s="7">
        <v>0</v>
      </c>
      <c r="S1073" s="7">
        <v>0</v>
      </c>
      <c r="T1073" s="7">
        <v>0</v>
      </c>
      <c r="U1073" s="7"/>
      <c r="V1073" s="7">
        <v>0</v>
      </c>
      <c r="W1073" s="7">
        <v>0</v>
      </c>
      <c r="X1073" s="7">
        <v>0</v>
      </c>
      <c r="Y1073" s="7"/>
      <c r="Z1073" s="7">
        <v>0</v>
      </c>
      <c r="AA1073" s="7">
        <v>0</v>
      </c>
      <c r="AB1073" s="7">
        <v>0</v>
      </c>
      <c r="AC1073" s="7"/>
      <c r="AD1073" s="7">
        <v>0</v>
      </c>
      <c r="AE1073" s="7">
        <v>0</v>
      </c>
      <c r="AF1073" s="7">
        <v>0</v>
      </c>
      <c r="AG1073" s="29">
        <v>0</v>
      </c>
      <c r="AH1073" s="7">
        <v>0</v>
      </c>
      <c r="AI1073" s="7">
        <v>0</v>
      </c>
      <c r="AJ1073" s="7">
        <v>0</v>
      </c>
      <c r="AK1073" s="29">
        <v>0</v>
      </c>
      <c r="AL1073" s="7">
        <v>0</v>
      </c>
      <c r="AM1073" s="105">
        <v>0</v>
      </c>
      <c r="AN1073" s="7">
        <v>0</v>
      </c>
      <c r="AO1073" s="11">
        <v>0</v>
      </c>
      <c r="AP1073" s="105">
        <v>0</v>
      </c>
      <c r="AQ1073" s="11">
        <v>0</v>
      </c>
      <c r="AR1073" s="11">
        <v>0</v>
      </c>
      <c r="AS1073" s="11">
        <v>0</v>
      </c>
      <c r="AT1073" s="11">
        <v>0</v>
      </c>
      <c r="AU1073" s="11">
        <v>0</v>
      </c>
      <c r="AV1073" s="11">
        <v>0</v>
      </c>
      <c r="AW1073" s="11">
        <v>0</v>
      </c>
      <c r="AX1073" s="11">
        <v>0</v>
      </c>
      <c r="AZ1073" s="11">
        <v>0</v>
      </c>
      <c r="BA1073" s="11">
        <v>0</v>
      </c>
    </row>
    <row r="1074" spans="1:53" hidden="1" x14ac:dyDescent="0.25">
      <c r="A1074">
        <v>8</v>
      </c>
      <c r="B1074" t="str">
        <f t="shared" si="122"/>
        <v>WR-6662</v>
      </c>
      <c r="C1074" s="2" t="s">
        <v>318</v>
      </c>
      <c r="D1074" s="2" t="str">
        <f t="shared" si="123"/>
        <v>6</v>
      </c>
      <c r="E1074" s="2" t="str">
        <f t="shared" si="124"/>
        <v>66</v>
      </c>
      <c r="F1074" s="2" t="str">
        <f t="shared" si="125"/>
        <v>666</v>
      </c>
      <c r="G1074" s="1" t="s">
        <v>2399</v>
      </c>
      <c r="H1074" s="7">
        <v>0</v>
      </c>
      <c r="I1074" s="7"/>
      <c r="J1074" s="7">
        <v>0</v>
      </c>
      <c r="K1074" s="7">
        <v>0</v>
      </c>
      <c r="L1074" s="7">
        <v>0</v>
      </c>
      <c r="M1074" s="7"/>
      <c r="N1074" s="7">
        <v>0</v>
      </c>
      <c r="O1074" s="7">
        <v>0</v>
      </c>
      <c r="P1074" s="7">
        <v>0</v>
      </c>
      <c r="Q1074" s="7"/>
      <c r="R1074" s="7">
        <v>0</v>
      </c>
      <c r="S1074" s="7">
        <v>0</v>
      </c>
      <c r="T1074" s="7">
        <v>0</v>
      </c>
      <c r="U1074" s="7"/>
      <c r="V1074" s="7">
        <v>0</v>
      </c>
      <c r="W1074" s="7">
        <v>0</v>
      </c>
      <c r="X1074" s="7">
        <v>0</v>
      </c>
      <c r="Y1074" s="7"/>
      <c r="Z1074" s="7">
        <v>0</v>
      </c>
      <c r="AA1074" s="7">
        <v>0</v>
      </c>
      <c r="AB1074" s="7">
        <v>0</v>
      </c>
      <c r="AC1074" s="7"/>
      <c r="AD1074" s="7">
        <v>0</v>
      </c>
      <c r="AE1074" s="7">
        <v>0</v>
      </c>
      <c r="AF1074" s="7">
        <v>0</v>
      </c>
      <c r="AG1074" s="29">
        <v>0</v>
      </c>
      <c r="AH1074" s="7">
        <v>0</v>
      </c>
      <c r="AI1074" s="7">
        <v>0</v>
      </c>
      <c r="AJ1074" s="7">
        <v>0</v>
      </c>
      <c r="AK1074" s="29">
        <v>0</v>
      </c>
      <c r="AL1074" s="7">
        <v>0</v>
      </c>
      <c r="AM1074" s="105">
        <v>0</v>
      </c>
      <c r="AN1074" s="7">
        <v>0</v>
      </c>
      <c r="AO1074" s="11">
        <v>0</v>
      </c>
      <c r="AP1074" s="105">
        <v>0</v>
      </c>
      <c r="AQ1074" s="11">
        <v>0</v>
      </c>
      <c r="AR1074" s="11">
        <v>0</v>
      </c>
      <c r="AS1074" s="11">
        <v>0</v>
      </c>
      <c r="AT1074" s="11">
        <v>0</v>
      </c>
      <c r="AU1074" s="11">
        <v>0</v>
      </c>
      <c r="AV1074" s="11">
        <v>0</v>
      </c>
      <c r="AW1074" s="11">
        <v>0</v>
      </c>
      <c r="AX1074" s="11">
        <v>0</v>
      </c>
      <c r="AZ1074" s="11">
        <v>0</v>
      </c>
      <c r="BA1074" s="11">
        <v>0</v>
      </c>
    </row>
    <row r="1075" spans="1:53" hidden="1" x14ac:dyDescent="0.25">
      <c r="A1075">
        <v>8</v>
      </c>
      <c r="B1075" t="str">
        <f t="shared" si="122"/>
        <v>WR-6671</v>
      </c>
      <c r="C1075" s="2" t="s">
        <v>318</v>
      </c>
      <c r="D1075" s="2" t="str">
        <f t="shared" si="123"/>
        <v>6</v>
      </c>
      <c r="E1075" s="2" t="str">
        <f t="shared" si="124"/>
        <v>66</v>
      </c>
      <c r="F1075" s="2" t="str">
        <f t="shared" si="125"/>
        <v>667</v>
      </c>
      <c r="G1075" s="1" t="s">
        <v>2400</v>
      </c>
      <c r="H1075" s="7">
        <v>0</v>
      </c>
      <c r="I1075" s="7"/>
      <c r="J1075" s="7">
        <v>0</v>
      </c>
      <c r="K1075" s="7">
        <v>0</v>
      </c>
      <c r="L1075" s="7">
        <v>0</v>
      </c>
      <c r="M1075" s="7"/>
      <c r="N1075" s="7">
        <v>0</v>
      </c>
      <c r="O1075" s="7">
        <v>0</v>
      </c>
      <c r="P1075" s="7">
        <v>0</v>
      </c>
      <c r="Q1075" s="7"/>
      <c r="R1075" s="7">
        <v>0</v>
      </c>
      <c r="S1075" s="7">
        <v>0</v>
      </c>
      <c r="T1075" s="7">
        <v>0</v>
      </c>
      <c r="U1075" s="7"/>
      <c r="V1075" s="7">
        <v>0</v>
      </c>
      <c r="W1075" s="7">
        <v>0</v>
      </c>
      <c r="X1075" s="7">
        <v>0</v>
      </c>
      <c r="Y1075" s="7"/>
      <c r="Z1075" s="7">
        <v>0</v>
      </c>
      <c r="AA1075" s="7">
        <v>0</v>
      </c>
      <c r="AB1075" s="7">
        <v>0</v>
      </c>
      <c r="AC1075" s="7"/>
      <c r="AD1075" s="7">
        <v>0</v>
      </c>
      <c r="AE1075" s="29">
        <v>0</v>
      </c>
      <c r="AF1075" s="7">
        <v>0</v>
      </c>
      <c r="AG1075" s="29">
        <v>0</v>
      </c>
      <c r="AH1075" s="7">
        <v>0</v>
      </c>
      <c r="AI1075" s="7">
        <v>0</v>
      </c>
      <c r="AJ1075" s="7">
        <v>0</v>
      </c>
      <c r="AK1075" s="29">
        <v>0</v>
      </c>
      <c r="AL1075" s="7">
        <v>0</v>
      </c>
      <c r="AM1075" s="105">
        <v>0</v>
      </c>
      <c r="AN1075" s="7">
        <v>0</v>
      </c>
      <c r="AO1075" s="11">
        <v>0</v>
      </c>
      <c r="AP1075" s="105">
        <v>0</v>
      </c>
      <c r="AQ1075" s="11">
        <v>0</v>
      </c>
      <c r="AR1075" s="11">
        <v>0</v>
      </c>
      <c r="AS1075" s="11">
        <v>0</v>
      </c>
      <c r="AT1075" s="11">
        <v>0</v>
      </c>
      <c r="AU1075" s="11">
        <v>0</v>
      </c>
      <c r="AV1075" s="11">
        <v>0</v>
      </c>
      <c r="AW1075" s="11">
        <v>0</v>
      </c>
      <c r="AX1075" s="11">
        <v>0</v>
      </c>
      <c r="AZ1075" s="11">
        <v>0</v>
      </c>
      <c r="BA1075" s="11">
        <v>0</v>
      </c>
    </row>
    <row r="1076" spans="1:53" hidden="1" x14ac:dyDescent="0.25">
      <c r="A1076">
        <v>8</v>
      </c>
      <c r="B1076" t="str">
        <f t="shared" si="122"/>
        <v>WR-6672</v>
      </c>
      <c r="C1076" s="2" t="s">
        <v>318</v>
      </c>
      <c r="D1076" s="2" t="str">
        <f t="shared" si="123"/>
        <v>6</v>
      </c>
      <c r="E1076" s="2" t="str">
        <f t="shared" si="124"/>
        <v>66</v>
      </c>
      <c r="F1076" s="2" t="str">
        <f t="shared" si="125"/>
        <v>667</v>
      </c>
      <c r="G1076" s="1" t="s">
        <v>2401</v>
      </c>
      <c r="H1076" s="7">
        <v>0</v>
      </c>
      <c r="I1076" s="7"/>
      <c r="J1076" s="7">
        <v>0</v>
      </c>
      <c r="K1076" s="7">
        <v>0</v>
      </c>
      <c r="L1076" s="7">
        <v>0</v>
      </c>
      <c r="M1076" s="7"/>
      <c r="N1076" s="7">
        <v>0</v>
      </c>
      <c r="O1076" s="7">
        <v>0</v>
      </c>
      <c r="P1076" s="7">
        <v>0</v>
      </c>
      <c r="Q1076" s="7"/>
      <c r="R1076" s="7">
        <v>0</v>
      </c>
      <c r="S1076" s="7">
        <v>0</v>
      </c>
      <c r="T1076" s="7">
        <v>0</v>
      </c>
      <c r="U1076" s="7"/>
      <c r="V1076" s="7">
        <v>0</v>
      </c>
      <c r="W1076" s="7">
        <v>0</v>
      </c>
      <c r="X1076" s="7">
        <v>0</v>
      </c>
      <c r="Y1076" s="7"/>
      <c r="Z1076" s="7">
        <v>0</v>
      </c>
      <c r="AA1076" s="7">
        <v>0</v>
      </c>
      <c r="AB1076" s="7">
        <v>0</v>
      </c>
      <c r="AC1076" s="7"/>
      <c r="AD1076" s="7">
        <v>0</v>
      </c>
      <c r="AE1076" s="7">
        <v>0</v>
      </c>
      <c r="AF1076" s="7">
        <v>0</v>
      </c>
      <c r="AG1076" s="29">
        <v>0</v>
      </c>
      <c r="AH1076" s="7">
        <v>0</v>
      </c>
      <c r="AI1076" s="7">
        <v>0</v>
      </c>
      <c r="AJ1076" s="29">
        <v>0</v>
      </c>
      <c r="AK1076" s="29">
        <v>0</v>
      </c>
      <c r="AL1076" s="7">
        <v>0</v>
      </c>
      <c r="AM1076" s="105">
        <v>0</v>
      </c>
      <c r="AN1076" s="7">
        <v>0</v>
      </c>
      <c r="AO1076" s="11">
        <v>0</v>
      </c>
      <c r="AP1076" s="105">
        <v>0</v>
      </c>
      <c r="AQ1076" s="11">
        <v>0</v>
      </c>
      <c r="AR1076" s="11">
        <v>0</v>
      </c>
      <c r="AS1076" s="11">
        <v>0</v>
      </c>
      <c r="AT1076" s="11">
        <v>0</v>
      </c>
      <c r="AU1076" s="11">
        <v>0</v>
      </c>
      <c r="AV1076" s="11">
        <v>0</v>
      </c>
      <c r="AW1076" s="11">
        <v>0</v>
      </c>
      <c r="AX1076" s="11">
        <v>0</v>
      </c>
      <c r="AZ1076" s="11">
        <v>0</v>
      </c>
      <c r="BA1076" s="11">
        <v>0</v>
      </c>
    </row>
    <row r="1077" spans="1:53" hidden="1" x14ac:dyDescent="0.25">
      <c r="A1077">
        <v>8</v>
      </c>
      <c r="B1077" t="str">
        <f t="shared" si="122"/>
        <v>WR-6700</v>
      </c>
      <c r="C1077" s="2" t="s">
        <v>318</v>
      </c>
      <c r="D1077" s="2" t="str">
        <f t="shared" si="123"/>
        <v>6</v>
      </c>
      <c r="E1077" s="2" t="str">
        <f t="shared" si="124"/>
        <v>67</v>
      </c>
      <c r="F1077" s="2" t="str">
        <f t="shared" si="125"/>
        <v>670</v>
      </c>
      <c r="G1077" s="1" t="s">
        <v>758</v>
      </c>
      <c r="H1077" s="7">
        <v>0</v>
      </c>
      <c r="I1077" s="7"/>
      <c r="J1077" s="7">
        <v>0</v>
      </c>
      <c r="K1077" s="7">
        <v>0</v>
      </c>
      <c r="L1077" s="7">
        <v>0</v>
      </c>
      <c r="M1077" s="7"/>
      <c r="N1077" s="7">
        <v>0</v>
      </c>
      <c r="O1077" s="7">
        <v>0</v>
      </c>
      <c r="P1077" s="7">
        <v>0</v>
      </c>
      <c r="Q1077" s="7"/>
      <c r="R1077" s="7">
        <v>0</v>
      </c>
      <c r="S1077" s="7">
        <v>0</v>
      </c>
      <c r="T1077" s="7">
        <v>0</v>
      </c>
      <c r="U1077" s="7"/>
      <c r="V1077" s="7">
        <v>0</v>
      </c>
      <c r="W1077" s="7">
        <v>0</v>
      </c>
      <c r="X1077" s="7">
        <v>0</v>
      </c>
      <c r="Y1077" s="7"/>
      <c r="Z1077" s="7">
        <v>0</v>
      </c>
      <c r="AA1077" s="7">
        <v>0</v>
      </c>
      <c r="AB1077" s="7">
        <v>0</v>
      </c>
      <c r="AC1077" s="7"/>
      <c r="AD1077" s="7">
        <v>0</v>
      </c>
      <c r="AE1077" s="7">
        <v>0</v>
      </c>
      <c r="AF1077" s="7">
        <v>0</v>
      </c>
      <c r="AG1077" s="29">
        <v>0</v>
      </c>
      <c r="AH1077" s="7">
        <v>0</v>
      </c>
      <c r="AI1077" s="7">
        <v>0</v>
      </c>
      <c r="AJ1077" s="7">
        <v>0</v>
      </c>
      <c r="AK1077" s="29">
        <v>0</v>
      </c>
      <c r="AL1077" s="7">
        <v>0</v>
      </c>
      <c r="AM1077" s="105">
        <v>0</v>
      </c>
      <c r="AN1077" s="7">
        <v>5500</v>
      </c>
      <c r="AO1077" s="11">
        <v>5500</v>
      </c>
      <c r="AP1077" s="105">
        <v>5500</v>
      </c>
      <c r="AQ1077" s="11">
        <v>5500</v>
      </c>
      <c r="AR1077" s="11">
        <v>0</v>
      </c>
      <c r="AS1077" s="11">
        <v>0</v>
      </c>
      <c r="AT1077" s="11">
        <v>0</v>
      </c>
      <c r="AU1077" s="11">
        <v>0</v>
      </c>
      <c r="AV1077" s="11">
        <v>0</v>
      </c>
      <c r="AW1077" s="11">
        <v>0</v>
      </c>
      <c r="AX1077" s="11">
        <v>0</v>
      </c>
      <c r="AZ1077" s="11">
        <v>0</v>
      </c>
      <c r="BA1077" s="11">
        <v>0</v>
      </c>
    </row>
    <row r="1078" spans="1:53" hidden="1" x14ac:dyDescent="0.25">
      <c r="A1078">
        <v>8</v>
      </c>
      <c r="B1078" t="str">
        <f t="shared" si="122"/>
        <v>WR-6811</v>
      </c>
      <c r="C1078" s="2" t="s">
        <v>318</v>
      </c>
      <c r="D1078" s="2" t="str">
        <f t="shared" si="123"/>
        <v>6</v>
      </c>
      <c r="E1078" s="2" t="str">
        <f t="shared" si="124"/>
        <v>68</v>
      </c>
      <c r="F1078" s="2" t="str">
        <f t="shared" si="125"/>
        <v>681</v>
      </c>
      <c r="G1078" s="1" t="s">
        <v>760</v>
      </c>
      <c r="H1078" s="7">
        <v>0</v>
      </c>
      <c r="I1078" s="7"/>
      <c r="J1078" s="7">
        <v>0</v>
      </c>
      <c r="K1078" s="7">
        <v>0</v>
      </c>
      <c r="L1078" s="7">
        <v>0</v>
      </c>
      <c r="M1078" s="7"/>
      <c r="N1078" s="7">
        <v>0</v>
      </c>
      <c r="O1078" s="7">
        <v>0</v>
      </c>
      <c r="P1078" s="7">
        <v>0</v>
      </c>
      <c r="Q1078" s="7"/>
      <c r="R1078" s="7">
        <v>0</v>
      </c>
      <c r="S1078" s="7">
        <v>0</v>
      </c>
      <c r="T1078" s="7">
        <v>0</v>
      </c>
      <c r="U1078" s="7"/>
      <c r="V1078" s="7">
        <v>0</v>
      </c>
      <c r="W1078" s="7">
        <v>0</v>
      </c>
      <c r="X1078" s="7">
        <v>0</v>
      </c>
      <c r="Y1078" s="7"/>
      <c r="Z1078" s="7">
        <v>0</v>
      </c>
      <c r="AA1078" s="7">
        <v>0</v>
      </c>
      <c r="AB1078" s="7">
        <v>300</v>
      </c>
      <c r="AC1078" s="7"/>
      <c r="AD1078" s="7">
        <v>0</v>
      </c>
      <c r="AE1078" s="7">
        <v>0</v>
      </c>
      <c r="AF1078" s="7">
        <v>0</v>
      </c>
      <c r="AG1078" s="29">
        <v>0</v>
      </c>
      <c r="AH1078" s="7">
        <v>0</v>
      </c>
      <c r="AI1078" s="7">
        <v>0</v>
      </c>
      <c r="AJ1078" s="7">
        <v>0</v>
      </c>
      <c r="AK1078" s="29">
        <v>0</v>
      </c>
      <c r="AL1078" s="7">
        <v>0</v>
      </c>
      <c r="AM1078" s="105">
        <v>0</v>
      </c>
      <c r="AN1078" s="7">
        <v>0</v>
      </c>
      <c r="AO1078" s="11">
        <v>0</v>
      </c>
      <c r="AP1078" s="105">
        <v>0</v>
      </c>
      <c r="AQ1078" s="11">
        <v>0</v>
      </c>
      <c r="AR1078" s="11">
        <v>0</v>
      </c>
      <c r="AS1078" s="11">
        <v>0</v>
      </c>
      <c r="AT1078" s="11">
        <v>0</v>
      </c>
      <c r="AU1078" s="11">
        <v>0</v>
      </c>
      <c r="AV1078" s="11">
        <v>0</v>
      </c>
      <c r="AW1078" s="11">
        <v>0</v>
      </c>
      <c r="AX1078" s="11">
        <v>0</v>
      </c>
      <c r="AZ1078" s="11">
        <v>0</v>
      </c>
      <c r="BA1078" s="11">
        <v>0</v>
      </c>
    </row>
    <row r="1079" spans="1:53" hidden="1" x14ac:dyDescent="0.25">
      <c r="A1079">
        <v>8</v>
      </c>
      <c r="B1079" t="str">
        <f t="shared" si="122"/>
        <v>WR-6812</v>
      </c>
      <c r="C1079" s="2" t="s">
        <v>318</v>
      </c>
      <c r="D1079" s="2" t="str">
        <f t="shared" si="123"/>
        <v>6</v>
      </c>
      <c r="E1079" s="2" t="str">
        <f t="shared" si="124"/>
        <v>68</v>
      </c>
      <c r="F1079" s="2" t="str">
        <f t="shared" si="125"/>
        <v>681</v>
      </c>
      <c r="G1079" s="1" t="s">
        <v>761</v>
      </c>
      <c r="H1079" s="7">
        <v>0</v>
      </c>
      <c r="I1079" s="7"/>
      <c r="J1079" s="7">
        <v>0</v>
      </c>
      <c r="K1079" s="7">
        <v>0</v>
      </c>
      <c r="L1079" s="7">
        <v>0</v>
      </c>
      <c r="M1079" s="7"/>
      <c r="N1079" s="7">
        <v>0</v>
      </c>
      <c r="O1079" s="7">
        <v>0</v>
      </c>
      <c r="P1079" s="7">
        <v>0</v>
      </c>
      <c r="Q1079" s="7"/>
      <c r="R1079" s="7">
        <v>0</v>
      </c>
      <c r="S1079" s="7">
        <v>0</v>
      </c>
      <c r="T1079" s="7">
        <v>0</v>
      </c>
      <c r="U1079" s="7"/>
      <c r="V1079" s="7">
        <v>0</v>
      </c>
      <c r="W1079" s="7">
        <v>0</v>
      </c>
      <c r="X1079" s="7">
        <v>0</v>
      </c>
      <c r="Y1079" s="7"/>
      <c r="Z1079" s="7">
        <v>0</v>
      </c>
      <c r="AA1079" s="7">
        <v>0</v>
      </c>
      <c r="AB1079" s="7">
        <v>0</v>
      </c>
      <c r="AC1079" s="7"/>
      <c r="AD1079" s="7">
        <v>0</v>
      </c>
      <c r="AE1079" s="7">
        <v>0</v>
      </c>
      <c r="AF1079" s="7">
        <v>0</v>
      </c>
      <c r="AG1079" s="29">
        <v>0</v>
      </c>
      <c r="AH1079" s="7">
        <v>0</v>
      </c>
      <c r="AI1079" s="7">
        <v>0</v>
      </c>
      <c r="AJ1079" s="7">
        <v>0</v>
      </c>
      <c r="AK1079" s="29">
        <v>0</v>
      </c>
      <c r="AL1079" s="7">
        <v>0</v>
      </c>
      <c r="AM1079" s="105">
        <v>0</v>
      </c>
      <c r="AN1079" s="7">
        <v>0</v>
      </c>
      <c r="AO1079" s="11">
        <v>0</v>
      </c>
      <c r="AP1079" s="105">
        <v>0</v>
      </c>
      <c r="AQ1079" s="11">
        <v>0</v>
      </c>
      <c r="AR1079" s="11">
        <v>0</v>
      </c>
      <c r="AS1079" s="11">
        <v>0</v>
      </c>
      <c r="AT1079" s="11">
        <v>0</v>
      </c>
      <c r="AU1079" s="11">
        <v>0</v>
      </c>
      <c r="AV1079" s="11">
        <v>0</v>
      </c>
      <c r="AW1079" s="11">
        <v>0</v>
      </c>
      <c r="AX1079" s="11">
        <v>0</v>
      </c>
      <c r="AZ1079" s="11">
        <v>0</v>
      </c>
      <c r="BA1079" s="11">
        <v>0</v>
      </c>
    </row>
    <row r="1080" spans="1:53" hidden="1" x14ac:dyDescent="0.25">
      <c r="A1080">
        <v>8</v>
      </c>
      <c r="B1080" t="str">
        <f t="shared" si="122"/>
        <v>WR-6821</v>
      </c>
      <c r="C1080" s="2" t="s">
        <v>318</v>
      </c>
      <c r="D1080" s="2" t="str">
        <f t="shared" si="123"/>
        <v>6</v>
      </c>
      <c r="E1080" s="2" t="str">
        <f t="shared" si="124"/>
        <v>68</v>
      </c>
      <c r="F1080" s="2" t="str">
        <f t="shared" si="125"/>
        <v>682</v>
      </c>
      <c r="G1080" s="1" t="s">
        <v>762</v>
      </c>
      <c r="H1080" s="7">
        <v>0</v>
      </c>
      <c r="I1080" s="7"/>
      <c r="J1080" s="7">
        <v>0</v>
      </c>
      <c r="K1080" s="7">
        <v>0</v>
      </c>
      <c r="L1080" s="7">
        <v>0</v>
      </c>
      <c r="M1080" s="7"/>
      <c r="N1080" s="7">
        <v>0</v>
      </c>
      <c r="O1080" s="7">
        <v>0</v>
      </c>
      <c r="P1080" s="7">
        <v>0</v>
      </c>
      <c r="Q1080" s="7"/>
      <c r="R1080" s="7">
        <v>0</v>
      </c>
      <c r="S1080" s="7">
        <v>0</v>
      </c>
      <c r="T1080" s="7">
        <v>0</v>
      </c>
      <c r="U1080" s="7"/>
      <c r="V1080" s="7">
        <v>483.8</v>
      </c>
      <c r="W1080" s="7">
        <v>483.8</v>
      </c>
      <c r="X1080" s="7">
        <v>0</v>
      </c>
      <c r="Y1080" s="7"/>
      <c r="Z1080" s="7">
        <v>0</v>
      </c>
      <c r="AA1080" s="7">
        <v>0</v>
      </c>
      <c r="AB1080" s="7">
        <v>0</v>
      </c>
      <c r="AC1080" s="7"/>
      <c r="AD1080" s="7">
        <v>0</v>
      </c>
      <c r="AE1080" s="7">
        <v>0</v>
      </c>
      <c r="AF1080" s="7">
        <v>0</v>
      </c>
      <c r="AG1080" s="29">
        <v>9</v>
      </c>
      <c r="AH1080" s="7">
        <v>9</v>
      </c>
      <c r="AI1080" s="7">
        <v>9</v>
      </c>
      <c r="AJ1080" s="7">
        <v>0</v>
      </c>
      <c r="AK1080" s="29">
        <v>0</v>
      </c>
      <c r="AL1080" s="7">
        <v>0</v>
      </c>
      <c r="AM1080" s="105">
        <v>0</v>
      </c>
      <c r="AN1080" s="7">
        <v>0</v>
      </c>
      <c r="AO1080" s="11">
        <v>0</v>
      </c>
      <c r="AP1080" s="105">
        <v>0</v>
      </c>
      <c r="AQ1080" s="11">
        <v>0</v>
      </c>
      <c r="AR1080" s="11">
        <v>0</v>
      </c>
      <c r="AS1080" s="11">
        <v>0</v>
      </c>
      <c r="AT1080" s="11">
        <v>0</v>
      </c>
      <c r="AU1080" s="11">
        <v>0</v>
      </c>
      <c r="AV1080" s="11">
        <v>0</v>
      </c>
      <c r="AW1080" s="11">
        <v>0</v>
      </c>
      <c r="AX1080" s="11">
        <v>0</v>
      </c>
      <c r="AZ1080" s="11">
        <v>0</v>
      </c>
      <c r="BA1080" s="11">
        <v>0</v>
      </c>
    </row>
    <row r="1081" spans="1:53" hidden="1" x14ac:dyDescent="0.25">
      <c r="A1081">
        <v>8</v>
      </c>
      <c r="B1081" t="str">
        <f t="shared" si="122"/>
        <v>WR-6822</v>
      </c>
      <c r="C1081" s="2" t="s">
        <v>318</v>
      </c>
      <c r="D1081" s="2" t="str">
        <f t="shared" si="123"/>
        <v>6</v>
      </c>
      <c r="E1081" s="2" t="str">
        <f t="shared" si="124"/>
        <v>68</v>
      </c>
      <c r="F1081" s="2" t="str">
        <f t="shared" si="125"/>
        <v>682</v>
      </c>
      <c r="G1081" s="1" t="s">
        <v>763</v>
      </c>
      <c r="H1081" s="7">
        <v>0</v>
      </c>
      <c r="I1081" s="7"/>
      <c r="J1081" s="7">
        <v>0</v>
      </c>
      <c r="K1081" s="7">
        <v>0</v>
      </c>
      <c r="L1081" s="7">
        <v>0</v>
      </c>
      <c r="M1081" s="7"/>
      <c r="N1081" s="7">
        <v>0</v>
      </c>
      <c r="O1081" s="7">
        <v>0</v>
      </c>
      <c r="P1081" s="7">
        <v>0</v>
      </c>
      <c r="Q1081" s="7"/>
      <c r="R1081" s="7">
        <v>0</v>
      </c>
      <c r="S1081" s="7">
        <v>0</v>
      </c>
      <c r="T1081" s="7">
        <v>0</v>
      </c>
      <c r="U1081" s="7"/>
      <c r="V1081" s="7">
        <v>0</v>
      </c>
      <c r="W1081" s="7">
        <v>0</v>
      </c>
      <c r="X1081" s="7">
        <v>0</v>
      </c>
      <c r="Y1081" s="7"/>
      <c r="Z1081" s="7">
        <v>0</v>
      </c>
      <c r="AA1081" s="7">
        <v>0</v>
      </c>
      <c r="AB1081" s="7">
        <v>0</v>
      </c>
      <c r="AC1081" s="7"/>
      <c r="AD1081" s="7">
        <v>0</v>
      </c>
      <c r="AE1081" s="7">
        <v>0</v>
      </c>
      <c r="AF1081" s="7">
        <v>0</v>
      </c>
      <c r="AG1081" s="29">
        <v>0</v>
      </c>
      <c r="AH1081" s="7">
        <v>0</v>
      </c>
      <c r="AI1081" s="7">
        <v>0</v>
      </c>
      <c r="AJ1081" s="7">
        <v>0</v>
      </c>
      <c r="AK1081" s="29">
        <v>0</v>
      </c>
      <c r="AL1081" s="7">
        <v>0</v>
      </c>
      <c r="AM1081" s="105">
        <v>0</v>
      </c>
      <c r="AN1081" s="7">
        <v>0</v>
      </c>
      <c r="AO1081" s="11">
        <v>0</v>
      </c>
      <c r="AP1081" s="105">
        <v>0</v>
      </c>
      <c r="AQ1081" s="11">
        <v>0</v>
      </c>
      <c r="AR1081" s="11">
        <v>0</v>
      </c>
      <c r="AS1081" s="11">
        <v>0</v>
      </c>
      <c r="AT1081" s="11">
        <v>0</v>
      </c>
      <c r="AU1081" s="11">
        <v>0</v>
      </c>
      <c r="AV1081" s="11">
        <v>0</v>
      </c>
      <c r="AW1081" s="11">
        <v>0</v>
      </c>
      <c r="AX1081" s="11">
        <v>0</v>
      </c>
      <c r="AZ1081" s="11">
        <v>0</v>
      </c>
      <c r="BA1081" s="11">
        <v>0</v>
      </c>
    </row>
    <row r="1082" spans="1:53" hidden="1" x14ac:dyDescent="0.25">
      <c r="A1082">
        <v>8</v>
      </c>
      <c r="B1082" t="str">
        <f t="shared" si="122"/>
        <v>WR-6831</v>
      </c>
      <c r="C1082" s="2" t="s">
        <v>318</v>
      </c>
      <c r="D1082" s="2" t="str">
        <f t="shared" si="123"/>
        <v>6</v>
      </c>
      <c r="E1082" s="2" t="str">
        <f t="shared" si="124"/>
        <v>68</v>
      </c>
      <c r="F1082" s="2" t="str">
        <f t="shared" si="125"/>
        <v>683</v>
      </c>
      <c r="G1082" s="1" t="s">
        <v>979</v>
      </c>
      <c r="H1082" s="7">
        <v>0</v>
      </c>
      <c r="I1082" s="7"/>
      <c r="J1082" s="7">
        <v>0</v>
      </c>
      <c r="K1082" s="7">
        <v>0</v>
      </c>
      <c r="L1082" s="7">
        <v>0</v>
      </c>
      <c r="M1082" s="7"/>
      <c r="N1082" s="7">
        <v>0</v>
      </c>
      <c r="O1082" s="7">
        <v>0</v>
      </c>
      <c r="P1082" s="7">
        <v>0</v>
      </c>
      <c r="Q1082" s="7"/>
      <c r="R1082" s="7">
        <v>0</v>
      </c>
      <c r="S1082" s="7">
        <v>0</v>
      </c>
      <c r="T1082" s="7">
        <v>0</v>
      </c>
      <c r="U1082" s="7"/>
      <c r="V1082" s="7">
        <v>0</v>
      </c>
      <c r="W1082" s="7">
        <v>0</v>
      </c>
      <c r="X1082" s="7">
        <v>0</v>
      </c>
      <c r="Y1082" s="7"/>
      <c r="Z1082" s="7">
        <v>0</v>
      </c>
      <c r="AA1082" s="7">
        <v>0</v>
      </c>
      <c r="AB1082" s="7">
        <v>0</v>
      </c>
      <c r="AC1082" s="7"/>
      <c r="AD1082" s="7">
        <v>0</v>
      </c>
      <c r="AE1082" s="7">
        <v>0</v>
      </c>
      <c r="AF1082" s="7">
        <v>0</v>
      </c>
      <c r="AG1082" s="29">
        <v>0</v>
      </c>
      <c r="AH1082" s="7">
        <v>0</v>
      </c>
      <c r="AI1082" s="7">
        <v>0</v>
      </c>
      <c r="AJ1082" s="7">
        <v>0</v>
      </c>
      <c r="AK1082" s="29">
        <v>0</v>
      </c>
      <c r="AL1082" s="7">
        <v>0</v>
      </c>
      <c r="AM1082" s="105">
        <v>0</v>
      </c>
      <c r="AN1082" s="7">
        <v>0</v>
      </c>
      <c r="AO1082" s="11">
        <v>0</v>
      </c>
      <c r="AP1082" s="105">
        <v>0</v>
      </c>
      <c r="AQ1082" s="11">
        <v>0</v>
      </c>
      <c r="AR1082" s="11">
        <v>0</v>
      </c>
      <c r="AS1082" s="11">
        <v>0</v>
      </c>
      <c r="AT1082" s="11">
        <v>0</v>
      </c>
      <c r="AU1082" s="11"/>
      <c r="AV1082" s="11">
        <v>0</v>
      </c>
      <c r="AW1082" s="11">
        <v>0</v>
      </c>
      <c r="AX1082" s="11"/>
      <c r="AZ1082" s="11"/>
      <c r="BA1082" s="11"/>
    </row>
    <row r="1083" spans="1:53" hidden="1" x14ac:dyDescent="0.25">
      <c r="A1083">
        <v>8</v>
      </c>
      <c r="B1083" t="str">
        <f t="shared" si="122"/>
        <v>WR-6832</v>
      </c>
      <c r="C1083" s="2" t="s">
        <v>318</v>
      </c>
      <c r="D1083" s="2" t="str">
        <f t="shared" si="123"/>
        <v>6</v>
      </c>
      <c r="E1083" s="2" t="str">
        <f t="shared" si="124"/>
        <v>68</v>
      </c>
      <c r="F1083" s="2" t="str">
        <f t="shared" si="125"/>
        <v>683</v>
      </c>
      <c r="G1083" s="1" t="s">
        <v>980</v>
      </c>
      <c r="H1083" s="7">
        <v>0</v>
      </c>
      <c r="I1083" s="7"/>
      <c r="J1083" s="7">
        <v>0</v>
      </c>
      <c r="K1083" s="7">
        <v>0</v>
      </c>
      <c r="L1083" s="7">
        <v>0</v>
      </c>
      <c r="M1083" s="7"/>
      <c r="N1083" s="7">
        <v>0</v>
      </c>
      <c r="O1083" s="7">
        <v>0</v>
      </c>
      <c r="P1083" s="7">
        <v>0</v>
      </c>
      <c r="Q1083" s="7"/>
      <c r="R1083" s="7">
        <v>0</v>
      </c>
      <c r="S1083" s="7">
        <v>0</v>
      </c>
      <c r="T1083" s="7">
        <v>0</v>
      </c>
      <c r="U1083" s="7"/>
      <c r="V1083" s="7">
        <v>0</v>
      </c>
      <c r="W1083" s="7">
        <v>0</v>
      </c>
      <c r="X1083" s="7">
        <v>0</v>
      </c>
      <c r="Y1083" s="7"/>
      <c r="Z1083" s="7">
        <v>0</v>
      </c>
      <c r="AA1083" s="7">
        <v>0</v>
      </c>
      <c r="AB1083" s="7">
        <v>0</v>
      </c>
      <c r="AC1083" s="7"/>
      <c r="AD1083" s="7">
        <v>0</v>
      </c>
      <c r="AE1083" s="7">
        <v>0</v>
      </c>
      <c r="AF1083" s="7">
        <v>0</v>
      </c>
      <c r="AG1083" s="29">
        <v>0</v>
      </c>
      <c r="AH1083" s="7">
        <v>0</v>
      </c>
      <c r="AI1083" s="7">
        <v>0</v>
      </c>
      <c r="AJ1083" s="7">
        <v>0</v>
      </c>
      <c r="AK1083" s="29">
        <v>0</v>
      </c>
      <c r="AL1083" s="7">
        <v>0</v>
      </c>
      <c r="AM1083" s="105">
        <v>0</v>
      </c>
      <c r="AN1083" s="7">
        <v>0</v>
      </c>
      <c r="AO1083" s="11">
        <v>0</v>
      </c>
      <c r="AP1083" s="105">
        <v>0</v>
      </c>
      <c r="AQ1083" s="11">
        <v>0</v>
      </c>
      <c r="AR1083" s="11">
        <v>0</v>
      </c>
      <c r="AS1083" s="11">
        <v>0</v>
      </c>
      <c r="AT1083" s="11">
        <v>0</v>
      </c>
      <c r="AU1083" s="11"/>
      <c r="AV1083" s="11">
        <v>0</v>
      </c>
      <c r="AW1083" s="11">
        <v>0</v>
      </c>
      <c r="AX1083" s="11"/>
      <c r="AZ1083" s="11"/>
      <c r="BA1083" s="11"/>
    </row>
    <row r="1084" spans="1:53" hidden="1" x14ac:dyDescent="0.25">
      <c r="A1084">
        <v>8</v>
      </c>
      <c r="B1084" t="str">
        <f t="shared" si="122"/>
        <v>WR-6841</v>
      </c>
      <c r="C1084" s="2" t="s">
        <v>318</v>
      </c>
      <c r="D1084" s="2" t="str">
        <f t="shared" si="123"/>
        <v>6</v>
      </c>
      <c r="E1084" s="2" t="str">
        <f t="shared" si="124"/>
        <v>68</v>
      </c>
      <c r="F1084" s="2" t="str">
        <f t="shared" si="125"/>
        <v>684</v>
      </c>
      <c r="G1084" s="1" t="s">
        <v>764</v>
      </c>
      <c r="H1084" s="7">
        <v>0</v>
      </c>
      <c r="I1084" s="7"/>
      <c r="J1084" s="7">
        <v>0</v>
      </c>
      <c r="K1084" s="7">
        <v>0</v>
      </c>
      <c r="L1084" s="7">
        <v>0</v>
      </c>
      <c r="M1084" s="7"/>
      <c r="N1084" s="7">
        <v>0</v>
      </c>
      <c r="O1084" s="7">
        <v>0</v>
      </c>
      <c r="P1084" s="7">
        <v>0</v>
      </c>
      <c r="Q1084" s="7"/>
      <c r="R1084" s="7">
        <v>0</v>
      </c>
      <c r="S1084" s="7">
        <v>0</v>
      </c>
      <c r="T1084" s="7">
        <v>0</v>
      </c>
      <c r="U1084" s="7"/>
      <c r="V1084" s="7">
        <v>0</v>
      </c>
      <c r="W1084" s="7">
        <v>0</v>
      </c>
      <c r="X1084" s="7">
        <v>0</v>
      </c>
      <c r="Y1084" s="7"/>
      <c r="Z1084" s="7">
        <v>0</v>
      </c>
      <c r="AA1084" s="7">
        <v>0</v>
      </c>
      <c r="AB1084" s="7">
        <v>0</v>
      </c>
      <c r="AC1084" s="7"/>
      <c r="AD1084" s="7">
        <v>0</v>
      </c>
      <c r="AE1084" s="7">
        <v>0</v>
      </c>
      <c r="AF1084" s="7">
        <v>0</v>
      </c>
      <c r="AG1084" s="29">
        <v>191</v>
      </c>
      <c r="AH1084" s="7">
        <v>191</v>
      </c>
      <c r="AI1084" s="7">
        <v>191</v>
      </c>
      <c r="AJ1084" s="7">
        <v>0</v>
      </c>
      <c r="AK1084" s="29">
        <v>0</v>
      </c>
      <c r="AL1084" s="7">
        <v>0</v>
      </c>
      <c r="AM1084" s="105">
        <v>0</v>
      </c>
      <c r="AN1084" s="7">
        <v>0</v>
      </c>
      <c r="AO1084" s="11">
        <v>0</v>
      </c>
      <c r="AP1084" s="105">
        <v>0</v>
      </c>
      <c r="AQ1084" s="11">
        <v>0</v>
      </c>
      <c r="AR1084" s="11">
        <v>0</v>
      </c>
      <c r="AS1084" s="11">
        <v>0</v>
      </c>
      <c r="AT1084" s="11">
        <v>0</v>
      </c>
      <c r="AU1084" s="11">
        <v>0</v>
      </c>
      <c r="AV1084" s="11">
        <v>0</v>
      </c>
      <c r="AW1084" s="11">
        <v>0</v>
      </c>
      <c r="AX1084" s="11">
        <v>0</v>
      </c>
      <c r="AZ1084" s="11">
        <v>0</v>
      </c>
      <c r="BA1084" s="11">
        <v>0.73378999999999994</v>
      </c>
    </row>
    <row r="1085" spans="1:53" hidden="1" x14ac:dyDescent="0.25">
      <c r="A1085">
        <v>8</v>
      </c>
      <c r="B1085" t="str">
        <f t="shared" si="122"/>
        <v>WR-6842</v>
      </c>
      <c r="C1085" s="2" t="s">
        <v>318</v>
      </c>
      <c r="D1085" s="2" t="str">
        <f t="shared" si="123"/>
        <v>6</v>
      </c>
      <c r="E1085" s="2" t="str">
        <f t="shared" si="124"/>
        <v>68</v>
      </c>
      <c r="F1085" s="2" t="str">
        <f t="shared" si="125"/>
        <v>684</v>
      </c>
      <c r="G1085" s="1" t="s">
        <v>765</v>
      </c>
      <c r="H1085" s="7">
        <v>0</v>
      </c>
      <c r="I1085" s="7"/>
      <c r="J1085" s="7">
        <v>0</v>
      </c>
      <c r="K1085" s="7">
        <v>0</v>
      </c>
      <c r="L1085" s="7">
        <v>0</v>
      </c>
      <c r="M1085" s="7"/>
      <c r="N1085" s="7">
        <v>0</v>
      </c>
      <c r="O1085" s="7">
        <v>0</v>
      </c>
      <c r="P1085" s="7">
        <v>0</v>
      </c>
      <c r="Q1085" s="7"/>
      <c r="R1085" s="7">
        <v>0</v>
      </c>
      <c r="S1085" s="7">
        <v>0</v>
      </c>
      <c r="T1085" s="7">
        <v>0</v>
      </c>
      <c r="U1085" s="7"/>
      <c r="V1085" s="7">
        <v>0</v>
      </c>
      <c r="W1085" s="7">
        <v>0</v>
      </c>
      <c r="X1085" s="7">
        <v>0</v>
      </c>
      <c r="Y1085" s="7"/>
      <c r="Z1085" s="7">
        <v>0</v>
      </c>
      <c r="AA1085" s="7">
        <v>0</v>
      </c>
      <c r="AB1085" s="7">
        <v>0</v>
      </c>
      <c r="AC1085" s="7"/>
      <c r="AD1085" s="7">
        <v>0</v>
      </c>
      <c r="AE1085" s="7">
        <v>0</v>
      </c>
      <c r="AF1085" s="7">
        <v>0</v>
      </c>
      <c r="AG1085" s="29">
        <v>0</v>
      </c>
      <c r="AH1085" s="7">
        <v>0</v>
      </c>
      <c r="AI1085" s="7">
        <v>0</v>
      </c>
      <c r="AJ1085" s="7">
        <v>0</v>
      </c>
      <c r="AK1085" s="29">
        <v>0</v>
      </c>
      <c r="AL1085" s="7">
        <v>0</v>
      </c>
      <c r="AM1085" s="105">
        <v>0</v>
      </c>
      <c r="AN1085" s="7">
        <v>0</v>
      </c>
      <c r="AO1085" s="11">
        <v>0</v>
      </c>
      <c r="AP1085" s="105">
        <v>0</v>
      </c>
      <c r="AQ1085" s="11">
        <v>0</v>
      </c>
      <c r="AR1085" s="11">
        <v>0</v>
      </c>
      <c r="AS1085" s="11">
        <v>0</v>
      </c>
      <c r="AT1085" s="11">
        <v>0</v>
      </c>
      <c r="AU1085" s="11">
        <v>0</v>
      </c>
      <c r="AV1085" s="11">
        <v>0</v>
      </c>
      <c r="AW1085" s="11">
        <v>0</v>
      </c>
      <c r="AX1085" s="11">
        <v>0</v>
      </c>
      <c r="AZ1085" s="11">
        <v>0</v>
      </c>
      <c r="BA1085" s="11">
        <v>0</v>
      </c>
    </row>
    <row r="1086" spans="1:53" hidden="1" x14ac:dyDescent="0.25">
      <c r="A1086">
        <v>8</v>
      </c>
      <c r="B1086" t="str">
        <f t="shared" si="122"/>
        <v>WR-6851</v>
      </c>
      <c r="C1086" s="2" t="s">
        <v>318</v>
      </c>
      <c r="D1086" s="2" t="s">
        <v>2159</v>
      </c>
      <c r="E1086" s="2" t="s">
        <v>3422</v>
      </c>
      <c r="F1086" s="2" t="s">
        <v>3444</v>
      </c>
      <c r="G1086" s="3" t="s">
        <v>766</v>
      </c>
      <c r="H1086" s="7">
        <v>0</v>
      </c>
      <c r="I1086" s="7"/>
      <c r="J1086" s="7">
        <v>0</v>
      </c>
      <c r="K1086" s="7">
        <v>0</v>
      </c>
      <c r="L1086" s="7">
        <v>0</v>
      </c>
      <c r="M1086" s="7"/>
      <c r="N1086" s="7">
        <v>0</v>
      </c>
      <c r="O1086" s="7">
        <v>0</v>
      </c>
      <c r="P1086" s="7">
        <v>0</v>
      </c>
      <c r="Q1086" s="7"/>
      <c r="R1086" s="7">
        <v>0</v>
      </c>
      <c r="S1086" s="7">
        <v>0</v>
      </c>
      <c r="T1086" s="7">
        <v>0</v>
      </c>
      <c r="U1086" s="7"/>
      <c r="V1086" s="7">
        <v>0</v>
      </c>
      <c r="W1086" s="7">
        <v>0</v>
      </c>
      <c r="X1086" s="7">
        <v>0</v>
      </c>
      <c r="Y1086" s="7"/>
      <c r="Z1086" s="7">
        <v>0</v>
      </c>
      <c r="AA1086" s="7">
        <v>0</v>
      </c>
      <c r="AB1086" s="7">
        <v>0</v>
      </c>
      <c r="AC1086" s="7"/>
      <c r="AD1086" s="7">
        <v>0</v>
      </c>
      <c r="AE1086" s="7">
        <v>0</v>
      </c>
      <c r="AF1086" s="7">
        <v>0</v>
      </c>
      <c r="AG1086" s="29">
        <v>0</v>
      </c>
      <c r="AH1086" s="7">
        <v>0</v>
      </c>
      <c r="AI1086" s="7">
        <v>0</v>
      </c>
      <c r="AJ1086" s="7">
        <v>0</v>
      </c>
      <c r="AK1086" s="29">
        <v>0</v>
      </c>
      <c r="AL1086" s="7">
        <v>0</v>
      </c>
      <c r="AM1086" s="105">
        <v>0</v>
      </c>
      <c r="AN1086" s="7">
        <v>0</v>
      </c>
      <c r="AO1086" s="11">
        <v>0</v>
      </c>
      <c r="AP1086" s="105">
        <v>0</v>
      </c>
      <c r="AQ1086" s="11">
        <v>0</v>
      </c>
      <c r="AR1086" s="11">
        <v>0</v>
      </c>
      <c r="AS1086" s="11">
        <v>0</v>
      </c>
      <c r="AT1086" s="11">
        <v>0</v>
      </c>
      <c r="AU1086" s="11">
        <v>0</v>
      </c>
      <c r="AV1086" s="11">
        <v>0</v>
      </c>
      <c r="AW1086" s="11">
        <v>0</v>
      </c>
      <c r="AX1086" s="11">
        <v>0</v>
      </c>
      <c r="AZ1086" s="11">
        <v>0</v>
      </c>
      <c r="BA1086" s="11">
        <v>0</v>
      </c>
    </row>
    <row r="1087" spans="1:53" hidden="1" x14ac:dyDescent="0.25">
      <c r="A1087">
        <v>8</v>
      </c>
      <c r="B1087" t="str">
        <f t="shared" si="122"/>
        <v>WR-6852</v>
      </c>
      <c r="C1087" s="2" t="s">
        <v>318</v>
      </c>
      <c r="D1087" s="2" t="s">
        <v>2159</v>
      </c>
      <c r="E1087" s="2" t="s">
        <v>3422</v>
      </c>
      <c r="F1087" s="2" t="s">
        <v>3444</v>
      </c>
      <c r="G1087" s="3" t="s">
        <v>767</v>
      </c>
      <c r="H1087" s="7">
        <v>0</v>
      </c>
      <c r="I1087" s="7"/>
      <c r="J1087" s="7">
        <v>0</v>
      </c>
      <c r="K1087" s="7">
        <v>0</v>
      </c>
      <c r="L1087" s="7">
        <v>0</v>
      </c>
      <c r="M1087" s="7"/>
      <c r="N1087" s="7">
        <v>0</v>
      </c>
      <c r="O1087" s="7">
        <v>0</v>
      </c>
      <c r="P1087" s="7">
        <v>0</v>
      </c>
      <c r="Q1087" s="7"/>
      <c r="R1087" s="7">
        <v>0</v>
      </c>
      <c r="S1087" s="7">
        <v>0</v>
      </c>
      <c r="T1087" s="7">
        <v>0</v>
      </c>
      <c r="U1087" s="7"/>
      <c r="V1087" s="7">
        <v>0</v>
      </c>
      <c r="W1087" s="7">
        <v>0</v>
      </c>
      <c r="X1087" s="7">
        <v>0</v>
      </c>
      <c r="Y1087" s="7"/>
      <c r="Z1087" s="7">
        <v>0</v>
      </c>
      <c r="AA1087" s="7">
        <v>0</v>
      </c>
      <c r="AB1087" s="7">
        <v>0</v>
      </c>
      <c r="AC1087" s="7"/>
      <c r="AD1087" s="7">
        <v>0</v>
      </c>
      <c r="AE1087" s="7">
        <v>0</v>
      </c>
      <c r="AF1087" s="7">
        <v>0</v>
      </c>
      <c r="AG1087" s="29">
        <v>0</v>
      </c>
      <c r="AH1087" s="7">
        <v>0</v>
      </c>
      <c r="AI1087" s="7">
        <v>0</v>
      </c>
      <c r="AJ1087" s="7">
        <v>0</v>
      </c>
      <c r="AK1087" s="29">
        <v>0</v>
      </c>
      <c r="AL1087" s="7">
        <v>0</v>
      </c>
      <c r="AM1087" s="105">
        <v>0</v>
      </c>
      <c r="AN1087" s="7">
        <v>0</v>
      </c>
      <c r="AO1087" s="11">
        <v>0</v>
      </c>
      <c r="AP1087" s="105">
        <v>0</v>
      </c>
      <c r="AQ1087" s="11">
        <v>0</v>
      </c>
      <c r="AR1087" s="11">
        <v>0</v>
      </c>
      <c r="AS1087" s="11">
        <v>0</v>
      </c>
      <c r="AT1087" s="11">
        <v>0</v>
      </c>
      <c r="AU1087" s="11">
        <v>0</v>
      </c>
      <c r="AV1087" s="11">
        <v>0</v>
      </c>
      <c r="AW1087" s="11">
        <v>0</v>
      </c>
      <c r="AX1087" s="11">
        <v>0</v>
      </c>
      <c r="AZ1087" s="11">
        <v>0</v>
      </c>
      <c r="BA1087" s="11">
        <v>0</v>
      </c>
    </row>
    <row r="1088" spans="1:53" hidden="1" x14ac:dyDescent="0.25">
      <c r="A1088">
        <v>8</v>
      </c>
      <c r="B1088" t="str">
        <f t="shared" si="122"/>
        <v>WR-6853</v>
      </c>
      <c r="C1088" s="2" t="s">
        <v>318</v>
      </c>
      <c r="D1088" s="2" t="str">
        <f t="shared" ref="D1088:D1119" si="126">LEFT($G1088,1)</f>
        <v>6</v>
      </c>
      <c r="E1088" s="2" t="str">
        <f t="shared" ref="E1088:E1119" si="127">LEFT($G1088,2)</f>
        <v>68</v>
      </c>
      <c r="F1088" s="2" t="str">
        <f t="shared" ref="F1088:F1119" si="128">LEFT($G1088,3)</f>
        <v>685</v>
      </c>
      <c r="G1088" s="1" t="s">
        <v>768</v>
      </c>
      <c r="H1088" s="7">
        <v>0</v>
      </c>
      <c r="I1088" s="7"/>
      <c r="J1088" s="7">
        <v>0</v>
      </c>
      <c r="K1088" s="7">
        <v>0</v>
      </c>
      <c r="L1088" s="7">
        <v>0</v>
      </c>
      <c r="M1088" s="7"/>
      <c r="N1088" s="7">
        <v>0</v>
      </c>
      <c r="O1088" s="7">
        <v>0</v>
      </c>
      <c r="P1088" s="7">
        <v>0</v>
      </c>
      <c r="Q1088" s="7"/>
      <c r="R1088" s="7">
        <v>0</v>
      </c>
      <c r="S1088" s="7">
        <v>0</v>
      </c>
      <c r="T1088" s="7">
        <v>0</v>
      </c>
      <c r="U1088" s="7"/>
      <c r="V1088" s="7">
        <v>0</v>
      </c>
      <c r="W1088" s="7">
        <v>0</v>
      </c>
      <c r="X1088" s="7">
        <v>0</v>
      </c>
      <c r="Y1088" s="7"/>
      <c r="Z1088" s="7">
        <v>0</v>
      </c>
      <c r="AA1088" s="7">
        <v>0</v>
      </c>
      <c r="AB1088" s="7">
        <v>0</v>
      </c>
      <c r="AC1088" s="7"/>
      <c r="AD1088" s="7">
        <v>0</v>
      </c>
      <c r="AE1088" s="7">
        <v>0</v>
      </c>
      <c r="AF1088" s="7">
        <v>0</v>
      </c>
      <c r="AG1088" s="29">
        <v>0</v>
      </c>
      <c r="AH1088" s="7">
        <v>0</v>
      </c>
      <c r="AI1088" s="7">
        <v>0</v>
      </c>
      <c r="AJ1088" s="7">
        <v>0</v>
      </c>
      <c r="AK1088" s="29">
        <v>0</v>
      </c>
      <c r="AL1088" s="7">
        <v>0</v>
      </c>
      <c r="AM1088" s="105">
        <v>0</v>
      </c>
      <c r="AN1088" s="7">
        <v>0</v>
      </c>
      <c r="AO1088" s="11">
        <v>0</v>
      </c>
      <c r="AP1088" s="105">
        <v>0</v>
      </c>
      <c r="AQ1088" s="11">
        <v>0</v>
      </c>
      <c r="AR1088" s="11">
        <v>0</v>
      </c>
      <c r="AS1088" s="11">
        <v>0</v>
      </c>
      <c r="AT1088" s="11">
        <v>0</v>
      </c>
      <c r="AU1088" s="11">
        <v>0</v>
      </c>
      <c r="AV1088" s="11">
        <v>0</v>
      </c>
      <c r="AW1088" s="11">
        <v>0</v>
      </c>
      <c r="AX1088" s="11">
        <v>0</v>
      </c>
      <c r="AZ1088" s="11">
        <v>320</v>
      </c>
      <c r="BA1088" s="11">
        <v>374.08439000000004</v>
      </c>
    </row>
    <row r="1089" spans="1:53" hidden="1" x14ac:dyDescent="0.25">
      <c r="A1089">
        <v>8</v>
      </c>
      <c r="B1089" t="str">
        <f t="shared" si="122"/>
        <v>WR-6854</v>
      </c>
      <c r="C1089" s="2" t="s">
        <v>318</v>
      </c>
      <c r="D1089" s="2" t="str">
        <f t="shared" si="126"/>
        <v>6</v>
      </c>
      <c r="E1089" s="2" t="str">
        <f t="shared" si="127"/>
        <v>68</v>
      </c>
      <c r="F1089" s="2" t="str">
        <f t="shared" si="128"/>
        <v>685</v>
      </c>
      <c r="G1089" s="1" t="s">
        <v>769</v>
      </c>
      <c r="H1089" s="7">
        <v>0</v>
      </c>
      <c r="I1089" s="7"/>
      <c r="J1089" s="7">
        <v>0</v>
      </c>
      <c r="K1089" s="7">
        <v>0</v>
      </c>
      <c r="L1089" s="7">
        <v>0</v>
      </c>
      <c r="M1089" s="7"/>
      <c r="N1089" s="7">
        <v>0</v>
      </c>
      <c r="O1089" s="7">
        <v>0</v>
      </c>
      <c r="P1089" s="7">
        <v>0</v>
      </c>
      <c r="Q1089" s="7"/>
      <c r="R1089" s="7">
        <v>0</v>
      </c>
      <c r="S1089" s="7">
        <v>0</v>
      </c>
      <c r="T1089" s="7">
        <v>0</v>
      </c>
      <c r="U1089" s="7"/>
      <c r="V1089" s="7">
        <v>0</v>
      </c>
      <c r="W1089" s="7">
        <v>0</v>
      </c>
      <c r="X1089" s="7">
        <v>0</v>
      </c>
      <c r="Y1089" s="7"/>
      <c r="Z1089" s="7">
        <v>0</v>
      </c>
      <c r="AA1089" s="7">
        <v>0</v>
      </c>
      <c r="AB1089" s="7">
        <v>0</v>
      </c>
      <c r="AC1089" s="7"/>
      <c r="AD1089" s="7">
        <v>0</v>
      </c>
      <c r="AE1089" s="7">
        <v>0</v>
      </c>
      <c r="AF1089" s="7">
        <v>0</v>
      </c>
      <c r="AG1089" s="29">
        <v>0</v>
      </c>
      <c r="AH1089" s="7">
        <v>0</v>
      </c>
      <c r="AI1089" s="7">
        <v>0</v>
      </c>
      <c r="AJ1089" s="7">
        <v>0</v>
      </c>
      <c r="AK1089" s="29">
        <v>0</v>
      </c>
      <c r="AL1089" s="7">
        <v>0</v>
      </c>
      <c r="AM1089" s="105">
        <v>0</v>
      </c>
      <c r="AN1089" s="7">
        <v>0</v>
      </c>
      <c r="AO1089" s="11">
        <v>0</v>
      </c>
      <c r="AP1089" s="105">
        <v>0</v>
      </c>
      <c r="AQ1089" s="11">
        <v>0</v>
      </c>
      <c r="AR1089" s="11">
        <v>0</v>
      </c>
      <c r="AS1089" s="11">
        <v>0</v>
      </c>
      <c r="AT1089" s="11">
        <v>0</v>
      </c>
      <c r="AU1089" s="11">
        <v>0</v>
      </c>
      <c r="AV1089" s="11">
        <v>0</v>
      </c>
      <c r="AW1089" s="11">
        <v>0</v>
      </c>
      <c r="AX1089" s="11">
        <v>0</v>
      </c>
      <c r="AZ1089" s="11">
        <v>0</v>
      </c>
      <c r="BA1089" s="11">
        <v>0</v>
      </c>
    </row>
    <row r="1090" spans="1:53" hidden="1" x14ac:dyDescent="0.25">
      <c r="A1090">
        <v>8</v>
      </c>
      <c r="B1090" t="str">
        <f t="shared" si="122"/>
        <v>WR-6859</v>
      </c>
      <c r="C1090" s="2" t="s">
        <v>318</v>
      </c>
      <c r="D1090" s="2" t="str">
        <f t="shared" si="126"/>
        <v>6</v>
      </c>
      <c r="E1090" s="2" t="str">
        <f t="shared" si="127"/>
        <v>68</v>
      </c>
      <c r="F1090" s="2" t="str">
        <f t="shared" si="128"/>
        <v>685</v>
      </c>
      <c r="G1090" s="1" t="s">
        <v>770</v>
      </c>
      <c r="H1090" s="7">
        <v>0</v>
      </c>
      <c r="I1090" s="7"/>
      <c r="J1090" s="7">
        <v>0</v>
      </c>
      <c r="K1090" s="7">
        <v>0</v>
      </c>
      <c r="L1090" s="7">
        <v>0</v>
      </c>
      <c r="M1090" s="7"/>
      <c r="N1090" s="7">
        <v>0</v>
      </c>
      <c r="O1090" s="7">
        <v>0</v>
      </c>
      <c r="P1090" s="7">
        <v>0</v>
      </c>
      <c r="Q1090" s="7"/>
      <c r="R1090" s="7">
        <v>0</v>
      </c>
      <c r="S1090" s="7">
        <v>0</v>
      </c>
      <c r="T1090" s="7">
        <v>0</v>
      </c>
      <c r="U1090" s="7"/>
      <c r="V1090" s="7">
        <v>0</v>
      </c>
      <c r="W1090" s="7">
        <v>0</v>
      </c>
      <c r="X1090" s="7">
        <v>0</v>
      </c>
      <c r="Y1090" s="7"/>
      <c r="Z1090" s="7">
        <v>0</v>
      </c>
      <c r="AA1090" s="7">
        <v>0</v>
      </c>
      <c r="AB1090" s="7">
        <v>0</v>
      </c>
      <c r="AC1090" s="7"/>
      <c r="AD1090" s="7">
        <v>0</v>
      </c>
      <c r="AE1090" s="7">
        <v>0</v>
      </c>
      <c r="AF1090" s="7">
        <v>0</v>
      </c>
      <c r="AG1090" s="29">
        <v>0</v>
      </c>
      <c r="AH1090" s="7">
        <v>0</v>
      </c>
      <c r="AI1090" s="7">
        <v>0</v>
      </c>
      <c r="AJ1090" s="7">
        <v>0</v>
      </c>
      <c r="AK1090" s="29">
        <v>0</v>
      </c>
      <c r="AL1090" s="7">
        <v>0</v>
      </c>
      <c r="AM1090" s="105">
        <v>0</v>
      </c>
      <c r="AN1090" s="7">
        <v>0</v>
      </c>
      <c r="AO1090" s="11">
        <v>0</v>
      </c>
      <c r="AP1090" s="105">
        <v>0</v>
      </c>
      <c r="AQ1090" s="11">
        <v>0</v>
      </c>
      <c r="AR1090" s="11">
        <v>0</v>
      </c>
      <c r="AS1090" s="11">
        <v>0</v>
      </c>
      <c r="AT1090" s="11">
        <v>0</v>
      </c>
      <c r="AU1090" s="11">
        <v>0</v>
      </c>
      <c r="AV1090" s="11">
        <v>0</v>
      </c>
      <c r="AW1090" s="11">
        <v>0</v>
      </c>
      <c r="AX1090" s="11">
        <v>0</v>
      </c>
      <c r="AZ1090" s="11">
        <v>0</v>
      </c>
      <c r="BA1090" s="11">
        <v>0</v>
      </c>
    </row>
    <row r="1091" spans="1:53" hidden="1" x14ac:dyDescent="0.25">
      <c r="A1091">
        <v>8</v>
      </c>
      <c r="B1091" t="str">
        <f t="shared" ref="B1091:B1154" si="129">C1091&amp;"-"&amp;G1091</f>
        <v>WR-6910</v>
      </c>
      <c r="C1091" s="2" t="s">
        <v>318</v>
      </c>
      <c r="D1091" s="2" t="str">
        <f t="shared" si="126"/>
        <v>6</v>
      </c>
      <c r="E1091" s="2" t="str">
        <f t="shared" si="127"/>
        <v>69</v>
      </c>
      <c r="F1091" s="2" t="str">
        <f t="shared" si="128"/>
        <v>691</v>
      </c>
      <c r="G1091" s="1" t="s">
        <v>981</v>
      </c>
      <c r="H1091" s="7">
        <v>0</v>
      </c>
      <c r="I1091" s="7"/>
      <c r="J1091" s="7">
        <v>0</v>
      </c>
      <c r="K1091" s="7">
        <v>0</v>
      </c>
      <c r="L1091" s="7">
        <v>0</v>
      </c>
      <c r="M1091" s="7"/>
      <c r="N1091" s="7">
        <v>0</v>
      </c>
      <c r="O1091" s="7">
        <v>0</v>
      </c>
      <c r="P1091" s="7">
        <v>0</v>
      </c>
      <c r="Q1091" s="7"/>
      <c r="R1091" s="7">
        <v>0</v>
      </c>
      <c r="S1091" s="7">
        <v>0</v>
      </c>
      <c r="T1091" s="7">
        <v>0</v>
      </c>
      <c r="U1091" s="7"/>
      <c r="V1091" s="7">
        <v>0</v>
      </c>
      <c r="W1091" s="7">
        <v>0</v>
      </c>
      <c r="X1091" s="7">
        <v>0</v>
      </c>
      <c r="Y1091" s="7"/>
      <c r="Z1091" s="7">
        <v>0</v>
      </c>
      <c r="AA1091" s="7">
        <v>0</v>
      </c>
      <c r="AB1091" s="7">
        <v>0</v>
      </c>
      <c r="AC1091" s="7"/>
      <c r="AD1091" s="7">
        <v>0</v>
      </c>
      <c r="AE1091" s="7">
        <v>0</v>
      </c>
      <c r="AF1091" s="7">
        <v>0</v>
      </c>
      <c r="AG1091" s="29">
        <v>0</v>
      </c>
      <c r="AH1091" s="7">
        <v>0</v>
      </c>
      <c r="AI1091" s="7">
        <v>0</v>
      </c>
      <c r="AJ1091" s="7">
        <v>0</v>
      </c>
      <c r="AK1091" s="29">
        <v>0</v>
      </c>
      <c r="AL1091" s="7">
        <v>0</v>
      </c>
      <c r="AM1091" s="105">
        <v>0</v>
      </c>
      <c r="AN1091" s="7">
        <v>0</v>
      </c>
      <c r="AO1091" s="11">
        <v>0</v>
      </c>
      <c r="AP1091" s="105">
        <v>0</v>
      </c>
      <c r="AQ1091" s="11">
        <v>0</v>
      </c>
      <c r="AR1091" s="11">
        <v>0</v>
      </c>
      <c r="AS1091" s="11">
        <v>0</v>
      </c>
      <c r="AT1091" s="11">
        <v>0</v>
      </c>
      <c r="AU1091" s="11"/>
      <c r="AV1091" s="11">
        <v>0</v>
      </c>
      <c r="AW1091" s="11">
        <v>0</v>
      </c>
      <c r="AX1091" s="11"/>
      <c r="AZ1091" s="11"/>
      <c r="BA1091" s="11"/>
    </row>
    <row r="1092" spans="1:53" hidden="1" x14ac:dyDescent="0.25">
      <c r="A1092">
        <v>8</v>
      </c>
      <c r="B1092" t="str">
        <f t="shared" si="129"/>
        <v>WR-6911</v>
      </c>
      <c r="C1092" s="2" t="s">
        <v>318</v>
      </c>
      <c r="D1092" s="2" t="str">
        <f t="shared" si="126"/>
        <v>6</v>
      </c>
      <c r="E1092" s="2" t="str">
        <f t="shared" si="127"/>
        <v>69</v>
      </c>
      <c r="F1092" s="2" t="str">
        <f t="shared" si="128"/>
        <v>691</v>
      </c>
      <c r="G1092" s="1" t="s">
        <v>772</v>
      </c>
      <c r="H1092" s="7">
        <v>0</v>
      </c>
      <c r="I1092" s="7"/>
      <c r="J1092" s="7">
        <v>0</v>
      </c>
      <c r="K1092" s="7">
        <v>0</v>
      </c>
      <c r="L1092" s="7">
        <v>0</v>
      </c>
      <c r="M1092" s="7"/>
      <c r="N1092" s="7">
        <v>0</v>
      </c>
      <c r="O1092" s="7">
        <v>0</v>
      </c>
      <c r="P1092" s="7">
        <v>0</v>
      </c>
      <c r="Q1092" s="7"/>
      <c r="R1092" s="7">
        <v>0</v>
      </c>
      <c r="S1092" s="7">
        <v>0</v>
      </c>
      <c r="T1092" s="7">
        <v>0</v>
      </c>
      <c r="U1092" s="7"/>
      <c r="V1092" s="7">
        <v>0</v>
      </c>
      <c r="W1092" s="7">
        <v>0</v>
      </c>
      <c r="X1092" s="7">
        <v>0</v>
      </c>
      <c r="Y1092" s="7"/>
      <c r="Z1092" s="7">
        <v>0</v>
      </c>
      <c r="AA1092" s="7">
        <v>0</v>
      </c>
      <c r="AB1092" s="7">
        <v>0</v>
      </c>
      <c r="AC1092" s="7"/>
      <c r="AD1092" s="7">
        <v>0</v>
      </c>
      <c r="AE1092" s="7">
        <v>0</v>
      </c>
      <c r="AF1092" s="7">
        <v>0</v>
      </c>
      <c r="AG1092" s="29">
        <v>0</v>
      </c>
      <c r="AH1092" s="7">
        <v>0</v>
      </c>
      <c r="AI1092" s="7">
        <v>0</v>
      </c>
      <c r="AJ1092" s="7">
        <v>0</v>
      </c>
      <c r="AK1092" s="29">
        <v>0</v>
      </c>
      <c r="AL1092" s="7">
        <v>0</v>
      </c>
      <c r="AM1092" s="105">
        <v>0</v>
      </c>
      <c r="AN1092" s="7">
        <v>0</v>
      </c>
      <c r="AO1092" s="11">
        <v>0</v>
      </c>
      <c r="AP1092" s="105">
        <v>0</v>
      </c>
      <c r="AQ1092" s="11">
        <v>0</v>
      </c>
      <c r="AR1092" s="11">
        <v>0</v>
      </c>
      <c r="AS1092" s="11">
        <v>0</v>
      </c>
      <c r="AT1092" s="11">
        <v>0</v>
      </c>
      <c r="AU1092" s="11">
        <v>0</v>
      </c>
      <c r="AV1092" s="11">
        <v>0</v>
      </c>
      <c r="AW1092" s="11">
        <v>0</v>
      </c>
      <c r="AX1092" s="11">
        <v>0</v>
      </c>
      <c r="AZ1092" s="11">
        <v>0</v>
      </c>
      <c r="BA1092" s="11">
        <v>0</v>
      </c>
    </row>
    <row r="1093" spans="1:53" hidden="1" x14ac:dyDescent="0.25">
      <c r="A1093">
        <v>8</v>
      </c>
      <c r="B1093" t="str">
        <f t="shared" si="129"/>
        <v>WR-6912</v>
      </c>
      <c r="C1093" s="2" t="s">
        <v>318</v>
      </c>
      <c r="D1093" s="2" t="str">
        <f t="shared" si="126"/>
        <v>6</v>
      </c>
      <c r="E1093" s="2" t="str">
        <f t="shared" si="127"/>
        <v>69</v>
      </c>
      <c r="F1093" s="2" t="str">
        <f t="shared" si="128"/>
        <v>691</v>
      </c>
      <c r="G1093" s="1" t="s">
        <v>773</v>
      </c>
      <c r="H1093" s="7">
        <v>0</v>
      </c>
      <c r="I1093" s="7"/>
      <c r="J1093" s="7">
        <v>0</v>
      </c>
      <c r="K1093" s="7">
        <v>0</v>
      </c>
      <c r="L1093" s="7">
        <v>0</v>
      </c>
      <c r="M1093" s="7"/>
      <c r="N1093" s="7">
        <v>0</v>
      </c>
      <c r="O1093" s="7">
        <v>0</v>
      </c>
      <c r="P1093" s="7">
        <v>0</v>
      </c>
      <c r="Q1093" s="7"/>
      <c r="R1093" s="7">
        <v>0</v>
      </c>
      <c r="S1093" s="7">
        <v>0</v>
      </c>
      <c r="T1093" s="7">
        <v>0</v>
      </c>
      <c r="U1093" s="7"/>
      <c r="V1093" s="7">
        <v>0</v>
      </c>
      <c r="W1093" s="7">
        <v>0</v>
      </c>
      <c r="X1093" s="7">
        <v>0</v>
      </c>
      <c r="Y1093" s="7"/>
      <c r="Z1093" s="7">
        <v>0</v>
      </c>
      <c r="AA1093" s="7">
        <v>0</v>
      </c>
      <c r="AB1093" s="7">
        <v>0</v>
      </c>
      <c r="AC1093" s="7"/>
      <c r="AD1093" s="7">
        <v>0</v>
      </c>
      <c r="AE1093" s="7">
        <v>0</v>
      </c>
      <c r="AF1093" s="7">
        <v>0</v>
      </c>
      <c r="AG1093" s="29">
        <v>0</v>
      </c>
      <c r="AH1093" s="7">
        <v>0</v>
      </c>
      <c r="AI1093" s="7">
        <v>0</v>
      </c>
      <c r="AJ1093" s="7">
        <v>0</v>
      </c>
      <c r="AK1093" s="29">
        <v>0</v>
      </c>
      <c r="AL1093" s="7">
        <v>0</v>
      </c>
      <c r="AM1093" s="105">
        <v>0</v>
      </c>
      <c r="AN1093" s="7">
        <v>0</v>
      </c>
      <c r="AO1093" s="11">
        <v>0</v>
      </c>
      <c r="AP1093" s="105">
        <v>0</v>
      </c>
      <c r="AQ1093" s="11">
        <v>0</v>
      </c>
      <c r="AR1093" s="11">
        <v>0</v>
      </c>
      <c r="AS1093" s="11">
        <v>0</v>
      </c>
      <c r="AT1093" s="11">
        <v>0</v>
      </c>
      <c r="AU1093" s="11">
        <v>0</v>
      </c>
      <c r="AV1093" s="11">
        <v>0</v>
      </c>
      <c r="AW1093" s="11">
        <v>0</v>
      </c>
      <c r="AX1093" s="11">
        <v>0</v>
      </c>
      <c r="AZ1093" s="11">
        <v>0</v>
      </c>
      <c r="BA1093" s="11">
        <v>0</v>
      </c>
    </row>
    <row r="1094" spans="1:53" hidden="1" x14ac:dyDescent="0.25">
      <c r="A1094">
        <v>8</v>
      </c>
      <c r="B1094" t="str">
        <f t="shared" si="129"/>
        <v>WR-6913</v>
      </c>
      <c r="C1094" s="2" t="s">
        <v>318</v>
      </c>
      <c r="D1094" s="2" t="str">
        <f t="shared" si="126"/>
        <v>6</v>
      </c>
      <c r="E1094" s="2" t="str">
        <f t="shared" si="127"/>
        <v>69</v>
      </c>
      <c r="F1094" s="2" t="str">
        <f t="shared" si="128"/>
        <v>691</v>
      </c>
      <c r="G1094" s="1" t="s">
        <v>774</v>
      </c>
      <c r="H1094" s="7">
        <v>0</v>
      </c>
      <c r="I1094" s="7"/>
      <c r="J1094" s="7">
        <v>0</v>
      </c>
      <c r="K1094" s="7">
        <v>0</v>
      </c>
      <c r="L1094" s="7">
        <v>0</v>
      </c>
      <c r="M1094" s="7"/>
      <c r="N1094" s="7">
        <v>0</v>
      </c>
      <c r="O1094" s="7">
        <v>0</v>
      </c>
      <c r="P1094" s="7">
        <v>0</v>
      </c>
      <c r="Q1094" s="7"/>
      <c r="R1094" s="7">
        <v>0</v>
      </c>
      <c r="S1094" s="7">
        <v>0</v>
      </c>
      <c r="T1094" s="7">
        <v>0</v>
      </c>
      <c r="U1094" s="7"/>
      <c r="V1094" s="7">
        <v>0</v>
      </c>
      <c r="W1094" s="7">
        <v>0</v>
      </c>
      <c r="X1094" s="7">
        <v>0</v>
      </c>
      <c r="Y1094" s="7"/>
      <c r="Z1094" s="7">
        <v>0</v>
      </c>
      <c r="AA1094" s="7">
        <v>0</v>
      </c>
      <c r="AB1094" s="7">
        <v>0</v>
      </c>
      <c r="AC1094" s="7"/>
      <c r="AD1094" s="7">
        <v>0</v>
      </c>
      <c r="AE1094" s="7">
        <v>0</v>
      </c>
      <c r="AF1094" s="7">
        <v>0</v>
      </c>
      <c r="AG1094" s="29">
        <v>0</v>
      </c>
      <c r="AH1094" s="7">
        <v>0</v>
      </c>
      <c r="AI1094" s="7">
        <v>0</v>
      </c>
      <c r="AJ1094" s="7">
        <v>0</v>
      </c>
      <c r="AK1094" s="29">
        <v>0</v>
      </c>
      <c r="AL1094" s="7">
        <v>0</v>
      </c>
      <c r="AM1094" s="105">
        <v>0</v>
      </c>
      <c r="AN1094" s="7">
        <v>0</v>
      </c>
      <c r="AO1094" s="11">
        <v>0</v>
      </c>
      <c r="AP1094" s="105">
        <v>0</v>
      </c>
      <c r="AQ1094" s="11">
        <v>0</v>
      </c>
      <c r="AR1094" s="11">
        <v>0</v>
      </c>
      <c r="AS1094" s="11">
        <v>0</v>
      </c>
      <c r="AT1094" s="11">
        <v>0</v>
      </c>
      <c r="AU1094" s="11">
        <v>0</v>
      </c>
      <c r="AV1094" s="11">
        <v>0</v>
      </c>
      <c r="AW1094" s="11">
        <v>0</v>
      </c>
      <c r="AX1094" s="11">
        <v>0</v>
      </c>
      <c r="AZ1094" s="11">
        <v>0</v>
      </c>
      <c r="BA1094" s="11">
        <v>0</v>
      </c>
    </row>
    <row r="1095" spans="1:53" hidden="1" x14ac:dyDescent="0.25">
      <c r="A1095">
        <v>8</v>
      </c>
      <c r="B1095" t="str">
        <f t="shared" si="129"/>
        <v>WR-6920</v>
      </c>
      <c r="C1095" s="2" t="s">
        <v>318</v>
      </c>
      <c r="D1095" s="2" t="str">
        <f t="shared" si="126"/>
        <v>6</v>
      </c>
      <c r="E1095" s="2" t="str">
        <f t="shared" si="127"/>
        <v>69</v>
      </c>
      <c r="F1095" s="2" t="str">
        <f t="shared" si="128"/>
        <v>692</v>
      </c>
      <c r="G1095" s="1" t="s">
        <v>982</v>
      </c>
      <c r="H1095" s="7">
        <v>0</v>
      </c>
      <c r="I1095" s="7"/>
      <c r="J1095" s="7">
        <v>0</v>
      </c>
      <c r="K1095" s="7">
        <v>0</v>
      </c>
      <c r="L1095" s="7">
        <v>0</v>
      </c>
      <c r="M1095" s="7"/>
      <c r="N1095" s="7">
        <v>0</v>
      </c>
      <c r="O1095" s="7">
        <v>0</v>
      </c>
      <c r="P1095" s="7">
        <v>0</v>
      </c>
      <c r="Q1095" s="7"/>
      <c r="R1095" s="7">
        <v>0</v>
      </c>
      <c r="S1095" s="7">
        <v>0</v>
      </c>
      <c r="T1095" s="7">
        <v>0</v>
      </c>
      <c r="U1095" s="7"/>
      <c r="V1095" s="7">
        <v>0</v>
      </c>
      <c r="W1095" s="7">
        <v>0</v>
      </c>
      <c r="X1095" s="7">
        <v>0</v>
      </c>
      <c r="Y1095" s="7"/>
      <c r="Z1095" s="7">
        <v>0</v>
      </c>
      <c r="AA1095" s="7">
        <v>0</v>
      </c>
      <c r="AB1095" s="7">
        <v>0</v>
      </c>
      <c r="AC1095" s="7"/>
      <c r="AD1095" s="7">
        <v>0</v>
      </c>
      <c r="AE1095" s="7">
        <v>0</v>
      </c>
      <c r="AF1095" s="7">
        <v>0</v>
      </c>
      <c r="AG1095" s="29">
        <v>0</v>
      </c>
      <c r="AH1095" s="7">
        <v>0</v>
      </c>
      <c r="AI1095" s="7">
        <v>0</v>
      </c>
      <c r="AJ1095" s="7">
        <v>0</v>
      </c>
      <c r="AK1095" s="29">
        <v>0</v>
      </c>
      <c r="AL1095" s="7">
        <v>0</v>
      </c>
      <c r="AM1095" s="105">
        <v>0</v>
      </c>
      <c r="AN1095" s="7">
        <v>0</v>
      </c>
      <c r="AO1095" s="11">
        <v>0</v>
      </c>
      <c r="AP1095" s="105">
        <v>0</v>
      </c>
      <c r="AQ1095" s="11">
        <v>0</v>
      </c>
      <c r="AR1095" s="11">
        <v>0</v>
      </c>
      <c r="AS1095" s="11">
        <v>0</v>
      </c>
      <c r="AT1095" s="11">
        <v>0</v>
      </c>
      <c r="AU1095" s="11"/>
      <c r="AV1095" s="11">
        <v>0</v>
      </c>
      <c r="AW1095" s="11">
        <v>0</v>
      </c>
      <c r="AX1095" s="11"/>
      <c r="AZ1095" s="11"/>
      <c r="BA1095" s="11"/>
    </row>
    <row r="1096" spans="1:53" hidden="1" x14ac:dyDescent="0.25">
      <c r="A1096">
        <v>8</v>
      </c>
      <c r="B1096" t="str">
        <f t="shared" si="129"/>
        <v>WR-6924</v>
      </c>
      <c r="C1096" s="2" t="s">
        <v>318</v>
      </c>
      <c r="D1096" s="2" t="str">
        <f t="shared" si="126"/>
        <v>6</v>
      </c>
      <c r="E1096" s="2" t="str">
        <f t="shared" si="127"/>
        <v>69</v>
      </c>
      <c r="F1096" s="2" t="str">
        <f t="shared" si="128"/>
        <v>692</v>
      </c>
      <c r="G1096" s="1" t="s">
        <v>775</v>
      </c>
      <c r="H1096" s="7">
        <v>0</v>
      </c>
      <c r="I1096" s="7"/>
      <c r="J1096" s="7">
        <v>0</v>
      </c>
      <c r="K1096" s="7">
        <v>0</v>
      </c>
      <c r="L1096" s="7">
        <v>0</v>
      </c>
      <c r="M1096" s="7"/>
      <c r="N1096" s="7">
        <v>0</v>
      </c>
      <c r="O1096" s="7">
        <v>0</v>
      </c>
      <c r="P1096" s="7">
        <v>0</v>
      </c>
      <c r="Q1096" s="7"/>
      <c r="R1096" s="7">
        <v>0</v>
      </c>
      <c r="S1096" s="7">
        <v>0</v>
      </c>
      <c r="T1096" s="7">
        <v>0</v>
      </c>
      <c r="U1096" s="7"/>
      <c r="V1096" s="7">
        <v>0</v>
      </c>
      <c r="W1096" s="7">
        <v>0</v>
      </c>
      <c r="X1096" s="7">
        <v>0</v>
      </c>
      <c r="Y1096" s="7"/>
      <c r="Z1096" s="7">
        <v>0</v>
      </c>
      <c r="AA1096" s="7">
        <v>0</v>
      </c>
      <c r="AB1096" s="7">
        <v>0</v>
      </c>
      <c r="AC1096" s="7"/>
      <c r="AD1096" s="7">
        <v>0</v>
      </c>
      <c r="AE1096" s="7">
        <v>0</v>
      </c>
      <c r="AF1096" s="7">
        <v>0</v>
      </c>
      <c r="AG1096" s="29">
        <v>0</v>
      </c>
      <c r="AH1096" s="7">
        <v>0</v>
      </c>
      <c r="AI1096" s="7">
        <v>0</v>
      </c>
      <c r="AJ1096" s="7">
        <v>0</v>
      </c>
      <c r="AK1096" s="29">
        <v>0</v>
      </c>
      <c r="AL1096" s="7">
        <v>0</v>
      </c>
      <c r="AM1096" s="105">
        <v>0</v>
      </c>
      <c r="AN1096" s="7">
        <v>337</v>
      </c>
      <c r="AO1096" s="11">
        <v>435</v>
      </c>
      <c r="AP1096" s="105">
        <v>435</v>
      </c>
      <c r="AQ1096" s="11">
        <v>435</v>
      </c>
      <c r="AR1096" s="11">
        <v>0</v>
      </c>
      <c r="AS1096" s="11">
        <v>0</v>
      </c>
      <c r="AT1096" s="11">
        <v>0</v>
      </c>
      <c r="AU1096" s="11">
        <v>0</v>
      </c>
      <c r="AV1096" s="11">
        <v>282.24700000000001</v>
      </c>
      <c r="AW1096" s="11">
        <v>350</v>
      </c>
      <c r="AX1096" s="11">
        <v>350</v>
      </c>
      <c r="AZ1096" s="11">
        <v>0</v>
      </c>
      <c r="BA1096" s="11">
        <v>1195</v>
      </c>
    </row>
    <row r="1097" spans="1:53" hidden="1" x14ac:dyDescent="0.25">
      <c r="A1097">
        <v>8</v>
      </c>
      <c r="B1097" t="str">
        <f t="shared" si="129"/>
        <v>WR-6925</v>
      </c>
      <c r="C1097" s="2" t="s">
        <v>318</v>
      </c>
      <c r="D1097" s="2" t="str">
        <f t="shared" si="126"/>
        <v>6</v>
      </c>
      <c r="E1097" s="2" t="str">
        <f t="shared" si="127"/>
        <v>69</v>
      </c>
      <c r="F1097" s="2" t="str">
        <f t="shared" si="128"/>
        <v>692</v>
      </c>
      <c r="G1097" s="1" t="s">
        <v>776</v>
      </c>
      <c r="H1097" s="7">
        <v>0</v>
      </c>
      <c r="I1097" s="7"/>
      <c r="J1097" s="7">
        <v>0</v>
      </c>
      <c r="K1097" s="7">
        <v>0</v>
      </c>
      <c r="L1097" s="7">
        <v>0</v>
      </c>
      <c r="M1097" s="7"/>
      <c r="N1097" s="7">
        <v>0</v>
      </c>
      <c r="O1097" s="7">
        <v>0</v>
      </c>
      <c r="P1097" s="7">
        <v>0</v>
      </c>
      <c r="Q1097" s="7"/>
      <c r="R1097" s="7">
        <v>0</v>
      </c>
      <c r="S1097" s="7">
        <v>0</v>
      </c>
      <c r="T1097" s="7">
        <v>0</v>
      </c>
      <c r="U1097" s="7"/>
      <c r="V1097" s="7">
        <v>0</v>
      </c>
      <c r="W1097" s="7">
        <v>0</v>
      </c>
      <c r="X1097" s="7">
        <v>0</v>
      </c>
      <c r="Y1097" s="7"/>
      <c r="Z1097" s="7">
        <v>0</v>
      </c>
      <c r="AA1097" s="7">
        <v>0</v>
      </c>
      <c r="AB1097" s="7">
        <v>0</v>
      </c>
      <c r="AC1097" s="7"/>
      <c r="AD1097" s="7">
        <v>0</v>
      </c>
      <c r="AE1097" s="7">
        <v>0</v>
      </c>
      <c r="AF1097" s="7">
        <v>0</v>
      </c>
      <c r="AG1097" s="29">
        <v>0</v>
      </c>
      <c r="AH1097" s="7">
        <v>0</v>
      </c>
      <c r="AI1097" s="7">
        <v>0</v>
      </c>
      <c r="AJ1097" s="7">
        <v>0</v>
      </c>
      <c r="AK1097" s="29">
        <v>0</v>
      </c>
      <c r="AL1097" s="7">
        <v>0</v>
      </c>
      <c r="AM1097" s="105">
        <v>0</v>
      </c>
      <c r="AN1097" s="7">
        <v>0</v>
      </c>
      <c r="AO1097" s="11">
        <v>0</v>
      </c>
      <c r="AP1097" s="105">
        <v>0</v>
      </c>
      <c r="AQ1097" s="11">
        <v>0</v>
      </c>
      <c r="AR1097" s="11">
        <v>0</v>
      </c>
      <c r="AS1097" s="11">
        <v>0</v>
      </c>
      <c r="AT1097" s="11">
        <v>0</v>
      </c>
      <c r="AU1097" s="11">
        <v>0</v>
      </c>
      <c r="AV1097" s="11">
        <v>0</v>
      </c>
      <c r="AW1097" s="11">
        <v>0</v>
      </c>
      <c r="AX1097" s="11">
        <v>0</v>
      </c>
      <c r="AZ1097" s="11">
        <v>0</v>
      </c>
      <c r="BA1097" s="11">
        <v>0</v>
      </c>
    </row>
    <row r="1098" spans="1:53" hidden="1" x14ac:dyDescent="0.25">
      <c r="A1098">
        <v>8</v>
      </c>
      <c r="B1098" t="str">
        <f t="shared" si="129"/>
        <v>WR-6926</v>
      </c>
      <c r="C1098" s="2" t="s">
        <v>318</v>
      </c>
      <c r="D1098" s="2" t="str">
        <f t="shared" si="126"/>
        <v>6</v>
      </c>
      <c r="E1098" s="2" t="str">
        <f t="shared" si="127"/>
        <v>69</v>
      </c>
      <c r="F1098" s="2" t="str">
        <f t="shared" si="128"/>
        <v>692</v>
      </c>
      <c r="G1098" s="1" t="s">
        <v>777</v>
      </c>
      <c r="H1098" s="7">
        <v>0</v>
      </c>
      <c r="I1098" s="7"/>
      <c r="J1098" s="7">
        <v>0</v>
      </c>
      <c r="K1098" s="7">
        <v>0</v>
      </c>
      <c r="L1098" s="7">
        <v>0</v>
      </c>
      <c r="M1098" s="7"/>
      <c r="N1098" s="7">
        <v>0</v>
      </c>
      <c r="O1098" s="7">
        <v>0</v>
      </c>
      <c r="P1098" s="7">
        <v>0</v>
      </c>
      <c r="Q1098" s="7"/>
      <c r="R1098" s="7">
        <v>0</v>
      </c>
      <c r="S1098" s="7">
        <v>0</v>
      </c>
      <c r="T1098" s="7">
        <v>0</v>
      </c>
      <c r="U1098" s="7"/>
      <c r="V1098" s="7">
        <v>0</v>
      </c>
      <c r="W1098" s="7">
        <v>0</v>
      </c>
      <c r="X1098" s="7">
        <v>0</v>
      </c>
      <c r="Y1098" s="7"/>
      <c r="Z1098" s="7">
        <v>0</v>
      </c>
      <c r="AA1098" s="7">
        <v>0</v>
      </c>
      <c r="AB1098" s="7">
        <v>0</v>
      </c>
      <c r="AC1098" s="7"/>
      <c r="AD1098" s="7">
        <v>0</v>
      </c>
      <c r="AE1098" s="7">
        <v>0</v>
      </c>
      <c r="AF1098" s="7">
        <v>0</v>
      </c>
      <c r="AG1098" s="29">
        <v>0</v>
      </c>
      <c r="AH1098" s="7">
        <v>0</v>
      </c>
      <c r="AI1098" s="7">
        <v>0</v>
      </c>
      <c r="AJ1098" s="7">
        <v>0</v>
      </c>
      <c r="AK1098" s="29">
        <v>0</v>
      </c>
      <c r="AL1098" s="7">
        <v>0</v>
      </c>
      <c r="AM1098" s="105">
        <v>0</v>
      </c>
      <c r="AN1098" s="7">
        <v>0</v>
      </c>
      <c r="AO1098" s="11">
        <v>0</v>
      </c>
      <c r="AP1098" s="105">
        <v>0</v>
      </c>
      <c r="AQ1098" s="11">
        <v>0</v>
      </c>
      <c r="AR1098" s="11">
        <v>0</v>
      </c>
      <c r="AS1098" s="11">
        <v>1877.1944699999999</v>
      </c>
      <c r="AT1098" s="11">
        <v>32415.295249999999</v>
      </c>
      <c r="AU1098" s="11">
        <v>32415.295249999999</v>
      </c>
      <c r="AV1098" s="11">
        <v>0</v>
      </c>
      <c r="AW1098" s="11">
        <v>0</v>
      </c>
      <c r="AX1098" s="11">
        <v>0</v>
      </c>
      <c r="AZ1098" s="11">
        <v>24</v>
      </c>
      <c r="BA1098" s="11">
        <v>58.436160000000001</v>
      </c>
    </row>
    <row r="1099" spans="1:53" hidden="1" x14ac:dyDescent="0.25">
      <c r="A1099">
        <v>8</v>
      </c>
      <c r="B1099" t="str">
        <f t="shared" si="129"/>
        <v>WR-6930</v>
      </c>
      <c r="C1099" s="2" t="s">
        <v>318</v>
      </c>
      <c r="D1099" s="2" t="str">
        <f t="shared" si="126"/>
        <v>6</v>
      </c>
      <c r="E1099" s="2" t="str">
        <f t="shared" si="127"/>
        <v>69</v>
      </c>
      <c r="F1099" s="2" t="str">
        <f t="shared" si="128"/>
        <v>693</v>
      </c>
      <c r="G1099" s="1" t="s">
        <v>983</v>
      </c>
      <c r="H1099" s="7">
        <v>0</v>
      </c>
      <c r="I1099" s="7"/>
      <c r="J1099" s="7">
        <v>0</v>
      </c>
      <c r="K1099" s="7">
        <v>0</v>
      </c>
      <c r="L1099" s="7">
        <v>0</v>
      </c>
      <c r="M1099" s="7"/>
      <c r="N1099" s="7">
        <v>0</v>
      </c>
      <c r="O1099" s="7">
        <v>0</v>
      </c>
      <c r="P1099" s="7">
        <v>0</v>
      </c>
      <c r="Q1099" s="7"/>
      <c r="R1099" s="7">
        <v>0</v>
      </c>
      <c r="S1099" s="7">
        <v>0</v>
      </c>
      <c r="T1099" s="7">
        <v>0</v>
      </c>
      <c r="U1099" s="7"/>
      <c r="V1099" s="7">
        <v>0</v>
      </c>
      <c r="W1099" s="7">
        <v>0</v>
      </c>
      <c r="X1099" s="7">
        <v>0</v>
      </c>
      <c r="Y1099" s="7"/>
      <c r="Z1099" s="7">
        <v>0</v>
      </c>
      <c r="AA1099" s="7">
        <v>0</v>
      </c>
      <c r="AB1099" s="7">
        <v>0</v>
      </c>
      <c r="AC1099" s="7"/>
      <c r="AD1099" s="7">
        <v>0</v>
      </c>
      <c r="AE1099" s="7">
        <v>0</v>
      </c>
      <c r="AF1099" s="7">
        <v>0</v>
      </c>
      <c r="AG1099" s="29">
        <v>0</v>
      </c>
      <c r="AH1099" s="7">
        <v>0</v>
      </c>
      <c r="AI1099" s="7">
        <v>0</v>
      </c>
      <c r="AJ1099" s="7">
        <v>0</v>
      </c>
      <c r="AK1099" s="29">
        <v>0</v>
      </c>
      <c r="AL1099" s="7">
        <v>0</v>
      </c>
      <c r="AM1099" s="105">
        <v>0</v>
      </c>
      <c r="AN1099" s="7">
        <v>0</v>
      </c>
      <c r="AO1099" s="11">
        <v>0</v>
      </c>
      <c r="AP1099" s="105">
        <v>0</v>
      </c>
      <c r="AQ1099" s="11">
        <v>0</v>
      </c>
      <c r="AR1099" s="11">
        <v>0</v>
      </c>
      <c r="AS1099" s="11">
        <v>0</v>
      </c>
      <c r="AT1099" s="11">
        <v>0</v>
      </c>
      <c r="AU1099" s="11"/>
      <c r="AV1099" s="11">
        <v>0</v>
      </c>
      <c r="AW1099" s="11">
        <v>0</v>
      </c>
      <c r="AX1099" s="11"/>
      <c r="AZ1099" s="11"/>
      <c r="BA1099" s="11"/>
    </row>
    <row r="1100" spans="1:53" hidden="1" x14ac:dyDescent="0.25">
      <c r="A1100">
        <v>8</v>
      </c>
      <c r="B1100" t="str">
        <f t="shared" si="129"/>
        <v>WR-6934</v>
      </c>
      <c r="C1100" s="2" t="s">
        <v>318</v>
      </c>
      <c r="D1100" s="2" t="str">
        <f t="shared" si="126"/>
        <v>6</v>
      </c>
      <c r="E1100" s="2" t="str">
        <f t="shared" si="127"/>
        <v>69</v>
      </c>
      <c r="F1100" s="2" t="str">
        <f t="shared" si="128"/>
        <v>693</v>
      </c>
      <c r="G1100" s="1" t="s">
        <v>778</v>
      </c>
      <c r="H1100" s="7">
        <v>0</v>
      </c>
      <c r="I1100" s="7"/>
      <c r="J1100" s="7">
        <v>0</v>
      </c>
      <c r="K1100" s="7">
        <v>0</v>
      </c>
      <c r="L1100" s="7">
        <v>0</v>
      </c>
      <c r="M1100" s="7"/>
      <c r="N1100" s="7">
        <v>0</v>
      </c>
      <c r="O1100" s="7">
        <v>0</v>
      </c>
      <c r="P1100" s="7">
        <v>0</v>
      </c>
      <c r="Q1100" s="7"/>
      <c r="R1100" s="7">
        <v>0</v>
      </c>
      <c r="S1100" s="7">
        <v>0</v>
      </c>
      <c r="T1100" s="7">
        <v>0</v>
      </c>
      <c r="U1100" s="7"/>
      <c r="V1100" s="7">
        <v>0</v>
      </c>
      <c r="W1100" s="7">
        <v>0</v>
      </c>
      <c r="X1100" s="7">
        <v>0</v>
      </c>
      <c r="Y1100" s="7"/>
      <c r="Z1100" s="7">
        <v>0</v>
      </c>
      <c r="AA1100" s="7">
        <v>0</v>
      </c>
      <c r="AB1100" s="7">
        <v>0</v>
      </c>
      <c r="AC1100" s="7"/>
      <c r="AD1100" s="7">
        <v>0</v>
      </c>
      <c r="AE1100" s="7">
        <v>0</v>
      </c>
      <c r="AF1100" s="7">
        <v>0</v>
      </c>
      <c r="AG1100" s="29">
        <v>0</v>
      </c>
      <c r="AH1100" s="7">
        <v>0</v>
      </c>
      <c r="AI1100" s="7">
        <v>0</v>
      </c>
      <c r="AJ1100" s="7">
        <v>0</v>
      </c>
      <c r="AK1100" s="29">
        <v>0</v>
      </c>
      <c r="AL1100" s="7">
        <v>0</v>
      </c>
      <c r="AM1100" s="105">
        <v>0</v>
      </c>
      <c r="AN1100" s="7">
        <v>0</v>
      </c>
      <c r="AO1100" s="11">
        <v>0</v>
      </c>
      <c r="AP1100" s="105">
        <v>0</v>
      </c>
      <c r="AQ1100" s="11">
        <v>0</v>
      </c>
      <c r="AR1100" s="11">
        <v>0</v>
      </c>
      <c r="AS1100" s="11">
        <v>0</v>
      </c>
      <c r="AT1100" s="11">
        <v>0</v>
      </c>
      <c r="AU1100" s="11">
        <v>0</v>
      </c>
      <c r="AV1100" s="11">
        <v>0</v>
      </c>
      <c r="AW1100" s="11">
        <v>0</v>
      </c>
      <c r="AX1100" s="11">
        <v>0</v>
      </c>
      <c r="AZ1100" s="11">
        <v>0</v>
      </c>
      <c r="BA1100" s="11">
        <v>0</v>
      </c>
    </row>
    <row r="1101" spans="1:53" hidden="1" x14ac:dyDescent="0.25">
      <c r="A1101">
        <v>8</v>
      </c>
      <c r="B1101" t="str">
        <f t="shared" si="129"/>
        <v>WR-6935</v>
      </c>
      <c r="C1101" s="2" t="s">
        <v>318</v>
      </c>
      <c r="D1101" s="2" t="str">
        <f t="shared" si="126"/>
        <v>6</v>
      </c>
      <c r="E1101" s="2" t="str">
        <f t="shared" si="127"/>
        <v>69</v>
      </c>
      <c r="F1101" s="2" t="str">
        <f t="shared" si="128"/>
        <v>693</v>
      </c>
      <c r="G1101" s="1" t="s">
        <v>779</v>
      </c>
      <c r="H1101" s="7">
        <v>0</v>
      </c>
      <c r="I1101" s="7"/>
      <c r="J1101" s="7">
        <v>0</v>
      </c>
      <c r="K1101" s="7">
        <v>0</v>
      </c>
      <c r="L1101" s="7">
        <v>0</v>
      </c>
      <c r="M1101" s="7"/>
      <c r="N1101" s="7">
        <v>0</v>
      </c>
      <c r="O1101" s="7">
        <v>0</v>
      </c>
      <c r="P1101" s="7">
        <v>0</v>
      </c>
      <c r="Q1101" s="7"/>
      <c r="R1101" s="7">
        <v>0</v>
      </c>
      <c r="S1101" s="7">
        <v>0</v>
      </c>
      <c r="T1101" s="7">
        <v>0</v>
      </c>
      <c r="U1101" s="7"/>
      <c r="V1101" s="7">
        <v>0</v>
      </c>
      <c r="W1101" s="7">
        <v>0</v>
      </c>
      <c r="X1101" s="7">
        <v>0</v>
      </c>
      <c r="Y1101" s="7"/>
      <c r="Z1101" s="7">
        <v>0</v>
      </c>
      <c r="AA1101" s="7">
        <v>0</v>
      </c>
      <c r="AB1101" s="7">
        <v>0</v>
      </c>
      <c r="AC1101" s="7"/>
      <c r="AD1101" s="7">
        <v>0</v>
      </c>
      <c r="AE1101" s="7">
        <v>0</v>
      </c>
      <c r="AF1101" s="7">
        <v>0</v>
      </c>
      <c r="AG1101" s="29">
        <v>0</v>
      </c>
      <c r="AH1101" s="7">
        <v>0</v>
      </c>
      <c r="AI1101" s="7">
        <v>0</v>
      </c>
      <c r="AJ1101" s="7">
        <v>0</v>
      </c>
      <c r="AK1101" s="29">
        <v>0</v>
      </c>
      <c r="AL1101" s="7">
        <v>0</v>
      </c>
      <c r="AM1101" s="105">
        <v>0</v>
      </c>
      <c r="AN1101" s="7">
        <v>0</v>
      </c>
      <c r="AO1101" s="11">
        <v>0</v>
      </c>
      <c r="AP1101" s="105">
        <v>0</v>
      </c>
      <c r="AQ1101" s="11">
        <v>0</v>
      </c>
      <c r="AR1101" s="11">
        <v>0</v>
      </c>
      <c r="AS1101" s="11">
        <v>0</v>
      </c>
      <c r="AT1101" s="11">
        <v>0</v>
      </c>
      <c r="AU1101" s="11">
        <v>0</v>
      </c>
      <c r="AV1101" s="11">
        <v>0</v>
      </c>
      <c r="AW1101" s="11">
        <v>0</v>
      </c>
      <c r="AX1101" s="11">
        <v>0</v>
      </c>
      <c r="AZ1101" s="11">
        <v>0</v>
      </c>
      <c r="BA1101" s="11">
        <v>0</v>
      </c>
    </row>
    <row r="1102" spans="1:53" hidden="1" x14ac:dyDescent="0.25">
      <c r="A1102">
        <v>8</v>
      </c>
      <c r="B1102" t="str">
        <f t="shared" si="129"/>
        <v>WR-6940</v>
      </c>
      <c r="C1102" s="2" t="s">
        <v>318</v>
      </c>
      <c r="D1102" s="2" t="str">
        <f t="shared" si="126"/>
        <v>6</v>
      </c>
      <c r="E1102" s="2" t="str">
        <f t="shared" si="127"/>
        <v>69</v>
      </c>
      <c r="F1102" s="2" t="str">
        <f t="shared" si="128"/>
        <v>694</v>
      </c>
      <c r="G1102" s="1" t="s">
        <v>780</v>
      </c>
      <c r="H1102" s="7">
        <v>0</v>
      </c>
      <c r="I1102" s="7"/>
      <c r="J1102" s="7">
        <v>0</v>
      </c>
      <c r="K1102" s="7">
        <v>0</v>
      </c>
      <c r="L1102" s="7">
        <v>0</v>
      </c>
      <c r="M1102" s="7"/>
      <c r="N1102" s="7">
        <v>0</v>
      </c>
      <c r="O1102" s="7">
        <v>0</v>
      </c>
      <c r="P1102" s="7">
        <v>0</v>
      </c>
      <c r="Q1102" s="7"/>
      <c r="R1102" s="7">
        <v>0</v>
      </c>
      <c r="S1102" s="7">
        <v>0</v>
      </c>
      <c r="T1102" s="7">
        <v>0</v>
      </c>
      <c r="U1102" s="7"/>
      <c r="V1102" s="7">
        <v>0</v>
      </c>
      <c r="W1102" s="7">
        <v>0</v>
      </c>
      <c r="X1102" s="7">
        <v>0</v>
      </c>
      <c r="Y1102" s="7"/>
      <c r="Z1102" s="7">
        <v>0</v>
      </c>
      <c r="AA1102" s="7">
        <v>0</v>
      </c>
      <c r="AB1102" s="7">
        <v>0</v>
      </c>
      <c r="AC1102" s="7"/>
      <c r="AD1102" s="7">
        <v>0</v>
      </c>
      <c r="AE1102" s="7">
        <v>0</v>
      </c>
      <c r="AF1102" s="7">
        <v>0</v>
      </c>
      <c r="AG1102" s="29">
        <v>0</v>
      </c>
      <c r="AH1102" s="7">
        <v>0</v>
      </c>
      <c r="AI1102" s="7">
        <v>0</v>
      </c>
      <c r="AJ1102" s="7">
        <v>0</v>
      </c>
      <c r="AK1102" s="29">
        <v>0</v>
      </c>
      <c r="AL1102" s="7">
        <v>0</v>
      </c>
      <c r="AM1102" s="105">
        <v>0</v>
      </c>
      <c r="AN1102" s="7">
        <v>0</v>
      </c>
      <c r="AO1102" s="11">
        <v>0</v>
      </c>
      <c r="AP1102" s="105">
        <v>0</v>
      </c>
      <c r="AQ1102" s="11">
        <v>0</v>
      </c>
      <c r="AR1102" s="11">
        <v>0</v>
      </c>
      <c r="AS1102" s="11">
        <v>0</v>
      </c>
      <c r="AT1102" s="11">
        <v>0</v>
      </c>
      <c r="AU1102" s="11">
        <v>0</v>
      </c>
      <c r="AV1102" s="11">
        <v>3089</v>
      </c>
      <c r="AW1102" s="11">
        <v>3088.5826900000002</v>
      </c>
      <c r="AX1102" s="11">
        <v>3088.5826900000002</v>
      </c>
      <c r="AZ1102" s="11">
        <v>45</v>
      </c>
      <c r="BA1102" s="11">
        <v>3143.5826899999997</v>
      </c>
    </row>
    <row r="1103" spans="1:53" hidden="1" x14ac:dyDescent="0.25">
      <c r="A1103">
        <v>8</v>
      </c>
      <c r="B1103" t="str">
        <f t="shared" si="129"/>
        <v>WR-6941</v>
      </c>
      <c r="C1103" s="2" t="s">
        <v>318</v>
      </c>
      <c r="D1103" s="2" t="str">
        <f t="shared" si="126"/>
        <v>6</v>
      </c>
      <c r="E1103" s="2" t="str">
        <f t="shared" si="127"/>
        <v>69</v>
      </c>
      <c r="F1103" s="2" t="str">
        <f t="shared" si="128"/>
        <v>694</v>
      </c>
      <c r="G1103" s="1" t="s">
        <v>984</v>
      </c>
      <c r="H1103" s="7">
        <v>0</v>
      </c>
      <c r="I1103" s="7"/>
      <c r="J1103" s="7">
        <v>0</v>
      </c>
      <c r="K1103" s="7">
        <v>0</v>
      </c>
      <c r="L1103" s="7">
        <v>0</v>
      </c>
      <c r="M1103" s="7"/>
      <c r="N1103" s="7">
        <v>0</v>
      </c>
      <c r="O1103" s="7">
        <v>0</v>
      </c>
      <c r="P1103" s="7">
        <v>0</v>
      </c>
      <c r="Q1103" s="7"/>
      <c r="R1103" s="7">
        <v>0</v>
      </c>
      <c r="S1103" s="7">
        <v>0</v>
      </c>
      <c r="T1103" s="7">
        <v>0</v>
      </c>
      <c r="U1103" s="7"/>
      <c r="V1103" s="7">
        <v>0</v>
      </c>
      <c r="W1103" s="7">
        <v>0</v>
      </c>
      <c r="X1103" s="7">
        <v>0</v>
      </c>
      <c r="Y1103" s="7"/>
      <c r="Z1103" s="7">
        <v>0</v>
      </c>
      <c r="AA1103" s="7">
        <v>0</v>
      </c>
      <c r="AB1103" s="7">
        <v>0</v>
      </c>
      <c r="AC1103" s="7"/>
      <c r="AD1103" s="7">
        <v>0</v>
      </c>
      <c r="AE1103" s="7">
        <v>0</v>
      </c>
      <c r="AF1103" s="7">
        <v>0</v>
      </c>
      <c r="AG1103" s="29">
        <v>0</v>
      </c>
      <c r="AH1103" s="7">
        <v>0</v>
      </c>
      <c r="AI1103" s="7">
        <v>0</v>
      </c>
      <c r="AJ1103" s="7">
        <v>0</v>
      </c>
      <c r="AK1103" s="29">
        <v>0</v>
      </c>
      <c r="AL1103" s="7">
        <v>0</v>
      </c>
      <c r="AM1103" s="105">
        <v>0</v>
      </c>
      <c r="AN1103" s="7">
        <v>0</v>
      </c>
      <c r="AO1103" s="11">
        <v>0</v>
      </c>
      <c r="AP1103" s="105">
        <v>0</v>
      </c>
      <c r="AQ1103" s="11">
        <v>0</v>
      </c>
      <c r="AR1103" s="11">
        <v>0</v>
      </c>
      <c r="AS1103" s="11">
        <v>0</v>
      </c>
      <c r="AT1103" s="11">
        <v>0</v>
      </c>
      <c r="AU1103" s="11"/>
      <c r="AV1103" s="11">
        <v>0</v>
      </c>
      <c r="AW1103" s="11">
        <v>0</v>
      </c>
      <c r="AX1103" s="11"/>
      <c r="AZ1103" s="11"/>
      <c r="BA1103" s="11"/>
    </row>
    <row r="1104" spans="1:53" hidden="1" x14ac:dyDescent="0.25">
      <c r="A1104">
        <v>8</v>
      </c>
      <c r="B1104" t="str">
        <f t="shared" si="129"/>
        <v>WR-6942</v>
      </c>
      <c r="C1104" s="2" t="s">
        <v>318</v>
      </c>
      <c r="D1104" s="2" t="str">
        <f t="shared" si="126"/>
        <v>6</v>
      </c>
      <c r="E1104" s="2" t="str">
        <f t="shared" si="127"/>
        <v>69</v>
      </c>
      <c r="F1104" s="2" t="str">
        <f t="shared" si="128"/>
        <v>694</v>
      </c>
      <c r="G1104" s="1" t="s">
        <v>985</v>
      </c>
      <c r="H1104" s="7">
        <v>0</v>
      </c>
      <c r="I1104" s="7"/>
      <c r="J1104" s="7">
        <v>0</v>
      </c>
      <c r="K1104" s="7">
        <v>0</v>
      </c>
      <c r="L1104" s="7">
        <v>0</v>
      </c>
      <c r="M1104" s="7"/>
      <c r="N1104" s="7">
        <v>0</v>
      </c>
      <c r="O1104" s="7">
        <v>0</v>
      </c>
      <c r="P1104" s="7">
        <v>0</v>
      </c>
      <c r="Q1104" s="7"/>
      <c r="R1104" s="7">
        <v>0</v>
      </c>
      <c r="S1104" s="7">
        <v>0</v>
      </c>
      <c r="T1104" s="7">
        <v>0</v>
      </c>
      <c r="U1104" s="7"/>
      <c r="V1104" s="7">
        <v>0</v>
      </c>
      <c r="W1104" s="7">
        <v>0</v>
      </c>
      <c r="X1104" s="7">
        <v>0</v>
      </c>
      <c r="Y1104" s="7"/>
      <c r="Z1104" s="7">
        <v>0</v>
      </c>
      <c r="AA1104" s="7">
        <v>0</v>
      </c>
      <c r="AB1104" s="7">
        <v>0</v>
      </c>
      <c r="AC1104" s="7"/>
      <c r="AD1104" s="7">
        <v>0</v>
      </c>
      <c r="AE1104" s="7">
        <v>0</v>
      </c>
      <c r="AF1104" s="7">
        <v>0</v>
      </c>
      <c r="AG1104" s="29">
        <v>0</v>
      </c>
      <c r="AH1104" s="7">
        <v>0</v>
      </c>
      <c r="AI1104" s="7">
        <v>0</v>
      </c>
      <c r="AJ1104" s="7">
        <v>0</v>
      </c>
      <c r="AK1104" s="29">
        <v>0</v>
      </c>
      <c r="AL1104" s="7">
        <v>0</v>
      </c>
      <c r="AM1104" s="105">
        <v>0</v>
      </c>
      <c r="AN1104" s="7">
        <v>0</v>
      </c>
      <c r="AO1104" s="11">
        <v>0</v>
      </c>
      <c r="AP1104" s="105">
        <v>0</v>
      </c>
      <c r="AQ1104" s="11">
        <v>0</v>
      </c>
      <c r="AR1104" s="11">
        <v>0</v>
      </c>
      <c r="AS1104" s="11">
        <v>0</v>
      </c>
      <c r="AT1104" s="11">
        <v>0</v>
      </c>
      <c r="AU1104" s="11"/>
      <c r="AV1104" s="11">
        <v>0</v>
      </c>
      <c r="AW1104" s="11">
        <v>0</v>
      </c>
      <c r="AX1104" s="11"/>
      <c r="AZ1104" s="11"/>
      <c r="BA1104" s="11"/>
    </row>
    <row r="1105" spans="1:53" hidden="1" x14ac:dyDescent="0.25">
      <c r="A1105">
        <v>8</v>
      </c>
      <c r="B1105" t="str">
        <f t="shared" si="129"/>
        <v>WR-6943</v>
      </c>
      <c r="C1105" s="2" t="s">
        <v>318</v>
      </c>
      <c r="D1105" s="2" t="str">
        <f t="shared" si="126"/>
        <v>6</v>
      </c>
      <c r="E1105" s="2" t="str">
        <f t="shared" si="127"/>
        <v>69</v>
      </c>
      <c r="F1105" s="2" t="str">
        <f t="shared" si="128"/>
        <v>694</v>
      </c>
      <c r="G1105" s="1" t="s">
        <v>986</v>
      </c>
      <c r="H1105" s="7">
        <v>0</v>
      </c>
      <c r="I1105" s="7"/>
      <c r="J1105" s="7">
        <v>0</v>
      </c>
      <c r="K1105" s="7">
        <v>0</v>
      </c>
      <c r="L1105" s="7">
        <v>0</v>
      </c>
      <c r="M1105" s="7"/>
      <c r="N1105" s="7">
        <v>0</v>
      </c>
      <c r="O1105" s="7">
        <v>0</v>
      </c>
      <c r="P1105" s="7">
        <v>0</v>
      </c>
      <c r="Q1105" s="7"/>
      <c r="R1105" s="7">
        <v>0</v>
      </c>
      <c r="S1105" s="7">
        <v>0</v>
      </c>
      <c r="T1105" s="7">
        <v>0</v>
      </c>
      <c r="U1105" s="7"/>
      <c r="V1105" s="7">
        <v>0</v>
      </c>
      <c r="W1105" s="7">
        <v>0</v>
      </c>
      <c r="X1105" s="7">
        <v>0</v>
      </c>
      <c r="Y1105" s="7"/>
      <c r="Z1105" s="7">
        <v>0</v>
      </c>
      <c r="AA1105" s="7">
        <v>0</v>
      </c>
      <c r="AB1105" s="7">
        <v>0</v>
      </c>
      <c r="AC1105" s="7"/>
      <c r="AD1105" s="7">
        <v>0</v>
      </c>
      <c r="AE1105" s="7">
        <v>0</v>
      </c>
      <c r="AF1105" s="7">
        <v>0</v>
      </c>
      <c r="AG1105" s="29">
        <v>0</v>
      </c>
      <c r="AH1105" s="7">
        <v>0</v>
      </c>
      <c r="AI1105" s="7">
        <v>0</v>
      </c>
      <c r="AJ1105" s="7">
        <v>0</v>
      </c>
      <c r="AK1105" s="29">
        <v>0</v>
      </c>
      <c r="AL1105" s="7">
        <v>0</v>
      </c>
      <c r="AM1105" s="105">
        <v>0</v>
      </c>
      <c r="AN1105" s="7">
        <v>0</v>
      </c>
      <c r="AO1105" s="11">
        <v>0</v>
      </c>
      <c r="AP1105" s="105">
        <v>0</v>
      </c>
      <c r="AQ1105" s="11">
        <v>0</v>
      </c>
      <c r="AR1105" s="11">
        <v>0</v>
      </c>
      <c r="AS1105" s="11">
        <v>0</v>
      </c>
      <c r="AT1105" s="11">
        <v>0</v>
      </c>
      <c r="AU1105" s="11"/>
      <c r="AV1105" s="11">
        <v>0</v>
      </c>
      <c r="AW1105" s="11">
        <v>0</v>
      </c>
      <c r="AX1105" s="11"/>
      <c r="AZ1105" s="11"/>
      <c r="BA1105" s="11"/>
    </row>
    <row r="1106" spans="1:53" hidden="1" x14ac:dyDescent="0.25">
      <c r="A1106">
        <v>8</v>
      </c>
      <c r="B1106" t="str">
        <f t="shared" si="129"/>
        <v>WR-6950</v>
      </c>
      <c r="C1106" s="2" t="s">
        <v>318</v>
      </c>
      <c r="D1106" s="2" t="str">
        <f t="shared" si="126"/>
        <v>6</v>
      </c>
      <c r="E1106" s="2" t="str">
        <f t="shared" si="127"/>
        <v>69</v>
      </c>
      <c r="F1106" s="2" t="str">
        <f t="shared" si="128"/>
        <v>695</v>
      </c>
      <c r="G1106" s="1" t="s">
        <v>781</v>
      </c>
      <c r="H1106" s="7">
        <v>0</v>
      </c>
      <c r="I1106" s="7"/>
      <c r="J1106" s="7">
        <v>0</v>
      </c>
      <c r="K1106" s="7">
        <v>0</v>
      </c>
      <c r="L1106" s="7">
        <v>0</v>
      </c>
      <c r="M1106" s="7"/>
      <c r="N1106" s="7">
        <v>0</v>
      </c>
      <c r="O1106" s="7">
        <v>0</v>
      </c>
      <c r="P1106" s="7">
        <v>0</v>
      </c>
      <c r="Q1106" s="7"/>
      <c r="R1106" s="7">
        <v>0</v>
      </c>
      <c r="S1106" s="7">
        <v>0</v>
      </c>
      <c r="T1106" s="7">
        <v>0</v>
      </c>
      <c r="U1106" s="7"/>
      <c r="V1106" s="7">
        <v>0</v>
      </c>
      <c r="W1106" s="7">
        <v>0</v>
      </c>
      <c r="X1106" s="7">
        <v>0</v>
      </c>
      <c r="Y1106" s="7"/>
      <c r="Z1106" s="7">
        <v>0</v>
      </c>
      <c r="AA1106" s="7">
        <v>0</v>
      </c>
      <c r="AB1106" s="7">
        <v>0</v>
      </c>
      <c r="AC1106" s="7"/>
      <c r="AD1106" s="7">
        <v>0</v>
      </c>
      <c r="AE1106" s="7">
        <v>0</v>
      </c>
      <c r="AF1106" s="7">
        <v>0</v>
      </c>
      <c r="AG1106" s="29">
        <v>0</v>
      </c>
      <c r="AH1106" s="7">
        <v>0</v>
      </c>
      <c r="AI1106" s="7">
        <v>0</v>
      </c>
      <c r="AJ1106" s="7">
        <v>0</v>
      </c>
      <c r="AK1106" s="29">
        <v>0</v>
      </c>
      <c r="AL1106" s="7">
        <v>0</v>
      </c>
      <c r="AM1106" s="105">
        <v>0</v>
      </c>
      <c r="AN1106" s="7">
        <v>0</v>
      </c>
      <c r="AO1106" s="11">
        <v>0</v>
      </c>
      <c r="AP1106" s="105">
        <v>0</v>
      </c>
      <c r="AQ1106" s="11">
        <v>0</v>
      </c>
      <c r="AR1106" s="11">
        <v>0</v>
      </c>
      <c r="AS1106" s="11">
        <v>0</v>
      </c>
      <c r="AT1106" s="11">
        <v>0</v>
      </c>
      <c r="AU1106" s="11">
        <v>0</v>
      </c>
      <c r="AV1106" s="11">
        <v>0</v>
      </c>
      <c r="AW1106" s="11">
        <v>0</v>
      </c>
      <c r="AX1106" s="11">
        <v>0</v>
      </c>
      <c r="AZ1106" s="11">
        <v>0</v>
      </c>
      <c r="BA1106" s="11">
        <v>0</v>
      </c>
    </row>
    <row r="1107" spans="1:53" hidden="1" x14ac:dyDescent="0.25">
      <c r="A1107">
        <v>8</v>
      </c>
      <c r="B1107" t="str">
        <f t="shared" si="129"/>
        <v>WR-7611</v>
      </c>
      <c r="C1107" s="2" t="s">
        <v>318</v>
      </c>
      <c r="D1107" s="2" t="str">
        <f t="shared" si="126"/>
        <v>7</v>
      </c>
      <c r="E1107" s="2" t="str">
        <f t="shared" si="127"/>
        <v>76</v>
      </c>
      <c r="F1107" s="2" t="str">
        <f t="shared" si="128"/>
        <v>761</v>
      </c>
      <c r="G1107" s="1" t="s">
        <v>784</v>
      </c>
      <c r="H1107" s="7">
        <v>0</v>
      </c>
      <c r="I1107" s="7"/>
      <c r="J1107" s="7">
        <v>0</v>
      </c>
      <c r="K1107" s="7">
        <v>0</v>
      </c>
      <c r="L1107" s="7">
        <v>0</v>
      </c>
      <c r="M1107" s="7"/>
      <c r="N1107" s="7">
        <v>0</v>
      </c>
      <c r="O1107" s="7">
        <v>0</v>
      </c>
      <c r="P1107" s="7">
        <v>0</v>
      </c>
      <c r="Q1107" s="7"/>
      <c r="R1107" s="7">
        <v>0</v>
      </c>
      <c r="S1107" s="7">
        <v>0</v>
      </c>
      <c r="T1107" s="7">
        <v>0</v>
      </c>
      <c r="U1107" s="7"/>
      <c r="V1107" s="7">
        <v>0</v>
      </c>
      <c r="W1107" s="7">
        <v>0</v>
      </c>
      <c r="X1107" s="7">
        <v>0</v>
      </c>
      <c r="Y1107" s="7"/>
      <c r="Z1107" s="7">
        <v>0</v>
      </c>
      <c r="AA1107" s="7">
        <v>0</v>
      </c>
      <c r="AB1107" s="7">
        <v>0</v>
      </c>
      <c r="AC1107" s="7"/>
      <c r="AD1107" s="7">
        <v>84.599320000000006</v>
      </c>
      <c r="AE1107" s="7">
        <v>84.599320000000006</v>
      </c>
      <c r="AF1107" s="7">
        <v>5084.5993200000003</v>
      </c>
      <c r="AG1107" s="29">
        <v>231.53958</v>
      </c>
      <c r="AH1107" s="7">
        <v>221.32123999999999</v>
      </c>
      <c r="AI1107" s="7">
        <v>221.32123999999999</v>
      </c>
      <c r="AJ1107" s="7">
        <v>4150</v>
      </c>
      <c r="AK1107" s="29">
        <v>0</v>
      </c>
      <c r="AL1107" s="7">
        <v>0</v>
      </c>
      <c r="AM1107" s="105">
        <v>0</v>
      </c>
      <c r="AN1107" s="7">
        <v>150</v>
      </c>
      <c r="AO1107" s="11">
        <v>34.384</v>
      </c>
      <c r="AP1107" s="105">
        <v>34.384</v>
      </c>
      <c r="AQ1107" s="11">
        <v>34.384</v>
      </c>
      <c r="AR1107" s="11">
        <v>0</v>
      </c>
      <c r="AS1107" s="11">
        <v>138.28700000000001</v>
      </c>
      <c r="AT1107" s="11">
        <v>1913.1759999999999</v>
      </c>
      <c r="AU1107" s="11">
        <v>1913.1759999999999</v>
      </c>
      <c r="AV1107" s="11">
        <v>0</v>
      </c>
      <c r="AW1107" s="11">
        <v>6749.8040500000006</v>
      </c>
      <c r="AX1107" s="11">
        <v>6749.8040500000006</v>
      </c>
      <c r="AZ1107" s="11">
        <v>0</v>
      </c>
      <c r="BA1107" s="11">
        <v>965.49699999999996</v>
      </c>
    </row>
    <row r="1108" spans="1:53" hidden="1" x14ac:dyDescent="0.25">
      <c r="A1108">
        <v>8</v>
      </c>
      <c r="B1108" t="str">
        <f t="shared" si="129"/>
        <v>WR-7612</v>
      </c>
      <c r="C1108" s="2" t="s">
        <v>318</v>
      </c>
      <c r="D1108" s="2" t="str">
        <f t="shared" si="126"/>
        <v>7</v>
      </c>
      <c r="E1108" s="2" t="str">
        <f t="shared" si="127"/>
        <v>76</v>
      </c>
      <c r="F1108" s="2" t="str">
        <f t="shared" si="128"/>
        <v>761</v>
      </c>
      <c r="G1108" s="1" t="s">
        <v>785</v>
      </c>
      <c r="H1108" s="7">
        <v>1840</v>
      </c>
      <c r="I1108" s="7"/>
      <c r="J1108" s="7">
        <v>778.28432999999995</v>
      </c>
      <c r="K1108" s="7">
        <v>778.28432999999995</v>
      </c>
      <c r="L1108" s="7">
        <v>1665</v>
      </c>
      <c r="M1108" s="7"/>
      <c r="N1108" s="7">
        <v>1419.7876200000001</v>
      </c>
      <c r="O1108" s="7">
        <v>1419.7876200000001</v>
      </c>
      <c r="P1108" s="7">
        <v>2395</v>
      </c>
      <c r="Q1108" s="7"/>
      <c r="R1108" s="7">
        <v>975</v>
      </c>
      <c r="S1108" s="7">
        <v>975</v>
      </c>
      <c r="T1108" s="7">
        <v>1100</v>
      </c>
      <c r="U1108" s="7"/>
      <c r="V1108" s="7">
        <v>2655.30942</v>
      </c>
      <c r="W1108" s="7">
        <v>2655.30942</v>
      </c>
      <c r="X1108" s="7">
        <v>4100</v>
      </c>
      <c r="Y1108" s="7"/>
      <c r="Z1108" s="7">
        <v>671.97175000000004</v>
      </c>
      <c r="AA1108" s="7">
        <v>663.97175000000004</v>
      </c>
      <c r="AB1108" s="7">
        <v>6300</v>
      </c>
      <c r="AC1108" s="7"/>
      <c r="AD1108" s="7">
        <v>5625.4768100000001</v>
      </c>
      <c r="AE1108" s="7">
        <v>5625.4768100000001</v>
      </c>
      <c r="AF1108" s="7">
        <v>9097.619999999999</v>
      </c>
      <c r="AG1108" s="29">
        <v>6765.2656200000001</v>
      </c>
      <c r="AH1108" s="7">
        <v>7456.4440800000011</v>
      </c>
      <c r="AI1108" s="7">
        <v>7456.4440800000011</v>
      </c>
      <c r="AJ1108" s="7">
        <v>33537.285499999998</v>
      </c>
      <c r="AK1108" s="29">
        <v>24289.3704</v>
      </c>
      <c r="AL1108" s="7">
        <v>2383.4034000000001</v>
      </c>
      <c r="AM1108" s="105">
        <v>2383.4034000000001</v>
      </c>
      <c r="AN1108" s="7">
        <v>4015</v>
      </c>
      <c r="AO1108" s="11">
        <v>4214.2803199999998</v>
      </c>
      <c r="AP1108" s="105">
        <v>4236.4675399999996</v>
      </c>
      <c r="AQ1108" s="11">
        <v>4236.4675399999996</v>
      </c>
      <c r="AR1108" s="11">
        <v>17081.108</v>
      </c>
      <c r="AS1108" s="11">
        <v>12876.925309999999</v>
      </c>
      <c r="AT1108" s="11">
        <v>13603.7757</v>
      </c>
      <c r="AU1108" s="11">
        <v>13603.7757</v>
      </c>
      <c r="AV1108" s="11">
        <v>19680.960500000001</v>
      </c>
      <c r="AW1108" s="11">
        <v>13904.301110000002</v>
      </c>
      <c r="AX1108" s="11">
        <v>13594.138900000004</v>
      </c>
      <c r="AZ1108" s="11">
        <v>11864.135</v>
      </c>
      <c r="BA1108" s="11">
        <v>5486.4142099999999</v>
      </c>
    </row>
    <row r="1109" spans="1:53" hidden="1" x14ac:dyDescent="0.25">
      <c r="A1109">
        <v>8</v>
      </c>
      <c r="B1109" t="str">
        <f t="shared" si="129"/>
        <v>WR-7621</v>
      </c>
      <c r="C1109" s="2" t="s">
        <v>318</v>
      </c>
      <c r="D1109" s="2" t="str">
        <f t="shared" si="126"/>
        <v>7</v>
      </c>
      <c r="E1109" s="2" t="str">
        <f t="shared" si="127"/>
        <v>76</v>
      </c>
      <c r="F1109" s="2" t="str">
        <f t="shared" si="128"/>
        <v>762</v>
      </c>
      <c r="G1109" s="1" t="s">
        <v>786</v>
      </c>
      <c r="H1109" s="7">
        <v>0</v>
      </c>
      <c r="I1109" s="7"/>
      <c r="J1109" s="7">
        <v>0</v>
      </c>
      <c r="K1109" s="7">
        <v>0</v>
      </c>
      <c r="L1109" s="7">
        <v>0</v>
      </c>
      <c r="M1109" s="7"/>
      <c r="N1109" s="7">
        <v>0</v>
      </c>
      <c r="O1109" s="7">
        <v>0</v>
      </c>
      <c r="P1109" s="7">
        <v>0</v>
      </c>
      <c r="Q1109" s="7"/>
      <c r="R1109" s="7">
        <v>0</v>
      </c>
      <c r="S1109" s="7">
        <v>0</v>
      </c>
      <c r="T1109" s="7">
        <v>0</v>
      </c>
      <c r="U1109" s="7"/>
      <c r="V1109" s="7">
        <v>0</v>
      </c>
      <c r="W1109" s="7">
        <v>0</v>
      </c>
      <c r="X1109" s="7">
        <v>0</v>
      </c>
      <c r="Y1109" s="7"/>
      <c r="Z1109" s="7">
        <v>0</v>
      </c>
      <c r="AA1109" s="7">
        <v>0</v>
      </c>
      <c r="AB1109" s="7">
        <v>0</v>
      </c>
      <c r="AC1109" s="7"/>
      <c r="AD1109" s="7">
        <v>0</v>
      </c>
      <c r="AE1109" s="7">
        <v>0</v>
      </c>
      <c r="AF1109" s="7">
        <v>0</v>
      </c>
      <c r="AG1109" s="29">
        <v>0</v>
      </c>
      <c r="AH1109" s="7">
        <v>0</v>
      </c>
      <c r="AI1109" s="7">
        <v>0</v>
      </c>
      <c r="AJ1109" s="7">
        <v>0</v>
      </c>
      <c r="AK1109" s="29">
        <v>0</v>
      </c>
      <c r="AL1109" s="7">
        <v>0</v>
      </c>
      <c r="AM1109" s="105">
        <v>0</v>
      </c>
      <c r="AN1109" s="7">
        <v>0</v>
      </c>
      <c r="AO1109" s="11">
        <v>0</v>
      </c>
      <c r="AP1109" s="105">
        <v>0</v>
      </c>
      <c r="AQ1109" s="11">
        <v>0</v>
      </c>
      <c r="AR1109" s="11">
        <v>0</v>
      </c>
      <c r="AS1109" s="11">
        <v>0</v>
      </c>
      <c r="AT1109" s="11">
        <v>0</v>
      </c>
      <c r="AU1109" s="11">
        <v>0</v>
      </c>
      <c r="AV1109" s="11">
        <v>0</v>
      </c>
      <c r="AW1109" s="11">
        <v>0</v>
      </c>
      <c r="AX1109" s="11">
        <v>0</v>
      </c>
      <c r="AZ1109" s="11">
        <v>0</v>
      </c>
      <c r="BA1109" s="11">
        <v>0</v>
      </c>
    </row>
    <row r="1110" spans="1:53" hidden="1" x14ac:dyDescent="0.25">
      <c r="A1110">
        <v>8</v>
      </c>
      <c r="B1110" t="str">
        <f t="shared" si="129"/>
        <v>WR-7622</v>
      </c>
      <c r="C1110" s="2" t="s">
        <v>318</v>
      </c>
      <c r="D1110" s="2" t="str">
        <f t="shared" si="126"/>
        <v>7</v>
      </c>
      <c r="E1110" s="2" t="str">
        <f t="shared" si="127"/>
        <v>76</v>
      </c>
      <c r="F1110" s="2" t="str">
        <f t="shared" si="128"/>
        <v>762</v>
      </c>
      <c r="G1110" s="1" t="s">
        <v>787</v>
      </c>
      <c r="H1110" s="7">
        <v>0</v>
      </c>
      <c r="I1110" s="7"/>
      <c r="J1110" s="7">
        <v>0</v>
      </c>
      <c r="K1110" s="7">
        <v>0</v>
      </c>
      <c r="L1110" s="7">
        <v>0</v>
      </c>
      <c r="M1110" s="7"/>
      <c r="N1110" s="7">
        <v>0</v>
      </c>
      <c r="O1110" s="7">
        <v>0</v>
      </c>
      <c r="P1110" s="7">
        <v>0</v>
      </c>
      <c r="Q1110" s="7"/>
      <c r="R1110" s="7">
        <v>0</v>
      </c>
      <c r="S1110" s="7">
        <v>0</v>
      </c>
      <c r="T1110" s="7">
        <v>0</v>
      </c>
      <c r="U1110" s="7"/>
      <c r="V1110" s="7">
        <v>0</v>
      </c>
      <c r="W1110" s="7">
        <v>0</v>
      </c>
      <c r="X1110" s="7">
        <v>0</v>
      </c>
      <c r="Y1110" s="7"/>
      <c r="Z1110" s="7">
        <v>0</v>
      </c>
      <c r="AA1110" s="7">
        <v>0</v>
      </c>
      <c r="AB1110" s="7">
        <v>23241</v>
      </c>
      <c r="AC1110" s="7"/>
      <c r="AD1110" s="7">
        <v>0</v>
      </c>
      <c r="AE1110" s="7">
        <v>0</v>
      </c>
      <c r="AF1110" s="7">
        <v>0</v>
      </c>
      <c r="AG1110" s="29">
        <v>36744.958350000001</v>
      </c>
      <c r="AH1110" s="7">
        <v>39715</v>
      </c>
      <c r="AI1110" s="7">
        <v>39715</v>
      </c>
      <c r="AJ1110" s="7">
        <v>0</v>
      </c>
      <c r="AK1110" s="29">
        <v>0</v>
      </c>
      <c r="AL1110" s="7">
        <v>0</v>
      </c>
      <c r="AM1110" s="105">
        <v>0</v>
      </c>
      <c r="AN1110" s="7">
        <v>0</v>
      </c>
      <c r="AO1110" s="11">
        <v>0</v>
      </c>
      <c r="AP1110" s="105">
        <v>0</v>
      </c>
      <c r="AQ1110" s="11">
        <v>0</v>
      </c>
      <c r="AR1110" s="11">
        <v>0</v>
      </c>
      <c r="AS1110" s="11">
        <v>0</v>
      </c>
      <c r="AT1110" s="11">
        <v>0</v>
      </c>
      <c r="AU1110" s="11">
        <v>0</v>
      </c>
      <c r="AV1110" s="11">
        <v>0</v>
      </c>
      <c r="AW1110" s="11">
        <v>0</v>
      </c>
      <c r="AX1110" s="11">
        <v>0</v>
      </c>
      <c r="AZ1110" s="11">
        <v>0</v>
      </c>
      <c r="BA1110" s="11">
        <v>0</v>
      </c>
    </row>
    <row r="1111" spans="1:53" hidden="1" x14ac:dyDescent="0.25">
      <c r="A1111">
        <v>8</v>
      </c>
      <c r="B1111" t="str">
        <f t="shared" si="129"/>
        <v>WR-7631</v>
      </c>
      <c r="C1111" s="2" t="s">
        <v>318</v>
      </c>
      <c r="D1111" s="2" t="str">
        <f t="shared" si="126"/>
        <v>7</v>
      </c>
      <c r="E1111" s="2" t="str">
        <f t="shared" si="127"/>
        <v>76</v>
      </c>
      <c r="F1111" s="2" t="str">
        <f t="shared" si="128"/>
        <v>763</v>
      </c>
      <c r="G1111" s="1" t="s">
        <v>788</v>
      </c>
      <c r="H1111" s="7">
        <v>0</v>
      </c>
      <c r="I1111" s="7"/>
      <c r="J1111" s="7">
        <v>0</v>
      </c>
      <c r="K1111" s="7">
        <v>0</v>
      </c>
      <c r="L1111" s="7">
        <v>0</v>
      </c>
      <c r="M1111" s="7"/>
      <c r="N1111" s="7">
        <v>0</v>
      </c>
      <c r="O1111" s="7">
        <v>0</v>
      </c>
      <c r="P1111" s="7">
        <v>0</v>
      </c>
      <c r="Q1111" s="7"/>
      <c r="R1111" s="7">
        <v>0</v>
      </c>
      <c r="S1111" s="7">
        <v>0</v>
      </c>
      <c r="T1111" s="7">
        <v>0</v>
      </c>
      <c r="U1111" s="7"/>
      <c r="V1111" s="7">
        <v>168.07</v>
      </c>
      <c r="W1111" s="7">
        <v>168.065</v>
      </c>
      <c r="X1111" s="7">
        <v>0</v>
      </c>
      <c r="Y1111" s="7"/>
      <c r="Z1111" s="7">
        <v>23.994509999999998</v>
      </c>
      <c r="AA1111" s="7">
        <v>23.994509999999998</v>
      </c>
      <c r="AB1111" s="7">
        <v>0</v>
      </c>
      <c r="AC1111" s="7"/>
      <c r="AD1111" s="7">
        <v>770.11114999999984</v>
      </c>
      <c r="AE1111" s="7">
        <v>0</v>
      </c>
      <c r="AF1111" s="7">
        <v>757.76814999999988</v>
      </c>
      <c r="AG1111" s="29">
        <v>0</v>
      </c>
      <c r="AH1111" s="7">
        <v>0</v>
      </c>
      <c r="AI1111" s="7">
        <v>0</v>
      </c>
      <c r="AJ1111" s="7">
        <v>14000</v>
      </c>
      <c r="AK1111" s="29">
        <v>13562.8</v>
      </c>
      <c r="AL1111" s="7">
        <v>13557.8</v>
      </c>
      <c r="AM1111" s="105">
        <v>13552.8</v>
      </c>
      <c r="AN1111" s="7">
        <v>25.44</v>
      </c>
      <c r="AO1111" s="11">
        <v>40.08</v>
      </c>
      <c r="AP1111" s="105">
        <v>3098.6422000000002</v>
      </c>
      <c r="AQ1111" s="11">
        <v>3426.1422000000002</v>
      </c>
      <c r="AR1111" s="11">
        <v>0</v>
      </c>
      <c r="AS1111" s="11">
        <v>0</v>
      </c>
      <c r="AT1111" s="11">
        <v>0</v>
      </c>
      <c r="AU1111" s="11">
        <v>0</v>
      </c>
      <c r="AV1111" s="11">
        <v>0</v>
      </c>
      <c r="AW1111" s="11">
        <v>0</v>
      </c>
      <c r="AX1111" s="11">
        <v>0</v>
      </c>
      <c r="AZ1111" s="11">
        <v>0</v>
      </c>
      <c r="BA1111" s="11">
        <v>256.98899</v>
      </c>
    </row>
    <row r="1112" spans="1:53" hidden="1" x14ac:dyDescent="0.25">
      <c r="A1112">
        <v>8</v>
      </c>
      <c r="B1112" t="str">
        <f t="shared" si="129"/>
        <v>WR-7632</v>
      </c>
      <c r="C1112" s="2" t="s">
        <v>318</v>
      </c>
      <c r="D1112" s="2" t="str">
        <f t="shared" si="126"/>
        <v>7</v>
      </c>
      <c r="E1112" s="2" t="str">
        <f t="shared" si="127"/>
        <v>76</v>
      </c>
      <c r="F1112" s="2" t="str">
        <f t="shared" si="128"/>
        <v>763</v>
      </c>
      <c r="G1112" s="1" t="s">
        <v>789</v>
      </c>
      <c r="H1112" s="7">
        <v>0</v>
      </c>
      <c r="I1112" s="7"/>
      <c r="J1112" s="7">
        <v>356.51398999999998</v>
      </c>
      <c r="K1112" s="7">
        <v>356.39398999999997</v>
      </c>
      <c r="L1112" s="7">
        <v>550</v>
      </c>
      <c r="M1112" s="7"/>
      <c r="N1112" s="7">
        <v>823.476</v>
      </c>
      <c r="O1112" s="7">
        <v>823.476</v>
      </c>
      <c r="P1112" s="7">
        <v>550</v>
      </c>
      <c r="Q1112" s="7"/>
      <c r="R1112" s="7">
        <v>795</v>
      </c>
      <c r="S1112" s="7">
        <v>795</v>
      </c>
      <c r="T1112" s="7">
        <v>1995</v>
      </c>
      <c r="U1112" s="7"/>
      <c r="V1112" s="7">
        <v>3759.7726199999997</v>
      </c>
      <c r="W1112" s="7">
        <v>1224.53262</v>
      </c>
      <c r="X1112" s="7">
        <v>1195</v>
      </c>
      <c r="Y1112" s="7"/>
      <c r="Z1112" s="7">
        <v>2180.1925499999998</v>
      </c>
      <c r="AA1112" s="7">
        <v>2180.1925499999998</v>
      </c>
      <c r="AB1112" s="7">
        <v>2802</v>
      </c>
      <c r="AC1112" s="7"/>
      <c r="AD1112" s="7">
        <v>2028.6344200000001</v>
      </c>
      <c r="AE1112" s="7">
        <v>2951.7170599999999</v>
      </c>
      <c r="AF1112" s="7">
        <v>3027.9614700000002</v>
      </c>
      <c r="AG1112" s="29">
        <v>3809.9751200000001</v>
      </c>
      <c r="AH1112" s="7">
        <v>4144.7503299999998</v>
      </c>
      <c r="AI1112" s="7">
        <v>4144.7503299999998</v>
      </c>
      <c r="AJ1112" s="7">
        <v>4877.2494500000003</v>
      </c>
      <c r="AK1112" s="29">
        <v>10608.203649999999</v>
      </c>
      <c r="AL1112" s="7">
        <v>10935.647570000001</v>
      </c>
      <c r="AM1112" s="105">
        <v>10979.647570000001</v>
      </c>
      <c r="AN1112" s="7">
        <v>80359.207002200012</v>
      </c>
      <c r="AO1112" s="11">
        <v>28633.584670000004</v>
      </c>
      <c r="AP1112" s="105">
        <v>25575.022470000004</v>
      </c>
      <c r="AQ1112" s="11">
        <v>25575.022470000004</v>
      </c>
      <c r="AR1112" s="11">
        <v>81430.706999999995</v>
      </c>
      <c r="AS1112" s="11">
        <v>12133.456</v>
      </c>
      <c r="AT1112" s="11">
        <v>10585.791069999999</v>
      </c>
      <c r="AU1112" s="11">
        <v>10355.565419999999</v>
      </c>
      <c r="AV1112" s="11">
        <v>78817.566000000006</v>
      </c>
      <c r="AW1112" s="11">
        <v>3718.6711999999998</v>
      </c>
      <c r="AX1112" s="11">
        <v>3718.6711999999998</v>
      </c>
      <c r="AZ1112" s="11">
        <v>26085</v>
      </c>
      <c r="BA1112" s="11">
        <v>11396.97046</v>
      </c>
    </row>
    <row r="1113" spans="1:53" hidden="1" x14ac:dyDescent="0.25">
      <c r="A1113">
        <v>8</v>
      </c>
      <c r="B1113" t="str">
        <f t="shared" si="129"/>
        <v>WR-7710</v>
      </c>
      <c r="C1113" s="2" t="s">
        <v>318</v>
      </c>
      <c r="D1113" s="2" t="str">
        <f t="shared" si="126"/>
        <v>7</v>
      </c>
      <c r="E1113" s="2" t="str">
        <f t="shared" si="127"/>
        <v>77</v>
      </c>
      <c r="F1113" s="2" t="str">
        <f t="shared" si="128"/>
        <v>771</v>
      </c>
      <c r="G1113" s="1" t="s">
        <v>791</v>
      </c>
      <c r="H1113" s="7">
        <v>452</v>
      </c>
      <c r="I1113" s="7"/>
      <c r="J1113" s="7">
        <v>10</v>
      </c>
      <c r="K1113" s="7">
        <v>10.1</v>
      </c>
      <c r="L1113" s="7">
        <v>0</v>
      </c>
      <c r="M1113" s="7"/>
      <c r="N1113" s="7">
        <v>0</v>
      </c>
      <c r="O1113" s="7">
        <v>3.1</v>
      </c>
      <c r="P1113" s="7">
        <v>0</v>
      </c>
      <c r="Q1113" s="7"/>
      <c r="R1113" s="7">
        <v>2.2599999999999998</v>
      </c>
      <c r="S1113" s="7">
        <v>2.2599999999999998</v>
      </c>
      <c r="T1113" s="7">
        <v>5</v>
      </c>
      <c r="U1113" s="7"/>
      <c r="V1113" s="7">
        <v>0.7</v>
      </c>
      <c r="W1113" s="7">
        <v>1</v>
      </c>
      <c r="X1113" s="7">
        <v>3</v>
      </c>
      <c r="Y1113" s="7"/>
      <c r="Z1113" s="7">
        <v>79.5</v>
      </c>
      <c r="AA1113" s="7">
        <v>77.713999999999999</v>
      </c>
      <c r="AB1113" s="7">
        <v>89</v>
      </c>
      <c r="AC1113" s="7"/>
      <c r="AD1113" s="7">
        <v>202.48257999999998</v>
      </c>
      <c r="AE1113" s="7">
        <v>202</v>
      </c>
      <c r="AF1113" s="7">
        <v>84.024799999999999</v>
      </c>
      <c r="AG1113" s="29">
        <v>1400.05816</v>
      </c>
      <c r="AH1113" s="7">
        <v>1386.40362</v>
      </c>
      <c r="AI1113" s="7">
        <v>1386.40362</v>
      </c>
      <c r="AJ1113" s="7">
        <v>116</v>
      </c>
      <c r="AK1113" s="29">
        <v>130.92927000000003</v>
      </c>
      <c r="AL1113" s="7">
        <v>128.67184</v>
      </c>
      <c r="AM1113" s="105">
        <v>128.67184</v>
      </c>
      <c r="AN1113" s="7">
        <v>174</v>
      </c>
      <c r="AO1113" s="11">
        <v>214.61951999999999</v>
      </c>
      <c r="AP1113" s="105">
        <v>226.01952</v>
      </c>
      <c r="AQ1113" s="11">
        <v>233.89952</v>
      </c>
      <c r="AR1113" s="11">
        <v>167</v>
      </c>
      <c r="AS1113" s="11">
        <v>185.25271999999998</v>
      </c>
      <c r="AT1113" s="11">
        <v>250.08742000000001</v>
      </c>
      <c r="AU1113" s="11">
        <v>250.08742000000001</v>
      </c>
      <c r="AV1113" s="11">
        <v>151</v>
      </c>
      <c r="AW1113" s="11">
        <v>59.625305499999996</v>
      </c>
      <c r="AX1113" s="11">
        <v>42.205705500000001</v>
      </c>
      <c r="AZ1113" s="11">
        <v>74.5</v>
      </c>
      <c r="BA1113" s="11">
        <v>744.37074900000005</v>
      </c>
    </row>
    <row r="1114" spans="1:53" hidden="1" x14ac:dyDescent="0.25">
      <c r="A1114">
        <v>8</v>
      </c>
      <c r="B1114" t="str">
        <f t="shared" si="129"/>
        <v>WR-7720</v>
      </c>
      <c r="C1114" s="2" t="s">
        <v>318</v>
      </c>
      <c r="D1114" s="2" t="str">
        <f t="shared" si="126"/>
        <v>7</v>
      </c>
      <c r="E1114" s="2" t="str">
        <f t="shared" si="127"/>
        <v>77</v>
      </c>
      <c r="F1114" s="2" t="str">
        <f t="shared" si="128"/>
        <v>772</v>
      </c>
      <c r="G1114" s="1" t="s">
        <v>792</v>
      </c>
      <c r="H1114" s="7">
        <v>0</v>
      </c>
      <c r="I1114" s="7"/>
      <c r="J1114" s="7">
        <v>90.165689999999998</v>
      </c>
      <c r="K1114" s="7">
        <v>90.165689999999998</v>
      </c>
      <c r="L1114" s="7">
        <v>200</v>
      </c>
      <c r="M1114" s="7"/>
      <c r="N1114" s="7">
        <v>314.70537000000002</v>
      </c>
      <c r="O1114" s="7">
        <v>314.70537000000002</v>
      </c>
      <c r="P1114" s="7">
        <v>200</v>
      </c>
      <c r="Q1114" s="7"/>
      <c r="R1114" s="7">
        <v>463.61</v>
      </c>
      <c r="S1114" s="7">
        <v>463.83440999999999</v>
      </c>
      <c r="T1114" s="7">
        <v>200</v>
      </c>
      <c r="U1114" s="7"/>
      <c r="V1114" s="7">
        <v>108.17379</v>
      </c>
      <c r="W1114" s="7">
        <v>127.55494</v>
      </c>
      <c r="X1114" s="7">
        <v>200</v>
      </c>
      <c r="Y1114" s="7"/>
      <c r="Z1114" s="7">
        <v>159.33179000000001</v>
      </c>
      <c r="AA1114" s="7">
        <v>468.85358999999994</v>
      </c>
      <c r="AB1114" s="7">
        <v>207.4</v>
      </c>
      <c r="AC1114" s="7"/>
      <c r="AD1114" s="7">
        <v>305.55695000000003</v>
      </c>
      <c r="AE1114" s="7">
        <v>305.59815000000003</v>
      </c>
      <c r="AF1114" s="7">
        <v>457.32137999999998</v>
      </c>
      <c r="AG1114" s="29">
        <v>462.15206999999998</v>
      </c>
      <c r="AH1114" s="7">
        <v>673.6411599999999</v>
      </c>
      <c r="AI1114" s="7">
        <v>673.6411599999999</v>
      </c>
      <c r="AJ1114" s="7">
        <v>400</v>
      </c>
      <c r="AK1114" s="29">
        <v>57772.318409999993</v>
      </c>
      <c r="AL1114" s="7">
        <v>58055.19543</v>
      </c>
      <c r="AM1114" s="105">
        <v>58056.37258000001</v>
      </c>
      <c r="AN1114" s="7">
        <v>6168.1064200000001</v>
      </c>
      <c r="AO1114" s="11">
        <v>4597.6717799999997</v>
      </c>
      <c r="AP1114" s="105">
        <v>5003.3878599999989</v>
      </c>
      <c r="AQ1114" s="11">
        <v>5004.0428599999996</v>
      </c>
      <c r="AR1114" s="11">
        <v>432</v>
      </c>
      <c r="AS1114" s="11">
        <v>1189.72495</v>
      </c>
      <c r="AT1114" s="11">
        <v>1144.8146299999999</v>
      </c>
      <c r="AU1114" s="11">
        <v>1037.1955</v>
      </c>
      <c r="AV1114" s="11">
        <v>482</v>
      </c>
      <c r="AW1114" s="11">
        <v>545.63443219999999</v>
      </c>
      <c r="AX1114" s="11">
        <v>552.12661219999995</v>
      </c>
      <c r="AZ1114" s="11">
        <v>42</v>
      </c>
      <c r="BA1114" s="11">
        <v>2898.0189249999999</v>
      </c>
    </row>
    <row r="1115" spans="1:53" hidden="1" x14ac:dyDescent="0.25">
      <c r="A1115">
        <v>8</v>
      </c>
      <c r="B1115" t="str">
        <f t="shared" si="129"/>
        <v>WR-7730</v>
      </c>
      <c r="C1115" s="2" t="s">
        <v>318</v>
      </c>
      <c r="D1115" s="2" t="str">
        <f t="shared" si="126"/>
        <v>7</v>
      </c>
      <c r="E1115" s="2" t="str">
        <f t="shared" si="127"/>
        <v>77</v>
      </c>
      <c r="F1115" s="2" t="str">
        <f t="shared" si="128"/>
        <v>773</v>
      </c>
      <c r="G1115" s="1" t="s">
        <v>793</v>
      </c>
      <c r="H1115" s="7">
        <v>0</v>
      </c>
      <c r="I1115" s="7"/>
      <c r="J1115" s="7">
        <v>0</v>
      </c>
      <c r="K1115" s="7">
        <v>0</v>
      </c>
      <c r="L1115" s="7">
        <v>0</v>
      </c>
      <c r="M1115" s="7"/>
      <c r="N1115" s="7">
        <v>0</v>
      </c>
      <c r="O1115" s="7">
        <v>0</v>
      </c>
      <c r="P1115" s="7">
        <v>0</v>
      </c>
      <c r="Q1115" s="7"/>
      <c r="R1115" s="7">
        <v>0</v>
      </c>
      <c r="S1115" s="7">
        <v>0</v>
      </c>
      <c r="T1115" s="7">
        <v>0</v>
      </c>
      <c r="U1115" s="7"/>
      <c r="V1115" s="7">
        <v>0</v>
      </c>
      <c r="W1115" s="7">
        <v>0</v>
      </c>
      <c r="X1115" s="7">
        <v>0</v>
      </c>
      <c r="Y1115" s="7"/>
      <c r="Z1115" s="7">
        <v>0</v>
      </c>
      <c r="AA1115" s="7">
        <v>0</v>
      </c>
      <c r="AB1115" s="7">
        <v>0</v>
      </c>
      <c r="AC1115" s="7"/>
      <c r="AD1115" s="7">
        <v>0</v>
      </c>
      <c r="AE1115" s="7">
        <v>1045</v>
      </c>
      <c r="AF1115" s="7">
        <v>0</v>
      </c>
      <c r="AG1115" s="29">
        <v>0</v>
      </c>
      <c r="AH1115" s="7">
        <v>0</v>
      </c>
      <c r="AI1115" s="7">
        <v>0</v>
      </c>
      <c r="AJ1115" s="7">
        <v>0</v>
      </c>
      <c r="AK1115" s="29">
        <v>0</v>
      </c>
      <c r="AL1115" s="7">
        <v>117.69799999999999</v>
      </c>
      <c r="AM1115" s="105">
        <v>117.69799999999999</v>
      </c>
      <c r="AN1115" s="7">
        <v>0</v>
      </c>
      <c r="AO1115" s="11">
        <v>280.3494</v>
      </c>
      <c r="AP1115" s="105">
        <v>280.3494</v>
      </c>
      <c r="AQ1115" s="11">
        <v>280.3494</v>
      </c>
      <c r="AR1115" s="11">
        <v>0</v>
      </c>
      <c r="AS1115" s="11">
        <v>0</v>
      </c>
      <c r="AT1115" s="11">
        <v>0</v>
      </c>
      <c r="AU1115" s="11">
        <v>0</v>
      </c>
      <c r="AV1115" s="11">
        <v>0</v>
      </c>
      <c r="AW1115" s="11">
        <v>0</v>
      </c>
      <c r="AX1115" s="11">
        <v>0</v>
      </c>
      <c r="AZ1115" s="11">
        <v>0</v>
      </c>
      <c r="BA1115" s="11">
        <v>0</v>
      </c>
    </row>
    <row r="1116" spans="1:53" hidden="1" x14ac:dyDescent="0.25">
      <c r="A1116">
        <v>8</v>
      </c>
      <c r="B1116" t="str">
        <f t="shared" si="129"/>
        <v>WR-7740</v>
      </c>
      <c r="C1116" s="2" t="s">
        <v>318</v>
      </c>
      <c r="D1116" s="2" t="str">
        <f t="shared" si="126"/>
        <v>7</v>
      </c>
      <c r="E1116" s="2" t="str">
        <f t="shared" si="127"/>
        <v>77</v>
      </c>
      <c r="F1116" s="2" t="str">
        <f t="shared" si="128"/>
        <v>774</v>
      </c>
      <c r="G1116" s="1" t="s">
        <v>794</v>
      </c>
      <c r="H1116" s="7">
        <v>0</v>
      </c>
      <c r="I1116" s="7"/>
      <c r="J1116" s="7">
        <v>0</v>
      </c>
      <c r="K1116" s="7">
        <v>0</v>
      </c>
      <c r="L1116" s="7">
        <v>0</v>
      </c>
      <c r="M1116" s="7"/>
      <c r="N1116" s="7">
        <v>0</v>
      </c>
      <c r="O1116" s="7">
        <v>0</v>
      </c>
      <c r="P1116" s="7">
        <v>0</v>
      </c>
      <c r="Q1116" s="7"/>
      <c r="R1116" s="7">
        <v>0</v>
      </c>
      <c r="S1116" s="7">
        <v>0</v>
      </c>
      <c r="T1116" s="7">
        <v>0</v>
      </c>
      <c r="U1116" s="7"/>
      <c r="V1116" s="7">
        <v>0</v>
      </c>
      <c r="W1116" s="7">
        <v>0</v>
      </c>
      <c r="X1116" s="7">
        <v>0</v>
      </c>
      <c r="Y1116" s="7"/>
      <c r="Z1116" s="7">
        <v>0</v>
      </c>
      <c r="AA1116" s="7">
        <v>0</v>
      </c>
      <c r="AB1116" s="7">
        <v>0</v>
      </c>
      <c r="AC1116" s="7"/>
      <c r="AD1116" s="7">
        <v>0</v>
      </c>
      <c r="AE1116" s="7">
        <v>0</v>
      </c>
      <c r="AF1116" s="7">
        <v>0</v>
      </c>
      <c r="AG1116" s="29">
        <v>0</v>
      </c>
      <c r="AH1116" s="7">
        <v>0</v>
      </c>
      <c r="AI1116" s="7">
        <v>0</v>
      </c>
      <c r="AJ1116" s="7">
        <v>0</v>
      </c>
      <c r="AK1116" s="29">
        <v>0</v>
      </c>
      <c r="AL1116" s="7">
        <v>0</v>
      </c>
      <c r="AM1116" s="105">
        <v>0</v>
      </c>
      <c r="AN1116" s="7">
        <v>0</v>
      </c>
      <c r="AO1116" s="11">
        <v>0</v>
      </c>
      <c r="AP1116" s="105">
        <v>0</v>
      </c>
      <c r="AQ1116" s="11">
        <v>0</v>
      </c>
      <c r="AR1116" s="11">
        <v>0</v>
      </c>
      <c r="AS1116" s="11">
        <v>0</v>
      </c>
      <c r="AT1116" s="11">
        <v>0</v>
      </c>
      <c r="AU1116" s="11">
        <v>0</v>
      </c>
      <c r="AV1116" s="11">
        <v>0</v>
      </c>
      <c r="AW1116" s="11">
        <v>0</v>
      </c>
      <c r="AX1116" s="11">
        <v>0</v>
      </c>
      <c r="AZ1116" s="11">
        <v>0</v>
      </c>
      <c r="BA1116" s="11">
        <v>0</v>
      </c>
    </row>
    <row r="1117" spans="1:53" hidden="1" x14ac:dyDescent="0.25">
      <c r="A1117">
        <v>8</v>
      </c>
      <c r="B1117" t="str">
        <f t="shared" si="129"/>
        <v>WR-7750</v>
      </c>
      <c r="C1117" s="2" t="s">
        <v>318</v>
      </c>
      <c r="D1117" s="2" t="str">
        <f t="shared" si="126"/>
        <v>7</v>
      </c>
      <c r="E1117" s="2" t="str">
        <f t="shared" si="127"/>
        <v>77</v>
      </c>
      <c r="F1117" s="2" t="str">
        <f t="shared" si="128"/>
        <v>775</v>
      </c>
      <c r="G1117" s="1" t="s">
        <v>795</v>
      </c>
      <c r="H1117" s="7">
        <v>0</v>
      </c>
      <c r="I1117" s="7"/>
      <c r="J1117" s="7">
        <v>0</v>
      </c>
      <c r="K1117" s="7">
        <v>0</v>
      </c>
      <c r="L1117" s="7">
        <v>0</v>
      </c>
      <c r="M1117" s="7"/>
      <c r="N1117" s="7">
        <v>0</v>
      </c>
      <c r="O1117" s="7">
        <v>0</v>
      </c>
      <c r="P1117" s="7">
        <v>0</v>
      </c>
      <c r="Q1117" s="7"/>
      <c r="R1117" s="7">
        <v>0</v>
      </c>
      <c r="S1117" s="7">
        <v>0</v>
      </c>
      <c r="T1117" s="7">
        <v>0</v>
      </c>
      <c r="U1117" s="7"/>
      <c r="V1117" s="7">
        <v>0</v>
      </c>
      <c r="W1117" s="7">
        <v>0</v>
      </c>
      <c r="X1117" s="7">
        <v>0</v>
      </c>
      <c r="Y1117" s="7"/>
      <c r="Z1117" s="7">
        <v>0</v>
      </c>
      <c r="AA1117" s="7">
        <v>0</v>
      </c>
      <c r="AB1117" s="7">
        <v>0</v>
      </c>
      <c r="AC1117" s="7"/>
      <c r="AD1117" s="7">
        <v>0</v>
      </c>
      <c r="AE1117" s="7">
        <v>0</v>
      </c>
      <c r="AF1117" s="7">
        <v>0</v>
      </c>
      <c r="AG1117" s="29">
        <v>0</v>
      </c>
      <c r="AH1117" s="7">
        <v>0</v>
      </c>
      <c r="AI1117" s="7">
        <v>0</v>
      </c>
      <c r="AJ1117" s="7">
        <v>0</v>
      </c>
      <c r="AK1117" s="29">
        <v>0</v>
      </c>
      <c r="AL1117" s="7">
        <v>0</v>
      </c>
      <c r="AM1117" s="105">
        <v>0</v>
      </c>
      <c r="AN1117" s="7">
        <v>0</v>
      </c>
      <c r="AO1117" s="11">
        <v>0</v>
      </c>
      <c r="AP1117" s="105">
        <v>0</v>
      </c>
      <c r="AQ1117" s="11">
        <v>0</v>
      </c>
      <c r="AR1117" s="11">
        <v>0</v>
      </c>
      <c r="AS1117" s="11">
        <v>0</v>
      </c>
      <c r="AT1117" s="11">
        <v>0</v>
      </c>
      <c r="AU1117" s="11">
        <v>0</v>
      </c>
      <c r="AV1117" s="11">
        <v>0</v>
      </c>
      <c r="AW1117" s="11">
        <v>0</v>
      </c>
      <c r="AX1117" s="11">
        <v>0</v>
      </c>
      <c r="AZ1117" s="11">
        <v>0</v>
      </c>
      <c r="BA1117" s="11">
        <v>0</v>
      </c>
    </row>
    <row r="1118" spans="1:53" hidden="1" x14ac:dyDescent="0.25">
      <c r="A1118">
        <v>8</v>
      </c>
      <c r="B1118" t="str">
        <f t="shared" si="129"/>
        <v>WR-7760</v>
      </c>
      <c r="C1118" s="2" t="s">
        <v>318</v>
      </c>
      <c r="D1118" s="2" t="str">
        <f t="shared" si="126"/>
        <v>7</v>
      </c>
      <c r="E1118" s="2" t="str">
        <f t="shared" si="127"/>
        <v>77</v>
      </c>
      <c r="F1118" s="2" t="str">
        <f t="shared" si="128"/>
        <v>776</v>
      </c>
      <c r="G1118" s="1" t="s">
        <v>2392</v>
      </c>
      <c r="H1118" s="7">
        <v>0</v>
      </c>
      <c r="I1118" s="7"/>
      <c r="J1118" s="7">
        <v>0</v>
      </c>
      <c r="K1118" s="7">
        <v>0</v>
      </c>
      <c r="L1118" s="7">
        <v>0</v>
      </c>
      <c r="M1118" s="7"/>
      <c r="N1118" s="7">
        <v>0</v>
      </c>
      <c r="O1118" s="7">
        <v>0</v>
      </c>
      <c r="P1118" s="7">
        <v>0</v>
      </c>
      <c r="Q1118" s="7"/>
      <c r="R1118" s="7">
        <v>0</v>
      </c>
      <c r="S1118" s="7">
        <v>0</v>
      </c>
      <c r="T1118" s="7">
        <v>0</v>
      </c>
      <c r="U1118" s="7"/>
      <c r="V1118" s="7">
        <v>0</v>
      </c>
      <c r="W1118" s="7">
        <v>0</v>
      </c>
      <c r="X1118" s="7">
        <v>0</v>
      </c>
      <c r="Y1118" s="7"/>
      <c r="Z1118" s="7">
        <v>0</v>
      </c>
      <c r="AA1118" s="7">
        <v>0</v>
      </c>
      <c r="AB1118" s="7">
        <v>0</v>
      </c>
      <c r="AC1118" s="7"/>
      <c r="AD1118" s="7">
        <v>0</v>
      </c>
      <c r="AE1118" s="7">
        <v>0</v>
      </c>
      <c r="AF1118" s="7">
        <v>0</v>
      </c>
      <c r="AG1118" s="29">
        <v>0</v>
      </c>
      <c r="AH1118" s="7">
        <v>0</v>
      </c>
      <c r="AI1118" s="7">
        <v>0</v>
      </c>
      <c r="AJ1118" s="7">
        <v>0</v>
      </c>
      <c r="AK1118" s="29">
        <v>0</v>
      </c>
      <c r="AL1118" s="7">
        <v>0</v>
      </c>
      <c r="AM1118" s="105">
        <v>0</v>
      </c>
      <c r="AN1118" s="7">
        <v>0</v>
      </c>
      <c r="AO1118" s="11">
        <v>0</v>
      </c>
      <c r="AP1118" s="105">
        <v>0</v>
      </c>
      <c r="AQ1118" s="11">
        <v>0</v>
      </c>
      <c r="AR1118" s="11">
        <v>0</v>
      </c>
      <c r="AS1118" s="11">
        <v>0</v>
      </c>
      <c r="AT1118" s="11">
        <v>0</v>
      </c>
      <c r="AU1118" s="11"/>
      <c r="AV1118" s="11">
        <v>0</v>
      </c>
      <c r="AW1118" s="11">
        <v>0</v>
      </c>
      <c r="AX1118" s="11"/>
      <c r="AZ1118" s="11"/>
      <c r="BA1118" s="11"/>
    </row>
    <row r="1119" spans="1:53" hidden="1" x14ac:dyDescent="0.25">
      <c r="A1119">
        <v>8</v>
      </c>
      <c r="B1119" t="str">
        <f t="shared" si="129"/>
        <v>WR-7770</v>
      </c>
      <c r="C1119" s="2" t="s">
        <v>318</v>
      </c>
      <c r="D1119" s="2" t="str">
        <f t="shared" si="126"/>
        <v>7</v>
      </c>
      <c r="E1119" s="2" t="str">
        <f t="shared" si="127"/>
        <v>77</v>
      </c>
      <c r="F1119" s="2" t="str">
        <f t="shared" si="128"/>
        <v>777</v>
      </c>
      <c r="G1119" s="1" t="s">
        <v>796</v>
      </c>
      <c r="H1119" s="7">
        <v>0</v>
      </c>
      <c r="I1119" s="7"/>
      <c r="J1119" s="7">
        <v>0</v>
      </c>
      <c r="K1119" s="7">
        <v>0</v>
      </c>
      <c r="L1119" s="7">
        <v>0</v>
      </c>
      <c r="M1119" s="7"/>
      <c r="N1119" s="7">
        <v>0</v>
      </c>
      <c r="O1119" s="7">
        <v>0</v>
      </c>
      <c r="P1119" s="7">
        <v>0</v>
      </c>
      <c r="Q1119" s="7"/>
      <c r="R1119" s="7">
        <v>0</v>
      </c>
      <c r="S1119" s="7">
        <v>0</v>
      </c>
      <c r="T1119" s="7">
        <v>0</v>
      </c>
      <c r="U1119" s="7"/>
      <c r="V1119" s="7">
        <v>0</v>
      </c>
      <c r="W1119" s="7">
        <v>0</v>
      </c>
      <c r="X1119" s="7">
        <v>0</v>
      </c>
      <c r="Y1119" s="7"/>
      <c r="Z1119" s="7">
        <v>0</v>
      </c>
      <c r="AA1119" s="7">
        <v>0</v>
      </c>
      <c r="AB1119" s="7">
        <v>0</v>
      </c>
      <c r="AC1119" s="7"/>
      <c r="AD1119" s="7">
        <v>0</v>
      </c>
      <c r="AE1119" s="7">
        <v>0</v>
      </c>
      <c r="AF1119" s="7">
        <v>0</v>
      </c>
      <c r="AG1119" s="29">
        <v>0</v>
      </c>
      <c r="AH1119" s="7">
        <v>0</v>
      </c>
      <c r="AI1119" s="7">
        <v>0</v>
      </c>
      <c r="AJ1119" s="7">
        <v>0</v>
      </c>
      <c r="AK1119" s="29">
        <v>0</v>
      </c>
      <c r="AL1119" s="7">
        <v>0</v>
      </c>
      <c r="AM1119" s="105">
        <v>0</v>
      </c>
      <c r="AN1119" s="7">
        <v>0</v>
      </c>
      <c r="AO1119" s="11">
        <v>0</v>
      </c>
      <c r="AP1119" s="105">
        <v>0</v>
      </c>
      <c r="AQ1119" s="11">
        <v>0</v>
      </c>
      <c r="AR1119" s="11">
        <v>0</v>
      </c>
      <c r="AS1119" s="11">
        <v>0</v>
      </c>
      <c r="AT1119" s="11">
        <v>0</v>
      </c>
      <c r="AU1119" s="11">
        <v>0</v>
      </c>
      <c r="AV1119" s="11">
        <v>0</v>
      </c>
      <c r="AW1119" s="11">
        <v>0</v>
      </c>
      <c r="AX1119" s="11">
        <v>0</v>
      </c>
      <c r="AZ1119" s="11">
        <v>0</v>
      </c>
      <c r="BA1119" s="11">
        <v>0</v>
      </c>
    </row>
    <row r="1120" spans="1:53" hidden="1" x14ac:dyDescent="0.25">
      <c r="A1120">
        <v>8</v>
      </c>
      <c r="B1120" t="str">
        <f t="shared" si="129"/>
        <v>WR-7780</v>
      </c>
      <c r="C1120" s="2" t="s">
        <v>318</v>
      </c>
      <c r="D1120" s="2" t="str">
        <f t="shared" ref="D1120:D1151" si="130">LEFT($G1120,1)</f>
        <v>7</v>
      </c>
      <c r="E1120" s="2" t="str">
        <f t="shared" ref="E1120:E1151" si="131">LEFT($G1120,2)</f>
        <v>77</v>
      </c>
      <c r="F1120" s="2" t="str">
        <f t="shared" ref="F1120:F1151" si="132">LEFT($G1120,3)</f>
        <v>778</v>
      </c>
      <c r="G1120" s="1" t="s">
        <v>798</v>
      </c>
      <c r="H1120" s="7">
        <v>0</v>
      </c>
      <c r="I1120" s="7"/>
      <c r="J1120" s="7">
        <v>0</v>
      </c>
      <c r="K1120" s="7">
        <v>0</v>
      </c>
      <c r="L1120" s="7">
        <v>0</v>
      </c>
      <c r="M1120" s="7"/>
      <c r="N1120" s="7">
        <v>0</v>
      </c>
      <c r="O1120" s="7">
        <v>0</v>
      </c>
      <c r="P1120" s="7">
        <v>0</v>
      </c>
      <c r="Q1120" s="7"/>
      <c r="R1120" s="7">
        <v>0</v>
      </c>
      <c r="S1120" s="7">
        <v>0</v>
      </c>
      <c r="T1120" s="7">
        <v>0</v>
      </c>
      <c r="U1120" s="7"/>
      <c r="V1120" s="7">
        <v>0</v>
      </c>
      <c r="W1120" s="7">
        <v>0</v>
      </c>
      <c r="X1120" s="7">
        <v>0</v>
      </c>
      <c r="Y1120" s="7"/>
      <c r="Z1120" s="7">
        <v>0</v>
      </c>
      <c r="AA1120" s="7">
        <v>0</v>
      </c>
      <c r="AB1120" s="7">
        <v>0</v>
      </c>
      <c r="AC1120" s="7"/>
      <c r="AD1120" s="7">
        <v>0</v>
      </c>
      <c r="AE1120" s="7">
        <v>0</v>
      </c>
      <c r="AF1120" s="7">
        <v>0</v>
      </c>
      <c r="AG1120" s="29">
        <v>0</v>
      </c>
      <c r="AH1120" s="7">
        <v>0</v>
      </c>
      <c r="AI1120" s="7">
        <v>0</v>
      </c>
      <c r="AJ1120" s="7">
        <v>0</v>
      </c>
      <c r="AK1120" s="29">
        <v>0</v>
      </c>
      <c r="AL1120" s="7">
        <v>0</v>
      </c>
      <c r="AM1120" s="105">
        <v>0</v>
      </c>
      <c r="AN1120" s="7">
        <v>0</v>
      </c>
      <c r="AO1120" s="11">
        <v>0</v>
      </c>
      <c r="AP1120" s="105">
        <v>0</v>
      </c>
      <c r="AQ1120" s="11">
        <v>0</v>
      </c>
      <c r="AR1120" s="11">
        <v>0</v>
      </c>
      <c r="AS1120" s="11">
        <v>0</v>
      </c>
      <c r="AT1120" s="11">
        <v>0</v>
      </c>
      <c r="AU1120" s="11">
        <v>0</v>
      </c>
      <c r="AV1120" s="11">
        <v>0</v>
      </c>
      <c r="AW1120" s="11">
        <v>0</v>
      </c>
      <c r="AX1120" s="11">
        <v>0</v>
      </c>
      <c r="AZ1120" s="11">
        <v>0</v>
      </c>
      <c r="BA1120" s="11">
        <v>0</v>
      </c>
    </row>
    <row r="1121" spans="1:53" hidden="1" x14ac:dyDescent="0.25">
      <c r="A1121">
        <v>8</v>
      </c>
      <c r="B1121" t="str">
        <f t="shared" si="129"/>
        <v>WR-7800</v>
      </c>
      <c r="C1121" s="2" t="s">
        <v>318</v>
      </c>
      <c r="D1121" s="2" t="str">
        <f t="shared" si="130"/>
        <v>7</v>
      </c>
      <c r="E1121" s="2" t="str">
        <f t="shared" si="131"/>
        <v>78</v>
      </c>
      <c r="F1121" s="2" t="str">
        <f t="shared" si="132"/>
        <v>780</v>
      </c>
      <c r="G1121" s="1" t="s">
        <v>801</v>
      </c>
      <c r="H1121" s="7">
        <v>0</v>
      </c>
      <c r="I1121" s="7"/>
      <c r="J1121" s="7">
        <v>0</v>
      </c>
      <c r="K1121" s="7">
        <v>0</v>
      </c>
      <c r="L1121" s="7">
        <v>0</v>
      </c>
      <c r="M1121" s="7"/>
      <c r="N1121" s="7">
        <v>0</v>
      </c>
      <c r="O1121" s="7">
        <v>0</v>
      </c>
      <c r="P1121" s="7">
        <v>0</v>
      </c>
      <c r="Q1121" s="7"/>
      <c r="R1121" s="7">
        <v>0</v>
      </c>
      <c r="S1121" s="7">
        <v>0</v>
      </c>
      <c r="T1121" s="7">
        <v>0</v>
      </c>
      <c r="U1121" s="7"/>
      <c r="V1121" s="7">
        <v>0</v>
      </c>
      <c r="W1121" s="7">
        <v>0</v>
      </c>
      <c r="X1121" s="7">
        <v>0</v>
      </c>
      <c r="Y1121" s="7"/>
      <c r="Z1121" s="7">
        <v>0</v>
      </c>
      <c r="AA1121" s="7">
        <v>0</v>
      </c>
      <c r="AB1121" s="7">
        <v>0</v>
      </c>
      <c r="AC1121" s="7"/>
      <c r="AD1121" s="7">
        <v>0.15</v>
      </c>
      <c r="AE1121" s="7">
        <v>0</v>
      </c>
      <c r="AF1121" s="7">
        <v>0.15</v>
      </c>
      <c r="AG1121" s="29">
        <v>120.19051</v>
      </c>
      <c r="AH1121" s="7">
        <v>120.19051</v>
      </c>
      <c r="AI1121" s="7">
        <v>120.19051</v>
      </c>
      <c r="AJ1121" s="7">
        <v>0.15</v>
      </c>
      <c r="AK1121" s="29">
        <v>148.45232999999999</v>
      </c>
      <c r="AL1121" s="7">
        <v>148.45232999999999</v>
      </c>
      <c r="AM1121" s="105">
        <v>148.45232999999999</v>
      </c>
      <c r="AN1121" s="7">
        <v>0</v>
      </c>
      <c r="AO1121" s="11">
        <v>0</v>
      </c>
      <c r="AP1121" s="105">
        <v>0</v>
      </c>
      <c r="AQ1121" s="11">
        <v>0</v>
      </c>
      <c r="AR1121" s="11">
        <v>0</v>
      </c>
      <c r="AS1121" s="11">
        <v>0</v>
      </c>
      <c r="AT1121" s="11">
        <v>0</v>
      </c>
      <c r="AU1121" s="11">
        <v>0</v>
      </c>
      <c r="AV1121" s="11">
        <v>0</v>
      </c>
      <c r="AW1121" s="11">
        <v>0</v>
      </c>
      <c r="AX1121" s="11">
        <v>0</v>
      </c>
      <c r="AZ1121" s="11">
        <v>0</v>
      </c>
      <c r="BA1121" s="11">
        <v>0</v>
      </c>
    </row>
    <row r="1122" spans="1:53" hidden="1" x14ac:dyDescent="0.25">
      <c r="A1122">
        <v>8</v>
      </c>
      <c r="B1122" t="str">
        <f t="shared" si="129"/>
        <v>WR-8610</v>
      </c>
      <c r="C1122" s="2" t="s">
        <v>318</v>
      </c>
      <c r="D1122" s="2" t="str">
        <f t="shared" si="130"/>
        <v>8</v>
      </c>
      <c r="E1122" s="2" t="str">
        <f t="shared" si="131"/>
        <v>86</v>
      </c>
      <c r="F1122" s="2" t="str">
        <f t="shared" si="132"/>
        <v>861</v>
      </c>
      <c r="G1122" s="1" t="s">
        <v>804</v>
      </c>
      <c r="H1122" s="7">
        <v>175</v>
      </c>
      <c r="I1122" s="7"/>
      <c r="J1122" s="7">
        <v>22218.374210000002</v>
      </c>
      <c r="K1122" s="7">
        <v>22190.594210000003</v>
      </c>
      <c r="L1122" s="7">
        <v>17040</v>
      </c>
      <c r="M1122" s="7"/>
      <c r="N1122" s="7">
        <v>27118.196619999999</v>
      </c>
      <c r="O1122" s="7">
        <v>27118.196619999999</v>
      </c>
      <c r="P1122" s="7">
        <v>17898</v>
      </c>
      <c r="Q1122" s="7"/>
      <c r="R1122" s="7">
        <v>19971</v>
      </c>
      <c r="S1122" s="7">
        <v>19971</v>
      </c>
      <c r="T1122" s="7">
        <v>7000</v>
      </c>
      <c r="U1122" s="7"/>
      <c r="V1122" s="7">
        <v>2978.57089</v>
      </c>
      <c r="W1122" s="7">
        <v>2978.57089</v>
      </c>
      <c r="X1122" s="7">
        <v>3000</v>
      </c>
      <c r="Y1122" s="7"/>
      <c r="Z1122" s="7">
        <v>73285.592040000003</v>
      </c>
      <c r="AA1122" s="7">
        <v>73285.592040000003</v>
      </c>
      <c r="AB1122" s="7">
        <v>90940</v>
      </c>
      <c r="AC1122" s="7"/>
      <c r="AD1122" s="7">
        <v>359177.94064000004</v>
      </c>
      <c r="AE1122" s="7">
        <v>351772.56215000001</v>
      </c>
      <c r="AF1122" s="7">
        <v>341951.6879100001</v>
      </c>
      <c r="AG1122" s="29">
        <v>352282.88419999997</v>
      </c>
      <c r="AH1122" s="7">
        <v>324261.95277749997</v>
      </c>
      <c r="AI1122" s="7">
        <v>324261.95277749997</v>
      </c>
      <c r="AJ1122" s="7">
        <v>115217.43799000001</v>
      </c>
      <c r="AK1122" s="29">
        <v>257236.75189000001</v>
      </c>
      <c r="AL1122" s="7">
        <v>257427.36462000004</v>
      </c>
      <c r="AM1122" s="105">
        <v>328910.19832000002</v>
      </c>
      <c r="AN1122" s="7">
        <v>51434.879687100001</v>
      </c>
      <c r="AO1122" s="11">
        <v>304331.4719</v>
      </c>
      <c r="AP1122" s="105">
        <v>299526.28266999999</v>
      </c>
      <c r="AQ1122" s="11">
        <v>299526.28266999993</v>
      </c>
      <c r="AR1122" s="11">
        <v>117480.17829</v>
      </c>
      <c r="AS1122" s="11">
        <v>287727.99680299993</v>
      </c>
      <c r="AT1122" s="11">
        <v>298102.56827300001</v>
      </c>
      <c r="AU1122" s="11">
        <v>246699.00562299998</v>
      </c>
      <c r="AV1122" s="11">
        <v>96766.563240000003</v>
      </c>
      <c r="AW1122" s="11">
        <v>231337.18008000002</v>
      </c>
      <c r="AX1122" s="11">
        <v>265891.75883299997</v>
      </c>
      <c r="AZ1122" s="11">
        <v>113555.3706754</v>
      </c>
      <c r="BA1122" s="11">
        <v>294807.35584000003</v>
      </c>
    </row>
    <row r="1123" spans="1:53" hidden="1" x14ac:dyDescent="0.25">
      <c r="A1123">
        <v>8</v>
      </c>
      <c r="B1123" t="str">
        <f t="shared" si="129"/>
        <v>WR-8620</v>
      </c>
      <c r="C1123" s="2" t="s">
        <v>318</v>
      </c>
      <c r="D1123" s="2" t="str">
        <f t="shared" si="130"/>
        <v>8</v>
      </c>
      <c r="E1123" s="2" t="str">
        <f t="shared" si="131"/>
        <v>86</v>
      </c>
      <c r="F1123" s="2" t="str">
        <f t="shared" si="132"/>
        <v>862</v>
      </c>
      <c r="G1123" s="1" t="s">
        <v>805</v>
      </c>
      <c r="H1123" s="7">
        <v>0</v>
      </c>
      <c r="I1123" s="7"/>
      <c r="J1123" s="7">
        <v>0</v>
      </c>
      <c r="K1123" s="7">
        <v>0</v>
      </c>
      <c r="L1123" s="7">
        <v>0</v>
      </c>
      <c r="M1123" s="7"/>
      <c r="N1123" s="7">
        <v>0</v>
      </c>
      <c r="O1123" s="7">
        <v>0</v>
      </c>
      <c r="P1123" s="7">
        <v>0</v>
      </c>
      <c r="Q1123" s="7"/>
      <c r="R1123" s="7">
        <v>0</v>
      </c>
      <c r="S1123" s="7">
        <v>0</v>
      </c>
      <c r="T1123" s="7">
        <v>0</v>
      </c>
      <c r="U1123" s="7"/>
      <c r="V1123" s="7">
        <v>0</v>
      </c>
      <c r="W1123" s="7">
        <v>0</v>
      </c>
      <c r="X1123" s="7">
        <v>0</v>
      </c>
      <c r="Y1123" s="7"/>
      <c r="Z1123" s="7">
        <v>0</v>
      </c>
      <c r="AA1123" s="7">
        <v>0</v>
      </c>
      <c r="AB1123" s="7">
        <v>0</v>
      </c>
      <c r="AC1123" s="7"/>
      <c r="AD1123" s="7">
        <v>0</v>
      </c>
      <c r="AE1123" s="7">
        <v>0</v>
      </c>
      <c r="AF1123" s="7">
        <v>0</v>
      </c>
      <c r="AG1123" s="29">
        <v>0</v>
      </c>
      <c r="AH1123" s="7">
        <v>0</v>
      </c>
      <c r="AI1123" s="7">
        <v>0</v>
      </c>
      <c r="AJ1123" s="7">
        <v>0</v>
      </c>
      <c r="AK1123" s="29">
        <v>0</v>
      </c>
      <c r="AL1123" s="7">
        <v>0</v>
      </c>
      <c r="AM1123" s="105">
        <v>0</v>
      </c>
      <c r="AN1123" s="7">
        <v>0</v>
      </c>
      <c r="AO1123" s="11">
        <v>0</v>
      </c>
      <c r="AP1123" s="105">
        <v>0</v>
      </c>
      <c r="AQ1123" s="11">
        <v>0</v>
      </c>
      <c r="AR1123" s="11">
        <v>0</v>
      </c>
      <c r="AS1123" s="11">
        <v>0</v>
      </c>
      <c r="AT1123" s="11">
        <v>0</v>
      </c>
      <c r="AU1123" s="11">
        <v>0</v>
      </c>
      <c r="AV1123" s="11">
        <v>0</v>
      </c>
      <c r="AW1123" s="11">
        <v>0</v>
      </c>
      <c r="AX1123" s="11">
        <v>0</v>
      </c>
      <c r="AZ1123" s="11">
        <v>0</v>
      </c>
      <c r="BA1123" s="11">
        <v>0</v>
      </c>
    </row>
    <row r="1124" spans="1:53" hidden="1" x14ac:dyDescent="0.25">
      <c r="A1124">
        <v>8</v>
      </c>
      <c r="B1124" t="str">
        <f t="shared" si="129"/>
        <v>WR-8630</v>
      </c>
      <c r="C1124" s="2" t="s">
        <v>318</v>
      </c>
      <c r="D1124" s="2" t="str">
        <f t="shared" si="130"/>
        <v>8</v>
      </c>
      <c r="E1124" s="2" t="str">
        <f t="shared" si="131"/>
        <v>86</v>
      </c>
      <c r="F1124" s="2" t="str">
        <f t="shared" si="132"/>
        <v>863</v>
      </c>
      <c r="G1124" s="1" t="s">
        <v>806</v>
      </c>
      <c r="H1124" s="7">
        <v>0</v>
      </c>
      <c r="I1124" s="7"/>
      <c r="J1124" s="7">
        <v>0</v>
      </c>
      <c r="K1124" s="7">
        <v>0</v>
      </c>
      <c r="L1124" s="7">
        <v>0</v>
      </c>
      <c r="M1124" s="7"/>
      <c r="N1124" s="7">
        <v>0</v>
      </c>
      <c r="O1124" s="7">
        <v>0</v>
      </c>
      <c r="P1124" s="7">
        <v>0</v>
      </c>
      <c r="Q1124" s="7"/>
      <c r="R1124" s="7">
        <v>0</v>
      </c>
      <c r="S1124" s="7">
        <v>0</v>
      </c>
      <c r="T1124" s="7">
        <v>0</v>
      </c>
      <c r="U1124" s="7"/>
      <c r="V1124" s="7">
        <v>0</v>
      </c>
      <c r="W1124" s="7">
        <v>0</v>
      </c>
      <c r="X1124" s="7">
        <v>0</v>
      </c>
      <c r="Y1124" s="7"/>
      <c r="Z1124" s="7">
        <v>0</v>
      </c>
      <c r="AA1124" s="7">
        <v>0</v>
      </c>
      <c r="AB1124" s="7">
        <v>0</v>
      </c>
      <c r="AC1124" s="7"/>
      <c r="AD1124" s="7">
        <v>0</v>
      </c>
      <c r="AE1124" s="7">
        <v>0</v>
      </c>
      <c r="AF1124" s="7">
        <v>0</v>
      </c>
      <c r="AG1124" s="29">
        <v>0</v>
      </c>
      <c r="AH1124" s="7">
        <v>0</v>
      </c>
      <c r="AI1124" s="7">
        <v>0</v>
      </c>
      <c r="AJ1124" s="7">
        <v>0</v>
      </c>
      <c r="AK1124" s="29">
        <v>0</v>
      </c>
      <c r="AL1124" s="7">
        <v>0</v>
      </c>
      <c r="AM1124" s="105">
        <v>0</v>
      </c>
      <c r="AN1124" s="7">
        <v>0</v>
      </c>
      <c r="AO1124" s="11">
        <v>0</v>
      </c>
      <c r="AP1124" s="105">
        <v>0</v>
      </c>
      <c r="AQ1124" s="11">
        <v>0</v>
      </c>
      <c r="AR1124" s="11">
        <v>0</v>
      </c>
      <c r="AS1124" s="11">
        <v>0</v>
      </c>
      <c r="AT1124" s="11">
        <v>0</v>
      </c>
      <c r="AU1124" s="11">
        <v>0</v>
      </c>
      <c r="AV1124" s="11">
        <v>0</v>
      </c>
      <c r="AW1124" s="11">
        <v>0</v>
      </c>
      <c r="AX1124" s="11">
        <v>0</v>
      </c>
      <c r="AZ1124" s="11">
        <v>0</v>
      </c>
      <c r="BA1124" s="11">
        <v>0</v>
      </c>
    </row>
    <row r="1125" spans="1:53" hidden="1" x14ac:dyDescent="0.25">
      <c r="A1125">
        <v>8</v>
      </c>
      <c r="B1125" t="str">
        <f t="shared" si="129"/>
        <v>WR-8640</v>
      </c>
      <c r="C1125" s="2" t="s">
        <v>318</v>
      </c>
      <c r="D1125" s="2" t="str">
        <f t="shared" si="130"/>
        <v>8</v>
      </c>
      <c r="E1125" s="2" t="str">
        <f t="shared" si="131"/>
        <v>86</v>
      </c>
      <c r="F1125" s="2" t="str">
        <f t="shared" si="132"/>
        <v>864</v>
      </c>
      <c r="G1125" s="1" t="s">
        <v>807</v>
      </c>
      <c r="H1125" s="7">
        <v>0</v>
      </c>
      <c r="I1125" s="7"/>
      <c r="J1125" s="7">
        <v>0</v>
      </c>
      <c r="K1125" s="7">
        <v>0</v>
      </c>
      <c r="L1125" s="7">
        <v>0</v>
      </c>
      <c r="M1125" s="7"/>
      <c r="N1125" s="7">
        <v>0</v>
      </c>
      <c r="O1125" s="7">
        <v>0</v>
      </c>
      <c r="P1125" s="7">
        <v>0</v>
      </c>
      <c r="Q1125" s="7"/>
      <c r="R1125" s="7">
        <v>0</v>
      </c>
      <c r="S1125" s="7">
        <v>0</v>
      </c>
      <c r="T1125" s="7">
        <v>0</v>
      </c>
      <c r="U1125" s="7"/>
      <c r="V1125" s="7">
        <v>0</v>
      </c>
      <c r="W1125" s="7">
        <v>0</v>
      </c>
      <c r="X1125" s="7">
        <v>0</v>
      </c>
      <c r="Y1125" s="7"/>
      <c r="Z1125" s="7">
        <v>0</v>
      </c>
      <c r="AA1125" s="7">
        <v>0</v>
      </c>
      <c r="AB1125" s="7">
        <v>0</v>
      </c>
      <c r="AC1125" s="7"/>
      <c r="AD1125" s="7">
        <v>9718.8466700000008</v>
      </c>
      <c r="AE1125" s="7">
        <v>9718.8466700000008</v>
      </c>
      <c r="AF1125" s="7">
        <v>9718.8466700000008</v>
      </c>
      <c r="AG1125" s="29">
        <v>21346.059720000001</v>
      </c>
      <c r="AH1125" s="7">
        <v>21346.059720000001</v>
      </c>
      <c r="AI1125" s="7">
        <v>21346.059720000001</v>
      </c>
      <c r="AJ1125" s="7">
        <v>0</v>
      </c>
      <c r="AK1125" s="29">
        <v>72529.281610000005</v>
      </c>
      <c r="AL1125" s="7">
        <v>72529.281610000005</v>
      </c>
      <c r="AM1125" s="105">
        <v>137001.56745</v>
      </c>
      <c r="AN1125" s="7">
        <v>0</v>
      </c>
      <c r="AO1125" s="11">
        <v>826.16485</v>
      </c>
      <c r="AP1125" s="105">
        <v>826.16485</v>
      </c>
      <c r="AQ1125" s="11">
        <v>826.16485</v>
      </c>
      <c r="AR1125" s="11">
        <v>0</v>
      </c>
      <c r="AS1125" s="11">
        <v>24794.383160000001</v>
      </c>
      <c r="AT1125" s="11">
        <v>27117.822420000004</v>
      </c>
      <c r="AU1125" s="11">
        <v>20677.42266</v>
      </c>
      <c r="AV1125" s="11">
        <v>0</v>
      </c>
      <c r="AW1125" s="11">
        <v>5288.7949500000004</v>
      </c>
      <c r="AX1125" s="11">
        <v>6421.34069</v>
      </c>
      <c r="AZ1125" s="11">
        <v>125</v>
      </c>
      <c r="BA1125" s="11">
        <v>73293.529869999998</v>
      </c>
    </row>
    <row r="1126" spans="1:53" hidden="1" x14ac:dyDescent="0.25">
      <c r="A1126">
        <v>8</v>
      </c>
      <c r="B1126" t="str">
        <f t="shared" si="129"/>
        <v>WR-8650</v>
      </c>
      <c r="C1126" s="2" t="s">
        <v>318</v>
      </c>
      <c r="D1126" s="2" t="str">
        <f t="shared" si="130"/>
        <v>8</v>
      </c>
      <c r="E1126" s="2" t="str">
        <f t="shared" si="131"/>
        <v>86</v>
      </c>
      <c r="F1126" s="2" t="str">
        <f t="shared" si="132"/>
        <v>865</v>
      </c>
      <c r="G1126" s="1" t="s">
        <v>808</v>
      </c>
      <c r="H1126" s="7">
        <v>0</v>
      </c>
      <c r="I1126" s="7"/>
      <c r="J1126" s="7">
        <v>0</v>
      </c>
      <c r="K1126" s="7">
        <v>0</v>
      </c>
      <c r="L1126" s="7">
        <v>0</v>
      </c>
      <c r="M1126" s="7"/>
      <c r="N1126" s="7">
        <v>0</v>
      </c>
      <c r="O1126" s="7">
        <v>0</v>
      </c>
      <c r="P1126" s="7">
        <v>0</v>
      </c>
      <c r="Q1126" s="7"/>
      <c r="R1126" s="7">
        <v>0</v>
      </c>
      <c r="S1126" s="7">
        <v>0</v>
      </c>
      <c r="T1126" s="7">
        <v>0</v>
      </c>
      <c r="U1126" s="7"/>
      <c r="V1126" s="7">
        <v>0</v>
      </c>
      <c r="W1126" s="7">
        <v>0</v>
      </c>
      <c r="X1126" s="7">
        <v>0</v>
      </c>
      <c r="Y1126" s="7"/>
      <c r="Z1126" s="7">
        <v>0</v>
      </c>
      <c r="AA1126" s="7">
        <v>0</v>
      </c>
      <c r="AB1126" s="7">
        <v>0</v>
      </c>
      <c r="AC1126" s="7"/>
      <c r="AD1126" s="7">
        <v>0</v>
      </c>
      <c r="AE1126" s="7">
        <v>0</v>
      </c>
      <c r="AF1126" s="7">
        <v>0</v>
      </c>
      <c r="AG1126" s="29">
        <v>0</v>
      </c>
      <c r="AH1126" s="7">
        <v>0</v>
      </c>
      <c r="AI1126" s="7">
        <v>0</v>
      </c>
      <c r="AJ1126" s="7">
        <v>0</v>
      </c>
      <c r="AK1126" s="29">
        <v>0</v>
      </c>
      <c r="AL1126" s="7">
        <v>0</v>
      </c>
      <c r="AM1126" s="105">
        <v>0</v>
      </c>
      <c r="AN1126" s="7">
        <v>0</v>
      </c>
      <c r="AO1126" s="11">
        <v>0</v>
      </c>
      <c r="AP1126" s="105">
        <v>0</v>
      </c>
      <c r="AQ1126" s="11">
        <v>0</v>
      </c>
      <c r="AR1126" s="11">
        <v>0</v>
      </c>
      <c r="AS1126" s="11">
        <v>0</v>
      </c>
      <c r="AT1126" s="11">
        <v>0</v>
      </c>
      <c r="AU1126" s="11">
        <v>0</v>
      </c>
      <c r="AV1126" s="11">
        <v>0</v>
      </c>
      <c r="AW1126" s="11">
        <v>0</v>
      </c>
      <c r="AX1126" s="11">
        <v>0</v>
      </c>
      <c r="AZ1126" s="11">
        <v>0</v>
      </c>
      <c r="BA1126" s="11">
        <v>0</v>
      </c>
    </row>
    <row r="1127" spans="1:53" hidden="1" x14ac:dyDescent="0.25">
      <c r="A1127">
        <v>8</v>
      </c>
      <c r="B1127" t="str">
        <f t="shared" si="129"/>
        <v>WR-8660</v>
      </c>
      <c r="C1127" s="2" t="s">
        <v>318</v>
      </c>
      <c r="D1127" s="2" t="str">
        <f t="shared" si="130"/>
        <v>8</v>
      </c>
      <c r="E1127" s="2" t="str">
        <f t="shared" si="131"/>
        <v>86</v>
      </c>
      <c r="F1127" s="2" t="str">
        <f t="shared" si="132"/>
        <v>866</v>
      </c>
      <c r="G1127" s="1" t="s">
        <v>809</v>
      </c>
      <c r="H1127" s="7">
        <v>0</v>
      </c>
      <c r="I1127" s="7"/>
      <c r="J1127" s="7">
        <v>0</v>
      </c>
      <c r="K1127" s="7">
        <v>0</v>
      </c>
      <c r="L1127" s="7">
        <v>0</v>
      </c>
      <c r="M1127" s="7"/>
      <c r="N1127" s="7">
        <v>0</v>
      </c>
      <c r="O1127" s="7">
        <v>0</v>
      </c>
      <c r="P1127" s="7">
        <v>0</v>
      </c>
      <c r="Q1127" s="7"/>
      <c r="R1127" s="7">
        <v>0</v>
      </c>
      <c r="S1127" s="7">
        <v>0</v>
      </c>
      <c r="T1127" s="7">
        <v>0</v>
      </c>
      <c r="U1127" s="7"/>
      <c r="V1127" s="7">
        <v>0</v>
      </c>
      <c r="W1127" s="7">
        <v>0</v>
      </c>
      <c r="X1127" s="7">
        <v>0</v>
      </c>
      <c r="Y1127" s="7"/>
      <c r="Z1127" s="7">
        <v>0</v>
      </c>
      <c r="AA1127" s="7">
        <v>0</v>
      </c>
      <c r="AB1127" s="7">
        <v>0</v>
      </c>
      <c r="AC1127" s="7"/>
      <c r="AD1127" s="7">
        <v>0</v>
      </c>
      <c r="AE1127" s="7">
        <v>0</v>
      </c>
      <c r="AF1127" s="7">
        <v>0</v>
      </c>
      <c r="AG1127" s="29">
        <v>0</v>
      </c>
      <c r="AH1127" s="7">
        <v>0</v>
      </c>
      <c r="AI1127" s="7">
        <v>0</v>
      </c>
      <c r="AJ1127" s="7">
        <v>0</v>
      </c>
      <c r="AK1127" s="29">
        <v>32038.20838</v>
      </c>
      <c r="AL1127" s="7">
        <v>32196.875940000002</v>
      </c>
      <c r="AM1127" s="105">
        <v>32196.875940000002</v>
      </c>
      <c r="AN1127" s="7">
        <v>0</v>
      </c>
      <c r="AO1127" s="11">
        <v>0</v>
      </c>
      <c r="AP1127" s="105">
        <v>0</v>
      </c>
      <c r="AQ1127" s="11">
        <v>0</v>
      </c>
      <c r="AR1127" s="11">
        <v>158.69999999999999</v>
      </c>
      <c r="AS1127" s="11">
        <v>0</v>
      </c>
      <c r="AT1127" s="11">
        <v>158.67377999999999</v>
      </c>
      <c r="AU1127" s="11">
        <v>158.67377999999999</v>
      </c>
      <c r="AV1127" s="11">
        <v>158.69999999999999</v>
      </c>
      <c r="AW1127" s="11">
        <v>158.67377999999999</v>
      </c>
      <c r="AX1127" s="11">
        <v>158.67377999999999</v>
      </c>
      <c r="AZ1127" s="11">
        <v>158.69999999999999</v>
      </c>
      <c r="BA1127" s="11">
        <v>317.34755000000001</v>
      </c>
    </row>
    <row r="1128" spans="1:53" hidden="1" x14ac:dyDescent="0.25">
      <c r="A1128">
        <v>8</v>
      </c>
      <c r="B1128" t="str">
        <f t="shared" si="129"/>
        <v>WR-8670</v>
      </c>
      <c r="C1128" s="2" t="s">
        <v>318</v>
      </c>
      <c r="D1128" s="2" t="str">
        <f t="shared" si="130"/>
        <v>8</v>
      </c>
      <c r="E1128" s="2" t="str">
        <f t="shared" si="131"/>
        <v>86</v>
      </c>
      <c r="F1128" s="2" t="str">
        <f t="shared" si="132"/>
        <v>867</v>
      </c>
      <c r="G1128" s="1" t="s">
        <v>810</v>
      </c>
      <c r="H1128" s="7">
        <v>0</v>
      </c>
      <c r="I1128" s="7"/>
      <c r="J1128" s="7">
        <v>0</v>
      </c>
      <c r="K1128" s="7">
        <v>0</v>
      </c>
      <c r="L1128" s="7">
        <v>0</v>
      </c>
      <c r="M1128" s="7"/>
      <c r="N1128" s="7">
        <v>0</v>
      </c>
      <c r="O1128" s="7">
        <v>0</v>
      </c>
      <c r="P1128" s="7">
        <v>0</v>
      </c>
      <c r="Q1128" s="7"/>
      <c r="R1128" s="7">
        <v>0</v>
      </c>
      <c r="S1128" s="7">
        <v>0</v>
      </c>
      <c r="T1128" s="7">
        <v>18433</v>
      </c>
      <c r="U1128" s="7"/>
      <c r="V1128" s="7">
        <v>37166.207349999997</v>
      </c>
      <c r="W1128" s="7">
        <v>37166.207349999997</v>
      </c>
      <c r="X1128" s="7">
        <v>18433</v>
      </c>
      <c r="Y1128" s="7"/>
      <c r="Z1128" s="7">
        <v>21916.893950000001</v>
      </c>
      <c r="AA1128" s="7">
        <v>21916.893950000001</v>
      </c>
      <c r="AB1128" s="7">
        <v>20161</v>
      </c>
      <c r="AC1128" s="7"/>
      <c r="AD1128" s="7">
        <v>27038.76136</v>
      </c>
      <c r="AE1128" s="7">
        <v>26912.547790000001</v>
      </c>
      <c r="AF1128" s="7">
        <v>23868.39805</v>
      </c>
      <c r="AG1128" s="29">
        <v>36808.891219999998</v>
      </c>
      <c r="AH1128" s="7">
        <v>34642.889649999997</v>
      </c>
      <c r="AI1128" s="7">
        <v>34642.889649999997</v>
      </c>
      <c r="AJ1128" s="7">
        <v>28206.018540000001</v>
      </c>
      <c r="AK1128" s="29">
        <v>123225.9546373</v>
      </c>
      <c r="AL1128" s="7">
        <v>123226.02167</v>
      </c>
      <c r="AM1128" s="105">
        <v>218030.41820000001</v>
      </c>
      <c r="AN1128" s="7">
        <v>26584.644573500002</v>
      </c>
      <c r="AO1128" s="11">
        <v>20030.826757300001</v>
      </c>
      <c r="AP1128" s="105">
        <v>20154.614870000001</v>
      </c>
      <c r="AQ1128" s="11">
        <v>20154.614870000001</v>
      </c>
      <c r="AR1128" s="11">
        <v>26106.302339999998</v>
      </c>
      <c r="AS1128" s="11">
        <v>27767.35484</v>
      </c>
      <c r="AT1128" s="11">
        <v>27986.844880000001</v>
      </c>
      <c r="AU1128" s="11">
        <v>27986.844880000001</v>
      </c>
      <c r="AV1128" s="11">
        <v>69123.097999999998</v>
      </c>
      <c r="AW1128" s="11">
        <v>20768.848849999998</v>
      </c>
      <c r="AX1128" s="11">
        <v>20757.182349999999</v>
      </c>
      <c r="AZ1128" s="11">
        <v>68283.761480000001</v>
      </c>
      <c r="BA1128" s="11">
        <v>21436.508140000002</v>
      </c>
    </row>
    <row r="1129" spans="1:53" hidden="1" x14ac:dyDescent="0.25">
      <c r="A1129">
        <v>8</v>
      </c>
      <c r="B1129" t="str">
        <f t="shared" si="129"/>
        <v>WR-8680</v>
      </c>
      <c r="C1129" s="2" t="s">
        <v>318</v>
      </c>
      <c r="D1129" s="2" t="str">
        <f t="shared" si="130"/>
        <v>8</v>
      </c>
      <c r="E1129" s="2" t="str">
        <f t="shared" si="131"/>
        <v>86</v>
      </c>
      <c r="F1129" s="2" t="str">
        <f t="shared" si="132"/>
        <v>868</v>
      </c>
      <c r="G1129" s="1" t="s">
        <v>3546</v>
      </c>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29"/>
      <c r="AH1129" s="7"/>
      <c r="AI1129" s="7"/>
      <c r="AJ1129" s="7"/>
      <c r="AK1129" s="29"/>
      <c r="AL1129" s="7"/>
      <c r="AM1129" s="105"/>
      <c r="AN1129" s="7"/>
      <c r="AO1129" s="11"/>
      <c r="AP1129" s="105"/>
      <c r="AQ1129" s="11"/>
      <c r="AR1129" s="11"/>
      <c r="AS1129" s="11"/>
      <c r="AT1129" s="11"/>
      <c r="AU1129" s="11">
        <v>0</v>
      </c>
      <c r="AV1129" s="11">
        <v>0</v>
      </c>
      <c r="AW1129" s="11">
        <v>0</v>
      </c>
      <c r="AX1129" s="11">
        <v>0</v>
      </c>
      <c r="AZ1129" s="11">
        <v>0</v>
      </c>
      <c r="BA1129" s="11">
        <v>0</v>
      </c>
    </row>
    <row r="1130" spans="1:53" hidden="1" x14ac:dyDescent="0.25">
      <c r="A1130">
        <v>8</v>
      </c>
      <c r="B1130" t="str">
        <f t="shared" si="129"/>
        <v>WR-8710</v>
      </c>
      <c r="C1130" s="2" t="s">
        <v>318</v>
      </c>
      <c r="D1130" s="2" t="str">
        <f t="shared" si="130"/>
        <v>8</v>
      </c>
      <c r="E1130" s="2" t="str">
        <f t="shared" si="131"/>
        <v>87</v>
      </c>
      <c r="F1130" s="2" t="str">
        <f t="shared" si="132"/>
        <v>871</v>
      </c>
      <c r="G1130" s="1" t="s">
        <v>812</v>
      </c>
      <c r="H1130" s="7">
        <v>0</v>
      </c>
      <c r="I1130" s="7"/>
      <c r="J1130" s="7">
        <v>0</v>
      </c>
      <c r="K1130" s="7">
        <v>0</v>
      </c>
      <c r="L1130" s="7">
        <v>0</v>
      </c>
      <c r="M1130" s="7"/>
      <c r="N1130" s="7">
        <v>0</v>
      </c>
      <c r="O1130" s="7">
        <v>0</v>
      </c>
      <c r="P1130" s="7">
        <v>0</v>
      </c>
      <c r="Q1130" s="7"/>
      <c r="R1130" s="7">
        <v>0</v>
      </c>
      <c r="S1130" s="7">
        <v>0</v>
      </c>
      <c r="T1130" s="7">
        <v>0</v>
      </c>
      <c r="U1130" s="7"/>
      <c r="V1130" s="7">
        <v>0</v>
      </c>
      <c r="W1130" s="7">
        <v>0</v>
      </c>
      <c r="X1130" s="7">
        <v>0</v>
      </c>
      <c r="Y1130" s="7"/>
      <c r="Z1130" s="7">
        <v>0</v>
      </c>
      <c r="AA1130" s="7">
        <v>0</v>
      </c>
      <c r="AB1130" s="7">
        <v>0</v>
      </c>
      <c r="AC1130" s="7"/>
      <c r="AD1130" s="7">
        <v>-28328</v>
      </c>
      <c r="AE1130" s="7">
        <v>-28328</v>
      </c>
      <c r="AF1130" s="7">
        <v>0</v>
      </c>
      <c r="AG1130" s="29">
        <v>0</v>
      </c>
      <c r="AH1130" s="7">
        <v>0</v>
      </c>
      <c r="AI1130" s="7">
        <v>0</v>
      </c>
      <c r="AJ1130" s="7">
        <v>0</v>
      </c>
      <c r="AK1130" s="29">
        <v>0</v>
      </c>
      <c r="AL1130" s="7">
        <v>375.01049999999998</v>
      </c>
      <c r="AM1130" s="105">
        <v>375.01049999999998</v>
      </c>
      <c r="AN1130" s="7">
        <v>0</v>
      </c>
      <c r="AO1130" s="11">
        <v>328.86763000000002</v>
      </c>
      <c r="AP1130" s="105">
        <v>328.86763000000002</v>
      </c>
      <c r="AQ1130" s="11">
        <v>328.86763000000002</v>
      </c>
      <c r="AR1130" s="11">
        <v>315</v>
      </c>
      <c r="AS1130" s="11">
        <v>348.52896000000004</v>
      </c>
      <c r="AT1130" s="11">
        <v>348.52896000000004</v>
      </c>
      <c r="AU1130" s="11">
        <v>348.52896000000004</v>
      </c>
      <c r="AV1130" s="11">
        <v>330</v>
      </c>
      <c r="AW1130" s="11">
        <v>0</v>
      </c>
      <c r="AX1130" s="11">
        <v>-301.09663999999998</v>
      </c>
      <c r="AZ1130" s="11">
        <v>330</v>
      </c>
      <c r="BA1130" s="11">
        <v>0</v>
      </c>
    </row>
    <row r="1131" spans="1:53" hidden="1" x14ac:dyDescent="0.25">
      <c r="A1131">
        <v>8</v>
      </c>
      <c r="B1131" t="str">
        <f t="shared" si="129"/>
        <v>WR-8720</v>
      </c>
      <c r="C1131" s="2" t="s">
        <v>318</v>
      </c>
      <c r="D1131" s="2" t="str">
        <f t="shared" si="130"/>
        <v>8</v>
      </c>
      <c r="E1131" s="2" t="str">
        <f t="shared" si="131"/>
        <v>87</v>
      </c>
      <c r="F1131" s="2" t="str">
        <f t="shared" si="132"/>
        <v>872</v>
      </c>
      <c r="G1131" s="1" t="s">
        <v>813</v>
      </c>
      <c r="H1131" s="7">
        <v>80</v>
      </c>
      <c r="I1131" s="7"/>
      <c r="J1131" s="7">
        <v>5.1560600000000001</v>
      </c>
      <c r="K1131" s="7">
        <v>5.1560600000000001</v>
      </c>
      <c r="L1131" s="7">
        <v>0</v>
      </c>
      <c r="M1131" s="7"/>
      <c r="N1131" s="7">
        <v>4.75</v>
      </c>
      <c r="O1131" s="7">
        <v>4.75</v>
      </c>
      <c r="P1131" s="7">
        <v>0</v>
      </c>
      <c r="Q1131" s="7"/>
      <c r="R1131" s="7">
        <v>4</v>
      </c>
      <c r="S1131" s="7">
        <v>4</v>
      </c>
      <c r="T1131" s="7">
        <v>2</v>
      </c>
      <c r="U1131" s="7"/>
      <c r="V1131" s="7">
        <v>1095.56629</v>
      </c>
      <c r="W1131" s="7">
        <v>1095.56629</v>
      </c>
      <c r="X1131" s="7">
        <v>4002</v>
      </c>
      <c r="Y1131" s="7"/>
      <c r="Z1131" s="7">
        <v>11892.864949999999</v>
      </c>
      <c r="AA1131" s="7">
        <v>11892.864949999999</v>
      </c>
      <c r="AB1131" s="7">
        <v>13284</v>
      </c>
      <c r="AC1131" s="7"/>
      <c r="AD1131" s="7">
        <v>152855.07993000001</v>
      </c>
      <c r="AE1131" s="7">
        <v>152855.07993000001</v>
      </c>
      <c r="AF1131" s="7">
        <v>112757</v>
      </c>
      <c r="AG1131" s="29">
        <v>153307.50495999999</v>
      </c>
      <c r="AH1131" s="7">
        <v>153307.50495999999</v>
      </c>
      <c r="AI1131" s="7">
        <v>153307.50495999999</v>
      </c>
      <c r="AJ1131" s="7">
        <v>141015</v>
      </c>
      <c r="AK1131" s="29">
        <v>234518.51530999999</v>
      </c>
      <c r="AL1131" s="7">
        <v>286637.57337</v>
      </c>
      <c r="AM1131" s="105">
        <v>305325.01441999996</v>
      </c>
      <c r="AN1131" s="7">
        <v>222635</v>
      </c>
      <c r="AO1131" s="11">
        <v>403468.97552999994</v>
      </c>
      <c r="AP1131" s="105">
        <v>419716.42246999993</v>
      </c>
      <c r="AQ1131" s="11">
        <v>422411.70742999995</v>
      </c>
      <c r="AR1131" s="11">
        <v>402935.06921999995</v>
      </c>
      <c r="AS1131" s="11">
        <v>486435.13398000004</v>
      </c>
      <c r="AT1131" s="11">
        <v>489735.73259999993</v>
      </c>
      <c r="AU1131" s="11">
        <v>489735.73259999993</v>
      </c>
      <c r="AV1131" s="11">
        <v>468166.14060860005</v>
      </c>
      <c r="AW1131" s="11">
        <v>492693.32708000013</v>
      </c>
      <c r="AX1131" s="11">
        <v>495704.22122000012</v>
      </c>
      <c r="AZ1131" s="11">
        <v>431103.89722540008</v>
      </c>
      <c r="BA1131" s="11">
        <v>496408.73585</v>
      </c>
    </row>
    <row r="1132" spans="1:53" hidden="1" x14ac:dyDescent="0.25">
      <c r="A1132">
        <v>8</v>
      </c>
      <c r="B1132" t="str">
        <f t="shared" si="129"/>
        <v>WR-8730</v>
      </c>
      <c r="C1132" s="2" t="s">
        <v>318</v>
      </c>
      <c r="D1132" s="2" t="str">
        <f t="shared" si="130"/>
        <v>8</v>
      </c>
      <c r="E1132" s="2" t="str">
        <f t="shared" si="131"/>
        <v>87</v>
      </c>
      <c r="F1132" s="2" t="str">
        <f t="shared" si="132"/>
        <v>873</v>
      </c>
      <c r="G1132" s="1" t="s">
        <v>3547</v>
      </c>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29"/>
      <c r="AH1132" s="7"/>
      <c r="AI1132" s="7"/>
      <c r="AJ1132" s="7"/>
      <c r="AK1132" s="29"/>
      <c r="AL1132" s="7"/>
      <c r="AM1132" s="105"/>
      <c r="AN1132" s="7"/>
      <c r="AO1132" s="11"/>
      <c r="AP1132" s="105"/>
      <c r="AQ1132" s="11"/>
      <c r="AR1132" s="11"/>
      <c r="AS1132" s="11"/>
      <c r="AT1132" s="11"/>
      <c r="AU1132" s="11">
        <v>0</v>
      </c>
      <c r="AV1132" s="11">
        <v>0</v>
      </c>
      <c r="AW1132" s="11">
        <v>0</v>
      </c>
      <c r="AX1132" s="11">
        <v>0</v>
      </c>
      <c r="AZ1132" s="11">
        <v>0</v>
      </c>
      <c r="BA1132" s="11">
        <v>0</v>
      </c>
    </row>
    <row r="1133" spans="1:53" hidden="1" x14ac:dyDescent="0.25">
      <c r="A1133">
        <v>8</v>
      </c>
      <c r="B1133" t="str">
        <f t="shared" si="129"/>
        <v>WR-8740</v>
      </c>
      <c r="C1133" s="2" t="s">
        <v>318</v>
      </c>
      <c r="D1133" s="2" t="str">
        <f t="shared" si="130"/>
        <v>8</v>
      </c>
      <c r="E1133" s="2" t="str">
        <f t="shared" si="131"/>
        <v>87</v>
      </c>
      <c r="F1133" s="2" t="str">
        <f t="shared" si="132"/>
        <v>874</v>
      </c>
      <c r="G1133" s="1" t="s">
        <v>3548</v>
      </c>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29"/>
      <c r="AH1133" s="7"/>
      <c r="AI1133" s="7"/>
      <c r="AJ1133" s="7"/>
      <c r="AK1133" s="29"/>
      <c r="AL1133" s="7"/>
      <c r="AM1133" s="105"/>
      <c r="AN1133" s="7"/>
      <c r="AO1133" s="11"/>
      <c r="AP1133" s="105"/>
      <c r="AQ1133" s="11">
        <v>0</v>
      </c>
      <c r="AR1133" s="11"/>
      <c r="AS1133" s="11"/>
      <c r="AT1133" s="11">
        <v>0</v>
      </c>
      <c r="AU1133" s="11">
        <v>0</v>
      </c>
      <c r="AV1133" s="11">
        <v>0</v>
      </c>
      <c r="AW1133" s="11">
        <v>308.93771999999996</v>
      </c>
      <c r="AX1133" s="11">
        <v>308.93770000000001</v>
      </c>
      <c r="AZ1133" s="11">
        <v>0</v>
      </c>
      <c r="BA1133" s="11">
        <v>335.23003</v>
      </c>
    </row>
    <row r="1134" spans="1:53" hidden="1" x14ac:dyDescent="0.25">
      <c r="A1134">
        <v>8</v>
      </c>
      <c r="B1134" t="str">
        <f t="shared" si="129"/>
        <v>WR-8811</v>
      </c>
      <c r="C1134" s="2" t="s">
        <v>318</v>
      </c>
      <c r="D1134" s="2" t="str">
        <f t="shared" si="130"/>
        <v>8</v>
      </c>
      <c r="E1134" s="2" t="str">
        <f t="shared" si="131"/>
        <v>88</v>
      </c>
      <c r="F1134" s="2" t="str">
        <f t="shared" si="132"/>
        <v>881</v>
      </c>
      <c r="G1134" s="1" t="s">
        <v>815</v>
      </c>
      <c r="H1134" s="7">
        <v>0</v>
      </c>
      <c r="I1134" s="7"/>
      <c r="J1134" s="7">
        <v>0</v>
      </c>
      <c r="K1134" s="7">
        <v>0</v>
      </c>
      <c r="L1134" s="7">
        <v>0</v>
      </c>
      <c r="M1134" s="7"/>
      <c r="N1134" s="7">
        <v>0</v>
      </c>
      <c r="O1134" s="7">
        <v>0</v>
      </c>
      <c r="P1134" s="7">
        <v>0</v>
      </c>
      <c r="Q1134" s="7"/>
      <c r="R1134" s="7">
        <v>0</v>
      </c>
      <c r="S1134" s="7">
        <v>0</v>
      </c>
      <c r="T1134" s="7">
        <v>0</v>
      </c>
      <c r="U1134" s="7"/>
      <c r="V1134" s="7">
        <v>0</v>
      </c>
      <c r="W1134" s="7">
        <v>0</v>
      </c>
      <c r="X1134" s="7">
        <v>0</v>
      </c>
      <c r="Y1134" s="7"/>
      <c r="Z1134" s="7">
        <v>0</v>
      </c>
      <c r="AA1134" s="7">
        <v>0</v>
      </c>
      <c r="AB1134" s="7">
        <v>0</v>
      </c>
      <c r="AC1134" s="7"/>
      <c r="AD1134" s="7">
        <v>0</v>
      </c>
      <c r="AE1134" s="7">
        <v>0</v>
      </c>
      <c r="AF1134" s="7">
        <v>0</v>
      </c>
      <c r="AG1134" s="29">
        <v>0</v>
      </c>
      <c r="AH1134" s="7">
        <v>0</v>
      </c>
      <c r="AI1134" s="7">
        <v>0</v>
      </c>
      <c r="AJ1134" s="7">
        <v>0</v>
      </c>
      <c r="AK1134" s="29">
        <v>0</v>
      </c>
      <c r="AL1134" s="7">
        <v>0</v>
      </c>
      <c r="AM1134" s="105">
        <v>0</v>
      </c>
      <c r="AN1134" s="7">
        <v>0</v>
      </c>
      <c r="AO1134" s="11">
        <v>1.0749500000000001</v>
      </c>
      <c r="AP1134" s="105">
        <v>1.0749500000000001</v>
      </c>
      <c r="AQ1134" s="11">
        <v>1.0749500000000001</v>
      </c>
      <c r="AR1134" s="11">
        <v>1.5</v>
      </c>
      <c r="AS1134" s="11">
        <v>0.90327999999999997</v>
      </c>
      <c r="AT1134" s="11">
        <v>0.90327999999999997</v>
      </c>
      <c r="AU1134" s="11">
        <v>0.90327999999999997</v>
      </c>
      <c r="AV1134" s="11">
        <v>1.5</v>
      </c>
      <c r="AW1134" s="11">
        <v>0</v>
      </c>
      <c r="AX1134" s="11">
        <v>0</v>
      </c>
      <c r="AZ1134" s="11">
        <v>1.5</v>
      </c>
      <c r="BA1134" s="11">
        <v>0</v>
      </c>
    </row>
    <row r="1135" spans="1:53" hidden="1" x14ac:dyDescent="0.25">
      <c r="A1135">
        <v>8</v>
      </c>
      <c r="B1135" t="str">
        <f t="shared" si="129"/>
        <v>WR-8812</v>
      </c>
      <c r="C1135" s="2" t="s">
        <v>318</v>
      </c>
      <c r="D1135" s="2" t="str">
        <f t="shared" si="130"/>
        <v>8</v>
      </c>
      <c r="E1135" s="2" t="str">
        <f t="shared" si="131"/>
        <v>88</v>
      </c>
      <c r="F1135" s="2" t="str">
        <f t="shared" si="132"/>
        <v>881</v>
      </c>
      <c r="G1135" s="1" t="s">
        <v>816</v>
      </c>
      <c r="H1135" s="7">
        <v>0</v>
      </c>
      <c r="I1135" s="7"/>
      <c r="J1135" s="7">
        <v>0</v>
      </c>
      <c r="K1135" s="7">
        <v>0</v>
      </c>
      <c r="L1135" s="7">
        <v>0</v>
      </c>
      <c r="M1135" s="7"/>
      <c r="N1135" s="7">
        <v>0</v>
      </c>
      <c r="O1135" s="7">
        <v>0</v>
      </c>
      <c r="P1135" s="7">
        <v>0</v>
      </c>
      <c r="Q1135" s="7"/>
      <c r="R1135" s="7">
        <v>0</v>
      </c>
      <c r="S1135" s="7">
        <v>0</v>
      </c>
      <c r="T1135" s="7">
        <v>0</v>
      </c>
      <c r="U1135" s="7"/>
      <c r="V1135" s="7">
        <v>0</v>
      </c>
      <c r="W1135" s="7">
        <v>0</v>
      </c>
      <c r="X1135" s="7">
        <v>0</v>
      </c>
      <c r="Y1135" s="7"/>
      <c r="Z1135" s="7">
        <v>0</v>
      </c>
      <c r="AA1135" s="7">
        <v>0</v>
      </c>
      <c r="AB1135" s="7">
        <v>0</v>
      </c>
      <c r="AC1135" s="7"/>
      <c r="AD1135" s="7">
        <v>0</v>
      </c>
      <c r="AE1135" s="7">
        <v>0</v>
      </c>
      <c r="AF1135" s="7">
        <v>0</v>
      </c>
      <c r="AG1135" s="29">
        <v>0</v>
      </c>
      <c r="AH1135" s="7">
        <v>0</v>
      </c>
      <c r="AI1135" s="7">
        <v>0</v>
      </c>
      <c r="AJ1135" s="7">
        <v>0</v>
      </c>
      <c r="AK1135" s="29">
        <v>0</v>
      </c>
      <c r="AL1135" s="7">
        <v>0</v>
      </c>
      <c r="AM1135" s="105">
        <v>0</v>
      </c>
      <c r="AN1135" s="7">
        <v>0</v>
      </c>
      <c r="AO1135" s="11">
        <v>0</v>
      </c>
      <c r="AP1135" s="105">
        <v>0</v>
      </c>
      <c r="AQ1135" s="11">
        <v>0</v>
      </c>
      <c r="AR1135" s="11">
        <v>0</v>
      </c>
      <c r="AS1135" s="11">
        <v>0</v>
      </c>
      <c r="AT1135" s="11">
        <v>0</v>
      </c>
      <c r="AU1135" s="11">
        <v>0</v>
      </c>
      <c r="AV1135" s="11">
        <v>0</v>
      </c>
      <c r="AW1135" s="11">
        <v>0</v>
      </c>
      <c r="AX1135" s="11">
        <v>0</v>
      </c>
      <c r="AZ1135" s="11">
        <v>0</v>
      </c>
      <c r="BA1135" s="11">
        <v>0</v>
      </c>
    </row>
    <row r="1136" spans="1:53" hidden="1" x14ac:dyDescent="0.25">
      <c r="A1136">
        <v>8</v>
      </c>
      <c r="B1136" t="str">
        <f t="shared" si="129"/>
        <v>WR-8813</v>
      </c>
      <c r="C1136" s="2" t="s">
        <v>318</v>
      </c>
      <c r="D1136" s="2" t="str">
        <f t="shared" si="130"/>
        <v>8</v>
      </c>
      <c r="E1136" s="2" t="str">
        <f t="shared" si="131"/>
        <v>88</v>
      </c>
      <c r="F1136" s="2" t="str">
        <f t="shared" si="132"/>
        <v>881</v>
      </c>
      <c r="G1136" s="1" t="s">
        <v>817</v>
      </c>
      <c r="H1136" s="7">
        <v>0</v>
      </c>
      <c r="I1136" s="7"/>
      <c r="J1136" s="7">
        <v>0</v>
      </c>
      <c r="K1136" s="7">
        <v>0</v>
      </c>
      <c r="L1136" s="7">
        <v>0</v>
      </c>
      <c r="M1136" s="7"/>
      <c r="N1136" s="7">
        <v>0</v>
      </c>
      <c r="O1136" s="7">
        <v>0</v>
      </c>
      <c r="P1136" s="7">
        <v>0</v>
      </c>
      <c r="Q1136" s="7"/>
      <c r="R1136" s="7">
        <v>0</v>
      </c>
      <c r="S1136" s="7">
        <v>0</v>
      </c>
      <c r="T1136" s="7">
        <v>0</v>
      </c>
      <c r="U1136" s="7"/>
      <c r="V1136" s="7">
        <v>0</v>
      </c>
      <c r="W1136" s="7">
        <v>0</v>
      </c>
      <c r="X1136" s="7">
        <v>0</v>
      </c>
      <c r="Y1136" s="7"/>
      <c r="Z1136" s="7">
        <v>0</v>
      </c>
      <c r="AA1136" s="7">
        <v>0</v>
      </c>
      <c r="AB1136" s="7">
        <v>0</v>
      </c>
      <c r="AC1136" s="7"/>
      <c r="AD1136" s="7">
        <v>0</v>
      </c>
      <c r="AE1136" s="7">
        <v>0</v>
      </c>
      <c r="AF1136" s="7">
        <v>0</v>
      </c>
      <c r="AG1136" s="29">
        <v>0</v>
      </c>
      <c r="AH1136" s="7">
        <v>0</v>
      </c>
      <c r="AI1136" s="7">
        <v>0</v>
      </c>
      <c r="AJ1136" s="7">
        <v>0</v>
      </c>
      <c r="AK1136" s="29">
        <v>0</v>
      </c>
      <c r="AL1136" s="7">
        <v>0</v>
      </c>
      <c r="AM1136" s="105">
        <v>0</v>
      </c>
      <c r="AN1136" s="7">
        <v>0</v>
      </c>
      <c r="AO1136" s="11">
        <v>0</v>
      </c>
      <c r="AP1136" s="105">
        <v>0</v>
      </c>
      <c r="AQ1136" s="11">
        <v>0</v>
      </c>
      <c r="AR1136" s="11">
        <v>0</v>
      </c>
      <c r="AS1136" s="11">
        <v>0</v>
      </c>
      <c r="AT1136" s="11">
        <v>0</v>
      </c>
      <c r="AU1136" s="11">
        <v>0</v>
      </c>
      <c r="AV1136" s="11">
        <v>0</v>
      </c>
      <c r="AW1136" s="11">
        <v>0</v>
      </c>
      <c r="AX1136" s="11">
        <v>0</v>
      </c>
      <c r="AZ1136" s="11">
        <v>0</v>
      </c>
      <c r="BA1136" s="11">
        <v>0</v>
      </c>
    </row>
    <row r="1137" spans="1:53" hidden="1" x14ac:dyDescent="0.25">
      <c r="A1137">
        <v>8</v>
      </c>
      <c r="B1137" t="str">
        <f t="shared" si="129"/>
        <v>WR-8814</v>
      </c>
      <c r="C1137" s="2" t="s">
        <v>318</v>
      </c>
      <c r="D1137" s="2" t="str">
        <f t="shared" si="130"/>
        <v>8</v>
      </c>
      <c r="E1137" s="2" t="str">
        <f t="shared" si="131"/>
        <v>88</v>
      </c>
      <c r="F1137" s="2" t="str">
        <f t="shared" si="132"/>
        <v>881</v>
      </c>
      <c r="G1137" s="1" t="s">
        <v>818</v>
      </c>
      <c r="H1137" s="7">
        <v>0</v>
      </c>
      <c r="I1137" s="7"/>
      <c r="J1137" s="7">
        <v>0</v>
      </c>
      <c r="K1137" s="7">
        <v>0</v>
      </c>
      <c r="L1137" s="7">
        <v>0</v>
      </c>
      <c r="M1137" s="7"/>
      <c r="N1137" s="7">
        <v>0</v>
      </c>
      <c r="O1137" s="7">
        <v>0</v>
      </c>
      <c r="P1137" s="7">
        <v>0</v>
      </c>
      <c r="Q1137" s="7"/>
      <c r="R1137" s="7">
        <v>0</v>
      </c>
      <c r="S1137" s="7">
        <v>0</v>
      </c>
      <c r="T1137" s="7">
        <v>0</v>
      </c>
      <c r="U1137" s="7"/>
      <c r="V1137" s="7">
        <v>0</v>
      </c>
      <c r="W1137" s="7">
        <v>0</v>
      </c>
      <c r="X1137" s="7">
        <v>0</v>
      </c>
      <c r="Y1137" s="7"/>
      <c r="Z1137" s="7">
        <v>0</v>
      </c>
      <c r="AA1137" s="7">
        <v>0</v>
      </c>
      <c r="AB1137" s="7">
        <v>0</v>
      </c>
      <c r="AC1137" s="7"/>
      <c r="AD1137" s="7">
        <v>0</v>
      </c>
      <c r="AE1137" s="7">
        <v>0</v>
      </c>
      <c r="AF1137" s="7">
        <v>0</v>
      </c>
      <c r="AG1137" s="29">
        <v>0</v>
      </c>
      <c r="AH1137" s="7">
        <v>0</v>
      </c>
      <c r="AI1137" s="7">
        <v>0</v>
      </c>
      <c r="AJ1137" s="7">
        <v>0</v>
      </c>
      <c r="AK1137" s="29">
        <v>0</v>
      </c>
      <c r="AL1137" s="7">
        <v>0</v>
      </c>
      <c r="AM1137" s="105">
        <v>0</v>
      </c>
      <c r="AN1137" s="7">
        <v>0</v>
      </c>
      <c r="AO1137" s="11">
        <v>0</v>
      </c>
      <c r="AP1137" s="105">
        <v>0</v>
      </c>
      <c r="AQ1137" s="11">
        <v>0</v>
      </c>
      <c r="AR1137" s="11">
        <v>0</v>
      </c>
      <c r="AS1137" s="11">
        <v>0</v>
      </c>
      <c r="AT1137" s="11">
        <v>0</v>
      </c>
      <c r="AU1137" s="11">
        <v>0</v>
      </c>
      <c r="AV1137" s="11">
        <v>0</v>
      </c>
      <c r="AW1137" s="11">
        <v>0</v>
      </c>
      <c r="AX1137" s="11">
        <v>0</v>
      </c>
      <c r="AZ1137" s="11">
        <v>0</v>
      </c>
      <c r="BA1137" s="11">
        <v>0</v>
      </c>
    </row>
    <row r="1138" spans="1:53" hidden="1" x14ac:dyDescent="0.25">
      <c r="A1138">
        <v>8</v>
      </c>
      <c r="B1138" t="str">
        <f t="shared" si="129"/>
        <v>WR-8815</v>
      </c>
      <c r="C1138" s="2" t="s">
        <v>318</v>
      </c>
      <c r="D1138" s="2" t="str">
        <f t="shared" si="130"/>
        <v>8</v>
      </c>
      <c r="E1138" s="2" t="str">
        <f t="shared" si="131"/>
        <v>88</v>
      </c>
      <c r="F1138" s="2" t="str">
        <f t="shared" si="132"/>
        <v>881</v>
      </c>
      <c r="G1138" s="1" t="s">
        <v>819</v>
      </c>
      <c r="H1138" s="7">
        <v>0</v>
      </c>
      <c r="I1138" s="7"/>
      <c r="J1138" s="7">
        <v>0</v>
      </c>
      <c r="K1138" s="7">
        <v>0</v>
      </c>
      <c r="L1138" s="7">
        <v>0</v>
      </c>
      <c r="M1138" s="7"/>
      <c r="N1138" s="7">
        <v>0</v>
      </c>
      <c r="O1138" s="7">
        <v>0</v>
      </c>
      <c r="P1138" s="7">
        <v>0</v>
      </c>
      <c r="Q1138" s="7"/>
      <c r="R1138" s="7">
        <v>0</v>
      </c>
      <c r="S1138" s="7">
        <v>0</v>
      </c>
      <c r="T1138" s="7">
        <v>0</v>
      </c>
      <c r="U1138" s="7"/>
      <c r="V1138" s="7">
        <v>0</v>
      </c>
      <c r="W1138" s="7">
        <v>0</v>
      </c>
      <c r="X1138" s="7">
        <v>0</v>
      </c>
      <c r="Y1138" s="7"/>
      <c r="Z1138" s="7">
        <v>0</v>
      </c>
      <c r="AA1138" s="7">
        <v>0</v>
      </c>
      <c r="AB1138" s="7">
        <v>0</v>
      </c>
      <c r="AC1138" s="7"/>
      <c r="AD1138" s="7">
        <v>0</v>
      </c>
      <c r="AE1138" s="7">
        <v>0</v>
      </c>
      <c r="AF1138" s="7">
        <v>0</v>
      </c>
      <c r="AG1138" s="29">
        <v>0</v>
      </c>
      <c r="AH1138" s="7">
        <v>0</v>
      </c>
      <c r="AI1138" s="7">
        <v>0</v>
      </c>
      <c r="AJ1138" s="7">
        <v>0</v>
      </c>
      <c r="AK1138" s="29">
        <v>0</v>
      </c>
      <c r="AL1138" s="7">
        <v>0</v>
      </c>
      <c r="AM1138" s="105">
        <v>0</v>
      </c>
      <c r="AN1138" s="7">
        <v>0</v>
      </c>
      <c r="AO1138" s="11">
        <v>0</v>
      </c>
      <c r="AP1138" s="105">
        <v>0</v>
      </c>
      <c r="AQ1138" s="11">
        <v>0</v>
      </c>
      <c r="AR1138" s="11">
        <v>0</v>
      </c>
      <c r="AS1138" s="11">
        <v>0</v>
      </c>
      <c r="AT1138" s="11">
        <v>0</v>
      </c>
      <c r="AU1138" s="11">
        <v>0</v>
      </c>
      <c r="AV1138" s="11">
        <v>0</v>
      </c>
      <c r="AW1138" s="11">
        <v>0</v>
      </c>
      <c r="AX1138" s="11">
        <v>0</v>
      </c>
      <c r="AZ1138" s="11">
        <v>0</v>
      </c>
      <c r="BA1138" s="11">
        <v>0</v>
      </c>
    </row>
    <row r="1139" spans="1:53" hidden="1" x14ac:dyDescent="0.25">
      <c r="A1139">
        <v>8</v>
      </c>
      <c r="B1139" t="str">
        <f t="shared" si="129"/>
        <v>WR-8816</v>
      </c>
      <c r="C1139" s="2" t="s">
        <v>318</v>
      </c>
      <c r="D1139" s="2" t="str">
        <f t="shared" si="130"/>
        <v>8</v>
      </c>
      <c r="E1139" s="2" t="str">
        <f t="shared" si="131"/>
        <v>88</v>
      </c>
      <c r="F1139" s="2" t="str">
        <f t="shared" si="132"/>
        <v>881</v>
      </c>
      <c r="G1139" s="1" t="s">
        <v>820</v>
      </c>
      <c r="H1139" s="7">
        <v>0</v>
      </c>
      <c r="I1139" s="7"/>
      <c r="J1139" s="7">
        <v>0</v>
      </c>
      <c r="K1139" s="7">
        <v>0</v>
      </c>
      <c r="L1139" s="7">
        <v>0</v>
      </c>
      <c r="M1139" s="7"/>
      <c r="N1139" s="7">
        <v>0</v>
      </c>
      <c r="O1139" s="7">
        <v>0</v>
      </c>
      <c r="P1139" s="7">
        <v>0</v>
      </c>
      <c r="Q1139" s="7"/>
      <c r="R1139" s="7">
        <v>0</v>
      </c>
      <c r="S1139" s="7">
        <v>0</v>
      </c>
      <c r="T1139" s="7">
        <v>0</v>
      </c>
      <c r="U1139" s="7"/>
      <c r="V1139" s="7">
        <v>0</v>
      </c>
      <c r="W1139" s="7">
        <v>0</v>
      </c>
      <c r="X1139" s="7">
        <v>0</v>
      </c>
      <c r="Y1139" s="7"/>
      <c r="Z1139" s="7">
        <v>0</v>
      </c>
      <c r="AA1139" s="7">
        <v>0</v>
      </c>
      <c r="AB1139" s="7">
        <v>0</v>
      </c>
      <c r="AC1139" s="7"/>
      <c r="AD1139" s="7">
        <v>0</v>
      </c>
      <c r="AE1139" s="7">
        <v>0</v>
      </c>
      <c r="AF1139" s="7">
        <v>0</v>
      </c>
      <c r="AG1139" s="29">
        <v>0</v>
      </c>
      <c r="AH1139" s="7">
        <v>0</v>
      </c>
      <c r="AI1139" s="7">
        <v>0</v>
      </c>
      <c r="AJ1139" s="7">
        <v>0</v>
      </c>
      <c r="AK1139" s="29">
        <v>0</v>
      </c>
      <c r="AL1139" s="7">
        <v>0</v>
      </c>
      <c r="AM1139" s="105">
        <v>0</v>
      </c>
      <c r="AN1139" s="7">
        <v>0</v>
      </c>
      <c r="AO1139" s="11">
        <v>0</v>
      </c>
      <c r="AP1139" s="105">
        <v>0</v>
      </c>
      <c r="AQ1139" s="11">
        <v>0</v>
      </c>
      <c r="AR1139" s="11">
        <v>0</v>
      </c>
      <c r="AS1139" s="11">
        <v>0</v>
      </c>
      <c r="AT1139" s="11">
        <v>0</v>
      </c>
      <c r="AU1139" s="11">
        <v>0</v>
      </c>
      <c r="AV1139" s="11">
        <v>0</v>
      </c>
      <c r="AW1139" s="11">
        <v>0</v>
      </c>
      <c r="AX1139" s="11">
        <v>0</v>
      </c>
      <c r="AZ1139" s="11">
        <v>0</v>
      </c>
      <c r="BA1139" s="11">
        <v>0</v>
      </c>
    </row>
    <row r="1140" spans="1:53" hidden="1" x14ac:dyDescent="0.25">
      <c r="A1140">
        <v>8</v>
      </c>
      <c r="B1140" t="str">
        <f t="shared" si="129"/>
        <v>WR-8817</v>
      </c>
      <c r="C1140" s="2" t="s">
        <v>318</v>
      </c>
      <c r="D1140" s="2" t="str">
        <f t="shared" si="130"/>
        <v>8</v>
      </c>
      <c r="E1140" s="2" t="str">
        <f t="shared" si="131"/>
        <v>88</v>
      </c>
      <c r="F1140" s="2" t="str">
        <f t="shared" si="132"/>
        <v>881</v>
      </c>
      <c r="G1140" s="1" t="s">
        <v>1432</v>
      </c>
      <c r="H1140" s="7">
        <v>0</v>
      </c>
      <c r="I1140" s="7"/>
      <c r="J1140" s="7">
        <v>0</v>
      </c>
      <c r="K1140" s="7">
        <v>0</v>
      </c>
      <c r="L1140" s="7">
        <v>0</v>
      </c>
      <c r="M1140" s="7"/>
      <c r="N1140" s="7">
        <v>0</v>
      </c>
      <c r="O1140" s="7">
        <v>0</v>
      </c>
      <c r="P1140" s="7">
        <v>0</v>
      </c>
      <c r="Q1140" s="7"/>
      <c r="R1140" s="7">
        <v>0</v>
      </c>
      <c r="S1140" s="7">
        <v>0</v>
      </c>
      <c r="T1140" s="7">
        <v>0</v>
      </c>
      <c r="U1140" s="7"/>
      <c r="V1140" s="7">
        <v>0</v>
      </c>
      <c r="W1140" s="7">
        <v>0</v>
      </c>
      <c r="X1140" s="7">
        <v>0</v>
      </c>
      <c r="Y1140" s="7"/>
      <c r="Z1140" s="7">
        <v>0</v>
      </c>
      <c r="AA1140" s="7">
        <v>0</v>
      </c>
      <c r="AB1140" s="7">
        <v>0</v>
      </c>
      <c r="AC1140" s="7"/>
      <c r="AD1140" s="7">
        <v>0</v>
      </c>
      <c r="AE1140" s="7">
        <v>0</v>
      </c>
      <c r="AF1140" s="7">
        <v>0</v>
      </c>
      <c r="AG1140" s="29">
        <v>0</v>
      </c>
      <c r="AH1140" s="7">
        <v>0</v>
      </c>
      <c r="AI1140" s="7">
        <v>0</v>
      </c>
      <c r="AJ1140" s="7">
        <v>0</v>
      </c>
      <c r="AK1140" s="29">
        <v>0</v>
      </c>
      <c r="AL1140" s="7">
        <v>0</v>
      </c>
      <c r="AM1140" s="105">
        <v>0</v>
      </c>
      <c r="AN1140" s="7">
        <v>0</v>
      </c>
      <c r="AO1140" s="11">
        <v>0</v>
      </c>
      <c r="AP1140" s="105">
        <v>0</v>
      </c>
      <c r="AQ1140" s="11">
        <v>0</v>
      </c>
      <c r="AR1140" s="11">
        <v>0</v>
      </c>
      <c r="AS1140" s="11">
        <v>0</v>
      </c>
      <c r="AT1140" s="11">
        <v>0</v>
      </c>
      <c r="AU1140" s="11">
        <v>0</v>
      </c>
      <c r="AV1140" s="11">
        <v>0</v>
      </c>
      <c r="AW1140" s="11">
        <v>0</v>
      </c>
      <c r="AX1140" s="11">
        <v>0</v>
      </c>
      <c r="AZ1140" s="11">
        <v>0</v>
      </c>
      <c r="BA1140" s="11">
        <v>0</v>
      </c>
    </row>
    <row r="1141" spans="1:53" hidden="1" x14ac:dyDescent="0.25">
      <c r="A1141">
        <v>8</v>
      </c>
      <c r="B1141" t="str">
        <f t="shared" si="129"/>
        <v>WR-8821</v>
      </c>
      <c r="C1141" s="2" t="s">
        <v>318</v>
      </c>
      <c r="D1141" s="2" t="str">
        <f t="shared" si="130"/>
        <v>8</v>
      </c>
      <c r="E1141" s="2" t="str">
        <f t="shared" si="131"/>
        <v>88</v>
      </c>
      <c r="F1141" s="2" t="str">
        <f t="shared" si="132"/>
        <v>882</v>
      </c>
      <c r="G1141" s="1" t="s">
        <v>821</v>
      </c>
      <c r="H1141" s="7">
        <v>0</v>
      </c>
      <c r="I1141" s="7"/>
      <c r="J1141" s="7">
        <v>0</v>
      </c>
      <c r="K1141" s="7">
        <v>0</v>
      </c>
      <c r="L1141" s="7">
        <v>0</v>
      </c>
      <c r="M1141" s="7"/>
      <c r="N1141" s="7">
        <v>0</v>
      </c>
      <c r="O1141" s="7">
        <v>0</v>
      </c>
      <c r="P1141" s="7">
        <v>0</v>
      </c>
      <c r="Q1141" s="7"/>
      <c r="R1141" s="7">
        <v>0</v>
      </c>
      <c r="S1141" s="7">
        <v>0</v>
      </c>
      <c r="T1141" s="7">
        <v>0</v>
      </c>
      <c r="U1141" s="7"/>
      <c r="V1141" s="7">
        <v>0</v>
      </c>
      <c r="W1141" s="7">
        <v>0</v>
      </c>
      <c r="X1141" s="7">
        <v>0</v>
      </c>
      <c r="Y1141" s="7"/>
      <c r="Z1141" s="7">
        <v>0</v>
      </c>
      <c r="AA1141" s="7">
        <v>0</v>
      </c>
      <c r="AB1141" s="7">
        <v>0</v>
      </c>
      <c r="AC1141" s="7"/>
      <c r="AD1141" s="7">
        <v>0</v>
      </c>
      <c r="AE1141" s="7">
        <v>0</v>
      </c>
      <c r="AF1141" s="7">
        <v>0</v>
      </c>
      <c r="AG1141" s="29">
        <v>0</v>
      </c>
      <c r="AH1141" s="7">
        <v>0</v>
      </c>
      <c r="AI1141" s="7">
        <v>0</v>
      </c>
      <c r="AJ1141" s="7">
        <v>0</v>
      </c>
      <c r="AK1141" s="29">
        <v>0</v>
      </c>
      <c r="AL1141" s="7">
        <v>0</v>
      </c>
      <c r="AM1141" s="105">
        <v>0</v>
      </c>
      <c r="AN1141" s="7">
        <v>0</v>
      </c>
      <c r="AO1141" s="11">
        <v>0</v>
      </c>
      <c r="AP1141" s="105">
        <v>0</v>
      </c>
      <c r="AQ1141" s="11">
        <v>0</v>
      </c>
      <c r="AR1141" s="11">
        <v>0</v>
      </c>
      <c r="AS1141" s="11">
        <v>0</v>
      </c>
      <c r="AT1141" s="11">
        <v>0</v>
      </c>
      <c r="AU1141" s="11">
        <v>0</v>
      </c>
      <c r="AV1141" s="11">
        <v>0</v>
      </c>
      <c r="AW1141" s="11">
        <v>0</v>
      </c>
      <c r="AX1141" s="11">
        <v>0</v>
      </c>
      <c r="AZ1141" s="11">
        <v>0</v>
      </c>
      <c r="BA1141" s="11">
        <v>0</v>
      </c>
    </row>
    <row r="1142" spans="1:53" hidden="1" x14ac:dyDescent="0.25">
      <c r="A1142">
        <v>8</v>
      </c>
      <c r="B1142" t="str">
        <f t="shared" si="129"/>
        <v>WR-8822</v>
      </c>
      <c r="C1142" s="2" t="s">
        <v>318</v>
      </c>
      <c r="D1142" s="2" t="str">
        <f t="shared" si="130"/>
        <v>8</v>
      </c>
      <c r="E1142" s="2" t="str">
        <f t="shared" si="131"/>
        <v>88</v>
      </c>
      <c r="F1142" s="2" t="str">
        <f t="shared" si="132"/>
        <v>882</v>
      </c>
      <c r="G1142" s="1" t="s">
        <v>822</v>
      </c>
      <c r="H1142" s="7">
        <v>0</v>
      </c>
      <c r="I1142" s="7"/>
      <c r="J1142" s="7">
        <v>0</v>
      </c>
      <c r="K1142" s="7">
        <v>0</v>
      </c>
      <c r="L1142" s="7">
        <v>0</v>
      </c>
      <c r="M1142" s="7"/>
      <c r="N1142" s="7">
        <v>0</v>
      </c>
      <c r="O1142" s="7">
        <v>0</v>
      </c>
      <c r="P1142" s="7">
        <v>0</v>
      </c>
      <c r="Q1142" s="7"/>
      <c r="R1142" s="7">
        <v>0</v>
      </c>
      <c r="S1142" s="7">
        <v>0</v>
      </c>
      <c r="T1142" s="7">
        <v>0</v>
      </c>
      <c r="U1142" s="7"/>
      <c r="V1142" s="7">
        <v>0</v>
      </c>
      <c r="W1142" s="7">
        <v>0</v>
      </c>
      <c r="X1142" s="7">
        <v>0</v>
      </c>
      <c r="Y1142" s="7"/>
      <c r="Z1142" s="7">
        <v>0</v>
      </c>
      <c r="AA1142" s="7">
        <v>0</v>
      </c>
      <c r="AB1142" s="7">
        <v>0</v>
      </c>
      <c r="AC1142" s="7"/>
      <c r="AD1142" s="7">
        <v>0</v>
      </c>
      <c r="AE1142" s="7">
        <v>0</v>
      </c>
      <c r="AF1142" s="7">
        <v>0</v>
      </c>
      <c r="AG1142" s="29">
        <v>0</v>
      </c>
      <c r="AH1142" s="7">
        <v>0</v>
      </c>
      <c r="AI1142" s="7">
        <v>0</v>
      </c>
      <c r="AJ1142" s="7">
        <v>0</v>
      </c>
      <c r="AK1142" s="29">
        <v>0</v>
      </c>
      <c r="AL1142" s="7">
        <v>0</v>
      </c>
      <c r="AM1142" s="105">
        <v>0</v>
      </c>
      <c r="AN1142" s="7">
        <v>0</v>
      </c>
      <c r="AO1142" s="11">
        <v>0</v>
      </c>
      <c r="AP1142" s="105">
        <v>0</v>
      </c>
      <c r="AQ1142" s="11">
        <v>0</v>
      </c>
      <c r="AR1142" s="11">
        <v>0</v>
      </c>
      <c r="AS1142" s="11">
        <v>0</v>
      </c>
      <c r="AT1142" s="11">
        <v>0</v>
      </c>
      <c r="AU1142" s="11">
        <v>0</v>
      </c>
      <c r="AV1142" s="11">
        <v>0</v>
      </c>
      <c r="AW1142" s="11">
        <v>0</v>
      </c>
      <c r="AX1142" s="11">
        <v>0</v>
      </c>
      <c r="AZ1142" s="11">
        <v>0</v>
      </c>
      <c r="BA1142" s="11">
        <v>0</v>
      </c>
    </row>
    <row r="1143" spans="1:53" hidden="1" x14ac:dyDescent="0.25">
      <c r="A1143">
        <v>8</v>
      </c>
      <c r="B1143" t="str">
        <f t="shared" si="129"/>
        <v>WR-8823</v>
      </c>
      <c r="C1143" s="2" t="s">
        <v>318</v>
      </c>
      <c r="D1143" s="2" t="str">
        <f t="shared" si="130"/>
        <v>8</v>
      </c>
      <c r="E1143" s="2" t="str">
        <f t="shared" si="131"/>
        <v>88</v>
      </c>
      <c r="F1143" s="2" t="str">
        <f t="shared" si="132"/>
        <v>882</v>
      </c>
      <c r="G1143" s="1" t="s">
        <v>823</v>
      </c>
      <c r="H1143" s="7">
        <v>0</v>
      </c>
      <c r="I1143" s="7"/>
      <c r="J1143" s="7">
        <v>0</v>
      </c>
      <c r="K1143" s="7">
        <v>0</v>
      </c>
      <c r="L1143" s="7">
        <v>0</v>
      </c>
      <c r="M1143" s="7"/>
      <c r="N1143" s="7">
        <v>0</v>
      </c>
      <c r="O1143" s="7">
        <v>0</v>
      </c>
      <c r="P1143" s="7">
        <v>0</v>
      </c>
      <c r="Q1143" s="7"/>
      <c r="R1143" s="7">
        <v>0</v>
      </c>
      <c r="S1143" s="7">
        <v>0</v>
      </c>
      <c r="T1143" s="7">
        <v>0</v>
      </c>
      <c r="U1143" s="7"/>
      <c r="V1143" s="7">
        <v>0</v>
      </c>
      <c r="W1143" s="7">
        <v>0</v>
      </c>
      <c r="X1143" s="7">
        <v>0</v>
      </c>
      <c r="Y1143" s="7"/>
      <c r="Z1143" s="7">
        <v>0</v>
      </c>
      <c r="AA1143" s="7">
        <v>0</v>
      </c>
      <c r="AB1143" s="7">
        <v>0</v>
      </c>
      <c r="AC1143" s="7"/>
      <c r="AD1143" s="7">
        <v>0</v>
      </c>
      <c r="AE1143" s="7">
        <v>0</v>
      </c>
      <c r="AF1143" s="7">
        <v>0</v>
      </c>
      <c r="AG1143" s="29">
        <v>0</v>
      </c>
      <c r="AH1143" s="7">
        <v>0</v>
      </c>
      <c r="AI1143" s="7">
        <v>0</v>
      </c>
      <c r="AJ1143" s="7">
        <v>0</v>
      </c>
      <c r="AK1143" s="29">
        <v>0</v>
      </c>
      <c r="AL1143" s="7">
        <v>0</v>
      </c>
      <c r="AM1143" s="105">
        <v>0</v>
      </c>
      <c r="AN1143" s="7">
        <v>0</v>
      </c>
      <c r="AO1143" s="11">
        <v>0</v>
      </c>
      <c r="AP1143" s="105">
        <v>0</v>
      </c>
      <c r="AQ1143" s="11">
        <v>0</v>
      </c>
      <c r="AR1143" s="11">
        <v>0</v>
      </c>
      <c r="AS1143" s="11">
        <v>0</v>
      </c>
      <c r="AT1143" s="11">
        <v>0</v>
      </c>
      <c r="AU1143" s="11">
        <v>0</v>
      </c>
      <c r="AV1143" s="11">
        <v>0</v>
      </c>
      <c r="AW1143" s="11">
        <v>720.6265699999999</v>
      </c>
      <c r="AX1143" s="11">
        <v>720.6265699999999</v>
      </c>
      <c r="AZ1143" s="11">
        <v>0</v>
      </c>
      <c r="BA1143" s="11">
        <v>93.192979999999991</v>
      </c>
    </row>
    <row r="1144" spans="1:53" hidden="1" x14ac:dyDescent="0.25">
      <c r="A1144">
        <v>8</v>
      </c>
      <c r="B1144" t="str">
        <f t="shared" si="129"/>
        <v>WR-8824</v>
      </c>
      <c r="C1144" s="2" t="s">
        <v>318</v>
      </c>
      <c r="D1144" s="2" t="str">
        <f t="shared" si="130"/>
        <v>8</v>
      </c>
      <c r="E1144" s="2" t="str">
        <f t="shared" si="131"/>
        <v>88</v>
      </c>
      <c r="F1144" s="2" t="str">
        <f t="shared" si="132"/>
        <v>882</v>
      </c>
      <c r="G1144" s="1" t="s">
        <v>824</v>
      </c>
      <c r="H1144" s="7">
        <v>0</v>
      </c>
      <c r="I1144" s="7"/>
      <c r="J1144" s="7">
        <v>0</v>
      </c>
      <c r="K1144" s="7">
        <v>0</v>
      </c>
      <c r="L1144" s="7">
        <v>0</v>
      </c>
      <c r="M1144" s="7"/>
      <c r="N1144" s="7">
        <v>0</v>
      </c>
      <c r="O1144" s="7">
        <v>0</v>
      </c>
      <c r="P1144" s="7">
        <v>0</v>
      </c>
      <c r="Q1144" s="7"/>
      <c r="R1144" s="7">
        <v>0</v>
      </c>
      <c r="S1144" s="7">
        <v>0</v>
      </c>
      <c r="T1144" s="7">
        <v>0</v>
      </c>
      <c r="U1144" s="7"/>
      <c r="V1144" s="7">
        <v>0</v>
      </c>
      <c r="W1144" s="7">
        <v>0</v>
      </c>
      <c r="X1144" s="7">
        <v>0</v>
      </c>
      <c r="Y1144" s="7"/>
      <c r="Z1144" s="7">
        <v>0</v>
      </c>
      <c r="AA1144" s="7">
        <v>0</v>
      </c>
      <c r="AB1144" s="7">
        <v>0</v>
      </c>
      <c r="AC1144" s="7"/>
      <c r="AD1144" s="7">
        <v>0</v>
      </c>
      <c r="AE1144" s="7">
        <v>0</v>
      </c>
      <c r="AF1144" s="7">
        <v>0</v>
      </c>
      <c r="AG1144" s="29">
        <v>0</v>
      </c>
      <c r="AH1144" s="7">
        <v>0</v>
      </c>
      <c r="AI1144" s="7">
        <v>0</v>
      </c>
      <c r="AJ1144" s="7">
        <v>0</v>
      </c>
      <c r="AK1144" s="29">
        <v>0</v>
      </c>
      <c r="AL1144" s="7">
        <v>0</v>
      </c>
      <c r="AM1144" s="105">
        <v>0</v>
      </c>
      <c r="AN1144" s="7">
        <v>0</v>
      </c>
      <c r="AO1144" s="11">
        <v>0</v>
      </c>
      <c r="AP1144" s="105">
        <v>0</v>
      </c>
      <c r="AQ1144" s="11">
        <v>0</v>
      </c>
      <c r="AR1144" s="11">
        <v>0</v>
      </c>
      <c r="AS1144" s="11">
        <v>0</v>
      </c>
      <c r="AT1144" s="11">
        <v>0</v>
      </c>
      <c r="AU1144" s="11">
        <v>0</v>
      </c>
      <c r="AV1144" s="11">
        <v>0</v>
      </c>
      <c r="AW1144" s="11">
        <v>0</v>
      </c>
      <c r="AX1144" s="11">
        <v>0</v>
      </c>
      <c r="AZ1144" s="11">
        <v>0</v>
      </c>
      <c r="BA1144" s="11">
        <v>0</v>
      </c>
    </row>
    <row r="1145" spans="1:53" hidden="1" x14ac:dyDescent="0.25">
      <c r="A1145">
        <v>8</v>
      </c>
      <c r="B1145" t="str">
        <f t="shared" si="129"/>
        <v>WR-8830</v>
      </c>
      <c r="C1145" s="2" t="s">
        <v>318</v>
      </c>
      <c r="D1145" s="2" t="str">
        <f t="shared" si="130"/>
        <v>8</v>
      </c>
      <c r="E1145" s="2" t="str">
        <f t="shared" si="131"/>
        <v>88</v>
      </c>
      <c r="F1145" s="2" t="str">
        <f t="shared" si="132"/>
        <v>883</v>
      </c>
      <c r="G1145" s="1" t="s">
        <v>3549</v>
      </c>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29"/>
      <c r="AH1145" s="7"/>
      <c r="AI1145" s="7"/>
      <c r="AJ1145" s="7"/>
      <c r="AK1145" s="29"/>
      <c r="AL1145" s="7"/>
      <c r="AM1145" s="105"/>
      <c r="AN1145" s="7"/>
      <c r="AO1145" s="11"/>
      <c r="AP1145" s="105"/>
      <c r="AQ1145" s="11"/>
      <c r="AR1145" s="11"/>
      <c r="AS1145" s="11"/>
      <c r="AT1145" s="11"/>
      <c r="AU1145" s="11">
        <v>0</v>
      </c>
      <c r="AV1145" s="11">
        <v>0</v>
      </c>
      <c r="AW1145" s="11">
        <v>0</v>
      </c>
      <c r="AX1145" s="11">
        <v>0</v>
      </c>
      <c r="AZ1145" s="11">
        <v>0</v>
      </c>
      <c r="BA1145" s="11">
        <v>0</v>
      </c>
    </row>
    <row r="1146" spans="1:53" hidden="1" x14ac:dyDescent="0.25">
      <c r="A1146">
        <v>8</v>
      </c>
      <c r="B1146" t="str">
        <f t="shared" si="129"/>
        <v>WR-8911</v>
      </c>
      <c r="C1146" s="2" t="s">
        <v>318</v>
      </c>
      <c r="D1146" s="2" t="str">
        <f t="shared" si="130"/>
        <v>8</v>
      </c>
      <c r="E1146" s="2" t="str">
        <f t="shared" si="131"/>
        <v>89</v>
      </c>
      <c r="F1146" s="2" t="str">
        <f t="shared" si="132"/>
        <v>891</v>
      </c>
      <c r="G1146" s="1" t="s">
        <v>826</v>
      </c>
      <c r="H1146" s="7">
        <v>0</v>
      </c>
      <c r="I1146" s="7"/>
      <c r="J1146" s="7">
        <v>0</v>
      </c>
      <c r="K1146" s="7">
        <v>0</v>
      </c>
      <c r="L1146" s="7">
        <v>0</v>
      </c>
      <c r="M1146" s="7"/>
      <c r="N1146" s="7">
        <v>0</v>
      </c>
      <c r="O1146" s="7">
        <v>0</v>
      </c>
      <c r="P1146" s="7">
        <v>0</v>
      </c>
      <c r="Q1146" s="7"/>
      <c r="R1146" s="7">
        <v>0</v>
      </c>
      <c r="S1146" s="7">
        <v>0</v>
      </c>
      <c r="T1146" s="7">
        <v>0</v>
      </c>
      <c r="U1146" s="7"/>
      <c r="V1146" s="7">
        <v>0</v>
      </c>
      <c r="W1146" s="7">
        <v>0</v>
      </c>
      <c r="X1146" s="7">
        <v>0</v>
      </c>
      <c r="Y1146" s="7"/>
      <c r="Z1146" s="7">
        <v>0</v>
      </c>
      <c r="AA1146" s="7">
        <v>0</v>
      </c>
      <c r="AB1146" s="7">
        <v>0</v>
      </c>
      <c r="AC1146" s="7"/>
      <c r="AD1146" s="7">
        <v>0</v>
      </c>
      <c r="AE1146" s="7">
        <v>0</v>
      </c>
      <c r="AF1146" s="7">
        <v>0</v>
      </c>
      <c r="AG1146" s="29">
        <v>0</v>
      </c>
      <c r="AH1146" s="7">
        <v>0</v>
      </c>
      <c r="AI1146" s="7">
        <v>0</v>
      </c>
      <c r="AJ1146" s="7">
        <v>0</v>
      </c>
      <c r="AK1146" s="29">
        <v>0</v>
      </c>
      <c r="AL1146" s="7">
        <v>0</v>
      </c>
      <c r="AM1146" s="105">
        <v>0</v>
      </c>
      <c r="AN1146" s="7">
        <v>0</v>
      </c>
      <c r="AO1146" s="11">
        <v>0</v>
      </c>
      <c r="AP1146" s="105">
        <v>0</v>
      </c>
      <c r="AQ1146" s="11">
        <v>0</v>
      </c>
      <c r="AR1146" s="11">
        <v>0</v>
      </c>
      <c r="AS1146" s="11">
        <v>0</v>
      </c>
      <c r="AT1146" s="11">
        <v>0</v>
      </c>
      <c r="AU1146" s="11">
        <v>0</v>
      </c>
      <c r="AV1146" s="11">
        <v>0</v>
      </c>
      <c r="AW1146" s="11">
        <v>0</v>
      </c>
      <c r="AX1146" s="11">
        <v>0</v>
      </c>
      <c r="AZ1146" s="11">
        <v>0</v>
      </c>
      <c r="BA1146" s="11">
        <v>0</v>
      </c>
    </row>
    <row r="1147" spans="1:53" hidden="1" x14ac:dyDescent="0.25">
      <c r="A1147">
        <v>8</v>
      </c>
      <c r="B1147" t="str">
        <f t="shared" si="129"/>
        <v>WR-8912</v>
      </c>
      <c r="C1147" s="2" t="s">
        <v>318</v>
      </c>
      <c r="D1147" s="2" t="str">
        <f t="shared" si="130"/>
        <v>8</v>
      </c>
      <c r="E1147" s="2" t="str">
        <f t="shared" si="131"/>
        <v>89</v>
      </c>
      <c r="F1147" s="2" t="str">
        <f t="shared" si="132"/>
        <v>891</v>
      </c>
      <c r="G1147" s="1" t="s">
        <v>827</v>
      </c>
      <c r="H1147" s="7">
        <v>0</v>
      </c>
      <c r="I1147" s="7"/>
      <c r="J1147" s="7">
        <v>0</v>
      </c>
      <c r="K1147" s="7">
        <v>0</v>
      </c>
      <c r="L1147" s="7">
        <v>0</v>
      </c>
      <c r="M1147" s="7"/>
      <c r="N1147" s="7">
        <v>0</v>
      </c>
      <c r="O1147" s="7">
        <v>0</v>
      </c>
      <c r="P1147" s="7">
        <v>0</v>
      </c>
      <c r="Q1147" s="7"/>
      <c r="R1147" s="7">
        <v>0</v>
      </c>
      <c r="S1147" s="7">
        <v>0</v>
      </c>
      <c r="T1147" s="7">
        <v>0</v>
      </c>
      <c r="U1147" s="7"/>
      <c r="V1147" s="7">
        <v>0</v>
      </c>
      <c r="W1147" s="7">
        <v>0</v>
      </c>
      <c r="X1147" s="7">
        <v>0</v>
      </c>
      <c r="Y1147" s="7"/>
      <c r="Z1147" s="7">
        <v>0</v>
      </c>
      <c r="AA1147" s="7">
        <v>0</v>
      </c>
      <c r="AB1147" s="7">
        <v>0</v>
      </c>
      <c r="AC1147" s="7"/>
      <c r="AD1147" s="7">
        <v>0</v>
      </c>
      <c r="AE1147" s="7">
        <v>0</v>
      </c>
      <c r="AF1147" s="7">
        <v>0</v>
      </c>
      <c r="AG1147" s="29">
        <v>0</v>
      </c>
      <c r="AH1147" s="7">
        <v>0</v>
      </c>
      <c r="AI1147" s="7">
        <v>0</v>
      </c>
      <c r="AJ1147" s="7">
        <v>0</v>
      </c>
      <c r="AK1147" s="29">
        <v>0</v>
      </c>
      <c r="AL1147" s="7">
        <v>0</v>
      </c>
      <c r="AM1147" s="105">
        <v>0</v>
      </c>
      <c r="AN1147" s="7">
        <v>0</v>
      </c>
      <c r="AO1147" s="11">
        <v>0</v>
      </c>
      <c r="AP1147" s="105">
        <v>0</v>
      </c>
      <c r="AQ1147" s="11">
        <v>0</v>
      </c>
      <c r="AR1147" s="11">
        <v>0</v>
      </c>
      <c r="AS1147" s="11">
        <v>0</v>
      </c>
      <c r="AT1147" s="11">
        <v>0</v>
      </c>
      <c r="AU1147" s="11">
        <v>0</v>
      </c>
      <c r="AV1147" s="11">
        <v>0</v>
      </c>
      <c r="AW1147" s="11">
        <v>0</v>
      </c>
      <c r="AX1147" s="11">
        <v>0</v>
      </c>
      <c r="AZ1147" s="11">
        <v>0</v>
      </c>
      <c r="BA1147" s="11">
        <v>0</v>
      </c>
    </row>
    <row r="1148" spans="1:53" hidden="1" x14ac:dyDescent="0.25">
      <c r="A1148">
        <v>8</v>
      </c>
      <c r="B1148" t="str">
        <f t="shared" si="129"/>
        <v>WR-8913</v>
      </c>
      <c r="C1148" s="2" t="s">
        <v>318</v>
      </c>
      <c r="D1148" s="2" t="str">
        <f t="shared" si="130"/>
        <v>8</v>
      </c>
      <c r="E1148" s="2" t="str">
        <f t="shared" si="131"/>
        <v>89</v>
      </c>
      <c r="F1148" s="2" t="str">
        <f t="shared" si="132"/>
        <v>891</v>
      </c>
      <c r="G1148" s="1" t="s">
        <v>828</v>
      </c>
      <c r="H1148" s="7">
        <v>0</v>
      </c>
      <c r="I1148" s="7"/>
      <c r="J1148" s="7">
        <v>0</v>
      </c>
      <c r="K1148" s="7">
        <v>0</v>
      </c>
      <c r="L1148" s="7">
        <v>0</v>
      </c>
      <c r="M1148" s="7"/>
      <c r="N1148" s="7">
        <v>0</v>
      </c>
      <c r="O1148" s="7">
        <v>0</v>
      </c>
      <c r="P1148" s="7">
        <v>0</v>
      </c>
      <c r="Q1148" s="7"/>
      <c r="R1148" s="7">
        <v>0</v>
      </c>
      <c r="S1148" s="7">
        <v>0</v>
      </c>
      <c r="T1148" s="7">
        <v>0</v>
      </c>
      <c r="U1148" s="7"/>
      <c r="V1148" s="7">
        <v>0</v>
      </c>
      <c r="W1148" s="7">
        <v>0</v>
      </c>
      <c r="X1148" s="7">
        <v>0</v>
      </c>
      <c r="Y1148" s="7"/>
      <c r="Z1148" s="7">
        <v>0</v>
      </c>
      <c r="AA1148" s="7">
        <v>0</v>
      </c>
      <c r="AB1148" s="7">
        <v>0</v>
      </c>
      <c r="AC1148" s="7"/>
      <c r="AD1148" s="7">
        <v>0</v>
      </c>
      <c r="AE1148" s="7">
        <v>0</v>
      </c>
      <c r="AF1148" s="7">
        <v>0</v>
      </c>
      <c r="AG1148" s="29">
        <v>0</v>
      </c>
      <c r="AH1148" s="7">
        <v>0</v>
      </c>
      <c r="AI1148" s="7">
        <v>0</v>
      </c>
      <c r="AJ1148" s="7">
        <v>0</v>
      </c>
      <c r="AK1148" s="29">
        <v>0</v>
      </c>
      <c r="AL1148" s="7">
        <v>0</v>
      </c>
      <c r="AM1148" s="105">
        <v>0</v>
      </c>
      <c r="AN1148" s="7">
        <v>0</v>
      </c>
      <c r="AO1148" s="11">
        <v>0</v>
      </c>
      <c r="AP1148" s="105">
        <v>0</v>
      </c>
      <c r="AQ1148" s="11">
        <v>0</v>
      </c>
      <c r="AR1148" s="11">
        <v>0</v>
      </c>
      <c r="AS1148" s="11">
        <v>0</v>
      </c>
      <c r="AT1148" s="11">
        <v>0</v>
      </c>
      <c r="AU1148" s="11">
        <v>0</v>
      </c>
      <c r="AV1148" s="11">
        <v>0</v>
      </c>
      <c r="AW1148" s="11">
        <v>0</v>
      </c>
      <c r="AX1148" s="11">
        <v>0</v>
      </c>
      <c r="AZ1148" s="11">
        <v>0</v>
      </c>
      <c r="BA1148" s="11">
        <v>0</v>
      </c>
    </row>
    <row r="1149" spans="1:53" hidden="1" x14ac:dyDescent="0.25">
      <c r="A1149">
        <v>8</v>
      </c>
      <c r="B1149" t="str">
        <f t="shared" si="129"/>
        <v>WR-8914</v>
      </c>
      <c r="C1149" s="2" t="s">
        <v>318</v>
      </c>
      <c r="D1149" s="2" t="str">
        <f t="shared" si="130"/>
        <v>8</v>
      </c>
      <c r="E1149" s="2" t="str">
        <f t="shared" si="131"/>
        <v>89</v>
      </c>
      <c r="F1149" s="2" t="str">
        <f t="shared" si="132"/>
        <v>891</v>
      </c>
      <c r="G1149" s="1" t="s">
        <v>829</v>
      </c>
      <c r="H1149" s="7">
        <v>0</v>
      </c>
      <c r="I1149" s="7"/>
      <c r="J1149" s="7">
        <v>0</v>
      </c>
      <c r="K1149" s="7">
        <v>0</v>
      </c>
      <c r="L1149" s="7">
        <v>0</v>
      </c>
      <c r="M1149" s="7"/>
      <c r="N1149" s="7">
        <v>0</v>
      </c>
      <c r="O1149" s="7">
        <v>0</v>
      </c>
      <c r="P1149" s="7">
        <v>0</v>
      </c>
      <c r="Q1149" s="7"/>
      <c r="R1149" s="7">
        <v>0</v>
      </c>
      <c r="S1149" s="7">
        <v>0</v>
      </c>
      <c r="T1149" s="7">
        <v>0</v>
      </c>
      <c r="U1149" s="7"/>
      <c r="V1149" s="7">
        <v>0</v>
      </c>
      <c r="W1149" s="7">
        <v>0</v>
      </c>
      <c r="X1149" s="7">
        <v>0</v>
      </c>
      <c r="Y1149" s="7"/>
      <c r="Z1149" s="7">
        <v>0</v>
      </c>
      <c r="AA1149" s="7">
        <v>0</v>
      </c>
      <c r="AB1149" s="7">
        <v>0</v>
      </c>
      <c r="AC1149" s="7"/>
      <c r="AD1149" s="7">
        <v>0</v>
      </c>
      <c r="AE1149" s="7">
        <v>0</v>
      </c>
      <c r="AF1149" s="7">
        <v>0</v>
      </c>
      <c r="AG1149" s="29">
        <v>0</v>
      </c>
      <c r="AH1149" s="7">
        <v>0</v>
      </c>
      <c r="AI1149" s="7">
        <v>0</v>
      </c>
      <c r="AJ1149" s="7">
        <v>0</v>
      </c>
      <c r="AK1149" s="29">
        <v>0</v>
      </c>
      <c r="AL1149" s="7">
        <v>0</v>
      </c>
      <c r="AM1149" s="105">
        <v>0</v>
      </c>
      <c r="AN1149" s="7">
        <v>0</v>
      </c>
      <c r="AO1149" s="11">
        <v>0</v>
      </c>
      <c r="AP1149" s="105">
        <v>0</v>
      </c>
      <c r="AQ1149" s="11">
        <v>0</v>
      </c>
      <c r="AR1149" s="11">
        <v>0</v>
      </c>
      <c r="AS1149" s="11">
        <v>0</v>
      </c>
      <c r="AT1149" s="11">
        <v>0</v>
      </c>
      <c r="AU1149" s="11">
        <v>0</v>
      </c>
      <c r="AV1149" s="11">
        <v>0</v>
      </c>
      <c r="AW1149" s="11">
        <v>0</v>
      </c>
      <c r="AX1149" s="11">
        <v>0</v>
      </c>
      <c r="AZ1149" s="11">
        <v>0</v>
      </c>
      <c r="BA1149" s="11">
        <v>0</v>
      </c>
    </row>
    <row r="1150" spans="1:53" hidden="1" x14ac:dyDescent="0.25">
      <c r="A1150">
        <v>8</v>
      </c>
      <c r="B1150" t="str">
        <f t="shared" si="129"/>
        <v>WR-8915</v>
      </c>
      <c r="C1150" s="2" t="s">
        <v>318</v>
      </c>
      <c r="D1150" s="2" t="str">
        <f t="shared" si="130"/>
        <v>8</v>
      </c>
      <c r="E1150" s="2" t="str">
        <f t="shared" si="131"/>
        <v>89</v>
      </c>
      <c r="F1150" s="2" t="str">
        <f t="shared" si="132"/>
        <v>891</v>
      </c>
      <c r="G1150" s="1" t="s">
        <v>830</v>
      </c>
      <c r="H1150" s="7">
        <v>0</v>
      </c>
      <c r="I1150" s="7"/>
      <c r="J1150" s="7">
        <v>0</v>
      </c>
      <c r="K1150" s="7">
        <v>0</v>
      </c>
      <c r="L1150" s="7">
        <v>0</v>
      </c>
      <c r="M1150" s="7"/>
      <c r="N1150" s="7">
        <v>0</v>
      </c>
      <c r="O1150" s="7">
        <v>0</v>
      </c>
      <c r="P1150" s="7">
        <v>0</v>
      </c>
      <c r="Q1150" s="7"/>
      <c r="R1150" s="7">
        <v>0</v>
      </c>
      <c r="S1150" s="7">
        <v>0</v>
      </c>
      <c r="T1150" s="7">
        <v>0</v>
      </c>
      <c r="U1150" s="7"/>
      <c r="V1150" s="7">
        <v>0</v>
      </c>
      <c r="W1150" s="7">
        <v>0</v>
      </c>
      <c r="X1150" s="7">
        <v>0</v>
      </c>
      <c r="Y1150" s="7"/>
      <c r="Z1150" s="7">
        <v>0</v>
      </c>
      <c r="AA1150" s="7">
        <v>0</v>
      </c>
      <c r="AB1150" s="7">
        <v>0</v>
      </c>
      <c r="AC1150" s="7"/>
      <c r="AD1150" s="7">
        <v>0</v>
      </c>
      <c r="AE1150" s="7">
        <v>0</v>
      </c>
      <c r="AF1150" s="7">
        <v>0</v>
      </c>
      <c r="AG1150" s="29">
        <v>0</v>
      </c>
      <c r="AH1150" s="7">
        <v>0</v>
      </c>
      <c r="AI1150" s="7">
        <v>0</v>
      </c>
      <c r="AJ1150" s="7">
        <v>0</v>
      </c>
      <c r="AK1150" s="29">
        <v>0</v>
      </c>
      <c r="AL1150" s="7">
        <v>0</v>
      </c>
      <c r="AM1150" s="105">
        <v>0</v>
      </c>
      <c r="AN1150" s="7">
        <v>0</v>
      </c>
      <c r="AO1150" s="11">
        <v>0</v>
      </c>
      <c r="AP1150" s="105">
        <v>0</v>
      </c>
      <c r="AQ1150" s="11">
        <v>0</v>
      </c>
      <c r="AR1150" s="11">
        <v>0</v>
      </c>
      <c r="AS1150" s="11">
        <v>0</v>
      </c>
      <c r="AT1150" s="11">
        <v>0</v>
      </c>
      <c r="AU1150" s="11">
        <v>0</v>
      </c>
      <c r="AV1150" s="11">
        <v>0</v>
      </c>
      <c r="AW1150" s="11">
        <v>0</v>
      </c>
      <c r="AX1150" s="11">
        <v>0</v>
      </c>
      <c r="AZ1150" s="11">
        <v>0</v>
      </c>
      <c r="BA1150" s="11">
        <v>0</v>
      </c>
    </row>
    <row r="1151" spans="1:53" hidden="1" x14ac:dyDescent="0.25">
      <c r="A1151">
        <v>8</v>
      </c>
      <c r="B1151" t="str">
        <f t="shared" si="129"/>
        <v>WR-8916</v>
      </c>
      <c r="C1151" s="2" t="s">
        <v>318</v>
      </c>
      <c r="D1151" s="2" t="str">
        <f t="shared" si="130"/>
        <v>8</v>
      </c>
      <c r="E1151" s="2" t="str">
        <f t="shared" si="131"/>
        <v>89</v>
      </c>
      <c r="F1151" s="2" t="str">
        <f t="shared" si="132"/>
        <v>891</v>
      </c>
      <c r="G1151" s="1" t="s">
        <v>831</v>
      </c>
      <c r="H1151" s="7">
        <v>0</v>
      </c>
      <c r="I1151" s="7"/>
      <c r="J1151" s="7">
        <v>0</v>
      </c>
      <c r="K1151" s="7">
        <v>0</v>
      </c>
      <c r="L1151" s="7">
        <v>0</v>
      </c>
      <c r="M1151" s="7"/>
      <c r="N1151" s="7">
        <v>0</v>
      </c>
      <c r="O1151" s="7">
        <v>0</v>
      </c>
      <c r="P1151" s="7">
        <v>0</v>
      </c>
      <c r="Q1151" s="7"/>
      <c r="R1151" s="7">
        <v>0</v>
      </c>
      <c r="S1151" s="7">
        <v>0</v>
      </c>
      <c r="T1151" s="7">
        <v>0</v>
      </c>
      <c r="U1151" s="7"/>
      <c r="V1151" s="7">
        <v>0</v>
      </c>
      <c r="W1151" s="7">
        <v>0</v>
      </c>
      <c r="X1151" s="7">
        <v>0</v>
      </c>
      <c r="Y1151" s="7"/>
      <c r="Z1151" s="7">
        <v>0</v>
      </c>
      <c r="AA1151" s="7">
        <v>0</v>
      </c>
      <c r="AB1151" s="7">
        <v>0</v>
      </c>
      <c r="AC1151" s="7"/>
      <c r="AD1151" s="7">
        <v>0</v>
      </c>
      <c r="AE1151" s="7">
        <v>0</v>
      </c>
      <c r="AF1151" s="7">
        <v>0</v>
      </c>
      <c r="AG1151" s="29">
        <v>0</v>
      </c>
      <c r="AH1151" s="7">
        <v>0</v>
      </c>
      <c r="AI1151" s="7">
        <v>0</v>
      </c>
      <c r="AJ1151" s="7">
        <v>0</v>
      </c>
      <c r="AK1151" s="29">
        <v>0</v>
      </c>
      <c r="AL1151" s="7">
        <v>0</v>
      </c>
      <c r="AM1151" s="105">
        <v>0</v>
      </c>
      <c r="AN1151" s="7">
        <v>0</v>
      </c>
      <c r="AO1151" s="11">
        <v>0</v>
      </c>
      <c r="AP1151" s="105">
        <v>0</v>
      </c>
      <c r="AQ1151" s="11">
        <v>0</v>
      </c>
      <c r="AR1151" s="11">
        <v>0</v>
      </c>
      <c r="AS1151" s="11">
        <v>0</v>
      </c>
      <c r="AT1151" s="11">
        <v>0</v>
      </c>
      <c r="AU1151" s="11">
        <v>0</v>
      </c>
      <c r="AV1151" s="11">
        <v>0</v>
      </c>
      <c r="AW1151" s="11">
        <v>0</v>
      </c>
      <c r="AX1151" s="11">
        <v>0</v>
      </c>
      <c r="AZ1151" s="11">
        <v>0</v>
      </c>
      <c r="BA1151" s="11">
        <v>0</v>
      </c>
    </row>
    <row r="1152" spans="1:53" hidden="1" x14ac:dyDescent="0.25">
      <c r="A1152">
        <v>8</v>
      </c>
      <c r="B1152" t="str">
        <f t="shared" si="129"/>
        <v>WR-8917</v>
      </c>
      <c r="C1152" s="2" t="s">
        <v>318</v>
      </c>
      <c r="D1152" s="2" t="str">
        <f t="shared" ref="D1152:D1183" si="133">LEFT($G1152,1)</f>
        <v>8</v>
      </c>
      <c r="E1152" s="2" t="str">
        <f t="shared" ref="E1152:E1183" si="134">LEFT($G1152,2)</f>
        <v>89</v>
      </c>
      <c r="F1152" s="2" t="str">
        <f t="shared" ref="F1152:F1183" si="135">LEFT($G1152,3)</f>
        <v>891</v>
      </c>
      <c r="G1152" s="1" t="s">
        <v>832</v>
      </c>
      <c r="H1152" s="7">
        <v>0</v>
      </c>
      <c r="I1152" s="7"/>
      <c r="J1152" s="7">
        <v>0</v>
      </c>
      <c r="K1152" s="7">
        <v>0</v>
      </c>
      <c r="L1152" s="7">
        <v>0</v>
      </c>
      <c r="M1152" s="7"/>
      <c r="N1152" s="7">
        <v>0</v>
      </c>
      <c r="O1152" s="7">
        <v>0</v>
      </c>
      <c r="P1152" s="7">
        <v>0</v>
      </c>
      <c r="Q1152" s="7"/>
      <c r="R1152" s="7">
        <v>0</v>
      </c>
      <c r="S1152" s="7">
        <v>0</v>
      </c>
      <c r="T1152" s="7">
        <v>0</v>
      </c>
      <c r="U1152" s="7"/>
      <c r="V1152" s="7">
        <v>0</v>
      </c>
      <c r="W1152" s="7">
        <v>0</v>
      </c>
      <c r="X1152" s="7">
        <v>0</v>
      </c>
      <c r="Y1152" s="7"/>
      <c r="Z1152" s="7">
        <v>0</v>
      </c>
      <c r="AA1152" s="7">
        <v>0</v>
      </c>
      <c r="AB1152" s="7">
        <v>0</v>
      </c>
      <c r="AC1152" s="7"/>
      <c r="AD1152" s="7">
        <v>0</v>
      </c>
      <c r="AE1152" s="7">
        <v>0</v>
      </c>
      <c r="AF1152" s="7">
        <v>0</v>
      </c>
      <c r="AG1152" s="29">
        <v>0</v>
      </c>
      <c r="AH1152" s="7">
        <v>0</v>
      </c>
      <c r="AI1152" s="7">
        <v>0</v>
      </c>
      <c r="AJ1152" s="7">
        <v>0</v>
      </c>
      <c r="AK1152" s="29">
        <v>0</v>
      </c>
      <c r="AL1152" s="7">
        <v>0</v>
      </c>
      <c r="AM1152" s="105">
        <v>0</v>
      </c>
      <c r="AN1152" s="7">
        <v>0</v>
      </c>
      <c r="AO1152" s="11">
        <v>0</v>
      </c>
      <c r="AP1152" s="105">
        <v>0</v>
      </c>
      <c r="AQ1152" s="11">
        <v>0</v>
      </c>
      <c r="AR1152" s="11">
        <v>0</v>
      </c>
      <c r="AS1152" s="11">
        <v>0</v>
      </c>
      <c r="AT1152" s="11">
        <v>0</v>
      </c>
      <c r="AU1152" s="11">
        <v>0</v>
      </c>
      <c r="AV1152" s="11">
        <v>0</v>
      </c>
      <c r="AW1152" s="11">
        <v>0</v>
      </c>
      <c r="AX1152" s="11">
        <v>0</v>
      </c>
      <c r="AZ1152" s="11">
        <v>0</v>
      </c>
      <c r="BA1152" s="11">
        <v>0</v>
      </c>
    </row>
    <row r="1153" spans="1:53" hidden="1" x14ac:dyDescent="0.25">
      <c r="A1153">
        <v>8</v>
      </c>
      <c r="B1153" t="str">
        <f t="shared" si="129"/>
        <v>WR-8920</v>
      </c>
      <c r="C1153" s="2" t="s">
        <v>318</v>
      </c>
      <c r="D1153" s="2" t="str">
        <f t="shared" si="133"/>
        <v>8</v>
      </c>
      <c r="E1153" s="2" t="str">
        <f t="shared" si="134"/>
        <v>89</v>
      </c>
      <c r="F1153" s="2" t="str">
        <f t="shared" si="135"/>
        <v>892</v>
      </c>
      <c r="G1153" s="1" t="s">
        <v>833</v>
      </c>
      <c r="H1153" s="7">
        <v>0</v>
      </c>
      <c r="I1153" s="7"/>
      <c r="J1153" s="7">
        <v>0</v>
      </c>
      <c r="K1153" s="7">
        <v>0</v>
      </c>
      <c r="L1153" s="7">
        <v>0</v>
      </c>
      <c r="M1153" s="7"/>
      <c r="N1153" s="7">
        <v>0</v>
      </c>
      <c r="O1153" s="7">
        <v>0</v>
      </c>
      <c r="P1153" s="7">
        <v>0</v>
      </c>
      <c r="Q1153" s="7"/>
      <c r="R1153" s="7">
        <v>0</v>
      </c>
      <c r="S1153" s="7">
        <v>0</v>
      </c>
      <c r="T1153" s="7">
        <v>0</v>
      </c>
      <c r="U1153" s="7"/>
      <c r="V1153" s="7">
        <v>0</v>
      </c>
      <c r="W1153" s="7">
        <v>0</v>
      </c>
      <c r="X1153" s="7">
        <v>0</v>
      </c>
      <c r="Y1153" s="7"/>
      <c r="Z1153" s="7">
        <v>0</v>
      </c>
      <c r="AA1153" s="7">
        <v>0</v>
      </c>
      <c r="AB1153" s="7">
        <v>0</v>
      </c>
      <c r="AC1153" s="7"/>
      <c r="AD1153" s="7">
        <v>0</v>
      </c>
      <c r="AE1153" s="7">
        <v>0</v>
      </c>
      <c r="AF1153" s="7">
        <v>0</v>
      </c>
      <c r="AG1153" s="29">
        <v>0</v>
      </c>
      <c r="AH1153" s="7">
        <v>0</v>
      </c>
      <c r="AI1153" s="7">
        <v>0</v>
      </c>
      <c r="AJ1153" s="7">
        <v>0</v>
      </c>
      <c r="AK1153" s="29">
        <v>0</v>
      </c>
      <c r="AL1153" s="7">
        <v>0</v>
      </c>
      <c r="AM1153" s="105">
        <v>0</v>
      </c>
      <c r="AN1153" s="7">
        <v>0</v>
      </c>
      <c r="AO1153" s="11">
        <v>0</v>
      </c>
      <c r="AP1153" s="105">
        <v>0</v>
      </c>
      <c r="AQ1153" s="11">
        <v>0</v>
      </c>
      <c r="AR1153" s="11">
        <v>0</v>
      </c>
      <c r="AS1153" s="11">
        <v>0</v>
      </c>
      <c r="AT1153" s="11">
        <v>0</v>
      </c>
      <c r="AU1153" s="11">
        <v>0</v>
      </c>
      <c r="AV1153" s="11">
        <v>0</v>
      </c>
      <c r="AW1153" s="11">
        <v>0</v>
      </c>
      <c r="AX1153" s="11">
        <v>0</v>
      </c>
      <c r="AZ1153" s="11">
        <v>0</v>
      </c>
      <c r="BA1153" s="11">
        <v>0</v>
      </c>
    </row>
    <row r="1154" spans="1:53" hidden="1" x14ac:dyDescent="0.25">
      <c r="A1154">
        <v>8</v>
      </c>
      <c r="B1154" t="str">
        <f t="shared" si="129"/>
        <v>WR-8931</v>
      </c>
      <c r="C1154" s="2" t="s">
        <v>318</v>
      </c>
      <c r="D1154" s="2" t="str">
        <f t="shared" si="133"/>
        <v>8</v>
      </c>
      <c r="E1154" s="2" t="str">
        <f t="shared" si="134"/>
        <v>89</v>
      </c>
      <c r="F1154" s="2" t="str">
        <f t="shared" si="135"/>
        <v>893</v>
      </c>
      <c r="G1154" s="1" t="s">
        <v>834</v>
      </c>
      <c r="H1154" s="7">
        <v>0</v>
      </c>
      <c r="I1154" s="7"/>
      <c r="J1154" s="7">
        <v>0</v>
      </c>
      <c r="K1154" s="7">
        <v>0</v>
      </c>
      <c r="L1154" s="7">
        <v>0</v>
      </c>
      <c r="M1154" s="7"/>
      <c r="N1154" s="7">
        <v>0</v>
      </c>
      <c r="O1154" s="7">
        <v>0</v>
      </c>
      <c r="P1154" s="7">
        <v>0</v>
      </c>
      <c r="Q1154" s="7"/>
      <c r="R1154" s="7">
        <v>0</v>
      </c>
      <c r="S1154" s="7">
        <v>0</v>
      </c>
      <c r="T1154" s="7">
        <v>0</v>
      </c>
      <c r="U1154" s="7"/>
      <c r="V1154" s="7">
        <v>0</v>
      </c>
      <c r="W1154" s="7">
        <v>0</v>
      </c>
      <c r="X1154" s="7">
        <v>0</v>
      </c>
      <c r="Y1154" s="7"/>
      <c r="Z1154" s="7">
        <v>0</v>
      </c>
      <c r="AA1154" s="7">
        <v>0</v>
      </c>
      <c r="AB1154" s="7">
        <v>0</v>
      </c>
      <c r="AC1154" s="7"/>
      <c r="AD1154" s="7">
        <v>0</v>
      </c>
      <c r="AE1154" s="7">
        <v>0</v>
      </c>
      <c r="AF1154" s="7">
        <v>0</v>
      </c>
      <c r="AG1154" s="29">
        <v>0</v>
      </c>
      <c r="AH1154" s="7">
        <v>0</v>
      </c>
      <c r="AI1154" s="7">
        <v>0</v>
      </c>
      <c r="AJ1154" s="7">
        <v>0</v>
      </c>
      <c r="AK1154" s="29">
        <v>0</v>
      </c>
      <c r="AL1154" s="7">
        <v>0</v>
      </c>
      <c r="AM1154" s="105">
        <v>0</v>
      </c>
      <c r="AN1154" s="7">
        <v>0</v>
      </c>
      <c r="AO1154" s="11">
        <v>0</v>
      </c>
      <c r="AP1154" s="105">
        <v>0</v>
      </c>
      <c r="AQ1154" s="11">
        <v>0</v>
      </c>
      <c r="AR1154" s="11">
        <v>0</v>
      </c>
      <c r="AS1154" s="11">
        <v>0</v>
      </c>
      <c r="AT1154" s="11">
        <v>0</v>
      </c>
      <c r="AU1154" s="11">
        <v>0</v>
      </c>
      <c r="AV1154" s="11">
        <v>0</v>
      </c>
      <c r="AW1154" s="11">
        <v>0</v>
      </c>
      <c r="AX1154" s="11">
        <v>0</v>
      </c>
      <c r="AZ1154" s="11">
        <v>0</v>
      </c>
      <c r="BA1154" s="11">
        <v>0</v>
      </c>
    </row>
    <row r="1155" spans="1:53" hidden="1" x14ac:dyDescent="0.25">
      <c r="A1155">
        <v>8</v>
      </c>
      <c r="B1155" t="str">
        <f t="shared" ref="B1155:B1218" si="136">C1155&amp;"-"&amp;G1155</f>
        <v>WR-8932</v>
      </c>
      <c r="C1155" s="2" t="s">
        <v>318</v>
      </c>
      <c r="D1155" s="2" t="str">
        <f t="shared" si="133"/>
        <v>8</v>
      </c>
      <c r="E1155" s="2" t="str">
        <f t="shared" si="134"/>
        <v>89</v>
      </c>
      <c r="F1155" s="2" t="str">
        <f t="shared" si="135"/>
        <v>893</v>
      </c>
      <c r="G1155" s="1" t="s">
        <v>835</v>
      </c>
      <c r="H1155" s="7">
        <v>0</v>
      </c>
      <c r="I1155" s="7"/>
      <c r="J1155" s="7">
        <v>0</v>
      </c>
      <c r="K1155" s="7">
        <v>0</v>
      </c>
      <c r="L1155" s="7">
        <v>0</v>
      </c>
      <c r="M1155" s="7"/>
      <c r="N1155" s="7">
        <v>0</v>
      </c>
      <c r="O1155" s="7">
        <v>0</v>
      </c>
      <c r="P1155" s="7">
        <v>0</v>
      </c>
      <c r="Q1155" s="7"/>
      <c r="R1155" s="7">
        <v>0</v>
      </c>
      <c r="S1155" s="7">
        <v>0</v>
      </c>
      <c r="T1155" s="7">
        <v>0</v>
      </c>
      <c r="U1155" s="7"/>
      <c r="V1155" s="7">
        <v>0</v>
      </c>
      <c r="W1155" s="7">
        <v>0</v>
      </c>
      <c r="X1155" s="7">
        <v>0</v>
      </c>
      <c r="Y1155" s="7"/>
      <c r="Z1155" s="7">
        <v>0</v>
      </c>
      <c r="AA1155" s="7">
        <v>0</v>
      </c>
      <c r="AB1155" s="7">
        <v>0</v>
      </c>
      <c r="AC1155" s="7"/>
      <c r="AD1155" s="7">
        <v>0</v>
      </c>
      <c r="AE1155" s="7">
        <v>0</v>
      </c>
      <c r="AF1155" s="7">
        <v>0</v>
      </c>
      <c r="AG1155" s="29">
        <v>0</v>
      </c>
      <c r="AH1155" s="7">
        <v>0</v>
      </c>
      <c r="AI1155" s="7">
        <v>0</v>
      </c>
      <c r="AJ1155" s="7">
        <v>0</v>
      </c>
      <c r="AK1155" s="29">
        <v>0</v>
      </c>
      <c r="AL1155" s="7">
        <v>0</v>
      </c>
      <c r="AM1155" s="105">
        <v>0</v>
      </c>
      <c r="AN1155" s="7">
        <v>0</v>
      </c>
      <c r="AO1155" s="11">
        <v>0</v>
      </c>
      <c r="AP1155" s="105">
        <v>0</v>
      </c>
      <c r="AQ1155" s="11">
        <v>0</v>
      </c>
      <c r="AR1155" s="11">
        <v>0</v>
      </c>
      <c r="AS1155" s="11">
        <v>0</v>
      </c>
      <c r="AT1155" s="11">
        <v>0</v>
      </c>
      <c r="AU1155" s="11">
        <v>0</v>
      </c>
      <c r="AV1155" s="11">
        <v>0</v>
      </c>
      <c r="AW1155" s="11">
        <v>0</v>
      </c>
      <c r="AX1155" s="11">
        <v>0</v>
      </c>
      <c r="AZ1155" s="11">
        <v>0</v>
      </c>
      <c r="BA1155" s="11">
        <v>0</v>
      </c>
    </row>
    <row r="1156" spans="1:53" hidden="1" x14ac:dyDescent="0.25">
      <c r="A1156">
        <v>8</v>
      </c>
      <c r="B1156" t="str">
        <f t="shared" si="136"/>
        <v>WR-8933</v>
      </c>
      <c r="C1156" s="2" t="s">
        <v>318</v>
      </c>
      <c r="D1156" s="2" t="str">
        <f t="shared" si="133"/>
        <v>8</v>
      </c>
      <c r="E1156" s="2" t="str">
        <f t="shared" si="134"/>
        <v>89</v>
      </c>
      <c r="F1156" s="2" t="str">
        <f t="shared" si="135"/>
        <v>893</v>
      </c>
      <c r="G1156" s="1" t="s">
        <v>988</v>
      </c>
      <c r="H1156" s="7">
        <v>0</v>
      </c>
      <c r="I1156" s="7"/>
      <c r="J1156" s="7">
        <v>0</v>
      </c>
      <c r="K1156" s="7">
        <v>0</v>
      </c>
      <c r="L1156" s="7">
        <v>0</v>
      </c>
      <c r="M1156" s="7"/>
      <c r="N1156" s="7">
        <v>0</v>
      </c>
      <c r="O1156" s="7">
        <v>0</v>
      </c>
      <c r="P1156" s="7">
        <v>0</v>
      </c>
      <c r="Q1156" s="7"/>
      <c r="R1156" s="7">
        <v>0</v>
      </c>
      <c r="S1156" s="7">
        <v>0</v>
      </c>
      <c r="T1156" s="7">
        <v>0</v>
      </c>
      <c r="U1156" s="7"/>
      <c r="V1156" s="7">
        <v>0</v>
      </c>
      <c r="W1156" s="7">
        <v>0</v>
      </c>
      <c r="X1156" s="7">
        <v>0</v>
      </c>
      <c r="Y1156" s="7"/>
      <c r="Z1156" s="7">
        <v>0</v>
      </c>
      <c r="AA1156" s="7">
        <v>0</v>
      </c>
      <c r="AB1156" s="7">
        <v>0</v>
      </c>
      <c r="AC1156" s="7"/>
      <c r="AD1156" s="7">
        <v>0</v>
      </c>
      <c r="AE1156" s="7">
        <v>0</v>
      </c>
      <c r="AF1156" s="7">
        <v>0</v>
      </c>
      <c r="AG1156" s="29">
        <v>0</v>
      </c>
      <c r="AH1156" s="7">
        <v>0</v>
      </c>
      <c r="AI1156" s="7">
        <v>0</v>
      </c>
      <c r="AJ1156" s="7">
        <v>0</v>
      </c>
      <c r="AK1156" s="29">
        <v>0</v>
      </c>
      <c r="AL1156" s="7">
        <v>0</v>
      </c>
      <c r="AM1156" s="105">
        <v>0</v>
      </c>
      <c r="AN1156" s="7">
        <v>0</v>
      </c>
      <c r="AO1156" s="11">
        <v>0</v>
      </c>
      <c r="AP1156" s="105">
        <v>0</v>
      </c>
      <c r="AQ1156" s="11">
        <v>0</v>
      </c>
      <c r="AR1156" s="11">
        <v>0</v>
      </c>
      <c r="AS1156" s="11">
        <v>0</v>
      </c>
      <c r="AT1156" s="11">
        <v>0</v>
      </c>
      <c r="AU1156" s="11"/>
      <c r="AV1156" s="11">
        <v>0</v>
      </c>
      <c r="AW1156" s="11">
        <v>0</v>
      </c>
      <c r="AX1156" s="11"/>
      <c r="AZ1156" s="11"/>
      <c r="BA1156" s="11"/>
    </row>
    <row r="1157" spans="1:53" hidden="1" x14ac:dyDescent="0.25">
      <c r="A1157">
        <v>8</v>
      </c>
      <c r="B1157" t="str">
        <f t="shared" si="136"/>
        <v>WR-8934</v>
      </c>
      <c r="C1157" s="2" t="s">
        <v>318</v>
      </c>
      <c r="D1157" s="2" t="str">
        <f t="shared" si="133"/>
        <v>8</v>
      </c>
      <c r="E1157" s="2" t="str">
        <f t="shared" si="134"/>
        <v>89</v>
      </c>
      <c r="F1157" s="2" t="str">
        <f t="shared" si="135"/>
        <v>893</v>
      </c>
      <c r="G1157" s="1" t="s">
        <v>836</v>
      </c>
      <c r="H1157" s="7">
        <v>0</v>
      </c>
      <c r="I1157" s="7"/>
      <c r="J1157" s="7">
        <v>1589.1300900000001</v>
      </c>
      <c r="K1157" s="7">
        <v>1589.1300900000001</v>
      </c>
      <c r="L1157" s="7">
        <v>1270</v>
      </c>
      <c r="M1157" s="7"/>
      <c r="N1157" s="7">
        <v>991.38642000000004</v>
      </c>
      <c r="O1157" s="7">
        <v>991.38642000000004</v>
      </c>
      <c r="P1157" s="7">
        <v>1433</v>
      </c>
      <c r="Q1157" s="7"/>
      <c r="R1157" s="7">
        <v>603</v>
      </c>
      <c r="S1157" s="7">
        <v>603</v>
      </c>
      <c r="T1157" s="7">
        <v>0</v>
      </c>
      <c r="U1157" s="7"/>
      <c r="V1157" s="7">
        <v>0</v>
      </c>
      <c r="W1157" s="7">
        <v>0</v>
      </c>
      <c r="X1157" s="7">
        <v>0</v>
      </c>
      <c r="Y1157" s="7"/>
      <c r="Z1157" s="7">
        <v>0</v>
      </c>
      <c r="AA1157" s="7">
        <v>0</v>
      </c>
      <c r="AB1157" s="7">
        <v>0</v>
      </c>
      <c r="AC1157" s="7"/>
      <c r="AD1157" s="7">
        <v>0</v>
      </c>
      <c r="AE1157" s="7">
        <v>0</v>
      </c>
      <c r="AF1157" s="7">
        <v>0</v>
      </c>
      <c r="AG1157" s="29">
        <v>0</v>
      </c>
      <c r="AH1157" s="7">
        <v>0</v>
      </c>
      <c r="AI1157" s="7">
        <v>0</v>
      </c>
      <c r="AJ1157" s="7">
        <v>0</v>
      </c>
      <c r="AK1157" s="29">
        <v>0</v>
      </c>
      <c r="AL1157" s="7">
        <v>0</v>
      </c>
      <c r="AM1157" s="105">
        <v>0</v>
      </c>
      <c r="AN1157" s="7">
        <v>0</v>
      </c>
      <c r="AO1157" s="11">
        <v>0</v>
      </c>
      <c r="AP1157" s="105">
        <v>0</v>
      </c>
      <c r="AQ1157" s="11">
        <v>0</v>
      </c>
      <c r="AR1157" s="11">
        <v>0</v>
      </c>
      <c r="AS1157" s="11">
        <v>0</v>
      </c>
      <c r="AT1157" s="11">
        <v>0</v>
      </c>
      <c r="AU1157" s="11">
        <v>0</v>
      </c>
      <c r="AV1157" s="11">
        <v>0</v>
      </c>
      <c r="AW1157" s="11">
        <v>0</v>
      </c>
      <c r="AX1157" s="11">
        <v>0</v>
      </c>
      <c r="AZ1157" s="11">
        <v>0</v>
      </c>
      <c r="BA1157" s="11">
        <v>0</v>
      </c>
    </row>
    <row r="1158" spans="1:53" hidden="1" x14ac:dyDescent="0.25">
      <c r="A1158">
        <v>8</v>
      </c>
      <c r="B1158" t="str">
        <f t="shared" si="136"/>
        <v>WR-8935</v>
      </c>
      <c r="C1158" s="2" t="s">
        <v>318</v>
      </c>
      <c r="D1158" s="2" t="str">
        <f t="shared" si="133"/>
        <v>8</v>
      </c>
      <c r="E1158" s="2" t="str">
        <f t="shared" si="134"/>
        <v>89</v>
      </c>
      <c r="F1158" s="2" t="str">
        <f t="shared" si="135"/>
        <v>893</v>
      </c>
      <c r="G1158" s="1" t="s">
        <v>837</v>
      </c>
      <c r="H1158" s="7">
        <v>0</v>
      </c>
      <c r="I1158" s="7"/>
      <c r="J1158" s="7">
        <v>0</v>
      </c>
      <c r="K1158" s="7">
        <v>0</v>
      </c>
      <c r="L1158" s="7">
        <v>0</v>
      </c>
      <c r="M1158" s="7"/>
      <c r="N1158" s="7">
        <v>0</v>
      </c>
      <c r="O1158" s="7">
        <v>0</v>
      </c>
      <c r="P1158" s="7">
        <v>0</v>
      </c>
      <c r="Q1158" s="7"/>
      <c r="R1158" s="7">
        <v>0</v>
      </c>
      <c r="S1158" s="7">
        <v>0</v>
      </c>
      <c r="T1158" s="7">
        <v>0</v>
      </c>
      <c r="U1158" s="7"/>
      <c r="V1158" s="7">
        <v>0</v>
      </c>
      <c r="W1158" s="7">
        <v>0</v>
      </c>
      <c r="X1158" s="7">
        <v>0</v>
      </c>
      <c r="Y1158" s="7"/>
      <c r="Z1158" s="7">
        <v>0</v>
      </c>
      <c r="AA1158" s="7">
        <v>0</v>
      </c>
      <c r="AB1158" s="7">
        <v>0</v>
      </c>
      <c r="AC1158" s="7"/>
      <c r="AD1158" s="7">
        <v>0</v>
      </c>
      <c r="AE1158" s="7">
        <v>0</v>
      </c>
      <c r="AF1158" s="7">
        <v>0</v>
      </c>
      <c r="AG1158" s="29">
        <v>0</v>
      </c>
      <c r="AH1158" s="7">
        <v>0</v>
      </c>
      <c r="AI1158" s="7">
        <v>0</v>
      </c>
      <c r="AJ1158" s="7">
        <v>0</v>
      </c>
      <c r="AK1158" s="29">
        <v>0</v>
      </c>
      <c r="AL1158" s="7">
        <v>0</v>
      </c>
      <c r="AM1158" s="105">
        <v>0</v>
      </c>
      <c r="AN1158" s="7">
        <v>0</v>
      </c>
      <c r="AO1158" s="11">
        <v>0</v>
      </c>
      <c r="AP1158" s="105">
        <v>0</v>
      </c>
      <c r="AQ1158" s="11">
        <v>0</v>
      </c>
      <c r="AR1158" s="11">
        <v>0</v>
      </c>
      <c r="AS1158" s="11">
        <v>0</v>
      </c>
      <c r="AT1158" s="11">
        <v>0</v>
      </c>
      <c r="AU1158" s="11">
        <v>0</v>
      </c>
      <c r="AV1158" s="11">
        <v>0</v>
      </c>
      <c r="AW1158" s="11">
        <v>0</v>
      </c>
      <c r="AX1158" s="11">
        <v>0</v>
      </c>
      <c r="AZ1158" s="11">
        <v>0</v>
      </c>
      <c r="BA1158" s="11">
        <v>0</v>
      </c>
    </row>
    <row r="1159" spans="1:53" hidden="1" x14ac:dyDescent="0.25">
      <c r="A1159">
        <v>8</v>
      </c>
      <c r="B1159" t="str">
        <f t="shared" si="136"/>
        <v>WR-8940</v>
      </c>
      <c r="C1159" s="2" t="s">
        <v>318</v>
      </c>
      <c r="D1159" s="2" t="str">
        <f t="shared" si="133"/>
        <v>8</v>
      </c>
      <c r="E1159" s="2" t="str">
        <f t="shared" si="134"/>
        <v>89</v>
      </c>
      <c r="F1159" s="2" t="str">
        <f t="shared" si="135"/>
        <v>894</v>
      </c>
      <c r="G1159" s="1" t="s">
        <v>838</v>
      </c>
      <c r="H1159" s="7">
        <v>0</v>
      </c>
      <c r="I1159" s="7"/>
      <c r="J1159" s="7">
        <v>0</v>
      </c>
      <c r="K1159" s="7">
        <v>0</v>
      </c>
      <c r="L1159" s="7">
        <v>0</v>
      </c>
      <c r="M1159" s="7"/>
      <c r="N1159" s="7">
        <v>0</v>
      </c>
      <c r="O1159" s="7">
        <v>0</v>
      </c>
      <c r="P1159" s="7">
        <v>0</v>
      </c>
      <c r="Q1159" s="7"/>
      <c r="R1159" s="7">
        <v>0</v>
      </c>
      <c r="S1159" s="7">
        <v>0</v>
      </c>
      <c r="T1159" s="7">
        <v>0</v>
      </c>
      <c r="U1159" s="7"/>
      <c r="V1159" s="7">
        <v>0</v>
      </c>
      <c r="W1159" s="7">
        <v>0</v>
      </c>
      <c r="X1159" s="7">
        <v>0</v>
      </c>
      <c r="Y1159" s="7"/>
      <c r="Z1159" s="7">
        <v>0</v>
      </c>
      <c r="AA1159" s="7">
        <v>0</v>
      </c>
      <c r="AB1159" s="7">
        <v>0</v>
      </c>
      <c r="AC1159" s="7"/>
      <c r="AD1159" s="7">
        <v>0</v>
      </c>
      <c r="AE1159" s="7">
        <v>0</v>
      </c>
      <c r="AF1159" s="7">
        <v>0</v>
      </c>
      <c r="AG1159" s="29">
        <v>0</v>
      </c>
      <c r="AH1159" s="7">
        <v>0</v>
      </c>
      <c r="AI1159" s="7">
        <v>0</v>
      </c>
      <c r="AJ1159" s="7">
        <v>0</v>
      </c>
      <c r="AK1159" s="29">
        <v>0</v>
      </c>
      <c r="AL1159" s="7">
        <v>0</v>
      </c>
      <c r="AM1159" s="105">
        <v>0</v>
      </c>
      <c r="AN1159" s="7">
        <v>0</v>
      </c>
      <c r="AO1159" s="11">
        <v>0</v>
      </c>
      <c r="AP1159" s="105">
        <v>0</v>
      </c>
      <c r="AQ1159" s="11">
        <v>0</v>
      </c>
      <c r="AR1159" s="11">
        <v>0</v>
      </c>
      <c r="AS1159" s="11">
        <v>0</v>
      </c>
      <c r="AT1159" s="11">
        <v>0</v>
      </c>
      <c r="AU1159" s="11">
        <v>0</v>
      </c>
      <c r="AV1159" s="11">
        <v>0</v>
      </c>
      <c r="AW1159" s="11">
        <v>0</v>
      </c>
      <c r="AX1159" s="11">
        <v>0</v>
      </c>
      <c r="AZ1159" s="11">
        <v>0</v>
      </c>
      <c r="BA1159" s="11">
        <v>0</v>
      </c>
    </row>
    <row r="1160" spans="1:53" hidden="1" x14ac:dyDescent="0.25">
      <c r="A1160">
        <v>8</v>
      </c>
      <c r="B1160" t="str">
        <f t="shared" si="136"/>
        <v>WR-8950</v>
      </c>
      <c r="C1160" s="2" t="s">
        <v>318</v>
      </c>
      <c r="D1160" s="2" t="str">
        <f t="shared" si="133"/>
        <v>8</v>
      </c>
      <c r="E1160" s="2" t="str">
        <f t="shared" si="134"/>
        <v>89</v>
      </c>
      <c r="F1160" s="2" t="str">
        <f t="shared" si="135"/>
        <v>895</v>
      </c>
      <c r="G1160" s="1" t="s">
        <v>839</v>
      </c>
      <c r="H1160" s="7">
        <v>1270</v>
      </c>
      <c r="I1160" s="7"/>
      <c r="J1160" s="7">
        <v>0</v>
      </c>
      <c r="K1160" s="7">
        <v>0</v>
      </c>
      <c r="L1160" s="7">
        <v>0</v>
      </c>
      <c r="M1160" s="7"/>
      <c r="N1160" s="7">
        <v>0</v>
      </c>
      <c r="O1160" s="7">
        <v>0</v>
      </c>
      <c r="P1160" s="7">
        <v>0</v>
      </c>
      <c r="Q1160" s="7"/>
      <c r="R1160" s="7">
        <v>0</v>
      </c>
      <c r="S1160" s="7">
        <v>0</v>
      </c>
      <c r="T1160" s="7">
        <v>0</v>
      </c>
      <c r="U1160" s="7"/>
      <c r="V1160" s="7">
        <v>0</v>
      </c>
      <c r="W1160" s="7">
        <v>0</v>
      </c>
      <c r="X1160" s="7">
        <v>0</v>
      </c>
      <c r="Y1160" s="7"/>
      <c r="Z1160" s="7">
        <v>0</v>
      </c>
      <c r="AA1160" s="7">
        <v>0</v>
      </c>
      <c r="AB1160" s="7">
        <v>0</v>
      </c>
      <c r="AC1160" s="7"/>
      <c r="AD1160" s="7">
        <v>0</v>
      </c>
      <c r="AE1160" s="7">
        <v>0</v>
      </c>
      <c r="AF1160" s="7">
        <v>0</v>
      </c>
      <c r="AG1160" s="29">
        <v>0</v>
      </c>
      <c r="AH1160" s="7">
        <v>0</v>
      </c>
      <c r="AI1160" s="7">
        <v>0</v>
      </c>
      <c r="AJ1160" s="7">
        <v>0</v>
      </c>
      <c r="AK1160" s="29">
        <v>0</v>
      </c>
      <c r="AL1160" s="7">
        <v>0</v>
      </c>
      <c r="AM1160" s="105">
        <v>0</v>
      </c>
      <c r="AN1160" s="7">
        <v>0</v>
      </c>
      <c r="AO1160" s="11">
        <v>0</v>
      </c>
      <c r="AP1160" s="105">
        <v>0</v>
      </c>
      <c r="AQ1160" s="11">
        <v>0</v>
      </c>
      <c r="AR1160" s="11">
        <v>0</v>
      </c>
      <c r="AS1160" s="11">
        <v>0</v>
      </c>
      <c r="AT1160" s="11">
        <v>0</v>
      </c>
      <c r="AU1160" s="11">
        <v>0</v>
      </c>
      <c r="AV1160" s="11">
        <v>0</v>
      </c>
      <c r="AW1160" s="11">
        <v>0</v>
      </c>
      <c r="AX1160" s="11">
        <v>0</v>
      </c>
      <c r="AZ1160" s="11">
        <v>0</v>
      </c>
      <c r="BA1160" s="11">
        <v>0</v>
      </c>
    </row>
    <row r="1161" spans="1:53" hidden="1" x14ac:dyDescent="0.25">
      <c r="A1161">
        <v>8</v>
      </c>
      <c r="B1161" t="str">
        <f t="shared" si="136"/>
        <v>WR-8961</v>
      </c>
      <c r="C1161" s="2" t="s">
        <v>318</v>
      </c>
      <c r="D1161" s="2" t="str">
        <f t="shared" si="133"/>
        <v>8</v>
      </c>
      <c r="E1161" s="2" t="str">
        <f t="shared" si="134"/>
        <v>89</v>
      </c>
      <c r="F1161" s="2" t="str">
        <f t="shared" si="135"/>
        <v>896</v>
      </c>
      <c r="G1161" s="1" t="s">
        <v>840</v>
      </c>
      <c r="H1161" s="7">
        <v>0</v>
      </c>
      <c r="I1161" s="7"/>
      <c r="J1161" s="7">
        <v>0</v>
      </c>
      <c r="K1161" s="7">
        <v>0</v>
      </c>
      <c r="L1161" s="7">
        <v>0</v>
      </c>
      <c r="M1161" s="7"/>
      <c r="N1161" s="7">
        <v>0</v>
      </c>
      <c r="O1161" s="7">
        <v>0</v>
      </c>
      <c r="P1161" s="7">
        <v>0</v>
      </c>
      <c r="Q1161" s="7"/>
      <c r="R1161" s="7">
        <v>0</v>
      </c>
      <c r="S1161" s="7">
        <v>0</v>
      </c>
      <c r="T1161" s="7">
        <v>0</v>
      </c>
      <c r="U1161" s="7"/>
      <c r="V1161" s="7">
        <v>0</v>
      </c>
      <c r="W1161" s="7">
        <v>0</v>
      </c>
      <c r="X1161" s="7">
        <v>0</v>
      </c>
      <c r="Y1161" s="7"/>
      <c r="Z1161" s="7">
        <v>0</v>
      </c>
      <c r="AA1161" s="7">
        <v>0</v>
      </c>
      <c r="AB1161" s="7">
        <v>0</v>
      </c>
      <c r="AC1161" s="7"/>
      <c r="AD1161" s="7">
        <v>0</v>
      </c>
      <c r="AE1161" s="7">
        <v>0</v>
      </c>
      <c r="AF1161" s="7">
        <v>0</v>
      </c>
      <c r="AG1161" s="29">
        <v>0</v>
      </c>
      <c r="AH1161" s="7">
        <v>0</v>
      </c>
      <c r="AI1161" s="7">
        <v>0</v>
      </c>
      <c r="AJ1161" s="7">
        <v>0</v>
      </c>
      <c r="AK1161" s="29">
        <v>0</v>
      </c>
      <c r="AL1161" s="7">
        <v>0</v>
      </c>
      <c r="AM1161" s="105">
        <v>0</v>
      </c>
      <c r="AN1161" s="7">
        <v>0</v>
      </c>
      <c r="AO1161" s="11">
        <v>0</v>
      </c>
      <c r="AP1161" s="105">
        <v>0</v>
      </c>
      <c r="AQ1161" s="11">
        <v>0</v>
      </c>
      <c r="AR1161" s="11">
        <v>0</v>
      </c>
      <c r="AS1161" s="11">
        <v>0</v>
      </c>
      <c r="AT1161" s="11">
        <v>0</v>
      </c>
      <c r="AU1161" s="11">
        <v>0</v>
      </c>
      <c r="AV1161" s="11">
        <v>0</v>
      </c>
      <c r="AW1161" s="11">
        <v>0</v>
      </c>
      <c r="AX1161" s="11">
        <v>0</v>
      </c>
      <c r="AZ1161" s="11">
        <v>0</v>
      </c>
      <c r="BA1161" s="11">
        <v>0</v>
      </c>
    </row>
    <row r="1162" spans="1:53" hidden="1" x14ac:dyDescent="0.25">
      <c r="A1162">
        <v>8</v>
      </c>
      <c r="B1162" t="str">
        <f t="shared" si="136"/>
        <v>WR-8962</v>
      </c>
      <c r="C1162" s="2" t="s">
        <v>318</v>
      </c>
      <c r="D1162" s="2" t="str">
        <f t="shared" si="133"/>
        <v>8</v>
      </c>
      <c r="E1162" s="2" t="str">
        <f t="shared" si="134"/>
        <v>89</v>
      </c>
      <c r="F1162" s="2" t="str">
        <f t="shared" si="135"/>
        <v>896</v>
      </c>
      <c r="G1162" s="1" t="s">
        <v>841</v>
      </c>
      <c r="H1162" s="7">
        <v>0</v>
      </c>
      <c r="I1162" s="7"/>
      <c r="J1162" s="7">
        <v>0</v>
      </c>
      <c r="K1162" s="7">
        <v>0</v>
      </c>
      <c r="L1162" s="7">
        <v>0</v>
      </c>
      <c r="M1162" s="7"/>
      <c r="N1162" s="7">
        <v>0</v>
      </c>
      <c r="O1162" s="7">
        <v>0</v>
      </c>
      <c r="P1162" s="7">
        <v>0</v>
      </c>
      <c r="Q1162" s="7"/>
      <c r="R1162" s="7">
        <v>0</v>
      </c>
      <c r="S1162" s="7">
        <v>0</v>
      </c>
      <c r="T1162" s="7">
        <v>0</v>
      </c>
      <c r="U1162" s="7"/>
      <c r="V1162" s="7">
        <v>0</v>
      </c>
      <c r="W1162" s="7">
        <v>0</v>
      </c>
      <c r="X1162" s="7">
        <v>0</v>
      </c>
      <c r="Y1162" s="7"/>
      <c r="Z1162" s="7">
        <v>0</v>
      </c>
      <c r="AA1162" s="7">
        <v>0</v>
      </c>
      <c r="AB1162" s="7">
        <v>0</v>
      </c>
      <c r="AC1162" s="7"/>
      <c r="AD1162" s="7">
        <v>0</v>
      </c>
      <c r="AE1162" s="7">
        <v>0</v>
      </c>
      <c r="AF1162" s="7">
        <v>0</v>
      </c>
      <c r="AG1162" s="29">
        <v>0</v>
      </c>
      <c r="AH1162" s="7">
        <v>0</v>
      </c>
      <c r="AI1162" s="7">
        <v>0</v>
      </c>
      <c r="AJ1162" s="7">
        <v>0</v>
      </c>
      <c r="AK1162" s="29">
        <v>0</v>
      </c>
      <c r="AL1162" s="7">
        <v>0</v>
      </c>
      <c r="AM1162" s="105">
        <v>0</v>
      </c>
      <c r="AN1162" s="7">
        <v>0</v>
      </c>
      <c r="AO1162" s="11">
        <v>0</v>
      </c>
      <c r="AP1162" s="105">
        <v>0</v>
      </c>
      <c r="AQ1162" s="11">
        <v>0</v>
      </c>
      <c r="AR1162" s="11">
        <v>0</v>
      </c>
      <c r="AS1162" s="11">
        <v>0</v>
      </c>
      <c r="AT1162" s="11">
        <v>0</v>
      </c>
      <c r="AU1162" s="11">
        <v>0</v>
      </c>
      <c r="AV1162" s="11">
        <v>0</v>
      </c>
      <c r="AW1162" s="11">
        <v>0</v>
      </c>
      <c r="AX1162" s="11">
        <v>0</v>
      </c>
      <c r="AZ1162" s="11">
        <v>0</v>
      </c>
      <c r="BA1162" s="11">
        <v>0</v>
      </c>
    </row>
    <row r="1163" spans="1:53" hidden="1" x14ac:dyDescent="0.25">
      <c r="A1163">
        <v>8</v>
      </c>
      <c r="B1163" t="str">
        <f t="shared" si="136"/>
        <v>WR-8963</v>
      </c>
      <c r="C1163" s="2" t="s">
        <v>318</v>
      </c>
      <c r="D1163" s="2" t="str">
        <f t="shared" si="133"/>
        <v>8</v>
      </c>
      <c r="E1163" s="2" t="str">
        <f t="shared" si="134"/>
        <v>89</v>
      </c>
      <c r="F1163" s="2" t="str">
        <f t="shared" si="135"/>
        <v>896</v>
      </c>
      <c r="G1163" s="1" t="s">
        <v>842</v>
      </c>
      <c r="H1163" s="7">
        <v>0</v>
      </c>
      <c r="I1163" s="7"/>
      <c r="J1163" s="7">
        <v>0</v>
      </c>
      <c r="K1163" s="7">
        <v>0</v>
      </c>
      <c r="L1163" s="7">
        <v>0</v>
      </c>
      <c r="M1163" s="7"/>
      <c r="N1163" s="7">
        <v>0</v>
      </c>
      <c r="O1163" s="7">
        <v>0</v>
      </c>
      <c r="P1163" s="7">
        <v>0</v>
      </c>
      <c r="Q1163" s="7"/>
      <c r="R1163" s="7">
        <v>0</v>
      </c>
      <c r="S1163" s="7">
        <v>0</v>
      </c>
      <c r="T1163" s="7">
        <v>0</v>
      </c>
      <c r="U1163" s="7"/>
      <c r="V1163" s="7">
        <v>0</v>
      </c>
      <c r="W1163" s="7">
        <v>0</v>
      </c>
      <c r="X1163" s="7">
        <v>0</v>
      </c>
      <c r="Y1163" s="7"/>
      <c r="Z1163" s="7">
        <v>0</v>
      </c>
      <c r="AA1163" s="7">
        <v>0</v>
      </c>
      <c r="AB1163" s="7">
        <v>0</v>
      </c>
      <c r="AC1163" s="7"/>
      <c r="AD1163" s="7">
        <v>0</v>
      </c>
      <c r="AE1163" s="7">
        <v>0</v>
      </c>
      <c r="AF1163" s="7">
        <v>0</v>
      </c>
      <c r="AG1163" s="29">
        <v>0</v>
      </c>
      <c r="AH1163" s="7">
        <v>0</v>
      </c>
      <c r="AI1163" s="7">
        <v>0</v>
      </c>
      <c r="AJ1163" s="7">
        <v>0</v>
      </c>
      <c r="AK1163" s="29">
        <v>0</v>
      </c>
      <c r="AL1163" s="7">
        <v>0</v>
      </c>
      <c r="AM1163" s="105">
        <v>0</v>
      </c>
      <c r="AN1163" s="7">
        <v>0</v>
      </c>
      <c r="AO1163" s="11">
        <v>0</v>
      </c>
      <c r="AP1163" s="105">
        <v>0</v>
      </c>
      <c r="AQ1163" s="11">
        <v>0</v>
      </c>
      <c r="AR1163" s="11">
        <v>0</v>
      </c>
      <c r="AS1163" s="11">
        <v>0</v>
      </c>
      <c r="AT1163" s="11">
        <v>0</v>
      </c>
      <c r="AU1163" s="11">
        <v>0</v>
      </c>
      <c r="AV1163" s="11">
        <v>0</v>
      </c>
      <c r="AW1163" s="11">
        <v>0</v>
      </c>
      <c r="AX1163" s="11">
        <v>0</v>
      </c>
      <c r="AZ1163" s="11">
        <v>0</v>
      </c>
      <c r="BA1163" s="11">
        <v>0</v>
      </c>
    </row>
    <row r="1164" spans="1:53" hidden="1" x14ac:dyDescent="0.25">
      <c r="A1164">
        <v>8</v>
      </c>
      <c r="B1164" t="str">
        <f t="shared" si="136"/>
        <v>WR-8964</v>
      </c>
      <c r="C1164" s="2" t="s">
        <v>318</v>
      </c>
      <c r="D1164" s="2" t="str">
        <f t="shared" si="133"/>
        <v>8</v>
      </c>
      <c r="E1164" s="2" t="str">
        <f t="shared" si="134"/>
        <v>89</v>
      </c>
      <c r="F1164" s="2" t="str">
        <f t="shared" si="135"/>
        <v>896</v>
      </c>
      <c r="G1164" s="1" t="s">
        <v>843</v>
      </c>
      <c r="H1164" s="7">
        <v>0</v>
      </c>
      <c r="I1164" s="7"/>
      <c r="J1164" s="7">
        <v>0</v>
      </c>
      <c r="K1164" s="7">
        <v>0</v>
      </c>
      <c r="L1164" s="7">
        <v>0</v>
      </c>
      <c r="M1164" s="7"/>
      <c r="N1164" s="7">
        <v>0</v>
      </c>
      <c r="O1164" s="7">
        <v>0</v>
      </c>
      <c r="P1164" s="7">
        <v>0</v>
      </c>
      <c r="Q1164" s="7"/>
      <c r="R1164" s="7">
        <v>0</v>
      </c>
      <c r="S1164" s="7">
        <v>0</v>
      </c>
      <c r="T1164" s="7">
        <v>0</v>
      </c>
      <c r="U1164" s="7"/>
      <c r="V1164" s="7">
        <v>0</v>
      </c>
      <c r="W1164" s="7">
        <v>0</v>
      </c>
      <c r="X1164" s="7">
        <v>0</v>
      </c>
      <c r="Y1164" s="7"/>
      <c r="Z1164" s="7">
        <v>0</v>
      </c>
      <c r="AA1164" s="7">
        <v>0</v>
      </c>
      <c r="AB1164" s="7">
        <v>0</v>
      </c>
      <c r="AC1164" s="7"/>
      <c r="AD1164" s="7">
        <v>0</v>
      </c>
      <c r="AE1164" s="7">
        <v>0</v>
      </c>
      <c r="AF1164" s="7">
        <v>0</v>
      </c>
      <c r="AG1164" s="29">
        <v>0</v>
      </c>
      <c r="AH1164" s="7">
        <v>0</v>
      </c>
      <c r="AI1164" s="7">
        <v>0</v>
      </c>
      <c r="AJ1164" s="7">
        <v>0</v>
      </c>
      <c r="AK1164" s="29">
        <v>0</v>
      </c>
      <c r="AL1164" s="7">
        <v>0</v>
      </c>
      <c r="AM1164" s="105">
        <v>0</v>
      </c>
      <c r="AN1164" s="7">
        <v>0</v>
      </c>
      <c r="AO1164" s="11">
        <v>0</v>
      </c>
      <c r="AP1164" s="105">
        <v>0</v>
      </c>
      <c r="AQ1164" s="11">
        <v>0</v>
      </c>
      <c r="AR1164" s="11">
        <v>0</v>
      </c>
      <c r="AS1164" s="11">
        <v>0</v>
      </c>
      <c r="AT1164" s="11">
        <v>0</v>
      </c>
      <c r="AU1164" s="11">
        <v>0</v>
      </c>
      <c r="AV1164" s="11">
        <v>0</v>
      </c>
      <c r="AW1164" s="11">
        <v>0</v>
      </c>
      <c r="AX1164" s="11">
        <v>0</v>
      </c>
      <c r="AZ1164" s="11">
        <v>0</v>
      </c>
      <c r="BA1164" s="11">
        <v>0</v>
      </c>
    </row>
    <row r="1165" spans="1:53" hidden="1" x14ac:dyDescent="0.25">
      <c r="A1165">
        <v>8</v>
      </c>
      <c r="B1165" t="str">
        <f t="shared" si="136"/>
        <v>WR-8965</v>
      </c>
      <c r="C1165" s="2" t="s">
        <v>318</v>
      </c>
      <c r="D1165" s="2" t="str">
        <f t="shared" si="133"/>
        <v>8</v>
      </c>
      <c r="E1165" s="2" t="str">
        <f t="shared" si="134"/>
        <v>89</v>
      </c>
      <c r="F1165" s="2" t="str">
        <f t="shared" si="135"/>
        <v>896</v>
      </c>
      <c r="G1165" s="1" t="s">
        <v>844</v>
      </c>
      <c r="H1165" s="7">
        <v>0</v>
      </c>
      <c r="I1165" s="7"/>
      <c r="J1165" s="7">
        <v>0</v>
      </c>
      <c r="K1165" s="7">
        <v>0</v>
      </c>
      <c r="L1165" s="7">
        <v>0</v>
      </c>
      <c r="M1165" s="7"/>
      <c r="N1165" s="7">
        <v>0</v>
      </c>
      <c r="O1165" s="7">
        <v>0</v>
      </c>
      <c r="P1165" s="7">
        <v>0</v>
      </c>
      <c r="Q1165" s="7"/>
      <c r="R1165" s="7">
        <v>0</v>
      </c>
      <c r="S1165" s="7">
        <v>0</v>
      </c>
      <c r="T1165" s="7">
        <v>0</v>
      </c>
      <c r="U1165" s="7"/>
      <c r="V1165" s="7">
        <v>0</v>
      </c>
      <c r="W1165" s="7">
        <v>0</v>
      </c>
      <c r="X1165" s="7">
        <v>0</v>
      </c>
      <c r="Y1165" s="7"/>
      <c r="Z1165" s="7">
        <v>0</v>
      </c>
      <c r="AA1165" s="7">
        <v>0</v>
      </c>
      <c r="AB1165" s="7">
        <v>0</v>
      </c>
      <c r="AC1165" s="7"/>
      <c r="AD1165" s="7">
        <v>0</v>
      </c>
      <c r="AE1165" s="7">
        <v>0</v>
      </c>
      <c r="AF1165" s="7">
        <v>0</v>
      </c>
      <c r="AG1165" s="29">
        <v>0</v>
      </c>
      <c r="AH1165" s="7">
        <v>0</v>
      </c>
      <c r="AI1165" s="7">
        <v>0</v>
      </c>
      <c r="AJ1165" s="7">
        <v>0</v>
      </c>
      <c r="AK1165" s="29">
        <v>0</v>
      </c>
      <c r="AL1165" s="7">
        <v>0</v>
      </c>
      <c r="AM1165" s="105">
        <v>0</v>
      </c>
      <c r="AN1165" s="7">
        <v>0</v>
      </c>
      <c r="AO1165" s="11">
        <v>0</v>
      </c>
      <c r="AP1165" s="105">
        <v>0</v>
      </c>
      <c r="AQ1165" s="11">
        <v>0</v>
      </c>
      <c r="AR1165" s="11">
        <v>0</v>
      </c>
      <c r="AS1165" s="11">
        <v>2204204.3516299999</v>
      </c>
      <c r="AT1165" s="11">
        <v>2204204.3516299999</v>
      </c>
      <c r="AU1165" s="11">
        <v>2204204.3516299999</v>
      </c>
      <c r="AV1165" s="11">
        <v>0</v>
      </c>
      <c r="AW1165" s="11">
        <v>0</v>
      </c>
      <c r="AX1165" s="11">
        <v>0</v>
      </c>
      <c r="AZ1165" s="11">
        <v>0</v>
      </c>
      <c r="BA1165" s="11">
        <v>0</v>
      </c>
    </row>
    <row r="1166" spans="1:53" hidden="1" x14ac:dyDescent="0.25">
      <c r="A1166">
        <v>8</v>
      </c>
      <c r="B1166" t="str">
        <f t="shared" si="136"/>
        <v>WR-8971</v>
      </c>
      <c r="C1166" s="2" t="s">
        <v>318</v>
      </c>
      <c r="D1166" s="2" t="str">
        <f t="shared" si="133"/>
        <v>8</v>
      </c>
      <c r="E1166" s="2" t="str">
        <f t="shared" si="134"/>
        <v>89</v>
      </c>
      <c r="F1166" s="2" t="str">
        <f t="shared" si="135"/>
        <v>897</v>
      </c>
      <c r="G1166" s="1" t="s">
        <v>3550</v>
      </c>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29"/>
      <c r="AH1166" s="7"/>
      <c r="AI1166" s="7"/>
      <c r="AJ1166" s="7"/>
      <c r="AK1166" s="29"/>
      <c r="AL1166" s="7"/>
      <c r="AM1166" s="105"/>
      <c r="AN1166" s="7"/>
      <c r="AO1166" s="11"/>
      <c r="AP1166" s="105"/>
      <c r="AQ1166" s="11"/>
      <c r="AR1166" s="11"/>
      <c r="AS1166" s="11"/>
      <c r="AT1166" s="11"/>
      <c r="AU1166" s="11">
        <v>0</v>
      </c>
      <c r="AV1166" s="11">
        <v>0</v>
      </c>
      <c r="AW1166" s="11">
        <v>0</v>
      </c>
      <c r="AX1166" s="11">
        <v>0</v>
      </c>
      <c r="AZ1166" s="11">
        <v>0</v>
      </c>
      <c r="BA1166" s="11">
        <v>0</v>
      </c>
    </row>
    <row r="1167" spans="1:53" hidden="1" x14ac:dyDescent="0.25">
      <c r="A1167">
        <v>8</v>
      </c>
      <c r="B1167" t="str">
        <f t="shared" si="136"/>
        <v>WR-8972</v>
      </c>
      <c r="C1167" s="2" t="s">
        <v>318</v>
      </c>
      <c r="D1167" s="2" t="str">
        <f t="shared" si="133"/>
        <v>8</v>
      </c>
      <c r="E1167" s="2" t="str">
        <f t="shared" si="134"/>
        <v>89</v>
      </c>
      <c r="F1167" s="2" t="str">
        <f t="shared" si="135"/>
        <v>897</v>
      </c>
      <c r="G1167" s="1" t="s">
        <v>3552</v>
      </c>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29"/>
      <c r="AH1167" s="7"/>
      <c r="AI1167" s="7"/>
      <c r="AJ1167" s="7"/>
      <c r="AK1167" s="29"/>
      <c r="AL1167" s="7"/>
      <c r="AM1167" s="105"/>
      <c r="AN1167" s="7"/>
      <c r="AO1167" s="11"/>
      <c r="AP1167" s="105"/>
      <c r="AQ1167" s="11"/>
      <c r="AR1167" s="11"/>
      <c r="AS1167" s="11"/>
      <c r="AT1167" s="11"/>
      <c r="AU1167" s="11">
        <v>0</v>
      </c>
      <c r="AV1167" s="11">
        <v>0</v>
      </c>
      <c r="AW1167" s="11">
        <v>0</v>
      </c>
      <c r="AX1167" s="11">
        <v>0</v>
      </c>
      <c r="AZ1167" s="11">
        <v>0</v>
      </c>
      <c r="BA1167" s="11">
        <v>0</v>
      </c>
    </row>
    <row r="1168" spans="1:53" hidden="1" x14ac:dyDescent="0.25">
      <c r="A1168">
        <v>8</v>
      </c>
      <c r="B1168" t="str">
        <f t="shared" si="136"/>
        <v>WR-8973</v>
      </c>
      <c r="C1168" s="2" t="s">
        <v>318</v>
      </c>
      <c r="D1168" s="2" t="str">
        <f t="shared" si="133"/>
        <v>8</v>
      </c>
      <c r="E1168" s="2" t="str">
        <f t="shared" si="134"/>
        <v>89</v>
      </c>
      <c r="F1168" s="2" t="str">
        <f t="shared" si="135"/>
        <v>897</v>
      </c>
      <c r="G1168" s="1" t="s">
        <v>3551</v>
      </c>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29"/>
      <c r="AH1168" s="7"/>
      <c r="AI1168" s="7"/>
      <c r="AJ1168" s="7"/>
      <c r="AK1168" s="29"/>
      <c r="AL1168" s="7"/>
      <c r="AM1168" s="105"/>
      <c r="AN1168" s="7"/>
      <c r="AO1168" s="11"/>
      <c r="AP1168" s="105"/>
      <c r="AQ1168" s="11"/>
      <c r="AR1168" s="11"/>
      <c r="AS1168" s="11"/>
      <c r="AT1168" s="11"/>
      <c r="AU1168" s="11">
        <v>0</v>
      </c>
      <c r="AV1168" s="11">
        <v>0</v>
      </c>
      <c r="AW1168" s="11">
        <v>0</v>
      </c>
      <c r="AX1168" s="11">
        <v>0</v>
      </c>
      <c r="AZ1168" s="11">
        <v>600</v>
      </c>
      <c r="BA1168" s="11">
        <v>276.11238000000003</v>
      </c>
    </row>
    <row r="1169" spans="1:53" hidden="1" x14ac:dyDescent="0.25">
      <c r="A1169">
        <v>8</v>
      </c>
      <c r="B1169" t="str">
        <f t="shared" si="136"/>
        <v>WR-8974</v>
      </c>
      <c r="C1169" s="2" t="s">
        <v>318</v>
      </c>
      <c r="D1169" s="2" t="str">
        <f t="shared" si="133"/>
        <v>8</v>
      </c>
      <c r="E1169" s="2" t="str">
        <f t="shared" si="134"/>
        <v>89</v>
      </c>
      <c r="F1169" s="2" t="str">
        <f t="shared" si="135"/>
        <v>897</v>
      </c>
      <c r="G1169" s="1" t="s">
        <v>3553</v>
      </c>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29"/>
      <c r="AH1169" s="7"/>
      <c r="AI1169" s="7"/>
      <c r="AJ1169" s="7"/>
      <c r="AK1169" s="29"/>
      <c r="AL1169" s="7"/>
      <c r="AM1169" s="105"/>
      <c r="AN1169" s="7"/>
      <c r="AO1169" s="11"/>
      <c r="AP1169" s="105"/>
      <c r="AQ1169" s="11"/>
      <c r="AR1169" s="11"/>
      <c r="AS1169" s="11"/>
      <c r="AT1169" s="11"/>
      <c r="AU1169" s="11">
        <v>0</v>
      </c>
      <c r="AV1169" s="11">
        <v>0</v>
      </c>
      <c r="AW1169" s="11">
        <v>0</v>
      </c>
      <c r="AX1169" s="11">
        <v>0</v>
      </c>
      <c r="AZ1169" s="11">
        <v>0</v>
      </c>
      <c r="BA1169" s="11">
        <v>0</v>
      </c>
    </row>
    <row r="1170" spans="1:53" hidden="1" x14ac:dyDescent="0.25">
      <c r="A1170">
        <v>8</v>
      </c>
      <c r="B1170" t="str">
        <f t="shared" si="136"/>
        <v>WR-8975</v>
      </c>
      <c r="C1170" s="2" t="s">
        <v>318</v>
      </c>
      <c r="D1170" s="2" t="str">
        <f t="shared" si="133"/>
        <v>8</v>
      </c>
      <c r="E1170" s="2" t="str">
        <f t="shared" si="134"/>
        <v>89</v>
      </c>
      <c r="F1170" s="2" t="str">
        <f t="shared" si="135"/>
        <v>897</v>
      </c>
      <c r="G1170" s="1" t="s">
        <v>3554</v>
      </c>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29"/>
      <c r="AH1170" s="7"/>
      <c r="AI1170" s="7"/>
      <c r="AJ1170" s="7"/>
      <c r="AK1170" s="29"/>
      <c r="AL1170" s="7"/>
      <c r="AM1170" s="105"/>
      <c r="AN1170" s="7"/>
      <c r="AO1170" s="11"/>
      <c r="AP1170" s="105"/>
      <c r="AQ1170" s="11"/>
      <c r="AR1170" s="11"/>
      <c r="AS1170" s="11"/>
      <c r="AT1170" s="11"/>
      <c r="AU1170" s="11">
        <v>0</v>
      </c>
      <c r="AV1170" s="11">
        <v>0</v>
      </c>
      <c r="AW1170" s="11">
        <v>0</v>
      </c>
      <c r="AX1170" s="11">
        <v>0</v>
      </c>
      <c r="AZ1170" s="11">
        <v>0</v>
      </c>
      <c r="BA1170" s="11">
        <v>0</v>
      </c>
    </row>
    <row r="1171" spans="1:53" hidden="1" x14ac:dyDescent="0.25">
      <c r="A1171">
        <v>8</v>
      </c>
      <c r="B1171" t="str">
        <f t="shared" si="136"/>
        <v>WR-9610</v>
      </c>
      <c r="C1171" s="2" t="s">
        <v>318</v>
      </c>
      <c r="D1171" s="2" t="str">
        <f t="shared" si="133"/>
        <v>9</v>
      </c>
      <c r="E1171" s="2" t="str">
        <f t="shared" si="134"/>
        <v>96</v>
      </c>
      <c r="F1171" s="2" t="str">
        <f t="shared" si="135"/>
        <v>961</v>
      </c>
      <c r="G1171" s="1" t="s">
        <v>846</v>
      </c>
      <c r="H1171" s="7">
        <v>0</v>
      </c>
      <c r="I1171" s="7"/>
      <c r="J1171" s="7">
        <v>900000</v>
      </c>
      <c r="K1171" s="7">
        <v>900000</v>
      </c>
      <c r="L1171" s="7">
        <v>0</v>
      </c>
      <c r="M1171" s="7"/>
      <c r="N1171" s="7">
        <v>404107.89403999998</v>
      </c>
      <c r="O1171" s="7">
        <v>404107.89403999998</v>
      </c>
      <c r="P1171" s="7">
        <v>2001</v>
      </c>
      <c r="Q1171" s="7"/>
      <c r="R1171" s="7">
        <v>302217</v>
      </c>
      <c r="S1171" s="7">
        <v>302217</v>
      </c>
      <c r="T1171" s="7">
        <v>0</v>
      </c>
      <c r="U1171" s="7"/>
      <c r="V1171" s="7">
        <v>402333.47285999998</v>
      </c>
      <c r="W1171" s="7">
        <v>402333.47285999998</v>
      </c>
      <c r="X1171" s="7">
        <v>2456</v>
      </c>
      <c r="Y1171" s="7"/>
      <c r="Z1171" s="7">
        <v>677455.97806999995</v>
      </c>
      <c r="AA1171" s="7">
        <v>677455.97806999995</v>
      </c>
      <c r="AB1171" s="7">
        <v>152585</v>
      </c>
      <c r="AC1171" s="7"/>
      <c r="AD1171" s="7">
        <v>1306191.7320399999</v>
      </c>
      <c r="AE1171" s="7">
        <v>1306191.91692</v>
      </c>
      <c r="AF1171" s="7">
        <v>589189.78870999999</v>
      </c>
      <c r="AG1171" s="29">
        <v>1149504.78449</v>
      </c>
      <c r="AH1171" s="7">
        <v>1170979.1330200001</v>
      </c>
      <c r="AI1171" s="7">
        <v>1170979.1330200001</v>
      </c>
      <c r="AJ1171" s="7">
        <v>318363</v>
      </c>
      <c r="AK1171" s="29">
        <v>814379.45675999997</v>
      </c>
      <c r="AL1171" s="7">
        <v>514288.17455999996</v>
      </c>
      <c r="AM1171" s="105">
        <v>598081.31566000008</v>
      </c>
      <c r="AN1171" s="7">
        <v>569224</v>
      </c>
      <c r="AO1171" s="11">
        <v>1201882.3660800001</v>
      </c>
      <c r="AP1171" s="105">
        <v>1365020.6994099999</v>
      </c>
      <c r="AQ1171" s="11">
        <v>1365020.6994099999</v>
      </c>
      <c r="AR1171" s="11">
        <v>1651070</v>
      </c>
      <c r="AS1171" s="11">
        <v>2888441.5631299997</v>
      </c>
      <c r="AT1171" s="11">
        <v>3002151.8248199997</v>
      </c>
      <c r="AU1171" s="11">
        <v>2987746.5641299998</v>
      </c>
      <c r="AV1171" s="11">
        <v>1424272.4709999999</v>
      </c>
      <c r="AW1171" s="11">
        <v>6022637.9729599999</v>
      </c>
      <c r="AX1171" s="11">
        <v>6536349.6129599996</v>
      </c>
      <c r="AZ1171" s="11">
        <v>1606794.4055669</v>
      </c>
      <c r="BA1171" s="11">
        <v>4252083.51064</v>
      </c>
    </row>
    <row r="1172" spans="1:53" hidden="1" x14ac:dyDescent="0.25">
      <c r="A1172">
        <v>8</v>
      </c>
      <c r="B1172" t="str">
        <f t="shared" si="136"/>
        <v>WR-9620</v>
      </c>
      <c r="C1172" s="2" t="s">
        <v>318</v>
      </c>
      <c r="D1172" s="2" t="str">
        <f t="shared" si="133"/>
        <v>9</v>
      </c>
      <c r="E1172" s="2" t="str">
        <f t="shared" si="134"/>
        <v>96</v>
      </c>
      <c r="F1172" s="2" t="str">
        <f t="shared" si="135"/>
        <v>962</v>
      </c>
      <c r="G1172" s="1" t="s">
        <v>847</v>
      </c>
      <c r="H1172" s="7">
        <v>0</v>
      </c>
      <c r="I1172" s="7"/>
      <c r="J1172" s="7">
        <v>0</v>
      </c>
      <c r="K1172" s="7">
        <v>0</v>
      </c>
      <c r="L1172" s="7">
        <v>0</v>
      </c>
      <c r="M1172" s="7"/>
      <c r="N1172" s="7">
        <v>0</v>
      </c>
      <c r="O1172" s="7">
        <v>0</v>
      </c>
      <c r="P1172" s="7">
        <v>0</v>
      </c>
      <c r="Q1172" s="7"/>
      <c r="R1172" s="7">
        <v>0</v>
      </c>
      <c r="S1172" s="7">
        <v>0</v>
      </c>
      <c r="T1172" s="7">
        <v>0</v>
      </c>
      <c r="U1172" s="7"/>
      <c r="V1172" s="7">
        <v>0</v>
      </c>
      <c r="W1172" s="7">
        <v>0</v>
      </c>
      <c r="X1172" s="7">
        <v>0</v>
      </c>
      <c r="Y1172" s="7"/>
      <c r="Z1172" s="7">
        <v>0</v>
      </c>
      <c r="AA1172" s="7">
        <v>0</v>
      </c>
      <c r="AB1172" s="7">
        <v>0</v>
      </c>
      <c r="AC1172" s="7"/>
      <c r="AD1172" s="7">
        <v>0</v>
      </c>
      <c r="AE1172" s="7">
        <v>0</v>
      </c>
      <c r="AF1172" s="7">
        <v>0</v>
      </c>
      <c r="AG1172" s="29">
        <v>0</v>
      </c>
      <c r="AH1172" s="7">
        <v>0</v>
      </c>
      <c r="AI1172" s="7">
        <v>0</v>
      </c>
      <c r="AJ1172" s="7">
        <v>0</v>
      </c>
      <c r="AK1172" s="29">
        <v>0</v>
      </c>
      <c r="AL1172" s="7">
        <v>0</v>
      </c>
      <c r="AM1172" s="105">
        <v>0</v>
      </c>
      <c r="AN1172" s="7">
        <v>0</v>
      </c>
      <c r="AO1172" s="11">
        <v>0</v>
      </c>
      <c r="AP1172" s="105">
        <v>0</v>
      </c>
      <c r="AQ1172" s="11">
        <v>0</v>
      </c>
      <c r="AR1172" s="11">
        <v>0</v>
      </c>
      <c r="AS1172" s="11">
        <v>0</v>
      </c>
      <c r="AT1172" s="11">
        <v>0</v>
      </c>
      <c r="AU1172" s="11">
        <v>0</v>
      </c>
      <c r="AV1172" s="11">
        <v>0</v>
      </c>
      <c r="AW1172" s="11">
        <v>0</v>
      </c>
      <c r="AX1172" s="11">
        <v>0</v>
      </c>
      <c r="AZ1172" s="11">
        <v>0</v>
      </c>
      <c r="BA1172" s="11">
        <v>0</v>
      </c>
    </row>
    <row r="1173" spans="1:53" hidden="1" x14ac:dyDescent="0.25">
      <c r="A1173">
        <v>8</v>
      </c>
      <c r="B1173" t="str">
        <f t="shared" si="136"/>
        <v>WR-9630</v>
      </c>
      <c r="C1173" s="2" t="s">
        <v>318</v>
      </c>
      <c r="D1173" s="2" t="str">
        <f t="shared" si="133"/>
        <v>9</v>
      </c>
      <c r="E1173" s="2" t="str">
        <f t="shared" si="134"/>
        <v>96</v>
      </c>
      <c r="F1173" s="2" t="str">
        <f t="shared" si="135"/>
        <v>963</v>
      </c>
      <c r="G1173" s="1" t="s">
        <v>848</v>
      </c>
      <c r="H1173" s="7">
        <v>0</v>
      </c>
      <c r="I1173" s="7"/>
      <c r="J1173" s="7">
        <v>0</v>
      </c>
      <c r="K1173" s="7">
        <v>0</v>
      </c>
      <c r="L1173" s="7">
        <v>0</v>
      </c>
      <c r="M1173" s="7"/>
      <c r="N1173" s="7">
        <v>0</v>
      </c>
      <c r="O1173" s="7">
        <v>0</v>
      </c>
      <c r="P1173" s="7">
        <v>0</v>
      </c>
      <c r="Q1173" s="7"/>
      <c r="R1173" s="7">
        <v>0</v>
      </c>
      <c r="S1173" s="7">
        <v>0</v>
      </c>
      <c r="T1173" s="7">
        <v>0</v>
      </c>
      <c r="U1173" s="7"/>
      <c r="V1173" s="7">
        <v>0</v>
      </c>
      <c r="W1173" s="7">
        <v>0</v>
      </c>
      <c r="X1173" s="7">
        <v>0</v>
      </c>
      <c r="Y1173" s="7"/>
      <c r="Z1173" s="7">
        <v>0</v>
      </c>
      <c r="AA1173" s="7">
        <v>0</v>
      </c>
      <c r="AB1173" s="7">
        <v>0</v>
      </c>
      <c r="AC1173" s="7"/>
      <c r="AD1173" s="7">
        <v>9402</v>
      </c>
      <c r="AE1173" s="7">
        <v>9402</v>
      </c>
      <c r="AF1173" s="7">
        <v>19264</v>
      </c>
      <c r="AG1173" s="29">
        <v>19235</v>
      </c>
      <c r="AH1173" s="7">
        <v>19235</v>
      </c>
      <c r="AI1173" s="7">
        <v>19235</v>
      </c>
      <c r="AJ1173" s="7">
        <v>21256</v>
      </c>
      <c r="AK1173" s="29">
        <v>23813.37761</v>
      </c>
      <c r="AL1173" s="7">
        <v>14567.37761</v>
      </c>
      <c r="AM1173" s="105">
        <v>42876.801190000006</v>
      </c>
      <c r="AN1173" s="7">
        <v>42010</v>
      </c>
      <c r="AO1173" s="11">
        <v>232247.73842000001</v>
      </c>
      <c r="AP1173" s="105">
        <v>258734.61430000002</v>
      </c>
      <c r="AQ1173" s="11">
        <v>258734.61430000002</v>
      </c>
      <c r="AR1173" s="11">
        <v>292017.06599999999</v>
      </c>
      <c r="AS1173" s="11">
        <v>407733.28487999999</v>
      </c>
      <c r="AT1173" s="11">
        <v>448605.08892000007</v>
      </c>
      <c r="AU1173" s="11">
        <v>363131.00062000001</v>
      </c>
      <c r="AV1173" s="11">
        <v>309636.5</v>
      </c>
      <c r="AW1173" s="11">
        <v>60872.295920000004</v>
      </c>
      <c r="AX1173" s="11">
        <v>254893.29584999999</v>
      </c>
      <c r="AZ1173" s="11">
        <v>88578.5</v>
      </c>
      <c r="BA1173" s="11">
        <v>15228.554</v>
      </c>
    </row>
    <row r="1174" spans="1:53" hidden="1" x14ac:dyDescent="0.25">
      <c r="A1174">
        <v>8</v>
      </c>
      <c r="B1174" t="str">
        <f t="shared" si="136"/>
        <v>WR-9631</v>
      </c>
      <c r="C1174" s="2" t="s">
        <v>318</v>
      </c>
      <c r="D1174" s="2" t="str">
        <f t="shared" si="133"/>
        <v>9</v>
      </c>
      <c r="E1174" s="2" t="str">
        <f t="shared" si="134"/>
        <v>96</v>
      </c>
      <c r="F1174" s="2" t="str">
        <f t="shared" si="135"/>
        <v>963</v>
      </c>
      <c r="G1174" s="1" t="s">
        <v>3560</v>
      </c>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29"/>
      <c r="AH1174" s="7"/>
      <c r="AI1174" s="7"/>
      <c r="AJ1174" s="7"/>
      <c r="AK1174" s="29"/>
      <c r="AL1174" s="7"/>
      <c r="AM1174" s="105"/>
      <c r="AN1174" s="7"/>
      <c r="AO1174" s="11"/>
      <c r="AP1174" s="105"/>
      <c r="AQ1174" s="11"/>
      <c r="AR1174" s="11"/>
      <c r="AS1174" s="11"/>
      <c r="AT1174" s="11"/>
      <c r="AU1174" s="11">
        <v>0</v>
      </c>
      <c r="AV1174" s="11">
        <v>0</v>
      </c>
      <c r="AW1174" s="11">
        <v>272670.90503000002</v>
      </c>
      <c r="AX1174" s="11">
        <v>314792.77678000001</v>
      </c>
      <c r="AZ1174" s="11">
        <v>366500</v>
      </c>
      <c r="BA1174" s="11">
        <v>570040.15064000001</v>
      </c>
    </row>
    <row r="1175" spans="1:53" hidden="1" x14ac:dyDescent="0.25">
      <c r="A1175">
        <v>8</v>
      </c>
      <c r="B1175" t="str">
        <f t="shared" si="136"/>
        <v>WR-9632</v>
      </c>
      <c r="C1175" s="2" t="s">
        <v>318</v>
      </c>
      <c r="D1175" s="2" t="str">
        <f t="shared" si="133"/>
        <v>9</v>
      </c>
      <c r="E1175" s="2" t="str">
        <f t="shared" si="134"/>
        <v>96</v>
      </c>
      <c r="F1175" s="2" t="str">
        <f t="shared" si="135"/>
        <v>963</v>
      </c>
      <c r="G1175" s="1" t="s">
        <v>3561</v>
      </c>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29"/>
      <c r="AH1175" s="7"/>
      <c r="AI1175" s="7"/>
      <c r="AJ1175" s="7"/>
      <c r="AK1175" s="29"/>
      <c r="AL1175" s="7"/>
      <c r="AM1175" s="105"/>
      <c r="AN1175" s="7"/>
      <c r="AO1175" s="11"/>
      <c r="AP1175" s="105"/>
      <c r="AQ1175" s="11"/>
      <c r="AR1175" s="11"/>
      <c r="AS1175" s="11"/>
      <c r="AT1175" s="11"/>
      <c r="AU1175" s="11">
        <v>0</v>
      </c>
      <c r="AV1175" s="11">
        <v>0</v>
      </c>
      <c r="AW1175" s="11">
        <v>0</v>
      </c>
      <c r="AX1175" s="11">
        <v>0</v>
      </c>
      <c r="AZ1175" s="11">
        <v>0</v>
      </c>
      <c r="BA1175" s="11">
        <v>0</v>
      </c>
    </row>
    <row r="1176" spans="1:53" hidden="1" x14ac:dyDescent="0.25">
      <c r="A1176">
        <v>8</v>
      </c>
      <c r="B1176" t="str">
        <f t="shared" si="136"/>
        <v>WR-9633</v>
      </c>
      <c r="C1176" s="2" t="s">
        <v>318</v>
      </c>
      <c r="D1176" s="2" t="str">
        <f t="shared" si="133"/>
        <v>9</v>
      </c>
      <c r="E1176" s="2" t="str">
        <f t="shared" si="134"/>
        <v>96</v>
      </c>
      <c r="F1176" s="2" t="str">
        <f t="shared" si="135"/>
        <v>963</v>
      </c>
      <c r="G1176" s="1" t="s">
        <v>3562</v>
      </c>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29"/>
      <c r="AH1176" s="7"/>
      <c r="AI1176" s="7"/>
      <c r="AJ1176" s="7"/>
      <c r="AK1176" s="29"/>
      <c r="AL1176" s="7"/>
      <c r="AM1176" s="105"/>
      <c r="AN1176" s="7"/>
      <c r="AO1176" s="11"/>
      <c r="AP1176" s="105"/>
      <c r="AQ1176" s="11"/>
      <c r="AR1176" s="11"/>
      <c r="AS1176" s="11"/>
      <c r="AT1176" s="11"/>
      <c r="AU1176" s="11">
        <v>0</v>
      </c>
      <c r="AV1176" s="11">
        <v>0</v>
      </c>
      <c r="AW1176" s="11">
        <v>0</v>
      </c>
      <c r="AX1176" s="11">
        <v>0</v>
      </c>
      <c r="AZ1176" s="11">
        <v>0</v>
      </c>
      <c r="BA1176" s="11">
        <v>0</v>
      </c>
    </row>
    <row r="1177" spans="1:53" hidden="1" x14ac:dyDescent="0.25">
      <c r="A1177">
        <v>8</v>
      </c>
      <c r="B1177" t="str">
        <f t="shared" si="136"/>
        <v>WR-9634</v>
      </c>
      <c r="C1177" s="2" t="s">
        <v>318</v>
      </c>
      <c r="D1177" s="2" t="str">
        <f t="shared" si="133"/>
        <v>9</v>
      </c>
      <c r="E1177" s="2" t="str">
        <f t="shared" si="134"/>
        <v>96</v>
      </c>
      <c r="F1177" s="2" t="str">
        <f t="shared" si="135"/>
        <v>963</v>
      </c>
      <c r="G1177" s="1" t="s">
        <v>3563</v>
      </c>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29"/>
      <c r="AH1177" s="7"/>
      <c r="AI1177" s="7"/>
      <c r="AJ1177" s="7"/>
      <c r="AK1177" s="29"/>
      <c r="AL1177" s="7"/>
      <c r="AM1177" s="105"/>
      <c r="AN1177" s="7"/>
      <c r="AO1177" s="11"/>
      <c r="AP1177" s="105"/>
      <c r="AQ1177" s="11"/>
      <c r="AR1177" s="11"/>
      <c r="AS1177" s="11"/>
      <c r="AT1177" s="11"/>
      <c r="AU1177" s="11">
        <v>0</v>
      </c>
      <c r="AV1177" s="11">
        <v>0</v>
      </c>
      <c r="AW1177" s="11">
        <v>0</v>
      </c>
      <c r="AX1177" s="11">
        <v>0</v>
      </c>
      <c r="AZ1177" s="11">
        <v>0</v>
      </c>
      <c r="BA1177" s="11">
        <v>0</v>
      </c>
    </row>
    <row r="1178" spans="1:53" hidden="1" x14ac:dyDescent="0.25">
      <c r="A1178">
        <v>8</v>
      </c>
      <c r="B1178" t="str">
        <f t="shared" si="136"/>
        <v>WR-9635</v>
      </c>
      <c r="C1178" s="2" t="s">
        <v>318</v>
      </c>
      <c r="D1178" s="2" t="str">
        <f t="shared" si="133"/>
        <v>9</v>
      </c>
      <c r="E1178" s="2" t="str">
        <f t="shared" si="134"/>
        <v>96</v>
      </c>
      <c r="F1178" s="2" t="str">
        <f t="shared" si="135"/>
        <v>963</v>
      </c>
      <c r="G1178" s="1" t="s">
        <v>3564</v>
      </c>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29"/>
      <c r="AH1178" s="7"/>
      <c r="AI1178" s="7"/>
      <c r="AJ1178" s="7"/>
      <c r="AK1178" s="29"/>
      <c r="AL1178" s="7"/>
      <c r="AM1178" s="105"/>
      <c r="AN1178" s="7"/>
      <c r="AO1178" s="11"/>
      <c r="AP1178" s="105"/>
      <c r="AQ1178" s="11"/>
      <c r="AR1178" s="11"/>
      <c r="AS1178" s="11"/>
      <c r="AT1178" s="11"/>
      <c r="AU1178" s="11">
        <v>0</v>
      </c>
      <c r="AV1178" s="11">
        <v>0</v>
      </c>
      <c r="AW1178" s="11">
        <v>0</v>
      </c>
      <c r="AX1178" s="11">
        <v>0</v>
      </c>
      <c r="AZ1178" s="11">
        <v>0</v>
      </c>
      <c r="BA1178" s="11">
        <v>0</v>
      </c>
    </row>
    <row r="1179" spans="1:53" hidden="1" x14ac:dyDescent="0.25">
      <c r="A1179">
        <v>8</v>
      </c>
      <c r="B1179" t="str">
        <f t="shared" si="136"/>
        <v>WR-9640</v>
      </c>
      <c r="C1179" s="2" t="s">
        <v>318</v>
      </c>
      <c r="D1179" s="2" t="str">
        <f t="shared" si="133"/>
        <v>9</v>
      </c>
      <c r="E1179" s="2" t="str">
        <f t="shared" si="134"/>
        <v>96</v>
      </c>
      <c r="F1179" s="2" t="str">
        <f t="shared" si="135"/>
        <v>964</v>
      </c>
      <c r="G1179" s="1" t="s">
        <v>3565</v>
      </c>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29"/>
      <c r="AH1179" s="7"/>
      <c r="AI1179" s="7"/>
      <c r="AJ1179" s="7"/>
      <c r="AK1179" s="29"/>
      <c r="AL1179" s="7"/>
      <c r="AM1179" s="105"/>
      <c r="AN1179" s="7"/>
      <c r="AO1179" s="11"/>
      <c r="AP1179" s="105"/>
      <c r="AQ1179" s="11"/>
      <c r="AR1179" s="11"/>
      <c r="AS1179" s="11"/>
      <c r="AT1179" s="11"/>
      <c r="AU1179" s="11">
        <v>0</v>
      </c>
      <c r="AV1179" s="11">
        <v>0</v>
      </c>
      <c r="AW1179" s="11">
        <v>0</v>
      </c>
      <c r="AX1179" s="11">
        <v>0</v>
      </c>
      <c r="AZ1179" s="11">
        <v>0</v>
      </c>
      <c r="BA1179" s="11">
        <v>180166.85305000001</v>
      </c>
    </row>
    <row r="1180" spans="1:53" hidden="1" x14ac:dyDescent="0.25">
      <c r="A1180">
        <v>8</v>
      </c>
      <c r="B1180" t="str">
        <f t="shared" si="136"/>
        <v>WR-9670</v>
      </c>
      <c r="C1180" s="2" t="s">
        <v>318</v>
      </c>
      <c r="D1180" s="2" t="str">
        <f t="shared" si="133"/>
        <v>9</v>
      </c>
      <c r="E1180" s="2" t="str">
        <f t="shared" si="134"/>
        <v>96</v>
      </c>
      <c r="F1180" s="2" t="str">
        <f t="shared" si="135"/>
        <v>967</v>
      </c>
      <c r="G1180" s="1" t="s">
        <v>849</v>
      </c>
      <c r="H1180" s="7">
        <v>0</v>
      </c>
      <c r="I1180" s="7"/>
      <c r="J1180" s="7">
        <v>0</v>
      </c>
      <c r="K1180" s="7">
        <v>0</v>
      </c>
      <c r="L1180" s="7">
        <v>0</v>
      </c>
      <c r="M1180" s="7"/>
      <c r="N1180" s="7">
        <v>0</v>
      </c>
      <c r="O1180" s="7">
        <v>0</v>
      </c>
      <c r="P1180" s="7">
        <v>0</v>
      </c>
      <c r="Q1180" s="7"/>
      <c r="R1180" s="7">
        <v>0</v>
      </c>
      <c r="S1180" s="7">
        <v>0</v>
      </c>
      <c r="T1180" s="7">
        <v>0</v>
      </c>
      <c r="U1180" s="7"/>
      <c r="V1180" s="7">
        <v>0</v>
      </c>
      <c r="W1180" s="7">
        <v>0</v>
      </c>
      <c r="X1180" s="7">
        <v>0</v>
      </c>
      <c r="Y1180" s="7"/>
      <c r="Z1180" s="7">
        <v>0</v>
      </c>
      <c r="AA1180" s="7">
        <v>0</v>
      </c>
      <c r="AB1180" s="7">
        <v>0</v>
      </c>
      <c r="AC1180" s="7"/>
      <c r="AD1180" s="7">
        <v>0</v>
      </c>
      <c r="AE1180" s="7">
        <v>0</v>
      </c>
      <c r="AF1180" s="7">
        <v>0</v>
      </c>
      <c r="AG1180" s="29">
        <v>0</v>
      </c>
      <c r="AH1180" s="7">
        <v>0</v>
      </c>
      <c r="AI1180" s="7">
        <v>0</v>
      </c>
      <c r="AJ1180" s="7">
        <v>0</v>
      </c>
      <c r="AK1180" s="29">
        <v>0</v>
      </c>
      <c r="AL1180" s="7">
        <v>0</v>
      </c>
      <c r="AM1180" s="105">
        <v>0</v>
      </c>
      <c r="AN1180" s="7">
        <v>0</v>
      </c>
      <c r="AO1180" s="11">
        <v>0</v>
      </c>
      <c r="AP1180" s="105">
        <v>0</v>
      </c>
      <c r="AQ1180" s="11">
        <v>0</v>
      </c>
      <c r="AR1180" s="11">
        <v>0</v>
      </c>
      <c r="AS1180" s="11">
        <v>0</v>
      </c>
      <c r="AT1180" s="11">
        <v>0</v>
      </c>
      <c r="AU1180" s="11">
        <v>0</v>
      </c>
      <c r="AV1180" s="11">
        <v>0</v>
      </c>
      <c r="AW1180" s="11">
        <v>0</v>
      </c>
      <c r="AX1180" s="11">
        <v>0</v>
      </c>
      <c r="AZ1180" s="11">
        <v>0</v>
      </c>
      <c r="BA1180" s="11">
        <v>0</v>
      </c>
    </row>
    <row r="1181" spans="1:53" hidden="1" x14ac:dyDescent="0.25">
      <c r="A1181">
        <v>8</v>
      </c>
      <c r="B1181" t="str">
        <f t="shared" si="136"/>
        <v>WR-9700</v>
      </c>
      <c r="C1181" s="2" t="s">
        <v>318</v>
      </c>
      <c r="D1181" s="2" t="str">
        <f t="shared" si="133"/>
        <v>9</v>
      </c>
      <c r="E1181" s="2" t="str">
        <f t="shared" si="134"/>
        <v>97</v>
      </c>
      <c r="F1181" s="2" t="str">
        <f t="shared" si="135"/>
        <v>970</v>
      </c>
      <c r="G1181" s="1" t="s">
        <v>2402</v>
      </c>
      <c r="H1181" s="7">
        <v>0</v>
      </c>
      <c r="I1181" s="7"/>
      <c r="J1181" s="7">
        <v>0</v>
      </c>
      <c r="K1181" s="7">
        <v>0</v>
      </c>
      <c r="L1181" s="7">
        <v>0</v>
      </c>
      <c r="M1181" s="7"/>
      <c r="N1181" s="7">
        <v>0</v>
      </c>
      <c r="O1181" s="7">
        <v>0</v>
      </c>
      <c r="P1181" s="7">
        <v>0</v>
      </c>
      <c r="Q1181" s="7"/>
      <c r="R1181" s="7">
        <v>0</v>
      </c>
      <c r="S1181" s="7">
        <v>0</v>
      </c>
      <c r="T1181" s="7">
        <v>0</v>
      </c>
      <c r="U1181" s="7"/>
      <c r="V1181" s="7">
        <v>0</v>
      </c>
      <c r="W1181" s="7">
        <v>0</v>
      </c>
      <c r="X1181" s="7">
        <v>0</v>
      </c>
      <c r="Y1181" s="7"/>
      <c r="Z1181" s="7">
        <v>0</v>
      </c>
      <c r="AA1181" s="7">
        <v>0</v>
      </c>
      <c r="AB1181" s="7">
        <v>0</v>
      </c>
      <c r="AC1181" s="7"/>
      <c r="AD1181" s="7">
        <v>0</v>
      </c>
      <c r="AE1181" s="7">
        <v>0</v>
      </c>
      <c r="AF1181" s="7">
        <v>0</v>
      </c>
      <c r="AG1181" s="29">
        <v>0</v>
      </c>
      <c r="AH1181" s="7">
        <v>0</v>
      </c>
      <c r="AI1181" s="7">
        <v>0</v>
      </c>
      <c r="AJ1181" s="7">
        <v>0</v>
      </c>
      <c r="AK1181" s="29">
        <v>0</v>
      </c>
      <c r="AL1181" s="7">
        <v>0</v>
      </c>
      <c r="AM1181" s="105">
        <v>0</v>
      </c>
      <c r="AN1181" s="29">
        <v>0</v>
      </c>
      <c r="AO1181" s="11">
        <v>0</v>
      </c>
      <c r="AP1181" s="105">
        <v>0</v>
      </c>
      <c r="AQ1181" s="11">
        <v>0</v>
      </c>
      <c r="AR1181" s="11">
        <v>0</v>
      </c>
      <c r="AS1181" s="11">
        <v>0</v>
      </c>
      <c r="AT1181" s="11">
        <v>0</v>
      </c>
      <c r="AU1181" s="11">
        <v>0</v>
      </c>
      <c r="AV1181" s="11">
        <v>0</v>
      </c>
      <c r="AW1181" s="11">
        <v>0</v>
      </c>
      <c r="AX1181" s="11">
        <v>0</v>
      </c>
      <c r="AZ1181" s="11">
        <v>0</v>
      </c>
      <c r="BA1181" s="11">
        <v>0</v>
      </c>
    </row>
    <row r="1182" spans="1:53" hidden="1" x14ac:dyDescent="0.25">
      <c r="A1182">
        <v>8</v>
      </c>
      <c r="B1182" t="str">
        <f t="shared" si="136"/>
        <v>WR-9800</v>
      </c>
      <c r="C1182" s="2" t="s">
        <v>318</v>
      </c>
      <c r="D1182" s="2" t="str">
        <f t="shared" si="133"/>
        <v>9</v>
      </c>
      <c r="E1182" s="2" t="str">
        <f t="shared" si="134"/>
        <v>98</v>
      </c>
      <c r="F1182" s="2" t="str">
        <f t="shared" si="135"/>
        <v>980</v>
      </c>
      <c r="G1182" s="1" t="s">
        <v>852</v>
      </c>
      <c r="H1182" s="7">
        <v>0</v>
      </c>
      <c r="I1182" s="7"/>
      <c r="J1182" s="7">
        <v>0</v>
      </c>
      <c r="K1182" s="7">
        <v>0</v>
      </c>
      <c r="L1182" s="7">
        <v>0</v>
      </c>
      <c r="M1182" s="7"/>
      <c r="N1182" s="7">
        <v>0</v>
      </c>
      <c r="O1182" s="7">
        <v>0</v>
      </c>
      <c r="P1182" s="7">
        <v>0</v>
      </c>
      <c r="Q1182" s="7"/>
      <c r="R1182" s="7">
        <v>0</v>
      </c>
      <c r="S1182" s="7">
        <v>0</v>
      </c>
      <c r="T1182" s="7">
        <v>0</v>
      </c>
      <c r="U1182" s="7"/>
      <c r="V1182" s="7">
        <v>0</v>
      </c>
      <c r="W1182" s="7">
        <v>0</v>
      </c>
      <c r="X1182" s="7">
        <v>0</v>
      </c>
      <c r="Y1182" s="7"/>
      <c r="Z1182" s="7">
        <v>0</v>
      </c>
      <c r="AA1182" s="7">
        <v>0</v>
      </c>
      <c r="AB1182" s="7">
        <v>0</v>
      </c>
      <c r="AC1182" s="7"/>
      <c r="AD1182" s="7">
        <v>0</v>
      </c>
      <c r="AE1182" s="7">
        <v>0</v>
      </c>
      <c r="AF1182" s="7">
        <v>0</v>
      </c>
      <c r="AG1182" s="29">
        <v>0</v>
      </c>
      <c r="AH1182" s="7">
        <v>0</v>
      </c>
      <c r="AI1182" s="7">
        <v>0</v>
      </c>
      <c r="AJ1182" s="7">
        <v>0</v>
      </c>
      <c r="AK1182" s="29">
        <v>146287.91681999998</v>
      </c>
      <c r="AL1182" s="7">
        <v>63287.916819999999</v>
      </c>
      <c r="AM1182" s="105">
        <v>104787.91682</v>
      </c>
      <c r="AN1182" s="7">
        <v>0</v>
      </c>
      <c r="AO1182" s="11">
        <v>62000</v>
      </c>
      <c r="AP1182" s="105">
        <v>62000</v>
      </c>
      <c r="AQ1182" s="11">
        <v>62000</v>
      </c>
      <c r="AR1182" s="11">
        <v>0</v>
      </c>
      <c r="AS1182" s="11">
        <v>187500.00099999999</v>
      </c>
      <c r="AT1182" s="11">
        <v>187500.00099999999</v>
      </c>
      <c r="AU1182" s="11">
        <v>187500.00099999999</v>
      </c>
      <c r="AV1182" s="11">
        <v>0</v>
      </c>
      <c r="AW1182" s="11">
        <v>47041.665000000001</v>
      </c>
      <c r="AX1182" s="11">
        <v>47041.665000000001</v>
      </c>
      <c r="AZ1182" s="11">
        <v>400</v>
      </c>
      <c r="BA1182" s="11">
        <v>127216.29150000001</v>
      </c>
    </row>
    <row r="1183" spans="1:53" hidden="1" x14ac:dyDescent="0.25">
      <c r="A1183">
        <v>8</v>
      </c>
      <c r="B1183" t="str">
        <f t="shared" si="136"/>
        <v>WR-9900</v>
      </c>
      <c r="C1183" s="2" t="s">
        <v>318</v>
      </c>
      <c r="D1183" s="2" t="str">
        <f t="shared" si="133"/>
        <v>9</v>
      </c>
      <c r="E1183" s="2" t="str">
        <f t="shared" si="134"/>
        <v>99</v>
      </c>
      <c r="F1183" s="2" t="str">
        <f t="shared" si="135"/>
        <v>990</v>
      </c>
      <c r="G1183" s="1" t="s">
        <v>3544</v>
      </c>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29"/>
      <c r="AH1183" s="7"/>
      <c r="AI1183" s="7"/>
      <c r="AJ1183" s="7"/>
      <c r="AK1183" s="29"/>
      <c r="AL1183" s="7"/>
      <c r="AM1183" s="105"/>
      <c r="AN1183" s="7"/>
      <c r="AO1183" s="11"/>
      <c r="AP1183" s="105"/>
      <c r="AQ1183" s="11"/>
      <c r="AR1183" s="11"/>
      <c r="AS1183" s="11"/>
      <c r="AT1183" s="11"/>
      <c r="AU1183" s="11">
        <v>0</v>
      </c>
      <c r="AV1183" s="11">
        <v>0</v>
      </c>
      <c r="AW1183" s="11">
        <v>0</v>
      </c>
      <c r="AX1183" s="11">
        <v>0</v>
      </c>
      <c r="AZ1183" s="11">
        <v>0</v>
      </c>
      <c r="BA1183" s="11">
        <v>24770.195</v>
      </c>
    </row>
    <row r="1184" spans="1:53" hidden="1" x14ac:dyDescent="0.25">
      <c r="A1184">
        <v>8</v>
      </c>
      <c r="B1184" t="str">
        <f t="shared" si="136"/>
        <v>WR-4851 (old)</v>
      </c>
      <c r="C1184" s="2" t="s">
        <v>318</v>
      </c>
      <c r="D1184" s="2" t="str">
        <f t="shared" ref="D1184:D1215" si="137">LEFT($G1184,1)</f>
        <v>4</v>
      </c>
      <c r="E1184" s="2" t="str">
        <f t="shared" ref="E1184:E1215" si="138">LEFT($G1184,2)</f>
        <v>48</v>
      </c>
      <c r="F1184" s="2" t="str">
        <f t="shared" ref="F1184:F1215" si="139">LEFT($G1184,3)</f>
        <v>485</v>
      </c>
      <c r="G1184" s="3" t="s">
        <v>3457</v>
      </c>
      <c r="H1184" s="7">
        <v>0</v>
      </c>
      <c r="I1184" s="7"/>
      <c r="J1184" s="7">
        <v>0</v>
      </c>
      <c r="K1184" s="7">
        <v>0</v>
      </c>
      <c r="L1184" s="7">
        <v>0</v>
      </c>
      <c r="M1184" s="7"/>
      <c r="N1184" s="7">
        <v>0</v>
      </c>
      <c r="O1184" s="7">
        <v>0</v>
      </c>
      <c r="P1184" s="7">
        <v>0</v>
      </c>
      <c r="Q1184" s="7"/>
      <c r="R1184" s="7">
        <v>0</v>
      </c>
      <c r="S1184" s="7">
        <v>0</v>
      </c>
      <c r="T1184" s="7">
        <v>0</v>
      </c>
      <c r="U1184" s="7"/>
      <c r="V1184" s="7">
        <v>0</v>
      </c>
      <c r="W1184" s="7">
        <v>0</v>
      </c>
      <c r="X1184" s="7">
        <v>0</v>
      </c>
      <c r="Y1184" s="7"/>
      <c r="Z1184" s="7">
        <v>0</v>
      </c>
      <c r="AA1184" s="7">
        <v>0</v>
      </c>
      <c r="AB1184" s="7">
        <v>0</v>
      </c>
      <c r="AC1184" s="7"/>
      <c r="AD1184" s="7">
        <v>0</v>
      </c>
      <c r="AE1184" s="7">
        <v>0</v>
      </c>
      <c r="AF1184" s="7">
        <v>0</v>
      </c>
      <c r="AG1184" s="29">
        <v>0</v>
      </c>
      <c r="AH1184" s="7">
        <v>0</v>
      </c>
      <c r="AI1184" s="7">
        <v>0</v>
      </c>
      <c r="AJ1184" s="7">
        <v>0</v>
      </c>
      <c r="AK1184" s="29">
        <v>0</v>
      </c>
      <c r="AL1184" s="7">
        <v>0</v>
      </c>
      <c r="AM1184" s="105">
        <v>0</v>
      </c>
      <c r="AN1184" s="7">
        <v>0</v>
      </c>
      <c r="AO1184" s="11">
        <v>0</v>
      </c>
      <c r="AP1184" s="105">
        <v>0</v>
      </c>
      <c r="AQ1184" s="11">
        <v>0</v>
      </c>
      <c r="AR1184" s="11">
        <v>0</v>
      </c>
      <c r="AS1184" s="11">
        <v>0</v>
      </c>
      <c r="AT1184" s="11">
        <v>0</v>
      </c>
      <c r="AU1184" s="11"/>
      <c r="AV1184" s="11">
        <v>0</v>
      </c>
      <c r="AW1184" s="11">
        <v>0</v>
      </c>
      <c r="AX1184" s="11"/>
      <c r="AZ1184" s="11"/>
      <c r="BA1184" s="11"/>
    </row>
    <row r="1185" spans="1:53" hidden="1" x14ac:dyDescent="0.25">
      <c r="A1185">
        <v>8</v>
      </c>
      <c r="B1185" t="str">
        <f t="shared" si="136"/>
        <v>WR-4852 (old)</v>
      </c>
      <c r="C1185" s="2" t="s">
        <v>318</v>
      </c>
      <c r="D1185" s="2" t="str">
        <f t="shared" si="137"/>
        <v>4</v>
      </c>
      <c r="E1185" s="2" t="str">
        <f t="shared" si="138"/>
        <v>48</v>
      </c>
      <c r="F1185" s="2" t="str">
        <f t="shared" si="139"/>
        <v>485</v>
      </c>
      <c r="G1185" s="3" t="s">
        <v>3458</v>
      </c>
      <c r="H1185" s="7">
        <v>0</v>
      </c>
      <c r="I1185" s="7"/>
      <c r="J1185" s="7">
        <v>0</v>
      </c>
      <c r="K1185" s="7">
        <v>0</v>
      </c>
      <c r="L1185" s="7">
        <v>0</v>
      </c>
      <c r="M1185" s="7"/>
      <c r="N1185" s="7">
        <v>0</v>
      </c>
      <c r="O1185" s="7">
        <v>0</v>
      </c>
      <c r="P1185" s="7">
        <v>0</v>
      </c>
      <c r="Q1185" s="7"/>
      <c r="R1185" s="7">
        <v>0</v>
      </c>
      <c r="S1185" s="7">
        <v>0</v>
      </c>
      <c r="T1185" s="7">
        <v>0</v>
      </c>
      <c r="U1185" s="7"/>
      <c r="V1185" s="7">
        <v>0</v>
      </c>
      <c r="W1185" s="7">
        <v>0</v>
      </c>
      <c r="X1185" s="7">
        <v>0</v>
      </c>
      <c r="Y1185" s="7"/>
      <c r="Z1185" s="7">
        <v>0</v>
      </c>
      <c r="AA1185" s="7">
        <v>0</v>
      </c>
      <c r="AB1185" s="7">
        <v>0</v>
      </c>
      <c r="AC1185" s="7"/>
      <c r="AD1185" s="7">
        <v>0</v>
      </c>
      <c r="AE1185" s="7">
        <v>0</v>
      </c>
      <c r="AF1185" s="7">
        <v>0</v>
      </c>
      <c r="AG1185" s="29">
        <v>0</v>
      </c>
      <c r="AH1185" s="7">
        <v>0</v>
      </c>
      <c r="AI1185" s="7">
        <v>0</v>
      </c>
      <c r="AJ1185" s="7">
        <v>0</v>
      </c>
      <c r="AK1185" s="29">
        <v>0</v>
      </c>
      <c r="AL1185" s="7">
        <v>0</v>
      </c>
      <c r="AM1185" s="105">
        <v>0</v>
      </c>
      <c r="AN1185" s="7">
        <v>0</v>
      </c>
      <c r="AO1185" s="11">
        <v>0</v>
      </c>
      <c r="AP1185" s="105">
        <v>0</v>
      </c>
      <c r="AQ1185" s="11">
        <v>0</v>
      </c>
      <c r="AR1185" s="11">
        <v>0</v>
      </c>
      <c r="AS1185" s="11">
        <v>0</v>
      </c>
      <c r="AT1185" s="11">
        <v>0</v>
      </c>
      <c r="AU1185" s="11"/>
      <c r="AV1185" s="11">
        <v>0</v>
      </c>
      <c r="AW1185" s="11">
        <v>0</v>
      </c>
      <c r="AX1185" s="11"/>
      <c r="AZ1185" s="11"/>
      <c r="BA1185" s="11"/>
    </row>
    <row r="1186" spans="1:53" hidden="1" x14ac:dyDescent="0.25">
      <c r="A1186">
        <v>8</v>
      </c>
      <c r="B1186" t="str">
        <f t="shared" si="136"/>
        <v>WR-6851 (old)</v>
      </c>
      <c r="C1186" s="2" t="s">
        <v>318</v>
      </c>
      <c r="D1186" s="2" t="str">
        <f t="shared" si="137"/>
        <v>6</v>
      </c>
      <c r="E1186" s="2" t="str">
        <f t="shared" si="138"/>
        <v>68</v>
      </c>
      <c r="F1186" s="2" t="str">
        <f t="shared" si="139"/>
        <v>685</v>
      </c>
      <c r="G1186" s="3" t="s">
        <v>3459</v>
      </c>
      <c r="H1186" s="7">
        <v>0</v>
      </c>
      <c r="I1186" s="7"/>
      <c r="J1186" s="7">
        <v>0</v>
      </c>
      <c r="K1186" s="7">
        <v>0</v>
      </c>
      <c r="L1186" s="7">
        <v>0</v>
      </c>
      <c r="M1186" s="7"/>
      <c r="N1186" s="7">
        <v>0</v>
      </c>
      <c r="O1186" s="7">
        <v>0</v>
      </c>
      <c r="P1186" s="7">
        <v>0</v>
      </c>
      <c r="Q1186" s="7"/>
      <c r="R1186" s="7">
        <v>0</v>
      </c>
      <c r="S1186" s="7">
        <v>0</v>
      </c>
      <c r="T1186" s="7">
        <v>0</v>
      </c>
      <c r="U1186" s="7"/>
      <c r="V1186" s="7">
        <v>0</v>
      </c>
      <c r="W1186" s="7">
        <v>0</v>
      </c>
      <c r="X1186" s="7">
        <v>0</v>
      </c>
      <c r="Y1186" s="7"/>
      <c r="Z1186" s="7">
        <v>0</v>
      </c>
      <c r="AA1186" s="7">
        <v>0</v>
      </c>
      <c r="AB1186" s="7">
        <v>0</v>
      </c>
      <c r="AC1186" s="7"/>
      <c r="AD1186" s="7">
        <v>0</v>
      </c>
      <c r="AE1186" s="7">
        <v>0</v>
      </c>
      <c r="AF1186" s="7">
        <v>0</v>
      </c>
      <c r="AG1186" s="29">
        <v>0</v>
      </c>
      <c r="AH1186" s="7">
        <v>0</v>
      </c>
      <c r="AI1186" s="7">
        <v>0</v>
      </c>
      <c r="AJ1186" s="7">
        <v>0</v>
      </c>
      <c r="AK1186" s="29">
        <v>0</v>
      </c>
      <c r="AL1186" s="7">
        <v>0</v>
      </c>
      <c r="AM1186" s="105">
        <v>0</v>
      </c>
      <c r="AN1186" s="7">
        <v>0</v>
      </c>
      <c r="AO1186" s="11">
        <v>0</v>
      </c>
      <c r="AP1186" s="105">
        <v>0</v>
      </c>
      <c r="AQ1186" s="11">
        <v>0</v>
      </c>
      <c r="AR1186" s="11">
        <v>0</v>
      </c>
      <c r="AS1186" s="11">
        <v>0</v>
      </c>
      <c r="AT1186" s="11">
        <v>0</v>
      </c>
      <c r="AU1186" s="11"/>
      <c r="AV1186" s="11">
        <v>0</v>
      </c>
      <c r="AW1186" s="11">
        <v>0</v>
      </c>
      <c r="AX1186" s="11"/>
      <c r="AZ1186" s="11"/>
      <c r="BA1186" s="11"/>
    </row>
    <row r="1187" spans="1:53" hidden="1" x14ac:dyDescent="0.25">
      <c r="A1187">
        <v>8</v>
      </c>
      <c r="B1187" t="str">
        <f t="shared" si="136"/>
        <v>WR-6852 (old)</v>
      </c>
      <c r="C1187" s="2" t="s">
        <v>318</v>
      </c>
      <c r="D1187" s="2" t="str">
        <f t="shared" si="137"/>
        <v>6</v>
      </c>
      <c r="E1187" s="2" t="str">
        <f t="shared" si="138"/>
        <v>68</v>
      </c>
      <c r="F1187" s="2" t="str">
        <f t="shared" si="139"/>
        <v>685</v>
      </c>
      <c r="G1187" s="3" t="s">
        <v>3460</v>
      </c>
      <c r="H1187" s="7">
        <v>0</v>
      </c>
      <c r="I1187" s="7"/>
      <c r="J1187" s="7">
        <v>0</v>
      </c>
      <c r="K1187" s="7">
        <v>0</v>
      </c>
      <c r="L1187" s="7">
        <v>0</v>
      </c>
      <c r="M1187" s="7"/>
      <c r="N1187" s="7">
        <v>0</v>
      </c>
      <c r="O1187" s="7">
        <v>0</v>
      </c>
      <c r="P1187" s="7">
        <v>0</v>
      </c>
      <c r="Q1187" s="7"/>
      <c r="R1187" s="7">
        <v>0</v>
      </c>
      <c r="S1187" s="7">
        <v>0</v>
      </c>
      <c r="T1187" s="7">
        <v>0</v>
      </c>
      <c r="U1187" s="7"/>
      <c r="V1187" s="7">
        <v>0</v>
      </c>
      <c r="W1187" s="7">
        <v>0</v>
      </c>
      <c r="X1187" s="7">
        <v>0</v>
      </c>
      <c r="Y1187" s="7"/>
      <c r="Z1187" s="7">
        <v>0</v>
      </c>
      <c r="AA1187" s="7">
        <v>0</v>
      </c>
      <c r="AB1187" s="7">
        <v>0</v>
      </c>
      <c r="AC1187" s="7"/>
      <c r="AD1187" s="7">
        <v>0</v>
      </c>
      <c r="AE1187" s="7">
        <v>0</v>
      </c>
      <c r="AF1187" s="7">
        <v>0</v>
      </c>
      <c r="AG1187" s="29">
        <v>0</v>
      </c>
      <c r="AH1187" s="7">
        <v>0</v>
      </c>
      <c r="AI1187" s="7">
        <v>0</v>
      </c>
      <c r="AJ1187" s="7">
        <v>0</v>
      </c>
      <c r="AK1187" s="29">
        <v>0</v>
      </c>
      <c r="AL1187" s="7">
        <v>0</v>
      </c>
      <c r="AM1187" s="105">
        <v>0</v>
      </c>
      <c r="AN1187" s="7">
        <v>0</v>
      </c>
      <c r="AO1187" s="11">
        <v>0</v>
      </c>
      <c r="AP1187" s="105">
        <v>0</v>
      </c>
      <c r="AQ1187" s="11">
        <v>0</v>
      </c>
      <c r="AR1187" s="11">
        <v>0</v>
      </c>
      <c r="AS1187" s="11">
        <v>0</v>
      </c>
      <c r="AT1187" s="11">
        <v>0</v>
      </c>
      <c r="AU1187" s="11"/>
      <c r="AV1187" s="11">
        <v>0</v>
      </c>
      <c r="AW1187" s="11">
        <v>0</v>
      </c>
      <c r="AX1187" s="11"/>
      <c r="AZ1187" s="11"/>
      <c r="BA1187" s="11"/>
    </row>
    <row r="1188" spans="1:53" hidden="1" x14ac:dyDescent="0.25">
      <c r="A1188">
        <v>9</v>
      </c>
      <c r="B1188" t="str">
        <f t="shared" si="136"/>
        <v>BCR-0600</v>
      </c>
      <c r="C1188" s="2" t="s">
        <v>319</v>
      </c>
      <c r="D1188" s="2" t="str">
        <f t="shared" si="137"/>
        <v>0</v>
      </c>
      <c r="E1188" s="2" t="str">
        <f t="shared" si="138"/>
        <v>06</v>
      </c>
      <c r="F1188" s="2" t="str">
        <f t="shared" si="139"/>
        <v>060</v>
      </c>
      <c r="G1188" s="1" t="s">
        <v>626</v>
      </c>
      <c r="H1188" s="7">
        <v>2468</v>
      </c>
      <c r="I1188" s="7"/>
      <c r="J1188" s="7">
        <v>3090.6913199999999</v>
      </c>
      <c r="K1188" s="7">
        <v>3090.6913199999999</v>
      </c>
      <c r="L1188" s="7">
        <v>2030</v>
      </c>
      <c r="M1188" s="7"/>
      <c r="N1188" s="7">
        <v>2840.1700800000003</v>
      </c>
      <c r="O1188" s="7">
        <v>3394.9544500000002</v>
      </c>
      <c r="P1188" s="7">
        <v>2093</v>
      </c>
      <c r="Q1188" s="7"/>
      <c r="R1188" s="7">
        <v>5449.6576400000004</v>
      </c>
      <c r="S1188" s="7">
        <v>5832.6525000000001</v>
      </c>
      <c r="T1188" s="7">
        <v>30523</v>
      </c>
      <c r="U1188" s="7"/>
      <c r="V1188" s="7">
        <v>9397.9900199999993</v>
      </c>
      <c r="W1188" s="7">
        <v>10263.96192</v>
      </c>
      <c r="X1188" s="7">
        <v>19399</v>
      </c>
      <c r="Y1188" s="7"/>
      <c r="Z1188" s="7">
        <v>147026.52544999999</v>
      </c>
      <c r="AA1188" s="7">
        <v>148776.95759999999</v>
      </c>
      <c r="AB1188" s="7">
        <v>2303</v>
      </c>
      <c r="AC1188" s="7"/>
      <c r="AD1188" s="7">
        <v>533.12391000000025</v>
      </c>
      <c r="AE1188" s="7">
        <v>596.00766000000067</v>
      </c>
      <c r="AF1188" s="7">
        <v>8392</v>
      </c>
      <c r="AG1188" s="29">
        <v>2590.4697699999997</v>
      </c>
      <c r="AH1188" s="7">
        <v>5412.2925100000002</v>
      </c>
      <c r="AI1188" s="7">
        <v>6350.0874300000005</v>
      </c>
      <c r="AJ1188" s="7">
        <v>1405</v>
      </c>
      <c r="AK1188" s="29">
        <v>2278.1800400000002</v>
      </c>
      <c r="AL1188" s="7">
        <v>2360.7040299999999</v>
      </c>
      <c r="AM1188" s="105">
        <v>2185.6112400000002</v>
      </c>
      <c r="AN1188" s="7">
        <v>2236</v>
      </c>
      <c r="AO1188" s="11">
        <v>6044.8227999999999</v>
      </c>
      <c r="AP1188" s="105">
        <v>6898.2285000000002</v>
      </c>
      <c r="AQ1188" s="11">
        <v>6927.7581399999999</v>
      </c>
      <c r="AR1188" s="11">
        <v>1884</v>
      </c>
      <c r="AS1188" s="118">
        <v>-92.695739999999887</v>
      </c>
      <c r="AT1188" s="11">
        <v>31.23871000000014</v>
      </c>
      <c r="AU1188" s="11">
        <v>31.23871000000014</v>
      </c>
      <c r="AV1188" s="11">
        <v>1462</v>
      </c>
      <c r="AW1188" s="11">
        <v>320.48808000000008</v>
      </c>
      <c r="AX1188" s="11">
        <v>320.48808000000008</v>
      </c>
      <c r="AZ1188" s="11">
        <v>1260</v>
      </c>
      <c r="BA1188" s="11">
        <v>3793.0859100000002</v>
      </c>
    </row>
    <row r="1189" spans="1:53" hidden="1" x14ac:dyDescent="0.25">
      <c r="A1189">
        <v>9</v>
      </c>
      <c r="B1189" t="str">
        <f t="shared" si="136"/>
        <v>BCR-0700</v>
      </c>
      <c r="C1189" s="2" t="s">
        <v>319</v>
      </c>
      <c r="D1189" s="2" t="str">
        <f t="shared" si="137"/>
        <v>0</v>
      </c>
      <c r="E1189" s="2" t="str">
        <f t="shared" si="138"/>
        <v>07</v>
      </c>
      <c r="F1189" s="2" t="str">
        <f t="shared" si="139"/>
        <v>070</v>
      </c>
      <c r="G1189" s="1" t="s">
        <v>2102</v>
      </c>
      <c r="H1189" s="7">
        <v>0</v>
      </c>
      <c r="I1189" s="7"/>
      <c r="J1189" s="7">
        <v>0</v>
      </c>
      <c r="K1189" s="7">
        <v>0</v>
      </c>
      <c r="L1189" s="7">
        <v>0</v>
      </c>
      <c r="M1189" s="7"/>
      <c r="N1189" s="7">
        <v>0</v>
      </c>
      <c r="O1189" s="7">
        <v>0</v>
      </c>
      <c r="P1189" s="7">
        <v>0</v>
      </c>
      <c r="Q1189" s="7"/>
      <c r="R1189" s="7">
        <v>0</v>
      </c>
      <c r="S1189" s="7">
        <v>0</v>
      </c>
      <c r="T1189" s="7">
        <v>0</v>
      </c>
      <c r="U1189" s="7"/>
      <c r="V1189" s="7">
        <v>0</v>
      </c>
      <c r="W1189" s="7">
        <v>0</v>
      </c>
      <c r="X1189" s="7">
        <v>0</v>
      </c>
      <c r="Y1189" s="7"/>
      <c r="Z1189" s="7">
        <v>0</v>
      </c>
      <c r="AA1189" s="7">
        <v>0</v>
      </c>
      <c r="AB1189" s="7">
        <v>0</v>
      </c>
      <c r="AC1189" s="7"/>
      <c r="AD1189" s="7">
        <v>0</v>
      </c>
      <c r="AE1189" s="7">
        <v>0</v>
      </c>
      <c r="AF1189" s="7">
        <v>0</v>
      </c>
      <c r="AG1189" s="29">
        <v>0</v>
      </c>
      <c r="AH1189" s="7">
        <v>0</v>
      </c>
      <c r="AI1189" s="7">
        <v>0</v>
      </c>
      <c r="AJ1189" s="7">
        <v>0</v>
      </c>
      <c r="AK1189" s="29">
        <v>0</v>
      </c>
      <c r="AL1189" s="7">
        <v>0</v>
      </c>
      <c r="AM1189" s="105">
        <v>0</v>
      </c>
      <c r="AN1189" s="7">
        <v>0</v>
      </c>
      <c r="AO1189" s="11">
        <v>0</v>
      </c>
      <c r="AP1189" s="105">
        <v>0</v>
      </c>
      <c r="AQ1189" s="11">
        <v>0</v>
      </c>
      <c r="AR1189" s="11">
        <v>0</v>
      </c>
      <c r="AS1189" s="118">
        <v>0</v>
      </c>
      <c r="AT1189" s="11">
        <v>0</v>
      </c>
      <c r="AU1189" s="11"/>
      <c r="AV1189" s="11">
        <v>0</v>
      </c>
      <c r="AW1189" s="11">
        <v>0</v>
      </c>
      <c r="AX1189" s="11"/>
      <c r="AZ1189" s="11"/>
      <c r="BA1189" s="11"/>
    </row>
    <row r="1190" spans="1:53" hidden="1" x14ac:dyDescent="0.25">
      <c r="A1190">
        <v>9</v>
      </c>
      <c r="B1190" t="str">
        <f t="shared" si="136"/>
        <v>BCR-1611</v>
      </c>
      <c r="C1190" s="2" t="s">
        <v>319</v>
      </c>
      <c r="D1190" s="2" t="str">
        <f t="shared" si="137"/>
        <v>1</v>
      </c>
      <c r="E1190" s="2" t="str">
        <f t="shared" si="138"/>
        <v>16</v>
      </c>
      <c r="F1190" s="2" t="str">
        <f t="shared" si="139"/>
        <v>161</v>
      </c>
      <c r="G1190" s="1" t="s">
        <v>629</v>
      </c>
      <c r="H1190" s="7">
        <v>95478</v>
      </c>
      <c r="I1190" s="7"/>
      <c r="J1190" s="7">
        <v>81969.795670000007</v>
      </c>
      <c r="K1190" s="7">
        <v>81969.795670000007</v>
      </c>
      <c r="L1190" s="7">
        <v>96873</v>
      </c>
      <c r="M1190" s="7"/>
      <c r="N1190" s="7">
        <v>90300.800100000022</v>
      </c>
      <c r="O1190" s="7">
        <v>90548.799900000013</v>
      </c>
      <c r="P1190" s="7">
        <v>98963</v>
      </c>
      <c r="Q1190" s="7"/>
      <c r="R1190" s="7">
        <v>85170.513249999989</v>
      </c>
      <c r="S1190" s="7">
        <v>85484.705159999998</v>
      </c>
      <c r="T1190" s="7">
        <v>98795</v>
      </c>
      <c r="U1190" s="7"/>
      <c r="V1190" s="7">
        <v>78710.639259999996</v>
      </c>
      <c r="W1190" s="7">
        <v>79006.015469999998</v>
      </c>
      <c r="X1190" s="7">
        <v>97142</v>
      </c>
      <c r="Y1190" s="7"/>
      <c r="Z1190" s="7">
        <v>77165.70805999999</v>
      </c>
      <c r="AA1190" s="7">
        <v>77506.620439999999</v>
      </c>
      <c r="AB1190" s="7">
        <v>97539</v>
      </c>
      <c r="AC1190" s="7"/>
      <c r="AD1190" s="7">
        <v>89917.291530000002</v>
      </c>
      <c r="AE1190" s="7">
        <v>89788.571780000013</v>
      </c>
      <c r="AF1190" s="7">
        <v>130711</v>
      </c>
      <c r="AG1190" s="29">
        <v>92107.832829999999</v>
      </c>
      <c r="AH1190" s="7">
        <v>93037.990390000006</v>
      </c>
      <c r="AI1190" s="7">
        <v>95836.451360000006</v>
      </c>
      <c r="AJ1190" s="7">
        <v>136649</v>
      </c>
      <c r="AK1190" s="29">
        <v>128311.23727</v>
      </c>
      <c r="AL1190" s="7">
        <v>129635.65531</v>
      </c>
      <c r="AM1190" s="105">
        <v>133363.6526</v>
      </c>
      <c r="AN1190" s="7">
        <v>138401</v>
      </c>
      <c r="AO1190" s="11">
        <v>115767.15663000001</v>
      </c>
      <c r="AP1190" s="105">
        <v>116369.15339000001</v>
      </c>
      <c r="AQ1190" s="11">
        <v>117324.00538999999</v>
      </c>
      <c r="AR1190" s="11">
        <v>143701</v>
      </c>
      <c r="AS1190" s="11">
        <v>115378.87242</v>
      </c>
      <c r="AT1190" s="11">
        <v>118860.57196999998</v>
      </c>
      <c r="AU1190" s="11">
        <v>118860.57196999998</v>
      </c>
      <c r="AV1190" s="11">
        <v>132362</v>
      </c>
      <c r="AW1190" s="11">
        <v>100650.26969000002</v>
      </c>
      <c r="AX1190" s="11">
        <v>101992.13862000003</v>
      </c>
      <c r="AZ1190" s="11">
        <v>104445</v>
      </c>
      <c r="BA1190" s="11">
        <v>111378.77028999999</v>
      </c>
    </row>
    <row r="1191" spans="1:53" hidden="1" x14ac:dyDescent="0.25">
      <c r="A1191">
        <v>9</v>
      </c>
      <c r="B1191" t="str">
        <f t="shared" si="136"/>
        <v>BCR-1612</v>
      </c>
      <c r="C1191" s="2" t="s">
        <v>319</v>
      </c>
      <c r="D1191" s="2" t="str">
        <f t="shared" si="137"/>
        <v>1</v>
      </c>
      <c r="E1191" s="2" t="str">
        <f t="shared" si="138"/>
        <v>16</v>
      </c>
      <c r="F1191" s="2" t="str">
        <f t="shared" si="139"/>
        <v>161</v>
      </c>
      <c r="G1191" s="1" t="s">
        <v>630</v>
      </c>
      <c r="H1191" s="7">
        <v>168653</v>
      </c>
      <c r="I1191" s="7"/>
      <c r="J1191" s="7">
        <v>170192.22756</v>
      </c>
      <c r="K1191" s="7">
        <v>170628.80832000001</v>
      </c>
      <c r="L1191" s="7">
        <v>172045</v>
      </c>
      <c r="M1191" s="7"/>
      <c r="N1191" s="7">
        <v>178941.97041000001</v>
      </c>
      <c r="O1191" s="7">
        <v>179366.08468</v>
      </c>
      <c r="P1191" s="7">
        <v>186928</v>
      </c>
      <c r="Q1191" s="7"/>
      <c r="R1191" s="7">
        <v>189734.80119</v>
      </c>
      <c r="S1191" s="7">
        <v>189765.47588000001</v>
      </c>
      <c r="T1191" s="7">
        <v>189288</v>
      </c>
      <c r="U1191" s="7"/>
      <c r="V1191" s="7">
        <v>262361.33016999997</v>
      </c>
      <c r="W1191" s="7">
        <v>263988.90633000003</v>
      </c>
      <c r="X1191" s="7">
        <v>263988</v>
      </c>
      <c r="Y1191" s="7"/>
      <c r="Z1191" s="7">
        <v>272121.74611000001</v>
      </c>
      <c r="AA1191" s="7">
        <v>272890.69910000003</v>
      </c>
      <c r="AB1191" s="7">
        <v>291215</v>
      </c>
      <c r="AC1191" s="7"/>
      <c r="AD1191" s="7">
        <v>285077.51929999999</v>
      </c>
      <c r="AE1191" s="7">
        <v>285126.87527999998</v>
      </c>
      <c r="AF1191" s="7">
        <v>295029</v>
      </c>
      <c r="AG1191" s="29">
        <v>285869.90742</v>
      </c>
      <c r="AH1191" s="7">
        <v>286526.84240999998</v>
      </c>
      <c r="AI1191" s="7">
        <v>286808.98265999998</v>
      </c>
      <c r="AJ1191" s="7">
        <v>295958</v>
      </c>
      <c r="AK1191" s="29">
        <v>290710.05307999998</v>
      </c>
      <c r="AL1191" s="7">
        <v>291078.29584999999</v>
      </c>
      <c r="AM1191" s="105">
        <v>290960.28613999998</v>
      </c>
      <c r="AN1191" s="7">
        <v>310154</v>
      </c>
      <c r="AO1191" s="11">
        <v>314455.45989</v>
      </c>
      <c r="AP1191" s="105">
        <v>320707.44243000005</v>
      </c>
      <c r="AQ1191" s="11">
        <v>320707.87161999999</v>
      </c>
      <c r="AR1191" s="11">
        <v>324178</v>
      </c>
      <c r="AS1191" s="11">
        <v>348951.03521999996</v>
      </c>
      <c r="AT1191" s="11">
        <v>346709.60563999997</v>
      </c>
      <c r="AU1191" s="11">
        <v>346607.16063999996</v>
      </c>
      <c r="AV1191" s="11">
        <v>390076</v>
      </c>
      <c r="AW1191" s="11">
        <v>283250.69756</v>
      </c>
      <c r="AX1191" s="11">
        <v>283371.56287999998</v>
      </c>
      <c r="AZ1191" s="11">
        <v>282904</v>
      </c>
      <c r="BA1191" s="11">
        <v>308492.72975</v>
      </c>
    </row>
    <row r="1192" spans="1:53" hidden="1" x14ac:dyDescent="0.25">
      <c r="A1192">
        <v>9</v>
      </c>
      <c r="B1192" t="str">
        <f t="shared" si="136"/>
        <v>BCR-1613</v>
      </c>
      <c r="C1192" s="2" t="s">
        <v>319</v>
      </c>
      <c r="D1192" s="2" t="str">
        <f t="shared" si="137"/>
        <v>1</v>
      </c>
      <c r="E1192" s="2" t="str">
        <f t="shared" si="138"/>
        <v>16</v>
      </c>
      <c r="F1192" s="2" t="str">
        <f t="shared" si="139"/>
        <v>161</v>
      </c>
      <c r="G1192" s="1" t="s">
        <v>631</v>
      </c>
      <c r="H1192" s="7">
        <v>0</v>
      </c>
      <c r="I1192" s="7"/>
      <c r="J1192" s="7">
        <v>0</v>
      </c>
      <c r="K1192" s="7">
        <v>0</v>
      </c>
      <c r="L1192" s="7">
        <v>0</v>
      </c>
      <c r="M1192" s="7"/>
      <c r="N1192" s="7">
        <v>0</v>
      </c>
      <c r="O1192" s="7">
        <v>0</v>
      </c>
      <c r="P1192" s="7">
        <v>0</v>
      </c>
      <c r="Q1192" s="7"/>
      <c r="R1192" s="7">
        <v>0</v>
      </c>
      <c r="S1192" s="7">
        <v>0</v>
      </c>
      <c r="T1192" s="7">
        <v>0</v>
      </c>
      <c r="U1192" s="7"/>
      <c r="V1192" s="7">
        <v>0</v>
      </c>
      <c r="W1192" s="7">
        <v>0</v>
      </c>
      <c r="X1192" s="7">
        <v>0</v>
      </c>
      <c r="Y1192" s="7"/>
      <c r="Z1192" s="7">
        <v>0</v>
      </c>
      <c r="AA1192" s="7">
        <v>0</v>
      </c>
      <c r="AB1192" s="7">
        <v>0</v>
      </c>
      <c r="AC1192" s="7"/>
      <c r="AD1192" s="7">
        <v>0</v>
      </c>
      <c r="AE1192" s="7">
        <v>0</v>
      </c>
      <c r="AF1192" s="7">
        <v>0</v>
      </c>
      <c r="AG1192" s="29">
        <v>0</v>
      </c>
      <c r="AH1192" s="7">
        <v>0</v>
      </c>
      <c r="AI1192" s="7">
        <v>0</v>
      </c>
      <c r="AJ1192" s="7">
        <v>0</v>
      </c>
      <c r="AK1192" s="29">
        <v>0</v>
      </c>
      <c r="AL1192" s="7">
        <v>0</v>
      </c>
      <c r="AM1192" s="105">
        <v>0</v>
      </c>
      <c r="AN1192" s="7">
        <v>0</v>
      </c>
      <c r="AO1192" s="11">
        <v>0</v>
      </c>
      <c r="AP1192" s="105">
        <v>0</v>
      </c>
      <c r="AQ1192" s="11">
        <v>0</v>
      </c>
      <c r="AR1192" s="11">
        <v>0</v>
      </c>
      <c r="AS1192" s="11">
        <v>0</v>
      </c>
      <c r="AT1192" s="11">
        <v>0</v>
      </c>
      <c r="AU1192" s="11">
        <v>0</v>
      </c>
      <c r="AV1192" s="11">
        <v>0</v>
      </c>
      <c r="AW1192" s="11">
        <v>0</v>
      </c>
      <c r="AX1192" s="11">
        <v>0</v>
      </c>
      <c r="AZ1192" s="11">
        <v>0</v>
      </c>
      <c r="BA1192" s="11">
        <v>0</v>
      </c>
    </row>
    <row r="1193" spans="1:53" hidden="1" x14ac:dyDescent="0.25">
      <c r="A1193">
        <v>9</v>
      </c>
      <c r="B1193" t="str">
        <f t="shared" si="136"/>
        <v>BCR-1620</v>
      </c>
      <c r="C1193" s="2" t="s">
        <v>319</v>
      </c>
      <c r="D1193" s="2" t="str">
        <f t="shared" si="137"/>
        <v>1</v>
      </c>
      <c r="E1193" s="2" t="str">
        <f t="shared" si="138"/>
        <v>16</v>
      </c>
      <c r="F1193" s="2" t="str">
        <f t="shared" si="139"/>
        <v>162</v>
      </c>
      <c r="G1193" s="1" t="s">
        <v>632</v>
      </c>
      <c r="H1193" s="7">
        <v>61412</v>
      </c>
      <c r="I1193" s="7"/>
      <c r="J1193" s="7">
        <v>60389.957989999995</v>
      </c>
      <c r="K1193" s="7">
        <v>60389.957989999995</v>
      </c>
      <c r="L1193" s="7">
        <v>64008</v>
      </c>
      <c r="M1193" s="7"/>
      <c r="N1193" s="7">
        <v>64257.494209999997</v>
      </c>
      <c r="O1193" s="7">
        <v>64258.410339999995</v>
      </c>
      <c r="P1193" s="7">
        <v>65890</v>
      </c>
      <c r="Q1193" s="7"/>
      <c r="R1193" s="7">
        <v>65873.415900000007</v>
      </c>
      <c r="S1193" s="7">
        <v>65865.348490000004</v>
      </c>
      <c r="T1193" s="7">
        <v>64689</v>
      </c>
      <c r="U1193" s="7"/>
      <c r="V1193" s="7">
        <v>7770.6627000000008</v>
      </c>
      <c r="W1193" s="7">
        <v>7772.4194000000007</v>
      </c>
      <c r="X1193" s="7">
        <v>8203</v>
      </c>
      <c r="Y1193" s="7"/>
      <c r="Z1193" s="7">
        <v>5336.77844</v>
      </c>
      <c r="AA1193" s="7">
        <v>5336.77844</v>
      </c>
      <c r="AB1193" s="7">
        <v>7957</v>
      </c>
      <c r="AC1193" s="7"/>
      <c r="AD1193" s="7">
        <v>5623.0641999999998</v>
      </c>
      <c r="AE1193" s="7">
        <v>5623.3891999999996</v>
      </c>
      <c r="AF1193" s="7">
        <v>19016</v>
      </c>
      <c r="AG1193" s="29">
        <v>29387.92224</v>
      </c>
      <c r="AH1193" s="7">
        <v>30083.332610000001</v>
      </c>
      <c r="AI1193" s="7">
        <v>30083.332610000001</v>
      </c>
      <c r="AJ1193" s="7">
        <v>20319</v>
      </c>
      <c r="AK1193" s="29">
        <v>37112.16229</v>
      </c>
      <c r="AL1193" s="7">
        <v>36785.138200000001</v>
      </c>
      <c r="AM1193" s="105">
        <v>37225.332139999999</v>
      </c>
      <c r="AN1193" s="7">
        <v>31799</v>
      </c>
      <c r="AO1193" s="11">
        <v>70728.959839999996</v>
      </c>
      <c r="AP1193" s="105">
        <v>70810.954180000001</v>
      </c>
      <c r="AQ1193" s="11">
        <v>70811.020690000005</v>
      </c>
      <c r="AR1193" s="11">
        <v>71473</v>
      </c>
      <c r="AS1193" s="11">
        <v>67227.121010000003</v>
      </c>
      <c r="AT1193" s="11">
        <v>67680.532659999997</v>
      </c>
      <c r="AU1193" s="11">
        <v>67680.532659999997</v>
      </c>
      <c r="AV1193" s="11">
        <v>77540</v>
      </c>
      <c r="AW1193" s="11">
        <v>68538.73934</v>
      </c>
      <c r="AX1193" s="11">
        <v>71030.681069999991</v>
      </c>
      <c r="AZ1193" s="11">
        <v>81987</v>
      </c>
      <c r="BA1193" s="11">
        <v>81456.725600000005</v>
      </c>
    </row>
    <row r="1194" spans="1:53" hidden="1" x14ac:dyDescent="0.25">
      <c r="A1194">
        <v>9</v>
      </c>
      <c r="B1194" t="str">
        <f t="shared" si="136"/>
        <v>BCR-1700</v>
      </c>
      <c r="C1194" s="2" t="s">
        <v>319</v>
      </c>
      <c r="D1194" s="2" t="str">
        <f t="shared" si="137"/>
        <v>1</v>
      </c>
      <c r="E1194" s="2" t="str">
        <f t="shared" si="138"/>
        <v>17</v>
      </c>
      <c r="F1194" s="2" t="str">
        <f t="shared" si="139"/>
        <v>170</v>
      </c>
      <c r="G1194" s="1" t="s">
        <v>963</v>
      </c>
      <c r="H1194" s="7">
        <v>0</v>
      </c>
      <c r="I1194" s="7"/>
      <c r="J1194" s="7">
        <v>0</v>
      </c>
      <c r="K1194" s="7">
        <v>0</v>
      </c>
      <c r="L1194" s="7">
        <v>0</v>
      </c>
      <c r="M1194" s="7"/>
      <c r="N1194" s="7">
        <v>0</v>
      </c>
      <c r="O1194" s="7">
        <v>0</v>
      </c>
      <c r="P1194" s="7">
        <v>0</v>
      </c>
      <c r="Q1194" s="7"/>
      <c r="R1194" s="7">
        <v>0</v>
      </c>
      <c r="S1194" s="7">
        <v>0</v>
      </c>
      <c r="T1194" s="7">
        <v>0</v>
      </c>
      <c r="U1194" s="7"/>
      <c r="V1194" s="7">
        <v>0</v>
      </c>
      <c r="W1194" s="7">
        <v>0</v>
      </c>
      <c r="X1194" s="7">
        <v>0</v>
      </c>
      <c r="Y1194" s="7"/>
      <c r="Z1194" s="7">
        <v>0</v>
      </c>
      <c r="AA1194" s="7">
        <v>0</v>
      </c>
      <c r="AB1194" s="7">
        <v>0</v>
      </c>
      <c r="AC1194" s="7"/>
      <c r="AD1194" s="7">
        <v>0</v>
      </c>
      <c r="AE1194" s="7">
        <v>0</v>
      </c>
      <c r="AF1194" s="7">
        <v>0</v>
      </c>
      <c r="AG1194" s="29">
        <v>0</v>
      </c>
      <c r="AH1194" s="7">
        <v>0</v>
      </c>
      <c r="AI1194" s="7">
        <v>0</v>
      </c>
      <c r="AJ1194" s="7">
        <v>0</v>
      </c>
      <c r="AK1194" s="29">
        <v>0</v>
      </c>
      <c r="AL1194" s="7">
        <v>0</v>
      </c>
      <c r="AM1194" s="105">
        <v>0</v>
      </c>
      <c r="AN1194" s="7">
        <v>0</v>
      </c>
      <c r="AO1194" s="11">
        <v>0</v>
      </c>
      <c r="AP1194" s="105">
        <v>0</v>
      </c>
      <c r="AQ1194" s="11">
        <v>0</v>
      </c>
      <c r="AR1194" s="11">
        <v>0</v>
      </c>
      <c r="AS1194" s="11">
        <v>0</v>
      </c>
      <c r="AT1194" s="11">
        <v>0</v>
      </c>
      <c r="AU1194" s="11"/>
      <c r="AV1194" s="11">
        <v>0</v>
      </c>
      <c r="AW1194" s="11">
        <v>0</v>
      </c>
      <c r="AX1194" s="11"/>
      <c r="AZ1194" s="11"/>
      <c r="BA1194" s="11"/>
    </row>
    <row r="1195" spans="1:53" hidden="1" x14ac:dyDescent="0.25">
      <c r="A1195">
        <v>9</v>
      </c>
      <c r="B1195" t="str">
        <f t="shared" si="136"/>
        <v>BCR-1810</v>
      </c>
      <c r="C1195" s="2" t="s">
        <v>319</v>
      </c>
      <c r="D1195" s="2" t="str">
        <f t="shared" si="137"/>
        <v>1</v>
      </c>
      <c r="E1195" s="2" t="str">
        <f t="shared" si="138"/>
        <v>18</v>
      </c>
      <c r="F1195" s="2" t="str">
        <f t="shared" si="139"/>
        <v>181</v>
      </c>
      <c r="G1195" s="1" t="s">
        <v>635</v>
      </c>
      <c r="H1195" s="7">
        <v>0</v>
      </c>
      <c r="I1195" s="7"/>
      <c r="J1195" s="7">
        <v>0</v>
      </c>
      <c r="K1195" s="7">
        <v>0</v>
      </c>
      <c r="L1195" s="7">
        <v>0</v>
      </c>
      <c r="M1195" s="7"/>
      <c r="N1195" s="7">
        <v>0</v>
      </c>
      <c r="O1195" s="7">
        <v>0</v>
      </c>
      <c r="P1195" s="7">
        <v>0</v>
      </c>
      <c r="Q1195" s="7"/>
      <c r="R1195" s="7">
        <v>0</v>
      </c>
      <c r="S1195" s="7">
        <v>0</v>
      </c>
      <c r="T1195" s="7">
        <v>0</v>
      </c>
      <c r="U1195" s="7"/>
      <c r="V1195" s="7">
        <v>0</v>
      </c>
      <c r="W1195" s="7">
        <v>0</v>
      </c>
      <c r="X1195" s="7">
        <v>0</v>
      </c>
      <c r="Y1195" s="7"/>
      <c r="Z1195" s="7">
        <v>0</v>
      </c>
      <c r="AA1195" s="7">
        <v>0</v>
      </c>
      <c r="AB1195" s="7">
        <v>0</v>
      </c>
      <c r="AC1195" s="7"/>
      <c r="AD1195" s="7">
        <v>0</v>
      </c>
      <c r="AE1195" s="7">
        <v>0</v>
      </c>
      <c r="AF1195" s="7">
        <v>0</v>
      </c>
      <c r="AG1195" s="29">
        <v>0</v>
      </c>
      <c r="AH1195" s="7">
        <v>0</v>
      </c>
      <c r="AI1195" s="7">
        <v>0</v>
      </c>
      <c r="AJ1195" s="7">
        <v>0</v>
      </c>
      <c r="AK1195" s="29">
        <v>0</v>
      </c>
      <c r="AL1195" s="7">
        <v>0</v>
      </c>
      <c r="AM1195" s="105">
        <v>0</v>
      </c>
      <c r="AN1195" s="7">
        <v>0</v>
      </c>
      <c r="AO1195" s="11">
        <v>0</v>
      </c>
      <c r="AP1195" s="105">
        <v>0</v>
      </c>
      <c r="AQ1195" s="11">
        <v>0</v>
      </c>
      <c r="AR1195" s="11">
        <v>0</v>
      </c>
      <c r="AS1195" s="11">
        <v>0</v>
      </c>
      <c r="AT1195" s="11">
        <v>0</v>
      </c>
      <c r="AU1195" s="11">
        <v>0</v>
      </c>
      <c r="AV1195" s="11">
        <v>0</v>
      </c>
      <c r="AW1195" s="11">
        <v>0</v>
      </c>
      <c r="AX1195" s="11">
        <v>0</v>
      </c>
      <c r="AZ1195" s="11">
        <v>0</v>
      </c>
      <c r="BA1195" s="11">
        <v>0</v>
      </c>
    </row>
    <row r="1196" spans="1:53" hidden="1" x14ac:dyDescent="0.25">
      <c r="A1196">
        <v>9</v>
      </c>
      <c r="B1196" t="str">
        <f t="shared" si="136"/>
        <v>BCR-1820</v>
      </c>
      <c r="C1196" s="2" t="s">
        <v>319</v>
      </c>
      <c r="D1196" s="2" t="str">
        <f t="shared" si="137"/>
        <v>1</v>
      </c>
      <c r="E1196" s="2" t="str">
        <f t="shared" si="138"/>
        <v>18</v>
      </c>
      <c r="F1196" s="2" t="str">
        <f t="shared" si="139"/>
        <v>182</v>
      </c>
      <c r="G1196" s="1" t="s">
        <v>636</v>
      </c>
      <c r="H1196" s="17">
        <v>0</v>
      </c>
      <c r="I1196" s="17"/>
      <c r="J1196" s="7">
        <v>0</v>
      </c>
      <c r="K1196" s="7">
        <v>0</v>
      </c>
      <c r="L1196" s="7">
        <v>0</v>
      </c>
      <c r="M1196" s="7"/>
      <c r="N1196" s="7">
        <v>0</v>
      </c>
      <c r="O1196" s="7">
        <v>0</v>
      </c>
      <c r="P1196" s="7">
        <v>0</v>
      </c>
      <c r="Q1196" s="7"/>
      <c r="R1196" s="7">
        <v>0</v>
      </c>
      <c r="S1196" s="7">
        <v>0</v>
      </c>
      <c r="T1196" s="7">
        <v>0</v>
      </c>
      <c r="U1196" s="7"/>
      <c r="V1196" s="7">
        <v>0</v>
      </c>
      <c r="W1196" s="7">
        <v>0</v>
      </c>
      <c r="X1196" s="7">
        <v>0</v>
      </c>
      <c r="Y1196" s="7"/>
      <c r="Z1196" s="7">
        <v>0</v>
      </c>
      <c r="AA1196" s="7">
        <v>0</v>
      </c>
      <c r="AB1196" s="7">
        <v>0</v>
      </c>
      <c r="AC1196" s="7"/>
      <c r="AD1196" s="7">
        <v>0</v>
      </c>
      <c r="AE1196" s="7">
        <v>0</v>
      </c>
      <c r="AF1196" s="7">
        <v>0</v>
      </c>
      <c r="AG1196" s="29">
        <v>0</v>
      </c>
      <c r="AH1196" s="7">
        <v>0</v>
      </c>
      <c r="AI1196" s="7">
        <v>0</v>
      </c>
      <c r="AJ1196" s="7">
        <v>0</v>
      </c>
      <c r="AK1196" s="29">
        <v>0</v>
      </c>
      <c r="AL1196" s="7">
        <v>0</v>
      </c>
      <c r="AM1196" s="105">
        <v>0</v>
      </c>
      <c r="AN1196" s="7">
        <v>0</v>
      </c>
      <c r="AO1196" s="11">
        <v>0</v>
      </c>
      <c r="AP1196" s="105">
        <v>0</v>
      </c>
      <c r="AQ1196" s="11">
        <v>0</v>
      </c>
      <c r="AR1196" s="11">
        <v>0</v>
      </c>
      <c r="AS1196" s="11">
        <v>0</v>
      </c>
      <c r="AT1196" s="11">
        <v>0</v>
      </c>
      <c r="AU1196" s="11">
        <v>0</v>
      </c>
      <c r="AV1196" s="11">
        <v>0</v>
      </c>
      <c r="AW1196" s="11">
        <v>0</v>
      </c>
      <c r="AX1196" s="11">
        <v>0</v>
      </c>
      <c r="AZ1196" s="11">
        <v>0</v>
      </c>
      <c r="BA1196" s="11">
        <v>0</v>
      </c>
    </row>
    <row r="1197" spans="1:53" hidden="1" x14ac:dyDescent="0.25">
      <c r="A1197">
        <v>9</v>
      </c>
      <c r="B1197" t="str">
        <f t="shared" si="136"/>
        <v>BCR-1900</v>
      </c>
      <c r="C1197" s="2" t="s">
        <v>319</v>
      </c>
      <c r="D1197" s="2" t="str">
        <f t="shared" si="137"/>
        <v>1</v>
      </c>
      <c r="E1197" s="2" t="str">
        <f t="shared" si="138"/>
        <v>19</v>
      </c>
      <c r="F1197" s="2" t="str">
        <f t="shared" si="139"/>
        <v>190</v>
      </c>
      <c r="G1197" s="1" t="s">
        <v>638</v>
      </c>
      <c r="H1197" s="7">
        <v>0</v>
      </c>
      <c r="I1197" s="7"/>
      <c r="J1197" s="7">
        <v>0</v>
      </c>
      <c r="K1197" s="7">
        <v>0</v>
      </c>
      <c r="L1197" s="7">
        <v>0</v>
      </c>
      <c r="M1197" s="7"/>
      <c r="N1197" s="7">
        <v>0</v>
      </c>
      <c r="O1197" s="7">
        <v>0</v>
      </c>
      <c r="P1197" s="7">
        <v>0</v>
      </c>
      <c r="Q1197" s="7"/>
      <c r="R1197" s="7">
        <v>0</v>
      </c>
      <c r="S1197" s="7">
        <v>0</v>
      </c>
      <c r="T1197" s="7">
        <v>0</v>
      </c>
      <c r="U1197" s="7"/>
      <c r="V1197" s="7">
        <v>0</v>
      </c>
      <c r="W1197" s="7">
        <v>0</v>
      </c>
      <c r="X1197" s="7">
        <v>0</v>
      </c>
      <c r="Y1197" s="7"/>
      <c r="Z1197" s="7">
        <v>0</v>
      </c>
      <c r="AA1197" s="7">
        <v>0</v>
      </c>
      <c r="AB1197" s="7">
        <v>0</v>
      </c>
      <c r="AC1197" s="7"/>
      <c r="AD1197" s="7">
        <v>0</v>
      </c>
      <c r="AE1197" s="7">
        <v>0</v>
      </c>
      <c r="AF1197" s="7">
        <v>0</v>
      </c>
      <c r="AG1197" s="29">
        <v>0</v>
      </c>
      <c r="AH1197" s="7">
        <v>0</v>
      </c>
      <c r="AI1197" s="7">
        <v>0</v>
      </c>
      <c r="AJ1197" s="7">
        <v>0</v>
      </c>
      <c r="AK1197" s="29">
        <v>0</v>
      </c>
      <c r="AL1197" s="7">
        <v>0</v>
      </c>
      <c r="AM1197" s="105">
        <v>0</v>
      </c>
      <c r="AN1197" s="7">
        <v>0</v>
      </c>
      <c r="AO1197" s="11">
        <v>0</v>
      </c>
      <c r="AP1197" s="105">
        <v>0</v>
      </c>
      <c r="AQ1197" s="11">
        <v>0</v>
      </c>
      <c r="AR1197" s="11">
        <v>0</v>
      </c>
      <c r="AS1197" s="11">
        <v>0</v>
      </c>
      <c r="AT1197" s="11">
        <v>0</v>
      </c>
      <c r="AU1197" s="11">
        <v>0</v>
      </c>
      <c r="AV1197" s="11">
        <v>0</v>
      </c>
      <c r="AW1197" s="11">
        <v>0</v>
      </c>
      <c r="AX1197" s="11">
        <v>0</v>
      </c>
      <c r="AZ1197" s="11">
        <v>0</v>
      </c>
      <c r="BA1197" s="11">
        <v>0</v>
      </c>
    </row>
    <row r="1198" spans="1:53" hidden="1" x14ac:dyDescent="0.25">
      <c r="A1198">
        <v>9</v>
      </c>
      <c r="B1198" t="str">
        <f t="shared" si="136"/>
        <v>BCR-2610</v>
      </c>
      <c r="C1198" s="2" t="s">
        <v>319</v>
      </c>
      <c r="D1198" s="2" t="str">
        <f t="shared" si="137"/>
        <v>2</v>
      </c>
      <c r="E1198" s="2" t="str">
        <f t="shared" si="138"/>
        <v>26</v>
      </c>
      <c r="F1198" s="2" t="str">
        <f t="shared" si="139"/>
        <v>261</v>
      </c>
      <c r="G1198" s="1" t="s">
        <v>641</v>
      </c>
      <c r="H1198" s="7">
        <v>46132</v>
      </c>
      <c r="I1198" s="7"/>
      <c r="J1198" s="7">
        <v>19987.852419999999</v>
      </c>
      <c r="K1198" s="7">
        <v>19987.852419999999</v>
      </c>
      <c r="L1198" s="7">
        <v>44288</v>
      </c>
      <c r="M1198" s="7"/>
      <c r="N1198" s="7">
        <v>31308.231249999997</v>
      </c>
      <c r="O1198" s="7">
        <v>31308.83742</v>
      </c>
      <c r="P1198" s="7">
        <v>44550</v>
      </c>
      <c r="Q1198" s="7"/>
      <c r="R1198" s="7">
        <v>22943.682980000001</v>
      </c>
      <c r="S1198" s="7">
        <v>22943.775590000001</v>
      </c>
      <c r="T1198" s="7">
        <v>3757</v>
      </c>
      <c r="U1198" s="7"/>
      <c r="V1198" s="7">
        <v>16088.28419</v>
      </c>
      <c r="W1198" s="7">
        <v>16205.045600000001</v>
      </c>
      <c r="X1198" s="7">
        <v>43766</v>
      </c>
      <c r="Y1198" s="7"/>
      <c r="Z1198" s="7">
        <v>36219.808559999998</v>
      </c>
      <c r="AA1198" s="7">
        <v>36301.35527</v>
      </c>
      <c r="AB1198" s="7">
        <v>82744</v>
      </c>
      <c r="AC1198" s="7"/>
      <c r="AD1198" s="7">
        <v>55394.112250000006</v>
      </c>
      <c r="AE1198" s="7">
        <v>55403.178449999999</v>
      </c>
      <c r="AF1198" s="7">
        <v>84984</v>
      </c>
      <c r="AG1198" s="29">
        <v>49918.643199999999</v>
      </c>
      <c r="AH1198" s="7">
        <v>52170.905039999998</v>
      </c>
      <c r="AI1198" s="7">
        <v>52267.992210000004</v>
      </c>
      <c r="AJ1198" s="7">
        <v>79526</v>
      </c>
      <c r="AK1198" s="29">
        <v>53674.383150000001</v>
      </c>
      <c r="AL1198" s="7">
        <v>53775.880440000001</v>
      </c>
      <c r="AM1198" s="105">
        <v>53809.357669999998</v>
      </c>
      <c r="AN1198" s="7">
        <v>80361</v>
      </c>
      <c r="AO1198" s="11">
        <v>58627.292020000001</v>
      </c>
      <c r="AP1198" s="105">
        <v>58633.963640000002</v>
      </c>
      <c r="AQ1198" s="11">
        <v>59277.901709999998</v>
      </c>
      <c r="AR1198" s="11">
        <v>81343</v>
      </c>
      <c r="AS1198" s="11">
        <v>65711.378689999998</v>
      </c>
      <c r="AT1198" s="11">
        <v>65818.023690000002</v>
      </c>
      <c r="AU1198" s="11">
        <v>65818.023690000002</v>
      </c>
      <c r="AV1198" s="11">
        <v>82621</v>
      </c>
      <c r="AW1198" s="11">
        <v>69098.757359999989</v>
      </c>
      <c r="AX1198" s="11">
        <v>69121.658199999991</v>
      </c>
      <c r="AZ1198" s="11">
        <v>85161</v>
      </c>
      <c r="BA1198" s="11">
        <v>62206.606100000005</v>
      </c>
    </row>
    <row r="1199" spans="1:53" hidden="1" x14ac:dyDescent="0.25">
      <c r="A1199">
        <v>9</v>
      </c>
      <c r="B1199" t="str">
        <f t="shared" si="136"/>
        <v>BCR-2620</v>
      </c>
      <c r="C1199" s="2" t="s">
        <v>319</v>
      </c>
      <c r="D1199" s="2" t="str">
        <f t="shared" si="137"/>
        <v>2</v>
      </c>
      <c r="E1199" s="2" t="str">
        <f t="shared" si="138"/>
        <v>26</v>
      </c>
      <c r="F1199" s="2" t="str">
        <f t="shared" si="139"/>
        <v>262</v>
      </c>
      <c r="G1199" s="1" t="s">
        <v>642</v>
      </c>
      <c r="H1199" s="7">
        <v>25323</v>
      </c>
      <c r="I1199" s="7"/>
      <c r="J1199" s="7">
        <v>16286.82438</v>
      </c>
      <c r="K1199" s="7">
        <v>16286.82438</v>
      </c>
      <c r="L1199" s="7">
        <v>25280</v>
      </c>
      <c r="M1199" s="7"/>
      <c r="N1199" s="7">
        <v>16141.114170000001</v>
      </c>
      <c r="O1199" s="7">
        <v>16135.220740000001</v>
      </c>
      <c r="P1199" s="7">
        <v>24950</v>
      </c>
      <c r="Q1199" s="7"/>
      <c r="R1199" s="7">
        <v>17829.490979999999</v>
      </c>
      <c r="S1199" s="7">
        <v>17876.808209999999</v>
      </c>
      <c r="T1199" s="7">
        <v>67029</v>
      </c>
      <c r="U1199" s="7"/>
      <c r="V1199" s="7">
        <v>17390.068289999999</v>
      </c>
      <c r="W1199" s="7">
        <v>17310.371340000002</v>
      </c>
      <c r="X1199" s="7">
        <v>27097</v>
      </c>
      <c r="Y1199" s="7"/>
      <c r="Z1199" s="7">
        <v>17818.36377</v>
      </c>
      <c r="AA1199" s="7">
        <v>17736.187279999998</v>
      </c>
      <c r="AB1199" s="7">
        <v>28039</v>
      </c>
      <c r="AC1199" s="7"/>
      <c r="AD1199" s="7">
        <v>18017.679459999999</v>
      </c>
      <c r="AE1199" s="7">
        <v>18020.252929999999</v>
      </c>
      <c r="AF1199" s="7">
        <v>27896</v>
      </c>
      <c r="AG1199" s="29">
        <v>39956.154339999994</v>
      </c>
      <c r="AH1199" s="7">
        <v>39956.154339999994</v>
      </c>
      <c r="AI1199" s="7">
        <v>39992.922639999997</v>
      </c>
      <c r="AJ1199" s="7">
        <v>30965</v>
      </c>
      <c r="AK1199" s="29">
        <v>19280.60411</v>
      </c>
      <c r="AL1199" s="7">
        <v>19280.60411</v>
      </c>
      <c r="AM1199" s="105">
        <v>19416.826099999998</v>
      </c>
      <c r="AN1199" s="7">
        <v>31001</v>
      </c>
      <c r="AO1199" s="11">
        <v>19821.46902</v>
      </c>
      <c r="AP1199" s="105">
        <v>19821.46902</v>
      </c>
      <c r="AQ1199" s="11">
        <v>19823.026640000004</v>
      </c>
      <c r="AR1199" s="11">
        <v>30887</v>
      </c>
      <c r="AS1199" s="11">
        <v>18387.736789999999</v>
      </c>
      <c r="AT1199" s="11">
        <v>18488.257880000001</v>
      </c>
      <c r="AU1199" s="11">
        <v>18488.257880000001</v>
      </c>
      <c r="AV1199" s="11">
        <v>32475</v>
      </c>
      <c r="AW1199" s="11">
        <v>19442.246750000002</v>
      </c>
      <c r="AX1199" s="11">
        <v>22415.614800000003</v>
      </c>
      <c r="AZ1199" s="11">
        <v>33531</v>
      </c>
      <c r="BA1199" s="11">
        <v>19308.756560000002</v>
      </c>
    </row>
    <row r="1200" spans="1:53" hidden="1" x14ac:dyDescent="0.25">
      <c r="A1200">
        <v>9</v>
      </c>
      <c r="B1200" t="str">
        <f t="shared" si="136"/>
        <v>BCR-2710</v>
      </c>
      <c r="C1200" s="2" t="s">
        <v>319</v>
      </c>
      <c r="D1200" s="2" t="str">
        <f t="shared" si="137"/>
        <v>2</v>
      </c>
      <c r="E1200" s="2" t="str">
        <f t="shared" si="138"/>
        <v>27</v>
      </c>
      <c r="F1200" s="2" t="str">
        <f t="shared" si="139"/>
        <v>271</v>
      </c>
      <c r="G1200" s="1" t="s">
        <v>965</v>
      </c>
      <c r="H1200" s="7">
        <v>0</v>
      </c>
      <c r="I1200" s="7"/>
      <c r="J1200" s="7">
        <v>0</v>
      </c>
      <c r="K1200" s="7">
        <v>0</v>
      </c>
      <c r="L1200" s="7">
        <v>0</v>
      </c>
      <c r="M1200" s="7"/>
      <c r="N1200" s="7">
        <v>0</v>
      </c>
      <c r="O1200" s="7">
        <v>0</v>
      </c>
      <c r="P1200" s="7">
        <v>0</v>
      </c>
      <c r="Q1200" s="7"/>
      <c r="R1200" s="7">
        <v>0</v>
      </c>
      <c r="S1200" s="7">
        <v>0</v>
      </c>
      <c r="T1200" s="7">
        <v>0</v>
      </c>
      <c r="U1200" s="7"/>
      <c r="V1200" s="7">
        <v>0</v>
      </c>
      <c r="W1200" s="7">
        <v>0</v>
      </c>
      <c r="X1200" s="7">
        <v>0</v>
      </c>
      <c r="Y1200" s="7"/>
      <c r="Z1200" s="7">
        <v>0</v>
      </c>
      <c r="AA1200" s="7">
        <v>0</v>
      </c>
      <c r="AB1200" s="7">
        <v>0</v>
      </c>
      <c r="AC1200" s="7"/>
      <c r="AD1200" s="7">
        <v>0</v>
      </c>
      <c r="AE1200" s="7">
        <v>0</v>
      </c>
      <c r="AF1200" s="7">
        <v>0</v>
      </c>
      <c r="AG1200" s="29">
        <v>0</v>
      </c>
      <c r="AH1200" s="7">
        <v>0</v>
      </c>
      <c r="AI1200" s="7">
        <v>0</v>
      </c>
      <c r="AJ1200" s="7">
        <v>0</v>
      </c>
      <c r="AK1200" s="29">
        <v>0</v>
      </c>
      <c r="AL1200" s="7">
        <v>0</v>
      </c>
      <c r="AM1200" s="105">
        <v>0</v>
      </c>
      <c r="AN1200" s="7">
        <v>0</v>
      </c>
      <c r="AO1200" s="11">
        <v>0</v>
      </c>
      <c r="AP1200" s="105">
        <v>0</v>
      </c>
      <c r="AQ1200" s="11">
        <v>0</v>
      </c>
      <c r="AR1200" s="11">
        <v>0</v>
      </c>
      <c r="AS1200" s="11">
        <v>0</v>
      </c>
      <c r="AT1200" s="11">
        <v>0</v>
      </c>
      <c r="AU1200" s="11"/>
      <c r="AV1200" s="11">
        <v>0</v>
      </c>
      <c r="AW1200" s="11">
        <v>0</v>
      </c>
      <c r="AX1200" s="11"/>
      <c r="AZ1200" s="11"/>
      <c r="BA1200" s="11"/>
    </row>
    <row r="1201" spans="1:53" hidden="1" x14ac:dyDescent="0.25">
      <c r="A1201">
        <v>9</v>
      </c>
      <c r="B1201" t="str">
        <f t="shared" si="136"/>
        <v>BCR-2720</v>
      </c>
      <c r="C1201" s="2" t="s">
        <v>319</v>
      </c>
      <c r="D1201" s="2" t="str">
        <f t="shared" si="137"/>
        <v>2</v>
      </c>
      <c r="E1201" s="2" t="str">
        <f t="shared" si="138"/>
        <v>27</v>
      </c>
      <c r="F1201" s="2" t="str">
        <f t="shared" si="139"/>
        <v>272</v>
      </c>
      <c r="G1201" s="1" t="s">
        <v>966</v>
      </c>
      <c r="H1201" s="7">
        <v>0</v>
      </c>
      <c r="I1201" s="7"/>
      <c r="J1201" s="7">
        <v>0</v>
      </c>
      <c r="K1201" s="7">
        <v>0</v>
      </c>
      <c r="L1201" s="7">
        <v>0</v>
      </c>
      <c r="M1201" s="7"/>
      <c r="N1201" s="7">
        <v>0</v>
      </c>
      <c r="O1201" s="7">
        <v>0</v>
      </c>
      <c r="P1201" s="7">
        <v>0</v>
      </c>
      <c r="Q1201" s="7"/>
      <c r="R1201" s="7">
        <v>0</v>
      </c>
      <c r="S1201" s="7">
        <v>0</v>
      </c>
      <c r="T1201" s="7">
        <v>0</v>
      </c>
      <c r="U1201" s="7"/>
      <c r="V1201" s="7">
        <v>0</v>
      </c>
      <c r="W1201" s="7">
        <v>0</v>
      </c>
      <c r="X1201" s="7">
        <v>0</v>
      </c>
      <c r="Y1201" s="7"/>
      <c r="Z1201" s="7">
        <v>0</v>
      </c>
      <c r="AA1201" s="7">
        <v>0</v>
      </c>
      <c r="AB1201" s="7">
        <v>0</v>
      </c>
      <c r="AC1201" s="7"/>
      <c r="AD1201" s="7">
        <v>0</v>
      </c>
      <c r="AE1201" s="7">
        <v>0</v>
      </c>
      <c r="AF1201" s="7">
        <v>0</v>
      </c>
      <c r="AG1201" s="29">
        <v>0</v>
      </c>
      <c r="AH1201" s="7">
        <v>0</v>
      </c>
      <c r="AI1201" s="7">
        <v>0</v>
      </c>
      <c r="AJ1201" s="7">
        <v>0</v>
      </c>
      <c r="AK1201" s="29">
        <v>0</v>
      </c>
      <c r="AL1201" s="7">
        <v>0</v>
      </c>
      <c r="AM1201" s="105">
        <v>0</v>
      </c>
      <c r="AN1201" s="7">
        <v>0</v>
      </c>
      <c r="AO1201" s="11">
        <v>0</v>
      </c>
      <c r="AP1201" s="105">
        <v>0</v>
      </c>
      <c r="AQ1201" s="11">
        <v>0</v>
      </c>
      <c r="AR1201" s="11">
        <v>0</v>
      </c>
      <c r="AS1201" s="11">
        <v>0</v>
      </c>
      <c r="AT1201" s="11">
        <v>0</v>
      </c>
      <c r="AU1201" s="11"/>
      <c r="AV1201" s="11">
        <v>0</v>
      </c>
      <c r="AW1201" s="11">
        <v>0</v>
      </c>
      <c r="AX1201" s="11"/>
      <c r="AZ1201" s="11"/>
      <c r="BA1201" s="11"/>
    </row>
    <row r="1202" spans="1:53" hidden="1" x14ac:dyDescent="0.25">
      <c r="A1202">
        <v>9</v>
      </c>
      <c r="B1202" t="str">
        <f t="shared" si="136"/>
        <v>BCR-2730</v>
      </c>
      <c r="C1202" s="2" t="s">
        <v>319</v>
      </c>
      <c r="D1202" s="2" t="str">
        <f t="shared" si="137"/>
        <v>2</v>
      </c>
      <c r="E1202" s="2" t="str">
        <f t="shared" si="138"/>
        <v>27</v>
      </c>
      <c r="F1202" s="2" t="str">
        <f t="shared" si="139"/>
        <v>273</v>
      </c>
      <c r="G1202" s="1" t="s">
        <v>967</v>
      </c>
      <c r="H1202" s="7">
        <v>0</v>
      </c>
      <c r="I1202" s="7"/>
      <c r="J1202" s="7">
        <v>0</v>
      </c>
      <c r="K1202" s="7">
        <v>0</v>
      </c>
      <c r="L1202" s="7">
        <v>0</v>
      </c>
      <c r="M1202" s="7"/>
      <c r="N1202" s="7">
        <v>0</v>
      </c>
      <c r="O1202" s="7">
        <v>0</v>
      </c>
      <c r="P1202" s="7">
        <v>0</v>
      </c>
      <c r="Q1202" s="7"/>
      <c r="R1202" s="7">
        <v>0</v>
      </c>
      <c r="S1202" s="7">
        <v>0</v>
      </c>
      <c r="T1202" s="7">
        <v>0</v>
      </c>
      <c r="U1202" s="7"/>
      <c r="V1202" s="7">
        <v>0</v>
      </c>
      <c r="W1202" s="7">
        <v>0</v>
      </c>
      <c r="X1202" s="7">
        <v>0</v>
      </c>
      <c r="Y1202" s="7"/>
      <c r="Z1202" s="7">
        <v>0</v>
      </c>
      <c r="AA1202" s="7">
        <v>0</v>
      </c>
      <c r="AB1202" s="7">
        <v>0</v>
      </c>
      <c r="AC1202" s="7"/>
      <c r="AD1202" s="7">
        <v>0</v>
      </c>
      <c r="AE1202" s="7">
        <v>0</v>
      </c>
      <c r="AF1202" s="7">
        <v>0</v>
      </c>
      <c r="AG1202" s="29">
        <v>0</v>
      </c>
      <c r="AH1202" s="7">
        <v>0</v>
      </c>
      <c r="AI1202" s="7">
        <v>0</v>
      </c>
      <c r="AJ1202" s="7">
        <v>0</v>
      </c>
      <c r="AK1202" s="29">
        <v>0</v>
      </c>
      <c r="AL1202" s="7">
        <v>0</v>
      </c>
      <c r="AM1202" s="105">
        <v>0</v>
      </c>
      <c r="AN1202" s="7">
        <v>0</v>
      </c>
      <c r="AO1202" s="11">
        <v>0</v>
      </c>
      <c r="AP1202" s="105">
        <v>0</v>
      </c>
      <c r="AQ1202" s="11">
        <v>0</v>
      </c>
      <c r="AR1202" s="11">
        <v>0</v>
      </c>
      <c r="AS1202" s="11">
        <v>0</v>
      </c>
      <c r="AT1202" s="11">
        <v>0</v>
      </c>
      <c r="AU1202" s="11"/>
      <c r="AV1202" s="11">
        <v>0</v>
      </c>
      <c r="AW1202" s="11">
        <v>0</v>
      </c>
      <c r="AX1202" s="11"/>
      <c r="AZ1202" s="11"/>
      <c r="BA1202" s="11"/>
    </row>
    <row r="1203" spans="1:53" hidden="1" x14ac:dyDescent="0.25">
      <c r="A1203">
        <v>9</v>
      </c>
      <c r="B1203" t="str">
        <f t="shared" si="136"/>
        <v>BCR-2740</v>
      </c>
      <c r="C1203" s="2" t="s">
        <v>319</v>
      </c>
      <c r="D1203" s="2" t="str">
        <f t="shared" si="137"/>
        <v>2</v>
      </c>
      <c r="E1203" s="2" t="str">
        <f t="shared" si="138"/>
        <v>27</v>
      </c>
      <c r="F1203" s="2" t="str">
        <f t="shared" si="139"/>
        <v>274</v>
      </c>
      <c r="G1203" s="1" t="s">
        <v>968</v>
      </c>
      <c r="H1203" s="7">
        <v>0</v>
      </c>
      <c r="I1203" s="7"/>
      <c r="J1203" s="7">
        <v>0</v>
      </c>
      <c r="K1203" s="7">
        <v>0</v>
      </c>
      <c r="L1203" s="7">
        <v>0</v>
      </c>
      <c r="M1203" s="7"/>
      <c r="N1203" s="7">
        <v>0</v>
      </c>
      <c r="O1203" s="7">
        <v>0</v>
      </c>
      <c r="P1203" s="7">
        <v>0</v>
      </c>
      <c r="Q1203" s="7"/>
      <c r="R1203" s="7">
        <v>0</v>
      </c>
      <c r="S1203" s="7">
        <v>0</v>
      </c>
      <c r="T1203" s="7">
        <v>0</v>
      </c>
      <c r="U1203" s="7"/>
      <c r="V1203" s="7">
        <v>0</v>
      </c>
      <c r="W1203" s="7">
        <v>0</v>
      </c>
      <c r="X1203" s="7">
        <v>0</v>
      </c>
      <c r="Y1203" s="7"/>
      <c r="Z1203" s="7">
        <v>0</v>
      </c>
      <c r="AA1203" s="7">
        <v>0</v>
      </c>
      <c r="AB1203" s="7">
        <v>0</v>
      </c>
      <c r="AC1203" s="7"/>
      <c r="AD1203" s="7">
        <v>0</v>
      </c>
      <c r="AE1203" s="7">
        <v>0</v>
      </c>
      <c r="AF1203" s="7">
        <v>0</v>
      </c>
      <c r="AG1203" s="29">
        <v>0</v>
      </c>
      <c r="AH1203" s="7">
        <v>0</v>
      </c>
      <c r="AI1203" s="7">
        <v>0</v>
      </c>
      <c r="AJ1203" s="7">
        <v>0</v>
      </c>
      <c r="AK1203" s="29">
        <v>0</v>
      </c>
      <c r="AL1203" s="7">
        <v>0</v>
      </c>
      <c r="AM1203" s="105">
        <v>0</v>
      </c>
      <c r="AN1203" s="7">
        <v>0</v>
      </c>
      <c r="AO1203" s="11">
        <v>0</v>
      </c>
      <c r="AP1203" s="105">
        <v>0</v>
      </c>
      <c r="AQ1203" s="11">
        <v>0</v>
      </c>
      <c r="AR1203" s="11">
        <v>0</v>
      </c>
      <c r="AS1203" s="11">
        <v>0</v>
      </c>
      <c r="AT1203" s="11">
        <v>0</v>
      </c>
      <c r="AU1203" s="11"/>
      <c r="AV1203" s="11">
        <v>0</v>
      </c>
      <c r="AW1203" s="11">
        <v>0</v>
      </c>
      <c r="AX1203" s="11"/>
      <c r="AZ1203" s="11"/>
      <c r="BA1203" s="11"/>
    </row>
    <row r="1204" spans="1:53" hidden="1" x14ac:dyDescent="0.25">
      <c r="A1204">
        <v>9</v>
      </c>
      <c r="B1204" t="str">
        <f t="shared" si="136"/>
        <v>BCR-2750</v>
      </c>
      <c r="C1204" s="2" t="s">
        <v>319</v>
      </c>
      <c r="D1204" s="2" t="str">
        <f t="shared" si="137"/>
        <v>2</v>
      </c>
      <c r="E1204" s="2" t="str">
        <f t="shared" si="138"/>
        <v>27</v>
      </c>
      <c r="F1204" s="2" t="str">
        <f t="shared" si="139"/>
        <v>275</v>
      </c>
      <c r="G1204" s="1" t="s">
        <v>969</v>
      </c>
      <c r="H1204" s="7">
        <v>0</v>
      </c>
      <c r="I1204" s="7"/>
      <c r="J1204" s="7">
        <v>0</v>
      </c>
      <c r="K1204" s="7">
        <v>0</v>
      </c>
      <c r="L1204" s="7">
        <v>0</v>
      </c>
      <c r="M1204" s="7"/>
      <c r="N1204" s="7">
        <v>0</v>
      </c>
      <c r="O1204" s="7">
        <v>0</v>
      </c>
      <c r="P1204" s="7">
        <v>0</v>
      </c>
      <c r="Q1204" s="7"/>
      <c r="R1204" s="7">
        <v>0</v>
      </c>
      <c r="S1204" s="7">
        <v>0</v>
      </c>
      <c r="T1204" s="7">
        <v>0</v>
      </c>
      <c r="U1204" s="7"/>
      <c r="V1204" s="7">
        <v>0</v>
      </c>
      <c r="W1204" s="7">
        <v>0</v>
      </c>
      <c r="X1204" s="7">
        <v>0</v>
      </c>
      <c r="Y1204" s="7"/>
      <c r="Z1204" s="7">
        <v>0</v>
      </c>
      <c r="AA1204" s="7">
        <v>0</v>
      </c>
      <c r="AB1204" s="7">
        <v>0</v>
      </c>
      <c r="AC1204" s="7"/>
      <c r="AD1204" s="7">
        <v>0</v>
      </c>
      <c r="AE1204" s="7">
        <v>0</v>
      </c>
      <c r="AF1204" s="7">
        <v>0</v>
      </c>
      <c r="AG1204" s="29">
        <v>0</v>
      </c>
      <c r="AH1204" s="7">
        <v>0</v>
      </c>
      <c r="AI1204" s="7">
        <v>0</v>
      </c>
      <c r="AJ1204" s="7">
        <v>0</v>
      </c>
      <c r="AK1204" s="29">
        <v>0</v>
      </c>
      <c r="AL1204" s="7">
        <v>0</v>
      </c>
      <c r="AM1204" s="105">
        <v>0</v>
      </c>
      <c r="AN1204" s="7">
        <v>0</v>
      </c>
      <c r="AO1204" s="11">
        <v>0</v>
      </c>
      <c r="AP1204" s="105">
        <v>0</v>
      </c>
      <c r="AQ1204" s="11">
        <v>0</v>
      </c>
      <c r="AR1204" s="11">
        <v>0</v>
      </c>
      <c r="AS1204" s="11">
        <v>0</v>
      </c>
      <c r="AT1204" s="11">
        <v>0</v>
      </c>
      <c r="AU1204" s="11"/>
      <c r="AV1204" s="11">
        <v>0</v>
      </c>
      <c r="AW1204" s="11">
        <v>0</v>
      </c>
      <c r="AX1204" s="11"/>
      <c r="AZ1204" s="11"/>
      <c r="BA1204" s="11"/>
    </row>
    <row r="1205" spans="1:53" hidden="1" x14ac:dyDescent="0.25">
      <c r="A1205">
        <v>9</v>
      </c>
      <c r="B1205" t="str">
        <f t="shared" si="136"/>
        <v>BCR-2810</v>
      </c>
      <c r="C1205" s="2" t="s">
        <v>319</v>
      </c>
      <c r="D1205" s="2" t="str">
        <f t="shared" si="137"/>
        <v>2</v>
      </c>
      <c r="E1205" s="2" t="str">
        <f t="shared" si="138"/>
        <v>28</v>
      </c>
      <c r="F1205" s="2" t="str">
        <f t="shared" si="139"/>
        <v>281</v>
      </c>
      <c r="G1205" s="1" t="s">
        <v>644</v>
      </c>
      <c r="H1205" s="7">
        <v>0</v>
      </c>
      <c r="I1205" s="7"/>
      <c r="J1205" s="7">
        <v>0</v>
      </c>
      <c r="K1205" s="7">
        <v>0</v>
      </c>
      <c r="L1205" s="7">
        <v>0</v>
      </c>
      <c r="M1205" s="7"/>
      <c r="N1205" s="7">
        <v>0</v>
      </c>
      <c r="O1205" s="7">
        <v>0</v>
      </c>
      <c r="P1205" s="7">
        <v>0</v>
      </c>
      <c r="Q1205" s="7"/>
      <c r="R1205" s="7">
        <v>0</v>
      </c>
      <c r="S1205" s="7">
        <v>0</v>
      </c>
      <c r="T1205" s="7">
        <v>0</v>
      </c>
      <c r="U1205" s="7"/>
      <c r="V1205" s="7">
        <v>0</v>
      </c>
      <c r="W1205" s="7">
        <v>0</v>
      </c>
      <c r="X1205" s="7">
        <v>0</v>
      </c>
      <c r="Y1205" s="7"/>
      <c r="Z1205" s="7">
        <v>0</v>
      </c>
      <c r="AA1205" s="7">
        <v>0</v>
      </c>
      <c r="AB1205" s="7">
        <v>0</v>
      </c>
      <c r="AC1205" s="7"/>
      <c r="AD1205" s="7">
        <v>0</v>
      </c>
      <c r="AE1205" s="7">
        <v>0</v>
      </c>
      <c r="AF1205" s="7">
        <v>0</v>
      </c>
      <c r="AG1205" s="29">
        <v>0</v>
      </c>
      <c r="AH1205" s="7">
        <v>0</v>
      </c>
      <c r="AI1205" s="7">
        <v>0</v>
      </c>
      <c r="AJ1205" s="7">
        <v>0</v>
      </c>
      <c r="AK1205" s="29">
        <v>0</v>
      </c>
      <c r="AL1205" s="7">
        <v>0</v>
      </c>
      <c r="AM1205" s="105">
        <v>0</v>
      </c>
      <c r="AN1205" s="7">
        <v>0</v>
      </c>
      <c r="AO1205" s="11">
        <v>0</v>
      </c>
      <c r="AP1205" s="105">
        <v>0</v>
      </c>
      <c r="AQ1205" s="11">
        <v>0</v>
      </c>
      <c r="AR1205" s="11">
        <v>0</v>
      </c>
      <c r="AS1205" s="11">
        <v>0</v>
      </c>
      <c r="AT1205" s="11">
        <v>0</v>
      </c>
      <c r="AU1205" s="11">
        <v>0</v>
      </c>
      <c r="AV1205" s="11">
        <v>0</v>
      </c>
      <c r="AW1205" s="11">
        <v>0</v>
      </c>
      <c r="AX1205" s="11">
        <v>0</v>
      </c>
      <c r="AZ1205" s="11">
        <v>0</v>
      </c>
      <c r="BA1205" s="11">
        <v>0</v>
      </c>
    </row>
    <row r="1206" spans="1:53" hidden="1" x14ac:dyDescent="0.25">
      <c r="A1206">
        <v>9</v>
      </c>
      <c r="B1206" t="str">
        <f t="shared" si="136"/>
        <v>BCR-2820</v>
      </c>
      <c r="C1206" s="2" t="s">
        <v>319</v>
      </c>
      <c r="D1206" s="2" t="str">
        <f t="shared" si="137"/>
        <v>2</v>
      </c>
      <c r="E1206" s="2" t="str">
        <f t="shared" si="138"/>
        <v>28</v>
      </c>
      <c r="F1206" s="2" t="str">
        <f t="shared" si="139"/>
        <v>282</v>
      </c>
      <c r="G1206" s="1" t="s">
        <v>645</v>
      </c>
      <c r="H1206" s="7">
        <v>0</v>
      </c>
      <c r="I1206" s="7"/>
      <c r="J1206" s="7">
        <v>0</v>
      </c>
      <c r="K1206" s="7">
        <v>0</v>
      </c>
      <c r="L1206" s="7">
        <v>0</v>
      </c>
      <c r="M1206" s="7"/>
      <c r="N1206" s="7">
        <v>156.95146</v>
      </c>
      <c r="O1206" s="7">
        <v>156.95146</v>
      </c>
      <c r="P1206" s="7">
        <v>75</v>
      </c>
      <c r="Q1206" s="7"/>
      <c r="R1206" s="7">
        <v>117.75169</v>
      </c>
      <c r="S1206" s="7">
        <v>117.75169</v>
      </c>
      <c r="T1206" s="7">
        <v>75</v>
      </c>
      <c r="U1206" s="7"/>
      <c r="V1206" s="7">
        <v>18.36</v>
      </c>
      <c r="W1206" s="7">
        <v>24.48</v>
      </c>
      <c r="X1206" s="7">
        <v>75</v>
      </c>
      <c r="Y1206" s="7"/>
      <c r="Z1206" s="7">
        <v>120.43244</v>
      </c>
      <c r="AA1206" s="7">
        <v>120.43244</v>
      </c>
      <c r="AB1206" s="7">
        <v>0</v>
      </c>
      <c r="AC1206" s="7"/>
      <c r="AD1206" s="7">
        <v>0</v>
      </c>
      <c r="AE1206" s="7">
        <v>0</v>
      </c>
      <c r="AF1206" s="7">
        <v>0</v>
      </c>
      <c r="AG1206" s="29">
        <v>148.49754999999999</v>
      </c>
      <c r="AH1206" s="7">
        <v>303.25004999999999</v>
      </c>
      <c r="AI1206" s="7">
        <v>303.25004999999999</v>
      </c>
      <c r="AJ1206" s="7">
        <v>1000</v>
      </c>
      <c r="AK1206" s="29">
        <v>147.31512000000001</v>
      </c>
      <c r="AL1206" s="7">
        <v>147.31512000000001</v>
      </c>
      <c r="AM1206" s="105">
        <v>147.31512000000001</v>
      </c>
      <c r="AN1206" s="7">
        <v>1000</v>
      </c>
      <c r="AO1206" s="11">
        <v>266.20600000000002</v>
      </c>
      <c r="AP1206" s="105">
        <v>266.20600000000002</v>
      </c>
      <c r="AQ1206" s="11">
        <v>266.20600000000002</v>
      </c>
      <c r="AR1206" s="11">
        <v>1000</v>
      </c>
      <c r="AS1206" s="11">
        <v>132.41200000000001</v>
      </c>
      <c r="AT1206" s="11">
        <v>150.77199999999999</v>
      </c>
      <c r="AU1206" s="11">
        <v>150.77199999999999</v>
      </c>
      <c r="AV1206" s="11">
        <v>1013</v>
      </c>
      <c r="AW1206" s="11">
        <v>0</v>
      </c>
      <c r="AX1206" s="11">
        <v>0</v>
      </c>
      <c r="AZ1206" s="11">
        <v>18</v>
      </c>
      <c r="BA1206" s="11">
        <v>99.308999999999997</v>
      </c>
    </row>
    <row r="1207" spans="1:53" hidden="1" x14ac:dyDescent="0.25">
      <c r="A1207">
        <v>9</v>
      </c>
      <c r="B1207" t="str">
        <f t="shared" si="136"/>
        <v>BCR-2830</v>
      </c>
      <c r="C1207" s="2" t="s">
        <v>319</v>
      </c>
      <c r="D1207" s="2" t="str">
        <f t="shared" si="137"/>
        <v>2</v>
      </c>
      <c r="E1207" s="2" t="str">
        <f t="shared" si="138"/>
        <v>28</v>
      </c>
      <c r="F1207" s="2" t="str">
        <f t="shared" si="139"/>
        <v>283</v>
      </c>
      <c r="G1207" s="1" t="s">
        <v>646</v>
      </c>
      <c r="H1207" s="7">
        <v>6545</v>
      </c>
      <c r="I1207" s="7"/>
      <c r="J1207" s="7">
        <v>6436.26991</v>
      </c>
      <c r="K1207" s="7">
        <v>6436.26991</v>
      </c>
      <c r="L1207" s="7">
        <v>6614</v>
      </c>
      <c r="M1207" s="7"/>
      <c r="N1207" s="7">
        <v>6424.8843900000002</v>
      </c>
      <c r="O1207" s="7">
        <v>6424.8843900000002</v>
      </c>
      <c r="P1207" s="7">
        <v>6839</v>
      </c>
      <c r="Q1207" s="7"/>
      <c r="R1207" s="7">
        <v>7274.9168099999997</v>
      </c>
      <c r="S1207" s="7">
        <v>7274.9168099999997</v>
      </c>
      <c r="T1207" s="7">
        <v>7212</v>
      </c>
      <c r="U1207" s="7"/>
      <c r="V1207" s="7">
        <v>7082.8650100000004</v>
      </c>
      <c r="W1207" s="7">
        <v>7082.8650100000004</v>
      </c>
      <c r="X1207" s="7">
        <v>7357</v>
      </c>
      <c r="Y1207" s="7"/>
      <c r="Z1207" s="7">
        <v>11282.936970000001</v>
      </c>
      <c r="AA1207" s="7">
        <v>11282.963320000001</v>
      </c>
      <c r="AB1207" s="7">
        <v>4181</v>
      </c>
      <c r="AC1207" s="7"/>
      <c r="AD1207" s="7">
        <v>3747.1486500000001</v>
      </c>
      <c r="AE1207" s="7">
        <v>3755.7929399999998</v>
      </c>
      <c r="AF1207" s="7">
        <v>3925</v>
      </c>
      <c r="AG1207" s="29">
        <v>4133.83392</v>
      </c>
      <c r="AH1207" s="7">
        <v>4111.8619399999998</v>
      </c>
      <c r="AI1207" s="7">
        <v>4111.8619399999998</v>
      </c>
      <c r="AJ1207" s="7">
        <v>4319</v>
      </c>
      <c r="AK1207" s="29">
        <v>4596.9061500000007</v>
      </c>
      <c r="AL1207" s="7">
        <v>4678.2081500000004</v>
      </c>
      <c r="AM1207" s="105">
        <v>4159.1412700000001</v>
      </c>
      <c r="AN1207" s="7">
        <v>4554</v>
      </c>
      <c r="AO1207" s="11">
        <v>4283.24496</v>
      </c>
      <c r="AP1207" s="105">
        <v>4283.24496</v>
      </c>
      <c r="AQ1207" s="11">
        <v>4387.8642</v>
      </c>
      <c r="AR1207" s="11">
        <v>4651</v>
      </c>
      <c r="AS1207" s="11">
        <v>4700.17382</v>
      </c>
      <c r="AT1207" s="11">
        <v>4860.6340499999997</v>
      </c>
      <c r="AU1207" s="11">
        <v>4860.6340499999997</v>
      </c>
      <c r="AV1207" s="11">
        <v>4890</v>
      </c>
      <c r="AW1207" s="11">
        <v>5118.1670599999998</v>
      </c>
      <c r="AX1207" s="11">
        <v>5250.4952200000007</v>
      </c>
      <c r="AZ1207" s="11">
        <v>4982</v>
      </c>
      <c r="BA1207" s="11">
        <v>5055.0781699999998</v>
      </c>
    </row>
    <row r="1208" spans="1:53" hidden="1" x14ac:dyDescent="0.25">
      <c r="A1208">
        <v>9</v>
      </c>
      <c r="B1208" t="str">
        <f t="shared" si="136"/>
        <v>BCR-3610</v>
      </c>
      <c r="C1208" s="2" t="s">
        <v>319</v>
      </c>
      <c r="D1208" s="2" t="str">
        <f t="shared" si="137"/>
        <v>3</v>
      </c>
      <c r="E1208" s="2" t="str">
        <f t="shared" si="138"/>
        <v>36</v>
      </c>
      <c r="F1208" s="2" t="str">
        <f t="shared" si="139"/>
        <v>361</v>
      </c>
      <c r="G1208" s="1" t="s">
        <v>649</v>
      </c>
      <c r="H1208" s="7">
        <v>0</v>
      </c>
      <c r="I1208" s="7"/>
      <c r="J1208" s="7">
        <v>0</v>
      </c>
      <c r="K1208" s="7">
        <v>0</v>
      </c>
      <c r="L1208" s="7">
        <v>0</v>
      </c>
      <c r="M1208" s="7"/>
      <c r="N1208" s="7">
        <v>0</v>
      </c>
      <c r="O1208" s="7">
        <v>0</v>
      </c>
      <c r="P1208" s="7">
        <v>0</v>
      </c>
      <c r="Q1208" s="7"/>
      <c r="R1208" s="7">
        <v>0</v>
      </c>
      <c r="S1208" s="7">
        <v>0</v>
      </c>
      <c r="T1208" s="7">
        <v>0</v>
      </c>
      <c r="U1208" s="7"/>
      <c r="V1208" s="7">
        <v>0</v>
      </c>
      <c r="W1208" s="7">
        <v>0</v>
      </c>
      <c r="X1208" s="7">
        <v>0</v>
      </c>
      <c r="Y1208" s="7"/>
      <c r="Z1208" s="7">
        <v>0</v>
      </c>
      <c r="AA1208" s="7">
        <v>0</v>
      </c>
      <c r="AB1208" s="7">
        <v>0</v>
      </c>
      <c r="AC1208" s="7"/>
      <c r="AD1208" s="7">
        <v>0</v>
      </c>
      <c r="AE1208" s="7">
        <v>0</v>
      </c>
      <c r="AF1208" s="7">
        <v>0</v>
      </c>
      <c r="AG1208" s="29">
        <v>0</v>
      </c>
      <c r="AH1208" s="7">
        <v>0</v>
      </c>
      <c r="AI1208" s="7">
        <v>0</v>
      </c>
      <c r="AJ1208" s="7">
        <v>0</v>
      </c>
      <c r="AK1208" s="29">
        <v>0</v>
      </c>
      <c r="AL1208" s="7">
        <v>0</v>
      </c>
      <c r="AM1208" s="105">
        <v>0</v>
      </c>
      <c r="AN1208" s="7">
        <v>0</v>
      </c>
      <c r="AO1208" s="11">
        <v>0</v>
      </c>
      <c r="AP1208" s="105">
        <v>0</v>
      </c>
      <c r="AQ1208" s="11">
        <v>0</v>
      </c>
      <c r="AR1208" s="11">
        <v>0</v>
      </c>
      <c r="AS1208" s="11">
        <v>0</v>
      </c>
      <c r="AT1208" s="11">
        <v>0</v>
      </c>
      <c r="AU1208" s="11">
        <v>0</v>
      </c>
      <c r="AV1208" s="11">
        <v>0</v>
      </c>
      <c r="AW1208" s="11">
        <v>0</v>
      </c>
      <c r="AX1208" s="11">
        <v>0</v>
      </c>
      <c r="AZ1208" s="11">
        <v>0</v>
      </c>
      <c r="BA1208" s="11">
        <v>0</v>
      </c>
    </row>
    <row r="1209" spans="1:53" hidden="1" x14ac:dyDescent="0.25">
      <c r="A1209">
        <v>9</v>
      </c>
      <c r="B1209" t="str">
        <f t="shared" si="136"/>
        <v>BCR-3620</v>
      </c>
      <c r="C1209" s="2" t="s">
        <v>319</v>
      </c>
      <c r="D1209" s="2" t="str">
        <f t="shared" si="137"/>
        <v>3</v>
      </c>
      <c r="E1209" s="2" t="str">
        <f t="shared" si="138"/>
        <v>36</v>
      </c>
      <c r="F1209" s="2" t="str">
        <f t="shared" si="139"/>
        <v>362</v>
      </c>
      <c r="G1209" s="1" t="s">
        <v>650</v>
      </c>
      <c r="H1209" s="7">
        <v>0</v>
      </c>
      <c r="I1209" s="7"/>
      <c r="J1209" s="7">
        <v>205.44651999999999</v>
      </c>
      <c r="K1209" s="7">
        <v>205.44651999999999</v>
      </c>
      <c r="L1209" s="7">
        <v>0</v>
      </c>
      <c r="M1209" s="7"/>
      <c r="N1209" s="7">
        <v>4.5</v>
      </c>
      <c r="O1209" s="7">
        <v>4.5</v>
      </c>
      <c r="P1209" s="7">
        <v>0</v>
      </c>
      <c r="Q1209" s="7"/>
      <c r="R1209" s="7">
        <v>113.24785</v>
      </c>
      <c r="S1209" s="7">
        <v>113.24785</v>
      </c>
      <c r="T1209" s="7">
        <v>0</v>
      </c>
      <c r="U1209" s="7"/>
      <c r="V1209" s="7">
        <v>0</v>
      </c>
      <c r="W1209" s="7">
        <v>0</v>
      </c>
      <c r="X1209" s="7">
        <v>0</v>
      </c>
      <c r="Y1209" s="7"/>
      <c r="Z1209" s="7">
        <v>0</v>
      </c>
      <c r="AA1209" s="7">
        <v>0</v>
      </c>
      <c r="AB1209" s="7">
        <v>0</v>
      </c>
      <c r="AC1209" s="7"/>
      <c r="AD1209" s="7">
        <v>0</v>
      </c>
      <c r="AE1209" s="7">
        <v>0</v>
      </c>
      <c r="AF1209" s="7">
        <v>0</v>
      </c>
      <c r="AG1209" s="29">
        <v>0</v>
      </c>
      <c r="AH1209" s="7">
        <v>0</v>
      </c>
      <c r="AI1209" s="7">
        <v>0</v>
      </c>
      <c r="AJ1209" s="7">
        <v>0</v>
      </c>
      <c r="AK1209" s="29">
        <v>0</v>
      </c>
      <c r="AL1209" s="7">
        <v>0</v>
      </c>
      <c r="AM1209" s="105">
        <v>0</v>
      </c>
      <c r="AN1209" s="7">
        <v>0</v>
      </c>
      <c r="AO1209" s="11">
        <v>0</v>
      </c>
      <c r="AP1209" s="105">
        <v>0</v>
      </c>
      <c r="AQ1209" s="11">
        <v>0</v>
      </c>
      <c r="AR1209" s="11">
        <v>0</v>
      </c>
      <c r="AS1209" s="11">
        <v>0</v>
      </c>
      <c r="AT1209" s="11">
        <v>0</v>
      </c>
      <c r="AU1209" s="11">
        <v>0</v>
      </c>
      <c r="AV1209" s="11">
        <v>0</v>
      </c>
      <c r="AW1209" s="11">
        <v>0</v>
      </c>
      <c r="AX1209" s="11">
        <v>0</v>
      </c>
      <c r="AZ1209" s="11">
        <v>0</v>
      </c>
      <c r="BA1209" s="11">
        <v>0</v>
      </c>
    </row>
    <row r="1210" spans="1:53" hidden="1" x14ac:dyDescent="0.25">
      <c r="A1210">
        <v>9</v>
      </c>
      <c r="B1210" t="str">
        <f t="shared" si="136"/>
        <v>BCR-3630</v>
      </c>
      <c r="C1210" s="2" t="s">
        <v>319</v>
      </c>
      <c r="D1210" s="2" t="str">
        <f t="shared" si="137"/>
        <v>3</v>
      </c>
      <c r="E1210" s="2" t="str">
        <f t="shared" si="138"/>
        <v>36</v>
      </c>
      <c r="F1210" s="2" t="str">
        <f t="shared" si="139"/>
        <v>363</v>
      </c>
      <c r="G1210" s="1" t="s">
        <v>651</v>
      </c>
      <c r="H1210" s="7">
        <v>0</v>
      </c>
      <c r="I1210" s="7"/>
      <c r="J1210" s="7">
        <v>0</v>
      </c>
      <c r="K1210" s="7">
        <v>0</v>
      </c>
      <c r="L1210" s="7">
        <v>0</v>
      </c>
      <c r="M1210" s="7"/>
      <c r="N1210" s="7">
        <v>0</v>
      </c>
      <c r="O1210" s="7">
        <v>0</v>
      </c>
      <c r="P1210" s="7">
        <v>0</v>
      </c>
      <c r="Q1210" s="7"/>
      <c r="R1210" s="7">
        <v>0</v>
      </c>
      <c r="S1210" s="7">
        <v>0</v>
      </c>
      <c r="T1210" s="7">
        <v>0</v>
      </c>
      <c r="U1210" s="7"/>
      <c r="V1210" s="7">
        <v>0</v>
      </c>
      <c r="W1210" s="7">
        <v>0</v>
      </c>
      <c r="X1210" s="7">
        <v>0</v>
      </c>
      <c r="Y1210" s="7"/>
      <c r="Z1210" s="7">
        <v>0</v>
      </c>
      <c r="AA1210" s="7">
        <v>0</v>
      </c>
      <c r="AB1210" s="7">
        <v>0</v>
      </c>
      <c r="AC1210" s="7"/>
      <c r="AD1210" s="7">
        <v>0</v>
      </c>
      <c r="AE1210" s="7">
        <v>0</v>
      </c>
      <c r="AF1210" s="7">
        <v>0</v>
      </c>
      <c r="AG1210" s="29">
        <v>0</v>
      </c>
      <c r="AH1210" s="7">
        <v>0</v>
      </c>
      <c r="AI1210" s="7">
        <v>0</v>
      </c>
      <c r="AJ1210" s="7">
        <v>0</v>
      </c>
      <c r="AK1210" s="29">
        <v>0</v>
      </c>
      <c r="AL1210" s="7">
        <v>0</v>
      </c>
      <c r="AM1210" s="105">
        <v>0</v>
      </c>
      <c r="AN1210" s="7">
        <v>0</v>
      </c>
      <c r="AO1210" s="11">
        <v>0</v>
      </c>
      <c r="AP1210" s="105">
        <v>0</v>
      </c>
      <c r="AQ1210" s="11">
        <v>0</v>
      </c>
      <c r="AR1210" s="11">
        <v>0</v>
      </c>
      <c r="AS1210" s="11">
        <v>0</v>
      </c>
      <c r="AT1210" s="11">
        <v>0</v>
      </c>
      <c r="AU1210" s="11">
        <v>0</v>
      </c>
      <c r="AV1210" s="11">
        <v>0</v>
      </c>
      <c r="AW1210" s="11">
        <v>0</v>
      </c>
      <c r="AX1210" s="11">
        <v>0</v>
      </c>
      <c r="AZ1210" s="11">
        <v>0</v>
      </c>
      <c r="BA1210" s="11">
        <v>0</v>
      </c>
    </row>
    <row r="1211" spans="1:53" hidden="1" x14ac:dyDescent="0.25">
      <c r="A1211">
        <v>9</v>
      </c>
      <c r="B1211" t="str">
        <f t="shared" si="136"/>
        <v>BCR-3640</v>
      </c>
      <c r="C1211" s="2" t="s">
        <v>319</v>
      </c>
      <c r="D1211" s="2" t="str">
        <f t="shared" si="137"/>
        <v>3</v>
      </c>
      <c r="E1211" s="2" t="str">
        <f t="shared" si="138"/>
        <v>36</v>
      </c>
      <c r="F1211" s="2" t="str">
        <f t="shared" si="139"/>
        <v>364</v>
      </c>
      <c r="G1211" s="1" t="s">
        <v>652</v>
      </c>
      <c r="H1211" s="7">
        <v>371656</v>
      </c>
      <c r="I1211" s="7"/>
      <c r="J1211" s="7">
        <v>444077.03933</v>
      </c>
      <c r="K1211" s="7">
        <v>444077.03933</v>
      </c>
      <c r="L1211" s="7">
        <v>452171</v>
      </c>
      <c r="M1211" s="7"/>
      <c r="N1211" s="7">
        <v>508817.83500000002</v>
      </c>
      <c r="O1211" s="7">
        <v>508817.83500000002</v>
      </c>
      <c r="P1211" s="7">
        <v>521169</v>
      </c>
      <c r="Q1211" s="7"/>
      <c r="R1211" s="7">
        <v>511714.95354999998</v>
      </c>
      <c r="S1211" s="7">
        <v>511714.95354999998</v>
      </c>
      <c r="T1211" s="7">
        <v>519483</v>
      </c>
      <c r="U1211" s="7"/>
      <c r="V1211" s="7">
        <v>523885.48369999998</v>
      </c>
      <c r="W1211" s="7">
        <v>523885.48369999998</v>
      </c>
      <c r="X1211" s="7">
        <v>538027</v>
      </c>
      <c r="Y1211" s="7"/>
      <c r="Z1211" s="7">
        <v>538856.21684000001</v>
      </c>
      <c r="AA1211" s="7">
        <v>538856.21684000001</v>
      </c>
      <c r="AB1211" s="7">
        <v>590272</v>
      </c>
      <c r="AC1211" s="7"/>
      <c r="AD1211" s="7">
        <v>553552.63936999999</v>
      </c>
      <c r="AE1211" s="7">
        <v>553552.63936999999</v>
      </c>
      <c r="AF1211" s="7">
        <v>586471</v>
      </c>
      <c r="AG1211" s="29">
        <v>573571.55998000002</v>
      </c>
      <c r="AH1211" s="7">
        <v>573571.55998000002</v>
      </c>
      <c r="AI1211" s="7">
        <v>573571.55998000002</v>
      </c>
      <c r="AJ1211" s="7">
        <v>564324</v>
      </c>
      <c r="AK1211" s="29">
        <v>554024.28079999995</v>
      </c>
      <c r="AL1211" s="7">
        <v>554024.28079999995</v>
      </c>
      <c r="AM1211" s="105">
        <v>554024.28079999995</v>
      </c>
      <c r="AN1211" s="7">
        <v>564077</v>
      </c>
      <c r="AO1211" s="11">
        <v>569039.68889999995</v>
      </c>
      <c r="AP1211" s="105">
        <v>569039.68889999995</v>
      </c>
      <c r="AQ1211" s="11">
        <v>569039.68890000007</v>
      </c>
      <c r="AR1211" s="11">
        <v>603695</v>
      </c>
      <c r="AS1211" s="11">
        <v>578356.78231000004</v>
      </c>
      <c r="AT1211" s="11">
        <v>578356.78230999992</v>
      </c>
      <c r="AU1211" s="11">
        <v>578356.78230999992</v>
      </c>
      <c r="AV1211" s="11">
        <v>623318</v>
      </c>
      <c r="AW1211" s="11">
        <v>678268.09637000004</v>
      </c>
      <c r="AX1211" s="11">
        <v>678268.09637000004</v>
      </c>
      <c r="AZ1211" s="11">
        <v>621797</v>
      </c>
      <c r="BA1211" s="11">
        <v>647874.39828999992</v>
      </c>
    </row>
    <row r="1212" spans="1:53" hidden="1" x14ac:dyDescent="0.25">
      <c r="A1212">
        <v>9</v>
      </c>
      <c r="B1212" t="str">
        <f t="shared" si="136"/>
        <v>BCR-3650</v>
      </c>
      <c r="C1212" s="2" t="s">
        <v>319</v>
      </c>
      <c r="D1212" s="2" t="str">
        <f t="shared" si="137"/>
        <v>3</v>
      </c>
      <c r="E1212" s="2" t="str">
        <f t="shared" si="138"/>
        <v>36</v>
      </c>
      <c r="F1212" s="2" t="str">
        <f t="shared" si="139"/>
        <v>365</v>
      </c>
      <c r="G1212" s="1" t="s">
        <v>653</v>
      </c>
      <c r="H1212" s="7">
        <v>0</v>
      </c>
      <c r="I1212" s="7"/>
      <c r="J1212" s="7">
        <v>0</v>
      </c>
      <c r="K1212" s="7">
        <v>0</v>
      </c>
      <c r="L1212" s="7">
        <v>0</v>
      </c>
      <c r="M1212" s="7"/>
      <c r="N1212" s="7">
        <v>0</v>
      </c>
      <c r="O1212" s="7">
        <v>0</v>
      </c>
      <c r="P1212" s="7">
        <v>0</v>
      </c>
      <c r="Q1212" s="7"/>
      <c r="R1212" s="7">
        <v>0</v>
      </c>
      <c r="S1212" s="7">
        <v>0</v>
      </c>
      <c r="T1212" s="7">
        <v>0</v>
      </c>
      <c r="U1212" s="7"/>
      <c r="V1212" s="7">
        <v>0</v>
      </c>
      <c r="W1212" s="7">
        <v>0</v>
      </c>
      <c r="X1212" s="7">
        <v>0</v>
      </c>
      <c r="Y1212" s="7"/>
      <c r="Z1212" s="7">
        <v>0</v>
      </c>
      <c r="AA1212" s="7">
        <v>0</v>
      </c>
      <c r="AB1212" s="7">
        <v>0</v>
      </c>
      <c r="AC1212" s="7"/>
      <c r="AD1212" s="7">
        <v>0</v>
      </c>
      <c r="AE1212" s="7">
        <v>0</v>
      </c>
      <c r="AF1212" s="7">
        <v>0</v>
      </c>
      <c r="AG1212" s="29">
        <v>0</v>
      </c>
      <c r="AH1212" s="7">
        <v>0</v>
      </c>
      <c r="AI1212" s="7">
        <v>0</v>
      </c>
      <c r="AJ1212" s="7">
        <v>0</v>
      </c>
      <c r="AK1212" s="29">
        <v>0</v>
      </c>
      <c r="AL1212" s="7">
        <v>0</v>
      </c>
      <c r="AM1212" s="105">
        <v>0</v>
      </c>
      <c r="AN1212" s="7">
        <v>0</v>
      </c>
      <c r="AO1212" s="11">
        <v>0</v>
      </c>
      <c r="AP1212" s="105">
        <v>0</v>
      </c>
      <c r="AQ1212" s="11">
        <v>0</v>
      </c>
      <c r="AR1212" s="11">
        <v>0</v>
      </c>
      <c r="AS1212" s="11">
        <v>0</v>
      </c>
      <c r="AT1212" s="11">
        <v>0</v>
      </c>
      <c r="AU1212" s="11">
        <v>0</v>
      </c>
      <c r="AV1212" s="11">
        <v>0</v>
      </c>
      <c r="AW1212" s="11">
        <v>0</v>
      </c>
      <c r="AX1212" s="11">
        <v>0</v>
      </c>
      <c r="AZ1212" s="11">
        <v>0</v>
      </c>
      <c r="BA1212" s="11">
        <v>0</v>
      </c>
    </row>
    <row r="1213" spans="1:53" hidden="1" x14ac:dyDescent="0.25">
      <c r="A1213">
        <v>9</v>
      </c>
      <c r="B1213" t="str">
        <f t="shared" si="136"/>
        <v>BCR-3660</v>
      </c>
      <c r="C1213" s="2" t="s">
        <v>319</v>
      </c>
      <c r="D1213" s="2" t="str">
        <f t="shared" si="137"/>
        <v>3</v>
      </c>
      <c r="E1213" s="2" t="str">
        <f t="shared" si="138"/>
        <v>36</v>
      </c>
      <c r="F1213" s="2" t="str">
        <f t="shared" si="139"/>
        <v>366</v>
      </c>
      <c r="G1213" s="1" t="s">
        <v>654</v>
      </c>
      <c r="H1213" s="7">
        <v>172972</v>
      </c>
      <c r="I1213" s="7"/>
      <c r="J1213" s="7">
        <v>181126.78073</v>
      </c>
      <c r="K1213" s="7">
        <v>181126.78073</v>
      </c>
      <c r="L1213" s="7">
        <v>184738</v>
      </c>
      <c r="M1213" s="7"/>
      <c r="N1213" s="7">
        <v>181617.66800000001</v>
      </c>
      <c r="O1213" s="7">
        <v>181617.66800000001</v>
      </c>
      <c r="P1213" s="7">
        <v>192859</v>
      </c>
      <c r="Q1213" s="7"/>
      <c r="R1213" s="7">
        <v>183731.34328</v>
      </c>
      <c r="S1213" s="7">
        <v>183731.34328</v>
      </c>
      <c r="T1213" s="7">
        <v>190112</v>
      </c>
      <c r="U1213" s="7"/>
      <c r="V1213" s="7">
        <v>177138.48863000001</v>
      </c>
      <c r="W1213" s="7">
        <v>177138.48863000001</v>
      </c>
      <c r="X1213" s="7">
        <v>188545</v>
      </c>
      <c r="Y1213" s="7"/>
      <c r="Z1213" s="7">
        <v>184676.30449000001</v>
      </c>
      <c r="AA1213" s="7">
        <v>184676.30449000001</v>
      </c>
      <c r="AB1213" s="7">
        <v>188115</v>
      </c>
      <c r="AC1213" s="7"/>
      <c r="AD1213" s="7">
        <v>184826.32363999999</v>
      </c>
      <c r="AE1213" s="7">
        <v>184826.32363999999</v>
      </c>
      <c r="AF1213" s="7">
        <v>188145</v>
      </c>
      <c r="AG1213" s="29">
        <v>181728.04657000001</v>
      </c>
      <c r="AH1213" s="7">
        <v>181728.04657000001</v>
      </c>
      <c r="AI1213" s="7">
        <v>181728.04657000001</v>
      </c>
      <c r="AJ1213" s="7">
        <v>190066</v>
      </c>
      <c r="AK1213" s="29">
        <v>176724.50193999999</v>
      </c>
      <c r="AL1213" s="7">
        <v>176724.50193999999</v>
      </c>
      <c r="AM1213" s="105">
        <v>176724.50193999999</v>
      </c>
      <c r="AN1213" s="7">
        <v>188810</v>
      </c>
      <c r="AO1213" s="11">
        <v>188589.99106999999</v>
      </c>
      <c r="AP1213" s="105">
        <v>188589.99106999999</v>
      </c>
      <c r="AQ1213" s="11">
        <v>188589.99106999999</v>
      </c>
      <c r="AR1213" s="11">
        <v>190660</v>
      </c>
      <c r="AS1213" s="11">
        <v>188329.20758999998</v>
      </c>
      <c r="AT1213" s="11">
        <v>188329.20759000001</v>
      </c>
      <c r="AU1213" s="11">
        <v>188329.20759000001</v>
      </c>
      <c r="AV1213" s="11">
        <v>201406</v>
      </c>
      <c r="AW1213" s="11">
        <v>227420.73341999998</v>
      </c>
      <c r="AX1213" s="11">
        <v>218106.48344000001</v>
      </c>
      <c r="AZ1213" s="11">
        <v>211094</v>
      </c>
      <c r="BA1213" s="11">
        <v>202497.18221999999</v>
      </c>
    </row>
    <row r="1214" spans="1:53" hidden="1" x14ac:dyDescent="0.25">
      <c r="A1214">
        <v>9</v>
      </c>
      <c r="B1214" t="str">
        <f t="shared" si="136"/>
        <v>BCR-3670</v>
      </c>
      <c r="C1214" s="2" t="s">
        <v>319</v>
      </c>
      <c r="D1214" s="2" t="str">
        <f t="shared" si="137"/>
        <v>3</v>
      </c>
      <c r="E1214" s="2" t="str">
        <f t="shared" si="138"/>
        <v>36</v>
      </c>
      <c r="F1214" s="2" t="str">
        <f t="shared" si="139"/>
        <v>367</v>
      </c>
      <c r="G1214" s="1" t="s">
        <v>655</v>
      </c>
      <c r="H1214" s="7">
        <v>0</v>
      </c>
      <c r="I1214" s="7"/>
      <c r="J1214" s="7">
        <v>0</v>
      </c>
      <c r="K1214" s="7">
        <v>0</v>
      </c>
      <c r="L1214" s="7">
        <v>0</v>
      </c>
      <c r="M1214" s="7"/>
      <c r="N1214" s="7">
        <v>0</v>
      </c>
      <c r="O1214" s="7">
        <v>0</v>
      </c>
      <c r="P1214" s="7">
        <v>0</v>
      </c>
      <c r="Q1214" s="7"/>
      <c r="R1214" s="7">
        <v>0</v>
      </c>
      <c r="S1214" s="7">
        <v>0</v>
      </c>
      <c r="T1214" s="7">
        <v>0</v>
      </c>
      <c r="U1214" s="7"/>
      <c r="V1214" s="7">
        <v>0</v>
      </c>
      <c r="W1214" s="7">
        <v>0</v>
      </c>
      <c r="X1214" s="7">
        <v>2750</v>
      </c>
      <c r="Y1214" s="7"/>
      <c r="Z1214" s="7">
        <v>2667.5940000000001</v>
      </c>
      <c r="AA1214" s="7">
        <v>2667.5940000000001</v>
      </c>
      <c r="AB1214" s="7">
        <v>2800</v>
      </c>
      <c r="AC1214" s="7"/>
      <c r="AD1214" s="7">
        <v>2853.5602199999998</v>
      </c>
      <c r="AE1214" s="7">
        <v>2853.5602199999998</v>
      </c>
      <c r="AF1214" s="7">
        <v>2900</v>
      </c>
      <c r="AG1214" s="29">
        <v>2926.79351</v>
      </c>
      <c r="AH1214" s="7">
        <v>2922.2064</v>
      </c>
      <c r="AI1214" s="7">
        <v>2922.2064</v>
      </c>
      <c r="AJ1214" s="7">
        <v>2950</v>
      </c>
      <c r="AK1214" s="29">
        <v>3294.13823</v>
      </c>
      <c r="AL1214" s="7">
        <v>3283.08736</v>
      </c>
      <c r="AM1214" s="105">
        <v>3283.08736</v>
      </c>
      <c r="AN1214" s="7">
        <v>3000</v>
      </c>
      <c r="AO1214" s="11">
        <v>3244.3986500000001</v>
      </c>
      <c r="AP1214" s="105">
        <v>3218.2073099999998</v>
      </c>
      <c r="AQ1214" s="11">
        <v>3218.2073100000002</v>
      </c>
      <c r="AR1214" s="11">
        <v>3132</v>
      </c>
      <c r="AS1214" s="11">
        <v>3168.9359599999998</v>
      </c>
      <c r="AT1214" s="11">
        <v>3168.93597</v>
      </c>
      <c r="AU1214" s="11">
        <v>3168.93597</v>
      </c>
      <c r="AV1214" s="11">
        <v>3190</v>
      </c>
      <c r="AW1214" s="11">
        <v>3668.63607</v>
      </c>
      <c r="AX1214" s="11">
        <v>3668.63607</v>
      </c>
      <c r="AZ1214" s="11">
        <v>3364</v>
      </c>
      <c r="BA1214" s="11">
        <v>3956.0918099999999</v>
      </c>
    </row>
    <row r="1215" spans="1:53" hidden="1" x14ac:dyDescent="0.25">
      <c r="A1215">
        <v>9</v>
      </c>
      <c r="B1215" t="str">
        <f t="shared" si="136"/>
        <v>BCR-3680</v>
      </c>
      <c r="C1215" s="2" t="s">
        <v>319</v>
      </c>
      <c r="D1215" s="2" t="str">
        <f t="shared" si="137"/>
        <v>3</v>
      </c>
      <c r="E1215" s="2" t="str">
        <f t="shared" si="138"/>
        <v>36</v>
      </c>
      <c r="F1215" s="2" t="str">
        <f t="shared" si="139"/>
        <v>368</v>
      </c>
      <c r="G1215" s="1" t="s">
        <v>656</v>
      </c>
      <c r="H1215" s="7">
        <v>0</v>
      </c>
      <c r="I1215" s="7"/>
      <c r="J1215" s="7">
        <v>0</v>
      </c>
      <c r="K1215" s="7">
        <v>0</v>
      </c>
      <c r="L1215" s="7">
        <v>0</v>
      </c>
      <c r="M1215" s="7"/>
      <c r="N1215" s="7">
        <v>0</v>
      </c>
      <c r="O1215" s="7">
        <v>0</v>
      </c>
      <c r="P1215" s="7">
        <v>0</v>
      </c>
      <c r="Q1215" s="7"/>
      <c r="R1215" s="7">
        <v>0</v>
      </c>
      <c r="S1215" s="7">
        <v>0</v>
      </c>
      <c r="T1215" s="7">
        <v>0</v>
      </c>
      <c r="U1215" s="7"/>
      <c r="V1215" s="7">
        <v>0</v>
      </c>
      <c r="W1215" s="7">
        <v>0</v>
      </c>
      <c r="X1215" s="7">
        <v>0</v>
      </c>
      <c r="Y1215" s="7"/>
      <c r="Z1215" s="7">
        <v>0</v>
      </c>
      <c r="AA1215" s="7">
        <v>0</v>
      </c>
      <c r="AB1215" s="7">
        <v>0</v>
      </c>
      <c r="AC1215" s="7"/>
      <c r="AD1215" s="7">
        <v>0</v>
      </c>
      <c r="AE1215" s="7">
        <v>0</v>
      </c>
      <c r="AF1215" s="7">
        <v>0</v>
      </c>
      <c r="AG1215" s="29">
        <v>0</v>
      </c>
      <c r="AH1215" s="7">
        <v>0</v>
      </c>
      <c r="AI1215" s="7">
        <v>0</v>
      </c>
      <c r="AJ1215" s="7">
        <v>0</v>
      </c>
      <c r="AK1215" s="29">
        <v>0</v>
      </c>
      <c r="AL1215" s="7">
        <v>0</v>
      </c>
      <c r="AM1215" s="105">
        <v>0</v>
      </c>
      <c r="AN1215" s="7">
        <v>0</v>
      </c>
      <c r="AO1215" s="11">
        <v>0</v>
      </c>
      <c r="AP1215" s="105">
        <v>0</v>
      </c>
      <c r="AQ1215" s="11">
        <v>0</v>
      </c>
      <c r="AR1215" s="11">
        <v>0</v>
      </c>
      <c r="AS1215" s="11">
        <v>0</v>
      </c>
      <c r="AT1215" s="11">
        <v>0</v>
      </c>
      <c r="AU1215" s="11">
        <v>0</v>
      </c>
      <c r="AV1215" s="11">
        <v>0</v>
      </c>
      <c r="AW1215" s="11">
        <v>0</v>
      </c>
      <c r="AX1215" s="11">
        <v>0</v>
      </c>
      <c r="AZ1215" s="11">
        <v>0</v>
      </c>
      <c r="BA1215" s="11">
        <v>0</v>
      </c>
    </row>
    <row r="1216" spans="1:53" hidden="1" x14ac:dyDescent="0.25">
      <c r="A1216">
        <v>9</v>
      </c>
      <c r="B1216" t="str">
        <f t="shared" si="136"/>
        <v>BCR-3690</v>
      </c>
      <c r="C1216" s="2" t="s">
        <v>319</v>
      </c>
      <c r="D1216" s="2" t="str">
        <f t="shared" ref="D1216:D1247" si="140">LEFT($G1216,1)</f>
        <v>3</v>
      </c>
      <c r="E1216" s="2" t="str">
        <f t="shared" ref="E1216:E1247" si="141">LEFT($G1216,2)</f>
        <v>36</v>
      </c>
      <c r="F1216" s="2" t="str">
        <f t="shared" ref="F1216:F1247" si="142">LEFT($G1216,3)</f>
        <v>369</v>
      </c>
      <c r="G1216" s="1" t="s">
        <v>657</v>
      </c>
      <c r="H1216" s="7">
        <v>145399</v>
      </c>
      <c r="I1216" s="7"/>
      <c r="J1216" s="7">
        <v>142884.22219999999</v>
      </c>
      <c r="K1216" s="7">
        <v>142884.22219999999</v>
      </c>
      <c r="L1216" s="7">
        <v>147370</v>
      </c>
      <c r="M1216" s="7"/>
      <c r="N1216" s="7">
        <v>162634.36027999999</v>
      </c>
      <c r="O1216" s="7">
        <v>163217.98882999999</v>
      </c>
      <c r="P1216" s="7">
        <v>166190</v>
      </c>
      <c r="Q1216" s="7"/>
      <c r="R1216" s="7">
        <v>174502.53964</v>
      </c>
      <c r="S1216" s="7">
        <v>174501.53091999999</v>
      </c>
      <c r="T1216" s="7">
        <v>169265</v>
      </c>
      <c r="U1216" s="7"/>
      <c r="V1216" s="7">
        <v>187708.92689</v>
      </c>
      <c r="W1216" s="7">
        <v>196483.72251000002</v>
      </c>
      <c r="X1216" s="7">
        <v>173047</v>
      </c>
      <c r="Y1216" s="7"/>
      <c r="Z1216" s="7">
        <v>179473.48337999999</v>
      </c>
      <c r="AA1216" s="7">
        <v>172473.48337999999</v>
      </c>
      <c r="AB1216" s="7">
        <v>195492</v>
      </c>
      <c r="AC1216" s="7"/>
      <c r="AD1216" s="7">
        <v>205879.66371999998</v>
      </c>
      <c r="AE1216" s="7">
        <v>205879.66371999998</v>
      </c>
      <c r="AF1216" s="7">
        <v>171904</v>
      </c>
      <c r="AG1216" s="29">
        <v>186161.37727999999</v>
      </c>
      <c r="AH1216" s="7">
        <v>176710.83002999998</v>
      </c>
      <c r="AI1216" s="7">
        <v>176710.83002999998</v>
      </c>
      <c r="AJ1216" s="7">
        <v>190484</v>
      </c>
      <c r="AK1216" s="29">
        <v>179671.83669999999</v>
      </c>
      <c r="AL1216" s="7">
        <v>183631.48853999999</v>
      </c>
      <c r="AM1216" s="105">
        <v>183631.48853999999</v>
      </c>
      <c r="AN1216" s="7">
        <v>170825</v>
      </c>
      <c r="AO1216" s="11">
        <v>199077.48810000002</v>
      </c>
      <c r="AP1216" s="105">
        <v>189364.60188</v>
      </c>
      <c r="AQ1216" s="11">
        <v>189364.60188</v>
      </c>
      <c r="AR1216" s="11">
        <v>182517</v>
      </c>
      <c r="AS1216" s="11">
        <v>192620.28319000002</v>
      </c>
      <c r="AT1216" s="11">
        <v>191151.32101999997</v>
      </c>
      <c r="AU1216" s="11">
        <v>191151.32101999997</v>
      </c>
      <c r="AV1216" s="11">
        <v>194373</v>
      </c>
      <c r="AW1216" s="11">
        <v>151693.45465000003</v>
      </c>
      <c r="AX1216" s="11">
        <v>149192.41725000006</v>
      </c>
      <c r="AZ1216" s="11">
        <v>172463</v>
      </c>
      <c r="BA1216" s="11">
        <v>107997.62304000002</v>
      </c>
    </row>
    <row r="1217" spans="1:53" hidden="1" x14ac:dyDescent="0.25">
      <c r="A1217">
        <v>9</v>
      </c>
      <c r="B1217" t="str">
        <f t="shared" si="136"/>
        <v>BCR-3710</v>
      </c>
      <c r="C1217" s="2" t="s">
        <v>319</v>
      </c>
      <c r="D1217" s="2" t="str">
        <f t="shared" si="140"/>
        <v>3</v>
      </c>
      <c r="E1217" s="2" t="str">
        <f t="shared" si="141"/>
        <v>37</v>
      </c>
      <c r="F1217" s="2" t="str">
        <f t="shared" si="142"/>
        <v>371</v>
      </c>
      <c r="G1217" s="1" t="s">
        <v>660</v>
      </c>
      <c r="H1217" s="7">
        <v>17956</v>
      </c>
      <c r="I1217" s="7"/>
      <c r="J1217" s="7">
        <v>18494.921040000001</v>
      </c>
      <c r="K1217" s="7">
        <v>18494.921040000001</v>
      </c>
      <c r="L1217" s="7">
        <v>18315</v>
      </c>
      <c r="M1217" s="7"/>
      <c r="N1217" s="7">
        <v>19546.553550000001</v>
      </c>
      <c r="O1217" s="7">
        <v>19546.553550000001</v>
      </c>
      <c r="P1217" s="7">
        <v>19155</v>
      </c>
      <c r="Q1217" s="7"/>
      <c r="R1217" s="7">
        <v>19522.331300000002</v>
      </c>
      <c r="S1217" s="7">
        <v>19522.331300000002</v>
      </c>
      <c r="T1217" s="7">
        <v>20519</v>
      </c>
      <c r="U1217" s="7"/>
      <c r="V1217" s="7">
        <v>21272.787850000001</v>
      </c>
      <c r="W1217" s="7">
        <v>21272.787850000001</v>
      </c>
      <c r="X1217" s="7">
        <v>21823</v>
      </c>
      <c r="Y1217" s="7"/>
      <c r="Z1217" s="7">
        <v>18773.952069999999</v>
      </c>
      <c r="AA1217" s="7">
        <v>18773.952069999999</v>
      </c>
      <c r="AB1217" s="7">
        <v>22390</v>
      </c>
      <c r="AC1217" s="7"/>
      <c r="AD1217" s="7">
        <v>22740.26281</v>
      </c>
      <c r="AE1217" s="7">
        <v>22740.26281</v>
      </c>
      <c r="AF1217" s="7">
        <v>22838</v>
      </c>
      <c r="AG1217" s="29">
        <v>17505.178800000002</v>
      </c>
      <c r="AH1217" s="7">
        <v>17669.452539999998</v>
      </c>
      <c r="AI1217" s="7">
        <v>17669.452539999998</v>
      </c>
      <c r="AJ1217" s="7">
        <v>23295</v>
      </c>
      <c r="AK1217" s="29">
        <v>25634.397730000001</v>
      </c>
      <c r="AL1217" s="7">
        <v>25634.397730000001</v>
      </c>
      <c r="AM1217" s="105">
        <v>25634.397730000001</v>
      </c>
      <c r="AN1217" s="7">
        <v>28835</v>
      </c>
      <c r="AO1217" s="11">
        <v>22649.180829999998</v>
      </c>
      <c r="AP1217" s="105">
        <v>24516.377140000001</v>
      </c>
      <c r="AQ1217" s="11">
        <v>24516.377140000001</v>
      </c>
      <c r="AR1217" s="11">
        <v>29412</v>
      </c>
      <c r="AS1217" s="11">
        <v>0</v>
      </c>
      <c r="AT1217" s="11">
        <v>23631.23948</v>
      </c>
      <c r="AU1217" s="11">
        <v>23631.23948</v>
      </c>
      <c r="AV1217" s="11">
        <v>30000</v>
      </c>
      <c r="AW1217" s="11">
        <v>23880.632420000002</v>
      </c>
      <c r="AX1217" s="11">
        <v>23591.709589999999</v>
      </c>
      <c r="AZ1217" s="11">
        <v>25824</v>
      </c>
      <c r="BA1217" s="11">
        <v>26222.472100000003</v>
      </c>
    </row>
    <row r="1218" spans="1:53" hidden="1" x14ac:dyDescent="0.25">
      <c r="A1218">
        <v>9</v>
      </c>
      <c r="B1218" t="str">
        <f t="shared" si="136"/>
        <v>BCR-3720</v>
      </c>
      <c r="C1218" s="2" t="s">
        <v>319</v>
      </c>
      <c r="D1218" s="2" t="str">
        <f t="shared" si="140"/>
        <v>3</v>
      </c>
      <c r="E1218" s="2" t="str">
        <f t="shared" si="141"/>
        <v>37</v>
      </c>
      <c r="F1218" s="2" t="str">
        <f t="shared" si="142"/>
        <v>372</v>
      </c>
      <c r="G1218" s="1" t="s">
        <v>661</v>
      </c>
      <c r="H1218" s="7">
        <v>0</v>
      </c>
      <c r="I1218" s="7"/>
      <c r="J1218" s="7">
        <v>0</v>
      </c>
      <c r="K1218" s="7">
        <v>0</v>
      </c>
      <c r="L1218" s="7">
        <v>0</v>
      </c>
      <c r="M1218" s="7"/>
      <c r="N1218" s="7">
        <v>0</v>
      </c>
      <c r="O1218" s="7">
        <v>0</v>
      </c>
      <c r="P1218" s="7">
        <v>0</v>
      </c>
      <c r="Q1218" s="7"/>
      <c r="R1218" s="7">
        <v>0</v>
      </c>
      <c r="S1218" s="7">
        <v>0</v>
      </c>
      <c r="T1218" s="7">
        <v>0</v>
      </c>
      <c r="U1218" s="7"/>
      <c r="V1218" s="7">
        <v>0</v>
      </c>
      <c r="W1218" s="7">
        <v>0</v>
      </c>
      <c r="X1218" s="7">
        <v>0</v>
      </c>
      <c r="Y1218" s="7"/>
      <c r="Z1218" s="7">
        <v>0</v>
      </c>
      <c r="AA1218" s="7">
        <v>0</v>
      </c>
      <c r="AB1218" s="7">
        <v>833279</v>
      </c>
      <c r="AC1218" s="7"/>
      <c r="AD1218" s="7">
        <v>786088.40379999997</v>
      </c>
      <c r="AE1218" s="7">
        <v>786088.40379999997</v>
      </c>
      <c r="AF1218" s="7">
        <v>788724</v>
      </c>
      <c r="AG1218" s="29">
        <v>762636.06619000004</v>
      </c>
      <c r="AH1218" s="7">
        <v>762636.06619000004</v>
      </c>
      <c r="AI1218" s="7">
        <v>762636.06619000004</v>
      </c>
      <c r="AJ1218" s="7">
        <v>882595</v>
      </c>
      <c r="AK1218" s="29">
        <v>878717.18779</v>
      </c>
      <c r="AL1218" s="7">
        <v>878717.18779</v>
      </c>
      <c r="AM1218" s="105">
        <v>878717.18779</v>
      </c>
      <c r="AN1218" s="7">
        <v>826346</v>
      </c>
      <c r="AO1218" s="11">
        <v>835992.92724999995</v>
      </c>
      <c r="AP1218" s="105">
        <v>835992.92724999995</v>
      </c>
      <c r="AQ1218" s="11">
        <v>835992.92724999995</v>
      </c>
      <c r="AR1218" s="11">
        <v>853125</v>
      </c>
      <c r="AS1218" s="11">
        <v>855117.06647000008</v>
      </c>
      <c r="AT1218" s="11">
        <v>855117.06647000008</v>
      </c>
      <c r="AU1218" s="11">
        <v>855117.06647000008</v>
      </c>
      <c r="AV1218" s="11">
        <v>836726</v>
      </c>
      <c r="AW1218" s="11">
        <v>845807.40399999998</v>
      </c>
      <c r="AX1218" s="11">
        <v>845807.40399999998</v>
      </c>
      <c r="AZ1218" s="11">
        <v>866328</v>
      </c>
      <c r="BA1218" s="11">
        <v>888558.78650000005</v>
      </c>
    </row>
    <row r="1219" spans="1:53" hidden="1" x14ac:dyDescent="0.25">
      <c r="A1219">
        <v>9</v>
      </c>
      <c r="B1219" t="str">
        <f t="shared" ref="B1219:B1282" si="143">C1219&amp;"-"&amp;G1219</f>
        <v>BCR-3730</v>
      </c>
      <c r="C1219" s="2" t="s">
        <v>319</v>
      </c>
      <c r="D1219" s="2" t="str">
        <f t="shared" si="140"/>
        <v>3</v>
      </c>
      <c r="E1219" s="2" t="str">
        <f t="shared" si="141"/>
        <v>37</v>
      </c>
      <c r="F1219" s="2" t="str">
        <f t="shared" si="142"/>
        <v>373</v>
      </c>
      <c r="G1219" s="1" t="s">
        <v>662</v>
      </c>
      <c r="H1219" s="7">
        <v>0</v>
      </c>
      <c r="I1219" s="7"/>
      <c r="J1219" s="7">
        <v>0</v>
      </c>
      <c r="K1219" s="7">
        <v>0</v>
      </c>
      <c r="L1219" s="7">
        <v>0</v>
      </c>
      <c r="M1219" s="7"/>
      <c r="N1219" s="7">
        <v>0</v>
      </c>
      <c r="O1219" s="7">
        <v>0</v>
      </c>
      <c r="P1219" s="7">
        <v>0</v>
      </c>
      <c r="Q1219" s="7"/>
      <c r="R1219" s="7">
        <v>0</v>
      </c>
      <c r="S1219" s="7">
        <v>0</v>
      </c>
      <c r="T1219" s="7">
        <v>0</v>
      </c>
      <c r="U1219" s="7"/>
      <c r="V1219" s="7">
        <v>0</v>
      </c>
      <c r="W1219" s="7">
        <v>0</v>
      </c>
      <c r="X1219" s="7">
        <v>0</v>
      </c>
      <c r="Y1219" s="7"/>
      <c r="Z1219" s="7">
        <v>0</v>
      </c>
      <c r="AA1219" s="7">
        <v>0</v>
      </c>
      <c r="AB1219" s="7">
        <v>0</v>
      </c>
      <c r="AC1219" s="7"/>
      <c r="AD1219" s="7">
        <v>0</v>
      </c>
      <c r="AE1219" s="7">
        <v>0</v>
      </c>
      <c r="AF1219" s="7">
        <v>0</v>
      </c>
      <c r="AG1219" s="29">
        <v>0</v>
      </c>
      <c r="AH1219" s="7">
        <v>0</v>
      </c>
      <c r="AI1219" s="7">
        <v>0</v>
      </c>
      <c r="AJ1219" s="7">
        <v>0</v>
      </c>
      <c r="AK1219" s="29">
        <v>0</v>
      </c>
      <c r="AL1219" s="7">
        <v>0</v>
      </c>
      <c r="AM1219" s="105">
        <v>0</v>
      </c>
      <c r="AN1219" s="7">
        <v>0</v>
      </c>
      <c r="AO1219" s="11">
        <v>0</v>
      </c>
      <c r="AP1219" s="105">
        <v>0</v>
      </c>
      <c r="AQ1219" s="11">
        <v>0</v>
      </c>
      <c r="AR1219" s="11">
        <v>0</v>
      </c>
      <c r="AS1219" s="11">
        <v>0</v>
      </c>
      <c r="AT1219" s="11">
        <v>0</v>
      </c>
      <c r="AU1219" s="11">
        <v>0</v>
      </c>
      <c r="AV1219" s="11">
        <v>0</v>
      </c>
      <c r="AW1219" s="11">
        <v>0</v>
      </c>
      <c r="AX1219" s="11">
        <v>0</v>
      </c>
      <c r="AZ1219" s="11">
        <v>0</v>
      </c>
      <c r="BA1219" s="11">
        <v>0</v>
      </c>
    </row>
    <row r="1220" spans="1:53" hidden="1" x14ac:dyDescent="0.25">
      <c r="A1220">
        <v>9</v>
      </c>
      <c r="B1220" t="str">
        <f t="shared" si="143"/>
        <v>BCR-3740</v>
      </c>
      <c r="C1220" s="2" t="s">
        <v>319</v>
      </c>
      <c r="D1220" s="2" t="str">
        <f t="shared" si="140"/>
        <v>3</v>
      </c>
      <c r="E1220" s="2" t="str">
        <f t="shared" si="141"/>
        <v>37</v>
      </c>
      <c r="F1220" s="2" t="str">
        <f t="shared" si="142"/>
        <v>374</v>
      </c>
      <c r="G1220" s="1" t="s">
        <v>663</v>
      </c>
      <c r="H1220" s="7">
        <v>0</v>
      </c>
      <c r="I1220" s="7"/>
      <c r="J1220" s="7">
        <v>0</v>
      </c>
      <c r="K1220" s="7">
        <v>0</v>
      </c>
      <c r="L1220" s="7">
        <v>0</v>
      </c>
      <c r="M1220" s="7"/>
      <c r="N1220" s="7">
        <v>0</v>
      </c>
      <c r="O1220" s="7">
        <v>0</v>
      </c>
      <c r="P1220" s="7">
        <v>0</v>
      </c>
      <c r="Q1220" s="7"/>
      <c r="R1220" s="7">
        <v>0</v>
      </c>
      <c r="S1220" s="7">
        <v>0</v>
      </c>
      <c r="T1220" s="7">
        <v>0</v>
      </c>
      <c r="U1220" s="7"/>
      <c r="V1220" s="7">
        <v>0</v>
      </c>
      <c r="W1220" s="7">
        <v>0</v>
      </c>
      <c r="X1220" s="7">
        <v>0</v>
      </c>
      <c r="Y1220" s="7"/>
      <c r="Z1220" s="7">
        <v>0</v>
      </c>
      <c r="AA1220" s="7">
        <v>0</v>
      </c>
      <c r="AB1220" s="7">
        <v>0</v>
      </c>
      <c r="AC1220" s="7"/>
      <c r="AD1220" s="7">
        <v>0</v>
      </c>
      <c r="AE1220" s="7">
        <v>0</v>
      </c>
      <c r="AF1220" s="7">
        <v>0</v>
      </c>
      <c r="AG1220" s="29">
        <v>0</v>
      </c>
      <c r="AH1220" s="7">
        <v>0</v>
      </c>
      <c r="AI1220" s="7">
        <v>0</v>
      </c>
      <c r="AJ1220" s="7">
        <v>0</v>
      </c>
      <c r="AK1220" s="29">
        <v>0</v>
      </c>
      <c r="AL1220" s="7">
        <v>0</v>
      </c>
      <c r="AM1220" s="105">
        <v>0</v>
      </c>
      <c r="AN1220" s="7">
        <v>0</v>
      </c>
      <c r="AO1220" s="11">
        <v>0</v>
      </c>
      <c r="AP1220" s="105">
        <v>0</v>
      </c>
      <c r="AQ1220" s="11">
        <v>0</v>
      </c>
      <c r="AR1220" s="11">
        <v>0</v>
      </c>
      <c r="AS1220" s="11">
        <v>0</v>
      </c>
      <c r="AT1220" s="11">
        <v>0</v>
      </c>
      <c r="AU1220" s="11">
        <v>0</v>
      </c>
      <c r="AV1220" s="11">
        <v>0</v>
      </c>
      <c r="AW1220" s="11">
        <v>0</v>
      </c>
      <c r="AX1220" s="11">
        <v>0</v>
      </c>
      <c r="AZ1220" s="11">
        <v>0</v>
      </c>
      <c r="BA1220" s="11">
        <v>0</v>
      </c>
    </row>
    <row r="1221" spans="1:53" hidden="1" x14ac:dyDescent="0.25">
      <c r="A1221">
        <v>9</v>
      </c>
      <c r="B1221" t="str">
        <f t="shared" si="143"/>
        <v>BCR-3750</v>
      </c>
      <c r="C1221" s="2" t="s">
        <v>319</v>
      </c>
      <c r="D1221" s="2" t="str">
        <f t="shared" si="140"/>
        <v>3</v>
      </c>
      <c r="E1221" s="2" t="str">
        <f t="shared" si="141"/>
        <v>37</v>
      </c>
      <c r="F1221" s="2" t="str">
        <f t="shared" si="142"/>
        <v>375</v>
      </c>
      <c r="G1221" s="1" t="s">
        <v>664</v>
      </c>
      <c r="H1221" s="7">
        <v>0</v>
      </c>
      <c r="I1221" s="7"/>
      <c r="J1221" s="7">
        <v>0</v>
      </c>
      <c r="K1221" s="7">
        <v>0</v>
      </c>
      <c r="L1221" s="7">
        <v>0</v>
      </c>
      <c r="M1221" s="7"/>
      <c r="N1221" s="7">
        <v>0</v>
      </c>
      <c r="O1221" s="7">
        <v>0</v>
      </c>
      <c r="P1221" s="7">
        <v>0</v>
      </c>
      <c r="Q1221" s="7"/>
      <c r="R1221" s="7">
        <v>0</v>
      </c>
      <c r="S1221" s="7">
        <v>0</v>
      </c>
      <c r="T1221" s="7">
        <v>0</v>
      </c>
      <c r="U1221" s="7"/>
      <c r="V1221" s="7">
        <v>0</v>
      </c>
      <c r="W1221" s="7">
        <v>0</v>
      </c>
      <c r="X1221" s="7">
        <v>0</v>
      </c>
      <c r="Y1221" s="7"/>
      <c r="Z1221" s="7">
        <v>0</v>
      </c>
      <c r="AA1221" s="7">
        <v>0</v>
      </c>
      <c r="AB1221" s="7">
        <v>0</v>
      </c>
      <c r="AC1221" s="7"/>
      <c r="AD1221" s="7">
        <v>0</v>
      </c>
      <c r="AE1221" s="7">
        <v>0</v>
      </c>
      <c r="AF1221" s="7">
        <v>0</v>
      </c>
      <c r="AG1221" s="29">
        <v>0</v>
      </c>
      <c r="AH1221" s="7">
        <v>0</v>
      </c>
      <c r="AI1221" s="7">
        <v>0</v>
      </c>
      <c r="AJ1221" s="7">
        <v>0</v>
      </c>
      <c r="AK1221" s="29">
        <v>0</v>
      </c>
      <c r="AL1221" s="7">
        <v>0</v>
      </c>
      <c r="AM1221" s="105">
        <v>0</v>
      </c>
      <c r="AN1221" s="7">
        <v>0</v>
      </c>
      <c r="AO1221" s="11">
        <v>9.9367000000000001</v>
      </c>
      <c r="AP1221" s="105">
        <v>9.9367000000000001</v>
      </c>
      <c r="AQ1221" s="11">
        <v>9.9367000000000001</v>
      </c>
      <c r="AR1221" s="11">
        <v>0</v>
      </c>
      <c r="AS1221" s="11">
        <v>1233.4874499999999</v>
      </c>
      <c r="AT1221" s="11">
        <v>1233.79205</v>
      </c>
      <c r="AU1221" s="11">
        <v>1233.79205</v>
      </c>
      <c r="AV1221" s="11">
        <v>0</v>
      </c>
      <c r="AW1221" s="11">
        <v>13.21055</v>
      </c>
      <c r="AX1221" s="11">
        <v>13.27596</v>
      </c>
      <c r="AZ1221" s="11">
        <v>14</v>
      </c>
      <c r="BA1221" s="11">
        <v>15.247350000000001</v>
      </c>
    </row>
    <row r="1222" spans="1:53" hidden="1" x14ac:dyDescent="0.25">
      <c r="A1222">
        <v>9</v>
      </c>
      <c r="B1222" t="str">
        <f t="shared" si="143"/>
        <v>BCR-3760</v>
      </c>
      <c r="C1222" s="2" t="s">
        <v>319</v>
      </c>
      <c r="D1222" s="2" t="str">
        <f t="shared" si="140"/>
        <v>3</v>
      </c>
      <c r="E1222" s="2" t="str">
        <f t="shared" si="141"/>
        <v>37</v>
      </c>
      <c r="F1222" s="2" t="str">
        <f t="shared" si="142"/>
        <v>376</v>
      </c>
      <c r="G1222" s="1" t="s">
        <v>665</v>
      </c>
      <c r="H1222" s="7">
        <v>0</v>
      </c>
      <c r="I1222" s="7"/>
      <c r="J1222" s="7">
        <v>0</v>
      </c>
      <c r="K1222" s="7">
        <v>0</v>
      </c>
      <c r="L1222" s="7">
        <v>0</v>
      </c>
      <c r="M1222" s="7"/>
      <c r="N1222" s="7">
        <v>0</v>
      </c>
      <c r="O1222" s="7">
        <v>0</v>
      </c>
      <c r="P1222" s="7">
        <v>0</v>
      </c>
      <c r="Q1222" s="7"/>
      <c r="R1222" s="7">
        <v>0</v>
      </c>
      <c r="S1222" s="7">
        <v>0</v>
      </c>
      <c r="T1222" s="7">
        <v>0</v>
      </c>
      <c r="U1222" s="7"/>
      <c r="V1222" s="7">
        <v>0</v>
      </c>
      <c r="W1222" s="7">
        <v>0</v>
      </c>
      <c r="X1222" s="7">
        <v>0</v>
      </c>
      <c r="Y1222" s="7"/>
      <c r="Z1222" s="7">
        <v>0</v>
      </c>
      <c r="AA1222" s="7">
        <v>0</v>
      </c>
      <c r="AB1222" s="7">
        <v>0</v>
      </c>
      <c r="AC1222" s="7"/>
      <c r="AD1222" s="7">
        <v>0</v>
      </c>
      <c r="AE1222" s="7">
        <v>0</v>
      </c>
      <c r="AF1222" s="7">
        <v>0</v>
      </c>
      <c r="AG1222" s="29">
        <v>0</v>
      </c>
      <c r="AH1222" s="7">
        <v>0</v>
      </c>
      <c r="AI1222" s="7">
        <v>0</v>
      </c>
      <c r="AJ1222" s="7">
        <v>0</v>
      </c>
      <c r="AK1222" s="29">
        <v>0</v>
      </c>
      <c r="AL1222" s="7">
        <v>0</v>
      </c>
      <c r="AM1222" s="105">
        <v>0</v>
      </c>
      <c r="AN1222" s="7">
        <v>0</v>
      </c>
      <c r="AO1222" s="11">
        <v>0</v>
      </c>
      <c r="AP1222" s="105">
        <v>0</v>
      </c>
      <c r="AQ1222" s="11">
        <v>0</v>
      </c>
      <c r="AR1222" s="11">
        <v>0</v>
      </c>
      <c r="AS1222" s="11">
        <v>0</v>
      </c>
      <c r="AT1222" s="11">
        <v>0</v>
      </c>
      <c r="AU1222" s="11">
        <v>0</v>
      </c>
      <c r="AV1222" s="11">
        <v>0</v>
      </c>
      <c r="AW1222" s="11">
        <v>0</v>
      </c>
      <c r="AX1222" s="11">
        <v>0</v>
      </c>
      <c r="AZ1222" s="11">
        <v>0</v>
      </c>
      <c r="BA1222" s="11">
        <v>0</v>
      </c>
    </row>
    <row r="1223" spans="1:53" hidden="1" x14ac:dyDescent="0.25">
      <c r="A1223">
        <v>9</v>
      </c>
      <c r="B1223" t="str">
        <f t="shared" si="143"/>
        <v>BCR-3770</v>
      </c>
      <c r="C1223" s="2" t="s">
        <v>319</v>
      </c>
      <c r="D1223" s="2" t="str">
        <f t="shared" si="140"/>
        <v>3</v>
      </c>
      <c r="E1223" s="2" t="str">
        <f t="shared" si="141"/>
        <v>37</v>
      </c>
      <c r="F1223" s="2" t="str">
        <f t="shared" si="142"/>
        <v>377</v>
      </c>
      <c r="G1223" s="1" t="s">
        <v>666</v>
      </c>
      <c r="H1223" s="7">
        <v>0</v>
      </c>
      <c r="I1223" s="7"/>
      <c r="J1223" s="7">
        <v>62.71508</v>
      </c>
      <c r="K1223" s="7">
        <v>62.71508</v>
      </c>
      <c r="L1223" s="7">
        <v>0</v>
      </c>
      <c r="M1223" s="7"/>
      <c r="N1223" s="7">
        <v>3.1947000000000001</v>
      </c>
      <c r="O1223" s="7">
        <v>3.1947000000000001</v>
      </c>
      <c r="P1223" s="7">
        <v>0</v>
      </c>
      <c r="Q1223" s="7"/>
      <c r="R1223" s="7">
        <v>3.64215</v>
      </c>
      <c r="S1223" s="7">
        <v>3.64215</v>
      </c>
      <c r="T1223" s="7">
        <v>0</v>
      </c>
      <c r="U1223" s="7"/>
      <c r="V1223" s="7">
        <v>17.90814</v>
      </c>
      <c r="W1223" s="7">
        <v>17.90814</v>
      </c>
      <c r="X1223" s="7">
        <v>0</v>
      </c>
      <c r="Y1223" s="7"/>
      <c r="Z1223" s="7">
        <v>3.9695399999999998</v>
      </c>
      <c r="AA1223" s="7">
        <v>3.9695399999999998</v>
      </c>
      <c r="AB1223" s="7">
        <v>0</v>
      </c>
      <c r="AC1223" s="7"/>
      <c r="AD1223" s="7">
        <v>3.8046899999999999</v>
      </c>
      <c r="AE1223" s="7">
        <v>3.8046899999999999</v>
      </c>
      <c r="AF1223" s="7">
        <v>0</v>
      </c>
      <c r="AG1223" s="29">
        <v>4.58141</v>
      </c>
      <c r="AH1223" s="7">
        <v>4.58141</v>
      </c>
      <c r="AI1223" s="7">
        <v>4.58141</v>
      </c>
      <c r="AJ1223" s="7">
        <v>0</v>
      </c>
      <c r="AK1223" s="29">
        <v>5.5545600000000004</v>
      </c>
      <c r="AL1223" s="7">
        <v>5.5545600000000004</v>
      </c>
      <c r="AM1223" s="105">
        <v>5.5545600000000004</v>
      </c>
      <c r="AN1223" s="7">
        <v>2</v>
      </c>
      <c r="AO1223" s="11">
        <v>5.8333500000000003</v>
      </c>
      <c r="AP1223" s="105">
        <v>5.8333500000000003</v>
      </c>
      <c r="AQ1223" s="11">
        <v>5.8333500000000003</v>
      </c>
      <c r="AR1223" s="11">
        <v>5</v>
      </c>
      <c r="AS1223" s="11">
        <v>4.7980400000000003</v>
      </c>
      <c r="AT1223" s="11">
        <v>4.7980400000000003</v>
      </c>
      <c r="AU1223" s="11">
        <v>4.7980400000000003</v>
      </c>
      <c r="AV1223" s="11">
        <v>6</v>
      </c>
      <c r="AW1223" s="11">
        <v>6.45472</v>
      </c>
      <c r="AX1223" s="11">
        <v>6.45472</v>
      </c>
      <c r="AZ1223" s="11">
        <v>6</v>
      </c>
      <c r="BA1223" s="11">
        <v>4.5501800000000001</v>
      </c>
    </row>
    <row r="1224" spans="1:53" hidden="1" x14ac:dyDescent="0.25">
      <c r="A1224">
        <v>9</v>
      </c>
      <c r="B1224" t="str">
        <f t="shared" si="143"/>
        <v>BCR-3810</v>
      </c>
      <c r="C1224" s="2" t="s">
        <v>319</v>
      </c>
      <c r="D1224" s="2" t="str">
        <f t="shared" si="140"/>
        <v>3</v>
      </c>
      <c r="E1224" s="2" t="str">
        <f t="shared" si="141"/>
        <v>38</v>
      </c>
      <c r="F1224" s="2" t="str">
        <f t="shared" si="142"/>
        <v>381</v>
      </c>
      <c r="G1224" s="1" t="s">
        <v>668</v>
      </c>
      <c r="H1224" s="7">
        <v>14057</v>
      </c>
      <c r="I1224" s="7"/>
      <c r="J1224" s="7">
        <v>13779.921560000001</v>
      </c>
      <c r="K1224" s="7">
        <v>13779.921560000001</v>
      </c>
      <c r="L1224" s="7">
        <v>910</v>
      </c>
      <c r="M1224" s="7"/>
      <c r="N1224" s="7">
        <v>5233.7144799999996</v>
      </c>
      <c r="O1224" s="7">
        <v>5233.7144799999996</v>
      </c>
      <c r="P1224" s="7">
        <v>1161</v>
      </c>
      <c r="Q1224" s="7"/>
      <c r="R1224" s="7">
        <v>825.39962000000003</v>
      </c>
      <c r="S1224" s="7">
        <v>825.39962000000003</v>
      </c>
      <c r="T1224" s="7">
        <v>2236</v>
      </c>
      <c r="U1224" s="7"/>
      <c r="V1224" s="7">
        <v>1281.14615</v>
      </c>
      <c r="W1224" s="7">
        <v>1328.1806899999999</v>
      </c>
      <c r="X1224" s="7">
        <v>2288</v>
      </c>
      <c r="Y1224" s="7"/>
      <c r="Z1224" s="7">
        <v>1162.4624299999998</v>
      </c>
      <c r="AA1224" s="7">
        <v>1288.2846199999999</v>
      </c>
      <c r="AB1224" s="7">
        <v>2338</v>
      </c>
      <c r="AC1224" s="7"/>
      <c r="AD1224" s="7">
        <v>6750.1276200000002</v>
      </c>
      <c r="AE1224" s="7">
        <v>6750.1276200000002</v>
      </c>
      <c r="AF1224" s="7">
        <v>3328</v>
      </c>
      <c r="AG1224" s="29">
        <v>1370.3550899999998</v>
      </c>
      <c r="AH1224" s="7">
        <v>9832.4799500000008</v>
      </c>
      <c r="AI1224" s="7">
        <v>9832.4799500000008</v>
      </c>
      <c r="AJ1224" s="7">
        <v>3240</v>
      </c>
      <c r="AK1224" s="29">
        <v>4180.9895800000004</v>
      </c>
      <c r="AL1224" s="7">
        <v>1609.4840799999999</v>
      </c>
      <c r="AM1224" s="105">
        <v>1609.4840799999999</v>
      </c>
      <c r="AN1224" s="7">
        <v>3942</v>
      </c>
      <c r="AO1224" s="11">
        <v>2677.0849499999999</v>
      </c>
      <c r="AP1224" s="105">
        <v>3259.5369500000002</v>
      </c>
      <c r="AQ1224" s="11">
        <v>3259.5369500000002</v>
      </c>
      <c r="AR1224" s="11">
        <v>3191</v>
      </c>
      <c r="AS1224" s="11">
        <v>3002.92389</v>
      </c>
      <c r="AT1224" s="11">
        <v>3166.5239799999995</v>
      </c>
      <c r="AU1224" s="11">
        <v>3166.5239799999995</v>
      </c>
      <c r="AV1224" s="11">
        <v>4024</v>
      </c>
      <c r="AW1224" s="11">
        <v>2500.40825</v>
      </c>
      <c r="AX1224" s="11">
        <v>2506.54585</v>
      </c>
      <c r="AZ1224" s="11">
        <v>4250</v>
      </c>
      <c r="BA1224" s="11">
        <v>2713.0729999999999</v>
      </c>
    </row>
    <row r="1225" spans="1:53" hidden="1" x14ac:dyDescent="0.25">
      <c r="A1225">
        <v>9</v>
      </c>
      <c r="B1225" t="str">
        <f t="shared" si="143"/>
        <v>BCR-3820</v>
      </c>
      <c r="C1225" s="2" t="s">
        <v>319</v>
      </c>
      <c r="D1225" s="2" t="str">
        <f t="shared" si="140"/>
        <v>3</v>
      </c>
      <c r="E1225" s="2" t="str">
        <f t="shared" si="141"/>
        <v>38</v>
      </c>
      <c r="F1225" s="2" t="str">
        <f t="shared" si="142"/>
        <v>382</v>
      </c>
      <c r="G1225" s="1" t="s">
        <v>669</v>
      </c>
      <c r="H1225" s="7">
        <v>0</v>
      </c>
      <c r="I1225" s="7"/>
      <c r="J1225" s="7">
        <v>0</v>
      </c>
      <c r="K1225" s="7">
        <v>0</v>
      </c>
      <c r="L1225" s="7">
        <v>0</v>
      </c>
      <c r="M1225" s="7"/>
      <c r="N1225" s="7">
        <v>0</v>
      </c>
      <c r="O1225" s="7">
        <v>0</v>
      </c>
      <c r="P1225" s="7">
        <v>0</v>
      </c>
      <c r="Q1225" s="7"/>
      <c r="R1225" s="7">
        <v>0</v>
      </c>
      <c r="S1225" s="7">
        <v>0</v>
      </c>
      <c r="T1225" s="7">
        <v>0</v>
      </c>
      <c r="U1225" s="7"/>
      <c r="V1225" s="7">
        <v>0</v>
      </c>
      <c r="W1225" s="7">
        <v>0</v>
      </c>
      <c r="X1225" s="7">
        <v>0</v>
      </c>
      <c r="Y1225" s="7"/>
      <c r="Z1225" s="7">
        <v>0</v>
      </c>
      <c r="AA1225" s="7">
        <v>0</v>
      </c>
      <c r="AB1225" s="7">
        <v>0</v>
      </c>
      <c r="AC1225" s="7"/>
      <c r="AD1225" s="7">
        <v>0</v>
      </c>
      <c r="AE1225" s="7">
        <v>0</v>
      </c>
      <c r="AF1225" s="7">
        <v>0</v>
      </c>
      <c r="AG1225" s="29">
        <v>0</v>
      </c>
      <c r="AH1225" s="7">
        <v>0</v>
      </c>
      <c r="AI1225" s="7">
        <v>0</v>
      </c>
      <c r="AJ1225" s="7">
        <v>0</v>
      </c>
      <c r="AK1225" s="29">
        <v>0</v>
      </c>
      <c r="AL1225" s="7">
        <v>0</v>
      </c>
      <c r="AM1225" s="105">
        <v>0</v>
      </c>
      <c r="AN1225" s="7">
        <v>0</v>
      </c>
      <c r="AO1225" s="11">
        <v>0</v>
      </c>
      <c r="AP1225" s="105">
        <v>0</v>
      </c>
      <c r="AQ1225" s="11">
        <v>0</v>
      </c>
      <c r="AR1225" s="11">
        <v>0</v>
      </c>
      <c r="AS1225" s="11">
        <v>0</v>
      </c>
      <c r="AT1225" s="11">
        <v>0</v>
      </c>
      <c r="AU1225" s="11">
        <v>0</v>
      </c>
      <c r="AV1225" s="11">
        <v>0</v>
      </c>
      <c r="AW1225" s="11">
        <v>0</v>
      </c>
      <c r="AX1225" s="11">
        <v>0</v>
      </c>
      <c r="AZ1225" s="11">
        <v>0</v>
      </c>
      <c r="BA1225" s="11">
        <v>0</v>
      </c>
    </row>
    <row r="1226" spans="1:53" hidden="1" x14ac:dyDescent="0.25">
      <c r="A1226">
        <v>9</v>
      </c>
      <c r="B1226" t="str">
        <f t="shared" si="143"/>
        <v>BCR-3830</v>
      </c>
      <c r="C1226" s="2" t="s">
        <v>319</v>
      </c>
      <c r="D1226" s="2" t="str">
        <f t="shared" si="140"/>
        <v>3</v>
      </c>
      <c r="E1226" s="2" t="str">
        <f t="shared" si="141"/>
        <v>38</v>
      </c>
      <c r="F1226" s="2" t="str">
        <f t="shared" si="142"/>
        <v>383</v>
      </c>
      <c r="G1226" s="1" t="s">
        <v>670</v>
      </c>
      <c r="H1226" s="7">
        <v>1215</v>
      </c>
      <c r="I1226" s="7"/>
      <c r="J1226" s="7">
        <v>1701.5880499999998</v>
      </c>
      <c r="K1226" s="7">
        <v>1701.5880499999998</v>
      </c>
      <c r="L1226" s="7">
        <v>1405</v>
      </c>
      <c r="M1226" s="7"/>
      <c r="N1226" s="7">
        <v>1522.2473600000001</v>
      </c>
      <c r="O1226" s="7">
        <v>1532.4718400000002</v>
      </c>
      <c r="P1226" s="7">
        <v>1536</v>
      </c>
      <c r="Q1226" s="7"/>
      <c r="R1226" s="7">
        <v>1832.7989400000001</v>
      </c>
      <c r="S1226" s="7">
        <v>1824.68507</v>
      </c>
      <c r="T1226" s="7">
        <v>1566</v>
      </c>
      <c r="U1226" s="7"/>
      <c r="V1226" s="7">
        <v>1959.6763500000002</v>
      </c>
      <c r="W1226" s="7">
        <v>1945.3155300000001</v>
      </c>
      <c r="X1226" s="7">
        <v>1625</v>
      </c>
      <c r="Y1226" s="7"/>
      <c r="Z1226" s="7">
        <v>1419.2807699999998</v>
      </c>
      <c r="AA1226" s="7">
        <v>1428.9525199999998</v>
      </c>
      <c r="AB1226" s="7">
        <v>1798</v>
      </c>
      <c r="AC1226" s="7"/>
      <c r="AD1226" s="7">
        <v>1575.0239199999999</v>
      </c>
      <c r="AE1226" s="7">
        <v>1578.3131000000001</v>
      </c>
      <c r="AF1226" s="7">
        <v>1412</v>
      </c>
      <c r="AG1226" s="29">
        <v>1683.7847899999999</v>
      </c>
      <c r="AH1226" s="7">
        <v>1700.40843</v>
      </c>
      <c r="AI1226" s="7">
        <v>1720.05366</v>
      </c>
      <c r="AJ1226" s="7">
        <v>1797</v>
      </c>
      <c r="AK1226" s="29">
        <v>2139.0757899999999</v>
      </c>
      <c r="AL1226" s="7">
        <v>2156.5869899999998</v>
      </c>
      <c r="AM1226" s="105">
        <v>2194.6996300000001</v>
      </c>
      <c r="AN1226" s="7">
        <v>1837</v>
      </c>
      <c r="AO1226" s="11">
        <v>2781.2996200000002</v>
      </c>
      <c r="AP1226" s="105">
        <v>2559.4789199999996</v>
      </c>
      <c r="AQ1226" s="11">
        <v>2582.7955099999995</v>
      </c>
      <c r="AR1226" s="11">
        <v>1837</v>
      </c>
      <c r="AS1226" s="11">
        <v>5936.3235500000001</v>
      </c>
      <c r="AT1226" s="11">
        <v>5634.303460000001</v>
      </c>
      <c r="AU1226" s="11">
        <v>5634.303460000001</v>
      </c>
      <c r="AV1226" s="11">
        <v>5915</v>
      </c>
      <c r="AW1226" s="11">
        <v>6515.7955499999998</v>
      </c>
      <c r="AX1226" s="11">
        <v>6515.7955499999998</v>
      </c>
      <c r="AZ1226" s="11">
        <v>5649</v>
      </c>
      <c r="BA1226" s="11">
        <v>5761.871979999999</v>
      </c>
    </row>
    <row r="1227" spans="1:53" hidden="1" x14ac:dyDescent="0.25">
      <c r="A1227">
        <v>9</v>
      </c>
      <c r="B1227" t="str">
        <f t="shared" si="143"/>
        <v>BCR-3840</v>
      </c>
      <c r="C1227" s="2" t="s">
        <v>319</v>
      </c>
      <c r="D1227" s="2" t="str">
        <f t="shared" si="140"/>
        <v>3</v>
      </c>
      <c r="E1227" s="2" t="str">
        <f t="shared" si="141"/>
        <v>38</v>
      </c>
      <c r="F1227" s="2" t="str">
        <f t="shared" si="142"/>
        <v>384</v>
      </c>
      <c r="G1227" s="1" t="s">
        <v>671</v>
      </c>
      <c r="H1227" s="7">
        <v>0</v>
      </c>
      <c r="I1227" s="7"/>
      <c r="J1227" s="7">
        <v>0</v>
      </c>
      <c r="K1227" s="7">
        <v>0</v>
      </c>
      <c r="L1227" s="7">
        <v>0</v>
      </c>
      <c r="M1227" s="7"/>
      <c r="N1227" s="7">
        <v>0</v>
      </c>
      <c r="O1227" s="7">
        <v>0</v>
      </c>
      <c r="P1227" s="7">
        <v>0</v>
      </c>
      <c r="Q1227" s="7"/>
      <c r="R1227" s="7">
        <v>0</v>
      </c>
      <c r="S1227" s="7">
        <v>0</v>
      </c>
      <c r="T1227" s="7">
        <v>0</v>
      </c>
      <c r="U1227" s="7"/>
      <c r="V1227" s="7">
        <v>0</v>
      </c>
      <c r="W1227" s="7">
        <v>0</v>
      </c>
      <c r="X1227" s="7">
        <v>0</v>
      </c>
      <c r="Y1227" s="7"/>
      <c r="Z1227" s="7">
        <v>0</v>
      </c>
      <c r="AA1227" s="7">
        <v>0</v>
      </c>
      <c r="AB1227" s="7">
        <v>0</v>
      </c>
      <c r="AC1227" s="7"/>
      <c r="AD1227" s="7">
        <v>0</v>
      </c>
      <c r="AE1227" s="7">
        <v>0</v>
      </c>
      <c r="AF1227" s="7">
        <v>53</v>
      </c>
      <c r="AG1227" s="29">
        <v>0</v>
      </c>
      <c r="AH1227" s="7">
        <v>0</v>
      </c>
      <c r="AI1227" s="7">
        <v>0</v>
      </c>
      <c r="AJ1227" s="7">
        <v>460</v>
      </c>
      <c r="AK1227" s="29">
        <v>346.36250000000001</v>
      </c>
      <c r="AL1227" s="7">
        <v>346.36250000000001</v>
      </c>
      <c r="AM1227" s="105">
        <v>346.36250000000001</v>
      </c>
      <c r="AN1227" s="7">
        <v>508</v>
      </c>
      <c r="AO1227" s="11">
        <v>139.51841999999999</v>
      </c>
      <c r="AP1227" s="105">
        <v>139.51841999999999</v>
      </c>
      <c r="AQ1227" s="11">
        <v>139.51841999999999</v>
      </c>
      <c r="AR1227" s="11">
        <v>175</v>
      </c>
      <c r="AS1227" s="11">
        <v>68.400000000000006</v>
      </c>
      <c r="AT1227" s="11">
        <v>68.400000000000006</v>
      </c>
      <c r="AU1227" s="11">
        <v>68.400000000000006</v>
      </c>
      <c r="AV1227" s="11">
        <v>15</v>
      </c>
      <c r="AW1227" s="11">
        <v>-3.7999999999999999E-2</v>
      </c>
      <c r="AX1227" s="11">
        <v>-3.7999999999999999E-2</v>
      </c>
      <c r="AZ1227" s="11">
        <v>15</v>
      </c>
      <c r="BA1227" s="11">
        <v>10.1</v>
      </c>
    </row>
    <row r="1228" spans="1:53" hidden="1" x14ac:dyDescent="0.25">
      <c r="A1228">
        <v>9</v>
      </c>
      <c r="B1228" t="str">
        <f t="shared" si="143"/>
        <v>BCR-3850</v>
      </c>
      <c r="C1228" s="2" t="s">
        <v>319</v>
      </c>
      <c r="D1228" s="2" t="str">
        <f t="shared" si="140"/>
        <v>3</v>
      </c>
      <c r="E1228" s="2" t="str">
        <f t="shared" si="141"/>
        <v>38</v>
      </c>
      <c r="F1228" s="2" t="str">
        <f t="shared" si="142"/>
        <v>385</v>
      </c>
      <c r="G1228" s="1" t="s">
        <v>672</v>
      </c>
      <c r="H1228" s="7">
        <v>797</v>
      </c>
      <c r="I1228" s="7"/>
      <c r="J1228" s="7">
        <v>753.04542000000004</v>
      </c>
      <c r="K1228" s="7">
        <v>753.04542000000004</v>
      </c>
      <c r="L1228" s="7">
        <v>2549</v>
      </c>
      <c r="M1228" s="7"/>
      <c r="N1228" s="7">
        <v>1323.0968399999999</v>
      </c>
      <c r="O1228" s="7">
        <v>1323.0968399999999</v>
      </c>
      <c r="P1228" s="7">
        <v>2660</v>
      </c>
      <c r="Q1228" s="7"/>
      <c r="R1228" s="7">
        <v>1678.02972</v>
      </c>
      <c r="S1228" s="7">
        <v>1678.02972</v>
      </c>
      <c r="T1228" s="7">
        <v>3074</v>
      </c>
      <c r="U1228" s="7"/>
      <c r="V1228" s="7">
        <v>1467.1020700000001</v>
      </c>
      <c r="W1228" s="7">
        <v>1467.1020700000001</v>
      </c>
      <c r="X1228" s="7">
        <v>3127</v>
      </c>
      <c r="Y1228" s="7"/>
      <c r="Z1228" s="7">
        <v>1873.61592</v>
      </c>
      <c r="AA1228" s="7">
        <v>1873.61592</v>
      </c>
      <c r="AB1228" s="7">
        <v>14644</v>
      </c>
      <c r="AC1228" s="7"/>
      <c r="AD1228" s="7">
        <v>1814.65291</v>
      </c>
      <c r="AE1228" s="7">
        <v>1814.6528599999999</v>
      </c>
      <c r="AF1228" s="7">
        <v>14696</v>
      </c>
      <c r="AG1228" s="29">
        <v>24238.345350000003</v>
      </c>
      <c r="AH1228" s="7">
        <v>24239.459650000001</v>
      </c>
      <c r="AI1228" s="7">
        <v>24239.760460000001</v>
      </c>
      <c r="AJ1228" s="7">
        <v>13170</v>
      </c>
      <c r="AK1228" s="29">
        <v>32627.05299</v>
      </c>
      <c r="AL1228" s="7">
        <v>32625.371019999999</v>
      </c>
      <c r="AM1228" s="105">
        <v>32625.371019999999</v>
      </c>
      <c r="AN1228" s="7">
        <v>25964</v>
      </c>
      <c r="AO1228" s="11">
        <v>18895.381650000003</v>
      </c>
      <c r="AP1228" s="105">
        <v>18867.94743</v>
      </c>
      <c r="AQ1228" s="11">
        <v>18874.352280000003</v>
      </c>
      <c r="AR1228" s="11">
        <v>34447</v>
      </c>
      <c r="AS1228" s="11">
        <v>24835.548350000001</v>
      </c>
      <c r="AT1228" s="11">
        <v>24644.428769999999</v>
      </c>
      <c r="AU1228" s="11">
        <v>24644.428769999999</v>
      </c>
      <c r="AV1228" s="11">
        <v>35545</v>
      </c>
      <c r="AW1228" s="11">
        <v>28993.465520000005</v>
      </c>
      <c r="AX1228" s="11">
        <v>29000.302960000008</v>
      </c>
      <c r="AZ1228" s="11">
        <v>33340</v>
      </c>
      <c r="BA1228" s="11">
        <v>35813.028070000008</v>
      </c>
    </row>
    <row r="1229" spans="1:53" hidden="1" x14ac:dyDescent="0.25">
      <c r="A1229">
        <v>9</v>
      </c>
      <c r="B1229" t="str">
        <f t="shared" si="143"/>
        <v>BCR-3860</v>
      </c>
      <c r="C1229" s="2" t="s">
        <v>319</v>
      </c>
      <c r="D1229" s="2" t="str">
        <f t="shared" si="140"/>
        <v>3</v>
      </c>
      <c r="E1229" s="2" t="str">
        <f t="shared" si="141"/>
        <v>38</v>
      </c>
      <c r="F1229" s="2" t="str">
        <f t="shared" si="142"/>
        <v>386</v>
      </c>
      <c r="G1229" s="1" t="s">
        <v>673</v>
      </c>
      <c r="H1229" s="7">
        <v>0</v>
      </c>
      <c r="I1229" s="7"/>
      <c r="J1229" s="7">
        <v>0</v>
      </c>
      <c r="K1229" s="7">
        <v>0</v>
      </c>
      <c r="L1229" s="7">
        <v>0</v>
      </c>
      <c r="M1229" s="7"/>
      <c r="N1229" s="7">
        <v>0</v>
      </c>
      <c r="O1229" s="7">
        <v>0</v>
      </c>
      <c r="P1229" s="7">
        <v>0</v>
      </c>
      <c r="Q1229" s="7"/>
      <c r="R1229" s="7">
        <v>0</v>
      </c>
      <c r="S1229" s="7">
        <v>0</v>
      </c>
      <c r="T1229" s="7">
        <v>0</v>
      </c>
      <c r="U1229" s="7"/>
      <c r="V1229" s="7">
        <v>0</v>
      </c>
      <c r="W1229" s="7">
        <v>0</v>
      </c>
      <c r="X1229" s="7">
        <v>0</v>
      </c>
      <c r="Y1229" s="7"/>
      <c r="Z1229" s="7">
        <v>0</v>
      </c>
      <c r="AA1229" s="7">
        <v>0</v>
      </c>
      <c r="AB1229" s="7">
        <v>0</v>
      </c>
      <c r="AC1229" s="7"/>
      <c r="AD1229" s="7">
        <v>0</v>
      </c>
      <c r="AE1229" s="7">
        <v>0</v>
      </c>
      <c r="AF1229" s="7">
        <v>0</v>
      </c>
      <c r="AG1229" s="29">
        <v>0</v>
      </c>
      <c r="AH1229" s="7">
        <v>0</v>
      </c>
      <c r="AI1229" s="7">
        <v>0</v>
      </c>
      <c r="AJ1229" s="7">
        <v>0</v>
      </c>
      <c r="AK1229" s="29">
        <v>0</v>
      </c>
      <c r="AL1229" s="7">
        <v>0</v>
      </c>
      <c r="AM1229" s="105">
        <v>0</v>
      </c>
      <c r="AN1229" s="7">
        <v>0</v>
      </c>
      <c r="AO1229" s="11">
        <v>0</v>
      </c>
      <c r="AP1229" s="105">
        <v>0</v>
      </c>
      <c r="AQ1229" s="11">
        <v>0</v>
      </c>
      <c r="AR1229" s="11">
        <v>0</v>
      </c>
      <c r="AS1229" s="11">
        <v>12521.611150000001</v>
      </c>
      <c r="AT1229" s="11">
        <v>12521.611000000001</v>
      </c>
      <c r="AU1229" s="11">
        <v>12521.611000000001</v>
      </c>
      <c r="AV1229" s="11">
        <v>12879</v>
      </c>
      <c r="AW1229" s="11">
        <v>17293.806</v>
      </c>
      <c r="AX1229" s="11">
        <v>17293.806</v>
      </c>
      <c r="AZ1229" s="11">
        <v>17097</v>
      </c>
      <c r="BA1229" s="11">
        <v>18565.165000000001</v>
      </c>
    </row>
    <row r="1230" spans="1:53" hidden="1" x14ac:dyDescent="0.25">
      <c r="A1230">
        <v>9</v>
      </c>
      <c r="B1230" t="str">
        <f t="shared" si="143"/>
        <v>BCR-3910</v>
      </c>
      <c r="C1230" s="2" t="s">
        <v>319</v>
      </c>
      <c r="D1230" s="2" t="str">
        <f t="shared" si="140"/>
        <v>3</v>
      </c>
      <c r="E1230" s="2" t="str">
        <f t="shared" si="141"/>
        <v>39</v>
      </c>
      <c r="F1230" s="2" t="str">
        <f t="shared" si="142"/>
        <v>391</v>
      </c>
      <c r="G1230" s="1" t="s">
        <v>676</v>
      </c>
      <c r="H1230" s="7">
        <v>6582</v>
      </c>
      <c r="I1230" s="7"/>
      <c r="J1230" s="7">
        <v>7482.04414</v>
      </c>
      <c r="K1230" s="7">
        <v>7482.04414</v>
      </c>
      <c r="L1230" s="7">
        <v>7416</v>
      </c>
      <c r="M1230" s="7"/>
      <c r="N1230" s="7">
        <v>3486.8974700000003</v>
      </c>
      <c r="O1230" s="7">
        <v>3486.8974700000003</v>
      </c>
      <c r="P1230" s="7">
        <v>4906</v>
      </c>
      <c r="Q1230" s="7"/>
      <c r="R1230" s="7">
        <v>4000.7815800000003</v>
      </c>
      <c r="S1230" s="7">
        <v>4000.7816000000003</v>
      </c>
      <c r="T1230" s="7">
        <v>4450</v>
      </c>
      <c r="U1230" s="7"/>
      <c r="V1230" s="7">
        <v>213.08684</v>
      </c>
      <c r="W1230" s="7">
        <v>448.37578000000002</v>
      </c>
      <c r="X1230" s="7">
        <v>4893</v>
      </c>
      <c r="Y1230" s="7"/>
      <c r="Z1230" s="7">
        <v>5292.80818</v>
      </c>
      <c r="AA1230" s="7">
        <v>5251.0110999999997</v>
      </c>
      <c r="AB1230" s="7">
        <v>9486</v>
      </c>
      <c r="AC1230" s="7"/>
      <c r="AD1230" s="7">
        <v>6099.1953400000002</v>
      </c>
      <c r="AE1230" s="7">
        <v>6409.4601899999998</v>
      </c>
      <c r="AF1230" s="7">
        <v>10685</v>
      </c>
      <c r="AG1230" s="29">
        <v>7125.5217000000002</v>
      </c>
      <c r="AH1230" s="7">
        <v>7634.79648</v>
      </c>
      <c r="AI1230" s="7">
        <v>7634.79648</v>
      </c>
      <c r="AJ1230" s="7">
        <v>6252</v>
      </c>
      <c r="AK1230" s="29">
        <v>6979.2626799999998</v>
      </c>
      <c r="AL1230" s="7">
        <v>6979.2626799999998</v>
      </c>
      <c r="AM1230" s="105">
        <v>7048.7767299999996</v>
      </c>
      <c r="AN1230" s="7">
        <v>11301</v>
      </c>
      <c r="AO1230" s="11">
        <v>10701.442010000001</v>
      </c>
      <c r="AP1230" s="105">
        <v>10701.442010000001</v>
      </c>
      <c r="AQ1230" s="11">
        <v>10701.442010000001</v>
      </c>
      <c r="AR1230" s="11">
        <v>14386</v>
      </c>
      <c r="AS1230" s="11">
        <v>4455.9384600000003</v>
      </c>
      <c r="AT1230" s="11">
        <v>4455.9384599999994</v>
      </c>
      <c r="AU1230" s="11">
        <v>4455.9384599999994</v>
      </c>
      <c r="AV1230" s="11">
        <v>16967</v>
      </c>
      <c r="AW1230" s="11">
        <v>15322.659300000001</v>
      </c>
      <c r="AX1230" s="11">
        <v>15322.659300000001</v>
      </c>
      <c r="AZ1230" s="11">
        <v>24484</v>
      </c>
      <c r="BA1230" s="11">
        <v>49322.610069999995</v>
      </c>
    </row>
    <row r="1231" spans="1:53" hidden="1" x14ac:dyDescent="0.25">
      <c r="A1231">
        <v>9</v>
      </c>
      <c r="B1231" t="str">
        <f t="shared" si="143"/>
        <v>BCR-3920</v>
      </c>
      <c r="C1231" s="2" t="s">
        <v>319</v>
      </c>
      <c r="D1231" s="2" t="str">
        <f t="shared" si="140"/>
        <v>3</v>
      </c>
      <c r="E1231" s="2" t="str">
        <f t="shared" si="141"/>
        <v>39</v>
      </c>
      <c r="F1231" s="2" t="str">
        <f t="shared" si="142"/>
        <v>392</v>
      </c>
      <c r="G1231" s="1" t="s">
        <v>677</v>
      </c>
      <c r="H1231" s="7">
        <v>0</v>
      </c>
      <c r="I1231" s="7"/>
      <c r="J1231" s="7">
        <v>0</v>
      </c>
      <c r="K1231" s="7">
        <v>0</v>
      </c>
      <c r="L1231" s="7">
        <v>0</v>
      </c>
      <c r="M1231" s="7"/>
      <c r="N1231" s="7">
        <v>0</v>
      </c>
      <c r="O1231" s="7">
        <v>0</v>
      </c>
      <c r="P1231" s="7">
        <v>0</v>
      </c>
      <c r="Q1231" s="7"/>
      <c r="R1231" s="7">
        <v>18.538889999999999</v>
      </c>
      <c r="S1231" s="7">
        <v>18.538889999999999</v>
      </c>
      <c r="T1231" s="7">
        <v>0</v>
      </c>
      <c r="U1231" s="7"/>
      <c r="V1231" s="7">
        <v>40.682839999999999</v>
      </c>
      <c r="W1231" s="7">
        <v>40.682839999999999</v>
      </c>
      <c r="X1231" s="7">
        <v>45</v>
      </c>
      <c r="Y1231" s="7"/>
      <c r="Z1231" s="7">
        <v>5.7149700000000001</v>
      </c>
      <c r="AA1231" s="7">
        <v>5.7149700000000001</v>
      </c>
      <c r="AB1231" s="7">
        <v>0</v>
      </c>
      <c r="AC1231" s="7"/>
      <c r="AD1231" s="7">
        <v>0</v>
      </c>
      <c r="AE1231" s="7">
        <v>0</v>
      </c>
      <c r="AF1231" s="7">
        <v>0</v>
      </c>
      <c r="AG1231" s="29">
        <v>0</v>
      </c>
      <c r="AH1231" s="7">
        <v>0</v>
      </c>
      <c r="AI1231" s="7">
        <v>0</v>
      </c>
      <c r="AJ1231" s="7">
        <v>0</v>
      </c>
      <c r="AK1231" s="29">
        <v>0</v>
      </c>
      <c r="AL1231" s="7">
        <v>0</v>
      </c>
      <c r="AM1231" s="105">
        <v>0</v>
      </c>
      <c r="AN1231" s="7">
        <v>0</v>
      </c>
      <c r="AO1231" s="11">
        <v>0</v>
      </c>
      <c r="AP1231" s="105">
        <v>0</v>
      </c>
      <c r="AQ1231" s="11">
        <v>0</v>
      </c>
      <c r="AR1231" s="11">
        <v>0</v>
      </c>
      <c r="AS1231" s="11">
        <v>0</v>
      </c>
      <c r="AT1231" s="11">
        <v>0</v>
      </c>
      <c r="AU1231" s="11">
        <v>0</v>
      </c>
      <c r="AV1231" s="11">
        <v>0</v>
      </c>
      <c r="AW1231" s="11">
        <v>0</v>
      </c>
      <c r="AX1231" s="11">
        <v>0</v>
      </c>
      <c r="AZ1231" s="11">
        <v>0</v>
      </c>
      <c r="BA1231" s="11">
        <v>0</v>
      </c>
    </row>
    <row r="1232" spans="1:53" hidden="1" x14ac:dyDescent="0.25">
      <c r="A1232">
        <v>9</v>
      </c>
      <c r="B1232" t="str">
        <f t="shared" si="143"/>
        <v>BCR-3930</v>
      </c>
      <c r="C1232" s="2" t="s">
        <v>319</v>
      </c>
      <c r="D1232" s="2" t="str">
        <f t="shared" si="140"/>
        <v>3</v>
      </c>
      <c r="E1232" s="2" t="str">
        <f t="shared" si="141"/>
        <v>39</v>
      </c>
      <c r="F1232" s="2" t="str">
        <f t="shared" si="142"/>
        <v>393</v>
      </c>
      <c r="G1232" s="1" t="s">
        <v>678</v>
      </c>
      <c r="H1232" s="7">
        <v>0</v>
      </c>
      <c r="I1232" s="7"/>
      <c r="J1232" s="7">
        <v>0</v>
      </c>
      <c r="K1232" s="7">
        <v>0</v>
      </c>
      <c r="L1232" s="7">
        <v>0</v>
      </c>
      <c r="M1232" s="7"/>
      <c r="N1232" s="7">
        <v>0</v>
      </c>
      <c r="O1232" s="7">
        <v>0</v>
      </c>
      <c r="P1232" s="7">
        <v>0</v>
      </c>
      <c r="Q1232" s="7"/>
      <c r="R1232" s="7">
        <v>0</v>
      </c>
      <c r="S1232" s="7">
        <v>0</v>
      </c>
      <c r="T1232" s="7">
        <v>0</v>
      </c>
      <c r="U1232" s="7"/>
      <c r="V1232" s="7">
        <v>0</v>
      </c>
      <c r="W1232" s="7">
        <v>0</v>
      </c>
      <c r="X1232" s="7">
        <v>0</v>
      </c>
      <c r="Y1232" s="7"/>
      <c r="Z1232" s="7">
        <v>0</v>
      </c>
      <c r="AA1232" s="7">
        <v>0</v>
      </c>
      <c r="AB1232" s="7">
        <v>0</v>
      </c>
      <c r="AC1232" s="7"/>
      <c r="AD1232" s="7">
        <v>0</v>
      </c>
      <c r="AE1232" s="7">
        <v>0</v>
      </c>
      <c r="AF1232" s="7">
        <v>0</v>
      </c>
      <c r="AG1232" s="29">
        <v>0</v>
      </c>
      <c r="AH1232" s="7">
        <v>0</v>
      </c>
      <c r="AI1232" s="7">
        <v>0</v>
      </c>
      <c r="AJ1232" s="7">
        <v>0</v>
      </c>
      <c r="AK1232" s="29">
        <v>0</v>
      </c>
      <c r="AL1232" s="7">
        <v>0</v>
      </c>
      <c r="AM1232" s="105">
        <v>0</v>
      </c>
      <c r="AN1232" s="7">
        <v>0</v>
      </c>
      <c r="AO1232" s="11">
        <v>0</v>
      </c>
      <c r="AP1232" s="105">
        <v>0</v>
      </c>
      <c r="AQ1232" s="11">
        <v>0</v>
      </c>
      <c r="AR1232" s="11">
        <v>0</v>
      </c>
      <c r="AS1232" s="11">
        <v>0</v>
      </c>
      <c r="AT1232" s="11">
        <v>0</v>
      </c>
      <c r="AU1232" s="11">
        <v>0</v>
      </c>
      <c r="AV1232" s="11">
        <v>0</v>
      </c>
      <c r="AW1232" s="11">
        <v>0</v>
      </c>
      <c r="AX1232" s="11">
        <v>0</v>
      </c>
      <c r="AZ1232" s="11">
        <v>0</v>
      </c>
      <c r="BA1232" s="11">
        <v>514.75795000000005</v>
      </c>
    </row>
    <row r="1233" spans="1:53" hidden="1" x14ac:dyDescent="0.25">
      <c r="A1233">
        <v>9</v>
      </c>
      <c r="B1233" t="str">
        <f t="shared" si="143"/>
        <v>BCR-3940</v>
      </c>
      <c r="C1233" s="2" t="s">
        <v>319</v>
      </c>
      <c r="D1233" s="2" t="str">
        <f t="shared" si="140"/>
        <v>3</v>
      </c>
      <c r="E1233" s="2" t="str">
        <f t="shared" si="141"/>
        <v>39</v>
      </c>
      <c r="F1233" s="2" t="str">
        <f t="shared" si="142"/>
        <v>394</v>
      </c>
      <c r="G1233" s="1" t="s">
        <v>679</v>
      </c>
      <c r="H1233" s="7">
        <v>0</v>
      </c>
      <c r="I1233" s="7"/>
      <c r="J1233" s="7">
        <v>0</v>
      </c>
      <c r="K1233" s="7">
        <v>0</v>
      </c>
      <c r="L1233" s="7">
        <v>0</v>
      </c>
      <c r="M1233" s="7"/>
      <c r="N1233" s="7">
        <v>0</v>
      </c>
      <c r="O1233" s="7">
        <v>0</v>
      </c>
      <c r="P1233" s="7">
        <v>0</v>
      </c>
      <c r="Q1233" s="7"/>
      <c r="R1233" s="7">
        <v>0</v>
      </c>
      <c r="S1233" s="7">
        <v>0</v>
      </c>
      <c r="T1233" s="7">
        <v>0</v>
      </c>
      <c r="U1233" s="7"/>
      <c r="V1233" s="7">
        <v>0</v>
      </c>
      <c r="W1233" s="7">
        <v>0</v>
      </c>
      <c r="X1233" s="7">
        <v>0</v>
      </c>
      <c r="Y1233" s="7"/>
      <c r="Z1233" s="7">
        <v>0</v>
      </c>
      <c r="AA1233" s="7">
        <v>0</v>
      </c>
      <c r="AB1233" s="7">
        <v>0</v>
      </c>
      <c r="AC1233" s="7"/>
      <c r="AD1233" s="7">
        <v>0</v>
      </c>
      <c r="AE1233" s="7">
        <v>0</v>
      </c>
      <c r="AF1233" s="7">
        <v>0</v>
      </c>
      <c r="AG1233" s="29">
        <v>0</v>
      </c>
      <c r="AH1233" s="7">
        <v>0</v>
      </c>
      <c r="AI1233" s="7">
        <v>0</v>
      </c>
      <c r="AJ1233" s="7">
        <v>0</v>
      </c>
      <c r="AK1233" s="29">
        <v>0</v>
      </c>
      <c r="AL1233" s="7">
        <v>0</v>
      </c>
      <c r="AM1233" s="105">
        <v>0</v>
      </c>
      <c r="AN1233" s="7">
        <v>0</v>
      </c>
      <c r="AO1233" s="11">
        <v>0</v>
      </c>
      <c r="AP1233" s="105">
        <v>0</v>
      </c>
      <c r="AQ1233" s="11">
        <v>0</v>
      </c>
      <c r="AR1233" s="11">
        <v>0</v>
      </c>
      <c r="AS1233" s="11">
        <v>0</v>
      </c>
      <c r="AT1233" s="11">
        <v>0</v>
      </c>
      <c r="AU1233" s="11">
        <v>0</v>
      </c>
      <c r="AV1233" s="11">
        <v>0</v>
      </c>
      <c r="AW1233" s="11">
        <v>176.80492000000001</v>
      </c>
      <c r="AX1233" s="11">
        <v>176.80492000000001</v>
      </c>
      <c r="AZ1233" s="11">
        <v>0</v>
      </c>
      <c r="BA1233" s="11">
        <v>0</v>
      </c>
    </row>
    <row r="1234" spans="1:53" hidden="1" x14ac:dyDescent="0.25">
      <c r="A1234">
        <v>9</v>
      </c>
      <c r="B1234" t="str">
        <f t="shared" si="143"/>
        <v>BCR-3950</v>
      </c>
      <c r="C1234" s="2" t="s">
        <v>319</v>
      </c>
      <c r="D1234" s="2" t="str">
        <f t="shared" si="140"/>
        <v>3</v>
      </c>
      <c r="E1234" s="2" t="str">
        <f t="shared" si="141"/>
        <v>39</v>
      </c>
      <c r="F1234" s="2" t="str">
        <f t="shared" si="142"/>
        <v>395</v>
      </c>
      <c r="G1234" s="1" t="s">
        <v>680</v>
      </c>
      <c r="H1234" s="7">
        <v>0</v>
      </c>
      <c r="I1234" s="7"/>
      <c r="J1234" s="7">
        <v>0</v>
      </c>
      <c r="K1234" s="7">
        <v>0</v>
      </c>
      <c r="L1234" s="7">
        <v>0</v>
      </c>
      <c r="M1234" s="7"/>
      <c r="N1234" s="7">
        <v>0</v>
      </c>
      <c r="O1234" s="7">
        <v>0</v>
      </c>
      <c r="P1234" s="7">
        <v>0</v>
      </c>
      <c r="Q1234" s="7"/>
      <c r="R1234" s="7">
        <v>0</v>
      </c>
      <c r="S1234" s="7">
        <v>0</v>
      </c>
      <c r="T1234" s="7">
        <v>100</v>
      </c>
      <c r="U1234" s="7"/>
      <c r="V1234" s="7">
        <v>100.51</v>
      </c>
      <c r="W1234" s="7">
        <v>100.51</v>
      </c>
      <c r="X1234" s="7">
        <v>0</v>
      </c>
      <c r="Y1234" s="7"/>
      <c r="Z1234" s="7">
        <v>0</v>
      </c>
      <c r="AA1234" s="7">
        <v>0</v>
      </c>
      <c r="AB1234" s="7">
        <v>0</v>
      </c>
      <c r="AC1234" s="7"/>
      <c r="AD1234" s="7">
        <v>0</v>
      </c>
      <c r="AE1234" s="7">
        <v>0</v>
      </c>
      <c r="AF1234" s="7">
        <v>0</v>
      </c>
      <c r="AG1234" s="29">
        <v>0</v>
      </c>
      <c r="AH1234" s="7">
        <v>0</v>
      </c>
      <c r="AI1234" s="7">
        <v>0</v>
      </c>
      <c r="AJ1234" s="7">
        <v>0</v>
      </c>
      <c r="AK1234" s="29">
        <v>0</v>
      </c>
      <c r="AL1234" s="7">
        <v>0</v>
      </c>
      <c r="AM1234" s="105">
        <v>0</v>
      </c>
      <c r="AN1234" s="7">
        <v>0</v>
      </c>
      <c r="AO1234" s="11">
        <v>0</v>
      </c>
      <c r="AP1234" s="105">
        <v>0</v>
      </c>
      <c r="AQ1234" s="11">
        <v>0</v>
      </c>
      <c r="AR1234" s="11">
        <v>0</v>
      </c>
      <c r="AS1234" s="11">
        <v>0</v>
      </c>
      <c r="AT1234" s="11">
        <v>0</v>
      </c>
      <c r="AU1234" s="11">
        <v>0</v>
      </c>
      <c r="AV1234" s="11">
        <v>0</v>
      </c>
      <c r="AW1234" s="11">
        <v>0</v>
      </c>
      <c r="AX1234" s="11">
        <v>0</v>
      </c>
      <c r="AZ1234" s="11">
        <v>0</v>
      </c>
      <c r="BA1234" s="11">
        <v>0</v>
      </c>
    </row>
    <row r="1235" spans="1:53" hidden="1" x14ac:dyDescent="0.25">
      <c r="A1235">
        <v>9</v>
      </c>
      <c r="B1235" t="str">
        <f t="shared" si="143"/>
        <v>BCR-3960</v>
      </c>
      <c r="C1235" s="2" t="s">
        <v>319</v>
      </c>
      <c r="D1235" s="2" t="str">
        <f t="shared" si="140"/>
        <v>3</v>
      </c>
      <c r="E1235" s="2" t="str">
        <f t="shared" si="141"/>
        <v>39</v>
      </c>
      <c r="F1235" s="2" t="str">
        <f t="shared" si="142"/>
        <v>396</v>
      </c>
      <c r="G1235" s="1" t="s">
        <v>681</v>
      </c>
      <c r="H1235" s="7">
        <v>0</v>
      </c>
      <c r="I1235" s="7"/>
      <c r="J1235" s="7">
        <v>0</v>
      </c>
      <c r="K1235" s="7">
        <v>0</v>
      </c>
      <c r="L1235" s="7">
        <v>0</v>
      </c>
      <c r="M1235" s="7"/>
      <c r="N1235" s="7">
        <v>0</v>
      </c>
      <c r="O1235" s="7">
        <v>0</v>
      </c>
      <c r="P1235" s="7">
        <v>0</v>
      </c>
      <c r="Q1235" s="7"/>
      <c r="R1235" s="7">
        <v>0</v>
      </c>
      <c r="S1235" s="7">
        <v>0</v>
      </c>
      <c r="T1235" s="7">
        <v>0</v>
      </c>
      <c r="U1235" s="7"/>
      <c r="V1235" s="7">
        <v>0</v>
      </c>
      <c r="W1235" s="7">
        <v>0</v>
      </c>
      <c r="X1235" s="7">
        <v>0</v>
      </c>
      <c r="Y1235" s="7"/>
      <c r="Z1235" s="7">
        <v>0</v>
      </c>
      <c r="AA1235" s="7">
        <v>0</v>
      </c>
      <c r="AB1235" s="7">
        <v>0</v>
      </c>
      <c r="AC1235" s="7"/>
      <c r="AD1235" s="7">
        <v>0</v>
      </c>
      <c r="AE1235" s="7">
        <v>0</v>
      </c>
      <c r="AF1235" s="7">
        <v>0</v>
      </c>
      <c r="AG1235" s="29">
        <v>0</v>
      </c>
      <c r="AH1235" s="7">
        <v>0</v>
      </c>
      <c r="AI1235" s="7">
        <v>0</v>
      </c>
      <c r="AJ1235" s="7">
        <v>0</v>
      </c>
      <c r="AK1235" s="29">
        <v>0</v>
      </c>
      <c r="AL1235" s="7">
        <v>0</v>
      </c>
      <c r="AM1235" s="105">
        <v>0</v>
      </c>
      <c r="AN1235" s="7">
        <v>0</v>
      </c>
      <c r="AO1235" s="11">
        <v>0</v>
      </c>
      <c r="AP1235" s="105">
        <v>0</v>
      </c>
      <c r="AQ1235" s="11">
        <v>0</v>
      </c>
      <c r="AR1235" s="11">
        <v>0</v>
      </c>
      <c r="AS1235" s="11">
        <v>0</v>
      </c>
      <c r="AT1235" s="11">
        <v>0</v>
      </c>
      <c r="AU1235" s="11">
        <v>0</v>
      </c>
      <c r="AV1235" s="11">
        <v>0</v>
      </c>
      <c r="AW1235" s="11">
        <v>0</v>
      </c>
      <c r="AX1235" s="11">
        <v>0</v>
      </c>
      <c r="AZ1235" s="11">
        <v>0</v>
      </c>
      <c r="BA1235" s="11">
        <v>0</v>
      </c>
    </row>
    <row r="1236" spans="1:53" hidden="1" x14ac:dyDescent="0.25">
      <c r="A1236">
        <v>9</v>
      </c>
      <c r="B1236" t="str">
        <f t="shared" si="143"/>
        <v>BCR-4610</v>
      </c>
      <c r="C1236" s="2" t="s">
        <v>319</v>
      </c>
      <c r="D1236" s="2" t="str">
        <f t="shared" si="140"/>
        <v>4</v>
      </c>
      <c r="E1236" s="2" t="str">
        <f t="shared" si="141"/>
        <v>46</v>
      </c>
      <c r="F1236" s="2" t="str">
        <f t="shared" si="142"/>
        <v>461</v>
      </c>
      <c r="G1236" s="1" t="s">
        <v>682</v>
      </c>
      <c r="H1236" s="7">
        <v>0</v>
      </c>
      <c r="I1236" s="7"/>
      <c r="J1236" s="7">
        <v>0</v>
      </c>
      <c r="K1236" s="7">
        <v>0</v>
      </c>
      <c r="L1236" s="7">
        <v>0</v>
      </c>
      <c r="M1236" s="7"/>
      <c r="N1236" s="7">
        <v>0</v>
      </c>
      <c r="O1236" s="7">
        <v>0</v>
      </c>
      <c r="P1236" s="7">
        <v>0</v>
      </c>
      <c r="Q1236" s="7"/>
      <c r="R1236" s="7">
        <v>0</v>
      </c>
      <c r="S1236" s="7">
        <v>0</v>
      </c>
      <c r="T1236" s="7">
        <v>0</v>
      </c>
      <c r="U1236" s="7"/>
      <c r="V1236" s="7">
        <v>0</v>
      </c>
      <c r="W1236" s="7">
        <v>0</v>
      </c>
      <c r="X1236" s="7">
        <v>0</v>
      </c>
      <c r="Y1236" s="7"/>
      <c r="Z1236" s="7">
        <v>0</v>
      </c>
      <c r="AA1236" s="7">
        <v>0</v>
      </c>
      <c r="AB1236" s="7">
        <v>0</v>
      </c>
      <c r="AC1236" s="7"/>
      <c r="AD1236" s="7">
        <v>0</v>
      </c>
      <c r="AE1236" s="7">
        <v>0</v>
      </c>
      <c r="AF1236" s="7">
        <v>0</v>
      </c>
      <c r="AG1236" s="29">
        <v>0</v>
      </c>
      <c r="AH1236" s="7">
        <v>0</v>
      </c>
      <c r="AI1236" s="7">
        <v>0</v>
      </c>
      <c r="AJ1236" s="7">
        <v>0</v>
      </c>
      <c r="AK1236" s="29">
        <v>0</v>
      </c>
      <c r="AL1236" s="7">
        <v>0</v>
      </c>
      <c r="AM1236" s="105">
        <v>0</v>
      </c>
      <c r="AN1236" s="7">
        <v>0</v>
      </c>
      <c r="AO1236" s="11">
        <v>0</v>
      </c>
      <c r="AP1236" s="105">
        <v>0</v>
      </c>
      <c r="AQ1236" s="11">
        <v>0</v>
      </c>
      <c r="AR1236" s="11">
        <v>0</v>
      </c>
      <c r="AS1236" s="11">
        <v>0</v>
      </c>
      <c r="AT1236" s="11">
        <v>0</v>
      </c>
      <c r="AU1236" s="11">
        <v>0</v>
      </c>
      <c r="AV1236" s="11">
        <v>0</v>
      </c>
      <c r="AW1236" s="11">
        <v>0</v>
      </c>
      <c r="AX1236" s="11">
        <v>0</v>
      </c>
      <c r="AZ1236" s="11">
        <v>0</v>
      </c>
      <c r="BA1236" s="11">
        <v>0</v>
      </c>
    </row>
    <row r="1237" spans="1:53" hidden="1" x14ac:dyDescent="0.25">
      <c r="A1237">
        <v>9</v>
      </c>
      <c r="B1237" t="str">
        <f t="shared" si="143"/>
        <v>BCR-4620</v>
      </c>
      <c r="C1237" s="2" t="s">
        <v>319</v>
      </c>
      <c r="D1237" s="2" t="str">
        <f t="shared" si="140"/>
        <v>4</v>
      </c>
      <c r="E1237" s="2" t="str">
        <f t="shared" si="141"/>
        <v>46</v>
      </c>
      <c r="F1237" s="2" t="str">
        <f t="shared" si="142"/>
        <v>462</v>
      </c>
      <c r="G1237" s="1" t="s">
        <v>683</v>
      </c>
      <c r="H1237" s="7">
        <v>0</v>
      </c>
      <c r="I1237" s="7"/>
      <c r="J1237" s="7">
        <v>0</v>
      </c>
      <c r="K1237" s="7">
        <v>0</v>
      </c>
      <c r="L1237" s="7">
        <v>0</v>
      </c>
      <c r="M1237" s="7"/>
      <c r="N1237" s="7">
        <v>0</v>
      </c>
      <c r="O1237" s="7">
        <v>0</v>
      </c>
      <c r="P1237" s="7">
        <v>0</v>
      </c>
      <c r="Q1237" s="7"/>
      <c r="R1237" s="7">
        <v>0</v>
      </c>
      <c r="S1237" s="7">
        <v>0</v>
      </c>
      <c r="T1237" s="7">
        <v>0</v>
      </c>
      <c r="U1237" s="7"/>
      <c r="V1237" s="7">
        <v>0</v>
      </c>
      <c r="W1237" s="7">
        <v>0</v>
      </c>
      <c r="X1237" s="7">
        <v>0</v>
      </c>
      <c r="Y1237" s="7"/>
      <c r="Z1237" s="7">
        <v>0</v>
      </c>
      <c r="AA1237" s="7">
        <v>0</v>
      </c>
      <c r="AB1237" s="7">
        <v>0</v>
      </c>
      <c r="AC1237" s="7"/>
      <c r="AD1237" s="7">
        <v>0</v>
      </c>
      <c r="AE1237" s="7">
        <v>0</v>
      </c>
      <c r="AF1237" s="7">
        <v>0</v>
      </c>
      <c r="AG1237" s="29">
        <v>0</v>
      </c>
      <c r="AH1237" s="7">
        <v>0</v>
      </c>
      <c r="AI1237" s="7">
        <v>0</v>
      </c>
      <c r="AJ1237" s="7">
        <v>0</v>
      </c>
      <c r="AK1237" s="29">
        <v>0</v>
      </c>
      <c r="AL1237" s="7">
        <v>0</v>
      </c>
      <c r="AM1237" s="105">
        <v>0</v>
      </c>
      <c r="AN1237" s="7">
        <v>0</v>
      </c>
      <c r="AO1237" s="11">
        <v>0</v>
      </c>
      <c r="AP1237" s="105">
        <v>0</v>
      </c>
      <c r="AQ1237" s="11">
        <v>0</v>
      </c>
      <c r="AR1237" s="11">
        <v>0</v>
      </c>
      <c r="AS1237" s="11">
        <v>0</v>
      </c>
      <c r="AT1237" s="11">
        <v>0</v>
      </c>
      <c r="AU1237" s="11">
        <v>0</v>
      </c>
      <c r="AV1237" s="11">
        <v>0</v>
      </c>
      <c r="AW1237" s="11">
        <v>0</v>
      </c>
      <c r="AX1237" s="11">
        <v>0</v>
      </c>
      <c r="AZ1237" s="11">
        <v>0</v>
      </c>
      <c r="BA1237" s="11">
        <v>0</v>
      </c>
    </row>
    <row r="1238" spans="1:53" hidden="1" x14ac:dyDescent="0.25">
      <c r="A1238">
        <v>9</v>
      </c>
      <c r="B1238" t="str">
        <f t="shared" si="143"/>
        <v>BCR-4630</v>
      </c>
      <c r="C1238" s="2" t="s">
        <v>319</v>
      </c>
      <c r="D1238" s="2" t="str">
        <f t="shared" si="140"/>
        <v>4</v>
      </c>
      <c r="E1238" s="2" t="str">
        <f t="shared" si="141"/>
        <v>46</v>
      </c>
      <c r="F1238" s="2" t="str">
        <f t="shared" si="142"/>
        <v>463</v>
      </c>
      <c r="G1238" s="1" t="s">
        <v>684</v>
      </c>
      <c r="H1238" s="7">
        <v>0</v>
      </c>
      <c r="I1238" s="7"/>
      <c r="J1238" s="7">
        <v>0</v>
      </c>
      <c r="K1238" s="7">
        <v>0</v>
      </c>
      <c r="L1238" s="7">
        <v>0</v>
      </c>
      <c r="M1238" s="7"/>
      <c r="N1238" s="7">
        <v>0</v>
      </c>
      <c r="O1238" s="7">
        <v>0</v>
      </c>
      <c r="P1238" s="7">
        <v>0</v>
      </c>
      <c r="Q1238" s="7"/>
      <c r="R1238" s="7">
        <v>0</v>
      </c>
      <c r="S1238" s="7">
        <v>0</v>
      </c>
      <c r="T1238" s="7">
        <v>0</v>
      </c>
      <c r="U1238" s="7"/>
      <c r="V1238" s="7">
        <v>0</v>
      </c>
      <c r="W1238" s="7">
        <v>0</v>
      </c>
      <c r="X1238" s="7">
        <v>0</v>
      </c>
      <c r="Y1238" s="7"/>
      <c r="Z1238" s="7">
        <v>0</v>
      </c>
      <c r="AA1238" s="7">
        <v>0</v>
      </c>
      <c r="AB1238" s="7">
        <v>0</v>
      </c>
      <c r="AC1238" s="7"/>
      <c r="AD1238" s="7">
        <v>0</v>
      </c>
      <c r="AE1238" s="7">
        <v>0</v>
      </c>
      <c r="AF1238" s="7">
        <v>0</v>
      </c>
      <c r="AG1238" s="29">
        <v>0</v>
      </c>
      <c r="AH1238" s="7">
        <v>0</v>
      </c>
      <c r="AI1238" s="7">
        <v>0</v>
      </c>
      <c r="AJ1238" s="7">
        <v>0</v>
      </c>
      <c r="AK1238" s="29">
        <v>0</v>
      </c>
      <c r="AL1238" s="7">
        <v>0</v>
      </c>
      <c r="AM1238" s="105">
        <v>0</v>
      </c>
      <c r="AN1238" s="7">
        <v>0</v>
      </c>
      <c r="AO1238" s="11">
        <v>0</v>
      </c>
      <c r="AP1238" s="105">
        <v>0</v>
      </c>
      <c r="AQ1238" s="11">
        <v>0</v>
      </c>
      <c r="AR1238" s="11">
        <v>0</v>
      </c>
      <c r="AS1238" s="11">
        <v>0</v>
      </c>
      <c r="AT1238" s="11">
        <v>0</v>
      </c>
      <c r="AU1238" s="11">
        <v>0</v>
      </c>
      <c r="AV1238" s="11">
        <v>0</v>
      </c>
      <c r="AW1238" s="11">
        <v>0</v>
      </c>
      <c r="AX1238" s="11">
        <v>0</v>
      </c>
      <c r="AZ1238" s="11">
        <v>0</v>
      </c>
      <c r="BA1238" s="11">
        <v>0</v>
      </c>
    </row>
    <row r="1239" spans="1:53" hidden="1" x14ac:dyDescent="0.25">
      <c r="A1239">
        <v>9</v>
      </c>
      <c r="B1239" t="str">
        <f t="shared" si="143"/>
        <v>BCR-4640</v>
      </c>
      <c r="C1239" s="2" t="s">
        <v>319</v>
      </c>
      <c r="D1239" s="2" t="str">
        <f t="shared" si="140"/>
        <v>4</v>
      </c>
      <c r="E1239" s="2" t="str">
        <f t="shared" si="141"/>
        <v>46</v>
      </c>
      <c r="F1239" s="2" t="str">
        <f t="shared" si="142"/>
        <v>464</v>
      </c>
      <c r="G1239" s="1" t="s">
        <v>685</v>
      </c>
      <c r="H1239" s="7">
        <v>0</v>
      </c>
      <c r="I1239" s="7"/>
      <c r="J1239" s="7">
        <v>0</v>
      </c>
      <c r="K1239" s="7">
        <v>0</v>
      </c>
      <c r="L1239" s="7">
        <v>0</v>
      </c>
      <c r="M1239" s="7"/>
      <c r="N1239" s="7">
        <v>0</v>
      </c>
      <c r="O1239" s="7">
        <v>0</v>
      </c>
      <c r="P1239" s="7">
        <v>0</v>
      </c>
      <c r="Q1239" s="7"/>
      <c r="R1239" s="7">
        <v>0</v>
      </c>
      <c r="S1239" s="7">
        <v>0</v>
      </c>
      <c r="T1239" s="7">
        <v>0</v>
      </c>
      <c r="U1239" s="7"/>
      <c r="V1239" s="7">
        <v>0</v>
      </c>
      <c r="W1239" s="7">
        <v>0</v>
      </c>
      <c r="X1239" s="7">
        <v>0</v>
      </c>
      <c r="Y1239" s="7"/>
      <c r="Z1239" s="7">
        <v>0</v>
      </c>
      <c r="AA1239" s="7">
        <v>0</v>
      </c>
      <c r="AB1239" s="7">
        <v>0</v>
      </c>
      <c r="AC1239" s="7"/>
      <c r="AD1239" s="7">
        <v>0</v>
      </c>
      <c r="AE1239" s="7">
        <v>0</v>
      </c>
      <c r="AF1239" s="7">
        <v>0</v>
      </c>
      <c r="AG1239" s="29">
        <v>0</v>
      </c>
      <c r="AH1239" s="7">
        <v>0</v>
      </c>
      <c r="AI1239" s="7">
        <v>0</v>
      </c>
      <c r="AJ1239" s="7">
        <v>0</v>
      </c>
      <c r="AK1239" s="29">
        <v>0</v>
      </c>
      <c r="AL1239" s="7">
        <v>0</v>
      </c>
      <c r="AM1239" s="105">
        <v>0</v>
      </c>
      <c r="AN1239" s="7">
        <v>0</v>
      </c>
      <c r="AO1239" s="11">
        <v>0</v>
      </c>
      <c r="AP1239" s="105">
        <v>0</v>
      </c>
      <c r="AQ1239" s="11">
        <v>0</v>
      </c>
      <c r="AR1239" s="11">
        <v>0</v>
      </c>
      <c r="AS1239" s="11">
        <v>0</v>
      </c>
      <c r="AT1239" s="11">
        <v>0</v>
      </c>
      <c r="AU1239" s="11">
        <v>0</v>
      </c>
      <c r="AV1239" s="11">
        <v>0</v>
      </c>
      <c r="AW1239" s="11">
        <v>0</v>
      </c>
      <c r="AX1239" s="11">
        <v>0</v>
      </c>
      <c r="AZ1239" s="11">
        <v>0</v>
      </c>
      <c r="BA1239" s="11">
        <v>0</v>
      </c>
    </row>
    <row r="1240" spans="1:53" hidden="1" x14ac:dyDescent="0.25">
      <c r="A1240">
        <v>9</v>
      </c>
      <c r="B1240" t="str">
        <f t="shared" si="143"/>
        <v>BCR-4650</v>
      </c>
      <c r="C1240" s="2" t="s">
        <v>319</v>
      </c>
      <c r="D1240" s="2" t="str">
        <f t="shared" si="140"/>
        <v>4</v>
      </c>
      <c r="E1240" s="2" t="str">
        <f t="shared" si="141"/>
        <v>46</v>
      </c>
      <c r="F1240" s="2" t="str">
        <f t="shared" si="142"/>
        <v>465</v>
      </c>
      <c r="G1240" s="1" t="s">
        <v>686</v>
      </c>
      <c r="H1240" s="7">
        <v>0</v>
      </c>
      <c r="I1240" s="7"/>
      <c r="J1240" s="7">
        <v>0</v>
      </c>
      <c r="K1240" s="7">
        <v>0</v>
      </c>
      <c r="L1240" s="7">
        <v>0</v>
      </c>
      <c r="M1240" s="7"/>
      <c r="N1240" s="7">
        <v>0</v>
      </c>
      <c r="O1240" s="7">
        <v>0</v>
      </c>
      <c r="P1240" s="7">
        <v>0</v>
      </c>
      <c r="Q1240" s="7"/>
      <c r="R1240" s="7">
        <v>0</v>
      </c>
      <c r="S1240" s="7">
        <v>0</v>
      </c>
      <c r="T1240" s="7">
        <v>0</v>
      </c>
      <c r="U1240" s="7"/>
      <c r="V1240" s="7">
        <v>0</v>
      </c>
      <c r="W1240" s="7">
        <v>0</v>
      </c>
      <c r="X1240" s="7">
        <v>0</v>
      </c>
      <c r="Y1240" s="7"/>
      <c r="Z1240" s="7">
        <v>0</v>
      </c>
      <c r="AA1240" s="7">
        <v>0</v>
      </c>
      <c r="AB1240" s="7">
        <v>0</v>
      </c>
      <c r="AC1240" s="7"/>
      <c r="AD1240" s="7">
        <v>0</v>
      </c>
      <c r="AE1240" s="7">
        <v>0</v>
      </c>
      <c r="AF1240" s="7">
        <v>0</v>
      </c>
      <c r="AG1240" s="29">
        <v>0</v>
      </c>
      <c r="AH1240" s="7">
        <v>0</v>
      </c>
      <c r="AI1240" s="7">
        <v>0</v>
      </c>
      <c r="AJ1240" s="7">
        <v>0</v>
      </c>
      <c r="AK1240" s="29">
        <v>0</v>
      </c>
      <c r="AL1240" s="7">
        <v>0</v>
      </c>
      <c r="AM1240" s="105">
        <v>0</v>
      </c>
      <c r="AN1240" s="7">
        <v>0</v>
      </c>
      <c r="AO1240" s="11">
        <v>0</v>
      </c>
      <c r="AP1240" s="105">
        <v>0</v>
      </c>
      <c r="AQ1240" s="11">
        <v>0</v>
      </c>
      <c r="AR1240" s="11">
        <v>0</v>
      </c>
      <c r="AS1240" s="11">
        <v>0</v>
      </c>
      <c r="AT1240" s="11">
        <v>0</v>
      </c>
      <c r="AU1240" s="11">
        <v>0</v>
      </c>
      <c r="AV1240" s="11">
        <v>0</v>
      </c>
      <c r="AW1240" s="11">
        <v>0</v>
      </c>
      <c r="AX1240" s="11">
        <v>0</v>
      </c>
      <c r="AZ1240" s="11">
        <v>0</v>
      </c>
      <c r="BA1240" s="11">
        <v>0</v>
      </c>
    </row>
    <row r="1241" spans="1:53" hidden="1" x14ac:dyDescent="0.25">
      <c r="A1241">
        <v>9</v>
      </c>
      <c r="B1241" t="str">
        <f t="shared" si="143"/>
        <v>BCR-4660</v>
      </c>
      <c r="C1241" s="2" t="s">
        <v>319</v>
      </c>
      <c r="D1241" s="2" t="str">
        <f t="shared" si="140"/>
        <v>4</v>
      </c>
      <c r="E1241" s="2" t="str">
        <f t="shared" si="141"/>
        <v>46</v>
      </c>
      <c r="F1241" s="2" t="str">
        <f t="shared" si="142"/>
        <v>466</v>
      </c>
      <c r="G1241" s="1" t="s">
        <v>687</v>
      </c>
      <c r="H1241" s="7">
        <v>0</v>
      </c>
      <c r="I1241" s="7"/>
      <c r="J1241" s="7">
        <v>0</v>
      </c>
      <c r="K1241" s="7">
        <v>0</v>
      </c>
      <c r="L1241" s="7">
        <v>0</v>
      </c>
      <c r="M1241" s="7"/>
      <c r="N1241" s="7">
        <v>0</v>
      </c>
      <c r="O1241" s="7">
        <v>0</v>
      </c>
      <c r="P1241" s="7">
        <v>0</v>
      </c>
      <c r="Q1241" s="7"/>
      <c r="R1241" s="7">
        <v>0</v>
      </c>
      <c r="S1241" s="7">
        <v>0</v>
      </c>
      <c r="T1241" s="7">
        <v>0</v>
      </c>
      <c r="U1241" s="7"/>
      <c r="V1241" s="7">
        <v>0</v>
      </c>
      <c r="W1241" s="7">
        <v>0</v>
      </c>
      <c r="X1241" s="7">
        <v>0</v>
      </c>
      <c r="Y1241" s="7"/>
      <c r="Z1241" s="7">
        <v>0</v>
      </c>
      <c r="AA1241" s="7">
        <v>0</v>
      </c>
      <c r="AB1241" s="7">
        <v>0</v>
      </c>
      <c r="AC1241" s="7"/>
      <c r="AD1241" s="7">
        <v>0</v>
      </c>
      <c r="AE1241" s="7">
        <v>0</v>
      </c>
      <c r="AF1241" s="7">
        <v>0</v>
      </c>
      <c r="AG1241" s="29">
        <v>0</v>
      </c>
      <c r="AH1241" s="7">
        <v>0</v>
      </c>
      <c r="AI1241" s="7">
        <v>0</v>
      </c>
      <c r="AJ1241" s="7">
        <v>0</v>
      </c>
      <c r="AK1241" s="29">
        <v>0</v>
      </c>
      <c r="AL1241" s="7">
        <v>0</v>
      </c>
      <c r="AM1241" s="105">
        <v>0</v>
      </c>
      <c r="AN1241" s="7">
        <v>0</v>
      </c>
      <c r="AO1241" s="11">
        <v>0</v>
      </c>
      <c r="AP1241" s="105">
        <v>0</v>
      </c>
      <c r="AQ1241" s="11">
        <v>0</v>
      </c>
      <c r="AR1241" s="11">
        <v>0</v>
      </c>
      <c r="AS1241" s="11">
        <v>0</v>
      </c>
      <c r="AT1241" s="11">
        <v>0</v>
      </c>
      <c r="AU1241" s="11">
        <v>0</v>
      </c>
      <c r="AV1241" s="11">
        <v>0</v>
      </c>
      <c r="AW1241" s="11">
        <v>0</v>
      </c>
      <c r="AX1241" s="11">
        <v>0</v>
      </c>
      <c r="AZ1241" s="11">
        <v>0</v>
      </c>
      <c r="BA1241" s="11">
        <v>0</v>
      </c>
    </row>
    <row r="1242" spans="1:53" hidden="1" x14ac:dyDescent="0.25">
      <c r="A1242">
        <v>9</v>
      </c>
      <c r="B1242" t="str">
        <f t="shared" si="143"/>
        <v>BCR-4670</v>
      </c>
      <c r="C1242" s="2" t="s">
        <v>319</v>
      </c>
      <c r="D1242" s="2" t="str">
        <f t="shared" si="140"/>
        <v>4</v>
      </c>
      <c r="E1242" s="2" t="str">
        <f t="shared" si="141"/>
        <v>46</v>
      </c>
      <c r="F1242" s="2" t="str">
        <f t="shared" si="142"/>
        <v>467</v>
      </c>
      <c r="G1242" s="1" t="s">
        <v>689</v>
      </c>
      <c r="H1242" s="7">
        <v>0</v>
      </c>
      <c r="I1242" s="7"/>
      <c r="J1242" s="7">
        <v>0</v>
      </c>
      <c r="K1242" s="7">
        <v>0</v>
      </c>
      <c r="L1242" s="7">
        <v>0</v>
      </c>
      <c r="M1242" s="7"/>
      <c r="N1242" s="7">
        <v>0</v>
      </c>
      <c r="O1242" s="7">
        <v>0</v>
      </c>
      <c r="P1242" s="7">
        <v>0</v>
      </c>
      <c r="Q1242" s="7"/>
      <c r="R1242" s="7">
        <v>0</v>
      </c>
      <c r="S1242" s="7">
        <v>0</v>
      </c>
      <c r="T1242" s="7">
        <v>0</v>
      </c>
      <c r="U1242" s="7"/>
      <c r="V1242" s="7">
        <v>0</v>
      </c>
      <c r="W1242" s="7">
        <v>0</v>
      </c>
      <c r="X1242" s="7">
        <v>0</v>
      </c>
      <c r="Y1242" s="7"/>
      <c r="Z1242" s="7">
        <v>0</v>
      </c>
      <c r="AA1242" s="7">
        <v>0</v>
      </c>
      <c r="AB1242" s="7">
        <v>0</v>
      </c>
      <c r="AC1242" s="7"/>
      <c r="AD1242" s="7">
        <v>0</v>
      </c>
      <c r="AE1242" s="7">
        <v>0</v>
      </c>
      <c r="AF1242" s="7">
        <v>0</v>
      </c>
      <c r="AG1242" s="29">
        <v>0</v>
      </c>
      <c r="AH1242" s="7">
        <v>0</v>
      </c>
      <c r="AI1242" s="7">
        <v>0</v>
      </c>
      <c r="AJ1242" s="7">
        <v>0</v>
      </c>
      <c r="AK1242" s="29">
        <v>0</v>
      </c>
      <c r="AL1242" s="7">
        <v>0</v>
      </c>
      <c r="AM1242" s="105">
        <v>0</v>
      </c>
      <c r="AN1242" s="7">
        <v>0</v>
      </c>
      <c r="AO1242" s="11">
        <v>0</v>
      </c>
      <c r="AP1242" s="105">
        <v>0</v>
      </c>
      <c r="AQ1242" s="11">
        <v>0</v>
      </c>
      <c r="AR1242" s="11">
        <v>0</v>
      </c>
      <c r="AS1242" s="11">
        <v>0</v>
      </c>
      <c r="AT1242" s="11">
        <v>0</v>
      </c>
      <c r="AU1242" s="11">
        <v>0</v>
      </c>
      <c r="AV1242" s="11">
        <v>0</v>
      </c>
      <c r="AW1242" s="11">
        <v>0</v>
      </c>
      <c r="AX1242" s="11">
        <v>0</v>
      </c>
      <c r="AZ1242" s="11">
        <v>0</v>
      </c>
      <c r="BA1242" s="11">
        <v>0</v>
      </c>
    </row>
    <row r="1243" spans="1:53" hidden="1" x14ac:dyDescent="0.25">
      <c r="A1243">
        <v>9</v>
      </c>
      <c r="B1243" t="str">
        <f t="shared" si="143"/>
        <v>BCR-4710</v>
      </c>
      <c r="C1243" s="2" t="s">
        <v>319</v>
      </c>
      <c r="D1243" s="2" t="str">
        <f t="shared" si="140"/>
        <v>4</v>
      </c>
      <c r="E1243" s="2" t="str">
        <f t="shared" si="141"/>
        <v>47</v>
      </c>
      <c r="F1243" s="2" t="str">
        <f t="shared" si="142"/>
        <v>471</v>
      </c>
      <c r="G1243" s="1" t="s">
        <v>692</v>
      </c>
      <c r="H1243" s="7">
        <v>0</v>
      </c>
      <c r="I1243" s="7"/>
      <c r="J1243" s="7">
        <v>0</v>
      </c>
      <c r="K1243" s="7">
        <v>0</v>
      </c>
      <c r="L1243" s="7">
        <v>0</v>
      </c>
      <c r="M1243" s="7"/>
      <c r="N1243" s="7">
        <v>0</v>
      </c>
      <c r="O1243" s="7">
        <v>0</v>
      </c>
      <c r="P1243" s="7">
        <v>0</v>
      </c>
      <c r="Q1243" s="7"/>
      <c r="R1243" s="7">
        <v>0</v>
      </c>
      <c r="S1243" s="7">
        <v>0</v>
      </c>
      <c r="T1243" s="7">
        <v>0</v>
      </c>
      <c r="U1243" s="7"/>
      <c r="V1243" s="7">
        <v>0</v>
      </c>
      <c r="W1243" s="7">
        <v>0</v>
      </c>
      <c r="X1243" s="7">
        <v>0</v>
      </c>
      <c r="Y1243" s="7"/>
      <c r="Z1243" s="7">
        <v>0</v>
      </c>
      <c r="AA1243" s="7">
        <v>0</v>
      </c>
      <c r="AB1243" s="7">
        <v>0</v>
      </c>
      <c r="AC1243" s="7"/>
      <c r="AD1243" s="7">
        <v>0</v>
      </c>
      <c r="AE1243" s="7">
        <v>0</v>
      </c>
      <c r="AF1243" s="7">
        <v>0</v>
      </c>
      <c r="AG1243" s="29">
        <v>0</v>
      </c>
      <c r="AH1243" s="7">
        <v>0</v>
      </c>
      <c r="AI1243" s="7">
        <v>0</v>
      </c>
      <c r="AJ1243" s="7">
        <v>0</v>
      </c>
      <c r="AK1243" s="29">
        <v>0</v>
      </c>
      <c r="AL1243" s="7">
        <v>0</v>
      </c>
      <c r="AM1243" s="105">
        <v>0</v>
      </c>
      <c r="AN1243" s="7">
        <v>0</v>
      </c>
      <c r="AO1243" s="11">
        <v>0</v>
      </c>
      <c r="AP1243" s="105">
        <v>0</v>
      </c>
      <c r="AQ1243" s="11">
        <v>0</v>
      </c>
      <c r="AR1243" s="11">
        <v>0</v>
      </c>
      <c r="AS1243" s="11">
        <v>0</v>
      </c>
      <c r="AT1243" s="11">
        <v>0</v>
      </c>
      <c r="AU1243" s="11">
        <v>0</v>
      </c>
      <c r="AV1243" s="11">
        <v>0</v>
      </c>
      <c r="AW1243" s="11">
        <v>0</v>
      </c>
      <c r="AX1243" s="11">
        <v>0</v>
      </c>
      <c r="AZ1243" s="11">
        <v>0</v>
      </c>
      <c r="BA1243" s="11">
        <v>0</v>
      </c>
    </row>
    <row r="1244" spans="1:53" hidden="1" x14ac:dyDescent="0.25">
      <c r="A1244">
        <v>9</v>
      </c>
      <c r="B1244" t="str">
        <f t="shared" si="143"/>
        <v>BCR-4720</v>
      </c>
      <c r="C1244" s="2" t="s">
        <v>319</v>
      </c>
      <c r="D1244" s="2" t="str">
        <f t="shared" si="140"/>
        <v>4</v>
      </c>
      <c r="E1244" s="2" t="str">
        <f t="shared" si="141"/>
        <v>47</v>
      </c>
      <c r="F1244" s="2" t="str">
        <f t="shared" si="142"/>
        <v>472</v>
      </c>
      <c r="G1244" s="1" t="s">
        <v>693</v>
      </c>
      <c r="H1244" s="7">
        <v>0</v>
      </c>
      <c r="I1244" s="7"/>
      <c r="J1244" s="7">
        <v>0</v>
      </c>
      <c r="K1244" s="7">
        <v>0</v>
      </c>
      <c r="L1244" s="7">
        <v>0</v>
      </c>
      <c r="M1244" s="7"/>
      <c r="N1244" s="7">
        <v>0</v>
      </c>
      <c r="O1244" s="7">
        <v>0</v>
      </c>
      <c r="P1244" s="7">
        <v>0</v>
      </c>
      <c r="Q1244" s="7"/>
      <c r="R1244" s="7">
        <v>0</v>
      </c>
      <c r="S1244" s="7">
        <v>0</v>
      </c>
      <c r="T1244" s="7">
        <v>0</v>
      </c>
      <c r="U1244" s="7"/>
      <c r="V1244" s="7">
        <v>0</v>
      </c>
      <c r="W1244" s="7">
        <v>0</v>
      </c>
      <c r="X1244" s="7">
        <v>0</v>
      </c>
      <c r="Y1244" s="7"/>
      <c r="Z1244" s="7">
        <v>0</v>
      </c>
      <c r="AA1244" s="7">
        <v>0</v>
      </c>
      <c r="AB1244" s="7">
        <v>0</v>
      </c>
      <c r="AC1244" s="7"/>
      <c r="AD1244" s="7">
        <v>0</v>
      </c>
      <c r="AE1244" s="7">
        <v>0</v>
      </c>
      <c r="AF1244" s="7">
        <v>0</v>
      </c>
      <c r="AG1244" s="29">
        <v>0</v>
      </c>
      <c r="AH1244" s="7">
        <v>0</v>
      </c>
      <c r="AI1244" s="7">
        <v>0</v>
      </c>
      <c r="AJ1244" s="7">
        <v>0</v>
      </c>
      <c r="AK1244" s="29">
        <v>0</v>
      </c>
      <c r="AL1244" s="7">
        <v>0</v>
      </c>
      <c r="AM1244" s="105">
        <v>0</v>
      </c>
      <c r="AN1244" s="7">
        <v>0</v>
      </c>
      <c r="AO1244" s="11">
        <v>0</v>
      </c>
      <c r="AP1244" s="105">
        <v>0</v>
      </c>
      <c r="AQ1244" s="11">
        <v>0</v>
      </c>
      <c r="AR1244" s="11">
        <v>0</v>
      </c>
      <c r="AS1244" s="11">
        <v>0</v>
      </c>
      <c r="AT1244" s="11">
        <v>0</v>
      </c>
      <c r="AU1244" s="11">
        <v>0</v>
      </c>
      <c r="AV1244" s="11">
        <v>0</v>
      </c>
      <c r="AW1244" s="11">
        <v>0</v>
      </c>
      <c r="AX1244" s="11">
        <v>0</v>
      </c>
      <c r="AZ1244" s="11">
        <v>0</v>
      </c>
      <c r="BA1244" s="11">
        <v>0</v>
      </c>
    </row>
    <row r="1245" spans="1:53" hidden="1" x14ac:dyDescent="0.25">
      <c r="A1245">
        <v>9</v>
      </c>
      <c r="B1245" t="str">
        <f t="shared" si="143"/>
        <v>BCR-4730</v>
      </c>
      <c r="C1245" s="2" t="s">
        <v>319</v>
      </c>
      <c r="D1245" s="2" t="str">
        <f t="shared" si="140"/>
        <v>4</v>
      </c>
      <c r="E1245" s="2" t="str">
        <f t="shared" si="141"/>
        <v>47</v>
      </c>
      <c r="F1245" s="2" t="str">
        <f t="shared" si="142"/>
        <v>473</v>
      </c>
      <c r="G1245" s="1" t="s">
        <v>694</v>
      </c>
      <c r="H1245" s="7">
        <v>0</v>
      </c>
      <c r="I1245" s="7"/>
      <c r="J1245" s="7">
        <v>0</v>
      </c>
      <c r="K1245" s="7">
        <v>0</v>
      </c>
      <c r="L1245" s="7">
        <v>0</v>
      </c>
      <c r="M1245" s="7"/>
      <c r="N1245" s="7">
        <v>0</v>
      </c>
      <c r="O1245" s="7">
        <v>0</v>
      </c>
      <c r="P1245" s="7">
        <v>0</v>
      </c>
      <c r="Q1245" s="7"/>
      <c r="R1245" s="7">
        <v>0</v>
      </c>
      <c r="S1245" s="7">
        <v>0</v>
      </c>
      <c r="T1245" s="7">
        <v>0</v>
      </c>
      <c r="U1245" s="7"/>
      <c r="V1245" s="7">
        <v>0</v>
      </c>
      <c r="W1245" s="7">
        <v>0</v>
      </c>
      <c r="X1245" s="7">
        <v>0</v>
      </c>
      <c r="Y1245" s="7"/>
      <c r="Z1245" s="7">
        <v>0</v>
      </c>
      <c r="AA1245" s="7">
        <v>0</v>
      </c>
      <c r="AB1245" s="7">
        <v>0</v>
      </c>
      <c r="AC1245" s="7"/>
      <c r="AD1245" s="7">
        <v>0</v>
      </c>
      <c r="AE1245" s="7">
        <v>0</v>
      </c>
      <c r="AF1245" s="7">
        <v>0</v>
      </c>
      <c r="AG1245" s="29">
        <v>0</v>
      </c>
      <c r="AH1245" s="7">
        <v>0</v>
      </c>
      <c r="AI1245" s="7">
        <v>0</v>
      </c>
      <c r="AJ1245" s="7">
        <v>0</v>
      </c>
      <c r="AK1245" s="29">
        <v>0</v>
      </c>
      <c r="AL1245" s="7">
        <v>0</v>
      </c>
      <c r="AM1245" s="105">
        <v>0</v>
      </c>
      <c r="AN1245" s="7">
        <v>0</v>
      </c>
      <c r="AO1245" s="11">
        <v>0</v>
      </c>
      <c r="AP1245" s="105">
        <v>0</v>
      </c>
      <c r="AQ1245" s="11">
        <v>0</v>
      </c>
      <c r="AR1245" s="11">
        <v>0</v>
      </c>
      <c r="AS1245" s="11">
        <v>0</v>
      </c>
      <c r="AT1245" s="11">
        <v>0</v>
      </c>
      <c r="AU1245" s="11">
        <v>0</v>
      </c>
      <c r="AV1245" s="11">
        <v>0</v>
      </c>
      <c r="AW1245" s="11">
        <v>0</v>
      </c>
      <c r="AX1245" s="11">
        <v>0</v>
      </c>
      <c r="AZ1245" s="11">
        <v>0</v>
      </c>
      <c r="BA1245" s="11">
        <v>0</v>
      </c>
    </row>
    <row r="1246" spans="1:53" hidden="1" x14ac:dyDescent="0.25">
      <c r="A1246">
        <v>9</v>
      </c>
      <c r="B1246" t="str">
        <f t="shared" si="143"/>
        <v>BCR-4740</v>
      </c>
      <c r="C1246" s="2" t="s">
        <v>319</v>
      </c>
      <c r="D1246" s="2" t="str">
        <f t="shared" si="140"/>
        <v>4</v>
      </c>
      <c r="E1246" s="2" t="str">
        <f t="shared" si="141"/>
        <v>47</v>
      </c>
      <c r="F1246" s="2" t="str">
        <f t="shared" si="142"/>
        <v>474</v>
      </c>
      <c r="G1246" s="1" t="s">
        <v>695</v>
      </c>
      <c r="H1246" s="7">
        <v>5148</v>
      </c>
      <c r="I1246" s="7"/>
      <c r="J1246" s="7">
        <v>5211.5380500000001</v>
      </c>
      <c r="K1246" s="7">
        <v>5211.5380500000001</v>
      </c>
      <c r="L1246" s="7">
        <v>4964</v>
      </c>
      <c r="M1246" s="7"/>
      <c r="N1246" s="7">
        <v>7831.0591199999999</v>
      </c>
      <c r="O1246" s="7">
        <v>7831.0591199999999</v>
      </c>
      <c r="P1246" s="7">
        <v>4964</v>
      </c>
      <c r="Q1246" s="7"/>
      <c r="R1246" s="7">
        <v>4787.3444799999997</v>
      </c>
      <c r="S1246" s="7">
        <v>4787.3444799999997</v>
      </c>
      <c r="T1246" s="7">
        <v>5913</v>
      </c>
      <c r="U1246" s="7"/>
      <c r="V1246" s="7">
        <v>2943.19929</v>
      </c>
      <c r="W1246" s="7">
        <v>3400.2860500000002</v>
      </c>
      <c r="X1246" s="7">
        <v>3300</v>
      </c>
      <c r="Y1246" s="7"/>
      <c r="Z1246" s="7">
        <v>3934.4897999999998</v>
      </c>
      <c r="AA1246" s="7">
        <v>3934.4897999999998</v>
      </c>
      <c r="AB1246" s="7">
        <v>3673</v>
      </c>
      <c r="AC1246" s="7"/>
      <c r="AD1246" s="7">
        <v>3464.61645</v>
      </c>
      <c r="AE1246" s="7">
        <v>3455.5386899999999</v>
      </c>
      <c r="AF1246" s="7">
        <v>3800</v>
      </c>
      <c r="AG1246" s="29">
        <v>3179.2369600000002</v>
      </c>
      <c r="AH1246" s="7">
        <v>3179.2369600000002</v>
      </c>
      <c r="AI1246" s="7">
        <v>3179.2369600000002</v>
      </c>
      <c r="AJ1246" s="7">
        <v>3400</v>
      </c>
      <c r="AK1246" s="29">
        <v>3207.7353899999998</v>
      </c>
      <c r="AL1246" s="7">
        <v>3207.7353899999998</v>
      </c>
      <c r="AM1246" s="105">
        <v>3207.7353899999998</v>
      </c>
      <c r="AN1246" s="7">
        <v>3400</v>
      </c>
      <c r="AO1246" s="11">
        <v>1647.1118300000001</v>
      </c>
      <c r="AP1246" s="105">
        <v>1647.1118300000001</v>
      </c>
      <c r="AQ1246" s="11">
        <v>1647.1118300000001</v>
      </c>
      <c r="AR1246" s="11">
        <v>3400</v>
      </c>
      <c r="AS1246" s="11">
        <v>5158.8878500000001</v>
      </c>
      <c r="AT1246" s="11">
        <v>5158.8878500000001</v>
      </c>
      <c r="AU1246" s="11">
        <v>5158.8878500000001</v>
      </c>
      <c r="AV1246" s="11">
        <v>3400</v>
      </c>
      <c r="AW1246" s="11">
        <v>0</v>
      </c>
      <c r="AX1246" s="11">
        <v>0</v>
      </c>
      <c r="AZ1246" s="11">
        <v>0</v>
      </c>
      <c r="BA1246" s="11">
        <v>0</v>
      </c>
    </row>
    <row r="1247" spans="1:53" hidden="1" x14ac:dyDescent="0.25">
      <c r="A1247">
        <v>9</v>
      </c>
      <c r="B1247" t="str">
        <f t="shared" si="143"/>
        <v>BCR-4750</v>
      </c>
      <c r="C1247" s="2" t="s">
        <v>319</v>
      </c>
      <c r="D1247" s="2" t="str">
        <f t="shared" si="140"/>
        <v>4</v>
      </c>
      <c r="E1247" s="2" t="str">
        <f t="shared" si="141"/>
        <v>47</v>
      </c>
      <c r="F1247" s="2" t="str">
        <f t="shared" si="142"/>
        <v>475</v>
      </c>
      <c r="G1247" s="1" t="s">
        <v>696</v>
      </c>
      <c r="H1247" s="7">
        <v>0</v>
      </c>
      <c r="I1247" s="7"/>
      <c r="J1247" s="7">
        <v>0</v>
      </c>
      <c r="K1247" s="7">
        <v>0</v>
      </c>
      <c r="L1247" s="7">
        <v>0</v>
      </c>
      <c r="M1247" s="7"/>
      <c r="N1247" s="7">
        <v>0</v>
      </c>
      <c r="O1247" s="7">
        <v>0</v>
      </c>
      <c r="P1247" s="7">
        <v>0</v>
      </c>
      <c r="Q1247" s="7"/>
      <c r="R1247" s="7">
        <v>0</v>
      </c>
      <c r="S1247" s="7">
        <v>0</v>
      </c>
      <c r="T1247" s="7">
        <v>0</v>
      </c>
      <c r="U1247" s="7"/>
      <c r="V1247" s="7">
        <v>0</v>
      </c>
      <c r="W1247" s="7">
        <v>0</v>
      </c>
      <c r="X1247" s="7">
        <v>0</v>
      </c>
      <c r="Y1247" s="7"/>
      <c r="Z1247" s="7">
        <v>0</v>
      </c>
      <c r="AA1247" s="7">
        <v>0</v>
      </c>
      <c r="AB1247" s="7">
        <v>0</v>
      </c>
      <c r="AC1247" s="7"/>
      <c r="AD1247" s="7">
        <v>0</v>
      </c>
      <c r="AE1247" s="7">
        <v>0</v>
      </c>
      <c r="AF1247" s="7">
        <v>0</v>
      </c>
      <c r="AG1247" s="29">
        <v>0</v>
      </c>
      <c r="AH1247" s="7">
        <v>0</v>
      </c>
      <c r="AI1247" s="7">
        <v>0</v>
      </c>
      <c r="AJ1247" s="7">
        <v>0</v>
      </c>
      <c r="AK1247" s="29">
        <v>0</v>
      </c>
      <c r="AL1247" s="7">
        <v>0</v>
      </c>
      <c r="AM1247" s="105">
        <v>0</v>
      </c>
      <c r="AN1247" s="7">
        <v>0</v>
      </c>
      <c r="AO1247" s="11">
        <v>0</v>
      </c>
      <c r="AP1247" s="105">
        <v>0</v>
      </c>
      <c r="AQ1247" s="11">
        <v>0</v>
      </c>
      <c r="AR1247" s="11">
        <v>0</v>
      </c>
      <c r="AS1247" s="11">
        <v>0</v>
      </c>
      <c r="AT1247" s="11">
        <v>0</v>
      </c>
      <c r="AU1247" s="11">
        <v>0</v>
      </c>
      <c r="AV1247" s="11">
        <v>0</v>
      </c>
      <c r="AW1247" s="11">
        <v>0</v>
      </c>
      <c r="AX1247" s="11">
        <v>0</v>
      </c>
      <c r="AZ1247" s="11">
        <v>0</v>
      </c>
      <c r="BA1247" s="11">
        <v>0</v>
      </c>
    </row>
    <row r="1248" spans="1:53" hidden="1" x14ac:dyDescent="0.25">
      <c r="A1248">
        <v>9</v>
      </c>
      <c r="B1248" t="str">
        <f t="shared" si="143"/>
        <v>BCR-4760</v>
      </c>
      <c r="C1248" s="2" t="s">
        <v>319</v>
      </c>
      <c r="D1248" s="2" t="str">
        <f t="shared" ref="D1248:D1256" si="144">LEFT($G1248,1)</f>
        <v>4</v>
      </c>
      <c r="E1248" s="2" t="str">
        <f t="shared" ref="E1248:E1256" si="145">LEFT($G1248,2)</f>
        <v>47</v>
      </c>
      <c r="F1248" s="2" t="str">
        <f t="shared" ref="F1248:F1256" si="146">LEFT($G1248,3)</f>
        <v>476</v>
      </c>
      <c r="G1248" s="1" t="s">
        <v>697</v>
      </c>
      <c r="H1248" s="7">
        <v>0</v>
      </c>
      <c r="I1248" s="7"/>
      <c r="J1248" s="7">
        <v>0</v>
      </c>
      <c r="K1248" s="7">
        <v>0</v>
      </c>
      <c r="L1248" s="7">
        <v>0</v>
      </c>
      <c r="M1248" s="7"/>
      <c r="N1248" s="7">
        <v>0</v>
      </c>
      <c r="O1248" s="7">
        <v>0</v>
      </c>
      <c r="P1248" s="7">
        <v>0</v>
      </c>
      <c r="Q1248" s="7"/>
      <c r="R1248" s="7">
        <v>0</v>
      </c>
      <c r="S1248" s="7">
        <v>0</v>
      </c>
      <c r="T1248" s="7">
        <v>0</v>
      </c>
      <c r="U1248" s="7"/>
      <c r="V1248" s="7">
        <v>0</v>
      </c>
      <c r="W1248" s="7">
        <v>0</v>
      </c>
      <c r="X1248" s="7">
        <v>0</v>
      </c>
      <c r="Y1248" s="7"/>
      <c r="Z1248" s="7">
        <v>0</v>
      </c>
      <c r="AA1248" s="7">
        <v>0</v>
      </c>
      <c r="AB1248" s="7">
        <v>0</v>
      </c>
      <c r="AC1248" s="7"/>
      <c r="AD1248" s="7">
        <v>0</v>
      </c>
      <c r="AE1248" s="7">
        <v>0</v>
      </c>
      <c r="AF1248" s="7">
        <v>0</v>
      </c>
      <c r="AG1248" s="29">
        <v>0</v>
      </c>
      <c r="AH1248" s="7">
        <v>0</v>
      </c>
      <c r="AI1248" s="7">
        <v>0</v>
      </c>
      <c r="AJ1248" s="7">
        <v>0</v>
      </c>
      <c r="AK1248" s="29">
        <v>0</v>
      </c>
      <c r="AL1248" s="7">
        <v>0</v>
      </c>
      <c r="AM1248" s="105">
        <v>0</v>
      </c>
      <c r="AN1248" s="7">
        <v>0</v>
      </c>
      <c r="AO1248" s="11">
        <v>0</v>
      </c>
      <c r="AP1248" s="105">
        <v>0</v>
      </c>
      <c r="AQ1248" s="11">
        <v>0</v>
      </c>
      <c r="AR1248" s="11">
        <v>0</v>
      </c>
      <c r="AS1248" s="11">
        <v>0</v>
      </c>
      <c r="AT1248" s="11">
        <v>0</v>
      </c>
      <c r="AU1248" s="11">
        <v>0</v>
      </c>
      <c r="AV1248" s="11">
        <v>0</v>
      </c>
      <c r="AW1248" s="11">
        <v>0</v>
      </c>
      <c r="AX1248" s="11">
        <v>0</v>
      </c>
      <c r="AZ1248" s="11">
        <v>0</v>
      </c>
      <c r="BA1248" s="11">
        <v>0</v>
      </c>
    </row>
    <row r="1249" spans="1:53" hidden="1" x14ac:dyDescent="0.25">
      <c r="A1249">
        <v>9</v>
      </c>
      <c r="B1249" t="str">
        <f t="shared" si="143"/>
        <v>BCR-4770</v>
      </c>
      <c r="C1249" s="2" t="s">
        <v>319</v>
      </c>
      <c r="D1249" s="2" t="str">
        <f t="shared" si="144"/>
        <v>4</v>
      </c>
      <c r="E1249" s="2" t="str">
        <f t="shared" si="145"/>
        <v>47</v>
      </c>
      <c r="F1249" s="2" t="str">
        <f t="shared" si="146"/>
        <v>477</v>
      </c>
      <c r="G1249" s="1" t="s">
        <v>698</v>
      </c>
      <c r="H1249" s="7">
        <v>0</v>
      </c>
      <c r="I1249" s="7"/>
      <c r="J1249" s="7">
        <v>0</v>
      </c>
      <c r="K1249" s="7">
        <v>0</v>
      </c>
      <c r="L1249" s="7">
        <v>0</v>
      </c>
      <c r="M1249" s="7"/>
      <c r="N1249" s="7">
        <v>0</v>
      </c>
      <c r="O1249" s="7">
        <v>0</v>
      </c>
      <c r="P1249" s="7">
        <v>0</v>
      </c>
      <c r="Q1249" s="7"/>
      <c r="R1249" s="7">
        <v>0</v>
      </c>
      <c r="S1249" s="7">
        <v>0</v>
      </c>
      <c r="T1249" s="7">
        <v>0</v>
      </c>
      <c r="U1249" s="7"/>
      <c r="V1249" s="7">
        <v>0</v>
      </c>
      <c r="W1249" s="7">
        <v>0</v>
      </c>
      <c r="X1249" s="7">
        <v>0</v>
      </c>
      <c r="Y1249" s="7"/>
      <c r="Z1249" s="7">
        <v>0</v>
      </c>
      <c r="AA1249" s="7">
        <v>0</v>
      </c>
      <c r="AB1249" s="7">
        <v>0</v>
      </c>
      <c r="AC1249" s="7"/>
      <c r="AD1249" s="7">
        <v>0</v>
      </c>
      <c r="AE1249" s="7">
        <v>0</v>
      </c>
      <c r="AF1249" s="7">
        <v>0</v>
      </c>
      <c r="AG1249" s="29">
        <v>0</v>
      </c>
      <c r="AH1249" s="7">
        <v>0</v>
      </c>
      <c r="AI1249" s="7">
        <v>0</v>
      </c>
      <c r="AJ1249" s="7">
        <v>0</v>
      </c>
      <c r="AK1249" s="29">
        <v>0</v>
      </c>
      <c r="AL1249" s="7">
        <v>0</v>
      </c>
      <c r="AM1249" s="105">
        <v>0</v>
      </c>
      <c r="AN1249" s="7">
        <v>0</v>
      </c>
      <c r="AO1249" s="11">
        <v>0</v>
      </c>
      <c r="AP1249" s="105">
        <v>0</v>
      </c>
      <c r="AQ1249" s="11">
        <v>0</v>
      </c>
      <c r="AR1249" s="11">
        <v>0</v>
      </c>
      <c r="AS1249" s="11">
        <v>0</v>
      </c>
      <c r="AT1249" s="11">
        <v>0</v>
      </c>
      <c r="AU1249" s="11">
        <v>0</v>
      </c>
      <c r="AV1249" s="11">
        <v>0</v>
      </c>
      <c r="AW1249" s="11">
        <v>0</v>
      </c>
      <c r="AX1249" s="11">
        <v>0</v>
      </c>
      <c r="AZ1249" s="11">
        <v>0</v>
      </c>
      <c r="BA1249" s="11">
        <v>0</v>
      </c>
    </row>
    <row r="1250" spans="1:53" hidden="1" x14ac:dyDescent="0.25">
      <c r="A1250">
        <v>9</v>
      </c>
      <c r="B1250" t="str">
        <f t="shared" si="143"/>
        <v>BCR-4780</v>
      </c>
      <c r="C1250" s="2" t="s">
        <v>319</v>
      </c>
      <c r="D1250" s="2" t="str">
        <f t="shared" si="144"/>
        <v>4</v>
      </c>
      <c r="E1250" s="2" t="str">
        <f t="shared" si="145"/>
        <v>47</v>
      </c>
      <c r="F1250" s="2" t="str">
        <f t="shared" si="146"/>
        <v>478</v>
      </c>
      <c r="G1250" s="1" t="s">
        <v>699</v>
      </c>
      <c r="H1250" s="7">
        <v>0</v>
      </c>
      <c r="I1250" s="7"/>
      <c r="J1250" s="7">
        <v>0</v>
      </c>
      <c r="K1250" s="7">
        <v>0</v>
      </c>
      <c r="L1250" s="7">
        <v>0</v>
      </c>
      <c r="M1250" s="7"/>
      <c r="N1250" s="7">
        <v>0</v>
      </c>
      <c r="O1250" s="7">
        <v>0</v>
      </c>
      <c r="P1250" s="7">
        <v>0</v>
      </c>
      <c r="Q1250" s="7"/>
      <c r="R1250" s="7">
        <v>0</v>
      </c>
      <c r="S1250" s="7">
        <v>0</v>
      </c>
      <c r="T1250" s="7">
        <v>0</v>
      </c>
      <c r="U1250" s="7"/>
      <c r="V1250" s="7">
        <v>0</v>
      </c>
      <c r="W1250" s="7">
        <v>0</v>
      </c>
      <c r="X1250" s="7">
        <v>0</v>
      </c>
      <c r="Y1250" s="7"/>
      <c r="Z1250" s="7">
        <v>0</v>
      </c>
      <c r="AA1250" s="7">
        <v>0</v>
      </c>
      <c r="AB1250" s="7">
        <v>0</v>
      </c>
      <c r="AC1250" s="7"/>
      <c r="AD1250" s="7">
        <v>0</v>
      </c>
      <c r="AE1250" s="7">
        <v>0</v>
      </c>
      <c r="AF1250" s="7">
        <v>0</v>
      </c>
      <c r="AG1250" s="29">
        <v>0</v>
      </c>
      <c r="AH1250" s="7">
        <v>0</v>
      </c>
      <c r="AI1250" s="7">
        <v>0</v>
      </c>
      <c r="AJ1250" s="7">
        <v>0</v>
      </c>
      <c r="AK1250" s="29">
        <v>0</v>
      </c>
      <c r="AL1250" s="7">
        <v>0</v>
      </c>
      <c r="AM1250" s="105">
        <v>0</v>
      </c>
      <c r="AN1250" s="7">
        <v>0</v>
      </c>
      <c r="AO1250" s="11">
        <v>0</v>
      </c>
      <c r="AP1250" s="105">
        <v>0</v>
      </c>
      <c r="AQ1250" s="11">
        <v>0</v>
      </c>
      <c r="AR1250" s="11">
        <v>0</v>
      </c>
      <c r="AS1250" s="11">
        <v>0</v>
      </c>
      <c r="AT1250" s="11">
        <v>0</v>
      </c>
      <c r="AU1250" s="11">
        <v>0</v>
      </c>
      <c r="AV1250" s="11">
        <v>0</v>
      </c>
      <c r="AW1250" s="11">
        <v>0</v>
      </c>
      <c r="AX1250" s="11">
        <v>0</v>
      </c>
      <c r="AZ1250" s="11">
        <v>0</v>
      </c>
      <c r="BA1250" s="11">
        <v>0</v>
      </c>
    </row>
    <row r="1251" spans="1:53" hidden="1" x14ac:dyDescent="0.25">
      <c r="A1251">
        <v>9</v>
      </c>
      <c r="B1251" t="str">
        <f t="shared" si="143"/>
        <v>BCR-4811</v>
      </c>
      <c r="C1251" s="2" t="s">
        <v>319</v>
      </c>
      <c r="D1251" s="2" t="str">
        <f t="shared" si="144"/>
        <v>4</v>
      </c>
      <c r="E1251" s="2" t="str">
        <f t="shared" si="145"/>
        <v>48</v>
      </c>
      <c r="F1251" s="2" t="str">
        <f t="shared" si="146"/>
        <v>481</v>
      </c>
      <c r="G1251" s="1" t="s">
        <v>701</v>
      </c>
      <c r="H1251" s="7">
        <v>0</v>
      </c>
      <c r="I1251" s="7"/>
      <c r="J1251" s="7">
        <v>0</v>
      </c>
      <c r="K1251" s="7">
        <v>0</v>
      </c>
      <c r="L1251" s="7">
        <v>0</v>
      </c>
      <c r="M1251" s="7"/>
      <c r="N1251" s="7">
        <v>0</v>
      </c>
      <c r="O1251" s="7">
        <v>0</v>
      </c>
      <c r="P1251" s="7">
        <v>0</v>
      </c>
      <c r="Q1251" s="7"/>
      <c r="R1251" s="7">
        <v>0</v>
      </c>
      <c r="S1251" s="7">
        <v>0</v>
      </c>
      <c r="T1251" s="7">
        <v>0</v>
      </c>
      <c r="U1251" s="7"/>
      <c r="V1251" s="7">
        <v>0</v>
      </c>
      <c r="W1251" s="7">
        <v>0</v>
      </c>
      <c r="X1251" s="7">
        <v>0</v>
      </c>
      <c r="Y1251" s="7"/>
      <c r="Z1251" s="7">
        <v>0</v>
      </c>
      <c r="AA1251" s="7">
        <v>0</v>
      </c>
      <c r="AB1251" s="7">
        <v>0</v>
      </c>
      <c r="AC1251" s="7"/>
      <c r="AD1251" s="7">
        <v>0</v>
      </c>
      <c r="AE1251" s="7">
        <v>0</v>
      </c>
      <c r="AF1251" s="7">
        <v>0</v>
      </c>
      <c r="AG1251" s="29">
        <v>0</v>
      </c>
      <c r="AH1251" s="7">
        <v>0</v>
      </c>
      <c r="AI1251" s="7">
        <v>0</v>
      </c>
      <c r="AJ1251" s="7">
        <v>0</v>
      </c>
      <c r="AK1251" s="29">
        <v>0</v>
      </c>
      <c r="AL1251" s="7">
        <v>0</v>
      </c>
      <c r="AM1251" s="105">
        <v>0</v>
      </c>
      <c r="AN1251" s="7">
        <v>0</v>
      </c>
      <c r="AO1251" s="11">
        <v>0</v>
      </c>
      <c r="AP1251" s="105">
        <v>0</v>
      </c>
      <c r="AQ1251" s="11">
        <v>0</v>
      </c>
      <c r="AR1251" s="11">
        <v>0</v>
      </c>
      <c r="AS1251" s="11">
        <v>0</v>
      </c>
      <c r="AT1251" s="11">
        <v>0</v>
      </c>
      <c r="AU1251" s="11">
        <v>0</v>
      </c>
      <c r="AV1251" s="11">
        <v>0</v>
      </c>
      <c r="AW1251" s="11">
        <v>0</v>
      </c>
      <c r="AX1251" s="11">
        <v>0</v>
      </c>
      <c r="AZ1251" s="11">
        <v>0</v>
      </c>
      <c r="BA1251" s="11">
        <v>0</v>
      </c>
    </row>
    <row r="1252" spans="1:53" hidden="1" x14ac:dyDescent="0.25">
      <c r="A1252">
        <v>9</v>
      </c>
      <c r="B1252" t="str">
        <f t="shared" si="143"/>
        <v>BCR-4812</v>
      </c>
      <c r="C1252" s="2" t="s">
        <v>319</v>
      </c>
      <c r="D1252" s="2" t="str">
        <f t="shared" si="144"/>
        <v>4</v>
      </c>
      <c r="E1252" s="2" t="str">
        <f t="shared" si="145"/>
        <v>48</v>
      </c>
      <c r="F1252" s="2" t="str">
        <f t="shared" si="146"/>
        <v>481</v>
      </c>
      <c r="G1252" s="1" t="s">
        <v>702</v>
      </c>
      <c r="H1252" s="7">
        <v>0</v>
      </c>
      <c r="I1252" s="7"/>
      <c r="J1252" s="7">
        <v>0</v>
      </c>
      <c r="K1252" s="7">
        <v>0</v>
      </c>
      <c r="L1252" s="7">
        <v>0</v>
      </c>
      <c r="M1252" s="7"/>
      <c r="N1252" s="7">
        <v>0</v>
      </c>
      <c r="O1252" s="7">
        <v>0</v>
      </c>
      <c r="P1252" s="7">
        <v>0</v>
      </c>
      <c r="Q1252" s="7"/>
      <c r="R1252" s="7">
        <v>0</v>
      </c>
      <c r="S1252" s="7">
        <v>0</v>
      </c>
      <c r="T1252" s="7">
        <v>0</v>
      </c>
      <c r="U1252" s="7"/>
      <c r="V1252" s="7">
        <v>0</v>
      </c>
      <c r="W1252" s="7">
        <v>0</v>
      </c>
      <c r="X1252" s="7">
        <v>0</v>
      </c>
      <c r="Y1252" s="7"/>
      <c r="Z1252" s="7">
        <v>0</v>
      </c>
      <c r="AA1252" s="7">
        <v>0</v>
      </c>
      <c r="AB1252" s="7">
        <v>0</v>
      </c>
      <c r="AC1252" s="7"/>
      <c r="AD1252" s="7">
        <v>0</v>
      </c>
      <c r="AE1252" s="7">
        <v>0</v>
      </c>
      <c r="AF1252" s="7">
        <v>0</v>
      </c>
      <c r="AG1252" s="29">
        <v>0</v>
      </c>
      <c r="AH1252" s="7">
        <v>0</v>
      </c>
      <c r="AI1252" s="7">
        <v>0</v>
      </c>
      <c r="AJ1252" s="7">
        <v>0</v>
      </c>
      <c r="AK1252" s="29">
        <v>0</v>
      </c>
      <c r="AL1252" s="7">
        <v>0</v>
      </c>
      <c r="AM1252" s="105">
        <v>0</v>
      </c>
      <c r="AN1252" s="7">
        <v>0</v>
      </c>
      <c r="AO1252" s="11">
        <v>0</v>
      </c>
      <c r="AP1252" s="105">
        <v>0</v>
      </c>
      <c r="AQ1252" s="11">
        <v>0</v>
      </c>
      <c r="AR1252" s="11">
        <v>0</v>
      </c>
      <c r="AS1252" s="11">
        <v>0</v>
      </c>
      <c r="AT1252" s="11">
        <v>0</v>
      </c>
      <c r="AU1252" s="11">
        <v>0</v>
      </c>
      <c r="AV1252" s="11">
        <v>0</v>
      </c>
      <c r="AW1252" s="11">
        <v>0</v>
      </c>
      <c r="AX1252" s="11">
        <v>0</v>
      </c>
      <c r="AZ1252" s="11">
        <v>0</v>
      </c>
      <c r="BA1252" s="11">
        <v>0</v>
      </c>
    </row>
    <row r="1253" spans="1:53" hidden="1" x14ac:dyDescent="0.25">
      <c r="A1253">
        <v>9</v>
      </c>
      <c r="B1253" t="str">
        <f t="shared" si="143"/>
        <v>BCR-4821</v>
      </c>
      <c r="C1253" s="2" t="s">
        <v>319</v>
      </c>
      <c r="D1253" s="2" t="str">
        <f t="shared" si="144"/>
        <v>4</v>
      </c>
      <c r="E1253" s="2" t="str">
        <f t="shared" si="145"/>
        <v>48</v>
      </c>
      <c r="F1253" s="2" t="str">
        <f t="shared" si="146"/>
        <v>482</v>
      </c>
      <c r="G1253" s="1" t="s">
        <v>703</v>
      </c>
      <c r="H1253" s="7">
        <v>0</v>
      </c>
      <c r="I1253" s="7"/>
      <c r="J1253" s="7">
        <v>0</v>
      </c>
      <c r="K1253" s="7">
        <v>0</v>
      </c>
      <c r="L1253" s="7">
        <v>0</v>
      </c>
      <c r="M1253" s="7"/>
      <c r="N1253" s="7">
        <v>0</v>
      </c>
      <c r="O1253" s="7">
        <v>0</v>
      </c>
      <c r="P1253" s="7">
        <v>0</v>
      </c>
      <c r="Q1253" s="7"/>
      <c r="R1253" s="7">
        <v>0</v>
      </c>
      <c r="S1253" s="7">
        <v>0</v>
      </c>
      <c r="T1253" s="7">
        <v>0</v>
      </c>
      <c r="U1253" s="7"/>
      <c r="V1253" s="7">
        <v>0</v>
      </c>
      <c r="W1253" s="7">
        <v>0</v>
      </c>
      <c r="X1253" s="7">
        <v>0</v>
      </c>
      <c r="Y1253" s="7"/>
      <c r="Z1253" s="7">
        <v>0</v>
      </c>
      <c r="AA1253" s="7">
        <v>0</v>
      </c>
      <c r="AB1253" s="7">
        <v>0</v>
      </c>
      <c r="AC1253" s="7"/>
      <c r="AD1253" s="7">
        <v>0</v>
      </c>
      <c r="AE1253" s="7">
        <v>0</v>
      </c>
      <c r="AF1253" s="7">
        <v>269</v>
      </c>
      <c r="AG1253" s="29">
        <v>269</v>
      </c>
      <c r="AH1253" s="7">
        <v>269</v>
      </c>
      <c r="AI1253" s="7">
        <v>269</v>
      </c>
      <c r="AJ1253" s="7">
        <v>268</v>
      </c>
      <c r="AK1253" s="29">
        <v>301.53321</v>
      </c>
      <c r="AL1253" s="7">
        <v>301.53321</v>
      </c>
      <c r="AM1253" s="105">
        <v>301.53321</v>
      </c>
      <c r="AN1253" s="7">
        <v>185</v>
      </c>
      <c r="AO1253" s="11">
        <v>188.14501999999999</v>
      </c>
      <c r="AP1253" s="105">
        <v>188.14501999999999</v>
      </c>
      <c r="AQ1253" s="11">
        <v>188.14501999999999</v>
      </c>
      <c r="AR1253" s="11">
        <v>0</v>
      </c>
      <c r="AS1253" s="11">
        <v>0</v>
      </c>
      <c r="AT1253" s="11">
        <v>0</v>
      </c>
      <c r="AU1253" s="11">
        <v>0</v>
      </c>
      <c r="AV1253" s="11">
        <v>0</v>
      </c>
      <c r="AW1253" s="11">
        <v>0</v>
      </c>
      <c r="AX1253" s="11">
        <v>0</v>
      </c>
      <c r="AZ1253" s="11">
        <v>0</v>
      </c>
      <c r="BA1253" s="11">
        <v>0</v>
      </c>
    </row>
    <row r="1254" spans="1:53" hidden="1" x14ac:dyDescent="0.25">
      <c r="A1254">
        <v>9</v>
      </c>
      <c r="B1254" t="str">
        <f t="shared" si="143"/>
        <v>BCR-4822</v>
      </c>
      <c r="C1254" s="2" t="s">
        <v>319</v>
      </c>
      <c r="D1254" s="2" t="str">
        <f t="shared" si="144"/>
        <v>4</v>
      </c>
      <c r="E1254" s="2" t="str">
        <f t="shared" si="145"/>
        <v>48</v>
      </c>
      <c r="F1254" s="2" t="str">
        <f t="shared" si="146"/>
        <v>482</v>
      </c>
      <c r="G1254" s="1" t="s">
        <v>704</v>
      </c>
      <c r="H1254" s="7">
        <v>0</v>
      </c>
      <c r="I1254" s="7"/>
      <c r="J1254" s="7">
        <v>0</v>
      </c>
      <c r="K1254" s="7">
        <v>0</v>
      </c>
      <c r="L1254" s="7">
        <v>0</v>
      </c>
      <c r="M1254" s="7"/>
      <c r="N1254" s="7">
        <v>0</v>
      </c>
      <c r="O1254" s="7">
        <v>0</v>
      </c>
      <c r="P1254" s="7">
        <v>0</v>
      </c>
      <c r="Q1254" s="7"/>
      <c r="R1254" s="7">
        <v>0</v>
      </c>
      <c r="S1254" s="7">
        <v>0</v>
      </c>
      <c r="T1254" s="7">
        <v>0</v>
      </c>
      <c r="U1254" s="7"/>
      <c r="V1254" s="7">
        <v>0</v>
      </c>
      <c r="W1254" s="7">
        <v>0</v>
      </c>
      <c r="X1254" s="7">
        <v>1432</v>
      </c>
      <c r="Y1254" s="7"/>
      <c r="Z1254" s="7">
        <v>539.21610999999996</v>
      </c>
      <c r="AA1254" s="7">
        <v>539.21610999999996</v>
      </c>
      <c r="AB1254" s="7">
        <v>2133</v>
      </c>
      <c r="AC1254" s="7"/>
      <c r="AD1254" s="7">
        <v>2718.0984400000002</v>
      </c>
      <c r="AE1254" s="7">
        <v>2691.0984400000002</v>
      </c>
      <c r="AF1254" s="7">
        <v>3212</v>
      </c>
      <c r="AG1254" s="29">
        <v>2792.83059</v>
      </c>
      <c r="AH1254" s="7">
        <v>3097.4996099999998</v>
      </c>
      <c r="AI1254" s="7">
        <v>4326.5604700000004</v>
      </c>
      <c r="AJ1254" s="7">
        <v>3845</v>
      </c>
      <c r="AK1254" s="29">
        <v>2930.6657300000002</v>
      </c>
      <c r="AL1254" s="7">
        <v>2930.6657300000002</v>
      </c>
      <c r="AM1254" s="105">
        <v>2785.8997300000001</v>
      </c>
      <c r="AN1254" s="7">
        <v>3911</v>
      </c>
      <c r="AO1254" s="11">
        <v>2142.6709599999999</v>
      </c>
      <c r="AP1254" s="105">
        <v>2068.1992700000001</v>
      </c>
      <c r="AQ1254" s="11">
        <v>2068.1992700000001</v>
      </c>
      <c r="AR1254" s="11">
        <v>2853</v>
      </c>
      <c r="AS1254" s="11">
        <v>2435.9744700000001</v>
      </c>
      <c r="AT1254" s="11">
        <v>4127.1909900000001</v>
      </c>
      <c r="AU1254" s="11">
        <v>4127.1909900000001</v>
      </c>
      <c r="AV1254" s="11">
        <v>2280</v>
      </c>
      <c r="AW1254" s="11">
        <v>2148.06801</v>
      </c>
      <c r="AX1254" s="11">
        <v>1997.06801</v>
      </c>
      <c r="AZ1254" s="11">
        <v>2850</v>
      </c>
      <c r="BA1254" s="11">
        <v>1117.67804</v>
      </c>
    </row>
    <row r="1255" spans="1:53" hidden="1" x14ac:dyDescent="0.25">
      <c r="A1255">
        <v>9</v>
      </c>
      <c r="B1255" t="str">
        <f t="shared" si="143"/>
        <v>BCR-4830</v>
      </c>
      <c r="C1255" s="2" t="s">
        <v>319</v>
      </c>
      <c r="D1255" s="2" t="str">
        <f t="shared" si="144"/>
        <v>4</v>
      </c>
      <c r="E1255" s="2" t="str">
        <f t="shared" si="145"/>
        <v>48</v>
      </c>
      <c r="F1255" s="2" t="str">
        <f t="shared" si="146"/>
        <v>483</v>
      </c>
      <c r="G1255" s="1" t="s">
        <v>970</v>
      </c>
      <c r="H1255" s="7">
        <v>0</v>
      </c>
      <c r="I1255" s="7"/>
      <c r="J1255" s="7">
        <v>0</v>
      </c>
      <c r="K1255" s="7">
        <v>0</v>
      </c>
      <c r="L1255" s="7">
        <v>0</v>
      </c>
      <c r="M1255" s="7"/>
      <c r="N1255" s="7">
        <v>0</v>
      </c>
      <c r="O1255" s="7">
        <v>0</v>
      </c>
      <c r="P1255" s="7">
        <v>0</v>
      </c>
      <c r="Q1255" s="7"/>
      <c r="R1255" s="7">
        <v>0</v>
      </c>
      <c r="S1255" s="7">
        <v>0</v>
      </c>
      <c r="T1255" s="7">
        <v>0</v>
      </c>
      <c r="U1255" s="7"/>
      <c r="V1255" s="7">
        <v>0</v>
      </c>
      <c r="W1255" s="7">
        <v>0</v>
      </c>
      <c r="X1255" s="7">
        <v>0</v>
      </c>
      <c r="Y1255" s="7"/>
      <c r="Z1255" s="7">
        <v>0</v>
      </c>
      <c r="AA1255" s="7">
        <v>0</v>
      </c>
      <c r="AB1255" s="7">
        <v>0</v>
      </c>
      <c r="AC1255" s="7"/>
      <c r="AD1255" s="7">
        <v>0</v>
      </c>
      <c r="AE1255" s="7">
        <v>0</v>
      </c>
      <c r="AF1255" s="7">
        <v>0</v>
      </c>
      <c r="AG1255" s="29">
        <v>0</v>
      </c>
      <c r="AH1255" s="7">
        <v>0</v>
      </c>
      <c r="AI1255" s="7">
        <v>0</v>
      </c>
      <c r="AJ1255" s="7">
        <v>0</v>
      </c>
      <c r="AK1255" s="29">
        <v>0</v>
      </c>
      <c r="AL1255" s="7">
        <v>0</v>
      </c>
      <c r="AM1255" s="105">
        <v>0</v>
      </c>
      <c r="AN1255" s="7">
        <v>0</v>
      </c>
      <c r="AO1255" s="11">
        <v>0</v>
      </c>
      <c r="AP1255" s="105">
        <v>0</v>
      </c>
      <c r="AQ1255" s="11">
        <v>0</v>
      </c>
      <c r="AR1255" s="11">
        <v>0</v>
      </c>
      <c r="AS1255" s="11">
        <v>0</v>
      </c>
      <c r="AT1255" s="11">
        <v>0</v>
      </c>
      <c r="AU1255" s="11"/>
      <c r="AV1255" s="11">
        <v>0</v>
      </c>
      <c r="AW1255" s="11">
        <v>0</v>
      </c>
      <c r="AX1255" s="11"/>
      <c r="AZ1255" s="11"/>
      <c r="BA1255" s="11"/>
    </row>
    <row r="1256" spans="1:53" hidden="1" x14ac:dyDescent="0.25">
      <c r="A1256">
        <v>9</v>
      </c>
      <c r="B1256" t="str">
        <f t="shared" si="143"/>
        <v>BCR-4840</v>
      </c>
      <c r="C1256" s="2" t="s">
        <v>319</v>
      </c>
      <c r="D1256" s="2" t="str">
        <f t="shared" si="144"/>
        <v>4</v>
      </c>
      <c r="E1256" s="2" t="str">
        <f t="shared" si="145"/>
        <v>48</v>
      </c>
      <c r="F1256" s="2" t="str">
        <f t="shared" si="146"/>
        <v>484</v>
      </c>
      <c r="G1256" s="1" t="s">
        <v>705</v>
      </c>
      <c r="H1256" s="7">
        <v>0</v>
      </c>
      <c r="I1256" s="7"/>
      <c r="J1256" s="7">
        <v>0</v>
      </c>
      <c r="K1256" s="7">
        <v>0</v>
      </c>
      <c r="L1256" s="7">
        <v>0</v>
      </c>
      <c r="M1256" s="7"/>
      <c r="N1256" s="7">
        <v>0</v>
      </c>
      <c r="O1256" s="7">
        <v>0</v>
      </c>
      <c r="P1256" s="7">
        <v>0</v>
      </c>
      <c r="Q1256" s="7"/>
      <c r="R1256" s="7">
        <v>0</v>
      </c>
      <c r="S1256" s="7">
        <v>0</v>
      </c>
      <c r="T1256" s="7">
        <v>0</v>
      </c>
      <c r="U1256" s="7"/>
      <c r="V1256" s="7">
        <v>0</v>
      </c>
      <c r="W1256" s="7">
        <v>0</v>
      </c>
      <c r="X1256" s="7">
        <v>0</v>
      </c>
      <c r="Y1256" s="7"/>
      <c r="Z1256" s="7">
        <v>0</v>
      </c>
      <c r="AA1256" s="7">
        <v>0</v>
      </c>
      <c r="AB1256" s="7">
        <v>0</v>
      </c>
      <c r="AC1256" s="7"/>
      <c r="AD1256" s="7">
        <v>0</v>
      </c>
      <c r="AE1256" s="7">
        <v>0</v>
      </c>
      <c r="AF1256" s="7">
        <v>0</v>
      </c>
      <c r="AG1256" s="29">
        <v>0</v>
      </c>
      <c r="AH1256" s="7">
        <v>0</v>
      </c>
      <c r="AI1256" s="7">
        <v>0</v>
      </c>
      <c r="AJ1256" s="7">
        <v>0</v>
      </c>
      <c r="AK1256" s="29">
        <v>0</v>
      </c>
      <c r="AL1256" s="7">
        <v>0</v>
      </c>
      <c r="AM1256" s="105">
        <v>0</v>
      </c>
      <c r="AN1256" s="7">
        <v>0</v>
      </c>
      <c r="AO1256" s="11">
        <v>0</v>
      </c>
      <c r="AP1256" s="105">
        <v>0</v>
      </c>
      <c r="AQ1256" s="11">
        <v>0</v>
      </c>
      <c r="AR1256" s="11">
        <v>0</v>
      </c>
      <c r="AS1256" s="11">
        <v>0</v>
      </c>
      <c r="AT1256" s="11">
        <v>0</v>
      </c>
      <c r="AU1256" s="11">
        <v>0</v>
      </c>
      <c r="AV1256" s="11">
        <v>0</v>
      </c>
      <c r="AW1256" s="11">
        <v>0</v>
      </c>
      <c r="AX1256" s="11">
        <v>0</v>
      </c>
      <c r="AZ1256" s="11">
        <v>0</v>
      </c>
      <c r="BA1256" s="11">
        <v>0</v>
      </c>
    </row>
    <row r="1257" spans="1:53" hidden="1" x14ac:dyDescent="0.25">
      <c r="A1257">
        <v>9</v>
      </c>
      <c r="B1257" t="str">
        <f t="shared" si="143"/>
        <v>BCR-4851</v>
      </c>
      <c r="C1257" s="2" t="s">
        <v>319</v>
      </c>
      <c r="D1257" s="2" t="s">
        <v>2156</v>
      </c>
      <c r="E1257" s="2" t="s">
        <v>3416</v>
      </c>
      <c r="F1257" s="2" t="s">
        <v>3443</v>
      </c>
      <c r="G1257" s="3" t="s">
        <v>706</v>
      </c>
      <c r="H1257" s="7">
        <v>0</v>
      </c>
      <c r="I1257" s="7"/>
      <c r="J1257" s="7">
        <v>0</v>
      </c>
      <c r="K1257" s="7">
        <v>0</v>
      </c>
      <c r="L1257" s="7">
        <v>0</v>
      </c>
      <c r="M1257" s="7"/>
      <c r="N1257" s="7">
        <v>0</v>
      </c>
      <c r="O1257" s="7">
        <v>0</v>
      </c>
      <c r="P1257" s="7">
        <v>0</v>
      </c>
      <c r="Q1257" s="7"/>
      <c r="R1257" s="7">
        <v>0</v>
      </c>
      <c r="S1257" s="7">
        <v>0</v>
      </c>
      <c r="T1257" s="7">
        <v>0</v>
      </c>
      <c r="U1257" s="7"/>
      <c r="V1257" s="7">
        <v>0</v>
      </c>
      <c r="W1257" s="7">
        <v>0</v>
      </c>
      <c r="X1257" s="7">
        <v>0</v>
      </c>
      <c r="Y1257" s="7"/>
      <c r="Z1257" s="7">
        <v>0</v>
      </c>
      <c r="AA1257" s="7">
        <v>0</v>
      </c>
      <c r="AB1257" s="7">
        <v>0</v>
      </c>
      <c r="AC1257" s="7"/>
      <c r="AD1257" s="7">
        <v>0</v>
      </c>
      <c r="AE1257" s="7">
        <v>0</v>
      </c>
      <c r="AF1257" s="7">
        <v>0</v>
      </c>
      <c r="AG1257" s="29">
        <v>0</v>
      </c>
      <c r="AH1257" s="7">
        <v>0</v>
      </c>
      <c r="AI1257" s="7">
        <v>0</v>
      </c>
      <c r="AJ1257" s="7">
        <v>0</v>
      </c>
      <c r="AK1257" s="29">
        <v>0</v>
      </c>
      <c r="AL1257" s="7">
        <v>0</v>
      </c>
      <c r="AM1257" s="105">
        <v>0</v>
      </c>
      <c r="AN1257" s="7">
        <v>0</v>
      </c>
      <c r="AO1257" s="11">
        <v>0</v>
      </c>
      <c r="AP1257" s="105">
        <v>0</v>
      </c>
      <c r="AQ1257" s="11">
        <v>0</v>
      </c>
      <c r="AR1257" s="11">
        <v>0</v>
      </c>
      <c r="AS1257" s="11">
        <v>0</v>
      </c>
      <c r="AT1257" s="11">
        <v>0</v>
      </c>
      <c r="AU1257" s="11">
        <v>0</v>
      </c>
      <c r="AV1257" s="11">
        <v>0</v>
      </c>
      <c r="AW1257" s="11">
        <v>0</v>
      </c>
      <c r="AX1257" s="11">
        <v>0</v>
      </c>
      <c r="AZ1257" s="11">
        <v>0</v>
      </c>
      <c r="BA1257" s="11">
        <v>0</v>
      </c>
    </row>
    <row r="1258" spans="1:53" hidden="1" x14ac:dyDescent="0.25">
      <c r="A1258">
        <v>9</v>
      </c>
      <c r="B1258" t="str">
        <f t="shared" si="143"/>
        <v>BCR-4852</v>
      </c>
      <c r="C1258" s="2" t="s">
        <v>319</v>
      </c>
      <c r="D1258" s="2" t="s">
        <v>2156</v>
      </c>
      <c r="E1258" s="2" t="s">
        <v>3416</v>
      </c>
      <c r="F1258" s="2" t="s">
        <v>3443</v>
      </c>
      <c r="G1258" s="3" t="s">
        <v>707</v>
      </c>
      <c r="H1258" s="7">
        <v>0</v>
      </c>
      <c r="I1258" s="7"/>
      <c r="J1258" s="7">
        <v>0</v>
      </c>
      <c r="K1258" s="7">
        <v>0</v>
      </c>
      <c r="L1258" s="7">
        <v>0</v>
      </c>
      <c r="M1258" s="7"/>
      <c r="N1258" s="7">
        <v>0</v>
      </c>
      <c r="O1258" s="7">
        <v>0</v>
      </c>
      <c r="P1258" s="7">
        <v>0</v>
      </c>
      <c r="Q1258" s="7"/>
      <c r="R1258" s="7">
        <v>0</v>
      </c>
      <c r="S1258" s="7">
        <v>0</v>
      </c>
      <c r="T1258" s="7">
        <v>0</v>
      </c>
      <c r="U1258" s="7"/>
      <c r="V1258" s="7">
        <v>0</v>
      </c>
      <c r="W1258" s="7">
        <v>0</v>
      </c>
      <c r="X1258" s="7">
        <v>0</v>
      </c>
      <c r="Y1258" s="7"/>
      <c r="Z1258" s="7">
        <v>0</v>
      </c>
      <c r="AA1258" s="7">
        <v>0</v>
      </c>
      <c r="AB1258" s="7">
        <v>0</v>
      </c>
      <c r="AC1258" s="7"/>
      <c r="AD1258" s="7">
        <v>0</v>
      </c>
      <c r="AE1258" s="7">
        <v>0</v>
      </c>
      <c r="AF1258" s="7">
        <v>0</v>
      </c>
      <c r="AG1258" s="29">
        <v>0</v>
      </c>
      <c r="AH1258" s="7">
        <v>0</v>
      </c>
      <c r="AI1258" s="7">
        <v>0</v>
      </c>
      <c r="AJ1258" s="7">
        <v>0</v>
      </c>
      <c r="AK1258" s="29">
        <v>0</v>
      </c>
      <c r="AL1258" s="7">
        <v>0</v>
      </c>
      <c r="AM1258" s="105">
        <v>0</v>
      </c>
      <c r="AN1258" s="7">
        <v>0</v>
      </c>
      <c r="AO1258" s="11">
        <v>0</v>
      </c>
      <c r="AP1258" s="105">
        <v>0</v>
      </c>
      <c r="AQ1258" s="11">
        <v>0</v>
      </c>
      <c r="AR1258" s="11">
        <v>0</v>
      </c>
      <c r="AS1258" s="11">
        <v>0</v>
      </c>
      <c r="AT1258" s="11">
        <v>0</v>
      </c>
      <c r="AU1258" s="11">
        <v>0</v>
      </c>
      <c r="AV1258" s="11">
        <v>0</v>
      </c>
      <c r="AW1258" s="11">
        <v>0</v>
      </c>
      <c r="AX1258" s="11">
        <v>0</v>
      </c>
      <c r="AZ1258" s="11">
        <v>0</v>
      </c>
      <c r="BA1258" s="11">
        <v>0</v>
      </c>
    </row>
    <row r="1259" spans="1:53" hidden="1" x14ac:dyDescent="0.25">
      <c r="A1259">
        <v>9</v>
      </c>
      <c r="B1259" t="str">
        <f t="shared" si="143"/>
        <v>BCR-4853</v>
      </c>
      <c r="C1259" s="2" t="s">
        <v>319</v>
      </c>
      <c r="D1259" s="2" t="str">
        <f t="shared" ref="D1259:D1290" si="147">LEFT($G1259,1)</f>
        <v>4</v>
      </c>
      <c r="E1259" s="2" t="str">
        <f t="shared" ref="E1259:E1290" si="148">LEFT($G1259,2)</f>
        <v>48</v>
      </c>
      <c r="F1259" s="2" t="str">
        <f t="shared" ref="F1259:F1290" si="149">LEFT($G1259,3)</f>
        <v>485</v>
      </c>
      <c r="G1259" s="1" t="s">
        <v>708</v>
      </c>
      <c r="H1259" s="7">
        <v>0</v>
      </c>
      <c r="I1259" s="7"/>
      <c r="J1259" s="7">
        <v>0</v>
      </c>
      <c r="K1259" s="7">
        <v>0</v>
      </c>
      <c r="L1259" s="7">
        <v>0</v>
      </c>
      <c r="M1259" s="7"/>
      <c r="N1259" s="7">
        <v>0</v>
      </c>
      <c r="O1259" s="7">
        <v>0</v>
      </c>
      <c r="P1259" s="7">
        <v>0</v>
      </c>
      <c r="Q1259" s="7"/>
      <c r="R1259" s="7">
        <v>0</v>
      </c>
      <c r="S1259" s="7">
        <v>0</v>
      </c>
      <c r="T1259" s="7">
        <v>0</v>
      </c>
      <c r="U1259" s="7"/>
      <c r="V1259" s="7">
        <v>0</v>
      </c>
      <c r="W1259" s="7">
        <v>0</v>
      </c>
      <c r="X1259" s="7">
        <v>0</v>
      </c>
      <c r="Y1259" s="7"/>
      <c r="Z1259" s="7">
        <v>0</v>
      </c>
      <c r="AA1259" s="7">
        <v>0</v>
      </c>
      <c r="AB1259" s="7">
        <v>0</v>
      </c>
      <c r="AC1259" s="7"/>
      <c r="AD1259" s="7">
        <v>0</v>
      </c>
      <c r="AE1259" s="7">
        <v>0</v>
      </c>
      <c r="AF1259" s="7">
        <v>0</v>
      </c>
      <c r="AG1259" s="29">
        <v>0</v>
      </c>
      <c r="AH1259" s="7">
        <v>0</v>
      </c>
      <c r="AI1259" s="7">
        <v>0</v>
      </c>
      <c r="AJ1259" s="7">
        <v>0</v>
      </c>
      <c r="AK1259" s="29">
        <v>0</v>
      </c>
      <c r="AL1259" s="7">
        <v>0</v>
      </c>
      <c r="AM1259" s="105">
        <v>0</v>
      </c>
      <c r="AN1259" s="7">
        <v>0</v>
      </c>
      <c r="AO1259" s="11">
        <v>0</v>
      </c>
      <c r="AP1259" s="105">
        <v>0</v>
      </c>
      <c r="AQ1259" s="11">
        <v>0</v>
      </c>
      <c r="AR1259" s="11">
        <v>0</v>
      </c>
      <c r="AS1259" s="11">
        <v>0</v>
      </c>
      <c r="AT1259" s="11">
        <v>0</v>
      </c>
      <c r="AU1259" s="11">
        <v>0</v>
      </c>
      <c r="AV1259" s="11">
        <v>0</v>
      </c>
      <c r="AW1259" s="11">
        <v>0</v>
      </c>
      <c r="AX1259" s="11">
        <v>0</v>
      </c>
      <c r="AZ1259" s="11">
        <v>0</v>
      </c>
      <c r="BA1259" s="11">
        <v>0</v>
      </c>
    </row>
    <row r="1260" spans="1:53" hidden="1" x14ac:dyDescent="0.25">
      <c r="A1260">
        <v>9</v>
      </c>
      <c r="B1260" t="str">
        <f t="shared" si="143"/>
        <v>BCR-4854</v>
      </c>
      <c r="C1260" s="2" t="s">
        <v>319</v>
      </c>
      <c r="D1260" s="2" t="str">
        <f t="shared" si="147"/>
        <v>4</v>
      </c>
      <c r="E1260" s="2" t="str">
        <f t="shared" si="148"/>
        <v>48</v>
      </c>
      <c r="F1260" s="2" t="str">
        <f t="shared" si="149"/>
        <v>485</v>
      </c>
      <c r="G1260" s="1" t="s">
        <v>709</v>
      </c>
      <c r="H1260" s="7">
        <v>0</v>
      </c>
      <c r="I1260" s="7"/>
      <c r="J1260" s="7">
        <v>0</v>
      </c>
      <c r="K1260" s="7">
        <v>0</v>
      </c>
      <c r="L1260" s="7">
        <v>0</v>
      </c>
      <c r="M1260" s="7"/>
      <c r="N1260" s="7">
        <v>0</v>
      </c>
      <c r="O1260" s="7">
        <v>0</v>
      </c>
      <c r="P1260" s="7">
        <v>0</v>
      </c>
      <c r="Q1260" s="7"/>
      <c r="R1260" s="7">
        <v>0</v>
      </c>
      <c r="S1260" s="7">
        <v>0</v>
      </c>
      <c r="T1260" s="7">
        <v>0</v>
      </c>
      <c r="U1260" s="7"/>
      <c r="V1260" s="7">
        <v>0</v>
      </c>
      <c r="W1260" s="7">
        <v>0</v>
      </c>
      <c r="X1260" s="7">
        <v>0</v>
      </c>
      <c r="Y1260" s="7"/>
      <c r="Z1260" s="7">
        <v>0</v>
      </c>
      <c r="AA1260" s="7">
        <v>0</v>
      </c>
      <c r="AB1260" s="7">
        <v>0</v>
      </c>
      <c r="AC1260" s="7"/>
      <c r="AD1260" s="7">
        <v>0</v>
      </c>
      <c r="AE1260" s="7">
        <v>0</v>
      </c>
      <c r="AF1260" s="7">
        <v>0</v>
      </c>
      <c r="AG1260" s="29">
        <v>0</v>
      </c>
      <c r="AH1260" s="7">
        <v>0</v>
      </c>
      <c r="AI1260" s="7">
        <v>0</v>
      </c>
      <c r="AJ1260" s="7">
        <v>0</v>
      </c>
      <c r="AK1260" s="29">
        <v>0</v>
      </c>
      <c r="AL1260" s="7">
        <v>0</v>
      </c>
      <c r="AM1260" s="105">
        <v>0</v>
      </c>
      <c r="AN1260" s="7">
        <v>0</v>
      </c>
      <c r="AO1260" s="11">
        <v>0</v>
      </c>
      <c r="AP1260" s="105">
        <v>0</v>
      </c>
      <c r="AQ1260" s="11">
        <v>0</v>
      </c>
      <c r="AR1260" s="11">
        <v>0</v>
      </c>
      <c r="AS1260" s="11">
        <v>0</v>
      </c>
      <c r="AT1260" s="11">
        <v>0</v>
      </c>
      <c r="AU1260" s="11">
        <v>0</v>
      </c>
      <c r="AV1260" s="11">
        <v>0</v>
      </c>
      <c r="AW1260" s="11">
        <v>0</v>
      </c>
      <c r="AX1260" s="11">
        <v>0</v>
      </c>
      <c r="AZ1260" s="11">
        <v>0</v>
      </c>
      <c r="BA1260" s="11">
        <v>0</v>
      </c>
    </row>
    <row r="1261" spans="1:53" hidden="1" x14ac:dyDescent="0.25">
      <c r="A1261">
        <v>9</v>
      </c>
      <c r="B1261" t="str">
        <f t="shared" si="143"/>
        <v>BCR-4859</v>
      </c>
      <c r="C1261" s="2" t="s">
        <v>319</v>
      </c>
      <c r="D1261" s="2" t="str">
        <f t="shared" si="147"/>
        <v>4</v>
      </c>
      <c r="E1261" s="2" t="str">
        <f t="shared" si="148"/>
        <v>48</v>
      </c>
      <c r="F1261" s="2" t="str">
        <f t="shared" si="149"/>
        <v>485</v>
      </c>
      <c r="G1261" s="1" t="s">
        <v>710</v>
      </c>
      <c r="H1261" s="7">
        <v>0</v>
      </c>
      <c r="I1261" s="7"/>
      <c r="J1261" s="7">
        <v>0</v>
      </c>
      <c r="K1261" s="7">
        <v>0</v>
      </c>
      <c r="L1261" s="7">
        <v>0</v>
      </c>
      <c r="M1261" s="7"/>
      <c r="N1261" s="7">
        <v>0</v>
      </c>
      <c r="O1261" s="7">
        <v>0</v>
      </c>
      <c r="P1261" s="7">
        <v>0</v>
      </c>
      <c r="Q1261" s="7"/>
      <c r="R1261" s="7">
        <v>0</v>
      </c>
      <c r="S1261" s="7">
        <v>0</v>
      </c>
      <c r="T1261" s="7">
        <v>0</v>
      </c>
      <c r="U1261" s="7"/>
      <c r="V1261" s="7">
        <v>0</v>
      </c>
      <c r="W1261" s="7">
        <v>0</v>
      </c>
      <c r="X1261" s="7">
        <v>0</v>
      </c>
      <c r="Y1261" s="7"/>
      <c r="Z1261" s="7">
        <v>0</v>
      </c>
      <c r="AA1261" s="7">
        <v>0</v>
      </c>
      <c r="AB1261" s="7">
        <v>172599</v>
      </c>
      <c r="AC1261" s="7"/>
      <c r="AD1261" s="7">
        <v>160000</v>
      </c>
      <c r="AE1261" s="7">
        <v>160000</v>
      </c>
      <c r="AF1261" s="7">
        <v>276731</v>
      </c>
      <c r="AG1261" s="29">
        <v>254499</v>
      </c>
      <c r="AH1261" s="7">
        <v>254499</v>
      </c>
      <c r="AI1261" s="7">
        <v>254499</v>
      </c>
      <c r="AJ1261" s="7">
        <v>287943</v>
      </c>
      <c r="AK1261" s="29">
        <v>287943</v>
      </c>
      <c r="AL1261" s="7">
        <v>287943</v>
      </c>
      <c r="AM1261" s="105">
        <v>287943</v>
      </c>
      <c r="AN1261" s="7">
        <v>287951</v>
      </c>
      <c r="AO1261" s="11">
        <v>255926.8511</v>
      </c>
      <c r="AP1261" s="105">
        <v>255926.8511</v>
      </c>
      <c r="AQ1261" s="11">
        <v>255926.8511</v>
      </c>
      <c r="AR1261" s="11">
        <v>293710</v>
      </c>
      <c r="AS1261" s="11">
        <v>63139.954850000002</v>
      </c>
      <c r="AT1261" s="11">
        <v>135139.95484999998</v>
      </c>
      <c r="AU1261" s="11">
        <v>135139.95484999998</v>
      </c>
      <c r="AV1261" s="11">
        <v>371711</v>
      </c>
      <c r="AW1261" s="11">
        <v>308179.92436</v>
      </c>
      <c r="AX1261" s="11">
        <v>239124.53852</v>
      </c>
      <c r="AZ1261" s="11">
        <v>258124</v>
      </c>
      <c r="BA1261" s="11">
        <v>245517.92609999998</v>
      </c>
    </row>
    <row r="1262" spans="1:53" hidden="1" x14ac:dyDescent="0.25">
      <c r="A1262">
        <v>9</v>
      </c>
      <c r="B1262" t="str">
        <f t="shared" si="143"/>
        <v>BCR-4900</v>
      </c>
      <c r="C1262" s="2" t="s">
        <v>319</v>
      </c>
      <c r="D1262" s="2" t="str">
        <f t="shared" si="147"/>
        <v>4</v>
      </c>
      <c r="E1262" s="2" t="str">
        <f t="shared" si="148"/>
        <v>49</v>
      </c>
      <c r="F1262" s="2" t="str">
        <f t="shared" si="149"/>
        <v>490</v>
      </c>
      <c r="G1262" s="1" t="s">
        <v>932</v>
      </c>
      <c r="H1262" s="7">
        <v>0</v>
      </c>
      <c r="I1262" s="7"/>
      <c r="J1262" s="7">
        <v>0</v>
      </c>
      <c r="K1262" s="7">
        <v>0</v>
      </c>
      <c r="L1262" s="7">
        <v>0</v>
      </c>
      <c r="M1262" s="7"/>
      <c r="N1262" s="7">
        <v>0</v>
      </c>
      <c r="O1262" s="7">
        <v>0</v>
      </c>
      <c r="P1262" s="7">
        <v>0</v>
      </c>
      <c r="Q1262" s="7"/>
      <c r="R1262" s="7">
        <v>0</v>
      </c>
      <c r="S1262" s="7">
        <v>0</v>
      </c>
      <c r="T1262" s="7">
        <v>0</v>
      </c>
      <c r="U1262" s="7"/>
      <c r="V1262" s="7">
        <v>0</v>
      </c>
      <c r="W1262" s="7">
        <v>0</v>
      </c>
      <c r="X1262" s="7">
        <v>0</v>
      </c>
      <c r="Y1262" s="7"/>
      <c r="Z1262" s="7">
        <v>0</v>
      </c>
      <c r="AA1262" s="7">
        <v>0</v>
      </c>
      <c r="AB1262" s="7">
        <v>0</v>
      </c>
      <c r="AC1262" s="7"/>
      <c r="AD1262" s="7">
        <v>0</v>
      </c>
      <c r="AE1262" s="7">
        <v>0</v>
      </c>
      <c r="AF1262" s="7">
        <v>0</v>
      </c>
      <c r="AG1262" s="29">
        <v>0</v>
      </c>
      <c r="AH1262" s="7">
        <v>0</v>
      </c>
      <c r="AI1262" s="7">
        <v>0</v>
      </c>
      <c r="AJ1262" s="7">
        <v>0</v>
      </c>
      <c r="AK1262" s="29">
        <v>0</v>
      </c>
      <c r="AL1262" s="7">
        <v>0</v>
      </c>
      <c r="AM1262" s="105">
        <v>0</v>
      </c>
      <c r="AN1262" s="7">
        <v>0</v>
      </c>
      <c r="AO1262" s="11">
        <v>0</v>
      </c>
      <c r="AP1262" s="105">
        <v>0</v>
      </c>
      <c r="AQ1262" s="11">
        <v>0</v>
      </c>
      <c r="AR1262" s="11">
        <v>0</v>
      </c>
      <c r="AS1262" s="11">
        <v>0</v>
      </c>
      <c r="AT1262" s="11">
        <v>0</v>
      </c>
      <c r="AU1262" s="11"/>
      <c r="AV1262" s="11">
        <v>0</v>
      </c>
      <c r="AW1262" s="11">
        <v>0</v>
      </c>
      <c r="AX1262" s="11"/>
      <c r="AZ1262" s="11"/>
      <c r="BA1262" s="11"/>
    </row>
    <row r="1263" spans="1:53" hidden="1" x14ac:dyDescent="0.25">
      <c r="A1263">
        <v>9</v>
      </c>
      <c r="B1263" t="str">
        <f t="shared" si="143"/>
        <v>BCR-4910</v>
      </c>
      <c r="C1263" s="2" t="s">
        <v>319</v>
      </c>
      <c r="D1263" s="2" t="str">
        <f t="shared" si="147"/>
        <v>4</v>
      </c>
      <c r="E1263" s="2" t="str">
        <f t="shared" si="148"/>
        <v>49</v>
      </c>
      <c r="F1263" s="2" t="str">
        <f t="shared" si="149"/>
        <v>491</v>
      </c>
      <c r="G1263" s="1" t="s">
        <v>971</v>
      </c>
      <c r="H1263" s="7">
        <v>0</v>
      </c>
      <c r="I1263" s="7"/>
      <c r="J1263" s="7">
        <v>0</v>
      </c>
      <c r="K1263" s="7">
        <v>0</v>
      </c>
      <c r="L1263" s="7">
        <v>0</v>
      </c>
      <c r="M1263" s="7"/>
      <c r="N1263" s="7">
        <v>0</v>
      </c>
      <c r="O1263" s="7">
        <v>0</v>
      </c>
      <c r="P1263" s="7">
        <v>1811</v>
      </c>
      <c r="Q1263" s="7"/>
      <c r="R1263" s="7">
        <v>1532.76225</v>
      </c>
      <c r="S1263" s="7">
        <v>1526.04611</v>
      </c>
      <c r="T1263" s="7">
        <v>1840</v>
      </c>
      <c r="U1263" s="7"/>
      <c r="V1263" s="7">
        <v>1927.4885999999999</v>
      </c>
      <c r="W1263" s="7">
        <v>1927.4885999999999</v>
      </c>
      <c r="X1263" s="7">
        <v>2355</v>
      </c>
      <c r="Y1263" s="7"/>
      <c r="Z1263" s="7">
        <v>2343.3314599999999</v>
      </c>
      <c r="AA1263" s="7">
        <v>2343.3314599999999</v>
      </c>
      <c r="AB1263" s="7">
        <v>0</v>
      </c>
      <c r="AC1263" s="7"/>
      <c r="AD1263" s="7">
        <v>0</v>
      </c>
      <c r="AE1263" s="7">
        <v>0</v>
      </c>
      <c r="AF1263" s="7">
        <v>0</v>
      </c>
      <c r="AG1263" s="29">
        <v>0</v>
      </c>
      <c r="AH1263" s="7">
        <v>0</v>
      </c>
      <c r="AI1263" s="7">
        <v>0</v>
      </c>
      <c r="AJ1263" s="7">
        <v>0</v>
      </c>
      <c r="AK1263" s="29">
        <v>0</v>
      </c>
      <c r="AL1263" s="7">
        <v>0</v>
      </c>
      <c r="AM1263" s="105">
        <v>0</v>
      </c>
      <c r="AN1263" s="7">
        <v>0</v>
      </c>
      <c r="AO1263" s="11">
        <v>0</v>
      </c>
      <c r="AP1263" s="105">
        <v>0</v>
      </c>
      <c r="AQ1263" s="11">
        <v>0</v>
      </c>
      <c r="AR1263" s="11">
        <v>0</v>
      </c>
      <c r="AS1263" s="11">
        <v>0</v>
      </c>
      <c r="AT1263" s="11">
        <v>0</v>
      </c>
      <c r="AU1263" s="11"/>
      <c r="AV1263" s="11">
        <v>0</v>
      </c>
      <c r="AW1263" s="11">
        <v>0</v>
      </c>
      <c r="AX1263" s="11"/>
      <c r="AZ1263" s="11"/>
      <c r="BA1263" s="11"/>
    </row>
    <row r="1264" spans="1:53" hidden="1" x14ac:dyDescent="0.25">
      <c r="A1264">
        <v>9</v>
      </c>
      <c r="B1264" t="str">
        <f t="shared" si="143"/>
        <v>BCR-4911</v>
      </c>
      <c r="C1264" s="2" t="s">
        <v>319</v>
      </c>
      <c r="D1264" s="2" t="str">
        <f t="shared" si="147"/>
        <v>4</v>
      </c>
      <c r="E1264" s="2" t="str">
        <f t="shared" si="148"/>
        <v>49</v>
      </c>
      <c r="F1264" s="2" t="str">
        <f t="shared" si="149"/>
        <v>491</v>
      </c>
      <c r="G1264" s="1" t="s">
        <v>712</v>
      </c>
      <c r="H1264" s="7">
        <v>0</v>
      </c>
      <c r="I1264" s="7"/>
      <c r="J1264" s="7">
        <v>0</v>
      </c>
      <c r="K1264" s="7">
        <v>0</v>
      </c>
      <c r="L1264" s="7">
        <v>0</v>
      </c>
      <c r="M1264" s="7"/>
      <c r="N1264" s="7">
        <v>0</v>
      </c>
      <c r="O1264" s="7">
        <v>0</v>
      </c>
      <c r="P1264" s="7">
        <v>0</v>
      </c>
      <c r="Q1264" s="7"/>
      <c r="R1264" s="7">
        <v>0</v>
      </c>
      <c r="S1264" s="7">
        <v>0</v>
      </c>
      <c r="T1264" s="7">
        <v>0</v>
      </c>
      <c r="U1264" s="7"/>
      <c r="V1264" s="7">
        <v>0</v>
      </c>
      <c r="W1264" s="7">
        <v>0</v>
      </c>
      <c r="X1264" s="7">
        <v>0</v>
      </c>
      <c r="Y1264" s="7"/>
      <c r="Z1264" s="7">
        <v>0</v>
      </c>
      <c r="AA1264" s="7">
        <v>0</v>
      </c>
      <c r="AB1264" s="7">
        <v>0</v>
      </c>
      <c r="AC1264" s="7"/>
      <c r="AD1264" s="7">
        <v>968.72370999999998</v>
      </c>
      <c r="AE1264" s="7">
        <v>968.72370999999998</v>
      </c>
      <c r="AF1264" s="7">
        <v>1060</v>
      </c>
      <c r="AG1264" s="29">
        <v>1300.7774999999999</v>
      </c>
      <c r="AH1264" s="7">
        <v>1300.7774999999999</v>
      </c>
      <c r="AI1264" s="7">
        <v>1300.7774999999999</v>
      </c>
      <c r="AJ1264" s="7">
        <v>1166</v>
      </c>
      <c r="AK1264" s="29">
        <v>1673.6881000000001</v>
      </c>
      <c r="AL1264" s="7">
        <v>1594.5253700000001</v>
      </c>
      <c r="AM1264" s="105">
        <v>1584.12537</v>
      </c>
      <c r="AN1264" s="7">
        <v>1645</v>
      </c>
      <c r="AO1264" s="11">
        <v>30</v>
      </c>
      <c r="AP1264" s="105">
        <v>30</v>
      </c>
      <c r="AQ1264" s="11">
        <v>30</v>
      </c>
      <c r="AR1264" s="11">
        <v>109</v>
      </c>
      <c r="AS1264" s="11">
        <v>49</v>
      </c>
      <c r="AT1264" s="11">
        <v>49</v>
      </c>
      <c r="AU1264" s="11">
        <v>49</v>
      </c>
      <c r="AV1264" s="11">
        <v>65</v>
      </c>
      <c r="AW1264" s="11">
        <v>71</v>
      </c>
      <c r="AX1264" s="11">
        <v>48</v>
      </c>
      <c r="AZ1264" s="11">
        <v>55</v>
      </c>
      <c r="BA1264" s="11">
        <v>0</v>
      </c>
    </row>
    <row r="1265" spans="1:53" hidden="1" x14ac:dyDescent="0.25">
      <c r="A1265">
        <v>9</v>
      </c>
      <c r="B1265" t="str">
        <f t="shared" si="143"/>
        <v>BCR-4912</v>
      </c>
      <c r="C1265" s="2" t="s">
        <v>319</v>
      </c>
      <c r="D1265" s="2" t="str">
        <f t="shared" si="147"/>
        <v>4</v>
      </c>
      <c r="E1265" s="2" t="str">
        <f t="shared" si="148"/>
        <v>49</v>
      </c>
      <c r="F1265" s="2" t="str">
        <f t="shared" si="149"/>
        <v>491</v>
      </c>
      <c r="G1265" s="1" t="s">
        <v>713</v>
      </c>
      <c r="H1265" s="7">
        <v>0</v>
      </c>
      <c r="I1265" s="7"/>
      <c r="J1265" s="7">
        <v>0</v>
      </c>
      <c r="K1265" s="7">
        <v>0</v>
      </c>
      <c r="L1265" s="7">
        <v>0</v>
      </c>
      <c r="M1265" s="7"/>
      <c r="N1265" s="7">
        <v>0</v>
      </c>
      <c r="O1265" s="7">
        <v>0</v>
      </c>
      <c r="P1265" s="7">
        <v>0</v>
      </c>
      <c r="Q1265" s="7"/>
      <c r="R1265" s="7">
        <v>0</v>
      </c>
      <c r="S1265" s="7">
        <v>0</v>
      </c>
      <c r="T1265" s="7">
        <v>0</v>
      </c>
      <c r="U1265" s="7"/>
      <c r="V1265" s="7">
        <v>0</v>
      </c>
      <c r="W1265" s="7">
        <v>0</v>
      </c>
      <c r="X1265" s="7">
        <v>0</v>
      </c>
      <c r="Y1265" s="7"/>
      <c r="Z1265" s="7">
        <v>0</v>
      </c>
      <c r="AA1265" s="7">
        <v>0</v>
      </c>
      <c r="AB1265" s="7">
        <v>0</v>
      </c>
      <c r="AC1265" s="7"/>
      <c r="AD1265" s="7">
        <v>1332.9019000000001</v>
      </c>
      <c r="AE1265" s="7">
        <v>1332.9019000000001</v>
      </c>
      <c r="AF1265" s="7">
        <v>1457</v>
      </c>
      <c r="AG1265" s="29">
        <v>1430.84989</v>
      </c>
      <c r="AH1265" s="7">
        <v>1430.84989</v>
      </c>
      <c r="AI1265" s="7">
        <v>1430.84989</v>
      </c>
      <c r="AJ1265" s="7">
        <v>1599</v>
      </c>
      <c r="AK1265" s="29">
        <v>1441.85832</v>
      </c>
      <c r="AL1265" s="7">
        <v>1369.1017999999999</v>
      </c>
      <c r="AM1265" s="105">
        <v>1369.1017999999999</v>
      </c>
      <c r="AN1265" s="7">
        <v>1535</v>
      </c>
      <c r="AO1265" s="11">
        <v>70</v>
      </c>
      <c r="AP1265" s="105">
        <v>70</v>
      </c>
      <c r="AQ1265" s="11">
        <v>70</v>
      </c>
      <c r="AR1265" s="11">
        <v>95</v>
      </c>
      <c r="AS1265" s="11">
        <v>87</v>
      </c>
      <c r="AT1265" s="11">
        <v>87</v>
      </c>
      <c r="AU1265" s="11">
        <v>87</v>
      </c>
      <c r="AV1265" s="11">
        <v>87</v>
      </c>
      <c r="AW1265" s="11">
        <v>87</v>
      </c>
      <c r="AX1265" s="11">
        <v>87</v>
      </c>
      <c r="AZ1265" s="11">
        <v>87</v>
      </c>
      <c r="BA1265" s="11">
        <v>0</v>
      </c>
    </row>
    <row r="1266" spans="1:53" hidden="1" x14ac:dyDescent="0.25">
      <c r="A1266">
        <v>9</v>
      </c>
      <c r="B1266" t="str">
        <f t="shared" si="143"/>
        <v>BCR-4913</v>
      </c>
      <c r="C1266" s="2" t="s">
        <v>319</v>
      </c>
      <c r="D1266" s="2" t="str">
        <f t="shared" si="147"/>
        <v>4</v>
      </c>
      <c r="E1266" s="2" t="str">
        <f t="shared" si="148"/>
        <v>49</v>
      </c>
      <c r="F1266" s="2" t="str">
        <f t="shared" si="149"/>
        <v>491</v>
      </c>
      <c r="G1266" s="1" t="s">
        <v>714</v>
      </c>
      <c r="H1266" s="7">
        <v>0</v>
      </c>
      <c r="I1266" s="7"/>
      <c r="J1266" s="7">
        <v>0</v>
      </c>
      <c r="K1266" s="7">
        <v>0</v>
      </c>
      <c r="L1266" s="7">
        <v>0</v>
      </c>
      <c r="M1266" s="7"/>
      <c r="N1266" s="7">
        <v>0</v>
      </c>
      <c r="O1266" s="7">
        <v>0</v>
      </c>
      <c r="P1266" s="7">
        <v>0</v>
      </c>
      <c r="Q1266" s="7"/>
      <c r="R1266" s="7">
        <v>0</v>
      </c>
      <c r="S1266" s="7">
        <v>0</v>
      </c>
      <c r="T1266" s="7">
        <v>0</v>
      </c>
      <c r="U1266" s="7"/>
      <c r="V1266" s="7">
        <v>0</v>
      </c>
      <c r="W1266" s="7">
        <v>0</v>
      </c>
      <c r="X1266" s="7">
        <v>0</v>
      </c>
      <c r="Y1266" s="7"/>
      <c r="Z1266" s="7">
        <v>0</v>
      </c>
      <c r="AA1266" s="7">
        <v>0</v>
      </c>
      <c r="AB1266" s="7">
        <v>0</v>
      </c>
      <c r="AC1266" s="7"/>
      <c r="AD1266" s="7">
        <v>76.958029999999994</v>
      </c>
      <c r="AE1266" s="7">
        <v>76.958029999999994</v>
      </c>
      <c r="AF1266" s="7">
        <v>1</v>
      </c>
      <c r="AG1266" s="29">
        <v>143.31894</v>
      </c>
      <c r="AH1266" s="7">
        <v>143.31894</v>
      </c>
      <c r="AI1266" s="7">
        <v>143.31894</v>
      </c>
      <c r="AJ1266" s="7">
        <v>373</v>
      </c>
      <c r="AK1266" s="29">
        <v>291.32699000000002</v>
      </c>
      <c r="AL1266" s="7">
        <v>284.22192999999999</v>
      </c>
      <c r="AM1266" s="105">
        <v>284.22192999999999</v>
      </c>
      <c r="AN1266" s="7">
        <v>406</v>
      </c>
      <c r="AO1266" s="11">
        <v>0</v>
      </c>
      <c r="AP1266" s="105">
        <v>0</v>
      </c>
      <c r="AQ1266" s="11">
        <v>0</v>
      </c>
      <c r="AR1266" s="11">
        <v>0</v>
      </c>
      <c r="AS1266" s="11">
        <v>0</v>
      </c>
      <c r="AT1266" s="11">
        <v>0</v>
      </c>
      <c r="AU1266" s="11">
        <v>0</v>
      </c>
      <c r="AV1266" s="11">
        <v>0</v>
      </c>
      <c r="AW1266" s="11">
        <v>0</v>
      </c>
      <c r="AX1266" s="11">
        <v>0</v>
      </c>
      <c r="AZ1266" s="11">
        <v>0</v>
      </c>
      <c r="BA1266" s="11">
        <v>0</v>
      </c>
    </row>
    <row r="1267" spans="1:53" hidden="1" x14ac:dyDescent="0.25">
      <c r="A1267">
        <v>9</v>
      </c>
      <c r="B1267" t="str">
        <f t="shared" si="143"/>
        <v>BCR-4920</v>
      </c>
      <c r="C1267" s="2" t="s">
        <v>319</v>
      </c>
      <c r="D1267" s="2" t="str">
        <f t="shared" si="147"/>
        <v>4</v>
      </c>
      <c r="E1267" s="2" t="str">
        <f t="shared" si="148"/>
        <v>49</v>
      </c>
      <c r="F1267" s="2" t="str">
        <f t="shared" si="149"/>
        <v>492</v>
      </c>
      <c r="G1267" s="1" t="s">
        <v>972</v>
      </c>
      <c r="H1267" s="7">
        <v>0</v>
      </c>
      <c r="I1267" s="7"/>
      <c r="J1267" s="7">
        <v>0</v>
      </c>
      <c r="K1267" s="7">
        <v>0</v>
      </c>
      <c r="L1267" s="7">
        <v>0</v>
      </c>
      <c r="M1267" s="7"/>
      <c r="N1267" s="7">
        <v>0</v>
      </c>
      <c r="O1267" s="7">
        <v>0</v>
      </c>
      <c r="P1267" s="7">
        <v>0</v>
      </c>
      <c r="Q1267" s="7"/>
      <c r="R1267" s="7">
        <v>0</v>
      </c>
      <c r="S1267" s="7">
        <v>0</v>
      </c>
      <c r="T1267" s="7">
        <v>0</v>
      </c>
      <c r="U1267" s="7"/>
      <c r="V1267" s="7">
        <v>0</v>
      </c>
      <c r="W1267" s="7">
        <v>0</v>
      </c>
      <c r="X1267" s="7">
        <v>0</v>
      </c>
      <c r="Y1267" s="7"/>
      <c r="Z1267" s="7">
        <v>0</v>
      </c>
      <c r="AA1267" s="7">
        <v>0</v>
      </c>
      <c r="AB1267" s="7">
        <v>0</v>
      </c>
      <c r="AC1267" s="7"/>
      <c r="AD1267" s="7">
        <v>0</v>
      </c>
      <c r="AE1267" s="7">
        <v>0</v>
      </c>
      <c r="AF1267" s="7">
        <v>0</v>
      </c>
      <c r="AG1267" s="29">
        <v>0</v>
      </c>
      <c r="AH1267" s="7">
        <v>0</v>
      </c>
      <c r="AI1267" s="7">
        <v>0</v>
      </c>
      <c r="AJ1267" s="7">
        <v>0</v>
      </c>
      <c r="AK1267" s="29">
        <v>0</v>
      </c>
      <c r="AL1267" s="7">
        <v>0</v>
      </c>
      <c r="AM1267" s="105">
        <v>0</v>
      </c>
      <c r="AN1267" s="7">
        <v>0</v>
      </c>
      <c r="AO1267" s="11">
        <v>0</v>
      </c>
      <c r="AP1267" s="105">
        <v>0</v>
      </c>
      <c r="AQ1267" s="11">
        <v>0</v>
      </c>
      <c r="AR1267" s="11">
        <v>0</v>
      </c>
      <c r="AS1267" s="11">
        <v>0</v>
      </c>
      <c r="AT1267" s="11">
        <v>0</v>
      </c>
      <c r="AU1267" s="11"/>
      <c r="AV1267" s="11">
        <v>0</v>
      </c>
      <c r="AW1267" s="11">
        <v>0</v>
      </c>
      <c r="AX1267" s="11"/>
      <c r="AZ1267" s="11"/>
      <c r="BA1267" s="11"/>
    </row>
    <row r="1268" spans="1:53" hidden="1" x14ac:dyDescent="0.25">
      <c r="A1268">
        <v>9</v>
      </c>
      <c r="B1268" t="str">
        <f t="shared" si="143"/>
        <v>BCR-4924</v>
      </c>
      <c r="C1268" s="2" t="s">
        <v>319</v>
      </c>
      <c r="D1268" s="2" t="str">
        <f t="shared" si="147"/>
        <v>4</v>
      </c>
      <c r="E1268" s="2" t="str">
        <f t="shared" si="148"/>
        <v>49</v>
      </c>
      <c r="F1268" s="2" t="str">
        <f t="shared" si="149"/>
        <v>492</v>
      </c>
      <c r="G1268" s="1" t="s">
        <v>715</v>
      </c>
      <c r="H1268" s="7">
        <v>0</v>
      </c>
      <c r="I1268" s="7"/>
      <c r="J1268" s="7">
        <v>0</v>
      </c>
      <c r="K1268" s="7">
        <v>0</v>
      </c>
      <c r="L1268" s="7">
        <v>0</v>
      </c>
      <c r="M1268" s="7"/>
      <c r="N1268" s="7">
        <v>0</v>
      </c>
      <c r="O1268" s="7">
        <v>0</v>
      </c>
      <c r="P1268" s="7">
        <v>0</v>
      </c>
      <c r="Q1268" s="7"/>
      <c r="R1268" s="7">
        <v>0</v>
      </c>
      <c r="S1268" s="7">
        <v>0</v>
      </c>
      <c r="T1268" s="7">
        <v>0</v>
      </c>
      <c r="U1268" s="7"/>
      <c r="V1268" s="7">
        <v>0</v>
      </c>
      <c r="W1268" s="7">
        <v>0</v>
      </c>
      <c r="X1268" s="7">
        <v>0</v>
      </c>
      <c r="Y1268" s="7"/>
      <c r="Z1268" s="7">
        <v>0</v>
      </c>
      <c r="AA1268" s="7">
        <v>0</v>
      </c>
      <c r="AB1268" s="7">
        <v>0</v>
      </c>
      <c r="AC1268" s="7"/>
      <c r="AD1268" s="7">
        <v>0</v>
      </c>
      <c r="AE1268" s="7">
        <v>0</v>
      </c>
      <c r="AF1268" s="7">
        <v>0</v>
      </c>
      <c r="AG1268" s="29">
        <v>380</v>
      </c>
      <c r="AH1268" s="7">
        <v>380</v>
      </c>
      <c r="AI1268" s="7">
        <v>380</v>
      </c>
      <c r="AJ1268" s="7">
        <v>900</v>
      </c>
      <c r="AK1268" s="29">
        <v>700</v>
      </c>
      <c r="AL1268" s="7">
        <v>700</v>
      </c>
      <c r="AM1268" s="105">
        <v>700</v>
      </c>
      <c r="AN1268" s="7">
        <v>400</v>
      </c>
      <c r="AO1268" s="11">
        <v>595</v>
      </c>
      <c r="AP1268" s="105">
        <v>595</v>
      </c>
      <c r="AQ1268" s="11">
        <v>595</v>
      </c>
      <c r="AR1268" s="11">
        <v>250</v>
      </c>
      <c r="AS1268" s="11">
        <v>454.35473000000002</v>
      </c>
      <c r="AT1268" s="11">
        <v>454.35472999999996</v>
      </c>
      <c r="AU1268" s="11">
        <v>454.35472999999996</v>
      </c>
      <c r="AV1268" s="11">
        <v>200</v>
      </c>
      <c r="AW1268" s="11">
        <v>343.53548000000001</v>
      </c>
      <c r="AX1268" s="11">
        <v>343.53548000000001</v>
      </c>
      <c r="AZ1268" s="11">
        <v>450</v>
      </c>
      <c r="BA1268" s="11">
        <v>160.93223999999998</v>
      </c>
    </row>
    <row r="1269" spans="1:53" hidden="1" x14ac:dyDescent="0.25">
      <c r="A1269">
        <v>9</v>
      </c>
      <c r="B1269" t="str">
        <f t="shared" si="143"/>
        <v>BCR-4925</v>
      </c>
      <c r="C1269" s="2" t="s">
        <v>319</v>
      </c>
      <c r="D1269" s="2" t="str">
        <f t="shared" si="147"/>
        <v>4</v>
      </c>
      <c r="E1269" s="2" t="str">
        <f t="shared" si="148"/>
        <v>49</v>
      </c>
      <c r="F1269" s="2" t="str">
        <f t="shared" si="149"/>
        <v>492</v>
      </c>
      <c r="G1269" s="1" t="s">
        <v>716</v>
      </c>
      <c r="H1269" s="7">
        <v>0</v>
      </c>
      <c r="I1269" s="7"/>
      <c r="J1269" s="7">
        <v>0</v>
      </c>
      <c r="K1269" s="7">
        <v>0</v>
      </c>
      <c r="L1269" s="7">
        <v>0</v>
      </c>
      <c r="M1269" s="7"/>
      <c r="N1269" s="7">
        <v>0</v>
      </c>
      <c r="O1269" s="7">
        <v>0</v>
      </c>
      <c r="P1269" s="7">
        <v>0</v>
      </c>
      <c r="Q1269" s="7"/>
      <c r="R1269" s="7">
        <v>0</v>
      </c>
      <c r="S1269" s="7">
        <v>0</v>
      </c>
      <c r="T1269" s="7">
        <v>0</v>
      </c>
      <c r="U1269" s="7"/>
      <c r="V1269" s="7">
        <v>0</v>
      </c>
      <c r="W1269" s="7">
        <v>0</v>
      </c>
      <c r="X1269" s="7">
        <v>0</v>
      </c>
      <c r="Y1269" s="7"/>
      <c r="Z1269" s="7">
        <v>0</v>
      </c>
      <c r="AA1269" s="7">
        <v>0</v>
      </c>
      <c r="AB1269" s="7">
        <v>0</v>
      </c>
      <c r="AC1269" s="7"/>
      <c r="AD1269" s="7">
        <v>0</v>
      </c>
      <c r="AE1269" s="7">
        <v>0</v>
      </c>
      <c r="AF1269" s="7">
        <v>0</v>
      </c>
      <c r="AG1269" s="29">
        <v>200</v>
      </c>
      <c r="AH1269" s="7">
        <v>200</v>
      </c>
      <c r="AI1269" s="7">
        <v>200</v>
      </c>
      <c r="AJ1269" s="7">
        <v>50</v>
      </c>
      <c r="AK1269" s="29">
        <v>50</v>
      </c>
      <c r="AL1269" s="7">
        <v>50</v>
      </c>
      <c r="AM1269" s="105">
        <v>50</v>
      </c>
      <c r="AN1269" s="7">
        <v>50</v>
      </c>
      <c r="AO1269" s="11">
        <v>69.191699999999997</v>
      </c>
      <c r="AP1269" s="105">
        <v>69.191699999999997</v>
      </c>
      <c r="AQ1269" s="11">
        <v>69.191699999999997</v>
      </c>
      <c r="AR1269" s="11">
        <v>138</v>
      </c>
      <c r="AS1269" s="11">
        <v>185.74082999999999</v>
      </c>
      <c r="AT1269" s="11">
        <v>185.74082999999999</v>
      </c>
      <c r="AU1269" s="11">
        <v>185.74082999999999</v>
      </c>
      <c r="AV1269" s="11">
        <v>138</v>
      </c>
      <c r="AW1269" s="11">
        <v>52.11</v>
      </c>
      <c r="AX1269" s="11">
        <v>52.11</v>
      </c>
      <c r="AZ1269" s="11">
        <v>145</v>
      </c>
      <c r="BA1269" s="11">
        <v>4.2857799999999999</v>
      </c>
    </row>
    <row r="1270" spans="1:53" hidden="1" x14ac:dyDescent="0.25">
      <c r="A1270">
        <v>9</v>
      </c>
      <c r="B1270" t="str">
        <f t="shared" si="143"/>
        <v>BCR-4926</v>
      </c>
      <c r="C1270" s="2" t="s">
        <v>319</v>
      </c>
      <c r="D1270" s="2" t="str">
        <f t="shared" si="147"/>
        <v>4</v>
      </c>
      <c r="E1270" s="2" t="str">
        <f t="shared" si="148"/>
        <v>49</v>
      </c>
      <c r="F1270" s="2" t="str">
        <f t="shared" si="149"/>
        <v>492</v>
      </c>
      <c r="G1270" s="1" t="s">
        <v>717</v>
      </c>
      <c r="H1270" s="7">
        <v>0</v>
      </c>
      <c r="I1270" s="7"/>
      <c r="J1270" s="7">
        <v>0</v>
      </c>
      <c r="K1270" s="7">
        <v>0</v>
      </c>
      <c r="L1270" s="7">
        <v>0</v>
      </c>
      <c r="M1270" s="7"/>
      <c r="N1270" s="7">
        <v>0</v>
      </c>
      <c r="O1270" s="7">
        <v>0</v>
      </c>
      <c r="P1270" s="7">
        <v>0</v>
      </c>
      <c r="Q1270" s="7"/>
      <c r="R1270" s="7">
        <v>0</v>
      </c>
      <c r="S1270" s="7">
        <v>0</v>
      </c>
      <c r="T1270" s="7">
        <v>0</v>
      </c>
      <c r="U1270" s="7"/>
      <c r="V1270" s="7">
        <v>0</v>
      </c>
      <c r="W1270" s="7">
        <v>0</v>
      </c>
      <c r="X1270" s="7">
        <v>0</v>
      </c>
      <c r="Y1270" s="7"/>
      <c r="Z1270" s="7">
        <v>0</v>
      </c>
      <c r="AA1270" s="7">
        <v>0</v>
      </c>
      <c r="AB1270" s="7">
        <v>0</v>
      </c>
      <c r="AC1270" s="7"/>
      <c r="AD1270" s="7">
        <v>0</v>
      </c>
      <c r="AE1270" s="7">
        <v>0</v>
      </c>
      <c r="AF1270" s="7">
        <v>0</v>
      </c>
      <c r="AG1270" s="29">
        <v>0</v>
      </c>
      <c r="AH1270" s="7">
        <v>0</v>
      </c>
      <c r="AI1270" s="7">
        <v>0</v>
      </c>
      <c r="AJ1270" s="7">
        <v>0</v>
      </c>
      <c r="AK1270" s="29">
        <v>0</v>
      </c>
      <c r="AL1270" s="7">
        <v>0</v>
      </c>
      <c r="AM1270" s="105">
        <v>0</v>
      </c>
      <c r="AN1270" s="7">
        <v>0</v>
      </c>
      <c r="AO1270" s="11">
        <v>0</v>
      </c>
      <c r="AP1270" s="105">
        <v>0</v>
      </c>
      <c r="AQ1270" s="11">
        <v>0</v>
      </c>
      <c r="AR1270" s="11">
        <v>0</v>
      </c>
      <c r="AS1270" s="11">
        <v>0</v>
      </c>
      <c r="AT1270" s="11">
        <v>0</v>
      </c>
      <c r="AU1270" s="11">
        <v>0</v>
      </c>
      <c r="AV1270" s="11">
        <v>0</v>
      </c>
      <c r="AW1270" s="11">
        <v>0</v>
      </c>
      <c r="AX1270" s="11">
        <v>0</v>
      </c>
      <c r="AZ1270" s="11">
        <v>0</v>
      </c>
      <c r="BA1270" s="11">
        <v>0</v>
      </c>
    </row>
    <row r="1271" spans="1:53" hidden="1" x14ac:dyDescent="0.25">
      <c r="A1271">
        <v>9</v>
      </c>
      <c r="B1271" t="str">
        <f t="shared" si="143"/>
        <v>BCR-4930</v>
      </c>
      <c r="C1271" s="2" t="s">
        <v>319</v>
      </c>
      <c r="D1271" s="2" t="str">
        <f t="shared" si="147"/>
        <v>4</v>
      </c>
      <c r="E1271" s="2" t="str">
        <f t="shared" si="148"/>
        <v>49</v>
      </c>
      <c r="F1271" s="2" t="str">
        <f t="shared" si="149"/>
        <v>493</v>
      </c>
      <c r="G1271" s="1" t="s">
        <v>973</v>
      </c>
      <c r="H1271" s="7">
        <v>0</v>
      </c>
      <c r="I1271" s="7"/>
      <c r="J1271" s="7">
        <v>0</v>
      </c>
      <c r="K1271" s="7">
        <v>0</v>
      </c>
      <c r="L1271" s="7">
        <v>0</v>
      </c>
      <c r="M1271" s="7"/>
      <c r="N1271" s="7">
        <v>65.353999999999999</v>
      </c>
      <c r="O1271" s="7">
        <v>65.353999999999999</v>
      </c>
      <c r="P1271" s="7">
        <v>44</v>
      </c>
      <c r="Q1271" s="7"/>
      <c r="R1271" s="7">
        <v>75.399000000000001</v>
      </c>
      <c r="S1271" s="7">
        <v>75.399000000000001</v>
      </c>
      <c r="T1271" s="7">
        <v>66</v>
      </c>
      <c r="U1271" s="7"/>
      <c r="V1271" s="7">
        <v>46.988619999999997</v>
      </c>
      <c r="W1271" s="7">
        <v>46.791960000000003</v>
      </c>
      <c r="X1271" s="7">
        <v>55</v>
      </c>
      <c r="Y1271" s="7"/>
      <c r="Z1271" s="7">
        <v>57.094320000000003</v>
      </c>
      <c r="AA1271" s="7">
        <v>64.478639999999999</v>
      </c>
      <c r="AB1271" s="7">
        <v>0</v>
      </c>
      <c r="AC1271" s="7"/>
      <c r="AD1271" s="7">
        <v>0</v>
      </c>
      <c r="AE1271" s="7">
        <v>0</v>
      </c>
      <c r="AF1271" s="7">
        <v>0</v>
      </c>
      <c r="AG1271" s="29">
        <v>0</v>
      </c>
      <c r="AH1271" s="7">
        <v>0</v>
      </c>
      <c r="AI1271" s="7">
        <v>0</v>
      </c>
      <c r="AJ1271" s="7">
        <v>0</v>
      </c>
      <c r="AK1271" s="29">
        <v>0</v>
      </c>
      <c r="AL1271" s="7">
        <v>0</v>
      </c>
      <c r="AM1271" s="105">
        <v>0</v>
      </c>
      <c r="AN1271" s="7">
        <v>0</v>
      </c>
      <c r="AO1271" s="11">
        <v>0</v>
      </c>
      <c r="AP1271" s="105">
        <v>0</v>
      </c>
      <c r="AQ1271" s="11">
        <v>0</v>
      </c>
      <c r="AR1271" s="11">
        <v>0</v>
      </c>
      <c r="AS1271" s="11">
        <v>0</v>
      </c>
      <c r="AT1271" s="11">
        <v>0</v>
      </c>
      <c r="AU1271" s="11"/>
      <c r="AV1271" s="11">
        <v>0</v>
      </c>
      <c r="AW1271" s="11">
        <v>0</v>
      </c>
      <c r="AX1271" s="11"/>
      <c r="AZ1271" s="11"/>
      <c r="BA1271" s="11"/>
    </row>
    <row r="1272" spans="1:53" hidden="1" x14ac:dyDescent="0.25">
      <c r="A1272">
        <v>9</v>
      </c>
      <c r="B1272" t="str">
        <f t="shared" si="143"/>
        <v>BCR-4934</v>
      </c>
      <c r="C1272" s="2" t="s">
        <v>319</v>
      </c>
      <c r="D1272" s="2" t="str">
        <f t="shared" si="147"/>
        <v>4</v>
      </c>
      <c r="E1272" s="2" t="str">
        <f t="shared" si="148"/>
        <v>49</v>
      </c>
      <c r="F1272" s="2" t="str">
        <f t="shared" si="149"/>
        <v>493</v>
      </c>
      <c r="G1272" s="1" t="s">
        <v>718</v>
      </c>
      <c r="H1272" s="7">
        <v>0</v>
      </c>
      <c r="I1272" s="7"/>
      <c r="J1272" s="7">
        <v>0</v>
      </c>
      <c r="K1272" s="7">
        <v>0</v>
      </c>
      <c r="L1272" s="7">
        <v>0</v>
      </c>
      <c r="M1272" s="7"/>
      <c r="N1272" s="7">
        <v>0</v>
      </c>
      <c r="O1272" s="7">
        <v>0</v>
      </c>
      <c r="P1272" s="7">
        <v>0</v>
      </c>
      <c r="Q1272" s="7"/>
      <c r="R1272" s="7">
        <v>0</v>
      </c>
      <c r="S1272" s="7">
        <v>0</v>
      </c>
      <c r="T1272" s="7">
        <v>0</v>
      </c>
      <c r="U1272" s="7"/>
      <c r="V1272" s="7">
        <v>0</v>
      </c>
      <c r="W1272" s="7">
        <v>0</v>
      </c>
      <c r="X1272" s="7">
        <v>0</v>
      </c>
      <c r="Y1272" s="7"/>
      <c r="Z1272" s="7">
        <v>0</v>
      </c>
      <c r="AA1272" s="7">
        <v>0</v>
      </c>
      <c r="AB1272" s="7">
        <v>0</v>
      </c>
      <c r="AC1272" s="7"/>
      <c r="AD1272" s="7">
        <v>0</v>
      </c>
      <c r="AE1272" s="7">
        <v>0</v>
      </c>
      <c r="AF1272" s="7">
        <v>0</v>
      </c>
      <c r="AG1272" s="29">
        <v>0</v>
      </c>
      <c r="AH1272" s="7">
        <v>0</v>
      </c>
      <c r="AI1272" s="7">
        <v>0</v>
      </c>
      <c r="AJ1272" s="7">
        <v>0</v>
      </c>
      <c r="AK1272" s="29">
        <v>0</v>
      </c>
      <c r="AL1272" s="7">
        <v>0</v>
      </c>
      <c r="AM1272" s="105">
        <v>0</v>
      </c>
      <c r="AN1272" s="7">
        <v>0</v>
      </c>
      <c r="AO1272" s="11">
        <v>72.800920000000005</v>
      </c>
      <c r="AP1272" s="105">
        <v>72.800920000000005</v>
      </c>
      <c r="AQ1272" s="11">
        <v>72.800920000000005</v>
      </c>
      <c r="AR1272" s="11">
        <v>88</v>
      </c>
      <c r="AS1272" s="11">
        <v>104.4521</v>
      </c>
      <c r="AT1272" s="11">
        <v>104.4521</v>
      </c>
      <c r="AU1272" s="11">
        <v>104.4521</v>
      </c>
      <c r="AV1272" s="11">
        <v>88</v>
      </c>
      <c r="AW1272" s="11">
        <v>3337.9405099999999</v>
      </c>
      <c r="AX1272" s="11">
        <v>3337.9405099999999</v>
      </c>
      <c r="AZ1272" s="11">
        <v>3488</v>
      </c>
      <c r="BA1272" s="11">
        <v>3125.1649699999998</v>
      </c>
    </row>
    <row r="1273" spans="1:53" hidden="1" x14ac:dyDescent="0.25">
      <c r="A1273">
        <v>9</v>
      </c>
      <c r="B1273" t="str">
        <f t="shared" si="143"/>
        <v>BCR-4935</v>
      </c>
      <c r="C1273" s="2" t="s">
        <v>319</v>
      </c>
      <c r="D1273" s="2" t="str">
        <f t="shared" si="147"/>
        <v>4</v>
      </c>
      <c r="E1273" s="2" t="str">
        <f t="shared" si="148"/>
        <v>49</v>
      </c>
      <c r="F1273" s="2" t="str">
        <f t="shared" si="149"/>
        <v>493</v>
      </c>
      <c r="G1273" s="1" t="s">
        <v>719</v>
      </c>
      <c r="H1273" s="7">
        <v>0</v>
      </c>
      <c r="I1273" s="7"/>
      <c r="J1273" s="7">
        <v>0</v>
      </c>
      <c r="K1273" s="7">
        <v>0</v>
      </c>
      <c r="L1273" s="7">
        <v>0</v>
      </c>
      <c r="M1273" s="7"/>
      <c r="N1273" s="7">
        <v>0</v>
      </c>
      <c r="O1273" s="7">
        <v>0</v>
      </c>
      <c r="P1273" s="7">
        <v>0</v>
      </c>
      <c r="Q1273" s="7"/>
      <c r="R1273" s="7">
        <v>0</v>
      </c>
      <c r="S1273" s="7">
        <v>0</v>
      </c>
      <c r="T1273" s="7">
        <v>0</v>
      </c>
      <c r="U1273" s="7"/>
      <c r="V1273" s="7">
        <v>0</v>
      </c>
      <c r="W1273" s="7">
        <v>0</v>
      </c>
      <c r="X1273" s="7">
        <v>0</v>
      </c>
      <c r="Y1273" s="7"/>
      <c r="Z1273" s="7">
        <v>0</v>
      </c>
      <c r="AA1273" s="7">
        <v>0</v>
      </c>
      <c r="AB1273" s="7">
        <v>0</v>
      </c>
      <c r="AC1273" s="7"/>
      <c r="AD1273" s="7">
        <v>0</v>
      </c>
      <c r="AE1273" s="7">
        <v>0</v>
      </c>
      <c r="AF1273" s="7">
        <v>0</v>
      </c>
      <c r="AG1273" s="29">
        <v>0</v>
      </c>
      <c r="AH1273" s="7">
        <v>0</v>
      </c>
      <c r="AI1273" s="7">
        <v>0</v>
      </c>
      <c r="AJ1273" s="7">
        <v>0</v>
      </c>
      <c r="AK1273" s="29">
        <v>0</v>
      </c>
      <c r="AL1273" s="7">
        <v>0</v>
      </c>
      <c r="AM1273" s="105">
        <v>0</v>
      </c>
      <c r="AN1273" s="7">
        <v>0</v>
      </c>
      <c r="AO1273" s="11">
        <v>0</v>
      </c>
      <c r="AP1273" s="105">
        <v>0</v>
      </c>
      <c r="AQ1273" s="11">
        <v>0</v>
      </c>
      <c r="AR1273" s="11">
        <v>0</v>
      </c>
      <c r="AS1273" s="11">
        <v>0</v>
      </c>
      <c r="AT1273" s="11">
        <v>0</v>
      </c>
      <c r="AU1273" s="11">
        <v>0</v>
      </c>
      <c r="AV1273" s="11">
        <v>0</v>
      </c>
      <c r="AW1273" s="11">
        <v>0</v>
      </c>
      <c r="AX1273" s="11">
        <v>0</v>
      </c>
      <c r="AZ1273" s="11">
        <v>0</v>
      </c>
      <c r="BA1273" s="11">
        <v>0</v>
      </c>
    </row>
    <row r="1274" spans="1:53" hidden="1" x14ac:dyDescent="0.25">
      <c r="A1274">
        <v>9</v>
      </c>
      <c r="B1274" t="str">
        <f t="shared" si="143"/>
        <v>BCR-4940</v>
      </c>
      <c r="C1274" s="2" t="s">
        <v>319</v>
      </c>
      <c r="D1274" s="2" t="str">
        <f t="shared" si="147"/>
        <v>4</v>
      </c>
      <c r="E1274" s="2" t="str">
        <f t="shared" si="148"/>
        <v>49</v>
      </c>
      <c r="F1274" s="2" t="str">
        <f t="shared" si="149"/>
        <v>494</v>
      </c>
      <c r="G1274" s="1" t="s">
        <v>720</v>
      </c>
      <c r="H1274" s="7">
        <v>0</v>
      </c>
      <c r="I1274" s="7"/>
      <c r="J1274" s="7">
        <v>0</v>
      </c>
      <c r="K1274" s="7">
        <v>0</v>
      </c>
      <c r="L1274" s="7">
        <v>0</v>
      </c>
      <c r="M1274" s="7"/>
      <c r="N1274" s="7">
        <v>0</v>
      </c>
      <c r="O1274" s="7">
        <v>0</v>
      </c>
      <c r="P1274" s="7">
        <v>0</v>
      </c>
      <c r="Q1274" s="7"/>
      <c r="R1274" s="7">
        <v>0</v>
      </c>
      <c r="S1274" s="7">
        <v>0</v>
      </c>
      <c r="T1274" s="7">
        <v>0</v>
      </c>
      <c r="U1274" s="7"/>
      <c r="V1274" s="7">
        <v>0</v>
      </c>
      <c r="W1274" s="7">
        <v>0</v>
      </c>
      <c r="X1274" s="7">
        <v>0</v>
      </c>
      <c r="Y1274" s="7"/>
      <c r="Z1274" s="7">
        <v>0</v>
      </c>
      <c r="AA1274" s="7">
        <v>0</v>
      </c>
      <c r="AB1274" s="7">
        <v>1418993</v>
      </c>
      <c r="AC1274" s="7"/>
      <c r="AD1274" s="7">
        <v>1389093.7619800002</v>
      </c>
      <c r="AE1274" s="7">
        <v>1389129.8680700001</v>
      </c>
      <c r="AF1274" s="7">
        <v>1406105</v>
      </c>
      <c r="AG1274" s="29">
        <v>1464276.4393500001</v>
      </c>
      <c r="AH1274" s="7">
        <v>1465880.1989200001</v>
      </c>
      <c r="AI1274" s="7">
        <v>1465880.1989200001</v>
      </c>
      <c r="AJ1274" s="7">
        <v>1395860</v>
      </c>
      <c r="AK1274" s="29">
        <v>1352461.02061</v>
      </c>
      <c r="AL1274" s="7">
        <v>1349481.4035</v>
      </c>
      <c r="AM1274" s="105">
        <v>1349318.72059</v>
      </c>
      <c r="AN1274" s="7">
        <v>1427197</v>
      </c>
      <c r="AO1274" s="11">
        <v>1429384.82577</v>
      </c>
      <c r="AP1274" s="105">
        <v>1429463.82577</v>
      </c>
      <c r="AQ1274" s="11">
        <v>1429463.82577</v>
      </c>
      <c r="AR1274" s="11">
        <v>1477023</v>
      </c>
      <c r="AS1274" s="11">
        <v>1494050.9169600001</v>
      </c>
      <c r="AT1274" s="11">
        <v>1494129.9170000001</v>
      </c>
      <c r="AU1274" s="11">
        <v>1494129.9170000001</v>
      </c>
      <c r="AV1274" s="11">
        <v>1496447</v>
      </c>
      <c r="AW1274" s="11">
        <v>1412252.59335</v>
      </c>
      <c r="AX1274" s="11">
        <v>1412252.59335</v>
      </c>
      <c r="AZ1274" s="11">
        <v>1536175</v>
      </c>
      <c r="BA1274" s="11">
        <v>1529605.1208899999</v>
      </c>
    </row>
    <row r="1275" spans="1:53" hidden="1" x14ac:dyDescent="0.25">
      <c r="A1275">
        <v>9</v>
      </c>
      <c r="B1275" t="str">
        <f t="shared" si="143"/>
        <v>BCR-4941</v>
      </c>
      <c r="C1275" s="2" t="s">
        <v>319</v>
      </c>
      <c r="D1275" s="2" t="str">
        <f t="shared" si="147"/>
        <v>4</v>
      </c>
      <c r="E1275" s="2" t="str">
        <f t="shared" si="148"/>
        <v>49</v>
      </c>
      <c r="F1275" s="2" t="str">
        <f t="shared" si="149"/>
        <v>494</v>
      </c>
      <c r="G1275" s="1" t="s">
        <v>974</v>
      </c>
      <c r="H1275" s="7">
        <v>93887</v>
      </c>
      <c r="I1275" s="7"/>
      <c r="J1275" s="7">
        <v>75320.683999999994</v>
      </c>
      <c r="K1275" s="7">
        <v>75320.683999999994</v>
      </c>
      <c r="L1275" s="7">
        <v>169964</v>
      </c>
      <c r="M1275" s="7"/>
      <c r="N1275" s="7">
        <v>76355.23</v>
      </c>
      <c r="O1275" s="7">
        <v>76355.23</v>
      </c>
      <c r="P1275" s="7">
        <v>166676</v>
      </c>
      <c r="Q1275" s="7"/>
      <c r="R1275" s="7">
        <v>150729.30900000001</v>
      </c>
      <c r="S1275" s="7">
        <v>150729.30900000001</v>
      </c>
      <c r="T1275" s="7">
        <v>199527</v>
      </c>
      <c r="U1275" s="7"/>
      <c r="V1275" s="7">
        <v>185232.61799</v>
      </c>
      <c r="W1275" s="7">
        <v>185232.61799</v>
      </c>
      <c r="X1275" s="7">
        <v>227571</v>
      </c>
      <c r="Y1275" s="7"/>
      <c r="Z1275" s="7">
        <v>231285.87100000001</v>
      </c>
      <c r="AA1275" s="7">
        <v>231285.87100000001</v>
      </c>
      <c r="AB1275" s="7">
        <v>0</v>
      </c>
      <c r="AC1275" s="7"/>
      <c r="AD1275" s="7">
        <v>0</v>
      </c>
      <c r="AE1275" s="7">
        <v>0</v>
      </c>
      <c r="AF1275" s="7">
        <v>0</v>
      </c>
      <c r="AG1275" s="29">
        <v>0</v>
      </c>
      <c r="AH1275" s="7">
        <v>0</v>
      </c>
      <c r="AI1275" s="7">
        <v>0</v>
      </c>
      <c r="AJ1275" s="7">
        <v>0</v>
      </c>
      <c r="AK1275" s="29">
        <v>0</v>
      </c>
      <c r="AL1275" s="7">
        <v>0</v>
      </c>
      <c r="AM1275" s="105">
        <v>0</v>
      </c>
      <c r="AN1275" s="7">
        <v>0</v>
      </c>
      <c r="AO1275" s="11">
        <v>0</v>
      </c>
      <c r="AP1275" s="105">
        <v>0</v>
      </c>
      <c r="AQ1275" s="11">
        <v>0</v>
      </c>
      <c r="AR1275" s="11">
        <v>0</v>
      </c>
      <c r="AS1275" s="11">
        <v>0</v>
      </c>
      <c r="AT1275" s="11">
        <v>0</v>
      </c>
      <c r="AU1275" s="11"/>
      <c r="AV1275" s="11">
        <v>0</v>
      </c>
      <c r="AW1275" s="11">
        <v>0</v>
      </c>
      <c r="AX1275" s="11"/>
      <c r="AZ1275" s="11"/>
      <c r="BA1275" s="11"/>
    </row>
    <row r="1276" spans="1:53" hidden="1" x14ac:dyDescent="0.25">
      <c r="A1276">
        <v>9</v>
      </c>
      <c r="B1276" t="str">
        <f t="shared" si="143"/>
        <v>BCR-4942</v>
      </c>
      <c r="C1276" s="2" t="s">
        <v>319</v>
      </c>
      <c r="D1276" s="2" t="str">
        <f t="shared" si="147"/>
        <v>4</v>
      </c>
      <c r="E1276" s="2" t="str">
        <f t="shared" si="148"/>
        <v>49</v>
      </c>
      <c r="F1276" s="2" t="str">
        <f t="shared" si="149"/>
        <v>494</v>
      </c>
      <c r="G1276" s="1" t="s">
        <v>975</v>
      </c>
      <c r="H1276" s="7">
        <v>883950</v>
      </c>
      <c r="I1276" s="7"/>
      <c r="J1276" s="7">
        <v>888836.92125000001</v>
      </c>
      <c r="K1276" s="7">
        <v>888836.92125000001</v>
      </c>
      <c r="L1276" s="7">
        <v>947884</v>
      </c>
      <c r="M1276" s="7"/>
      <c r="N1276" s="7">
        <v>977606.20305000001</v>
      </c>
      <c r="O1276" s="7">
        <v>977606.20305000001</v>
      </c>
      <c r="P1276" s="7">
        <v>1067594</v>
      </c>
      <c r="Q1276" s="7"/>
      <c r="R1276" s="7">
        <v>1052514.38081</v>
      </c>
      <c r="S1276" s="7">
        <v>1052514.38081</v>
      </c>
      <c r="T1276" s="7">
        <v>1132946</v>
      </c>
      <c r="U1276" s="7"/>
      <c r="V1276" s="7">
        <v>1114237.3790599999</v>
      </c>
      <c r="W1276" s="7">
        <v>1114237.3790599999</v>
      </c>
      <c r="X1276" s="7">
        <v>1124737</v>
      </c>
      <c r="Y1276" s="7"/>
      <c r="Z1276" s="7">
        <v>1136119.4639999999</v>
      </c>
      <c r="AA1276" s="7">
        <v>1136119.4639999999</v>
      </c>
      <c r="AB1276" s="7">
        <v>0</v>
      </c>
      <c r="AC1276" s="7"/>
      <c r="AD1276" s="7">
        <v>0</v>
      </c>
      <c r="AE1276" s="7">
        <v>0</v>
      </c>
      <c r="AF1276" s="7">
        <v>0</v>
      </c>
      <c r="AG1276" s="29">
        <v>0</v>
      </c>
      <c r="AH1276" s="7">
        <v>0</v>
      </c>
      <c r="AI1276" s="7">
        <v>0</v>
      </c>
      <c r="AJ1276" s="7">
        <v>0</v>
      </c>
      <c r="AK1276" s="29">
        <v>0</v>
      </c>
      <c r="AL1276" s="7">
        <v>0</v>
      </c>
      <c r="AM1276" s="105">
        <v>0</v>
      </c>
      <c r="AN1276" s="7">
        <v>0</v>
      </c>
      <c r="AO1276" s="11">
        <v>0</v>
      </c>
      <c r="AP1276" s="105">
        <v>0</v>
      </c>
      <c r="AQ1276" s="11">
        <v>0</v>
      </c>
      <c r="AR1276" s="11">
        <v>0</v>
      </c>
      <c r="AS1276" s="11">
        <v>0</v>
      </c>
      <c r="AT1276" s="11">
        <v>0</v>
      </c>
      <c r="AU1276" s="11"/>
      <c r="AV1276" s="11">
        <v>0</v>
      </c>
      <c r="AW1276" s="11">
        <v>0</v>
      </c>
      <c r="AX1276" s="11"/>
      <c r="AZ1276" s="11"/>
      <c r="BA1276" s="11"/>
    </row>
    <row r="1277" spans="1:53" hidden="1" x14ac:dyDescent="0.25">
      <c r="A1277">
        <v>9</v>
      </c>
      <c r="B1277" t="str">
        <f t="shared" si="143"/>
        <v>BCR-4943</v>
      </c>
      <c r="C1277" s="2" t="s">
        <v>319</v>
      </c>
      <c r="D1277" s="2" t="str">
        <f t="shared" si="147"/>
        <v>4</v>
      </c>
      <c r="E1277" s="2" t="str">
        <f t="shared" si="148"/>
        <v>49</v>
      </c>
      <c r="F1277" s="2" t="str">
        <f t="shared" si="149"/>
        <v>494</v>
      </c>
      <c r="G1277" s="1" t="s">
        <v>976</v>
      </c>
      <c r="H1277" s="7">
        <v>3612</v>
      </c>
      <c r="I1277" s="7"/>
      <c r="J1277" s="7">
        <v>4174.4780799999999</v>
      </c>
      <c r="K1277" s="7">
        <v>4174.4780799999999</v>
      </c>
      <c r="L1277" s="7">
        <v>5710</v>
      </c>
      <c r="M1277" s="7"/>
      <c r="N1277" s="7">
        <v>5768.2559799999999</v>
      </c>
      <c r="O1277" s="7">
        <v>5768.2559799999999</v>
      </c>
      <c r="P1277" s="7">
        <v>5840</v>
      </c>
      <c r="Q1277" s="7"/>
      <c r="R1277" s="7">
        <v>34363.350219999993</v>
      </c>
      <c r="S1277" s="7">
        <v>34477.888739999995</v>
      </c>
      <c r="T1277" s="7">
        <v>80626</v>
      </c>
      <c r="U1277" s="7"/>
      <c r="V1277" s="7">
        <v>42469.986149999997</v>
      </c>
      <c r="W1277" s="7">
        <v>42563.657489999998</v>
      </c>
      <c r="X1277" s="7">
        <v>219502</v>
      </c>
      <c r="Y1277" s="7"/>
      <c r="Z1277" s="7">
        <v>214876.55223999999</v>
      </c>
      <c r="AA1277" s="7">
        <v>215021.92453000002</v>
      </c>
      <c r="AB1277" s="7">
        <v>0</v>
      </c>
      <c r="AC1277" s="7"/>
      <c r="AD1277" s="7">
        <v>0</v>
      </c>
      <c r="AE1277" s="7">
        <v>0</v>
      </c>
      <c r="AF1277" s="7">
        <v>0</v>
      </c>
      <c r="AG1277" s="29">
        <v>0</v>
      </c>
      <c r="AH1277" s="7">
        <v>0</v>
      </c>
      <c r="AI1277" s="7">
        <v>0</v>
      </c>
      <c r="AJ1277" s="7">
        <v>0</v>
      </c>
      <c r="AK1277" s="29">
        <v>0</v>
      </c>
      <c r="AL1277" s="7">
        <v>0</v>
      </c>
      <c r="AM1277" s="105">
        <v>0</v>
      </c>
      <c r="AN1277" s="7">
        <v>0</v>
      </c>
      <c r="AO1277" s="11">
        <v>0</v>
      </c>
      <c r="AP1277" s="105">
        <v>0</v>
      </c>
      <c r="AQ1277" s="11">
        <v>0</v>
      </c>
      <c r="AR1277" s="11">
        <v>0</v>
      </c>
      <c r="AS1277" s="11">
        <v>0</v>
      </c>
      <c r="AT1277" s="11">
        <v>0</v>
      </c>
      <c r="AU1277" s="11"/>
      <c r="AV1277" s="11">
        <v>0</v>
      </c>
      <c r="AW1277" s="11">
        <v>0</v>
      </c>
      <c r="AX1277" s="11"/>
      <c r="AZ1277" s="11"/>
      <c r="BA1277" s="11"/>
    </row>
    <row r="1278" spans="1:53" hidden="1" x14ac:dyDescent="0.25">
      <c r="A1278">
        <v>9</v>
      </c>
      <c r="B1278" t="str">
        <f t="shared" si="143"/>
        <v>BCR-4950</v>
      </c>
      <c r="C1278" s="2" t="s">
        <v>319</v>
      </c>
      <c r="D1278" s="2" t="str">
        <f t="shared" si="147"/>
        <v>4</v>
      </c>
      <c r="E1278" s="2" t="str">
        <f t="shared" si="148"/>
        <v>49</v>
      </c>
      <c r="F1278" s="2" t="str">
        <f t="shared" si="149"/>
        <v>495</v>
      </c>
      <c r="G1278" s="1" t="s">
        <v>721</v>
      </c>
      <c r="H1278" s="7">
        <v>0</v>
      </c>
      <c r="I1278" s="7"/>
      <c r="J1278" s="7">
        <v>0</v>
      </c>
      <c r="K1278" s="7">
        <v>0</v>
      </c>
      <c r="L1278" s="7">
        <v>0</v>
      </c>
      <c r="M1278" s="7"/>
      <c r="N1278" s="7">
        <v>0</v>
      </c>
      <c r="O1278" s="7">
        <v>0</v>
      </c>
      <c r="P1278" s="7">
        <v>0</v>
      </c>
      <c r="Q1278" s="7"/>
      <c r="R1278" s="7">
        <v>0</v>
      </c>
      <c r="S1278" s="7">
        <v>0</v>
      </c>
      <c r="T1278" s="7">
        <v>0</v>
      </c>
      <c r="U1278" s="7"/>
      <c r="V1278" s="7">
        <v>0</v>
      </c>
      <c r="W1278" s="7">
        <v>0</v>
      </c>
      <c r="X1278" s="7">
        <v>0</v>
      </c>
      <c r="Y1278" s="7"/>
      <c r="Z1278" s="7">
        <v>0</v>
      </c>
      <c r="AA1278" s="7">
        <v>0</v>
      </c>
      <c r="AB1278" s="7">
        <v>0</v>
      </c>
      <c r="AC1278" s="7"/>
      <c r="AD1278" s="7">
        <v>0</v>
      </c>
      <c r="AE1278" s="7">
        <v>0</v>
      </c>
      <c r="AF1278" s="7">
        <v>0</v>
      </c>
      <c r="AG1278" s="29">
        <v>98.486009999999993</v>
      </c>
      <c r="AH1278" s="7">
        <v>98.486009999999993</v>
      </c>
      <c r="AI1278" s="7">
        <v>98.486009999999993</v>
      </c>
      <c r="AJ1278" s="7">
        <v>0</v>
      </c>
      <c r="AK1278" s="29">
        <v>0</v>
      </c>
      <c r="AL1278" s="7">
        <v>0</v>
      </c>
      <c r="AM1278" s="105">
        <v>0</v>
      </c>
      <c r="AN1278" s="7">
        <v>0</v>
      </c>
      <c r="AO1278" s="11">
        <v>0</v>
      </c>
      <c r="AP1278" s="105">
        <v>0</v>
      </c>
      <c r="AQ1278" s="11">
        <v>0</v>
      </c>
      <c r="AR1278" s="11">
        <v>0</v>
      </c>
      <c r="AS1278" s="11">
        <v>0</v>
      </c>
      <c r="AT1278" s="11">
        <v>0</v>
      </c>
      <c r="AU1278" s="11">
        <v>0</v>
      </c>
      <c r="AV1278" s="11">
        <v>0</v>
      </c>
      <c r="AW1278" s="11">
        <v>0</v>
      </c>
      <c r="AX1278" s="11">
        <v>0</v>
      </c>
      <c r="AZ1278" s="11">
        <v>0</v>
      </c>
      <c r="BA1278" s="11">
        <v>0</v>
      </c>
    </row>
    <row r="1279" spans="1:53" hidden="1" x14ac:dyDescent="0.25">
      <c r="A1279">
        <v>9</v>
      </c>
      <c r="B1279" t="str">
        <f t="shared" si="143"/>
        <v>BCR-5610</v>
      </c>
      <c r="C1279" s="2" t="s">
        <v>319</v>
      </c>
      <c r="D1279" s="2" t="str">
        <f t="shared" si="147"/>
        <v>5</v>
      </c>
      <c r="E1279" s="2" t="str">
        <f t="shared" si="148"/>
        <v>56</v>
      </c>
      <c r="F1279" s="2" t="str">
        <f t="shared" si="149"/>
        <v>561</v>
      </c>
      <c r="G1279" s="1" t="s">
        <v>724</v>
      </c>
      <c r="H1279" s="7">
        <v>0</v>
      </c>
      <c r="I1279" s="7"/>
      <c r="J1279" s="7">
        <v>0</v>
      </c>
      <c r="K1279" s="7">
        <v>0</v>
      </c>
      <c r="L1279" s="7">
        <v>0</v>
      </c>
      <c r="M1279" s="7"/>
      <c r="N1279" s="7">
        <v>0</v>
      </c>
      <c r="O1279" s="7">
        <v>0</v>
      </c>
      <c r="P1279" s="7">
        <v>0</v>
      </c>
      <c r="Q1279" s="7"/>
      <c r="R1279" s="7">
        <v>0</v>
      </c>
      <c r="S1279" s="7">
        <v>0</v>
      </c>
      <c r="T1279" s="7">
        <v>0</v>
      </c>
      <c r="U1279" s="7"/>
      <c r="V1279" s="7">
        <v>0</v>
      </c>
      <c r="W1279" s="7">
        <v>0</v>
      </c>
      <c r="X1279" s="7">
        <v>0</v>
      </c>
      <c r="Y1279" s="7"/>
      <c r="Z1279" s="7">
        <v>0</v>
      </c>
      <c r="AA1279" s="7">
        <v>0</v>
      </c>
      <c r="AB1279" s="7">
        <v>0</v>
      </c>
      <c r="AC1279" s="7"/>
      <c r="AD1279" s="7">
        <v>0</v>
      </c>
      <c r="AE1279" s="7">
        <v>0</v>
      </c>
      <c r="AF1279" s="7">
        <v>0</v>
      </c>
      <c r="AG1279" s="29">
        <v>0</v>
      </c>
      <c r="AH1279" s="7">
        <v>0</v>
      </c>
      <c r="AI1279" s="7">
        <v>0</v>
      </c>
      <c r="AJ1279" s="7">
        <v>0</v>
      </c>
      <c r="AK1279" s="29">
        <v>0</v>
      </c>
      <c r="AL1279" s="7">
        <v>0</v>
      </c>
      <c r="AM1279" s="105">
        <v>0</v>
      </c>
      <c r="AN1279" s="7">
        <v>0</v>
      </c>
      <c r="AO1279" s="11">
        <v>0</v>
      </c>
      <c r="AP1279" s="105">
        <v>0</v>
      </c>
      <c r="AQ1279" s="11">
        <v>0</v>
      </c>
      <c r="AR1279" s="11">
        <v>0</v>
      </c>
      <c r="AS1279" s="11">
        <v>0</v>
      </c>
      <c r="AT1279" s="11">
        <v>0</v>
      </c>
      <c r="AU1279" s="11">
        <v>0</v>
      </c>
      <c r="AV1279" s="11">
        <v>0</v>
      </c>
      <c r="AW1279" s="11">
        <v>0</v>
      </c>
      <c r="AX1279" s="11">
        <v>0</v>
      </c>
      <c r="AZ1279" s="11">
        <v>0</v>
      </c>
      <c r="BA1279" s="11">
        <v>0</v>
      </c>
    </row>
    <row r="1280" spans="1:53" hidden="1" x14ac:dyDescent="0.25">
      <c r="A1280">
        <v>9</v>
      </c>
      <c r="B1280" t="str">
        <f t="shared" si="143"/>
        <v>BCR-5620</v>
      </c>
      <c r="C1280" s="2" t="s">
        <v>319</v>
      </c>
      <c r="D1280" s="2" t="str">
        <f t="shared" si="147"/>
        <v>5</v>
      </c>
      <c r="E1280" s="2" t="str">
        <f t="shared" si="148"/>
        <v>56</v>
      </c>
      <c r="F1280" s="2" t="str">
        <f t="shared" si="149"/>
        <v>562</v>
      </c>
      <c r="G1280" s="1" t="s">
        <v>725</v>
      </c>
      <c r="H1280" s="7">
        <v>0</v>
      </c>
      <c r="I1280" s="7"/>
      <c r="J1280" s="7">
        <v>0</v>
      </c>
      <c r="K1280" s="7">
        <v>0</v>
      </c>
      <c r="L1280" s="7">
        <v>0</v>
      </c>
      <c r="M1280" s="7"/>
      <c r="N1280" s="7">
        <v>0</v>
      </c>
      <c r="O1280" s="7">
        <v>0</v>
      </c>
      <c r="P1280" s="7">
        <v>0</v>
      </c>
      <c r="Q1280" s="7"/>
      <c r="R1280" s="7">
        <v>0</v>
      </c>
      <c r="S1280" s="7">
        <v>0</v>
      </c>
      <c r="T1280" s="7">
        <v>0</v>
      </c>
      <c r="U1280" s="7"/>
      <c r="V1280" s="7">
        <v>0</v>
      </c>
      <c r="W1280" s="7">
        <v>0</v>
      </c>
      <c r="X1280" s="7">
        <v>0</v>
      </c>
      <c r="Y1280" s="7"/>
      <c r="Z1280" s="7">
        <v>0</v>
      </c>
      <c r="AA1280" s="7">
        <v>0</v>
      </c>
      <c r="AB1280" s="7">
        <v>0</v>
      </c>
      <c r="AC1280" s="7"/>
      <c r="AD1280" s="7">
        <v>0</v>
      </c>
      <c r="AE1280" s="7">
        <v>0</v>
      </c>
      <c r="AF1280" s="7">
        <v>0</v>
      </c>
      <c r="AG1280" s="29">
        <v>0</v>
      </c>
      <c r="AH1280" s="7">
        <v>0</v>
      </c>
      <c r="AI1280" s="7">
        <v>0</v>
      </c>
      <c r="AJ1280" s="7">
        <v>0</v>
      </c>
      <c r="AK1280" s="29">
        <v>0</v>
      </c>
      <c r="AL1280" s="7">
        <v>0</v>
      </c>
      <c r="AM1280" s="105">
        <v>0</v>
      </c>
      <c r="AN1280" s="7">
        <v>0</v>
      </c>
      <c r="AO1280" s="11">
        <v>0</v>
      </c>
      <c r="AP1280" s="105">
        <v>0</v>
      </c>
      <c r="AQ1280" s="11">
        <v>0</v>
      </c>
      <c r="AR1280" s="11">
        <v>0</v>
      </c>
      <c r="AS1280" s="11">
        <v>0</v>
      </c>
      <c r="AT1280" s="11">
        <v>0</v>
      </c>
      <c r="AU1280" s="11">
        <v>0</v>
      </c>
      <c r="AV1280" s="11">
        <v>0</v>
      </c>
      <c r="AW1280" s="11">
        <v>0</v>
      </c>
      <c r="AX1280" s="11">
        <v>0</v>
      </c>
      <c r="AZ1280" s="11">
        <v>0</v>
      </c>
      <c r="BA1280" s="11">
        <v>0</v>
      </c>
    </row>
    <row r="1281" spans="1:53" hidden="1" x14ac:dyDescent="0.25">
      <c r="A1281">
        <v>9</v>
      </c>
      <c r="B1281" t="str">
        <f t="shared" si="143"/>
        <v>BCR-5630</v>
      </c>
      <c r="C1281" s="2" t="s">
        <v>319</v>
      </c>
      <c r="D1281" s="2" t="str">
        <f t="shared" si="147"/>
        <v>5</v>
      </c>
      <c r="E1281" s="2" t="str">
        <f t="shared" si="148"/>
        <v>56</v>
      </c>
      <c r="F1281" s="2" t="str">
        <f t="shared" si="149"/>
        <v>563</v>
      </c>
      <c r="G1281" s="1" t="s">
        <v>726</v>
      </c>
      <c r="H1281" s="7">
        <v>0</v>
      </c>
      <c r="I1281" s="7"/>
      <c r="J1281" s="7">
        <v>0</v>
      </c>
      <c r="K1281" s="7">
        <v>0</v>
      </c>
      <c r="L1281" s="7">
        <v>0</v>
      </c>
      <c r="M1281" s="7"/>
      <c r="N1281" s="7">
        <v>0</v>
      </c>
      <c r="O1281" s="7">
        <v>0</v>
      </c>
      <c r="P1281" s="7">
        <v>0</v>
      </c>
      <c r="Q1281" s="7"/>
      <c r="R1281" s="7">
        <v>0</v>
      </c>
      <c r="S1281" s="7">
        <v>0</v>
      </c>
      <c r="T1281" s="7">
        <v>0</v>
      </c>
      <c r="U1281" s="7"/>
      <c r="V1281" s="7">
        <v>0</v>
      </c>
      <c r="W1281" s="7">
        <v>0</v>
      </c>
      <c r="X1281" s="7">
        <v>0</v>
      </c>
      <c r="Y1281" s="7"/>
      <c r="Z1281" s="7">
        <v>0</v>
      </c>
      <c r="AA1281" s="7">
        <v>0</v>
      </c>
      <c r="AB1281" s="7">
        <v>0</v>
      </c>
      <c r="AC1281" s="7"/>
      <c r="AD1281" s="7">
        <v>0</v>
      </c>
      <c r="AE1281" s="7">
        <v>0</v>
      </c>
      <c r="AF1281" s="7">
        <v>0</v>
      </c>
      <c r="AG1281" s="29">
        <v>0</v>
      </c>
      <c r="AH1281" s="7">
        <v>0</v>
      </c>
      <c r="AI1281" s="7">
        <v>0</v>
      </c>
      <c r="AJ1281" s="7">
        <v>0</v>
      </c>
      <c r="AK1281" s="29">
        <v>0</v>
      </c>
      <c r="AL1281" s="7">
        <v>0</v>
      </c>
      <c r="AM1281" s="105">
        <v>0</v>
      </c>
      <c r="AN1281" s="7">
        <v>0</v>
      </c>
      <c r="AO1281" s="11">
        <v>0</v>
      </c>
      <c r="AP1281" s="105">
        <v>0</v>
      </c>
      <c r="AQ1281" s="11">
        <v>0</v>
      </c>
      <c r="AR1281" s="11">
        <v>0</v>
      </c>
      <c r="AS1281" s="11">
        <v>0</v>
      </c>
      <c r="AT1281" s="11">
        <v>0</v>
      </c>
      <c r="AU1281" s="11">
        <v>0</v>
      </c>
      <c r="AV1281" s="11">
        <v>0</v>
      </c>
      <c r="AW1281" s="11">
        <v>0</v>
      </c>
      <c r="AX1281" s="11">
        <v>0</v>
      </c>
      <c r="AZ1281" s="11">
        <v>0</v>
      </c>
      <c r="BA1281" s="11">
        <v>0</v>
      </c>
    </row>
    <row r="1282" spans="1:53" hidden="1" x14ac:dyDescent="0.25">
      <c r="A1282">
        <v>9</v>
      </c>
      <c r="B1282" t="str">
        <f t="shared" si="143"/>
        <v>BCR-5640</v>
      </c>
      <c r="C1282" s="2" t="s">
        <v>319</v>
      </c>
      <c r="D1282" s="2" t="str">
        <f t="shared" si="147"/>
        <v>5</v>
      </c>
      <c r="E1282" s="2" t="str">
        <f t="shared" si="148"/>
        <v>56</v>
      </c>
      <c r="F1282" s="2" t="str">
        <f t="shared" si="149"/>
        <v>564</v>
      </c>
      <c r="G1282" s="1" t="s">
        <v>727</v>
      </c>
      <c r="H1282" s="7">
        <v>0</v>
      </c>
      <c r="I1282" s="7"/>
      <c r="J1282" s="7">
        <v>0</v>
      </c>
      <c r="K1282" s="7">
        <v>0</v>
      </c>
      <c r="L1282" s="7">
        <v>0</v>
      </c>
      <c r="M1282" s="7"/>
      <c r="N1282" s="7">
        <v>0</v>
      </c>
      <c r="O1282" s="7">
        <v>0</v>
      </c>
      <c r="P1282" s="7">
        <v>0</v>
      </c>
      <c r="Q1282" s="7"/>
      <c r="R1282" s="7">
        <v>0</v>
      </c>
      <c r="S1282" s="7">
        <v>0</v>
      </c>
      <c r="T1282" s="7">
        <v>0</v>
      </c>
      <c r="U1282" s="7"/>
      <c r="V1282" s="7">
        <v>0</v>
      </c>
      <c r="W1282" s="7">
        <v>0</v>
      </c>
      <c r="X1282" s="7">
        <v>0</v>
      </c>
      <c r="Y1282" s="7"/>
      <c r="Z1282" s="7">
        <v>0</v>
      </c>
      <c r="AA1282" s="7">
        <v>0</v>
      </c>
      <c r="AB1282" s="7">
        <v>0</v>
      </c>
      <c r="AC1282" s="7"/>
      <c r="AD1282" s="7">
        <v>0</v>
      </c>
      <c r="AE1282" s="7">
        <v>0</v>
      </c>
      <c r="AF1282" s="7">
        <v>0</v>
      </c>
      <c r="AG1282" s="29">
        <v>0</v>
      </c>
      <c r="AH1282" s="7">
        <v>0</v>
      </c>
      <c r="AI1282" s="7">
        <v>0</v>
      </c>
      <c r="AJ1282" s="7">
        <v>0</v>
      </c>
      <c r="AK1282" s="29">
        <v>0</v>
      </c>
      <c r="AL1282" s="7">
        <v>0</v>
      </c>
      <c r="AM1282" s="105">
        <v>0</v>
      </c>
      <c r="AN1282" s="7">
        <v>0</v>
      </c>
      <c r="AO1282" s="11">
        <v>0</v>
      </c>
      <c r="AP1282" s="105">
        <v>0</v>
      </c>
      <c r="AQ1282" s="11">
        <v>0</v>
      </c>
      <c r="AR1282" s="11">
        <v>0</v>
      </c>
      <c r="AS1282" s="11">
        <v>0</v>
      </c>
      <c r="AT1282" s="11">
        <v>0</v>
      </c>
      <c r="AU1282" s="11">
        <v>0</v>
      </c>
      <c r="AV1282" s="11">
        <v>0</v>
      </c>
      <c r="AW1282" s="11">
        <v>0</v>
      </c>
      <c r="AX1282" s="11">
        <v>0</v>
      </c>
      <c r="AZ1282" s="11">
        <v>0</v>
      </c>
      <c r="BA1282" s="11">
        <v>0</v>
      </c>
    </row>
    <row r="1283" spans="1:53" hidden="1" x14ac:dyDescent="0.25">
      <c r="A1283">
        <v>9</v>
      </c>
      <c r="B1283" t="str">
        <f t="shared" ref="B1283:B1346" si="150">C1283&amp;"-"&amp;G1283</f>
        <v>BCR-5650</v>
      </c>
      <c r="C1283" s="2" t="s">
        <v>319</v>
      </c>
      <c r="D1283" s="2" t="str">
        <f t="shared" si="147"/>
        <v>5</v>
      </c>
      <c r="E1283" s="2" t="str">
        <f t="shared" si="148"/>
        <v>56</v>
      </c>
      <c r="F1283" s="2" t="str">
        <f t="shared" si="149"/>
        <v>565</v>
      </c>
      <c r="G1283" s="1" t="s">
        <v>728</v>
      </c>
      <c r="H1283" s="7">
        <v>349159</v>
      </c>
      <c r="I1283" s="7"/>
      <c r="J1283" s="7">
        <v>360665.44920999999</v>
      </c>
      <c r="K1283" s="7">
        <v>360665.44920999999</v>
      </c>
      <c r="L1283" s="7">
        <v>369436</v>
      </c>
      <c r="M1283" s="7"/>
      <c r="N1283" s="7">
        <v>398486.14893000002</v>
      </c>
      <c r="O1283" s="7">
        <v>398486.14893000002</v>
      </c>
      <c r="P1283" s="7">
        <v>403698</v>
      </c>
      <c r="Q1283" s="7"/>
      <c r="R1283" s="7">
        <v>393890.23262999998</v>
      </c>
      <c r="S1283" s="7">
        <v>393890.23262999998</v>
      </c>
      <c r="T1283" s="7">
        <v>418596</v>
      </c>
      <c r="U1283" s="7"/>
      <c r="V1283" s="7">
        <v>577779.99589999998</v>
      </c>
      <c r="W1283" s="7">
        <v>577779.99589999998</v>
      </c>
      <c r="X1283" s="7">
        <v>465324</v>
      </c>
      <c r="Y1283" s="7"/>
      <c r="Z1283" s="7">
        <v>631211.41978999996</v>
      </c>
      <c r="AA1283" s="7">
        <v>631211.41978999996</v>
      </c>
      <c r="AB1283" s="7">
        <v>509375</v>
      </c>
      <c r="AC1283" s="7"/>
      <c r="AD1283" s="7">
        <v>539838.48797999998</v>
      </c>
      <c r="AE1283" s="7">
        <v>539838.48797999998</v>
      </c>
      <c r="AF1283" s="7">
        <v>575375</v>
      </c>
      <c r="AG1283" s="29">
        <v>445298.15132</v>
      </c>
      <c r="AH1283" s="7">
        <v>445298.15132</v>
      </c>
      <c r="AI1283" s="7">
        <v>445298.15132</v>
      </c>
      <c r="AJ1283" s="7">
        <v>538998</v>
      </c>
      <c r="AK1283" s="29">
        <v>507043.44166999997</v>
      </c>
      <c r="AL1283" s="7">
        <v>507043.44166999997</v>
      </c>
      <c r="AM1283" s="105">
        <v>507043.44166999997</v>
      </c>
      <c r="AN1283" s="7">
        <v>550680</v>
      </c>
      <c r="AO1283" s="11">
        <v>577887.35166000004</v>
      </c>
      <c r="AP1283" s="105">
        <v>575212.06966000004</v>
      </c>
      <c r="AQ1283" s="11">
        <v>575212.06965999992</v>
      </c>
      <c r="AR1283" s="11">
        <v>545446</v>
      </c>
      <c r="AS1283" s="11">
        <v>454793.33653000003</v>
      </c>
      <c r="AT1283" s="11">
        <v>454793.33653000003</v>
      </c>
      <c r="AU1283" s="11">
        <v>454793.33653000003</v>
      </c>
      <c r="AV1283" s="11">
        <v>564700</v>
      </c>
      <c r="AW1283" s="11">
        <v>466301.51961000002</v>
      </c>
      <c r="AX1283" s="11">
        <v>466301.51961000002</v>
      </c>
      <c r="AZ1283" s="11">
        <v>483068</v>
      </c>
      <c r="BA1283" s="11">
        <v>557729.32332000008</v>
      </c>
    </row>
    <row r="1284" spans="1:53" hidden="1" x14ac:dyDescent="0.25">
      <c r="A1284">
        <v>9</v>
      </c>
      <c r="B1284" t="str">
        <f t="shared" si="150"/>
        <v>BCR-5710</v>
      </c>
      <c r="C1284" s="2" t="s">
        <v>319</v>
      </c>
      <c r="D1284" s="2" t="str">
        <f t="shared" si="147"/>
        <v>5</v>
      </c>
      <c r="E1284" s="2" t="str">
        <f t="shared" si="148"/>
        <v>57</v>
      </c>
      <c r="F1284" s="2" t="str">
        <f t="shared" si="149"/>
        <v>571</v>
      </c>
      <c r="G1284" s="1" t="s">
        <v>978</v>
      </c>
      <c r="H1284" s="7">
        <v>0</v>
      </c>
      <c r="I1284" s="7"/>
      <c r="J1284" s="7">
        <v>0</v>
      </c>
      <c r="K1284" s="7">
        <v>0</v>
      </c>
      <c r="L1284" s="7">
        <v>0</v>
      </c>
      <c r="M1284" s="7"/>
      <c r="N1284" s="7">
        <v>0</v>
      </c>
      <c r="O1284" s="7">
        <v>0</v>
      </c>
      <c r="P1284" s="7">
        <v>0</v>
      </c>
      <c r="Q1284" s="7"/>
      <c r="R1284" s="7">
        <v>0</v>
      </c>
      <c r="S1284" s="7">
        <v>0</v>
      </c>
      <c r="T1284" s="7">
        <v>0</v>
      </c>
      <c r="U1284" s="7"/>
      <c r="V1284" s="7">
        <v>0</v>
      </c>
      <c r="W1284" s="7">
        <v>0</v>
      </c>
      <c r="X1284" s="7">
        <v>0</v>
      </c>
      <c r="Y1284" s="7"/>
      <c r="Z1284" s="7">
        <v>0</v>
      </c>
      <c r="AA1284" s="7">
        <v>0</v>
      </c>
      <c r="AB1284" s="7">
        <v>0</v>
      </c>
      <c r="AC1284" s="7"/>
      <c r="AD1284" s="7">
        <v>0</v>
      </c>
      <c r="AE1284" s="7">
        <v>0</v>
      </c>
      <c r="AF1284" s="7">
        <v>0</v>
      </c>
      <c r="AG1284" s="29">
        <v>0</v>
      </c>
      <c r="AH1284" s="7">
        <v>0</v>
      </c>
      <c r="AI1284" s="7">
        <v>0</v>
      </c>
      <c r="AJ1284" s="7">
        <v>0</v>
      </c>
      <c r="AK1284" s="29">
        <v>0</v>
      </c>
      <c r="AL1284" s="7">
        <v>0</v>
      </c>
      <c r="AM1284" s="105">
        <v>0</v>
      </c>
      <c r="AN1284" s="7">
        <v>0</v>
      </c>
      <c r="AO1284" s="11">
        <v>0</v>
      </c>
      <c r="AP1284" s="105">
        <v>0</v>
      </c>
      <c r="AQ1284" s="11">
        <v>0</v>
      </c>
      <c r="AR1284" s="11">
        <v>0</v>
      </c>
      <c r="AS1284" s="11">
        <v>0</v>
      </c>
      <c r="AT1284" s="11">
        <v>0</v>
      </c>
      <c r="AU1284" s="11"/>
      <c r="AV1284" s="11">
        <v>0</v>
      </c>
      <c r="AW1284" s="11">
        <v>0</v>
      </c>
      <c r="AX1284" s="11"/>
      <c r="AZ1284" s="11"/>
      <c r="BA1284" s="11"/>
    </row>
    <row r="1285" spans="1:53" hidden="1" x14ac:dyDescent="0.25">
      <c r="A1285">
        <v>9</v>
      </c>
      <c r="B1285" t="str">
        <f t="shared" si="150"/>
        <v>BCR-5720</v>
      </c>
      <c r="C1285" s="2" t="s">
        <v>319</v>
      </c>
      <c r="D1285" s="2" t="str">
        <f t="shared" si="147"/>
        <v>5</v>
      </c>
      <c r="E1285" s="2" t="str">
        <f t="shared" si="148"/>
        <v>57</v>
      </c>
      <c r="F1285" s="2" t="str">
        <f t="shared" si="149"/>
        <v>572</v>
      </c>
      <c r="G1285" s="1" t="s">
        <v>730</v>
      </c>
      <c r="H1285" s="7">
        <v>0</v>
      </c>
      <c r="I1285" s="7"/>
      <c r="J1285" s="7">
        <v>0</v>
      </c>
      <c r="K1285" s="7">
        <v>0</v>
      </c>
      <c r="L1285" s="7">
        <v>0</v>
      </c>
      <c r="M1285" s="7"/>
      <c r="N1285" s="7">
        <v>0</v>
      </c>
      <c r="O1285" s="7">
        <v>0</v>
      </c>
      <c r="P1285" s="7">
        <v>0</v>
      </c>
      <c r="Q1285" s="7"/>
      <c r="R1285" s="7">
        <v>0</v>
      </c>
      <c r="S1285" s="7">
        <v>0</v>
      </c>
      <c r="T1285" s="7">
        <v>0</v>
      </c>
      <c r="U1285" s="7"/>
      <c r="V1285" s="7">
        <v>134.39357999999999</v>
      </c>
      <c r="W1285" s="7">
        <v>134.39357999999999</v>
      </c>
      <c r="X1285" s="7">
        <v>0</v>
      </c>
      <c r="Y1285" s="7"/>
      <c r="Z1285" s="7">
        <v>114.92077</v>
      </c>
      <c r="AA1285" s="7">
        <v>114.92077</v>
      </c>
      <c r="AB1285" s="7">
        <v>0</v>
      </c>
      <c r="AC1285" s="7"/>
      <c r="AD1285" s="7">
        <v>0</v>
      </c>
      <c r="AE1285" s="7">
        <v>0</v>
      </c>
      <c r="AF1285" s="7">
        <v>0</v>
      </c>
      <c r="AG1285" s="29">
        <v>0.25</v>
      </c>
      <c r="AH1285" s="7">
        <v>0</v>
      </c>
      <c r="AI1285" s="7">
        <v>0</v>
      </c>
      <c r="AJ1285" s="7">
        <v>0</v>
      </c>
      <c r="AK1285" s="29">
        <v>0</v>
      </c>
      <c r="AL1285" s="7">
        <v>0</v>
      </c>
      <c r="AM1285" s="105">
        <v>0</v>
      </c>
      <c r="AN1285" s="7">
        <v>0</v>
      </c>
      <c r="AO1285" s="11">
        <v>54.610999999999997</v>
      </c>
      <c r="AP1285" s="105">
        <v>54.610999999999997</v>
      </c>
      <c r="AQ1285" s="11">
        <v>54.610999999999997</v>
      </c>
      <c r="AR1285" s="11">
        <v>55</v>
      </c>
      <c r="AS1285" s="11">
        <v>421.637</v>
      </c>
      <c r="AT1285" s="11">
        <v>0</v>
      </c>
      <c r="AU1285" s="11">
        <v>0</v>
      </c>
      <c r="AV1285" s="11">
        <v>0</v>
      </c>
      <c r="AW1285" s="11">
        <v>0</v>
      </c>
      <c r="AX1285" s="11">
        <v>0</v>
      </c>
      <c r="AZ1285" s="11">
        <v>0</v>
      </c>
      <c r="BA1285" s="11">
        <v>0</v>
      </c>
    </row>
    <row r="1286" spans="1:53" hidden="1" x14ac:dyDescent="0.25">
      <c r="A1286">
        <v>9</v>
      </c>
      <c r="B1286" t="str">
        <f t="shared" si="150"/>
        <v>BCR-5730</v>
      </c>
      <c r="C1286" s="2" t="s">
        <v>319</v>
      </c>
      <c r="D1286" s="2" t="str">
        <f t="shared" si="147"/>
        <v>5</v>
      </c>
      <c r="E1286" s="2" t="str">
        <f t="shared" si="148"/>
        <v>57</v>
      </c>
      <c r="F1286" s="2" t="str">
        <f t="shared" si="149"/>
        <v>573</v>
      </c>
      <c r="G1286" s="1" t="s">
        <v>731</v>
      </c>
      <c r="H1286" s="7">
        <v>0</v>
      </c>
      <c r="I1286" s="7"/>
      <c r="J1286" s="7">
        <v>0</v>
      </c>
      <c r="K1286" s="7">
        <v>0</v>
      </c>
      <c r="L1286" s="7">
        <v>0</v>
      </c>
      <c r="M1286" s="7"/>
      <c r="N1286" s="7">
        <v>0</v>
      </c>
      <c r="O1286" s="7">
        <v>0</v>
      </c>
      <c r="P1286" s="7">
        <v>0</v>
      </c>
      <c r="Q1286" s="7"/>
      <c r="R1286" s="7">
        <v>0</v>
      </c>
      <c r="S1286" s="7">
        <v>0</v>
      </c>
      <c r="T1286" s="7">
        <v>0</v>
      </c>
      <c r="U1286" s="7"/>
      <c r="V1286" s="7">
        <v>0</v>
      </c>
      <c r="W1286" s="7">
        <v>0</v>
      </c>
      <c r="X1286" s="7">
        <v>0</v>
      </c>
      <c r="Y1286" s="7"/>
      <c r="Z1286" s="7">
        <v>0</v>
      </c>
      <c r="AA1286" s="7">
        <v>0</v>
      </c>
      <c r="AB1286" s="7">
        <v>0</v>
      </c>
      <c r="AC1286" s="7"/>
      <c r="AD1286" s="7">
        <v>0</v>
      </c>
      <c r="AE1286" s="7">
        <v>0</v>
      </c>
      <c r="AF1286" s="7">
        <v>0</v>
      </c>
      <c r="AG1286" s="29">
        <v>0</v>
      </c>
      <c r="AH1286" s="7">
        <v>0</v>
      </c>
      <c r="AI1286" s="7">
        <v>0</v>
      </c>
      <c r="AJ1286" s="7">
        <v>0</v>
      </c>
      <c r="AK1286" s="29">
        <v>0</v>
      </c>
      <c r="AL1286" s="7">
        <v>0</v>
      </c>
      <c r="AM1286" s="105">
        <v>0</v>
      </c>
      <c r="AN1286" s="7">
        <v>0</v>
      </c>
      <c r="AO1286" s="11">
        <v>0</v>
      </c>
      <c r="AP1286" s="105">
        <v>0</v>
      </c>
      <c r="AQ1286" s="11">
        <v>0</v>
      </c>
      <c r="AR1286" s="11">
        <v>0</v>
      </c>
      <c r="AS1286" s="11">
        <v>0</v>
      </c>
      <c r="AT1286" s="11">
        <v>0</v>
      </c>
      <c r="AU1286" s="11">
        <v>0</v>
      </c>
      <c r="AV1286" s="11">
        <v>0</v>
      </c>
      <c r="AW1286" s="11">
        <v>0</v>
      </c>
      <c r="AX1286" s="11">
        <v>0</v>
      </c>
      <c r="AZ1286" s="11">
        <v>0</v>
      </c>
      <c r="BA1286" s="11">
        <v>0</v>
      </c>
    </row>
    <row r="1287" spans="1:53" hidden="1" x14ac:dyDescent="0.25">
      <c r="A1287">
        <v>9</v>
      </c>
      <c r="B1287" t="str">
        <f t="shared" si="150"/>
        <v>BCR-5740</v>
      </c>
      <c r="C1287" s="2" t="s">
        <v>319</v>
      </c>
      <c r="D1287" s="2" t="str">
        <f t="shared" si="147"/>
        <v>5</v>
      </c>
      <c r="E1287" s="2" t="str">
        <f t="shared" si="148"/>
        <v>57</v>
      </c>
      <c r="F1287" s="2" t="str">
        <f t="shared" si="149"/>
        <v>574</v>
      </c>
      <c r="G1287" s="1" t="s">
        <v>732</v>
      </c>
      <c r="H1287" s="7">
        <v>0</v>
      </c>
      <c r="I1287" s="7"/>
      <c r="J1287" s="7">
        <v>0</v>
      </c>
      <c r="K1287" s="7">
        <v>0</v>
      </c>
      <c r="L1287" s="7">
        <v>0</v>
      </c>
      <c r="M1287" s="7"/>
      <c r="N1287" s="7">
        <v>0</v>
      </c>
      <c r="O1287" s="7">
        <v>0</v>
      </c>
      <c r="P1287" s="7">
        <v>0</v>
      </c>
      <c r="Q1287" s="7"/>
      <c r="R1287" s="7">
        <v>0</v>
      </c>
      <c r="S1287" s="7">
        <v>0</v>
      </c>
      <c r="T1287" s="7">
        <v>0</v>
      </c>
      <c r="U1287" s="7"/>
      <c r="V1287" s="7">
        <v>0</v>
      </c>
      <c r="W1287" s="7">
        <v>0</v>
      </c>
      <c r="X1287" s="7">
        <v>0</v>
      </c>
      <c r="Y1287" s="7"/>
      <c r="Z1287" s="7">
        <v>0</v>
      </c>
      <c r="AA1287" s="7">
        <v>0</v>
      </c>
      <c r="AB1287" s="7">
        <v>0</v>
      </c>
      <c r="AC1287" s="7"/>
      <c r="AD1287" s="7">
        <v>0</v>
      </c>
      <c r="AE1287" s="7">
        <v>0</v>
      </c>
      <c r="AF1287" s="7">
        <v>0</v>
      </c>
      <c r="AG1287" s="29">
        <v>0</v>
      </c>
      <c r="AH1287" s="7">
        <v>0</v>
      </c>
      <c r="AI1287" s="7">
        <v>0</v>
      </c>
      <c r="AJ1287" s="7">
        <v>0</v>
      </c>
      <c r="AK1287" s="29">
        <v>0</v>
      </c>
      <c r="AL1287" s="7">
        <v>0</v>
      </c>
      <c r="AM1287" s="105">
        <v>0</v>
      </c>
      <c r="AN1287" s="7">
        <v>0</v>
      </c>
      <c r="AO1287" s="11">
        <v>0</v>
      </c>
      <c r="AP1287" s="105">
        <v>0</v>
      </c>
      <c r="AQ1287" s="11">
        <v>0</v>
      </c>
      <c r="AR1287" s="11">
        <v>0</v>
      </c>
      <c r="AS1287" s="11">
        <v>0</v>
      </c>
      <c r="AT1287" s="11">
        <v>0</v>
      </c>
      <c r="AU1287" s="11">
        <v>0</v>
      </c>
      <c r="AV1287" s="11">
        <v>0</v>
      </c>
      <c r="AW1287" s="11">
        <v>0</v>
      </c>
      <c r="AX1287" s="11">
        <v>0</v>
      </c>
      <c r="AZ1287" s="11">
        <v>0</v>
      </c>
      <c r="BA1287" s="11">
        <v>0</v>
      </c>
    </row>
    <row r="1288" spans="1:53" hidden="1" x14ac:dyDescent="0.25">
      <c r="A1288">
        <v>9</v>
      </c>
      <c r="B1288" t="str">
        <f t="shared" si="150"/>
        <v>BCR-5810</v>
      </c>
      <c r="C1288" s="2" t="s">
        <v>319</v>
      </c>
      <c r="D1288" s="2" t="str">
        <f t="shared" si="147"/>
        <v>5</v>
      </c>
      <c r="E1288" s="2" t="str">
        <f t="shared" si="148"/>
        <v>58</v>
      </c>
      <c r="F1288" s="2" t="str">
        <f t="shared" si="149"/>
        <v>581</v>
      </c>
      <c r="G1288" s="1" t="s">
        <v>734</v>
      </c>
      <c r="H1288" s="7">
        <v>0</v>
      </c>
      <c r="I1288" s="7"/>
      <c r="J1288" s="7">
        <v>58.186369999999997</v>
      </c>
      <c r="K1288" s="7">
        <v>58.186369999999997</v>
      </c>
      <c r="L1288" s="7">
        <v>0</v>
      </c>
      <c r="M1288" s="7"/>
      <c r="N1288" s="7">
        <v>0</v>
      </c>
      <c r="O1288" s="7">
        <v>0</v>
      </c>
      <c r="P1288" s="7">
        <v>0</v>
      </c>
      <c r="Q1288" s="7"/>
      <c r="R1288" s="7">
        <v>0</v>
      </c>
      <c r="S1288" s="7">
        <v>0</v>
      </c>
      <c r="T1288" s="7">
        <v>0</v>
      </c>
      <c r="U1288" s="7"/>
      <c r="V1288" s="7">
        <v>0</v>
      </c>
      <c r="W1288" s="7">
        <v>0</v>
      </c>
      <c r="X1288" s="7">
        <v>0</v>
      </c>
      <c r="Y1288" s="7"/>
      <c r="Z1288" s="7">
        <v>0</v>
      </c>
      <c r="AA1288" s="7">
        <v>0</v>
      </c>
      <c r="AB1288" s="7">
        <v>0</v>
      </c>
      <c r="AC1288" s="7"/>
      <c r="AD1288" s="7">
        <v>0</v>
      </c>
      <c r="AE1288" s="7">
        <v>0</v>
      </c>
      <c r="AF1288" s="7">
        <v>0</v>
      </c>
      <c r="AG1288" s="29">
        <v>0</v>
      </c>
      <c r="AH1288" s="7">
        <v>0</v>
      </c>
      <c r="AI1288" s="7">
        <v>0</v>
      </c>
      <c r="AJ1288" s="7">
        <v>0</v>
      </c>
      <c r="AK1288" s="29">
        <v>0</v>
      </c>
      <c r="AL1288" s="7">
        <v>0</v>
      </c>
      <c r="AM1288" s="105">
        <v>0</v>
      </c>
      <c r="AN1288" s="7">
        <v>0</v>
      </c>
      <c r="AO1288" s="11">
        <v>0</v>
      </c>
      <c r="AP1288" s="105">
        <v>0</v>
      </c>
      <c r="AQ1288" s="11">
        <v>0</v>
      </c>
      <c r="AR1288" s="11">
        <v>0</v>
      </c>
      <c r="AS1288" s="11">
        <v>0</v>
      </c>
      <c r="AT1288" s="11">
        <v>0</v>
      </c>
      <c r="AU1288" s="11">
        <v>0</v>
      </c>
      <c r="AV1288" s="11">
        <v>0</v>
      </c>
      <c r="AW1288" s="11">
        <v>0</v>
      </c>
      <c r="AX1288" s="11">
        <v>0</v>
      </c>
      <c r="AZ1288" s="11">
        <v>0</v>
      </c>
      <c r="BA1288" s="11">
        <v>0</v>
      </c>
    </row>
    <row r="1289" spans="1:53" hidden="1" x14ac:dyDescent="0.25">
      <c r="A1289">
        <v>9</v>
      </c>
      <c r="B1289" t="str">
        <f t="shared" si="150"/>
        <v>BCR-5820</v>
      </c>
      <c r="C1289" s="2" t="s">
        <v>319</v>
      </c>
      <c r="D1289" s="2" t="str">
        <f t="shared" si="147"/>
        <v>5</v>
      </c>
      <c r="E1289" s="2" t="str">
        <f t="shared" si="148"/>
        <v>58</v>
      </c>
      <c r="F1289" s="2" t="str">
        <f t="shared" si="149"/>
        <v>582</v>
      </c>
      <c r="G1289" s="1" t="s">
        <v>735</v>
      </c>
      <c r="H1289" s="7">
        <v>280</v>
      </c>
      <c r="I1289" s="7"/>
      <c r="J1289" s="7">
        <v>496.06473999999997</v>
      </c>
      <c r="K1289" s="7">
        <v>496.06473999999997</v>
      </c>
      <c r="L1289" s="7">
        <v>270</v>
      </c>
      <c r="M1289" s="7"/>
      <c r="N1289" s="7">
        <v>1016.19016</v>
      </c>
      <c r="O1289" s="7">
        <v>993.69015999999999</v>
      </c>
      <c r="P1289" s="7">
        <v>446</v>
      </c>
      <c r="Q1289" s="7"/>
      <c r="R1289" s="7">
        <v>683.48918000000003</v>
      </c>
      <c r="S1289" s="7">
        <v>683.48918000000003</v>
      </c>
      <c r="T1289" s="7">
        <v>580</v>
      </c>
      <c r="U1289" s="7"/>
      <c r="V1289" s="7">
        <v>720.07471999999996</v>
      </c>
      <c r="W1289" s="7">
        <v>720.07471999999996</v>
      </c>
      <c r="X1289" s="7">
        <v>590</v>
      </c>
      <c r="Y1289" s="7"/>
      <c r="Z1289" s="7">
        <v>885.73263999999995</v>
      </c>
      <c r="AA1289" s="7">
        <v>885.73263999999995</v>
      </c>
      <c r="AB1289" s="7">
        <v>754</v>
      </c>
      <c r="AC1289" s="7"/>
      <c r="AD1289" s="7">
        <v>1027.82591</v>
      </c>
      <c r="AE1289" s="7">
        <v>1027.82591</v>
      </c>
      <c r="AF1289" s="7">
        <v>1380</v>
      </c>
      <c r="AG1289" s="29">
        <v>225.03969000000001</v>
      </c>
      <c r="AH1289" s="7">
        <v>225.03969000000001</v>
      </c>
      <c r="AI1289" s="7">
        <v>225.03969000000001</v>
      </c>
      <c r="AJ1289" s="7">
        <v>200</v>
      </c>
      <c r="AK1289" s="29">
        <v>223.28280000000001</v>
      </c>
      <c r="AL1289" s="7">
        <v>223.28280000000001</v>
      </c>
      <c r="AM1289" s="105">
        <v>223.28280000000001</v>
      </c>
      <c r="AN1289" s="7">
        <v>350</v>
      </c>
      <c r="AO1289" s="11">
        <v>252.88550000000001</v>
      </c>
      <c r="AP1289" s="105">
        <v>190.97379000000001</v>
      </c>
      <c r="AQ1289" s="11">
        <v>190.97379000000001</v>
      </c>
      <c r="AR1289" s="11">
        <v>350</v>
      </c>
      <c r="AS1289" s="11">
        <v>160.53801000000001</v>
      </c>
      <c r="AT1289" s="11">
        <v>160.53801000000001</v>
      </c>
      <c r="AU1289" s="11">
        <v>160.53801000000001</v>
      </c>
      <c r="AV1289" s="11">
        <v>337</v>
      </c>
      <c r="AW1289" s="11">
        <v>-35.146550000000005</v>
      </c>
      <c r="AX1289" s="11">
        <v>-35.146550000000005</v>
      </c>
      <c r="AZ1289" s="11">
        <v>337</v>
      </c>
      <c r="BA1289" s="11">
        <v>-12.5</v>
      </c>
    </row>
    <row r="1290" spans="1:53" hidden="1" x14ac:dyDescent="0.25">
      <c r="A1290">
        <v>9</v>
      </c>
      <c r="B1290" t="str">
        <f t="shared" si="150"/>
        <v>BCR-5911</v>
      </c>
      <c r="C1290" s="2" t="s">
        <v>319</v>
      </c>
      <c r="D1290" s="2" t="str">
        <f t="shared" si="147"/>
        <v>5</v>
      </c>
      <c r="E1290" s="2" t="str">
        <f t="shared" si="148"/>
        <v>59</v>
      </c>
      <c r="F1290" s="2" t="str">
        <f t="shared" si="149"/>
        <v>591</v>
      </c>
      <c r="G1290" s="1" t="s">
        <v>737</v>
      </c>
      <c r="H1290" s="7">
        <v>8669</v>
      </c>
      <c r="I1290" s="7"/>
      <c r="J1290" s="7">
        <v>6962.1539400000001</v>
      </c>
      <c r="K1290" s="7">
        <v>6962.1539400000001</v>
      </c>
      <c r="L1290" s="7">
        <v>5787</v>
      </c>
      <c r="M1290" s="7"/>
      <c r="N1290" s="7">
        <v>9215.1364799999992</v>
      </c>
      <c r="O1290" s="7">
        <v>9215.1364799999992</v>
      </c>
      <c r="P1290" s="7">
        <v>9512</v>
      </c>
      <c r="Q1290" s="7"/>
      <c r="R1290" s="7">
        <v>8289.4644599999992</v>
      </c>
      <c r="S1290" s="7">
        <v>8289.4644599999992</v>
      </c>
      <c r="T1290" s="7">
        <v>9676</v>
      </c>
      <c r="U1290" s="7"/>
      <c r="V1290" s="7">
        <v>8556.4009499999993</v>
      </c>
      <c r="W1290" s="7">
        <v>8556.4009499999993</v>
      </c>
      <c r="X1290" s="7">
        <v>10330</v>
      </c>
      <c r="Y1290" s="7"/>
      <c r="Z1290" s="7">
        <v>8917.2284299999992</v>
      </c>
      <c r="AA1290" s="7">
        <v>9020.1347299999979</v>
      </c>
      <c r="AB1290" s="7">
        <v>14239</v>
      </c>
      <c r="AC1290" s="7"/>
      <c r="AD1290" s="7">
        <v>7072.2007700000004</v>
      </c>
      <c r="AE1290" s="7">
        <v>7109.0425999999998</v>
      </c>
      <c r="AF1290" s="7">
        <v>14930</v>
      </c>
      <c r="AG1290" s="29">
        <v>5657.8911200000002</v>
      </c>
      <c r="AH1290" s="7">
        <v>5657.8911200000002</v>
      </c>
      <c r="AI1290" s="7">
        <v>5657.8911200000002</v>
      </c>
      <c r="AJ1290" s="7">
        <v>24910</v>
      </c>
      <c r="AK1290" s="29">
        <v>11995.295539999999</v>
      </c>
      <c r="AL1290" s="7">
        <v>11995.295539999999</v>
      </c>
      <c r="AM1290" s="105">
        <v>11995.295539999999</v>
      </c>
      <c r="AN1290" s="7">
        <v>19800</v>
      </c>
      <c r="AO1290" s="11">
        <v>9778.9486300000008</v>
      </c>
      <c r="AP1290" s="105">
        <v>9778.9486300000008</v>
      </c>
      <c r="AQ1290" s="11">
        <v>9778.948629999999</v>
      </c>
      <c r="AR1290" s="11">
        <v>12883</v>
      </c>
      <c r="AS1290" s="11">
        <v>12927.891890000001</v>
      </c>
      <c r="AT1290" s="11">
        <v>12927.891889999999</v>
      </c>
      <c r="AU1290" s="11">
        <v>12927.891889999999</v>
      </c>
      <c r="AV1290" s="11">
        <v>14600</v>
      </c>
      <c r="AW1290" s="11">
        <v>7772.6757400000006</v>
      </c>
      <c r="AX1290" s="11">
        <v>7737.7317900000007</v>
      </c>
      <c r="AZ1290" s="11">
        <v>15294</v>
      </c>
      <c r="BA1290" s="11">
        <v>31270.442370000001</v>
      </c>
    </row>
    <row r="1291" spans="1:53" hidden="1" x14ac:dyDescent="0.25">
      <c r="A1291">
        <v>9</v>
      </c>
      <c r="B1291" t="str">
        <f t="shared" si="150"/>
        <v>BCR-5912</v>
      </c>
      <c r="C1291" s="2" t="s">
        <v>319</v>
      </c>
      <c r="D1291" s="2" t="str">
        <f t="shared" ref="D1291:D1322" si="151">LEFT($G1291,1)</f>
        <v>5</v>
      </c>
      <c r="E1291" s="2" t="str">
        <f t="shared" ref="E1291:E1322" si="152">LEFT($G1291,2)</f>
        <v>59</v>
      </c>
      <c r="F1291" s="2" t="str">
        <f t="shared" ref="F1291:F1322" si="153">LEFT($G1291,3)</f>
        <v>591</v>
      </c>
      <c r="G1291" s="1" t="s">
        <v>738</v>
      </c>
      <c r="H1291" s="7">
        <v>0</v>
      </c>
      <c r="I1291" s="7"/>
      <c r="J1291" s="7">
        <v>5618.1747400000004</v>
      </c>
      <c r="K1291" s="7">
        <v>5618.1747400000004</v>
      </c>
      <c r="L1291" s="7">
        <v>700</v>
      </c>
      <c r="M1291" s="7"/>
      <c r="N1291" s="7">
        <v>4.7338500000000003</v>
      </c>
      <c r="O1291" s="7">
        <v>4.7338500000000003</v>
      </c>
      <c r="P1291" s="7">
        <v>0</v>
      </c>
      <c r="Q1291" s="7"/>
      <c r="R1291" s="7">
        <v>0</v>
      </c>
      <c r="S1291" s="7">
        <v>0</v>
      </c>
      <c r="T1291" s="7">
        <v>0</v>
      </c>
      <c r="U1291" s="7"/>
      <c r="V1291" s="7">
        <v>0</v>
      </c>
      <c r="W1291" s="7">
        <v>10.335179999999999</v>
      </c>
      <c r="X1291" s="7">
        <v>0</v>
      </c>
      <c r="Y1291" s="7"/>
      <c r="Z1291" s="7">
        <v>0</v>
      </c>
      <c r="AA1291" s="7">
        <v>0</v>
      </c>
      <c r="AB1291" s="7">
        <v>0</v>
      </c>
      <c r="AC1291" s="7"/>
      <c r="AD1291" s="7">
        <v>0</v>
      </c>
      <c r="AE1291" s="7">
        <v>0</v>
      </c>
      <c r="AF1291" s="7">
        <v>0</v>
      </c>
      <c r="AG1291" s="29">
        <v>83.156499999999994</v>
      </c>
      <c r="AH1291" s="7">
        <v>83.156499999999994</v>
      </c>
      <c r="AI1291" s="7">
        <v>83.503699999999995</v>
      </c>
      <c r="AJ1291" s="7">
        <v>0</v>
      </c>
      <c r="AK1291" s="29">
        <v>141.50094999999999</v>
      </c>
      <c r="AL1291" s="7">
        <v>-1638.3308900000002</v>
      </c>
      <c r="AM1291" s="105">
        <v>-1112.4974299999999</v>
      </c>
      <c r="AN1291" s="7">
        <v>0</v>
      </c>
      <c r="AO1291" s="11">
        <v>318.47719999999998</v>
      </c>
      <c r="AP1291" s="105">
        <v>318.47719999999998</v>
      </c>
      <c r="AQ1291" s="11">
        <v>318.47720000000004</v>
      </c>
      <c r="AR1291" s="11">
        <v>0</v>
      </c>
      <c r="AS1291" s="11">
        <v>196.46297000000001</v>
      </c>
      <c r="AT1291" s="11">
        <v>196.46297000000001</v>
      </c>
      <c r="AU1291" s="11">
        <v>196.46297000000001</v>
      </c>
      <c r="AV1291" s="11">
        <v>0</v>
      </c>
      <c r="AW1291" s="11">
        <v>-455.10753</v>
      </c>
      <c r="AX1291" s="11">
        <v>-455.10753</v>
      </c>
      <c r="AZ1291" s="11">
        <v>0</v>
      </c>
      <c r="BA1291" s="11">
        <v>297.48091999999997</v>
      </c>
    </row>
    <row r="1292" spans="1:53" hidden="1" x14ac:dyDescent="0.25">
      <c r="A1292">
        <v>9</v>
      </c>
      <c r="B1292" t="str">
        <f t="shared" si="150"/>
        <v>BCR-5921</v>
      </c>
      <c r="C1292" s="2" t="s">
        <v>319</v>
      </c>
      <c r="D1292" s="2" t="str">
        <f t="shared" si="151"/>
        <v>5</v>
      </c>
      <c r="E1292" s="2" t="str">
        <f t="shared" si="152"/>
        <v>59</v>
      </c>
      <c r="F1292" s="2" t="str">
        <f t="shared" si="153"/>
        <v>592</v>
      </c>
      <c r="G1292" s="1" t="s">
        <v>740</v>
      </c>
      <c r="H1292" s="7">
        <v>0</v>
      </c>
      <c r="I1292" s="7"/>
      <c r="J1292" s="7">
        <v>0</v>
      </c>
      <c r="K1292" s="7">
        <v>0</v>
      </c>
      <c r="L1292" s="7">
        <v>0</v>
      </c>
      <c r="M1292" s="7"/>
      <c r="N1292" s="7">
        <v>0</v>
      </c>
      <c r="O1292" s="7">
        <v>0</v>
      </c>
      <c r="P1292" s="7">
        <v>0</v>
      </c>
      <c r="Q1292" s="7"/>
      <c r="R1292" s="7">
        <v>0</v>
      </c>
      <c r="S1292" s="7">
        <v>0</v>
      </c>
      <c r="T1292" s="7">
        <v>0</v>
      </c>
      <c r="U1292" s="7"/>
      <c r="V1292" s="7">
        <v>0</v>
      </c>
      <c r="W1292" s="7">
        <v>0</v>
      </c>
      <c r="X1292" s="7">
        <v>0</v>
      </c>
      <c r="Y1292" s="7"/>
      <c r="Z1292" s="7">
        <v>0</v>
      </c>
      <c r="AA1292" s="7">
        <v>0</v>
      </c>
      <c r="AB1292" s="7">
        <v>0</v>
      </c>
      <c r="AC1292" s="7"/>
      <c r="AD1292" s="7">
        <v>0</v>
      </c>
      <c r="AE1292" s="7">
        <v>0</v>
      </c>
      <c r="AF1292" s="7">
        <v>0</v>
      </c>
      <c r="AG1292" s="29">
        <v>0</v>
      </c>
      <c r="AH1292" s="7">
        <v>0</v>
      </c>
      <c r="AI1292" s="7">
        <v>0</v>
      </c>
      <c r="AJ1292" s="7">
        <v>0</v>
      </c>
      <c r="AK1292" s="29">
        <v>0</v>
      </c>
      <c r="AL1292" s="7">
        <v>0</v>
      </c>
      <c r="AM1292" s="105">
        <v>0</v>
      </c>
      <c r="AN1292" s="7">
        <v>0</v>
      </c>
      <c r="AO1292" s="11">
        <v>0</v>
      </c>
      <c r="AP1292" s="105">
        <v>0</v>
      </c>
      <c r="AQ1292" s="11">
        <v>0</v>
      </c>
      <c r="AR1292" s="11">
        <v>0</v>
      </c>
      <c r="AS1292" s="11">
        <v>0</v>
      </c>
      <c r="AT1292" s="11">
        <v>0</v>
      </c>
      <c r="AU1292" s="11">
        <v>0</v>
      </c>
      <c r="AV1292" s="11">
        <v>0</v>
      </c>
      <c r="AW1292" s="11">
        <v>0</v>
      </c>
      <c r="AX1292" s="11">
        <v>0</v>
      </c>
      <c r="AZ1292" s="11">
        <v>0</v>
      </c>
      <c r="BA1292" s="11">
        <v>0</v>
      </c>
    </row>
    <row r="1293" spans="1:53" hidden="1" x14ac:dyDescent="0.25">
      <c r="A1293">
        <v>9</v>
      </c>
      <c r="B1293" t="str">
        <f t="shared" si="150"/>
        <v>BCR-5922</v>
      </c>
      <c r="C1293" s="2" t="s">
        <v>319</v>
      </c>
      <c r="D1293" s="2" t="str">
        <f t="shared" si="151"/>
        <v>5</v>
      </c>
      <c r="E1293" s="2" t="str">
        <f t="shared" si="152"/>
        <v>59</v>
      </c>
      <c r="F1293" s="2" t="str">
        <f t="shared" si="153"/>
        <v>592</v>
      </c>
      <c r="G1293" s="1" t="s">
        <v>741</v>
      </c>
      <c r="H1293" s="7">
        <v>0</v>
      </c>
      <c r="I1293" s="7"/>
      <c r="J1293" s="7">
        <v>0</v>
      </c>
      <c r="K1293" s="7">
        <v>0</v>
      </c>
      <c r="L1293" s="7">
        <v>0</v>
      </c>
      <c r="M1293" s="7"/>
      <c r="N1293" s="7">
        <v>0</v>
      </c>
      <c r="O1293" s="7">
        <v>0</v>
      </c>
      <c r="P1293" s="7">
        <v>0</v>
      </c>
      <c r="Q1293" s="7"/>
      <c r="R1293" s="7">
        <v>0</v>
      </c>
      <c r="S1293" s="7">
        <v>0</v>
      </c>
      <c r="T1293" s="7">
        <v>0</v>
      </c>
      <c r="U1293" s="7"/>
      <c r="V1293" s="7">
        <v>0</v>
      </c>
      <c r="W1293" s="7">
        <v>0</v>
      </c>
      <c r="X1293" s="7">
        <v>0</v>
      </c>
      <c r="Y1293" s="7"/>
      <c r="Z1293" s="7">
        <v>2382.9436300000002</v>
      </c>
      <c r="AA1293" s="7">
        <v>2382.9436300000002</v>
      </c>
      <c r="AB1293" s="7">
        <v>0</v>
      </c>
      <c r="AC1293" s="7"/>
      <c r="AD1293" s="7">
        <v>0</v>
      </c>
      <c r="AE1293" s="7">
        <v>0</v>
      </c>
      <c r="AF1293" s="7">
        <v>0</v>
      </c>
      <c r="AG1293" s="29">
        <v>0</v>
      </c>
      <c r="AH1293" s="7">
        <v>0</v>
      </c>
      <c r="AI1293" s="7">
        <v>0</v>
      </c>
      <c r="AJ1293" s="7">
        <v>0</v>
      </c>
      <c r="AK1293" s="29">
        <v>0</v>
      </c>
      <c r="AL1293" s="7">
        <v>0</v>
      </c>
      <c r="AM1293" s="105">
        <v>0</v>
      </c>
      <c r="AN1293" s="7">
        <v>0</v>
      </c>
      <c r="AO1293" s="11">
        <v>0</v>
      </c>
      <c r="AP1293" s="105">
        <v>0</v>
      </c>
      <c r="AQ1293" s="11">
        <v>0</v>
      </c>
      <c r="AR1293" s="11">
        <v>0</v>
      </c>
      <c r="AS1293" s="11">
        <v>0</v>
      </c>
      <c r="AT1293" s="11">
        <v>0</v>
      </c>
      <c r="AU1293" s="11">
        <v>0</v>
      </c>
      <c r="AV1293" s="11">
        <v>0</v>
      </c>
      <c r="AW1293" s="11">
        <v>0</v>
      </c>
      <c r="AX1293" s="11">
        <v>0</v>
      </c>
      <c r="AZ1293" s="11">
        <v>0</v>
      </c>
      <c r="BA1293" s="11">
        <v>0</v>
      </c>
    </row>
    <row r="1294" spans="1:53" hidden="1" x14ac:dyDescent="0.25">
      <c r="A1294">
        <v>9</v>
      </c>
      <c r="B1294" t="str">
        <f t="shared" si="150"/>
        <v>BCR-5930</v>
      </c>
      <c r="C1294" s="2" t="s">
        <v>319</v>
      </c>
      <c r="D1294" s="2" t="str">
        <f t="shared" si="151"/>
        <v>5</v>
      </c>
      <c r="E1294" s="2" t="str">
        <f t="shared" si="152"/>
        <v>59</v>
      </c>
      <c r="F1294" s="2" t="str">
        <f t="shared" si="153"/>
        <v>593</v>
      </c>
      <c r="G1294" s="1" t="s">
        <v>742</v>
      </c>
      <c r="H1294" s="7">
        <v>0</v>
      </c>
      <c r="I1294" s="7"/>
      <c r="J1294" s="7">
        <v>0</v>
      </c>
      <c r="K1294" s="7">
        <v>0</v>
      </c>
      <c r="L1294" s="7">
        <v>0</v>
      </c>
      <c r="M1294" s="7"/>
      <c r="N1294" s="7">
        <v>0</v>
      </c>
      <c r="O1294" s="7">
        <v>0</v>
      </c>
      <c r="P1294" s="7">
        <v>0</v>
      </c>
      <c r="Q1294" s="7"/>
      <c r="R1294" s="7">
        <v>0</v>
      </c>
      <c r="S1294" s="7">
        <v>0</v>
      </c>
      <c r="T1294" s="7">
        <v>0</v>
      </c>
      <c r="U1294" s="7"/>
      <c r="V1294" s="7">
        <v>0</v>
      </c>
      <c r="W1294" s="7">
        <v>0</v>
      </c>
      <c r="X1294" s="7">
        <v>0</v>
      </c>
      <c r="Y1294" s="7"/>
      <c r="Z1294" s="7">
        <v>0</v>
      </c>
      <c r="AA1294" s="7">
        <v>0</v>
      </c>
      <c r="AB1294" s="7">
        <v>0</v>
      </c>
      <c r="AC1294" s="7"/>
      <c r="AD1294" s="7">
        <v>0</v>
      </c>
      <c r="AE1294" s="7">
        <v>0</v>
      </c>
      <c r="AF1294" s="7">
        <v>0</v>
      </c>
      <c r="AG1294" s="29">
        <v>0</v>
      </c>
      <c r="AH1294" s="7">
        <v>0</v>
      </c>
      <c r="AI1294" s="7">
        <v>0</v>
      </c>
      <c r="AJ1294" s="7">
        <v>0</v>
      </c>
      <c r="AK1294" s="29">
        <v>0</v>
      </c>
      <c r="AL1294" s="7">
        <v>0</v>
      </c>
      <c r="AM1294" s="105">
        <v>0</v>
      </c>
      <c r="AN1294" s="7">
        <v>0</v>
      </c>
      <c r="AO1294" s="11">
        <v>0</v>
      </c>
      <c r="AP1294" s="105">
        <v>0</v>
      </c>
      <c r="AQ1294" s="11">
        <v>0</v>
      </c>
      <c r="AR1294" s="11">
        <v>0</v>
      </c>
      <c r="AS1294" s="11">
        <v>0</v>
      </c>
      <c r="AT1294" s="11">
        <v>0</v>
      </c>
      <c r="AU1294" s="11">
        <v>0</v>
      </c>
      <c r="AV1294" s="11">
        <v>0</v>
      </c>
      <c r="AW1294" s="11">
        <v>0</v>
      </c>
      <c r="AX1294" s="11">
        <v>0</v>
      </c>
      <c r="AZ1294" s="11">
        <v>0</v>
      </c>
      <c r="BA1294" s="11">
        <v>0</v>
      </c>
    </row>
    <row r="1295" spans="1:53" hidden="1" x14ac:dyDescent="0.25">
      <c r="A1295">
        <v>9</v>
      </c>
      <c r="B1295" t="str">
        <f t="shared" si="150"/>
        <v>BCR-5941</v>
      </c>
      <c r="C1295" s="2" t="s">
        <v>319</v>
      </c>
      <c r="D1295" s="2" t="str">
        <f t="shared" si="151"/>
        <v>5</v>
      </c>
      <c r="E1295" s="2" t="str">
        <f t="shared" si="152"/>
        <v>59</v>
      </c>
      <c r="F1295" s="2" t="str">
        <f t="shared" si="153"/>
        <v>594</v>
      </c>
      <c r="G1295" s="1" t="s">
        <v>743</v>
      </c>
      <c r="H1295" s="7">
        <v>0</v>
      </c>
      <c r="I1295" s="7"/>
      <c r="J1295" s="7">
        <v>0</v>
      </c>
      <c r="K1295" s="7">
        <v>0</v>
      </c>
      <c r="L1295" s="7">
        <v>0</v>
      </c>
      <c r="M1295" s="7"/>
      <c r="N1295" s="7">
        <v>0</v>
      </c>
      <c r="O1295" s="7">
        <v>0</v>
      </c>
      <c r="P1295" s="7">
        <v>0</v>
      </c>
      <c r="Q1295" s="7"/>
      <c r="R1295" s="7">
        <v>0</v>
      </c>
      <c r="S1295" s="7">
        <v>0</v>
      </c>
      <c r="T1295" s="7">
        <v>0</v>
      </c>
      <c r="U1295" s="7"/>
      <c r="V1295" s="7">
        <v>0</v>
      </c>
      <c r="W1295" s="7">
        <v>0</v>
      </c>
      <c r="X1295" s="7">
        <v>0</v>
      </c>
      <c r="Y1295" s="7"/>
      <c r="Z1295" s="7">
        <v>0</v>
      </c>
      <c r="AA1295" s="7">
        <v>0</v>
      </c>
      <c r="AB1295" s="7">
        <v>0</v>
      </c>
      <c r="AC1295" s="7"/>
      <c r="AD1295" s="7">
        <v>0</v>
      </c>
      <c r="AE1295" s="7">
        <v>0</v>
      </c>
      <c r="AF1295" s="7">
        <v>0</v>
      </c>
      <c r="AG1295" s="29">
        <v>0</v>
      </c>
      <c r="AH1295" s="7">
        <v>0</v>
      </c>
      <c r="AI1295" s="7">
        <v>0</v>
      </c>
      <c r="AJ1295" s="7">
        <v>0</v>
      </c>
      <c r="AK1295" s="29">
        <v>0</v>
      </c>
      <c r="AL1295" s="7">
        <v>0</v>
      </c>
      <c r="AM1295" s="105">
        <v>0</v>
      </c>
      <c r="AN1295" s="7">
        <v>0</v>
      </c>
      <c r="AO1295" s="11">
        <v>0</v>
      </c>
      <c r="AP1295" s="105">
        <v>0</v>
      </c>
      <c r="AQ1295" s="11">
        <v>0</v>
      </c>
      <c r="AR1295" s="11">
        <v>0</v>
      </c>
      <c r="AS1295" s="11">
        <v>0</v>
      </c>
      <c r="AT1295" s="11">
        <v>0</v>
      </c>
      <c r="AU1295" s="11">
        <v>0</v>
      </c>
      <c r="AV1295" s="11">
        <v>0</v>
      </c>
      <c r="AW1295" s="11">
        <v>0</v>
      </c>
      <c r="AX1295" s="11">
        <v>0</v>
      </c>
      <c r="AZ1295" s="11">
        <v>0</v>
      </c>
      <c r="BA1295" s="11">
        <v>0</v>
      </c>
    </row>
    <row r="1296" spans="1:53" hidden="1" x14ac:dyDescent="0.25">
      <c r="A1296">
        <v>9</v>
      </c>
      <c r="B1296" t="str">
        <f t="shared" si="150"/>
        <v>BCR-5942</v>
      </c>
      <c r="C1296" s="2" t="s">
        <v>319</v>
      </c>
      <c r="D1296" s="2" t="str">
        <f t="shared" si="151"/>
        <v>5</v>
      </c>
      <c r="E1296" s="2" t="str">
        <f t="shared" si="152"/>
        <v>59</v>
      </c>
      <c r="F1296" s="2" t="str">
        <f t="shared" si="153"/>
        <v>594</v>
      </c>
      <c r="G1296" s="1" t="s">
        <v>744</v>
      </c>
      <c r="H1296" s="7">
        <v>0</v>
      </c>
      <c r="I1296" s="7"/>
      <c r="J1296" s="7">
        <v>0</v>
      </c>
      <c r="K1296" s="7">
        <v>0</v>
      </c>
      <c r="L1296" s="7">
        <v>0</v>
      </c>
      <c r="M1296" s="7"/>
      <c r="N1296" s="7">
        <v>0</v>
      </c>
      <c r="O1296" s="7">
        <v>0</v>
      </c>
      <c r="P1296" s="7">
        <v>0</v>
      </c>
      <c r="Q1296" s="7"/>
      <c r="R1296" s="7">
        <v>0</v>
      </c>
      <c r="S1296" s="7">
        <v>0</v>
      </c>
      <c r="T1296" s="7">
        <v>0</v>
      </c>
      <c r="U1296" s="7"/>
      <c r="V1296" s="7">
        <v>0</v>
      </c>
      <c r="W1296" s="7">
        <v>0</v>
      </c>
      <c r="X1296" s="7">
        <v>0</v>
      </c>
      <c r="Y1296" s="7"/>
      <c r="Z1296" s="7">
        <v>0</v>
      </c>
      <c r="AA1296" s="7">
        <v>0</v>
      </c>
      <c r="AB1296" s="7">
        <v>0</v>
      </c>
      <c r="AC1296" s="7"/>
      <c r="AD1296" s="7">
        <v>0</v>
      </c>
      <c r="AE1296" s="7">
        <v>0</v>
      </c>
      <c r="AF1296" s="7">
        <v>0</v>
      </c>
      <c r="AG1296" s="29">
        <v>0</v>
      </c>
      <c r="AH1296" s="7">
        <v>0</v>
      </c>
      <c r="AI1296" s="7">
        <v>0</v>
      </c>
      <c r="AJ1296" s="7">
        <v>0</v>
      </c>
      <c r="AK1296" s="29">
        <v>0</v>
      </c>
      <c r="AL1296" s="7">
        <v>0</v>
      </c>
      <c r="AM1296" s="105">
        <v>0</v>
      </c>
      <c r="AN1296" s="7">
        <v>0</v>
      </c>
      <c r="AO1296" s="11">
        <v>0</v>
      </c>
      <c r="AP1296" s="105">
        <v>0</v>
      </c>
      <c r="AQ1296" s="11">
        <v>0</v>
      </c>
      <c r="AR1296" s="11">
        <v>0</v>
      </c>
      <c r="AS1296" s="11">
        <v>0</v>
      </c>
      <c r="AT1296" s="11">
        <v>0</v>
      </c>
      <c r="AU1296" s="11">
        <v>0</v>
      </c>
      <c r="AV1296" s="11">
        <v>0</v>
      </c>
      <c r="AW1296" s="11">
        <v>0</v>
      </c>
      <c r="AX1296" s="11">
        <v>0</v>
      </c>
      <c r="AZ1296" s="11">
        <v>0</v>
      </c>
      <c r="BA1296" s="11">
        <v>0</v>
      </c>
    </row>
    <row r="1297" spans="1:53" hidden="1" x14ac:dyDescent="0.25">
      <c r="A1297">
        <v>9</v>
      </c>
      <c r="B1297" t="str">
        <f t="shared" si="150"/>
        <v>BCR-5951</v>
      </c>
      <c r="C1297" s="2" t="s">
        <v>319</v>
      </c>
      <c r="D1297" s="2" t="str">
        <f t="shared" si="151"/>
        <v>5</v>
      </c>
      <c r="E1297" s="2" t="str">
        <f t="shared" si="152"/>
        <v>59</v>
      </c>
      <c r="F1297" s="2" t="str">
        <f t="shared" si="153"/>
        <v>595</v>
      </c>
      <c r="G1297" s="1" t="s">
        <v>745</v>
      </c>
      <c r="H1297" s="7">
        <v>0</v>
      </c>
      <c r="I1297" s="7"/>
      <c r="J1297" s="7">
        <v>0</v>
      </c>
      <c r="K1297" s="7">
        <v>0</v>
      </c>
      <c r="L1297" s="7">
        <v>0</v>
      </c>
      <c r="M1297" s="7"/>
      <c r="N1297" s="7">
        <v>0</v>
      </c>
      <c r="O1297" s="7">
        <v>0</v>
      </c>
      <c r="P1297" s="7">
        <v>0</v>
      </c>
      <c r="Q1297" s="7"/>
      <c r="R1297" s="7">
        <v>0</v>
      </c>
      <c r="S1297" s="7">
        <v>0</v>
      </c>
      <c r="T1297" s="7">
        <v>0</v>
      </c>
      <c r="U1297" s="7"/>
      <c r="V1297" s="7">
        <v>0</v>
      </c>
      <c r="W1297" s="7">
        <v>0</v>
      </c>
      <c r="X1297" s="7">
        <v>0</v>
      </c>
      <c r="Y1297" s="7"/>
      <c r="Z1297" s="7">
        <v>0</v>
      </c>
      <c r="AA1297" s="7">
        <v>0</v>
      </c>
      <c r="AB1297" s="7">
        <v>0</v>
      </c>
      <c r="AC1297" s="7"/>
      <c r="AD1297" s="7">
        <v>0</v>
      </c>
      <c r="AE1297" s="7">
        <v>0</v>
      </c>
      <c r="AF1297" s="7">
        <v>0</v>
      </c>
      <c r="AG1297" s="29">
        <v>0</v>
      </c>
      <c r="AH1297" s="7">
        <v>0</v>
      </c>
      <c r="AI1297" s="7">
        <v>0</v>
      </c>
      <c r="AJ1297" s="7">
        <v>0</v>
      </c>
      <c r="AK1297" s="29">
        <v>0</v>
      </c>
      <c r="AL1297" s="7">
        <v>0</v>
      </c>
      <c r="AM1297" s="105">
        <v>0</v>
      </c>
      <c r="AN1297" s="7">
        <v>0</v>
      </c>
      <c r="AO1297" s="11">
        <v>0</v>
      </c>
      <c r="AP1297" s="105">
        <v>0</v>
      </c>
      <c r="AQ1297" s="11">
        <v>0</v>
      </c>
      <c r="AR1297" s="11">
        <v>0</v>
      </c>
      <c r="AS1297" s="11">
        <v>0</v>
      </c>
      <c r="AT1297" s="11">
        <v>0</v>
      </c>
      <c r="AU1297" s="11">
        <v>0</v>
      </c>
      <c r="AV1297" s="11">
        <v>0</v>
      </c>
      <c r="AW1297" s="11">
        <v>0</v>
      </c>
      <c r="AX1297" s="11">
        <v>0</v>
      </c>
      <c r="AZ1297" s="11">
        <v>0</v>
      </c>
      <c r="BA1297" s="11">
        <v>0</v>
      </c>
    </row>
    <row r="1298" spans="1:53" hidden="1" x14ac:dyDescent="0.25">
      <c r="A1298">
        <v>9</v>
      </c>
      <c r="B1298" t="str">
        <f t="shared" si="150"/>
        <v>BCR-5952</v>
      </c>
      <c r="C1298" s="2" t="s">
        <v>319</v>
      </c>
      <c r="D1298" s="2" t="str">
        <f t="shared" si="151"/>
        <v>5</v>
      </c>
      <c r="E1298" s="2" t="str">
        <f t="shared" si="152"/>
        <v>59</v>
      </c>
      <c r="F1298" s="2" t="str">
        <f t="shared" si="153"/>
        <v>595</v>
      </c>
      <c r="G1298" s="1" t="s">
        <v>746</v>
      </c>
      <c r="H1298" s="7">
        <v>0</v>
      </c>
      <c r="I1298" s="7"/>
      <c r="J1298" s="7">
        <v>0</v>
      </c>
      <c r="K1298" s="7">
        <v>0</v>
      </c>
      <c r="L1298" s="7">
        <v>0</v>
      </c>
      <c r="M1298" s="7"/>
      <c r="N1298" s="7">
        <v>0</v>
      </c>
      <c r="O1298" s="7">
        <v>0</v>
      </c>
      <c r="P1298" s="7">
        <v>0</v>
      </c>
      <c r="Q1298" s="7"/>
      <c r="R1298" s="7">
        <v>0</v>
      </c>
      <c r="S1298" s="7">
        <v>0</v>
      </c>
      <c r="T1298" s="7">
        <v>0</v>
      </c>
      <c r="U1298" s="7"/>
      <c r="V1298" s="7">
        <v>0</v>
      </c>
      <c r="W1298" s="7">
        <v>0</v>
      </c>
      <c r="X1298" s="7">
        <v>0</v>
      </c>
      <c r="Y1298" s="7"/>
      <c r="Z1298" s="7">
        <v>0</v>
      </c>
      <c r="AA1298" s="7">
        <v>0</v>
      </c>
      <c r="AB1298" s="7">
        <v>0</v>
      </c>
      <c r="AC1298" s="7"/>
      <c r="AD1298" s="7">
        <v>0</v>
      </c>
      <c r="AE1298" s="7">
        <v>0</v>
      </c>
      <c r="AF1298" s="7">
        <v>0</v>
      </c>
      <c r="AG1298" s="29">
        <v>0</v>
      </c>
      <c r="AH1298" s="7">
        <v>0</v>
      </c>
      <c r="AI1298" s="7">
        <v>0</v>
      </c>
      <c r="AJ1298" s="7">
        <v>0</v>
      </c>
      <c r="AK1298" s="29">
        <v>0</v>
      </c>
      <c r="AL1298" s="7">
        <v>0</v>
      </c>
      <c r="AM1298" s="105">
        <v>0</v>
      </c>
      <c r="AN1298" s="7">
        <v>0</v>
      </c>
      <c r="AO1298" s="11">
        <v>0</v>
      </c>
      <c r="AP1298" s="105">
        <v>0</v>
      </c>
      <c r="AQ1298" s="11">
        <v>0</v>
      </c>
      <c r="AR1298" s="11">
        <v>0</v>
      </c>
      <c r="AS1298" s="11">
        <v>0</v>
      </c>
      <c r="AT1298" s="11">
        <v>0</v>
      </c>
      <c r="AU1298" s="11">
        <v>0</v>
      </c>
      <c r="AV1298" s="11">
        <v>0</v>
      </c>
      <c r="AW1298" s="11">
        <v>0</v>
      </c>
      <c r="AX1298" s="11">
        <v>0</v>
      </c>
      <c r="AZ1298" s="11">
        <v>0</v>
      </c>
      <c r="BA1298" s="11">
        <v>0</v>
      </c>
    </row>
    <row r="1299" spans="1:53" hidden="1" x14ac:dyDescent="0.25">
      <c r="A1299">
        <v>9</v>
      </c>
      <c r="B1299" t="str">
        <f t="shared" si="150"/>
        <v>BCR-5960</v>
      </c>
      <c r="C1299" s="2" t="s">
        <v>319</v>
      </c>
      <c r="D1299" s="2" t="str">
        <f t="shared" si="151"/>
        <v>5</v>
      </c>
      <c r="E1299" s="2" t="str">
        <f t="shared" si="152"/>
        <v>59</v>
      </c>
      <c r="F1299" s="2" t="str">
        <f t="shared" si="153"/>
        <v>596</v>
      </c>
      <c r="G1299" s="1" t="s">
        <v>747</v>
      </c>
      <c r="H1299" s="7">
        <v>0</v>
      </c>
      <c r="I1299" s="7"/>
      <c r="J1299" s="7">
        <v>0</v>
      </c>
      <c r="K1299" s="7">
        <v>0</v>
      </c>
      <c r="L1299" s="7">
        <v>0</v>
      </c>
      <c r="M1299" s="7"/>
      <c r="N1299" s="7">
        <v>0</v>
      </c>
      <c r="O1299" s="7">
        <v>0</v>
      </c>
      <c r="P1299" s="7">
        <v>0</v>
      </c>
      <c r="Q1299" s="7"/>
      <c r="R1299" s="7">
        <v>0</v>
      </c>
      <c r="S1299" s="7">
        <v>0</v>
      </c>
      <c r="T1299" s="7">
        <v>0</v>
      </c>
      <c r="U1299" s="7"/>
      <c r="V1299" s="7">
        <v>0</v>
      </c>
      <c r="W1299" s="7">
        <v>0</v>
      </c>
      <c r="X1299" s="7">
        <v>0</v>
      </c>
      <c r="Y1299" s="7"/>
      <c r="Z1299" s="7">
        <v>0</v>
      </c>
      <c r="AA1299" s="7">
        <v>0</v>
      </c>
      <c r="AB1299" s="7">
        <v>0</v>
      </c>
      <c r="AC1299" s="7"/>
      <c r="AD1299" s="7">
        <v>0</v>
      </c>
      <c r="AE1299" s="7">
        <v>0</v>
      </c>
      <c r="AF1299" s="7">
        <v>0</v>
      </c>
      <c r="AG1299" s="29">
        <v>0</v>
      </c>
      <c r="AH1299" s="7">
        <v>0</v>
      </c>
      <c r="AI1299" s="7">
        <v>0</v>
      </c>
      <c r="AJ1299" s="7">
        <v>0</v>
      </c>
      <c r="AK1299" s="29">
        <v>0</v>
      </c>
      <c r="AL1299" s="7">
        <v>0</v>
      </c>
      <c r="AM1299" s="105">
        <v>0</v>
      </c>
      <c r="AN1299" s="7">
        <v>0</v>
      </c>
      <c r="AO1299" s="11">
        <v>0</v>
      </c>
      <c r="AP1299" s="105">
        <v>0</v>
      </c>
      <c r="AQ1299" s="11">
        <v>0</v>
      </c>
      <c r="AR1299" s="11">
        <v>0</v>
      </c>
      <c r="AS1299" s="11">
        <v>0</v>
      </c>
      <c r="AT1299" s="11">
        <v>0</v>
      </c>
      <c r="AU1299" s="11">
        <v>0</v>
      </c>
      <c r="AV1299" s="11">
        <v>0</v>
      </c>
      <c r="AW1299" s="11">
        <v>0</v>
      </c>
      <c r="AX1299" s="11">
        <v>0</v>
      </c>
      <c r="AZ1299" s="11">
        <v>0</v>
      </c>
      <c r="BA1299" s="11">
        <v>0</v>
      </c>
    </row>
    <row r="1300" spans="1:53" hidden="1" x14ac:dyDescent="0.25">
      <c r="A1300">
        <v>9</v>
      </c>
      <c r="B1300" t="str">
        <f t="shared" si="150"/>
        <v>BCR-6611</v>
      </c>
      <c r="C1300" s="2" t="s">
        <v>319</v>
      </c>
      <c r="D1300" s="2" t="str">
        <f t="shared" si="151"/>
        <v>6</v>
      </c>
      <c r="E1300" s="2" t="str">
        <f t="shared" si="152"/>
        <v>66</v>
      </c>
      <c r="F1300" s="2" t="str">
        <f t="shared" si="153"/>
        <v>661</v>
      </c>
      <c r="G1300" s="1" t="s">
        <v>748</v>
      </c>
      <c r="H1300" s="7">
        <v>0</v>
      </c>
      <c r="I1300" s="7"/>
      <c r="J1300" s="7">
        <v>0</v>
      </c>
      <c r="K1300" s="7">
        <v>0</v>
      </c>
      <c r="L1300" s="7">
        <v>0</v>
      </c>
      <c r="M1300" s="7"/>
      <c r="N1300" s="7">
        <v>0</v>
      </c>
      <c r="O1300" s="7">
        <v>0</v>
      </c>
      <c r="P1300" s="7">
        <v>0</v>
      </c>
      <c r="Q1300" s="7"/>
      <c r="R1300" s="7">
        <v>0</v>
      </c>
      <c r="S1300" s="7">
        <v>0</v>
      </c>
      <c r="T1300" s="7">
        <v>0</v>
      </c>
      <c r="U1300" s="7"/>
      <c r="V1300" s="7">
        <v>0</v>
      </c>
      <c r="W1300" s="7">
        <v>0</v>
      </c>
      <c r="X1300" s="7">
        <v>0</v>
      </c>
      <c r="Y1300" s="7"/>
      <c r="Z1300" s="7">
        <v>0</v>
      </c>
      <c r="AA1300" s="7">
        <v>0</v>
      </c>
      <c r="AB1300" s="7">
        <v>0</v>
      </c>
      <c r="AC1300" s="7"/>
      <c r="AD1300" s="7">
        <v>0</v>
      </c>
      <c r="AE1300" s="7">
        <v>0</v>
      </c>
      <c r="AF1300" s="7">
        <v>0</v>
      </c>
      <c r="AG1300" s="29">
        <v>0</v>
      </c>
      <c r="AH1300" s="7">
        <v>0</v>
      </c>
      <c r="AI1300" s="7">
        <v>0</v>
      </c>
      <c r="AJ1300" s="7">
        <v>0</v>
      </c>
      <c r="AK1300" s="29">
        <v>0</v>
      </c>
      <c r="AL1300" s="7">
        <v>0</v>
      </c>
      <c r="AM1300" s="105">
        <v>0</v>
      </c>
      <c r="AN1300" s="7">
        <v>0</v>
      </c>
      <c r="AO1300" s="11">
        <v>0</v>
      </c>
      <c r="AP1300" s="105">
        <v>0</v>
      </c>
      <c r="AQ1300" s="11">
        <v>0</v>
      </c>
      <c r="AR1300" s="11">
        <v>0</v>
      </c>
      <c r="AS1300" s="11">
        <v>0</v>
      </c>
      <c r="AT1300" s="11">
        <v>0</v>
      </c>
      <c r="AU1300" s="11">
        <v>0</v>
      </c>
      <c r="AV1300" s="11">
        <v>0</v>
      </c>
      <c r="AW1300" s="11">
        <v>0</v>
      </c>
      <c r="AX1300" s="11">
        <v>0</v>
      </c>
      <c r="AZ1300" s="11">
        <v>0</v>
      </c>
      <c r="BA1300" s="11">
        <v>0</v>
      </c>
    </row>
    <row r="1301" spans="1:53" hidden="1" x14ac:dyDescent="0.25">
      <c r="A1301">
        <v>9</v>
      </c>
      <c r="B1301" t="str">
        <f t="shared" si="150"/>
        <v>BCR-6612</v>
      </c>
      <c r="C1301" s="2" t="s">
        <v>319</v>
      </c>
      <c r="D1301" s="2" t="str">
        <f t="shared" si="151"/>
        <v>6</v>
      </c>
      <c r="E1301" s="2" t="str">
        <f t="shared" si="152"/>
        <v>66</v>
      </c>
      <c r="F1301" s="2" t="str">
        <f t="shared" si="153"/>
        <v>661</v>
      </c>
      <c r="G1301" s="1" t="s">
        <v>749</v>
      </c>
      <c r="H1301" s="7">
        <v>0</v>
      </c>
      <c r="I1301" s="7"/>
      <c r="J1301" s="7">
        <v>0</v>
      </c>
      <c r="K1301" s="7">
        <v>0</v>
      </c>
      <c r="L1301" s="7">
        <v>0</v>
      </c>
      <c r="M1301" s="7"/>
      <c r="N1301" s="7">
        <v>0</v>
      </c>
      <c r="O1301" s="7">
        <v>0</v>
      </c>
      <c r="P1301" s="7">
        <v>0</v>
      </c>
      <c r="Q1301" s="7"/>
      <c r="R1301" s="7">
        <v>0</v>
      </c>
      <c r="S1301" s="7">
        <v>0</v>
      </c>
      <c r="T1301" s="7">
        <v>0</v>
      </c>
      <c r="U1301" s="7"/>
      <c r="V1301" s="7">
        <v>0</v>
      </c>
      <c r="W1301" s="7">
        <v>0</v>
      </c>
      <c r="X1301" s="7">
        <v>0</v>
      </c>
      <c r="Y1301" s="7"/>
      <c r="Z1301" s="7">
        <v>0</v>
      </c>
      <c r="AA1301" s="7">
        <v>0</v>
      </c>
      <c r="AB1301" s="7">
        <v>0</v>
      </c>
      <c r="AC1301" s="7"/>
      <c r="AD1301" s="7">
        <v>0</v>
      </c>
      <c r="AE1301" s="7">
        <v>0</v>
      </c>
      <c r="AF1301" s="7">
        <v>0</v>
      </c>
      <c r="AG1301" s="29">
        <v>0</v>
      </c>
      <c r="AH1301" s="7">
        <v>0</v>
      </c>
      <c r="AI1301" s="7">
        <v>0</v>
      </c>
      <c r="AJ1301" s="7">
        <v>0</v>
      </c>
      <c r="AK1301" s="29">
        <v>0</v>
      </c>
      <c r="AL1301" s="7">
        <v>0</v>
      </c>
      <c r="AM1301" s="105">
        <v>0</v>
      </c>
      <c r="AN1301" s="7">
        <v>0</v>
      </c>
      <c r="AO1301" s="11">
        <v>0</v>
      </c>
      <c r="AP1301" s="105">
        <v>0</v>
      </c>
      <c r="AQ1301" s="11">
        <v>0</v>
      </c>
      <c r="AR1301" s="11">
        <v>0</v>
      </c>
      <c r="AS1301" s="11">
        <v>0</v>
      </c>
      <c r="AT1301" s="11">
        <v>0</v>
      </c>
      <c r="AU1301" s="11">
        <v>0</v>
      </c>
      <c r="AV1301" s="11">
        <v>0</v>
      </c>
      <c r="AW1301" s="11">
        <v>0</v>
      </c>
      <c r="AX1301" s="11">
        <v>0</v>
      </c>
      <c r="AZ1301" s="11">
        <v>0</v>
      </c>
      <c r="BA1301" s="11">
        <v>0</v>
      </c>
    </row>
    <row r="1302" spans="1:53" hidden="1" x14ac:dyDescent="0.25">
      <c r="A1302">
        <v>9</v>
      </c>
      <c r="B1302" t="str">
        <f t="shared" si="150"/>
        <v>BCR-6621</v>
      </c>
      <c r="C1302" s="2" t="s">
        <v>319</v>
      </c>
      <c r="D1302" s="2" t="str">
        <f t="shared" si="151"/>
        <v>6</v>
      </c>
      <c r="E1302" s="2" t="str">
        <f t="shared" si="152"/>
        <v>66</v>
      </c>
      <c r="F1302" s="2" t="str">
        <f t="shared" si="153"/>
        <v>662</v>
      </c>
      <c r="G1302" s="1" t="s">
        <v>750</v>
      </c>
      <c r="H1302" s="7">
        <v>0</v>
      </c>
      <c r="I1302" s="7"/>
      <c r="J1302" s="7">
        <v>0</v>
      </c>
      <c r="K1302" s="7">
        <v>0</v>
      </c>
      <c r="L1302" s="7">
        <v>0</v>
      </c>
      <c r="M1302" s="7"/>
      <c r="N1302" s="7">
        <v>0</v>
      </c>
      <c r="O1302" s="7">
        <v>0</v>
      </c>
      <c r="P1302" s="7">
        <v>0</v>
      </c>
      <c r="Q1302" s="7"/>
      <c r="R1302" s="7">
        <v>0</v>
      </c>
      <c r="S1302" s="7">
        <v>0</v>
      </c>
      <c r="T1302" s="7">
        <v>0</v>
      </c>
      <c r="U1302" s="7"/>
      <c r="V1302" s="7">
        <v>0</v>
      </c>
      <c r="W1302" s="7">
        <v>0</v>
      </c>
      <c r="X1302" s="7">
        <v>0</v>
      </c>
      <c r="Y1302" s="7"/>
      <c r="Z1302" s="7">
        <v>0</v>
      </c>
      <c r="AA1302" s="7">
        <v>0</v>
      </c>
      <c r="AB1302" s="7">
        <v>0</v>
      </c>
      <c r="AC1302" s="7"/>
      <c r="AD1302" s="7">
        <v>0</v>
      </c>
      <c r="AE1302" s="7">
        <v>0</v>
      </c>
      <c r="AF1302" s="7">
        <v>0</v>
      </c>
      <c r="AG1302" s="29">
        <v>0</v>
      </c>
      <c r="AH1302" s="7">
        <v>0</v>
      </c>
      <c r="AI1302" s="7">
        <v>0</v>
      </c>
      <c r="AJ1302" s="7">
        <v>0</v>
      </c>
      <c r="AK1302" s="29">
        <v>0</v>
      </c>
      <c r="AL1302" s="7">
        <v>0</v>
      </c>
      <c r="AM1302" s="105">
        <v>0</v>
      </c>
      <c r="AN1302" s="7">
        <v>0</v>
      </c>
      <c r="AO1302" s="11">
        <v>0</v>
      </c>
      <c r="AP1302" s="105">
        <v>0</v>
      </c>
      <c r="AQ1302" s="11">
        <v>0</v>
      </c>
      <c r="AR1302" s="11">
        <v>0</v>
      </c>
      <c r="AS1302" s="11">
        <v>0</v>
      </c>
      <c r="AT1302" s="11">
        <v>0</v>
      </c>
      <c r="AU1302" s="11">
        <v>0</v>
      </c>
      <c r="AV1302" s="11">
        <v>0</v>
      </c>
      <c r="AW1302" s="11">
        <v>0</v>
      </c>
      <c r="AX1302" s="11">
        <v>0</v>
      </c>
      <c r="AZ1302" s="11">
        <v>0</v>
      </c>
      <c r="BA1302" s="11">
        <v>0</v>
      </c>
    </row>
    <row r="1303" spans="1:53" hidden="1" x14ac:dyDescent="0.25">
      <c r="A1303">
        <v>9</v>
      </c>
      <c r="B1303" t="str">
        <f t="shared" si="150"/>
        <v>BCR-6622</v>
      </c>
      <c r="C1303" s="2" t="s">
        <v>319</v>
      </c>
      <c r="D1303" s="2" t="str">
        <f t="shared" si="151"/>
        <v>6</v>
      </c>
      <c r="E1303" s="2" t="str">
        <f t="shared" si="152"/>
        <v>66</v>
      </c>
      <c r="F1303" s="2" t="str">
        <f t="shared" si="153"/>
        <v>662</v>
      </c>
      <c r="G1303" s="1" t="s">
        <v>751</v>
      </c>
      <c r="H1303" s="7">
        <v>0</v>
      </c>
      <c r="I1303" s="7"/>
      <c r="J1303" s="7">
        <v>0</v>
      </c>
      <c r="K1303" s="7">
        <v>0</v>
      </c>
      <c r="L1303" s="7">
        <v>0</v>
      </c>
      <c r="M1303" s="7"/>
      <c r="N1303" s="7">
        <v>0</v>
      </c>
      <c r="O1303" s="7">
        <v>0</v>
      </c>
      <c r="P1303" s="7">
        <v>0</v>
      </c>
      <c r="Q1303" s="7"/>
      <c r="R1303" s="7">
        <v>0</v>
      </c>
      <c r="S1303" s="7">
        <v>0</v>
      </c>
      <c r="T1303" s="7">
        <v>0</v>
      </c>
      <c r="U1303" s="7"/>
      <c r="V1303" s="7">
        <v>0</v>
      </c>
      <c r="W1303" s="7">
        <v>0</v>
      </c>
      <c r="X1303" s="7">
        <v>0</v>
      </c>
      <c r="Y1303" s="7"/>
      <c r="Z1303" s="7">
        <v>0</v>
      </c>
      <c r="AA1303" s="7">
        <v>0</v>
      </c>
      <c r="AB1303" s="7">
        <v>0</v>
      </c>
      <c r="AC1303" s="7"/>
      <c r="AD1303" s="7">
        <v>0</v>
      </c>
      <c r="AE1303" s="7">
        <v>0</v>
      </c>
      <c r="AF1303" s="7">
        <v>0</v>
      </c>
      <c r="AG1303" s="29">
        <v>0</v>
      </c>
      <c r="AH1303" s="7">
        <v>0</v>
      </c>
      <c r="AI1303" s="7">
        <v>0</v>
      </c>
      <c r="AJ1303" s="7">
        <v>0</v>
      </c>
      <c r="AK1303" s="29">
        <v>0</v>
      </c>
      <c r="AL1303" s="7">
        <v>0</v>
      </c>
      <c r="AM1303" s="105">
        <v>0</v>
      </c>
      <c r="AN1303" s="7">
        <v>0</v>
      </c>
      <c r="AO1303" s="11">
        <v>0</v>
      </c>
      <c r="AP1303" s="105">
        <v>0</v>
      </c>
      <c r="AQ1303" s="11">
        <v>0</v>
      </c>
      <c r="AR1303" s="11">
        <v>0</v>
      </c>
      <c r="AS1303" s="11">
        <v>0</v>
      </c>
      <c r="AT1303" s="11">
        <v>0</v>
      </c>
      <c r="AU1303" s="11">
        <v>0</v>
      </c>
      <c r="AV1303" s="11">
        <v>0</v>
      </c>
      <c r="AW1303" s="11">
        <v>0</v>
      </c>
      <c r="AX1303" s="11">
        <v>0</v>
      </c>
      <c r="AZ1303" s="11">
        <v>0</v>
      </c>
      <c r="BA1303" s="11">
        <v>0</v>
      </c>
    </row>
    <row r="1304" spans="1:53" hidden="1" x14ac:dyDescent="0.25">
      <c r="A1304">
        <v>9</v>
      </c>
      <c r="B1304" t="str">
        <f t="shared" si="150"/>
        <v>BCR-6631</v>
      </c>
      <c r="C1304" s="2" t="s">
        <v>319</v>
      </c>
      <c r="D1304" s="2" t="str">
        <f t="shared" si="151"/>
        <v>6</v>
      </c>
      <c r="E1304" s="2" t="str">
        <f t="shared" si="152"/>
        <v>66</v>
      </c>
      <c r="F1304" s="2" t="str">
        <f t="shared" si="153"/>
        <v>663</v>
      </c>
      <c r="G1304" s="1" t="s">
        <v>752</v>
      </c>
      <c r="H1304" s="7">
        <v>0</v>
      </c>
      <c r="I1304" s="7"/>
      <c r="J1304" s="7">
        <v>0</v>
      </c>
      <c r="K1304" s="7">
        <v>0</v>
      </c>
      <c r="L1304" s="7">
        <v>0</v>
      </c>
      <c r="M1304" s="7"/>
      <c r="N1304" s="7">
        <v>0</v>
      </c>
      <c r="O1304" s="7">
        <v>0</v>
      </c>
      <c r="P1304" s="7">
        <v>0</v>
      </c>
      <c r="Q1304" s="7"/>
      <c r="R1304" s="7">
        <v>0</v>
      </c>
      <c r="S1304" s="7">
        <v>0</v>
      </c>
      <c r="T1304" s="7">
        <v>0</v>
      </c>
      <c r="U1304" s="7"/>
      <c r="V1304" s="7">
        <v>0</v>
      </c>
      <c r="W1304" s="7">
        <v>0</v>
      </c>
      <c r="X1304" s="7">
        <v>0</v>
      </c>
      <c r="Y1304" s="7"/>
      <c r="Z1304" s="7">
        <v>0</v>
      </c>
      <c r="AA1304" s="7">
        <v>0</v>
      </c>
      <c r="AB1304" s="7">
        <v>0</v>
      </c>
      <c r="AC1304" s="7"/>
      <c r="AD1304" s="7">
        <v>0</v>
      </c>
      <c r="AE1304" s="7">
        <v>0</v>
      </c>
      <c r="AF1304" s="7">
        <v>0</v>
      </c>
      <c r="AG1304" s="29">
        <v>0</v>
      </c>
      <c r="AH1304" s="7">
        <v>0</v>
      </c>
      <c r="AI1304" s="7">
        <v>0</v>
      </c>
      <c r="AJ1304" s="7">
        <v>0</v>
      </c>
      <c r="AK1304" s="29">
        <v>0</v>
      </c>
      <c r="AL1304" s="7">
        <v>0</v>
      </c>
      <c r="AM1304" s="105">
        <v>0</v>
      </c>
      <c r="AN1304" s="7">
        <v>0</v>
      </c>
      <c r="AO1304" s="11">
        <v>0</v>
      </c>
      <c r="AP1304" s="105">
        <v>0</v>
      </c>
      <c r="AQ1304" s="11">
        <v>0</v>
      </c>
      <c r="AR1304" s="11">
        <v>0</v>
      </c>
      <c r="AS1304" s="11">
        <v>0</v>
      </c>
      <c r="AT1304" s="11">
        <v>0</v>
      </c>
      <c r="AU1304" s="11">
        <v>0</v>
      </c>
      <c r="AV1304" s="11">
        <v>0</v>
      </c>
      <c r="AW1304" s="11">
        <v>0</v>
      </c>
      <c r="AX1304" s="11">
        <v>0</v>
      </c>
      <c r="AZ1304" s="11">
        <v>0</v>
      </c>
      <c r="BA1304" s="11">
        <v>0</v>
      </c>
    </row>
    <row r="1305" spans="1:53" hidden="1" x14ac:dyDescent="0.25">
      <c r="A1305">
        <v>9</v>
      </c>
      <c r="B1305" t="str">
        <f t="shared" si="150"/>
        <v>BCR-6632</v>
      </c>
      <c r="C1305" s="2" t="s">
        <v>319</v>
      </c>
      <c r="D1305" s="2" t="str">
        <f t="shared" si="151"/>
        <v>6</v>
      </c>
      <c r="E1305" s="2" t="str">
        <f t="shared" si="152"/>
        <v>66</v>
      </c>
      <c r="F1305" s="2" t="str">
        <f t="shared" si="153"/>
        <v>663</v>
      </c>
      <c r="G1305" s="1" t="s">
        <v>753</v>
      </c>
      <c r="H1305" s="7">
        <v>0</v>
      </c>
      <c r="I1305" s="7"/>
      <c r="J1305" s="7">
        <v>0</v>
      </c>
      <c r="K1305" s="7">
        <v>0</v>
      </c>
      <c r="L1305" s="7">
        <v>0</v>
      </c>
      <c r="M1305" s="7"/>
      <c r="N1305" s="7">
        <v>0</v>
      </c>
      <c r="O1305" s="7">
        <v>0</v>
      </c>
      <c r="P1305" s="7">
        <v>0</v>
      </c>
      <c r="Q1305" s="7"/>
      <c r="R1305" s="7">
        <v>0</v>
      </c>
      <c r="S1305" s="7">
        <v>0</v>
      </c>
      <c r="T1305" s="7">
        <v>0</v>
      </c>
      <c r="U1305" s="7"/>
      <c r="V1305" s="7">
        <v>0</v>
      </c>
      <c r="W1305" s="7">
        <v>0</v>
      </c>
      <c r="X1305" s="7">
        <v>0</v>
      </c>
      <c r="Y1305" s="7"/>
      <c r="Z1305" s="7">
        <v>0</v>
      </c>
      <c r="AA1305" s="7">
        <v>0</v>
      </c>
      <c r="AB1305" s="7">
        <v>0</v>
      </c>
      <c r="AC1305" s="7"/>
      <c r="AD1305" s="7">
        <v>0</v>
      </c>
      <c r="AE1305" s="7">
        <v>0</v>
      </c>
      <c r="AF1305" s="7">
        <v>0</v>
      </c>
      <c r="AG1305" s="29">
        <v>0</v>
      </c>
      <c r="AH1305" s="7">
        <v>0</v>
      </c>
      <c r="AI1305" s="7">
        <v>0</v>
      </c>
      <c r="AJ1305" s="7">
        <v>0</v>
      </c>
      <c r="AK1305" s="29">
        <v>0</v>
      </c>
      <c r="AL1305" s="7">
        <v>0</v>
      </c>
      <c r="AM1305" s="105">
        <v>0</v>
      </c>
      <c r="AN1305" s="7">
        <v>0</v>
      </c>
      <c r="AO1305" s="11">
        <v>0</v>
      </c>
      <c r="AP1305" s="105">
        <v>0</v>
      </c>
      <c r="AQ1305" s="11">
        <v>0</v>
      </c>
      <c r="AR1305" s="11">
        <v>0</v>
      </c>
      <c r="AS1305" s="11">
        <v>0</v>
      </c>
      <c r="AT1305" s="11">
        <v>0</v>
      </c>
      <c r="AU1305" s="11">
        <v>0</v>
      </c>
      <c r="AV1305" s="11">
        <v>0</v>
      </c>
      <c r="AW1305" s="11">
        <v>0</v>
      </c>
      <c r="AX1305" s="11">
        <v>0</v>
      </c>
      <c r="AZ1305" s="11">
        <v>0</v>
      </c>
      <c r="BA1305" s="11">
        <v>0</v>
      </c>
    </row>
    <row r="1306" spans="1:53" hidden="1" x14ac:dyDescent="0.25">
      <c r="A1306">
        <v>9</v>
      </c>
      <c r="B1306" t="str">
        <f t="shared" si="150"/>
        <v>BCR-6641</v>
      </c>
      <c r="C1306" s="2" t="s">
        <v>319</v>
      </c>
      <c r="D1306" s="2" t="str">
        <f t="shared" si="151"/>
        <v>6</v>
      </c>
      <c r="E1306" s="2" t="str">
        <f t="shared" si="152"/>
        <v>66</v>
      </c>
      <c r="F1306" s="2" t="str">
        <f t="shared" si="153"/>
        <v>664</v>
      </c>
      <c r="G1306" s="1" t="s">
        <v>754</v>
      </c>
      <c r="H1306" s="7">
        <v>0</v>
      </c>
      <c r="I1306" s="7"/>
      <c r="J1306" s="7">
        <v>0</v>
      </c>
      <c r="K1306" s="7">
        <v>0</v>
      </c>
      <c r="L1306" s="7">
        <v>0</v>
      </c>
      <c r="M1306" s="7"/>
      <c r="N1306" s="7">
        <v>0</v>
      </c>
      <c r="O1306" s="7">
        <v>0</v>
      </c>
      <c r="P1306" s="7">
        <v>0</v>
      </c>
      <c r="Q1306" s="7"/>
      <c r="R1306" s="7">
        <v>0</v>
      </c>
      <c r="S1306" s="7">
        <v>0</v>
      </c>
      <c r="T1306" s="7">
        <v>0</v>
      </c>
      <c r="U1306" s="7"/>
      <c r="V1306" s="7">
        <v>0</v>
      </c>
      <c r="W1306" s="7">
        <v>0</v>
      </c>
      <c r="X1306" s="7">
        <v>0</v>
      </c>
      <c r="Y1306" s="7"/>
      <c r="Z1306" s="7">
        <v>0</v>
      </c>
      <c r="AA1306" s="7">
        <v>0</v>
      </c>
      <c r="AB1306" s="7">
        <v>0</v>
      </c>
      <c r="AC1306" s="7"/>
      <c r="AD1306" s="7">
        <v>0</v>
      </c>
      <c r="AE1306" s="7">
        <v>0</v>
      </c>
      <c r="AF1306" s="7">
        <v>0</v>
      </c>
      <c r="AG1306" s="29">
        <v>0</v>
      </c>
      <c r="AH1306" s="7">
        <v>0</v>
      </c>
      <c r="AI1306" s="7">
        <v>0</v>
      </c>
      <c r="AJ1306" s="7">
        <v>0</v>
      </c>
      <c r="AK1306" s="29">
        <v>0</v>
      </c>
      <c r="AL1306" s="7">
        <v>0</v>
      </c>
      <c r="AM1306" s="105">
        <v>0</v>
      </c>
      <c r="AN1306" s="7">
        <v>0</v>
      </c>
      <c r="AO1306" s="11">
        <v>0</v>
      </c>
      <c r="AP1306" s="105">
        <v>0</v>
      </c>
      <c r="AQ1306" s="11">
        <v>0</v>
      </c>
      <c r="AR1306" s="11">
        <v>0</v>
      </c>
      <c r="AS1306" s="11">
        <v>0</v>
      </c>
      <c r="AT1306" s="11">
        <v>0</v>
      </c>
      <c r="AU1306" s="11">
        <v>0</v>
      </c>
      <c r="AV1306" s="11">
        <v>0</v>
      </c>
      <c r="AW1306" s="11">
        <v>0</v>
      </c>
      <c r="AX1306" s="11">
        <v>0</v>
      </c>
      <c r="AZ1306" s="11">
        <v>0</v>
      </c>
      <c r="BA1306" s="11">
        <v>0</v>
      </c>
    </row>
    <row r="1307" spans="1:53" hidden="1" x14ac:dyDescent="0.25">
      <c r="A1307">
        <v>9</v>
      </c>
      <c r="B1307" t="str">
        <f t="shared" si="150"/>
        <v>BCR-6642</v>
      </c>
      <c r="C1307" s="2" t="s">
        <v>319</v>
      </c>
      <c r="D1307" s="2" t="str">
        <f t="shared" si="151"/>
        <v>6</v>
      </c>
      <c r="E1307" s="2" t="str">
        <f t="shared" si="152"/>
        <v>66</v>
      </c>
      <c r="F1307" s="2" t="str">
        <f t="shared" si="153"/>
        <v>664</v>
      </c>
      <c r="G1307" s="1" t="s">
        <v>755</v>
      </c>
      <c r="H1307" s="7">
        <v>0</v>
      </c>
      <c r="I1307" s="7"/>
      <c r="J1307" s="7">
        <v>0</v>
      </c>
      <c r="K1307" s="7">
        <v>0</v>
      </c>
      <c r="L1307" s="7">
        <v>0</v>
      </c>
      <c r="M1307" s="7"/>
      <c r="N1307" s="7">
        <v>0</v>
      </c>
      <c r="O1307" s="7">
        <v>0</v>
      </c>
      <c r="P1307" s="7">
        <v>0</v>
      </c>
      <c r="Q1307" s="7"/>
      <c r="R1307" s="7">
        <v>0</v>
      </c>
      <c r="S1307" s="7">
        <v>0</v>
      </c>
      <c r="T1307" s="7">
        <v>0</v>
      </c>
      <c r="U1307" s="7"/>
      <c r="V1307" s="7">
        <v>0</v>
      </c>
      <c r="W1307" s="7">
        <v>0</v>
      </c>
      <c r="X1307" s="7">
        <v>0</v>
      </c>
      <c r="Y1307" s="7"/>
      <c r="Z1307" s="7">
        <v>0</v>
      </c>
      <c r="AA1307" s="7">
        <v>0</v>
      </c>
      <c r="AB1307" s="7">
        <v>0</v>
      </c>
      <c r="AC1307" s="7"/>
      <c r="AD1307" s="7">
        <v>0</v>
      </c>
      <c r="AE1307" s="7">
        <v>0</v>
      </c>
      <c r="AF1307" s="7">
        <v>0</v>
      </c>
      <c r="AG1307" s="29">
        <v>0</v>
      </c>
      <c r="AH1307" s="7">
        <v>0</v>
      </c>
      <c r="AI1307" s="7">
        <v>0</v>
      </c>
      <c r="AJ1307" s="7">
        <v>0</v>
      </c>
      <c r="AK1307" s="29">
        <v>0</v>
      </c>
      <c r="AL1307" s="7">
        <v>0</v>
      </c>
      <c r="AM1307" s="105">
        <v>0</v>
      </c>
      <c r="AN1307" s="7">
        <v>0</v>
      </c>
      <c r="AO1307" s="11">
        <v>0</v>
      </c>
      <c r="AP1307" s="105">
        <v>0</v>
      </c>
      <c r="AQ1307" s="11">
        <v>0</v>
      </c>
      <c r="AR1307" s="11">
        <v>0</v>
      </c>
      <c r="AS1307" s="11">
        <v>0</v>
      </c>
      <c r="AT1307" s="11">
        <v>0</v>
      </c>
      <c r="AU1307" s="11">
        <v>0</v>
      </c>
      <c r="AV1307" s="11">
        <v>0</v>
      </c>
      <c r="AW1307" s="11">
        <v>0</v>
      </c>
      <c r="AX1307" s="11">
        <v>0</v>
      </c>
      <c r="AZ1307" s="11">
        <v>0</v>
      </c>
      <c r="BA1307" s="11">
        <v>0</v>
      </c>
    </row>
    <row r="1308" spans="1:53" hidden="1" x14ac:dyDescent="0.25">
      <c r="A1308">
        <v>9</v>
      </c>
      <c r="B1308" t="str">
        <f t="shared" si="150"/>
        <v>BCR-6651</v>
      </c>
      <c r="C1308" s="2" t="s">
        <v>319</v>
      </c>
      <c r="D1308" s="2" t="str">
        <f t="shared" si="151"/>
        <v>6</v>
      </c>
      <c r="E1308" s="2" t="str">
        <f t="shared" si="152"/>
        <v>66</v>
      </c>
      <c r="F1308" s="2" t="str">
        <f t="shared" si="153"/>
        <v>665</v>
      </c>
      <c r="G1308" s="1" t="s">
        <v>756</v>
      </c>
      <c r="H1308" s="7">
        <v>0</v>
      </c>
      <c r="I1308" s="7"/>
      <c r="J1308" s="7">
        <v>0</v>
      </c>
      <c r="K1308" s="7">
        <v>0</v>
      </c>
      <c r="L1308" s="7">
        <v>0</v>
      </c>
      <c r="M1308" s="7"/>
      <c r="N1308" s="7">
        <v>0</v>
      </c>
      <c r="O1308" s="7">
        <v>0</v>
      </c>
      <c r="P1308" s="7">
        <v>0</v>
      </c>
      <c r="Q1308" s="7"/>
      <c r="R1308" s="7">
        <v>0</v>
      </c>
      <c r="S1308" s="7">
        <v>0</v>
      </c>
      <c r="T1308" s="7">
        <v>0</v>
      </c>
      <c r="U1308" s="7"/>
      <c r="V1308" s="7">
        <v>0</v>
      </c>
      <c r="W1308" s="7">
        <v>0</v>
      </c>
      <c r="X1308" s="7">
        <v>0</v>
      </c>
      <c r="Y1308" s="7"/>
      <c r="Z1308" s="7">
        <v>0</v>
      </c>
      <c r="AA1308" s="7">
        <v>0</v>
      </c>
      <c r="AB1308" s="7">
        <v>0</v>
      </c>
      <c r="AC1308" s="7"/>
      <c r="AD1308" s="7">
        <v>0</v>
      </c>
      <c r="AE1308" s="7">
        <v>0</v>
      </c>
      <c r="AF1308" s="7">
        <v>0</v>
      </c>
      <c r="AG1308" s="29">
        <v>0</v>
      </c>
      <c r="AH1308" s="7">
        <v>0</v>
      </c>
      <c r="AI1308" s="7">
        <v>0</v>
      </c>
      <c r="AJ1308" s="7">
        <v>0</v>
      </c>
      <c r="AK1308" s="29">
        <v>0</v>
      </c>
      <c r="AL1308" s="7">
        <v>0</v>
      </c>
      <c r="AM1308" s="105">
        <v>0</v>
      </c>
      <c r="AN1308" s="7">
        <v>0</v>
      </c>
      <c r="AO1308" s="11">
        <v>0</v>
      </c>
      <c r="AP1308" s="105">
        <v>0</v>
      </c>
      <c r="AQ1308" s="11">
        <v>0</v>
      </c>
      <c r="AR1308" s="11">
        <v>0</v>
      </c>
      <c r="AS1308" s="11">
        <v>0</v>
      </c>
      <c r="AT1308" s="11">
        <v>0</v>
      </c>
      <c r="AU1308" s="11">
        <v>0</v>
      </c>
      <c r="AV1308" s="11">
        <v>0</v>
      </c>
      <c r="AW1308" s="11">
        <v>0</v>
      </c>
      <c r="AX1308" s="11">
        <v>0</v>
      </c>
      <c r="AZ1308" s="11">
        <v>0</v>
      </c>
      <c r="BA1308" s="11">
        <v>0</v>
      </c>
    </row>
    <row r="1309" spans="1:53" hidden="1" x14ac:dyDescent="0.25">
      <c r="A1309">
        <v>9</v>
      </c>
      <c r="B1309" t="str">
        <f t="shared" si="150"/>
        <v>BCR-6652</v>
      </c>
      <c r="C1309" s="2" t="s">
        <v>319</v>
      </c>
      <c r="D1309" s="2" t="str">
        <f t="shared" si="151"/>
        <v>6</v>
      </c>
      <c r="E1309" s="2" t="str">
        <f t="shared" si="152"/>
        <v>66</v>
      </c>
      <c r="F1309" s="2" t="str">
        <f t="shared" si="153"/>
        <v>665</v>
      </c>
      <c r="G1309" s="1" t="s">
        <v>757</v>
      </c>
      <c r="H1309" s="7">
        <v>0</v>
      </c>
      <c r="I1309" s="7"/>
      <c r="J1309" s="7">
        <v>0</v>
      </c>
      <c r="K1309" s="7">
        <v>0</v>
      </c>
      <c r="L1309" s="7">
        <v>0</v>
      </c>
      <c r="M1309" s="7"/>
      <c r="N1309" s="7">
        <v>0</v>
      </c>
      <c r="O1309" s="7">
        <v>0</v>
      </c>
      <c r="P1309" s="7">
        <v>0</v>
      </c>
      <c r="Q1309" s="7"/>
      <c r="R1309" s="7">
        <v>0</v>
      </c>
      <c r="S1309" s="7">
        <v>0</v>
      </c>
      <c r="T1309" s="7">
        <v>0</v>
      </c>
      <c r="U1309" s="7"/>
      <c r="V1309" s="7">
        <v>0</v>
      </c>
      <c r="W1309" s="7">
        <v>0</v>
      </c>
      <c r="X1309" s="7">
        <v>0</v>
      </c>
      <c r="Y1309" s="7"/>
      <c r="Z1309" s="7">
        <v>0</v>
      </c>
      <c r="AA1309" s="7">
        <v>0</v>
      </c>
      <c r="AB1309" s="7">
        <v>0</v>
      </c>
      <c r="AC1309" s="7"/>
      <c r="AD1309" s="7">
        <v>0</v>
      </c>
      <c r="AE1309" s="7">
        <v>0</v>
      </c>
      <c r="AF1309" s="7">
        <v>0</v>
      </c>
      <c r="AG1309" s="29">
        <v>0</v>
      </c>
      <c r="AH1309" s="7">
        <v>0</v>
      </c>
      <c r="AI1309" s="7">
        <v>0</v>
      </c>
      <c r="AJ1309" s="7">
        <v>0</v>
      </c>
      <c r="AK1309" s="29">
        <v>0</v>
      </c>
      <c r="AL1309" s="7">
        <v>0</v>
      </c>
      <c r="AM1309" s="105">
        <v>0</v>
      </c>
      <c r="AN1309" s="7">
        <v>0</v>
      </c>
      <c r="AO1309" s="11">
        <v>0</v>
      </c>
      <c r="AP1309" s="105">
        <v>0</v>
      </c>
      <c r="AQ1309" s="11">
        <v>0</v>
      </c>
      <c r="AR1309" s="11">
        <v>0</v>
      </c>
      <c r="AS1309" s="11">
        <v>0</v>
      </c>
      <c r="AT1309" s="11">
        <v>0</v>
      </c>
      <c r="AU1309" s="11">
        <v>0</v>
      </c>
      <c r="AV1309" s="11">
        <v>0</v>
      </c>
      <c r="AW1309" s="11">
        <v>0</v>
      </c>
      <c r="AX1309" s="11">
        <v>0</v>
      </c>
      <c r="AZ1309" s="11">
        <v>0</v>
      </c>
      <c r="BA1309" s="11">
        <v>0</v>
      </c>
    </row>
    <row r="1310" spans="1:53" hidden="1" x14ac:dyDescent="0.25">
      <c r="A1310">
        <v>9</v>
      </c>
      <c r="B1310" t="str">
        <f t="shared" si="150"/>
        <v>BCR-6661</v>
      </c>
      <c r="C1310" s="2" t="s">
        <v>319</v>
      </c>
      <c r="D1310" s="2" t="str">
        <f t="shared" si="151"/>
        <v>6</v>
      </c>
      <c r="E1310" s="2" t="str">
        <f t="shared" si="152"/>
        <v>66</v>
      </c>
      <c r="F1310" s="2" t="str">
        <f t="shared" si="153"/>
        <v>666</v>
      </c>
      <c r="G1310" s="1" t="s">
        <v>2398</v>
      </c>
      <c r="H1310" s="7">
        <v>0</v>
      </c>
      <c r="I1310" s="7"/>
      <c r="J1310" s="7">
        <v>0</v>
      </c>
      <c r="K1310" s="7">
        <v>0</v>
      </c>
      <c r="L1310" s="7">
        <v>0</v>
      </c>
      <c r="M1310" s="7"/>
      <c r="N1310" s="7">
        <v>0</v>
      </c>
      <c r="O1310" s="7">
        <v>0</v>
      </c>
      <c r="P1310" s="7">
        <v>0</v>
      </c>
      <c r="Q1310" s="7"/>
      <c r="R1310" s="7">
        <v>0</v>
      </c>
      <c r="S1310" s="7">
        <v>0</v>
      </c>
      <c r="T1310" s="7">
        <v>0</v>
      </c>
      <c r="U1310" s="7"/>
      <c r="V1310" s="7">
        <v>0</v>
      </c>
      <c r="W1310" s="7">
        <v>0</v>
      </c>
      <c r="X1310" s="7">
        <v>0</v>
      </c>
      <c r="Y1310" s="7"/>
      <c r="Z1310" s="7">
        <v>0</v>
      </c>
      <c r="AA1310" s="7">
        <v>0</v>
      </c>
      <c r="AB1310" s="7">
        <v>0</v>
      </c>
      <c r="AC1310" s="7"/>
      <c r="AD1310" s="7">
        <v>0</v>
      </c>
      <c r="AE1310" s="7">
        <v>0</v>
      </c>
      <c r="AF1310" s="7">
        <v>0</v>
      </c>
      <c r="AG1310" s="29">
        <v>0</v>
      </c>
      <c r="AH1310" s="7">
        <v>0</v>
      </c>
      <c r="AI1310" s="7">
        <v>0</v>
      </c>
      <c r="AJ1310" s="7">
        <v>0</v>
      </c>
      <c r="AK1310" s="29">
        <v>0</v>
      </c>
      <c r="AL1310" s="7">
        <v>0</v>
      </c>
      <c r="AM1310" s="105">
        <v>0</v>
      </c>
      <c r="AN1310" s="7">
        <v>0</v>
      </c>
      <c r="AO1310" s="11">
        <v>0</v>
      </c>
      <c r="AP1310" s="105">
        <v>0</v>
      </c>
      <c r="AQ1310" s="11">
        <v>0</v>
      </c>
      <c r="AR1310" s="11">
        <v>0</v>
      </c>
      <c r="AS1310" s="11">
        <v>0</v>
      </c>
      <c r="AT1310" s="11">
        <v>0</v>
      </c>
      <c r="AU1310" s="11">
        <v>0</v>
      </c>
      <c r="AV1310" s="11">
        <v>0</v>
      </c>
      <c r="AW1310" s="11">
        <v>0</v>
      </c>
      <c r="AX1310" s="11">
        <v>0</v>
      </c>
      <c r="AZ1310" s="11">
        <v>0</v>
      </c>
      <c r="BA1310" s="11">
        <v>0</v>
      </c>
    </row>
    <row r="1311" spans="1:53" hidden="1" x14ac:dyDescent="0.25">
      <c r="A1311">
        <v>9</v>
      </c>
      <c r="B1311" t="str">
        <f t="shared" si="150"/>
        <v>BCR-6662</v>
      </c>
      <c r="C1311" s="2" t="s">
        <v>319</v>
      </c>
      <c r="D1311" s="2" t="str">
        <f t="shared" si="151"/>
        <v>6</v>
      </c>
      <c r="E1311" s="2" t="str">
        <f t="shared" si="152"/>
        <v>66</v>
      </c>
      <c r="F1311" s="2" t="str">
        <f t="shared" si="153"/>
        <v>666</v>
      </c>
      <c r="G1311" s="1" t="s">
        <v>2399</v>
      </c>
      <c r="H1311" s="7">
        <v>0</v>
      </c>
      <c r="I1311" s="7"/>
      <c r="J1311" s="7">
        <v>0</v>
      </c>
      <c r="K1311" s="7">
        <v>0</v>
      </c>
      <c r="L1311" s="7">
        <v>0</v>
      </c>
      <c r="M1311" s="7"/>
      <c r="N1311" s="7">
        <v>0</v>
      </c>
      <c r="O1311" s="7">
        <v>0</v>
      </c>
      <c r="P1311" s="7">
        <v>0</v>
      </c>
      <c r="Q1311" s="7"/>
      <c r="R1311" s="7">
        <v>0</v>
      </c>
      <c r="S1311" s="7">
        <v>0</v>
      </c>
      <c r="T1311" s="7">
        <v>0</v>
      </c>
      <c r="U1311" s="7"/>
      <c r="V1311" s="7">
        <v>0</v>
      </c>
      <c r="W1311" s="7">
        <v>0</v>
      </c>
      <c r="X1311" s="7">
        <v>0</v>
      </c>
      <c r="Y1311" s="7"/>
      <c r="Z1311" s="7">
        <v>0</v>
      </c>
      <c r="AA1311" s="7">
        <v>0</v>
      </c>
      <c r="AB1311" s="7">
        <v>0</v>
      </c>
      <c r="AC1311" s="7"/>
      <c r="AD1311" s="7">
        <v>0</v>
      </c>
      <c r="AE1311" s="7">
        <v>0</v>
      </c>
      <c r="AF1311" s="7">
        <v>0</v>
      </c>
      <c r="AG1311" s="29">
        <v>0</v>
      </c>
      <c r="AH1311" s="7">
        <v>0</v>
      </c>
      <c r="AI1311" s="7">
        <v>0</v>
      </c>
      <c r="AJ1311" s="7">
        <v>0</v>
      </c>
      <c r="AK1311" s="29">
        <v>0</v>
      </c>
      <c r="AL1311" s="7">
        <v>0</v>
      </c>
      <c r="AM1311" s="105">
        <v>0</v>
      </c>
      <c r="AN1311" s="7">
        <v>0</v>
      </c>
      <c r="AO1311" s="11">
        <v>0</v>
      </c>
      <c r="AP1311" s="105">
        <v>0</v>
      </c>
      <c r="AQ1311" s="11">
        <v>0</v>
      </c>
      <c r="AR1311" s="11">
        <v>0</v>
      </c>
      <c r="AS1311" s="11">
        <v>0</v>
      </c>
      <c r="AT1311" s="11">
        <v>0</v>
      </c>
      <c r="AU1311" s="11">
        <v>0</v>
      </c>
      <c r="AV1311" s="11">
        <v>0</v>
      </c>
      <c r="AW1311" s="11">
        <v>0</v>
      </c>
      <c r="AX1311" s="11">
        <v>0</v>
      </c>
      <c r="AZ1311" s="11">
        <v>0</v>
      </c>
      <c r="BA1311" s="11">
        <v>0</v>
      </c>
    </row>
    <row r="1312" spans="1:53" hidden="1" x14ac:dyDescent="0.25">
      <c r="A1312">
        <v>9</v>
      </c>
      <c r="B1312" t="str">
        <f t="shared" si="150"/>
        <v>BCR-6671</v>
      </c>
      <c r="C1312" s="2" t="s">
        <v>319</v>
      </c>
      <c r="D1312" s="2" t="str">
        <f t="shared" si="151"/>
        <v>6</v>
      </c>
      <c r="E1312" s="2" t="str">
        <f t="shared" si="152"/>
        <v>66</v>
      </c>
      <c r="F1312" s="2" t="str">
        <f t="shared" si="153"/>
        <v>667</v>
      </c>
      <c r="G1312" s="1" t="s">
        <v>2400</v>
      </c>
      <c r="H1312" s="7">
        <v>0</v>
      </c>
      <c r="I1312" s="7"/>
      <c r="J1312" s="7">
        <v>0</v>
      </c>
      <c r="K1312" s="7">
        <v>0</v>
      </c>
      <c r="L1312" s="7">
        <v>0</v>
      </c>
      <c r="M1312" s="7"/>
      <c r="N1312" s="7">
        <v>0</v>
      </c>
      <c r="O1312" s="7">
        <v>0</v>
      </c>
      <c r="P1312" s="7">
        <v>0</v>
      </c>
      <c r="Q1312" s="7"/>
      <c r="R1312" s="7">
        <v>0</v>
      </c>
      <c r="S1312" s="7">
        <v>0</v>
      </c>
      <c r="T1312" s="7">
        <v>0</v>
      </c>
      <c r="U1312" s="7"/>
      <c r="V1312" s="7">
        <v>0</v>
      </c>
      <c r="W1312" s="7">
        <v>0</v>
      </c>
      <c r="X1312" s="7">
        <v>0</v>
      </c>
      <c r="Y1312" s="7"/>
      <c r="Z1312" s="7">
        <v>0</v>
      </c>
      <c r="AA1312" s="7">
        <v>0</v>
      </c>
      <c r="AB1312" s="7">
        <v>0</v>
      </c>
      <c r="AC1312" s="7"/>
      <c r="AD1312" s="7">
        <v>0</v>
      </c>
      <c r="AE1312" s="29">
        <v>0</v>
      </c>
      <c r="AF1312" s="7">
        <v>0</v>
      </c>
      <c r="AG1312" s="29">
        <v>0</v>
      </c>
      <c r="AH1312" s="7">
        <v>0</v>
      </c>
      <c r="AI1312" s="7">
        <v>0</v>
      </c>
      <c r="AJ1312" s="7">
        <v>0</v>
      </c>
      <c r="AK1312" s="29">
        <v>0</v>
      </c>
      <c r="AL1312" s="7">
        <v>0</v>
      </c>
      <c r="AM1312" s="105">
        <v>0</v>
      </c>
      <c r="AN1312" s="7">
        <v>0</v>
      </c>
      <c r="AO1312" s="11">
        <v>0</v>
      </c>
      <c r="AP1312" s="105">
        <v>0</v>
      </c>
      <c r="AQ1312" s="11">
        <v>0</v>
      </c>
      <c r="AR1312" s="11">
        <v>0</v>
      </c>
      <c r="AS1312" s="11">
        <v>0</v>
      </c>
      <c r="AT1312" s="11">
        <v>0</v>
      </c>
      <c r="AU1312" s="11">
        <v>0</v>
      </c>
      <c r="AV1312" s="11">
        <v>0</v>
      </c>
      <c r="AW1312" s="11">
        <v>0</v>
      </c>
      <c r="AX1312" s="11">
        <v>0</v>
      </c>
      <c r="AZ1312" s="11">
        <v>0</v>
      </c>
      <c r="BA1312" s="11">
        <v>0</v>
      </c>
    </row>
    <row r="1313" spans="1:53" hidden="1" x14ac:dyDescent="0.25">
      <c r="A1313">
        <v>9</v>
      </c>
      <c r="B1313" t="str">
        <f t="shared" si="150"/>
        <v>BCR-6672</v>
      </c>
      <c r="C1313" s="2" t="s">
        <v>319</v>
      </c>
      <c r="D1313" s="2" t="str">
        <f t="shared" si="151"/>
        <v>6</v>
      </c>
      <c r="E1313" s="2" t="str">
        <f t="shared" si="152"/>
        <v>66</v>
      </c>
      <c r="F1313" s="2" t="str">
        <f t="shared" si="153"/>
        <v>667</v>
      </c>
      <c r="G1313" s="1" t="s">
        <v>2401</v>
      </c>
      <c r="H1313" s="7">
        <v>0</v>
      </c>
      <c r="I1313" s="7"/>
      <c r="J1313" s="7">
        <v>0</v>
      </c>
      <c r="K1313" s="7">
        <v>0</v>
      </c>
      <c r="L1313" s="7">
        <v>0</v>
      </c>
      <c r="M1313" s="7"/>
      <c r="N1313" s="7">
        <v>0</v>
      </c>
      <c r="O1313" s="7">
        <v>0</v>
      </c>
      <c r="P1313" s="7">
        <v>0</v>
      </c>
      <c r="Q1313" s="7"/>
      <c r="R1313" s="7">
        <v>0</v>
      </c>
      <c r="S1313" s="7">
        <v>0</v>
      </c>
      <c r="T1313" s="7">
        <v>0</v>
      </c>
      <c r="U1313" s="7"/>
      <c r="V1313" s="7">
        <v>0</v>
      </c>
      <c r="W1313" s="7">
        <v>0</v>
      </c>
      <c r="X1313" s="7">
        <v>0</v>
      </c>
      <c r="Y1313" s="7"/>
      <c r="Z1313" s="7">
        <v>0</v>
      </c>
      <c r="AA1313" s="7">
        <v>0</v>
      </c>
      <c r="AB1313" s="7">
        <v>0</v>
      </c>
      <c r="AC1313" s="7"/>
      <c r="AD1313" s="7">
        <v>0</v>
      </c>
      <c r="AE1313" s="7">
        <v>0</v>
      </c>
      <c r="AF1313" s="7">
        <v>0</v>
      </c>
      <c r="AG1313" s="29">
        <v>0</v>
      </c>
      <c r="AH1313" s="7">
        <v>0</v>
      </c>
      <c r="AI1313" s="7">
        <v>0</v>
      </c>
      <c r="AJ1313" s="29">
        <v>0</v>
      </c>
      <c r="AK1313" s="29">
        <v>0</v>
      </c>
      <c r="AL1313" s="7">
        <v>0</v>
      </c>
      <c r="AM1313" s="105">
        <v>0</v>
      </c>
      <c r="AN1313" s="7">
        <v>0</v>
      </c>
      <c r="AO1313" s="11">
        <v>0</v>
      </c>
      <c r="AP1313" s="105">
        <v>0</v>
      </c>
      <c r="AQ1313" s="11">
        <v>0</v>
      </c>
      <c r="AR1313" s="11">
        <v>0</v>
      </c>
      <c r="AS1313" s="11">
        <v>0</v>
      </c>
      <c r="AT1313" s="11">
        <v>0</v>
      </c>
      <c r="AU1313" s="11">
        <v>0</v>
      </c>
      <c r="AV1313" s="11">
        <v>0</v>
      </c>
      <c r="AW1313" s="11">
        <v>0</v>
      </c>
      <c r="AX1313" s="11">
        <v>0</v>
      </c>
      <c r="AZ1313" s="11">
        <v>0</v>
      </c>
      <c r="BA1313" s="11">
        <v>0</v>
      </c>
    </row>
    <row r="1314" spans="1:53" hidden="1" x14ac:dyDescent="0.25">
      <c r="A1314">
        <v>9</v>
      </c>
      <c r="B1314" t="str">
        <f t="shared" si="150"/>
        <v>BCR-6700</v>
      </c>
      <c r="C1314" s="2" t="s">
        <v>319</v>
      </c>
      <c r="D1314" s="2" t="str">
        <f t="shared" si="151"/>
        <v>6</v>
      </c>
      <c r="E1314" s="2" t="str">
        <f t="shared" si="152"/>
        <v>67</v>
      </c>
      <c r="F1314" s="2" t="str">
        <f t="shared" si="153"/>
        <v>670</v>
      </c>
      <c r="G1314" s="1" t="s">
        <v>758</v>
      </c>
      <c r="H1314" s="7">
        <v>0</v>
      </c>
      <c r="I1314" s="7"/>
      <c r="J1314" s="7">
        <v>0</v>
      </c>
      <c r="K1314" s="7">
        <v>0</v>
      </c>
      <c r="L1314" s="7">
        <v>0</v>
      </c>
      <c r="M1314" s="7"/>
      <c r="N1314" s="7">
        <v>0</v>
      </c>
      <c r="O1314" s="7">
        <v>0</v>
      </c>
      <c r="P1314" s="7">
        <v>0</v>
      </c>
      <c r="Q1314" s="7"/>
      <c r="R1314" s="7">
        <v>0</v>
      </c>
      <c r="S1314" s="7">
        <v>0</v>
      </c>
      <c r="T1314" s="7">
        <v>0</v>
      </c>
      <c r="U1314" s="7"/>
      <c r="V1314" s="7">
        <v>0</v>
      </c>
      <c r="W1314" s="7">
        <v>0</v>
      </c>
      <c r="X1314" s="7">
        <v>0</v>
      </c>
      <c r="Y1314" s="7"/>
      <c r="Z1314" s="7">
        <v>0</v>
      </c>
      <c r="AA1314" s="7">
        <v>0</v>
      </c>
      <c r="AB1314" s="7">
        <v>0</v>
      </c>
      <c r="AC1314" s="7"/>
      <c r="AD1314" s="7">
        <v>0</v>
      </c>
      <c r="AE1314" s="7">
        <v>0</v>
      </c>
      <c r="AF1314" s="7">
        <v>0</v>
      </c>
      <c r="AG1314" s="29">
        <v>313.79602</v>
      </c>
      <c r="AH1314" s="7">
        <v>313.85270000000003</v>
      </c>
      <c r="AI1314" s="7">
        <v>313.85270000000003</v>
      </c>
      <c r="AJ1314" s="7">
        <v>313</v>
      </c>
      <c r="AK1314" s="29">
        <v>313.79602</v>
      </c>
      <c r="AL1314" s="7">
        <v>313.79602</v>
      </c>
      <c r="AM1314" s="105">
        <v>313.79602</v>
      </c>
      <c r="AN1314" s="7">
        <v>313</v>
      </c>
      <c r="AO1314" s="11">
        <v>313.79602</v>
      </c>
      <c r="AP1314" s="105">
        <v>313.79602</v>
      </c>
      <c r="AQ1314" s="11">
        <v>313.79602</v>
      </c>
      <c r="AR1314" s="11">
        <v>313</v>
      </c>
      <c r="AS1314" s="11">
        <v>313.79602</v>
      </c>
      <c r="AT1314" s="11">
        <v>313.79602</v>
      </c>
      <c r="AU1314" s="11">
        <v>313.79602</v>
      </c>
      <c r="AV1314" s="11">
        <v>313</v>
      </c>
      <c r="AW1314" s="11">
        <v>313.79601000000002</v>
      </c>
      <c r="AX1314" s="11">
        <v>313.79601000000002</v>
      </c>
      <c r="AZ1314" s="11">
        <v>313</v>
      </c>
      <c r="BA1314" s="11">
        <v>0</v>
      </c>
    </row>
    <row r="1315" spans="1:53" hidden="1" x14ac:dyDescent="0.25">
      <c r="A1315">
        <v>9</v>
      </c>
      <c r="B1315" t="str">
        <f t="shared" si="150"/>
        <v>BCR-6811</v>
      </c>
      <c r="C1315" s="2" t="s">
        <v>319</v>
      </c>
      <c r="D1315" s="2" t="str">
        <f t="shared" si="151"/>
        <v>6</v>
      </c>
      <c r="E1315" s="2" t="str">
        <f t="shared" si="152"/>
        <v>68</v>
      </c>
      <c r="F1315" s="2" t="str">
        <f t="shared" si="153"/>
        <v>681</v>
      </c>
      <c r="G1315" s="1" t="s">
        <v>760</v>
      </c>
      <c r="H1315" s="7">
        <v>0</v>
      </c>
      <c r="I1315" s="7"/>
      <c r="J1315" s="7">
        <v>0</v>
      </c>
      <c r="K1315" s="7">
        <v>0</v>
      </c>
      <c r="L1315" s="7">
        <v>0</v>
      </c>
      <c r="M1315" s="7"/>
      <c r="N1315" s="7">
        <v>0</v>
      </c>
      <c r="O1315" s="7">
        <v>0</v>
      </c>
      <c r="P1315" s="7">
        <v>0</v>
      </c>
      <c r="Q1315" s="7"/>
      <c r="R1315" s="7">
        <v>0</v>
      </c>
      <c r="S1315" s="7">
        <v>0</v>
      </c>
      <c r="T1315" s="7">
        <v>0</v>
      </c>
      <c r="U1315" s="7"/>
      <c r="V1315" s="7">
        <v>0</v>
      </c>
      <c r="W1315" s="7">
        <v>0</v>
      </c>
      <c r="X1315" s="7">
        <v>0</v>
      </c>
      <c r="Y1315" s="7"/>
      <c r="Z1315" s="7">
        <v>0</v>
      </c>
      <c r="AA1315" s="7">
        <v>0</v>
      </c>
      <c r="AB1315" s="7">
        <v>0</v>
      </c>
      <c r="AC1315" s="7"/>
      <c r="AD1315" s="7">
        <v>0</v>
      </c>
      <c r="AE1315" s="7">
        <v>0</v>
      </c>
      <c r="AF1315" s="7">
        <v>0</v>
      </c>
      <c r="AG1315" s="29">
        <v>0</v>
      </c>
      <c r="AH1315" s="7">
        <v>0</v>
      </c>
      <c r="AI1315" s="7">
        <v>0</v>
      </c>
      <c r="AJ1315" s="7">
        <v>0</v>
      </c>
      <c r="AK1315" s="29">
        <v>0</v>
      </c>
      <c r="AL1315" s="7">
        <v>0</v>
      </c>
      <c r="AM1315" s="105">
        <v>0</v>
      </c>
      <c r="AN1315" s="7">
        <v>0</v>
      </c>
      <c r="AO1315" s="11">
        <v>0</v>
      </c>
      <c r="AP1315" s="105">
        <v>0</v>
      </c>
      <c r="AQ1315" s="11">
        <v>0</v>
      </c>
      <c r="AR1315" s="11">
        <v>0</v>
      </c>
      <c r="AS1315" s="11">
        <v>0</v>
      </c>
      <c r="AT1315" s="11">
        <v>0</v>
      </c>
      <c r="AU1315" s="11">
        <v>0</v>
      </c>
      <c r="AV1315" s="11">
        <v>0</v>
      </c>
      <c r="AW1315" s="11">
        <v>0</v>
      </c>
      <c r="AX1315" s="11">
        <v>0</v>
      </c>
      <c r="AZ1315" s="11">
        <v>0</v>
      </c>
      <c r="BA1315" s="11">
        <v>0</v>
      </c>
    </row>
    <row r="1316" spans="1:53" hidden="1" x14ac:dyDescent="0.25">
      <c r="A1316">
        <v>9</v>
      </c>
      <c r="B1316" t="str">
        <f t="shared" si="150"/>
        <v>BCR-6812</v>
      </c>
      <c r="C1316" s="2" t="s">
        <v>319</v>
      </c>
      <c r="D1316" s="2" t="str">
        <f t="shared" si="151"/>
        <v>6</v>
      </c>
      <c r="E1316" s="2" t="str">
        <f t="shared" si="152"/>
        <v>68</v>
      </c>
      <c r="F1316" s="2" t="str">
        <f t="shared" si="153"/>
        <v>681</v>
      </c>
      <c r="G1316" s="1" t="s">
        <v>761</v>
      </c>
      <c r="H1316" s="7">
        <v>0</v>
      </c>
      <c r="I1316" s="7"/>
      <c r="J1316" s="7">
        <v>0</v>
      </c>
      <c r="K1316" s="7">
        <v>0</v>
      </c>
      <c r="L1316" s="7">
        <v>0</v>
      </c>
      <c r="M1316" s="7"/>
      <c r="N1316" s="7">
        <v>0</v>
      </c>
      <c r="O1316" s="7">
        <v>0</v>
      </c>
      <c r="P1316" s="7">
        <v>0</v>
      </c>
      <c r="Q1316" s="7"/>
      <c r="R1316" s="7">
        <v>0</v>
      </c>
      <c r="S1316" s="7">
        <v>0</v>
      </c>
      <c r="T1316" s="7">
        <v>0</v>
      </c>
      <c r="U1316" s="7"/>
      <c r="V1316" s="7">
        <v>0</v>
      </c>
      <c r="W1316" s="7">
        <v>0</v>
      </c>
      <c r="X1316" s="7">
        <v>0</v>
      </c>
      <c r="Y1316" s="7"/>
      <c r="Z1316" s="7">
        <v>0</v>
      </c>
      <c r="AA1316" s="7">
        <v>0</v>
      </c>
      <c r="AB1316" s="7">
        <v>0</v>
      </c>
      <c r="AC1316" s="7"/>
      <c r="AD1316" s="7">
        <v>0</v>
      </c>
      <c r="AE1316" s="7">
        <v>0</v>
      </c>
      <c r="AF1316" s="7">
        <v>0</v>
      </c>
      <c r="AG1316" s="29">
        <v>0</v>
      </c>
      <c r="AH1316" s="7">
        <v>0</v>
      </c>
      <c r="AI1316" s="7">
        <v>0</v>
      </c>
      <c r="AJ1316" s="7">
        <v>0</v>
      </c>
      <c r="AK1316" s="29">
        <v>0</v>
      </c>
      <c r="AL1316" s="7">
        <v>0</v>
      </c>
      <c r="AM1316" s="105">
        <v>0</v>
      </c>
      <c r="AN1316" s="7">
        <v>0</v>
      </c>
      <c r="AO1316" s="11">
        <v>0</v>
      </c>
      <c r="AP1316" s="105">
        <v>0</v>
      </c>
      <c r="AQ1316" s="11">
        <v>0</v>
      </c>
      <c r="AR1316" s="11">
        <v>0</v>
      </c>
      <c r="AS1316" s="11">
        <v>0</v>
      </c>
      <c r="AT1316" s="11">
        <v>0</v>
      </c>
      <c r="AU1316" s="11">
        <v>0</v>
      </c>
      <c r="AV1316" s="11">
        <v>0</v>
      </c>
      <c r="AW1316" s="11">
        <v>0</v>
      </c>
      <c r="AX1316" s="11">
        <v>0</v>
      </c>
      <c r="AZ1316" s="11">
        <v>0</v>
      </c>
      <c r="BA1316" s="11">
        <v>0</v>
      </c>
    </row>
    <row r="1317" spans="1:53" hidden="1" x14ac:dyDescent="0.25">
      <c r="A1317">
        <v>9</v>
      </c>
      <c r="B1317" t="str">
        <f t="shared" si="150"/>
        <v>BCR-6821</v>
      </c>
      <c r="C1317" s="2" t="s">
        <v>319</v>
      </c>
      <c r="D1317" s="2" t="str">
        <f t="shared" si="151"/>
        <v>6</v>
      </c>
      <c r="E1317" s="2" t="str">
        <f t="shared" si="152"/>
        <v>68</v>
      </c>
      <c r="F1317" s="2" t="str">
        <f t="shared" si="153"/>
        <v>682</v>
      </c>
      <c r="G1317" s="1" t="s">
        <v>762</v>
      </c>
      <c r="H1317" s="7">
        <v>0</v>
      </c>
      <c r="I1317" s="7"/>
      <c r="J1317" s="7">
        <v>0</v>
      </c>
      <c r="K1317" s="7">
        <v>0</v>
      </c>
      <c r="L1317" s="7">
        <v>0</v>
      </c>
      <c r="M1317" s="7"/>
      <c r="N1317" s="7">
        <v>0</v>
      </c>
      <c r="O1317" s="7">
        <v>0</v>
      </c>
      <c r="P1317" s="7">
        <v>0</v>
      </c>
      <c r="Q1317" s="7"/>
      <c r="R1317" s="7">
        <v>0</v>
      </c>
      <c r="S1317" s="7">
        <v>0</v>
      </c>
      <c r="T1317" s="7">
        <v>0</v>
      </c>
      <c r="U1317" s="7"/>
      <c r="V1317" s="7">
        <v>0</v>
      </c>
      <c r="W1317" s="7">
        <v>0</v>
      </c>
      <c r="X1317" s="7">
        <v>0</v>
      </c>
      <c r="Y1317" s="7"/>
      <c r="Z1317" s="7">
        <v>0</v>
      </c>
      <c r="AA1317" s="7">
        <v>0</v>
      </c>
      <c r="AB1317" s="7">
        <v>0</v>
      </c>
      <c r="AC1317" s="7"/>
      <c r="AD1317" s="7">
        <v>0</v>
      </c>
      <c r="AE1317" s="7">
        <v>0</v>
      </c>
      <c r="AF1317" s="7">
        <v>0</v>
      </c>
      <c r="AG1317" s="29">
        <v>0</v>
      </c>
      <c r="AH1317" s="7">
        <v>0</v>
      </c>
      <c r="AI1317" s="7">
        <v>0</v>
      </c>
      <c r="AJ1317" s="7">
        <v>0</v>
      </c>
      <c r="AK1317" s="29">
        <v>0</v>
      </c>
      <c r="AL1317" s="7">
        <v>0</v>
      </c>
      <c r="AM1317" s="105">
        <v>0</v>
      </c>
      <c r="AN1317" s="7">
        <v>0</v>
      </c>
      <c r="AO1317" s="11">
        <v>0</v>
      </c>
      <c r="AP1317" s="105">
        <v>0</v>
      </c>
      <c r="AQ1317" s="11">
        <v>0</v>
      </c>
      <c r="AR1317" s="11">
        <v>0</v>
      </c>
      <c r="AS1317" s="11">
        <v>0</v>
      </c>
      <c r="AT1317" s="11">
        <v>0</v>
      </c>
      <c r="AU1317" s="11">
        <v>0</v>
      </c>
      <c r="AV1317" s="11">
        <v>0</v>
      </c>
      <c r="AW1317" s="11">
        <v>0</v>
      </c>
      <c r="AX1317" s="11">
        <v>0</v>
      </c>
      <c r="AZ1317" s="11">
        <v>0</v>
      </c>
      <c r="BA1317" s="11">
        <v>0</v>
      </c>
    </row>
    <row r="1318" spans="1:53" hidden="1" x14ac:dyDescent="0.25">
      <c r="A1318">
        <v>9</v>
      </c>
      <c r="B1318" t="str">
        <f t="shared" si="150"/>
        <v>BCR-6822</v>
      </c>
      <c r="C1318" s="2" t="s">
        <v>319</v>
      </c>
      <c r="D1318" s="2" t="str">
        <f t="shared" si="151"/>
        <v>6</v>
      </c>
      <c r="E1318" s="2" t="str">
        <f t="shared" si="152"/>
        <v>68</v>
      </c>
      <c r="F1318" s="2" t="str">
        <f t="shared" si="153"/>
        <v>682</v>
      </c>
      <c r="G1318" s="1" t="s">
        <v>763</v>
      </c>
      <c r="H1318" s="7">
        <v>0</v>
      </c>
      <c r="I1318" s="7"/>
      <c r="J1318" s="7">
        <v>0</v>
      </c>
      <c r="K1318" s="7">
        <v>0</v>
      </c>
      <c r="L1318" s="7">
        <v>0</v>
      </c>
      <c r="M1318" s="7"/>
      <c r="N1318" s="7">
        <v>0</v>
      </c>
      <c r="O1318" s="7">
        <v>0</v>
      </c>
      <c r="P1318" s="7">
        <v>0</v>
      </c>
      <c r="Q1318" s="7"/>
      <c r="R1318" s="7">
        <v>0</v>
      </c>
      <c r="S1318" s="7">
        <v>0</v>
      </c>
      <c r="T1318" s="7">
        <v>0</v>
      </c>
      <c r="U1318" s="7"/>
      <c r="V1318" s="7">
        <v>0</v>
      </c>
      <c r="W1318" s="7">
        <v>0</v>
      </c>
      <c r="X1318" s="7">
        <v>0</v>
      </c>
      <c r="Y1318" s="7"/>
      <c r="Z1318" s="7">
        <v>0</v>
      </c>
      <c r="AA1318" s="7">
        <v>0</v>
      </c>
      <c r="AB1318" s="7">
        <v>0</v>
      </c>
      <c r="AC1318" s="7"/>
      <c r="AD1318" s="7">
        <v>0</v>
      </c>
      <c r="AE1318" s="7">
        <v>0</v>
      </c>
      <c r="AF1318" s="7">
        <v>0</v>
      </c>
      <c r="AG1318" s="29">
        <v>0</v>
      </c>
      <c r="AH1318" s="7">
        <v>0</v>
      </c>
      <c r="AI1318" s="7">
        <v>0</v>
      </c>
      <c r="AJ1318" s="7">
        <v>0</v>
      </c>
      <c r="AK1318" s="29">
        <v>0</v>
      </c>
      <c r="AL1318" s="7">
        <v>0</v>
      </c>
      <c r="AM1318" s="105">
        <v>0</v>
      </c>
      <c r="AN1318" s="7">
        <v>0</v>
      </c>
      <c r="AO1318" s="11">
        <v>0</v>
      </c>
      <c r="AP1318" s="105">
        <v>0</v>
      </c>
      <c r="AQ1318" s="11">
        <v>0</v>
      </c>
      <c r="AR1318" s="11">
        <v>0</v>
      </c>
      <c r="AS1318" s="11">
        <v>0</v>
      </c>
      <c r="AT1318" s="11">
        <v>0</v>
      </c>
      <c r="AU1318" s="11">
        <v>0</v>
      </c>
      <c r="AV1318" s="11">
        <v>0</v>
      </c>
      <c r="AW1318" s="11">
        <v>0</v>
      </c>
      <c r="AX1318" s="11">
        <v>0</v>
      </c>
      <c r="AZ1318" s="11">
        <v>0</v>
      </c>
      <c r="BA1318" s="11">
        <v>0</v>
      </c>
    </row>
    <row r="1319" spans="1:53" hidden="1" x14ac:dyDescent="0.25">
      <c r="A1319">
        <v>9</v>
      </c>
      <c r="B1319" t="str">
        <f t="shared" si="150"/>
        <v>BCR-6831</v>
      </c>
      <c r="C1319" s="2" t="s">
        <v>319</v>
      </c>
      <c r="D1319" s="2" t="str">
        <f t="shared" si="151"/>
        <v>6</v>
      </c>
      <c r="E1319" s="2" t="str">
        <f t="shared" si="152"/>
        <v>68</v>
      </c>
      <c r="F1319" s="2" t="str">
        <f t="shared" si="153"/>
        <v>683</v>
      </c>
      <c r="G1319" s="1" t="s">
        <v>979</v>
      </c>
      <c r="H1319" s="7">
        <v>0</v>
      </c>
      <c r="I1319" s="7"/>
      <c r="J1319" s="7">
        <v>0</v>
      </c>
      <c r="K1319" s="7">
        <v>0</v>
      </c>
      <c r="L1319" s="7">
        <v>0</v>
      </c>
      <c r="M1319" s="7"/>
      <c r="N1319" s="7">
        <v>0</v>
      </c>
      <c r="O1319" s="7">
        <v>0</v>
      </c>
      <c r="P1319" s="7">
        <v>0</v>
      </c>
      <c r="Q1319" s="7"/>
      <c r="R1319" s="7">
        <v>0</v>
      </c>
      <c r="S1319" s="7">
        <v>0</v>
      </c>
      <c r="T1319" s="7">
        <v>0</v>
      </c>
      <c r="U1319" s="7"/>
      <c r="V1319" s="7">
        <v>0</v>
      </c>
      <c r="W1319" s="7">
        <v>0</v>
      </c>
      <c r="X1319" s="7">
        <v>0</v>
      </c>
      <c r="Y1319" s="7"/>
      <c r="Z1319" s="7">
        <v>0</v>
      </c>
      <c r="AA1319" s="7">
        <v>0</v>
      </c>
      <c r="AB1319" s="7">
        <v>0</v>
      </c>
      <c r="AC1319" s="7"/>
      <c r="AD1319" s="7">
        <v>0</v>
      </c>
      <c r="AE1319" s="7">
        <v>0</v>
      </c>
      <c r="AF1319" s="7">
        <v>0</v>
      </c>
      <c r="AG1319" s="29">
        <v>0</v>
      </c>
      <c r="AH1319" s="7">
        <v>0</v>
      </c>
      <c r="AI1319" s="7">
        <v>0</v>
      </c>
      <c r="AJ1319" s="7">
        <v>0</v>
      </c>
      <c r="AK1319" s="29">
        <v>0</v>
      </c>
      <c r="AL1319" s="7">
        <v>0</v>
      </c>
      <c r="AM1319" s="105">
        <v>0</v>
      </c>
      <c r="AN1319" s="7">
        <v>0</v>
      </c>
      <c r="AO1319" s="11">
        <v>0</v>
      </c>
      <c r="AP1319" s="105">
        <v>0</v>
      </c>
      <c r="AQ1319" s="11">
        <v>0</v>
      </c>
      <c r="AR1319" s="11">
        <v>0</v>
      </c>
      <c r="AS1319" s="11">
        <v>0</v>
      </c>
      <c r="AT1319" s="11">
        <v>0</v>
      </c>
      <c r="AU1319" s="11"/>
      <c r="AV1319" s="11">
        <v>0</v>
      </c>
      <c r="AW1319" s="11">
        <v>0</v>
      </c>
      <c r="AX1319" s="11"/>
      <c r="AZ1319" s="11"/>
      <c r="BA1319" s="11"/>
    </row>
    <row r="1320" spans="1:53" hidden="1" x14ac:dyDescent="0.25">
      <c r="A1320">
        <v>9</v>
      </c>
      <c r="B1320" t="str">
        <f t="shared" si="150"/>
        <v>BCR-6832</v>
      </c>
      <c r="C1320" s="2" t="s">
        <v>319</v>
      </c>
      <c r="D1320" s="2" t="str">
        <f t="shared" si="151"/>
        <v>6</v>
      </c>
      <c r="E1320" s="2" t="str">
        <f t="shared" si="152"/>
        <v>68</v>
      </c>
      <c r="F1320" s="2" t="str">
        <f t="shared" si="153"/>
        <v>683</v>
      </c>
      <c r="G1320" s="1" t="s">
        <v>980</v>
      </c>
      <c r="H1320" s="7">
        <v>0</v>
      </c>
      <c r="I1320" s="7"/>
      <c r="J1320" s="7">
        <v>0</v>
      </c>
      <c r="K1320" s="7">
        <v>0</v>
      </c>
      <c r="L1320" s="7">
        <v>0</v>
      </c>
      <c r="M1320" s="7"/>
      <c r="N1320" s="7">
        <v>0</v>
      </c>
      <c r="O1320" s="7">
        <v>0</v>
      </c>
      <c r="P1320" s="7">
        <v>0</v>
      </c>
      <c r="Q1320" s="7"/>
      <c r="R1320" s="7">
        <v>0</v>
      </c>
      <c r="S1320" s="7">
        <v>0</v>
      </c>
      <c r="T1320" s="7">
        <v>0</v>
      </c>
      <c r="U1320" s="7"/>
      <c r="V1320" s="7">
        <v>0</v>
      </c>
      <c r="W1320" s="7">
        <v>0</v>
      </c>
      <c r="X1320" s="7">
        <v>0</v>
      </c>
      <c r="Y1320" s="7"/>
      <c r="Z1320" s="7">
        <v>0</v>
      </c>
      <c r="AA1320" s="7">
        <v>0</v>
      </c>
      <c r="AB1320" s="7">
        <v>0</v>
      </c>
      <c r="AC1320" s="7"/>
      <c r="AD1320" s="7">
        <v>0</v>
      </c>
      <c r="AE1320" s="7">
        <v>0</v>
      </c>
      <c r="AF1320" s="7">
        <v>0</v>
      </c>
      <c r="AG1320" s="29">
        <v>0</v>
      </c>
      <c r="AH1320" s="7">
        <v>0</v>
      </c>
      <c r="AI1320" s="7">
        <v>0</v>
      </c>
      <c r="AJ1320" s="7">
        <v>0</v>
      </c>
      <c r="AK1320" s="29">
        <v>0</v>
      </c>
      <c r="AL1320" s="7">
        <v>0</v>
      </c>
      <c r="AM1320" s="105">
        <v>0</v>
      </c>
      <c r="AN1320" s="7">
        <v>0</v>
      </c>
      <c r="AO1320" s="11">
        <v>0</v>
      </c>
      <c r="AP1320" s="105">
        <v>0</v>
      </c>
      <c r="AQ1320" s="11">
        <v>0</v>
      </c>
      <c r="AR1320" s="11">
        <v>0</v>
      </c>
      <c r="AS1320" s="11">
        <v>0</v>
      </c>
      <c r="AT1320" s="11">
        <v>0</v>
      </c>
      <c r="AU1320" s="11"/>
      <c r="AV1320" s="11">
        <v>0</v>
      </c>
      <c r="AW1320" s="11">
        <v>0</v>
      </c>
      <c r="AX1320" s="11"/>
      <c r="AZ1320" s="11"/>
      <c r="BA1320" s="11"/>
    </row>
    <row r="1321" spans="1:53" hidden="1" x14ac:dyDescent="0.25">
      <c r="A1321">
        <v>9</v>
      </c>
      <c r="B1321" t="str">
        <f t="shared" si="150"/>
        <v>BCR-6841</v>
      </c>
      <c r="C1321" s="2" t="s">
        <v>319</v>
      </c>
      <c r="D1321" s="2" t="str">
        <f t="shared" si="151"/>
        <v>6</v>
      </c>
      <c r="E1321" s="2" t="str">
        <f t="shared" si="152"/>
        <v>68</v>
      </c>
      <c r="F1321" s="2" t="str">
        <f t="shared" si="153"/>
        <v>684</v>
      </c>
      <c r="G1321" s="1" t="s">
        <v>764</v>
      </c>
      <c r="H1321" s="7">
        <v>0</v>
      </c>
      <c r="I1321" s="7"/>
      <c r="J1321" s="7">
        <v>0</v>
      </c>
      <c r="K1321" s="7">
        <v>0</v>
      </c>
      <c r="L1321" s="7">
        <v>0</v>
      </c>
      <c r="M1321" s="7"/>
      <c r="N1321" s="7">
        <v>0</v>
      </c>
      <c r="O1321" s="7">
        <v>0</v>
      </c>
      <c r="P1321" s="7">
        <v>0</v>
      </c>
      <c r="Q1321" s="7"/>
      <c r="R1321" s="7">
        <v>0</v>
      </c>
      <c r="S1321" s="7">
        <v>0</v>
      </c>
      <c r="T1321" s="7">
        <v>0</v>
      </c>
      <c r="U1321" s="7"/>
      <c r="V1321" s="7">
        <v>0</v>
      </c>
      <c r="W1321" s="7">
        <v>0</v>
      </c>
      <c r="X1321" s="7">
        <v>0</v>
      </c>
      <c r="Y1321" s="7"/>
      <c r="Z1321" s="7">
        <v>0</v>
      </c>
      <c r="AA1321" s="7">
        <v>0</v>
      </c>
      <c r="AB1321" s="7">
        <v>0</v>
      </c>
      <c r="AC1321" s="7"/>
      <c r="AD1321" s="7">
        <v>0</v>
      </c>
      <c r="AE1321" s="7">
        <v>0</v>
      </c>
      <c r="AF1321" s="7">
        <v>0</v>
      </c>
      <c r="AG1321" s="29">
        <v>0</v>
      </c>
      <c r="AH1321" s="7">
        <v>0</v>
      </c>
      <c r="AI1321" s="7">
        <v>0</v>
      </c>
      <c r="AJ1321" s="7">
        <v>0</v>
      </c>
      <c r="AK1321" s="29">
        <v>0</v>
      </c>
      <c r="AL1321" s="7">
        <v>0</v>
      </c>
      <c r="AM1321" s="105">
        <v>0</v>
      </c>
      <c r="AN1321" s="7">
        <v>0</v>
      </c>
      <c r="AO1321" s="11">
        <v>0</v>
      </c>
      <c r="AP1321" s="105">
        <v>0</v>
      </c>
      <c r="AQ1321" s="11">
        <v>0</v>
      </c>
      <c r="AR1321" s="11">
        <v>0</v>
      </c>
      <c r="AS1321" s="11">
        <v>0</v>
      </c>
      <c r="AT1321" s="11">
        <v>0</v>
      </c>
      <c r="AU1321" s="11">
        <v>0</v>
      </c>
      <c r="AV1321" s="11">
        <v>0</v>
      </c>
      <c r="AW1321" s="11">
        <v>0</v>
      </c>
      <c r="AX1321" s="11">
        <v>0</v>
      </c>
      <c r="AZ1321" s="11">
        <v>0</v>
      </c>
      <c r="BA1321" s="11">
        <v>0</v>
      </c>
    </row>
    <row r="1322" spans="1:53" hidden="1" x14ac:dyDescent="0.25">
      <c r="A1322">
        <v>9</v>
      </c>
      <c r="B1322" t="str">
        <f t="shared" si="150"/>
        <v>BCR-6842</v>
      </c>
      <c r="C1322" s="2" t="s">
        <v>319</v>
      </c>
      <c r="D1322" s="2" t="str">
        <f t="shared" si="151"/>
        <v>6</v>
      </c>
      <c r="E1322" s="2" t="str">
        <f t="shared" si="152"/>
        <v>68</v>
      </c>
      <c r="F1322" s="2" t="str">
        <f t="shared" si="153"/>
        <v>684</v>
      </c>
      <c r="G1322" s="1" t="s">
        <v>765</v>
      </c>
      <c r="H1322" s="7">
        <v>0</v>
      </c>
      <c r="I1322" s="7"/>
      <c r="J1322" s="7">
        <v>0</v>
      </c>
      <c r="K1322" s="7">
        <v>0</v>
      </c>
      <c r="L1322" s="7">
        <v>0</v>
      </c>
      <c r="M1322" s="7"/>
      <c r="N1322" s="7">
        <v>0</v>
      </c>
      <c r="O1322" s="7">
        <v>0</v>
      </c>
      <c r="P1322" s="7">
        <v>0</v>
      </c>
      <c r="Q1322" s="7"/>
      <c r="R1322" s="7">
        <v>0</v>
      </c>
      <c r="S1322" s="7">
        <v>0</v>
      </c>
      <c r="T1322" s="7">
        <v>0</v>
      </c>
      <c r="U1322" s="7"/>
      <c r="V1322" s="7">
        <v>0</v>
      </c>
      <c r="W1322" s="7">
        <v>0</v>
      </c>
      <c r="X1322" s="7">
        <v>0</v>
      </c>
      <c r="Y1322" s="7"/>
      <c r="Z1322" s="7">
        <v>0</v>
      </c>
      <c r="AA1322" s="7">
        <v>0</v>
      </c>
      <c r="AB1322" s="7">
        <v>0</v>
      </c>
      <c r="AC1322" s="7"/>
      <c r="AD1322" s="7">
        <v>0</v>
      </c>
      <c r="AE1322" s="7">
        <v>0</v>
      </c>
      <c r="AF1322" s="7">
        <v>0</v>
      </c>
      <c r="AG1322" s="29">
        <v>0</v>
      </c>
      <c r="AH1322" s="7">
        <v>0</v>
      </c>
      <c r="AI1322" s="7">
        <v>0</v>
      </c>
      <c r="AJ1322" s="7">
        <v>0</v>
      </c>
      <c r="AK1322" s="29">
        <v>0</v>
      </c>
      <c r="AL1322" s="7">
        <v>0</v>
      </c>
      <c r="AM1322" s="105">
        <v>0</v>
      </c>
      <c r="AN1322" s="7">
        <v>0</v>
      </c>
      <c r="AO1322" s="11">
        <v>0</v>
      </c>
      <c r="AP1322" s="105">
        <v>0</v>
      </c>
      <c r="AQ1322" s="11">
        <v>0</v>
      </c>
      <c r="AR1322" s="11">
        <v>0</v>
      </c>
      <c r="AS1322" s="11">
        <v>0</v>
      </c>
      <c r="AT1322" s="11">
        <v>0</v>
      </c>
      <c r="AU1322" s="11">
        <v>0</v>
      </c>
      <c r="AV1322" s="11">
        <v>0</v>
      </c>
      <c r="AW1322" s="11">
        <v>0</v>
      </c>
      <c r="AX1322" s="11">
        <v>0</v>
      </c>
      <c r="AZ1322" s="11">
        <v>0</v>
      </c>
      <c r="BA1322" s="11">
        <v>0</v>
      </c>
    </row>
    <row r="1323" spans="1:53" hidden="1" x14ac:dyDescent="0.25">
      <c r="A1323">
        <v>9</v>
      </c>
      <c r="B1323" t="str">
        <f t="shared" si="150"/>
        <v>BCR-6851</v>
      </c>
      <c r="C1323" s="2" t="s">
        <v>319</v>
      </c>
      <c r="D1323" s="2" t="s">
        <v>2159</v>
      </c>
      <c r="E1323" s="2" t="s">
        <v>3422</v>
      </c>
      <c r="F1323" s="2" t="s">
        <v>3444</v>
      </c>
      <c r="G1323" s="3" t="s">
        <v>766</v>
      </c>
      <c r="H1323" s="7">
        <v>0</v>
      </c>
      <c r="I1323" s="7"/>
      <c r="J1323" s="7">
        <v>0</v>
      </c>
      <c r="K1323" s="7">
        <v>0</v>
      </c>
      <c r="L1323" s="7">
        <v>0</v>
      </c>
      <c r="M1323" s="7"/>
      <c r="N1323" s="7">
        <v>0</v>
      </c>
      <c r="O1323" s="7">
        <v>0</v>
      </c>
      <c r="P1323" s="7">
        <v>0</v>
      </c>
      <c r="Q1323" s="7"/>
      <c r="R1323" s="7">
        <v>0</v>
      </c>
      <c r="S1323" s="7">
        <v>0</v>
      </c>
      <c r="T1323" s="7">
        <v>0</v>
      </c>
      <c r="U1323" s="7"/>
      <c r="V1323" s="7">
        <v>0</v>
      </c>
      <c r="W1323" s="7">
        <v>0</v>
      </c>
      <c r="X1323" s="7">
        <v>0</v>
      </c>
      <c r="Y1323" s="7"/>
      <c r="Z1323" s="7">
        <v>0</v>
      </c>
      <c r="AA1323" s="7">
        <v>0</v>
      </c>
      <c r="AB1323" s="7">
        <v>0</v>
      </c>
      <c r="AC1323" s="7"/>
      <c r="AD1323" s="7">
        <v>0</v>
      </c>
      <c r="AE1323" s="7">
        <v>0</v>
      </c>
      <c r="AF1323" s="7">
        <v>0</v>
      </c>
      <c r="AG1323" s="29">
        <v>0</v>
      </c>
      <c r="AH1323" s="7">
        <v>0</v>
      </c>
      <c r="AI1323" s="7">
        <v>0</v>
      </c>
      <c r="AJ1323" s="7">
        <v>0</v>
      </c>
      <c r="AK1323" s="29">
        <v>0</v>
      </c>
      <c r="AL1323" s="7">
        <v>0</v>
      </c>
      <c r="AM1323" s="105">
        <v>0</v>
      </c>
      <c r="AN1323" s="7">
        <v>0</v>
      </c>
      <c r="AO1323" s="11">
        <v>0</v>
      </c>
      <c r="AP1323" s="105">
        <v>0</v>
      </c>
      <c r="AQ1323" s="11">
        <v>0</v>
      </c>
      <c r="AR1323" s="11">
        <v>0</v>
      </c>
      <c r="AS1323" s="11">
        <v>0</v>
      </c>
      <c r="AT1323" s="11">
        <v>0</v>
      </c>
      <c r="AU1323" s="11">
        <v>0</v>
      </c>
      <c r="AV1323" s="11">
        <v>0</v>
      </c>
      <c r="AW1323" s="11">
        <v>0</v>
      </c>
      <c r="AX1323" s="11">
        <v>0</v>
      </c>
      <c r="AZ1323" s="11">
        <v>0</v>
      </c>
      <c r="BA1323" s="11">
        <v>0</v>
      </c>
    </row>
    <row r="1324" spans="1:53" hidden="1" x14ac:dyDescent="0.25">
      <c r="A1324">
        <v>9</v>
      </c>
      <c r="B1324" t="str">
        <f t="shared" si="150"/>
        <v>BCR-6852</v>
      </c>
      <c r="C1324" s="2" t="s">
        <v>319</v>
      </c>
      <c r="D1324" s="2" t="s">
        <v>2159</v>
      </c>
      <c r="E1324" s="2" t="s">
        <v>3422</v>
      </c>
      <c r="F1324" s="2" t="s">
        <v>3444</v>
      </c>
      <c r="G1324" s="3" t="s">
        <v>767</v>
      </c>
      <c r="H1324" s="7">
        <v>0</v>
      </c>
      <c r="I1324" s="7"/>
      <c r="J1324" s="7">
        <v>0</v>
      </c>
      <c r="K1324" s="7">
        <v>0</v>
      </c>
      <c r="L1324" s="7">
        <v>0</v>
      </c>
      <c r="M1324" s="7"/>
      <c r="N1324" s="7">
        <v>0</v>
      </c>
      <c r="O1324" s="7">
        <v>0</v>
      </c>
      <c r="P1324" s="7">
        <v>0</v>
      </c>
      <c r="Q1324" s="7"/>
      <c r="R1324" s="7">
        <v>0</v>
      </c>
      <c r="S1324" s="7">
        <v>0</v>
      </c>
      <c r="T1324" s="7">
        <v>0</v>
      </c>
      <c r="U1324" s="7"/>
      <c r="V1324" s="7">
        <v>0</v>
      </c>
      <c r="W1324" s="7">
        <v>0</v>
      </c>
      <c r="X1324" s="7">
        <v>0</v>
      </c>
      <c r="Y1324" s="7"/>
      <c r="Z1324" s="7">
        <v>0</v>
      </c>
      <c r="AA1324" s="7">
        <v>0</v>
      </c>
      <c r="AB1324" s="7">
        <v>0</v>
      </c>
      <c r="AC1324" s="7"/>
      <c r="AD1324" s="7">
        <v>0</v>
      </c>
      <c r="AE1324" s="7">
        <v>0</v>
      </c>
      <c r="AF1324" s="7">
        <v>0</v>
      </c>
      <c r="AG1324" s="29">
        <v>0</v>
      </c>
      <c r="AH1324" s="7">
        <v>0</v>
      </c>
      <c r="AI1324" s="7">
        <v>0</v>
      </c>
      <c r="AJ1324" s="7">
        <v>0</v>
      </c>
      <c r="AK1324" s="29">
        <v>0</v>
      </c>
      <c r="AL1324" s="7">
        <v>0</v>
      </c>
      <c r="AM1324" s="105">
        <v>0</v>
      </c>
      <c r="AN1324" s="7">
        <v>0</v>
      </c>
      <c r="AO1324" s="11">
        <v>0</v>
      </c>
      <c r="AP1324" s="105">
        <v>0</v>
      </c>
      <c r="AQ1324" s="11">
        <v>0</v>
      </c>
      <c r="AR1324" s="11">
        <v>0</v>
      </c>
      <c r="AS1324" s="11">
        <v>0</v>
      </c>
      <c r="AT1324" s="11">
        <v>0</v>
      </c>
      <c r="AU1324" s="11">
        <v>0</v>
      </c>
      <c r="AV1324" s="11">
        <v>0</v>
      </c>
      <c r="AW1324" s="11">
        <v>0</v>
      </c>
      <c r="AX1324" s="11">
        <v>0</v>
      </c>
      <c r="AZ1324" s="11">
        <v>0</v>
      </c>
      <c r="BA1324" s="11">
        <v>0</v>
      </c>
    </row>
    <row r="1325" spans="1:53" hidden="1" x14ac:dyDescent="0.25">
      <c r="A1325">
        <v>9</v>
      </c>
      <c r="B1325" t="str">
        <f t="shared" si="150"/>
        <v>BCR-6853</v>
      </c>
      <c r="C1325" s="2" t="s">
        <v>319</v>
      </c>
      <c r="D1325" s="2" t="str">
        <f t="shared" ref="D1325:D1356" si="154">LEFT($G1325,1)</f>
        <v>6</v>
      </c>
      <c r="E1325" s="2" t="str">
        <f t="shared" ref="E1325:E1356" si="155">LEFT($G1325,2)</f>
        <v>68</v>
      </c>
      <c r="F1325" s="2" t="str">
        <f t="shared" ref="F1325:F1356" si="156">LEFT($G1325,3)</f>
        <v>685</v>
      </c>
      <c r="G1325" s="1" t="s">
        <v>768</v>
      </c>
      <c r="H1325" s="7">
        <v>0</v>
      </c>
      <c r="I1325" s="7"/>
      <c r="J1325" s="7">
        <v>0</v>
      </c>
      <c r="K1325" s="7">
        <v>0</v>
      </c>
      <c r="L1325" s="7">
        <v>0</v>
      </c>
      <c r="M1325" s="7"/>
      <c r="N1325" s="7">
        <v>0</v>
      </c>
      <c r="O1325" s="7">
        <v>0</v>
      </c>
      <c r="P1325" s="7">
        <v>0</v>
      </c>
      <c r="Q1325" s="7"/>
      <c r="R1325" s="7">
        <v>0</v>
      </c>
      <c r="S1325" s="7">
        <v>0</v>
      </c>
      <c r="T1325" s="7">
        <v>0</v>
      </c>
      <c r="U1325" s="7"/>
      <c r="V1325" s="7">
        <v>0</v>
      </c>
      <c r="W1325" s="7">
        <v>0</v>
      </c>
      <c r="X1325" s="7">
        <v>0</v>
      </c>
      <c r="Y1325" s="7"/>
      <c r="Z1325" s="7">
        <v>0</v>
      </c>
      <c r="AA1325" s="7">
        <v>0</v>
      </c>
      <c r="AB1325" s="7">
        <v>0</v>
      </c>
      <c r="AC1325" s="7"/>
      <c r="AD1325" s="7">
        <v>0</v>
      </c>
      <c r="AE1325" s="7">
        <v>0</v>
      </c>
      <c r="AF1325" s="7">
        <v>0</v>
      </c>
      <c r="AG1325" s="29">
        <v>0</v>
      </c>
      <c r="AH1325" s="7">
        <v>0</v>
      </c>
      <c r="AI1325" s="7">
        <v>0</v>
      </c>
      <c r="AJ1325" s="7">
        <v>0</v>
      </c>
      <c r="AK1325" s="29">
        <v>0</v>
      </c>
      <c r="AL1325" s="7">
        <v>0</v>
      </c>
      <c r="AM1325" s="105">
        <v>0</v>
      </c>
      <c r="AN1325" s="7">
        <v>0</v>
      </c>
      <c r="AO1325" s="11">
        <v>0</v>
      </c>
      <c r="AP1325" s="105">
        <v>0</v>
      </c>
      <c r="AQ1325" s="11">
        <v>0</v>
      </c>
      <c r="AR1325" s="11">
        <v>0</v>
      </c>
      <c r="AS1325" s="11">
        <v>0</v>
      </c>
      <c r="AT1325" s="11">
        <v>0</v>
      </c>
      <c r="AU1325" s="11">
        <v>0</v>
      </c>
      <c r="AV1325" s="11">
        <v>0</v>
      </c>
      <c r="AW1325" s="11">
        <v>0</v>
      </c>
      <c r="AX1325" s="11">
        <v>0</v>
      </c>
      <c r="AZ1325" s="11">
        <v>0</v>
      </c>
      <c r="BA1325" s="11">
        <v>0</v>
      </c>
    </row>
    <row r="1326" spans="1:53" hidden="1" x14ac:dyDescent="0.25">
      <c r="A1326">
        <v>9</v>
      </c>
      <c r="B1326" t="str">
        <f t="shared" si="150"/>
        <v>BCR-6854</v>
      </c>
      <c r="C1326" s="2" t="s">
        <v>319</v>
      </c>
      <c r="D1326" s="2" t="str">
        <f t="shared" si="154"/>
        <v>6</v>
      </c>
      <c r="E1326" s="2" t="str">
        <f t="shared" si="155"/>
        <v>68</v>
      </c>
      <c r="F1326" s="2" t="str">
        <f t="shared" si="156"/>
        <v>685</v>
      </c>
      <c r="G1326" s="1" t="s">
        <v>769</v>
      </c>
      <c r="H1326" s="7">
        <v>0</v>
      </c>
      <c r="I1326" s="7"/>
      <c r="J1326" s="7">
        <v>0</v>
      </c>
      <c r="K1326" s="7">
        <v>0</v>
      </c>
      <c r="L1326" s="7">
        <v>0</v>
      </c>
      <c r="M1326" s="7"/>
      <c r="N1326" s="7">
        <v>0</v>
      </c>
      <c r="O1326" s="7">
        <v>0</v>
      </c>
      <c r="P1326" s="7">
        <v>0</v>
      </c>
      <c r="Q1326" s="7"/>
      <c r="R1326" s="7">
        <v>0</v>
      </c>
      <c r="S1326" s="7">
        <v>0</v>
      </c>
      <c r="T1326" s="7">
        <v>0</v>
      </c>
      <c r="U1326" s="7"/>
      <c r="V1326" s="7">
        <v>0</v>
      </c>
      <c r="W1326" s="7">
        <v>0</v>
      </c>
      <c r="X1326" s="7">
        <v>0</v>
      </c>
      <c r="Y1326" s="7"/>
      <c r="Z1326" s="7">
        <v>0</v>
      </c>
      <c r="AA1326" s="7">
        <v>0</v>
      </c>
      <c r="AB1326" s="7">
        <v>0</v>
      </c>
      <c r="AC1326" s="7"/>
      <c r="AD1326" s="7">
        <v>0</v>
      </c>
      <c r="AE1326" s="7">
        <v>0</v>
      </c>
      <c r="AF1326" s="7">
        <v>0</v>
      </c>
      <c r="AG1326" s="29">
        <v>0</v>
      </c>
      <c r="AH1326" s="7">
        <v>0</v>
      </c>
      <c r="AI1326" s="7">
        <v>0</v>
      </c>
      <c r="AJ1326" s="7">
        <v>0</v>
      </c>
      <c r="AK1326" s="29">
        <v>0</v>
      </c>
      <c r="AL1326" s="7">
        <v>0</v>
      </c>
      <c r="AM1326" s="105">
        <v>0</v>
      </c>
      <c r="AN1326" s="7">
        <v>0</v>
      </c>
      <c r="AO1326" s="11">
        <v>0</v>
      </c>
      <c r="AP1326" s="105">
        <v>0</v>
      </c>
      <c r="AQ1326" s="11">
        <v>0</v>
      </c>
      <c r="AR1326" s="11">
        <v>0</v>
      </c>
      <c r="AS1326" s="11">
        <v>0</v>
      </c>
      <c r="AT1326" s="11">
        <v>0</v>
      </c>
      <c r="AU1326" s="11">
        <v>0</v>
      </c>
      <c r="AV1326" s="11">
        <v>0</v>
      </c>
      <c r="AW1326" s="11">
        <v>0</v>
      </c>
      <c r="AX1326" s="11">
        <v>0</v>
      </c>
      <c r="AZ1326" s="11">
        <v>0</v>
      </c>
      <c r="BA1326" s="11">
        <v>0</v>
      </c>
    </row>
    <row r="1327" spans="1:53" hidden="1" x14ac:dyDescent="0.25">
      <c r="A1327">
        <v>9</v>
      </c>
      <c r="B1327" t="str">
        <f t="shared" si="150"/>
        <v>BCR-6859</v>
      </c>
      <c r="C1327" s="2" t="s">
        <v>319</v>
      </c>
      <c r="D1327" s="2" t="str">
        <f t="shared" si="154"/>
        <v>6</v>
      </c>
      <c r="E1327" s="2" t="str">
        <f t="shared" si="155"/>
        <v>68</v>
      </c>
      <c r="F1327" s="2" t="str">
        <f t="shared" si="156"/>
        <v>685</v>
      </c>
      <c r="G1327" s="1" t="s">
        <v>770</v>
      </c>
      <c r="H1327" s="7">
        <v>0</v>
      </c>
      <c r="I1327" s="7"/>
      <c r="J1327" s="7">
        <v>0</v>
      </c>
      <c r="K1327" s="7">
        <v>0</v>
      </c>
      <c r="L1327" s="7">
        <v>0</v>
      </c>
      <c r="M1327" s="7"/>
      <c r="N1327" s="7">
        <v>0</v>
      </c>
      <c r="O1327" s="7">
        <v>0</v>
      </c>
      <c r="P1327" s="7">
        <v>0</v>
      </c>
      <c r="Q1327" s="7"/>
      <c r="R1327" s="7">
        <v>0</v>
      </c>
      <c r="S1327" s="7">
        <v>0</v>
      </c>
      <c r="T1327" s="7">
        <v>0</v>
      </c>
      <c r="U1327" s="7"/>
      <c r="V1327" s="7">
        <v>0</v>
      </c>
      <c r="W1327" s="7">
        <v>0</v>
      </c>
      <c r="X1327" s="7">
        <v>0</v>
      </c>
      <c r="Y1327" s="7"/>
      <c r="Z1327" s="7">
        <v>0</v>
      </c>
      <c r="AA1327" s="7">
        <v>0</v>
      </c>
      <c r="AB1327" s="7">
        <v>0</v>
      </c>
      <c r="AC1327" s="7"/>
      <c r="AD1327" s="7">
        <v>0</v>
      </c>
      <c r="AE1327" s="7">
        <v>0</v>
      </c>
      <c r="AF1327" s="7">
        <v>0</v>
      </c>
      <c r="AG1327" s="29">
        <v>0</v>
      </c>
      <c r="AH1327" s="7">
        <v>0</v>
      </c>
      <c r="AI1327" s="7">
        <v>0</v>
      </c>
      <c r="AJ1327" s="7">
        <v>0</v>
      </c>
      <c r="AK1327" s="29">
        <v>0</v>
      </c>
      <c r="AL1327" s="7">
        <v>0</v>
      </c>
      <c r="AM1327" s="105">
        <v>0</v>
      </c>
      <c r="AN1327" s="7">
        <v>0</v>
      </c>
      <c r="AO1327" s="11">
        <v>0</v>
      </c>
      <c r="AP1327" s="105">
        <v>0</v>
      </c>
      <c r="AQ1327" s="11">
        <v>0</v>
      </c>
      <c r="AR1327" s="11">
        <v>0</v>
      </c>
      <c r="AS1327" s="11">
        <v>0</v>
      </c>
      <c r="AT1327" s="11">
        <v>0</v>
      </c>
      <c r="AU1327" s="11">
        <v>0</v>
      </c>
      <c r="AV1327" s="11">
        <v>0</v>
      </c>
      <c r="AW1327" s="11">
        <v>0</v>
      </c>
      <c r="AX1327" s="11">
        <v>0</v>
      </c>
      <c r="AZ1327" s="11">
        <v>0</v>
      </c>
      <c r="BA1327" s="11">
        <v>0</v>
      </c>
    </row>
    <row r="1328" spans="1:53" hidden="1" x14ac:dyDescent="0.25">
      <c r="A1328">
        <v>9</v>
      </c>
      <c r="B1328" t="str">
        <f t="shared" si="150"/>
        <v>BCR-6910</v>
      </c>
      <c r="C1328" s="2" t="s">
        <v>319</v>
      </c>
      <c r="D1328" s="2" t="str">
        <f t="shared" si="154"/>
        <v>6</v>
      </c>
      <c r="E1328" s="2" t="str">
        <f t="shared" si="155"/>
        <v>69</v>
      </c>
      <c r="F1328" s="2" t="str">
        <f t="shared" si="156"/>
        <v>691</v>
      </c>
      <c r="G1328" s="1" t="s">
        <v>981</v>
      </c>
      <c r="H1328" s="7">
        <v>0</v>
      </c>
      <c r="I1328" s="7"/>
      <c r="J1328" s="7">
        <v>0</v>
      </c>
      <c r="K1328" s="7">
        <v>0</v>
      </c>
      <c r="L1328" s="7">
        <v>0</v>
      </c>
      <c r="M1328" s="7"/>
      <c r="N1328" s="7">
        <v>0</v>
      </c>
      <c r="O1328" s="7">
        <v>0</v>
      </c>
      <c r="P1328" s="7">
        <v>0</v>
      </c>
      <c r="Q1328" s="7"/>
      <c r="R1328" s="7">
        <v>0</v>
      </c>
      <c r="S1328" s="7">
        <v>0</v>
      </c>
      <c r="T1328" s="7">
        <v>0</v>
      </c>
      <c r="U1328" s="7"/>
      <c r="V1328" s="7">
        <v>0</v>
      </c>
      <c r="W1328" s="7">
        <v>0</v>
      </c>
      <c r="X1328" s="7">
        <v>0</v>
      </c>
      <c r="Y1328" s="7"/>
      <c r="Z1328" s="7">
        <v>0</v>
      </c>
      <c r="AA1328" s="7">
        <v>0</v>
      </c>
      <c r="AB1328" s="7">
        <v>0</v>
      </c>
      <c r="AC1328" s="7"/>
      <c r="AD1328" s="7">
        <v>0</v>
      </c>
      <c r="AE1328" s="7">
        <v>0</v>
      </c>
      <c r="AF1328" s="7">
        <v>0</v>
      </c>
      <c r="AG1328" s="29">
        <v>0</v>
      </c>
      <c r="AH1328" s="7">
        <v>0</v>
      </c>
      <c r="AI1328" s="7">
        <v>0</v>
      </c>
      <c r="AJ1328" s="7">
        <v>0</v>
      </c>
      <c r="AK1328" s="29">
        <v>0</v>
      </c>
      <c r="AL1328" s="7">
        <v>0</v>
      </c>
      <c r="AM1328" s="105">
        <v>0</v>
      </c>
      <c r="AN1328" s="7">
        <v>0</v>
      </c>
      <c r="AO1328" s="11">
        <v>0</v>
      </c>
      <c r="AP1328" s="105">
        <v>0</v>
      </c>
      <c r="AQ1328" s="11">
        <v>0</v>
      </c>
      <c r="AR1328" s="11">
        <v>0</v>
      </c>
      <c r="AS1328" s="11">
        <v>0</v>
      </c>
      <c r="AT1328" s="11">
        <v>0</v>
      </c>
      <c r="AU1328" s="11"/>
      <c r="AV1328" s="11">
        <v>0</v>
      </c>
      <c r="AW1328" s="11">
        <v>0</v>
      </c>
      <c r="AX1328" s="11"/>
      <c r="AZ1328" s="11"/>
      <c r="BA1328" s="11"/>
    </row>
    <row r="1329" spans="1:53" hidden="1" x14ac:dyDescent="0.25">
      <c r="A1329">
        <v>9</v>
      </c>
      <c r="B1329" t="str">
        <f t="shared" si="150"/>
        <v>BCR-6911</v>
      </c>
      <c r="C1329" s="2" t="s">
        <v>319</v>
      </c>
      <c r="D1329" s="2" t="str">
        <f t="shared" si="154"/>
        <v>6</v>
      </c>
      <c r="E1329" s="2" t="str">
        <f t="shared" si="155"/>
        <v>69</v>
      </c>
      <c r="F1329" s="2" t="str">
        <f t="shared" si="156"/>
        <v>691</v>
      </c>
      <c r="G1329" s="1" t="s">
        <v>772</v>
      </c>
      <c r="H1329" s="7">
        <v>0</v>
      </c>
      <c r="I1329" s="7"/>
      <c r="J1329" s="7">
        <v>0</v>
      </c>
      <c r="K1329" s="7">
        <v>0</v>
      </c>
      <c r="L1329" s="7">
        <v>0</v>
      </c>
      <c r="M1329" s="7"/>
      <c r="N1329" s="7">
        <v>0</v>
      </c>
      <c r="O1329" s="7">
        <v>0</v>
      </c>
      <c r="P1329" s="7">
        <v>0</v>
      </c>
      <c r="Q1329" s="7"/>
      <c r="R1329" s="7">
        <v>0</v>
      </c>
      <c r="S1329" s="7">
        <v>0</v>
      </c>
      <c r="T1329" s="7">
        <v>0</v>
      </c>
      <c r="U1329" s="7"/>
      <c r="V1329" s="7">
        <v>0</v>
      </c>
      <c r="W1329" s="7">
        <v>0</v>
      </c>
      <c r="X1329" s="7">
        <v>0</v>
      </c>
      <c r="Y1329" s="7"/>
      <c r="Z1329" s="7">
        <v>0</v>
      </c>
      <c r="AA1329" s="7">
        <v>0</v>
      </c>
      <c r="AB1329" s="7">
        <v>0</v>
      </c>
      <c r="AC1329" s="7"/>
      <c r="AD1329" s="7">
        <v>0</v>
      </c>
      <c r="AE1329" s="7">
        <v>0</v>
      </c>
      <c r="AF1329" s="7">
        <v>0</v>
      </c>
      <c r="AG1329" s="29">
        <v>0</v>
      </c>
      <c r="AH1329" s="7">
        <v>0</v>
      </c>
      <c r="AI1329" s="7">
        <v>0</v>
      </c>
      <c r="AJ1329" s="7">
        <v>0</v>
      </c>
      <c r="AK1329" s="29">
        <v>0</v>
      </c>
      <c r="AL1329" s="7">
        <v>0</v>
      </c>
      <c r="AM1329" s="105">
        <v>0</v>
      </c>
      <c r="AN1329" s="7">
        <v>0</v>
      </c>
      <c r="AO1329" s="11">
        <v>0</v>
      </c>
      <c r="AP1329" s="105">
        <v>0</v>
      </c>
      <c r="AQ1329" s="11">
        <v>0</v>
      </c>
      <c r="AR1329" s="11">
        <v>0</v>
      </c>
      <c r="AS1329" s="11">
        <v>0</v>
      </c>
      <c r="AT1329" s="11">
        <v>0</v>
      </c>
      <c r="AU1329" s="11">
        <v>0</v>
      </c>
      <c r="AV1329" s="11">
        <v>0</v>
      </c>
      <c r="AW1329" s="11">
        <v>0</v>
      </c>
      <c r="AX1329" s="11">
        <v>0</v>
      </c>
      <c r="AZ1329" s="11">
        <v>0</v>
      </c>
      <c r="BA1329" s="11">
        <v>0</v>
      </c>
    </row>
    <row r="1330" spans="1:53" hidden="1" x14ac:dyDescent="0.25">
      <c r="A1330">
        <v>9</v>
      </c>
      <c r="B1330" t="str">
        <f t="shared" si="150"/>
        <v>BCR-6912</v>
      </c>
      <c r="C1330" s="2" t="s">
        <v>319</v>
      </c>
      <c r="D1330" s="2" t="str">
        <f t="shared" si="154"/>
        <v>6</v>
      </c>
      <c r="E1330" s="2" t="str">
        <f t="shared" si="155"/>
        <v>69</v>
      </c>
      <c r="F1330" s="2" t="str">
        <f t="shared" si="156"/>
        <v>691</v>
      </c>
      <c r="G1330" s="1" t="s">
        <v>773</v>
      </c>
      <c r="H1330" s="7">
        <v>0</v>
      </c>
      <c r="I1330" s="7"/>
      <c r="J1330" s="7">
        <v>0</v>
      </c>
      <c r="K1330" s="7">
        <v>0</v>
      </c>
      <c r="L1330" s="7">
        <v>0</v>
      </c>
      <c r="M1330" s="7"/>
      <c r="N1330" s="7">
        <v>0</v>
      </c>
      <c r="O1330" s="7">
        <v>0</v>
      </c>
      <c r="P1330" s="7">
        <v>0</v>
      </c>
      <c r="Q1330" s="7"/>
      <c r="R1330" s="7">
        <v>0</v>
      </c>
      <c r="S1330" s="7">
        <v>0</v>
      </c>
      <c r="T1330" s="7">
        <v>0</v>
      </c>
      <c r="U1330" s="7"/>
      <c r="V1330" s="7">
        <v>0</v>
      </c>
      <c r="W1330" s="7">
        <v>0</v>
      </c>
      <c r="X1330" s="7">
        <v>0</v>
      </c>
      <c r="Y1330" s="7"/>
      <c r="Z1330" s="7">
        <v>0</v>
      </c>
      <c r="AA1330" s="7">
        <v>0</v>
      </c>
      <c r="AB1330" s="7">
        <v>0</v>
      </c>
      <c r="AC1330" s="7"/>
      <c r="AD1330" s="7">
        <v>0</v>
      </c>
      <c r="AE1330" s="7">
        <v>0</v>
      </c>
      <c r="AF1330" s="7">
        <v>0</v>
      </c>
      <c r="AG1330" s="29">
        <v>0</v>
      </c>
      <c r="AH1330" s="7">
        <v>0</v>
      </c>
      <c r="AI1330" s="7">
        <v>0</v>
      </c>
      <c r="AJ1330" s="7">
        <v>0</v>
      </c>
      <c r="AK1330" s="29">
        <v>0</v>
      </c>
      <c r="AL1330" s="7">
        <v>0</v>
      </c>
      <c r="AM1330" s="105">
        <v>0</v>
      </c>
      <c r="AN1330" s="7">
        <v>0</v>
      </c>
      <c r="AO1330" s="11">
        <v>0</v>
      </c>
      <c r="AP1330" s="105">
        <v>0</v>
      </c>
      <c r="AQ1330" s="11">
        <v>0</v>
      </c>
      <c r="AR1330" s="11">
        <v>0</v>
      </c>
      <c r="AS1330" s="11">
        <v>0</v>
      </c>
      <c r="AT1330" s="11">
        <v>0</v>
      </c>
      <c r="AU1330" s="11">
        <v>0</v>
      </c>
      <c r="AV1330" s="11">
        <v>0</v>
      </c>
      <c r="AW1330" s="11">
        <v>0</v>
      </c>
      <c r="AX1330" s="11">
        <v>0</v>
      </c>
      <c r="AZ1330" s="11">
        <v>0</v>
      </c>
      <c r="BA1330" s="11">
        <v>0</v>
      </c>
    </row>
    <row r="1331" spans="1:53" hidden="1" x14ac:dyDescent="0.25">
      <c r="A1331">
        <v>9</v>
      </c>
      <c r="B1331" t="str">
        <f t="shared" si="150"/>
        <v>BCR-6913</v>
      </c>
      <c r="C1331" s="2" t="s">
        <v>319</v>
      </c>
      <c r="D1331" s="2" t="str">
        <f t="shared" si="154"/>
        <v>6</v>
      </c>
      <c r="E1331" s="2" t="str">
        <f t="shared" si="155"/>
        <v>69</v>
      </c>
      <c r="F1331" s="2" t="str">
        <f t="shared" si="156"/>
        <v>691</v>
      </c>
      <c r="G1331" s="1" t="s">
        <v>774</v>
      </c>
      <c r="H1331" s="7">
        <v>0</v>
      </c>
      <c r="I1331" s="7"/>
      <c r="J1331" s="7">
        <v>0</v>
      </c>
      <c r="K1331" s="7">
        <v>0</v>
      </c>
      <c r="L1331" s="7">
        <v>0</v>
      </c>
      <c r="M1331" s="7"/>
      <c r="N1331" s="7">
        <v>0</v>
      </c>
      <c r="O1331" s="7">
        <v>0</v>
      </c>
      <c r="P1331" s="7">
        <v>0</v>
      </c>
      <c r="Q1331" s="7"/>
      <c r="R1331" s="7">
        <v>0</v>
      </c>
      <c r="S1331" s="7">
        <v>0</v>
      </c>
      <c r="T1331" s="7">
        <v>0</v>
      </c>
      <c r="U1331" s="7"/>
      <c r="V1331" s="7">
        <v>0</v>
      </c>
      <c r="W1331" s="7">
        <v>0</v>
      </c>
      <c r="X1331" s="7">
        <v>0</v>
      </c>
      <c r="Y1331" s="7"/>
      <c r="Z1331" s="7">
        <v>0</v>
      </c>
      <c r="AA1331" s="7">
        <v>0</v>
      </c>
      <c r="AB1331" s="7">
        <v>0</v>
      </c>
      <c r="AC1331" s="7"/>
      <c r="AD1331" s="7">
        <v>0</v>
      </c>
      <c r="AE1331" s="7">
        <v>0</v>
      </c>
      <c r="AF1331" s="7">
        <v>0</v>
      </c>
      <c r="AG1331" s="29">
        <v>55</v>
      </c>
      <c r="AH1331" s="7">
        <v>55</v>
      </c>
      <c r="AI1331" s="7">
        <v>55</v>
      </c>
      <c r="AJ1331" s="7">
        <v>50</v>
      </c>
      <c r="AK1331" s="29">
        <v>0</v>
      </c>
      <c r="AL1331" s="7">
        <v>0</v>
      </c>
      <c r="AM1331" s="105">
        <v>0</v>
      </c>
      <c r="AN1331" s="7">
        <v>50</v>
      </c>
      <c r="AO1331" s="11">
        <v>0</v>
      </c>
      <c r="AP1331" s="105">
        <v>0</v>
      </c>
      <c r="AQ1331" s="11">
        <v>0</v>
      </c>
      <c r="AR1331" s="11">
        <v>0</v>
      </c>
      <c r="AS1331" s="11">
        <v>0</v>
      </c>
      <c r="AT1331" s="11">
        <v>0</v>
      </c>
      <c r="AU1331" s="11">
        <v>0</v>
      </c>
      <c r="AV1331" s="11">
        <v>0</v>
      </c>
      <c r="AW1331" s="11">
        <v>0</v>
      </c>
      <c r="AX1331" s="11">
        <v>0</v>
      </c>
      <c r="AZ1331" s="11">
        <v>0</v>
      </c>
      <c r="BA1331" s="11">
        <v>0</v>
      </c>
    </row>
    <row r="1332" spans="1:53" hidden="1" x14ac:dyDescent="0.25">
      <c r="A1332">
        <v>9</v>
      </c>
      <c r="B1332" t="str">
        <f t="shared" si="150"/>
        <v>BCR-6920</v>
      </c>
      <c r="C1332" s="2" t="s">
        <v>319</v>
      </c>
      <c r="D1332" s="2" t="str">
        <f t="shared" si="154"/>
        <v>6</v>
      </c>
      <c r="E1332" s="2" t="str">
        <f t="shared" si="155"/>
        <v>69</v>
      </c>
      <c r="F1332" s="2" t="str">
        <f t="shared" si="156"/>
        <v>692</v>
      </c>
      <c r="G1332" s="1" t="s">
        <v>982</v>
      </c>
      <c r="H1332" s="7">
        <v>0</v>
      </c>
      <c r="I1332" s="7"/>
      <c r="J1332" s="7">
        <v>0</v>
      </c>
      <c r="K1332" s="7">
        <v>0</v>
      </c>
      <c r="L1332" s="7">
        <v>0</v>
      </c>
      <c r="M1332" s="7"/>
      <c r="N1332" s="7">
        <v>0</v>
      </c>
      <c r="O1332" s="7">
        <v>0</v>
      </c>
      <c r="P1332" s="7">
        <v>0</v>
      </c>
      <c r="Q1332" s="7"/>
      <c r="R1332" s="7">
        <v>0</v>
      </c>
      <c r="S1332" s="7">
        <v>0</v>
      </c>
      <c r="T1332" s="7">
        <v>0</v>
      </c>
      <c r="U1332" s="7"/>
      <c r="V1332" s="7">
        <v>0</v>
      </c>
      <c r="W1332" s="7">
        <v>0</v>
      </c>
      <c r="X1332" s="7">
        <v>0</v>
      </c>
      <c r="Y1332" s="7"/>
      <c r="Z1332" s="7">
        <v>0</v>
      </c>
      <c r="AA1332" s="7">
        <v>0</v>
      </c>
      <c r="AB1332" s="7">
        <v>0</v>
      </c>
      <c r="AC1332" s="7"/>
      <c r="AD1332" s="7">
        <v>0</v>
      </c>
      <c r="AE1332" s="7">
        <v>0</v>
      </c>
      <c r="AF1332" s="7">
        <v>0</v>
      </c>
      <c r="AG1332" s="29">
        <v>0</v>
      </c>
      <c r="AH1332" s="7">
        <v>0</v>
      </c>
      <c r="AI1332" s="7">
        <v>0</v>
      </c>
      <c r="AJ1332" s="7">
        <v>0</v>
      </c>
      <c r="AK1332" s="29">
        <v>0</v>
      </c>
      <c r="AL1332" s="7">
        <v>0</v>
      </c>
      <c r="AM1332" s="105">
        <v>0</v>
      </c>
      <c r="AN1332" s="7">
        <v>0</v>
      </c>
      <c r="AO1332" s="11">
        <v>0</v>
      </c>
      <c r="AP1332" s="105">
        <v>0</v>
      </c>
      <c r="AQ1332" s="11">
        <v>0</v>
      </c>
      <c r="AR1332" s="11">
        <v>0</v>
      </c>
      <c r="AS1332" s="11">
        <v>0</v>
      </c>
      <c r="AT1332" s="11">
        <v>0</v>
      </c>
      <c r="AU1332" s="11"/>
      <c r="AV1332" s="11">
        <v>0</v>
      </c>
      <c r="AW1332" s="11">
        <v>0</v>
      </c>
      <c r="AX1332" s="11"/>
      <c r="AZ1332" s="11"/>
      <c r="BA1332" s="11"/>
    </row>
    <row r="1333" spans="1:53" hidden="1" x14ac:dyDescent="0.25">
      <c r="A1333">
        <v>9</v>
      </c>
      <c r="B1333" t="str">
        <f t="shared" si="150"/>
        <v>BCR-6924</v>
      </c>
      <c r="C1333" s="2" t="s">
        <v>319</v>
      </c>
      <c r="D1333" s="2" t="str">
        <f t="shared" si="154"/>
        <v>6</v>
      </c>
      <c r="E1333" s="2" t="str">
        <f t="shared" si="155"/>
        <v>69</v>
      </c>
      <c r="F1333" s="2" t="str">
        <f t="shared" si="156"/>
        <v>692</v>
      </c>
      <c r="G1333" s="1" t="s">
        <v>775</v>
      </c>
      <c r="H1333" s="7">
        <v>0</v>
      </c>
      <c r="I1333" s="7"/>
      <c r="J1333" s="7">
        <v>0</v>
      </c>
      <c r="K1333" s="7">
        <v>0</v>
      </c>
      <c r="L1333" s="7">
        <v>0</v>
      </c>
      <c r="M1333" s="7"/>
      <c r="N1333" s="7">
        <v>0</v>
      </c>
      <c r="O1333" s="7">
        <v>0</v>
      </c>
      <c r="P1333" s="7">
        <v>0</v>
      </c>
      <c r="Q1333" s="7"/>
      <c r="R1333" s="7">
        <v>0</v>
      </c>
      <c r="S1333" s="7">
        <v>0</v>
      </c>
      <c r="T1333" s="7">
        <v>0</v>
      </c>
      <c r="U1333" s="7"/>
      <c r="V1333" s="7">
        <v>0</v>
      </c>
      <c r="W1333" s="7">
        <v>0</v>
      </c>
      <c r="X1333" s="7">
        <v>0</v>
      </c>
      <c r="Y1333" s="7"/>
      <c r="Z1333" s="7">
        <v>0</v>
      </c>
      <c r="AA1333" s="7">
        <v>0</v>
      </c>
      <c r="AB1333" s="7">
        <v>0</v>
      </c>
      <c r="AC1333" s="7"/>
      <c r="AD1333" s="7">
        <v>0</v>
      </c>
      <c r="AE1333" s="7">
        <v>0</v>
      </c>
      <c r="AF1333" s="7">
        <v>0</v>
      </c>
      <c r="AG1333" s="29">
        <v>0</v>
      </c>
      <c r="AH1333" s="7">
        <v>0</v>
      </c>
      <c r="AI1333" s="7">
        <v>0</v>
      </c>
      <c r="AJ1333" s="7">
        <v>0</v>
      </c>
      <c r="AK1333" s="29">
        <v>0</v>
      </c>
      <c r="AL1333" s="7">
        <v>0</v>
      </c>
      <c r="AM1333" s="105">
        <v>0</v>
      </c>
      <c r="AN1333" s="7">
        <v>0</v>
      </c>
      <c r="AO1333" s="11">
        <v>0</v>
      </c>
      <c r="AP1333" s="105">
        <v>0</v>
      </c>
      <c r="AQ1333" s="11">
        <v>0</v>
      </c>
      <c r="AR1333" s="11">
        <v>0</v>
      </c>
      <c r="AS1333" s="11">
        <v>0</v>
      </c>
      <c r="AT1333" s="11">
        <v>0</v>
      </c>
      <c r="AU1333" s="11">
        <v>0</v>
      </c>
      <c r="AV1333" s="11">
        <v>0</v>
      </c>
      <c r="AW1333" s="11">
        <v>0</v>
      </c>
      <c r="AX1333" s="11">
        <v>0</v>
      </c>
      <c r="AZ1333" s="11">
        <v>0</v>
      </c>
      <c r="BA1333" s="11">
        <v>0</v>
      </c>
    </row>
    <row r="1334" spans="1:53" hidden="1" x14ac:dyDescent="0.25">
      <c r="A1334">
        <v>9</v>
      </c>
      <c r="B1334" t="str">
        <f t="shared" si="150"/>
        <v>BCR-6925</v>
      </c>
      <c r="C1334" s="2" t="s">
        <v>319</v>
      </c>
      <c r="D1334" s="2" t="str">
        <f t="shared" si="154"/>
        <v>6</v>
      </c>
      <c r="E1334" s="2" t="str">
        <f t="shared" si="155"/>
        <v>69</v>
      </c>
      <c r="F1334" s="2" t="str">
        <f t="shared" si="156"/>
        <v>692</v>
      </c>
      <c r="G1334" s="1" t="s">
        <v>776</v>
      </c>
      <c r="H1334" s="7">
        <v>0</v>
      </c>
      <c r="I1334" s="7"/>
      <c r="J1334" s="7">
        <v>0</v>
      </c>
      <c r="K1334" s="7">
        <v>0</v>
      </c>
      <c r="L1334" s="7">
        <v>0</v>
      </c>
      <c r="M1334" s="7"/>
      <c r="N1334" s="7">
        <v>0</v>
      </c>
      <c r="O1334" s="7">
        <v>0</v>
      </c>
      <c r="P1334" s="7">
        <v>0</v>
      </c>
      <c r="Q1334" s="7"/>
      <c r="R1334" s="7">
        <v>0</v>
      </c>
      <c r="S1334" s="7">
        <v>0</v>
      </c>
      <c r="T1334" s="7">
        <v>0</v>
      </c>
      <c r="U1334" s="7"/>
      <c r="V1334" s="7">
        <v>0</v>
      </c>
      <c r="W1334" s="7">
        <v>0</v>
      </c>
      <c r="X1334" s="7">
        <v>0</v>
      </c>
      <c r="Y1334" s="7"/>
      <c r="Z1334" s="7">
        <v>0</v>
      </c>
      <c r="AA1334" s="7">
        <v>0</v>
      </c>
      <c r="AB1334" s="7">
        <v>0</v>
      </c>
      <c r="AC1334" s="7"/>
      <c r="AD1334" s="7">
        <v>0</v>
      </c>
      <c r="AE1334" s="7">
        <v>0</v>
      </c>
      <c r="AF1334" s="7">
        <v>0</v>
      </c>
      <c r="AG1334" s="29">
        <v>0</v>
      </c>
      <c r="AH1334" s="7">
        <v>0</v>
      </c>
      <c r="AI1334" s="7">
        <v>0</v>
      </c>
      <c r="AJ1334" s="7">
        <v>0</v>
      </c>
      <c r="AK1334" s="29">
        <v>0</v>
      </c>
      <c r="AL1334" s="7">
        <v>0</v>
      </c>
      <c r="AM1334" s="105">
        <v>0</v>
      </c>
      <c r="AN1334" s="7">
        <v>0</v>
      </c>
      <c r="AO1334" s="11">
        <v>0</v>
      </c>
      <c r="AP1334" s="105">
        <v>0</v>
      </c>
      <c r="AQ1334" s="11">
        <v>0</v>
      </c>
      <c r="AR1334" s="11">
        <v>0</v>
      </c>
      <c r="AS1334" s="11">
        <v>0</v>
      </c>
      <c r="AT1334" s="11">
        <v>0</v>
      </c>
      <c r="AU1334" s="11">
        <v>0</v>
      </c>
      <c r="AV1334" s="11">
        <v>0</v>
      </c>
      <c r="AW1334" s="11">
        <v>0</v>
      </c>
      <c r="AX1334" s="11">
        <v>0</v>
      </c>
      <c r="AZ1334" s="11">
        <v>0</v>
      </c>
      <c r="BA1334" s="11">
        <v>0</v>
      </c>
    </row>
    <row r="1335" spans="1:53" hidden="1" x14ac:dyDescent="0.25">
      <c r="A1335">
        <v>9</v>
      </c>
      <c r="B1335" t="str">
        <f t="shared" si="150"/>
        <v>BCR-6926</v>
      </c>
      <c r="C1335" s="2" t="s">
        <v>319</v>
      </c>
      <c r="D1335" s="2" t="str">
        <f t="shared" si="154"/>
        <v>6</v>
      </c>
      <c r="E1335" s="2" t="str">
        <f t="shared" si="155"/>
        <v>69</v>
      </c>
      <c r="F1335" s="2" t="str">
        <f t="shared" si="156"/>
        <v>692</v>
      </c>
      <c r="G1335" s="1" t="s">
        <v>777</v>
      </c>
      <c r="H1335" s="7">
        <v>0</v>
      </c>
      <c r="I1335" s="7"/>
      <c r="J1335" s="7">
        <v>0</v>
      </c>
      <c r="K1335" s="7">
        <v>0</v>
      </c>
      <c r="L1335" s="7">
        <v>0</v>
      </c>
      <c r="M1335" s="7"/>
      <c r="N1335" s="7">
        <v>0</v>
      </c>
      <c r="O1335" s="7">
        <v>0</v>
      </c>
      <c r="P1335" s="7">
        <v>0</v>
      </c>
      <c r="Q1335" s="7"/>
      <c r="R1335" s="7">
        <v>0</v>
      </c>
      <c r="S1335" s="7">
        <v>0</v>
      </c>
      <c r="T1335" s="7">
        <v>0</v>
      </c>
      <c r="U1335" s="7"/>
      <c r="V1335" s="7">
        <v>0</v>
      </c>
      <c r="W1335" s="7">
        <v>0</v>
      </c>
      <c r="X1335" s="7">
        <v>0</v>
      </c>
      <c r="Y1335" s="7"/>
      <c r="Z1335" s="7">
        <v>0</v>
      </c>
      <c r="AA1335" s="7">
        <v>0</v>
      </c>
      <c r="AB1335" s="7">
        <v>0</v>
      </c>
      <c r="AC1335" s="7"/>
      <c r="AD1335" s="7">
        <v>0</v>
      </c>
      <c r="AE1335" s="7">
        <v>0</v>
      </c>
      <c r="AF1335" s="7">
        <v>0</v>
      </c>
      <c r="AG1335" s="29">
        <v>0</v>
      </c>
      <c r="AH1335" s="7">
        <v>0</v>
      </c>
      <c r="AI1335" s="7">
        <v>0</v>
      </c>
      <c r="AJ1335" s="7">
        <v>0</v>
      </c>
      <c r="AK1335" s="29">
        <v>0</v>
      </c>
      <c r="AL1335" s="7">
        <v>0</v>
      </c>
      <c r="AM1335" s="105">
        <v>0</v>
      </c>
      <c r="AN1335" s="7">
        <v>0</v>
      </c>
      <c r="AO1335" s="11">
        <v>0</v>
      </c>
      <c r="AP1335" s="105">
        <v>0</v>
      </c>
      <c r="AQ1335" s="11">
        <v>0</v>
      </c>
      <c r="AR1335" s="11">
        <v>0</v>
      </c>
      <c r="AS1335" s="11">
        <v>0</v>
      </c>
      <c r="AT1335" s="11">
        <v>0</v>
      </c>
      <c r="AU1335" s="11">
        <v>0</v>
      </c>
      <c r="AV1335" s="11">
        <v>0</v>
      </c>
      <c r="AW1335" s="11">
        <v>0</v>
      </c>
      <c r="AX1335" s="11">
        <v>0</v>
      </c>
      <c r="AZ1335" s="11">
        <v>0</v>
      </c>
      <c r="BA1335" s="11">
        <v>0</v>
      </c>
    </row>
    <row r="1336" spans="1:53" hidden="1" x14ac:dyDescent="0.25">
      <c r="A1336">
        <v>9</v>
      </c>
      <c r="B1336" t="str">
        <f t="shared" si="150"/>
        <v>BCR-6930</v>
      </c>
      <c r="C1336" s="2" t="s">
        <v>319</v>
      </c>
      <c r="D1336" s="2" t="str">
        <f t="shared" si="154"/>
        <v>6</v>
      </c>
      <c r="E1336" s="2" t="str">
        <f t="shared" si="155"/>
        <v>69</v>
      </c>
      <c r="F1336" s="2" t="str">
        <f t="shared" si="156"/>
        <v>693</v>
      </c>
      <c r="G1336" s="1" t="s">
        <v>983</v>
      </c>
      <c r="H1336" s="7">
        <v>0</v>
      </c>
      <c r="I1336" s="7"/>
      <c r="J1336" s="7">
        <v>0</v>
      </c>
      <c r="K1336" s="7">
        <v>0</v>
      </c>
      <c r="L1336" s="7">
        <v>0</v>
      </c>
      <c r="M1336" s="7"/>
      <c r="N1336" s="7">
        <v>0</v>
      </c>
      <c r="O1336" s="7">
        <v>0</v>
      </c>
      <c r="P1336" s="7">
        <v>0</v>
      </c>
      <c r="Q1336" s="7"/>
      <c r="R1336" s="7">
        <v>0</v>
      </c>
      <c r="S1336" s="7">
        <v>0</v>
      </c>
      <c r="T1336" s="7">
        <v>0</v>
      </c>
      <c r="U1336" s="7"/>
      <c r="V1336" s="7">
        <v>0</v>
      </c>
      <c r="W1336" s="7">
        <v>0</v>
      </c>
      <c r="X1336" s="7">
        <v>0</v>
      </c>
      <c r="Y1336" s="7"/>
      <c r="Z1336" s="7">
        <v>0</v>
      </c>
      <c r="AA1336" s="7">
        <v>0</v>
      </c>
      <c r="AB1336" s="7">
        <v>0</v>
      </c>
      <c r="AC1336" s="7"/>
      <c r="AD1336" s="7">
        <v>0</v>
      </c>
      <c r="AE1336" s="7">
        <v>0</v>
      </c>
      <c r="AF1336" s="7">
        <v>0</v>
      </c>
      <c r="AG1336" s="29">
        <v>0</v>
      </c>
      <c r="AH1336" s="7">
        <v>0</v>
      </c>
      <c r="AI1336" s="7">
        <v>0</v>
      </c>
      <c r="AJ1336" s="7">
        <v>0</v>
      </c>
      <c r="AK1336" s="29">
        <v>0</v>
      </c>
      <c r="AL1336" s="7">
        <v>0</v>
      </c>
      <c r="AM1336" s="105">
        <v>0</v>
      </c>
      <c r="AN1336" s="7">
        <v>0</v>
      </c>
      <c r="AO1336" s="11">
        <v>0</v>
      </c>
      <c r="AP1336" s="105">
        <v>0</v>
      </c>
      <c r="AQ1336" s="11">
        <v>0</v>
      </c>
      <c r="AR1336" s="11">
        <v>0</v>
      </c>
      <c r="AS1336" s="11">
        <v>0</v>
      </c>
      <c r="AT1336" s="11">
        <v>0</v>
      </c>
      <c r="AU1336" s="11"/>
      <c r="AV1336" s="11">
        <v>0</v>
      </c>
      <c r="AW1336" s="11">
        <v>0</v>
      </c>
      <c r="AX1336" s="11"/>
      <c r="AZ1336" s="11"/>
      <c r="BA1336" s="11"/>
    </row>
    <row r="1337" spans="1:53" hidden="1" x14ac:dyDescent="0.25">
      <c r="A1337">
        <v>9</v>
      </c>
      <c r="B1337" t="str">
        <f t="shared" si="150"/>
        <v>BCR-6934</v>
      </c>
      <c r="C1337" s="2" t="s">
        <v>319</v>
      </c>
      <c r="D1337" s="2" t="str">
        <f t="shared" si="154"/>
        <v>6</v>
      </c>
      <c r="E1337" s="2" t="str">
        <f t="shared" si="155"/>
        <v>69</v>
      </c>
      <c r="F1337" s="2" t="str">
        <f t="shared" si="156"/>
        <v>693</v>
      </c>
      <c r="G1337" s="1" t="s">
        <v>778</v>
      </c>
      <c r="H1337" s="7">
        <v>0</v>
      </c>
      <c r="I1337" s="7"/>
      <c r="J1337" s="7">
        <v>0</v>
      </c>
      <c r="K1337" s="7">
        <v>0</v>
      </c>
      <c r="L1337" s="7">
        <v>0</v>
      </c>
      <c r="M1337" s="7"/>
      <c r="N1337" s="7">
        <v>0</v>
      </c>
      <c r="O1337" s="7">
        <v>0</v>
      </c>
      <c r="P1337" s="7">
        <v>0</v>
      </c>
      <c r="Q1337" s="7"/>
      <c r="R1337" s="7">
        <v>0</v>
      </c>
      <c r="S1337" s="7">
        <v>0</v>
      </c>
      <c r="T1337" s="7">
        <v>0</v>
      </c>
      <c r="U1337" s="7"/>
      <c r="V1337" s="7">
        <v>0</v>
      </c>
      <c r="W1337" s="7">
        <v>0</v>
      </c>
      <c r="X1337" s="7">
        <v>0</v>
      </c>
      <c r="Y1337" s="7"/>
      <c r="Z1337" s="7">
        <v>0</v>
      </c>
      <c r="AA1337" s="7">
        <v>0</v>
      </c>
      <c r="AB1337" s="7">
        <v>0</v>
      </c>
      <c r="AC1337" s="7"/>
      <c r="AD1337" s="7">
        <v>0</v>
      </c>
      <c r="AE1337" s="7">
        <v>0</v>
      </c>
      <c r="AF1337" s="7">
        <v>0</v>
      </c>
      <c r="AG1337" s="29">
        <v>0</v>
      </c>
      <c r="AH1337" s="7">
        <v>0</v>
      </c>
      <c r="AI1337" s="7">
        <v>0</v>
      </c>
      <c r="AJ1337" s="7">
        <v>0</v>
      </c>
      <c r="AK1337" s="29">
        <v>0</v>
      </c>
      <c r="AL1337" s="7">
        <v>0</v>
      </c>
      <c r="AM1337" s="105">
        <v>0</v>
      </c>
      <c r="AN1337" s="7">
        <v>0</v>
      </c>
      <c r="AO1337" s="11">
        <v>0</v>
      </c>
      <c r="AP1337" s="105">
        <v>0</v>
      </c>
      <c r="AQ1337" s="11">
        <v>0</v>
      </c>
      <c r="AR1337" s="11">
        <v>0</v>
      </c>
      <c r="AS1337" s="11">
        <v>0</v>
      </c>
      <c r="AT1337" s="11">
        <v>0</v>
      </c>
      <c r="AU1337" s="11">
        <v>0</v>
      </c>
      <c r="AV1337" s="11">
        <v>0</v>
      </c>
      <c r="AW1337" s="11">
        <v>0</v>
      </c>
      <c r="AX1337" s="11">
        <v>0</v>
      </c>
      <c r="AZ1337" s="11">
        <v>0</v>
      </c>
      <c r="BA1337" s="11">
        <v>0</v>
      </c>
    </row>
    <row r="1338" spans="1:53" hidden="1" x14ac:dyDescent="0.25">
      <c r="A1338">
        <v>9</v>
      </c>
      <c r="B1338" t="str">
        <f t="shared" si="150"/>
        <v>BCR-6935</v>
      </c>
      <c r="C1338" s="2" t="s">
        <v>319</v>
      </c>
      <c r="D1338" s="2" t="str">
        <f t="shared" si="154"/>
        <v>6</v>
      </c>
      <c r="E1338" s="2" t="str">
        <f t="shared" si="155"/>
        <v>69</v>
      </c>
      <c r="F1338" s="2" t="str">
        <f t="shared" si="156"/>
        <v>693</v>
      </c>
      <c r="G1338" s="1" t="s">
        <v>779</v>
      </c>
      <c r="H1338" s="7">
        <v>0</v>
      </c>
      <c r="I1338" s="7"/>
      <c r="J1338" s="7">
        <v>0</v>
      </c>
      <c r="K1338" s="7">
        <v>0</v>
      </c>
      <c r="L1338" s="7">
        <v>0</v>
      </c>
      <c r="M1338" s="7"/>
      <c r="N1338" s="7">
        <v>0</v>
      </c>
      <c r="O1338" s="7">
        <v>0</v>
      </c>
      <c r="P1338" s="7">
        <v>0</v>
      </c>
      <c r="Q1338" s="7"/>
      <c r="R1338" s="7">
        <v>0</v>
      </c>
      <c r="S1338" s="7">
        <v>0</v>
      </c>
      <c r="T1338" s="7">
        <v>0</v>
      </c>
      <c r="U1338" s="7"/>
      <c r="V1338" s="7">
        <v>0</v>
      </c>
      <c r="W1338" s="7">
        <v>0</v>
      </c>
      <c r="X1338" s="7">
        <v>0</v>
      </c>
      <c r="Y1338" s="7"/>
      <c r="Z1338" s="7">
        <v>0</v>
      </c>
      <c r="AA1338" s="7">
        <v>0</v>
      </c>
      <c r="AB1338" s="7">
        <v>0</v>
      </c>
      <c r="AC1338" s="7"/>
      <c r="AD1338" s="7">
        <v>0</v>
      </c>
      <c r="AE1338" s="7">
        <v>0</v>
      </c>
      <c r="AF1338" s="7">
        <v>0</v>
      </c>
      <c r="AG1338" s="29">
        <v>0</v>
      </c>
      <c r="AH1338" s="7">
        <v>0</v>
      </c>
      <c r="AI1338" s="7">
        <v>0</v>
      </c>
      <c r="AJ1338" s="7">
        <v>0</v>
      </c>
      <c r="AK1338" s="29">
        <v>0</v>
      </c>
      <c r="AL1338" s="7">
        <v>0</v>
      </c>
      <c r="AM1338" s="105">
        <v>0</v>
      </c>
      <c r="AN1338" s="7">
        <v>0</v>
      </c>
      <c r="AO1338" s="11">
        <v>0</v>
      </c>
      <c r="AP1338" s="105">
        <v>0</v>
      </c>
      <c r="AQ1338" s="11">
        <v>0</v>
      </c>
      <c r="AR1338" s="11">
        <v>0</v>
      </c>
      <c r="AS1338" s="11">
        <v>0</v>
      </c>
      <c r="AT1338" s="11">
        <v>0</v>
      </c>
      <c r="AU1338" s="11">
        <v>0</v>
      </c>
      <c r="AV1338" s="11">
        <v>0</v>
      </c>
      <c r="AW1338" s="11">
        <v>0</v>
      </c>
      <c r="AX1338" s="11">
        <v>0</v>
      </c>
      <c r="AZ1338" s="11">
        <v>0</v>
      </c>
      <c r="BA1338" s="11">
        <v>0</v>
      </c>
    </row>
    <row r="1339" spans="1:53" hidden="1" x14ac:dyDescent="0.25">
      <c r="A1339">
        <v>9</v>
      </c>
      <c r="B1339" t="str">
        <f t="shared" si="150"/>
        <v>BCR-6940</v>
      </c>
      <c r="C1339" s="2" t="s">
        <v>319</v>
      </c>
      <c r="D1339" s="2" t="str">
        <f t="shared" si="154"/>
        <v>6</v>
      </c>
      <c r="E1339" s="2" t="str">
        <f t="shared" si="155"/>
        <v>69</v>
      </c>
      <c r="F1339" s="2" t="str">
        <f t="shared" si="156"/>
        <v>694</v>
      </c>
      <c r="G1339" s="1" t="s">
        <v>780</v>
      </c>
      <c r="H1339" s="7">
        <v>0</v>
      </c>
      <c r="I1339" s="7"/>
      <c r="J1339" s="7">
        <v>0</v>
      </c>
      <c r="K1339" s="7">
        <v>0</v>
      </c>
      <c r="L1339" s="7">
        <v>0</v>
      </c>
      <c r="M1339" s="7"/>
      <c r="N1339" s="7">
        <v>0</v>
      </c>
      <c r="O1339" s="7">
        <v>0</v>
      </c>
      <c r="P1339" s="7">
        <v>0</v>
      </c>
      <c r="Q1339" s="7"/>
      <c r="R1339" s="7">
        <v>0</v>
      </c>
      <c r="S1339" s="7">
        <v>0</v>
      </c>
      <c r="T1339" s="7">
        <v>0</v>
      </c>
      <c r="U1339" s="7"/>
      <c r="V1339" s="7">
        <v>0</v>
      </c>
      <c r="W1339" s="7">
        <v>0</v>
      </c>
      <c r="X1339" s="7">
        <v>0</v>
      </c>
      <c r="Y1339" s="7"/>
      <c r="Z1339" s="7">
        <v>0</v>
      </c>
      <c r="AA1339" s="7">
        <v>0</v>
      </c>
      <c r="AB1339" s="7">
        <v>26243</v>
      </c>
      <c r="AC1339" s="7"/>
      <c r="AD1339" s="7">
        <v>5053.4009999999998</v>
      </c>
      <c r="AE1339" s="7">
        <v>5053.4009999999998</v>
      </c>
      <c r="AF1339" s="7">
        <v>59827</v>
      </c>
      <c r="AG1339" s="29">
        <v>57924.963000000003</v>
      </c>
      <c r="AH1339" s="7">
        <v>57924.963000000003</v>
      </c>
      <c r="AI1339" s="7">
        <v>57924.963000000003</v>
      </c>
      <c r="AJ1339" s="7">
        <v>70000</v>
      </c>
      <c r="AK1339" s="29">
        <v>58066.648999999998</v>
      </c>
      <c r="AL1339" s="7">
        <v>58066.648999999998</v>
      </c>
      <c r="AM1339" s="105">
        <v>58066.648999999998</v>
      </c>
      <c r="AN1339" s="7">
        <v>56800</v>
      </c>
      <c r="AO1339" s="11">
        <v>58293.177000000003</v>
      </c>
      <c r="AP1339" s="105">
        <v>58293.177000000003</v>
      </c>
      <c r="AQ1339" s="11">
        <v>58293.177000000003</v>
      </c>
      <c r="AR1339" s="11">
        <v>104300</v>
      </c>
      <c r="AS1339" s="11">
        <v>100429.85864000001</v>
      </c>
      <c r="AT1339" s="11">
        <v>100429.85864000001</v>
      </c>
      <c r="AU1339" s="11">
        <v>100429.85864000001</v>
      </c>
      <c r="AV1339" s="11">
        <v>103300</v>
      </c>
      <c r="AW1339" s="11">
        <v>76129.876000000004</v>
      </c>
      <c r="AX1339" s="11">
        <v>76129.876000000004</v>
      </c>
      <c r="AZ1339" s="11">
        <v>55000</v>
      </c>
      <c r="BA1339" s="11">
        <v>49734.616000000002</v>
      </c>
    </row>
    <row r="1340" spans="1:53" hidden="1" x14ac:dyDescent="0.25">
      <c r="A1340">
        <v>9</v>
      </c>
      <c r="B1340" t="str">
        <f t="shared" si="150"/>
        <v>BCR-6941</v>
      </c>
      <c r="C1340" s="2" t="s">
        <v>319</v>
      </c>
      <c r="D1340" s="2" t="str">
        <f t="shared" si="154"/>
        <v>6</v>
      </c>
      <c r="E1340" s="2" t="str">
        <f t="shared" si="155"/>
        <v>69</v>
      </c>
      <c r="F1340" s="2" t="str">
        <f t="shared" si="156"/>
        <v>694</v>
      </c>
      <c r="G1340" s="1" t="s">
        <v>984</v>
      </c>
      <c r="H1340" s="7">
        <v>55000</v>
      </c>
      <c r="I1340" s="7"/>
      <c r="J1340" s="7">
        <v>55000</v>
      </c>
      <c r="K1340" s="7">
        <v>55000</v>
      </c>
      <c r="L1340" s="7">
        <v>35000</v>
      </c>
      <c r="M1340" s="7"/>
      <c r="N1340" s="7">
        <v>35000</v>
      </c>
      <c r="O1340" s="7">
        <v>35000</v>
      </c>
      <c r="P1340" s="7">
        <v>45000</v>
      </c>
      <c r="Q1340" s="7"/>
      <c r="R1340" s="7">
        <v>45000</v>
      </c>
      <c r="S1340" s="7">
        <v>45000</v>
      </c>
      <c r="T1340" s="7">
        <v>53637</v>
      </c>
      <c r="U1340" s="7"/>
      <c r="V1340" s="7">
        <v>30000</v>
      </c>
      <c r="W1340" s="7">
        <v>30000</v>
      </c>
      <c r="X1340" s="7">
        <v>25000</v>
      </c>
      <c r="Y1340" s="7"/>
      <c r="Z1340" s="7">
        <v>19995.223000000002</v>
      </c>
      <c r="AA1340" s="7">
        <v>19995.223000000002</v>
      </c>
      <c r="AB1340" s="7">
        <v>0</v>
      </c>
      <c r="AC1340" s="7"/>
      <c r="AD1340" s="7">
        <v>0</v>
      </c>
      <c r="AE1340" s="7">
        <v>0</v>
      </c>
      <c r="AF1340" s="7">
        <v>0</v>
      </c>
      <c r="AG1340" s="29">
        <v>0</v>
      </c>
      <c r="AH1340" s="7">
        <v>0</v>
      </c>
      <c r="AI1340" s="7">
        <v>0</v>
      </c>
      <c r="AJ1340" s="7">
        <v>0</v>
      </c>
      <c r="AK1340" s="29">
        <v>0</v>
      </c>
      <c r="AL1340" s="7">
        <v>0</v>
      </c>
      <c r="AM1340" s="105">
        <v>0</v>
      </c>
      <c r="AN1340" s="7">
        <v>0</v>
      </c>
      <c r="AO1340" s="11">
        <v>0</v>
      </c>
      <c r="AP1340" s="105">
        <v>0</v>
      </c>
      <c r="AQ1340" s="11">
        <v>0</v>
      </c>
      <c r="AR1340" s="11">
        <v>0</v>
      </c>
      <c r="AS1340" s="11">
        <v>0</v>
      </c>
      <c r="AT1340" s="11">
        <v>0</v>
      </c>
      <c r="AU1340" s="11"/>
      <c r="AV1340" s="11">
        <v>0</v>
      </c>
      <c r="AW1340" s="11">
        <v>0</v>
      </c>
      <c r="AX1340" s="11"/>
      <c r="AZ1340" s="11"/>
      <c r="BA1340" s="11"/>
    </row>
    <row r="1341" spans="1:53" hidden="1" x14ac:dyDescent="0.25">
      <c r="A1341">
        <v>9</v>
      </c>
      <c r="B1341" t="str">
        <f t="shared" si="150"/>
        <v>BCR-6942</v>
      </c>
      <c r="C1341" s="2" t="s">
        <v>319</v>
      </c>
      <c r="D1341" s="2" t="str">
        <f t="shared" si="154"/>
        <v>6</v>
      </c>
      <c r="E1341" s="2" t="str">
        <f t="shared" si="155"/>
        <v>69</v>
      </c>
      <c r="F1341" s="2" t="str">
        <f t="shared" si="156"/>
        <v>694</v>
      </c>
      <c r="G1341" s="1" t="s">
        <v>985</v>
      </c>
      <c r="H1341" s="7">
        <v>0</v>
      </c>
      <c r="I1341" s="7"/>
      <c r="J1341" s="7">
        <v>0</v>
      </c>
      <c r="K1341" s="7">
        <v>0</v>
      </c>
      <c r="L1341" s="7">
        <v>0</v>
      </c>
      <c r="M1341" s="7"/>
      <c r="N1341" s="7">
        <v>0</v>
      </c>
      <c r="O1341" s="7">
        <v>0</v>
      </c>
      <c r="P1341" s="7">
        <v>0</v>
      </c>
      <c r="Q1341" s="7"/>
      <c r="R1341" s="7">
        <v>0</v>
      </c>
      <c r="S1341" s="7">
        <v>0</v>
      </c>
      <c r="T1341" s="7">
        <v>0</v>
      </c>
      <c r="U1341" s="7"/>
      <c r="V1341" s="7">
        <v>0</v>
      </c>
      <c r="W1341" s="7">
        <v>0</v>
      </c>
      <c r="X1341" s="7">
        <v>0</v>
      </c>
      <c r="Y1341" s="7"/>
      <c r="Z1341" s="7">
        <v>0</v>
      </c>
      <c r="AA1341" s="7">
        <v>0</v>
      </c>
      <c r="AB1341" s="7">
        <v>0</v>
      </c>
      <c r="AC1341" s="7"/>
      <c r="AD1341" s="7">
        <v>0</v>
      </c>
      <c r="AE1341" s="7">
        <v>0</v>
      </c>
      <c r="AF1341" s="7">
        <v>0</v>
      </c>
      <c r="AG1341" s="29">
        <v>0</v>
      </c>
      <c r="AH1341" s="7">
        <v>0</v>
      </c>
      <c r="AI1341" s="7">
        <v>0</v>
      </c>
      <c r="AJ1341" s="7">
        <v>0</v>
      </c>
      <c r="AK1341" s="29">
        <v>0</v>
      </c>
      <c r="AL1341" s="7">
        <v>0</v>
      </c>
      <c r="AM1341" s="105">
        <v>0</v>
      </c>
      <c r="AN1341" s="7">
        <v>0</v>
      </c>
      <c r="AO1341" s="11">
        <v>0</v>
      </c>
      <c r="AP1341" s="105">
        <v>0</v>
      </c>
      <c r="AQ1341" s="11">
        <v>0</v>
      </c>
      <c r="AR1341" s="11">
        <v>0</v>
      </c>
      <c r="AS1341" s="11">
        <v>0</v>
      </c>
      <c r="AT1341" s="11">
        <v>0</v>
      </c>
      <c r="AU1341" s="11"/>
      <c r="AV1341" s="11">
        <v>0</v>
      </c>
      <c r="AW1341" s="11">
        <v>0</v>
      </c>
      <c r="AX1341" s="11"/>
      <c r="AZ1341" s="11"/>
      <c r="BA1341" s="11"/>
    </row>
    <row r="1342" spans="1:53" hidden="1" x14ac:dyDescent="0.25">
      <c r="A1342">
        <v>9</v>
      </c>
      <c r="B1342" t="str">
        <f t="shared" si="150"/>
        <v>BCR-6943</v>
      </c>
      <c r="C1342" s="2" t="s">
        <v>319</v>
      </c>
      <c r="D1342" s="2" t="str">
        <f t="shared" si="154"/>
        <v>6</v>
      </c>
      <c r="E1342" s="2" t="str">
        <f t="shared" si="155"/>
        <v>69</v>
      </c>
      <c r="F1342" s="2" t="str">
        <f t="shared" si="156"/>
        <v>694</v>
      </c>
      <c r="G1342" s="1" t="s">
        <v>986</v>
      </c>
      <c r="H1342" s="7">
        <v>0</v>
      </c>
      <c r="I1342" s="7"/>
      <c r="J1342" s="7">
        <v>0</v>
      </c>
      <c r="K1342" s="7">
        <v>0</v>
      </c>
      <c r="L1342" s="7">
        <v>0</v>
      </c>
      <c r="M1342" s="7"/>
      <c r="N1342" s="7">
        <v>0</v>
      </c>
      <c r="O1342" s="7">
        <v>0</v>
      </c>
      <c r="P1342" s="7">
        <v>0</v>
      </c>
      <c r="Q1342" s="7"/>
      <c r="R1342" s="7">
        <v>131.89099999999999</v>
      </c>
      <c r="S1342" s="7">
        <v>131.89099999999999</v>
      </c>
      <c r="T1342" s="7">
        <v>0</v>
      </c>
      <c r="U1342" s="7"/>
      <c r="V1342" s="7">
        <v>5247.8389999999999</v>
      </c>
      <c r="W1342" s="7">
        <v>5247.8389999999999</v>
      </c>
      <c r="X1342" s="7">
        <v>10335</v>
      </c>
      <c r="Y1342" s="7"/>
      <c r="Z1342" s="7">
        <v>5874.8459999999995</v>
      </c>
      <c r="AA1342" s="7">
        <v>5874.8459999999995</v>
      </c>
      <c r="AB1342" s="7">
        <v>0</v>
      </c>
      <c r="AC1342" s="7"/>
      <c r="AD1342" s="7">
        <v>0</v>
      </c>
      <c r="AE1342" s="7">
        <v>0</v>
      </c>
      <c r="AF1342" s="7">
        <v>0</v>
      </c>
      <c r="AG1342" s="29">
        <v>0</v>
      </c>
      <c r="AH1342" s="7">
        <v>0</v>
      </c>
      <c r="AI1342" s="7">
        <v>0</v>
      </c>
      <c r="AJ1342" s="7">
        <v>0</v>
      </c>
      <c r="AK1342" s="29">
        <v>0</v>
      </c>
      <c r="AL1342" s="7">
        <v>0</v>
      </c>
      <c r="AM1342" s="105">
        <v>0</v>
      </c>
      <c r="AN1342" s="7">
        <v>0</v>
      </c>
      <c r="AO1342" s="11">
        <v>0</v>
      </c>
      <c r="AP1342" s="105">
        <v>0</v>
      </c>
      <c r="AQ1342" s="11">
        <v>0</v>
      </c>
      <c r="AR1342" s="11">
        <v>0</v>
      </c>
      <c r="AS1342" s="11">
        <v>0</v>
      </c>
      <c r="AT1342" s="11">
        <v>0</v>
      </c>
      <c r="AU1342" s="11"/>
      <c r="AV1342" s="11">
        <v>0</v>
      </c>
      <c r="AW1342" s="11">
        <v>0</v>
      </c>
      <c r="AX1342" s="11"/>
      <c r="AZ1342" s="11"/>
      <c r="BA1342" s="11"/>
    </row>
    <row r="1343" spans="1:53" hidden="1" x14ac:dyDescent="0.25">
      <c r="A1343">
        <v>9</v>
      </c>
      <c r="B1343" t="str">
        <f t="shared" si="150"/>
        <v>BCR-6950</v>
      </c>
      <c r="C1343" s="2" t="s">
        <v>319</v>
      </c>
      <c r="D1343" s="2" t="str">
        <f t="shared" si="154"/>
        <v>6</v>
      </c>
      <c r="E1343" s="2" t="str">
        <f t="shared" si="155"/>
        <v>69</v>
      </c>
      <c r="F1343" s="2" t="str">
        <f t="shared" si="156"/>
        <v>695</v>
      </c>
      <c r="G1343" s="1" t="s">
        <v>781</v>
      </c>
      <c r="H1343" s="7">
        <v>0</v>
      </c>
      <c r="I1343" s="7"/>
      <c r="J1343" s="7">
        <v>0</v>
      </c>
      <c r="K1343" s="7">
        <v>0</v>
      </c>
      <c r="L1343" s="7">
        <v>0</v>
      </c>
      <c r="M1343" s="7"/>
      <c r="N1343" s="7">
        <v>0</v>
      </c>
      <c r="O1343" s="7">
        <v>0</v>
      </c>
      <c r="P1343" s="7">
        <v>0</v>
      </c>
      <c r="Q1343" s="7"/>
      <c r="R1343" s="7">
        <v>0</v>
      </c>
      <c r="S1343" s="7">
        <v>0</v>
      </c>
      <c r="T1343" s="7">
        <v>0</v>
      </c>
      <c r="U1343" s="7"/>
      <c r="V1343" s="7">
        <v>0</v>
      </c>
      <c r="W1343" s="7">
        <v>0</v>
      </c>
      <c r="X1343" s="7">
        <v>0</v>
      </c>
      <c r="Y1343" s="7"/>
      <c r="Z1343" s="7">
        <v>0</v>
      </c>
      <c r="AA1343" s="7">
        <v>0</v>
      </c>
      <c r="AB1343" s="7">
        <v>0</v>
      </c>
      <c r="AC1343" s="7"/>
      <c r="AD1343" s="7">
        <v>0</v>
      </c>
      <c r="AE1343" s="7">
        <v>0</v>
      </c>
      <c r="AF1343" s="7">
        <v>2500</v>
      </c>
      <c r="AG1343" s="29">
        <v>2500</v>
      </c>
      <c r="AH1343" s="7">
        <v>2500</v>
      </c>
      <c r="AI1343" s="7">
        <v>2500</v>
      </c>
      <c r="AJ1343" s="7">
        <v>2500</v>
      </c>
      <c r="AK1343" s="29">
        <v>2500</v>
      </c>
      <c r="AL1343" s="7">
        <v>2500</v>
      </c>
      <c r="AM1343" s="105">
        <v>2500</v>
      </c>
      <c r="AN1343" s="7">
        <v>2500</v>
      </c>
      <c r="AO1343" s="11">
        <v>2500</v>
      </c>
      <c r="AP1343" s="105">
        <v>2500</v>
      </c>
      <c r="AQ1343" s="11">
        <v>2500</v>
      </c>
      <c r="AR1343" s="11">
        <v>2500</v>
      </c>
      <c r="AS1343" s="11">
        <v>2500</v>
      </c>
      <c r="AT1343" s="11">
        <v>2500</v>
      </c>
      <c r="AU1343" s="11">
        <v>2500</v>
      </c>
      <c r="AV1343" s="11">
        <v>2500</v>
      </c>
      <c r="AW1343" s="11">
        <v>2500</v>
      </c>
      <c r="AX1343" s="11">
        <v>2500</v>
      </c>
      <c r="AZ1343" s="11">
        <v>2500</v>
      </c>
      <c r="BA1343" s="11">
        <v>0</v>
      </c>
    </row>
    <row r="1344" spans="1:53" hidden="1" x14ac:dyDescent="0.25">
      <c r="A1344">
        <v>9</v>
      </c>
      <c r="B1344" t="str">
        <f t="shared" si="150"/>
        <v>BCR-7611</v>
      </c>
      <c r="C1344" s="2" t="s">
        <v>319</v>
      </c>
      <c r="D1344" s="2" t="str">
        <f t="shared" si="154"/>
        <v>7</v>
      </c>
      <c r="E1344" s="2" t="str">
        <f t="shared" si="155"/>
        <v>76</v>
      </c>
      <c r="F1344" s="2" t="str">
        <f t="shared" si="156"/>
        <v>761</v>
      </c>
      <c r="G1344" s="1" t="s">
        <v>784</v>
      </c>
      <c r="H1344" s="7">
        <v>0</v>
      </c>
      <c r="I1344" s="7"/>
      <c r="J1344" s="7">
        <v>250</v>
      </c>
      <c r="K1344" s="7">
        <v>250</v>
      </c>
      <c r="L1344" s="7">
        <v>0</v>
      </c>
      <c r="M1344" s="7"/>
      <c r="N1344" s="7">
        <v>0</v>
      </c>
      <c r="O1344" s="7">
        <v>0</v>
      </c>
      <c r="P1344" s="7">
        <v>0</v>
      </c>
      <c r="Q1344" s="7"/>
      <c r="R1344" s="7">
        <v>0</v>
      </c>
      <c r="S1344" s="7">
        <v>0</v>
      </c>
      <c r="T1344" s="7">
        <v>3600</v>
      </c>
      <c r="U1344" s="7"/>
      <c r="V1344" s="7">
        <v>3396.89</v>
      </c>
      <c r="W1344" s="7">
        <v>3781.89</v>
      </c>
      <c r="X1344" s="7">
        <v>10000</v>
      </c>
      <c r="Y1344" s="7"/>
      <c r="Z1344" s="7">
        <v>749.75420999999994</v>
      </c>
      <c r="AA1344" s="7">
        <v>749.75420999999994</v>
      </c>
      <c r="AB1344" s="7">
        <v>0</v>
      </c>
      <c r="AC1344" s="7"/>
      <c r="AD1344" s="7">
        <v>0</v>
      </c>
      <c r="AE1344" s="7">
        <v>0</v>
      </c>
      <c r="AF1344" s="7">
        <v>0</v>
      </c>
      <c r="AG1344" s="29">
        <v>0</v>
      </c>
      <c r="AH1344" s="7">
        <v>0</v>
      </c>
      <c r="AI1344" s="7">
        <v>0</v>
      </c>
      <c r="AJ1344" s="7">
        <v>0</v>
      </c>
      <c r="AK1344" s="29">
        <v>0</v>
      </c>
      <c r="AL1344" s="7">
        <v>0</v>
      </c>
      <c r="AM1344" s="105">
        <v>0</v>
      </c>
      <c r="AN1344" s="7">
        <v>0</v>
      </c>
      <c r="AO1344" s="11">
        <v>0</v>
      </c>
      <c r="AP1344" s="105">
        <v>0</v>
      </c>
      <c r="AQ1344" s="11">
        <v>0</v>
      </c>
      <c r="AR1344" s="11">
        <v>0</v>
      </c>
      <c r="AS1344" s="11">
        <v>130.001</v>
      </c>
      <c r="AT1344" s="11">
        <v>130.001</v>
      </c>
      <c r="AU1344" s="11">
        <v>130.001</v>
      </c>
      <c r="AV1344" s="11">
        <v>0</v>
      </c>
      <c r="AW1344" s="11">
        <v>669.91755000000001</v>
      </c>
      <c r="AX1344" s="11">
        <v>669.91755000000001</v>
      </c>
      <c r="AZ1344" s="11">
        <v>0</v>
      </c>
      <c r="BA1344" s="11">
        <v>1E-3</v>
      </c>
    </row>
    <row r="1345" spans="1:53" hidden="1" x14ac:dyDescent="0.25">
      <c r="A1345">
        <v>9</v>
      </c>
      <c r="B1345" t="str">
        <f t="shared" si="150"/>
        <v>BCR-7612</v>
      </c>
      <c r="C1345" s="2" t="s">
        <v>319</v>
      </c>
      <c r="D1345" s="2" t="str">
        <f t="shared" si="154"/>
        <v>7</v>
      </c>
      <c r="E1345" s="2" t="str">
        <f t="shared" si="155"/>
        <v>76</v>
      </c>
      <c r="F1345" s="2" t="str">
        <f t="shared" si="156"/>
        <v>761</v>
      </c>
      <c r="G1345" s="1" t="s">
        <v>785</v>
      </c>
      <c r="H1345" s="7">
        <v>600</v>
      </c>
      <c r="I1345" s="7"/>
      <c r="J1345" s="7">
        <v>1587.2348500000001</v>
      </c>
      <c r="K1345" s="7">
        <v>1587.2348500000001</v>
      </c>
      <c r="L1345" s="7">
        <v>4915</v>
      </c>
      <c r="M1345" s="7"/>
      <c r="N1345" s="7">
        <v>4000.7234199999998</v>
      </c>
      <c r="O1345" s="7">
        <v>4000.7234199999998</v>
      </c>
      <c r="P1345" s="7">
        <v>3363</v>
      </c>
      <c r="Q1345" s="7"/>
      <c r="R1345" s="7">
        <v>1657.9764500000001</v>
      </c>
      <c r="S1345" s="7">
        <v>1657.9764500000001</v>
      </c>
      <c r="T1345" s="7">
        <v>0</v>
      </c>
      <c r="U1345" s="7"/>
      <c r="V1345" s="7">
        <v>2163.89057</v>
      </c>
      <c r="W1345" s="7">
        <v>2163.89057</v>
      </c>
      <c r="X1345" s="7">
        <v>2994</v>
      </c>
      <c r="Y1345" s="7"/>
      <c r="Z1345" s="7">
        <v>6123.2039199999999</v>
      </c>
      <c r="AA1345" s="7">
        <v>6123.2039199999999</v>
      </c>
      <c r="AB1345" s="7">
        <v>2500</v>
      </c>
      <c r="AC1345" s="7"/>
      <c r="AD1345" s="7">
        <v>0</v>
      </c>
      <c r="AE1345" s="7">
        <v>0</v>
      </c>
      <c r="AF1345" s="7">
        <v>18500</v>
      </c>
      <c r="AG1345" s="29">
        <v>124</v>
      </c>
      <c r="AH1345" s="7">
        <v>124</v>
      </c>
      <c r="AI1345" s="7">
        <v>124</v>
      </c>
      <c r="AJ1345" s="7">
        <v>38500</v>
      </c>
      <c r="AK1345" s="29">
        <v>1225.1268600000001</v>
      </c>
      <c r="AL1345" s="7">
        <v>1225.1268600000001</v>
      </c>
      <c r="AM1345" s="105">
        <v>1225.1268600000001</v>
      </c>
      <c r="AN1345" s="7">
        <v>79500</v>
      </c>
      <c r="AO1345" s="11">
        <v>28345.052609999999</v>
      </c>
      <c r="AP1345" s="105">
        <v>28345.052609999999</v>
      </c>
      <c r="AQ1345" s="11">
        <v>28345.052609999999</v>
      </c>
      <c r="AR1345" s="11">
        <v>70000</v>
      </c>
      <c r="AS1345" s="11">
        <v>66781.629889999997</v>
      </c>
      <c r="AT1345" s="11">
        <v>281.62988999999999</v>
      </c>
      <c r="AU1345" s="11">
        <v>281.62988999999999</v>
      </c>
      <c r="AV1345" s="11">
        <v>62411</v>
      </c>
      <c r="AW1345" s="11">
        <v>66500</v>
      </c>
      <c r="AX1345" s="11">
        <v>66500</v>
      </c>
      <c r="AZ1345" s="11">
        <v>10800</v>
      </c>
      <c r="BA1345" s="11">
        <v>0</v>
      </c>
    </row>
    <row r="1346" spans="1:53" hidden="1" x14ac:dyDescent="0.25">
      <c r="A1346">
        <v>9</v>
      </c>
      <c r="B1346" t="str">
        <f t="shared" si="150"/>
        <v>BCR-7621</v>
      </c>
      <c r="C1346" s="2" t="s">
        <v>319</v>
      </c>
      <c r="D1346" s="2" t="str">
        <f t="shared" si="154"/>
        <v>7</v>
      </c>
      <c r="E1346" s="2" t="str">
        <f t="shared" si="155"/>
        <v>76</v>
      </c>
      <c r="F1346" s="2" t="str">
        <f t="shared" si="156"/>
        <v>762</v>
      </c>
      <c r="G1346" s="1" t="s">
        <v>786</v>
      </c>
      <c r="H1346" s="7">
        <v>0</v>
      </c>
      <c r="I1346" s="7"/>
      <c r="J1346" s="7">
        <v>0</v>
      </c>
      <c r="K1346" s="7">
        <v>0</v>
      </c>
      <c r="L1346" s="7">
        <v>0</v>
      </c>
      <c r="M1346" s="7"/>
      <c r="N1346" s="7">
        <v>0</v>
      </c>
      <c r="O1346" s="7">
        <v>0</v>
      </c>
      <c r="P1346" s="7">
        <v>0</v>
      </c>
      <c r="Q1346" s="7"/>
      <c r="R1346" s="7">
        <v>0</v>
      </c>
      <c r="S1346" s="7">
        <v>0</v>
      </c>
      <c r="T1346" s="7">
        <v>0</v>
      </c>
      <c r="U1346" s="7"/>
      <c r="V1346" s="7">
        <v>0</v>
      </c>
      <c r="W1346" s="7">
        <v>0</v>
      </c>
      <c r="X1346" s="7">
        <v>0</v>
      </c>
      <c r="Y1346" s="7"/>
      <c r="Z1346" s="7">
        <v>0</v>
      </c>
      <c r="AA1346" s="7">
        <v>0</v>
      </c>
      <c r="AB1346" s="7">
        <v>0</v>
      </c>
      <c r="AC1346" s="7"/>
      <c r="AD1346" s="7">
        <v>0</v>
      </c>
      <c r="AE1346" s="7">
        <v>0</v>
      </c>
      <c r="AF1346" s="7">
        <v>0</v>
      </c>
      <c r="AG1346" s="29">
        <v>0</v>
      </c>
      <c r="AH1346" s="7">
        <v>0</v>
      </c>
      <c r="AI1346" s="7">
        <v>0</v>
      </c>
      <c r="AJ1346" s="7">
        <v>0</v>
      </c>
      <c r="AK1346" s="29">
        <v>0</v>
      </c>
      <c r="AL1346" s="7">
        <v>0</v>
      </c>
      <c r="AM1346" s="105">
        <v>0</v>
      </c>
      <c r="AN1346" s="7">
        <v>0</v>
      </c>
      <c r="AO1346" s="11">
        <v>0</v>
      </c>
      <c r="AP1346" s="105">
        <v>0</v>
      </c>
      <c r="AQ1346" s="11">
        <v>0</v>
      </c>
      <c r="AR1346" s="11">
        <v>0</v>
      </c>
      <c r="AS1346" s="11">
        <v>0</v>
      </c>
      <c r="AT1346" s="11">
        <v>0</v>
      </c>
      <c r="AU1346" s="11">
        <v>0</v>
      </c>
      <c r="AV1346" s="11">
        <v>0</v>
      </c>
      <c r="AW1346" s="11">
        <v>0</v>
      </c>
      <c r="AX1346" s="11">
        <v>0</v>
      </c>
      <c r="AZ1346" s="11">
        <v>0</v>
      </c>
      <c r="BA1346" s="11">
        <v>0</v>
      </c>
    </row>
    <row r="1347" spans="1:53" hidden="1" x14ac:dyDescent="0.25">
      <c r="A1347">
        <v>9</v>
      </c>
      <c r="B1347" t="str">
        <f t="shared" ref="B1347:B1410" si="157">C1347&amp;"-"&amp;G1347</f>
        <v>BCR-7622</v>
      </c>
      <c r="C1347" s="2" t="s">
        <v>319</v>
      </c>
      <c r="D1347" s="2" t="str">
        <f t="shared" si="154"/>
        <v>7</v>
      </c>
      <c r="E1347" s="2" t="str">
        <f t="shared" si="155"/>
        <v>76</v>
      </c>
      <c r="F1347" s="2" t="str">
        <f t="shared" si="156"/>
        <v>762</v>
      </c>
      <c r="G1347" s="1" t="s">
        <v>787</v>
      </c>
      <c r="H1347" s="7">
        <v>0</v>
      </c>
      <c r="I1347" s="7"/>
      <c r="J1347" s="7">
        <v>0</v>
      </c>
      <c r="K1347" s="7">
        <v>0</v>
      </c>
      <c r="L1347" s="7">
        <v>0</v>
      </c>
      <c r="M1347" s="7"/>
      <c r="N1347" s="7">
        <v>0</v>
      </c>
      <c r="O1347" s="7">
        <v>0</v>
      </c>
      <c r="P1347" s="7">
        <v>0</v>
      </c>
      <c r="Q1347" s="7"/>
      <c r="R1347" s="7">
        <v>0</v>
      </c>
      <c r="S1347" s="7">
        <v>0</v>
      </c>
      <c r="T1347" s="7">
        <v>0</v>
      </c>
      <c r="U1347" s="7"/>
      <c r="V1347" s="7">
        <v>0</v>
      </c>
      <c r="W1347" s="7">
        <v>0</v>
      </c>
      <c r="X1347" s="7">
        <v>0</v>
      </c>
      <c r="Y1347" s="7"/>
      <c r="Z1347" s="7">
        <v>0</v>
      </c>
      <c r="AA1347" s="7">
        <v>0</v>
      </c>
      <c r="AB1347" s="7">
        <v>0</v>
      </c>
      <c r="AC1347" s="7"/>
      <c r="AD1347" s="7">
        <v>0</v>
      </c>
      <c r="AE1347" s="7">
        <v>0</v>
      </c>
      <c r="AF1347" s="7">
        <v>0</v>
      </c>
      <c r="AG1347" s="29">
        <v>0</v>
      </c>
      <c r="AH1347" s="7">
        <v>0</v>
      </c>
      <c r="AI1347" s="7">
        <v>0</v>
      </c>
      <c r="AJ1347" s="7">
        <v>0</v>
      </c>
      <c r="AK1347" s="29">
        <v>0</v>
      </c>
      <c r="AL1347" s="7">
        <v>0</v>
      </c>
      <c r="AM1347" s="105">
        <v>0</v>
      </c>
      <c r="AN1347" s="7">
        <v>0</v>
      </c>
      <c r="AO1347" s="11">
        <v>0</v>
      </c>
      <c r="AP1347" s="105">
        <v>0</v>
      </c>
      <c r="AQ1347" s="11">
        <v>0</v>
      </c>
      <c r="AR1347" s="11">
        <v>0</v>
      </c>
      <c r="AS1347" s="11">
        <v>0</v>
      </c>
      <c r="AT1347" s="11">
        <v>0</v>
      </c>
      <c r="AU1347" s="11">
        <v>0</v>
      </c>
      <c r="AV1347" s="11">
        <v>0</v>
      </c>
      <c r="AW1347" s="11">
        <v>0</v>
      </c>
      <c r="AX1347" s="11">
        <v>0</v>
      </c>
      <c r="AZ1347" s="11">
        <v>0</v>
      </c>
      <c r="BA1347" s="11">
        <v>0</v>
      </c>
    </row>
    <row r="1348" spans="1:53" hidden="1" x14ac:dyDescent="0.25">
      <c r="A1348">
        <v>9</v>
      </c>
      <c r="B1348" t="str">
        <f t="shared" si="157"/>
        <v>BCR-7631</v>
      </c>
      <c r="C1348" s="2" t="s">
        <v>319</v>
      </c>
      <c r="D1348" s="2" t="str">
        <f t="shared" si="154"/>
        <v>7</v>
      </c>
      <c r="E1348" s="2" t="str">
        <f t="shared" si="155"/>
        <v>76</v>
      </c>
      <c r="F1348" s="2" t="str">
        <f t="shared" si="156"/>
        <v>763</v>
      </c>
      <c r="G1348" s="1" t="s">
        <v>788</v>
      </c>
      <c r="H1348" s="7">
        <v>0</v>
      </c>
      <c r="I1348" s="7"/>
      <c r="J1348" s="7">
        <v>3800</v>
      </c>
      <c r="K1348" s="7">
        <v>3800</v>
      </c>
      <c r="L1348" s="7">
        <v>0</v>
      </c>
      <c r="M1348" s="7"/>
      <c r="N1348" s="7">
        <v>0</v>
      </c>
      <c r="O1348" s="7">
        <v>0</v>
      </c>
      <c r="P1348" s="7">
        <v>0</v>
      </c>
      <c r="Q1348" s="7"/>
      <c r="R1348" s="7">
        <v>0</v>
      </c>
      <c r="S1348" s="7">
        <v>0</v>
      </c>
      <c r="T1348" s="7">
        <v>0</v>
      </c>
      <c r="U1348" s="7"/>
      <c r="V1348" s="7">
        <v>0</v>
      </c>
      <c r="W1348" s="7">
        <v>0</v>
      </c>
      <c r="X1348" s="7">
        <v>0</v>
      </c>
      <c r="Y1348" s="7"/>
      <c r="Z1348" s="7">
        <v>0</v>
      </c>
      <c r="AA1348" s="7">
        <v>0</v>
      </c>
      <c r="AB1348" s="7">
        <v>10000</v>
      </c>
      <c r="AC1348" s="7"/>
      <c r="AD1348" s="7">
        <v>0</v>
      </c>
      <c r="AE1348" s="7">
        <v>0</v>
      </c>
      <c r="AF1348" s="7">
        <v>0</v>
      </c>
      <c r="AG1348" s="29">
        <v>0</v>
      </c>
      <c r="AH1348" s="7">
        <v>0</v>
      </c>
      <c r="AI1348" s="7">
        <v>0</v>
      </c>
      <c r="AJ1348" s="7">
        <v>0</v>
      </c>
      <c r="AK1348" s="29">
        <v>0</v>
      </c>
      <c r="AL1348" s="7">
        <v>1E-3</v>
      </c>
      <c r="AM1348" s="105">
        <v>1E-3</v>
      </c>
      <c r="AN1348" s="7">
        <v>0</v>
      </c>
      <c r="AO1348" s="11">
        <v>0</v>
      </c>
      <c r="AP1348" s="105">
        <v>0</v>
      </c>
      <c r="AQ1348" s="11">
        <v>0</v>
      </c>
      <c r="AR1348" s="11">
        <v>0</v>
      </c>
      <c r="AS1348" s="11">
        <v>0</v>
      </c>
      <c r="AT1348" s="11">
        <v>0</v>
      </c>
      <c r="AU1348" s="11">
        <v>0</v>
      </c>
      <c r="AV1348" s="11">
        <v>0</v>
      </c>
      <c r="AW1348" s="11">
        <v>6303.8092400000005</v>
      </c>
      <c r="AX1348" s="11">
        <v>6303.8092400000005</v>
      </c>
      <c r="AZ1348" s="11">
        <v>0</v>
      </c>
      <c r="BA1348" s="11">
        <v>21237.415949999999</v>
      </c>
    </row>
    <row r="1349" spans="1:53" hidden="1" x14ac:dyDescent="0.25">
      <c r="A1349">
        <v>9</v>
      </c>
      <c r="B1349" t="str">
        <f t="shared" si="157"/>
        <v>BCR-7632</v>
      </c>
      <c r="C1349" s="2" t="s">
        <v>319</v>
      </c>
      <c r="D1349" s="2" t="str">
        <f t="shared" si="154"/>
        <v>7</v>
      </c>
      <c r="E1349" s="2" t="str">
        <f t="shared" si="155"/>
        <v>76</v>
      </c>
      <c r="F1349" s="2" t="str">
        <f t="shared" si="156"/>
        <v>763</v>
      </c>
      <c r="G1349" s="1" t="s">
        <v>789</v>
      </c>
      <c r="H1349" s="7">
        <v>37777</v>
      </c>
      <c r="I1349" s="7"/>
      <c r="J1349" s="7">
        <v>12651.47493</v>
      </c>
      <c r="K1349" s="7">
        <v>12651.47493</v>
      </c>
      <c r="L1349" s="7">
        <v>5921</v>
      </c>
      <c r="M1349" s="7"/>
      <c r="N1349" s="7">
        <v>3197.8297599999996</v>
      </c>
      <c r="O1349" s="7">
        <v>3197.8297699999998</v>
      </c>
      <c r="P1349" s="7">
        <v>2959</v>
      </c>
      <c r="Q1349" s="7"/>
      <c r="R1349" s="7">
        <v>6633.7791299999999</v>
      </c>
      <c r="S1349" s="7">
        <v>6633.7791299999999</v>
      </c>
      <c r="T1349" s="7">
        <v>4000</v>
      </c>
      <c r="U1349" s="7"/>
      <c r="V1349" s="7">
        <v>2536.44731</v>
      </c>
      <c r="W1349" s="7">
        <v>2644.8302100000001</v>
      </c>
      <c r="X1349" s="7">
        <v>29455</v>
      </c>
      <c r="Y1349" s="7"/>
      <c r="Z1349" s="7">
        <v>4166.74</v>
      </c>
      <c r="AA1349" s="7">
        <v>4166.74</v>
      </c>
      <c r="AB1349" s="7">
        <v>43819</v>
      </c>
      <c r="AC1349" s="7"/>
      <c r="AD1349" s="7">
        <v>12769.856529999999</v>
      </c>
      <c r="AE1349" s="7">
        <v>12769.85657</v>
      </c>
      <c r="AF1349" s="7">
        <v>37919</v>
      </c>
      <c r="AG1349" s="29">
        <v>13103.442059999999</v>
      </c>
      <c r="AH1349" s="7">
        <v>14056.55377</v>
      </c>
      <c r="AI1349" s="7">
        <v>10827.69634</v>
      </c>
      <c r="AJ1349" s="7">
        <v>39033</v>
      </c>
      <c r="AK1349" s="29">
        <v>44064.531499999997</v>
      </c>
      <c r="AL1349" s="7">
        <v>41525.378259999998</v>
      </c>
      <c r="AM1349" s="105">
        <v>41964.212570000003</v>
      </c>
      <c r="AN1349" s="7">
        <v>63154</v>
      </c>
      <c r="AO1349" s="11">
        <v>25029.6175</v>
      </c>
      <c r="AP1349" s="105">
        <v>22533</v>
      </c>
      <c r="AQ1349" s="11">
        <v>25312.303469999999</v>
      </c>
      <c r="AR1349" s="11">
        <v>87180</v>
      </c>
      <c r="AS1349" s="11">
        <v>29499.159629999998</v>
      </c>
      <c r="AT1349" s="11">
        <v>42799.739990000002</v>
      </c>
      <c r="AU1349" s="11">
        <v>42799.739990000002</v>
      </c>
      <c r="AV1349" s="11">
        <v>91648</v>
      </c>
      <c r="AW1349" s="11">
        <v>46400.070599999999</v>
      </c>
      <c r="AX1349" s="11">
        <v>47269.262600000002</v>
      </c>
      <c r="AZ1349" s="11">
        <v>73990</v>
      </c>
      <c r="BA1349" s="11">
        <v>49479.065340000001</v>
      </c>
    </row>
    <row r="1350" spans="1:53" hidden="1" x14ac:dyDescent="0.25">
      <c r="A1350">
        <v>9</v>
      </c>
      <c r="B1350" t="str">
        <f t="shared" si="157"/>
        <v>BCR-7710</v>
      </c>
      <c r="C1350" s="2" t="s">
        <v>319</v>
      </c>
      <c r="D1350" s="2" t="str">
        <f t="shared" si="154"/>
        <v>7</v>
      </c>
      <c r="E1350" s="2" t="str">
        <f t="shared" si="155"/>
        <v>77</v>
      </c>
      <c r="F1350" s="2" t="str">
        <f t="shared" si="156"/>
        <v>771</v>
      </c>
      <c r="G1350" s="1" t="s">
        <v>791</v>
      </c>
      <c r="H1350" s="7">
        <v>200</v>
      </c>
      <c r="I1350" s="7"/>
      <c r="J1350" s="7">
        <v>342.09987999999998</v>
      </c>
      <c r="K1350" s="7">
        <v>342.09987999999998</v>
      </c>
      <c r="L1350" s="7">
        <v>275</v>
      </c>
      <c r="M1350" s="7"/>
      <c r="N1350" s="7">
        <v>258.57</v>
      </c>
      <c r="O1350" s="7">
        <v>258.57</v>
      </c>
      <c r="P1350" s="7">
        <v>280</v>
      </c>
      <c r="Q1350" s="7"/>
      <c r="R1350" s="7">
        <v>229</v>
      </c>
      <c r="S1350" s="7">
        <v>229</v>
      </c>
      <c r="T1350" s="7">
        <v>430</v>
      </c>
      <c r="U1350" s="7"/>
      <c r="V1350" s="7">
        <v>190.42</v>
      </c>
      <c r="W1350" s="7">
        <v>309.23356999999999</v>
      </c>
      <c r="X1350" s="7">
        <v>330</v>
      </c>
      <c r="Y1350" s="7"/>
      <c r="Z1350" s="7">
        <v>174.20823999999999</v>
      </c>
      <c r="AA1350" s="7">
        <v>107.41649</v>
      </c>
      <c r="AB1350" s="7">
        <v>280</v>
      </c>
      <c r="AC1350" s="7"/>
      <c r="AD1350" s="7">
        <v>174.9</v>
      </c>
      <c r="AE1350" s="7">
        <v>176.08967000000001</v>
      </c>
      <c r="AF1350" s="7">
        <v>395</v>
      </c>
      <c r="AG1350" s="29">
        <v>128.38912999999999</v>
      </c>
      <c r="AH1350" s="7">
        <v>128.38912999999999</v>
      </c>
      <c r="AI1350" s="7">
        <v>128.38912999999999</v>
      </c>
      <c r="AJ1350" s="7">
        <v>395</v>
      </c>
      <c r="AK1350" s="29">
        <v>97.615989999999996</v>
      </c>
      <c r="AL1350" s="7">
        <v>100.43698999999999</v>
      </c>
      <c r="AM1350" s="105">
        <v>100.43698999999999</v>
      </c>
      <c r="AN1350" s="7">
        <v>395</v>
      </c>
      <c r="AO1350" s="11">
        <v>127.87533999999999</v>
      </c>
      <c r="AP1350" s="105">
        <v>127.87533999999999</v>
      </c>
      <c r="AQ1350" s="11">
        <v>127.87533999999999</v>
      </c>
      <c r="AR1350" s="11">
        <v>415</v>
      </c>
      <c r="AS1350" s="11">
        <v>217.30199999999999</v>
      </c>
      <c r="AT1350" s="11">
        <v>217.30199999999999</v>
      </c>
      <c r="AU1350" s="11">
        <v>217.30199999999999</v>
      </c>
      <c r="AV1350" s="11">
        <v>415</v>
      </c>
      <c r="AW1350" s="11">
        <v>111.33150000000001</v>
      </c>
      <c r="AX1350" s="11">
        <v>111.33150000000001</v>
      </c>
      <c r="AZ1350" s="11">
        <v>465</v>
      </c>
      <c r="BA1350" s="11">
        <v>384.53932000000003</v>
      </c>
    </row>
    <row r="1351" spans="1:53" hidden="1" x14ac:dyDescent="0.25">
      <c r="A1351">
        <v>9</v>
      </c>
      <c r="B1351" t="str">
        <f t="shared" si="157"/>
        <v>BCR-7720</v>
      </c>
      <c r="C1351" s="2" t="s">
        <v>319</v>
      </c>
      <c r="D1351" s="2" t="str">
        <f t="shared" si="154"/>
        <v>7</v>
      </c>
      <c r="E1351" s="2" t="str">
        <f t="shared" si="155"/>
        <v>77</v>
      </c>
      <c r="F1351" s="2" t="str">
        <f t="shared" si="156"/>
        <v>772</v>
      </c>
      <c r="G1351" s="1" t="s">
        <v>792</v>
      </c>
      <c r="H1351" s="7">
        <v>0</v>
      </c>
      <c r="I1351" s="7"/>
      <c r="J1351" s="7">
        <v>0</v>
      </c>
      <c r="K1351" s="7">
        <v>0</v>
      </c>
      <c r="L1351" s="7">
        <v>0</v>
      </c>
      <c r="M1351" s="7"/>
      <c r="N1351" s="7">
        <v>0</v>
      </c>
      <c r="O1351" s="7">
        <v>0</v>
      </c>
      <c r="P1351" s="7">
        <v>0</v>
      </c>
      <c r="Q1351" s="7"/>
      <c r="R1351" s="7">
        <v>0</v>
      </c>
      <c r="S1351" s="7">
        <v>0</v>
      </c>
      <c r="T1351" s="7">
        <v>0</v>
      </c>
      <c r="U1351" s="7"/>
      <c r="V1351" s="7">
        <v>0</v>
      </c>
      <c r="W1351" s="7">
        <v>0</v>
      </c>
      <c r="X1351" s="7">
        <v>0</v>
      </c>
      <c r="Y1351" s="7"/>
      <c r="Z1351" s="7">
        <v>0</v>
      </c>
      <c r="AA1351" s="7">
        <v>0</v>
      </c>
      <c r="AB1351" s="7">
        <v>0</v>
      </c>
      <c r="AC1351" s="7"/>
      <c r="AD1351" s="7">
        <v>0</v>
      </c>
      <c r="AE1351" s="7">
        <v>0</v>
      </c>
      <c r="AF1351" s="7">
        <v>0</v>
      </c>
      <c r="AG1351" s="29">
        <v>0</v>
      </c>
      <c r="AH1351" s="7">
        <v>0</v>
      </c>
      <c r="AI1351" s="7">
        <v>0</v>
      </c>
      <c r="AJ1351" s="7">
        <v>0</v>
      </c>
      <c r="AK1351" s="29">
        <v>0</v>
      </c>
      <c r="AL1351" s="7">
        <v>0</v>
      </c>
      <c r="AM1351" s="105">
        <v>0</v>
      </c>
      <c r="AN1351" s="7">
        <v>0</v>
      </c>
      <c r="AO1351" s="11">
        <v>0</v>
      </c>
      <c r="AP1351" s="105">
        <v>0</v>
      </c>
      <c r="AQ1351" s="11">
        <v>0</v>
      </c>
      <c r="AR1351" s="11">
        <v>0</v>
      </c>
      <c r="AS1351" s="11">
        <v>23.571999999999999</v>
      </c>
      <c r="AT1351" s="11">
        <v>23.571999999999999</v>
      </c>
      <c r="AU1351" s="11">
        <v>23.571999999999999</v>
      </c>
      <c r="AV1351" s="11">
        <v>0</v>
      </c>
      <c r="AW1351" s="11">
        <v>31.23273</v>
      </c>
      <c r="AX1351" s="11">
        <v>31.23273</v>
      </c>
      <c r="AZ1351" s="11">
        <v>0</v>
      </c>
      <c r="BA1351" s="11">
        <v>10.94797</v>
      </c>
    </row>
    <row r="1352" spans="1:53" hidden="1" x14ac:dyDescent="0.25">
      <c r="A1352">
        <v>9</v>
      </c>
      <c r="B1352" t="str">
        <f t="shared" si="157"/>
        <v>BCR-7730</v>
      </c>
      <c r="C1352" s="2" t="s">
        <v>319</v>
      </c>
      <c r="D1352" s="2" t="str">
        <f t="shared" si="154"/>
        <v>7</v>
      </c>
      <c r="E1352" s="2" t="str">
        <f t="shared" si="155"/>
        <v>77</v>
      </c>
      <c r="F1352" s="2" t="str">
        <f t="shared" si="156"/>
        <v>773</v>
      </c>
      <c r="G1352" s="1" t="s">
        <v>793</v>
      </c>
      <c r="H1352" s="7">
        <v>0</v>
      </c>
      <c r="I1352" s="7"/>
      <c r="J1352" s="7">
        <v>0</v>
      </c>
      <c r="K1352" s="7">
        <v>0</v>
      </c>
      <c r="L1352" s="7">
        <v>0</v>
      </c>
      <c r="M1352" s="7"/>
      <c r="N1352" s="7">
        <v>0</v>
      </c>
      <c r="O1352" s="7">
        <v>0</v>
      </c>
      <c r="P1352" s="7">
        <v>0</v>
      </c>
      <c r="Q1352" s="7"/>
      <c r="R1352" s="7">
        <v>0</v>
      </c>
      <c r="S1352" s="7">
        <v>0</v>
      </c>
      <c r="T1352" s="7">
        <v>0</v>
      </c>
      <c r="U1352" s="7"/>
      <c r="V1352" s="7">
        <v>0</v>
      </c>
      <c r="W1352" s="7">
        <v>0</v>
      </c>
      <c r="X1352" s="7">
        <v>0</v>
      </c>
      <c r="Y1352" s="7"/>
      <c r="Z1352" s="7">
        <v>0</v>
      </c>
      <c r="AA1352" s="7">
        <v>0</v>
      </c>
      <c r="AB1352" s="7">
        <v>10000</v>
      </c>
      <c r="AC1352" s="7"/>
      <c r="AD1352" s="7">
        <v>0</v>
      </c>
      <c r="AE1352" s="7">
        <v>0</v>
      </c>
      <c r="AF1352" s="7">
        <v>9400</v>
      </c>
      <c r="AG1352" s="29">
        <v>3865.5295599999999</v>
      </c>
      <c r="AH1352" s="7">
        <v>3865.5295599999999</v>
      </c>
      <c r="AI1352" s="7">
        <v>3865.5295599999999</v>
      </c>
      <c r="AJ1352" s="7">
        <v>9400</v>
      </c>
      <c r="AK1352" s="29">
        <v>9630.4714100000001</v>
      </c>
      <c r="AL1352" s="7">
        <v>9630.4714100000001</v>
      </c>
      <c r="AM1352" s="105">
        <v>9630.4714100000001</v>
      </c>
      <c r="AN1352" s="7">
        <v>9746</v>
      </c>
      <c r="AO1352" s="11">
        <v>10615.3923</v>
      </c>
      <c r="AP1352" s="105">
        <v>10615.3923</v>
      </c>
      <c r="AQ1352" s="11">
        <v>10615.392300000001</v>
      </c>
      <c r="AR1352" s="11">
        <v>11080</v>
      </c>
      <c r="AS1352" s="11">
        <v>10935.97191</v>
      </c>
      <c r="AT1352" s="11">
        <v>10935.97191</v>
      </c>
      <c r="AU1352" s="11">
        <v>10935.97191</v>
      </c>
      <c r="AV1352" s="11">
        <v>10600</v>
      </c>
      <c r="AW1352" s="11">
        <v>12989.40689</v>
      </c>
      <c r="AX1352" s="11">
        <v>12989.40689</v>
      </c>
      <c r="AZ1352" s="11">
        <v>12764</v>
      </c>
      <c r="BA1352" s="11">
        <v>7915.8365999999996</v>
      </c>
    </row>
    <row r="1353" spans="1:53" hidden="1" x14ac:dyDescent="0.25">
      <c r="A1353">
        <v>9</v>
      </c>
      <c r="B1353" t="str">
        <f t="shared" si="157"/>
        <v>BCR-7740</v>
      </c>
      <c r="C1353" s="2" t="s">
        <v>319</v>
      </c>
      <c r="D1353" s="2" t="str">
        <f t="shared" si="154"/>
        <v>7</v>
      </c>
      <c r="E1353" s="2" t="str">
        <f t="shared" si="155"/>
        <v>77</v>
      </c>
      <c r="F1353" s="2" t="str">
        <f t="shared" si="156"/>
        <v>774</v>
      </c>
      <c r="G1353" s="1" t="s">
        <v>794</v>
      </c>
      <c r="H1353" s="7">
        <v>0</v>
      </c>
      <c r="I1353" s="7"/>
      <c r="J1353" s="7">
        <v>0</v>
      </c>
      <c r="K1353" s="7">
        <v>0</v>
      </c>
      <c r="L1353" s="7">
        <v>0</v>
      </c>
      <c r="M1353" s="7"/>
      <c r="N1353" s="7">
        <v>0</v>
      </c>
      <c r="O1353" s="7">
        <v>0</v>
      </c>
      <c r="P1353" s="7">
        <v>0</v>
      </c>
      <c r="Q1353" s="7"/>
      <c r="R1353" s="7">
        <v>0</v>
      </c>
      <c r="S1353" s="7">
        <v>0</v>
      </c>
      <c r="T1353" s="7">
        <v>0</v>
      </c>
      <c r="U1353" s="7"/>
      <c r="V1353" s="7">
        <v>0</v>
      </c>
      <c r="W1353" s="7">
        <v>0</v>
      </c>
      <c r="X1353" s="7">
        <v>0</v>
      </c>
      <c r="Y1353" s="7"/>
      <c r="Z1353" s="7">
        <v>0</v>
      </c>
      <c r="AA1353" s="7">
        <v>0</v>
      </c>
      <c r="AB1353" s="7">
        <v>0</v>
      </c>
      <c r="AC1353" s="7"/>
      <c r="AD1353" s="7">
        <v>0</v>
      </c>
      <c r="AE1353" s="7">
        <v>0</v>
      </c>
      <c r="AF1353" s="7">
        <v>0</v>
      </c>
      <c r="AG1353" s="29">
        <v>0</v>
      </c>
      <c r="AH1353" s="7">
        <v>0</v>
      </c>
      <c r="AI1353" s="7">
        <v>0</v>
      </c>
      <c r="AJ1353" s="7">
        <v>0</v>
      </c>
      <c r="AK1353" s="29">
        <v>0</v>
      </c>
      <c r="AL1353" s="7">
        <v>0</v>
      </c>
      <c r="AM1353" s="105">
        <v>0</v>
      </c>
      <c r="AN1353" s="7">
        <v>0</v>
      </c>
      <c r="AO1353" s="11">
        <v>0</v>
      </c>
      <c r="AP1353" s="105">
        <v>0</v>
      </c>
      <c r="AQ1353" s="11">
        <v>0</v>
      </c>
      <c r="AR1353" s="11">
        <v>0</v>
      </c>
      <c r="AS1353" s="11">
        <v>0</v>
      </c>
      <c r="AT1353" s="11">
        <v>0</v>
      </c>
      <c r="AU1353" s="11">
        <v>0</v>
      </c>
      <c r="AV1353" s="11">
        <v>0</v>
      </c>
      <c r="AW1353" s="11">
        <v>0</v>
      </c>
      <c r="AX1353" s="11">
        <v>0</v>
      </c>
      <c r="AZ1353" s="11">
        <v>0</v>
      </c>
      <c r="BA1353" s="11">
        <v>0</v>
      </c>
    </row>
    <row r="1354" spans="1:53" hidden="1" x14ac:dyDescent="0.25">
      <c r="A1354">
        <v>9</v>
      </c>
      <c r="B1354" t="str">
        <f t="shared" si="157"/>
        <v>BCR-7750</v>
      </c>
      <c r="C1354" s="2" t="s">
        <v>319</v>
      </c>
      <c r="D1354" s="2" t="str">
        <f t="shared" si="154"/>
        <v>7</v>
      </c>
      <c r="E1354" s="2" t="str">
        <f t="shared" si="155"/>
        <v>77</v>
      </c>
      <c r="F1354" s="2" t="str">
        <f t="shared" si="156"/>
        <v>775</v>
      </c>
      <c r="G1354" s="1" t="s">
        <v>795</v>
      </c>
      <c r="H1354" s="7">
        <v>0</v>
      </c>
      <c r="I1354" s="7"/>
      <c r="J1354" s="7">
        <v>0</v>
      </c>
      <c r="K1354" s="7">
        <v>0</v>
      </c>
      <c r="L1354" s="7">
        <v>0</v>
      </c>
      <c r="M1354" s="7"/>
      <c r="N1354" s="7">
        <v>0</v>
      </c>
      <c r="O1354" s="7">
        <v>0</v>
      </c>
      <c r="P1354" s="7">
        <v>0</v>
      </c>
      <c r="Q1354" s="7"/>
      <c r="R1354" s="7">
        <v>0</v>
      </c>
      <c r="S1354" s="7">
        <v>0</v>
      </c>
      <c r="T1354" s="7">
        <v>0</v>
      </c>
      <c r="U1354" s="7"/>
      <c r="V1354" s="7">
        <v>0</v>
      </c>
      <c r="W1354" s="7">
        <v>0</v>
      </c>
      <c r="X1354" s="7">
        <v>0</v>
      </c>
      <c r="Y1354" s="7"/>
      <c r="Z1354" s="7">
        <v>0</v>
      </c>
      <c r="AA1354" s="7">
        <v>0</v>
      </c>
      <c r="AB1354" s="7">
        <v>0</v>
      </c>
      <c r="AC1354" s="7"/>
      <c r="AD1354" s="7">
        <v>0</v>
      </c>
      <c r="AE1354" s="7">
        <v>0</v>
      </c>
      <c r="AF1354" s="7">
        <v>0</v>
      </c>
      <c r="AG1354" s="29">
        <v>0</v>
      </c>
      <c r="AH1354" s="7">
        <v>0</v>
      </c>
      <c r="AI1354" s="7">
        <v>0</v>
      </c>
      <c r="AJ1354" s="7">
        <v>0</v>
      </c>
      <c r="AK1354" s="29">
        <v>0</v>
      </c>
      <c r="AL1354" s="7">
        <v>0</v>
      </c>
      <c r="AM1354" s="105">
        <v>0</v>
      </c>
      <c r="AN1354" s="7">
        <v>0</v>
      </c>
      <c r="AO1354" s="11">
        <v>0</v>
      </c>
      <c r="AP1354" s="105">
        <v>0</v>
      </c>
      <c r="AQ1354" s="11">
        <v>0</v>
      </c>
      <c r="AR1354" s="11">
        <v>0</v>
      </c>
      <c r="AS1354" s="11">
        <v>0</v>
      </c>
      <c r="AT1354" s="11">
        <v>0</v>
      </c>
      <c r="AU1354" s="11">
        <v>0</v>
      </c>
      <c r="AV1354" s="11">
        <v>0</v>
      </c>
      <c r="AW1354" s="11">
        <v>0</v>
      </c>
      <c r="AX1354" s="11">
        <v>0</v>
      </c>
      <c r="AZ1354" s="11">
        <v>0</v>
      </c>
      <c r="BA1354" s="11">
        <v>0</v>
      </c>
    </row>
    <row r="1355" spans="1:53" hidden="1" x14ac:dyDescent="0.25">
      <c r="A1355">
        <v>9</v>
      </c>
      <c r="B1355" t="str">
        <f t="shared" si="157"/>
        <v>BCR-7760</v>
      </c>
      <c r="C1355" s="2" t="s">
        <v>319</v>
      </c>
      <c r="D1355" s="2" t="str">
        <f t="shared" si="154"/>
        <v>7</v>
      </c>
      <c r="E1355" s="2" t="str">
        <f t="shared" si="155"/>
        <v>77</v>
      </c>
      <c r="F1355" s="2" t="str">
        <f t="shared" si="156"/>
        <v>776</v>
      </c>
      <c r="G1355" s="1" t="s">
        <v>2392</v>
      </c>
      <c r="H1355" s="7">
        <v>0</v>
      </c>
      <c r="I1355" s="7"/>
      <c r="J1355" s="7">
        <v>0</v>
      </c>
      <c r="K1355" s="7">
        <v>0</v>
      </c>
      <c r="L1355" s="7">
        <v>0</v>
      </c>
      <c r="M1355" s="7"/>
      <c r="N1355" s="7">
        <v>0</v>
      </c>
      <c r="O1355" s="7">
        <v>0</v>
      </c>
      <c r="P1355" s="7">
        <v>0</v>
      </c>
      <c r="Q1355" s="7"/>
      <c r="R1355" s="7">
        <v>0</v>
      </c>
      <c r="S1355" s="7">
        <v>0</v>
      </c>
      <c r="T1355" s="7">
        <v>0</v>
      </c>
      <c r="U1355" s="7"/>
      <c r="V1355" s="7">
        <v>0</v>
      </c>
      <c r="W1355" s="7">
        <v>0</v>
      </c>
      <c r="X1355" s="7">
        <v>0</v>
      </c>
      <c r="Y1355" s="7"/>
      <c r="Z1355" s="7">
        <v>0</v>
      </c>
      <c r="AA1355" s="7">
        <v>0</v>
      </c>
      <c r="AB1355" s="7">
        <v>0</v>
      </c>
      <c r="AC1355" s="7"/>
      <c r="AD1355" s="7">
        <v>0</v>
      </c>
      <c r="AE1355" s="7">
        <v>0</v>
      </c>
      <c r="AF1355" s="7">
        <v>0</v>
      </c>
      <c r="AG1355" s="29">
        <v>0</v>
      </c>
      <c r="AH1355" s="7">
        <v>0</v>
      </c>
      <c r="AI1355" s="7">
        <v>0</v>
      </c>
      <c r="AJ1355" s="7">
        <v>0</v>
      </c>
      <c r="AK1355" s="29">
        <v>0</v>
      </c>
      <c r="AL1355" s="7">
        <v>0</v>
      </c>
      <c r="AM1355" s="105">
        <v>0</v>
      </c>
      <c r="AN1355" s="7">
        <v>0</v>
      </c>
      <c r="AO1355" s="11">
        <v>0</v>
      </c>
      <c r="AP1355" s="105">
        <v>0</v>
      </c>
      <c r="AQ1355" s="11">
        <v>0</v>
      </c>
      <c r="AR1355" s="11">
        <v>0</v>
      </c>
      <c r="AS1355" s="11">
        <v>0</v>
      </c>
      <c r="AT1355" s="11">
        <v>0</v>
      </c>
      <c r="AU1355" s="11"/>
      <c r="AV1355" s="11">
        <v>0</v>
      </c>
      <c r="AW1355" s="11">
        <v>0</v>
      </c>
      <c r="AX1355" s="11"/>
      <c r="AZ1355" s="11"/>
      <c r="BA1355" s="11"/>
    </row>
    <row r="1356" spans="1:53" hidden="1" x14ac:dyDescent="0.25">
      <c r="A1356">
        <v>9</v>
      </c>
      <c r="B1356" t="str">
        <f t="shared" si="157"/>
        <v>BCR-7770</v>
      </c>
      <c r="C1356" s="2" t="s">
        <v>319</v>
      </c>
      <c r="D1356" s="2" t="str">
        <f t="shared" si="154"/>
        <v>7</v>
      </c>
      <c r="E1356" s="2" t="str">
        <f t="shared" si="155"/>
        <v>77</v>
      </c>
      <c r="F1356" s="2" t="str">
        <f t="shared" si="156"/>
        <v>777</v>
      </c>
      <c r="G1356" s="1" t="s">
        <v>796</v>
      </c>
      <c r="H1356" s="7">
        <v>0</v>
      </c>
      <c r="I1356" s="7"/>
      <c r="J1356" s="7">
        <v>0</v>
      </c>
      <c r="K1356" s="7">
        <v>0</v>
      </c>
      <c r="L1356" s="7">
        <v>0</v>
      </c>
      <c r="M1356" s="7"/>
      <c r="N1356" s="7">
        <v>0</v>
      </c>
      <c r="O1356" s="7">
        <v>0</v>
      </c>
      <c r="P1356" s="7">
        <v>0</v>
      </c>
      <c r="Q1356" s="7"/>
      <c r="R1356" s="7">
        <v>0</v>
      </c>
      <c r="S1356" s="7">
        <v>0</v>
      </c>
      <c r="T1356" s="7">
        <v>0</v>
      </c>
      <c r="U1356" s="7"/>
      <c r="V1356" s="7">
        <v>0</v>
      </c>
      <c r="W1356" s="7">
        <v>0</v>
      </c>
      <c r="X1356" s="7">
        <v>0</v>
      </c>
      <c r="Y1356" s="7"/>
      <c r="Z1356" s="7">
        <v>0</v>
      </c>
      <c r="AA1356" s="7">
        <v>0</v>
      </c>
      <c r="AB1356" s="7">
        <v>0</v>
      </c>
      <c r="AC1356" s="7"/>
      <c r="AD1356" s="7">
        <v>0</v>
      </c>
      <c r="AE1356" s="7">
        <v>0</v>
      </c>
      <c r="AF1356" s="7">
        <v>0</v>
      </c>
      <c r="AG1356" s="29">
        <v>0</v>
      </c>
      <c r="AH1356" s="7">
        <v>0</v>
      </c>
      <c r="AI1356" s="7">
        <v>0</v>
      </c>
      <c r="AJ1356" s="7">
        <v>0</v>
      </c>
      <c r="AK1356" s="29">
        <v>0</v>
      </c>
      <c r="AL1356" s="7">
        <v>0</v>
      </c>
      <c r="AM1356" s="105">
        <v>0</v>
      </c>
      <c r="AN1356" s="7">
        <v>0</v>
      </c>
      <c r="AO1356" s="11">
        <v>0</v>
      </c>
      <c r="AP1356" s="105">
        <v>0</v>
      </c>
      <c r="AQ1356" s="11">
        <v>0</v>
      </c>
      <c r="AR1356" s="11">
        <v>0</v>
      </c>
      <c r="AS1356" s="11">
        <v>0</v>
      </c>
      <c r="AT1356" s="11">
        <v>0</v>
      </c>
      <c r="AU1356" s="11">
        <v>0</v>
      </c>
      <c r="AV1356" s="11">
        <v>0</v>
      </c>
      <c r="AW1356" s="11">
        <v>0</v>
      </c>
      <c r="AX1356" s="11">
        <v>0</v>
      </c>
      <c r="AZ1356" s="11">
        <v>0</v>
      </c>
      <c r="BA1356" s="11">
        <v>0</v>
      </c>
    </row>
    <row r="1357" spans="1:53" hidden="1" x14ac:dyDescent="0.25">
      <c r="A1357">
        <v>9</v>
      </c>
      <c r="B1357" t="str">
        <f t="shared" si="157"/>
        <v>BCR-7780</v>
      </c>
      <c r="C1357" s="2" t="s">
        <v>319</v>
      </c>
      <c r="D1357" s="2" t="str">
        <f t="shared" ref="D1357:D1388" si="158">LEFT($G1357,1)</f>
        <v>7</v>
      </c>
      <c r="E1357" s="2" t="str">
        <f t="shared" ref="E1357:E1388" si="159">LEFT($G1357,2)</f>
        <v>77</v>
      </c>
      <c r="F1357" s="2" t="str">
        <f t="shared" ref="F1357:F1388" si="160">LEFT($G1357,3)</f>
        <v>778</v>
      </c>
      <c r="G1357" s="1" t="s">
        <v>798</v>
      </c>
      <c r="H1357" s="7">
        <v>0</v>
      </c>
      <c r="I1357" s="7"/>
      <c r="J1357" s="7">
        <v>0</v>
      </c>
      <c r="K1357" s="7">
        <v>0</v>
      </c>
      <c r="L1357" s="7">
        <v>0</v>
      </c>
      <c r="M1357" s="7"/>
      <c r="N1357" s="7">
        <v>0</v>
      </c>
      <c r="O1357" s="7">
        <v>0</v>
      </c>
      <c r="P1357" s="7">
        <v>0</v>
      </c>
      <c r="Q1357" s="7"/>
      <c r="R1357" s="7">
        <v>0</v>
      </c>
      <c r="S1357" s="7">
        <v>0</v>
      </c>
      <c r="T1357" s="7">
        <v>0</v>
      </c>
      <c r="U1357" s="7"/>
      <c r="V1357" s="7">
        <v>0</v>
      </c>
      <c r="W1357" s="7">
        <v>0</v>
      </c>
      <c r="X1357" s="7">
        <v>0</v>
      </c>
      <c r="Y1357" s="7"/>
      <c r="Z1357" s="7">
        <v>0</v>
      </c>
      <c r="AA1357" s="7">
        <v>0</v>
      </c>
      <c r="AB1357" s="7">
        <v>0</v>
      </c>
      <c r="AC1357" s="7"/>
      <c r="AD1357" s="7">
        <v>0</v>
      </c>
      <c r="AE1357" s="7">
        <v>0</v>
      </c>
      <c r="AF1357" s="7">
        <v>0</v>
      </c>
      <c r="AG1357" s="29">
        <v>0</v>
      </c>
      <c r="AH1357" s="7">
        <v>0</v>
      </c>
      <c r="AI1357" s="7">
        <v>0</v>
      </c>
      <c r="AJ1357" s="7">
        <v>0</v>
      </c>
      <c r="AK1357" s="29">
        <v>0</v>
      </c>
      <c r="AL1357" s="7">
        <v>0</v>
      </c>
      <c r="AM1357" s="105">
        <v>0</v>
      </c>
      <c r="AN1357" s="7">
        <v>0</v>
      </c>
      <c r="AO1357" s="11">
        <v>0</v>
      </c>
      <c r="AP1357" s="105">
        <v>0</v>
      </c>
      <c r="AQ1357" s="11">
        <v>0</v>
      </c>
      <c r="AR1357" s="11">
        <v>0</v>
      </c>
      <c r="AS1357" s="11">
        <v>0</v>
      </c>
      <c r="AT1357" s="11">
        <v>0</v>
      </c>
      <c r="AU1357" s="11">
        <v>0</v>
      </c>
      <c r="AV1357" s="11">
        <v>0</v>
      </c>
      <c r="AW1357" s="11">
        <v>0</v>
      </c>
      <c r="AX1357" s="11">
        <v>0</v>
      </c>
      <c r="AZ1357" s="11">
        <v>0</v>
      </c>
      <c r="BA1357" s="11">
        <v>0</v>
      </c>
    </row>
    <row r="1358" spans="1:53" hidden="1" x14ac:dyDescent="0.25">
      <c r="A1358">
        <v>9</v>
      </c>
      <c r="B1358" t="str">
        <f t="shared" si="157"/>
        <v>BCR-7800</v>
      </c>
      <c r="C1358" s="2" t="s">
        <v>319</v>
      </c>
      <c r="D1358" s="2" t="str">
        <f t="shared" si="158"/>
        <v>7</v>
      </c>
      <c r="E1358" s="2" t="str">
        <f t="shared" si="159"/>
        <v>78</v>
      </c>
      <c r="F1358" s="2" t="str">
        <f t="shared" si="160"/>
        <v>780</v>
      </c>
      <c r="G1358" s="1" t="s">
        <v>801</v>
      </c>
      <c r="H1358" s="7">
        <v>0</v>
      </c>
      <c r="I1358" s="7"/>
      <c r="J1358" s="7">
        <v>0</v>
      </c>
      <c r="K1358" s="7">
        <v>0</v>
      </c>
      <c r="L1358" s="7">
        <v>0</v>
      </c>
      <c r="M1358" s="7"/>
      <c r="N1358" s="7">
        <v>0</v>
      </c>
      <c r="O1358" s="7">
        <v>0</v>
      </c>
      <c r="P1358" s="7">
        <v>0</v>
      </c>
      <c r="Q1358" s="7"/>
      <c r="R1358" s="7">
        <v>0</v>
      </c>
      <c r="S1358" s="7">
        <v>0</v>
      </c>
      <c r="T1358" s="7">
        <v>0</v>
      </c>
      <c r="U1358" s="7"/>
      <c r="V1358" s="7">
        <v>0</v>
      </c>
      <c r="W1358" s="7">
        <v>0</v>
      </c>
      <c r="X1358" s="7">
        <v>0</v>
      </c>
      <c r="Y1358" s="7"/>
      <c r="Z1358" s="7">
        <v>0</v>
      </c>
      <c r="AA1358" s="7">
        <v>0</v>
      </c>
      <c r="AB1358" s="7">
        <v>0</v>
      </c>
      <c r="AC1358" s="7"/>
      <c r="AD1358" s="7">
        <v>0</v>
      </c>
      <c r="AE1358" s="7">
        <v>0</v>
      </c>
      <c r="AF1358" s="7">
        <v>0</v>
      </c>
      <c r="AG1358" s="29">
        <v>0</v>
      </c>
      <c r="AH1358" s="7">
        <v>0</v>
      </c>
      <c r="AI1358" s="7">
        <v>0</v>
      </c>
      <c r="AJ1358" s="7">
        <v>0</v>
      </c>
      <c r="AK1358" s="29">
        <v>0</v>
      </c>
      <c r="AL1358" s="7">
        <v>0</v>
      </c>
      <c r="AM1358" s="105">
        <v>0</v>
      </c>
      <c r="AN1358" s="7">
        <v>0</v>
      </c>
      <c r="AO1358" s="11">
        <v>0</v>
      </c>
      <c r="AP1358" s="105">
        <v>0</v>
      </c>
      <c r="AQ1358" s="11">
        <v>0</v>
      </c>
      <c r="AR1358" s="11">
        <v>0</v>
      </c>
      <c r="AS1358" s="11">
        <v>0</v>
      </c>
      <c r="AT1358" s="11">
        <v>0</v>
      </c>
      <c r="AU1358" s="11">
        <v>0</v>
      </c>
      <c r="AV1358" s="11">
        <v>0</v>
      </c>
      <c r="AW1358" s="11">
        <v>0</v>
      </c>
      <c r="AX1358" s="11">
        <v>0</v>
      </c>
      <c r="AZ1358" s="11">
        <v>0</v>
      </c>
      <c r="BA1358" s="11">
        <v>0</v>
      </c>
    </row>
    <row r="1359" spans="1:53" hidden="1" x14ac:dyDescent="0.25">
      <c r="A1359">
        <v>9</v>
      </c>
      <c r="B1359" t="str">
        <f t="shared" si="157"/>
        <v>BCR-8610</v>
      </c>
      <c r="C1359" s="2" t="s">
        <v>319</v>
      </c>
      <c r="D1359" s="2" t="str">
        <f t="shared" si="158"/>
        <v>8</v>
      </c>
      <c r="E1359" s="2" t="str">
        <f t="shared" si="159"/>
        <v>86</v>
      </c>
      <c r="F1359" s="2" t="str">
        <f t="shared" si="160"/>
        <v>861</v>
      </c>
      <c r="G1359" s="1" t="s">
        <v>804</v>
      </c>
      <c r="H1359" s="7">
        <v>1187</v>
      </c>
      <c r="I1359" s="7"/>
      <c r="J1359" s="7">
        <v>3160.2651300000002</v>
      </c>
      <c r="K1359" s="7">
        <v>3160.2651300000002</v>
      </c>
      <c r="L1359" s="7">
        <v>1280</v>
      </c>
      <c r="M1359" s="7"/>
      <c r="N1359" s="7">
        <v>1893.43445</v>
      </c>
      <c r="O1359" s="7">
        <v>1890.1619499999999</v>
      </c>
      <c r="P1359" s="7">
        <v>2127</v>
      </c>
      <c r="Q1359" s="7"/>
      <c r="R1359" s="7">
        <v>3434.24305</v>
      </c>
      <c r="S1359" s="7">
        <v>3507.0300500000003</v>
      </c>
      <c r="T1359" s="7">
        <v>2393</v>
      </c>
      <c r="U1359" s="7"/>
      <c r="V1359" s="7">
        <v>3644.1801999999998</v>
      </c>
      <c r="W1359" s="7">
        <v>2975.1745899999996</v>
      </c>
      <c r="X1359" s="7">
        <v>3029</v>
      </c>
      <c r="Y1359" s="7"/>
      <c r="Z1359" s="7">
        <v>39756.158620000002</v>
      </c>
      <c r="AA1359" s="7">
        <v>39634.543859999998</v>
      </c>
      <c r="AB1359" s="7">
        <v>35295</v>
      </c>
      <c r="AC1359" s="7"/>
      <c r="AD1359" s="7">
        <v>35704.297129999999</v>
      </c>
      <c r="AE1359" s="7">
        <v>36639.340680000001</v>
      </c>
      <c r="AF1359" s="7">
        <v>36396</v>
      </c>
      <c r="AG1359" s="29">
        <v>36471.432509999999</v>
      </c>
      <c r="AH1359" s="7">
        <v>36396.65511</v>
      </c>
      <c r="AI1359" s="7">
        <v>36368.785939999994</v>
      </c>
      <c r="AJ1359" s="7">
        <v>35614</v>
      </c>
      <c r="AK1359" s="29">
        <v>40167.149299999997</v>
      </c>
      <c r="AL1359" s="7">
        <v>37188.453889999997</v>
      </c>
      <c r="AM1359" s="105">
        <v>37230.154439999998</v>
      </c>
      <c r="AN1359" s="7">
        <v>35028</v>
      </c>
      <c r="AO1359" s="11">
        <v>38739.028449999998</v>
      </c>
      <c r="AP1359" s="105">
        <v>38252.708160000002</v>
      </c>
      <c r="AQ1359" s="11">
        <v>37712.532899999998</v>
      </c>
      <c r="AR1359" s="11">
        <v>37922</v>
      </c>
      <c r="AS1359" s="11">
        <v>39514.24123</v>
      </c>
      <c r="AT1359" s="11">
        <v>42265.634010000002</v>
      </c>
      <c r="AU1359" s="11">
        <v>42265.634010000002</v>
      </c>
      <c r="AV1359" s="11">
        <v>41098</v>
      </c>
      <c r="AW1359" s="11">
        <v>41961.73995000001</v>
      </c>
      <c r="AX1359" s="11">
        <v>43277.145850000008</v>
      </c>
      <c r="AZ1359" s="11">
        <v>49841</v>
      </c>
      <c r="BA1359" s="11">
        <v>91308.009279999998</v>
      </c>
    </row>
    <row r="1360" spans="1:53" hidden="1" x14ac:dyDescent="0.25">
      <c r="A1360">
        <v>9</v>
      </c>
      <c r="B1360" t="str">
        <f t="shared" si="157"/>
        <v>BCR-8620</v>
      </c>
      <c r="C1360" s="2" t="s">
        <v>319</v>
      </c>
      <c r="D1360" s="2" t="str">
        <f t="shared" si="158"/>
        <v>8</v>
      </c>
      <c r="E1360" s="2" t="str">
        <f t="shared" si="159"/>
        <v>86</v>
      </c>
      <c r="F1360" s="2" t="str">
        <f t="shared" si="160"/>
        <v>862</v>
      </c>
      <c r="G1360" s="1" t="s">
        <v>805</v>
      </c>
      <c r="H1360" s="7">
        <v>8255</v>
      </c>
      <c r="I1360" s="7"/>
      <c r="J1360" s="7">
        <v>8771.79162</v>
      </c>
      <c r="K1360" s="7">
        <v>8771.79162</v>
      </c>
      <c r="L1360" s="7">
        <v>2000</v>
      </c>
      <c r="M1360" s="7"/>
      <c r="N1360" s="7">
        <v>2000</v>
      </c>
      <c r="O1360" s="7">
        <v>2000</v>
      </c>
      <c r="P1360" s="7">
        <v>2000</v>
      </c>
      <c r="Q1360" s="7"/>
      <c r="R1360" s="7">
        <v>2000</v>
      </c>
      <c r="S1360" s="7">
        <v>2000</v>
      </c>
      <c r="T1360" s="7">
        <v>2000</v>
      </c>
      <c r="U1360" s="7"/>
      <c r="V1360" s="7">
        <v>3588.1687400000001</v>
      </c>
      <c r="W1360" s="7">
        <v>3588.1687400000001</v>
      </c>
      <c r="X1360" s="7">
        <v>2000</v>
      </c>
      <c r="Y1360" s="7"/>
      <c r="Z1360" s="7">
        <v>2000</v>
      </c>
      <c r="AA1360" s="7">
        <v>2000</v>
      </c>
      <c r="AB1360" s="7">
        <v>2000</v>
      </c>
      <c r="AC1360" s="7"/>
      <c r="AD1360" s="7">
        <v>18505.692579999999</v>
      </c>
      <c r="AE1360" s="7">
        <v>18505.692579999999</v>
      </c>
      <c r="AF1360" s="7">
        <v>2000</v>
      </c>
      <c r="AG1360" s="29">
        <v>96670.89589</v>
      </c>
      <c r="AH1360" s="7">
        <v>78165.203309999997</v>
      </c>
      <c r="AI1360" s="7">
        <v>78165.203309999997</v>
      </c>
      <c r="AJ1360" s="7">
        <v>20059</v>
      </c>
      <c r="AK1360" s="29">
        <v>21516.200499999999</v>
      </c>
      <c r="AL1360" s="7">
        <v>21516.200499999999</v>
      </c>
      <c r="AM1360" s="105">
        <v>21516.200499999999</v>
      </c>
      <c r="AN1360" s="7">
        <v>22636</v>
      </c>
      <c r="AO1360" s="11">
        <v>22629.294140000002</v>
      </c>
      <c r="AP1360" s="105">
        <v>22629.294140000002</v>
      </c>
      <c r="AQ1360" s="11">
        <v>22629.294140000002</v>
      </c>
      <c r="AR1360" s="11">
        <v>23455</v>
      </c>
      <c r="AS1360" s="11">
        <v>24730.514620000002</v>
      </c>
      <c r="AT1360" s="11">
        <v>24730.514620000002</v>
      </c>
      <c r="AU1360" s="11">
        <v>24730.514620000002</v>
      </c>
      <c r="AV1360" s="11">
        <v>25237</v>
      </c>
      <c r="AW1360" s="11">
        <v>30237.45018</v>
      </c>
      <c r="AX1360" s="11">
        <v>30237.45018</v>
      </c>
      <c r="AZ1360" s="11">
        <v>27919</v>
      </c>
      <c r="BA1360" s="11">
        <v>27919.167799999999</v>
      </c>
    </row>
    <row r="1361" spans="1:53" hidden="1" x14ac:dyDescent="0.25">
      <c r="A1361">
        <v>9</v>
      </c>
      <c r="B1361" t="str">
        <f t="shared" si="157"/>
        <v>BCR-8630</v>
      </c>
      <c r="C1361" s="2" t="s">
        <v>319</v>
      </c>
      <c r="D1361" s="2" t="str">
        <f t="shared" si="158"/>
        <v>8</v>
      </c>
      <c r="E1361" s="2" t="str">
        <f t="shared" si="159"/>
        <v>86</v>
      </c>
      <c r="F1361" s="2" t="str">
        <f t="shared" si="160"/>
        <v>863</v>
      </c>
      <c r="G1361" s="1" t="s">
        <v>806</v>
      </c>
      <c r="H1361" s="7">
        <v>0</v>
      </c>
      <c r="I1361" s="7"/>
      <c r="J1361" s="7">
        <v>0</v>
      </c>
      <c r="K1361" s="7">
        <v>0</v>
      </c>
      <c r="L1361" s="7">
        <v>0</v>
      </c>
      <c r="M1361" s="7"/>
      <c r="N1361" s="7">
        <v>0</v>
      </c>
      <c r="O1361" s="7">
        <v>0</v>
      </c>
      <c r="P1361" s="7">
        <v>0</v>
      </c>
      <c r="Q1361" s="7"/>
      <c r="R1361" s="7">
        <v>0</v>
      </c>
      <c r="S1361" s="7">
        <v>0</v>
      </c>
      <c r="T1361" s="7">
        <v>0</v>
      </c>
      <c r="U1361" s="7"/>
      <c r="V1361" s="7">
        <v>0</v>
      </c>
      <c r="W1361" s="7">
        <v>0</v>
      </c>
      <c r="X1361" s="7">
        <v>0</v>
      </c>
      <c r="Y1361" s="7"/>
      <c r="Z1361" s="7">
        <v>0</v>
      </c>
      <c r="AA1361" s="7">
        <v>0</v>
      </c>
      <c r="AB1361" s="7">
        <v>0</v>
      </c>
      <c r="AC1361" s="7"/>
      <c r="AD1361" s="7">
        <v>0</v>
      </c>
      <c r="AE1361" s="7">
        <v>0</v>
      </c>
      <c r="AF1361" s="7">
        <v>0</v>
      </c>
      <c r="AG1361" s="29">
        <v>0</v>
      </c>
      <c r="AH1361" s="7">
        <v>0</v>
      </c>
      <c r="AI1361" s="7">
        <v>0</v>
      </c>
      <c r="AJ1361" s="7">
        <v>0</v>
      </c>
      <c r="AK1361" s="29">
        <v>0</v>
      </c>
      <c r="AL1361" s="7">
        <v>0</v>
      </c>
      <c r="AM1361" s="105">
        <v>0</v>
      </c>
      <c r="AN1361" s="7">
        <v>0</v>
      </c>
      <c r="AO1361" s="11">
        <v>0</v>
      </c>
      <c r="AP1361" s="105">
        <v>0</v>
      </c>
      <c r="AQ1361" s="11">
        <v>0</v>
      </c>
      <c r="AR1361" s="11">
        <v>0</v>
      </c>
      <c r="AS1361" s="11">
        <v>0</v>
      </c>
      <c r="AT1361" s="11">
        <v>0</v>
      </c>
      <c r="AU1361" s="11">
        <v>0</v>
      </c>
      <c r="AV1361" s="11">
        <v>0</v>
      </c>
      <c r="AW1361" s="11">
        <v>0</v>
      </c>
      <c r="AX1361" s="11">
        <v>0</v>
      </c>
      <c r="AZ1361" s="11">
        <v>0</v>
      </c>
      <c r="BA1361" s="11">
        <v>0</v>
      </c>
    </row>
    <row r="1362" spans="1:53" hidden="1" x14ac:dyDescent="0.25">
      <c r="A1362">
        <v>9</v>
      </c>
      <c r="B1362" t="str">
        <f t="shared" si="157"/>
        <v>BCR-8640</v>
      </c>
      <c r="C1362" s="2" t="s">
        <v>319</v>
      </c>
      <c r="D1362" s="2" t="str">
        <f t="shared" si="158"/>
        <v>8</v>
      </c>
      <c r="E1362" s="2" t="str">
        <f t="shared" si="159"/>
        <v>86</v>
      </c>
      <c r="F1362" s="2" t="str">
        <f t="shared" si="160"/>
        <v>864</v>
      </c>
      <c r="G1362" s="1" t="s">
        <v>807</v>
      </c>
      <c r="H1362" s="7">
        <v>0</v>
      </c>
      <c r="I1362" s="7"/>
      <c r="J1362" s="7">
        <v>0</v>
      </c>
      <c r="K1362" s="7">
        <v>0</v>
      </c>
      <c r="L1362" s="7">
        <v>0</v>
      </c>
      <c r="M1362" s="7"/>
      <c r="N1362" s="7">
        <v>1.7045300000000001</v>
      </c>
      <c r="O1362" s="7">
        <v>1.7045300000000001</v>
      </c>
      <c r="P1362" s="7">
        <v>0</v>
      </c>
      <c r="Q1362" s="7"/>
      <c r="R1362" s="7">
        <v>57.258090000000003</v>
      </c>
      <c r="S1362" s="7">
        <v>57.258090000000003</v>
      </c>
      <c r="T1362" s="7">
        <v>0</v>
      </c>
      <c r="U1362" s="7"/>
      <c r="V1362" s="7">
        <v>1457.96964</v>
      </c>
      <c r="W1362" s="7">
        <v>1457.96964</v>
      </c>
      <c r="X1362" s="7">
        <v>0</v>
      </c>
      <c r="Y1362" s="7"/>
      <c r="Z1362" s="7">
        <v>2.0070000000000001</v>
      </c>
      <c r="AA1362" s="7">
        <v>2.0070000000000001</v>
      </c>
      <c r="AB1362" s="7">
        <v>0</v>
      </c>
      <c r="AC1362" s="7"/>
      <c r="AD1362" s="7">
        <v>0</v>
      </c>
      <c r="AE1362" s="7">
        <v>0</v>
      </c>
      <c r="AF1362" s="7">
        <v>0</v>
      </c>
      <c r="AG1362" s="29">
        <v>0</v>
      </c>
      <c r="AH1362" s="7">
        <v>0</v>
      </c>
      <c r="AI1362" s="7">
        <v>0</v>
      </c>
      <c r="AJ1362" s="7">
        <v>0</v>
      </c>
      <c r="AK1362" s="29">
        <v>30.935890000000001</v>
      </c>
      <c r="AL1362" s="7">
        <v>30.935890000000001</v>
      </c>
      <c r="AM1362" s="105">
        <v>30.935890000000001</v>
      </c>
      <c r="AN1362" s="7">
        <v>0</v>
      </c>
      <c r="AO1362" s="11">
        <v>0</v>
      </c>
      <c r="AP1362" s="105">
        <v>0</v>
      </c>
      <c r="AQ1362" s="11">
        <v>0</v>
      </c>
      <c r="AR1362" s="11">
        <v>0</v>
      </c>
      <c r="AS1362" s="11">
        <v>32.426380000000002</v>
      </c>
      <c r="AT1362" s="11">
        <v>32.426380000000002</v>
      </c>
      <c r="AU1362" s="11">
        <v>32.426380000000002</v>
      </c>
      <c r="AV1362" s="11">
        <v>0</v>
      </c>
      <c r="AW1362" s="11">
        <v>0</v>
      </c>
      <c r="AX1362" s="11">
        <v>0</v>
      </c>
      <c r="AZ1362" s="11">
        <v>0</v>
      </c>
      <c r="BA1362" s="11">
        <v>298.13084000000003</v>
      </c>
    </row>
    <row r="1363" spans="1:53" hidden="1" x14ac:dyDescent="0.25">
      <c r="A1363">
        <v>9</v>
      </c>
      <c r="B1363" t="str">
        <f t="shared" si="157"/>
        <v>BCR-8650</v>
      </c>
      <c r="C1363" s="2" t="s">
        <v>319</v>
      </c>
      <c r="D1363" s="2" t="str">
        <f t="shared" si="158"/>
        <v>8</v>
      </c>
      <c r="E1363" s="2" t="str">
        <f t="shared" si="159"/>
        <v>86</v>
      </c>
      <c r="F1363" s="2" t="str">
        <f t="shared" si="160"/>
        <v>865</v>
      </c>
      <c r="G1363" s="1" t="s">
        <v>808</v>
      </c>
      <c r="H1363" s="7">
        <v>0</v>
      </c>
      <c r="I1363" s="7"/>
      <c r="J1363" s="7">
        <v>0</v>
      </c>
      <c r="K1363" s="7">
        <v>0</v>
      </c>
      <c r="L1363" s="7">
        <v>0</v>
      </c>
      <c r="M1363" s="7"/>
      <c r="N1363" s="7">
        <v>0</v>
      </c>
      <c r="O1363" s="7">
        <v>0</v>
      </c>
      <c r="P1363" s="7">
        <v>0</v>
      </c>
      <c r="Q1363" s="7"/>
      <c r="R1363" s="7">
        <v>0</v>
      </c>
      <c r="S1363" s="7">
        <v>0</v>
      </c>
      <c r="T1363" s="7">
        <v>0</v>
      </c>
      <c r="U1363" s="7"/>
      <c r="V1363" s="7">
        <v>0</v>
      </c>
      <c r="W1363" s="7">
        <v>0</v>
      </c>
      <c r="X1363" s="7">
        <v>0</v>
      </c>
      <c r="Y1363" s="7"/>
      <c r="Z1363" s="7">
        <v>0</v>
      </c>
      <c r="AA1363" s="7">
        <v>0</v>
      </c>
      <c r="AB1363" s="7">
        <v>0</v>
      </c>
      <c r="AC1363" s="7"/>
      <c r="AD1363" s="7">
        <v>0</v>
      </c>
      <c r="AE1363" s="7">
        <v>0</v>
      </c>
      <c r="AF1363" s="7">
        <v>0</v>
      </c>
      <c r="AG1363" s="29">
        <v>0</v>
      </c>
      <c r="AH1363" s="7">
        <v>0</v>
      </c>
      <c r="AI1363" s="7">
        <v>0</v>
      </c>
      <c r="AJ1363" s="7">
        <v>0</v>
      </c>
      <c r="AK1363" s="29">
        <v>0</v>
      </c>
      <c r="AL1363" s="7">
        <v>0</v>
      </c>
      <c r="AM1363" s="105">
        <v>0</v>
      </c>
      <c r="AN1363" s="7">
        <v>0</v>
      </c>
      <c r="AO1363" s="11">
        <v>0</v>
      </c>
      <c r="AP1363" s="105">
        <v>0</v>
      </c>
      <c r="AQ1363" s="11">
        <v>0</v>
      </c>
      <c r="AR1363" s="11">
        <v>0</v>
      </c>
      <c r="AS1363" s="11">
        <v>0</v>
      </c>
      <c r="AT1363" s="11">
        <v>0</v>
      </c>
      <c r="AU1363" s="11">
        <v>0</v>
      </c>
      <c r="AV1363" s="11">
        <v>0</v>
      </c>
      <c r="AW1363" s="11">
        <v>0</v>
      </c>
      <c r="AX1363" s="11">
        <v>0</v>
      </c>
      <c r="AZ1363" s="11">
        <v>0</v>
      </c>
      <c r="BA1363" s="11">
        <v>0</v>
      </c>
    </row>
    <row r="1364" spans="1:53" hidden="1" x14ac:dyDescent="0.25">
      <c r="A1364">
        <v>9</v>
      </c>
      <c r="B1364" t="str">
        <f t="shared" si="157"/>
        <v>BCR-8660</v>
      </c>
      <c r="C1364" s="2" t="s">
        <v>319</v>
      </c>
      <c r="D1364" s="2" t="str">
        <f t="shared" si="158"/>
        <v>8</v>
      </c>
      <c r="E1364" s="2" t="str">
        <f t="shared" si="159"/>
        <v>86</v>
      </c>
      <c r="F1364" s="2" t="str">
        <f t="shared" si="160"/>
        <v>866</v>
      </c>
      <c r="G1364" s="1" t="s">
        <v>809</v>
      </c>
      <c r="H1364" s="7">
        <v>0</v>
      </c>
      <c r="I1364" s="7"/>
      <c r="J1364" s="7">
        <v>0</v>
      </c>
      <c r="K1364" s="7">
        <v>0</v>
      </c>
      <c r="L1364" s="7">
        <v>0</v>
      </c>
      <c r="M1364" s="7"/>
      <c r="N1364" s="7">
        <v>0</v>
      </c>
      <c r="O1364" s="7">
        <v>0</v>
      </c>
      <c r="P1364" s="7">
        <v>0</v>
      </c>
      <c r="Q1364" s="7"/>
      <c r="R1364" s="7">
        <v>0</v>
      </c>
      <c r="S1364" s="7">
        <v>0</v>
      </c>
      <c r="T1364" s="7">
        <v>0</v>
      </c>
      <c r="U1364" s="7"/>
      <c r="V1364" s="7">
        <v>0</v>
      </c>
      <c r="W1364" s="7">
        <v>0</v>
      </c>
      <c r="X1364" s="7">
        <v>0</v>
      </c>
      <c r="Y1364" s="7"/>
      <c r="Z1364" s="7">
        <v>0</v>
      </c>
      <c r="AA1364" s="7">
        <v>0</v>
      </c>
      <c r="AB1364" s="7">
        <v>0</v>
      </c>
      <c r="AC1364" s="7"/>
      <c r="AD1364" s="7">
        <v>0</v>
      </c>
      <c r="AE1364" s="7">
        <v>0</v>
      </c>
      <c r="AF1364" s="7">
        <v>0</v>
      </c>
      <c r="AG1364" s="29">
        <v>0</v>
      </c>
      <c r="AH1364" s="7">
        <v>0</v>
      </c>
      <c r="AI1364" s="7">
        <v>0</v>
      </c>
      <c r="AJ1364" s="7">
        <v>0</v>
      </c>
      <c r="AK1364" s="29">
        <v>0</v>
      </c>
      <c r="AL1364" s="7">
        <v>0</v>
      </c>
      <c r="AM1364" s="105">
        <v>0</v>
      </c>
      <c r="AN1364" s="7">
        <v>0</v>
      </c>
      <c r="AO1364" s="11">
        <v>0</v>
      </c>
      <c r="AP1364" s="105">
        <v>0</v>
      </c>
      <c r="AQ1364" s="11">
        <v>0</v>
      </c>
      <c r="AR1364" s="11">
        <v>0</v>
      </c>
      <c r="AS1364" s="11">
        <v>0</v>
      </c>
      <c r="AT1364" s="11">
        <v>0</v>
      </c>
      <c r="AU1364" s="11">
        <v>0</v>
      </c>
      <c r="AV1364" s="11">
        <v>0</v>
      </c>
      <c r="AW1364" s="11">
        <v>0</v>
      </c>
      <c r="AX1364" s="11">
        <v>0</v>
      </c>
      <c r="AZ1364" s="11">
        <v>0</v>
      </c>
      <c r="BA1364" s="11">
        <v>0</v>
      </c>
    </row>
    <row r="1365" spans="1:53" hidden="1" x14ac:dyDescent="0.25">
      <c r="A1365">
        <v>9</v>
      </c>
      <c r="B1365" t="str">
        <f t="shared" si="157"/>
        <v>BCR-8670</v>
      </c>
      <c r="C1365" s="2" t="s">
        <v>319</v>
      </c>
      <c r="D1365" s="2" t="str">
        <f t="shared" si="158"/>
        <v>8</v>
      </c>
      <c r="E1365" s="2" t="str">
        <f t="shared" si="159"/>
        <v>86</v>
      </c>
      <c r="F1365" s="2" t="str">
        <f t="shared" si="160"/>
        <v>867</v>
      </c>
      <c r="G1365" s="1" t="s">
        <v>810</v>
      </c>
      <c r="H1365" s="7">
        <v>0</v>
      </c>
      <c r="I1365" s="7"/>
      <c r="J1365" s="7">
        <v>0</v>
      </c>
      <c r="K1365" s="7">
        <v>0</v>
      </c>
      <c r="L1365" s="7">
        <v>0</v>
      </c>
      <c r="M1365" s="7"/>
      <c r="N1365" s="7">
        <v>0</v>
      </c>
      <c r="O1365" s="7">
        <v>0</v>
      </c>
      <c r="P1365" s="7">
        <v>0</v>
      </c>
      <c r="Q1365" s="7"/>
      <c r="R1365" s="7">
        <v>0</v>
      </c>
      <c r="S1365" s="7">
        <v>0</v>
      </c>
      <c r="T1365" s="7">
        <v>0</v>
      </c>
      <c r="U1365" s="7"/>
      <c r="V1365" s="7">
        <v>0</v>
      </c>
      <c r="W1365" s="7">
        <v>0</v>
      </c>
      <c r="X1365" s="7">
        <v>0</v>
      </c>
      <c r="Y1365" s="7"/>
      <c r="Z1365" s="7">
        <v>0</v>
      </c>
      <c r="AA1365" s="7">
        <v>0</v>
      </c>
      <c r="AB1365" s="7">
        <v>0</v>
      </c>
      <c r="AC1365" s="7"/>
      <c r="AD1365" s="7">
        <v>0</v>
      </c>
      <c r="AE1365" s="7">
        <v>0</v>
      </c>
      <c r="AF1365" s="7">
        <v>0</v>
      </c>
      <c r="AG1365" s="29">
        <v>0</v>
      </c>
      <c r="AH1365" s="7">
        <v>0</v>
      </c>
      <c r="AI1365" s="7">
        <v>0</v>
      </c>
      <c r="AJ1365" s="7">
        <v>500</v>
      </c>
      <c r="AK1365" s="29">
        <v>0</v>
      </c>
      <c r="AL1365" s="7">
        <v>0</v>
      </c>
      <c r="AM1365" s="105">
        <v>0</v>
      </c>
      <c r="AN1365" s="7">
        <v>0</v>
      </c>
      <c r="AO1365" s="11">
        <v>2843.19</v>
      </c>
      <c r="AP1365" s="105">
        <v>2843.19</v>
      </c>
      <c r="AQ1365" s="11">
        <v>2843.19</v>
      </c>
      <c r="AR1365" s="11">
        <v>500</v>
      </c>
      <c r="AS1365" s="11">
        <v>6338.0039999999999</v>
      </c>
      <c r="AT1365" s="11">
        <v>6338.0039999999999</v>
      </c>
      <c r="AU1365" s="11">
        <v>6338.0039999999999</v>
      </c>
      <c r="AV1365" s="11">
        <v>86450</v>
      </c>
      <c r="AW1365" s="11">
        <v>3854.3470000000002</v>
      </c>
      <c r="AX1365" s="11">
        <v>3854.3470000000002</v>
      </c>
      <c r="AZ1365" s="11">
        <v>84500</v>
      </c>
      <c r="BA1365" s="11">
        <v>5925.6909999999998</v>
      </c>
    </row>
    <row r="1366" spans="1:53" hidden="1" x14ac:dyDescent="0.25">
      <c r="A1366">
        <v>9</v>
      </c>
      <c r="B1366" t="str">
        <f t="shared" si="157"/>
        <v>BCR-8680</v>
      </c>
      <c r="C1366" s="2" t="s">
        <v>319</v>
      </c>
      <c r="D1366" s="2" t="str">
        <f t="shared" si="158"/>
        <v>8</v>
      </c>
      <c r="E1366" s="2" t="str">
        <f t="shared" si="159"/>
        <v>86</v>
      </c>
      <c r="F1366" s="2" t="str">
        <f t="shared" si="160"/>
        <v>868</v>
      </c>
      <c r="G1366" s="1" t="s">
        <v>3546</v>
      </c>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29"/>
      <c r="AH1366" s="7"/>
      <c r="AI1366" s="7"/>
      <c r="AJ1366" s="7"/>
      <c r="AK1366" s="29"/>
      <c r="AL1366" s="7"/>
      <c r="AM1366" s="105"/>
      <c r="AN1366" s="7"/>
      <c r="AO1366" s="11"/>
      <c r="AP1366" s="105"/>
      <c r="AQ1366" s="11"/>
      <c r="AR1366" s="11"/>
      <c r="AS1366" s="11"/>
      <c r="AT1366" s="11"/>
      <c r="AU1366" s="11">
        <v>0</v>
      </c>
      <c r="AV1366" s="11">
        <v>0</v>
      </c>
      <c r="AW1366" s="11">
        <v>0</v>
      </c>
      <c r="AX1366" s="11">
        <v>0</v>
      </c>
      <c r="AZ1366" s="11">
        <v>0</v>
      </c>
      <c r="BA1366" s="11">
        <v>0</v>
      </c>
    </row>
    <row r="1367" spans="1:53" hidden="1" x14ac:dyDescent="0.25">
      <c r="A1367">
        <v>9</v>
      </c>
      <c r="B1367" t="str">
        <f t="shared" si="157"/>
        <v>BCR-8710</v>
      </c>
      <c r="C1367" s="2" t="s">
        <v>319</v>
      </c>
      <c r="D1367" s="2" t="str">
        <f t="shared" si="158"/>
        <v>8</v>
      </c>
      <c r="E1367" s="2" t="str">
        <f t="shared" si="159"/>
        <v>87</v>
      </c>
      <c r="F1367" s="2" t="str">
        <f t="shared" si="160"/>
        <v>871</v>
      </c>
      <c r="G1367" s="1" t="s">
        <v>812</v>
      </c>
      <c r="H1367" s="7">
        <v>0</v>
      </c>
      <c r="I1367" s="7"/>
      <c r="J1367" s="7">
        <v>0</v>
      </c>
      <c r="K1367" s="7">
        <v>0</v>
      </c>
      <c r="L1367" s="7">
        <v>0</v>
      </c>
      <c r="M1367" s="7"/>
      <c r="N1367" s="7">
        <v>0</v>
      </c>
      <c r="O1367" s="7">
        <v>0</v>
      </c>
      <c r="P1367" s="7">
        <v>0</v>
      </c>
      <c r="Q1367" s="7"/>
      <c r="R1367" s="7">
        <v>0</v>
      </c>
      <c r="S1367" s="7">
        <v>0</v>
      </c>
      <c r="T1367" s="7">
        <v>0</v>
      </c>
      <c r="U1367" s="7"/>
      <c r="V1367" s="7">
        <v>0</v>
      </c>
      <c r="W1367" s="7">
        <v>0</v>
      </c>
      <c r="X1367" s="7">
        <v>0</v>
      </c>
      <c r="Y1367" s="7"/>
      <c r="Z1367" s="7">
        <v>0</v>
      </c>
      <c r="AA1367" s="7">
        <v>0</v>
      </c>
      <c r="AB1367" s="7">
        <v>0</v>
      </c>
      <c r="AC1367" s="7"/>
      <c r="AD1367" s="7">
        <v>0</v>
      </c>
      <c r="AE1367" s="7">
        <v>0</v>
      </c>
      <c r="AF1367" s="7">
        <v>0</v>
      </c>
      <c r="AG1367" s="29">
        <v>0</v>
      </c>
      <c r="AH1367" s="7">
        <v>0</v>
      </c>
      <c r="AI1367" s="7">
        <v>0</v>
      </c>
      <c r="AJ1367" s="7">
        <v>0</v>
      </c>
      <c r="AK1367" s="29">
        <v>0</v>
      </c>
      <c r="AL1367" s="7">
        <v>0</v>
      </c>
      <c r="AM1367" s="105">
        <v>0</v>
      </c>
      <c r="AN1367" s="7">
        <v>0</v>
      </c>
      <c r="AO1367" s="11">
        <v>0</v>
      </c>
      <c r="AP1367" s="105">
        <v>0</v>
      </c>
      <c r="AQ1367" s="11">
        <v>0</v>
      </c>
      <c r="AR1367" s="11">
        <v>0</v>
      </c>
      <c r="AS1367" s="11">
        <v>0</v>
      </c>
      <c r="AT1367" s="11">
        <v>0</v>
      </c>
      <c r="AU1367" s="11">
        <v>0</v>
      </c>
      <c r="AV1367" s="11">
        <v>0</v>
      </c>
      <c r="AW1367" s="11">
        <v>0</v>
      </c>
      <c r="AX1367" s="11">
        <v>0</v>
      </c>
      <c r="AZ1367" s="11">
        <v>0</v>
      </c>
      <c r="BA1367" s="11">
        <v>0</v>
      </c>
    </row>
    <row r="1368" spans="1:53" hidden="1" x14ac:dyDescent="0.25">
      <c r="A1368">
        <v>9</v>
      </c>
      <c r="B1368" t="str">
        <f t="shared" si="157"/>
        <v>BCR-8720</v>
      </c>
      <c r="C1368" s="2" t="s">
        <v>319</v>
      </c>
      <c r="D1368" s="2" t="str">
        <f t="shared" si="158"/>
        <v>8</v>
      </c>
      <c r="E1368" s="2" t="str">
        <f t="shared" si="159"/>
        <v>87</v>
      </c>
      <c r="F1368" s="2" t="str">
        <f t="shared" si="160"/>
        <v>872</v>
      </c>
      <c r="G1368" s="1" t="s">
        <v>813</v>
      </c>
      <c r="H1368" s="7">
        <v>67</v>
      </c>
      <c r="I1368" s="7"/>
      <c r="J1368" s="7">
        <v>59.516069999999999</v>
      </c>
      <c r="K1368" s="7">
        <v>59.516069999999999</v>
      </c>
      <c r="L1368" s="7">
        <v>13</v>
      </c>
      <c r="M1368" s="7"/>
      <c r="N1368" s="7">
        <v>51.428550000000001</v>
      </c>
      <c r="O1368" s="7">
        <v>51.428550000000001</v>
      </c>
      <c r="P1368" s="7">
        <v>20</v>
      </c>
      <c r="Q1368" s="7"/>
      <c r="R1368" s="7">
        <v>57.725139999999996</v>
      </c>
      <c r="S1368" s="7">
        <v>57.725139999999996</v>
      </c>
      <c r="T1368" s="7">
        <v>113</v>
      </c>
      <c r="U1368" s="7"/>
      <c r="V1368" s="7">
        <v>23.66743</v>
      </c>
      <c r="W1368" s="7">
        <v>23.66743</v>
      </c>
      <c r="X1368" s="7">
        <v>23</v>
      </c>
      <c r="Y1368" s="7"/>
      <c r="Z1368" s="7">
        <v>28.198700000000002</v>
      </c>
      <c r="AA1368" s="7">
        <v>28.198700000000002</v>
      </c>
      <c r="AB1368" s="7">
        <v>69990</v>
      </c>
      <c r="AC1368" s="7"/>
      <c r="AD1368" s="7">
        <v>119602.03688</v>
      </c>
      <c r="AE1368" s="7">
        <v>119645.32061000001</v>
      </c>
      <c r="AF1368" s="7">
        <v>84840</v>
      </c>
      <c r="AG1368" s="29">
        <v>98536.892370000001</v>
      </c>
      <c r="AH1368" s="7">
        <v>100590.30650999999</v>
      </c>
      <c r="AI1368" s="7">
        <v>100200.70095</v>
      </c>
      <c r="AJ1368" s="7">
        <v>86566</v>
      </c>
      <c r="AK1368" s="29">
        <v>100839.77699</v>
      </c>
      <c r="AL1368" s="7">
        <v>100838.91699</v>
      </c>
      <c r="AM1368" s="105">
        <v>100399.03556999999</v>
      </c>
      <c r="AN1368" s="7">
        <v>94538</v>
      </c>
      <c r="AO1368" s="11">
        <v>129023.25349</v>
      </c>
      <c r="AP1368" s="105">
        <v>129027.99064</v>
      </c>
      <c r="AQ1368" s="11">
        <v>105761.11854999998</v>
      </c>
      <c r="AR1368" s="11">
        <v>95784</v>
      </c>
      <c r="AS1368" s="11">
        <v>111152.71187</v>
      </c>
      <c r="AT1368" s="11">
        <v>111622.18126000001</v>
      </c>
      <c r="AU1368" s="11">
        <v>111622.18126000001</v>
      </c>
      <c r="AV1368" s="11">
        <v>91739</v>
      </c>
      <c r="AW1368" s="11">
        <v>99070.714380000005</v>
      </c>
      <c r="AX1368" s="11">
        <v>99159.732340000017</v>
      </c>
      <c r="AZ1368" s="11">
        <v>95239</v>
      </c>
      <c r="BA1368" s="11">
        <v>106055.47982000002</v>
      </c>
    </row>
    <row r="1369" spans="1:53" hidden="1" x14ac:dyDescent="0.25">
      <c r="A1369">
        <v>9</v>
      </c>
      <c r="B1369" t="str">
        <f t="shared" si="157"/>
        <v>BCR-8730</v>
      </c>
      <c r="C1369" s="2" t="s">
        <v>319</v>
      </c>
      <c r="D1369" s="2" t="str">
        <f t="shared" si="158"/>
        <v>8</v>
      </c>
      <c r="E1369" s="2" t="str">
        <f t="shared" si="159"/>
        <v>87</v>
      </c>
      <c r="F1369" s="2" t="str">
        <f t="shared" si="160"/>
        <v>873</v>
      </c>
      <c r="G1369" s="1" t="s">
        <v>3547</v>
      </c>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29"/>
      <c r="AH1369" s="7"/>
      <c r="AI1369" s="7"/>
      <c r="AJ1369" s="7"/>
      <c r="AK1369" s="29"/>
      <c r="AL1369" s="7"/>
      <c r="AM1369" s="105"/>
      <c r="AN1369" s="7"/>
      <c r="AO1369" s="11"/>
      <c r="AP1369" s="105"/>
      <c r="AQ1369" s="11"/>
      <c r="AR1369" s="11"/>
      <c r="AS1369" s="11"/>
      <c r="AT1369" s="11"/>
      <c r="AU1369" s="11">
        <v>0</v>
      </c>
      <c r="AV1369" s="11">
        <v>0</v>
      </c>
      <c r="AW1369" s="11">
        <v>0</v>
      </c>
      <c r="AX1369" s="11">
        <v>0</v>
      </c>
      <c r="AZ1369" s="11">
        <v>0</v>
      </c>
      <c r="BA1369" s="11">
        <v>0</v>
      </c>
    </row>
    <row r="1370" spans="1:53" hidden="1" x14ac:dyDescent="0.25">
      <c r="A1370">
        <v>9</v>
      </c>
      <c r="B1370" t="str">
        <f t="shared" si="157"/>
        <v>BCR-8740</v>
      </c>
      <c r="C1370" s="2" t="s">
        <v>319</v>
      </c>
      <c r="D1370" s="2" t="str">
        <f t="shared" si="158"/>
        <v>8</v>
      </c>
      <c r="E1370" s="2" t="str">
        <f t="shared" si="159"/>
        <v>87</v>
      </c>
      <c r="F1370" s="2" t="str">
        <f t="shared" si="160"/>
        <v>874</v>
      </c>
      <c r="G1370" s="1" t="s">
        <v>3548</v>
      </c>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29"/>
      <c r="AH1370" s="7"/>
      <c r="AI1370" s="7"/>
      <c r="AJ1370" s="7"/>
      <c r="AK1370" s="29"/>
      <c r="AL1370" s="7"/>
      <c r="AM1370" s="105"/>
      <c r="AN1370" s="7"/>
      <c r="AO1370" s="11"/>
      <c r="AP1370" s="105"/>
      <c r="AQ1370" s="11">
        <v>0</v>
      </c>
      <c r="AR1370" s="11"/>
      <c r="AS1370" s="11"/>
      <c r="AT1370" s="11">
        <v>0</v>
      </c>
      <c r="AU1370" s="11">
        <v>0</v>
      </c>
      <c r="AV1370" s="11">
        <v>0</v>
      </c>
      <c r="AW1370" s="11">
        <v>0</v>
      </c>
      <c r="AX1370" s="11">
        <v>0</v>
      </c>
      <c r="AZ1370" s="11">
        <v>0</v>
      </c>
      <c r="BA1370" s="11">
        <v>0</v>
      </c>
    </row>
    <row r="1371" spans="1:53" hidden="1" x14ac:dyDescent="0.25">
      <c r="A1371">
        <v>9</v>
      </c>
      <c r="B1371" t="str">
        <f t="shared" si="157"/>
        <v>BCR-8811</v>
      </c>
      <c r="C1371" s="2" t="s">
        <v>319</v>
      </c>
      <c r="D1371" s="2" t="str">
        <f t="shared" si="158"/>
        <v>8</v>
      </c>
      <c r="E1371" s="2" t="str">
        <f t="shared" si="159"/>
        <v>88</v>
      </c>
      <c r="F1371" s="2" t="str">
        <f t="shared" si="160"/>
        <v>881</v>
      </c>
      <c r="G1371" s="1" t="s">
        <v>815</v>
      </c>
      <c r="H1371" s="7">
        <v>0</v>
      </c>
      <c r="I1371" s="7"/>
      <c r="J1371" s="7">
        <v>0</v>
      </c>
      <c r="K1371" s="7">
        <v>0</v>
      </c>
      <c r="L1371" s="7">
        <v>0</v>
      </c>
      <c r="M1371" s="7"/>
      <c r="N1371" s="7">
        <v>0</v>
      </c>
      <c r="O1371" s="7">
        <v>0</v>
      </c>
      <c r="P1371" s="7">
        <v>0</v>
      </c>
      <c r="Q1371" s="7"/>
      <c r="R1371" s="7">
        <v>0</v>
      </c>
      <c r="S1371" s="7">
        <v>0</v>
      </c>
      <c r="T1371" s="7">
        <v>0</v>
      </c>
      <c r="U1371" s="7"/>
      <c r="V1371" s="7">
        <v>0</v>
      </c>
      <c r="W1371" s="7">
        <v>0</v>
      </c>
      <c r="X1371" s="7">
        <v>0</v>
      </c>
      <c r="Y1371" s="7"/>
      <c r="Z1371" s="7">
        <v>0</v>
      </c>
      <c r="AA1371" s="7">
        <v>0</v>
      </c>
      <c r="AB1371" s="7">
        <v>0</v>
      </c>
      <c r="AC1371" s="7"/>
      <c r="AD1371" s="7">
        <v>0</v>
      </c>
      <c r="AE1371" s="7">
        <v>0</v>
      </c>
      <c r="AF1371" s="7">
        <v>0</v>
      </c>
      <c r="AG1371" s="29">
        <v>0</v>
      </c>
      <c r="AH1371" s="7">
        <v>0</v>
      </c>
      <c r="AI1371" s="7">
        <v>0</v>
      </c>
      <c r="AJ1371" s="7">
        <v>0</v>
      </c>
      <c r="AK1371" s="29">
        <v>0</v>
      </c>
      <c r="AL1371" s="7">
        <v>0</v>
      </c>
      <c r="AM1371" s="105">
        <v>0</v>
      </c>
      <c r="AN1371" s="7">
        <v>0</v>
      </c>
      <c r="AO1371" s="11">
        <v>0</v>
      </c>
      <c r="AP1371" s="105">
        <v>0</v>
      </c>
      <c r="AQ1371" s="11">
        <v>0</v>
      </c>
      <c r="AR1371" s="11">
        <v>0</v>
      </c>
      <c r="AS1371" s="11">
        <v>0</v>
      </c>
      <c r="AT1371" s="11">
        <v>0</v>
      </c>
      <c r="AU1371" s="11">
        <v>0</v>
      </c>
      <c r="AV1371" s="11">
        <v>0</v>
      </c>
      <c r="AW1371" s="11">
        <v>0</v>
      </c>
      <c r="AX1371" s="11">
        <v>0</v>
      </c>
      <c r="AZ1371" s="11">
        <v>0</v>
      </c>
      <c r="BA1371" s="11">
        <v>0</v>
      </c>
    </row>
    <row r="1372" spans="1:53" hidden="1" x14ac:dyDescent="0.25">
      <c r="A1372">
        <v>9</v>
      </c>
      <c r="B1372" t="str">
        <f t="shared" si="157"/>
        <v>BCR-8812</v>
      </c>
      <c r="C1372" s="2" t="s">
        <v>319</v>
      </c>
      <c r="D1372" s="2" t="str">
        <f t="shared" si="158"/>
        <v>8</v>
      </c>
      <c r="E1372" s="2" t="str">
        <f t="shared" si="159"/>
        <v>88</v>
      </c>
      <c r="F1372" s="2" t="str">
        <f t="shared" si="160"/>
        <v>881</v>
      </c>
      <c r="G1372" s="1" t="s">
        <v>816</v>
      </c>
      <c r="H1372" s="7">
        <v>0</v>
      </c>
      <c r="I1372" s="7"/>
      <c r="J1372" s="7">
        <v>0</v>
      </c>
      <c r="K1372" s="7">
        <v>0</v>
      </c>
      <c r="L1372" s="7">
        <v>0</v>
      </c>
      <c r="M1372" s="7"/>
      <c r="N1372" s="7">
        <v>0</v>
      </c>
      <c r="O1372" s="7">
        <v>0</v>
      </c>
      <c r="P1372" s="7">
        <v>0</v>
      </c>
      <c r="Q1372" s="7"/>
      <c r="R1372" s="7">
        <v>0</v>
      </c>
      <c r="S1372" s="7">
        <v>0</v>
      </c>
      <c r="T1372" s="7">
        <v>0</v>
      </c>
      <c r="U1372" s="7"/>
      <c r="V1372" s="7">
        <v>0</v>
      </c>
      <c r="W1372" s="7">
        <v>0</v>
      </c>
      <c r="X1372" s="7">
        <v>0</v>
      </c>
      <c r="Y1372" s="7"/>
      <c r="Z1372" s="7">
        <v>0</v>
      </c>
      <c r="AA1372" s="7">
        <v>0</v>
      </c>
      <c r="AB1372" s="7">
        <v>0</v>
      </c>
      <c r="AC1372" s="7"/>
      <c r="AD1372" s="7">
        <v>0</v>
      </c>
      <c r="AE1372" s="7">
        <v>0</v>
      </c>
      <c r="AF1372" s="7">
        <v>0</v>
      </c>
      <c r="AG1372" s="29">
        <v>0</v>
      </c>
      <c r="AH1372" s="7">
        <v>0</v>
      </c>
      <c r="AI1372" s="7">
        <v>0</v>
      </c>
      <c r="AJ1372" s="7">
        <v>0</v>
      </c>
      <c r="AK1372" s="29">
        <v>0</v>
      </c>
      <c r="AL1372" s="7">
        <v>0</v>
      </c>
      <c r="AM1372" s="105">
        <v>0</v>
      </c>
      <c r="AN1372" s="7">
        <v>0</v>
      </c>
      <c r="AO1372" s="11">
        <v>0</v>
      </c>
      <c r="AP1372" s="105">
        <v>0</v>
      </c>
      <c r="AQ1372" s="11">
        <v>0</v>
      </c>
      <c r="AR1372" s="11">
        <v>0</v>
      </c>
      <c r="AS1372" s="11">
        <v>0</v>
      </c>
      <c r="AT1372" s="11">
        <v>0</v>
      </c>
      <c r="AU1372" s="11">
        <v>0</v>
      </c>
      <c r="AV1372" s="11">
        <v>0</v>
      </c>
      <c r="AW1372" s="11">
        <v>0</v>
      </c>
      <c r="AX1372" s="11">
        <v>0</v>
      </c>
      <c r="AZ1372" s="11">
        <v>0</v>
      </c>
      <c r="BA1372" s="11">
        <v>0</v>
      </c>
    </row>
    <row r="1373" spans="1:53" hidden="1" x14ac:dyDescent="0.25">
      <c r="A1373">
        <v>9</v>
      </c>
      <c r="B1373" t="str">
        <f t="shared" si="157"/>
        <v>BCR-8813</v>
      </c>
      <c r="C1373" s="2" t="s">
        <v>319</v>
      </c>
      <c r="D1373" s="2" t="str">
        <f t="shared" si="158"/>
        <v>8</v>
      </c>
      <c r="E1373" s="2" t="str">
        <f t="shared" si="159"/>
        <v>88</v>
      </c>
      <c r="F1373" s="2" t="str">
        <f t="shared" si="160"/>
        <v>881</v>
      </c>
      <c r="G1373" s="1" t="s">
        <v>817</v>
      </c>
      <c r="H1373" s="7">
        <v>0</v>
      </c>
      <c r="I1373" s="7"/>
      <c r="J1373" s="7">
        <v>0</v>
      </c>
      <c r="K1373" s="7">
        <v>0</v>
      </c>
      <c r="L1373" s="7">
        <v>0</v>
      </c>
      <c r="M1373" s="7"/>
      <c r="N1373" s="7">
        <v>0</v>
      </c>
      <c r="O1373" s="7">
        <v>0</v>
      </c>
      <c r="P1373" s="7">
        <v>0</v>
      </c>
      <c r="Q1373" s="7"/>
      <c r="R1373" s="7">
        <v>0</v>
      </c>
      <c r="S1373" s="7">
        <v>0</v>
      </c>
      <c r="T1373" s="7">
        <v>0</v>
      </c>
      <c r="U1373" s="7"/>
      <c r="V1373" s="7">
        <v>0</v>
      </c>
      <c r="W1373" s="7">
        <v>0</v>
      </c>
      <c r="X1373" s="7">
        <v>0</v>
      </c>
      <c r="Y1373" s="7"/>
      <c r="Z1373" s="7">
        <v>0</v>
      </c>
      <c r="AA1373" s="7">
        <v>0</v>
      </c>
      <c r="AB1373" s="7">
        <v>0</v>
      </c>
      <c r="AC1373" s="7"/>
      <c r="AD1373" s="7">
        <v>0</v>
      </c>
      <c r="AE1373" s="7">
        <v>0</v>
      </c>
      <c r="AF1373" s="7">
        <v>0</v>
      </c>
      <c r="AG1373" s="29">
        <v>0</v>
      </c>
      <c r="AH1373" s="7">
        <v>0</v>
      </c>
      <c r="AI1373" s="7">
        <v>0</v>
      </c>
      <c r="AJ1373" s="7">
        <v>0</v>
      </c>
      <c r="AK1373" s="29">
        <v>0</v>
      </c>
      <c r="AL1373" s="7">
        <v>0</v>
      </c>
      <c r="AM1373" s="105">
        <v>0</v>
      </c>
      <c r="AN1373" s="7">
        <v>0</v>
      </c>
      <c r="AO1373" s="11">
        <v>0</v>
      </c>
      <c r="AP1373" s="105">
        <v>0</v>
      </c>
      <c r="AQ1373" s="11">
        <v>0</v>
      </c>
      <c r="AR1373" s="11">
        <v>0</v>
      </c>
      <c r="AS1373" s="11">
        <v>0</v>
      </c>
      <c r="AT1373" s="11">
        <v>0</v>
      </c>
      <c r="AU1373" s="11">
        <v>0</v>
      </c>
      <c r="AV1373" s="11">
        <v>0</v>
      </c>
      <c r="AW1373" s="11">
        <v>0</v>
      </c>
      <c r="AX1373" s="11">
        <v>0</v>
      </c>
      <c r="AZ1373" s="11">
        <v>0</v>
      </c>
      <c r="BA1373" s="11">
        <v>0</v>
      </c>
    </row>
    <row r="1374" spans="1:53" hidden="1" x14ac:dyDescent="0.25">
      <c r="A1374">
        <v>9</v>
      </c>
      <c r="B1374" t="str">
        <f t="shared" si="157"/>
        <v>BCR-8814</v>
      </c>
      <c r="C1374" s="2" t="s">
        <v>319</v>
      </c>
      <c r="D1374" s="2" t="str">
        <f t="shared" si="158"/>
        <v>8</v>
      </c>
      <c r="E1374" s="2" t="str">
        <f t="shared" si="159"/>
        <v>88</v>
      </c>
      <c r="F1374" s="2" t="str">
        <f t="shared" si="160"/>
        <v>881</v>
      </c>
      <c r="G1374" s="1" t="s">
        <v>818</v>
      </c>
      <c r="H1374" s="7">
        <v>0</v>
      </c>
      <c r="I1374" s="7"/>
      <c r="J1374" s="7">
        <v>0</v>
      </c>
      <c r="K1374" s="7">
        <v>0</v>
      </c>
      <c r="L1374" s="7">
        <v>0</v>
      </c>
      <c r="M1374" s="7"/>
      <c r="N1374" s="7">
        <v>0</v>
      </c>
      <c r="O1374" s="7">
        <v>0</v>
      </c>
      <c r="P1374" s="7">
        <v>0</v>
      </c>
      <c r="Q1374" s="7"/>
      <c r="R1374" s="7">
        <v>0</v>
      </c>
      <c r="S1374" s="7">
        <v>0</v>
      </c>
      <c r="T1374" s="7">
        <v>0</v>
      </c>
      <c r="U1374" s="7"/>
      <c r="V1374" s="7">
        <v>0</v>
      </c>
      <c r="W1374" s="7">
        <v>0</v>
      </c>
      <c r="X1374" s="7">
        <v>0</v>
      </c>
      <c r="Y1374" s="7"/>
      <c r="Z1374" s="7">
        <v>0</v>
      </c>
      <c r="AA1374" s="7">
        <v>0</v>
      </c>
      <c r="AB1374" s="7">
        <v>0</v>
      </c>
      <c r="AC1374" s="7"/>
      <c r="AD1374" s="7">
        <v>0</v>
      </c>
      <c r="AE1374" s="7">
        <v>0</v>
      </c>
      <c r="AF1374" s="7">
        <v>0</v>
      </c>
      <c r="AG1374" s="29">
        <v>0</v>
      </c>
      <c r="AH1374" s="7">
        <v>0</v>
      </c>
      <c r="AI1374" s="7">
        <v>0</v>
      </c>
      <c r="AJ1374" s="7">
        <v>0</v>
      </c>
      <c r="AK1374" s="29">
        <v>0</v>
      </c>
      <c r="AL1374" s="7">
        <v>0</v>
      </c>
      <c r="AM1374" s="105">
        <v>0</v>
      </c>
      <c r="AN1374" s="7">
        <v>0</v>
      </c>
      <c r="AO1374" s="11">
        <v>0</v>
      </c>
      <c r="AP1374" s="105">
        <v>0</v>
      </c>
      <c r="AQ1374" s="11">
        <v>0</v>
      </c>
      <c r="AR1374" s="11">
        <v>0</v>
      </c>
      <c r="AS1374" s="11">
        <v>0</v>
      </c>
      <c r="AT1374" s="11">
        <v>0</v>
      </c>
      <c r="AU1374" s="11">
        <v>0</v>
      </c>
      <c r="AV1374" s="11">
        <v>0</v>
      </c>
      <c r="AW1374" s="11">
        <v>0</v>
      </c>
      <c r="AX1374" s="11">
        <v>0</v>
      </c>
      <c r="AZ1374" s="11">
        <v>0</v>
      </c>
      <c r="BA1374" s="11">
        <v>0</v>
      </c>
    </row>
    <row r="1375" spans="1:53" hidden="1" x14ac:dyDescent="0.25">
      <c r="A1375">
        <v>9</v>
      </c>
      <c r="B1375" t="str">
        <f t="shared" si="157"/>
        <v>BCR-8815</v>
      </c>
      <c r="C1375" s="2" t="s">
        <v>319</v>
      </c>
      <c r="D1375" s="2" t="str">
        <f t="shared" si="158"/>
        <v>8</v>
      </c>
      <c r="E1375" s="2" t="str">
        <f t="shared" si="159"/>
        <v>88</v>
      </c>
      <c r="F1375" s="2" t="str">
        <f t="shared" si="160"/>
        <v>881</v>
      </c>
      <c r="G1375" s="1" t="s">
        <v>819</v>
      </c>
      <c r="H1375" s="7">
        <v>0</v>
      </c>
      <c r="I1375" s="7"/>
      <c r="J1375" s="7">
        <v>0</v>
      </c>
      <c r="K1375" s="7">
        <v>0</v>
      </c>
      <c r="L1375" s="7">
        <v>0</v>
      </c>
      <c r="M1375" s="7"/>
      <c r="N1375" s="7">
        <v>0</v>
      </c>
      <c r="O1375" s="7">
        <v>0</v>
      </c>
      <c r="P1375" s="7">
        <v>0</v>
      </c>
      <c r="Q1375" s="7"/>
      <c r="R1375" s="7">
        <v>0</v>
      </c>
      <c r="S1375" s="7">
        <v>0</v>
      </c>
      <c r="T1375" s="7">
        <v>0</v>
      </c>
      <c r="U1375" s="7"/>
      <c r="V1375" s="7">
        <v>0</v>
      </c>
      <c r="W1375" s="7">
        <v>0</v>
      </c>
      <c r="X1375" s="7">
        <v>0</v>
      </c>
      <c r="Y1375" s="7"/>
      <c r="Z1375" s="7">
        <v>0</v>
      </c>
      <c r="AA1375" s="7">
        <v>0</v>
      </c>
      <c r="AB1375" s="7">
        <v>0</v>
      </c>
      <c r="AC1375" s="7"/>
      <c r="AD1375" s="7">
        <v>0</v>
      </c>
      <c r="AE1375" s="7">
        <v>0</v>
      </c>
      <c r="AF1375" s="7">
        <v>0</v>
      </c>
      <c r="AG1375" s="29">
        <v>0</v>
      </c>
      <c r="AH1375" s="7">
        <v>0</v>
      </c>
      <c r="AI1375" s="7">
        <v>0</v>
      </c>
      <c r="AJ1375" s="7">
        <v>0</v>
      </c>
      <c r="AK1375" s="29">
        <v>0</v>
      </c>
      <c r="AL1375" s="7">
        <v>0</v>
      </c>
      <c r="AM1375" s="105">
        <v>0</v>
      </c>
      <c r="AN1375" s="7">
        <v>0</v>
      </c>
      <c r="AO1375" s="11">
        <v>0</v>
      </c>
      <c r="AP1375" s="105">
        <v>0</v>
      </c>
      <c r="AQ1375" s="11">
        <v>0</v>
      </c>
      <c r="AR1375" s="11">
        <v>0</v>
      </c>
      <c r="AS1375" s="11">
        <v>0</v>
      </c>
      <c r="AT1375" s="11">
        <v>0</v>
      </c>
      <c r="AU1375" s="11">
        <v>0</v>
      </c>
      <c r="AV1375" s="11">
        <v>0</v>
      </c>
      <c r="AW1375" s="11">
        <v>0</v>
      </c>
      <c r="AX1375" s="11">
        <v>0</v>
      </c>
      <c r="AZ1375" s="11">
        <v>0</v>
      </c>
      <c r="BA1375" s="11">
        <v>0</v>
      </c>
    </row>
    <row r="1376" spans="1:53" hidden="1" x14ac:dyDescent="0.25">
      <c r="A1376">
        <v>9</v>
      </c>
      <c r="B1376" t="str">
        <f t="shared" si="157"/>
        <v>BCR-8816</v>
      </c>
      <c r="C1376" s="2" t="s">
        <v>319</v>
      </c>
      <c r="D1376" s="2" t="str">
        <f t="shared" si="158"/>
        <v>8</v>
      </c>
      <c r="E1376" s="2" t="str">
        <f t="shared" si="159"/>
        <v>88</v>
      </c>
      <c r="F1376" s="2" t="str">
        <f t="shared" si="160"/>
        <v>881</v>
      </c>
      <c r="G1376" s="1" t="s">
        <v>820</v>
      </c>
      <c r="H1376" s="7">
        <v>0</v>
      </c>
      <c r="I1376" s="7"/>
      <c r="J1376" s="7">
        <v>0</v>
      </c>
      <c r="K1376" s="7">
        <v>0</v>
      </c>
      <c r="L1376" s="7">
        <v>0</v>
      </c>
      <c r="M1376" s="7"/>
      <c r="N1376" s="7">
        <v>0</v>
      </c>
      <c r="O1376" s="7">
        <v>0</v>
      </c>
      <c r="P1376" s="7">
        <v>0</v>
      </c>
      <c r="Q1376" s="7"/>
      <c r="R1376" s="7">
        <v>0</v>
      </c>
      <c r="S1376" s="7">
        <v>0</v>
      </c>
      <c r="T1376" s="7">
        <v>0</v>
      </c>
      <c r="U1376" s="7"/>
      <c r="V1376" s="7">
        <v>0</v>
      </c>
      <c r="W1376" s="7">
        <v>0</v>
      </c>
      <c r="X1376" s="7">
        <v>0</v>
      </c>
      <c r="Y1376" s="7"/>
      <c r="Z1376" s="7">
        <v>0</v>
      </c>
      <c r="AA1376" s="7">
        <v>0</v>
      </c>
      <c r="AB1376" s="7">
        <v>0</v>
      </c>
      <c r="AC1376" s="7"/>
      <c r="AD1376" s="7">
        <v>0</v>
      </c>
      <c r="AE1376" s="7">
        <v>0</v>
      </c>
      <c r="AF1376" s="7">
        <v>0</v>
      </c>
      <c r="AG1376" s="29">
        <v>0</v>
      </c>
      <c r="AH1376" s="7">
        <v>0</v>
      </c>
      <c r="AI1376" s="7">
        <v>0</v>
      </c>
      <c r="AJ1376" s="7">
        <v>0</v>
      </c>
      <c r="AK1376" s="29">
        <v>0</v>
      </c>
      <c r="AL1376" s="7">
        <v>0</v>
      </c>
      <c r="AM1376" s="105">
        <v>0</v>
      </c>
      <c r="AN1376" s="7">
        <v>0</v>
      </c>
      <c r="AO1376" s="11">
        <v>0</v>
      </c>
      <c r="AP1376" s="105">
        <v>0</v>
      </c>
      <c r="AQ1376" s="11">
        <v>0</v>
      </c>
      <c r="AR1376" s="11">
        <v>0</v>
      </c>
      <c r="AS1376" s="11">
        <v>0</v>
      </c>
      <c r="AT1376" s="11">
        <v>0</v>
      </c>
      <c r="AU1376" s="11">
        <v>0</v>
      </c>
      <c r="AV1376" s="11">
        <v>0</v>
      </c>
      <c r="AW1376" s="11">
        <v>0</v>
      </c>
      <c r="AX1376" s="11">
        <v>0</v>
      </c>
      <c r="AZ1376" s="11">
        <v>0</v>
      </c>
      <c r="BA1376" s="11">
        <v>0</v>
      </c>
    </row>
    <row r="1377" spans="1:53" hidden="1" x14ac:dyDescent="0.25">
      <c r="A1377">
        <v>9</v>
      </c>
      <c r="B1377" t="str">
        <f t="shared" si="157"/>
        <v>BCR-8817</v>
      </c>
      <c r="C1377" s="2" t="s">
        <v>319</v>
      </c>
      <c r="D1377" s="2" t="str">
        <f t="shared" si="158"/>
        <v>8</v>
      </c>
      <c r="E1377" s="2" t="str">
        <f t="shared" si="159"/>
        <v>88</v>
      </c>
      <c r="F1377" s="2" t="str">
        <f t="shared" si="160"/>
        <v>881</v>
      </c>
      <c r="G1377" s="1" t="s">
        <v>1432</v>
      </c>
      <c r="H1377" s="7">
        <v>0</v>
      </c>
      <c r="I1377" s="7"/>
      <c r="J1377" s="7">
        <v>0</v>
      </c>
      <c r="K1377" s="7">
        <v>0</v>
      </c>
      <c r="L1377" s="7">
        <v>0</v>
      </c>
      <c r="M1377" s="7"/>
      <c r="N1377" s="7">
        <v>0</v>
      </c>
      <c r="O1377" s="7">
        <v>0</v>
      </c>
      <c r="P1377" s="7">
        <v>0</v>
      </c>
      <c r="Q1377" s="7"/>
      <c r="R1377" s="7">
        <v>0</v>
      </c>
      <c r="S1377" s="7">
        <v>0</v>
      </c>
      <c r="T1377" s="7">
        <v>0</v>
      </c>
      <c r="U1377" s="7"/>
      <c r="V1377" s="7">
        <v>0</v>
      </c>
      <c r="W1377" s="7">
        <v>0</v>
      </c>
      <c r="X1377" s="7">
        <v>0</v>
      </c>
      <c r="Y1377" s="7"/>
      <c r="Z1377" s="7">
        <v>0</v>
      </c>
      <c r="AA1377" s="7">
        <v>0</v>
      </c>
      <c r="AB1377" s="7">
        <v>0</v>
      </c>
      <c r="AC1377" s="7"/>
      <c r="AD1377" s="7">
        <v>0</v>
      </c>
      <c r="AE1377" s="7">
        <v>0</v>
      </c>
      <c r="AF1377" s="7">
        <v>0</v>
      </c>
      <c r="AG1377" s="29">
        <v>0</v>
      </c>
      <c r="AH1377" s="7">
        <v>0</v>
      </c>
      <c r="AI1377" s="7">
        <v>0</v>
      </c>
      <c r="AJ1377" s="7">
        <v>0</v>
      </c>
      <c r="AK1377" s="29">
        <v>0</v>
      </c>
      <c r="AL1377" s="7">
        <v>0</v>
      </c>
      <c r="AM1377" s="105">
        <v>0</v>
      </c>
      <c r="AN1377" s="7">
        <v>0</v>
      </c>
      <c r="AO1377" s="11">
        <v>0</v>
      </c>
      <c r="AP1377" s="105">
        <v>0</v>
      </c>
      <c r="AQ1377" s="11">
        <v>0</v>
      </c>
      <c r="AR1377" s="11">
        <v>0</v>
      </c>
      <c r="AS1377" s="11">
        <v>0</v>
      </c>
      <c r="AT1377" s="11">
        <v>0</v>
      </c>
      <c r="AU1377" s="11">
        <v>0</v>
      </c>
      <c r="AV1377" s="11">
        <v>0</v>
      </c>
      <c r="AW1377" s="11">
        <v>0</v>
      </c>
      <c r="AX1377" s="11">
        <v>0</v>
      </c>
      <c r="AZ1377" s="11">
        <v>75</v>
      </c>
      <c r="BA1377" s="11">
        <v>0</v>
      </c>
    </row>
    <row r="1378" spans="1:53" hidden="1" x14ac:dyDescent="0.25">
      <c r="A1378">
        <v>9</v>
      </c>
      <c r="B1378" t="str">
        <f t="shared" si="157"/>
        <v>BCR-8821</v>
      </c>
      <c r="C1378" s="2" t="s">
        <v>319</v>
      </c>
      <c r="D1378" s="2" t="str">
        <f t="shared" si="158"/>
        <v>8</v>
      </c>
      <c r="E1378" s="2" t="str">
        <f t="shared" si="159"/>
        <v>88</v>
      </c>
      <c r="F1378" s="2" t="str">
        <f t="shared" si="160"/>
        <v>882</v>
      </c>
      <c r="G1378" s="1" t="s">
        <v>821</v>
      </c>
      <c r="H1378" s="7">
        <v>0</v>
      </c>
      <c r="I1378" s="7"/>
      <c r="J1378" s="7">
        <v>0</v>
      </c>
      <c r="K1378" s="7">
        <v>0</v>
      </c>
      <c r="L1378" s="7">
        <v>0</v>
      </c>
      <c r="M1378" s="7"/>
      <c r="N1378" s="7">
        <v>0</v>
      </c>
      <c r="O1378" s="7">
        <v>0</v>
      </c>
      <c r="P1378" s="7">
        <v>0</v>
      </c>
      <c r="Q1378" s="7"/>
      <c r="R1378" s="7">
        <v>0</v>
      </c>
      <c r="S1378" s="7">
        <v>0</v>
      </c>
      <c r="T1378" s="7">
        <v>0</v>
      </c>
      <c r="U1378" s="7"/>
      <c r="V1378" s="7">
        <v>0</v>
      </c>
      <c r="W1378" s="7">
        <v>0</v>
      </c>
      <c r="X1378" s="7">
        <v>0</v>
      </c>
      <c r="Y1378" s="7"/>
      <c r="Z1378" s="7">
        <v>0</v>
      </c>
      <c r="AA1378" s="7">
        <v>0</v>
      </c>
      <c r="AB1378" s="7">
        <v>0</v>
      </c>
      <c r="AC1378" s="7"/>
      <c r="AD1378" s="7">
        <v>0</v>
      </c>
      <c r="AE1378" s="7">
        <v>0</v>
      </c>
      <c r="AF1378" s="7">
        <v>0</v>
      </c>
      <c r="AG1378" s="29">
        <v>0</v>
      </c>
      <c r="AH1378" s="7">
        <v>0</v>
      </c>
      <c r="AI1378" s="7">
        <v>0</v>
      </c>
      <c r="AJ1378" s="7">
        <v>0</v>
      </c>
      <c r="AK1378" s="29">
        <v>0</v>
      </c>
      <c r="AL1378" s="7">
        <v>0</v>
      </c>
      <c r="AM1378" s="105">
        <v>0</v>
      </c>
      <c r="AN1378" s="7">
        <v>0</v>
      </c>
      <c r="AO1378" s="11">
        <v>0</v>
      </c>
      <c r="AP1378" s="105">
        <v>0</v>
      </c>
      <c r="AQ1378" s="11">
        <v>0</v>
      </c>
      <c r="AR1378" s="11">
        <v>0</v>
      </c>
      <c r="AS1378" s="11">
        <v>0</v>
      </c>
      <c r="AT1378" s="11">
        <v>0</v>
      </c>
      <c r="AU1378" s="11">
        <v>0</v>
      </c>
      <c r="AV1378" s="11">
        <v>0</v>
      </c>
      <c r="AW1378" s="11">
        <v>0</v>
      </c>
      <c r="AX1378" s="11">
        <v>0</v>
      </c>
      <c r="AZ1378" s="11">
        <v>0</v>
      </c>
      <c r="BA1378" s="11">
        <v>0</v>
      </c>
    </row>
    <row r="1379" spans="1:53" hidden="1" x14ac:dyDescent="0.25">
      <c r="A1379">
        <v>9</v>
      </c>
      <c r="B1379" t="str">
        <f t="shared" si="157"/>
        <v>BCR-8822</v>
      </c>
      <c r="C1379" s="2" t="s">
        <v>319</v>
      </c>
      <c r="D1379" s="2" t="str">
        <f t="shared" si="158"/>
        <v>8</v>
      </c>
      <c r="E1379" s="2" t="str">
        <f t="shared" si="159"/>
        <v>88</v>
      </c>
      <c r="F1379" s="2" t="str">
        <f t="shared" si="160"/>
        <v>882</v>
      </c>
      <c r="G1379" s="1" t="s">
        <v>822</v>
      </c>
      <c r="H1379" s="7">
        <v>0</v>
      </c>
      <c r="I1379" s="7"/>
      <c r="J1379" s="7">
        <v>0</v>
      </c>
      <c r="K1379" s="7">
        <v>0</v>
      </c>
      <c r="L1379" s="7">
        <v>0</v>
      </c>
      <c r="M1379" s="7"/>
      <c r="N1379" s="7">
        <v>0</v>
      </c>
      <c r="O1379" s="7">
        <v>0</v>
      </c>
      <c r="P1379" s="7">
        <v>0</v>
      </c>
      <c r="Q1379" s="7"/>
      <c r="R1379" s="7">
        <v>0</v>
      </c>
      <c r="S1379" s="7">
        <v>0</v>
      </c>
      <c r="T1379" s="7">
        <v>0</v>
      </c>
      <c r="U1379" s="7"/>
      <c r="V1379" s="7">
        <v>0</v>
      </c>
      <c r="W1379" s="7">
        <v>0</v>
      </c>
      <c r="X1379" s="7">
        <v>0</v>
      </c>
      <c r="Y1379" s="7"/>
      <c r="Z1379" s="7">
        <v>0</v>
      </c>
      <c r="AA1379" s="7">
        <v>0</v>
      </c>
      <c r="AB1379" s="7">
        <v>0</v>
      </c>
      <c r="AC1379" s="7"/>
      <c r="AD1379" s="7">
        <v>0</v>
      </c>
      <c r="AE1379" s="7">
        <v>0</v>
      </c>
      <c r="AF1379" s="7">
        <v>0</v>
      </c>
      <c r="AG1379" s="29">
        <v>0</v>
      </c>
      <c r="AH1379" s="7">
        <v>0</v>
      </c>
      <c r="AI1379" s="7">
        <v>0</v>
      </c>
      <c r="AJ1379" s="7">
        <v>0</v>
      </c>
      <c r="AK1379" s="29">
        <v>0</v>
      </c>
      <c r="AL1379" s="7">
        <v>0</v>
      </c>
      <c r="AM1379" s="105">
        <v>0</v>
      </c>
      <c r="AN1379" s="7">
        <v>0</v>
      </c>
      <c r="AO1379" s="11">
        <v>0</v>
      </c>
      <c r="AP1379" s="105">
        <v>0</v>
      </c>
      <c r="AQ1379" s="11">
        <v>0</v>
      </c>
      <c r="AR1379" s="11">
        <v>0</v>
      </c>
      <c r="AS1379" s="11">
        <v>0</v>
      </c>
      <c r="AT1379" s="11">
        <v>0</v>
      </c>
      <c r="AU1379" s="11">
        <v>0</v>
      </c>
      <c r="AV1379" s="11">
        <v>0</v>
      </c>
      <c r="AW1379" s="11">
        <v>0</v>
      </c>
      <c r="AX1379" s="11">
        <v>0</v>
      </c>
      <c r="AZ1379" s="11">
        <v>0</v>
      </c>
      <c r="BA1379" s="11">
        <v>0</v>
      </c>
    </row>
    <row r="1380" spans="1:53" hidden="1" x14ac:dyDescent="0.25">
      <c r="A1380">
        <v>9</v>
      </c>
      <c r="B1380" t="str">
        <f t="shared" si="157"/>
        <v>BCR-8823</v>
      </c>
      <c r="C1380" s="2" t="s">
        <v>319</v>
      </c>
      <c r="D1380" s="2" t="str">
        <f t="shared" si="158"/>
        <v>8</v>
      </c>
      <c r="E1380" s="2" t="str">
        <f t="shared" si="159"/>
        <v>88</v>
      </c>
      <c r="F1380" s="2" t="str">
        <f t="shared" si="160"/>
        <v>882</v>
      </c>
      <c r="G1380" s="1" t="s">
        <v>823</v>
      </c>
      <c r="H1380" s="7">
        <v>0</v>
      </c>
      <c r="I1380" s="7"/>
      <c r="J1380" s="7">
        <v>0</v>
      </c>
      <c r="K1380" s="7">
        <v>0</v>
      </c>
      <c r="L1380" s="7">
        <v>0</v>
      </c>
      <c r="M1380" s="7"/>
      <c r="N1380" s="7">
        <v>0</v>
      </c>
      <c r="O1380" s="7">
        <v>0</v>
      </c>
      <c r="P1380" s="7">
        <v>0</v>
      </c>
      <c r="Q1380" s="7"/>
      <c r="R1380" s="7">
        <v>0</v>
      </c>
      <c r="S1380" s="7">
        <v>0</v>
      </c>
      <c r="T1380" s="7">
        <v>0</v>
      </c>
      <c r="U1380" s="7"/>
      <c r="V1380" s="7">
        <v>0</v>
      </c>
      <c r="W1380" s="7">
        <v>0</v>
      </c>
      <c r="X1380" s="7">
        <v>0</v>
      </c>
      <c r="Y1380" s="7"/>
      <c r="Z1380" s="7">
        <v>0</v>
      </c>
      <c r="AA1380" s="7">
        <v>0</v>
      </c>
      <c r="AB1380" s="7">
        <v>0</v>
      </c>
      <c r="AC1380" s="7"/>
      <c r="AD1380" s="7">
        <v>0</v>
      </c>
      <c r="AE1380" s="7">
        <v>0</v>
      </c>
      <c r="AF1380" s="7">
        <v>0</v>
      </c>
      <c r="AG1380" s="29">
        <v>0</v>
      </c>
      <c r="AH1380" s="7">
        <v>0</v>
      </c>
      <c r="AI1380" s="7">
        <v>0</v>
      </c>
      <c r="AJ1380" s="7">
        <v>0</v>
      </c>
      <c r="AK1380" s="29">
        <v>0</v>
      </c>
      <c r="AL1380" s="7">
        <v>0</v>
      </c>
      <c r="AM1380" s="105">
        <v>0</v>
      </c>
      <c r="AN1380" s="7">
        <v>0</v>
      </c>
      <c r="AO1380" s="11">
        <v>0</v>
      </c>
      <c r="AP1380" s="105">
        <v>0</v>
      </c>
      <c r="AQ1380" s="11">
        <v>0</v>
      </c>
      <c r="AR1380" s="11">
        <v>0</v>
      </c>
      <c r="AS1380" s="11">
        <v>0</v>
      </c>
      <c r="AT1380" s="11">
        <v>0</v>
      </c>
      <c r="AU1380" s="11">
        <v>0</v>
      </c>
      <c r="AV1380" s="11">
        <v>0</v>
      </c>
      <c r="AW1380" s="11">
        <v>0</v>
      </c>
      <c r="AX1380" s="11">
        <v>0</v>
      </c>
      <c r="AZ1380" s="11">
        <v>0</v>
      </c>
      <c r="BA1380" s="11">
        <v>0</v>
      </c>
    </row>
    <row r="1381" spans="1:53" hidden="1" x14ac:dyDescent="0.25">
      <c r="A1381">
        <v>9</v>
      </c>
      <c r="B1381" t="str">
        <f t="shared" si="157"/>
        <v>BCR-8824</v>
      </c>
      <c r="C1381" s="2" t="s">
        <v>319</v>
      </c>
      <c r="D1381" s="2" t="str">
        <f t="shared" si="158"/>
        <v>8</v>
      </c>
      <c r="E1381" s="2" t="str">
        <f t="shared" si="159"/>
        <v>88</v>
      </c>
      <c r="F1381" s="2" t="str">
        <f t="shared" si="160"/>
        <v>882</v>
      </c>
      <c r="G1381" s="1" t="s">
        <v>824</v>
      </c>
      <c r="H1381" s="7">
        <v>0</v>
      </c>
      <c r="I1381" s="7"/>
      <c r="J1381" s="7">
        <v>0</v>
      </c>
      <c r="K1381" s="7">
        <v>0</v>
      </c>
      <c r="L1381" s="7">
        <v>0</v>
      </c>
      <c r="M1381" s="7"/>
      <c r="N1381" s="7">
        <v>0</v>
      </c>
      <c r="O1381" s="7">
        <v>0</v>
      </c>
      <c r="P1381" s="7">
        <v>0</v>
      </c>
      <c r="Q1381" s="7"/>
      <c r="R1381" s="7">
        <v>0</v>
      </c>
      <c r="S1381" s="7">
        <v>0</v>
      </c>
      <c r="T1381" s="7">
        <v>0</v>
      </c>
      <c r="U1381" s="7"/>
      <c r="V1381" s="7">
        <v>0</v>
      </c>
      <c r="W1381" s="7">
        <v>0</v>
      </c>
      <c r="X1381" s="7">
        <v>0</v>
      </c>
      <c r="Y1381" s="7"/>
      <c r="Z1381" s="7">
        <v>0</v>
      </c>
      <c r="AA1381" s="7">
        <v>0</v>
      </c>
      <c r="AB1381" s="7">
        <v>0</v>
      </c>
      <c r="AC1381" s="7"/>
      <c r="AD1381" s="7">
        <v>0</v>
      </c>
      <c r="AE1381" s="7">
        <v>0</v>
      </c>
      <c r="AF1381" s="7">
        <v>0</v>
      </c>
      <c r="AG1381" s="29">
        <v>0</v>
      </c>
      <c r="AH1381" s="7">
        <v>0</v>
      </c>
      <c r="AI1381" s="7">
        <v>0</v>
      </c>
      <c r="AJ1381" s="7">
        <v>0</v>
      </c>
      <c r="AK1381" s="29">
        <v>0</v>
      </c>
      <c r="AL1381" s="7">
        <v>0</v>
      </c>
      <c r="AM1381" s="105">
        <v>0</v>
      </c>
      <c r="AN1381" s="7">
        <v>0</v>
      </c>
      <c r="AO1381" s="11">
        <v>0</v>
      </c>
      <c r="AP1381" s="105">
        <v>0</v>
      </c>
      <c r="AQ1381" s="11">
        <v>0</v>
      </c>
      <c r="AR1381" s="11">
        <v>0</v>
      </c>
      <c r="AS1381" s="11">
        <v>0</v>
      </c>
      <c r="AT1381" s="11">
        <v>0</v>
      </c>
      <c r="AU1381" s="11">
        <v>0</v>
      </c>
      <c r="AV1381" s="11">
        <v>0</v>
      </c>
      <c r="AW1381" s="11">
        <v>0</v>
      </c>
      <c r="AX1381" s="11">
        <v>0</v>
      </c>
      <c r="AZ1381" s="11">
        <v>0</v>
      </c>
      <c r="BA1381" s="11">
        <v>0</v>
      </c>
    </row>
    <row r="1382" spans="1:53" hidden="1" x14ac:dyDescent="0.25">
      <c r="A1382">
        <v>9</v>
      </c>
      <c r="B1382" t="str">
        <f t="shared" si="157"/>
        <v>BCR-8830</v>
      </c>
      <c r="C1382" s="2" t="s">
        <v>319</v>
      </c>
      <c r="D1382" s="2" t="str">
        <f t="shared" si="158"/>
        <v>8</v>
      </c>
      <c r="E1382" s="2" t="str">
        <f t="shared" si="159"/>
        <v>88</v>
      </c>
      <c r="F1382" s="2" t="str">
        <f t="shared" si="160"/>
        <v>883</v>
      </c>
      <c r="G1382" s="1" t="s">
        <v>3549</v>
      </c>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29"/>
      <c r="AH1382" s="7"/>
      <c r="AI1382" s="7"/>
      <c r="AJ1382" s="7"/>
      <c r="AK1382" s="29"/>
      <c r="AL1382" s="7"/>
      <c r="AM1382" s="105"/>
      <c r="AN1382" s="7"/>
      <c r="AO1382" s="11"/>
      <c r="AP1382" s="105"/>
      <c r="AQ1382" s="11"/>
      <c r="AR1382" s="11"/>
      <c r="AS1382" s="11"/>
      <c r="AT1382" s="11"/>
      <c r="AU1382" s="11">
        <v>0</v>
      </c>
      <c r="AV1382" s="11">
        <v>0</v>
      </c>
      <c r="AW1382" s="11">
        <v>0</v>
      </c>
      <c r="AX1382" s="11">
        <v>0</v>
      </c>
      <c r="AZ1382" s="11">
        <v>0</v>
      </c>
      <c r="BA1382" s="11">
        <v>0</v>
      </c>
    </row>
    <row r="1383" spans="1:53" hidden="1" x14ac:dyDescent="0.25">
      <c r="A1383">
        <v>9</v>
      </c>
      <c r="B1383" t="str">
        <f t="shared" si="157"/>
        <v>BCR-8911</v>
      </c>
      <c r="C1383" s="2" t="s">
        <v>319</v>
      </c>
      <c r="D1383" s="2" t="str">
        <f t="shared" si="158"/>
        <v>8</v>
      </c>
      <c r="E1383" s="2" t="str">
        <f t="shared" si="159"/>
        <v>89</v>
      </c>
      <c r="F1383" s="2" t="str">
        <f t="shared" si="160"/>
        <v>891</v>
      </c>
      <c r="G1383" s="1" t="s">
        <v>826</v>
      </c>
      <c r="H1383" s="7">
        <v>0</v>
      </c>
      <c r="I1383" s="7"/>
      <c r="J1383" s="7">
        <v>0</v>
      </c>
      <c r="K1383" s="7">
        <v>0</v>
      </c>
      <c r="L1383" s="7">
        <v>0</v>
      </c>
      <c r="M1383" s="7"/>
      <c r="N1383" s="7">
        <v>0</v>
      </c>
      <c r="O1383" s="7">
        <v>0</v>
      </c>
      <c r="P1383" s="7">
        <v>0</v>
      </c>
      <c r="Q1383" s="7"/>
      <c r="R1383" s="7">
        <v>0</v>
      </c>
      <c r="S1383" s="7">
        <v>0</v>
      </c>
      <c r="T1383" s="7">
        <v>0</v>
      </c>
      <c r="U1383" s="7"/>
      <c r="V1383" s="7">
        <v>0</v>
      </c>
      <c r="W1383" s="7">
        <v>0</v>
      </c>
      <c r="X1383" s="7">
        <v>0</v>
      </c>
      <c r="Y1383" s="7"/>
      <c r="Z1383" s="7">
        <v>0</v>
      </c>
      <c r="AA1383" s="7">
        <v>0</v>
      </c>
      <c r="AB1383" s="7">
        <v>0</v>
      </c>
      <c r="AC1383" s="7"/>
      <c r="AD1383" s="7">
        <v>0</v>
      </c>
      <c r="AE1383" s="7">
        <v>0</v>
      </c>
      <c r="AF1383" s="7">
        <v>0</v>
      </c>
      <c r="AG1383" s="29">
        <v>0</v>
      </c>
      <c r="AH1383" s="7">
        <v>0</v>
      </c>
      <c r="AI1383" s="7">
        <v>0</v>
      </c>
      <c r="AJ1383" s="7">
        <v>0</v>
      </c>
      <c r="AK1383" s="29">
        <v>0</v>
      </c>
      <c r="AL1383" s="7">
        <v>0</v>
      </c>
      <c r="AM1383" s="105">
        <v>0</v>
      </c>
      <c r="AN1383" s="7">
        <v>0</v>
      </c>
      <c r="AO1383" s="11">
        <v>0</v>
      </c>
      <c r="AP1383" s="105">
        <v>0</v>
      </c>
      <c r="AQ1383" s="11">
        <v>0</v>
      </c>
      <c r="AR1383" s="11">
        <v>0</v>
      </c>
      <c r="AS1383" s="11">
        <v>0</v>
      </c>
      <c r="AT1383" s="11">
        <v>0</v>
      </c>
      <c r="AU1383" s="11">
        <v>0</v>
      </c>
      <c r="AV1383" s="11">
        <v>0</v>
      </c>
      <c r="AW1383" s="11">
        <v>0</v>
      </c>
      <c r="AX1383" s="11">
        <v>0</v>
      </c>
      <c r="AZ1383" s="11">
        <v>0</v>
      </c>
      <c r="BA1383" s="11">
        <v>0</v>
      </c>
    </row>
    <row r="1384" spans="1:53" hidden="1" x14ac:dyDescent="0.25">
      <c r="A1384">
        <v>9</v>
      </c>
      <c r="B1384" t="str">
        <f t="shared" si="157"/>
        <v>BCR-8912</v>
      </c>
      <c r="C1384" s="2" t="s">
        <v>319</v>
      </c>
      <c r="D1384" s="2" t="str">
        <f t="shared" si="158"/>
        <v>8</v>
      </c>
      <c r="E1384" s="2" t="str">
        <f t="shared" si="159"/>
        <v>89</v>
      </c>
      <c r="F1384" s="2" t="str">
        <f t="shared" si="160"/>
        <v>891</v>
      </c>
      <c r="G1384" s="1" t="s">
        <v>827</v>
      </c>
      <c r="H1384" s="7">
        <v>0</v>
      </c>
      <c r="I1384" s="7"/>
      <c r="J1384" s="7">
        <v>0</v>
      </c>
      <c r="K1384" s="7">
        <v>0</v>
      </c>
      <c r="L1384" s="7">
        <v>0</v>
      </c>
      <c r="M1384" s="7"/>
      <c r="N1384" s="7">
        <v>0</v>
      </c>
      <c r="O1384" s="7">
        <v>0</v>
      </c>
      <c r="P1384" s="7">
        <v>0</v>
      </c>
      <c r="Q1384" s="7"/>
      <c r="R1384" s="7">
        <v>0</v>
      </c>
      <c r="S1384" s="7">
        <v>0</v>
      </c>
      <c r="T1384" s="7">
        <v>0</v>
      </c>
      <c r="U1384" s="7"/>
      <c r="V1384" s="7">
        <v>0</v>
      </c>
      <c r="W1384" s="7">
        <v>0</v>
      </c>
      <c r="X1384" s="7">
        <v>0</v>
      </c>
      <c r="Y1384" s="7"/>
      <c r="Z1384" s="7">
        <v>0</v>
      </c>
      <c r="AA1384" s="7">
        <v>0</v>
      </c>
      <c r="AB1384" s="7">
        <v>0</v>
      </c>
      <c r="AC1384" s="7"/>
      <c r="AD1384" s="7">
        <v>0</v>
      </c>
      <c r="AE1384" s="7">
        <v>0</v>
      </c>
      <c r="AF1384" s="7">
        <v>0</v>
      </c>
      <c r="AG1384" s="29">
        <v>0</v>
      </c>
      <c r="AH1384" s="7">
        <v>0</v>
      </c>
      <c r="AI1384" s="7">
        <v>0</v>
      </c>
      <c r="AJ1384" s="7">
        <v>0</v>
      </c>
      <c r="AK1384" s="29">
        <v>0</v>
      </c>
      <c r="AL1384" s="7">
        <v>0</v>
      </c>
      <c r="AM1384" s="105">
        <v>0</v>
      </c>
      <c r="AN1384" s="7">
        <v>0</v>
      </c>
      <c r="AO1384" s="11">
        <v>0</v>
      </c>
      <c r="AP1384" s="105">
        <v>0</v>
      </c>
      <c r="AQ1384" s="11">
        <v>0</v>
      </c>
      <c r="AR1384" s="11">
        <v>0</v>
      </c>
      <c r="AS1384" s="11">
        <v>0</v>
      </c>
      <c r="AT1384" s="11">
        <v>0</v>
      </c>
      <c r="AU1384" s="11">
        <v>0</v>
      </c>
      <c r="AV1384" s="11">
        <v>0</v>
      </c>
      <c r="AW1384" s="11">
        <v>0</v>
      </c>
      <c r="AX1384" s="11">
        <v>0</v>
      </c>
      <c r="AZ1384" s="11">
        <v>0</v>
      </c>
      <c r="BA1384" s="11">
        <v>0</v>
      </c>
    </row>
    <row r="1385" spans="1:53" hidden="1" x14ac:dyDescent="0.25">
      <c r="A1385">
        <v>9</v>
      </c>
      <c r="B1385" t="str">
        <f t="shared" si="157"/>
        <v>BCR-8913</v>
      </c>
      <c r="C1385" s="2" t="s">
        <v>319</v>
      </c>
      <c r="D1385" s="2" t="str">
        <f t="shared" si="158"/>
        <v>8</v>
      </c>
      <c r="E1385" s="2" t="str">
        <f t="shared" si="159"/>
        <v>89</v>
      </c>
      <c r="F1385" s="2" t="str">
        <f t="shared" si="160"/>
        <v>891</v>
      </c>
      <c r="G1385" s="1" t="s">
        <v>828</v>
      </c>
      <c r="H1385" s="7">
        <v>0</v>
      </c>
      <c r="I1385" s="7"/>
      <c r="J1385" s="7">
        <v>0</v>
      </c>
      <c r="K1385" s="7">
        <v>0</v>
      </c>
      <c r="L1385" s="7">
        <v>0</v>
      </c>
      <c r="M1385" s="7"/>
      <c r="N1385" s="7">
        <v>0</v>
      </c>
      <c r="O1385" s="7">
        <v>0</v>
      </c>
      <c r="P1385" s="7">
        <v>0</v>
      </c>
      <c r="Q1385" s="7"/>
      <c r="R1385" s="7">
        <v>0</v>
      </c>
      <c r="S1385" s="7">
        <v>0</v>
      </c>
      <c r="T1385" s="7">
        <v>0</v>
      </c>
      <c r="U1385" s="7"/>
      <c r="V1385" s="7">
        <v>0</v>
      </c>
      <c r="W1385" s="7">
        <v>0</v>
      </c>
      <c r="X1385" s="7">
        <v>0</v>
      </c>
      <c r="Y1385" s="7"/>
      <c r="Z1385" s="7">
        <v>0</v>
      </c>
      <c r="AA1385" s="7">
        <v>0</v>
      </c>
      <c r="AB1385" s="7">
        <v>0</v>
      </c>
      <c r="AC1385" s="7"/>
      <c r="AD1385" s="7">
        <v>0</v>
      </c>
      <c r="AE1385" s="7">
        <v>0</v>
      </c>
      <c r="AF1385" s="7">
        <v>0</v>
      </c>
      <c r="AG1385" s="29">
        <v>0</v>
      </c>
      <c r="AH1385" s="7">
        <v>0</v>
      </c>
      <c r="AI1385" s="7">
        <v>0</v>
      </c>
      <c r="AJ1385" s="7">
        <v>0</v>
      </c>
      <c r="AK1385" s="29">
        <v>0</v>
      </c>
      <c r="AL1385" s="7">
        <v>0</v>
      </c>
      <c r="AM1385" s="105">
        <v>0</v>
      </c>
      <c r="AN1385" s="7">
        <v>0</v>
      </c>
      <c r="AO1385" s="11">
        <v>0</v>
      </c>
      <c r="AP1385" s="105">
        <v>0</v>
      </c>
      <c r="AQ1385" s="11">
        <v>0</v>
      </c>
      <c r="AR1385" s="11">
        <v>0</v>
      </c>
      <c r="AS1385" s="11">
        <v>0</v>
      </c>
      <c r="AT1385" s="11">
        <v>0</v>
      </c>
      <c r="AU1385" s="11">
        <v>0</v>
      </c>
      <c r="AV1385" s="11">
        <v>0</v>
      </c>
      <c r="AW1385" s="11">
        <v>0</v>
      </c>
      <c r="AX1385" s="11">
        <v>0</v>
      </c>
      <c r="AZ1385" s="11">
        <v>0</v>
      </c>
      <c r="BA1385" s="11">
        <v>0</v>
      </c>
    </row>
    <row r="1386" spans="1:53" hidden="1" x14ac:dyDescent="0.25">
      <c r="A1386">
        <v>9</v>
      </c>
      <c r="B1386" t="str">
        <f t="shared" si="157"/>
        <v>BCR-8914</v>
      </c>
      <c r="C1386" s="2" t="s">
        <v>319</v>
      </c>
      <c r="D1386" s="2" t="str">
        <f t="shared" si="158"/>
        <v>8</v>
      </c>
      <c r="E1386" s="2" t="str">
        <f t="shared" si="159"/>
        <v>89</v>
      </c>
      <c r="F1386" s="2" t="str">
        <f t="shared" si="160"/>
        <v>891</v>
      </c>
      <c r="G1386" s="1" t="s">
        <v>829</v>
      </c>
      <c r="H1386" s="7">
        <v>0</v>
      </c>
      <c r="I1386" s="7"/>
      <c r="J1386" s="7">
        <v>0</v>
      </c>
      <c r="K1386" s="7">
        <v>0</v>
      </c>
      <c r="L1386" s="7">
        <v>0</v>
      </c>
      <c r="M1386" s="7"/>
      <c r="N1386" s="7">
        <v>0</v>
      </c>
      <c r="O1386" s="7">
        <v>0</v>
      </c>
      <c r="P1386" s="7">
        <v>0</v>
      </c>
      <c r="Q1386" s="7"/>
      <c r="R1386" s="7">
        <v>0</v>
      </c>
      <c r="S1386" s="7">
        <v>0</v>
      </c>
      <c r="T1386" s="7">
        <v>0</v>
      </c>
      <c r="U1386" s="7"/>
      <c r="V1386" s="7">
        <v>0</v>
      </c>
      <c r="W1386" s="7">
        <v>0</v>
      </c>
      <c r="X1386" s="7">
        <v>0</v>
      </c>
      <c r="Y1386" s="7"/>
      <c r="Z1386" s="7">
        <v>0</v>
      </c>
      <c r="AA1386" s="7">
        <v>0</v>
      </c>
      <c r="AB1386" s="7">
        <v>0</v>
      </c>
      <c r="AC1386" s="7"/>
      <c r="AD1386" s="7">
        <v>0</v>
      </c>
      <c r="AE1386" s="7">
        <v>0</v>
      </c>
      <c r="AF1386" s="7">
        <v>0</v>
      </c>
      <c r="AG1386" s="29">
        <v>0</v>
      </c>
      <c r="AH1386" s="7">
        <v>0</v>
      </c>
      <c r="AI1386" s="7">
        <v>0</v>
      </c>
      <c r="AJ1386" s="7">
        <v>0</v>
      </c>
      <c r="AK1386" s="29">
        <v>0</v>
      </c>
      <c r="AL1386" s="7">
        <v>0</v>
      </c>
      <c r="AM1386" s="105">
        <v>0</v>
      </c>
      <c r="AN1386" s="7">
        <v>0</v>
      </c>
      <c r="AO1386" s="11">
        <v>0</v>
      </c>
      <c r="AP1386" s="105">
        <v>0</v>
      </c>
      <c r="AQ1386" s="11">
        <v>0</v>
      </c>
      <c r="AR1386" s="11">
        <v>0</v>
      </c>
      <c r="AS1386" s="11">
        <v>0</v>
      </c>
      <c r="AT1386" s="11">
        <v>0</v>
      </c>
      <c r="AU1386" s="11">
        <v>0</v>
      </c>
      <c r="AV1386" s="11">
        <v>0</v>
      </c>
      <c r="AW1386" s="11">
        <v>0</v>
      </c>
      <c r="AX1386" s="11">
        <v>0</v>
      </c>
      <c r="AZ1386" s="11">
        <v>0</v>
      </c>
      <c r="BA1386" s="11">
        <v>0</v>
      </c>
    </row>
    <row r="1387" spans="1:53" hidden="1" x14ac:dyDescent="0.25">
      <c r="A1387">
        <v>9</v>
      </c>
      <c r="B1387" t="str">
        <f t="shared" si="157"/>
        <v>BCR-8915</v>
      </c>
      <c r="C1387" s="2" t="s">
        <v>319</v>
      </c>
      <c r="D1387" s="2" t="str">
        <f t="shared" si="158"/>
        <v>8</v>
      </c>
      <c r="E1387" s="2" t="str">
        <f t="shared" si="159"/>
        <v>89</v>
      </c>
      <c r="F1387" s="2" t="str">
        <f t="shared" si="160"/>
        <v>891</v>
      </c>
      <c r="G1387" s="1" t="s">
        <v>830</v>
      </c>
      <c r="H1387" s="7">
        <v>0</v>
      </c>
      <c r="I1387" s="7"/>
      <c r="J1387" s="7">
        <v>0</v>
      </c>
      <c r="K1387" s="7">
        <v>0</v>
      </c>
      <c r="L1387" s="7">
        <v>0</v>
      </c>
      <c r="M1387" s="7"/>
      <c r="N1387" s="7">
        <v>0</v>
      </c>
      <c r="O1387" s="7">
        <v>0</v>
      </c>
      <c r="P1387" s="7">
        <v>0</v>
      </c>
      <c r="Q1387" s="7"/>
      <c r="R1387" s="7">
        <v>0</v>
      </c>
      <c r="S1387" s="7">
        <v>0</v>
      </c>
      <c r="T1387" s="7">
        <v>0</v>
      </c>
      <c r="U1387" s="7"/>
      <c r="V1387" s="7">
        <v>0</v>
      </c>
      <c r="W1387" s="7">
        <v>0</v>
      </c>
      <c r="X1387" s="7">
        <v>0</v>
      </c>
      <c r="Y1387" s="7"/>
      <c r="Z1387" s="7">
        <v>0</v>
      </c>
      <c r="AA1387" s="7">
        <v>0</v>
      </c>
      <c r="AB1387" s="7">
        <v>0</v>
      </c>
      <c r="AC1387" s="7"/>
      <c r="AD1387" s="7">
        <v>0</v>
      </c>
      <c r="AE1387" s="7">
        <v>0</v>
      </c>
      <c r="AF1387" s="7">
        <v>0</v>
      </c>
      <c r="AG1387" s="29">
        <v>0</v>
      </c>
      <c r="AH1387" s="7">
        <v>0</v>
      </c>
      <c r="AI1387" s="7">
        <v>0</v>
      </c>
      <c r="AJ1387" s="7">
        <v>0</v>
      </c>
      <c r="AK1387" s="29">
        <v>0</v>
      </c>
      <c r="AL1387" s="7">
        <v>0</v>
      </c>
      <c r="AM1387" s="105">
        <v>0</v>
      </c>
      <c r="AN1387" s="7">
        <v>0</v>
      </c>
      <c r="AO1387" s="11">
        <v>0</v>
      </c>
      <c r="AP1387" s="105">
        <v>0</v>
      </c>
      <c r="AQ1387" s="11">
        <v>0</v>
      </c>
      <c r="AR1387" s="11">
        <v>0</v>
      </c>
      <c r="AS1387" s="11">
        <v>0</v>
      </c>
      <c r="AT1387" s="11">
        <v>0</v>
      </c>
      <c r="AU1387" s="11">
        <v>0</v>
      </c>
      <c r="AV1387" s="11">
        <v>0</v>
      </c>
      <c r="AW1387" s="11">
        <v>0</v>
      </c>
      <c r="AX1387" s="11">
        <v>0</v>
      </c>
      <c r="AZ1387" s="11">
        <v>0</v>
      </c>
      <c r="BA1387" s="11">
        <v>0</v>
      </c>
    </row>
    <row r="1388" spans="1:53" hidden="1" x14ac:dyDescent="0.25">
      <c r="A1388">
        <v>9</v>
      </c>
      <c r="B1388" t="str">
        <f t="shared" si="157"/>
        <v>BCR-8916</v>
      </c>
      <c r="C1388" s="2" t="s">
        <v>319</v>
      </c>
      <c r="D1388" s="2" t="str">
        <f t="shared" si="158"/>
        <v>8</v>
      </c>
      <c r="E1388" s="2" t="str">
        <f t="shared" si="159"/>
        <v>89</v>
      </c>
      <c r="F1388" s="2" t="str">
        <f t="shared" si="160"/>
        <v>891</v>
      </c>
      <c r="G1388" s="1" t="s">
        <v>831</v>
      </c>
      <c r="H1388" s="7">
        <v>0</v>
      </c>
      <c r="I1388" s="7"/>
      <c r="J1388" s="7">
        <v>0</v>
      </c>
      <c r="K1388" s="7">
        <v>0</v>
      </c>
      <c r="L1388" s="7">
        <v>0</v>
      </c>
      <c r="M1388" s="7"/>
      <c r="N1388" s="7">
        <v>0</v>
      </c>
      <c r="O1388" s="7">
        <v>0</v>
      </c>
      <c r="P1388" s="7">
        <v>0</v>
      </c>
      <c r="Q1388" s="7"/>
      <c r="R1388" s="7">
        <v>0</v>
      </c>
      <c r="S1388" s="7">
        <v>0</v>
      </c>
      <c r="T1388" s="7">
        <v>0</v>
      </c>
      <c r="U1388" s="7"/>
      <c r="V1388" s="7">
        <v>0</v>
      </c>
      <c r="W1388" s="7">
        <v>0</v>
      </c>
      <c r="X1388" s="7">
        <v>0</v>
      </c>
      <c r="Y1388" s="7"/>
      <c r="Z1388" s="7">
        <v>0</v>
      </c>
      <c r="AA1388" s="7">
        <v>0</v>
      </c>
      <c r="AB1388" s="7">
        <v>0</v>
      </c>
      <c r="AC1388" s="7"/>
      <c r="AD1388" s="7">
        <v>0</v>
      </c>
      <c r="AE1388" s="7">
        <v>0</v>
      </c>
      <c r="AF1388" s="7">
        <v>0</v>
      </c>
      <c r="AG1388" s="29">
        <v>0</v>
      </c>
      <c r="AH1388" s="7">
        <v>0</v>
      </c>
      <c r="AI1388" s="7">
        <v>0</v>
      </c>
      <c r="AJ1388" s="7">
        <v>0</v>
      </c>
      <c r="AK1388" s="29">
        <v>0</v>
      </c>
      <c r="AL1388" s="7">
        <v>0</v>
      </c>
      <c r="AM1388" s="105">
        <v>0</v>
      </c>
      <c r="AN1388" s="7">
        <v>0</v>
      </c>
      <c r="AO1388" s="11">
        <v>0</v>
      </c>
      <c r="AP1388" s="105">
        <v>0</v>
      </c>
      <c r="AQ1388" s="11">
        <v>0</v>
      </c>
      <c r="AR1388" s="11">
        <v>0</v>
      </c>
      <c r="AS1388" s="11">
        <v>0</v>
      </c>
      <c r="AT1388" s="11">
        <v>0</v>
      </c>
      <c r="AU1388" s="11">
        <v>0</v>
      </c>
      <c r="AV1388" s="11">
        <v>0</v>
      </c>
      <c r="AW1388" s="11">
        <v>0</v>
      </c>
      <c r="AX1388" s="11">
        <v>0</v>
      </c>
      <c r="AZ1388" s="11">
        <v>0</v>
      </c>
      <c r="BA1388" s="11">
        <v>0</v>
      </c>
    </row>
    <row r="1389" spans="1:53" hidden="1" x14ac:dyDescent="0.25">
      <c r="A1389">
        <v>9</v>
      </c>
      <c r="B1389" t="str">
        <f t="shared" si="157"/>
        <v>BCR-8917</v>
      </c>
      <c r="C1389" s="2" t="s">
        <v>319</v>
      </c>
      <c r="D1389" s="2" t="str">
        <f t="shared" ref="D1389:D1420" si="161">LEFT($G1389,1)</f>
        <v>8</v>
      </c>
      <c r="E1389" s="2" t="str">
        <f t="shared" ref="E1389:E1420" si="162">LEFT($G1389,2)</f>
        <v>89</v>
      </c>
      <c r="F1389" s="2" t="str">
        <f t="shared" ref="F1389:F1420" si="163">LEFT($G1389,3)</f>
        <v>891</v>
      </c>
      <c r="G1389" s="1" t="s">
        <v>832</v>
      </c>
      <c r="H1389" s="7">
        <v>0</v>
      </c>
      <c r="I1389" s="7"/>
      <c r="J1389" s="7">
        <v>0</v>
      </c>
      <c r="K1389" s="7">
        <v>0</v>
      </c>
      <c r="L1389" s="7">
        <v>0</v>
      </c>
      <c r="M1389" s="7"/>
      <c r="N1389" s="7">
        <v>0</v>
      </c>
      <c r="O1389" s="7">
        <v>0</v>
      </c>
      <c r="P1389" s="7">
        <v>0</v>
      </c>
      <c r="Q1389" s="7"/>
      <c r="R1389" s="7">
        <v>0</v>
      </c>
      <c r="S1389" s="7">
        <v>0</v>
      </c>
      <c r="T1389" s="7">
        <v>0</v>
      </c>
      <c r="U1389" s="7"/>
      <c r="V1389" s="7">
        <v>0</v>
      </c>
      <c r="W1389" s="7">
        <v>0</v>
      </c>
      <c r="X1389" s="7">
        <v>0</v>
      </c>
      <c r="Y1389" s="7"/>
      <c r="Z1389" s="7">
        <v>0</v>
      </c>
      <c r="AA1389" s="7">
        <v>0</v>
      </c>
      <c r="AB1389" s="7">
        <v>0</v>
      </c>
      <c r="AC1389" s="7"/>
      <c r="AD1389" s="7">
        <v>0</v>
      </c>
      <c r="AE1389" s="7">
        <v>0</v>
      </c>
      <c r="AF1389" s="7">
        <v>0</v>
      </c>
      <c r="AG1389" s="29">
        <v>0</v>
      </c>
      <c r="AH1389" s="7">
        <v>0</v>
      </c>
      <c r="AI1389" s="7">
        <v>0</v>
      </c>
      <c r="AJ1389" s="7">
        <v>0</v>
      </c>
      <c r="AK1389" s="29">
        <v>0</v>
      </c>
      <c r="AL1389" s="7">
        <v>0</v>
      </c>
      <c r="AM1389" s="105">
        <v>0</v>
      </c>
      <c r="AN1389" s="7">
        <v>0</v>
      </c>
      <c r="AO1389" s="11">
        <v>0</v>
      </c>
      <c r="AP1389" s="105">
        <v>0</v>
      </c>
      <c r="AQ1389" s="11">
        <v>0</v>
      </c>
      <c r="AR1389" s="11">
        <v>0</v>
      </c>
      <c r="AS1389" s="11">
        <v>0</v>
      </c>
      <c r="AT1389" s="11">
        <v>0</v>
      </c>
      <c r="AU1389" s="11">
        <v>0</v>
      </c>
      <c r="AV1389" s="11">
        <v>0</v>
      </c>
      <c r="AW1389" s="11">
        <v>0</v>
      </c>
      <c r="AX1389" s="11">
        <v>0</v>
      </c>
      <c r="AZ1389" s="11">
        <v>0</v>
      </c>
      <c r="BA1389" s="11">
        <v>0</v>
      </c>
    </row>
    <row r="1390" spans="1:53" hidden="1" x14ac:dyDescent="0.25">
      <c r="A1390">
        <v>9</v>
      </c>
      <c r="B1390" t="str">
        <f t="shared" si="157"/>
        <v>BCR-8920</v>
      </c>
      <c r="C1390" s="2" t="s">
        <v>319</v>
      </c>
      <c r="D1390" s="2" t="str">
        <f t="shared" si="161"/>
        <v>8</v>
      </c>
      <c r="E1390" s="2" t="str">
        <f t="shared" si="162"/>
        <v>89</v>
      </c>
      <c r="F1390" s="2" t="str">
        <f t="shared" si="163"/>
        <v>892</v>
      </c>
      <c r="G1390" s="1" t="s">
        <v>833</v>
      </c>
      <c r="H1390" s="7">
        <v>0</v>
      </c>
      <c r="I1390" s="7"/>
      <c r="J1390" s="7">
        <v>0</v>
      </c>
      <c r="K1390" s="7">
        <v>0</v>
      </c>
      <c r="L1390" s="7">
        <v>0</v>
      </c>
      <c r="M1390" s="7"/>
      <c r="N1390" s="7">
        <v>0</v>
      </c>
      <c r="O1390" s="7">
        <v>0</v>
      </c>
      <c r="P1390" s="7">
        <v>0</v>
      </c>
      <c r="Q1390" s="7"/>
      <c r="R1390" s="7">
        <v>0</v>
      </c>
      <c r="S1390" s="7">
        <v>0</v>
      </c>
      <c r="T1390" s="7">
        <v>0</v>
      </c>
      <c r="U1390" s="7"/>
      <c r="V1390" s="7">
        <v>0</v>
      </c>
      <c r="W1390" s="7">
        <v>0</v>
      </c>
      <c r="X1390" s="7">
        <v>0</v>
      </c>
      <c r="Y1390" s="7"/>
      <c r="Z1390" s="7">
        <v>0</v>
      </c>
      <c r="AA1390" s="7">
        <v>0</v>
      </c>
      <c r="AB1390" s="7">
        <v>0</v>
      </c>
      <c r="AC1390" s="7"/>
      <c r="AD1390" s="7">
        <v>0</v>
      </c>
      <c r="AE1390" s="7">
        <v>0</v>
      </c>
      <c r="AF1390" s="7">
        <v>0</v>
      </c>
      <c r="AG1390" s="29">
        <v>0</v>
      </c>
      <c r="AH1390" s="7">
        <v>0</v>
      </c>
      <c r="AI1390" s="7">
        <v>0</v>
      </c>
      <c r="AJ1390" s="7">
        <v>0</v>
      </c>
      <c r="AK1390" s="29">
        <v>0</v>
      </c>
      <c r="AL1390" s="7">
        <v>0</v>
      </c>
      <c r="AM1390" s="105">
        <v>0</v>
      </c>
      <c r="AN1390" s="7">
        <v>0</v>
      </c>
      <c r="AO1390" s="11">
        <v>0</v>
      </c>
      <c r="AP1390" s="105">
        <v>0</v>
      </c>
      <c r="AQ1390" s="11">
        <v>0</v>
      </c>
      <c r="AR1390" s="11">
        <v>0</v>
      </c>
      <c r="AS1390" s="11">
        <v>0</v>
      </c>
      <c r="AT1390" s="11">
        <v>0</v>
      </c>
      <c r="AU1390" s="11">
        <v>0</v>
      </c>
      <c r="AV1390" s="11">
        <v>0</v>
      </c>
      <c r="AW1390" s="11">
        <v>0</v>
      </c>
      <c r="AX1390" s="11">
        <v>0</v>
      </c>
      <c r="AZ1390" s="11">
        <v>0</v>
      </c>
      <c r="BA1390" s="11">
        <v>0</v>
      </c>
    </row>
    <row r="1391" spans="1:53" hidden="1" x14ac:dyDescent="0.25">
      <c r="A1391">
        <v>9</v>
      </c>
      <c r="B1391" t="str">
        <f t="shared" si="157"/>
        <v>BCR-8931</v>
      </c>
      <c r="C1391" s="2" t="s">
        <v>319</v>
      </c>
      <c r="D1391" s="2" t="str">
        <f t="shared" si="161"/>
        <v>8</v>
      </c>
      <c r="E1391" s="2" t="str">
        <f t="shared" si="162"/>
        <v>89</v>
      </c>
      <c r="F1391" s="2" t="str">
        <f t="shared" si="163"/>
        <v>893</v>
      </c>
      <c r="G1391" s="1" t="s">
        <v>834</v>
      </c>
      <c r="H1391" s="7">
        <v>0</v>
      </c>
      <c r="I1391" s="7"/>
      <c r="J1391" s="7">
        <v>0</v>
      </c>
      <c r="K1391" s="7">
        <v>0</v>
      </c>
      <c r="L1391" s="7">
        <v>0</v>
      </c>
      <c r="M1391" s="7"/>
      <c r="N1391" s="7">
        <v>0</v>
      </c>
      <c r="O1391" s="7">
        <v>0</v>
      </c>
      <c r="P1391" s="7">
        <v>0</v>
      </c>
      <c r="Q1391" s="7"/>
      <c r="R1391" s="7">
        <v>0</v>
      </c>
      <c r="S1391" s="7">
        <v>0</v>
      </c>
      <c r="T1391" s="7">
        <v>0</v>
      </c>
      <c r="U1391" s="7"/>
      <c r="V1391" s="7">
        <v>0</v>
      </c>
      <c r="W1391" s="7">
        <v>0</v>
      </c>
      <c r="X1391" s="7">
        <v>0</v>
      </c>
      <c r="Y1391" s="7"/>
      <c r="Z1391" s="7">
        <v>0</v>
      </c>
      <c r="AA1391" s="7">
        <v>0</v>
      </c>
      <c r="AB1391" s="7">
        <v>0</v>
      </c>
      <c r="AC1391" s="7"/>
      <c r="AD1391" s="7">
        <v>0</v>
      </c>
      <c r="AE1391" s="7">
        <v>0</v>
      </c>
      <c r="AF1391" s="7">
        <v>0</v>
      </c>
      <c r="AG1391" s="29">
        <v>0</v>
      </c>
      <c r="AH1391" s="7">
        <v>0</v>
      </c>
      <c r="AI1391" s="7">
        <v>0</v>
      </c>
      <c r="AJ1391" s="7">
        <v>0</v>
      </c>
      <c r="AK1391" s="29">
        <v>0</v>
      </c>
      <c r="AL1391" s="7">
        <v>0</v>
      </c>
      <c r="AM1391" s="105">
        <v>0</v>
      </c>
      <c r="AN1391" s="7">
        <v>0</v>
      </c>
      <c r="AO1391" s="11">
        <v>0</v>
      </c>
      <c r="AP1391" s="105">
        <v>0</v>
      </c>
      <c r="AQ1391" s="11">
        <v>0</v>
      </c>
      <c r="AR1391" s="11">
        <v>0</v>
      </c>
      <c r="AS1391" s="11">
        <v>0</v>
      </c>
      <c r="AT1391" s="11">
        <v>0</v>
      </c>
      <c r="AU1391" s="11">
        <v>0</v>
      </c>
      <c r="AV1391" s="11">
        <v>0</v>
      </c>
      <c r="AW1391" s="11">
        <v>0</v>
      </c>
      <c r="AX1391" s="11">
        <v>0</v>
      </c>
      <c r="AZ1391" s="11">
        <v>0</v>
      </c>
      <c r="BA1391" s="11">
        <v>0</v>
      </c>
    </row>
    <row r="1392" spans="1:53" hidden="1" x14ac:dyDescent="0.25">
      <c r="A1392">
        <v>9</v>
      </c>
      <c r="B1392" t="str">
        <f t="shared" si="157"/>
        <v>BCR-8932</v>
      </c>
      <c r="C1392" s="2" t="s">
        <v>319</v>
      </c>
      <c r="D1392" s="2" t="str">
        <f t="shared" si="161"/>
        <v>8</v>
      </c>
      <c r="E1392" s="2" t="str">
        <f t="shared" si="162"/>
        <v>89</v>
      </c>
      <c r="F1392" s="2" t="str">
        <f t="shared" si="163"/>
        <v>893</v>
      </c>
      <c r="G1392" s="1" t="s">
        <v>835</v>
      </c>
      <c r="H1392" s="7">
        <v>266083</v>
      </c>
      <c r="I1392" s="7"/>
      <c r="J1392" s="7">
        <v>70881.243289999999</v>
      </c>
      <c r="K1392" s="7">
        <v>70881.243289999999</v>
      </c>
      <c r="L1392" s="7">
        <v>267275</v>
      </c>
      <c r="M1392" s="7"/>
      <c r="N1392" s="7">
        <v>68428.521929999988</v>
      </c>
      <c r="O1392" s="7">
        <v>68282.694789999994</v>
      </c>
      <c r="P1392" s="7">
        <v>268411</v>
      </c>
      <c r="Q1392" s="7"/>
      <c r="R1392" s="7">
        <v>80295.332999999999</v>
      </c>
      <c r="S1392" s="7">
        <v>80366.843540000002</v>
      </c>
      <c r="T1392" s="7">
        <v>319389</v>
      </c>
      <c r="U1392" s="7"/>
      <c r="V1392" s="7">
        <v>117311.81159</v>
      </c>
      <c r="W1392" s="7">
        <v>118312.96464999999</v>
      </c>
      <c r="X1392" s="7">
        <v>320255</v>
      </c>
      <c r="Y1392" s="7"/>
      <c r="Z1392" s="7">
        <v>164014.77595000001</v>
      </c>
      <c r="AA1392" s="7">
        <v>164037.93708</v>
      </c>
      <c r="AB1392" s="7">
        <v>323820</v>
      </c>
      <c r="AC1392" s="7"/>
      <c r="AD1392" s="7">
        <v>203699.91365999999</v>
      </c>
      <c r="AE1392" s="7">
        <v>205068.82248</v>
      </c>
      <c r="AF1392" s="7">
        <v>425995</v>
      </c>
      <c r="AG1392" s="29">
        <v>256928.10200000001</v>
      </c>
      <c r="AH1392" s="7">
        <v>256928.10200000001</v>
      </c>
      <c r="AI1392" s="7">
        <v>256189.86085999999</v>
      </c>
      <c r="AJ1392" s="7">
        <v>517301</v>
      </c>
      <c r="AK1392" s="29">
        <v>312679.97233999998</v>
      </c>
      <c r="AL1392" s="7">
        <v>312679.97233999998</v>
      </c>
      <c r="AM1392" s="105">
        <v>312703.43563000002</v>
      </c>
      <c r="AN1392" s="7">
        <v>618690</v>
      </c>
      <c r="AO1392" s="11">
        <v>228588.41334</v>
      </c>
      <c r="AP1392" s="105">
        <v>228588.41334</v>
      </c>
      <c r="AQ1392" s="11">
        <v>230380.50007999997</v>
      </c>
      <c r="AR1392" s="11">
        <v>619838</v>
      </c>
      <c r="AS1392" s="11">
        <v>247049.54196999999</v>
      </c>
      <c r="AT1392" s="11">
        <v>244727.35952</v>
      </c>
      <c r="AU1392" s="11">
        <v>244727.35952</v>
      </c>
      <c r="AV1392" s="11">
        <v>621327</v>
      </c>
      <c r="AW1392" s="11">
        <v>241929.88546000002</v>
      </c>
      <c r="AX1392" s="11">
        <v>241929.88546000002</v>
      </c>
      <c r="AZ1392" s="11">
        <v>623671</v>
      </c>
      <c r="BA1392" s="11">
        <v>386089.92266000004</v>
      </c>
    </row>
    <row r="1393" spans="1:53" hidden="1" x14ac:dyDescent="0.25">
      <c r="A1393">
        <v>9</v>
      </c>
      <c r="B1393" t="str">
        <f t="shared" si="157"/>
        <v>BCR-8933</v>
      </c>
      <c r="C1393" s="2" t="s">
        <v>319</v>
      </c>
      <c r="D1393" s="2" t="str">
        <f t="shared" si="161"/>
        <v>8</v>
      </c>
      <c r="E1393" s="2" t="str">
        <f t="shared" si="162"/>
        <v>89</v>
      </c>
      <c r="F1393" s="2" t="str">
        <f t="shared" si="163"/>
        <v>893</v>
      </c>
      <c r="G1393" s="1" t="s">
        <v>988</v>
      </c>
      <c r="H1393" s="7">
        <v>0</v>
      </c>
      <c r="I1393" s="7"/>
      <c r="J1393" s="7">
        <v>0</v>
      </c>
      <c r="K1393" s="7">
        <v>0</v>
      </c>
      <c r="L1393" s="7">
        <v>0</v>
      </c>
      <c r="M1393" s="7"/>
      <c r="N1393" s="7">
        <v>0</v>
      </c>
      <c r="O1393" s="7">
        <v>0</v>
      </c>
      <c r="P1393" s="7">
        <v>0</v>
      </c>
      <c r="Q1393" s="7"/>
      <c r="R1393" s="7">
        <v>0</v>
      </c>
      <c r="S1393" s="7">
        <v>0</v>
      </c>
      <c r="T1393" s="7">
        <v>0</v>
      </c>
      <c r="U1393" s="7"/>
      <c r="V1393" s="7">
        <v>0</v>
      </c>
      <c r="W1393" s="7">
        <v>0</v>
      </c>
      <c r="X1393" s="7">
        <v>0</v>
      </c>
      <c r="Y1393" s="7"/>
      <c r="Z1393" s="7">
        <v>0</v>
      </c>
      <c r="AA1393" s="7">
        <v>0</v>
      </c>
      <c r="AB1393" s="7">
        <v>0</v>
      </c>
      <c r="AC1393" s="7"/>
      <c r="AD1393" s="7">
        <v>0</v>
      </c>
      <c r="AE1393" s="7">
        <v>0</v>
      </c>
      <c r="AF1393" s="7">
        <v>0</v>
      </c>
      <c r="AG1393" s="29">
        <v>0</v>
      </c>
      <c r="AH1393" s="7">
        <v>0</v>
      </c>
      <c r="AI1393" s="7">
        <v>0</v>
      </c>
      <c r="AJ1393" s="7">
        <v>0</v>
      </c>
      <c r="AK1393" s="29">
        <v>0</v>
      </c>
      <c r="AL1393" s="7">
        <v>0</v>
      </c>
      <c r="AM1393" s="105">
        <v>0</v>
      </c>
      <c r="AN1393" s="7">
        <v>0</v>
      </c>
      <c r="AO1393" s="11">
        <v>0</v>
      </c>
      <c r="AP1393" s="105">
        <v>0</v>
      </c>
      <c r="AQ1393" s="11">
        <v>0</v>
      </c>
      <c r="AR1393" s="11">
        <v>0</v>
      </c>
      <c r="AS1393" s="11">
        <v>0</v>
      </c>
      <c r="AT1393" s="11">
        <v>0</v>
      </c>
      <c r="AU1393" s="11"/>
      <c r="AV1393" s="11">
        <v>0</v>
      </c>
      <c r="AW1393" s="11">
        <v>0</v>
      </c>
      <c r="AX1393" s="11"/>
      <c r="AZ1393" s="11"/>
      <c r="BA1393" s="11"/>
    </row>
    <row r="1394" spans="1:53" hidden="1" x14ac:dyDescent="0.25">
      <c r="A1394">
        <v>9</v>
      </c>
      <c r="B1394" t="str">
        <f t="shared" si="157"/>
        <v>BCR-8934</v>
      </c>
      <c r="C1394" s="2" t="s">
        <v>319</v>
      </c>
      <c r="D1394" s="2" t="str">
        <f t="shared" si="161"/>
        <v>8</v>
      </c>
      <c r="E1394" s="2" t="str">
        <f t="shared" si="162"/>
        <v>89</v>
      </c>
      <c r="F1394" s="2" t="str">
        <f t="shared" si="163"/>
        <v>893</v>
      </c>
      <c r="G1394" s="1" t="s">
        <v>836</v>
      </c>
      <c r="H1394" s="7">
        <v>0</v>
      </c>
      <c r="I1394" s="7"/>
      <c r="J1394" s="7">
        <v>0</v>
      </c>
      <c r="K1394" s="7">
        <v>0</v>
      </c>
      <c r="L1394" s="7">
        <v>0</v>
      </c>
      <c r="M1394" s="7"/>
      <c r="N1394" s="7">
        <v>0</v>
      </c>
      <c r="O1394" s="7">
        <v>0</v>
      </c>
      <c r="P1394" s="7">
        <v>0</v>
      </c>
      <c r="Q1394" s="7"/>
      <c r="R1394" s="7">
        <v>0</v>
      </c>
      <c r="S1394" s="7">
        <v>0</v>
      </c>
      <c r="T1394" s="7">
        <v>0</v>
      </c>
      <c r="U1394" s="7"/>
      <c r="V1394" s="7">
        <v>0</v>
      </c>
      <c r="W1394" s="7">
        <v>0</v>
      </c>
      <c r="X1394" s="7">
        <v>0</v>
      </c>
      <c r="Y1394" s="7"/>
      <c r="Z1394" s="7">
        <v>0</v>
      </c>
      <c r="AA1394" s="7">
        <v>0</v>
      </c>
      <c r="AB1394" s="7">
        <v>0</v>
      </c>
      <c r="AC1394" s="7"/>
      <c r="AD1394" s="7">
        <v>0</v>
      </c>
      <c r="AE1394" s="7">
        <v>0</v>
      </c>
      <c r="AF1394" s="7">
        <v>0</v>
      </c>
      <c r="AG1394" s="29">
        <v>0</v>
      </c>
      <c r="AH1394" s="7">
        <v>0</v>
      </c>
      <c r="AI1394" s="7">
        <v>0</v>
      </c>
      <c r="AJ1394" s="7">
        <v>0</v>
      </c>
      <c r="AK1394" s="29">
        <v>0</v>
      </c>
      <c r="AL1394" s="7">
        <v>0</v>
      </c>
      <c r="AM1394" s="105">
        <v>0</v>
      </c>
      <c r="AN1394" s="7">
        <v>0</v>
      </c>
      <c r="AO1394" s="11">
        <v>0</v>
      </c>
      <c r="AP1394" s="105">
        <v>0</v>
      </c>
      <c r="AQ1394" s="11">
        <v>0</v>
      </c>
      <c r="AR1394" s="11">
        <v>0</v>
      </c>
      <c r="AS1394" s="11">
        <v>0</v>
      </c>
      <c r="AT1394" s="11">
        <v>0</v>
      </c>
      <c r="AU1394" s="11">
        <v>0</v>
      </c>
      <c r="AV1394" s="11">
        <v>0</v>
      </c>
      <c r="AW1394" s="11">
        <v>0</v>
      </c>
      <c r="AX1394" s="11">
        <v>0</v>
      </c>
      <c r="AZ1394" s="11">
        <v>0</v>
      </c>
      <c r="BA1394" s="11">
        <v>0</v>
      </c>
    </row>
    <row r="1395" spans="1:53" hidden="1" x14ac:dyDescent="0.25">
      <c r="A1395">
        <v>9</v>
      </c>
      <c r="B1395" t="str">
        <f t="shared" si="157"/>
        <v>BCR-8935</v>
      </c>
      <c r="C1395" s="2" t="s">
        <v>319</v>
      </c>
      <c r="D1395" s="2" t="str">
        <f t="shared" si="161"/>
        <v>8</v>
      </c>
      <c r="E1395" s="2" t="str">
        <f t="shared" si="162"/>
        <v>89</v>
      </c>
      <c r="F1395" s="2" t="str">
        <f t="shared" si="163"/>
        <v>893</v>
      </c>
      <c r="G1395" s="1" t="s">
        <v>837</v>
      </c>
      <c r="H1395" s="7">
        <v>0</v>
      </c>
      <c r="I1395" s="7"/>
      <c r="J1395" s="7">
        <v>0</v>
      </c>
      <c r="K1395" s="7">
        <v>0</v>
      </c>
      <c r="L1395" s="7">
        <v>0</v>
      </c>
      <c r="M1395" s="7"/>
      <c r="N1395" s="7">
        <v>0</v>
      </c>
      <c r="O1395" s="7">
        <v>0</v>
      </c>
      <c r="P1395" s="7">
        <v>0</v>
      </c>
      <c r="Q1395" s="7"/>
      <c r="R1395" s="7">
        <v>0</v>
      </c>
      <c r="S1395" s="7">
        <v>0</v>
      </c>
      <c r="T1395" s="7">
        <v>0</v>
      </c>
      <c r="U1395" s="7"/>
      <c r="V1395" s="7">
        <v>0</v>
      </c>
      <c r="W1395" s="7">
        <v>0</v>
      </c>
      <c r="X1395" s="7">
        <v>0</v>
      </c>
      <c r="Y1395" s="7"/>
      <c r="Z1395" s="7">
        <v>0</v>
      </c>
      <c r="AA1395" s="7">
        <v>0</v>
      </c>
      <c r="AB1395" s="7">
        <v>0</v>
      </c>
      <c r="AC1395" s="7"/>
      <c r="AD1395" s="7">
        <v>8.1407500000000006</v>
      </c>
      <c r="AE1395" s="7">
        <v>8.1407500000000006</v>
      </c>
      <c r="AF1395" s="7">
        <v>0</v>
      </c>
      <c r="AG1395" s="29">
        <v>0</v>
      </c>
      <c r="AH1395" s="7">
        <v>0</v>
      </c>
      <c r="AI1395" s="7">
        <v>0</v>
      </c>
      <c r="AJ1395" s="7">
        <v>0</v>
      </c>
      <c r="AK1395" s="29">
        <v>0</v>
      </c>
      <c r="AL1395" s="7">
        <v>0</v>
      </c>
      <c r="AM1395" s="105">
        <v>0</v>
      </c>
      <c r="AN1395" s="7">
        <v>8</v>
      </c>
      <c r="AO1395" s="11">
        <v>0</v>
      </c>
      <c r="AP1395" s="105">
        <v>0</v>
      </c>
      <c r="AQ1395" s="11">
        <v>0</v>
      </c>
      <c r="AR1395" s="11">
        <v>8</v>
      </c>
      <c r="AS1395" s="11">
        <v>217.06111999999999</v>
      </c>
      <c r="AT1395" s="11">
        <v>217.06111999999999</v>
      </c>
      <c r="AU1395" s="11">
        <v>217.06111999999999</v>
      </c>
      <c r="AV1395" s="11">
        <v>8</v>
      </c>
      <c r="AW1395" s="11">
        <v>0</v>
      </c>
      <c r="AX1395" s="11">
        <v>0</v>
      </c>
      <c r="AZ1395" s="11">
        <v>8</v>
      </c>
      <c r="BA1395" s="11">
        <v>0</v>
      </c>
    </row>
    <row r="1396" spans="1:53" hidden="1" x14ac:dyDescent="0.25">
      <c r="A1396">
        <v>9</v>
      </c>
      <c r="B1396" t="str">
        <f t="shared" si="157"/>
        <v>BCR-8940</v>
      </c>
      <c r="C1396" s="2" t="s">
        <v>319</v>
      </c>
      <c r="D1396" s="2" t="str">
        <f t="shared" si="161"/>
        <v>8</v>
      </c>
      <c r="E1396" s="2" t="str">
        <f t="shared" si="162"/>
        <v>89</v>
      </c>
      <c r="F1396" s="2" t="str">
        <f t="shared" si="163"/>
        <v>894</v>
      </c>
      <c r="G1396" s="1" t="s">
        <v>838</v>
      </c>
      <c r="H1396" s="7">
        <v>0</v>
      </c>
      <c r="I1396" s="7"/>
      <c r="J1396" s="7">
        <v>0</v>
      </c>
      <c r="K1396" s="7">
        <v>0</v>
      </c>
      <c r="L1396" s="7">
        <v>0</v>
      </c>
      <c r="M1396" s="7"/>
      <c r="N1396" s="7">
        <v>0</v>
      </c>
      <c r="O1396" s="7">
        <v>0</v>
      </c>
      <c r="P1396" s="7">
        <v>0</v>
      </c>
      <c r="Q1396" s="7"/>
      <c r="R1396" s="7">
        <v>0</v>
      </c>
      <c r="S1396" s="7">
        <v>0</v>
      </c>
      <c r="T1396" s="7">
        <v>0</v>
      </c>
      <c r="U1396" s="7"/>
      <c r="V1396" s="7">
        <v>0</v>
      </c>
      <c r="W1396" s="7">
        <v>0</v>
      </c>
      <c r="X1396" s="7">
        <v>0</v>
      </c>
      <c r="Y1396" s="7"/>
      <c r="Z1396" s="7">
        <v>0</v>
      </c>
      <c r="AA1396" s="7">
        <v>0</v>
      </c>
      <c r="AB1396" s="7">
        <v>0</v>
      </c>
      <c r="AC1396" s="7"/>
      <c r="AD1396" s="7">
        <v>0</v>
      </c>
      <c r="AE1396" s="7">
        <v>0</v>
      </c>
      <c r="AF1396" s="7">
        <v>0</v>
      </c>
      <c r="AG1396" s="29">
        <v>0</v>
      </c>
      <c r="AH1396" s="7">
        <v>0</v>
      </c>
      <c r="AI1396" s="7">
        <v>0</v>
      </c>
      <c r="AJ1396" s="7">
        <v>0</v>
      </c>
      <c r="AK1396" s="29">
        <v>0</v>
      </c>
      <c r="AL1396" s="7">
        <v>0</v>
      </c>
      <c r="AM1396" s="105">
        <v>0</v>
      </c>
      <c r="AN1396" s="7">
        <v>0</v>
      </c>
      <c r="AO1396" s="11">
        <v>0</v>
      </c>
      <c r="AP1396" s="105">
        <v>0</v>
      </c>
      <c r="AQ1396" s="11">
        <v>0</v>
      </c>
      <c r="AR1396" s="11">
        <v>0</v>
      </c>
      <c r="AS1396" s="11">
        <v>0</v>
      </c>
      <c r="AT1396" s="11">
        <v>0</v>
      </c>
      <c r="AU1396" s="11">
        <v>0</v>
      </c>
      <c r="AV1396" s="11">
        <v>0</v>
      </c>
      <c r="AW1396" s="11">
        <v>0</v>
      </c>
      <c r="AX1396" s="11">
        <v>0</v>
      </c>
      <c r="AZ1396" s="11">
        <v>0</v>
      </c>
      <c r="BA1396" s="11">
        <v>0</v>
      </c>
    </row>
    <row r="1397" spans="1:53" hidden="1" x14ac:dyDescent="0.25">
      <c r="A1397">
        <v>9</v>
      </c>
      <c r="B1397" t="str">
        <f t="shared" si="157"/>
        <v>BCR-8950</v>
      </c>
      <c r="C1397" s="2" t="s">
        <v>319</v>
      </c>
      <c r="D1397" s="2" t="str">
        <f t="shared" si="161"/>
        <v>8</v>
      </c>
      <c r="E1397" s="2" t="str">
        <f t="shared" si="162"/>
        <v>89</v>
      </c>
      <c r="F1397" s="2" t="str">
        <f t="shared" si="163"/>
        <v>895</v>
      </c>
      <c r="G1397" s="1" t="s">
        <v>839</v>
      </c>
      <c r="H1397" s="7">
        <v>0</v>
      </c>
      <c r="I1397" s="7"/>
      <c r="J1397" s="7">
        <v>0</v>
      </c>
      <c r="K1397" s="7">
        <v>0</v>
      </c>
      <c r="L1397" s="7">
        <v>0</v>
      </c>
      <c r="M1397" s="7"/>
      <c r="N1397" s="7">
        <v>0</v>
      </c>
      <c r="O1397" s="7">
        <v>0</v>
      </c>
      <c r="P1397" s="7">
        <v>0</v>
      </c>
      <c r="Q1397" s="7"/>
      <c r="R1397" s="7">
        <v>0</v>
      </c>
      <c r="S1397" s="7">
        <v>0</v>
      </c>
      <c r="T1397" s="7">
        <v>0</v>
      </c>
      <c r="U1397" s="7"/>
      <c r="V1397" s="7">
        <v>0</v>
      </c>
      <c r="W1397" s="7">
        <v>0</v>
      </c>
      <c r="X1397" s="7">
        <v>0</v>
      </c>
      <c r="Y1397" s="7"/>
      <c r="Z1397" s="7">
        <v>0</v>
      </c>
      <c r="AA1397" s="7">
        <v>0</v>
      </c>
      <c r="AB1397" s="7">
        <v>0</v>
      </c>
      <c r="AC1397" s="7"/>
      <c r="AD1397" s="7">
        <v>0</v>
      </c>
      <c r="AE1397" s="7">
        <v>0</v>
      </c>
      <c r="AF1397" s="7">
        <v>0</v>
      </c>
      <c r="AG1397" s="29">
        <v>0</v>
      </c>
      <c r="AH1397" s="7">
        <v>0</v>
      </c>
      <c r="AI1397" s="7">
        <v>0</v>
      </c>
      <c r="AJ1397" s="7">
        <v>0</v>
      </c>
      <c r="AK1397" s="29">
        <v>0</v>
      </c>
      <c r="AL1397" s="7">
        <v>0</v>
      </c>
      <c r="AM1397" s="105">
        <v>0</v>
      </c>
      <c r="AN1397" s="7">
        <v>0</v>
      </c>
      <c r="AO1397" s="11">
        <v>0</v>
      </c>
      <c r="AP1397" s="105">
        <v>0</v>
      </c>
      <c r="AQ1397" s="11">
        <v>0</v>
      </c>
      <c r="AR1397" s="11">
        <v>0</v>
      </c>
      <c r="AS1397" s="11">
        <v>0</v>
      </c>
      <c r="AT1397" s="11">
        <v>0</v>
      </c>
      <c r="AU1397" s="11">
        <v>0</v>
      </c>
      <c r="AV1397" s="11">
        <v>0</v>
      </c>
      <c r="AW1397" s="11">
        <v>0</v>
      </c>
      <c r="AX1397" s="11">
        <v>0</v>
      </c>
      <c r="AZ1397" s="11">
        <v>0</v>
      </c>
      <c r="BA1397" s="11">
        <v>0</v>
      </c>
    </row>
    <row r="1398" spans="1:53" hidden="1" x14ac:dyDescent="0.25">
      <c r="A1398">
        <v>9</v>
      </c>
      <c r="B1398" t="str">
        <f t="shared" si="157"/>
        <v>BCR-8961</v>
      </c>
      <c r="C1398" s="2" t="s">
        <v>319</v>
      </c>
      <c r="D1398" s="2" t="str">
        <f t="shared" si="161"/>
        <v>8</v>
      </c>
      <c r="E1398" s="2" t="str">
        <f t="shared" si="162"/>
        <v>89</v>
      </c>
      <c r="F1398" s="2" t="str">
        <f t="shared" si="163"/>
        <v>896</v>
      </c>
      <c r="G1398" s="1" t="s">
        <v>840</v>
      </c>
      <c r="H1398" s="7">
        <v>0</v>
      </c>
      <c r="I1398" s="7"/>
      <c r="J1398" s="7">
        <v>0</v>
      </c>
      <c r="K1398" s="7">
        <v>0</v>
      </c>
      <c r="L1398" s="7">
        <v>0</v>
      </c>
      <c r="M1398" s="7"/>
      <c r="N1398" s="7">
        <v>0</v>
      </c>
      <c r="O1398" s="7">
        <v>0</v>
      </c>
      <c r="P1398" s="7">
        <v>0</v>
      </c>
      <c r="Q1398" s="7"/>
      <c r="R1398" s="7">
        <v>0</v>
      </c>
      <c r="S1398" s="7">
        <v>0</v>
      </c>
      <c r="T1398" s="7">
        <v>0</v>
      </c>
      <c r="U1398" s="7"/>
      <c r="V1398" s="7">
        <v>0</v>
      </c>
      <c r="W1398" s="7">
        <v>0</v>
      </c>
      <c r="X1398" s="7">
        <v>0</v>
      </c>
      <c r="Y1398" s="7"/>
      <c r="Z1398" s="7">
        <v>0</v>
      </c>
      <c r="AA1398" s="7">
        <v>0</v>
      </c>
      <c r="AB1398" s="7">
        <v>0</v>
      </c>
      <c r="AC1398" s="7"/>
      <c r="AD1398" s="7">
        <v>0</v>
      </c>
      <c r="AE1398" s="7">
        <v>0</v>
      </c>
      <c r="AF1398" s="7">
        <v>0</v>
      </c>
      <c r="AG1398" s="29">
        <v>0</v>
      </c>
      <c r="AH1398" s="7">
        <v>0</v>
      </c>
      <c r="AI1398" s="7">
        <v>0</v>
      </c>
      <c r="AJ1398" s="7">
        <v>0</v>
      </c>
      <c r="AK1398" s="29">
        <v>0</v>
      </c>
      <c r="AL1398" s="7">
        <v>0</v>
      </c>
      <c r="AM1398" s="105">
        <v>0</v>
      </c>
      <c r="AN1398" s="7">
        <v>0</v>
      </c>
      <c r="AO1398" s="11">
        <v>0</v>
      </c>
      <c r="AP1398" s="105">
        <v>0</v>
      </c>
      <c r="AQ1398" s="11">
        <v>0</v>
      </c>
      <c r="AR1398" s="11">
        <v>0</v>
      </c>
      <c r="AS1398" s="11">
        <v>0</v>
      </c>
      <c r="AT1398" s="11">
        <v>0</v>
      </c>
      <c r="AU1398" s="11">
        <v>0</v>
      </c>
      <c r="AV1398" s="11">
        <v>0</v>
      </c>
      <c r="AW1398" s="11">
        <v>0</v>
      </c>
      <c r="AX1398" s="11">
        <v>0</v>
      </c>
      <c r="AZ1398" s="11">
        <v>0</v>
      </c>
      <c r="BA1398" s="11">
        <v>0</v>
      </c>
    </row>
    <row r="1399" spans="1:53" hidden="1" x14ac:dyDescent="0.25">
      <c r="A1399">
        <v>9</v>
      </c>
      <c r="B1399" t="str">
        <f t="shared" si="157"/>
        <v>BCR-8962</v>
      </c>
      <c r="C1399" s="2" t="s">
        <v>319</v>
      </c>
      <c r="D1399" s="2" t="str">
        <f t="shared" si="161"/>
        <v>8</v>
      </c>
      <c r="E1399" s="2" t="str">
        <f t="shared" si="162"/>
        <v>89</v>
      </c>
      <c r="F1399" s="2" t="str">
        <f t="shared" si="163"/>
        <v>896</v>
      </c>
      <c r="G1399" s="1" t="s">
        <v>841</v>
      </c>
      <c r="H1399" s="7">
        <v>0</v>
      </c>
      <c r="I1399" s="7"/>
      <c r="J1399" s="7">
        <v>0</v>
      </c>
      <c r="K1399" s="7">
        <v>0</v>
      </c>
      <c r="L1399" s="7">
        <v>0</v>
      </c>
      <c r="M1399" s="7"/>
      <c r="N1399" s="7">
        <v>0</v>
      </c>
      <c r="O1399" s="7">
        <v>0</v>
      </c>
      <c r="P1399" s="7">
        <v>0</v>
      </c>
      <c r="Q1399" s="7"/>
      <c r="R1399" s="7">
        <v>0</v>
      </c>
      <c r="S1399" s="7">
        <v>0</v>
      </c>
      <c r="T1399" s="7">
        <v>0</v>
      </c>
      <c r="U1399" s="7"/>
      <c r="V1399" s="7">
        <v>0</v>
      </c>
      <c r="W1399" s="7">
        <v>0</v>
      </c>
      <c r="X1399" s="7">
        <v>0</v>
      </c>
      <c r="Y1399" s="7"/>
      <c r="Z1399" s="7">
        <v>0</v>
      </c>
      <c r="AA1399" s="7">
        <v>0</v>
      </c>
      <c r="AB1399" s="7">
        <v>0</v>
      </c>
      <c r="AC1399" s="7"/>
      <c r="AD1399" s="7">
        <v>0</v>
      </c>
      <c r="AE1399" s="7">
        <v>0</v>
      </c>
      <c r="AF1399" s="7">
        <v>0</v>
      </c>
      <c r="AG1399" s="29">
        <v>0</v>
      </c>
      <c r="AH1399" s="7">
        <v>0</v>
      </c>
      <c r="AI1399" s="7">
        <v>0</v>
      </c>
      <c r="AJ1399" s="7">
        <v>0</v>
      </c>
      <c r="AK1399" s="29">
        <v>0</v>
      </c>
      <c r="AL1399" s="7">
        <v>0</v>
      </c>
      <c r="AM1399" s="105">
        <v>0</v>
      </c>
      <c r="AN1399" s="7">
        <v>0</v>
      </c>
      <c r="AO1399" s="11">
        <v>0</v>
      </c>
      <c r="AP1399" s="105">
        <v>0</v>
      </c>
      <c r="AQ1399" s="11">
        <v>0</v>
      </c>
      <c r="AR1399" s="11">
        <v>0</v>
      </c>
      <c r="AS1399" s="11">
        <v>0</v>
      </c>
      <c r="AT1399" s="11">
        <v>0</v>
      </c>
      <c r="AU1399" s="11">
        <v>0</v>
      </c>
      <c r="AV1399" s="11">
        <v>0</v>
      </c>
      <c r="AW1399" s="11">
        <v>0</v>
      </c>
      <c r="AX1399" s="11">
        <v>0</v>
      </c>
      <c r="AZ1399" s="11">
        <v>0</v>
      </c>
      <c r="BA1399" s="11">
        <v>0</v>
      </c>
    </row>
    <row r="1400" spans="1:53" hidden="1" x14ac:dyDescent="0.25">
      <c r="A1400">
        <v>9</v>
      </c>
      <c r="B1400" t="str">
        <f t="shared" si="157"/>
        <v>BCR-8963</v>
      </c>
      <c r="C1400" s="2" t="s">
        <v>319</v>
      </c>
      <c r="D1400" s="2" t="str">
        <f t="shared" si="161"/>
        <v>8</v>
      </c>
      <c r="E1400" s="2" t="str">
        <f t="shared" si="162"/>
        <v>89</v>
      </c>
      <c r="F1400" s="2" t="str">
        <f t="shared" si="163"/>
        <v>896</v>
      </c>
      <c r="G1400" s="1" t="s">
        <v>842</v>
      </c>
      <c r="H1400" s="7">
        <v>0</v>
      </c>
      <c r="I1400" s="7"/>
      <c r="J1400" s="7">
        <v>0</v>
      </c>
      <c r="K1400" s="7">
        <v>0</v>
      </c>
      <c r="L1400" s="7">
        <v>0</v>
      </c>
      <c r="M1400" s="7"/>
      <c r="N1400" s="7">
        <v>0</v>
      </c>
      <c r="O1400" s="7">
        <v>0</v>
      </c>
      <c r="P1400" s="7">
        <v>0</v>
      </c>
      <c r="Q1400" s="7"/>
      <c r="R1400" s="7">
        <v>0</v>
      </c>
      <c r="S1400" s="7">
        <v>0</v>
      </c>
      <c r="T1400" s="7">
        <v>0</v>
      </c>
      <c r="U1400" s="7"/>
      <c r="V1400" s="7">
        <v>0</v>
      </c>
      <c r="W1400" s="7">
        <v>0</v>
      </c>
      <c r="X1400" s="7">
        <v>0</v>
      </c>
      <c r="Y1400" s="7"/>
      <c r="Z1400" s="7">
        <v>0</v>
      </c>
      <c r="AA1400" s="7">
        <v>0</v>
      </c>
      <c r="AB1400" s="7">
        <v>0</v>
      </c>
      <c r="AC1400" s="7"/>
      <c r="AD1400" s="7">
        <v>0</v>
      </c>
      <c r="AE1400" s="7">
        <v>0</v>
      </c>
      <c r="AF1400" s="7">
        <v>0</v>
      </c>
      <c r="AG1400" s="29">
        <v>0</v>
      </c>
      <c r="AH1400" s="7">
        <v>0</v>
      </c>
      <c r="AI1400" s="7">
        <v>0</v>
      </c>
      <c r="AJ1400" s="7">
        <v>0</v>
      </c>
      <c r="AK1400" s="29">
        <v>0</v>
      </c>
      <c r="AL1400" s="7">
        <v>0</v>
      </c>
      <c r="AM1400" s="105">
        <v>0</v>
      </c>
      <c r="AN1400" s="7">
        <v>0</v>
      </c>
      <c r="AO1400" s="11">
        <v>0</v>
      </c>
      <c r="AP1400" s="105">
        <v>0</v>
      </c>
      <c r="AQ1400" s="11">
        <v>0</v>
      </c>
      <c r="AR1400" s="11">
        <v>0</v>
      </c>
      <c r="AS1400" s="11">
        <v>0</v>
      </c>
      <c r="AT1400" s="11">
        <v>0</v>
      </c>
      <c r="AU1400" s="11">
        <v>0</v>
      </c>
      <c r="AV1400" s="11">
        <v>0</v>
      </c>
      <c r="AW1400" s="11">
        <v>0</v>
      </c>
      <c r="AX1400" s="11">
        <v>0</v>
      </c>
      <c r="AZ1400" s="11">
        <v>0</v>
      </c>
      <c r="BA1400" s="11">
        <v>0</v>
      </c>
    </row>
    <row r="1401" spans="1:53" hidden="1" x14ac:dyDescent="0.25">
      <c r="A1401">
        <v>9</v>
      </c>
      <c r="B1401" t="str">
        <f t="shared" si="157"/>
        <v>BCR-8964</v>
      </c>
      <c r="C1401" s="2" t="s">
        <v>319</v>
      </c>
      <c r="D1401" s="2" t="str">
        <f t="shared" si="161"/>
        <v>8</v>
      </c>
      <c r="E1401" s="2" t="str">
        <f t="shared" si="162"/>
        <v>89</v>
      </c>
      <c r="F1401" s="2" t="str">
        <f t="shared" si="163"/>
        <v>896</v>
      </c>
      <c r="G1401" s="1" t="s">
        <v>843</v>
      </c>
      <c r="H1401" s="7">
        <v>0</v>
      </c>
      <c r="I1401" s="7"/>
      <c r="J1401" s="7">
        <v>0</v>
      </c>
      <c r="K1401" s="7">
        <v>0</v>
      </c>
      <c r="L1401" s="7">
        <v>0</v>
      </c>
      <c r="M1401" s="7"/>
      <c r="N1401" s="7">
        <v>0</v>
      </c>
      <c r="O1401" s="7">
        <v>0</v>
      </c>
      <c r="P1401" s="7">
        <v>0</v>
      </c>
      <c r="Q1401" s="7"/>
      <c r="R1401" s="7">
        <v>0</v>
      </c>
      <c r="S1401" s="7">
        <v>0</v>
      </c>
      <c r="T1401" s="7">
        <v>0</v>
      </c>
      <c r="U1401" s="7"/>
      <c r="V1401" s="7">
        <v>0</v>
      </c>
      <c r="W1401" s="7">
        <v>0</v>
      </c>
      <c r="X1401" s="7">
        <v>0</v>
      </c>
      <c r="Y1401" s="7"/>
      <c r="Z1401" s="7">
        <v>0</v>
      </c>
      <c r="AA1401" s="7">
        <v>0</v>
      </c>
      <c r="AB1401" s="7">
        <v>0</v>
      </c>
      <c r="AC1401" s="7"/>
      <c r="AD1401" s="7">
        <v>0</v>
      </c>
      <c r="AE1401" s="7">
        <v>0</v>
      </c>
      <c r="AF1401" s="7">
        <v>0</v>
      </c>
      <c r="AG1401" s="29">
        <v>0</v>
      </c>
      <c r="AH1401" s="7">
        <v>0</v>
      </c>
      <c r="AI1401" s="7">
        <v>0</v>
      </c>
      <c r="AJ1401" s="7">
        <v>0</v>
      </c>
      <c r="AK1401" s="29">
        <v>0</v>
      </c>
      <c r="AL1401" s="7">
        <v>0</v>
      </c>
      <c r="AM1401" s="105">
        <v>0</v>
      </c>
      <c r="AN1401" s="7">
        <v>0</v>
      </c>
      <c r="AO1401" s="11">
        <v>0</v>
      </c>
      <c r="AP1401" s="105">
        <v>0</v>
      </c>
      <c r="AQ1401" s="11">
        <v>0</v>
      </c>
      <c r="AR1401" s="11">
        <v>0</v>
      </c>
      <c r="AS1401" s="11">
        <v>0</v>
      </c>
      <c r="AT1401" s="11">
        <v>0</v>
      </c>
      <c r="AU1401" s="11">
        <v>0</v>
      </c>
      <c r="AV1401" s="11">
        <v>0</v>
      </c>
      <c r="AW1401" s="11">
        <v>0</v>
      </c>
      <c r="AX1401" s="11">
        <v>0</v>
      </c>
      <c r="AZ1401" s="11">
        <v>0</v>
      </c>
      <c r="BA1401" s="11">
        <v>0</v>
      </c>
    </row>
    <row r="1402" spans="1:53" hidden="1" x14ac:dyDescent="0.25">
      <c r="A1402">
        <v>9</v>
      </c>
      <c r="B1402" t="str">
        <f t="shared" si="157"/>
        <v>BCR-8965</v>
      </c>
      <c r="C1402" s="2" t="s">
        <v>319</v>
      </c>
      <c r="D1402" s="2" t="str">
        <f t="shared" si="161"/>
        <v>8</v>
      </c>
      <c r="E1402" s="2" t="str">
        <f t="shared" si="162"/>
        <v>89</v>
      </c>
      <c r="F1402" s="2" t="str">
        <f t="shared" si="163"/>
        <v>896</v>
      </c>
      <c r="G1402" s="1" t="s">
        <v>844</v>
      </c>
      <c r="H1402" s="7">
        <v>0</v>
      </c>
      <c r="I1402" s="7"/>
      <c r="J1402" s="7">
        <v>0</v>
      </c>
      <c r="K1402" s="7">
        <v>0</v>
      </c>
      <c r="L1402" s="7">
        <v>0</v>
      </c>
      <c r="M1402" s="7"/>
      <c r="N1402" s="7">
        <v>0</v>
      </c>
      <c r="O1402" s="7">
        <v>0</v>
      </c>
      <c r="P1402" s="7">
        <v>0</v>
      </c>
      <c r="Q1402" s="7"/>
      <c r="R1402" s="7">
        <v>0</v>
      </c>
      <c r="S1402" s="7">
        <v>0</v>
      </c>
      <c r="T1402" s="7">
        <v>0</v>
      </c>
      <c r="U1402" s="7"/>
      <c r="V1402" s="7">
        <v>0</v>
      </c>
      <c r="W1402" s="7">
        <v>0</v>
      </c>
      <c r="X1402" s="7">
        <v>0</v>
      </c>
      <c r="Y1402" s="7"/>
      <c r="Z1402" s="7">
        <v>0</v>
      </c>
      <c r="AA1402" s="7">
        <v>0</v>
      </c>
      <c r="AB1402" s="7">
        <v>0</v>
      </c>
      <c r="AC1402" s="7"/>
      <c r="AD1402" s="7">
        <v>0</v>
      </c>
      <c r="AE1402" s="7">
        <v>0</v>
      </c>
      <c r="AF1402" s="7">
        <v>0</v>
      </c>
      <c r="AG1402" s="29">
        <v>0</v>
      </c>
      <c r="AH1402" s="7">
        <v>0</v>
      </c>
      <c r="AI1402" s="7">
        <v>0</v>
      </c>
      <c r="AJ1402" s="7">
        <v>7000</v>
      </c>
      <c r="AK1402" s="29">
        <v>5000</v>
      </c>
      <c r="AL1402" s="7">
        <v>5000</v>
      </c>
      <c r="AM1402" s="105">
        <v>5000</v>
      </c>
      <c r="AN1402" s="7">
        <v>3000</v>
      </c>
      <c r="AO1402" s="11">
        <v>3000</v>
      </c>
      <c r="AP1402" s="105">
        <v>3000</v>
      </c>
      <c r="AQ1402" s="11">
        <v>3000</v>
      </c>
      <c r="AR1402" s="11">
        <v>0</v>
      </c>
      <c r="AS1402" s="11">
        <v>4781.8128799999995</v>
      </c>
      <c r="AT1402" s="11">
        <v>4781.8128799999995</v>
      </c>
      <c r="AU1402" s="11">
        <v>4781.8128799999995</v>
      </c>
      <c r="AV1402" s="11">
        <v>0</v>
      </c>
      <c r="AW1402" s="11">
        <v>0</v>
      </c>
      <c r="AX1402" s="11">
        <v>0</v>
      </c>
      <c r="AZ1402" s="11">
        <v>0</v>
      </c>
      <c r="BA1402" s="11">
        <v>0</v>
      </c>
    </row>
    <row r="1403" spans="1:53" hidden="1" x14ac:dyDescent="0.25">
      <c r="A1403">
        <v>9</v>
      </c>
      <c r="B1403" t="str">
        <f t="shared" si="157"/>
        <v>BCR-8971</v>
      </c>
      <c r="C1403" s="2" t="s">
        <v>319</v>
      </c>
      <c r="D1403" s="2" t="str">
        <f t="shared" si="161"/>
        <v>8</v>
      </c>
      <c r="E1403" s="2" t="str">
        <f t="shared" si="162"/>
        <v>89</v>
      </c>
      <c r="F1403" s="2" t="str">
        <f t="shared" si="163"/>
        <v>897</v>
      </c>
      <c r="G1403" s="1" t="s">
        <v>3550</v>
      </c>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29"/>
      <c r="AH1403" s="7"/>
      <c r="AI1403" s="7"/>
      <c r="AJ1403" s="7"/>
      <c r="AK1403" s="29"/>
      <c r="AL1403" s="7"/>
      <c r="AM1403" s="105"/>
      <c r="AN1403" s="7"/>
      <c r="AO1403" s="11"/>
      <c r="AP1403" s="105"/>
      <c r="AQ1403" s="11"/>
      <c r="AR1403" s="11"/>
      <c r="AS1403" s="11"/>
      <c r="AT1403" s="11"/>
      <c r="AU1403" s="11">
        <v>0</v>
      </c>
      <c r="AV1403" s="11">
        <v>0</v>
      </c>
      <c r="AW1403" s="11">
        <v>0</v>
      </c>
      <c r="AX1403" s="11">
        <v>0</v>
      </c>
      <c r="AZ1403" s="11">
        <v>0</v>
      </c>
      <c r="BA1403" s="11">
        <v>0</v>
      </c>
    </row>
    <row r="1404" spans="1:53" hidden="1" x14ac:dyDescent="0.25">
      <c r="A1404">
        <v>9</v>
      </c>
      <c r="B1404" t="str">
        <f t="shared" si="157"/>
        <v>BCR-8972</v>
      </c>
      <c r="C1404" s="2" t="s">
        <v>319</v>
      </c>
      <c r="D1404" s="2" t="str">
        <f t="shared" si="161"/>
        <v>8</v>
      </c>
      <c r="E1404" s="2" t="str">
        <f t="shared" si="162"/>
        <v>89</v>
      </c>
      <c r="F1404" s="2" t="str">
        <f t="shared" si="163"/>
        <v>897</v>
      </c>
      <c r="G1404" s="1" t="s">
        <v>3552</v>
      </c>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29"/>
      <c r="AH1404" s="7"/>
      <c r="AI1404" s="7"/>
      <c r="AJ1404" s="7"/>
      <c r="AK1404" s="29"/>
      <c r="AL1404" s="7"/>
      <c r="AM1404" s="105"/>
      <c r="AN1404" s="7"/>
      <c r="AO1404" s="11"/>
      <c r="AP1404" s="105"/>
      <c r="AQ1404" s="11"/>
      <c r="AR1404" s="11"/>
      <c r="AS1404" s="11"/>
      <c r="AT1404" s="11"/>
      <c r="AU1404" s="11">
        <v>0</v>
      </c>
      <c r="AV1404" s="11">
        <v>0</v>
      </c>
      <c r="AW1404" s="11">
        <v>0</v>
      </c>
      <c r="AX1404" s="11">
        <v>0</v>
      </c>
      <c r="AZ1404" s="11">
        <v>0</v>
      </c>
      <c r="BA1404" s="11">
        <v>0</v>
      </c>
    </row>
    <row r="1405" spans="1:53" hidden="1" x14ac:dyDescent="0.25">
      <c r="A1405">
        <v>9</v>
      </c>
      <c r="B1405" t="str">
        <f t="shared" si="157"/>
        <v>BCR-8973</v>
      </c>
      <c r="C1405" s="2" t="s">
        <v>319</v>
      </c>
      <c r="D1405" s="2" t="str">
        <f t="shared" si="161"/>
        <v>8</v>
      </c>
      <c r="E1405" s="2" t="str">
        <f t="shared" si="162"/>
        <v>89</v>
      </c>
      <c r="F1405" s="2" t="str">
        <f t="shared" si="163"/>
        <v>897</v>
      </c>
      <c r="G1405" s="1" t="s">
        <v>3551</v>
      </c>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29"/>
      <c r="AH1405" s="7"/>
      <c r="AI1405" s="7"/>
      <c r="AJ1405" s="7"/>
      <c r="AK1405" s="29"/>
      <c r="AL1405" s="7"/>
      <c r="AM1405" s="105"/>
      <c r="AN1405" s="7"/>
      <c r="AO1405" s="11"/>
      <c r="AP1405" s="105"/>
      <c r="AQ1405" s="11"/>
      <c r="AR1405" s="11"/>
      <c r="AS1405" s="11"/>
      <c r="AT1405" s="11"/>
      <c r="AU1405" s="11">
        <v>0</v>
      </c>
      <c r="AV1405" s="11">
        <v>0</v>
      </c>
      <c r="AW1405" s="11">
        <v>0</v>
      </c>
      <c r="AX1405" s="11">
        <v>0</v>
      </c>
      <c r="AZ1405" s="11">
        <v>0</v>
      </c>
      <c r="BA1405" s="11">
        <v>0</v>
      </c>
    </row>
    <row r="1406" spans="1:53" hidden="1" x14ac:dyDescent="0.25">
      <c r="A1406">
        <v>9</v>
      </c>
      <c r="B1406" t="str">
        <f t="shared" si="157"/>
        <v>BCR-8974</v>
      </c>
      <c r="C1406" s="2" t="s">
        <v>319</v>
      </c>
      <c r="D1406" s="2" t="str">
        <f t="shared" si="161"/>
        <v>8</v>
      </c>
      <c r="E1406" s="2" t="str">
        <f t="shared" si="162"/>
        <v>89</v>
      </c>
      <c r="F1406" s="2" t="str">
        <f t="shared" si="163"/>
        <v>897</v>
      </c>
      <c r="G1406" s="1" t="s">
        <v>3553</v>
      </c>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29"/>
      <c r="AH1406" s="7"/>
      <c r="AI1406" s="7"/>
      <c r="AJ1406" s="7"/>
      <c r="AK1406" s="29"/>
      <c r="AL1406" s="7"/>
      <c r="AM1406" s="105"/>
      <c r="AN1406" s="7"/>
      <c r="AO1406" s="11"/>
      <c r="AP1406" s="105"/>
      <c r="AQ1406" s="11"/>
      <c r="AR1406" s="11"/>
      <c r="AS1406" s="11"/>
      <c r="AT1406" s="11"/>
      <c r="AU1406" s="11">
        <v>0</v>
      </c>
      <c r="AV1406" s="11">
        <v>0</v>
      </c>
      <c r="AW1406" s="11">
        <v>0</v>
      </c>
      <c r="AX1406" s="11">
        <v>0</v>
      </c>
      <c r="AZ1406" s="11">
        <v>0</v>
      </c>
      <c r="BA1406" s="11">
        <v>0</v>
      </c>
    </row>
    <row r="1407" spans="1:53" hidden="1" x14ac:dyDescent="0.25">
      <c r="A1407">
        <v>9</v>
      </c>
      <c r="B1407" t="str">
        <f t="shared" si="157"/>
        <v>BCR-8975</v>
      </c>
      <c r="C1407" s="2" t="s">
        <v>319</v>
      </c>
      <c r="D1407" s="2" t="str">
        <f t="shared" si="161"/>
        <v>8</v>
      </c>
      <c r="E1407" s="2" t="str">
        <f t="shared" si="162"/>
        <v>89</v>
      </c>
      <c r="F1407" s="2" t="str">
        <f t="shared" si="163"/>
        <v>897</v>
      </c>
      <c r="G1407" s="1" t="s">
        <v>3554</v>
      </c>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29"/>
      <c r="AH1407" s="7"/>
      <c r="AI1407" s="7"/>
      <c r="AJ1407" s="7"/>
      <c r="AK1407" s="29"/>
      <c r="AL1407" s="7"/>
      <c r="AM1407" s="105"/>
      <c r="AN1407" s="7"/>
      <c r="AO1407" s="11"/>
      <c r="AP1407" s="105"/>
      <c r="AQ1407" s="11"/>
      <c r="AR1407" s="11"/>
      <c r="AS1407" s="11"/>
      <c r="AT1407" s="11"/>
      <c r="AU1407" s="11">
        <v>0</v>
      </c>
      <c r="AV1407" s="11">
        <v>0</v>
      </c>
      <c r="AW1407" s="11">
        <v>0</v>
      </c>
      <c r="AX1407" s="11">
        <v>0</v>
      </c>
      <c r="AZ1407" s="11">
        <v>0</v>
      </c>
      <c r="BA1407" s="11">
        <v>0</v>
      </c>
    </row>
    <row r="1408" spans="1:53" hidden="1" x14ac:dyDescent="0.25">
      <c r="A1408">
        <v>9</v>
      </c>
      <c r="B1408" t="str">
        <f t="shared" si="157"/>
        <v>BCR-9610</v>
      </c>
      <c r="C1408" s="2" t="s">
        <v>319</v>
      </c>
      <c r="D1408" s="2" t="str">
        <f t="shared" si="161"/>
        <v>9</v>
      </c>
      <c r="E1408" s="2" t="str">
        <f t="shared" si="162"/>
        <v>96</v>
      </c>
      <c r="F1408" s="2" t="str">
        <f t="shared" si="163"/>
        <v>961</v>
      </c>
      <c r="G1408" s="1" t="s">
        <v>846</v>
      </c>
      <c r="H1408" s="7">
        <v>643985</v>
      </c>
      <c r="I1408" s="7"/>
      <c r="J1408" s="7">
        <v>378201.4</v>
      </c>
      <c r="K1408" s="7">
        <v>378201.4</v>
      </c>
      <c r="L1408" s="7">
        <v>1147834</v>
      </c>
      <c r="M1408" s="7"/>
      <c r="N1408" s="7">
        <v>994828.14049999998</v>
      </c>
      <c r="O1408" s="7">
        <v>1047216.65772</v>
      </c>
      <c r="P1408" s="7">
        <v>1118029</v>
      </c>
      <c r="Q1408" s="7"/>
      <c r="R1408" s="7">
        <v>936487.38679000002</v>
      </c>
      <c r="S1408" s="7">
        <v>867264.08517000009</v>
      </c>
      <c r="T1408" s="7">
        <v>1018188</v>
      </c>
      <c r="U1408" s="7"/>
      <c r="V1408" s="7">
        <v>474887.79294000001</v>
      </c>
      <c r="W1408" s="7">
        <v>474893.73009000003</v>
      </c>
      <c r="X1408" s="7">
        <v>800167</v>
      </c>
      <c r="Y1408" s="7"/>
      <c r="Z1408" s="7">
        <v>625663.53772999998</v>
      </c>
      <c r="AA1408" s="7">
        <v>625662.22441999998</v>
      </c>
      <c r="AB1408" s="7">
        <v>937673</v>
      </c>
      <c r="AC1408" s="7"/>
      <c r="AD1408" s="7">
        <v>547450.08065999998</v>
      </c>
      <c r="AE1408" s="7">
        <v>554673.48167999997</v>
      </c>
      <c r="AF1408" s="7">
        <v>1064660</v>
      </c>
      <c r="AG1408" s="29">
        <v>650423.68555000005</v>
      </c>
      <c r="AH1408" s="7">
        <v>650423.68555000005</v>
      </c>
      <c r="AI1408" s="7">
        <v>650379.48863000004</v>
      </c>
      <c r="AJ1408" s="7">
        <v>1270460</v>
      </c>
      <c r="AK1408" s="29">
        <v>628120.66882999998</v>
      </c>
      <c r="AL1408" s="7">
        <v>628120.66882999998</v>
      </c>
      <c r="AM1408" s="105">
        <v>638279.02425999998</v>
      </c>
      <c r="AN1408" s="7">
        <v>1367397</v>
      </c>
      <c r="AO1408" s="11">
        <v>1086889.5060399999</v>
      </c>
      <c r="AP1408" s="105">
        <v>1086889.5060399999</v>
      </c>
      <c r="AQ1408" s="11">
        <v>1099432.3842799999</v>
      </c>
      <c r="AR1408" s="11">
        <v>1658200</v>
      </c>
      <c r="AS1408" s="11">
        <v>1741229.1063899999</v>
      </c>
      <c r="AT1408" s="11">
        <v>1795223.3823899999</v>
      </c>
      <c r="AU1408" s="11">
        <v>1795223.3823899999</v>
      </c>
      <c r="AV1408" s="11">
        <v>1930759</v>
      </c>
      <c r="AW1408" s="11">
        <v>3057795.0571699999</v>
      </c>
      <c r="AX1408" s="11">
        <v>3055863.1321100001</v>
      </c>
      <c r="AZ1408" s="11">
        <v>1938700</v>
      </c>
      <c r="BA1408" s="11">
        <v>2056937.27559</v>
      </c>
    </row>
    <row r="1409" spans="1:53" hidden="1" x14ac:dyDescent="0.25">
      <c r="A1409">
        <v>9</v>
      </c>
      <c r="B1409" t="str">
        <f t="shared" si="157"/>
        <v>BCR-9620</v>
      </c>
      <c r="C1409" s="2" t="s">
        <v>319</v>
      </c>
      <c r="D1409" s="2" t="str">
        <f t="shared" si="161"/>
        <v>9</v>
      </c>
      <c r="E1409" s="2" t="str">
        <f t="shared" si="162"/>
        <v>96</v>
      </c>
      <c r="F1409" s="2" t="str">
        <f t="shared" si="163"/>
        <v>962</v>
      </c>
      <c r="G1409" s="1" t="s">
        <v>847</v>
      </c>
      <c r="H1409" s="7">
        <v>0</v>
      </c>
      <c r="I1409" s="7"/>
      <c r="J1409" s="7">
        <v>0</v>
      </c>
      <c r="K1409" s="7">
        <v>0</v>
      </c>
      <c r="L1409" s="7">
        <v>0</v>
      </c>
      <c r="M1409" s="7"/>
      <c r="N1409" s="7">
        <v>0</v>
      </c>
      <c r="O1409" s="7">
        <v>0</v>
      </c>
      <c r="P1409" s="7">
        <v>0</v>
      </c>
      <c r="Q1409" s="7"/>
      <c r="R1409" s="7">
        <v>0</v>
      </c>
      <c r="S1409" s="7">
        <v>0</v>
      </c>
      <c r="T1409" s="7">
        <v>0</v>
      </c>
      <c r="U1409" s="7"/>
      <c r="V1409" s="7">
        <v>0</v>
      </c>
      <c r="W1409" s="7">
        <v>0</v>
      </c>
      <c r="X1409" s="7">
        <v>0</v>
      </c>
      <c r="Y1409" s="7"/>
      <c r="Z1409" s="7">
        <v>0</v>
      </c>
      <c r="AA1409" s="7">
        <v>0</v>
      </c>
      <c r="AB1409" s="7">
        <v>0</v>
      </c>
      <c r="AC1409" s="7"/>
      <c r="AD1409" s="7">
        <v>0</v>
      </c>
      <c r="AE1409" s="7">
        <v>0</v>
      </c>
      <c r="AF1409" s="7">
        <v>0</v>
      </c>
      <c r="AG1409" s="29">
        <v>0</v>
      </c>
      <c r="AH1409" s="7">
        <v>0</v>
      </c>
      <c r="AI1409" s="7">
        <v>0</v>
      </c>
      <c r="AJ1409" s="7">
        <v>0</v>
      </c>
      <c r="AK1409" s="29">
        <v>0</v>
      </c>
      <c r="AL1409" s="7">
        <v>0</v>
      </c>
      <c r="AM1409" s="105">
        <v>0</v>
      </c>
      <c r="AN1409" s="7">
        <v>0</v>
      </c>
      <c r="AO1409" s="11">
        <v>0</v>
      </c>
      <c r="AP1409" s="105">
        <v>0</v>
      </c>
      <c r="AQ1409" s="11">
        <v>0</v>
      </c>
      <c r="AR1409" s="11">
        <v>0</v>
      </c>
      <c r="AS1409" s="11">
        <v>0</v>
      </c>
      <c r="AT1409" s="11">
        <v>0</v>
      </c>
      <c r="AU1409" s="11">
        <v>0</v>
      </c>
      <c r="AV1409" s="11">
        <v>0</v>
      </c>
      <c r="AW1409" s="11">
        <v>0</v>
      </c>
      <c r="AX1409" s="11">
        <v>0</v>
      </c>
      <c r="AZ1409" s="11">
        <v>0</v>
      </c>
      <c r="BA1409" s="11">
        <v>0</v>
      </c>
    </row>
    <row r="1410" spans="1:53" hidden="1" x14ac:dyDescent="0.25">
      <c r="A1410">
        <v>9</v>
      </c>
      <c r="B1410" t="str">
        <f t="shared" si="157"/>
        <v>BCR-9630</v>
      </c>
      <c r="C1410" s="2" t="s">
        <v>319</v>
      </c>
      <c r="D1410" s="2" t="str">
        <f t="shared" si="161"/>
        <v>9</v>
      </c>
      <c r="E1410" s="2" t="str">
        <f t="shared" si="162"/>
        <v>96</v>
      </c>
      <c r="F1410" s="2" t="str">
        <f t="shared" si="163"/>
        <v>963</v>
      </c>
      <c r="G1410" s="1" t="s">
        <v>848</v>
      </c>
      <c r="H1410" s="7">
        <v>1990</v>
      </c>
      <c r="I1410" s="7"/>
      <c r="J1410" s="7">
        <v>0</v>
      </c>
      <c r="K1410" s="7">
        <v>0</v>
      </c>
      <c r="L1410" s="7">
        <v>0</v>
      </c>
      <c r="M1410" s="7"/>
      <c r="N1410" s="7">
        <v>0</v>
      </c>
      <c r="O1410" s="7">
        <v>0</v>
      </c>
      <c r="P1410" s="7">
        <v>0</v>
      </c>
      <c r="Q1410" s="7"/>
      <c r="R1410" s="7">
        <v>0</v>
      </c>
      <c r="S1410" s="7">
        <v>0</v>
      </c>
      <c r="T1410" s="7">
        <v>0</v>
      </c>
      <c r="U1410" s="7"/>
      <c r="V1410" s="7">
        <v>0</v>
      </c>
      <c r="W1410" s="7">
        <v>0</v>
      </c>
      <c r="X1410" s="7">
        <v>0</v>
      </c>
      <c r="Y1410" s="7"/>
      <c r="Z1410" s="7">
        <v>55713.755879999997</v>
      </c>
      <c r="AA1410" s="7">
        <v>55713.755879999997</v>
      </c>
      <c r="AB1410" s="7">
        <v>47694</v>
      </c>
      <c r="AC1410" s="7"/>
      <c r="AD1410" s="7">
        <v>36750</v>
      </c>
      <c r="AE1410" s="7">
        <v>36750</v>
      </c>
      <c r="AF1410" s="7">
        <v>41967</v>
      </c>
      <c r="AG1410" s="29">
        <v>72000</v>
      </c>
      <c r="AH1410" s="7">
        <v>72000</v>
      </c>
      <c r="AI1410" s="7">
        <v>72000</v>
      </c>
      <c r="AJ1410" s="7">
        <v>56595</v>
      </c>
      <c r="AK1410" s="29">
        <v>23258.237209999999</v>
      </c>
      <c r="AL1410" s="7">
        <v>23258.237209999999</v>
      </c>
      <c r="AM1410" s="105">
        <v>23258.237209999999</v>
      </c>
      <c r="AN1410" s="7">
        <v>66853</v>
      </c>
      <c r="AO1410" s="11">
        <v>129000</v>
      </c>
      <c r="AP1410" s="105">
        <v>129000</v>
      </c>
      <c r="AQ1410" s="11">
        <v>155868.86062999998</v>
      </c>
      <c r="AR1410" s="11">
        <v>129000</v>
      </c>
      <c r="AS1410" s="11">
        <v>109023</v>
      </c>
      <c r="AT1410" s="11">
        <v>109023</v>
      </c>
      <c r="AU1410" s="11">
        <v>109023</v>
      </c>
      <c r="AV1410" s="11">
        <v>80000</v>
      </c>
      <c r="AW1410" s="11">
        <v>25000</v>
      </c>
      <c r="AX1410" s="11">
        <v>25000</v>
      </c>
      <c r="AZ1410" s="11">
        <v>5000</v>
      </c>
      <c r="BA1410" s="11">
        <v>53000</v>
      </c>
    </row>
    <row r="1411" spans="1:53" hidden="1" x14ac:dyDescent="0.25">
      <c r="A1411">
        <v>9</v>
      </c>
      <c r="B1411" t="str">
        <f t="shared" ref="B1411:B1474" si="164">C1411&amp;"-"&amp;G1411</f>
        <v>BCR-9631</v>
      </c>
      <c r="C1411" s="2" t="s">
        <v>319</v>
      </c>
      <c r="D1411" s="2" t="str">
        <f t="shared" si="161"/>
        <v>9</v>
      </c>
      <c r="E1411" s="2" t="str">
        <f t="shared" si="162"/>
        <v>96</v>
      </c>
      <c r="F1411" s="2" t="str">
        <f t="shared" si="163"/>
        <v>963</v>
      </c>
      <c r="G1411" s="1" t="s">
        <v>3560</v>
      </c>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29"/>
      <c r="AH1411" s="7"/>
      <c r="AI1411" s="7"/>
      <c r="AJ1411" s="7"/>
      <c r="AK1411" s="29"/>
      <c r="AL1411" s="7"/>
      <c r="AM1411" s="105"/>
      <c r="AN1411" s="7"/>
      <c r="AO1411" s="11"/>
      <c r="AP1411" s="105"/>
      <c r="AQ1411" s="11"/>
      <c r="AR1411" s="11"/>
      <c r="AS1411" s="11"/>
      <c r="AT1411" s="11"/>
      <c r="AU1411" s="11">
        <v>0</v>
      </c>
      <c r="AV1411" s="11">
        <v>0</v>
      </c>
      <c r="AW1411" s="11">
        <v>0</v>
      </c>
      <c r="AX1411" s="11">
        <v>0</v>
      </c>
      <c r="AZ1411" s="11">
        <v>0</v>
      </c>
      <c r="BA1411" s="11">
        <v>0</v>
      </c>
    </row>
    <row r="1412" spans="1:53" hidden="1" x14ac:dyDescent="0.25">
      <c r="A1412">
        <v>9</v>
      </c>
      <c r="B1412" t="str">
        <f t="shared" si="164"/>
        <v>BCR-9632</v>
      </c>
      <c r="C1412" s="2" t="s">
        <v>319</v>
      </c>
      <c r="D1412" s="2" t="str">
        <f t="shared" si="161"/>
        <v>9</v>
      </c>
      <c r="E1412" s="2" t="str">
        <f t="shared" si="162"/>
        <v>96</v>
      </c>
      <c r="F1412" s="2" t="str">
        <f t="shared" si="163"/>
        <v>963</v>
      </c>
      <c r="G1412" s="1" t="s">
        <v>3561</v>
      </c>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29"/>
      <c r="AH1412" s="7"/>
      <c r="AI1412" s="7"/>
      <c r="AJ1412" s="7"/>
      <c r="AK1412" s="29"/>
      <c r="AL1412" s="7"/>
      <c r="AM1412" s="105"/>
      <c r="AN1412" s="7"/>
      <c r="AO1412" s="11"/>
      <c r="AP1412" s="105"/>
      <c r="AQ1412" s="11"/>
      <c r="AR1412" s="11"/>
      <c r="AS1412" s="11"/>
      <c r="AT1412" s="11"/>
      <c r="AU1412" s="11">
        <v>0</v>
      </c>
      <c r="AV1412" s="11">
        <v>0</v>
      </c>
      <c r="AW1412" s="11">
        <v>0</v>
      </c>
      <c r="AX1412" s="11">
        <v>0</v>
      </c>
      <c r="AZ1412" s="11">
        <v>0</v>
      </c>
      <c r="BA1412" s="11">
        <v>0</v>
      </c>
    </row>
    <row r="1413" spans="1:53" hidden="1" x14ac:dyDescent="0.25">
      <c r="A1413">
        <v>9</v>
      </c>
      <c r="B1413" t="str">
        <f t="shared" si="164"/>
        <v>BCR-9633</v>
      </c>
      <c r="C1413" s="2" t="s">
        <v>319</v>
      </c>
      <c r="D1413" s="2" t="str">
        <f t="shared" si="161"/>
        <v>9</v>
      </c>
      <c r="E1413" s="2" t="str">
        <f t="shared" si="162"/>
        <v>96</v>
      </c>
      <c r="F1413" s="2" t="str">
        <f t="shared" si="163"/>
        <v>963</v>
      </c>
      <c r="G1413" s="1" t="s">
        <v>3562</v>
      </c>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29"/>
      <c r="AH1413" s="7"/>
      <c r="AI1413" s="7"/>
      <c r="AJ1413" s="7"/>
      <c r="AK1413" s="29"/>
      <c r="AL1413" s="7"/>
      <c r="AM1413" s="105"/>
      <c r="AN1413" s="7"/>
      <c r="AO1413" s="11"/>
      <c r="AP1413" s="105"/>
      <c r="AQ1413" s="11"/>
      <c r="AR1413" s="11"/>
      <c r="AS1413" s="11"/>
      <c r="AT1413" s="11"/>
      <c r="AU1413" s="11">
        <v>0</v>
      </c>
      <c r="AV1413" s="11">
        <v>0</v>
      </c>
      <c r="AW1413" s="11">
        <v>0</v>
      </c>
      <c r="AX1413" s="11">
        <v>0</v>
      </c>
      <c r="AZ1413" s="11">
        <v>0</v>
      </c>
      <c r="BA1413" s="11">
        <v>0</v>
      </c>
    </row>
    <row r="1414" spans="1:53" hidden="1" x14ac:dyDescent="0.25">
      <c r="A1414">
        <v>9</v>
      </c>
      <c r="B1414" t="str">
        <f t="shared" si="164"/>
        <v>BCR-9634</v>
      </c>
      <c r="C1414" s="2" t="s">
        <v>319</v>
      </c>
      <c r="D1414" s="2" t="str">
        <f t="shared" si="161"/>
        <v>9</v>
      </c>
      <c r="E1414" s="2" t="str">
        <f t="shared" si="162"/>
        <v>96</v>
      </c>
      <c r="F1414" s="2" t="str">
        <f t="shared" si="163"/>
        <v>963</v>
      </c>
      <c r="G1414" s="1" t="s">
        <v>3563</v>
      </c>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29"/>
      <c r="AH1414" s="7"/>
      <c r="AI1414" s="7"/>
      <c r="AJ1414" s="7"/>
      <c r="AK1414" s="29"/>
      <c r="AL1414" s="7"/>
      <c r="AM1414" s="105"/>
      <c r="AN1414" s="7"/>
      <c r="AO1414" s="11"/>
      <c r="AP1414" s="105"/>
      <c r="AQ1414" s="11"/>
      <c r="AR1414" s="11"/>
      <c r="AS1414" s="11"/>
      <c r="AT1414" s="11"/>
      <c r="AU1414" s="11">
        <v>0</v>
      </c>
      <c r="AV1414" s="11">
        <v>0</v>
      </c>
      <c r="AW1414" s="11">
        <v>0</v>
      </c>
      <c r="AX1414" s="11">
        <v>0</v>
      </c>
      <c r="AZ1414" s="11">
        <v>0</v>
      </c>
      <c r="BA1414" s="11">
        <v>0</v>
      </c>
    </row>
    <row r="1415" spans="1:53" hidden="1" x14ac:dyDescent="0.25">
      <c r="A1415">
        <v>9</v>
      </c>
      <c r="B1415" t="str">
        <f t="shared" si="164"/>
        <v>BCR-9635</v>
      </c>
      <c r="C1415" s="2" t="s">
        <v>319</v>
      </c>
      <c r="D1415" s="2" t="str">
        <f t="shared" si="161"/>
        <v>9</v>
      </c>
      <c r="E1415" s="2" t="str">
        <f t="shared" si="162"/>
        <v>96</v>
      </c>
      <c r="F1415" s="2" t="str">
        <f t="shared" si="163"/>
        <v>963</v>
      </c>
      <c r="G1415" s="1" t="s">
        <v>3564</v>
      </c>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29"/>
      <c r="AH1415" s="7"/>
      <c r="AI1415" s="7"/>
      <c r="AJ1415" s="7"/>
      <c r="AK1415" s="29"/>
      <c r="AL1415" s="7"/>
      <c r="AM1415" s="105"/>
      <c r="AN1415" s="7"/>
      <c r="AO1415" s="11"/>
      <c r="AP1415" s="105"/>
      <c r="AQ1415" s="11"/>
      <c r="AR1415" s="11"/>
      <c r="AS1415" s="11"/>
      <c r="AT1415" s="11"/>
      <c r="AU1415" s="11">
        <v>0</v>
      </c>
      <c r="AV1415" s="11">
        <v>0</v>
      </c>
      <c r="AW1415" s="11">
        <v>0</v>
      </c>
      <c r="AX1415" s="11">
        <v>0</v>
      </c>
      <c r="AZ1415" s="11">
        <v>0</v>
      </c>
      <c r="BA1415" s="11">
        <v>0</v>
      </c>
    </row>
    <row r="1416" spans="1:53" hidden="1" x14ac:dyDescent="0.25">
      <c r="A1416">
        <v>9</v>
      </c>
      <c r="B1416" t="str">
        <f t="shared" si="164"/>
        <v>BCR-9640</v>
      </c>
      <c r="C1416" s="2" t="s">
        <v>319</v>
      </c>
      <c r="D1416" s="2" t="str">
        <f t="shared" si="161"/>
        <v>9</v>
      </c>
      <c r="E1416" s="2" t="str">
        <f t="shared" si="162"/>
        <v>96</v>
      </c>
      <c r="F1416" s="2" t="str">
        <f t="shared" si="163"/>
        <v>964</v>
      </c>
      <c r="G1416" s="1" t="s">
        <v>3565</v>
      </c>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29"/>
      <c r="AH1416" s="7"/>
      <c r="AI1416" s="7"/>
      <c r="AJ1416" s="7"/>
      <c r="AK1416" s="29"/>
      <c r="AL1416" s="7"/>
      <c r="AM1416" s="105"/>
      <c r="AN1416" s="7"/>
      <c r="AO1416" s="11"/>
      <c r="AP1416" s="105"/>
      <c r="AQ1416" s="11"/>
      <c r="AR1416" s="11"/>
      <c r="AS1416" s="11"/>
      <c r="AT1416" s="11"/>
      <c r="AU1416" s="11">
        <v>0</v>
      </c>
      <c r="AV1416" s="11">
        <v>0</v>
      </c>
      <c r="AW1416" s="11">
        <v>0</v>
      </c>
      <c r="AX1416" s="11">
        <v>0</v>
      </c>
      <c r="AZ1416" s="11">
        <v>42</v>
      </c>
      <c r="BA1416" s="11">
        <v>4102.2356399999999</v>
      </c>
    </row>
    <row r="1417" spans="1:53" hidden="1" x14ac:dyDescent="0.25">
      <c r="A1417">
        <v>9</v>
      </c>
      <c r="B1417" t="str">
        <f t="shared" si="164"/>
        <v>BCR-9670</v>
      </c>
      <c r="C1417" s="2" t="s">
        <v>319</v>
      </c>
      <c r="D1417" s="2" t="str">
        <f t="shared" si="161"/>
        <v>9</v>
      </c>
      <c r="E1417" s="2" t="str">
        <f t="shared" si="162"/>
        <v>96</v>
      </c>
      <c r="F1417" s="2" t="str">
        <f t="shared" si="163"/>
        <v>967</v>
      </c>
      <c r="G1417" s="1" t="s">
        <v>849</v>
      </c>
      <c r="H1417" s="7">
        <v>0</v>
      </c>
      <c r="I1417" s="7"/>
      <c r="J1417" s="7">
        <v>0</v>
      </c>
      <c r="K1417" s="7">
        <v>0</v>
      </c>
      <c r="L1417" s="7">
        <v>0</v>
      </c>
      <c r="M1417" s="7"/>
      <c r="N1417" s="7">
        <v>0</v>
      </c>
      <c r="O1417" s="7">
        <v>0</v>
      </c>
      <c r="P1417" s="7">
        <v>0</v>
      </c>
      <c r="Q1417" s="7"/>
      <c r="R1417" s="7">
        <v>0</v>
      </c>
      <c r="S1417" s="7">
        <v>0</v>
      </c>
      <c r="T1417" s="7">
        <v>0</v>
      </c>
      <c r="U1417" s="7"/>
      <c r="V1417" s="7">
        <v>0</v>
      </c>
      <c r="W1417" s="7">
        <v>0</v>
      </c>
      <c r="X1417" s="7">
        <v>0</v>
      </c>
      <c r="Y1417" s="7"/>
      <c r="Z1417" s="7">
        <v>0</v>
      </c>
      <c r="AA1417" s="7">
        <v>0</v>
      </c>
      <c r="AB1417" s="7">
        <v>0</v>
      </c>
      <c r="AC1417" s="7"/>
      <c r="AD1417" s="7">
        <v>0</v>
      </c>
      <c r="AE1417" s="7">
        <v>0</v>
      </c>
      <c r="AF1417" s="7">
        <v>0</v>
      </c>
      <c r="AG1417" s="29">
        <v>0.26118000000000002</v>
      </c>
      <c r="AH1417" s="7">
        <v>0.26118000000000002</v>
      </c>
      <c r="AI1417" s="7">
        <v>0</v>
      </c>
      <c r="AJ1417" s="7">
        <v>0</v>
      </c>
      <c r="AK1417" s="29">
        <v>0</v>
      </c>
      <c r="AL1417" s="7">
        <v>0</v>
      </c>
      <c r="AM1417" s="105">
        <v>0</v>
      </c>
      <c r="AN1417" s="7">
        <v>0</v>
      </c>
      <c r="AO1417" s="11">
        <v>0</v>
      </c>
      <c r="AP1417" s="105">
        <v>0</v>
      </c>
      <c r="AQ1417" s="11">
        <v>0</v>
      </c>
      <c r="AR1417" s="11">
        <v>0</v>
      </c>
      <c r="AS1417" s="11">
        <v>0</v>
      </c>
      <c r="AT1417" s="11">
        <v>0</v>
      </c>
      <c r="AU1417" s="11">
        <v>0</v>
      </c>
      <c r="AV1417" s="11">
        <v>0</v>
      </c>
      <c r="AW1417" s="11">
        <v>0</v>
      </c>
      <c r="AX1417" s="11">
        <v>0</v>
      </c>
      <c r="AZ1417" s="11">
        <v>0</v>
      </c>
      <c r="BA1417" s="11">
        <v>0</v>
      </c>
    </row>
    <row r="1418" spans="1:53" hidden="1" x14ac:dyDescent="0.25">
      <c r="A1418">
        <v>9</v>
      </c>
      <c r="B1418" t="str">
        <f t="shared" si="164"/>
        <v>BCR-9700</v>
      </c>
      <c r="C1418" s="2" t="s">
        <v>319</v>
      </c>
      <c r="D1418" s="2" t="str">
        <f t="shared" si="161"/>
        <v>9</v>
      </c>
      <c r="E1418" s="2" t="str">
        <f t="shared" si="162"/>
        <v>97</v>
      </c>
      <c r="F1418" s="2" t="str">
        <f t="shared" si="163"/>
        <v>970</v>
      </c>
      <c r="G1418" s="1" t="s">
        <v>2402</v>
      </c>
      <c r="H1418" s="7">
        <v>0</v>
      </c>
      <c r="I1418" s="7"/>
      <c r="J1418" s="7">
        <v>0</v>
      </c>
      <c r="K1418" s="7">
        <v>0</v>
      </c>
      <c r="L1418" s="7">
        <v>0</v>
      </c>
      <c r="M1418" s="7"/>
      <c r="N1418" s="7">
        <v>0</v>
      </c>
      <c r="O1418" s="7">
        <v>0</v>
      </c>
      <c r="P1418" s="7">
        <v>0</v>
      </c>
      <c r="Q1418" s="7"/>
      <c r="R1418" s="7">
        <v>0</v>
      </c>
      <c r="S1418" s="7">
        <v>0</v>
      </c>
      <c r="T1418" s="7">
        <v>0</v>
      </c>
      <c r="U1418" s="7"/>
      <c r="V1418" s="7">
        <v>0</v>
      </c>
      <c r="W1418" s="7">
        <v>0</v>
      </c>
      <c r="X1418" s="7">
        <v>0</v>
      </c>
      <c r="Y1418" s="7"/>
      <c r="Z1418" s="7">
        <v>0</v>
      </c>
      <c r="AA1418" s="7">
        <v>0</v>
      </c>
      <c r="AB1418" s="7">
        <v>0</v>
      </c>
      <c r="AC1418" s="7"/>
      <c r="AD1418" s="7">
        <v>0</v>
      </c>
      <c r="AE1418" s="7">
        <v>0</v>
      </c>
      <c r="AF1418" s="7">
        <v>0</v>
      </c>
      <c r="AG1418" s="29">
        <v>0</v>
      </c>
      <c r="AH1418" s="7">
        <v>0</v>
      </c>
      <c r="AI1418" s="7">
        <v>0</v>
      </c>
      <c r="AJ1418" s="7">
        <v>0</v>
      </c>
      <c r="AK1418" s="29">
        <v>0</v>
      </c>
      <c r="AL1418" s="7">
        <v>0</v>
      </c>
      <c r="AM1418" s="105">
        <v>0</v>
      </c>
      <c r="AN1418" s="7">
        <v>0</v>
      </c>
      <c r="AO1418" s="11">
        <v>0</v>
      </c>
      <c r="AP1418" s="105">
        <v>0</v>
      </c>
      <c r="AQ1418" s="11">
        <v>0</v>
      </c>
      <c r="AR1418" s="11">
        <v>0</v>
      </c>
      <c r="AS1418" s="11">
        <v>0</v>
      </c>
      <c r="AT1418" s="11">
        <v>0</v>
      </c>
      <c r="AU1418" s="11">
        <v>0</v>
      </c>
      <c r="AV1418" s="11">
        <v>0</v>
      </c>
      <c r="AW1418" s="11">
        <v>0</v>
      </c>
      <c r="AX1418" s="11">
        <v>0</v>
      </c>
      <c r="AZ1418" s="11">
        <v>0</v>
      </c>
      <c r="BA1418" s="11">
        <v>0</v>
      </c>
    </row>
    <row r="1419" spans="1:53" hidden="1" x14ac:dyDescent="0.25">
      <c r="A1419">
        <v>9</v>
      </c>
      <c r="B1419" t="str">
        <f t="shared" si="164"/>
        <v>BCR-9800</v>
      </c>
      <c r="C1419" s="2" t="s">
        <v>319</v>
      </c>
      <c r="D1419" s="2" t="str">
        <f t="shared" si="161"/>
        <v>9</v>
      </c>
      <c r="E1419" s="2" t="str">
        <f t="shared" si="162"/>
        <v>98</v>
      </c>
      <c r="F1419" s="2" t="str">
        <f t="shared" si="163"/>
        <v>980</v>
      </c>
      <c r="G1419" s="1" t="s">
        <v>852</v>
      </c>
      <c r="H1419" s="7">
        <v>0</v>
      </c>
      <c r="I1419" s="7"/>
      <c r="J1419" s="7">
        <v>0</v>
      </c>
      <c r="K1419" s="7">
        <v>0</v>
      </c>
      <c r="L1419" s="7">
        <v>0</v>
      </c>
      <c r="M1419" s="7"/>
      <c r="N1419" s="7">
        <v>0</v>
      </c>
      <c r="O1419" s="7">
        <v>0</v>
      </c>
      <c r="P1419" s="7">
        <v>0</v>
      </c>
      <c r="Q1419" s="7"/>
      <c r="R1419" s="7">
        <v>0</v>
      </c>
      <c r="S1419" s="7">
        <v>0</v>
      </c>
      <c r="T1419" s="7">
        <v>0</v>
      </c>
      <c r="U1419" s="7"/>
      <c r="V1419" s="7">
        <v>0</v>
      </c>
      <c r="W1419" s="7">
        <v>0</v>
      </c>
      <c r="X1419" s="7">
        <v>0</v>
      </c>
      <c r="Y1419" s="7"/>
      <c r="Z1419" s="7">
        <v>0</v>
      </c>
      <c r="AA1419" s="7">
        <v>0</v>
      </c>
      <c r="AB1419" s="7">
        <v>0</v>
      </c>
      <c r="AC1419" s="7"/>
      <c r="AD1419" s="7">
        <v>0</v>
      </c>
      <c r="AE1419" s="7">
        <v>0</v>
      </c>
      <c r="AF1419" s="7">
        <v>0</v>
      </c>
      <c r="AG1419" s="29">
        <v>0</v>
      </c>
      <c r="AH1419" s="7">
        <v>0</v>
      </c>
      <c r="AI1419" s="7">
        <v>0</v>
      </c>
      <c r="AJ1419" s="7">
        <v>784</v>
      </c>
      <c r="AK1419" s="29">
        <v>39.615810000000003</v>
      </c>
      <c r="AL1419" s="7">
        <v>790.12396000000001</v>
      </c>
      <c r="AM1419" s="105">
        <v>790.12396000000001</v>
      </c>
      <c r="AN1419" s="7">
        <v>784</v>
      </c>
      <c r="AO1419" s="11">
        <v>0</v>
      </c>
      <c r="AP1419" s="105">
        <v>0</v>
      </c>
      <c r="AQ1419" s="11">
        <v>0</v>
      </c>
      <c r="AR1419" s="11">
        <v>784</v>
      </c>
      <c r="AS1419" s="11">
        <v>0</v>
      </c>
      <c r="AT1419" s="11">
        <v>0</v>
      </c>
      <c r="AU1419" s="11">
        <v>0</v>
      </c>
      <c r="AV1419" s="11">
        <v>784</v>
      </c>
      <c r="AW1419" s="11">
        <v>0</v>
      </c>
      <c r="AX1419" s="11">
        <v>0</v>
      </c>
      <c r="AZ1419" s="11">
        <v>784</v>
      </c>
      <c r="BA1419" s="11">
        <v>0</v>
      </c>
    </row>
    <row r="1420" spans="1:53" hidden="1" x14ac:dyDescent="0.25">
      <c r="A1420">
        <v>9</v>
      </c>
      <c r="B1420" t="str">
        <f t="shared" si="164"/>
        <v>BCR-9900</v>
      </c>
      <c r="C1420" s="2" t="s">
        <v>319</v>
      </c>
      <c r="D1420" s="2" t="str">
        <f t="shared" si="161"/>
        <v>9</v>
      </c>
      <c r="E1420" s="2" t="str">
        <f t="shared" si="162"/>
        <v>99</v>
      </c>
      <c r="F1420" s="2" t="str">
        <f t="shared" si="163"/>
        <v>990</v>
      </c>
      <c r="G1420" s="1" t="s">
        <v>3544</v>
      </c>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29"/>
      <c r="AH1420" s="7"/>
      <c r="AI1420" s="7"/>
      <c r="AJ1420" s="7"/>
      <c r="AK1420" s="29"/>
      <c r="AL1420" s="7"/>
      <c r="AM1420" s="105"/>
      <c r="AN1420" s="7"/>
      <c r="AO1420" s="11"/>
      <c r="AP1420" s="105"/>
      <c r="AQ1420" s="11"/>
      <c r="AR1420" s="11"/>
      <c r="AS1420" s="11"/>
      <c r="AT1420" s="11"/>
      <c r="AU1420" s="11">
        <v>0</v>
      </c>
      <c r="AV1420" s="11">
        <v>0</v>
      </c>
      <c r="AW1420" s="11">
        <v>0</v>
      </c>
      <c r="AX1420" s="11">
        <v>0</v>
      </c>
      <c r="AZ1420" s="11">
        <v>0</v>
      </c>
      <c r="BA1420" s="11">
        <v>0</v>
      </c>
    </row>
    <row r="1421" spans="1:53" hidden="1" x14ac:dyDescent="0.25">
      <c r="A1421">
        <v>9</v>
      </c>
      <c r="B1421" t="str">
        <f t="shared" si="164"/>
        <v>BCR-4851 (old)</v>
      </c>
      <c r="C1421" s="2" t="s">
        <v>319</v>
      </c>
      <c r="D1421" s="2" t="str">
        <f t="shared" ref="D1421:D1452" si="165">LEFT($G1421,1)</f>
        <v>4</v>
      </c>
      <c r="E1421" s="2" t="str">
        <f t="shared" ref="E1421:E1452" si="166">LEFT($G1421,2)</f>
        <v>48</v>
      </c>
      <c r="F1421" s="2" t="str">
        <f t="shared" ref="F1421:F1452" si="167">LEFT($G1421,3)</f>
        <v>485</v>
      </c>
      <c r="G1421" s="3" t="s">
        <v>3457</v>
      </c>
      <c r="H1421" s="7">
        <v>144397</v>
      </c>
      <c r="I1421" s="7"/>
      <c r="J1421" s="7">
        <v>144397</v>
      </c>
      <c r="K1421" s="7">
        <v>144397</v>
      </c>
      <c r="L1421" s="7">
        <v>147285</v>
      </c>
      <c r="M1421" s="7"/>
      <c r="N1421" s="7">
        <v>145285</v>
      </c>
      <c r="O1421" s="7">
        <v>145285</v>
      </c>
      <c r="P1421" s="7">
        <v>0</v>
      </c>
      <c r="Q1421" s="7"/>
      <c r="R1421" s="7">
        <v>0</v>
      </c>
      <c r="S1421" s="7">
        <v>0</v>
      </c>
      <c r="T1421" s="7">
        <v>0</v>
      </c>
      <c r="U1421" s="7"/>
      <c r="V1421" s="7">
        <v>0</v>
      </c>
      <c r="W1421" s="7">
        <v>0</v>
      </c>
      <c r="X1421" s="7">
        <v>0</v>
      </c>
      <c r="Y1421" s="7"/>
      <c r="Z1421" s="7">
        <v>0</v>
      </c>
      <c r="AA1421" s="7">
        <v>0</v>
      </c>
      <c r="AB1421" s="7">
        <v>0</v>
      </c>
      <c r="AC1421" s="7"/>
      <c r="AD1421" s="7">
        <v>0</v>
      </c>
      <c r="AE1421" s="7">
        <v>0</v>
      </c>
      <c r="AF1421" s="7">
        <v>0</v>
      </c>
      <c r="AG1421" s="29">
        <v>0</v>
      </c>
      <c r="AH1421" s="7">
        <v>0</v>
      </c>
      <c r="AI1421" s="7">
        <v>0</v>
      </c>
      <c r="AJ1421" s="7">
        <v>0</v>
      </c>
      <c r="AK1421" s="29">
        <v>0</v>
      </c>
      <c r="AL1421" s="7">
        <v>0</v>
      </c>
      <c r="AM1421" s="105">
        <v>0</v>
      </c>
      <c r="AN1421" s="7">
        <v>0</v>
      </c>
      <c r="AO1421" s="11">
        <v>0</v>
      </c>
      <c r="AP1421" s="105">
        <v>0</v>
      </c>
      <c r="AQ1421" s="11">
        <v>0</v>
      </c>
      <c r="AR1421" s="11">
        <v>0</v>
      </c>
      <c r="AS1421" s="11">
        <v>0</v>
      </c>
      <c r="AT1421" s="11">
        <v>0</v>
      </c>
      <c r="AU1421" s="11"/>
      <c r="AV1421" s="11">
        <v>0</v>
      </c>
      <c r="AW1421" s="11">
        <v>0</v>
      </c>
      <c r="AX1421" s="11"/>
      <c r="AZ1421" s="11"/>
      <c r="BA1421" s="11"/>
    </row>
    <row r="1422" spans="1:53" hidden="1" x14ac:dyDescent="0.25">
      <c r="A1422">
        <v>9</v>
      </c>
      <c r="B1422" t="str">
        <f t="shared" si="164"/>
        <v>BCR-4852 (old)</v>
      </c>
      <c r="C1422" s="2" t="s">
        <v>319</v>
      </c>
      <c r="D1422" s="2" t="str">
        <f t="shared" si="165"/>
        <v>4</v>
      </c>
      <c r="E1422" s="2" t="str">
        <f t="shared" si="166"/>
        <v>48</v>
      </c>
      <c r="F1422" s="2" t="str">
        <f t="shared" si="167"/>
        <v>485</v>
      </c>
      <c r="G1422" s="3" t="s">
        <v>3458</v>
      </c>
      <c r="H1422" s="7">
        <v>0</v>
      </c>
      <c r="I1422" s="7"/>
      <c r="J1422" s="7">
        <v>0</v>
      </c>
      <c r="K1422" s="7">
        <v>0</v>
      </c>
      <c r="L1422" s="7">
        <v>0</v>
      </c>
      <c r="M1422" s="7"/>
      <c r="N1422" s="7">
        <v>0</v>
      </c>
      <c r="O1422" s="7">
        <v>0</v>
      </c>
      <c r="P1422" s="7">
        <v>153184</v>
      </c>
      <c r="Q1422" s="7"/>
      <c r="R1422" s="7">
        <v>153184</v>
      </c>
      <c r="S1422" s="7">
        <v>153184</v>
      </c>
      <c r="T1422" s="7">
        <v>175274</v>
      </c>
      <c r="U1422" s="7"/>
      <c r="V1422" s="7">
        <v>175274</v>
      </c>
      <c r="W1422" s="7">
        <v>175274</v>
      </c>
      <c r="X1422" s="7">
        <v>161314</v>
      </c>
      <c r="Y1422" s="7"/>
      <c r="Z1422" s="7">
        <v>161314</v>
      </c>
      <c r="AA1422" s="7">
        <v>161314</v>
      </c>
      <c r="AB1422" s="7">
        <v>0</v>
      </c>
      <c r="AC1422" s="7"/>
      <c r="AD1422" s="7">
        <v>0</v>
      </c>
      <c r="AE1422" s="7">
        <v>0</v>
      </c>
      <c r="AF1422" s="7">
        <v>0</v>
      </c>
      <c r="AG1422" s="29">
        <v>0</v>
      </c>
      <c r="AH1422" s="7">
        <v>0</v>
      </c>
      <c r="AI1422" s="7">
        <v>0</v>
      </c>
      <c r="AJ1422" s="7">
        <v>0</v>
      </c>
      <c r="AK1422" s="29">
        <v>0</v>
      </c>
      <c r="AL1422" s="7">
        <v>0</v>
      </c>
      <c r="AM1422" s="105">
        <v>0</v>
      </c>
      <c r="AN1422" s="7">
        <v>0</v>
      </c>
      <c r="AO1422" s="11">
        <v>0</v>
      </c>
      <c r="AP1422" s="105">
        <v>0</v>
      </c>
      <c r="AQ1422" s="11">
        <v>0</v>
      </c>
      <c r="AR1422" s="11">
        <v>0</v>
      </c>
      <c r="AS1422" s="11">
        <v>0</v>
      </c>
      <c r="AT1422" s="11">
        <v>0</v>
      </c>
      <c r="AU1422" s="11"/>
      <c r="AV1422" s="11">
        <v>0</v>
      </c>
      <c r="AW1422" s="11">
        <v>0</v>
      </c>
      <c r="AX1422" s="11"/>
      <c r="AZ1422" s="11"/>
      <c r="BA1422" s="11"/>
    </row>
    <row r="1423" spans="1:53" hidden="1" x14ac:dyDescent="0.25">
      <c r="A1423">
        <v>9</v>
      </c>
      <c r="B1423" t="str">
        <f t="shared" si="164"/>
        <v>BCR-6851 (old)</v>
      </c>
      <c r="C1423" s="2" t="s">
        <v>319</v>
      </c>
      <c r="D1423" s="2" t="str">
        <f t="shared" si="165"/>
        <v>6</v>
      </c>
      <c r="E1423" s="2" t="str">
        <f t="shared" si="166"/>
        <v>68</v>
      </c>
      <c r="F1423" s="2" t="str">
        <f t="shared" si="167"/>
        <v>685</v>
      </c>
      <c r="G1423" s="3" t="s">
        <v>3459</v>
      </c>
      <c r="H1423" s="7">
        <v>0</v>
      </c>
      <c r="I1423" s="7"/>
      <c r="J1423" s="7">
        <v>0</v>
      </c>
      <c r="K1423" s="7">
        <v>0</v>
      </c>
      <c r="L1423" s="7">
        <v>0</v>
      </c>
      <c r="M1423" s="7"/>
      <c r="N1423" s="29">
        <v>0</v>
      </c>
      <c r="O1423" s="29">
        <v>0</v>
      </c>
      <c r="P1423" s="7">
        <v>0</v>
      </c>
      <c r="Q1423" s="7"/>
      <c r="R1423" s="7">
        <v>0</v>
      </c>
      <c r="S1423" s="7">
        <v>0</v>
      </c>
      <c r="T1423" s="7">
        <v>0</v>
      </c>
      <c r="U1423" s="7"/>
      <c r="V1423" s="7">
        <v>0</v>
      </c>
      <c r="W1423" s="7">
        <v>0</v>
      </c>
      <c r="X1423" s="7">
        <v>0</v>
      </c>
      <c r="Y1423" s="7"/>
      <c r="Z1423" s="7">
        <v>0</v>
      </c>
      <c r="AA1423" s="7">
        <v>0</v>
      </c>
      <c r="AB1423" s="7">
        <v>0</v>
      </c>
      <c r="AC1423" s="7"/>
      <c r="AD1423" s="7">
        <v>0</v>
      </c>
      <c r="AE1423" s="7">
        <v>0</v>
      </c>
      <c r="AF1423" s="7">
        <v>0</v>
      </c>
      <c r="AG1423" s="29">
        <v>0</v>
      </c>
      <c r="AH1423" s="7">
        <v>0</v>
      </c>
      <c r="AI1423" s="7">
        <v>0</v>
      </c>
      <c r="AJ1423" s="7">
        <v>0</v>
      </c>
      <c r="AK1423" s="29">
        <v>0</v>
      </c>
      <c r="AL1423" s="7">
        <v>0</v>
      </c>
      <c r="AM1423" s="105">
        <v>0</v>
      </c>
      <c r="AN1423" s="7">
        <v>0</v>
      </c>
      <c r="AO1423" s="11">
        <v>0</v>
      </c>
      <c r="AP1423" s="105">
        <v>0</v>
      </c>
      <c r="AQ1423" s="11">
        <v>0</v>
      </c>
      <c r="AR1423" s="11">
        <v>0</v>
      </c>
      <c r="AS1423" s="11">
        <v>0</v>
      </c>
      <c r="AT1423" s="11">
        <v>0</v>
      </c>
      <c r="AU1423" s="11"/>
      <c r="AV1423" s="11">
        <v>0</v>
      </c>
      <c r="AW1423" s="11">
        <v>0</v>
      </c>
      <c r="AX1423" s="11"/>
      <c r="AZ1423" s="11"/>
      <c r="BA1423" s="11"/>
    </row>
    <row r="1424" spans="1:53" hidden="1" x14ac:dyDescent="0.25">
      <c r="A1424">
        <v>9</v>
      </c>
      <c r="B1424" t="str">
        <f t="shared" si="164"/>
        <v>BCR-6852 (old)</v>
      </c>
      <c r="C1424" s="2" t="s">
        <v>319</v>
      </c>
      <c r="D1424" s="2" t="str">
        <f t="shared" si="165"/>
        <v>6</v>
      </c>
      <c r="E1424" s="2" t="str">
        <f t="shared" si="166"/>
        <v>68</v>
      </c>
      <c r="F1424" s="2" t="str">
        <f t="shared" si="167"/>
        <v>685</v>
      </c>
      <c r="G1424" s="3" t="s">
        <v>3460</v>
      </c>
      <c r="H1424" s="7">
        <v>0</v>
      </c>
      <c r="I1424" s="7"/>
      <c r="J1424" s="7">
        <v>0</v>
      </c>
      <c r="K1424" s="7">
        <v>0</v>
      </c>
      <c r="L1424" s="7">
        <v>0</v>
      </c>
      <c r="M1424" s="7"/>
      <c r="N1424" s="7">
        <v>0</v>
      </c>
      <c r="O1424" s="7">
        <v>0</v>
      </c>
      <c r="P1424" s="7">
        <v>0</v>
      </c>
      <c r="Q1424" s="7"/>
      <c r="R1424" s="7">
        <v>0</v>
      </c>
      <c r="S1424" s="7">
        <v>0</v>
      </c>
      <c r="T1424" s="7">
        <v>0</v>
      </c>
      <c r="U1424" s="7"/>
      <c r="V1424" s="7">
        <v>0</v>
      </c>
      <c r="W1424" s="7">
        <v>0</v>
      </c>
      <c r="X1424" s="7">
        <v>0</v>
      </c>
      <c r="Y1424" s="7"/>
      <c r="Z1424" s="7">
        <v>0</v>
      </c>
      <c r="AA1424" s="7">
        <v>0</v>
      </c>
      <c r="AB1424" s="7">
        <v>0</v>
      </c>
      <c r="AC1424" s="7"/>
      <c r="AD1424" s="7">
        <v>0</v>
      </c>
      <c r="AE1424" s="7">
        <v>0</v>
      </c>
      <c r="AF1424" s="7">
        <v>0</v>
      </c>
      <c r="AG1424" s="29">
        <v>0</v>
      </c>
      <c r="AH1424" s="7">
        <v>0</v>
      </c>
      <c r="AI1424" s="7">
        <v>0</v>
      </c>
      <c r="AJ1424" s="7">
        <v>0</v>
      </c>
      <c r="AK1424" s="29">
        <v>0</v>
      </c>
      <c r="AL1424" s="7">
        <v>0</v>
      </c>
      <c r="AM1424" s="105">
        <v>0</v>
      </c>
      <c r="AN1424" s="7">
        <v>0</v>
      </c>
      <c r="AO1424" s="11">
        <v>0</v>
      </c>
      <c r="AP1424" s="105">
        <v>0</v>
      </c>
      <c r="AQ1424" s="11">
        <v>0</v>
      </c>
      <c r="AR1424" s="11">
        <v>0</v>
      </c>
      <c r="AS1424" s="11">
        <v>0</v>
      </c>
      <c r="AT1424" s="11">
        <v>0</v>
      </c>
      <c r="AU1424" s="11"/>
      <c r="AV1424" s="11">
        <v>0</v>
      </c>
      <c r="AW1424" s="11">
        <v>0</v>
      </c>
      <c r="AX1424" s="11"/>
      <c r="AZ1424" s="11"/>
      <c r="BA1424" s="11"/>
    </row>
    <row r="1425" spans="1:53" hidden="1" x14ac:dyDescent="0.25">
      <c r="A1425">
        <v>10</v>
      </c>
      <c r="B1425" t="str">
        <f t="shared" si="164"/>
        <v>FrCC-0600</v>
      </c>
      <c r="C1425" s="2" t="s">
        <v>320</v>
      </c>
      <c r="D1425" s="2" t="str">
        <f t="shared" si="165"/>
        <v>0</v>
      </c>
      <c r="E1425" s="2" t="str">
        <f t="shared" si="166"/>
        <v>06</v>
      </c>
      <c r="F1425" s="2" t="str">
        <f t="shared" si="167"/>
        <v>060</v>
      </c>
      <c r="G1425" s="1" t="s">
        <v>626</v>
      </c>
      <c r="H1425" s="7">
        <v>617</v>
      </c>
      <c r="I1425" s="7"/>
      <c r="J1425" s="7">
        <v>611.46026000000006</v>
      </c>
      <c r="K1425" s="7">
        <v>611.46026000000006</v>
      </c>
      <c r="L1425" s="7">
        <v>617</v>
      </c>
      <c r="M1425" s="7"/>
      <c r="N1425" s="7">
        <v>573.81600000000003</v>
      </c>
      <c r="O1425" s="7">
        <v>573.8159599999999</v>
      </c>
      <c r="P1425" s="7">
        <v>620</v>
      </c>
      <c r="Q1425" s="7"/>
      <c r="R1425" s="7">
        <v>796.68902000000003</v>
      </c>
      <c r="S1425" s="7">
        <v>796.68902000000003</v>
      </c>
      <c r="T1425" s="7">
        <v>641</v>
      </c>
      <c r="U1425" s="7"/>
      <c r="V1425" s="7">
        <v>1156</v>
      </c>
      <c r="W1425" s="7">
        <v>1156</v>
      </c>
      <c r="X1425" s="7">
        <v>631</v>
      </c>
      <c r="Y1425" s="7"/>
      <c r="Z1425" s="7">
        <v>1002</v>
      </c>
      <c r="AA1425" s="7">
        <v>1002</v>
      </c>
      <c r="AB1425" s="7">
        <v>631</v>
      </c>
      <c r="AC1425" s="7"/>
      <c r="AD1425" s="7">
        <v>784</v>
      </c>
      <c r="AE1425" s="7">
        <v>784</v>
      </c>
      <c r="AF1425" s="7">
        <v>920</v>
      </c>
      <c r="AG1425" s="29">
        <v>1540</v>
      </c>
      <c r="AH1425" s="7">
        <v>1415</v>
      </c>
      <c r="AI1425" s="7">
        <v>1415</v>
      </c>
      <c r="AJ1425" s="7">
        <v>2624</v>
      </c>
      <c r="AK1425" s="29">
        <v>2177</v>
      </c>
      <c r="AL1425" s="7">
        <v>2177</v>
      </c>
      <c r="AM1425" s="105">
        <v>2162</v>
      </c>
      <c r="AN1425" s="7">
        <v>710</v>
      </c>
      <c r="AO1425" s="11">
        <v>1051</v>
      </c>
      <c r="AP1425" s="105">
        <v>1002</v>
      </c>
      <c r="AQ1425" s="11">
        <v>1432</v>
      </c>
      <c r="AR1425" s="11">
        <v>713</v>
      </c>
      <c r="AS1425" s="11">
        <v>269</v>
      </c>
      <c r="AT1425" s="11">
        <v>449</v>
      </c>
      <c r="AU1425" s="11">
        <v>449</v>
      </c>
      <c r="AV1425" s="11">
        <v>793</v>
      </c>
      <c r="AW1425" s="11">
        <v>183</v>
      </c>
      <c r="AX1425" s="11">
        <v>183</v>
      </c>
      <c r="AZ1425" s="11">
        <v>521</v>
      </c>
      <c r="BA1425" s="11">
        <v>264</v>
      </c>
    </row>
    <row r="1426" spans="1:53" hidden="1" x14ac:dyDescent="0.25">
      <c r="A1426">
        <v>10</v>
      </c>
      <c r="B1426" t="str">
        <f t="shared" si="164"/>
        <v>FrCC-0700</v>
      </c>
      <c r="C1426" s="2" t="s">
        <v>320</v>
      </c>
      <c r="D1426" s="2" t="str">
        <f t="shared" si="165"/>
        <v>0</v>
      </c>
      <c r="E1426" s="2" t="str">
        <f t="shared" si="166"/>
        <v>07</v>
      </c>
      <c r="F1426" s="2" t="str">
        <f t="shared" si="167"/>
        <v>070</v>
      </c>
      <c r="G1426" s="1" t="s">
        <v>2102</v>
      </c>
      <c r="H1426" s="7">
        <v>0</v>
      </c>
      <c r="I1426" s="7"/>
      <c r="J1426" s="7">
        <v>0</v>
      </c>
      <c r="K1426" s="7">
        <v>0</v>
      </c>
      <c r="L1426" s="7">
        <v>0</v>
      </c>
      <c r="M1426" s="7"/>
      <c r="N1426" s="7">
        <v>0</v>
      </c>
      <c r="O1426" s="7">
        <v>0</v>
      </c>
      <c r="P1426" s="7">
        <v>0</v>
      </c>
      <c r="Q1426" s="7"/>
      <c r="R1426" s="7">
        <v>0</v>
      </c>
      <c r="S1426" s="7">
        <v>0</v>
      </c>
      <c r="T1426" s="7">
        <v>0</v>
      </c>
      <c r="U1426" s="7"/>
      <c r="V1426" s="7">
        <v>0</v>
      </c>
      <c r="W1426" s="7">
        <v>0</v>
      </c>
      <c r="X1426" s="7">
        <v>0</v>
      </c>
      <c r="Y1426" s="7"/>
      <c r="Z1426" s="7">
        <v>0</v>
      </c>
      <c r="AA1426" s="7">
        <v>0</v>
      </c>
      <c r="AB1426" s="7">
        <v>0</v>
      </c>
      <c r="AC1426" s="7"/>
      <c r="AD1426" s="7">
        <v>0</v>
      </c>
      <c r="AE1426" s="7">
        <v>0</v>
      </c>
      <c r="AF1426" s="7">
        <v>0</v>
      </c>
      <c r="AG1426" s="29">
        <v>0</v>
      </c>
      <c r="AH1426" s="7">
        <v>0</v>
      </c>
      <c r="AI1426" s="7">
        <v>0</v>
      </c>
      <c r="AJ1426" s="7">
        <v>0</v>
      </c>
      <c r="AK1426" s="29">
        <v>0</v>
      </c>
      <c r="AL1426" s="7">
        <v>0</v>
      </c>
      <c r="AM1426" s="105">
        <v>0</v>
      </c>
      <c r="AN1426" s="7">
        <v>0</v>
      </c>
      <c r="AO1426" s="11">
        <v>0</v>
      </c>
      <c r="AP1426" s="105">
        <v>0</v>
      </c>
      <c r="AQ1426" s="11">
        <v>0</v>
      </c>
      <c r="AR1426" s="11">
        <v>0</v>
      </c>
      <c r="AS1426" s="11">
        <v>0</v>
      </c>
      <c r="AT1426" s="11">
        <v>0</v>
      </c>
      <c r="AU1426" s="11"/>
      <c r="AV1426" s="11">
        <v>0</v>
      </c>
      <c r="AW1426" s="11">
        <v>0</v>
      </c>
      <c r="AX1426" s="11"/>
      <c r="AZ1426" s="11"/>
      <c r="BA1426" s="11"/>
    </row>
    <row r="1427" spans="1:53" hidden="1" x14ac:dyDescent="0.25">
      <c r="A1427">
        <v>10</v>
      </c>
      <c r="B1427" t="str">
        <f t="shared" si="164"/>
        <v>FrCC-1611</v>
      </c>
      <c r="C1427" s="2" t="s">
        <v>320</v>
      </c>
      <c r="D1427" s="2" t="str">
        <f t="shared" si="165"/>
        <v>1</v>
      </c>
      <c r="E1427" s="2" t="str">
        <f t="shared" si="166"/>
        <v>16</v>
      </c>
      <c r="F1427" s="2" t="str">
        <f t="shared" si="167"/>
        <v>161</v>
      </c>
      <c r="G1427" s="1" t="s">
        <v>629</v>
      </c>
      <c r="H1427" s="7">
        <v>811.14374999999995</v>
      </c>
      <c r="I1427" s="7"/>
      <c r="J1427" s="7">
        <v>811.14374999999995</v>
      </c>
      <c r="K1427" s="7">
        <v>811.14374999999995</v>
      </c>
      <c r="L1427" s="7">
        <v>811.14374999999995</v>
      </c>
      <c r="M1427" s="7"/>
      <c r="N1427" s="7">
        <v>1106.4770000000001</v>
      </c>
      <c r="O1427" s="7">
        <v>0</v>
      </c>
      <c r="P1427" s="7">
        <v>471</v>
      </c>
      <c r="Q1427" s="7"/>
      <c r="R1427" s="7">
        <v>935.48915</v>
      </c>
      <c r="S1427" s="7">
        <v>935.48915</v>
      </c>
      <c r="T1427" s="7">
        <v>2062.6125000000002</v>
      </c>
      <c r="U1427" s="7"/>
      <c r="V1427" s="7">
        <v>0</v>
      </c>
      <c r="W1427" s="7">
        <v>1665</v>
      </c>
      <c r="X1427" s="7">
        <v>0</v>
      </c>
      <c r="Y1427" s="7"/>
      <c r="Z1427" s="7">
        <v>935</v>
      </c>
      <c r="AA1427" s="7">
        <v>1127</v>
      </c>
      <c r="AB1427" s="7">
        <v>1516</v>
      </c>
      <c r="AC1427" s="7"/>
      <c r="AD1427" s="7">
        <v>0</v>
      </c>
      <c r="AE1427" s="7">
        <v>0</v>
      </c>
      <c r="AF1427" s="7">
        <v>1317</v>
      </c>
      <c r="AG1427" s="29">
        <v>845</v>
      </c>
      <c r="AH1427" s="7">
        <v>1000</v>
      </c>
      <c r="AI1427" s="7">
        <v>1000</v>
      </c>
      <c r="AJ1427" s="7">
        <v>1656</v>
      </c>
      <c r="AK1427" s="29">
        <v>0</v>
      </c>
      <c r="AL1427" s="7">
        <v>0</v>
      </c>
      <c r="AM1427" s="105">
        <v>0</v>
      </c>
      <c r="AN1427" s="7">
        <v>0</v>
      </c>
      <c r="AO1427" s="11">
        <v>1108</v>
      </c>
      <c r="AP1427" s="105">
        <v>1108</v>
      </c>
      <c r="AQ1427" s="11">
        <v>1178</v>
      </c>
      <c r="AR1427" s="11">
        <v>1351</v>
      </c>
      <c r="AS1427" s="11">
        <v>0</v>
      </c>
      <c r="AT1427" s="11">
        <v>1974</v>
      </c>
      <c r="AU1427" s="11">
        <v>1974</v>
      </c>
      <c r="AV1427" s="11">
        <v>0</v>
      </c>
      <c r="AW1427" s="11">
        <v>1790</v>
      </c>
      <c r="AX1427" s="11">
        <v>1790</v>
      </c>
      <c r="AZ1427" s="11">
        <v>3496</v>
      </c>
      <c r="BA1427" s="11">
        <v>2084</v>
      </c>
    </row>
    <row r="1428" spans="1:53" hidden="1" x14ac:dyDescent="0.25">
      <c r="A1428">
        <v>10</v>
      </c>
      <c r="B1428" t="str">
        <f t="shared" si="164"/>
        <v>FrCC-1612</v>
      </c>
      <c r="C1428" s="2" t="s">
        <v>320</v>
      </c>
      <c r="D1428" s="2" t="str">
        <f t="shared" si="165"/>
        <v>1</v>
      </c>
      <c r="E1428" s="2" t="str">
        <f t="shared" si="166"/>
        <v>16</v>
      </c>
      <c r="F1428" s="2" t="str">
        <f t="shared" si="167"/>
        <v>161</v>
      </c>
      <c r="G1428" s="1" t="s">
        <v>630</v>
      </c>
      <c r="H1428" s="7">
        <v>743</v>
      </c>
      <c r="I1428" s="7"/>
      <c r="J1428" s="7">
        <v>419.97885000000002</v>
      </c>
      <c r="K1428" s="7">
        <v>419.97885000000002</v>
      </c>
      <c r="L1428" s="7">
        <v>743</v>
      </c>
      <c r="M1428" s="7"/>
      <c r="N1428" s="7">
        <v>537.06399999999996</v>
      </c>
      <c r="O1428" s="7">
        <v>1671.7607999999998</v>
      </c>
      <c r="P1428" s="7">
        <v>1341.5609999999999</v>
      </c>
      <c r="Q1428" s="7"/>
      <c r="R1428" s="7">
        <v>358.90593999999999</v>
      </c>
      <c r="S1428" s="7">
        <v>358.90593999999999</v>
      </c>
      <c r="T1428" s="7">
        <v>309</v>
      </c>
      <c r="U1428" s="7"/>
      <c r="V1428" s="7">
        <v>1736</v>
      </c>
      <c r="W1428" s="7">
        <v>386</v>
      </c>
      <c r="X1428" s="7">
        <v>1891</v>
      </c>
      <c r="Y1428" s="7"/>
      <c r="Z1428" s="7">
        <v>690</v>
      </c>
      <c r="AA1428" s="7">
        <v>690</v>
      </c>
      <c r="AB1428" s="7">
        <v>770</v>
      </c>
      <c r="AC1428" s="7"/>
      <c r="AD1428" s="7">
        <v>2312</v>
      </c>
      <c r="AE1428" s="7">
        <v>2312</v>
      </c>
      <c r="AF1428" s="7">
        <v>671</v>
      </c>
      <c r="AG1428" s="29">
        <v>1022</v>
      </c>
      <c r="AH1428" s="7">
        <v>1022</v>
      </c>
      <c r="AI1428" s="7">
        <v>1022</v>
      </c>
      <c r="AJ1428" s="7">
        <v>729</v>
      </c>
      <c r="AK1428" s="29">
        <v>1934</v>
      </c>
      <c r="AL1428" s="7">
        <v>2080</v>
      </c>
      <c r="AM1428" s="105">
        <v>2080</v>
      </c>
      <c r="AN1428" s="7">
        <v>2250</v>
      </c>
      <c r="AO1428" s="11">
        <v>1132</v>
      </c>
      <c r="AP1428" s="105">
        <v>1132</v>
      </c>
      <c r="AQ1428" s="11">
        <v>1133</v>
      </c>
      <c r="AR1428" s="11">
        <v>703</v>
      </c>
      <c r="AS1428" s="11">
        <v>2371</v>
      </c>
      <c r="AT1428" s="11">
        <v>667</v>
      </c>
      <c r="AU1428" s="11">
        <v>667</v>
      </c>
      <c r="AV1428" s="11">
        <v>2589</v>
      </c>
      <c r="AW1428" s="11">
        <v>237</v>
      </c>
      <c r="AX1428" s="11">
        <v>237</v>
      </c>
      <c r="AZ1428" s="11">
        <v>753</v>
      </c>
      <c r="BA1428" s="11">
        <v>355</v>
      </c>
    </row>
    <row r="1429" spans="1:53" hidden="1" x14ac:dyDescent="0.25">
      <c r="A1429">
        <v>10</v>
      </c>
      <c r="B1429" t="str">
        <f t="shared" si="164"/>
        <v>FrCC-1613</v>
      </c>
      <c r="C1429" s="2" t="s">
        <v>320</v>
      </c>
      <c r="D1429" s="2" t="str">
        <f t="shared" si="165"/>
        <v>1</v>
      </c>
      <c r="E1429" s="2" t="str">
        <f t="shared" si="166"/>
        <v>16</v>
      </c>
      <c r="F1429" s="2" t="str">
        <f t="shared" si="167"/>
        <v>161</v>
      </c>
      <c r="G1429" s="1" t="s">
        <v>631</v>
      </c>
      <c r="H1429" s="7">
        <v>0</v>
      </c>
      <c r="I1429" s="7"/>
      <c r="J1429" s="7">
        <v>0</v>
      </c>
      <c r="K1429" s="7">
        <v>0</v>
      </c>
      <c r="L1429" s="7">
        <v>0</v>
      </c>
      <c r="M1429" s="7"/>
      <c r="N1429" s="7">
        <v>0</v>
      </c>
      <c r="O1429" s="7">
        <v>0</v>
      </c>
      <c r="P1429" s="7">
        <v>311</v>
      </c>
      <c r="Q1429" s="7"/>
      <c r="R1429" s="7">
        <v>0</v>
      </c>
      <c r="S1429" s="7">
        <v>0</v>
      </c>
      <c r="T1429" s="7">
        <v>0</v>
      </c>
      <c r="U1429" s="7"/>
      <c r="V1429" s="7">
        <v>0</v>
      </c>
      <c r="W1429" s="7">
        <v>0</v>
      </c>
      <c r="X1429" s="7">
        <v>324</v>
      </c>
      <c r="Y1429" s="7"/>
      <c r="Z1429" s="7">
        <v>0</v>
      </c>
      <c r="AA1429" s="7">
        <v>0</v>
      </c>
      <c r="AB1429" s="7">
        <v>0</v>
      </c>
      <c r="AC1429" s="7"/>
      <c r="AD1429" s="7">
        <v>0</v>
      </c>
      <c r="AE1429" s="7">
        <v>0</v>
      </c>
      <c r="AF1429" s="7">
        <v>0</v>
      </c>
      <c r="AG1429" s="29">
        <v>0</v>
      </c>
      <c r="AH1429" s="7">
        <v>0</v>
      </c>
      <c r="AI1429" s="7">
        <v>0</v>
      </c>
      <c r="AJ1429" s="7">
        <v>0</v>
      </c>
      <c r="AK1429" s="29">
        <v>0</v>
      </c>
      <c r="AL1429" s="7">
        <v>0</v>
      </c>
      <c r="AM1429" s="105">
        <v>0</v>
      </c>
      <c r="AN1429" s="7">
        <v>0</v>
      </c>
      <c r="AO1429" s="11">
        <v>0</v>
      </c>
      <c r="AP1429" s="105">
        <v>0</v>
      </c>
      <c r="AQ1429" s="11">
        <v>0</v>
      </c>
      <c r="AR1429" s="11">
        <v>0</v>
      </c>
      <c r="AS1429" s="11">
        <v>0</v>
      </c>
      <c r="AT1429" s="11">
        <v>0</v>
      </c>
      <c r="AU1429" s="11">
        <v>0</v>
      </c>
      <c r="AV1429" s="11">
        <v>0</v>
      </c>
      <c r="AW1429" s="11">
        <v>0</v>
      </c>
      <c r="AX1429" s="11">
        <v>0</v>
      </c>
      <c r="AZ1429" s="11">
        <v>0</v>
      </c>
      <c r="BA1429" s="11">
        <v>0</v>
      </c>
    </row>
    <row r="1430" spans="1:53" hidden="1" x14ac:dyDescent="0.25">
      <c r="A1430">
        <v>10</v>
      </c>
      <c r="B1430" t="str">
        <f t="shared" si="164"/>
        <v>FrCC-1620</v>
      </c>
      <c r="C1430" s="2" t="s">
        <v>320</v>
      </c>
      <c r="D1430" s="2" t="str">
        <f t="shared" si="165"/>
        <v>1</v>
      </c>
      <c r="E1430" s="2" t="str">
        <f t="shared" si="166"/>
        <v>16</v>
      </c>
      <c r="F1430" s="2" t="str">
        <f t="shared" si="167"/>
        <v>162</v>
      </c>
      <c r="G1430" s="1" t="s">
        <v>632</v>
      </c>
      <c r="H1430" s="7">
        <v>0</v>
      </c>
      <c r="I1430" s="7"/>
      <c r="J1430" s="7">
        <v>0</v>
      </c>
      <c r="K1430" s="7">
        <v>0</v>
      </c>
      <c r="L1430" s="7">
        <v>0</v>
      </c>
      <c r="M1430" s="7"/>
      <c r="N1430" s="7">
        <v>0</v>
      </c>
      <c r="O1430" s="7">
        <v>0</v>
      </c>
      <c r="P1430" s="7">
        <v>0</v>
      </c>
      <c r="Q1430" s="7"/>
      <c r="R1430" s="7">
        <v>0</v>
      </c>
      <c r="S1430" s="7">
        <v>0</v>
      </c>
      <c r="T1430" s="7">
        <v>0</v>
      </c>
      <c r="U1430" s="7"/>
      <c r="V1430" s="7">
        <v>0</v>
      </c>
      <c r="W1430" s="7">
        <v>0</v>
      </c>
      <c r="X1430" s="7">
        <v>0</v>
      </c>
      <c r="Y1430" s="7"/>
      <c r="Z1430" s="7">
        <v>0</v>
      </c>
      <c r="AA1430" s="7">
        <v>0</v>
      </c>
      <c r="AB1430" s="7">
        <v>0</v>
      </c>
      <c r="AC1430" s="7"/>
      <c r="AD1430" s="7">
        <v>0</v>
      </c>
      <c r="AE1430" s="7">
        <v>0</v>
      </c>
      <c r="AF1430" s="7">
        <v>0</v>
      </c>
      <c r="AG1430" s="29">
        <v>0</v>
      </c>
      <c r="AH1430" s="7">
        <v>0</v>
      </c>
      <c r="AI1430" s="7">
        <v>0</v>
      </c>
      <c r="AJ1430" s="7">
        <v>0</v>
      </c>
      <c r="AK1430" s="29">
        <v>0</v>
      </c>
      <c r="AL1430" s="7">
        <v>0</v>
      </c>
      <c r="AM1430" s="105">
        <v>0</v>
      </c>
      <c r="AN1430" s="7">
        <v>0</v>
      </c>
      <c r="AO1430" s="11">
        <v>0</v>
      </c>
      <c r="AP1430" s="105">
        <v>0</v>
      </c>
      <c r="AQ1430" s="11">
        <v>0</v>
      </c>
      <c r="AR1430" s="11">
        <v>0</v>
      </c>
      <c r="AS1430" s="11">
        <v>0</v>
      </c>
      <c r="AT1430" s="11">
        <v>0</v>
      </c>
      <c r="AU1430" s="11">
        <v>0</v>
      </c>
      <c r="AV1430" s="11">
        <v>0</v>
      </c>
      <c r="AW1430" s="11">
        <v>0</v>
      </c>
      <c r="AX1430" s="11">
        <v>0</v>
      </c>
      <c r="AZ1430" s="11">
        <v>0</v>
      </c>
      <c r="BA1430" s="11">
        <v>0</v>
      </c>
    </row>
    <row r="1431" spans="1:53" hidden="1" x14ac:dyDescent="0.25">
      <c r="A1431">
        <v>10</v>
      </c>
      <c r="B1431" t="str">
        <f t="shared" si="164"/>
        <v>FrCC-1700</v>
      </c>
      <c r="C1431" s="2" t="s">
        <v>320</v>
      </c>
      <c r="D1431" s="2" t="str">
        <f t="shared" si="165"/>
        <v>1</v>
      </c>
      <c r="E1431" s="2" t="str">
        <f t="shared" si="166"/>
        <v>17</v>
      </c>
      <c r="F1431" s="2" t="str">
        <f t="shared" si="167"/>
        <v>170</v>
      </c>
      <c r="G1431" s="1" t="s">
        <v>963</v>
      </c>
      <c r="H1431" s="17">
        <v>0</v>
      </c>
      <c r="I1431" s="17"/>
      <c r="J1431" s="7">
        <v>0</v>
      </c>
      <c r="K1431" s="7">
        <v>0</v>
      </c>
      <c r="L1431" s="7">
        <v>0</v>
      </c>
      <c r="M1431" s="7"/>
      <c r="N1431" s="7">
        <v>0</v>
      </c>
      <c r="O1431" s="7">
        <v>0</v>
      </c>
      <c r="P1431" s="7">
        <v>0</v>
      </c>
      <c r="Q1431" s="7"/>
      <c r="R1431" s="7">
        <v>0</v>
      </c>
      <c r="S1431" s="7">
        <v>0</v>
      </c>
      <c r="T1431" s="7">
        <v>0</v>
      </c>
      <c r="U1431" s="7"/>
      <c r="V1431" s="7">
        <v>0</v>
      </c>
      <c r="W1431" s="7">
        <v>0</v>
      </c>
      <c r="X1431" s="7">
        <v>0</v>
      </c>
      <c r="Y1431" s="7"/>
      <c r="Z1431" s="7">
        <v>0</v>
      </c>
      <c r="AA1431" s="7">
        <v>0</v>
      </c>
      <c r="AB1431" s="7">
        <v>0</v>
      </c>
      <c r="AC1431" s="7"/>
      <c r="AD1431" s="7">
        <v>0</v>
      </c>
      <c r="AE1431" s="7">
        <v>0</v>
      </c>
      <c r="AF1431" s="7">
        <v>0</v>
      </c>
      <c r="AG1431" s="29">
        <v>0</v>
      </c>
      <c r="AH1431" s="7">
        <v>0</v>
      </c>
      <c r="AI1431" s="7">
        <v>0</v>
      </c>
      <c r="AJ1431" s="7">
        <v>0</v>
      </c>
      <c r="AK1431" s="29">
        <v>0</v>
      </c>
      <c r="AL1431" s="7">
        <v>0</v>
      </c>
      <c r="AM1431" s="105">
        <v>0</v>
      </c>
      <c r="AN1431" s="7">
        <v>0</v>
      </c>
      <c r="AO1431" s="11">
        <v>0</v>
      </c>
      <c r="AP1431" s="105">
        <v>0</v>
      </c>
      <c r="AQ1431" s="11">
        <v>0</v>
      </c>
      <c r="AR1431" s="11">
        <v>0</v>
      </c>
      <c r="AS1431" s="11">
        <v>0</v>
      </c>
      <c r="AT1431" s="11">
        <v>0</v>
      </c>
      <c r="AU1431" s="11"/>
      <c r="AV1431" s="11">
        <v>0</v>
      </c>
      <c r="AW1431" s="11">
        <v>0</v>
      </c>
      <c r="AX1431" s="11"/>
      <c r="AZ1431" s="11"/>
      <c r="BA1431" s="11"/>
    </row>
    <row r="1432" spans="1:53" hidden="1" x14ac:dyDescent="0.25">
      <c r="A1432">
        <v>10</v>
      </c>
      <c r="B1432" t="str">
        <f t="shared" si="164"/>
        <v>FrCC-1810</v>
      </c>
      <c r="C1432" s="2" t="s">
        <v>320</v>
      </c>
      <c r="D1432" s="2" t="str">
        <f t="shared" si="165"/>
        <v>1</v>
      </c>
      <c r="E1432" s="2" t="str">
        <f t="shared" si="166"/>
        <v>18</v>
      </c>
      <c r="F1432" s="2" t="str">
        <f t="shared" si="167"/>
        <v>181</v>
      </c>
      <c r="G1432" s="1" t="s">
        <v>635</v>
      </c>
      <c r="H1432" s="7">
        <v>0</v>
      </c>
      <c r="I1432" s="7"/>
      <c r="J1432" s="7">
        <v>0</v>
      </c>
      <c r="K1432" s="7">
        <v>0</v>
      </c>
      <c r="L1432" s="7">
        <v>0</v>
      </c>
      <c r="M1432" s="7"/>
      <c r="N1432" s="7">
        <v>0</v>
      </c>
      <c r="O1432" s="7">
        <v>0</v>
      </c>
      <c r="P1432" s="7">
        <v>0</v>
      </c>
      <c r="Q1432" s="7"/>
      <c r="R1432" s="7">
        <v>0</v>
      </c>
      <c r="S1432" s="7">
        <v>0</v>
      </c>
      <c r="T1432" s="7">
        <v>0</v>
      </c>
      <c r="U1432" s="7"/>
      <c r="V1432" s="7">
        <v>0</v>
      </c>
      <c r="W1432" s="7">
        <v>0</v>
      </c>
      <c r="X1432" s="7">
        <v>0</v>
      </c>
      <c r="Y1432" s="7"/>
      <c r="Z1432" s="7">
        <v>0</v>
      </c>
      <c r="AA1432" s="7">
        <v>0</v>
      </c>
      <c r="AB1432" s="7">
        <v>0</v>
      </c>
      <c r="AC1432" s="7"/>
      <c r="AD1432" s="7">
        <v>0</v>
      </c>
      <c r="AE1432" s="7">
        <v>0</v>
      </c>
      <c r="AF1432" s="7">
        <v>0</v>
      </c>
      <c r="AG1432" s="29">
        <v>0</v>
      </c>
      <c r="AH1432" s="7">
        <v>0</v>
      </c>
      <c r="AI1432" s="7">
        <v>0</v>
      </c>
      <c r="AJ1432" s="7">
        <v>0</v>
      </c>
      <c r="AK1432" s="29">
        <v>0</v>
      </c>
      <c r="AL1432" s="7">
        <v>0</v>
      </c>
      <c r="AM1432" s="105">
        <v>0</v>
      </c>
      <c r="AN1432" s="7">
        <v>0</v>
      </c>
      <c r="AO1432" s="11">
        <v>0</v>
      </c>
      <c r="AP1432" s="105">
        <v>0</v>
      </c>
      <c r="AQ1432" s="11">
        <v>0</v>
      </c>
      <c r="AR1432" s="11">
        <v>0</v>
      </c>
      <c r="AS1432" s="11">
        <v>0</v>
      </c>
      <c r="AT1432" s="11">
        <v>0</v>
      </c>
      <c r="AU1432" s="11">
        <v>0</v>
      </c>
      <c r="AV1432" s="11">
        <v>0</v>
      </c>
      <c r="AW1432" s="11">
        <v>0</v>
      </c>
      <c r="AX1432" s="11">
        <v>0</v>
      </c>
      <c r="AZ1432" s="11">
        <v>0</v>
      </c>
      <c r="BA1432" s="11">
        <v>0</v>
      </c>
    </row>
    <row r="1433" spans="1:53" hidden="1" x14ac:dyDescent="0.25">
      <c r="A1433">
        <v>10</v>
      </c>
      <c r="B1433" t="str">
        <f t="shared" si="164"/>
        <v>FrCC-1820</v>
      </c>
      <c r="C1433" s="2" t="s">
        <v>320</v>
      </c>
      <c r="D1433" s="2" t="str">
        <f t="shared" si="165"/>
        <v>1</v>
      </c>
      <c r="E1433" s="2" t="str">
        <f t="shared" si="166"/>
        <v>18</v>
      </c>
      <c r="F1433" s="2" t="str">
        <f t="shared" si="167"/>
        <v>182</v>
      </c>
      <c r="G1433" s="1" t="s">
        <v>636</v>
      </c>
      <c r="H1433" s="7">
        <v>0</v>
      </c>
      <c r="I1433" s="7"/>
      <c r="J1433" s="7">
        <v>0</v>
      </c>
      <c r="K1433" s="7">
        <v>0</v>
      </c>
      <c r="L1433" s="7">
        <v>0</v>
      </c>
      <c r="M1433" s="7"/>
      <c r="N1433" s="7">
        <v>0</v>
      </c>
      <c r="O1433" s="7">
        <v>0</v>
      </c>
      <c r="P1433" s="7">
        <v>0</v>
      </c>
      <c r="Q1433" s="7"/>
      <c r="R1433" s="7">
        <v>0</v>
      </c>
      <c r="S1433" s="7">
        <v>0</v>
      </c>
      <c r="T1433" s="7">
        <v>0</v>
      </c>
      <c r="U1433" s="7"/>
      <c r="V1433" s="7">
        <v>0</v>
      </c>
      <c r="W1433" s="7">
        <v>0</v>
      </c>
      <c r="X1433" s="7">
        <v>0</v>
      </c>
      <c r="Y1433" s="7"/>
      <c r="Z1433" s="7">
        <v>0</v>
      </c>
      <c r="AA1433" s="7">
        <v>0</v>
      </c>
      <c r="AB1433" s="7">
        <v>0</v>
      </c>
      <c r="AC1433" s="7"/>
      <c r="AD1433" s="7">
        <v>0</v>
      </c>
      <c r="AE1433" s="7">
        <v>0</v>
      </c>
      <c r="AF1433" s="7">
        <v>0</v>
      </c>
      <c r="AG1433" s="29">
        <v>0</v>
      </c>
      <c r="AH1433" s="7">
        <v>0</v>
      </c>
      <c r="AI1433" s="7">
        <v>0</v>
      </c>
      <c r="AJ1433" s="7">
        <v>0</v>
      </c>
      <c r="AK1433" s="29">
        <v>0</v>
      </c>
      <c r="AL1433" s="7">
        <v>0</v>
      </c>
      <c r="AM1433" s="105">
        <v>0</v>
      </c>
      <c r="AN1433" s="7">
        <v>0</v>
      </c>
      <c r="AO1433" s="11">
        <v>0</v>
      </c>
      <c r="AP1433" s="105">
        <v>0</v>
      </c>
      <c r="AQ1433" s="11">
        <v>0</v>
      </c>
      <c r="AR1433" s="11">
        <v>0</v>
      </c>
      <c r="AS1433" s="11">
        <v>0</v>
      </c>
      <c r="AT1433" s="11">
        <v>0</v>
      </c>
      <c r="AU1433" s="11">
        <v>0</v>
      </c>
      <c r="AV1433" s="11">
        <v>0</v>
      </c>
      <c r="AW1433" s="11">
        <v>0</v>
      </c>
      <c r="AX1433" s="11">
        <v>0</v>
      </c>
      <c r="AZ1433" s="11">
        <v>0</v>
      </c>
      <c r="BA1433" s="11">
        <v>0</v>
      </c>
    </row>
    <row r="1434" spans="1:53" hidden="1" x14ac:dyDescent="0.25">
      <c r="A1434">
        <v>10</v>
      </c>
      <c r="B1434" t="str">
        <f t="shared" si="164"/>
        <v>FrCC-1900</v>
      </c>
      <c r="C1434" s="2" t="s">
        <v>320</v>
      </c>
      <c r="D1434" s="2" t="str">
        <f t="shared" si="165"/>
        <v>1</v>
      </c>
      <c r="E1434" s="2" t="str">
        <f t="shared" si="166"/>
        <v>19</v>
      </c>
      <c r="F1434" s="2" t="str">
        <f t="shared" si="167"/>
        <v>190</v>
      </c>
      <c r="G1434" s="1" t="s">
        <v>638</v>
      </c>
      <c r="H1434" s="7">
        <v>0</v>
      </c>
      <c r="I1434" s="7"/>
      <c r="J1434" s="7">
        <v>0</v>
      </c>
      <c r="K1434" s="7">
        <v>0</v>
      </c>
      <c r="L1434" s="7">
        <v>0</v>
      </c>
      <c r="M1434" s="7"/>
      <c r="N1434" s="7">
        <v>0</v>
      </c>
      <c r="O1434" s="7">
        <v>0</v>
      </c>
      <c r="P1434" s="7">
        <v>0</v>
      </c>
      <c r="Q1434" s="7"/>
      <c r="R1434" s="7">
        <v>0</v>
      </c>
      <c r="S1434" s="7">
        <v>0</v>
      </c>
      <c r="T1434" s="7">
        <v>0</v>
      </c>
      <c r="U1434" s="7"/>
      <c r="V1434" s="7">
        <v>0</v>
      </c>
      <c r="W1434" s="7">
        <v>0</v>
      </c>
      <c r="X1434" s="7">
        <v>0</v>
      </c>
      <c r="Y1434" s="7"/>
      <c r="Z1434" s="7">
        <v>0</v>
      </c>
      <c r="AA1434" s="7">
        <v>0</v>
      </c>
      <c r="AB1434" s="7">
        <v>0</v>
      </c>
      <c r="AC1434" s="7"/>
      <c r="AD1434" s="7">
        <v>0</v>
      </c>
      <c r="AE1434" s="7">
        <v>0</v>
      </c>
      <c r="AF1434" s="7">
        <v>0</v>
      </c>
      <c r="AG1434" s="29">
        <v>0</v>
      </c>
      <c r="AH1434" s="7">
        <v>0</v>
      </c>
      <c r="AI1434" s="7">
        <v>0</v>
      </c>
      <c r="AJ1434" s="7">
        <v>0</v>
      </c>
      <c r="AK1434" s="29">
        <v>0</v>
      </c>
      <c r="AL1434" s="7">
        <v>0</v>
      </c>
      <c r="AM1434" s="105">
        <v>0</v>
      </c>
      <c r="AN1434" s="7">
        <v>0</v>
      </c>
      <c r="AO1434" s="11">
        <v>0</v>
      </c>
      <c r="AP1434" s="105">
        <v>0</v>
      </c>
      <c r="AQ1434" s="11">
        <v>0</v>
      </c>
      <c r="AR1434" s="11">
        <v>0</v>
      </c>
      <c r="AS1434" s="11">
        <v>0</v>
      </c>
      <c r="AT1434" s="11">
        <v>0</v>
      </c>
      <c r="AU1434" s="11">
        <v>0</v>
      </c>
      <c r="AV1434" s="11">
        <v>0</v>
      </c>
      <c r="AW1434" s="11">
        <v>0</v>
      </c>
      <c r="AX1434" s="11">
        <v>0</v>
      </c>
      <c r="AZ1434" s="11">
        <v>0</v>
      </c>
      <c r="BA1434" s="11">
        <v>0</v>
      </c>
    </row>
    <row r="1435" spans="1:53" hidden="1" x14ac:dyDescent="0.25">
      <c r="A1435">
        <v>10</v>
      </c>
      <c r="B1435" t="str">
        <f t="shared" si="164"/>
        <v>FrCC-2610</v>
      </c>
      <c r="C1435" s="2" t="s">
        <v>320</v>
      </c>
      <c r="D1435" s="2" t="str">
        <f t="shared" si="165"/>
        <v>2</v>
      </c>
      <c r="E1435" s="2" t="str">
        <f t="shared" si="166"/>
        <v>26</v>
      </c>
      <c r="F1435" s="2" t="str">
        <f t="shared" si="167"/>
        <v>261</v>
      </c>
      <c r="G1435" s="1" t="s">
        <v>641</v>
      </c>
      <c r="H1435" s="7">
        <v>542</v>
      </c>
      <c r="I1435" s="7"/>
      <c r="J1435" s="7">
        <v>42.415190000000003</v>
      </c>
      <c r="K1435" s="7">
        <v>42.415190000000003</v>
      </c>
      <c r="L1435" s="7">
        <v>542</v>
      </c>
      <c r="M1435" s="7"/>
      <c r="N1435" s="7">
        <v>45.972000000000001</v>
      </c>
      <c r="O1435" s="7">
        <v>139.04678999999999</v>
      </c>
      <c r="P1435" s="7">
        <v>108</v>
      </c>
      <c r="Q1435" s="7"/>
      <c r="R1435" s="7">
        <v>224.36079999999998</v>
      </c>
      <c r="S1435" s="7">
        <v>224.36079999999998</v>
      </c>
      <c r="T1435" s="7">
        <v>202</v>
      </c>
      <c r="U1435" s="7"/>
      <c r="V1435" s="7">
        <v>51</v>
      </c>
      <c r="W1435" s="7">
        <v>10</v>
      </c>
      <c r="X1435" s="7">
        <v>202</v>
      </c>
      <c r="Y1435" s="7"/>
      <c r="Z1435" s="7">
        <v>25</v>
      </c>
      <c r="AA1435" s="7">
        <v>50</v>
      </c>
      <c r="AB1435" s="7">
        <v>202</v>
      </c>
      <c r="AC1435" s="7"/>
      <c r="AD1435" s="7">
        <v>30</v>
      </c>
      <c r="AE1435" s="7">
        <v>34</v>
      </c>
      <c r="AF1435" s="7">
        <v>102</v>
      </c>
      <c r="AG1435" s="29">
        <v>93</v>
      </c>
      <c r="AH1435" s="7">
        <v>99</v>
      </c>
      <c r="AI1435" s="7">
        <v>99</v>
      </c>
      <c r="AJ1435" s="7">
        <v>92</v>
      </c>
      <c r="AK1435" s="29">
        <v>66</v>
      </c>
      <c r="AL1435" s="7">
        <v>68</v>
      </c>
      <c r="AM1435" s="105">
        <v>68</v>
      </c>
      <c r="AN1435" s="7">
        <v>111</v>
      </c>
      <c r="AO1435" s="11">
        <v>57</v>
      </c>
      <c r="AP1435" s="105">
        <v>57</v>
      </c>
      <c r="AQ1435" s="11">
        <v>69</v>
      </c>
      <c r="AR1435" s="11">
        <v>50</v>
      </c>
      <c r="AS1435" s="11">
        <v>113</v>
      </c>
      <c r="AT1435" s="11">
        <v>113</v>
      </c>
      <c r="AU1435" s="11">
        <v>119</v>
      </c>
      <c r="AV1435" s="11">
        <v>108</v>
      </c>
      <c r="AW1435" s="11">
        <v>120</v>
      </c>
      <c r="AX1435" s="11">
        <v>120</v>
      </c>
      <c r="AZ1435" s="11">
        <v>83</v>
      </c>
      <c r="BA1435" s="11">
        <v>28</v>
      </c>
    </row>
    <row r="1436" spans="1:53" hidden="1" x14ac:dyDescent="0.25">
      <c r="A1436">
        <v>10</v>
      </c>
      <c r="B1436" t="str">
        <f t="shared" si="164"/>
        <v>FrCC-2620</v>
      </c>
      <c r="C1436" s="2" t="s">
        <v>320</v>
      </c>
      <c r="D1436" s="2" t="str">
        <f t="shared" si="165"/>
        <v>2</v>
      </c>
      <c r="E1436" s="2" t="str">
        <f t="shared" si="166"/>
        <v>26</v>
      </c>
      <c r="F1436" s="2" t="str">
        <f t="shared" si="167"/>
        <v>262</v>
      </c>
      <c r="G1436" s="1" t="s">
        <v>642</v>
      </c>
      <c r="H1436" s="7">
        <v>0</v>
      </c>
      <c r="I1436" s="7"/>
      <c r="J1436" s="7">
        <v>0</v>
      </c>
      <c r="K1436" s="7">
        <v>0</v>
      </c>
      <c r="L1436" s="7">
        <v>0</v>
      </c>
      <c r="M1436" s="7"/>
      <c r="N1436" s="7">
        <v>0</v>
      </c>
      <c r="O1436" s="7">
        <v>0</v>
      </c>
      <c r="P1436" s="7">
        <v>0</v>
      </c>
      <c r="Q1436" s="7"/>
      <c r="R1436" s="7">
        <v>0</v>
      </c>
      <c r="S1436" s="7">
        <v>0</v>
      </c>
      <c r="T1436" s="7">
        <v>0</v>
      </c>
      <c r="U1436" s="7"/>
      <c r="V1436" s="7">
        <v>0</v>
      </c>
      <c r="W1436" s="7">
        <v>0</v>
      </c>
      <c r="X1436" s="7">
        <v>0</v>
      </c>
      <c r="Y1436" s="7"/>
      <c r="Z1436" s="7">
        <v>0</v>
      </c>
      <c r="AA1436" s="7">
        <v>0</v>
      </c>
      <c r="AB1436" s="7">
        <v>0</v>
      </c>
      <c r="AC1436" s="7"/>
      <c r="AD1436" s="7">
        <v>0</v>
      </c>
      <c r="AE1436" s="7">
        <v>0</v>
      </c>
      <c r="AF1436" s="7">
        <v>0</v>
      </c>
      <c r="AG1436" s="29">
        <v>0</v>
      </c>
      <c r="AH1436" s="7">
        <v>0</v>
      </c>
      <c r="AI1436" s="7">
        <v>0</v>
      </c>
      <c r="AJ1436" s="7">
        <v>0</v>
      </c>
      <c r="AK1436" s="29">
        <v>0</v>
      </c>
      <c r="AL1436" s="7">
        <v>0</v>
      </c>
      <c r="AM1436" s="105">
        <v>0</v>
      </c>
      <c r="AN1436" s="7">
        <v>0</v>
      </c>
      <c r="AO1436" s="11">
        <v>0</v>
      </c>
      <c r="AP1436" s="105">
        <v>0</v>
      </c>
      <c r="AQ1436" s="11">
        <v>0</v>
      </c>
      <c r="AR1436" s="11">
        <v>0</v>
      </c>
      <c r="AS1436" s="11">
        <v>0</v>
      </c>
      <c r="AT1436" s="11">
        <v>0</v>
      </c>
      <c r="AU1436" s="11">
        <v>0</v>
      </c>
      <c r="AV1436" s="11">
        <v>0</v>
      </c>
      <c r="AW1436" s="11">
        <v>0</v>
      </c>
      <c r="AX1436" s="11">
        <v>0</v>
      </c>
      <c r="AZ1436" s="11">
        <v>0</v>
      </c>
      <c r="BA1436" s="11">
        <v>0</v>
      </c>
    </row>
    <row r="1437" spans="1:53" hidden="1" x14ac:dyDescent="0.25">
      <c r="A1437">
        <v>10</v>
      </c>
      <c r="B1437" t="str">
        <f t="shared" si="164"/>
        <v>FrCC-2710</v>
      </c>
      <c r="C1437" s="2" t="s">
        <v>320</v>
      </c>
      <c r="D1437" s="2" t="str">
        <f t="shared" si="165"/>
        <v>2</v>
      </c>
      <c r="E1437" s="2" t="str">
        <f t="shared" si="166"/>
        <v>27</v>
      </c>
      <c r="F1437" s="2" t="str">
        <f t="shared" si="167"/>
        <v>271</v>
      </c>
      <c r="G1437" s="1" t="s">
        <v>965</v>
      </c>
      <c r="H1437" s="7">
        <v>0</v>
      </c>
      <c r="I1437" s="7"/>
      <c r="J1437" s="7">
        <v>0</v>
      </c>
      <c r="K1437" s="7">
        <v>0</v>
      </c>
      <c r="L1437" s="7">
        <v>0</v>
      </c>
      <c r="M1437" s="7"/>
      <c r="N1437" s="7">
        <v>0</v>
      </c>
      <c r="O1437" s="7">
        <v>0</v>
      </c>
      <c r="P1437" s="7">
        <v>0</v>
      </c>
      <c r="Q1437" s="7"/>
      <c r="R1437" s="7">
        <v>0</v>
      </c>
      <c r="S1437" s="7">
        <v>0</v>
      </c>
      <c r="T1437" s="7">
        <v>0</v>
      </c>
      <c r="U1437" s="7"/>
      <c r="V1437" s="7">
        <v>0</v>
      </c>
      <c r="W1437" s="7">
        <v>0</v>
      </c>
      <c r="X1437" s="7">
        <v>0</v>
      </c>
      <c r="Y1437" s="7"/>
      <c r="Z1437" s="7">
        <v>0</v>
      </c>
      <c r="AA1437" s="7">
        <v>0</v>
      </c>
      <c r="AB1437" s="7">
        <v>0</v>
      </c>
      <c r="AC1437" s="7"/>
      <c r="AD1437" s="7">
        <v>0</v>
      </c>
      <c r="AE1437" s="7">
        <v>0</v>
      </c>
      <c r="AF1437" s="7">
        <v>0</v>
      </c>
      <c r="AG1437" s="29">
        <v>0</v>
      </c>
      <c r="AH1437" s="7">
        <v>0</v>
      </c>
      <c r="AI1437" s="7">
        <v>0</v>
      </c>
      <c r="AJ1437" s="7">
        <v>0</v>
      </c>
      <c r="AK1437" s="29">
        <v>0</v>
      </c>
      <c r="AL1437" s="7">
        <v>0</v>
      </c>
      <c r="AM1437" s="105">
        <v>0</v>
      </c>
      <c r="AN1437" s="7">
        <v>0</v>
      </c>
      <c r="AO1437" s="11">
        <v>0</v>
      </c>
      <c r="AP1437" s="105">
        <v>0</v>
      </c>
      <c r="AQ1437" s="11">
        <v>0</v>
      </c>
      <c r="AR1437" s="11">
        <v>0</v>
      </c>
      <c r="AS1437" s="11">
        <v>0</v>
      </c>
      <c r="AT1437" s="11">
        <v>0</v>
      </c>
      <c r="AU1437" s="11"/>
      <c r="AV1437" s="11">
        <v>0</v>
      </c>
      <c r="AW1437" s="11">
        <v>0</v>
      </c>
      <c r="AX1437" s="11"/>
      <c r="AZ1437" s="11"/>
      <c r="BA1437" s="11"/>
    </row>
    <row r="1438" spans="1:53" hidden="1" x14ac:dyDescent="0.25">
      <c r="A1438">
        <v>10</v>
      </c>
      <c r="B1438" t="str">
        <f t="shared" si="164"/>
        <v>FrCC-2720</v>
      </c>
      <c r="C1438" s="2" t="s">
        <v>320</v>
      </c>
      <c r="D1438" s="2" t="str">
        <f t="shared" si="165"/>
        <v>2</v>
      </c>
      <c r="E1438" s="2" t="str">
        <f t="shared" si="166"/>
        <v>27</v>
      </c>
      <c r="F1438" s="2" t="str">
        <f t="shared" si="167"/>
        <v>272</v>
      </c>
      <c r="G1438" s="1" t="s">
        <v>966</v>
      </c>
      <c r="H1438" s="7">
        <v>0</v>
      </c>
      <c r="I1438" s="7"/>
      <c r="J1438" s="7">
        <v>0</v>
      </c>
      <c r="K1438" s="7">
        <v>0</v>
      </c>
      <c r="L1438" s="7">
        <v>0</v>
      </c>
      <c r="M1438" s="7"/>
      <c r="N1438" s="7">
        <v>0</v>
      </c>
      <c r="O1438" s="7">
        <v>0</v>
      </c>
      <c r="P1438" s="7">
        <v>0</v>
      </c>
      <c r="Q1438" s="7"/>
      <c r="R1438" s="7">
        <v>0</v>
      </c>
      <c r="S1438" s="7">
        <v>0</v>
      </c>
      <c r="T1438" s="7">
        <v>0</v>
      </c>
      <c r="U1438" s="7"/>
      <c r="V1438" s="7">
        <v>0</v>
      </c>
      <c r="W1438" s="7">
        <v>0</v>
      </c>
      <c r="X1438" s="7">
        <v>0</v>
      </c>
      <c r="Y1438" s="7"/>
      <c r="Z1438" s="7">
        <v>0</v>
      </c>
      <c r="AA1438" s="7">
        <v>0</v>
      </c>
      <c r="AB1438" s="7">
        <v>0</v>
      </c>
      <c r="AC1438" s="7"/>
      <c r="AD1438" s="7">
        <v>0</v>
      </c>
      <c r="AE1438" s="7">
        <v>0</v>
      </c>
      <c r="AF1438" s="7">
        <v>0</v>
      </c>
      <c r="AG1438" s="29">
        <v>0</v>
      </c>
      <c r="AH1438" s="7">
        <v>0</v>
      </c>
      <c r="AI1438" s="7">
        <v>0</v>
      </c>
      <c r="AJ1438" s="7">
        <v>0</v>
      </c>
      <c r="AK1438" s="29">
        <v>0</v>
      </c>
      <c r="AL1438" s="7">
        <v>0</v>
      </c>
      <c r="AM1438" s="105">
        <v>0</v>
      </c>
      <c r="AN1438" s="7">
        <v>0</v>
      </c>
      <c r="AO1438" s="11">
        <v>0</v>
      </c>
      <c r="AP1438" s="105">
        <v>0</v>
      </c>
      <c r="AQ1438" s="11">
        <v>0</v>
      </c>
      <c r="AR1438" s="11">
        <v>0</v>
      </c>
      <c r="AS1438" s="11">
        <v>0</v>
      </c>
      <c r="AT1438" s="11">
        <v>0</v>
      </c>
      <c r="AU1438" s="11"/>
      <c r="AV1438" s="11">
        <v>0</v>
      </c>
      <c r="AW1438" s="11">
        <v>0</v>
      </c>
      <c r="AX1438" s="11"/>
      <c r="AZ1438" s="11"/>
      <c r="BA1438" s="11"/>
    </row>
    <row r="1439" spans="1:53" hidden="1" x14ac:dyDescent="0.25">
      <c r="A1439">
        <v>10</v>
      </c>
      <c r="B1439" t="str">
        <f t="shared" si="164"/>
        <v>FrCC-2730</v>
      </c>
      <c r="C1439" s="2" t="s">
        <v>320</v>
      </c>
      <c r="D1439" s="2" t="str">
        <f t="shared" si="165"/>
        <v>2</v>
      </c>
      <c r="E1439" s="2" t="str">
        <f t="shared" si="166"/>
        <v>27</v>
      </c>
      <c r="F1439" s="2" t="str">
        <f t="shared" si="167"/>
        <v>273</v>
      </c>
      <c r="G1439" s="1" t="s">
        <v>967</v>
      </c>
      <c r="H1439" s="7">
        <v>0</v>
      </c>
      <c r="I1439" s="7"/>
      <c r="J1439" s="7">
        <v>0</v>
      </c>
      <c r="K1439" s="7">
        <v>0</v>
      </c>
      <c r="L1439" s="7">
        <v>0</v>
      </c>
      <c r="M1439" s="7"/>
      <c r="N1439" s="7">
        <v>0</v>
      </c>
      <c r="O1439" s="7">
        <v>0</v>
      </c>
      <c r="P1439" s="7">
        <v>0</v>
      </c>
      <c r="Q1439" s="7"/>
      <c r="R1439" s="7">
        <v>0</v>
      </c>
      <c r="S1439" s="7">
        <v>0</v>
      </c>
      <c r="T1439" s="7">
        <v>0</v>
      </c>
      <c r="U1439" s="7"/>
      <c r="V1439" s="7">
        <v>0</v>
      </c>
      <c r="W1439" s="7">
        <v>0</v>
      </c>
      <c r="X1439" s="7">
        <v>0</v>
      </c>
      <c r="Y1439" s="7"/>
      <c r="Z1439" s="7">
        <v>0</v>
      </c>
      <c r="AA1439" s="7">
        <v>0</v>
      </c>
      <c r="AB1439" s="7">
        <v>0</v>
      </c>
      <c r="AC1439" s="7"/>
      <c r="AD1439" s="7">
        <v>0</v>
      </c>
      <c r="AE1439" s="7">
        <v>0</v>
      </c>
      <c r="AF1439" s="7">
        <v>0</v>
      </c>
      <c r="AG1439" s="29">
        <v>0</v>
      </c>
      <c r="AH1439" s="7">
        <v>0</v>
      </c>
      <c r="AI1439" s="7">
        <v>0</v>
      </c>
      <c r="AJ1439" s="7">
        <v>0</v>
      </c>
      <c r="AK1439" s="29">
        <v>0</v>
      </c>
      <c r="AL1439" s="7">
        <v>0</v>
      </c>
      <c r="AM1439" s="105">
        <v>0</v>
      </c>
      <c r="AN1439" s="7">
        <v>0</v>
      </c>
      <c r="AO1439" s="11">
        <v>0</v>
      </c>
      <c r="AP1439" s="105">
        <v>0</v>
      </c>
      <c r="AQ1439" s="11">
        <v>0</v>
      </c>
      <c r="AR1439" s="11">
        <v>0</v>
      </c>
      <c r="AS1439" s="11">
        <v>0</v>
      </c>
      <c r="AT1439" s="11">
        <v>0</v>
      </c>
      <c r="AU1439" s="11"/>
      <c r="AV1439" s="11">
        <v>0</v>
      </c>
      <c r="AW1439" s="11">
        <v>0</v>
      </c>
      <c r="AX1439" s="11"/>
      <c r="AZ1439" s="11"/>
      <c r="BA1439" s="11"/>
    </row>
    <row r="1440" spans="1:53" hidden="1" x14ac:dyDescent="0.25">
      <c r="A1440">
        <v>10</v>
      </c>
      <c r="B1440" t="str">
        <f t="shared" si="164"/>
        <v>FrCC-2740</v>
      </c>
      <c r="C1440" s="2" t="s">
        <v>320</v>
      </c>
      <c r="D1440" s="2" t="str">
        <f t="shared" si="165"/>
        <v>2</v>
      </c>
      <c r="E1440" s="2" t="str">
        <f t="shared" si="166"/>
        <v>27</v>
      </c>
      <c r="F1440" s="2" t="str">
        <f t="shared" si="167"/>
        <v>274</v>
      </c>
      <c r="G1440" s="1" t="s">
        <v>968</v>
      </c>
      <c r="H1440" s="7">
        <v>0</v>
      </c>
      <c r="I1440" s="7"/>
      <c r="J1440" s="7">
        <v>0</v>
      </c>
      <c r="K1440" s="7">
        <v>0</v>
      </c>
      <c r="L1440" s="7">
        <v>0</v>
      </c>
      <c r="M1440" s="7"/>
      <c r="N1440" s="7">
        <v>0</v>
      </c>
      <c r="O1440" s="7">
        <v>0</v>
      </c>
      <c r="P1440" s="7">
        <v>0</v>
      </c>
      <c r="Q1440" s="7"/>
      <c r="R1440" s="7">
        <v>0</v>
      </c>
      <c r="S1440" s="7">
        <v>0</v>
      </c>
      <c r="T1440" s="7">
        <v>0</v>
      </c>
      <c r="U1440" s="7"/>
      <c r="V1440" s="7">
        <v>0</v>
      </c>
      <c r="W1440" s="7">
        <v>0</v>
      </c>
      <c r="X1440" s="7">
        <v>0</v>
      </c>
      <c r="Y1440" s="7"/>
      <c r="Z1440" s="7">
        <v>0</v>
      </c>
      <c r="AA1440" s="7">
        <v>0</v>
      </c>
      <c r="AB1440" s="7">
        <v>0</v>
      </c>
      <c r="AC1440" s="7"/>
      <c r="AD1440" s="7">
        <v>0</v>
      </c>
      <c r="AE1440" s="7">
        <v>0</v>
      </c>
      <c r="AF1440" s="7">
        <v>0</v>
      </c>
      <c r="AG1440" s="29">
        <v>0</v>
      </c>
      <c r="AH1440" s="7">
        <v>0</v>
      </c>
      <c r="AI1440" s="7">
        <v>0</v>
      </c>
      <c r="AJ1440" s="7">
        <v>0</v>
      </c>
      <c r="AK1440" s="29">
        <v>0</v>
      </c>
      <c r="AL1440" s="7">
        <v>0</v>
      </c>
      <c r="AM1440" s="105">
        <v>0</v>
      </c>
      <c r="AN1440" s="7">
        <v>0</v>
      </c>
      <c r="AO1440" s="11">
        <v>0</v>
      </c>
      <c r="AP1440" s="105">
        <v>0</v>
      </c>
      <c r="AQ1440" s="11">
        <v>0</v>
      </c>
      <c r="AR1440" s="11">
        <v>0</v>
      </c>
      <c r="AS1440" s="11">
        <v>0</v>
      </c>
      <c r="AT1440" s="11">
        <v>0</v>
      </c>
      <c r="AU1440" s="11"/>
      <c r="AV1440" s="11">
        <v>0</v>
      </c>
      <c r="AW1440" s="11">
        <v>0</v>
      </c>
      <c r="AX1440" s="11"/>
      <c r="AZ1440" s="11"/>
      <c r="BA1440" s="11"/>
    </row>
    <row r="1441" spans="1:53" hidden="1" x14ac:dyDescent="0.25">
      <c r="A1441">
        <v>10</v>
      </c>
      <c r="B1441" t="str">
        <f t="shared" si="164"/>
        <v>FrCC-2750</v>
      </c>
      <c r="C1441" s="2" t="s">
        <v>320</v>
      </c>
      <c r="D1441" s="2" t="str">
        <f t="shared" si="165"/>
        <v>2</v>
      </c>
      <c r="E1441" s="2" t="str">
        <f t="shared" si="166"/>
        <v>27</v>
      </c>
      <c r="F1441" s="2" t="str">
        <f t="shared" si="167"/>
        <v>275</v>
      </c>
      <c r="G1441" s="1" t="s">
        <v>969</v>
      </c>
      <c r="H1441" s="7">
        <v>0</v>
      </c>
      <c r="I1441" s="7"/>
      <c r="J1441" s="7">
        <v>0</v>
      </c>
      <c r="K1441" s="7">
        <v>0</v>
      </c>
      <c r="L1441" s="7">
        <v>0</v>
      </c>
      <c r="M1441" s="7"/>
      <c r="N1441" s="7">
        <v>0</v>
      </c>
      <c r="O1441" s="7">
        <v>0</v>
      </c>
      <c r="P1441" s="7">
        <v>0</v>
      </c>
      <c r="Q1441" s="7"/>
      <c r="R1441" s="7">
        <v>0</v>
      </c>
      <c r="S1441" s="7">
        <v>0</v>
      </c>
      <c r="T1441" s="7">
        <v>0</v>
      </c>
      <c r="U1441" s="7"/>
      <c r="V1441" s="7">
        <v>0</v>
      </c>
      <c r="W1441" s="7">
        <v>0</v>
      </c>
      <c r="X1441" s="7">
        <v>0</v>
      </c>
      <c r="Y1441" s="7"/>
      <c r="Z1441" s="7">
        <v>0</v>
      </c>
      <c r="AA1441" s="7">
        <v>0</v>
      </c>
      <c r="AB1441" s="7">
        <v>0</v>
      </c>
      <c r="AC1441" s="7"/>
      <c r="AD1441" s="7">
        <v>0</v>
      </c>
      <c r="AE1441" s="7">
        <v>0</v>
      </c>
      <c r="AF1441" s="7">
        <v>0</v>
      </c>
      <c r="AG1441" s="29">
        <v>0</v>
      </c>
      <c r="AH1441" s="7">
        <v>0</v>
      </c>
      <c r="AI1441" s="7">
        <v>0</v>
      </c>
      <c r="AJ1441" s="7">
        <v>0</v>
      </c>
      <c r="AK1441" s="29">
        <v>0</v>
      </c>
      <c r="AL1441" s="7">
        <v>0</v>
      </c>
      <c r="AM1441" s="105">
        <v>0</v>
      </c>
      <c r="AN1441" s="7">
        <v>0</v>
      </c>
      <c r="AO1441" s="11">
        <v>0</v>
      </c>
      <c r="AP1441" s="105">
        <v>0</v>
      </c>
      <c r="AQ1441" s="11">
        <v>0</v>
      </c>
      <c r="AR1441" s="11">
        <v>0</v>
      </c>
      <c r="AS1441" s="11">
        <v>0</v>
      </c>
      <c r="AT1441" s="11">
        <v>0</v>
      </c>
      <c r="AU1441" s="11"/>
      <c r="AV1441" s="11">
        <v>0</v>
      </c>
      <c r="AW1441" s="11">
        <v>0</v>
      </c>
      <c r="AX1441" s="11"/>
      <c r="AZ1441" s="11"/>
      <c r="BA1441" s="11"/>
    </row>
    <row r="1442" spans="1:53" hidden="1" x14ac:dyDescent="0.25">
      <c r="A1442">
        <v>10</v>
      </c>
      <c r="B1442" t="str">
        <f t="shared" si="164"/>
        <v>FrCC-2810</v>
      </c>
      <c r="C1442" s="2" t="s">
        <v>320</v>
      </c>
      <c r="D1442" s="2" t="str">
        <f t="shared" si="165"/>
        <v>2</v>
      </c>
      <c r="E1442" s="2" t="str">
        <f t="shared" si="166"/>
        <v>28</v>
      </c>
      <c r="F1442" s="2" t="str">
        <f t="shared" si="167"/>
        <v>281</v>
      </c>
      <c r="G1442" s="1" t="s">
        <v>644</v>
      </c>
      <c r="H1442" s="7">
        <v>0</v>
      </c>
      <c r="I1442" s="7"/>
      <c r="J1442" s="7">
        <v>0</v>
      </c>
      <c r="K1442" s="7">
        <v>0</v>
      </c>
      <c r="L1442" s="7">
        <v>0</v>
      </c>
      <c r="M1442" s="7"/>
      <c r="N1442" s="7">
        <v>0</v>
      </c>
      <c r="O1442" s="7">
        <v>0</v>
      </c>
      <c r="P1442" s="7">
        <v>0</v>
      </c>
      <c r="Q1442" s="7"/>
      <c r="R1442" s="7">
        <v>0</v>
      </c>
      <c r="S1442" s="7">
        <v>0</v>
      </c>
      <c r="T1442" s="7">
        <v>0</v>
      </c>
      <c r="U1442" s="7"/>
      <c r="V1442" s="7">
        <v>0</v>
      </c>
      <c r="W1442" s="7">
        <v>0</v>
      </c>
      <c r="X1442" s="7">
        <v>0</v>
      </c>
      <c r="Y1442" s="7"/>
      <c r="Z1442" s="7">
        <v>0</v>
      </c>
      <c r="AA1442" s="7">
        <v>0</v>
      </c>
      <c r="AB1442" s="7">
        <v>0</v>
      </c>
      <c r="AC1442" s="7"/>
      <c r="AD1442" s="7">
        <v>0</v>
      </c>
      <c r="AE1442" s="7">
        <v>0</v>
      </c>
      <c r="AF1442" s="7">
        <v>0</v>
      </c>
      <c r="AG1442" s="29">
        <v>0</v>
      </c>
      <c r="AH1442" s="7">
        <v>0</v>
      </c>
      <c r="AI1442" s="7">
        <v>0</v>
      </c>
      <c r="AJ1442" s="7">
        <v>0</v>
      </c>
      <c r="AK1442" s="29">
        <v>0</v>
      </c>
      <c r="AL1442" s="7">
        <v>0</v>
      </c>
      <c r="AM1442" s="105">
        <v>0</v>
      </c>
      <c r="AN1442" s="7">
        <v>0</v>
      </c>
      <c r="AO1442" s="11">
        <v>0</v>
      </c>
      <c r="AP1442" s="105">
        <v>0</v>
      </c>
      <c r="AQ1442" s="11">
        <v>0</v>
      </c>
      <c r="AR1442" s="11">
        <v>0</v>
      </c>
      <c r="AS1442" s="11">
        <v>0</v>
      </c>
      <c r="AT1442" s="11">
        <v>0</v>
      </c>
      <c r="AU1442" s="11">
        <v>0</v>
      </c>
      <c r="AV1442" s="11">
        <v>0</v>
      </c>
      <c r="AW1442" s="11">
        <v>0</v>
      </c>
      <c r="AX1442" s="11">
        <v>0</v>
      </c>
      <c r="AZ1442" s="11">
        <v>0</v>
      </c>
      <c r="BA1442" s="11">
        <v>0</v>
      </c>
    </row>
    <row r="1443" spans="1:53" hidden="1" x14ac:dyDescent="0.25">
      <c r="A1443">
        <v>10</v>
      </c>
      <c r="B1443" t="str">
        <f t="shared" si="164"/>
        <v>FrCC-2820</v>
      </c>
      <c r="C1443" s="2" t="s">
        <v>320</v>
      </c>
      <c r="D1443" s="2" t="str">
        <f t="shared" si="165"/>
        <v>2</v>
      </c>
      <c r="E1443" s="2" t="str">
        <f t="shared" si="166"/>
        <v>28</v>
      </c>
      <c r="F1443" s="2" t="str">
        <f t="shared" si="167"/>
        <v>282</v>
      </c>
      <c r="G1443" s="1" t="s">
        <v>645</v>
      </c>
      <c r="H1443" s="7">
        <v>0</v>
      </c>
      <c r="I1443" s="7"/>
      <c r="J1443" s="7">
        <v>0</v>
      </c>
      <c r="K1443" s="7">
        <v>0</v>
      </c>
      <c r="L1443" s="7">
        <v>0</v>
      </c>
      <c r="M1443" s="7"/>
      <c r="N1443" s="7">
        <v>0</v>
      </c>
      <c r="O1443" s="7">
        <v>0</v>
      </c>
      <c r="P1443" s="7">
        <v>0</v>
      </c>
      <c r="Q1443" s="7"/>
      <c r="R1443" s="7">
        <v>0</v>
      </c>
      <c r="S1443" s="7">
        <v>0</v>
      </c>
      <c r="T1443" s="7">
        <v>0</v>
      </c>
      <c r="U1443" s="7"/>
      <c r="V1443" s="7">
        <v>0</v>
      </c>
      <c r="W1443" s="7">
        <v>0</v>
      </c>
      <c r="X1443" s="7">
        <v>0</v>
      </c>
      <c r="Y1443" s="7"/>
      <c r="Z1443" s="7">
        <v>0</v>
      </c>
      <c r="AA1443" s="7">
        <v>0</v>
      </c>
      <c r="AB1443" s="7">
        <v>0</v>
      </c>
      <c r="AC1443" s="7"/>
      <c r="AD1443" s="7">
        <v>0</v>
      </c>
      <c r="AE1443" s="7">
        <v>0</v>
      </c>
      <c r="AF1443" s="7">
        <v>0</v>
      </c>
      <c r="AG1443" s="29">
        <v>0</v>
      </c>
      <c r="AH1443" s="7">
        <v>0</v>
      </c>
      <c r="AI1443" s="7">
        <v>0</v>
      </c>
      <c r="AJ1443" s="7">
        <v>0</v>
      </c>
      <c r="AK1443" s="29">
        <v>0</v>
      </c>
      <c r="AL1443" s="7">
        <v>0</v>
      </c>
      <c r="AM1443" s="105">
        <v>0</v>
      </c>
      <c r="AN1443" s="7">
        <v>0</v>
      </c>
      <c r="AO1443" s="11">
        <v>0</v>
      </c>
      <c r="AP1443" s="105">
        <v>0</v>
      </c>
      <c r="AQ1443" s="11">
        <v>0</v>
      </c>
      <c r="AR1443" s="11">
        <v>0</v>
      </c>
      <c r="AS1443" s="11">
        <v>0</v>
      </c>
      <c r="AT1443" s="11">
        <v>0</v>
      </c>
      <c r="AU1443" s="11">
        <v>0</v>
      </c>
      <c r="AV1443" s="11">
        <v>0</v>
      </c>
      <c r="AW1443" s="11">
        <v>0</v>
      </c>
      <c r="AX1443" s="11">
        <v>0</v>
      </c>
      <c r="AZ1443" s="11">
        <v>0</v>
      </c>
      <c r="BA1443" s="11">
        <v>0</v>
      </c>
    </row>
    <row r="1444" spans="1:53" hidden="1" x14ac:dyDescent="0.25">
      <c r="A1444">
        <v>10</v>
      </c>
      <c r="B1444" t="str">
        <f t="shared" si="164"/>
        <v>FrCC-2830</v>
      </c>
      <c r="C1444" s="2" t="s">
        <v>320</v>
      </c>
      <c r="D1444" s="2" t="str">
        <f t="shared" si="165"/>
        <v>2</v>
      </c>
      <c r="E1444" s="2" t="str">
        <f t="shared" si="166"/>
        <v>28</v>
      </c>
      <c r="F1444" s="2" t="str">
        <f t="shared" si="167"/>
        <v>283</v>
      </c>
      <c r="G1444" s="1" t="s">
        <v>646</v>
      </c>
      <c r="H1444" s="7">
        <v>0</v>
      </c>
      <c r="I1444" s="7"/>
      <c r="J1444" s="7">
        <v>0</v>
      </c>
      <c r="K1444" s="7">
        <v>0</v>
      </c>
      <c r="L1444" s="7">
        <v>0</v>
      </c>
      <c r="M1444" s="7"/>
      <c r="N1444" s="7">
        <v>0</v>
      </c>
      <c r="O1444" s="7">
        <v>0</v>
      </c>
      <c r="P1444" s="7">
        <v>0</v>
      </c>
      <c r="Q1444" s="7"/>
      <c r="R1444" s="7">
        <v>0</v>
      </c>
      <c r="S1444" s="7">
        <v>0</v>
      </c>
      <c r="T1444" s="7">
        <v>0</v>
      </c>
      <c r="U1444" s="7"/>
      <c r="V1444" s="7">
        <v>0</v>
      </c>
      <c r="W1444" s="7">
        <v>0</v>
      </c>
      <c r="X1444" s="7">
        <v>0</v>
      </c>
      <c r="Y1444" s="7"/>
      <c r="Z1444" s="7">
        <v>0</v>
      </c>
      <c r="AA1444" s="7">
        <v>0</v>
      </c>
      <c r="AB1444" s="7">
        <v>0</v>
      </c>
      <c r="AC1444" s="7"/>
      <c r="AD1444" s="7">
        <v>0</v>
      </c>
      <c r="AE1444" s="7">
        <v>0</v>
      </c>
      <c r="AF1444" s="7">
        <v>0</v>
      </c>
      <c r="AG1444" s="29">
        <v>0</v>
      </c>
      <c r="AH1444" s="7">
        <v>0</v>
      </c>
      <c r="AI1444" s="7">
        <v>0</v>
      </c>
      <c r="AJ1444" s="7">
        <v>0</v>
      </c>
      <c r="AK1444" s="29">
        <v>0</v>
      </c>
      <c r="AL1444" s="7">
        <v>0</v>
      </c>
      <c r="AM1444" s="105">
        <v>0</v>
      </c>
      <c r="AN1444" s="7">
        <v>0</v>
      </c>
      <c r="AO1444" s="11">
        <v>0</v>
      </c>
      <c r="AP1444" s="105">
        <v>0</v>
      </c>
      <c r="AQ1444" s="11">
        <v>0</v>
      </c>
      <c r="AR1444" s="11">
        <v>0</v>
      </c>
      <c r="AS1444" s="11">
        <v>0</v>
      </c>
      <c r="AT1444" s="11">
        <v>0</v>
      </c>
      <c r="AU1444" s="11">
        <v>0</v>
      </c>
      <c r="AV1444" s="11">
        <v>0</v>
      </c>
      <c r="AW1444" s="11">
        <v>0</v>
      </c>
      <c r="AX1444" s="11">
        <v>0</v>
      </c>
      <c r="AZ1444" s="11">
        <v>0</v>
      </c>
      <c r="BA1444" s="11">
        <v>0</v>
      </c>
    </row>
    <row r="1445" spans="1:53" hidden="1" x14ac:dyDescent="0.25">
      <c r="A1445">
        <v>10</v>
      </c>
      <c r="B1445" t="str">
        <f t="shared" si="164"/>
        <v>FrCC-3610</v>
      </c>
      <c r="C1445" s="2" t="s">
        <v>320</v>
      </c>
      <c r="D1445" s="2" t="str">
        <f t="shared" si="165"/>
        <v>3</v>
      </c>
      <c r="E1445" s="2" t="str">
        <f t="shared" si="166"/>
        <v>36</v>
      </c>
      <c r="F1445" s="2" t="str">
        <f t="shared" si="167"/>
        <v>361</v>
      </c>
      <c r="G1445" s="1" t="s">
        <v>649</v>
      </c>
      <c r="H1445" s="7">
        <v>0</v>
      </c>
      <c r="I1445" s="7"/>
      <c r="J1445" s="7">
        <v>0</v>
      </c>
      <c r="K1445" s="7">
        <v>0</v>
      </c>
      <c r="L1445" s="7">
        <v>0</v>
      </c>
      <c r="M1445" s="7"/>
      <c r="N1445" s="7">
        <v>0</v>
      </c>
      <c r="O1445" s="7">
        <v>0</v>
      </c>
      <c r="P1445" s="7">
        <v>0</v>
      </c>
      <c r="Q1445" s="7"/>
      <c r="R1445" s="7">
        <v>0</v>
      </c>
      <c r="S1445" s="7">
        <v>0</v>
      </c>
      <c r="T1445" s="7">
        <v>0</v>
      </c>
      <c r="U1445" s="7"/>
      <c r="V1445" s="7">
        <v>0</v>
      </c>
      <c r="W1445" s="7">
        <v>0</v>
      </c>
      <c r="X1445" s="7">
        <v>0</v>
      </c>
      <c r="Y1445" s="7"/>
      <c r="Z1445" s="7">
        <v>0</v>
      </c>
      <c r="AA1445" s="7">
        <v>0</v>
      </c>
      <c r="AB1445" s="7">
        <v>0</v>
      </c>
      <c r="AC1445" s="7"/>
      <c r="AD1445" s="7">
        <v>0</v>
      </c>
      <c r="AE1445" s="7">
        <v>0</v>
      </c>
      <c r="AF1445" s="7">
        <v>0</v>
      </c>
      <c r="AG1445" s="29">
        <v>0</v>
      </c>
      <c r="AH1445" s="7">
        <v>0</v>
      </c>
      <c r="AI1445" s="7">
        <v>0</v>
      </c>
      <c r="AJ1445" s="7">
        <v>0</v>
      </c>
      <c r="AK1445" s="29">
        <v>0</v>
      </c>
      <c r="AL1445" s="7">
        <v>0</v>
      </c>
      <c r="AM1445" s="105">
        <v>0</v>
      </c>
      <c r="AN1445" s="7">
        <v>0</v>
      </c>
      <c r="AO1445" s="11">
        <v>0</v>
      </c>
      <c r="AP1445" s="105">
        <v>0</v>
      </c>
      <c r="AQ1445" s="11">
        <v>0</v>
      </c>
      <c r="AR1445" s="11">
        <v>0</v>
      </c>
      <c r="AS1445" s="11">
        <v>0</v>
      </c>
      <c r="AT1445" s="11">
        <v>0</v>
      </c>
      <c r="AU1445" s="11">
        <v>0</v>
      </c>
      <c r="AV1445" s="11">
        <v>0</v>
      </c>
      <c r="AW1445" s="11">
        <v>0</v>
      </c>
      <c r="AX1445" s="11">
        <v>0</v>
      </c>
      <c r="AZ1445" s="11">
        <v>0</v>
      </c>
      <c r="BA1445" s="11">
        <v>0</v>
      </c>
    </row>
    <row r="1446" spans="1:53" hidden="1" x14ac:dyDescent="0.25">
      <c r="A1446">
        <v>10</v>
      </c>
      <c r="B1446" t="str">
        <f t="shared" si="164"/>
        <v>FrCC-3620</v>
      </c>
      <c r="C1446" s="2" t="s">
        <v>320</v>
      </c>
      <c r="D1446" s="2" t="str">
        <f t="shared" si="165"/>
        <v>3</v>
      </c>
      <c r="E1446" s="2" t="str">
        <f t="shared" si="166"/>
        <v>36</v>
      </c>
      <c r="F1446" s="2" t="str">
        <f t="shared" si="167"/>
        <v>362</v>
      </c>
      <c r="G1446" s="1" t="s">
        <v>650</v>
      </c>
      <c r="H1446" s="7">
        <v>0</v>
      </c>
      <c r="I1446" s="7"/>
      <c r="J1446" s="7">
        <v>0</v>
      </c>
      <c r="K1446" s="7">
        <v>0</v>
      </c>
      <c r="L1446" s="7">
        <v>0</v>
      </c>
      <c r="M1446" s="7"/>
      <c r="N1446" s="7">
        <v>0</v>
      </c>
      <c r="O1446" s="7">
        <v>0</v>
      </c>
      <c r="P1446" s="7">
        <v>0</v>
      </c>
      <c r="Q1446" s="7"/>
      <c r="R1446" s="7">
        <v>0</v>
      </c>
      <c r="S1446" s="7">
        <v>0</v>
      </c>
      <c r="T1446" s="7">
        <v>0</v>
      </c>
      <c r="U1446" s="7"/>
      <c r="V1446" s="7">
        <v>0</v>
      </c>
      <c r="W1446" s="7">
        <v>0</v>
      </c>
      <c r="X1446" s="7">
        <v>0</v>
      </c>
      <c r="Y1446" s="7"/>
      <c r="Z1446" s="7">
        <v>0</v>
      </c>
      <c r="AA1446" s="7">
        <v>0</v>
      </c>
      <c r="AB1446" s="7">
        <v>0</v>
      </c>
      <c r="AC1446" s="7"/>
      <c r="AD1446" s="7">
        <v>0</v>
      </c>
      <c r="AE1446" s="7">
        <v>0</v>
      </c>
      <c r="AF1446" s="7">
        <v>0</v>
      </c>
      <c r="AG1446" s="29">
        <v>0</v>
      </c>
      <c r="AH1446" s="7">
        <v>0</v>
      </c>
      <c r="AI1446" s="7">
        <v>0</v>
      </c>
      <c r="AJ1446" s="7">
        <v>0</v>
      </c>
      <c r="AK1446" s="29">
        <v>0</v>
      </c>
      <c r="AL1446" s="7">
        <v>0</v>
      </c>
      <c r="AM1446" s="105">
        <v>0</v>
      </c>
      <c r="AN1446" s="7">
        <v>0</v>
      </c>
      <c r="AO1446" s="11">
        <v>0</v>
      </c>
      <c r="AP1446" s="105">
        <v>0</v>
      </c>
      <c r="AQ1446" s="11">
        <v>0</v>
      </c>
      <c r="AR1446" s="11">
        <v>0</v>
      </c>
      <c r="AS1446" s="11">
        <v>0</v>
      </c>
      <c r="AT1446" s="11">
        <v>0</v>
      </c>
      <c r="AU1446" s="11">
        <v>0</v>
      </c>
      <c r="AV1446" s="11">
        <v>0</v>
      </c>
      <c r="AW1446" s="11">
        <v>0</v>
      </c>
      <c r="AX1446" s="11">
        <v>0</v>
      </c>
      <c r="AZ1446" s="11">
        <v>0</v>
      </c>
      <c r="BA1446" s="11">
        <v>0</v>
      </c>
    </row>
    <row r="1447" spans="1:53" hidden="1" x14ac:dyDescent="0.25">
      <c r="A1447">
        <v>10</v>
      </c>
      <c r="B1447" t="str">
        <f t="shared" si="164"/>
        <v>FrCC-3630</v>
      </c>
      <c r="C1447" s="2" t="s">
        <v>320</v>
      </c>
      <c r="D1447" s="2" t="str">
        <f t="shared" si="165"/>
        <v>3</v>
      </c>
      <c r="E1447" s="2" t="str">
        <f t="shared" si="166"/>
        <v>36</v>
      </c>
      <c r="F1447" s="2" t="str">
        <f t="shared" si="167"/>
        <v>363</v>
      </c>
      <c r="G1447" s="1" t="s">
        <v>651</v>
      </c>
      <c r="H1447" s="7">
        <v>0</v>
      </c>
      <c r="I1447" s="7"/>
      <c r="J1447" s="7">
        <v>0</v>
      </c>
      <c r="K1447" s="7">
        <v>0</v>
      </c>
      <c r="L1447" s="7">
        <v>0</v>
      </c>
      <c r="M1447" s="7"/>
      <c r="N1447" s="7">
        <v>0</v>
      </c>
      <c r="O1447" s="7">
        <v>0</v>
      </c>
      <c r="P1447" s="7">
        <v>0</v>
      </c>
      <c r="Q1447" s="7"/>
      <c r="R1447" s="7">
        <v>0</v>
      </c>
      <c r="S1447" s="7">
        <v>0</v>
      </c>
      <c r="T1447" s="7">
        <v>0</v>
      </c>
      <c r="U1447" s="7"/>
      <c r="V1447" s="7">
        <v>0</v>
      </c>
      <c r="W1447" s="7">
        <v>0</v>
      </c>
      <c r="X1447" s="7">
        <v>0</v>
      </c>
      <c r="Y1447" s="7"/>
      <c r="Z1447" s="7">
        <v>0</v>
      </c>
      <c r="AA1447" s="7">
        <v>0</v>
      </c>
      <c r="AB1447" s="7">
        <v>0</v>
      </c>
      <c r="AC1447" s="7"/>
      <c r="AD1447" s="7">
        <v>0</v>
      </c>
      <c r="AE1447" s="7">
        <v>0</v>
      </c>
      <c r="AF1447" s="7">
        <v>0</v>
      </c>
      <c r="AG1447" s="29">
        <v>0</v>
      </c>
      <c r="AH1447" s="7">
        <v>0</v>
      </c>
      <c r="AI1447" s="7">
        <v>0</v>
      </c>
      <c r="AJ1447" s="7">
        <v>0</v>
      </c>
      <c r="AK1447" s="29">
        <v>0</v>
      </c>
      <c r="AL1447" s="7">
        <v>0</v>
      </c>
      <c r="AM1447" s="105">
        <v>0</v>
      </c>
      <c r="AN1447" s="7">
        <v>0</v>
      </c>
      <c r="AO1447" s="11">
        <v>0</v>
      </c>
      <c r="AP1447" s="105">
        <v>0</v>
      </c>
      <c r="AQ1447" s="11">
        <v>0</v>
      </c>
      <c r="AR1447" s="11">
        <v>0</v>
      </c>
      <c r="AS1447" s="11">
        <v>0</v>
      </c>
      <c r="AT1447" s="11">
        <v>0</v>
      </c>
      <c r="AU1447" s="11">
        <v>0</v>
      </c>
      <c r="AV1447" s="11">
        <v>0</v>
      </c>
      <c r="AW1447" s="11">
        <v>0</v>
      </c>
      <c r="AX1447" s="11">
        <v>0</v>
      </c>
      <c r="AZ1447" s="11">
        <v>0</v>
      </c>
      <c r="BA1447" s="11">
        <v>0</v>
      </c>
    </row>
    <row r="1448" spans="1:53" hidden="1" x14ac:dyDescent="0.25">
      <c r="A1448">
        <v>10</v>
      </c>
      <c r="B1448" t="str">
        <f t="shared" si="164"/>
        <v>FrCC-3640</v>
      </c>
      <c r="C1448" s="2" t="s">
        <v>320</v>
      </c>
      <c r="D1448" s="2" t="str">
        <f t="shared" si="165"/>
        <v>3</v>
      </c>
      <c r="E1448" s="2" t="str">
        <f t="shared" si="166"/>
        <v>36</v>
      </c>
      <c r="F1448" s="2" t="str">
        <f t="shared" si="167"/>
        <v>364</v>
      </c>
      <c r="G1448" s="1" t="s">
        <v>652</v>
      </c>
      <c r="H1448" s="7">
        <v>0</v>
      </c>
      <c r="I1448" s="7"/>
      <c r="J1448" s="7">
        <v>0</v>
      </c>
      <c r="K1448" s="7">
        <v>0</v>
      </c>
      <c r="L1448" s="7">
        <v>0</v>
      </c>
      <c r="M1448" s="7"/>
      <c r="N1448" s="7">
        <v>0</v>
      </c>
      <c r="O1448" s="7">
        <v>0</v>
      </c>
      <c r="P1448" s="7">
        <v>0</v>
      </c>
      <c r="Q1448" s="7"/>
      <c r="R1448" s="7">
        <v>0</v>
      </c>
      <c r="S1448" s="7">
        <v>0</v>
      </c>
      <c r="T1448" s="7">
        <v>0</v>
      </c>
      <c r="U1448" s="7"/>
      <c r="V1448" s="7">
        <v>0</v>
      </c>
      <c r="W1448" s="7">
        <v>0</v>
      </c>
      <c r="X1448" s="7">
        <v>0</v>
      </c>
      <c r="Y1448" s="7"/>
      <c r="Z1448" s="7">
        <v>0</v>
      </c>
      <c r="AA1448" s="7">
        <v>0</v>
      </c>
      <c r="AB1448" s="7">
        <v>0</v>
      </c>
      <c r="AC1448" s="7"/>
      <c r="AD1448" s="7">
        <v>0</v>
      </c>
      <c r="AE1448" s="7">
        <v>0</v>
      </c>
      <c r="AF1448" s="7">
        <v>0</v>
      </c>
      <c r="AG1448" s="29">
        <v>0</v>
      </c>
      <c r="AH1448" s="7">
        <v>0</v>
      </c>
      <c r="AI1448" s="7">
        <v>0</v>
      </c>
      <c r="AJ1448" s="7">
        <v>0</v>
      </c>
      <c r="AK1448" s="29">
        <v>0</v>
      </c>
      <c r="AL1448" s="7">
        <v>0</v>
      </c>
      <c r="AM1448" s="105">
        <v>0</v>
      </c>
      <c r="AN1448" s="7">
        <v>0</v>
      </c>
      <c r="AO1448" s="11">
        <v>0</v>
      </c>
      <c r="AP1448" s="105">
        <v>0</v>
      </c>
      <c r="AQ1448" s="11">
        <v>0</v>
      </c>
      <c r="AR1448" s="11">
        <v>0</v>
      </c>
      <c r="AS1448" s="11">
        <v>0</v>
      </c>
      <c r="AT1448" s="11">
        <v>0</v>
      </c>
      <c r="AU1448" s="11">
        <v>0</v>
      </c>
      <c r="AV1448" s="11">
        <v>0</v>
      </c>
      <c r="AW1448" s="11">
        <v>0</v>
      </c>
      <c r="AX1448" s="11">
        <v>0</v>
      </c>
      <c r="AZ1448" s="11">
        <v>0</v>
      </c>
      <c r="BA1448" s="11">
        <v>0</v>
      </c>
    </row>
    <row r="1449" spans="1:53" hidden="1" x14ac:dyDescent="0.25">
      <c r="A1449">
        <v>10</v>
      </c>
      <c r="B1449" t="str">
        <f t="shared" si="164"/>
        <v>FrCC-3650</v>
      </c>
      <c r="C1449" s="2" t="s">
        <v>320</v>
      </c>
      <c r="D1449" s="2" t="str">
        <f t="shared" si="165"/>
        <v>3</v>
      </c>
      <c r="E1449" s="2" t="str">
        <f t="shared" si="166"/>
        <v>36</v>
      </c>
      <c r="F1449" s="2" t="str">
        <f t="shared" si="167"/>
        <v>365</v>
      </c>
      <c r="G1449" s="1" t="s">
        <v>653</v>
      </c>
      <c r="H1449" s="7">
        <v>0</v>
      </c>
      <c r="I1449" s="7"/>
      <c r="J1449" s="7">
        <v>0</v>
      </c>
      <c r="K1449" s="7">
        <v>0</v>
      </c>
      <c r="L1449" s="7">
        <v>0</v>
      </c>
      <c r="M1449" s="7"/>
      <c r="N1449" s="7">
        <v>0</v>
      </c>
      <c r="O1449" s="7">
        <v>0</v>
      </c>
      <c r="P1449" s="7">
        <v>0</v>
      </c>
      <c r="Q1449" s="7"/>
      <c r="R1449" s="7">
        <v>0</v>
      </c>
      <c r="S1449" s="7">
        <v>0</v>
      </c>
      <c r="T1449" s="7">
        <v>0</v>
      </c>
      <c r="U1449" s="7"/>
      <c r="V1449" s="7">
        <v>0</v>
      </c>
      <c r="W1449" s="7">
        <v>0</v>
      </c>
      <c r="X1449" s="7">
        <v>0</v>
      </c>
      <c r="Y1449" s="7"/>
      <c r="Z1449" s="7">
        <v>0</v>
      </c>
      <c r="AA1449" s="7">
        <v>0</v>
      </c>
      <c r="AB1449" s="7">
        <v>0</v>
      </c>
      <c r="AC1449" s="7"/>
      <c r="AD1449" s="7">
        <v>0</v>
      </c>
      <c r="AE1449" s="7">
        <v>0</v>
      </c>
      <c r="AF1449" s="7">
        <v>0</v>
      </c>
      <c r="AG1449" s="29">
        <v>0</v>
      </c>
      <c r="AH1449" s="7">
        <v>0</v>
      </c>
      <c r="AI1449" s="7">
        <v>0</v>
      </c>
      <c r="AJ1449" s="7">
        <v>0</v>
      </c>
      <c r="AK1449" s="29">
        <v>0</v>
      </c>
      <c r="AL1449" s="7">
        <v>0</v>
      </c>
      <c r="AM1449" s="105">
        <v>0</v>
      </c>
      <c r="AN1449" s="7">
        <v>0</v>
      </c>
      <c r="AO1449" s="11">
        <v>0</v>
      </c>
      <c r="AP1449" s="105">
        <v>0</v>
      </c>
      <c r="AQ1449" s="11">
        <v>0</v>
      </c>
      <c r="AR1449" s="11">
        <v>0</v>
      </c>
      <c r="AS1449" s="11">
        <v>0</v>
      </c>
      <c r="AT1449" s="11">
        <v>0</v>
      </c>
      <c r="AU1449" s="11">
        <v>0</v>
      </c>
      <c r="AV1449" s="11">
        <v>0</v>
      </c>
      <c r="AW1449" s="11">
        <v>0</v>
      </c>
      <c r="AX1449" s="11">
        <v>0</v>
      </c>
      <c r="AZ1449" s="11">
        <v>0</v>
      </c>
      <c r="BA1449" s="11">
        <v>0</v>
      </c>
    </row>
    <row r="1450" spans="1:53" hidden="1" x14ac:dyDescent="0.25">
      <c r="A1450">
        <v>10</v>
      </c>
      <c r="B1450" t="str">
        <f t="shared" si="164"/>
        <v>FrCC-3660</v>
      </c>
      <c r="C1450" s="2" t="s">
        <v>320</v>
      </c>
      <c r="D1450" s="2" t="str">
        <f t="shared" si="165"/>
        <v>3</v>
      </c>
      <c r="E1450" s="2" t="str">
        <f t="shared" si="166"/>
        <v>36</v>
      </c>
      <c r="F1450" s="2" t="str">
        <f t="shared" si="167"/>
        <v>366</v>
      </c>
      <c r="G1450" s="1" t="s">
        <v>654</v>
      </c>
      <c r="H1450" s="7">
        <v>0</v>
      </c>
      <c r="I1450" s="7"/>
      <c r="J1450" s="7">
        <v>0</v>
      </c>
      <c r="K1450" s="7">
        <v>0</v>
      </c>
      <c r="L1450" s="7">
        <v>0</v>
      </c>
      <c r="M1450" s="7"/>
      <c r="N1450" s="7">
        <v>0</v>
      </c>
      <c r="O1450" s="7">
        <v>0</v>
      </c>
      <c r="P1450" s="7">
        <v>0</v>
      </c>
      <c r="Q1450" s="7"/>
      <c r="R1450" s="7">
        <v>0</v>
      </c>
      <c r="S1450" s="7">
        <v>0</v>
      </c>
      <c r="T1450" s="7">
        <v>0</v>
      </c>
      <c r="U1450" s="7"/>
      <c r="V1450" s="7">
        <v>0</v>
      </c>
      <c r="W1450" s="7">
        <v>0</v>
      </c>
      <c r="X1450" s="7">
        <v>0</v>
      </c>
      <c r="Y1450" s="7"/>
      <c r="Z1450" s="7">
        <v>0</v>
      </c>
      <c r="AA1450" s="7">
        <v>0</v>
      </c>
      <c r="AB1450" s="7">
        <v>0</v>
      </c>
      <c r="AC1450" s="7"/>
      <c r="AD1450" s="7">
        <v>0</v>
      </c>
      <c r="AE1450" s="7">
        <v>0</v>
      </c>
      <c r="AF1450" s="7">
        <v>0</v>
      </c>
      <c r="AG1450" s="29">
        <v>0</v>
      </c>
      <c r="AH1450" s="7">
        <v>0</v>
      </c>
      <c r="AI1450" s="7">
        <v>0</v>
      </c>
      <c r="AJ1450" s="7">
        <v>0</v>
      </c>
      <c r="AK1450" s="29">
        <v>0</v>
      </c>
      <c r="AL1450" s="7">
        <v>0</v>
      </c>
      <c r="AM1450" s="105">
        <v>0</v>
      </c>
      <c r="AN1450" s="7">
        <v>0</v>
      </c>
      <c r="AO1450" s="11">
        <v>0</v>
      </c>
      <c r="AP1450" s="105">
        <v>0</v>
      </c>
      <c r="AQ1450" s="11">
        <v>0</v>
      </c>
      <c r="AR1450" s="11">
        <v>0</v>
      </c>
      <c r="AS1450" s="11">
        <v>0</v>
      </c>
      <c r="AT1450" s="11">
        <v>0</v>
      </c>
      <c r="AU1450" s="11">
        <v>0</v>
      </c>
      <c r="AV1450" s="11">
        <v>0</v>
      </c>
      <c r="AW1450" s="11">
        <v>0</v>
      </c>
      <c r="AX1450" s="11">
        <v>0</v>
      </c>
      <c r="AZ1450" s="11">
        <v>0</v>
      </c>
      <c r="BA1450" s="11">
        <v>0</v>
      </c>
    </row>
    <row r="1451" spans="1:53" hidden="1" x14ac:dyDescent="0.25">
      <c r="A1451">
        <v>10</v>
      </c>
      <c r="B1451" t="str">
        <f t="shared" si="164"/>
        <v>FrCC-3670</v>
      </c>
      <c r="C1451" s="2" t="s">
        <v>320</v>
      </c>
      <c r="D1451" s="2" t="str">
        <f t="shared" si="165"/>
        <v>3</v>
      </c>
      <c r="E1451" s="2" t="str">
        <f t="shared" si="166"/>
        <v>36</v>
      </c>
      <c r="F1451" s="2" t="str">
        <f t="shared" si="167"/>
        <v>367</v>
      </c>
      <c r="G1451" s="1" t="s">
        <v>655</v>
      </c>
      <c r="H1451" s="7">
        <v>0</v>
      </c>
      <c r="I1451" s="7"/>
      <c r="J1451" s="7">
        <v>0</v>
      </c>
      <c r="K1451" s="7">
        <v>0</v>
      </c>
      <c r="L1451" s="7">
        <v>0</v>
      </c>
      <c r="M1451" s="7"/>
      <c r="N1451" s="7">
        <v>0</v>
      </c>
      <c r="O1451" s="7">
        <v>0</v>
      </c>
      <c r="P1451" s="7">
        <v>0</v>
      </c>
      <c r="Q1451" s="7"/>
      <c r="R1451" s="7">
        <v>0</v>
      </c>
      <c r="S1451" s="7">
        <v>0</v>
      </c>
      <c r="T1451" s="7">
        <v>0</v>
      </c>
      <c r="U1451" s="7"/>
      <c r="V1451" s="7">
        <v>0</v>
      </c>
      <c r="W1451" s="7">
        <v>0</v>
      </c>
      <c r="X1451" s="7">
        <v>0</v>
      </c>
      <c r="Y1451" s="7"/>
      <c r="Z1451" s="7">
        <v>0</v>
      </c>
      <c r="AA1451" s="7">
        <v>0</v>
      </c>
      <c r="AB1451" s="7">
        <v>0</v>
      </c>
      <c r="AC1451" s="7"/>
      <c r="AD1451" s="7">
        <v>0</v>
      </c>
      <c r="AE1451" s="7">
        <v>0</v>
      </c>
      <c r="AF1451" s="7">
        <v>0</v>
      </c>
      <c r="AG1451" s="29">
        <v>0</v>
      </c>
      <c r="AH1451" s="7">
        <v>0</v>
      </c>
      <c r="AI1451" s="7">
        <v>0</v>
      </c>
      <c r="AJ1451" s="7">
        <v>0</v>
      </c>
      <c r="AK1451" s="29">
        <v>0</v>
      </c>
      <c r="AL1451" s="7">
        <v>0</v>
      </c>
      <c r="AM1451" s="105">
        <v>0</v>
      </c>
      <c r="AN1451" s="7">
        <v>0</v>
      </c>
      <c r="AO1451" s="11">
        <v>0</v>
      </c>
      <c r="AP1451" s="105">
        <v>0</v>
      </c>
      <c r="AQ1451" s="11">
        <v>0</v>
      </c>
      <c r="AR1451" s="11">
        <v>0</v>
      </c>
      <c r="AS1451" s="11">
        <v>0</v>
      </c>
      <c r="AT1451" s="11">
        <v>0</v>
      </c>
      <c r="AU1451" s="11">
        <v>0</v>
      </c>
      <c r="AV1451" s="11">
        <v>0</v>
      </c>
      <c r="AW1451" s="11">
        <v>0</v>
      </c>
      <c r="AX1451" s="11">
        <v>0</v>
      </c>
      <c r="AZ1451" s="11">
        <v>0</v>
      </c>
      <c r="BA1451" s="11">
        <v>0</v>
      </c>
    </row>
    <row r="1452" spans="1:53" hidden="1" x14ac:dyDescent="0.25">
      <c r="A1452">
        <v>10</v>
      </c>
      <c r="B1452" t="str">
        <f t="shared" si="164"/>
        <v>FrCC-3680</v>
      </c>
      <c r="C1452" s="2" t="s">
        <v>320</v>
      </c>
      <c r="D1452" s="2" t="str">
        <f t="shared" si="165"/>
        <v>3</v>
      </c>
      <c r="E1452" s="2" t="str">
        <f t="shared" si="166"/>
        <v>36</v>
      </c>
      <c r="F1452" s="2" t="str">
        <f t="shared" si="167"/>
        <v>368</v>
      </c>
      <c r="G1452" s="1" t="s">
        <v>656</v>
      </c>
      <c r="H1452" s="7">
        <v>0</v>
      </c>
      <c r="I1452" s="7"/>
      <c r="J1452" s="7">
        <v>0</v>
      </c>
      <c r="K1452" s="7">
        <v>0</v>
      </c>
      <c r="L1452" s="7">
        <v>0</v>
      </c>
      <c r="M1452" s="7"/>
      <c r="N1452" s="7">
        <v>0</v>
      </c>
      <c r="O1452" s="7">
        <v>0</v>
      </c>
      <c r="P1452" s="7">
        <v>0</v>
      </c>
      <c r="Q1452" s="7"/>
      <c r="R1452" s="7">
        <v>0</v>
      </c>
      <c r="S1452" s="7">
        <v>0</v>
      </c>
      <c r="T1452" s="7">
        <v>0</v>
      </c>
      <c r="U1452" s="7"/>
      <c r="V1452" s="7">
        <v>0</v>
      </c>
      <c r="W1452" s="7">
        <v>0</v>
      </c>
      <c r="X1452" s="7">
        <v>0</v>
      </c>
      <c r="Y1452" s="7"/>
      <c r="Z1452" s="7">
        <v>0</v>
      </c>
      <c r="AA1452" s="7">
        <v>0</v>
      </c>
      <c r="AB1452" s="7">
        <v>0</v>
      </c>
      <c r="AC1452" s="7"/>
      <c r="AD1452" s="7">
        <v>0</v>
      </c>
      <c r="AE1452" s="7">
        <v>0</v>
      </c>
      <c r="AF1452" s="7">
        <v>0</v>
      </c>
      <c r="AG1452" s="29">
        <v>0</v>
      </c>
      <c r="AH1452" s="7">
        <v>0</v>
      </c>
      <c r="AI1452" s="7">
        <v>0</v>
      </c>
      <c r="AJ1452" s="7">
        <v>0</v>
      </c>
      <c r="AK1452" s="29">
        <v>0</v>
      </c>
      <c r="AL1452" s="7">
        <v>0</v>
      </c>
      <c r="AM1452" s="105">
        <v>0</v>
      </c>
      <c r="AN1452" s="7">
        <v>0</v>
      </c>
      <c r="AO1452" s="11">
        <v>0</v>
      </c>
      <c r="AP1452" s="105">
        <v>0</v>
      </c>
      <c r="AQ1452" s="11">
        <v>0</v>
      </c>
      <c r="AR1452" s="11">
        <v>0</v>
      </c>
      <c r="AS1452" s="11">
        <v>0</v>
      </c>
      <c r="AT1452" s="11">
        <v>0</v>
      </c>
      <c r="AU1452" s="11">
        <v>0</v>
      </c>
      <c r="AV1452" s="11">
        <v>0</v>
      </c>
      <c r="AW1452" s="11">
        <v>0</v>
      </c>
      <c r="AX1452" s="11">
        <v>0</v>
      </c>
      <c r="AZ1452" s="11">
        <v>0</v>
      </c>
      <c r="BA1452" s="11">
        <v>0</v>
      </c>
    </row>
    <row r="1453" spans="1:53" hidden="1" x14ac:dyDescent="0.25">
      <c r="A1453">
        <v>10</v>
      </c>
      <c r="B1453" t="str">
        <f t="shared" si="164"/>
        <v>FrCC-3690</v>
      </c>
      <c r="C1453" s="2" t="s">
        <v>320</v>
      </c>
      <c r="D1453" s="2" t="str">
        <f t="shared" ref="D1453:D1484" si="168">LEFT($G1453,1)</f>
        <v>3</v>
      </c>
      <c r="E1453" s="2" t="str">
        <f t="shared" ref="E1453:E1484" si="169">LEFT($G1453,2)</f>
        <v>36</v>
      </c>
      <c r="F1453" s="2" t="str">
        <f t="shared" ref="F1453:F1484" si="170">LEFT($G1453,3)</f>
        <v>369</v>
      </c>
      <c r="G1453" s="1" t="s">
        <v>657</v>
      </c>
      <c r="H1453" s="7">
        <v>0</v>
      </c>
      <c r="I1453" s="7"/>
      <c r="J1453" s="7">
        <v>0</v>
      </c>
      <c r="K1453" s="7">
        <v>0</v>
      </c>
      <c r="L1453" s="7">
        <v>0</v>
      </c>
      <c r="M1453" s="7"/>
      <c r="N1453" s="7">
        <v>0</v>
      </c>
      <c r="O1453" s="7">
        <v>0</v>
      </c>
      <c r="P1453" s="7">
        <v>0</v>
      </c>
      <c r="Q1453" s="7"/>
      <c r="R1453" s="7">
        <v>0</v>
      </c>
      <c r="S1453" s="7">
        <v>0</v>
      </c>
      <c r="T1453" s="7">
        <v>0</v>
      </c>
      <c r="U1453" s="7"/>
      <c r="V1453" s="7">
        <v>0</v>
      </c>
      <c r="W1453" s="7">
        <v>0</v>
      </c>
      <c r="X1453" s="7">
        <v>0</v>
      </c>
      <c r="Y1453" s="7"/>
      <c r="Z1453" s="7">
        <v>0</v>
      </c>
      <c r="AA1453" s="7">
        <v>0</v>
      </c>
      <c r="AB1453" s="7">
        <v>0</v>
      </c>
      <c r="AC1453" s="7"/>
      <c r="AD1453" s="7">
        <v>0</v>
      </c>
      <c r="AE1453" s="7">
        <v>0</v>
      </c>
      <c r="AF1453" s="7">
        <v>0</v>
      </c>
      <c r="AG1453" s="29">
        <v>0</v>
      </c>
      <c r="AH1453" s="7">
        <v>0</v>
      </c>
      <c r="AI1453" s="7">
        <v>0</v>
      </c>
      <c r="AJ1453" s="7">
        <v>0</v>
      </c>
      <c r="AK1453" s="29">
        <v>0</v>
      </c>
      <c r="AL1453" s="7">
        <v>0</v>
      </c>
      <c r="AM1453" s="105">
        <v>0</v>
      </c>
      <c r="AN1453" s="7">
        <v>0</v>
      </c>
      <c r="AO1453" s="11">
        <v>0</v>
      </c>
      <c r="AP1453" s="105">
        <v>0</v>
      </c>
      <c r="AQ1453" s="11">
        <v>0</v>
      </c>
      <c r="AR1453" s="11">
        <v>0</v>
      </c>
      <c r="AS1453" s="11">
        <v>0</v>
      </c>
      <c r="AT1453" s="11">
        <v>0</v>
      </c>
      <c r="AU1453" s="11">
        <v>0</v>
      </c>
      <c r="AV1453" s="11">
        <v>0</v>
      </c>
      <c r="AW1453" s="11">
        <v>0</v>
      </c>
      <c r="AX1453" s="11">
        <v>0</v>
      </c>
      <c r="AZ1453" s="11">
        <v>0</v>
      </c>
      <c r="BA1453" s="11">
        <v>0</v>
      </c>
    </row>
    <row r="1454" spans="1:53" hidden="1" x14ac:dyDescent="0.25">
      <c r="A1454">
        <v>10</v>
      </c>
      <c r="B1454" t="str">
        <f t="shared" si="164"/>
        <v>FrCC-3710</v>
      </c>
      <c r="C1454" s="2" t="s">
        <v>320</v>
      </c>
      <c r="D1454" s="2" t="str">
        <f t="shared" si="168"/>
        <v>3</v>
      </c>
      <c r="E1454" s="2" t="str">
        <f t="shared" si="169"/>
        <v>37</v>
      </c>
      <c r="F1454" s="2" t="str">
        <f t="shared" si="170"/>
        <v>371</v>
      </c>
      <c r="G1454" s="1" t="s">
        <v>660</v>
      </c>
      <c r="H1454" s="7">
        <v>0</v>
      </c>
      <c r="I1454" s="7"/>
      <c r="J1454" s="7">
        <v>0</v>
      </c>
      <c r="K1454" s="7">
        <v>0</v>
      </c>
      <c r="L1454" s="7">
        <v>0</v>
      </c>
      <c r="M1454" s="7"/>
      <c r="N1454" s="7">
        <v>0</v>
      </c>
      <c r="O1454" s="7">
        <v>0</v>
      </c>
      <c r="P1454" s="7">
        <v>0</v>
      </c>
      <c r="Q1454" s="7"/>
      <c r="R1454" s="7">
        <v>0</v>
      </c>
      <c r="S1454" s="7">
        <v>0</v>
      </c>
      <c r="T1454" s="7">
        <v>0</v>
      </c>
      <c r="U1454" s="7"/>
      <c r="V1454" s="7">
        <v>0</v>
      </c>
      <c r="W1454" s="7">
        <v>0</v>
      </c>
      <c r="X1454" s="7">
        <v>0</v>
      </c>
      <c r="Y1454" s="7"/>
      <c r="Z1454" s="7">
        <v>0</v>
      </c>
      <c r="AA1454" s="7">
        <v>0</v>
      </c>
      <c r="AB1454" s="7">
        <v>0</v>
      </c>
      <c r="AC1454" s="7"/>
      <c r="AD1454" s="7">
        <v>0</v>
      </c>
      <c r="AE1454" s="7">
        <v>0</v>
      </c>
      <c r="AF1454" s="7">
        <v>0</v>
      </c>
      <c r="AG1454" s="29">
        <v>0</v>
      </c>
      <c r="AH1454" s="7">
        <v>0</v>
      </c>
      <c r="AI1454" s="7">
        <v>0</v>
      </c>
      <c r="AJ1454" s="7">
        <v>0</v>
      </c>
      <c r="AK1454" s="29">
        <v>0</v>
      </c>
      <c r="AL1454" s="7">
        <v>0</v>
      </c>
      <c r="AM1454" s="105">
        <v>0</v>
      </c>
      <c r="AN1454" s="7">
        <v>0</v>
      </c>
      <c r="AO1454" s="11">
        <v>0</v>
      </c>
      <c r="AP1454" s="105">
        <v>0</v>
      </c>
      <c r="AQ1454" s="11">
        <v>0</v>
      </c>
      <c r="AR1454" s="11">
        <v>0</v>
      </c>
      <c r="AS1454" s="11">
        <v>0</v>
      </c>
      <c r="AT1454" s="11">
        <v>0</v>
      </c>
      <c r="AU1454" s="11">
        <v>0</v>
      </c>
      <c r="AV1454" s="11">
        <v>0</v>
      </c>
      <c r="AW1454" s="11">
        <v>0</v>
      </c>
      <c r="AX1454" s="11">
        <v>0</v>
      </c>
      <c r="AZ1454" s="11">
        <v>0</v>
      </c>
      <c r="BA1454" s="11">
        <v>0</v>
      </c>
    </row>
    <row r="1455" spans="1:53" hidden="1" x14ac:dyDescent="0.25">
      <c r="A1455">
        <v>10</v>
      </c>
      <c r="B1455" t="str">
        <f t="shared" si="164"/>
        <v>FrCC-3720</v>
      </c>
      <c r="C1455" s="2" t="s">
        <v>320</v>
      </c>
      <c r="D1455" s="2" t="str">
        <f t="shared" si="168"/>
        <v>3</v>
      </c>
      <c r="E1455" s="2" t="str">
        <f t="shared" si="169"/>
        <v>37</v>
      </c>
      <c r="F1455" s="2" t="str">
        <f t="shared" si="170"/>
        <v>372</v>
      </c>
      <c r="G1455" s="1" t="s">
        <v>661</v>
      </c>
      <c r="H1455" s="7">
        <v>0</v>
      </c>
      <c r="I1455" s="7"/>
      <c r="J1455" s="7">
        <v>0</v>
      </c>
      <c r="K1455" s="7">
        <v>0</v>
      </c>
      <c r="L1455" s="7">
        <v>0</v>
      </c>
      <c r="M1455" s="7"/>
      <c r="N1455" s="7">
        <v>0</v>
      </c>
      <c r="O1455" s="7">
        <v>0</v>
      </c>
      <c r="P1455" s="7">
        <v>0</v>
      </c>
      <c r="Q1455" s="7"/>
      <c r="R1455" s="7">
        <v>0</v>
      </c>
      <c r="S1455" s="7">
        <v>0</v>
      </c>
      <c r="T1455" s="7">
        <v>0</v>
      </c>
      <c r="U1455" s="7"/>
      <c r="V1455" s="7">
        <v>0</v>
      </c>
      <c r="W1455" s="7">
        <v>0</v>
      </c>
      <c r="X1455" s="7">
        <v>0</v>
      </c>
      <c r="Y1455" s="7"/>
      <c r="Z1455" s="7">
        <v>0</v>
      </c>
      <c r="AA1455" s="7">
        <v>0</v>
      </c>
      <c r="AB1455" s="7">
        <v>0</v>
      </c>
      <c r="AC1455" s="7"/>
      <c r="AD1455" s="7">
        <v>0</v>
      </c>
      <c r="AE1455" s="7">
        <v>0</v>
      </c>
      <c r="AF1455" s="7">
        <v>0</v>
      </c>
      <c r="AG1455" s="29">
        <v>0</v>
      </c>
      <c r="AH1455" s="7">
        <v>0</v>
      </c>
      <c r="AI1455" s="7">
        <v>0</v>
      </c>
      <c r="AJ1455" s="7">
        <v>0</v>
      </c>
      <c r="AK1455" s="29">
        <v>0</v>
      </c>
      <c r="AL1455" s="7">
        <v>0</v>
      </c>
      <c r="AM1455" s="105">
        <v>0</v>
      </c>
      <c r="AN1455" s="7">
        <v>0</v>
      </c>
      <c r="AO1455" s="11">
        <v>0</v>
      </c>
      <c r="AP1455" s="105">
        <v>0</v>
      </c>
      <c r="AQ1455" s="11">
        <v>0</v>
      </c>
      <c r="AR1455" s="11">
        <v>0</v>
      </c>
      <c r="AS1455" s="11">
        <v>0</v>
      </c>
      <c r="AT1455" s="11">
        <v>0</v>
      </c>
      <c r="AU1455" s="11">
        <v>0</v>
      </c>
      <c r="AV1455" s="11">
        <v>0</v>
      </c>
      <c r="AW1455" s="11">
        <v>0</v>
      </c>
      <c r="AX1455" s="11">
        <v>0</v>
      </c>
      <c r="AZ1455" s="11">
        <v>0</v>
      </c>
      <c r="BA1455" s="11">
        <v>0</v>
      </c>
    </row>
    <row r="1456" spans="1:53" hidden="1" x14ac:dyDescent="0.25">
      <c r="A1456">
        <v>10</v>
      </c>
      <c r="B1456" t="str">
        <f t="shared" si="164"/>
        <v>FrCC-3730</v>
      </c>
      <c r="C1456" s="2" t="s">
        <v>320</v>
      </c>
      <c r="D1456" s="2" t="str">
        <f t="shared" si="168"/>
        <v>3</v>
      </c>
      <c r="E1456" s="2" t="str">
        <f t="shared" si="169"/>
        <v>37</v>
      </c>
      <c r="F1456" s="2" t="str">
        <f t="shared" si="170"/>
        <v>373</v>
      </c>
      <c r="G1456" s="1" t="s">
        <v>662</v>
      </c>
      <c r="H1456" s="7">
        <v>0</v>
      </c>
      <c r="I1456" s="7"/>
      <c r="J1456" s="7">
        <v>0</v>
      </c>
      <c r="K1456" s="7">
        <v>0</v>
      </c>
      <c r="L1456" s="7">
        <v>0</v>
      </c>
      <c r="M1456" s="7"/>
      <c r="N1456" s="7">
        <v>0</v>
      </c>
      <c r="O1456" s="7">
        <v>0</v>
      </c>
      <c r="P1456" s="7">
        <v>0</v>
      </c>
      <c r="Q1456" s="7"/>
      <c r="R1456" s="7">
        <v>0</v>
      </c>
      <c r="S1456" s="7">
        <v>0</v>
      </c>
      <c r="T1456" s="7">
        <v>0</v>
      </c>
      <c r="U1456" s="7"/>
      <c r="V1456" s="7">
        <v>0</v>
      </c>
      <c r="W1456" s="7">
        <v>0</v>
      </c>
      <c r="X1456" s="7">
        <v>0</v>
      </c>
      <c r="Y1456" s="7"/>
      <c r="Z1456" s="7">
        <v>0</v>
      </c>
      <c r="AA1456" s="7">
        <v>0</v>
      </c>
      <c r="AB1456" s="7">
        <v>0</v>
      </c>
      <c r="AC1456" s="7"/>
      <c r="AD1456" s="7">
        <v>0</v>
      </c>
      <c r="AE1456" s="7">
        <v>0</v>
      </c>
      <c r="AF1456" s="7">
        <v>0</v>
      </c>
      <c r="AG1456" s="29">
        <v>0</v>
      </c>
      <c r="AH1456" s="7">
        <v>0</v>
      </c>
      <c r="AI1456" s="7">
        <v>0</v>
      </c>
      <c r="AJ1456" s="7">
        <v>0</v>
      </c>
      <c r="AK1456" s="29">
        <v>0</v>
      </c>
      <c r="AL1456" s="7">
        <v>0</v>
      </c>
      <c r="AM1456" s="105">
        <v>0</v>
      </c>
      <c r="AN1456" s="7">
        <v>0</v>
      </c>
      <c r="AO1456" s="11">
        <v>0</v>
      </c>
      <c r="AP1456" s="105">
        <v>0</v>
      </c>
      <c r="AQ1456" s="11">
        <v>0</v>
      </c>
      <c r="AR1456" s="11">
        <v>0</v>
      </c>
      <c r="AS1456" s="11">
        <v>0</v>
      </c>
      <c r="AT1456" s="11">
        <v>0</v>
      </c>
      <c r="AU1456" s="11">
        <v>0</v>
      </c>
      <c r="AV1456" s="11">
        <v>0</v>
      </c>
      <c r="AW1456" s="11">
        <v>0</v>
      </c>
      <c r="AX1456" s="11">
        <v>0</v>
      </c>
      <c r="AZ1456" s="11">
        <v>0</v>
      </c>
      <c r="BA1456" s="11">
        <v>0</v>
      </c>
    </row>
    <row r="1457" spans="1:53" hidden="1" x14ac:dyDescent="0.25">
      <c r="A1457">
        <v>10</v>
      </c>
      <c r="B1457" t="str">
        <f t="shared" si="164"/>
        <v>FrCC-3740</v>
      </c>
      <c r="C1457" s="2" t="s">
        <v>320</v>
      </c>
      <c r="D1457" s="2" t="str">
        <f t="shared" si="168"/>
        <v>3</v>
      </c>
      <c r="E1457" s="2" t="str">
        <f t="shared" si="169"/>
        <v>37</v>
      </c>
      <c r="F1457" s="2" t="str">
        <f t="shared" si="170"/>
        <v>374</v>
      </c>
      <c r="G1457" s="1" t="s">
        <v>663</v>
      </c>
      <c r="H1457" s="7">
        <v>0</v>
      </c>
      <c r="I1457" s="7"/>
      <c r="J1457" s="7">
        <v>0</v>
      </c>
      <c r="K1457" s="7">
        <v>0</v>
      </c>
      <c r="L1457" s="7">
        <v>0</v>
      </c>
      <c r="M1457" s="7"/>
      <c r="N1457" s="7">
        <v>0</v>
      </c>
      <c r="O1457" s="7">
        <v>0</v>
      </c>
      <c r="P1457" s="7">
        <v>0</v>
      </c>
      <c r="Q1457" s="7"/>
      <c r="R1457" s="7">
        <v>0</v>
      </c>
      <c r="S1457" s="7">
        <v>0</v>
      </c>
      <c r="T1457" s="7">
        <v>0</v>
      </c>
      <c r="U1457" s="7"/>
      <c r="V1457" s="7">
        <v>0</v>
      </c>
      <c r="W1457" s="7">
        <v>0</v>
      </c>
      <c r="X1457" s="7">
        <v>0</v>
      </c>
      <c r="Y1457" s="7"/>
      <c r="Z1457" s="7">
        <v>0</v>
      </c>
      <c r="AA1457" s="7">
        <v>0</v>
      </c>
      <c r="AB1457" s="7">
        <v>0</v>
      </c>
      <c r="AC1457" s="7"/>
      <c r="AD1457" s="7">
        <v>0</v>
      </c>
      <c r="AE1457" s="7">
        <v>0</v>
      </c>
      <c r="AF1457" s="7">
        <v>0</v>
      </c>
      <c r="AG1457" s="29">
        <v>0</v>
      </c>
      <c r="AH1457" s="7">
        <v>0</v>
      </c>
      <c r="AI1457" s="7">
        <v>0</v>
      </c>
      <c r="AJ1457" s="7">
        <v>0</v>
      </c>
      <c r="AK1457" s="29">
        <v>0</v>
      </c>
      <c r="AL1457" s="7">
        <v>0</v>
      </c>
      <c r="AM1457" s="105">
        <v>0</v>
      </c>
      <c r="AN1457" s="7">
        <v>0</v>
      </c>
      <c r="AO1457" s="11">
        <v>0</v>
      </c>
      <c r="AP1457" s="105">
        <v>0</v>
      </c>
      <c r="AQ1457" s="11">
        <v>0</v>
      </c>
      <c r="AR1457" s="11">
        <v>0</v>
      </c>
      <c r="AS1457" s="11">
        <v>0</v>
      </c>
      <c r="AT1457" s="11">
        <v>0</v>
      </c>
      <c r="AU1457" s="11">
        <v>0</v>
      </c>
      <c r="AV1457" s="11">
        <v>0</v>
      </c>
      <c r="AW1457" s="11">
        <v>0</v>
      </c>
      <c r="AX1457" s="11">
        <v>0</v>
      </c>
      <c r="AZ1457" s="11">
        <v>0</v>
      </c>
      <c r="BA1457" s="11">
        <v>0</v>
      </c>
    </row>
    <row r="1458" spans="1:53" hidden="1" x14ac:dyDescent="0.25">
      <c r="A1458">
        <v>10</v>
      </c>
      <c r="B1458" t="str">
        <f t="shared" si="164"/>
        <v>FrCC-3750</v>
      </c>
      <c r="C1458" s="2" t="s">
        <v>320</v>
      </c>
      <c r="D1458" s="2" t="str">
        <f t="shared" si="168"/>
        <v>3</v>
      </c>
      <c r="E1458" s="2" t="str">
        <f t="shared" si="169"/>
        <v>37</v>
      </c>
      <c r="F1458" s="2" t="str">
        <f t="shared" si="170"/>
        <v>375</v>
      </c>
      <c r="G1458" s="1" t="s">
        <v>664</v>
      </c>
      <c r="H1458" s="7">
        <v>0</v>
      </c>
      <c r="I1458" s="7"/>
      <c r="J1458" s="7">
        <v>0</v>
      </c>
      <c r="K1458" s="7">
        <v>0</v>
      </c>
      <c r="L1458" s="7">
        <v>0</v>
      </c>
      <c r="M1458" s="7"/>
      <c r="N1458" s="7">
        <v>0</v>
      </c>
      <c r="O1458" s="7">
        <v>0</v>
      </c>
      <c r="P1458" s="7">
        <v>0</v>
      </c>
      <c r="Q1458" s="7"/>
      <c r="R1458" s="7">
        <v>0</v>
      </c>
      <c r="S1458" s="7">
        <v>0</v>
      </c>
      <c r="T1458" s="7">
        <v>0</v>
      </c>
      <c r="U1458" s="7"/>
      <c r="V1458" s="7">
        <v>0</v>
      </c>
      <c r="W1458" s="7">
        <v>0</v>
      </c>
      <c r="X1458" s="7">
        <v>0</v>
      </c>
      <c r="Y1458" s="7"/>
      <c r="Z1458" s="7">
        <v>0</v>
      </c>
      <c r="AA1458" s="7">
        <v>0</v>
      </c>
      <c r="AB1458" s="7">
        <v>0</v>
      </c>
      <c r="AC1458" s="7"/>
      <c r="AD1458" s="7">
        <v>0</v>
      </c>
      <c r="AE1458" s="7">
        <v>0</v>
      </c>
      <c r="AF1458" s="7">
        <v>0</v>
      </c>
      <c r="AG1458" s="29">
        <v>0</v>
      </c>
      <c r="AH1458" s="7">
        <v>0</v>
      </c>
      <c r="AI1458" s="7">
        <v>0</v>
      </c>
      <c r="AJ1458" s="7">
        <v>0</v>
      </c>
      <c r="AK1458" s="29">
        <v>0</v>
      </c>
      <c r="AL1458" s="7">
        <v>0</v>
      </c>
      <c r="AM1458" s="105">
        <v>0</v>
      </c>
      <c r="AN1458" s="7">
        <v>0</v>
      </c>
      <c r="AO1458" s="11">
        <v>0</v>
      </c>
      <c r="AP1458" s="105">
        <v>0</v>
      </c>
      <c r="AQ1458" s="11">
        <v>0</v>
      </c>
      <c r="AR1458" s="11">
        <v>0</v>
      </c>
      <c r="AS1458" s="11">
        <v>0</v>
      </c>
      <c r="AT1458" s="11">
        <v>0</v>
      </c>
      <c r="AU1458" s="11">
        <v>0</v>
      </c>
      <c r="AV1458" s="11">
        <v>0</v>
      </c>
      <c r="AW1458" s="11">
        <v>0</v>
      </c>
      <c r="AX1458" s="11">
        <v>0</v>
      </c>
      <c r="AZ1458" s="11">
        <v>0</v>
      </c>
      <c r="BA1458" s="11">
        <v>0</v>
      </c>
    </row>
    <row r="1459" spans="1:53" hidden="1" x14ac:dyDescent="0.25">
      <c r="A1459">
        <v>10</v>
      </c>
      <c r="B1459" t="str">
        <f t="shared" si="164"/>
        <v>FrCC-3760</v>
      </c>
      <c r="C1459" s="2" t="s">
        <v>320</v>
      </c>
      <c r="D1459" s="2" t="str">
        <f t="shared" si="168"/>
        <v>3</v>
      </c>
      <c r="E1459" s="2" t="str">
        <f t="shared" si="169"/>
        <v>37</v>
      </c>
      <c r="F1459" s="2" t="str">
        <f t="shared" si="170"/>
        <v>376</v>
      </c>
      <c r="G1459" s="1" t="s">
        <v>665</v>
      </c>
      <c r="H1459" s="7">
        <v>0</v>
      </c>
      <c r="I1459" s="7"/>
      <c r="J1459" s="7">
        <v>0</v>
      </c>
      <c r="K1459" s="7">
        <v>0</v>
      </c>
      <c r="L1459" s="7">
        <v>0</v>
      </c>
      <c r="M1459" s="7"/>
      <c r="N1459" s="7">
        <v>0</v>
      </c>
      <c r="O1459" s="7">
        <v>0</v>
      </c>
      <c r="P1459" s="7">
        <v>0</v>
      </c>
      <c r="Q1459" s="7"/>
      <c r="R1459" s="7">
        <v>0</v>
      </c>
      <c r="S1459" s="7">
        <v>0</v>
      </c>
      <c r="T1459" s="7">
        <v>0</v>
      </c>
      <c r="U1459" s="7"/>
      <c r="V1459" s="7">
        <v>0</v>
      </c>
      <c r="W1459" s="7">
        <v>0</v>
      </c>
      <c r="X1459" s="7">
        <v>0</v>
      </c>
      <c r="Y1459" s="7"/>
      <c r="Z1459" s="7">
        <v>0</v>
      </c>
      <c r="AA1459" s="7">
        <v>0</v>
      </c>
      <c r="AB1459" s="7">
        <v>0</v>
      </c>
      <c r="AC1459" s="7"/>
      <c r="AD1459" s="7">
        <v>0</v>
      </c>
      <c r="AE1459" s="7">
        <v>0</v>
      </c>
      <c r="AF1459" s="7">
        <v>0</v>
      </c>
      <c r="AG1459" s="29">
        <v>0</v>
      </c>
      <c r="AH1459" s="7">
        <v>0</v>
      </c>
      <c r="AI1459" s="7">
        <v>0</v>
      </c>
      <c r="AJ1459" s="7">
        <v>0</v>
      </c>
      <c r="AK1459" s="29">
        <v>0</v>
      </c>
      <c r="AL1459" s="7">
        <v>0</v>
      </c>
      <c r="AM1459" s="105">
        <v>0</v>
      </c>
      <c r="AN1459" s="7">
        <v>0</v>
      </c>
      <c r="AO1459" s="11">
        <v>0</v>
      </c>
      <c r="AP1459" s="105">
        <v>0</v>
      </c>
      <c r="AQ1459" s="11">
        <v>0</v>
      </c>
      <c r="AR1459" s="11">
        <v>0</v>
      </c>
      <c r="AS1459" s="11">
        <v>0</v>
      </c>
      <c r="AT1459" s="11">
        <v>0</v>
      </c>
      <c r="AU1459" s="11">
        <v>0</v>
      </c>
      <c r="AV1459" s="11">
        <v>0</v>
      </c>
      <c r="AW1459" s="11">
        <v>0</v>
      </c>
      <c r="AX1459" s="11">
        <v>0</v>
      </c>
      <c r="AZ1459" s="11">
        <v>0</v>
      </c>
      <c r="BA1459" s="11">
        <v>0</v>
      </c>
    </row>
    <row r="1460" spans="1:53" hidden="1" x14ac:dyDescent="0.25">
      <c r="A1460">
        <v>10</v>
      </c>
      <c r="B1460" t="str">
        <f t="shared" si="164"/>
        <v>FrCC-3770</v>
      </c>
      <c r="C1460" s="2" t="s">
        <v>320</v>
      </c>
      <c r="D1460" s="2" t="str">
        <f t="shared" si="168"/>
        <v>3</v>
      </c>
      <c r="E1460" s="2" t="str">
        <f t="shared" si="169"/>
        <v>37</v>
      </c>
      <c r="F1460" s="2" t="str">
        <f t="shared" si="170"/>
        <v>377</v>
      </c>
      <c r="G1460" s="1" t="s">
        <v>666</v>
      </c>
      <c r="H1460" s="7">
        <v>0</v>
      </c>
      <c r="I1460" s="7"/>
      <c r="J1460" s="7">
        <v>0</v>
      </c>
      <c r="K1460" s="7">
        <v>0</v>
      </c>
      <c r="L1460" s="7">
        <v>0</v>
      </c>
      <c r="M1460" s="7"/>
      <c r="N1460" s="7">
        <v>0</v>
      </c>
      <c r="O1460" s="7">
        <v>0</v>
      </c>
      <c r="P1460" s="7">
        <v>0</v>
      </c>
      <c r="Q1460" s="7"/>
      <c r="R1460" s="7">
        <v>0</v>
      </c>
      <c r="S1460" s="7">
        <v>0</v>
      </c>
      <c r="T1460" s="7">
        <v>0</v>
      </c>
      <c r="U1460" s="7"/>
      <c r="V1460" s="7">
        <v>0</v>
      </c>
      <c r="W1460" s="7">
        <v>0</v>
      </c>
      <c r="X1460" s="7">
        <v>0</v>
      </c>
      <c r="Y1460" s="7"/>
      <c r="Z1460" s="7">
        <v>0</v>
      </c>
      <c r="AA1460" s="7">
        <v>0</v>
      </c>
      <c r="AB1460" s="7">
        <v>0</v>
      </c>
      <c r="AC1460" s="7"/>
      <c r="AD1460" s="7">
        <v>0</v>
      </c>
      <c r="AE1460" s="7">
        <v>0</v>
      </c>
      <c r="AF1460" s="7">
        <v>0</v>
      </c>
      <c r="AG1460" s="29">
        <v>0</v>
      </c>
      <c r="AH1460" s="7">
        <v>0</v>
      </c>
      <c r="AI1460" s="7">
        <v>0</v>
      </c>
      <c r="AJ1460" s="7">
        <v>0</v>
      </c>
      <c r="AK1460" s="29">
        <v>0</v>
      </c>
      <c r="AL1460" s="7">
        <v>0</v>
      </c>
      <c r="AM1460" s="105">
        <v>0</v>
      </c>
      <c r="AN1460" s="7">
        <v>0</v>
      </c>
      <c r="AO1460" s="11">
        <v>0</v>
      </c>
      <c r="AP1460" s="105">
        <v>0</v>
      </c>
      <c r="AQ1460" s="11">
        <v>0</v>
      </c>
      <c r="AR1460" s="11">
        <v>0</v>
      </c>
      <c r="AS1460" s="11">
        <v>0</v>
      </c>
      <c r="AT1460" s="11">
        <v>0</v>
      </c>
      <c r="AU1460" s="11">
        <v>0</v>
      </c>
      <c r="AV1460" s="11">
        <v>0</v>
      </c>
      <c r="AW1460" s="11">
        <v>0</v>
      </c>
      <c r="AX1460" s="11">
        <v>0</v>
      </c>
      <c r="AZ1460" s="11">
        <v>0</v>
      </c>
      <c r="BA1460" s="11">
        <v>0</v>
      </c>
    </row>
    <row r="1461" spans="1:53" hidden="1" x14ac:dyDescent="0.25">
      <c r="A1461">
        <v>10</v>
      </c>
      <c r="B1461" t="str">
        <f t="shared" si="164"/>
        <v>FrCC-3810</v>
      </c>
      <c r="C1461" s="2" t="s">
        <v>320</v>
      </c>
      <c r="D1461" s="2" t="str">
        <f t="shared" si="168"/>
        <v>3</v>
      </c>
      <c r="E1461" s="2" t="str">
        <f t="shared" si="169"/>
        <v>38</v>
      </c>
      <c r="F1461" s="2" t="str">
        <f t="shared" si="170"/>
        <v>381</v>
      </c>
      <c r="G1461" s="1" t="s">
        <v>668</v>
      </c>
      <c r="H1461" s="7">
        <v>0</v>
      </c>
      <c r="I1461" s="7"/>
      <c r="J1461" s="7">
        <v>0</v>
      </c>
      <c r="K1461" s="7">
        <v>0</v>
      </c>
      <c r="L1461" s="7">
        <v>0</v>
      </c>
      <c r="M1461" s="7"/>
      <c r="N1461" s="7">
        <v>0</v>
      </c>
      <c r="O1461" s="7">
        <v>0</v>
      </c>
      <c r="P1461" s="7">
        <v>0</v>
      </c>
      <c r="Q1461" s="7"/>
      <c r="R1461" s="7">
        <v>0</v>
      </c>
      <c r="S1461" s="7">
        <v>0</v>
      </c>
      <c r="T1461" s="7">
        <v>0</v>
      </c>
      <c r="U1461" s="7"/>
      <c r="V1461" s="7">
        <v>0</v>
      </c>
      <c r="W1461" s="7">
        <v>0</v>
      </c>
      <c r="X1461" s="7">
        <v>0</v>
      </c>
      <c r="Y1461" s="7"/>
      <c r="Z1461" s="7">
        <v>0</v>
      </c>
      <c r="AA1461" s="7">
        <v>0</v>
      </c>
      <c r="AB1461" s="7">
        <v>0</v>
      </c>
      <c r="AC1461" s="7"/>
      <c r="AD1461" s="7">
        <v>0</v>
      </c>
      <c r="AE1461" s="7">
        <v>0</v>
      </c>
      <c r="AF1461" s="7">
        <v>0</v>
      </c>
      <c r="AG1461" s="29">
        <v>0</v>
      </c>
      <c r="AH1461" s="7">
        <v>0</v>
      </c>
      <c r="AI1461" s="7">
        <v>0</v>
      </c>
      <c r="AJ1461" s="7">
        <v>0</v>
      </c>
      <c r="AK1461" s="29">
        <v>0</v>
      </c>
      <c r="AL1461" s="7">
        <v>0</v>
      </c>
      <c r="AM1461" s="105">
        <v>0</v>
      </c>
      <c r="AN1461" s="7">
        <v>0</v>
      </c>
      <c r="AO1461" s="11">
        <v>0</v>
      </c>
      <c r="AP1461" s="105">
        <v>0</v>
      </c>
      <c r="AQ1461" s="11">
        <v>0</v>
      </c>
      <c r="AR1461" s="11">
        <v>0</v>
      </c>
      <c r="AS1461" s="11">
        <v>0</v>
      </c>
      <c r="AT1461" s="11">
        <v>0</v>
      </c>
      <c r="AU1461" s="11">
        <v>0</v>
      </c>
      <c r="AV1461" s="11">
        <v>0</v>
      </c>
      <c r="AW1461" s="11">
        <v>0</v>
      </c>
      <c r="AX1461" s="11">
        <v>0</v>
      </c>
      <c r="AZ1461" s="11">
        <v>0</v>
      </c>
      <c r="BA1461" s="11">
        <v>0</v>
      </c>
    </row>
    <row r="1462" spans="1:53" hidden="1" x14ac:dyDescent="0.25">
      <c r="A1462">
        <v>10</v>
      </c>
      <c r="B1462" t="str">
        <f t="shared" si="164"/>
        <v>FrCC-3820</v>
      </c>
      <c r="C1462" s="2" t="s">
        <v>320</v>
      </c>
      <c r="D1462" s="2" t="str">
        <f t="shared" si="168"/>
        <v>3</v>
      </c>
      <c r="E1462" s="2" t="str">
        <f t="shared" si="169"/>
        <v>38</v>
      </c>
      <c r="F1462" s="2" t="str">
        <f t="shared" si="170"/>
        <v>382</v>
      </c>
      <c r="G1462" s="1" t="s">
        <v>669</v>
      </c>
      <c r="H1462" s="7">
        <v>0</v>
      </c>
      <c r="I1462" s="7"/>
      <c r="J1462" s="7">
        <v>0</v>
      </c>
      <c r="K1462" s="7">
        <v>0</v>
      </c>
      <c r="L1462" s="7">
        <v>0</v>
      </c>
      <c r="M1462" s="7"/>
      <c r="N1462" s="7">
        <v>0</v>
      </c>
      <c r="O1462" s="7">
        <v>0</v>
      </c>
      <c r="P1462" s="7">
        <v>0</v>
      </c>
      <c r="Q1462" s="7"/>
      <c r="R1462" s="7">
        <v>0</v>
      </c>
      <c r="S1462" s="7">
        <v>0</v>
      </c>
      <c r="T1462" s="7">
        <v>0</v>
      </c>
      <c r="U1462" s="7"/>
      <c r="V1462" s="7">
        <v>0</v>
      </c>
      <c r="W1462" s="7">
        <v>0</v>
      </c>
      <c r="X1462" s="7">
        <v>0</v>
      </c>
      <c r="Y1462" s="7"/>
      <c r="Z1462" s="7">
        <v>0</v>
      </c>
      <c r="AA1462" s="7">
        <v>0</v>
      </c>
      <c r="AB1462" s="7">
        <v>0</v>
      </c>
      <c r="AC1462" s="7"/>
      <c r="AD1462" s="7">
        <v>0</v>
      </c>
      <c r="AE1462" s="7">
        <v>0</v>
      </c>
      <c r="AF1462" s="7">
        <v>0</v>
      </c>
      <c r="AG1462" s="29">
        <v>0</v>
      </c>
      <c r="AH1462" s="7">
        <v>0</v>
      </c>
      <c r="AI1462" s="7">
        <v>0</v>
      </c>
      <c r="AJ1462" s="7">
        <v>0</v>
      </c>
      <c r="AK1462" s="29">
        <v>0</v>
      </c>
      <c r="AL1462" s="7">
        <v>0</v>
      </c>
      <c r="AM1462" s="105">
        <v>0</v>
      </c>
      <c r="AN1462" s="7">
        <v>0</v>
      </c>
      <c r="AO1462" s="11">
        <v>0</v>
      </c>
      <c r="AP1462" s="105">
        <v>0</v>
      </c>
      <c r="AQ1462" s="11">
        <v>0</v>
      </c>
      <c r="AR1462" s="11">
        <v>0</v>
      </c>
      <c r="AS1462" s="11">
        <v>0</v>
      </c>
      <c r="AT1462" s="11">
        <v>0</v>
      </c>
      <c r="AU1462" s="11">
        <v>0</v>
      </c>
      <c r="AV1462" s="11">
        <v>0</v>
      </c>
      <c r="AW1462" s="11">
        <v>0</v>
      </c>
      <c r="AX1462" s="11">
        <v>0</v>
      </c>
      <c r="AZ1462" s="11">
        <v>0</v>
      </c>
      <c r="BA1462" s="11">
        <v>0</v>
      </c>
    </row>
    <row r="1463" spans="1:53" hidden="1" x14ac:dyDescent="0.25">
      <c r="A1463">
        <v>10</v>
      </c>
      <c r="B1463" t="str">
        <f t="shared" si="164"/>
        <v>FrCC-3830</v>
      </c>
      <c r="C1463" s="2" t="s">
        <v>320</v>
      </c>
      <c r="D1463" s="2" t="str">
        <f t="shared" si="168"/>
        <v>3</v>
      </c>
      <c r="E1463" s="2" t="str">
        <f t="shared" si="169"/>
        <v>38</v>
      </c>
      <c r="F1463" s="2" t="str">
        <f t="shared" si="170"/>
        <v>383</v>
      </c>
      <c r="G1463" s="1" t="s">
        <v>670</v>
      </c>
      <c r="H1463" s="7">
        <v>0</v>
      </c>
      <c r="I1463" s="7"/>
      <c r="J1463" s="7">
        <v>0</v>
      </c>
      <c r="K1463" s="7">
        <v>0</v>
      </c>
      <c r="L1463" s="7">
        <v>0</v>
      </c>
      <c r="M1463" s="7"/>
      <c r="N1463" s="7">
        <v>0</v>
      </c>
      <c r="O1463" s="7">
        <v>0</v>
      </c>
      <c r="P1463" s="7">
        <v>0</v>
      </c>
      <c r="Q1463" s="7"/>
      <c r="R1463" s="7">
        <v>0</v>
      </c>
      <c r="S1463" s="7">
        <v>0</v>
      </c>
      <c r="T1463" s="7">
        <v>0</v>
      </c>
      <c r="U1463" s="7"/>
      <c r="V1463" s="7">
        <v>0</v>
      </c>
      <c r="W1463" s="7">
        <v>0</v>
      </c>
      <c r="X1463" s="7">
        <v>0</v>
      </c>
      <c r="Y1463" s="7"/>
      <c r="Z1463" s="7">
        <v>0</v>
      </c>
      <c r="AA1463" s="7">
        <v>0</v>
      </c>
      <c r="AB1463" s="7">
        <v>0</v>
      </c>
      <c r="AC1463" s="7"/>
      <c r="AD1463" s="7">
        <v>0</v>
      </c>
      <c r="AE1463" s="7">
        <v>0</v>
      </c>
      <c r="AF1463" s="7">
        <v>0</v>
      </c>
      <c r="AG1463" s="29">
        <v>0</v>
      </c>
      <c r="AH1463" s="7">
        <v>0</v>
      </c>
      <c r="AI1463" s="7">
        <v>0</v>
      </c>
      <c r="AJ1463" s="7">
        <v>0</v>
      </c>
      <c r="AK1463" s="29">
        <v>0</v>
      </c>
      <c r="AL1463" s="7">
        <v>0</v>
      </c>
      <c r="AM1463" s="105">
        <v>0</v>
      </c>
      <c r="AN1463" s="7">
        <v>0</v>
      </c>
      <c r="AO1463" s="11">
        <v>0</v>
      </c>
      <c r="AP1463" s="105">
        <v>0</v>
      </c>
      <c r="AQ1463" s="11">
        <v>0</v>
      </c>
      <c r="AR1463" s="11">
        <v>0</v>
      </c>
      <c r="AS1463" s="11">
        <v>0</v>
      </c>
      <c r="AT1463" s="11">
        <v>0</v>
      </c>
      <c r="AU1463" s="11">
        <v>0</v>
      </c>
      <c r="AV1463" s="11">
        <v>0</v>
      </c>
      <c r="AW1463" s="11">
        <v>0</v>
      </c>
      <c r="AX1463" s="11">
        <v>0</v>
      </c>
      <c r="AZ1463" s="11">
        <v>0</v>
      </c>
      <c r="BA1463" s="11">
        <v>0</v>
      </c>
    </row>
    <row r="1464" spans="1:53" hidden="1" x14ac:dyDescent="0.25">
      <c r="A1464">
        <v>10</v>
      </c>
      <c r="B1464" t="str">
        <f t="shared" si="164"/>
        <v>FrCC-3840</v>
      </c>
      <c r="C1464" s="2" t="s">
        <v>320</v>
      </c>
      <c r="D1464" s="2" t="str">
        <f t="shared" si="168"/>
        <v>3</v>
      </c>
      <c r="E1464" s="2" t="str">
        <f t="shared" si="169"/>
        <v>38</v>
      </c>
      <c r="F1464" s="2" t="str">
        <f t="shared" si="170"/>
        <v>384</v>
      </c>
      <c r="G1464" s="1" t="s">
        <v>671</v>
      </c>
      <c r="H1464" s="7">
        <v>0</v>
      </c>
      <c r="I1464" s="7"/>
      <c r="J1464" s="7">
        <v>0</v>
      </c>
      <c r="K1464" s="7">
        <v>0</v>
      </c>
      <c r="L1464" s="7">
        <v>0</v>
      </c>
      <c r="M1464" s="7"/>
      <c r="N1464" s="7">
        <v>0</v>
      </c>
      <c r="O1464" s="7">
        <v>0</v>
      </c>
      <c r="P1464" s="7">
        <v>0</v>
      </c>
      <c r="Q1464" s="7"/>
      <c r="R1464" s="7">
        <v>0</v>
      </c>
      <c r="S1464" s="7">
        <v>0</v>
      </c>
      <c r="T1464" s="7">
        <v>0</v>
      </c>
      <c r="U1464" s="7"/>
      <c r="V1464" s="7">
        <v>0</v>
      </c>
      <c r="W1464" s="7">
        <v>0</v>
      </c>
      <c r="X1464" s="7">
        <v>0</v>
      </c>
      <c r="Y1464" s="7"/>
      <c r="Z1464" s="7">
        <v>0</v>
      </c>
      <c r="AA1464" s="7">
        <v>0</v>
      </c>
      <c r="AB1464" s="7">
        <v>0</v>
      </c>
      <c r="AC1464" s="7"/>
      <c r="AD1464" s="7">
        <v>0</v>
      </c>
      <c r="AE1464" s="7">
        <v>0</v>
      </c>
      <c r="AF1464" s="7">
        <v>0</v>
      </c>
      <c r="AG1464" s="29">
        <v>0</v>
      </c>
      <c r="AH1464" s="7">
        <v>0</v>
      </c>
      <c r="AI1464" s="7">
        <v>0</v>
      </c>
      <c r="AJ1464" s="7">
        <v>0</v>
      </c>
      <c r="AK1464" s="29">
        <v>0</v>
      </c>
      <c r="AL1464" s="7">
        <v>0</v>
      </c>
      <c r="AM1464" s="105">
        <v>0</v>
      </c>
      <c r="AN1464" s="7">
        <v>3</v>
      </c>
      <c r="AO1464" s="11">
        <v>8</v>
      </c>
      <c r="AP1464" s="105">
        <v>8</v>
      </c>
      <c r="AQ1464" s="11">
        <v>8</v>
      </c>
      <c r="AR1464" s="11">
        <v>0</v>
      </c>
      <c r="AS1464" s="11">
        <v>0</v>
      </c>
      <c r="AT1464" s="11">
        <v>0</v>
      </c>
      <c r="AU1464" s="11">
        <v>0</v>
      </c>
      <c r="AV1464" s="11">
        <v>3</v>
      </c>
      <c r="AW1464" s="11">
        <v>0</v>
      </c>
      <c r="AX1464" s="11">
        <v>0</v>
      </c>
      <c r="AZ1464" s="11">
        <v>3</v>
      </c>
      <c r="BA1464" s="11">
        <v>0</v>
      </c>
    </row>
    <row r="1465" spans="1:53" hidden="1" x14ac:dyDescent="0.25">
      <c r="A1465">
        <v>10</v>
      </c>
      <c r="B1465" t="str">
        <f t="shared" si="164"/>
        <v>FrCC-3850</v>
      </c>
      <c r="C1465" s="2" t="s">
        <v>320</v>
      </c>
      <c r="D1465" s="2" t="str">
        <f t="shared" si="168"/>
        <v>3</v>
      </c>
      <c r="E1465" s="2" t="str">
        <f t="shared" si="169"/>
        <v>38</v>
      </c>
      <c r="F1465" s="2" t="str">
        <f t="shared" si="170"/>
        <v>385</v>
      </c>
      <c r="G1465" s="1" t="s">
        <v>672</v>
      </c>
      <c r="H1465" s="7">
        <v>0</v>
      </c>
      <c r="I1465" s="7"/>
      <c r="J1465" s="7">
        <v>0</v>
      </c>
      <c r="K1465" s="7">
        <v>0</v>
      </c>
      <c r="L1465" s="7">
        <v>0</v>
      </c>
      <c r="M1465" s="7"/>
      <c r="N1465" s="7">
        <v>0</v>
      </c>
      <c r="O1465" s="7">
        <v>0</v>
      </c>
      <c r="P1465" s="7">
        <v>0</v>
      </c>
      <c r="Q1465" s="7"/>
      <c r="R1465" s="7">
        <v>0</v>
      </c>
      <c r="S1465" s="7">
        <v>0</v>
      </c>
      <c r="T1465" s="7">
        <v>0</v>
      </c>
      <c r="U1465" s="7"/>
      <c r="V1465" s="7">
        <v>0</v>
      </c>
      <c r="W1465" s="7">
        <v>0</v>
      </c>
      <c r="X1465" s="7">
        <v>0</v>
      </c>
      <c r="Y1465" s="7"/>
      <c r="Z1465" s="7">
        <v>0</v>
      </c>
      <c r="AA1465" s="7">
        <v>0</v>
      </c>
      <c r="AB1465" s="7">
        <v>0</v>
      </c>
      <c r="AC1465" s="7"/>
      <c r="AD1465" s="7">
        <v>0</v>
      </c>
      <c r="AE1465" s="7">
        <v>0</v>
      </c>
      <c r="AF1465" s="7">
        <v>0</v>
      </c>
      <c r="AG1465" s="29">
        <v>0</v>
      </c>
      <c r="AH1465" s="7">
        <v>0</v>
      </c>
      <c r="AI1465" s="7">
        <v>0</v>
      </c>
      <c r="AJ1465" s="7">
        <v>0</v>
      </c>
      <c r="AK1465" s="29">
        <v>0</v>
      </c>
      <c r="AL1465" s="7">
        <v>0</v>
      </c>
      <c r="AM1465" s="105">
        <v>0</v>
      </c>
      <c r="AN1465" s="7">
        <v>0</v>
      </c>
      <c r="AO1465" s="11">
        <v>0</v>
      </c>
      <c r="AP1465" s="105">
        <v>0</v>
      </c>
      <c r="AQ1465" s="11">
        <v>0</v>
      </c>
      <c r="AR1465" s="11">
        <v>0</v>
      </c>
      <c r="AS1465" s="11">
        <v>0</v>
      </c>
      <c r="AT1465" s="11">
        <v>0</v>
      </c>
      <c r="AU1465" s="11">
        <v>0</v>
      </c>
      <c r="AV1465" s="11">
        <v>0</v>
      </c>
      <c r="AW1465" s="11">
        <v>0</v>
      </c>
      <c r="AX1465" s="11">
        <v>0</v>
      </c>
      <c r="AZ1465" s="11">
        <v>0</v>
      </c>
      <c r="BA1465" s="11">
        <v>0</v>
      </c>
    </row>
    <row r="1466" spans="1:53" hidden="1" x14ac:dyDescent="0.25">
      <c r="A1466">
        <v>10</v>
      </c>
      <c r="B1466" t="str">
        <f t="shared" si="164"/>
        <v>FrCC-3860</v>
      </c>
      <c r="C1466" s="2" t="s">
        <v>320</v>
      </c>
      <c r="D1466" s="2" t="str">
        <f t="shared" si="168"/>
        <v>3</v>
      </c>
      <c r="E1466" s="2" t="str">
        <f t="shared" si="169"/>
        <v>38</v>
      </c>
      <c r="F1466" s="2" t="str">
        <f t="shared" si="170"/>
        <v>386</v>
      </c>
      <c r="G1466" s="1" t="s">
        <v>673</v>
      </c>
      <c r="H1466" s="7">
        <v>0</v>
      </c>
      <c r="I1466" s="7"/>
      <c r="J1466" s="7">
        <v>0</v>
      </c>
      <c r="K1466" s="7">
        <v>0</v>
      </c>
      <c r="L1466" s="7">
        <v>0</v>
      </c>
      <c r="M1466" s="7"/>
      <c r="N1466" s="7">
        <v>0</v>
      </c>
      <c r="O1466" s="7">
        <v>0</v>
      </c>
      <c r="P1466" s="7">
        <v>0</v>
      </c>
      <c r="Q1466" s="7"/>
      <c r="R1466" s="7">
        <v>0</v>
      </c>
      <c r="S1466" s="7">
        <v>0</v>
      </c>
      <c r="T1466" s="7">
        <v>0</v>
      </c>
      <c r="U1466" s="7"/>
      <c r="V1466" s="7">
        <v>0</v>
      </c>
      <c r="W1466" s="7">
        <v>0</v>
      </c>
      <c r="X1466" s="7">
        <v>0</v>
      </c>
      <c r="Y1466" s="7"/>
      <c r="Z1466" s="7">
        <v>0</v>
      </c>
      <c r="AA1466" s="7">
        <v>0</v>
      </c>
      <c r="AB1466" s="7">
        <v>0</v>
      </c>
      <c r="AC1466" s="7"/>
      <c r="AD1466" s="7">
        <v>0</v>
      </c>
      <c r="AE1466" s="7">
        <v>0</v>
      </c>
      <c r="AF1466" s="7">
        <v>0</v>
      </c>
      <c r="AG1466" s="29">
        <v>0</v>
      </c>
      <c r="AH1466" s="7">
        <v>0</v>
      </c>
      <c r="AI1466" s="7">
        <v>0</v>
      </c>
      <c r="AJ1466" s="7">
        <v>0</v>
      </c>
      <c r="AK1466" s="29">
        <v>0</v>
      </c>
      <c r="AL1466" s="7">
        <v>0</v>
      </c>
      <c r="AM1466" s="105">
        <v>0</v>
      </c>
      <c r="AN1466" s="7">
        <v>0</v>
      </c>
      <c r="AO1466" s="11">
        <v>0</v>
      </c>
      <c r="AP1466" s="105">
        <v>0</v>
      </c>
      <c r="AQ1466" s="11">
        <v>0</v>
      </c>
      <c r="AR1466" s="11">
        <v>0</v>
      </c>
      <c r="AS1466" s="11">
        <v>0</v>
      </c>
      <c r="AT1466" s="11">
        <v>0</v>
      </c>
      <c r="AU1466" s="11">
        <v>0</v>
      </c>
      <c r="AV1466" s="11">
        <v>0</v>
      </c>
      <c r="AW1466" s="11">
        <v>0</v>
      </c>
      <c r="AX1466" s="11">
        <v>0</v>
      </c>
      <c r="AZ1466" s="11">
        <v>0</v>
      </c>
      <c r="BA1466" s="11">
        <v>0</v>
      </c>
    </row>
    <row r="1467" spans="1:53" hidden="1" x14ac:dyDescent="0.25">
      <c r="A1467">
        <v>10</v>
      </c>
      <c r="B1467" t="str">
        <f t="shared" si="164"/>
        <v>FrCC-3910</v>
      </c>
      <c r="C1467" s="2" t="s">
        <v>320</v>
      </c>
      <c r="D1467" s="2" t="str">
        <f t="shared" si="168"/>
        <v>3</v>
      </c>
      <c r="E1467" s="2" t="str">
        <f t="shared" si="169"/>
        <v>39</v>
      </c>
      <c r="F1467" s="2" t="str">
        <f t="shared" si="170"/>
        <v>391</v>
      </c>
      <c r="G1467" s="1" t="s">
        <v>676</v>
      </c>
      <c r="H1467" s="7">
        <v>4468.2184299999999</v>
      </c>
      <c r="I1467" s="7"/>
      <c r="J1467" s="7">
        <v>4738.0284299999994</v>
      </c>
      <c r="K1467" s="7">
        <v>4738.0284299999994</v>
      </c>
      <c r="L1467" s="7">
        <v>4468.2184299999999</v>
      </c>
      <c r="M1467" s="7"/>
      <c r="N1467" s="7">
        <v>4574.4390000000003</v>
      </c>
      <c r="O1467" s="7">
        <v>5251.1404199999997</v>
      </c>
      <c r="P1467" s="7">
        <v>7787.9911099999999</v>
      </c>
      <c r="Q1467" s="7"/>
      <c r="R1467" s="7">
        <v>7650.5394100000003</v>
      </c>
      <c r="S1467" s="7">
        <v>7650.5394100000003</v>
      </c>
      <c r="T1467" s="7">
        <v>5556.2465300000003</v>
      </c>
      <c r="U1467" s="7"/>
      <c r="V1467" s="7">
        <v>8317</v>
      </c>
      <c r="W1467" s="7">
        <v>8298</v>
      </c>
      <c r="X1467" s="7">
        <v>6800</v>
      </c>
      <c r="Y1467" s="7"/>
      <c r="Z1467" s="7">
        <v>743</v>
      </c>
      <c r="AA1467" s="7">
        <v>6043</v>
      </c>
      <c r="AB1467" s="7">
        <v>9877</v>
      </c>
      <c r="AC1467" s="7"/>
      <c r="AD1467" s="7">
        <v>3858</v>
      </c>
      <c r="AE1467" s="7">
        <v>3859</v>
      </c>
      <c r="AF1467" s="7">
        <v>15331</v>
      </c>
      <c r="AG1467" s="29">
        <v>6132</v>
      </c>
      <c r="AH1467" s="7">
        <v>15563</v>
      </c>
      <c r="AI1467" s="7">
        <v>15563</v>
      </c>
      <c r="AJ1467" s="7">
        <v>21188</v>
      </c>
      <c r="AK1467" s="29">
        <v>229</v>
      </c>
      <c r="AL1467" s="7">
        <v>8525</v>
      </c>
      <c r="AM1467" s="105">
        <v>8525</v>
      </c>
      <c r="AN1467" s="7">
        <v>22340</v>
      </c>
      <c r="AO1467" s="11">
        <v>8689</v>
      </c>
      <c r="AP1467" s="105">
        <v>8689</v>
      </c>
      <c r="AQ1467" s="11">
        <v>8450</v>
      </c>
      <c r="AR1467" s="11">
        <v>22534</v>
      </c>
      <c r="AS1467" s="11">
        <v>9205</v>
      </c>
      <c r="AT1467" s="11">
        <v>9189</v>
      </c>
      <c r="AU1467" s="11">
        <v>9323</v>
      </c>
      <c r="AV1467" s="11">
        <v>23459</v>
      </c>
      <c r="AW1467" s="11">
        <v>8993</v>
      </c>
      <c r="AX1467" s="11">
        <v>8993</v>
      </c>
      <c r="AZ1467" s="11">
        <v>14897</v>
      </c>
      <c r="BA1467" s="11">
        <v>16413</v>
      </c>
    </row>
    <row r="1468" spans="1:53" hidden="1" x14ac:dyDescent="0.25">
      <c r="A1468">
        <v>10</v>
      </c>
      <c r="B1468" t="str">
        <f t="shared" si="164"/>
        <v>FrCC-3920</v>
      </c>
      <c r="C1468" s="2" t="s">
        <v>320</v>
      </c>
      <c r="D1468" s="2" t="str">
        <f t="shared" si="168"/>
        <v>3</v>
      </c>
      <c r="E1468" s="2" t="str">
        <f t="shared" si="169"/>
        <v>39</v>
      </c>
      <c r="F1468" s="2" t="str">
        <f t="shared" si="170"/>
        <v>392</v>
      </c>
      <c r="G1468" s="1" t="s">
        <v>677</v>
      </c>
      <c r="H1468" s="7">
        <v>0</v>
      </c>
      <c r="I1468" s="7"/>
      <c r="J1468" s="7">
        <v>0</v>
      </c>
      <c r="K1468" s="7">
        <v>0</v>
      </c>
      <c r="L1468" s="7">
        <v>0</v>
      </c>
      <c r="M1468" s="7"/>
      <c r="N1468" s="7">
        <v>0</v>
      </c>
      <c r="O1468" s="7">
        <v>0</v>
      </c>
      <c r="P1468" s="7">
        <v>0</v>
      </c>
      <c r="Q1468" s="7"/>
      <c r="R1468" s="7">
        <v>0</v>
      </c>
      <c r="S1468" s="7">
        <v>0</v>
      </c>
      <c r="T1468" s="7">
        <v>0</v>
      </c>
      <c r="U1468" s="7"/>
      <c r="V1468" s="7">
        <v>0</v>
      </c>
      <c r="W1468" s="7">
        <v>0</v>
      </c>
      <c r="X1468" s="7">
        <v>0</v>
      </c>
      <c r="Y1468" s="7"/>
      <c r="Z1468" s="7">
        <v>0</v>
      </c>
      <c r="AA1468" s="7">
        <v>0</v>
      </c>
      <c r="AB1468" s="7">
        <v>0</v>
      </c>
      <c r="AC1468" s="7"/>
      <c r="AD1468" s="7">
        <v>0</v>
      </c>
      <c r="AE1468" s="7">
        <v>0</v>
      </c>
      <c r="AF1468" s="7">
        <v>0</v>
      </c>
      <c r="AG1468" s="29">
        <v>0</v>
      </c>
      <c r="AH1468" s="7">
        <v>0</v>
      </c>
      <c r="AI1468" s="7">
        <v>0</v>
      </c>
      <c r="AJ1468" s="7">
        <v>0</v>
      </c>
      <c r="AK1468" s="29">
        <v>0</v>
      </c>
      <c r="AL1468" s="7">
        <v>0</v>
      </c>
      <c r="AM1468" s="105">
        <v>0</v>
      </c>
      <c r="AN1468" s="7">
        <v>0</v>
      </c>
      <c r="AO1468" s="11">
        <v>0</v>
      </c>
      <c r="AP1468" s="105">
        <v>0</v>
      </c>
      <c r="AQ1468" s="11">
        <v>0</v>
      </c>
      <c r="AR1468" s="11">
        <v>0</v>
      </c>
      <c r="AS1468" s="11">
        <v>0</v>
      </c>
      <c r="AT1468" s="11">
        <v>0</v>
      </c>
      <c r="AU1468" s="11">
        <v>0</v>
      </c>
      <c r="AV1468" s="11">
        <v>0</v>
      </c>
      <c r="AW1468" s="11">
        <v>0</v>
      </c>
      <c r="AX1468" s="11">
        <v>0</v>
      </c>
      <c r="AZ1468" s="11">
        <v>0</v>
      </c>
      <c r="BA1468" s="11">
        <v>0</v>
      </c>
    </row>
    <row r="1469" spans="1:53" hidden="1" x14ac:dyDescent="0.25">
      <c r="A1469">
        <v>10</v>
      </c>
      <c r="B1469" t="str">
        <f t="shared" si="164"/>
        <v>FrCC-3930</v>
      </c>
      <c r="C1469" s="2" t="s">
        <v>320</v>
      </c>
      <c r="D1469" s="2" t="str">
        <f t="shared" si="168"/>
        <v>3</v>
      </c>
      <c r="E1469" s="2" t="str">
        <f t="shared" si="169"/>
        <v>39</v>
      </c>
      <c r="F1469" s="2" t="str">
        <f t="shared" si="170"/>
        <v>393</v>
      </c>
      <c r="G1469" s="1" t="s">
        <v>678</v>
      </c>
      <c r="H1469" s="7">
        <v>0</v>
      </c>
      <c r="I1469" s="7"/>
      <c r="J1469" s="7">
        <v>0</v>
      </c>
      <c r="K1469" s="7">
        <v>0</v>
      </c>
      <c r="L1469" s="7">
        <v>0</v>
      </c>
      <c r="M1469" s="7"/>
      <c r="N1469" s="7">
        <v>0</v>
      </c>
      <c r="O1469" s="7">
        <v>0</v>
      </c>
      <c r="P1469" s="7">
        <v>0</v>
      </c>
      <c r="Q1469" s="7"/>
      <c r="R1469" s="7">
        <v>0</v>
      </c>
      <c r="S1469" s="7">
        <v>0</v>
      </c>
      <c r="T1469" s="7">
        <v>0</v>
      </c>
      <c r="U1469" s="7"/>
      <c r="V1469" s="7">
        <v>0</v>
      </c>
      <c r="W1469" s="7">
        <v>0</v>
      </c>
      <c r="X1469" s="7">
        <v>0</v>
      </c>
      <c r="Y1469" s="7"/>
      <c r="Z1469" s="7">
        <v>0</v>
      </c>
      <c r="AA1469" s="7">
        <v>0</v>
      </c>
      <c r="AB1469" s="7">
        <v>0</v>
      </c>
      <c r="AC1469" s="7"/>
      <c r="AD1469" s="7">
        <v>0</v>
      </c>
      <c r="AE1469" s="7">
        <v>0</v>
      </c>
      <c r="AF1469" s="7">
        <v>0</v>
      </c>
      <c r="AG1469" s="29">
        <v>0</v>
      </c>
      <c r="AH1469" s="7">
        <v>0</v>
      </c>
      <c r="AI1469" s="7">
        <v>0</v>
      </c>
      <c r="AJ1469" s="7">
        <v>0</v>
      </c>
      <c r="AK1469" s="29">
        <v>0</v>
      </c>
      <c r="AL1469" s="7">
        <v>0</v>
      </c>
      <c r="AM1469" s="105">
        <v>0</v>
      </c>
      <c r="AN1469" s="7">
        <v>0</v>
      </c>
      <c r="AO1469" s="11">
        <v>0</v>
      </c>
      <c r="AP1469" s="105">
        <v>0</v>
      </c>
      <c r="AQ1469" s="11">
        <v>0</v>
      </c>
      <c r="AR1469" s="11">
        <v>0</v>
      </c>
      <c r="AS1469" s="11">
        <v>0</v>
      </c>
      <c r="AT1469" s="11">
        <v>0</v>
      </c>
      <c r="AU1469" s="11">
        <v>0</v>
      </c>
      <c r="AV1469" s="11">
        <v>0</v>
      </c>
      <c r="AW1469" s="11">
        <v>0</v>
      </c>
      <c r="AX1469" s="11">
        <v>0</v>
      </c>
      <c r="AZ1469" s="11">
        <v>0</v>
      </c>
      <c r="BA1469" s="11">
        <v>0</v>
      </c>
    </row>
    <row r="1470" spans="1:53" hidden="1" x14ac:dyDescent="0.25">
      <c r="A1470">
        <v>10</v>
      </c>
      <c r="B1470" t="str">
        <f t="shared" si="164"/>
        <v>FrCC-3940</v>
      </c>
      <c r="C1470" s="2" t="s">
        <v>320</v>
      </c>
      <c r="D1470" s="2" t="str">
        <f t="shared" si="168"/>
        <v>3</v>
      </c>
      <c r="E1470" s="2" t="str">
        <f t="shared" si="169"/>
        <v>39</v>
      </c>
      <c r="F1470" s="2" t="str">
        <f t="shared" si="170"/>
        <v>394</v>
      </c>
      <c r="G1470" s="1" t="s">
        <v>679</v>
      </c>
      <c r="H1470" s="7">
        <v>0</v>
      </c>
      <c r="I1470" s="7"/>
      <c r="J1470" s="7">
        <v>0</v>
      </c>
      <c r="K1470" s="7">
        <v>0</v>
      </c>
      <c r="L1470" s="7">
        <v>0</v>
      </c>
      <c r="M1470" s="7"/>
      <c r="N1470" s="7">
        <v>0</v>
      </c>
      <c r="O1470" s="7">
        <v>0</v>
      </c>
      <c r="P1470" s="7">
        <v>0</v>
      </c>
      <c r="Q1470" s="7"/>
      <c r="R1470" s="7">
        <v>0</v>
      </c>
      <c r="S1470" s="7">
        <v>0</v>
      </c>
      <c r="T1470" s="7">
        <v>0</v>
      </c>
      <c r="U1470" s="7"/>
      <c r="V1470" s="7">
        <v>0</v>
      </c>
      <c r="W1470" s="7">
        <v>0</v>
      </c>
      <c r="X1470" s="7">
        <v>0</v>
      </c>
      <c r="Y1470" s="7"/>
      <c r="Z1470" s="7">
        <v>0</v>
      </c>
      <c r="AA1470" s="7">
        <v>0</v>
      </c>
      <c r="AB1470" s="7">
        <v>0</v>
      </c>
      <c r="AC1470" s="7"/>
      <c r="AD1470" s="7">
        <v>0</v>
      </c>
      <c r="AE1470" s="7">
        <v>0</v>
      </c>
      <c r="AF1470" s="7">
        <v>0</v>
      </c>
      <c r="AG1470" s="29">
        <v>0</v>
      </c>
      <c r="AH1470" s="7">
        <v>0</v>
      </c>
      <c r="AI1470" s="7">
        <v>0</v>
      </c>
      <c r="AJ1470" s="7">
        <v>0</v>
      </c>
      <c r="AK1470" s="29">
        <v>0</v>
      </c>
      <c r="AL1470" s="7">
        <v>0</v>
      </c>
      <c r="AM1470" s="105">
        <v>0</v>
      </c>
      <c r="AN1470" s="7">
        <v>0</v>
      </c>
      <c r="AO1470" s="11">
        <v>0</v>
      </c>
      <c r="AP1470" s="105">
        <v>0</v>
      </c>
      <c r="AQ1470" s="11">
        <v>0</v>
      </c>
      <c r="AR1470" s="11">
        <v>0</v>
      </c>
      <c r="AS1470" s="11">
        <v>0</v>
      </c>
      <c r="AT1470" s="11">
        <v>0</v>
      </c>
      <c r="AU1470" s="11">
        <v>0</v>
      </c>
      <c r="AV1470" s="11">
        <v>0</v>
      </c>
      <c r="AW1470" s="11">
        <v>0</v>
      </c>
      <c r="AX1470" s="11">
        <v>0</v>
      </c>
      <c r="AZ1470" s="11">
        <v>0</v>
      </c>
      <c r="BA1470" s="11">
        <v>0</v>
      </c>
    </row>
    <row r="1471" spans="1:53" hidden="1" x14ac:dyDescent="0.25">
      <c r="A1471">
        <v>10</v>
      </c>
      <c r="B1471" t="str">
        <f t="shared" si="164"/>
        <v>FrCC-3950</v>
      </c>
      <c r="C1471" s="2" t="s">
        <v>320</v>
      </c>
      <c r="D1471" s="2" t="str">
        <f t="shared" si="168"/>
        <v>3</v>
      </c>
      <c r="E1471" s="2" t="str">
        <f t="shared" si="169"/>
        <v>39</v>
      </c>
      <c r="F1471" s="2" t="str">
        <f t="shared" si="170"/>
        <v>395</v>
      </c>
      <c r="G1471" s="1" t="s">
        <v>680</v>
      </c>
      <c r="H1471" s="7">
        <v>0</v>
      </c>
      <c r="I1471" s="7"/>
      <c r="J1471" s="7">
        <v>0</v>
      </c>
      <c r="K1471" s="7">
        <v>0</v>
      </c>
      <c r="L1471" s="7">
        <v>0</v>
      </c>
      <c r="M1471" s="7"/>
      <c r="N1471" s="7">
        <v>0</v>
      </c>
      <c r="O1471" s="7">
        <v>0</v>
      </c>
      <c r="P1471" s="7">
        <v>0</v>
      </c>
      <c r="Q1471" s="7"/>
      <c r="R1471" s="7">
        <v>0</v>
      </c>
      <c r="S1471" s="7">
        <v>0</v>
      </c>
      <c r="T1471" s="7">
        <v>0</v>
      </c>
      <c r="U1471" s="7"/>
      <c r="V1471" s="7">
        <v>0</v>
      </c>
      <c r="W1471" s="7">
        <v>0</v>
      </c>
      <c r="X1471" s="7">
        <v>0</v>
      </c>
      <c r="Y1471" s="7"/>
      <c r="Z1471" s="7">
        <v>0</v>
      </c>
      <c r="AA1471" s="7">
        <v>0</v>
      </c>
      <c r="AB1471" s="7">
        <v>0</v>
      </c>
      <c r="AC1471" s="7"/>
      <c r="AD1471" s="7">
        <v>0</v>
      </c>
      <c r="AE1471" s="7">
        <v>0</v>
      </c>
      <c r="AF1471" s="7">
        <v>0</v>
      </c>
      <c r="AG1471" s="29">
        <v>0</v>
      </c>
      <c r="AH1471" s="7">
        <v>0</v>
      </c>
      <c r="AI1471" s="7">
        <v>0</v>
      </c>
      <c r="AJ1471" s="7">
        <v>0</v>
      </c>
      <c r="AK1471" s="29">
        <v>0</v>
      </c>
      <c r="AL1471" s="7">
        <v>0</v>
      </c>
      <c r="AM1471" s="105">
        <v>0</v>
      </c>
      <c r="AN1471" s="7">
        <v>0</v>
      </c>
      <c r="AO1471" s="11">
        <v>0</v>
      </c>
      <c r="AP1471" s="105">
        <v>0</v>
      </c>
      <c r="AQ1471" s="11">
        <v>0</v>
      </c>
      <c r="AR1471" s="11">
        <v>0</v>
      </c>
      <c r="AS1471" s="11">
        <v>0</v>
      </c>
      <c r="AT1471" s="11">
        <v>0</v>
      </c>
      <c r="AU1471" s="11">
        <v>0</v>
      </c>
      <c r="AV1471" s="11">
        <v>0</v>
      </c>
      <c r="AW1471" s="11">
        <v>0</v>
      </c>
      <c r="AX1471" s="11">
        <v>0</v>
      </c>
      <c r="AZ1471" s="11">
        <v>0</v>
      </c>
      <c r="BA1471" s="11">
        <v>0</v>
      </c>
    </row>
    <row r="1472" spans="1:53" hidden="1" x14ac:dyDescent="0.25">
      <c r="A1472">
        <v>10</v>
      </c>
      <c r="B1472" t="str">
        <f t="shared" si="164"/>
        <v>FrCC-3960</v>
      </c>
      <c r="C1472" s="2" t="s">
        <v>320</v>
      </c>
      <c r="D1472" s="2" t="str">
        <f t="shared" si="168"/>
        <v>3</v>
      </c>
      <c r="E1472" s="2" t="str">
        <f t="shared" si="169"/>
        <v>39</v>
      </c>
      <c r="F1472" s="2" t="str">
        <f t="shared" si="170"/>
        <v>396</v>
      </c>
      <c r="G1472" s="1" t="s">
        <v>681</v>
      </c>
      <c r="H1472" s="7">
        <v>0</v>
      </c>
      <c r="I1472" s="7"/>
      <c r="J1472" s="7">
        <v>0</v>
      </c>
      <c r="K1472" s="7">
        <v>0</v>
      </c>
      <c r="L1472" s="7">
        <v>0</v>
      </c>
      <c r="M1472" s="7"/>
      <c r="N1472" s="7">
        <v>0</v>
      </c>
      <c r="O1472" s="7">
        <v>0</v>
      </c>
      <c r="P1472" s="7">
        <v>0</v>
      </c>
      <c r="Q1472" s="7"/>
      <c r="R1472" s="7">
        <v>0</v>
      </c>
      <c r="S1472" s="7">
        <v>0</v>
      </c>
      <c r="T1472" s="7">
        <v>0</v>
      </c>
      <c r="U1472" s="7"/>
      <c r="V1472" s="7">
        <v>0</v>
      </c>
      <c r="W1472" s="7">
        <v>0</v>
      </c>
      <c r="X1472" s="7">
        <v>0</v>
      </c>
      <c r="Y1472" s="7"/>
      <c r="Z1472" s="7">
        <v>0</v>
      </c>
      <c r="AA1472" s="7">
        <v>0</v>
      </c>
      <c r="AB1472" s="7">
        <v>0</v>
      </c>
      <c r="AC1472" s="7"/>
      <c r="AD1472" s="7">
        <v>0</v>
      </c>
      <c r="AE1472" s="7">
        <v>0</v>
      </c>
      <c r="AF1472" s="7">
        <v>0</v>
      </c>
      <c r="AG1472" s="29">
        <v>0</v>
      </c>
      <c r="AH1472" s="7">
        <v>0</v>
      </c>
      <c r="AI1472" s="7">
        <v>0</v>
      </c>
      <c r="AJ1472" s="7">
        <v>0</v>
      </c>
      <c r="AK1472" s="29">
        <v>0</v>
      </c>
      <c r="AL1472" s="7">
        <v>0</v>
      </c>
      <c r="AM1472" s="105">
        <v>0</v>
      </c>
      <c r="AN1472" s="7">
        <v>0</v>
      </c>
      <c r="AO1472" s="11">
        <v>0</v>
      </c>
      <c r="AP1472" s="105">
        <v>0</v>
      </c>
      <c r="AQ1472" s="11">
        <v>0</v>
      </c>
      <c r="AR1472" s="11">
        <v>0</v>
      </c>
      <c r="AS1472" s="11">
        <v>0</v>
      </c>
      <c r="AT1472" s="11">
        <v>0</v>
      </c>
      <c r="AU1472" s="11">
        <v>0</v>
      </c>
      <c r="AV1472" s="11">
        <v>0</v>
      </c>
      <c r="AW1472" s="11">
        <v>0</v>
      </c>
      <c r="AX1472" s="11">
        <v>0</v>
      </c>
      <c r="AZ1472" s="11">
        <v>0</v>
      </c>
      <c r="BA1472" s="11">
        <v>0</v>
      </c>
    </row>
    <row r="1473" spans="1:53" hidden="1" x14ac:dyDescent="0.25">
      <c r="A1473">
        <v>10</v>
      </c>
      <c r="B1473" t="str">
        <f t="shared" si="164"/>
        <v>FrCC-4610</v>
      </c>
      <c r="C1473" s="2" t="s">
        <v>320</v>
      </c>
      <c r="D1473" s="2" t="str">
        <f t="shared" si="168"/>
        <v>4</v>
      </c>
      <c r="E1473" s="2" t="str">
        <f t="shared" si="169"/>
        <v>46</v>
      </c>
      <c r="F1473" s="2" t="str">
        <f t="shared" si="170"/>
        <v>461</v>
      </c>
      <c r="G1473" s="1" t="s">
        <v>682</v>
      </c>
      <c r="H1473" s="7">
        <v>0</v>
      </c>
      <c r="I1473" s="7"/>
      <c r="J1473" s="7">
        <v>0</v>
      </c>
      <c r="K1473" s="7">
        <v>0</v>
      </c>
      <c r="L1473" s="7">
        <v>0</v>
      </c>
      <c r="M1473" s="7"/>
      <c r="N1473" s="7">
        <v>0</v>
      </c>
      <c r="O1473" s="7">
        <v>0</v>
      </c>
      <c r="P1473" s="7">
        <v>0</v>
      </c>
      <c r="Q1473" s="7"/>
      <c r="R1473" s="7">
        <v>0</v>
      </c>
      <c r="S1473" s="7">
        <v>0</v>
      </c>
      <c r="T1473" s="7">
        <v>0</v>
      </c>
      <c r="U1473" s="7"/>
      <c r="V1473" s="7">
        <v>0</v>
      </c>
      <c r="W1473" s="7">
        <v>0</v>
      </c>
      <c r="X1473" s="7">
        <v>0</v>
      </c>
      <c r="Y1473" s="7"/>
      <c r="Z1473" s="7">
        <v>0</v>
      </c>
      <c r="AA1473" s="7">
        <v>0</v>
      </c>
      <c r="AB1473" s="7">
        <v>0</v>
      </c>
      <c r="AC1473" s="7"/>
      <c r="AD1473" s="7">
        <v>0</v>
      </c>
      <c r="AE1473" s="7">
        <v>0</v>
      </c>
      <c r="AF1473" s="7">
        <v>0</v>
      </c>
      <c r="AG1473" s="29">
        <v>0</v>
      </c>
      <c r="AH1473" s="7">
        <v>0</v>
      </c>
      <c r="AI1473" s="7">
        <v>0</v>
      </c>
      <c r="AJ1473" s="7">
        <v>0</v>
      </c>
      <c r="AK1473" s="29">
        <v>0</v>
      </c>
      <c r="AL1473" s="7">
        <v>0</v>
      </c>
      <c r="AM1473" s="105">
        <v>0</v>
      </c>
      <c r="AN1473" s="7">
        <v>0</v>
      </c>
      <c r="AO1473" s="11">
        <v>0</v>
      </c>
      <c r="AP1473" s="105">
        <v>0</v>
      </c>
      <c r="AQ1473" s="11">
        <v>43971</v>
      </c>
      <c r="AR1473" s="11">
        <v>0</v>
      </c>
      <c r="AS1473" s="11">
        <v>46516</v>
      </c>
      <c r="AT1473" s="11">
        <v>46516</v>
      </c>
      <c r="AU1473" s="11">
        <v>46516</v>
      </c>
      <c r="AV1473" s="11">
        <v>47828</v>
      </c>
      <c r="AW1473" s="11">
        <v>47828</v>
      </c>
      <c r="AX1473" s="11">
        <v>47828</v>
      </c>
      <c r="AZ1473" s="11">
        <v>49268</v>
      </c>
      <c r="BA1473" s="11">
        <v>50018</v>
      </c>
    </row>
    <row r="1474" spans="1:53" hidden="1" x14ac:dyDescent="0.25">
      <c r="A1474">
        <v>10</v>
      </c>
      <c r="B1474" t="str">
        <f t="shared" si="164"/>
        <v>FrCC-4620</v>
      </c>
      <c r="C1474" s="2" t="s">
        <v>320</v>
      </c>
      <c r="D1474" s="2" t="str">
        <f t="shared" si="168"/>
        <v>4</v>
      </c>
      <c r="E1474" s="2" t="str">
        <f t="shared" si="169"/>
        <v>46</v>
      </c>
      <c r="F1474" s="2" t="str">
        <f t="shared" si="170"/>
        <v>462</v>
      </c>
      <c r="G1474" s="1" t="s">
        <v>683</v>
      </c>
      <c r="H1474" s="7">
        <v>0</v>
      </c>
      <c r="I1474" s="7"/>
      <c r="J1474" s="7">
        <v>0</v>
      </c>
      <c r="K1474" s="7">
        <v>0</v>
      </c>
      <c r="L1474" s="7">
        <v>0</v>
      </c>
      <c r="M1474" s="7"/>
      <c r="N1474" s="7">
        <v>0</v>
      </c>
      <c r="O1474" s="7">
        <v>0</v>
      </c>
      <c r="P1474" s="7">
        <v>0</v>
      </c>
      <c r="Q1474" s="7"/>
      <c r="R1474" s="7">
        <v>0</v>
      </c>
      <c r="S1474" s="7">
        <v>0</v>
      </c>
      <c r="T1474" s="7">
        <v>0</v>
      </c>
      <c r="U1474" s="7"/>
      <c r="V1474" s="7">
        <v>0</v>
      </c>
      <c r="W1474" s="7">
        <v>0</v>
      </c>
      <c r="X1474" s="7">
        <v>0</v>
      </c>
      <c r="Y1474" s="7"/>
      <c r="Z1474" s="7">
        <v>0</v>
      </c>
      <c r="AA1474" s="7">
        <v>0</v>
      </c>
      <c r="AB1474" s="7">
        <v>0</v>
      </c>
      <c r="AC1474" s="7"/>
      <c r="AD1474" s="7">
        <v>0</v>
      </c>
      <c r="AE1474" s="7">
        <v>0</v>
      </c>
      <c r="AF1474" s="7">
        <v>0</v>
      </c>
      <c r="AG1474" s="29">
        <v>0</v>
      </c>
      <c r="AH1474" s="7">
        <v>0</v>
      </c>
      <c r="AI1474" s="7">
        <v>0</v>
      </c>
      <c r="AJ1474" s="7">
        <v>0</v>
      </c>
      <c r="AK1474" s="29">
        <v>0</v>
      </c>
      <c r="AL1474" s="7">
        <v>0</v>
      </c>
      <c r="AM1474" s="105">
        <v>0</v>
      </c>
      <c r="AN1474" s="7">
        <v>0</v>
      </c>
      <c r="AO1474" s="11">
        <v>0</v>
      </c>
      <c r="AP1474" s="105">
        <v>0</v>
      </c>
      <c r="AQ1474" s="11">
        <v>0</v>
      </c>
      <c r="AR1474" s="11">
        <v>0</v>
      </c>
      <c r="AS1474" s="11">
        <v>0</v>
      </c>
      <c r="AT1474" s="11">
        <v>0</v>
      </c>
      <c r="AU1474" s="11">
        <v>0</v>
      </c>
      <c r="AV1474" s="11">
        <v>0</v>
      </c>
      <c r="AW1474" s="11">
        <v>0</v>
      </c>
      <c r="AX1474" s="11">
        <v>0</v>
      </c>
      <c r="AZ1474" s="11">
        <v>0</v>
      </c>
      <c r="BA1474" s="11">
        <v>0</v>
      </c>
    </row>
    <row r="1475" spans="1:53" hidden="1" x14ac:dyDescent="0.25">
      <c r="A1475">
        <v>10</v>
      </c>
      <c r="B1475" t="str">
        <f t="shared" ref="B1475:B1538" si="171">C1475&amp;"-"&amp;G1475</f>
        <v>FrCC-4630</v>
      </c>
      <c r="C1475" s="2" t="s">
        <v>320</v>
      </c>
      <c r="D1475" s="2" t="str">
        <f t="shared" si="168"/>
        <v>4</v>
      </c>
      <c r="E1475" s="2" t="str">
        <f t="shared" si="169"/>
        <v>46</v>
      </c>
      <c r="F1475" s="2" t="str">
        <f t="shared" si="170"/>
        <v>463</v>
      </c>
      <c r="G1475" s="1" t="s">
        <v>684</v>
      </c>
      <c r="H1475" s="7">
        <v>0</v>
      </c>
      <c r="I1475" s="7"/>
      <c r="J1475" s="7">
        <v>0</v>
      </c>
      <c r="K1475" s="7">
        <v>0</v>
      </c>
      <c r="L1475" s="7">
        <v>0</v>
      </c>
      <c r="M1475" s="7"/>
      <c r="N1475" s="7">
        <v>0</v>
      </c>
      <c r="O1475" s="7">
        <v>0</v>
      </c>
      <c r="P1475" s="7">
        <v>0</v>
      </c>
      <c r="Q1475" s="7"/>
      <c r="R1475" s="7">
        <v>0</v>
      </c>
      <c r="S1475" s="7">
        <v>0</v>
      </c>
      <c r="T1475" s="7">
        <v>0</v>
      </c>
      <c r="U1475" s="7"/>
      <c r="V1475" s="7">
        <v>0</v>
      </c>
      <c r="W1475" s="7">
        <v>0</v>
      </c>
      <c r="X1475" s="7">
        <v>0</v>
      </c>
      <c r="Y1475" s="7"/>
      <c r="Z1475" s="7">
        <v>0</v>
      </c>
      <c r="AA1475" s="7">
        <v>0</v>
      </c>
      <c r="AB1475" s="7">
        <v>0</v>
      </c>
      <c r="AC1475" s="7"/>
      <c r="AD1475" s="7">
        <v>0</v>
      </c>
      <c r="AE1475" s="7">
        <v>0</v>
      </c>
      <c r="AF1475" s="7">
        <v>0</v>
      </c>
      <c r="AG1475" s="29">
        <v>0</v>
      </c>
      <c r="AH1475" s="7">
        <v>0</v>
      </c>
      <c r="AI1475" s="7">
        <v>0</v>
      </c>
      <c r="AJ1475" s="7">
        <v>0</v>
      </c>
      <c r="AK1475" s="29">
        <v>0</v>
      </c>
      <c r="AL1475" s="7">
        <v>0</v>
      </c>
      <c r="AM1475" s="105">
        <v>0</v>
      </c>
      <c r="AN1475" s="7">
        <v>0</v>
      </c>
      <c r="AO1475" s="11">
        <v>0</v>
      </c>
      <c r="AP1475" s="105">
        <v>0</v>
      </c>
      <c r="AQ1475" s="11">
        <v>150648</v>
      </c>
      <c r="AR1475" s="11">
        <v>0</v>
      </c>
      <c r="AS1475" s="11">
        <v>700</v>
      </c>
      <c r="AT1475" s="11">
        <v>700</v>
      </c>
      <c r="AU1475" s="11">
        <v>700</v>
      </c>
      <c r="AV1475" s="11">
        <v>700</v>
      </c>
      <c r="AW1475" s="11">
        <v>700</v>
      </c>
      <c r="AX1475" s="11">
        <v>700</v>
      </c>
      <c r="AZ1475" s="11">
        <v>707</v>
      </c>
      <c r="BA1475" s="11">
        <v>0</v>
      </c>
    </row>
    <row r="1476" spans="1:53" hidden="1" x14ac:dyDescent="0.25">
      <c r="A1476">
        <v>10</v>
      </c>
      <c r="B1476" t="str">
        <f t="shared" si="171"/>
        <v>FrCC-4640</v>
      </c>
      <c r="C1476" s="2" t="s">
        <v>320</v>
      </c>
      <c r="D1476" s="2" t="str">
        <f t="shared" si="168"/>
        <v>4</v>
      </c>
      <c r="E1476" s="2" t="str">
        <f t="shared" si="169"/>
        <v>46</v>
      </c>
      <c r="F1476" s="2" t="str">
        <f t="shared" si="170"/>
        <v>464</v>
      </c>
      <c r="G1476" s="1" t="s">
        <v>685</v>
      </c>
      <c r="H1476" s="7">
        <v>0</v>
      </c>
      <c r="I1476" s="7"/>
      <c r="J1476" s="7">
        <v>0</v>
      </c>
      <c r="K1476" s="7">
        <v>0</v>
      </c>
      <c r="L1476" s="7">
        <v>0</v>
      </c>
      <c r="M1476" s="7"/>
      <c r="N1476" s="7">
        <v>0</v>
      </c>
      <c r="O1476" s="7">
        <v>0</v>
      </c>
      <c r="P1476" s="7">
        <v>0</v>
      </c>
      <c r="Q1476" s="7"/>
      <c r="R1476" s="7">
        <v>0</v>
      </c>
      <c r="S1476" s="7">
        <v>0</v>
      </c>
      <c r="T1476" s="7">
        <v>0</v>
      </c>
      <c r="U1476" s="7"/>
      <c r="V1476" s="7">
        <v>0</v>
      </c>
      <c r="W1476" s="7">
        <v>0</v>
      </c>
      <c r="X1476" s="7">
        <v>0</v>
      </c>
      <c r="Y1476" s="7"/>
      <c r="Z1476" s="7">
        <v>0</v>
      </c>
      <c r="AA1476" s="7">
        <v>0</v>
      </c>
      <c r="AB1476" s="7">
        <v>0</v>
      </c>
      <c r="AC1476" s="7"/>
      <c r="AD1476" s="7">
        <v>0</v>
      </c>
      <c r="AE1476" s="7">
        <v>0</v>
      </c>
      <c r="AF1476" s="7">
        <v>0</v>
      </c>
      <c r="AG1476" s="29">
        <v>0</v>
      </c>
      <c r="AH1476" s="7">
        <v>0</v>
      </c>
      <c r="AI1476" s="7">
        <v>0</v>
      </c>
      <c r="AJ1476" s="7">
        <v>0</v>
      </c>
      <c r="AK1476" s="29">
        <v>0</v>
      </c>
      <c r="AL1476" s="7">
        <v>0</v>
      </c>
      <c r="AM1476" s="105">
        <v>0</v>
      </c>
      <c r="AN1476" s="7">
        <v>0</v>
      </c>
      <c r="AO1476" s="11">
        <v>0</v>
      </c>
      <c r="AP1476" s="105">
        <v>0</v>
      </c>
      <c r="AQ1476" s="11">
        <v>0</v>
      </c>
      <c r="AR1476" s="11">
        <v>0</v>
      </c>
      <c r="AS1476" s="11">
        <v>0</v>
      </c>
      <c r="AT1476" s="11">
        <v>0</v>
      </c>
      <c r="AU1476" s="11">
        <v>0</v>
      </c>
      <c r="AV1476" s="11">
        <v>0</v>
      </c>
      <c r="AW1476" s="11">
        <v>0</v>
      </c>
      <c r="AX1476" s="11">
        <v>0</v>
      </c>
      <c r="AZ1476" s="11">
        <v>0</v>
      </c>
      <c r="BA1476" s="11">
        <v>0</v>
      </c>
    </row>
    <row r="1477" spans="1:53" hidden="1" x14ac:dyDescent="0.25">
      <c r="A1477">
        <v>10</v>
      </c>
      <c r="B1477" t="str">
        <f t="shared" si="171"/>
        <v>FrCC-4650</v>
      </c>
      <c r="C1477" s="2" t="s">
        <v>320</v>
      </c>
      <c r="D1477" s="2" t="str">
        <f t="shared" si="168"/>
        <v>4</v>
      </c>
      <c r="E1477" s="2" t="str">
        <f t="shared" si="169"/>
        <v>46</v>
      </c>
      <c r="F1477" s="2" t="str">
        <f t="shared" si="170"/>
        <v>465</v>
      </c>
      <c r="G1477" s="1" t="s">
        <v>686</v>
      </c>
      <c r="H1477" s="7">
        <v>0</v>
      </c>
      <c r="I1477" s="7"/>
      <c r="J1477" s="7">
        <v>0</v>
      </c>
      <c r="K1477" s="7">
        <v>0</v>
      </c>
      <c r="L1477" s="7">
        <v>0</v>
      </c>
      <c r="M1477" s="7"/>
      <c r="N1477" s="7">
        <v>0</v>
      </c>
      <c r="O1477" s="7">
        <v>0</v>
      </c>
      <c r="P1477" s="7">
        <v>0</v>
      </c>
      <c r="Q1477" s="7"/>
      <c r="R1477" s="7">
        <v>0</v>
      </c>
      <c r="S1477" s="7">
        <v>0</v>
      </c>
      <c r="T1477" s="7">
        <v>0</v>
      </c>
      <c r="U1477" s="7"/>
      <c r="V1477" s="7">
        <v>0</v>
      </c>
      <c r="W1477" s="7">
        <v>0</v>
      </c>
      <c r="X1477" s="7">
        <v>0</v>
      </c>
      <c r="Y1477" s="7"/>
      <c r="Z1477" s="7">
        <v>0</v>
      </c>
      <c r="AA1477" s="7">
        <v>0</v>
      </c>
      <c r="AB1477" s="7">
        <v>0</v>
      </c>
      <c r="AC1477" s="7"/>
      <c r="AD1477" s="7">
        <v>0</v>
      </c>
      <c r="AE1477" s="7">
        <v>0</v>
      </c>
      <c r="AF1477" s="7">
        <v>0</v>
      </c>
      <c r="AG1477" s="29">
        <v>0</v>
      </c>
      <c r="AH1477" s="7">
        <v>0</v>
      </c>
      <c r="AI1477" s="7">
        <v>0</v>
      </c>
      <c r="AJ1477" s="7">
        <v>0</v>
      </c>
      <c r="AK1477" s="29">
        <v>0</v>
      </c>
      <c r="AL1477" s="7">
        <v>0</v>
      </c>
      <c r="AM1477" s="105">
        <v>0</v>
      </c>
      <c r="AN1477" s="7">
        <v>0</v>
      </c>
      <c r="AO1477" s="11">
        <v>0</v>
      </c>
      <c r="AP1477" s="105">
        <v>0</v>
      </c>
      <c r="AQ1477" s="11">
        <v>0</v>
      </c>
      <c r="AR1477" s="11">
        <v>0</v>
      </c>
      <c r="AS1477" s="11">
        <v>0</v>
      </c>
      <c r="AT1477" s="11">
        <v>0</v>
      </c>
      <c r="AU1477" s="11">
        <v>0</v>
      </c>
      <c r="AV1477" s="11">
        <v>0</v>
      </c>
      <c r="AW1477" s="11">
        <v>0</v>
      </c>
      <c r="AX1477" s="11">
        <v>0</v>
      </c>
      <c r="AZ1477" s="11">
        <v>0</v>
      </c>
      <c r="BA1477" s="11">
        <v>0</v>
      </c>
    </row>
    <row r="1478" spans="1:53" hidden="1" x14ac:dyDescent="0.25">
      <c r="A1478">
        <v>10</v>
      </c>
      <c r="B1478" t="str">
        <f t="shared" si="171"/>
        <v>FrCC-4660</v>
      </c>
      <c r="C1478" s="2" t="s">
        <v>320</v>
      </c>
      <c r="D1478" s="2" t="str">
        <f t="shared" si="168"/>
        <v>4</v>
      </c>
      <c r="E1478" s="2" t="str">
        <f t="shared" si="169"/>
        <v>46</v>
      </c>
      <c r="F1478" s="2" t="str">
        <f t="shared" si="170"/>
        <v>466</v>
      </c>
      <c r="G1478" s="1" t="s">
        <v>687</v>
      </c>
      <c r="H1478" s="7">
        <v>0</v>
      </c>
      <c r="I1478" s="7"/>
      <c r="J1478" s="7">
        <v>0</v>
      </c>
      <c r="K1478" s="7">
        <v>0</v>
      </c>
      <c r="L1478" s="7">
        <v>0</v>
      </c>
      <c r="M1478" s="7"/>
      <c r="N1478" s="7">
        <v>0</v>
      </c>
      <c r="O1478" s="7">
        <v>0</v>
      </c>
      <c r="P1478" s="7">
        <v>0</v>
      </c>
      <c r="Q1478" s="7"/>
      <c r="R1478" s="7">
        <v>0</v>
      </c>
      <c r="S1478" s="7">
        <v>0</v>
      </c>
      <c r="T1478" s="7">
        <v>0</v>
      </c>
      <c r="U1478" s="7"/>
      <c r="V1478" s="7">
        <v>0</v>
      </c>
      <c r="W1478" s="7">
        <v>0</v>
      </c>
      <c r="X1478" s="7">
        <v>0</v>
      </c>
      <c r="Y1478" s="7"/>
      <c r="Z1478" s="7">
        <v>0</v>
      </c>
      <c r="AA1478" s="7">
        <v>0</v>
      </c>
      <c r="AB1478" s="7">
        <v>0</v>
      </c>
      <c r="AC1478" s="7"/>
      <c r="AD1478" s="7">
        <v>0</v>
      </c>
      <c r="AE1478" s="7">
        <v>0</v>
      </c>
      <c r="AF1478" s="7">
        <v>0</v>
      </c>
      <c r="AG1478" s="29">
        <v>0</v>
      </c>
      <c r="AH1478" s="7">
        <v>0</v>
      </c>
      <c r="AI1478" s="7">
        <v>0</v>
      </c>
      <c r="AJ1478" s="7">
        <v>0</v>
      </c>
      <c r="AK1478" s="29">
        <v>0</v>
      </c>
      <c r="AL1478" s="7">
        <v>0</v>
      </c>
      <c r="AM1478" s="105">
        <v>0</v>
      </c>
      <c r="AN1478" s="7">
        <v>0</v>
      </c>
      <c r="AO1478" s="11">
        <v>0</v>
      </c>
      <c r="AP1478" s="105">
        <v>0</v>
      </c>
      <c r="AQ1478" s="11">
        <v>0</v>
      </c>
      <c r="AR1478" s="11">
        <v>0</v>
      </c>
      <c r="AS1478" s="11">
        <v>0</v>
      </c>
      <c r="AT1478" s="11">
        <v>0</v>
      </c>
      <c r="AU1478" s="11">
        <v>0</v>
      </c>
      <c r="AV1478" s="11">
        <v>0</v>
      </c>
      <c r="AW1478" s="11">
        <v>0</v>
      </c>
      <c r="AX1478" s="11">
        <v>0</v>
      </c>
      <c r="AZ1478" s="11">
        <v>0</v>
      </c>
      <c r="BA1478" s="11">
        <v>0</v>
      </c>
    </row>
    <row r="1479" spans="1:53" hidden="1" x14ac:dyDescent="0.25">
      <c r="A1479">
        <v>10</v>
      </c>
      <c r="B1479" t="str">
        <f t="shared" si="171"/>
        <v>FrCC-4670</v>
      </c>
      <c r="C1479" s="2" t="s">
        <v>320</v>
      </c>
      <c r="D1479" s="2" t="str">
        <f t="shared" si="168"/>
        <v>4</v>
      </c>
      <c r="E1479" s="2" t="str">
        <f t="shared" si="169"/>
        <v>46</v>
      </c>
      <c r="F1479" s="2" t="str">
        <f t="shared" si="170"/>
        <v>467</v>
      </c>
      <c r="G1479" s="1" t="s">
        <v>689</v>
      </c>
      <c r="H1479" s="7">
        <v>0</v>
      </c>
      <c r="I1479" s="7"/>
      <c r="J1479" s="7">
        <v>0</v>
      </c>
      <c r="K1479" s="7">
        <v>0</v>
      </c>
      <c r="L1479" s="7">
        <v>0</v>
      </c>
      <c r="M1479" s="7"/>
      <c r="N1479" s="7">
        <v>0</v>
      </c>
      <c r="O1479" s="7">
        <v>0</v>
      </c>
      <c r="P1479" s="7">
        <v>0</v>
      </c>
      <c r="Q1479" s="7"/>
      <c r="R1479" s="7">
        <v>0</v>
      </c>
      <c r="S1479" s="7">
        <v>0</v>
      </c>
      <c r="T1479" s="7">
        <v>0</v>
      </c>
      <c r="U1479" s="7"/>
      <c r="V1479" s="7">
        <v>0</v>
      </c>
      <c r="W1479" s="7">
        <v>0</v>
      </c>
      <c r="X1479" s="7">
        <v>0</v>
      </c>
      <c r="Y1479" s="7"/>
      <c r="Z1479" s="7">
        <v>0</v>
      </c>
      <c r="AA1479" s="7">
        <v>0</v>
      </c>
      <c r="AB1479" s="7">
        <v>0</v>
      </c>
      <c r="AC1479" s="7"/>
      <c r="AD1479" s="7">
        <v>0</v>
      </c>
      <c r="AE1479" s="7">
        <v>0</v>
      </c>
      <c r="AF1479" s="7">
        <v>0</v>
      </c>
      <c r="AG1479" s="29">
        <v>0</v>
      </c>
      <c r="AH1479" s="7">
        <v>0</v>
      </c>
      <c r="AI1479" s="7">
        <v>0</v>
      </c>
      <c r="AJ1479" s="7">
        <v>0</v>
      </c>
      <c r="AK1479" s="29">
        <v>0</v>
      </c>
      <c r="AL1479" s="7">
        <v>0</v>
      </c>
      <c r="AM1479" s="105">
        <v>0</v>
      </c>
      <c r="AN1479" s="7">
        <v>0</v>
      </c>
      <c r="AO1479" s="11">
        <v>0</v>
      </c>
      <c r="AP1479" s="105">
        <v>0</v>
      </c>
      <c r="AQ1479" s="11">
        <v>0</v>
      </c>
      <c r="AR1479" s="11">
        <v>0</v>
      </c>
      <c r="AS1479" s="11">
        <v>0</v>
      </c>
      <c r="AT1479" s="11">
        <v>0</v>
      </c>
      <c r="AU1479" s="11">
        <v>0</v>
      </c>
      <c r="AV1479" s="11">
        <v>0</v>
      </c>
      <c r="AW1479" s="11">
        <v>0</v>
      </c>
      <c r="AX1479" s="11">
        <v>0</v>
      </c>
      <c r="AZ1479" s="11">
        <v>0</v>
      </c>
      <c r="BA1479" s="11">
        <v>0</v>
      </c>
    </row>
    <row r="1480" spans="1:53" hidden="1" x14ac:dyDescent="0.25">
      <c r="A1480">
        <v>10</v>
      </c>
      <c r="B1480" t="str">
        <f t="shared" si="171"/>
        <v>FrCC-4710</v>
      </c>
      <c r="C1480" s="2" t="s">
        <v>320</v>
      </c>
      <c r="D1480" s="2" t="str">
        <f t="shared" si="168"/>
        <v>4</v>
      </c>
      <c r="E1480" s="2" t="str">
        <f t="shared" si="169"/>
        <v>47</v>
      </c>
      <c r="F1480" s="2" t="str">
        <f t="shared" si="170"/>
        <v>471</v>
      </c>
      <c r="G1480" s="1" t="s">
        <v>692</v>
      </c>
      <c r="H1480" s="7">
        <v>0</v>
      </c>
      <c r="I1480" s="7"/>
      <c r="J1480" s="7">
        <v>0</v>
      </c>
      <c r="K1480" s="7">
        <v>0</v>
      </c>
      <c r="L1480" s="7">
        <v>0</v>
      </c>
      <c r="M1480" s="7"/>
      <c r="N1480" s="7">
        <v>0</v>
      </c>
      <c r="O1480" s="7">
        <v>0</v>
      </c>
      <c r="P1480" s="7">
        <v>0</v>
      </c>
      <c r="Q1480" s="7"/>
      <c r="R1480" s="7">
        <v>0</v>
      </c>
      <c r="S1480" s="7">
        <v>0</v>
      </c>
      <c r="T1480" s="7">
        <v>0</v>
      </c>
      <c r="U1480" s="7"/>
      <c r="V1480" s="7">
        <v>0</v>
      </c>
      <c r="W1480" s="7">
        <v>0</v>
      </c>
      <c r="X1480" s="7">
        <v>0</v>
      </c>
      <c r="Y1480" s="7"/>
      <c r="Z1480" s="7">
        <v>0</v>
      </c>
      <c r="AA1480" s="7">
        <v>0</v>
      </c>
      <c r="AB1480" s="7">
        <v>0</v>
      </c>
      <c r="AC1480" s="7"/>
      <c r="AD1480" s="7">
        <v>0</v>
      </c>
      <c r="AE1480" s="7">
        <v>0</v>
      </c>
      <c r="AF1480" s="7">
        <v>0</v>
      </c>
      <c r="AG1480" s="29">
        <v>0</v>
      </c>
      <c r="AH1480" s="7">
        <v>0</v>
      </c>
      <c r="AI1480" s="7">
        <v>0</v>
      </c>
      <c r="AJ1480" s="7">
        <v>0</v>
      </c>
      <c r="AK1480" s="29">
        <v>0</v>
      </c>
      <c r="AL1480" s="7">
        <v>0</v>
      </c>
      <c r="AM1480" s="105">
        <v>0</v>
      </c>
      <c r="AN1480" s="7">
        <v>0</v>
      </c>
      <c r="AO1480" s="11">
        <v>0</v>
      </c>
      <c r="AP1480" s="105">
        <v>0</v>
      </c>
      <c r="AQ1480" s="11">
        <v>0</v>
      </c>
      <c r="AR1480" s="11">
        <v>0</v>
      </c>
      <c r="AS1480" s="11">
        <v>0</v>
      </c>
      <c r="AT1480" s="11">
        <v>0</v>
      </c>
      <c r="AU1480" s="11">
        <v>0</v>
      </c>
      <c r="AV1480" s="11">
        <v>0</v>
      </c>
      <c r="AW1480" s="11">
        <v>0</v>
      </c>
      <c r="AX1480" s="11">
        <v>0</v>
      </c>
      <c r="AZ1480" s="11">
        <v>0</v>
      </c>
      <c r="BA1480" s="11">
        <v>0</v>
      </c>
    </row>
    <row r="1481" spans="1:53" hidden="1" x14ac:dyDescent="0.25">
      <c r="A1481">
        <v>10</v>
      </c>
      <c r="B1481" t="str">
        <f t="shared" si="171"/>
        <v>FrCC-4720</v>
      </c>
      <c r="C1481" s="2" t="s">
        <v>320</v>
      </c>
      <c r="D1481" s="2" t="str">
        <f t="shared" si="168"/>
        <v>4</v>
      </c>
      <c r="E1481" s="2" t="str">
        <f t="shared" si="169"/>
        <v>47</v>
      </c>
      <c r="F1481" s="2" t="str">
        <f t="shared" si="170"/>
        <v>472</v>
      </c>
      <c r="G1481" s="1" t="s">
        <v>693</v>
      </c>
      <c r="H1481" s="7">
        <v>0</v>
      </c>
      <c r="I1481" s="7"/>
      <c r="J1481" s="7">
        <v>0</v>
      </c>
      <c r="K1481" s="7">
        <v>0</v>
      </c>
      <c r="L1481" s="7">
        <v>0</v>
      </c>
      <c r="M1481" s="7"/>
      <c r="N1481" s="7">
        <v>0</v>
      </c>
      <c r="O1481" s="7">
        <v>0</v>
      </c>
      <c r="P1481" s="7">
        <v>0</v>
      </c>
      <c r="Q1481" s="7"/>
      <c r="R1481" s="7">
        <v>0</v>
      </c>
      <c r="S1481" s="7">
        <v>0</v>
      </c>
      <c r="T1481" s="7">
        <v>0</v>
      </c>
      <c r="U1481" s="7"/>
      <c r="V1481" s="7">
        <v>0</v>
      </c>
      <c r="W1481" s="7">
        <v>0</v>
      </c>
      <c r="X1481" s="7">
        <v>0</v>
      </c>
      <c r="Y1481" s="7"/>
      <c r="Z1481" s="7">
        <v>0</v>
      </c>
      <c r="AA1481" s="7">
        <v>0</v>
      </c>
      <c r="AB1481" s="7">
        <v>0</v>
      </c>
      <c r="AC1481" s="7"/>
      <c r="AD1481" s="7">
        <v>0</v>
      </c>
      <c r="AE1481" s="7">
        <v>0</v>
      </c>
      <c r="AF1481" s="7">
        <v>0</v>
      </c>
      <c r="AG1481" s="29">
        <v>0</v>
      </c>
      <c r="AH1481" s="7">
        <v>0</v>
      </c>
      <c r="AI1481" s="7">
        <v>0</v>
      </c>
      <c r="AJ1481" s="7">
        <v>0</v>
      </c>
      <c r="AK1481" s="29">
        <v>0</v>
      </c>
      <c r="AL1481" s="7">
        <v>0</v>
      </c>
      <c r="AM1481" s="105">
        <v>0</v>
      </c>
      <c r="AN1481" s="7">
        <v>0</v>
      </c>
      <c r="AO1481" s="11">
        <v>0</v>
      </c>
      <c r="AP1481" s="105">
        <v>0</v>
      </c>
      <c r="AQ1481" s="11">
        <v>0</v>
      </c>
      <c r="AR1481" s="11">
        <v>0</v>
      </c>
      <c r="AS1481" s="11">
        <v>0</v>
      </c>
      <c r="AT1481" s="11">
        <v>0</v>
      </c>
      <c r="AU1481" s="11">
        <v>0</v>
      </c>
      <c r="AV1481" s="11">
        <v>0</v>
      </c>
      <c r="AW1481" s="11">
        <v>0</v>
      </c>
      <c r="AX1481" s="11">
        <v>0</v>
      </c>
      <c r="AZ1481" s="11">
        <v>0</v>
      </c>
      <c r="BA1481" s="11">
        <v>0</v>
      </c>
    </row>
    <row r="1482" spans="1:53" hidden="1" x14ac:dyDescent="0.25">
      <c r="A1482">
        <v>10</v>
      </c>
      <c r="B1482" t="str">
        <f t="shared" si="171"/>
        <v>FrCC-4730</v>
      </c>
      <c r="C1482" s="2" t="s">
        <v>320</v>
      </c>
      <c r="D1482" s="2" t="str">
        <f t="shared" si="168"/>
        <v>4</v>
      </c>
      <c r="E1482" s="2" t="str">
        <f t="shared" si="169"/>
        <v>47</v>
      </c>
      <c r="F1482" s="2" t="str">
        <f t="shared" si="170"/>
        <v>473</v>
      </c>
      <c r="G1482" s="1" t="s">
        <v>694</v>
      </c>
      <c r="H1482" s="7">
        <v>0</v>
      </c>
      <c r="I1482" s="7"/>
      <c r="J1482" s="7">
        <v>0</v>
      </c>
      <c r="K1482" s="7">
        <v>0</v>
      </c>
      <c r="L1482" s="7">
        <v>0</v>
      </c>
      <c r="M1482" s="7"/>
      <c r="N1482" s="7">
        <v>0</v>
      </c>
      <c r="O1482" s="7">
        <v>0</v>
      </c>
      <c r="P1482" s="7">
        <v>0</v>
      </c>
      <c r="Q1482" s="7"/>
      <c r="R1482" s="7">
        <v>0</v>
      </c>
      <c r="S1482" s="7">
        <v>0</v>
      </c>
      <c r="T1482" s="7">
        <v>0</v>
      </c>
      <c r="U1482" s="7"/>
      <c r="V1482" s="7">
        <v>0</v>
      </c>
      <c r="W1482" s="7">
        <v>0</v>
      </c>
      <c r="X1482" s="7">
        <v>0</v>
      </c>
      <c r="Y1482" s="7"/>
      <c r="Z1482" s="7">
        <v>0</v>
      </c>
      <c r="AA1482" s="7">
        <v>0</v>
      </c>
      <c r="AB1482" s="7">
        <v>0</v>
      </c>
      <c r="AC1482" s="7"/>
      <c r="AD1482" s="7">
        <v>0</v>
      </c>
      <c r="AE1482" s="7">
        <v>0</v>
      </c>
      <c r="AF1482" s="7">
        <v>0</v>
      </c>
      <c r="AG1482" s="29">
        <v>0</v>
      </c>
      <c r="AH1482" s="7">
        <v>0</v>
      </c>
      <c r="AI1482" s="7">
        <v>0</v>
      </c>
      <c r="AJ1482" s="7">
        <v>0</v>
      </c>
      <c r="AK1482" s="29">
        <v>0</v>
      </c>
      <c r="AL1482" s="7">
        <v>0</v>
      </c>
      <c r="AM1482" s="105">
        <v>0</v>
      </c>
      <c r="AN1482" s="7">
        <v>0</v>
      </c>
      <c r="AO1482" s="11">
        <v>0</v>
      </c>
      <c r="AP1482" s="105">
        <v>0</v>
      </c>
      <c r="AQ1482" s="11">
        <v>0</v>
      </c>
      <c r="AR1482" s="11">
        <v>0</v>
      </c>
      <c r="AS1482" s="11">
        <v>0</v>
      </c>
      <c r="AT1482" s="11">
        <v>0</v>
      </c>
      <c r="AU1482" s="11">
        <v>0</v>
      </c>
      <c r="AV1482" s="11">
        <v>0</v>
      </c>
      <c r="AW1482" s="11">
        <v>0</v>
      </c>
      <c r="AX1482" s="11">
        <v>0</v>
      </c>
      <c r="AZ1482" s="11">
        <v>0</v>
      </c>
      <c r="BA1482" s="11">
        <v>0</v>
      </c>
    </row>
    <row r="1483" spans="1:53" hidden="1" x14ac:dyDescent="0.25">
      <c r="A1483">
        <v>10</v>
      </c>
      <c r="B1483" t="str">
        <f t="shared" si="171"/>
        <v>FrCC-4740</v>
      </c>
      <c r="C1483" s="2" t="s">
        <v>320</v>
      </c>
      <c r="D1483" s="2" t="str">
        <f t="shared" si="168"/>
        <v>4</v>
      </c>
      <c r="E1483" s="2" t="str">
        <f t="shared" si="169"/>
        <v>47</v>
      </c>
      <c r="F1483" s="2" t="str">
        <f t="shared" si="170"/>
        <v>474</v>
      </c>
      <c r="G1483" s="1" t="s">
        <v>695</v>
      </c>
      <c r="H1483" s="7">
        <v>0</v>
      </c>
      <c r="I1483" s="7"/>
      <c r="J1483" s="7">
        <v>0</v>
      </c>
      <c r="K1483" s="7">
        <v>0</v>
      </c>
      <c r="L1483" s="7">
        <v>0</v>
      </c>
      <c r="M1483" s="7"/>
      <c r="N1483" s="7">
        <v>0</v>
      </c>
      <c r="O1483" s="7">
        <v>0</v>
      </c>
      <c r="P1483" s="7">
        <v>0</v>
      </c>
      <c r="Q1483" s="7"/>
      <c r="R1483" s="7">
        <v>0</v>
      </c>
      <c r="S1483" s="7">
        <v>0</v>
      </c>
      <c r="T1483" s="7">
        <v>0</v>
      </c>
      <c r="U1483" s="7"/>
      <c r="V1483" s="7">
        <v>0</v>
      </c>
      <c r="W1483" s="7">
        <v>0</v>
      </c>
      <c r="X1483" s="7">
        <v>0</v>
      </c>
      <c r="Y1483" s="7"/>
      <c r="Z1483" s="7">
        <v>0</v>
      </c>
      <c r="AA1483" s="7">
        <v>0</v>
      </c>
      <c r="AB1483" s="7">
        <v>0</v>
      </c>
      <c r="AC1483" s="7"/>
      <c r="AD1483" s="7">
        <v>0</v>
      </c>
      <c r="AE1483" s="7">
        <v>0</v>
      </c>
      <c r="AF1483" s="7">
        <v>0</v>
      </c>
      <c r="AG1483" s="29">
        <v>0</v>
      </c>
      <c r="AH1483" s="7">
        <v>0</v>
      </c>
      <c r="AI1483" s="7">
        <v>0</v>
      </c>
      <c r="AJ1483" s="7">
        <v>0</v>
      </c>
      <c r="AK1483" s="29">
        <v>0</v>
      </c>
      <c r="AL1483" s="7">
        <v>0</v>
      </c>
      <c r="AM1483" s="105">
        <v>0</v>
      </c>
      <c r="AN1483" s="7">
        <v>0</v>
      </c>
      <c r="AO1483" s="11">
        <v>0</v>
      </c>
      <c r="AP1483" s="105">
        <v>0</v>
      </c>
      <c r="AQ1483" s="11">
        <v>0</v>
      </c>
      <c r="AR1483" s="11">
        <v>0</v>
      </c>
      <c r="AS1483" s="11">
        <v>0</v>
      </c>
      <c r="AT1483" s="11">
        <v>0</v>
      </c>
      <c r="AU1483" s="11">
        <v>0</v>
      </c>
      <c r="AV1483" s="11">
        <v>0</v>
      </c>
      <c r="AW1483" s="11">
        <v>0</v>
      </c>
      <c r="AX1483" s="11">
        <v>0</v>
      </c>
      <c r="AZ1483" s="11">
        <v>0</v>
      </c>
      <c r="BA1483" s="11">
        <v>0</v>
      </c>
    </row>
    <row r="1484" spans="1:53" hidden="1" x14ac:dyDescent="0.25">
      <c r="A1484">
        <v>10</v>
      </c>
      <c r="B1484" t="str">
        <f t="shared" si="171"/>
        <v>FrCC-4750</v>
      </c>
      <c r="C1484" s="2" t="s">
        <v>320</v>
      </c>
      <c r="D1484" s="2" t="str">
        <f t="shared" si="168"/>
        <v>4</v>
      </c>
      <c r="E1484" s="2" t="str">
        <f t="shared" si="169"/>
        <v>47</v>
      </c>
      <c r="F1484" s="2" t="str">
        <f t="shared" si="170"/>
        <v>475</v>
      </c>
      <c r="G1484" s="1" t="s">
        <v>696</v>
      </c>
      <c r="H1484" s="7">
        <v>0</v>
      </c>
      <c r="I1484" s="7"/>
      <c r="J1484" s="7">
        <v>0</v>
      </c>
      <c r="K1484" s="7">
        <v>0</v>
      </c>
      <c r="L1484" s="7">
        <v>0</v>
      </c>
      <c r="M1484" s="7"/>
      <c r="N1484" s="7">
        <v>0</v>
      </c>
      <c r="O1484" s="7">
        <v>0</v>
      </c>
      <c r="P1484" s="7">
        <v>0</v>
      </c>
      <c r="Q1484" s="7"/>
      <c r="R1484" s="7">
        <v>0</v>
      </c>
      <c r="S1484" s="7">
        <v>0</v>
      </c>
      <c r="T1484" s="7">
        <v>0</v>
      </c>
      <c r="U1484" s="7"/>
      <c r="V1484" s="7">
        <v>0</v>
      </c>
      <c r="W1484" s="7">
        <v>0</v>
      </c>
      <c r="X1484" s="7">
        <v>0</v>
      </c>
      <c r="Y1484" s="7"/>
      <c r="Z1484" s="7">
        <v>0</v>
      </c>
      <c r="AA1484" s="7">
        <v>0</v>
      </c>
      <c r="AB1484" s="7">
        <v>0</v>
      </c>
      <c r="AC1484" s="7"/>
      <c r="AD1484" s="7">
        <v>0</v>
      </c>
      <c r="AE1484" s="7">
        <v>0</v>
      </c>
      <c r="AF1484" s="7">
        <v>0</v>
      </c>
      <c r="AG1484" s="29">
        <v>0</v>
      </c>
      <c r="AH1484" s="7">
        <v>0</v>
      </c>
      <c r="AI1484" s="7">
        <v>0</v>
      </c>
      <c r="AJ1484" s="7">
        <v>0</v>
      </c>
      <c r="AK1484" s="29">
        <v>0</v>
      </c>
      <c r="AL1484" s="7">
        <v>0</v>
      </c>
      <c r="AM1484" s="105">
        <v>0</v>
      </c>
      <c r="AN1484" s="7">
        <v>0</v>
      </c>
      <c r="AO1484" s="11">
        <v>0</v>
      </c>
      <c r="AP1484" s="105">
        <v>0</v>
      </c>
      <c r="AQ1484" s="11">
        <v>0</v>
      </c>
      <c r="AR1484" s="11">
        <v>0</v>
      </c>
      <c r="AS1484" s="11">
        <v>0</v>
      </c>
      <c r="AT1484" s="11">
        <v>0</v>
      </c>
      <c r="AU1484" s="11">
        <v>0</v>
      </c>
      <c r="AV1484" s="11">
        <v>0</v>
      </c>
      <c r="AW1484" s="11">
        <v>0</v>
      </c>
      <c r="AX1484" s="11">
        <v>0</v>
      </c>
      <c r="AZ1484" s="11">
        <v>0</v>
      </c>
      <c r="BA1484" s="11">
        <v>0</v>
      </c>
    </row>
    <row r="1485" spans="1:53" hidden="1" x14ac:dyDescent="0.25">
      <c r="A1485">
        <v>10</v>
      </c>
      <c r="B1485" t="str">
        <f t="shared" si="171"/>
        <v>FrCC-4760</v>
      </c>
      <c r="C1485" s="2" t="s">
        <v>320</v>
      </c>
      <c r="D1485" s="2" t="str">
        <f t="shared" ref="D1485:D1493" si="172">LEFT($G1485,1)</f>
        <v>4</v>
      </c>
      <c r="E1485" s="2" t="str">
        <f t="shared" ref="E1485:E1493" si="173">LEFT($G1485,2)</f>
        <v>47</v>
      </c>
      <c r="F1485" s="2" t="str">
        <f t="shared" ref="F1485:F1493" si="174">LEFT($G1485,3)</f>
        <v>476</v>
      </c>
      <c r="G1485" s="1" t="s">
        <v>697</v>
      </c>
      <c r="H1485" s="7">
        <v>0</v>
      </c>
      <c r="I1485" s="7"/>
      <c r="J1485" s="7">
        <v>0</v>
      </c>
      <c r="K1485" s="7">
        <v>0</v>
      </c>
      <c r="L1485" s="7">
        <v>0</v>
      </c>
      <c r="M1485" s="7"/>
      <c r="N1485" s="7">
        <v>0</v>
      </c>
      <c r="O1485" s="7">
        <v>0</v>
      </c>
      <c r="P1485" s="7">
        <v>0</v>
      </c>
      <c r="Q1485" s="7"/>
      <c r="R1485" s="7">
        <v>0</v>
      </c>
      <c r="S1485" s="7">
        <v>0</v>
      </c>
      <c r="T1485" s="7">
        <v>0</v>
      </c>
      <c r="U1485" s="7"/>
      <c r="V1485" s="7">
        <v>0</v>
      </c>
      <c r="W1485" s="7">
        <v>0</v>
      </c>
      <c r="X1485" s="7">
        <v>0</v>
      </c>
      <c r="Y1485" s="7"/>
      <c r="Z1485" s="7">
        <v>0</v>
      </c>
      <c r="AA1485" s="7">
        <v>0</v>
      </c>
      <c r="AB1485" s="7">
        <v>0</v>
      </c>
      <c r="AC1485" s="7"/>
      <c r="AD1485" s="7">
        <v>0</v>
      </c>
      <c r="AE1485" s="7">
        <v>0</v>
      </c>
      <c r="AF1485" s="7">
        <v>0</v>
      </c>
      <c r="AG1485" s="29">
        <v>0</v>
      </c>
      <c r="AH1485" s="7">
        <v>0</v>
      </c>
      <c r="AI1485" s="7">
        <v>0</v>
      </c>
      <c r="AJ1485" s="7">
        <v>0</v>
      </c>
      <c r="AK1485" s="29">
        <v>0</v>
      </c>
      <c r="AL1485" s="7">
        <v>0</v>
      </c>
      <c r="AM1485" s="105">
        <v>0</v>
      </c>
      <c r="AN1485" s="7">
        <v>0</v>
      </c>
      <c r="AO1485" s="11">
        <v>0</v>
      </c>
      <c r="AP1485" s="105">
        <v>0</v>
      </c>
      <c r="AQ1485" s="11">
        <v>0</v>
      </c>
      <c r="AR1485" s="11">
        <v>0</v>
      </c>
      <c r="AS1485" s="11">
        <v>0</v>
      </c>
      <c r="AT1485" s="11">
        <v>0</v>
      </c>
      <c r="AU1485" s="11">
        <v>0</v>
      </c>
      <c r="AV1485" s="11">
        <v>0</v>
      </c>
      <c r="AW1485" s="11">
        <v>0</v>
      </c>
      <c r="AX1485" s="11">
        <v>0</v>
      </c>
      <c r="AZ1485" s="11">
        <v>0</v>
      </c>
      <c r="BA1485" s="11">
        <v>0</v>
      </c>
    </row>
    <row r="1486" spans="1:53" hidden="1" x14ac:dyDescent="0.25">
      <c r="A1486">
        <v>10</v>
      </c>
      <c r="B1486" t="str">
        <f t="shared" si="171"/>
        <v>FrCC-4770</v>
      </c>
      <c r="C1486" s="2" t="s">
        <v>320</v>
      </c>
      <c r="D1486" s="2" t="str">
        <f t="shared" si="172"/>
        <v>4</v>
      </c>
      <c r="E1486" s="2" t="str">
        <f t="shared" si="173"/>
        <v>47</v>
      </c>
      <c r="F1486" s="2" t="str">
        <f t="shared" si="174"/>
        <v>477</v>
      </c>
      <c r="G1486" s="1" t="s">
        <v>698</v>
      </c>
      <c r="H1486" s="7">
        <v>0</v>
      </c>
      <c r="I1486" s="7"/>
      <c r="J1486" s="7">
        <v>0</v>
      </c>
      <c r="K1486" s="7">
        <v>0</v>
      </c>
      <c r="L1486" s="7">
        <v>0</v>
      </c>
      <c r="M1486" s="7"/>
      <c r="N1486" s="7">
        <v>0</v>
      </c>
      <c r="O1486" s="7">
        <v>0</v>
      </c>
      <c r="P1486" s="7">
        <v>0</v>
      </c>
      <c r="Q1486" s="7"/>
      <c r="R1486" s="7">
        <v>0</v>
      </c>
      <c r="S1486" s="7">
        <v>0</v>
      </c>
      <c r="T1486" s="7">
        <v>0</v>
      </c>
      <c r="U1486" s="7"/>
      <c r="V1486" s="7">
        <v>0</v>
      </c>
      <c r="W1486" s="7">
        <v>0</v>
      </c>
      <c r="X1486" s="7">
        <v>0</v>
      </c>
      <c r="Y1486" s="7"/>
      <c r="Z1486" s="7">
        <v>0</v>
      </c>
      <c r="AA1486" s="7">
        <v>0</v>
      </c>
      <c r="AB1486" s="7">
        <v>0</v>
      </c>
      <c r="AC1486" s="7"/>
      <c r="AD1486" s="7">
        <v>0</v>
      </c>
      <c r="AE1486" s="7">
        <v>0</v>
      </c>
      <c r="AF1486" s="7">
        <v>0</v>
      </c>
      <c r="AG1486" s="29">
        <v>0</v>
      </c>
      <c r="AH1486" s="7">
        <v>0</v>
      </c>
      <c r="AI1486" s="7">
        <v>0</v>
      </c>
      <c r="AJ1486" s="7">
        <v>0</v>
      </c>
      <c r="AK1486" s="29">
        <v>0</v>
      </c>
      <c r="AL1486" s="7">
        <v>0</v>
      </c>
      <c r="AM1486" s="105">
        <v>0</v>
      </c>
      <c r="AN1486" s="7">
        <v>0</v>
      </c>
      <c r="AO1486" s="11">
        <v>0</v>
      </c>
      <c r="AP1486" s="105">
        <v>0</v>
      </c>
      <c r="AQ1486" s="11">
        <v>0</v>
      </c>
      <c r="AR1486" s="11">
        <v>0</v>
      </c>
      <c r="AS1486" s="11">
        <v>0</v>
      </c>
      <c r="AT1486" s="11">
        <v>0</v>
      </c>
      <c r="AU1486" s="11">
        <v>0</v>
      </c>
      <c r="AV1486" s="11">
        <v>0</v>
      </c>
      <c r="AW1486" s="11">
        <v>0</v>
      </c>
      <c r="AX1486" s="11">
        <v>0</v>
      </c>
      <c r="AZ1486" s="11">
        <v>0</v>
      </c>
      <c r="BA1486" s="11">
        <v>0</v>
      </c>
    </row>
    <row r="1487" spans="1:53" hidden="1" x14ac:dyDescent="0.25">
      <c r="A1487">
        <v>10</v>
      </c>
      <c r="B1487" t="str">
        <f t="shared" si="171"/>
        <v>FrCC-4780</v>
      </c>
      <c r="C1487" s="2" t="s">
        <v>320</v>
      </c>
      <c r="D1487" s="2" t="str">
        <f t="shared" si="172"/>
        <v>4</v>
      </c>
      <c r="E1487" s="2" t="str">
        <f t="shared" si="173"/>
        <v>47</v>
      </c>
      <c r="F1487" s="2" t="str">
        <f t="shared" si="174"/>
        <v>478</v>
      </c>
      <c r="G1487" s="1" t="s">
        <v>699</v>
      </c>
      <c r="H1487" s="7">
        <v>0</v>
      </c>
      <c r="I1487" s="7"/>
      <c r="J1487" s="7">
        <v>0</v>
      </c>
      <c r="K1487" s="7">
        <v>0</v>
      </c>
      <c r="L1487" s="7">
        <v>0</v>
      </c>
      <c r="M1487" s="7"/>
      <c r="N1487" s="7">
        <v>0</v>
      </c>
      <c r="O1487" s="7">
        <v>0</v>
      </c>
      <c r="P1487" s="7">
        <v>0</v>
      </c>
      <c r="Q1487" s="7"/>
      <c r="R1487" s="7">
        <v>0</v>
      </c>
      <c r="S1487" s="7">
        <v>0</v>
      </c>
      <c r="T1487" s="7">
        <v>0</v>
      </c>
      <c r="U1487" s="7"/>
      <c r="V1487" s="7">
        <v>0</v>
      </c>
      <c r="W1487" s="7">
        <v>0</v>
      </c>
      <c r="X1487" s="7">
        <v>0</v>
      </c>
      <c r="Y1487" s="7"/>
      <c r="Z1487" s="7">
        <v>0</v>
      </c>
      <c r="AA1487" s="7">
        <v>0</v>
      </c>
      <c r="AB1487" s="7">
        <v>0</v>
      </c>
      <c r="AC1487" s="7"/>
      <c r="AD1487" s="7">
        <v>0</v>
      </c>
      <c r="AE1487" s="7">
        <v>0</v>
      </c>
      <c r="AF1487" s="7">
        <v>0</v>
      </c>
      <c r="AG1487" s="29">
        <v>0</v>
      </c>
      <c r="AH1487" s="7">
        <v>0</v>
      </c>
      <c r="AI1487" s="7">
        <v>0</v>
      </c>
      <c r="AJ1487" s="7">
        <v>0</v>
      </c>
      <c r="AK1487" s="29">
        <v>0</v>
      </c>
      <c r="AL1487" s="7">
        <v>0</v>
      </c>
      <c r="AM1487" s="105">
        <v>0</v>
      </c>
      <c r="AN1487" s="7">
        <v>0</v>
      </c>
      <c r="AO1487" s="11">
        <v>0</v>
      </c>
      <c r="AP1487" s="105">
        <v>0</v>
      </c>
      <c r="AQ1487" s="11">
        <v>0</v>
      </c>
      <c r="AR1487" s="11">
        <v>0</v>
      </c>
      <c r="AS1487" s="11">
        <v>0</v>
      </c>
      <c r="AT1487" s="11">
        <v>0</v>
      </c>
      <c r="AU1487" s="11">
        <v>0</v>
      </c>
      <c r="AV1487" s="11">
        <v>0</v>
      </c>
      <c r="AW1487" s="11">
        <v>0</v>
      </c>
      <c r="AX1487" s="11">
        <v>0</v>
      </c>
      <c r="AZ1487" s="11">
        <v>0</v>
      </c>
      <c r="BA1487" s="11">
        <v>0</v>
      </c>
    </row>
    <row r="1488" spans="1:53" hidden="1" x14ac:dyDescent="0.25">
      <c r="A1488">
        <v>10</v>
      </c>
      <c r="B1488" t="str">
        <f t="shared" si="171"/>
        <v>FrCC-4811</v>
      </c>
      <c r="C1488" s="2" t="s">
        <v>320</v>
      </c>
      <c r="D1488" s="2" t="str">
        <f t="shared" si="172"/>
        <v>4</v>
      </c>
      <c r="E1488" s="2" t="str">
        <f t="shared" si="173"/>
        <v>48</v>
      </c>
      <c r="F1488" s="2" t="str">
        <f t="shared" si="174"/>
        <v>481</v>
      </c>
      <c r="G1488" s="1" t="s">
        <v>701</v>
      </c>
      <c r="H1488" s="7">
        <v>0</v>
      </c>
      <c r="I1488" s="7"/>
      <c r="J1488" s="7">
        <v>0</v>
      </c>
      <c r="K1488" s="7">
        <v>0</v>
      </c>
      <c r="L1488" s="7">
        <v>0</v>
      </c>
      <c r="M1488" s="7"/>
      <c r="N1488" s="7">
        <v>0</v>
      </c>
      <c r="O1488" s="7">
        <v>0</v>
      </c>
      <c r="P1488" s="7">
        <v>0</v>
      </c>
      <c r="Q1488" s="7"/>
      <c r="R1488" s="7">
        <v>0</v>
      </c>
      <c r="S1488" s="7">
        <v>0</v>
      </c>
      <c r="T1488" s="7">
        <v>0</v>
      </c>
      <c r="U1488" s="7"/>
      <c r="V1488" s="7">
        <v>0</v>
      </c>
      <c r="W1488" s="7">
        <v>0</v>
      </c>
      <c r="X1488" s="7">
        <v>0</v>
      </c>
      <c r="Y1488" s="7"/>
      <c r="Z1488" s="7">
        <v>0</v>
      </c>
      <c r="AA1488" s="7">
        <v>0</v>
      </c>
      <c r="AB1488" s="7">
        <v>0</v>
      </c>
      <c r="AC1488" s="7"/>
      <c r="AD1488" s="7">
        <v>0</v>
      </c>
      <c r="AE1488" s="7">
        <v>0</v>
      </c>
      <c r="AF1488" s="7">
        <v>0</v>
      </c>
      <c r="AG1488" s="29">
        <v>0</v>
      </c>
      <c r="AH1488" s="7">
        <v>0</v>
      </c>
      <c r="AI1488" s="7">
        <v>0</v>
      </c>
      <c r="AJ1488" s="7">
        <v>0</v>
      </c>
      <c r="AK1488" s="29">
        <v>0</v>
      </c>
      <c r="AL1488" s="7">
        <v>0</v>
      </c>
      <c r="AM1488" s="105">
        <v>0</v>
      </c>
      <c r="AN1488" s="7">
        <v>0</v>
      </c>
      <c r="AO1488" s="11">
        <v>0</v>
      </c>
      <c r="AP1488" s="105">
        <v>0</v>
      </c>
      <c r="AQ1488" s="11">
        <v>0</v>
      </c>
      <c r="AR1488" s="11">
        <v>0</v>
      </c>
      <c r="AS1488" s="11">
        <v>0</v>
      </c>
      <c r="AT1488" s="11">
        <v>0</v>
      </c>
      <c r="AU1488" s="11">
        <v>0</v>
      </c>
      <c r="AV1488" s="11">
        <v>0</v>
      </c>
      <c r="AW1488" s="11">
        <v>0</v>
      </c>
      <c r="AX1488" s="11">
        <v>0</v>
      </c>
      <c r="AZ1488" s="11">
        <v>0</v>
      </c>
      <c r="BA1488" s="11">
        <v>0</v>
      </c>
    </row>
    <row r="1489" spans="1:53" hidden="1" x14ac:dyDescent="0.25">
      <c r="A1489">
        <v>10</v>
      </c>
      <c r="B1489" t="str">
        <f t="shared" si="171"/>
        <v>FrCC-4812</v>
      </c>
      <c r="C1489" s="2" t="s">
        <v>320</v>
      </c>
      <c r="D1489" s="2" t="str">
        <f t="shared" si="172"/>
        <v>4</v>
      </c>
      <c r="E1489" s="2" t="str">
        <f t="shared" si="173"/>
        <v>48</v>
      </c>
      <c r="F1489" s="2" t="str">
        <f t="shared" si="174"/>
        <v>481</v>
      </c>
      <c r="G1489" s="1" t="s">
        <v>702</v>
      </c>
      <c r="H1489" s="7">
        <v>0</v>
      </c>
      <c r="I1489" s="7"/>
      <c r="J1489" s="7">
        <v>0</v>
      </c>
      <c r="K1489" s="7">
        <v>0</v>
      </c>
      <c r="L1489" s="7">
        <v>0</v>
      </c>
      <c r="M1489" s="7"/>
      <c r="N1489" s="7">
        <v>0</v>
      </c>
      <c r="O1489" s="7">
        <v>0</v>
      </c>
      <c r="P1489" s="7">
        <v>0</v>
      </c>
      <c r="Q1489" s="7"/>
      <c r="R1489" s="7">
        <v>0</v>
      </c>
      <c r="S1489" s="7">
        <v>0</v>
      </c>
      <c r="T1489" s="7">
        <v>0</v>
      </c>
      <c r="U1489" s="7"/>
      <c r="V1489" s="7">
        <v>0</v>
      </c>
      <c r="W1489" s="7">
        <v>0</v>
      </c>
      <c r="X1489" s="7">
        <v>0</v>
      </c>
      <c r="Y1489" s="7"/>
      <c r="Z1489" s="7">
        <v>0</v>
      </c>
      <c r="AA1489" s="7">
        <v>0</v>
      </c>
      <c r="AB1489" s="7">
        <v>0</v>
      </c>
      <c r="AC1489" s="7"/>
      <c r="AD1489" s="7">
        <v>0</v>
      </c>
      <c r="AE1489" s="7">
        <v>0</v>
      </c>
      <c r="AF1489" s="7">
        <v>0</v>
      </c>
      <c r="AG1489" s="29">
        <v>0</v>
      </c>
      <c r="AH1489" s="7">
        <v>0</v>
      </c>
      <c r="AI1489" s="7">
        <v>0</v>
      </c>
      <c r="AJ1489" s="7">
        <v>0</v>
      </c>
      <c r="AK1489" s="29">
        <v>0</v>
      </c>
      <c r="AL1489" s="7">
        <v>0</v>
      </c>
      <c r="AM1489" s="105">
        <v>0</v>
      </c>
      <c r="AN1489" s="7">
        <v>0</v>
      </c>
      <c r="AO1489" s="11">
        <v>0</v>
      </c>
      <c r="AP1489" s="105">
        <v>0</v>
      </c>
      <c r="AQ1489" s="11">
        <v>0</v>
      </c>
      <c r="AR1489" s="11">
        <v>0</v>
      </c>
      <c r="AS1489" s="11">
        <v>0</v>
      </c>
      <c r="AT1489" s="11">
        <v>0</v>
      </c>
      <c r="AU1489" s="11">
        <v>0</v>
      </c>
      <c r="AV1489" s="11">
        <v>0</v>
      </c>
      <c r="AW1489" s="11">
        <v>0</v>
      </c>
      <c r="AX1489" s="11">
        <v>0</v>
      </c>
      <c r="AZ1489" s="11">
        <v>0</v>
      </c>
      <c r="BA1489" s="11">
        <v>0</v>
      </c>
    </row>
    <row r="1490" spans="1:53" hidden="1" x14ac:dyDescent="0.25">
      <c r="A1490">
        <v>10</v>
      </c>
      <c r="B1490" t="str">
        <f t="shared" si="171"/>
        <v>FrCC-4821</v>
      </c>
      <c r="C1490" s="2" t="s">
        <v>320</v>
      </c>
      <c r="D1490" s="2" t="str">
        <f t="shared" si="172"/>
        <v>4</v>
      </c>
      <c r="E1490" s="2" t="str">
        <f t="shared" si="173"/>
        <v>48</v>
      </c>
      <c r="F1490" s="2" t="str">
        <f t="shared" si="174"/>
        <v>482</v>
      </c>
      <c r="G1490" s="1" t="s">
        <v>703</v>
      </c>
      <c r="H1490" s="7">
        <v>0</v>
      </c>
      <c r="I1490" s="7"/>
      <c r="J1490" s="7">
        <v>0</v>
      </c>
      <c r="K1490" s="7">
        <v>0</v>
      </c>
      <c r="L1490" s="7">
        <v>0</v>
      </c>
      <c r="M1490" s="7"/>
      <c r="N1490" s="7">
        <v>0</v>
      </c>
      <c r="O1490" s="7">
        <v>0</v>
      </c>
      <c r="P1490" s="7">
        <v>0</v>
      </c>
      <c r="Q1490" s="7"/>
      <c r="R1490" s="7">
        <v>0</v>
      </c>
      <c r="S1490" s="7">
        <v>0</v>
      </c>
      <c r="T1490" s="7">
        <v>0</v>
      </c>
      <c r="U1490" s="7"/>
      <c r="V1490" s="7">
        <v>0</v>
      </c>
      <c r="W1490" s="7">
        <v>0</v>
      </c>
      <c r="X1490" s="7">
        <v>0</v>
      </c>
      <c r="Y1490" s="7"/>
      <c r="Z1490" s="7">
        <v>0</v>
      </c>
      <c r="AA1490" s="7">
        <v>0</v>
      </c>
      <c r="AB1490" s="7">
        <v>0</v>
      </c>
      <c r="AC1490" s="7"/>
      <c r="AD1490" s="7">
        <v>0</v>
      </c>
      <c r="AE1490" s="7">
        <v>0</v>
      </c>
      <c r="AF1490" s="7">
        <v>0</v>
      </c>
      <c r="AG1490" s="29">
        <v>0</v>
      </c>
      <c r="AH1490" s="7">
        <v>0</v>
      </c>
      <c r="AI1490" s="7">
        <v>0</v>
      </c>
      <c r="AJ1490" s="7">
        <v>0</v>
      </c>
      <c r="AK1490" s="29">
        <v>0</v>
      </c>
      <c r="AL1490" s="7">
        <v>0</v>
      </c>
      <c r="AM1490" s="105">
        <v>0</v>
      </c>
      <c r="AN1490" s="7">
        <v>0</v>
      </c>
      <c r="AO1490" s="11">
        <v>0</v>
      </c>
      <c r="AP1490" s="105">
        <v>0</v>
      </c>
      <c r="AQ1490" s="11">
        <v>0</v>
      </c>
      <c r="AR1490" s="11">
        <v>0</v>
      </c>
      <c r="AS1490" s="11">
        <v>0</v>
      </c>
      <c r="AT1490" s="11">
        <v>0</v>
      </c>
      <c r="AU1490" s="11">
        <v>0</v>
      </c>
      <c r="AV1490" s="11">
        <v>0</v>
      </c>
      <c r="AW1490" s="11">
        <v>0</v>
      </c>
      <c r="AX1490" s="11">
        <v>0</v>
      </c>
      <c r="AZ1490" s="11">
        <v>0</v>
      </c>
      <c r="BA1490" s="11">
        <v>0</v>
      </c>
    </row>
    <row r="1491" spans="1:53" hidden="1" x14ac:dyDescent="0.25">
      <c r="A1491">
        <v>10</v>
      </c>
      <c r="B1491" t="str">
        <f t="shared" si="171"/>
        <v>FrCC-4822</v>
      </c>
      <c r="C1491" s="2" t="s">
        <v>320</v>
      </c>
      <c r="D1491" s="2" t="str">
        <f t="shared" si="172"/>
        <v>4</v>
      </c>
      <c r="E1491" s="2" t="str">
        <f t="shared" si="173"/>
        <v>48</v>
      </c>
      <c r="F1491" s="2" t="str">
        <f t="shared" si="174"/>
        <v>482</v>
      </c>
      <c r="G1491" s="1" t="s">
        <v>704</v>
      </c>
      <c r="H1491" s="7">
        <v>0</v>
      </c>
      <c r="I1491" s="7"/>
      <c r="J1491" s="7">
        <v>0</v>
      </c>
      <c r="K1491" s="7">
        <v>0</v>
      </c>
      <c r="L1491" s="7">
        <v>0</v>
      </c>
      <c r="M1491" s="7"/>
      <c r="N1491" s="7">
        <v>0</v>
      </c>
      <c r="O1491" s="7">
        <v>0</v>
      </c>
      <c r="P1491" s="7">
        <v>0</v>
      </c>
      <c r="Q1491" s="7"/>
      <c r="R1491" s="7">
        <v>0</v>
      </c>
      <c r="S1491" s="7">
        <v>0</v>
      </c>
      <c r="T1491" s="7">
        <v>0</v>
      </c>
      <c r="U1491" s="7"/>
      <c r="V1491" s="7">
        <v>0</v>
      </c>
      <c r="W1491" s="7">
        <v>0</v>
      </c>
      <c r="X1491" s="7">
        <v>0</v>
      </c>
      <c r="Y1491" s="7"/>
      <c r="Z1491" s="7">
        <v>0</v>
      </c>
      <c r="AA1491" s="7">
        <v>0</v>
      </c>
      <c r="AB1491" s="7">
        <v>0</v>
      </c>
      <c r="AC1491" s="7"/>
      <c r="AD1491" s="7">
        <v>0</v>
      </c>
      <c r="AE1491" s="7">
        <v>0</v>
      </c>
      <c r="AF1491" s="7">
        <v>0</v>
      </c>
      <c r="AG1491" s="29">
        <v>0</v>
      </c>
      <c r="AH1491" s="7">
        <v>0</v>
      </c>
      <c r="AI1491" s="7">
        <v>0</v>
      </c>
      <c r="AJ1491" s="7">
        <v>0</v>
      </c>
      <c r="AK1491" s="29">
        <v>0</v>
      </c>
      <c r="AL1491" s="7">
        <v>0</v>
      </c>
      <c r="AM1491" s="105">
        <v>0</v>
      </c>
      <c r="AN1491" s="7">
        <v>0</v>
      </c>
      <c r="AO1491" s="11">
        <v>0</v>
      </c>
      <c r="AP1491" s="105">
        <v>0</v>
      </c>
      <c r="AQ1491" s="11">
        <v>0</v>
      </c>
      <c r="AR1491" s="11">
        <v>0</v>
      </c>
      <c r="AS1491" s="11">
        <v>0</v>
      </c>
      <c r="AT1491" s="11">
        <v>0</v>
      </c>
      <c r="AU1491" s="11">
        <v>0</v>
      </c>
      <c r="AV1491" s="11">
        <v>0</v>
      </c>
      <c r="AW1491" s="11">
        <v>0</v>
      </c>
      <c r="AX1491" s="11">
        <v>0</v>
      </c>
      <c r="AZ1491" s="11">
        <v>0</v>
      </c>
      <c r="BA1491" s="11">
        <v>0</v>
      </c>
    </row>
    <row r="1492" spans="1:53" hidden="1" x14ac:dyDescent="0.25">
      <c r="A1492">
        <v>10</v>
      </c>
      <c r="B1492" t="str">
        <f t="shared" si="171"/>
        <v>FrCC-4830</v>
      </c>
      <c r="C1492" s="2" t="s">
        <v>320</v>
      </c>
      <c r="D1492" s="2" t="str">
        <f t="shared" si="172"/>
        <v>4</v>
      </c>
      <c r="E1492" s="2" t="str">
        <f t="shared" si="173"/>
        <v>48</v>
      </c>
      <c r="F1492" s="2" t="str">
        <f t="shared" si="174"/>
        <v>483</v>
      </c>
      <c r="G1492" s="1" t="s">
        <v>970</v>
      </c>
      <c r="H1492" s="7">
        <v>0</v>
      </c>
      <c r="I1492" s="7"/>
      <c r="J1492" s="7">
        <v>0</v>
      </c>
      <c r="K1492" s="7">
        <v>0</v>
      </c>
      <c r="L1492" s="7">
        <v>0</v>
      </c>
      <c r="M1492" s="7"/>
      <c r="N1492" s="7">
        <v>0</v>
      </c>
      <c r="O1492" s="7">
        <v>0</v>
      </c>
      <c r="P1492" s="7">
        <v>0</v>
      </c>
      <c r="Q1492" s="7"/>
      <c r="R1492" s="7">
        <v>0</v>
      </c>
      <c r="S1492" s="7">
        <v>0</v>
      </c>
      <c r="T1492" s="7">
        <v>0</v>
      </c>
      <c r="U1492" s="7"/>
      <c r="V1492" s="7">
        <v>0</v>
      </c>
      <c r="W1492" s="7">
        <v>0</v>
      </c>
      <c r="X1492" s="7">
        <v>0</v>
      </c>
      <c r="Y1492" s="7"/>
      <c r="Z1492" s="7">
        <v>0</v>
      </c>
      <c r="AA1492" s="7">
        <v>0</v>
      </c>
      <c r="AB1492" s="7">
        <v>0</v>
      </c>
      <c r="AC1492" s="7"/>
      <c r="AD1492" s="7">
        <v>0</v>
      </c>
      <c r="AE1492" s="7">
        <v>0</v>
      </c>
      <c r="AF1492" s="7">
        <v>0</v>
      </c>
      <c r="AG1492" s="29">
        <v>0</v>
      </c>
      <c r="AH1492" s="7">
        <v>0</v>
      </c>
      <c r="AI1492" s="7">
        <v>0</v>
      </c>
      <c r="AJ1492" s="7">
        <v>0</v>
      </c>
      <c r="AK1492" s="29">
        <v>0</v>
      </c>
      <c r="AL1492" s="7">
        <v>0</v>
      </c>
      <c r="AM1492" s="105">
        <v>0</v>
      </c>
      <c r="AN1492" s="7">
        <v>0</v>
      </c>
      <c r="AO1492" s="11">
        <v>0</v>
      </c>
      <c r="AP1492" s="105">
        <v>0</v>
      </c>
      <c r="AQ1492" s="11">
        <v>0</v>
      </c>
      <c r="AR1492" s="11">
        <v>0</v>
      </c>
      <c r="AS1492" s="11">
        <v>0</v>
      </c>
      <c r="AT1492" s="11">
        <v>0</v>
      </c>
      <c r="AU1492" s="11"/>
      <c r="AV1492" s="11">
        <v>0</v>
      </c>
      <c r="AW1492" s="11">
        <v>0</v>
      </c>
      <c r="AX1492" s="11"/>
      <c r="AZ1492" s="11"/>
      <c r="BA1492" s="11"/>
    </row>
    <row r="1493" spans="1:53" hidden="1" x14ac:dyDescent="0.25">
      <c r="A1493">
        <v>10</v>
      </c>
      <c r="B1493" t="str">
        <f t="shared" si="171"/>
        <v>FrCC-4840</v>
      </c>
      <c r="C1493" s="2" t="s">
        <v>320</v>
      </c>
      <c r="D1493" s="2" t="str">
        <f t="shared" si="172"/>
        <v>4</v>
      </c>
      <c r="E1493" s="2" t="str">
        <f t="shared" si="173"/>
        <v>48</v>
      </c>
      <c r="F1493" s="2" t="str">
        <f t="shared" si="174"/>
        <v>484</v>
      </c>
      <c r="G1493" s="1" t="s">
        <v>705</v>
      </c>
      <c r="H1493" s="7">
        <v>0</v>
      </c>
      <c r="I1493" s="7"/>
      <c r="J1493" s="7">
        <v>0</v>
      </c>
      <c r="K1493" s="7">
        <v>0</v>
      </c>
      <c r="L1493" s="7">
        <v>0</v>
      </c>
      <c r="M1493" s="7"/>
      <c r="N1493" s="7">
        <v>0</v>
      </c>
      <c r="O1493" s="7">
        <v>0</v>
      </c>
      <c r="P1493" s="7">
        <v>0</v>
      </c>
      <c r="Q1493" s="7"/>
      <c r="R1493" s="7">
        <v>0</v>
      </c>
      <c r="S1493" s="7">
        <v>0</v>
      </c>
      <c r="T1493" s="7">
        <v>0</v>
      </c>
      <c r="U1493" s="7"/>
      <c r="V1493" s="7">
        <v>0</v>
      </c>
      <c r="W1493" s="7">
        <v>0</v>
      </c>
      <c r="X1493" s="7">
        <v>0</v>
      </c>
      <c r="Y1493" s="7"/>
      <c r="Z1493" s="7">
        <v>0</v>
      </c>
      <c r="AA1493" s="7">
        <v>0</v>
      </c>
      <c r="AB1493" s="7">
        <v>0</v>
      </c>
      <c r="AC1493" s="7"/>
      <c r="AD1493" s="7">
        <v>0</v>
      </c>
      <c r="AE1493" s="7">
        <v>0</v>
      </c>
      <c r="AF1493" s="7">
        <v>0</v>
      </c>
      <c r="AG1493" s="29">
        <v>0</v>
      </c>
      <c r="AH1493" s="7">
        <v>0</v>
      </c>
      <c r="AI1493" s="7">
        <v>0</v>
      </c>
      <c r="AJ1493" s="7">
        <v>0</v>
      </c>
      <c r="AK1493" s="29">
        <v>0</v>
      </c>
      <c r="AL1493" s="7">
        <v>0</v>
      </c>
      <c r="AM1493" s="105">
        <v>0</v>
      </c>
      <c r="AN1493" s="7">
        <v>0</v>
      </c>
      <c r="AO1493" s="11">
        <v>0</v>
      </c>
      <c r="AP1493" s="105">
        <v>0</v>
      </c>
      <c r="AQ1493" s="11">
        <v>0</v>
      </c>
      <c r="AR1493" s="11">
        <v>0</v>
      </c>
      <c r="AS1493" s="11">
        <v>0</v>
      </c>
      <c r="AT1493" s="11">
        <v>0</v>
      </c>
      <c r="AU1493" s="11">
        <v>0</v>
      </c>
      <c r="AV1493" s="11">
        <v>0</v>
      </c>
      <c r="AW1493" s="11">
        <v>0</v>
      </c>
      <c r="AX1493" s="11">
        <v>0</v>
      </c>
      <c r="AZ1493" s="11">
        <v>0</v>
      </c>
      <c r="BA1493" s="11">
        <v>0</v>
      </c>
    </row>
    <row r="1494" spans="1:53" hidden="1" x14ac:dyDescent="0.25">
      <c r="A1494">
        <v>10</v>
      </c>
      <c r="B1494" t="str">
        <f t="shared" si="171"/>
        <v>FrCC-4851</v>
      </c>
      <c r="C1494" s="2" t="s">
        <v>320</v>
      </c>
      <c r="D1494" s="2" t="s">
        <v>2156</v>
      </c>
      <c r="E1494" s="2" t="s">
        <v>3416</v>
      </c>
      <c r="F1494" s="2" t="s">
        <v>3443</v>
      </c>
      <c r="G1494" s="3" t="s">
        <v>706</v>
      </c>
      <c r="H1494" s="7">
        <v>0</v>
      </c>
      <c r="I1494" s="7"/>
      <c r="J1494" s="7">
        <v>0</v>
      </c>
      <c r="K1494" s="7">
        <v>0</v>
      </c>
      <c r="L1494" s="7">
        <v>0</v>
      </c>
      <c r="M1494" s="7"/>
      <c r="N1494" s="7">
        <v>0</v>
      </c>
      <c r="O1494" s="7">
        <v>0</v>
      </c>
      <c r="P1494" s="7">
        <v>0</v>
      </c>
      <c r="Q1494" s="7"/>
      <c r="R1494" s="7">
        <v>0</v>
      </c>
      <c r="S1494" s="7">
        <v>0</v>
      </c>
      <c r="T1494" s="7">
        <v>0</v>
      </c>
      <c r="U1494" s="7"/>
      <c r="V1494" s="7">
        <v>0</v>
      </c>
      <c r="W1494" s="7">
        <v>0</v>
      </c>
      <c r="X1494" s="7">
        <v>0</v>
      </c>
      <c r="Y1494" s="7"/>
      <c r="Z1494" s="7">
        <v>0</v>
      </c>
      <c r="AA1494" s="7">
        <v>0</v>
      </c>
      <c r="AB1494" s="7">
        <v>0</v>
      </c>
      <c r="AC1494" s="7"/>
      <c r="AD1494" s="7">
        <v>0</v>
      </c>
      <c r="AE1494" s="7">
        <v>0</v>
      </c>
      <c r="AF1494" s="7">
        <v>0</v>
      </c>
      <c r="AG1494" s="29">
        <v>0</v>
      </c>
      <c r="AH1494" s="7">
        <v>0</v>
      </c>
      <c r="AI1494" s="7">
        <v>0</v>
      </c>
      <c r="AJ1494" s="7">
        <v>0</v>
      </c>
      <c r="AK1494" s="29">
        <v>0</v>
      </c>
      <c r="AL1494" s="7">
        <v>0</v>
      </c>
      <c r="AM1494" s="105">
        <v>0</v>
      </c>
      <c r="AN1494" s="7">
        <v>0</v>
      </c>
      <c r="AO1494" s="11">
        <v>0</v>
      </c>
      <c r="AP1494" s="105">
        <v>0</v>
      </c>
      <c r="AQ1494" s="11">
        <v>0</v>
      </c>
      <c r="AR1494" s="11">
        <v>0</v>
      </c>
      <c r="AS1494" s="11">
        <v>0</v>
      </c>
      <c r="AT1494" s="11">
        <v>0</v>
      </c>
      <c r="AU1494" s="11">
        <v>0</v>
      </c>
      <c r="AV1494" s="11">
        <v>0</v>
      </c>
      <c r="AW1494" s="11">
        <v>0</v>
      </c>
      <c r="AX1494" s="11">
        <v>0</v>
      </c>
      <c r="AZ1494" s="11">
        <v>0</v>
      </c>
      <c r="BA1494" s="11">
        <v>0</v>
      </c>
    </row>
    <row r="1495" spans="1:53" hidden="1" x14ac:dyDescent="0.25">
      <c r="A1495">
        <v>10</v>
      </c>
      <c r="B1495" t="str">
        <f t="shared" si="171"/>
        <v>FrCC-4852</v>
      </c>
      <c r="C1495" s="2" t="s">
        <v>320</v>
      </c>
      <c r="D1495" s="2" t="s">
        <v>2156</v>
      </c>
      <c r="E1495" s="2" t="s">
        <v>3416</v>
      </c>
      <c r="F1495" s="2" t="s">
        <v>3443</v>
      </c>
      <c r="G1495" s="3" t="s">
        <v>707</v>
      </c>
      <c r="H1495" s="7">
        <v>0</v>
      </c>
      <c r="I1495" s="7"/>
      <c r="J1495" s="7">
        <v>0</v>
      </c>
      <c r="K1495" s="7">
        <v>0</v>
      </c>
      <c r="L1495" s="7">
        <v>0</v>
      </c>
      <c r="M1495" s="7"/>
      <c r="N1495" s="7">
        <v>0</v>
      </c>
      <c r="O1495" s="7">
        <v>0</v>
      </c>
      <c r="P1495" s="7">
        <v>0</v>
      </c>
      <c r="Q1495" s="7"/>
      <c r="R1495" s="7">
        <v>0</v>
      </c>
      <c r="S1495" s="7">
        <v>0</v>
      </c>
      <c r="T1495" s="7">
        <v>0</v>
      </c>
      <c r="U1495" s="7"/>
      <c r="V1495" s="7">
        <v>0</v>
      </c>
      <c r="W1495" s="7">
        <v>0</v>
      </c>
      <c r="X1495" s="7">
        <v>0</v>
      </c>
      <c r="Y1495" s="7"/>
      <c r="Z1495" s="7">
        <v>0</v>
      </c>
      <c r="AA1495" s="7">
        <v>0</v>
      </c>
      <c r="AB1495" s="7">
        <v>0</v>
      </c>
      <c r="AC1495" s="7"/>
      <c r="AD1495" s="7">
        <v>0</v>
      </c>
      <c r="AE1495" s="7">
        <v>0</v>
      </c>
      <c r="AF1495" s="7">
        <v>0</v>
      </c>
      <c r="AG1495" s="29">
        <v>0</v>
      </c>
      <c r="AH1495" s="7">
        <v>0</v>
      </c>
      <c r="AI1495" s="7">
        <v>0</v>
      </c>
      <c r="AJ1495" s="7">
        <v>0</v>
      </c>
      <c r="AK1495" s="29">
        <v>0</v>
      </c>
      <c r="AL1495" s="7">
        <v>0</v>
      </c>
      <c r="AM1495" s="105">
        <v>0</v>
      </c>
      <c r="AN1495" s="7">
        <v>0</v>
      </c>
      <c r="AO1495" s="11">
        <v>0</v>
      </c>
      <c r="AP1495" s="105">
        <v>0</v>
      </c>
      <c r="AQ1495" s="11">
        <v>0</v>
      </c>
      <c r="AR1495" s="11">
        <v>0</v>
      </c>
      <c r="AS1495" s="11">
        <v>0</v>
      </c>
      <c r="AT1495" s="11">
        <v>0</v>
      </c>
      <c r="AU1495" s="11">
        <v>0</v>
      </c>
      <c r="AV1495" s="11">
        <v>0</v>
      </c>
      <c r="AW1495" s="11">
        <v>0</v>
      </c>
      <c r="AX1495" s="11">
        <v>0</v>
      </c>
      <c r="AZ1495" s="11">
        <v>0</v>
      </c>
      <c r="BA1495" s="11">
        <v>0</v>
      </c>
    </row>
    <row r="1496" spans="1:53" hidden="1" x14ac:dyDescent="0.25">
      <c r="A1496">
        <v>10</v>
      </c>
      <c r="B1496" t="str">
        <f t="shared" si="171"/>
        <v>FrCC-4853</v>
      </c>
      <c r="C1496" s="2" t="s">
        <v>320</v>
      </c>
      <c r="D1496" s="2" t="str">
        <f t="shared" ref="D1496:D1527" si="175">LEFT($G1496,1)</f>
        <v>4</v>
      </c>
      <c r="E1496" s="2" t="str">
        <f t="shared" ref="E1496:E1527" si="176">LEFT($G1496,2)</f>
        <v>48</v>
      </c>
      <c r="F1496" s="2" t="str">
        <f t="shared" ref="F1496:F1527" si="177">LEFT($G1496,3)</f>
        <v>485</v>
      </c>
      <c r="G1496" s="1" t="s">
        <v>708</v>
      </c>
      <c r="H1496" s="7">
        <v>0</v>
      </c>
      <c r="I1496" s="7"/>
      <c r="J1496" s="7">
        <v>0</v>
      </c>
      <c r="K1496" s="7">
        <v>0</v>
      </c>
      <c r="L1496" s="7">
        <v>0</v>
      </c>
      <c r="M1496" s="7"/>
      <c r="N1496" s="7">
        <v>0</v>
      </c>
      <c r="O1496" s="7">
        <v>0</v>
      </c>
      <c r="P1496" s="7">
        <v>0</v>
      </c>
      <c r="Q1496" s="7"/>
      <c r="R1496" s="7">
        <v>0</v>
      </c>
      <c r="S1496" s="7">
        <v>0</v>
      </c>
      <c r="T1496" s="7">
        <v>0</v>
      </c>
      <c r="U1496" s="7"/>
      <c r="V1496" s="7">
        <v>0</v>
      </c>
      <c r="W1496" s="7">
        <v>0</v>
      </c>
      <c r="X1496" s="7">
        <v>0</v>
      </c>
      <c r="Y1496" s="7"/>
      <c r="Z1496" s="7">
        <v>0</v>
      </c>
      <c r="AA1496" s="7">
        <v>0</v>
      </c>
      <c r="AB1496" s="7">
        <v>0</v>
      </c>
      <c r="AC1496" s="7"/>
      <c r="AD1496" s="7">
        <v>0</v>
      </c>
      <c r="AE1496" s="7">
        <v>0</v>
      </c>
      <c r="AF1496" s="7">
        <v>0</v>
      </c>
      <c r="AG1496" s="29">
        <v>0</v>
      </c>
      <c r="AH1496" s="7">
        <v>0</v>
      </c>
      <c r="AI1496" s="7">
        <v>0</v>
      </c>
      <c r="AJ1496" s="7">
        <v>0</v>
      </c>
      <c r="AK1496" s="29">
        <v>0</v>
      </c>
      <c r="AL1496" s="7">
        <v>0</v>
      </c>
      <c r="AM1496" s="105">
        <v>0</v>
      </c>
      <c r="AN1496" s="7">
        <v>0</v>
      </c>
      <c r="AO1496" s="11">
        <v>0</v>
      </c>
      <c r="AP1496" s="105">
        <v>0</v>
      </c>
      <c r="AQ1496" s="11">
        <v>0</v>
      </c>
      <c r="AR1496" s="11">
        <v>0</v>
      </c>
      <c r="AS1496" s="11">
        <v>0</v>
      </c>
      <c r="AT1496" s="11">
        <v>0</v>
      </c>
      <c r="AU1496" s="11">
        <v>0</v>
      </c>
      <c r="AV1496" s="11">
        <v>0</v>
      </c>
      <c r="AW1496" s="11">
        <v>0</v>
      </c>
      <c r="AX1496" s="11">
        <v>0</v>
      </c>
      <c r="AZ1496" s="11">
        <v>0</v>
      </c>
      <c r="BA1496" s="11">
        <v>0</v>
      </c>
    </row>
    <row r="1497" spans="1:53" hidden="1" x14ac:dyDescent="0.25">
      <c r="A1497">
        <v>10</v>
      </c>
      <c r="B1497" t="str">
        <f t="shared" si="171"/>
        <v>FrCC-4854</v>
      </c>
      <c r="C1497" s="2" t="s">
        <v>320</v>
      </c>
      <c r="D1497" s="2" t="str">
        <f t="shared" si="175"/>
        <v>4</v>
      </c>
      <c r="E1497" s="2" t="str">
        <f t="shared" si="176"/>
        <v>48</v>
      </c>
      <c r="F1497" s="2" t="str">
        <f t="shared" si="177"/>
        <v>485</v>
      </c>
      <c r="G1497" s="1" t="s">
        <v>709</v>
      </c>
      <c r="H1497" s="7">
        <v>0</v>
      </c>
      <c r="I1497" s="7"/>
      <c r="J1497" s="7">
        <v>0</v>
      </c>
      <c r="K1497" s="7">
        <v>0</v>
      </c>
      <c r="L1497" s="7">
        <v>0</v>
      </c>
      <c r="M1497" s="7"/>
      <c r="N1497" s="7">
        <v>0</v>
      </c>
      <c r="O1497" s="7">
        <v>0</v>
      </c>
      <c r="P1497" s="7">
        <v>0</v>
      </c>
      <c r="Q1497" s="7"/>
      <c r="R1497" s="7">
        <v>0</v>
      </c>
      <c r="S1497" s="7">
        <v>0</v>
      </c>
      <c r="T1497" s="7">
        <v>0</v>
      </c>
      <c r="U1497" s="7"/>
      <c r="V1497" s="7">
        <v>0</v>
      </c>
      <c r="W1497" s="7">
        <v>0</v>
      </c>
      <c r="X1497" s="7">
        <v>0</v>
      </c>
      <c r="Y1497" s="7"/>
      <c r="Z1497" s="7">
        <v>0</v>
      </c>
      <c r="AA1497" s="7">
        <v>0</v>
      </c>
      <c r="AB1497" s="7">
        <v>0</v>
      </c>
      <c r="AC1497" s="7"/>
      <c r="AD1497" s="7">
        <v>0</v>
      </c>
      <c r="AE1497" s="7">
        <v>0</v>
      </c>
      <c r="AF1497" s="7">
        <v>0</v>
      </c>
      <c r="AG1497" s="29">
        <v>0</v>
      </c>
      <c r="AH1497" s="7">
        <v>0</v>
      </c>
      <c r="AI1497" s="7">
        <v>0</v>
      </c>
      <c r="AJ1497" s="7">
        <v>0</v>
      </c>
      <c r="AK1497" s="29">
        <v>0</v>
      </c>
      <c r="AL1497" s="7">
        <v>0</v>
      </c>
      <c r="AM1497" s="105">
        <v>0</v>
      </c>
      <c r="AN1497" s="7">
        <v>0</v>
      </c>
      <c r="AO1497" s="11">
        <v>0</v>
      </c>
      <c r="AP1497" s="105">
        <v>0</v>
      </c>
      <c r="AQ1497" s="11">
        <v>0</v>
      </c>
      <c r="AR1497" s="11">
        <v>0</v>
      </c>
      <c r="AS1497" s="11">
        <v>0</v>
      </c>
      <c r="AT1497" s="11">
        <v>0</v>
      </c>
      <c r="AU1497" s="11">
        <v>0</v>
      </c>
      <c r="AV1497" s="11">
        <v>0</v>
      </c>
      <c r="AW1497" s="11">
        <v>0</v>
      </c>
      <c r="AX1497" s="11">
        <v>0</v>
      </c>
      <c r="AZ1497" s="11">
        <v>0</v>
      </c>
      <c r="BA1497" s="11">
        <v>0</v>
      </c>
    </row>
    <row r="1498" spans="1:53" hidden="1" x14ac:dyDescent="0.25">
      <c r="A1498">
        <v>10</v>
      </c>
      <c r="B1498" t="str">
        <f t="shared" si="171"/>
        <v>FrCC-4859</v>
      </c>
      <c r="C1498" s="2" t="s">
        <v>320</v>
      </c>
      <c r="D1498" s="2" t="str">
        <f t="shared" si="175"/>
        <v>4</v>
      </c>
      <c r="E1498" s="2" t="str">
        <f t="shared" si="176"/>
        <v>48</v>
      </c>
      <c r="F1498" s="2" t="str">
        <f t="shared" si="177"/>
        <v>485</v>
      </c>
      <c r="G1498" s="1" t="s">
        <v>710</v>
      </c>
      <c r="H1498" s="7">
        <v>0</v>
      </c>
      <c r="I1498" s="7"/>
      <c r="J1498" s="7">
        <v>0</v>
      </c>
      <c r="K1498" s="7">
        <v>0</v>
      </c>
      <c r="L1498" s="7">
        <v>0</v>
      </c>
      <c r="M1498" s="7"/>
      <c r="N1498" s="7">
        <v>0</v>
      </c>
      <c r="O1498" s="7">
        <v>0</v>
      </c>
      <c r="P1498" s="7">
        <v>0</v>
      </c>
      <c r="Q1498" s="7"/>
      <c r="R1498" s="7">
        <v>0</v>
      </c>
      <c r="S1498" s="7">
        <v>0</v>
      </c>
      <c r="T1498" s="7">
        <v>0</v>
      </c>
      <c r="U1498" s="7"/>
      <c r="V1498" s="7">
        <v>0</v>
      </c>
      <c r="W1498" s="7">
        <v>0</v>
      </c>
      <c r="X1498" s="7">
        <v>0</v>
      </c>
      <c r="Y1498" s="7"/>
      <c r="Z1498" s="7">
        <v>0</v>
      </c>
      <c r="AA1498" s="7">
        <v>0</v>
      </c>
      <c r="AB1498" s="7">
        <v>0</v>
      </c>
      <c r="AC1498" s="7"/>
      <c r="AD1498" s="7">
        <v>0</v>
      </c>
      <c r="AE1498" s="7">
        <v>0</v>
      </c>
      <c r="AF1498" s="7">
        <v>0</v>
      </c>
      <c r="AG1498" s="29">
        <v>0</v>
      </c>
      <c r="AH1498" s="7">
        <v>0</v>
      </c>
      <c r="AI1498" s="7">
        <v>0</v>
      </c>
      <c r="AJ1498" s="7">
        <v>0</v>
      </c>
      <c r="AK1498" s="29">
        <v>0</v>
      </c>
      <c r="AL1498" s="7">
        <v>0</v>
      </c>
      <c r="AM1498" s="105">
        <v>0</v>
      </c>
      <c r="AN1498" s="7">
        <v>0</v>
      </c>
      <c r="AO1498" s="11">
        <v>0</v>
      </c>
      <c r="AP1498" s="105">
        <v>0</v>
      </c>
      <c r="AQ1498" s="11">
        <v>0</v>
      </c>
      <c r="AR1498" s="11">
        <v>0</v>
      </c>
      <c r="AS1498" s="11">
        <v>0</v>
      </c>
      <c r="AT1498" s="11">
        <v>0</v>
      </c>
      <c r="AU1498" s="11">
        <v>0</v>
      </c>
      <c r="AV1498" s="11">
        <v>0</v>
      </c>
      <c r="AW1498" s="11">
        <v>0</v>
      </c>
      <c r="AX1498" s="11">
        <v>0</v>
      </c>
      <c r="AZ1498" s="11">
        <v>0</v>
      </c>
      <c r="BA1498" s="11">
        <v>0</v>
      </c>
    </row>
    <row r="1499" spans="1:53" hidden="1" x14ac:dyDescent="0.25">
      <c r="A1499">
        <v>10</v>
      </c>
      <c r="B1499" t="str">
        <f t="shared" si="171"/>
        <v>FrCC-4900</v>
      </c>
      <c r="C1499" s="2" t="s">
        <v>320</v>
      </c>
      <c r="D1499" s="2" t="str">
        <f t="shared" si="175"/>
        <v>4</v>
      </c>
      <c r="E1499" s="2" t="str">
        <f t="shared" si="176"/>
        <v>49</v>
      </c>
      <c r="F1499" s="2" t="str">
        <f t="shared" si="177"/>
        <v>490</v>
      </c>
      <c r="G1499" s="1" t="s">
        <v>932</v>
      </c>
      <c r="H1499" s="7">
        <v>0</v>
      </c>
      <c r="I1499" s="7"/>
      <c r="J1499" s="7">
        <v>0</v>
      </c>
      <c r="K1499" s="7">
        <v>0</v>
      </c>
      <c r="L1499" s="7">
        <v>0</v>
      </c>
      <c r="M1499" s="7"/>
      <c r="N1499" s="7">
        <v>0</v>
      </c>
      <c r="O1499" s="7">
        <v>0</v>
      </c>
      <c r="P1499" s="7">
        <v>0</v>
      </c>
      <c r="Q1499" s="7"/>
      <c r="R1499" s="7">
        <v>0</v>
      </c>
      <c r="S1499" s="7">
        <v>0</v>
      </c>
      <c r="T1499" s="7">
        <v>0</v>
      </c>
      <c r="U1499" s="7"/>
      <c r="V1499" s="7">
        <v>0</v>
      </c>
      <c r="W1499" s="7">
        <v>0</v>
      </c>
      <c r="X1499" s="7">
        <v>0</v>
      </c>
      <c r="Y1499" s="7"/>
      <c r="Z1499" s="7">
        <v>0</v>
      </c>
      <c r="AA1499" s="7">
        <v>0</v>
      </c>
      <c r="AB1499" s="7">
        <v>0</v>
      </c>
      <c r="AC1499" s="7"/>
      <c r="AD1499" s="7">
        <v>0</v>
      </c>
      <c r="AE1499" s="7">
        <v>0</v>
      </c>
      <c r="AF1499" s="7">
        <v>0</v>
      </c>
      <c r="AG1499" s="29">
        <v>0</v>
      </c>
      <c r="AH1499" s="7">
        <v>0</v>
      </c>
      <c r="AI1499" s="7">
        <v>0</v>
      </c>
      <c r="AJ1499" s="7">
        <v>0</v>
      </c>
      <c r="AK1499" s="29">
        <v>0</v>
      </c>
      <c r="AL1499" s="7">
        <v>0</v>
      </c>
      <c r="AM1499" s="105">
        <v>0</v>
      </c>
      <c r="AN1499" s="7">
        <v>0</v>
      </c>
      <c r="AO1499" s="11">
        <v>0</v>
      </c>
      <c r="AP1499" s="105">
        <v>0</v>
      </c>
      <c r="AQ1499" s="11">
        <v>0</v>
      </c>
      <c r="AR1499" s="11">
        <v>0</v>
      </c>
      <c r="AS1499" s="11">
        <v>0</v>
      </c>
      <c r="AT1499" s="11">
        <v>0</v>
      </c>
      <c r="AU1499" s="11"/>
      <c r="AV1499" s="11">
        <v>0</v>
      </c>
      <c r="AW1499" s="11">
        <v>0</v>
      </c>
      <c r="AX1499" s="11"/>
      <c r="AZ1499" s="11"/>
      <c r="BA1499" s="11"/>
    </row>
    <row r="1500" spans="1:53" hidden="1" x14ac:dyDescent="0.25">
      <c r="A1500">
        <v>10</v>
      </c>
      <c r="B1500" t="str">
        <f t="shared" si="171"/>
        <v>FrCC-4910</v>
      </c>
      <c r="C1500" s="2" t="s">
        <v>320</v>
      </c>
      <c r="D1500" s="2" t="str">
        <f t="shared" si="175"/>
        <v>4</v>
      </c>
      <c r="E1500" s="2" t="str">
        <f t="shared" si="176"/>
        <v>49</v>
      </c>
      <c r="F1500" s="2" t="str">
        <f t="shared" si="177"/>
        <v>491</v>
      </c>
      <c r="G1500" s="1" t="s">
        <v>971</v>
      </c>
      <c r="H1500" s="7">
        <v>0</v>
      </c>
      <c r="I1500" s="7"/>
      <c r="J1500" s="7">
        <v>0</v>
      </c>
      <c r="K1500" s="7">
        <v>0</v>
      </c>
      <c r="L1500" s="7">
        <v>0</v>
      </c>
      <c r="M1500" s="7"/>
      <c r="N1500" s="7">
        <v>0</v>
      </c>
      <c r="O1500" s="7">
        <v>0</v>
      </c>
      <c r="P1500" s="7">
        <v>0</v>
      </c>
      <c r="Q1500" s="7"/>
      <c r="R1500" s="7">
        <v>0</v>
      </c>
      <c r="S1500" s="7">
        <v>0</v>
      </c>
      <c r="T1500" s="7">
        <v>0</v>
      </c>
      <c r="U1500" s="7"/>
      <c r="V1500" s="7">
        <v>0</v>
      </c>
      <c r="W1500" s="7">
        <v>0</v>
      </c>
      <c r="X1500" s="7">
        <v>0</v>
      </c>
      <c r="Y1500" s="7"/>
      <c r="Z1500" s="7">
        <v>0</v>
      </c>
      <c r="AA1500" s="7">
        <v>0</v>
      </c>
      <c r="AB1500" s="7">
        <v>0</v>
      </c>
      <c r="AC1500" s="7"/>
      <c r="AD1500" s="7">
        <v>0</v>
      </c>
      <c r="AE1500" s="7">
        <v>0</v>
      </c>
      <c r="AF1500" s="7">
        <v>0</v>
      </c>
      <c r="AG1500" s="29">
        <v>0</v>
      </c>
      <c r="AH1500" s="7">
        <v>0</v>
      </c>
      <c r="AI1500" s="7">
        <v>0</v>
      </c>
      <c r="AJ1500" s="7">
        <v>0</v>
      </c>
      <c r="AK1500" s="29">
        <v>0</v>
      </c>
      <c r="AL1500" s="7">
        <v>0</v>
      </c>
      <c r="AM1500" s="105">
        <v>0</v>
      </c>
      <c r="AN1500" s="7">
        <v>0</v>
      </c>
      <c r="AO1500" s="11">
        <v>0</v>
      </c>
      <c r="AP1500" s="105">
        <v>0</v>
      </c>
      <c r="AQ1500" s="11">
        <v>0</v>
      </c>
      <c r="AR1500" s="11">
        <v>0</v>
      </c>
      <c r="AS1500" s="11">
        <v>0</v>
      </c>
      <c r="AT1500" s="11">
        <v>0</v>
      </c>
      <c r="AU1500" s="11"/>
      <c r="AV1500" s="11">
        <v>0</v>
      </c>
      <c r="AW1500" s="11">
        <v>0</v>
      </c>
      <c r="AX1500" s="11"/>
      <c r="AZ1500" s="11"/>
      <c r="BA1500" s="11"/>
    </row>
    <row r="1501" spans="1:53" hidden="1" x14ac:dyDescent="0.25">
      <c r="A1501">
        <v>10</v>
      </c>
      <c r="B1501" t="str">
        <f t="shared" si="171"/>
        <v>FrCC-4911</v>
      </c>
      <c r="C1501" s="2" t="s">
        <v>320</v>
      </c>
      <c r="D1501" s="2" t="str">
        <f t="shared" si="175"/>
        <v>4</v>
      </c>
      <c r="E1501" s="2" t="str">
        <f t="shared" si="176"/>
        <v>49</v>
      </c>
      <c r="F1501" s="2" t="str">
        <f t="shared" si="177"/>
        <v>491</v>
      </c>
      <c r="G1501" s="1" t="s">
        <v>712</v>
      </c>
      <c r="H1501" s="7">
        <v>0</v>
      </c>
      <c r="I1501" s="7"/>
      <c r="J1501" s="7">
        <v>0</v>
      </c>
      <c r="K1501" s="7">
        <v>0</v>
      </c>
      <c r="L1501" s="7">
        <v>0</v>
      </c>
      <c r="M1501" s="7"/>
      <c r="N1501" s="7">
        <v>0</v>
      </c>
      <c r="O1501" s="7">
        <v>0</v>
      </c>
      <c r="P1501" s="7">
        <v>0</v>
      </c>
      <c r="Q1501" s="7"/>
      <c r="R1501" s="7">
        <v>0</v>
      </c>
      <c r="S1501" s="7">
        <v>0</v>
      </c>
      <c r="T1501" s="7">
        <v>0</v>
      </c>
      <c r="U1501" s="7"/>
      <c r="V1501" s="7">
        <v>0</v>
      </c>
      <c r="W1501" s="7">
        <v>0</v>
      </c>
      <c r="X1501" s="7">
        <v>0</v>
      </c>
      <c r="Y1501" s="7"/>
      <c r="Z1501" s="7">
        <v>0</v>
      </c>
      <c r="AA1501" s="7">
        <v>0</v>
      </c>
      <c r="AB1501" s="7">
        <v>0</v>
      </c>
      <c r="AC1501" s="7"/>
      <c r="AD1501" s="7">
        <v>0</v>
      </c>
      <c r="AE1501" s="7">
        <v>0</v>
      </c>
      <c r="AF1501" s="7">
        <v>0</v>
      </c>
      <c r="AG1501" s="29">
        <v>0</v>
      </c>
      <c r="AH1501" s="7">
        <v>0</v>
      </c>
      <c r="AI1501" s="7">
        <v>0</v>
      </c>
      <c r="AJ1501" s="7">
        <v>0</v>
      </c>
      <c r="AK1501" s="29">
        <v>0</v>
      </c>
      <c r="AL1501" s="7">
        <v>0</v>
      </c>
      <c r="AM1501" s="105">
        <v>0</v>
      </c>
      <c r="AN1501" s="7">
        <v>0</v>
      </c>
      <c r="AO1501" s="11">
        <v>0</v>
      </c>
      <c r="AP1501" s="105">
        <v>0</v>
      </c>
      <c r="AQ1501" s="11">
        <v>0</v>
      </c>
      <c r="AR1501" s="11">
        <v>0</v>
      </c>
      <c r="AS1501" s="11">
        <v>2186</v>
      </c>
      <c r="AT1501" s="11">
        <v>2186</v>
      </c>
      <c r="AU1501" s="11">
        <v>2186</v>
      </c>
      <c r="AV1501" s="11">
        <v>0</v>
      </c>
      <c r="AW1501" s="11">
        <v>2360</v>
      </c>
      <c r="AX1501" s="11">
        <v>2360</v>
      </c>
      <c r="AZ1501" s="11">
        <v>0</v>
      </c>
      <c r="BA1501" s="11">
        <v>0</v>
      </c>
    </row>
    <row r="1502" spans="1:53" hidden="1" x14ac:dyDescent="0.25">
      <c r="A1502">
        <v>10</v>
      </c>
      <c r="B1502" t="str">
        <f t="shared" si="171"/>
        <v>FrCC-4912</v>
      </c>
      <c r="C1502" s="2" t="s">
        <v>320</v>
      </c>
      <c r="D1502" s="2" t="str">
        <f t="shared" si="175"/>
        <v>4</v>
      </c>
      <c r="E1502" s="2" t="str">
        <f t="shared" si="176"/>
        <v>49</v>
      </c>
      <c r="F1502" s="2" t="str">
        <f t="shared" si="177"/>
        <v>491</v>
      </c>
      <c r="G1502" s="1" t="s">
        <v>713</v>
      </c>
      <c r="H1502" s="7">
        <v>0</v>
      </c>
      <c r="I1502" s="7"/>
      <c r="J1502" s="7">
        <v>0</v>
      </c>
      <c r="K1502" s="7">
        <v>0</v>
      </c>
      <c r="L1502" s="7">
        <v>0</v>
      </c>
      <c r="M1502" s="7"/>
      <c r="N1502" s="7">
        <v>0</v>
      </c>
      <c r="O1502" s="7">
        <v>0</v>
      </c>
      <c r="P1502" s="7">
        <v>0</v>
      </c>
      <c r="Q1502" s="7"/>
      <c r="R1502" s="7">
        <v>0</v>
      </c>
      <c r="S1502" s="7">
        <v>0</v>
      </c>
      <c r="T1502" s="7">
        <v>0</v>
      </c>
      <c r="U1502" s="7"/>
      <c r="V1502" s="7">
        <v>0</v>
      </c>
      <c r="W1502" s="7">
        <v>0</v>
      </c>
      <c r="X1502" s="7">
        <v>0</v>
      </c>
      <c r="Y1502" s="7"/>
      <c r="Z1502" s="7">
        <v>0</v>
      </c>
      <c r="AA1502" s="7">
        <v>0</v>
      </c>
      <c r="AB1502" s="7">
        <v>0</v>
      </c>
      <c r="AC1502" s="7"/>
      <c r="AD1502" s="7">
        <v>0</v>
      </c>
      <c r="AE1502" s="7">
        <v>0</v>
      </c>
      <c r="AF1502" s="7">
        <v>0</v>
      </c>
      <c r="AG1502" s="29">
        <v>0</v>
      </c>
      <c r="AH1502" s="7">
        <v>0</v>
      </c>
      <c r="AI1502" s="7">
        <v>0</v>
      </c>
      <c r="AJ1502" s="7">
        <v>0</v>
      </c>
      <c r="AK1502" s="29">
        <v>0</v>
      </c>
      <c r="AL1502" s="7">
        <v>0</v>
      </c>
      <c r="AM1502" s="105">
        <v>0</v>
      </c>
      <c r="AN1502" s="7">
        <v>0</v>
      </c>
      <c r="AO1502" s="11">
        <v>0</v>
      </c>
      <c r="AP1502" s="105">
        <v>0</v>
      </c>
      <c r="AQ1502" s="11">
        <v>0</v>
      </c>
      <c r="AR1502" s="11">
        <v>0</v>
      </c>
      <c r="AS1502" s="11">
        <v>0</v>
      </c>
      <c r="AT1502" s="11">
        <v>0</v>
      </c>
      <c r="AU1502" s="11">
        <v>0</v>
      </c>
      <c r="AV1502" s="11">
        <v>0</v>
      </c>
      <c r="AW1502" s="11">
        <v>0</v>
      </c>
      <c r="AX1502" s="11">
        <v>0</v>
      </c>
      <c r="AZ1502" s="11">
        <v>0</v>
      </c>
      <c r="BA1502" s="11">
        <v>0</v>
      </c>
    </row>
    <row r="1503" spans="1:53" hidden="1" x14ac:dyDescent="0.25">
      <c r="A1503">
        <v>10</v>
      </c>
      <c r="B1503" t="str">
        <f t="shared" si="171"/>
        <v>FrCC-4913</v>
      </c>
      <c r="C1503" s="2" t="s">
        <v>320</v>
      </c>
      <c r="D1503" s="2" t="str">
        <f t="shared" si="175"/>
        <v>4</v>
      </c>
      <c r="E1503" s="2" t="str">
        <f t="shared" si="176"/>
        <v>49</v>
      </c>
      <c r="F1503" s="2" t="str">
        <f t="shared" si="177"/>
        <v>491</v>
      </c>
      <c r="G1503" s="1" t="s">
        <v>714</v>
      </c>
      <c r="H1503" s="7">
        <v>0</v>
      </c>
      <c r="I1503" s="7"/>
      <c r="J1503" s="7">
        <v>0</v>
      </c>
      <c r="K1503" s="7">
        <v>0</v>
      </c>
      <c r="L1503" s="7">
        <v>0</v>
      </c>
      <c r="M1503" s="7"/>
      <c r="N1503" s="7">
        <v>0</v>
      </c>
      <c r="O1503" s="7">
        <v>0</v>
      </c>
      <c r="P1503" s="7">
        <v>0</v>
      </c>
      <c r="Q1503" s="7"/>
      <c r="R1503" s="7">
        <v>0</v>
      </c>
      <c r="S1503" s="7">
        <v>0</v>
      </c>
      <c r="T1503" s="7">
        <v>0</v>
      </c>
      <c r="U1503" s="7"/>
      <c r="V1503" s="7">
        <v>0</v>
      </c>
      <c r="W1503" s="7">
        <v>0</v>
      </c>
      <c r="X1503" s="7">
        <v>0</v>
      </c>
      <c r="Y1503" s="7"/>
      <c r="Z1503" s="7">
        <v>0</v>
      </c>
      <c r="AA1503" s="7">
        <v>0</v>
      </c>
      <c r="AB1503" s="7">
        <v>0</v>
      </c>
      <c r="AC1503" s="7"/>
      <c r="AD1503" s="7">
        <v>0</v>
      </c>
      <c r="AE1503" s="7">
        <v>0</v>
      </c>
      <c r="AF1503" s="7">
        <v>0</v>
      </c>
      <c r="AG1503" s="29">
        <v>0</v>
      </c>
      <c r="AH1503" s="7">
        <v>0</v>
      </c>
      <c r="AI1503" s="7">
        <v>0</v>
      </c>
      <c r="AJ1503" s="7">
        <v>0</v>
      </c>
      <c r="AK1503" s="29">
        <v>0</v>
      </c>
      <c r="AL1503" s="7">
        <v>0</v>
      </c>
      <c r="AM1503" s="105">
        <v>0</v>
      </c>
      <c r="AN1503" s="7">
        <v>0</v>
      </c>
      <c r="AO1503" s="11">
        <v>0</v>
      </c>
      <c r="AP1503" s="105">
        <v>0</v>
      </c>
      <c r="AQ1503" s="11">
        <v>0</v>
      </c>
      <c r="AR1503" s="11">
        <v>0</v>
      </c>
      <c r="AS1503" s="11">
        <v>0</v>
      </c>
      <c r="AT1503" s="11">
        <v>0</v>
      </c>
      <c r="AU1503" s="11">
        <v>0</v>
      </c>
      <c r="AV1503" s="11">
        <v>0</v>
      </c>
      <c r="AW1503" s="11">
        <v>0</v>
      </c>
      <c r="AX1503" s="11">
        <v>0</v>
      </c>
      <c r="AZ1503" s="11">
        <v>0</v>
      </c>
      <c r="BA1503" s="11">
        <v>0</v>
      </c>
    </row>
    <row r="1504" spans="1:53" hidden="1" x14ac:dyDescent="0.25">
      <c r="A1504">
        <v>10</v>
      </c>
      <c r="B1504" t="str">
        <f t="shared" si="171"/>
        <v>FrCC-4920</v>
      </c>
      <c r="C1504" s="2" t="s">
        <v>320</v>
      </c>
      <c r="D1504" s="2" t="str">
        <f t="shared" si="175"/>
        <v>4</v>
      </c>
      <c r="E1504" s="2" t="str">
        <f t="shared" si="176"/>
        <v>49</v>
      </c>
      <c r="F1504" s="2" t="str">
        <f t="shared" si="177"/>
        <v>492</v>
      </c>
      <c r="G1504" s="1" t="s">
        <v>972</v>
      </c>
      <c r="H1504" s="7">
        <v>120365</v>
      </c>
      <c r="I1504" s="7"/>
      <c r="J1504" s="7">
        <v>122175.55140000001</v>
      </c>
      <c r="K1504" s="7">
        <v>122175.55140000001</v>
      </c>
      <c r="L1504" s="7">
        <v>120365</v>
      </c>
      <c r="M1504" s="7"/>
      <c r="N1504" s="7">
        <v>125912.966</v>
      </c>
      <c r="O1504" s="7">
        <v>125912.96677</v>
      </c>
      <c r="P1504" s="7">
        <v>119526</v>
      </c>
      <c r="Q1504" s="7"/>
      <c r="R1504" s="7">
        <v>124258.71141000002</v>
      </c>
      <c r="S1504" s="7">
        <v>124258.71141000002</v>
      </c>
      <c r="T1504" s="7">
        <v>117414</v>
      </c>
      <c r="U1504" s="7"/>
      <c r="V1504" s="7">
        <v>114950</v>
      </c>
      <c r="W1504" s="7">
        <v>114950</v>
      </c>
      <c r="X1504" s="7">
        <v>116666</v>
      </c>
      <c r="Y1504" s="7"/>
      <c r="Z1504" s="7">
        <v>115053</v>
      </c>
      <c r="AA1504" s="7">
        <v>115053</v>
      </c>
      <c r="AB1504" s="7">
        <v>0</v>
      </c>
      <c r="AC1504" s="7"/>
      <c r="AD1504" s="7">
        <v>0</v>
      </c>
      <c r="AE1504" s="7">
        <v>0</v>
      </c>
      <c r="AF1504" s="7">
        <v>0</v>
      </c>
      <c r="AG1504" s="29">
        <v>0</v>
      </c>
      <c r="AH1504" s="7">
        <v>0</v>
      </c>
      <c r="AI1504" s="7">
        <v>0</v>
      </c>
      <c r="AJ1504" s="7">
        <v>0</v>
      </c>
      <c r="AK1504" s="29">
        <v>0</v>
      </c>
      <c r="AL1504" s="7">
        <v>0</v>
      </c>
      <c r="AM1504" s="105">
        <v>0</v>
      </c>
      <c r="AN1504" s="7">
        <v>0</v>
      </c>
      <c r="AO1504" s="11">
        <v>0</v>
      </c>
      <c r="AP1504" s="105">
        <v>0</v>
      </c>
      <c r="AQ1504" s="11">
        <v>0</v>
      </c>
      <c r="AR1504" s="11">
        <v>0</v>
      </c>
      <c r="AS1504" s="11">
        <v>0</v>
      </c>
      <c r="AT1504" s="11">
        <v>0</v>
      </c>
      <c r="AU1504" s="11"/>
      <c r="AV1504" s="11">
        <v>0</v>
      </c>
      <c r="AW1504" s="11">
        <v>0</v>
      </c>
      <c r="AX1504" s="11"/>
      <c r="AZ1504" s="11"/>
      <c r="BA1504" s="11"/>
    </row>
    <row r="1505" spans="1:53" hidden="1" x14ac:dyDescent="0.25">
      <c r="A1505">
        <v>10</v>
      </c>
      <c r="B1505" t="str">
        <f t="shared" si="171"/>
        <v>FrCC-4924</v>
      </c>
      <c r="C1505" s="2" t="s">
        <v>320</v>
      </c>
      <c r="D1505" s="2" t="str">
        <f t="shared" si="175"/>
        <v>4</v>
      </c>
      <c r="E1505" s="2" t="str">
        <f t="shared" si="176"/>
        <v>49</v>
      </c>
      <c r="F1505" s="2" t="str">
        <f t="shared" si="177"/>
        <v>492</v>
      </c>
      <c r="G1505" s="1" t="s">
        <v>715</v>
      </c>
      <c r="H1505" s="7">
        <v>0</v>
      </c>
      <c r="I1505" s="7"/>
      <c r="J1505" s="7">
        <v>0</v>
      </c>
      <c r="K1505" s="7">
        <v>0</v>
      </c>
      <c r="L1505" s="7">
        <v>0</v>
      </c>
      <c r="M1505" s="7"/>
      <c r="N1505" s="7">
        <v>0</v>
      </c>
      <c r="O1505" s="7">
        <v>0</v>
      </c>
      <c r="P1505" s="7">
        <v>0</v>
      </c>
      <c r="Q1505" s="7"/>
      <c r="R1505" s="7">
        <v>0</v>
      </c>
      <c r="S1505" s="7">
        <v>0</v>
      </c>
      <c r="T1505" s="7">
        <v>0</v>
      </c>
      <c r="U1505" s="7"/>
      <c r="V1505" s="7">
        <v>0</v>
      </c>
      <c r="W1505" s="7">
        <v>0</v>
      </c>
      <c r="X1505" s="7">
        <v>0</v>
      </c>
      <c r="Y1505" s="7"/>
      <c r="Z1505" s="7">
        <v>0</v>
      </c>
      <c r="AA1505" s="7">
        <v>0</v>
      </c>
      <c r="AB1505" s="7">
        <v>114828</v>
      </c>
      <c r="AC1505" s="7"/>
      <c r="AD1505" s="7">
        <v>138122</v>
      </c>
      <c r="AE1505" s="7">
        <v>138122</v>
      </c>
      <c r="AF1505" s="7">
        <v>116247</v>
      </c>
      <c r="AG1505" s="29">
        <v>159476</v>
      </c>
      <c r="AH1505" s="7">
        <v>159601</v>
      </c>
      <c r="AI1505" s="7">
        <v>159601</v>
      </c>
      <c r="AJ1505" s="7">
        <v>129613</v>
      </c>
      <c r="AK1505" s="29">
        <v>152536</v>
      </c>
      <c r="AL1505" s="7">
        <v>159607</v>
      </c>
      <c r="AM1505" s="105">
        <v>159607</v>
      </c>
      <c r="AN1505" s="7">
        <v>147170</v>
      </c>
      <c r="AO1505" s="11">
        <v>149552</v>
      </c>
      <c r="AP1505" s="105">
        <v>149552</v>
      </c>
      <c r="AQ1505" s="11">
        <v>149552</v>
      </c>
      <c r="AR1505" s="11">
        <v>150384</v>
      </c>
      <c r="AS1505" s="11">
        <v>150412</v>
      </c>
      <c r="AT1505" s="11">
        <v>150937</v>
      </c>
      <c r="AU1505" s="11">
        <v>150254</v>
      </c>
      <c r="AV1505" s="11">
        <v>156161</v>
      </c>
      <c r="AW1505" s="11">
        <v>149416</v>
      </c>
      <c r="AX1505" s="11">
        <v>149416</v>
      </c>
      <c r="AZ1505" s="11">
        <v>156355</v>
      </c>
      <c r="BA1505" s="11">
        <v>149010</v>
      </c>
    </row>
    <row r="1506" spans="1:53" hidden="1" x14ac:dyDescent="0.25">
      <c r="A1506">
        <v>10</v>
      </c>
      <c r="B1506" t="str">
        <f t="shared" si="171"/>
        <v>FrCC-4925</v>
      </c>
      <c r="C1506" s="2" t="s">
        <v>320</v>
      </c>
      <c r="D1506" s="2" t="str">
        <f t="shared" si="175"/>
        <v>4</v>
      </c>
      <c r="E1506" s="2" t="str">
        <f t="shared" si="176"/>
        <v>49</v>
      </c>
      <c r="F1506" s="2" t="str">
        <f t="shared" si="177"/>
        <v>492</v>
      </c>
      <c r="G1506" s="1" t="s">
        <v>716</v>
      </c>
      <c r="H1506" s="7">
        <v>0</v>
      </c>
      <c r="I1506" s="7"/>
      <c r="J1506" s="7">
        <v>0</v>
      </c>
      <c r="K1506" s="7">
        <v>0</v>
      </c>
      <c r="L1506" s="7">
        <v>0</v>
      </c>
      <c r="M1506" s="7"/>
      <c r="N1506" s="7">
        <v>0</v>
      </c>
      <c r="O1506" s="7">
        <v>0</v>
      </c>
      <c r="P1506" s="7">
        <v>0</v>
      </c>
      <c r="Q1506" s="7"/>
      <c r="R1506" s="7">
        <v>0</v>
      </c>
      <c r="S1506" s="7">
        <v>0</v>
      </c>
      <c r="T1506" s="7">
        <v>0</v>
      </c>
      <c r="U1506" s="7"/>
      <c r="V1506" s="7">
        <v>0</v>
      </c>
      <c r="W1506" s="7">
        <v>0</v>
      </c>
      <c r="X1506" s="7">
        <v>0</v>
      </c>
      <c r="Y1506" s="7"/>
      <c r="Z1506" s="7">
        <v>0</v>
      </c>
      <c r="AA1506" s="7">
        <v>0</v>
      </c>
      <c r="AB1506" s="7">
        <v>0</v>
      </c>
      <c r="AC1506" s="7"/>
      <c r="AD1506" s="7">
        <v>0</v>
      </c>
      <c r="AE1506" s="7">
        <v>0</v>
      </c>
      <c r="AF1506" s="7">
        <v>0</v>
      </c>
      <c r="AG1506" s="29">
        <v>0</v>
      </c>
      <c r="AH1506" s="7">
        <v>0</v>
      </c>
      <c r="AI1506" s="7">
        <v>0</v>
      </c>
      <c r="AJ1506" s="7">
        <v>0</v>
      </c>
      <c r="AK1506" s="29">
        <v>0</v>
      </c>
      <c r="AL1506" s="7">
        <v>0</v>
      </c>
      <c r="AM1506" s="105">
        <v>0</v>
      </c>
      <c r="AN1506" s="7">
        <v>0</v>
      </c>
      <c r="AO1506" s="11">
        <v>0</v>
      </c>
      <c r="AP1506" s="105">
        <v>0</v>
      </c>
      <c r="AQ1506" s="11">
        <v>0</v>
      </c>
      <c r="AR1506" s="11">
        <v>0</v>
      </c>
      <c r="AS1506" s="11">
        <v>0</v>
      </c>
      <c r="AT1506" s="11">
        <v>0</v>
      </c>
      <c r="AU1506" s="11">
        <v>0</v>
      </c>
      <c r="AV1506" s="11">
        <v>0</v>
      </c>
      <c r="AW1506" s="11">
        <v>0</v>
      </c>
      <c r="AX1506" s="11">
        <v>0</v>
      </c>
      <c r="AZ1506" s="11">
        <v>0</v>
      </c>
      <c r="BA1506" s="11">
        <v>0</v>
      </c>
    </row>
    <row r="1507" spans="1:53" hidden="1" x14ac:dyDescent="0.25">
      <c r="A1507">
        <v>10</v>
      </c>
      <c r="B1507" t="str">
        <f t="shared" si="171"/>
        <v>FrCC-4926</v>
      </c>
      <c r="C1507" s="2" t="s">
        <v>320</v>
      </c>
      <c r="D1507" s="2" t="str">
        <f t="shared" si="175"/>
        <v>4</v>
      </c>
      <c r="E1507" s="2" t="str">
        <f t="shared" si="176"/>
        <v>49</v>
      </c>
      <c r="F1507" s="2" t="str">
        <f t="shared" si="177"/>
        <v>492</v>
      </c>
      <c r="G1507" s="1" t="s">
        <v>717</v>
      </c>
      <c r="H1507" s="7">
        <v>0</v>
      </c>
      <c r="I1507" s="7"/>
      <c r="J1507" s="7">
        <v>0</v>
      </c>
      <c r="K1507" s="7">
        <v>0</v>
      </c>
      <c r="L1507" s="7">
        <v>0</v>
      </c>
      <c r="M1507" s="7"/>
      <c r="N1507" s="7">
        <v>0</v>
      </c>
      <c r="O1507" s="7">
        <v>0</v>
      </c>
      <c r="P1507" s="7">
        <v>0</v>
      </c>
      <c r="Q1507" s="7"/>
      <c r="R1507" s="7">
        <v>0</v>
      </c>
      <c r="S1507" s="7">
        <v>0</v>
      </c>
      <c r="T1507" s="7">
        <v>0</v>
      </c>
      <c r="U1507" s="7"/>
      <c r="V1507" s="7">
        <v>0</v>
      </c>
      <c r="W1507" s="7">
        <v>0</v>
      </c>
      <c r="X1507" s="7">
        <v>0</v>
      </c>
      <c r="Y1507" s="7"/>
      <c r="Z1507" s="7">
        <v>0</v>
      </c>
      <c r="AA1507" s="7">
        <v>0</v>
      </c>
      <c r="AB1507" s="7">
        <v>0</v>
      </c>
      <c r="AC1507" s="7"/>
      <c r="AD1507" s="7">
        <v>0</v>
      </c>
      <c r="AE1507" s="7">
        <v>0</v>
      </c>
      <c r="AF1507" s="7">
        <v>0</v>
      </c>
      <c r="AG1507" s="29">
        <v>0</v>
      </c>
      <c r="AH1507" s="7">
        <v>0</v>
      </c>
      <c r="AI1507" s="7">
        <v>0</v>
      </c>
      <c r="AJ1507" s="7">
        <v>0</v>
      </c>
      <c r="AK1507" s="29">
        <v>0</v>
      </c>
      <c r="AL1507" s="7">
        <v>0</v>
      </c>
      <c r="AM1507" s="105">
        <v>0</v>
      </c>
      <c r="AN1507" s="7">
        <v>0</v>
      </c>
      <c r="AO1507" s="11">
        <v>0</v>
      </c>
      <c r="AP1507" s="105">
        <v>0</v>
      </c>
      <c r="AQ1507" s="11">
        <v>0</v>
      </c>
      <c r="AR1507" s="11">
        <v>0</v>
      </c>
      <c r="AS1507" s="11">
        <v>0</v>
      </c>
      <c r="AT1507" s="11">
        <v>0</v>
      </c>
      <c r="AU1507" s="11">
        <v>0</v>
      </c>
      <c r="AV1507" s="11">
        <v>0</v>
      </c>
      <c r="AW1507" s="11">
        <v>0</v>
      </c>
      <c r="AX1507" s="11">
        <v>0</v>
      </c>
      <c r="AZ1507" s="11">
        <v>0</v>
      </c>
      <c r="BA1507" s="11">
        <v>0</v>
      </c>
    </row>
    <row r="1508" spans="1:53" hidden="1" x14ac:dyDescent="0.25">
      <c r="A1508">
        <v>10</v>
      </c>
      <c r="B1508" t="str">
        <f t="shared" si="171"/>
        <v>FrCC-4930</v>
      </c>
      <c r="C1508" s="2" t="s">
        <v>320</v>
      </c>
      <c r="D1508" s="2" t="str">
        <f t="shared" si="175"/>
        <v>4</v>
      </c>
      <c r="E1508" s="2" t="str">
        <f t="shared" si="176"/>
        <v>49</v>
      </c>
      <c r="F1508" s="2" t="str">
        <f t="shared" si="177"/>
        <v>493</v>
      </c>
      <c r="G1508" s="1" t="s">
        <v>973</v>
      </c>
      <c r="H1508" s="7">
        <v>202108.43051000001</v>
      </c>
      <c r="I1508" s="7"/>
      <c r="J1508" s="7">
        <v>200455.46851000001</v>
      </c>
      <c r="K1508" s="7">
        <v>200455.46851000001</v>
      </c>
      <c r="L1508" s="7">
        <v>202108.43051000001</v>
      </c>
      <c r="M1508" s="7"/>
      <c r="N1508" s="7">
        <v>210868.75200000001</v>
      </c>
      <c r="O1508" s="7">
        <v>210752.75200000001</v>
      </c>
      <c r="P1508" s="7">
        <v>217111.45</v>
      </c>
      <c r="Q1508" s="7"/>
      <c r="R1508" s="7">
        <v>221595.0386</v>
      </c>
      <c r="S1508" s="7">
        <v>221595.0386</v>
      </c>
      <c r="T1508" s="7">
        <v>232479</v>
      </c>
      <c r="U1508" s="7"/>
      <c r="V1508" s="7">
        <v>231949</v>
      </c>
      <c r="W1508" s="7">
        <v>231949</v>
      </c>
      <c r="X1508" s="7">
        <v>231394</v>
      </c>
      <c r="Y1508" s="7"/>
      <c r="Z1508" s="7">
        <v>231938</v>
      </c>
      <c r="AA1508" s="7">
        <v>231938</v>
      </c>
      <c r="AB1508" s="7">
        <v>0</v>
      </c>
      <c r="AC1508" s="7"/>
      <c r="AD1508" s="7">
        <v>0</v>
      </c>
      <c r="AE1508" s="7">
        <v>0</v>
      </c>
      <c r="AF1508" s="7">
        <v>0</v>
      </c>
      <c r="AG1508" s="29">
        <v>0</v>
      </c>
      <c r="AH1508" s="7">
        <v>0</v>
      </c>
      <c r="AI1508" s="7">
        <v>0</v>
      </c>
      <c r="AJ1508" s="7">
        <v>0</v>
      </c>
      <c r="AK1508" s="29">
        <v>0</v>
      </c>
      <c r="AL1508" s="7">
        <v>0</v>
      </c>
      <c r="AM1508" s="105">
        <v>0</v>
      </c>
      <c r="AN1508" s="7">
        <v>0</v>
      </c>
      <c r="AO1508" s="11">
        <v>0</v>
      </c>
      <c r="AP1508" s="105">
        <v>0</v>
      </c>
      <c r="AQ1508" s="11">
        <v>0</v>
      </c>
      <c r="AR1508" s="11">
        <v>0</v>
      </c>
      <c r="AS1508" s="11">
        <v>0</v>
      </c>
      <c r="AT1508" s="11">
        <v>0</v>
      </c>
      <c r="AU1508" s="11"/>
      <c r="AV1508" s="11">
        <v>0</v>
      </c>
      <c r="AW1508" s="11">
        <v>0</v>
      </c>
      <c r="AX1508" s="11"/>
      <c r="AZ1508" s="11"/>
      <c r="BA1508" s="11"/>
    </row>
    <row r="1509" spans="1:53" hidden="1" x14ac:dyDescent="0.25">
      <c r="A1509">
        <v>10</v>
      </c>
      <c r="B1509" t="str">
        <f t="shared" si="171"/>
        <v>FrCC-4934</v>
      </c>
      <c r="C1509" s="2" t="s">
        <v>320</v>
      </c>
      <c r="D1509" s="2" t="str">
        <f t="shared" si="175"/>
        <v>4</v>
      </c>
      <c r="E1509" s="2" t="str">
        <f t="shared" si="176"/>
        <v>49</v>
      </c>
      <c r="F1509" s="2" t="str">
        <f t="shared" si="177"/>
        <v>493</v>
      </c>
      <c r="G1509" s="1" t="s">
        <v>718</v>
      </c>
      <c r="H1509" s="7">
        <v>0</v>
      </c>
      <c r="I1509" s="7"/>
      <c r="J1509" s="7">
        <v>0</v>
      </c>
      <c r="K1509" s="7">
        <v>0</v>
      </c>
      <c r="L1509" s="7">
        <v>0</v>
      </c>
      <c r="M1509" s="7"/>
      <c r="N1509" s="7">
        <v>0</v>
      </c>
      <c r="O1509" s="7">
        <v>0</v>
      </c>
      <c r="P1509" s="7">
        <v>0</v>
      </c>
      <c r="Q1509" s="7"/>
      <c r="R1509" s="7">
        <v>0</v>
      </c>
      <c r="S1509" s="7">
        <v>0</v>
      </c>
      <c r="T1509" s="7">
        <v>0</v>
      </c>
      <c r="U1509" s="7"/>
      <c r="V1509" s="7">
        <v>0</v>
      </c>
      <c r="W1509" s="7">
        <v>0</v>
      </c>
      <c r="X1509" s="7">
        <v>0</v>
      </c>
      <c r="Y1509" s="7"/>
      <c r="Z1509" s="7">
        <v>0</v>
      </c>
      <c r="AA1509" s="7">
        <v>0</v>
      </c>
      <c r="AB1509" s="7">
        <v>232088</v>
      </c>
      <c r="AC1509" s="7"/>
      <c r="AD1509" s="7">
        <v>0</v>
      </c>
      <c r="AE1509" s="7">
        <v>0</v>
      </c>
      <c r="AF1509" s="7">
        <v>150</v>
      </c>
      <c r="AG1509" s="29">
        <v>0</v>
      </c>
      <c r="AH1509" s="7">
        <v>0</v>
      </c>
      <c r="AI1509" s="7">
        <v>0</v>
      </c>
      <c r="AJ1509" s="7">
        <v>150</v>
      </c>
      <c r="AK1509" s="29">
        <v>0</v>
      </c>
      <c r="AL1509" s="7">
        <v>0</v>
      </c>
      <c r="AM1509" s="105">
        <v>0</v>
      </c>
      <c r="AN1509" s="7">
        <v>150</v>
      </c>
      <c r="AO1509" s="11">
        <v>0</v>
      </c>
      <c r="AP1509" s="105">
        <v>0</v>
      </c>
      <c r="AQ1509" s="11">
        <v>0</v>
      </c>
      <c r="AR1509" s="11">
        <v>0</v>
      </c>
      <c r="AS1509" s="11">
        <v>0</v>
      </c>
      <c r="AT1509" s="11">
        <v>0</v>
      </c>
      <c r="AU1509" s="11">
        <v>0</v>
      </c>
      <c r="AV1509" s="11">
        <v>0</v>
      </c>
      <c r="AW1509" s="11">
        <v>0</v>
      </c>
      <c r="AX1509" s="11">
        <v>0</v>
      </c>
      <c r="AZ1509" s="11">
        <v>0</v>
      </c>
      <c r="BA1509" s="11">
        <v>0</v>
      </c>
    </row>
    <row r="1510" spans="1:53" hidden="1" x14ac:dyDescent="0.25">
      <c r="A1510">
        <v>10</v>
      </c>
      <c r="B1510" t="str">
        <f t="shared" si="171"/>
        <v>FrCC-4935</v>
      </c>
      <c r="C1510" s="2" t="s">
        <v>320</v>
      </c>
      <c r="D1510" s="2" t="str">
        <f t="shared" si="175"/>
        <v>4</v>
      </c>
      <c r="E1510" s="2" t="str">
        <f t="shared" si="176"/>
        <v>49</v>
      </c>
      <c r="F1510" s="2" t="str">
        <f t="shared" si="177"/>
        <v>493</v>
      </c>
      <c r="G1510" s="1" t="s">
        <v>719</v>
      </c>
      <c r="H1510" s="7">
        <v>0</v>
      </c>
      <c r="I1510" s="7"/>
      <c r="J1510" s="7">
        <v>0</v>
      </c>
      <c r="K1510" s="7">
        <v>0</v>
      </c>
      <c r="L1510" s="7">
        <v>0</v>
      </c>
      <c r="M1510" s="7"/>
      <c r="N1510" s="7">
        <v>0</v>
      </c>
      <c r="O1510" s="7">
        <v>0</v>
      </c>
      <c r="P1510" s="7">
        <v>0</v>
      </c>
      <c r="Q1510" s="7"/>
      <c r="R1510" s="7">
        <v>0</v>
      </c>
      <c r="S1510" s="7">
        <v>0</v>
      </c>
      <c r="T1510" s="7">
        <v>0</v>
      </c>
      <c r="U1510" s="7"/>
      <c r="V1510" s="7">
        <v>0</v>
      </c>
      <c r="W1510" s="7">
        <v>0</v>
      </c>
      <c r="X1510" s="7">
        <v>0</v>
      </c>
      <c r="Y1510" s="7"/>
      <c r="Z1510" s="7">
        <v>0</v>
      </c>
      <c r="AA1510" s="7">
        <v>0</v>
      </c>
      <c r="AB1510" s="7">
        <v>0</v>
      </c>
      <c r="AC1510" s="7"/>
      <c r="AD1510" s="7">
        <v>230862</v>
      </c>
      <c r="AE1510" s="7">
        <v>230863</v>
      </c>
      <c r="AF1510" s="7">
        <v>239863</v>
      </c>
      <c r="AG1510" s="29">
        <v>239863</v>
      </c>
      <c r="AH1510" s="7">
        <v>239863</v>
      </c>
      <c r="AI1510" s="7">
        <v>239863</v>
      </c>
      <c r="AJ1510" s="7">
        <v>246763</v>
      </c>
      <c r="AK1510" s="29">
        <v>256999</v>
      </c>
      <c r="AL1510" s="7">
        <v>254058</v>
      </c>
      <c r="AM1510" s="105">
        <v>254058</v>
      </c>
      <c r="AN1510" s="7">
        <v>252303</v>
      </c>
      <c r="AO1510" s="11">
        <v>263136</v>
      </c>
      <c r="AP1510" s="105">
        <v>263136</v>
      </c>
      <c r="AQ1510" s="11">
        <v>262410</v>
      </c>
      <c r="AR1510" s="11">
        <v>256652</v>
      </c>
      <c r="AS1510" s="11">
        <v>269459</v>
      </c>
      <c r="AT1510" s="11">
        <v>269117</v>
      </c>
      <c r="AU1510" s="11">
        <v>269117</v>
      </c>
      <c r="AV1510" s="11">
        <v>275087</v>
      </c>
      <c r="AW1510" s="11">
        <v>314264</v>
      </c>
      <c r="AX1510" s="11">
        <v>314264</v>
      </c>
      <c r="AZ1510" s="11">
        <v>301402</v>
      </c>
      <c r="BA1510" s="11">
        <v>307512</v>
      </c>
    </row>
    <row r="1511" spans="1:53" hidden="1" x14ac:dyDescent="0.25">
      <c r="A1511">
        <v>10</v>
      </c>
      <c r="B1511" t="str">
        <f t="shared" si="171"/>
        <v>FrCC-4940</v>
      </c>
      <c r="C1511" s="2" t="s">
        <v>320</v>
      </c>
      <c r="D1511" s="2" t="str">
        <f t="shared" si="175"/>
        <v>4</v>
      </c>
      <c r="E1511" s="2" t="str">
        <f t="shared" si="176"/>
        <v>49</v>
      </c>
      <c r="F1511" s="2" t="str">
        <f t="shared" si="177"/>
        <v>494</v>
      </c>
      <c r="G1511" s="1" t="s">
        <v>720</v>
      </c>
      <c r="H1511" s="7">
        <v>0</v>
      </c>
      <c r="I1511" s="7"/>
      <c r="J1511" s="7">
        <v>0</v>
      </c>
      <c r="K1511" s="7">
        <v>0</v>
      </c>
      <c r="L1511" s="7">
        <v>0</v>
      </c>
      <c r="M1511" s="7"/>
      <c r="N1511" s="7">
        <v>0</v>
      </c>
      <c r="O1511" s="7">
        <v>0</v>
      </c>
      <c r="P1511" s="7">
        <v>0</v>
      </c>
      <c r="Q1511" s="7"/>
      <c r="R1511" s="7">
        <v>0</v>
      </c>
      <c r="S1511" s="7">
        <v>0</v>
      </c>
      <c r="T1511" s="7">
        <v>0</v>
      </c>
      <c r="U1511" s="7"/>
      <c r="V1511" s="7">
        <v>0</v>
      </c>
      <c r="W1511" s="7">
        <v>0</v>
      </c>
      <c r="X1511" s="7">
        <v>0</v>
      </c>
      <c r="Y1511" s="7"/>
      <c r="Z1511" s="7">
        <v>0</v>
      </c>
      <c r="AA1511" s="7">
        <v>0</v>
      </c>
      <c r="AB1511" s="7">
        <v>65588</v>
      </c>
      <c r="AC1511" s="7"/>
      <c r="AD1511" s="7">
        <v>64667</v>
      </c>
      <c r="AE1511" s="7">
        <v>64668</v>
      </c>
      <c r="AF1511" s="7">
        <v>66638</v>
      </c>
      <c r="AG1511" s="29">
        <v>64709</v>
      </c>
      <c r="AH1511" s="7">
        <v>64710</v>
      </c>
      <c r="AI1511" s="7">
        <v>64710</v>
      </c>
      <c r="AJ1511" s="7">
        <v>67313</v>
      </c>
      <c r="AK1511" s="29">
        <v>67470</v>
      </c>
      <c r="AL1511" s="7">
        <v>67470</v>
      </c>
      <c r="AM1511" s="105">
        <v>67470</v>
      </c>
      <c r="AN1511" s="7">
        <v>69424</v>
      </c>
      <c r="AO1511" s="11">
        <v>70292</v>
      </c>
      <c r="AP1511" s="105">
        <v>70292</v>
      </c>
      <c r="AQ1511" s="11">
        <v>70292</v>
      </c>
      <c r="AR1511" s="11">
        <v>72060</v>
      </c>
      <c r="AS1511" s="11">
        <v>71699</v>
      </c>
      <c r="AT1511" s="11">
        <v>71469</v>
      </c>
      <c r="AU1511" s="11">
        <v>71469</v>
      </c>
      <c r="AV1511" s="11">
        <v>73175</v>
      </c>
      <c r="AW1511" s="11">
        <v>64213</v>
      </c>
      <c r="AX1511" s="11">
        <v>64213</v>
      </c>
      <c r="AZ1511" s="11">
        <v>74282</v>
      </c>
      <c r="BA1511" s="11">
        <v>74332</v>
      </c>
    </row>
    <row r="1512" spans="1:53" hidden="1" x14ac:dyDescent="0.25">
      <c r="A1512">
        <v>10</v>
      </c>
      <c r="B1512" t="str">
        <f t="shared" si="171"/>
        <v>FrCC-4941</v>
      </c>
      <c r="C1512" s="2" t="s">
        <v>320</v>
      </c>
      <c r="D1512" s="2" t="str">
        <f t="shared" si="175"/>
        <v>4</v>
      </c>
      <c r="E1512" s="2" t="str">
        <f t="shared" si="176"/>
        <v>49</v>
      </c>
      <c r="F1512" s="2" t="str">
        <f t="shared" si="177"/>
        <v>494</v>
      </c>
      <c r="G1512" s="1" t="s">
        <v>974</v>
      </c>
      <c r="H1512" s="7">
        <v>25971</v>
      </c>
      <c r="I1512" s="7"/>
      <c r="J1512" s="7">
        <v>26447.53672</v>
      </c>
      <c r="K1512" s="7">
        <v>26447.53672</v>
      </c>
      <c r="L1512" s="7">
        <v>25971</v>
      </c>
      <c r="M1512" s="7"/>
      <c r="N1512" s="7">
        <v>28579.345000000001</v>
      </c>
      <c r="O1512" s="7">
        <v>28579.345649999999</v>
      </c>
      <c r="P1512" s="7">
        <v>37902</v>
      </c>
      <c r="Q1512" s="7"/>
      <c r="R1512" s="7">
        <v>34416.822420000004</v>
      </c>
      <c r="S1512" s="7">
        <v>34416.822420000004</v>
      </c>
      <c r="T1512" s="7">
        <v>46129</v>
      </c>
      <c r="U1512" s="7"/>
      <c r="V1512" s="7">
        <v>45534</v>
      </c>
      <c r="W1512" s="7">
        <v>45534</v>
      </c>
      <c r="X1512" s="7">
        <v>54756</v>
      </c>
      <c r="Y1512" s="7"/>
      <c r="Z1512" s="7">
        <v>54355</v>
      </c>
      <c r="AA1512" s="7">
        <v>54355</v>
      </c>
      <c r="AB1512" s="7">
        <v>0</v>
      </c>
      <c r="AC1512" s="7"/>
      <c r="AD1512" s="7">
        <v>0</v>
      </c>
      <c r="AE1512" s="7">
        <v>0</v>
      </c>
      <c r="AF1512" s="7">
        <v>0</v>
      </c>
      <c r="AG1512" s="29">
        <v>0</v>
      </c>
      <c r="AH1512" s="7">
        <v>0</v>
      </c>
      <c r="AI1512" s="7">
        <v>0</v>
      </c>
      <c r="AJ1512" s="7">
        <v>0</v>
      </c>
      <c r="AK1512" s="29">
        <v>0</v>
      </c>
      <c r="AL1512" s="7">
        <v>0</v>
      </c>
      <c r="AM1512" s="105">
        <v>0</v>
      </c>
      <c r="AN1512" s="7">
        <v>0</v>
      </c>
      <c r="AO1512" s="11">
        <v>0</v>
      </c>
      <c r="AP1512" s="105">
        <v>0</v>
      </c>
      <c r="AQ1512" s="11">
        <v>0</v>
      </c>
      <c r="AR1512" s="11">
        <v>0</v>
      </c>
      <c r="AS1512" s="11">
        <v>0</v>
      </c>
      <c r="AT1512" s="11">
        <v>0</v>
      </c>
      <c r="AU1512" s="11"/>
      <c r="AV1512" s="11">
        <v>0</v>
      </c>
      <c r="AW1512" s="11">
        <v>0</v>
      </c>
      <c r="AX1512" s="11"/>
      <c r="AZ1512" s="11"/>
      <c r="BA1512" s="11"/>
    </row>
    <row r="1513" spans="1:53" hidden="1" x14ac:dyDescent="0.25">
      <c r="A1513">
        <v>10</v>
      </c>
      <c r="B1513" t="str">
        <f t="shared" si="171"/>
        <v>FrCC-4942</v>
      </c>
      <c r="C1513" s="2" t="s">
        <v>320</v>
      </c>
      <c r="D1513" s="2" t="str">
        <f t="shared" si="175"/>
        <v>4</v>
      </c>
      <c r="E1513" s="2" t="str">
        <f t="shared" si="176"/>
        <v>49</v>
      </c>
      <c r="F1513" s="2" t="str">
        <f t="shared" si="177"/>
        <v>494</v>
      </c>
      <c r="G1513" s="1" t="s">
        <v>975</v>
      </c>
      <c r="H1513" s="7">
        <v>0</v>
      </c>
      <c r="I1513" s="7"/>
      <c r="J1513" s="7">
        <v>0</v>
      </c>
      <c r="K1513" s="7">
        <v>0</v>
      </c>
      <c r="L1513" s="7">
        <v>0</v>
      </c>
      <c r="M1513" s="7"/>
      <c r="N1513" s="7">
        <v>0</v>
      </c>
      <c r="O1513" s="7">
        <v>0</v>
      </c>
      <c r="P1513" s="7">
        <v>0</v>
      </c>
      <c r="Q1513" s="7"/>
      <c r="R1513" s="7">
        <v>0</v>
      </c>
      <c r="S1513" s="7">
        <v>0</v>
      </c>
      <c r="T1513" s="7">
        <v>0</v>
      </c>
      <c r="U1513" s="7"/>
      <c r="V1513" s="7">
        <v>0</v>
      </c>
      <c r="W1513" s="7">
        <v>0</v>
      </c>
      <c r="X1513" s="7">
        <v>0</v>
      </c>
      <c r="Y1513" s="7"/>
      <c r="Z1513" s="7">
        <v>0</v>
      </c>
      <c r="AA1513" s="7">
        <v>0</v>
      </c>
      <c r="AB1513" s="7">
        <v>0</v>
      </c>
      <c r="AC1513" s="7"/>
      <c r="AD1513" s="7">
        <v>0</v>
      </c>
      <c r="AE1513" s="7">
        <v>0</v>
      </c>
      <c r="AF1513" s="7">
        <v>0</v>
      </c>
      <c r="AG1513" s="29">
        <v>0</v>
      </c>
      <c r="AH1513" s="7">
        <v>0</v>
      </c>
      <c r="AI1513" s="7">
        <v>0</v>
      </c>
      <c r="AJ1513" s="7">
        <v>0</v>
      </c>
      <c r="AK1513" s="29">
        <v>0</v>
      </c>
      <c r="AL1513" s="7">
        <v>0</v>
      </c>
      <c r="AM1513" s="105">
        <v>0</v>
      </c>
      <c r="AN1513" s="7">
        <v>0</v>
      </c>
      <c r="AO1513" s="11">
        <v>0</v>
      </c>
      <c r="AP1513" s="105">
        <v>0</v>
      </c>
      <c r="AQ1513" s="11">
        <v>0</v>
      </c>
      <c r="AR1513" s="11">
        <v>0</v>
      </c>
      <c r="AS1513" s="11">
        <v>0</v>
      </c>
      <c r="AT1513" s="11">
        <v>0</v>
      </c>
      <c r="AU1513" s="11"/>
      <c r="AV1513" s="11">
        <v>0</v>
      </c>
      <c r="AW1513" s="11">
        <v>0</v>
      </c>
      <c r="AX1513" s="11"/>
      <c r="AZ1513" s="11"/>
      <c r="BA1513" s="11"/>
    </row>
    <row r="1514" spans="1:53" hidden="1" x14ac:dyDescent="0.25">
      <c r="A1514">
        <v>10</v>
      </c>
      <c r="B1514" t="str">
        <f t="shared" si="171"/>
        <v>FrCC-4943</v>
      </c>
      <c r="C1514" s="2" t="s">
        <v>320</v>
      </c>
      <c r="D1514" s="2" t="str">
        <f t="shared" si="175"/>
        <v>4</v>
      </c>
      <c r="E1514" s="2" t="str">
        <f t="shared" si="176"/>
        <v>49</v>
      </c>
      <c r="F1514" s="2" t="str">
        <f t="shared" si="177"/>
        <v>494</v>
      </c>
      <c r="G1514" s="1" t="s">
        <v>976</v>
      </c>
      <c r="H1514" s="7">
        <v>0</v>
      </c>
      <c r="I1514" s="7"/>
      <c r="J1514" s="7">
        <v>1653.45</v>
      </c>
      <c r="K1514" s="7">
        <v>1653.45</v>
      </c>
      <c r="L1514" s="7">
        <v>0</v>
      </c>
      <c r="M1514" s="7"/>
      <c r="N1514" s="7">
        <v>1653.45</v>
      </c>
      <c r="O1514" s="7">
        <v>1653.45</v>
      </c>
      <c r="P1514" s="7">
        <v>0</v>
      </c>
      <c r="Q1514" s="7"/>
      <c r="R1514" s="7">
        <v>1653.45</v>
      </c>
      <c r="S1514" s="7">
        <v>1653.45</v>
      </c>
      <c r="T1514" s="7">
        <v>1653.45</v>
      </c>
      <c r="U1514" s="7"/>
      <c r="V1514" s="7">
        <v>1240</v>
      </c>
      <c r="W1514" s="7">
        <v>1653</v>
      </c>
      <c r="X1514" s="7">
        <v>1653</v>
      </c>
      <c r="Y1514" s="7"/>
      <c r="Z1514" s="7">
        <v>1920</v>
      </c>
      <c r="AA1514" s="7">
        <v>1920</v>
      </c>
      <c r="AB1514" s="7">
        <v>0</v>
      </c>
      <c r="AC1514" s="7"/>
      <c r="AD1514" s="7">
        <v>0</v>
      </c>
      <c r="AE1514" s="7">
        <v>0</v>
      </c>
      <c r="AF1514" s="7">
        <v>0</v>
      </c>
      <c r="AG1514" s="29">
        <v>0</v>
      </c>
      <c r="AH1514" s="7">
        <v>0</v>
      </c>
      <c r="AI1514" s="7">
        <v>0</v>
      </c>
      <c r="AJ1514" s="7">
        <v>0</v>
      </c>
      <c r="AK1514" s="29">
        <v>0</v>
      </c>
      <c r="AL1514" s="7">
        <v>0</v>
      </c>
      <c r="AM1514" s="105">
        <v>0</v>
      </c>
      <c r="AN1514" s="7">
        <v>0</v>
      </c>
      <c r="AO1514" s="11">
        <v>0</v>
      </c>
      <c r="AP1514" s="105">
        <v>0</v>
      </c>
      <c r="AQ1514" s="11">
        <v>0</v>
      </c>
      <c r="AR1514" s="11">
        <v>0</v>
      </c>
      <c r="AS1514" s="11">
        <v>0</v>
      </c>
      <c r="AT1514" s="11">
        <v>0</v>
      </c>
      <c r="AU1514" s="11"/>
      <c r="AV1514" s="11">
        <v>0</v>
      </c>
      <c r="AW1514" s="11">
        <v>0</v>
      </c>
      <c r="AX1514" s="11"/>
      <c r="AZ1514" s="11"/>
      <c r="BA1514" s="11"/>
    </row>
    <row r="1515" spans="1:53" hidden="1" x14ac:dyDescent="0.25">
      <c r="A1515">
        <v>10</v>
      </c>
      <c r="B1515" t="str">
        <f t="shared" si="171"/>
        <v>FrCC-4950</v>
      </c>
      <c r="C1515" s="2" t="s">
        <v>320</v>
      </c>
      <c r="D1515" s="2" t="str">
        <f t="shared" si="175"/>
        <v>4</v>
      </c>
      <c r="E1515" s="2" t="str">
        <f t="shared" si="176"/>
        <v>49</v>
      </c>
      <c r="F1515" s="2" t="str">
        <f t="shared" si="177"/>
        <v>495</v>
      </c>
      <c r="G1515" s="1" t="s">
        <v>721</v>
      </c>
      <c r="H1515" s="7">
        <v>0</v>
      </c>
      <c r="I1515" s="7"/>
      <c r="J1515" s="7">
        <v>0</v>
      </c>
      <c r="K1515" s="7">
        <v>0</v>
      </c>
      <c r="L1515" s="7">
        <v>0</v>
      </c>
      <c r="M1515" s="7"/>
      <c r="N1515" s="7">
        <v>0</v>
      </c>
      <c r="O1515" s="7">
        <v>0</v>
      </c>
      <c r="P1515" s="7">
        <v>0</v>
      </c>
      <c r="Q1515" s="7"/>
      <c r="R1515" s="7">
        <v>0</v>
      </c>
      <c r="S1515" s="7">
        <v>0</v>
      </c>
      <c r="T1515" s="7">
        <v>0</v>
      </c>
      <c r="U1515" s="7"/>
      <c r="V1515" s="7">
        <v>0</v>
      </c>
      <c r="W1515" s="7">
        <v>0</v>
      </c>
      <c r="X1515" s="7">
        <v>0</v>
      </c>
      <c r="Y1515" s="7"/>
      <c r="Z1515" s="7">
        <v>0</v>
      </c>
      <c r="AA1515" s="7">
        <v>0</v>
      </c>
      <c r="AB1515" s="7">
        <v>0</v>
      </c>
      <c r="AC1515" s="7"/>
      <c r="AD1515" s="7">
        <v>0</v>
      </c>
      <c r="AE1515" s="7">
        <v>0</v>
      </c>
      <c r="AF1515" s="7">
        <v>0</v>
      </c>
      <c r="AG1515" s="29">
        <v>0</v>
      </c>
      <c r="AH1515" s="7">
        <v>0</v>
      </c>
      <c r="AI1515" s="7">
        <v>0</v>
      </c>
      <c r="AJ1515" s="7">
        <v>0</v>
      </c>
      <c r="AK1515" s="29">
        <v>0</v>
      </c>
      <c r="AL1515" s="7">
        <v>0</v>
      </c>
      <c r="AM1515" s="105">
        <v>0</v>
      </c>
      <c r="AN1515" s="7">
        <v>0</v>
      </c>
      <c r="AO1515" s="11">
        <v>0</v>
      </c>
      <c r="AP1515" s="105">
        <v>0</v>
      </c>
      <c r="AQ1515" s="11">
        <v>0</v>
      </c>
      <c r="AR1515" s="11">
        <v>0</v>
      </c>
      <c r="AS1515" s="11">
        <v>748</v>
      </c>
      <c r="AT1515" s="11">
        <v>1060</v>
      </c>
      <c r="AU1515" s="11">
        <v>1060</v>
      </c>
      <c r="AV1515" s="11">
        <v>0</v>
      </c>
      <c r="AW1515" s="11">
        <v>1028</v>
      </c>
      <c r="AX1515" s="11">
        <v>1028</v>
      </c>
      <c r="AZ1515" s="11">
        <v>1157</v>
      </c>
      <c r="BA1515" s="11">
        <v>1179</v>
      </c>
    </row>
    <row r="1516" spans="1:53" hidden="1" x14ac:dyDescent="0.25">
      <c r="A1516">
        <v>10</v>
      </c>
      <c r="B1516" t="str">
        <f t="shared" si="171"/>
        <v>FrCC-5610</v>
      </c>
      <c r="C1516" s="2" t="s">
        <v>320</v>
      </c>
      <c r="D1516" s="2" t="str">
        <f t="shared" si="175"/>
        <v>5</v>
      </c>
      <c r="E1516" s="2" t="str">
        <f t="shared" si="176"/>
        <v>56</v>
      </c>
      <c r="F1516" s="2" t="str">
        <f t="shared" si="177"/>
        <v>561</v>
      </c>
      <c r="G1516" s="1" t="s">
        <v>724</v>
      </c>
      <c r="H1516" s="7">
        <v>0</v>
      </c>
      <c r="I1516" s="7"/>
      <c r="J1516" s="7">
        <v>0</v>
      </c>
      <c r="K1516" s="7">
        <v>0</v>
      </c>
      <c r="L1516" s="7">
        <v>0</v>
      </c>
      <c r="M1516" s="7"/>
      <c r="N1516" s="7">
        <v>0</v>
      </c>
      <c r="O1516" s="7">
        <v>0</v>
      </c>
      <c r="P1516" s="7">
        <v>0</v>
      </c>
      <c r="Q1516" s="7"/>
      <c r="R1516" s="7">
        <v>0</v>
      </c>
      <c r="S1516" s="7">
        <v>0</v>
      </c>
      <c r="T1516" s="7">
        <v>0</v>
      </c>
      <c r="U1516" s="7"/>
      <c r="V1516" s="7">
        <v>0</v>
      </c>
      <c r="W1516" s="7">
        <v>0</v>
      </c>
      <c r="X1516" s="7">
        <v>0</v>
      </c>
      <c r="Y1516" s="7"/>
      <c r="Z1516" s="7">
        <v>0</v>
      </c>
      <c r="AA1516" s="7">
        <v>0</v>
      </c>
      <c r="AB1516" s="7">
        <v>0</v>
      </c>
      <c r="AC1516" s="7"/>
      <c r="AD1516" s="7">
        <v>0</v>
      </c>
      <c r="AE1516" s="7">
        <v>0</v>
      </c>
      <c r="AF1516" s="7">
        <v>0</v>
      </c>
      <c r="AG1516" s="29">
        <v>0</v>
      </c>
      <c r="AH1516" s="7">
        <v>0</v>
      </c>
      <c r="AI1516" s="7">
        <v>0</v>
      </c>
      <c r="AJ1516" s="7">
        <v>0</v>
      </c>
      <c r="AK1516" s="29">
        <v>0</v>
      </c>
      <c r="AL1516" s="7">
        <v>0</v>
      </c>
      <c r="AM1516" s="105">
        <v>0</v>
      </c>
      <c r="AN1516" s="7">
        <v>0</v>
      </c>
      <c r="AO1516" s="11">
        <v>0</v>
      </c>
      <c r="AP1516" s="105">
        <v>0</v>
      </c>
      <c r="AQ1516" s="11">
        <v>0</v>
      </c>
      <c r="AR1516" s="11">
        <v>0</v>
      </c>
      <c r="AS1516" s="11">
        <v>0</v>
      </c>
      <c r="AT1516" s="11">
        <v>0</v>
      </c>
      <c r="AU1516" s="11">
        <v>0</v>
      </c>
      <c r="AV1516" s="11">
        <v>0</v>
      </c>
      <c r="AW1516" s="11">
        <v>0</v>
      </c>
      <c r="AX1516" s="11">
        <v>0</v>
      </c>
      <c r="AZ1516" s="11">
        <v>0</v>
      </c>
      <c r="BA1516" s="11">
        <v>0</v>
      </c>
    </row>
    <row r="1517" spans="1:53" hidden="1" x14ac:dyDescent="0.25">
      <c r="A1517">
        <v>10</v>
      </c>
      <c r="B1517" t="str">
        <f t="shared" si="171"/>
        <v>FrCC-5620</v>
      </c>
      <c r="C1517" s="2" t="s">
        <v>320</v>
      </c>
      <c r="D1517" s="2" t="str">
        <f t="shared" si="175"/>
        <v>5</v>
      </c>
      <c r="E1517" s="2" t="str">
        <f t="shared" si="176"/>
        <v>56</v>
      </c>
      <c r="F1517" s="2" t="str">
        <f t="shared" si="177"/>
        <v>562</v>
      </c>
      <c r="G1517" s="1" t="s">
        <v>725</v>
      </c>
      <c r="H1517" s="7">
        <v>0</v>
      </c>
      <c r="I1517" s="7"/>
      <c r="J1517" s="7">
        <v>0</v>
      </c>
      <c r="K1517" s="7">
        <v>0</v>
      </c>
      <c r="L1517" s="7">
        <v>0</v>
      </c>
      <c r="M1517" s="7"/>
      <c r="N1517" s="7">
        <v>0</v>
      </c>
      <c r="O1517" s="7">
        <v>0</v>
      </c>
      <c r="P1517" s="7">
        <v>0</v>
      </c>
      <c r="Q1517" s="7"/>
      <c r="R1517" s="7">
        <v>0</v>
      </c>
      <c r="S1517" s="7">
        <v>0</v>
      </c>
      <c r="T1517" s="7">
        <v>0</v>
      </c>
      <c r="U1517" s="7"/>
      <c r="V1517" s="7">
        <v>0</v>
      </c>
      <c r="W1517" s="7">
        <v>0</v>
      </c>
      <c r="X1517" s="7">
        <v>0</v>
      </c>
      <c r="Y1517" s="7"/>
      <c r="Z1517" s="7">
        <v>0</v>
      </c>
      <c r="AA1517" s="7">
        <v>0</v>
      </c>
      <c r="AB1517" s="7">
        <v>0</v>
      </c>
      <c r="AC1517" s="7"/>
      <c r="AD1517" s="7">
        <v>0</v>
      </c>
      <c r="AE1517" s="7">
        <v>0</v>
      </c>
      <c r="AF1517" s="7">
        <v>0</v>
      </c>
      <c r="AG1517" s="29">
        <v>0</v>
      </c>
      <c r="AH1517" s="7">
        <v>0</v>
      </c>
      <c r="AI1517" s="7">
        <v>0</v>
      </c>
      <c r="AJ1517" s="7">
        <v>0</v>
      </c>
      <c r="AK1517" s="29">
        <v>0</v>
      </c>
      <c r="AL1517" s="7">
        <v>0</v>
      </c>
      <c r="AM1517" s="105">
        <v>0</v>
      </c>
      <c r="AN1517" s="7">
        <v>0</v>
      </c>
      <c r="AO1517" s="11">
        <v>0</v>
      </c>
      <c r="AP1517" s="105">
        <v>0</v>
      </c>
      <c r="AQ1517" s="11">
        <v>0</v>
      </c>
      <c r="AR1517" s="11">
        <v>0</v>
      </c>
      <c r="AS1517" s="11">
        <v>0</v>
      </c>
      <c r="AT1517" s="11">
        <v>0</v>
      </c>
      <c r="AU1517" s="11">
        <v>0</v>
      </c>
      <c r="AV1517" s="11">
        <v>0</v>
      </c>
      <c r="AW1517" s="11">
        <v>0</v>
      </c>
      <c r="AX1517" s="11">
        <v>0</v>
      </c>
      <c r="AZ1517" s="11">
        <v>0</v>
      </c>
      <c r="BA1517" s="11">
        <v>0</v>
      </c>
    </row>
    <row r="1518" spans="1:53" hidden="1" x14ac:dyDescent="0.25">
      <c r="A1518">
        <v>10</v>
      </c>
      <c r="B1518" t="str">
        <f t="shared" si="171"/>
        <v>FrCC-5630</v>
      </c>
      <c r="C1518" s="2" t="s">
        <v>320</v>
      </c>
      <c r="D1518" s="2" t="str">
        <f t="shared" si="175"/>
        <v>5</v>
      </c>
      <c r="E1518" s="2" t="str">
        <f t="shared" si="176"/>
        <v>56</v>
      </c>
      <c r="F1518" s="2" t="str">
        <f t="shared" si="177"/>
        <v>563</v>
      </c>
      <c r="G1518" s="1" t="s">
        <v>726</v>
      </c>
      <c r="H1518" s="7">
        <v>0</v>
      </c>
      <c r="I1518" s="7"/>
      <c r="J1518" s="7">
        <v>0</v>
      </c>
      <c r="K1518" s="7">
        <v>0</v>
      </c>
      <c r="L1518" s="7">
        <v>0</v>
      </c>
      <c r="M1518" s="7"/>
      <c r="N1518" s="7">
        <v>0</v>
      </c>
      <c r="O1518" s="7">
        <v>0</v>
      </c>
      <c r="P1518" s="7">
        <v>0</v>
      </c>
      <c r="Q1518" s="7"/>
      <c r="R1518" s="7">
        <v>0</v>
      </c>
      <c r="S1518" s="7">
        <v>0</v>
      </c>
      <c r="T1518" s="7">
        <v>0</v>
      </c>
      <c r="U1518" s="7"/>
      <c r="V1518" s="7">
        <v>0</v>
      </c>
      <c r="W1518" s="7">
        <v>0</v>
      </c>
      <c r="X1518" s="7">
        <v>0</v>
      </c>
      <c r="Y1518" s="7"/>
      <c r="Z1518" s="7">
        <v>0</v>
      </c>
      <c r="AA1518" s="7">
        <v>0</v>
      </c>
      <c r="AB1518" s="7">
        <v>0</v>
      </c>
      <c r="AC1518" s="7"/>
      <c r="AD1518" s="7">
        <v>0</v>
      </c>
      <c r="AE1518" s="7">
        <v>0</v>
      </c>
      <c r="AF1518" s="7">
        <v>0</v>
      </c>
      <c r="AG1518" s="29">
        <v>0</v>
      </c>
      <c r="AH1518" s="7">
        <v>0</v>
      </c>
      <c r="AI1518" s="7">
        <v>0</v>
      </c>
      <c r="AJ1518" s="7">
        <v>0</v>
      </c>
      <c r="AK1518" s="29">
        <v>0</v>
      </c>
      <c r="AL1518" s="7">
        <v>0</v>
      </c>
      <c r="AM1518" s="105">
        <v>0</v>
      </c>
      <c r="AN1518" s="7">
        <v>0</v>
      </c>
      <c r="AO1518" s="11">
        <v>0</v>
      </c>
      <c r="AP1518" s="105">
        <v>0</v>
      </c>
      <c r="AQ1518" s="11">
        <v>0</v>
      </c>
      <c r="AR1518" s="11">
        <v>0</v>
      </c>
      <c r="AS1518" s="11">
        <v>0</v>
      </c>
      <c r="AT1518" s="11">
        <v>0</v>
      </c>
      <c r="AU1518" s="11">
        <v>0</v>
      </c>
      <c r="AV1518" s="11">
        <v>0</v>
      </c>
      <c r="AW1518" s="11">
        <v>0</v>
      </c>
      <c r="AX1518" s="11">
        <v>0</v>
      </c>
      <c r="AZ1518" s="11">
        <v>0</v>
      </c>
      <c r="BA1518" s="11">
        <v>0</v>
      </c>
    </row>
    <row r="1519" spans="1:53" hidden="1" x14ac:dyDescent="0.25">
      <c r="A1519">
        <v>10</v>
      </c>
      <c r="B1519" t="str">
        <f t="shared" si="171"/>
        <v>FrCC-5640</v>
      </c>
      <c r="C1519" s="2" t="s">
        <v>320</v>
      </c>
      <c r="D1519" s="2" t="str">
        <f t="shared" si="175"/>
        <v>5</v>
      </c>
      <c r="E1519" s="2" t="str">
        <f t="shared" si="176"/>
        <v>56</v>
      </c>
      <c r="F1519" s="2" t="str">
        <f t="shared" si="177"/>
        <v>564</v>
      </c>
      <c r="G1519" s="1" t="s">
        <v>727</v>
      </c>
      <c r="H1519" s="7">
        <v>0</v>
      </c>
      <c r="I1519" s="7"/>
      <c r="J1519" s="7">
        <v>0</v>
      </c>
      <c r="K1519" s="7">
        <v>0</v>
      </c>
      <c r="L1519" s="7">
        <v>0</v>
      </c>
      <c r="M1519" s="7"/>
      <c r="N1519" s="7">
        <v>0</v>
      </c>
      <c r="O1519" s="7">
        <v>0</v>
      </c>
      <c r="P1519" s="7">
        <v>0</v>
      </c>
      <c r="Q1519" s="7"/>
      <c r="R1519" s="7">
        <v>0</v>
      </c>
      <c r="S1519" s="7">
        <v>0</v>
      </c>
      <c r="T1519" s="7">
        <v>0</v>
      </c>
      <c r="U1519" s="7"/>
      <c r="V1519" s="7">
        <v>0</v>
      </c>
      <c r="W1519" s="7">
        <v>0</v>
      </c>
      <c r="X1519" s="7">
        <v>0</v>
      </c>
      <c r="Y1519" s="7"/>
      <c r="Z1519" s="7">
        <v>0</v>
      </c>
      <c r="AA1519" s="7">
        <v>0</v>
      </c>
      <c r="AB1519" s="7">
        <v>0</v>
      </c>
      <c r="AC1519" s="7"/>
      <c r="AD1519" s="7">
        <v>0</v>
      </c>
      <c r="AE1519" s="7">
        <v>0</v>
      </c>
      <c r="AF1519" s="7">
        <v>0</v>
      </c>
      <c r="AG1519" s="29">
        <v>0</v>
      </c>
      <c r="AH1519" s="7">
        <v>0</v>
      </c>
      <c r="AI1519" s="7">
        <v>0</v>
      </c>
      <c r="AJ1519" s="7">
        <v>0</v>
      </c>
      <c r="AK1519" s="29">
        <v>0</v>
      </c>
      <c r="AL1519" s="7">
        <v>0</v>
      </c>
      <c r="AM1519" s="105">
        <v>0</v>
      </c>
      <c r="AN1519" s="7">
        <v>0</v>
      </c>
      <c r="AO1519" s="11">
        <v>0</v>
      </c>
      <c r="AP1519" s="105">
        <v>0</v>
      </c>
      <c r="AQ1519" s="11">
        <v>0</v>
      </c>
      <c r="AR1519" s="11">
        <v>0</v>
      </c>
      <c r="AS1519" s="11">
        <v>0</v>
      </c>
      <c r="AT1519" s="11">
        <v>0</v>
      </c>
      <c r="AU1519" s="11">
        <v>0</v>
      </c>
      <c r="AV1519" s="11">
        <v>0</v>
      </c>
      <c r="AW1519" s="11">
        <v>0</v>
      </c>
      <c r="AX1519" s="11">
        <v>0</v>
      </c>
      <c r="AZ1519" s="11">
        <v>0</v>
      </c>
      <c r="BA1519" s="11">
        <v>0</v>
      </c>
    </row>
    <row r="1520" spans="1:53" hidden="1" x14ac:dyDescent="0.25">
      <c r="A1520">
        <v>10</v>
      </c>
      <c r="B1520" t="str">
        <f t="shared" si="171"/>
        <v>FrCC-5650</v>
      </c>
      <c r="C1520" s="2" t="s">
        <v>320</v>
      </c>
      <c r="D1520" s="2" t="str">
        <f t="shared" si="175"/>
        <v>5</v>
      </c>
      <c r="E1520" s="2" t="str">
        <f t="shared" si="176"/>
        <v>56</v>
      </c>
      <c r="F1520" s="2" t="str">
        <f t="shared" si="177"/>
        <v>565</v>
      </c>
      <c r="G1520" s="1" t="s">
        <v>728</v>
      </c>
      <c r="H1520" s="7">
        <v>0</v>
      </c>
      <c r="I1520" s="7"/>
      <c r="J1520" s="7">
        <v>0</v>
      </c>
      <c r="K1520" s="7">
        <v>0</v>
      </c>
      <c r="L1520" s="7">
        <v>0</v>
      </c>
      <c r="M1520" s="7"/>
      <c r="N1520" s="7">
        <v>0</v>
      </c>
      <c r="O1520" s="7">
        <v>0</v>
      </c>
      <c r="P1520" s="7">
        <v>0</v>
      </c>
      <c r="Q1520" s="7"/>
      <c r="R1520" s="7">
        <v>0</v>
      </c>
      <c r="S1520" s="7">
        <v>0</v>
      </c>
      <c r="T1520" s="7">
        <v>0</v>
      </c>
      <c r="U1520" s="7"/>
      <c r="V1520" s="7">
        <v>0</v>
      </c>
      <c r="W1520" s="7">
        <v>0</v>
      </c>
      <c r="X1520" s="7">
        <v>0</v>
      </c>
      <c r="Y1520" s="7"/>
      <c r="Z1520" s="7">
        <v>0</v>
      </c>
      <c r="AA1520" s="7">
        <v>0</v>
      </c>
      <c r="AB1520" s="7">
        <v>0</v>
      </c>
      <c r="AC1520" s="7"/>
      <c r="AD1520" s="7">
        <v>0</v>
      </c>
      <c r="AE1520" s="7">
        <v>0</v>
      </c>
      <c r="AF1520" s="7">
        <v>0</v>
      </c>
      <c r="AG1520" s="29">
        <v>0</v>
      </c>
      <c r="AH1520" s="7">
        <v>0</v>
      </c>
      <c r="AI1520" s="7">
        <v>0</v>
      </c>
      <c r="AJ1520" s="7">
        <v>0</v>
      </c>
      <c r="AK1520" s="29">
        <v>0</v>
      </c>
      <c r="AL1520" s="7">
        <v>0</v>
      </c>
      <c r="AM1520" s="105">
        <v>0</v>
      </c>
      <c r="AN1520" s="7">
        <v>0</v>
      </c>
      <c r="AO1520" s="11">
        <v>0</v>
      </c>
      <c r="AP1520" s="105">
        <v>0</v>
      </c>
      <c r="AQ1520" s="11">
        <v>0</v>
      </c>
      <c r="AR1520" s="11">
        <v>0</v>
      </c>
      <c r="AS1520" s="11">
        <v>0</v>
      </c>
      <c r="AT1520" s="11">
        <v>0</v>
      </c>
      <c r="AU1520" s="11">
        <v>0</v>
      </c>
      <c r="AV1520" s="11">
        <v>0</v>
      </c>
      <c r="AW1520" s="11">
        <v>0</v>
      </c>
      <c r="AX1520" s="11">
        <v>0</v>
      </c>
      <c r="AZ1520" s="11">
        <v>0</v>
      </c>
      <c r="BA1520" s="11">
        <v>0</v>
      </c>
    </row>
    <row r="1521" spans="1:53" hidden="1" x14ac:dyDescent="0.25">
      <c r="A1521">
        <v>10</v>
      </c>
      <c r="B1521" t="str">
        <f t="shared" si="171"/>
        <v>FrCC-5710</v>
      </c>
      <c r="C1521" s="2" t="s">
        <v>320</v>
      </c>
      <c r="D1521" s="2" t="str">
        <f t="shared" si="175"/>
        <v>5</v>
      </c>
      <c r="E1521" s="2" t="str">
        <f t="shared" si="176"/>
        <v>57</v>
      </c>
      <c r="F1521" s="2" t="str">
        <f t="shared" si="177"/>
        <v>571</v>
      </c>
      <c r="G1521" s="1" t="s">
        <v>978</v>
      </c>
      <c r="H1521" s="7">
        <v>0</v>
      </c>
      <c r="I1521" s="7"/>
      <c r="J1521" s="7">
        <v>0</v>
      </c>
      <c r="K1521" s="7">
        <v>0</v>
      </c>
      <c r="L1521" s="7">
        <v>0</v>
      </c>
      <c r="M1521" s="7"/>
      <c r="N1521" s="7">
        <v>0</v>
      </c>
      <c r="O1521" s="7">
        <v>0</v>
      </c>
      <c r="P1521" s="7">
        <v>0</v>
      </c>
      <c r="Q1521" s="7"/>
      <c r="R1521" s="7">
        <v>0</v>
      </c>
      <c r="S1521" s="7">
        <v>0</v>
      </c>
      <c r="T1521" s="7">
        <v>0</v>
      </c>
      <c r="U1521" s="7"/>
      <c r="V1521" s="7">
        <v>0</v>
      </c>
      <c r="W1521" s="7">
        <v>0</v>
      </c>
      <c r="X1521" s="7">
        <v>0</v>
      </c>
      <c r="Y1521" s="7"/>
      <c r="Z1521" s="7">
        <v>0</v>
      </c>
      <c r="AA1521" s="7">
        <v>0</v>
      </c>
      <c r="AB1521" s="7">
        <v>0</v>
      </c>
      <c r="AC1521" s="7"/>
      <c r="AD1521" s="7">
        <v>0</v>
      </c>
      <c r="AE1521" s="7">
        <v>0</v>
      </c>
      <c r="AF1521" s="7">
        <v>0</v>
      </c>
      <c r="AG1521" s="29">
        <v>0</v>
      </c>
      <c r="AH1521" s="7">
        <v>0</v>
      </c>
      <c r="AI1521" s="7">
        <v>0</v>
      </c>
      <c r="AJ1521" s="7">
        <v>0</v>
      </c>
      <c r="AK1521" s="29">
        <v>0</v>
      </c>
      <c r="AL1521" s="7">
        <v>0</v>
      </c>
      <c r="AM1521" s="105">
        <v>0</v>
      </c>
      <c r="AN1521" s="7">
        <v>0</v>
      </c>
      <c r="AO1521" s="11">
        <v>0</v>
      </c>
      <c r="AP1521" s="105">
        <v>0</v>
      </c>
      <c r="AQ1521" s="11">
        <v>0</v>
      </c>
      <c r="AR1521" s="11">
        <v>0</v>
      </c>
      <c r="AS1521" s="11">
        <v>0</v>
      </c>
      <c r="AT1521" s="11">
        <v>0</v>
      </c>
      <c r="AU1521" s="11"/>
      <c r="AV1521" s="11">
        <v>0</v>
      </c>
      <c r="AW1521" s="11">
        <v>0</v>
      </c>
      <c r="AX1521" s="11"/>
      <c r="AZ1521" s="11"/>
      <c r="BA1521" s="11"/>
    </row>
    <row r="1522" spans="1:53" hidden="1" x14ac:dyDescent="0.25">
      <c r="A1522">
        <v>10</v>
      </c>
      <c r="B1522" t="str">
        <f t="shared" si="171"/>
        <v>FrCC-5720</v>
      </c>
      <c r="C1522" s="2" t="s">
        <v>320</v>
      </c>
      <c r="D1522" s="2" t="str">
        <f t="shared" si="175"/>
        <v>5</v>
      </c>
      <c r="E1522" s="2" t="str">
        <f t="shared" si="176"/>
        <v>57</v>
      </c>
      <c r="F1522" s="2" t="str">
        <f t="shared" si="177"/>
        <v>572</v>
      </c>
      <c r="G1522" s="1" t="s">
        <v>730</v>
      </c>
      <c r="H1522" s="7">
        <v>0</v>
      </c>
      <c r="I1522" s="7"/>
      <c r="J1522" s="7">
        <v>0</v>
      </c>
      <c r="K1522" s="7">
        <v>0</v>
      </c>
      <c r="L1522" s="7">
        <v>0</v>
      </c>
      <c r="M1522" s="7"/>
      <c r="N1522" s="7">
        <v>0</v>
      </c>
      <c r="O1522" s="7">
        <v>0</v>
      </c>
      <c r="P1522" s="7">
        <v>0</v>
      </c>
      <c r="Q1522" s="7"/>
      <c r="R1522" s="7">
        <v>0</v>
      </c>
      <c r="S1522" s="7">
        <v>0</v>
      </c>
      <c r="T1522" s="7">
        <v>0</v>
      </c>
      <c r="U1522" s="7"/>
      <c r="V1522" s="7">
        <v>0</v>
      </c>
      <c r="W1522" s="7">
        <v>0</v>
      </c>
      <c r="X1522" s="7">
        <v>0</v>
      </c>
      <c r="Y1522" s="7"/>
      <c r="Z1522" s="7">
        <v>0</v>
      </c>
      <c r="AA1522" s="7">
        <v>0</v>
      </c>
      <c r="AB1522" s="7">
        <v>0</v>
      </c>
      <c r="AC1522" s="7"/>
      <c r="AD1522" s="7">
        <v>0</v>
      </c>
      <c r="AE1522" s="7">
        <v>0</v>
      </c>
      <c r="AF1522" s="7">
        <v>0</v>
      </c>
      <c r="AG1522" s="29">
        <v>0</v>
      </c>
      <c r="AH1522" s="7">
        <v>0</v>
      </c>
      <c r="AI1522" s="7">
        <v>0</v>
      </c>
      <c r="AJ1522" s="7">
        <v>0</v>
      </c>
      <c r="AK1522" s="29">
        <v>0</v>
      </c>
      <c r="AL1522" s="7">
        <v>0</v>
      </c>
      <c r="AM1522" s="105">
        <v>0</v>
      </c>
      <c r="AN1522" s="7">
        <v>0</v>
      </c>
      <c r="AO1522" s="11">
        <v>0</v>
      </c>
      <c r="AP1522" s="105">
        <v>0</v>
      </c>
      <c r="AQ1522" s="11">
        <v>0</v>
      </c>
      <c r="AR1522" s="11">
        <v>0</v>
      </c>
      <c r="AS1522" s="11">
        <v>0</v>
      </c>
      <c r="AT1522" s="11">
        <v>0</v>
      </c>
      <c r="AU1522" s="11">
        <v>0</v>
      </c>
      <c r="AV1522" s="11">
        <v>0</v>
      </c>
      <c r="AW1522" s="11">
        <v>0</v>
      </c>
      <c r="AX1522" s="11">
        <v>0</v>
      </c>
      <c r="AZ1522" s="11">
        <v>0</v>
      </c>
      <c r="BA1522" s="11">
        <v>0</v>
      </c>
    </row>
    <row r="1523" spans="1:53" hidden="1" x14ac:dyDescent="0.25">
      <c r="A1523">
        <v>10</v>
      </c>
      <c r="B1523" t="str">
        <f t="shared" si="171"/>
        <v>FrCC-5730</v>
      </c>
      <c r="C1523" s="2" t="s">
        <v>320</v>
      </c>
      <c r="D1523" s="2" t="str">
        <f t="shared" si="175"/>
        <v>5</v>
      </c>
      <c r="E1523" s="2" t="str">
        <f t="shared" si="176"/>
        <v>57</v>
      </c>
      <c r="F1523" s="2" t="str">
        <f t="shared" si="177"/>
        <v>573</v>
      </c>
      <c r="G1523" s="1" t="s">
        <v>731</v>
      </c>
      <c r="H1523" s="7">
        <v>0</v>
      </c>
      <c r="I1523" s="7"/>
      <c r="J1523" s="7">
        <v>0</v>
      </c>
      <c r="K1523" s="7">
        <v>0</v>
      </c>
      <c r="L1523" s="7">
        <v>0</v>
      </c>
      <c r="M1523" s="7"/>
      <c r="N1523" s="7">
        <v>0</v>
      </c>
      <c r="O1523" s="7">
        <v>0</v>
      </c>
      <c r="P1523" s="7">
        <v>0</v>
      </c>
      <c r="Q1523" s="7"/>
      <c r="R1523" s="7">
        <v>0</v>
      </c>
      <c r="S1523" s="7">
        <v>0</v>
      </c>
      <c r="T1523" s="7">
        <v>0</v>
      </c>
      <c r="U1523" s="7"/>
      <c r="V1523" s="7">
        <v>0</v>
      </c>
      <c r="W1523" s="7">
        <v>0</v>
      </c>
      <c r="X1523" s="7">
        <v>0</v>
      </c>
      <c r="Y1523" s="7"/>
      <c r="Z1523" s="7">
        <v>0</v>
      </c>
      <c r="AA1523" s="7">
        <v>0</v>
      </c>
      <c r="AB1523" s="7">
        <v>0</v>
      </c>
      <c r="AC1523" s="7"/>
      <c r="AD1523" s="7">
        <v>0</v>
      </c>
      <c r="AE1523" s="7">
        <v>0</v>
      </c>
      <c r="AF1523" s="7">
        <v>0</v>
      </c>
      <c r="AG1523" s="29">
        <v>0</v>
      </c>
      <c r="AH1523" s="7">
        <v>0</v>
      </c>
      <c r="AI1523" s="7">
        <v>0</v>
      </c>
      <c r="AJ1523" s="7">
        <v>0</v>
      </c>
      <c r="AK1523" s="29">
        <v>0</v>
      </c>
      <c r="AL1523" s="7">
        <v>0</v>
      </c>
      <c r="AM1523" s="105">
        <v>0</v>
      </c>
      <c r="AN1523" s="7">
        <v>0</v>
      </c>
      <c r="AO1523" s="11">
        <v>0</v>
      </c>
      <c r="AP1523" s="105">
        <v>0</v>
      </c>
      <c r="AQ1523" s="11">
        <v>0</v>
      </c>
      <c r="AR1523" s="11">
        <v>0</v>
      </c>
      <c r="AS1523" s="11">
        <v>0</v>
      </c>
      <c r="AT1523" s="11">
        <v>0</v>
      </c>
      <c r="AU1523" s="11">
        <v>0</v>
      </c>
      <c r="AV1523" s="11">
        <v>0</v>
      </c>
      <c r="AW1523" s="11">
        <v>0</v>
      </c>
      <c r="AX1523" s="11">
        <v>0</v>
      </c>
      <c r="AZ1523" s="11">
        <v>0</v>
      </c>
      <c r="BA1523" s="11">
        <v>0</v>
      </c>
    </row>
    <row r="1524" spans="1:53" hidden="1" x14ac:dyDescent="0.25">
      <c r="A1524">
        <v>10</v>
      </c>
      <c r="B1524" t="str">
        <f t="shared" si="171"/>
        <v>FrCC-5740</v>
      </c>
      <c r="C1524" s="2" t="s">
        <v>320</v>
      </c>
      <c r="D1524" s="2" t="str">
        <f t="shared" si="175"/>
        <v>5</v>
      </c>
      <c r="E1524" s="2" t="str">
        <f t="shared" si="176"/>
        <v>57</v>
      </c>
      <c r="F1524" s="2" t="str">
        <f t="shared" si="177"/>
        <v>574</v>
      </c>
      <c r="G1524" s="1" t="s">
        <v>732</v>
      </c>
      <c r="H1524" s="7">
        <v>0</v>
      </c>
      <c r="I1524" s="7"/>
      <c r="J1524" s="7">
        <v>0</v>
      </c>
      <c r="K1524" s="7">
        <v>0</v>
      </c>
      <c r="L1524" s="7">
        <v>0</v>
      </c>
      <c r="M1524" s="7"/>
      <c r="N1524" s="7">
        <v>0</v>
      </c>
      <c r="O1524" s="7">
        <v>0</v>
      </c>
      <c r="P1524" s="7">
        <v>0</v>
      </c>
      <c r="Q1524" s="7"/>
      <c r="R1524" s="7">
        <v>0</v>
      </c>
      <c r="S1524" s="7">
        <v>0</v>
      </c>
      <c r="T1524" s="7">
        <v>0</v>
      </c>
      <c r="U1524" s="7"/>
      <c r="V1524" s="7">
        <v>0</v>
      </c>
      <c r="W1524" s="7">
        <v>0</v>
      </c>
      <c r="X1524" s="7">
        <v>0</v>
      </c>
      <c r="Y1524" s="7"/>
      <c r="Z1524" s="7">
        <v>0</v>
      </c>
      <c r="AA1524" s="7">
        <v>0</v>
      </c>
      <c r="AB1524" s="7">
        <v>0</v>
      </c>
      <c r="AC1524" s="7"/>
      <c r="AD1524" s="7">
        <v>0</v>
      </c>
      <c r="AE1524" s="7">
        <v>0</v>
      </c>
      <c r="AF1524" s="7">
        <v>0</v>
      </c>
      <c r="AG1524" s="29">
        <v>0</v>
      </c>
      <c r="AH1524" s="7">
        <v>0</v>
      </c>
      <c r="AI1524" s="7">
        <v>0</v>
      </c>
      <c r="AJ1524" s="7">
        <v>0</v>
      </c>
      <c r="AK1524" s="29">
        <v>0</v>
      </c>
      <c r="AL1524" s="7">
        <v>0</v>
      </c>
      <c r="AM1524" s="105">
        <v>0</v>
      </c>
      <c r="AN1524" s="7">
        <v>0</v>
      </c>
      <c r="AO1524" s="11">
        <v>0</v>
      </c>
      <c r="AP1524" s="105">
        <v>0</v>
      </c>
      <c r="AQ1524" s="11">
        <v>0</v>
      </c>
      <c r="AR1524" s="11">
        <v>0</v>
      </c>
      <c r="AS1524" s="11">
        <v>0</v>
      </c>
      <c r="AT1524" s="11">
        <v>0</v>
      </c>
      <c r="AU1524" s="11">
        <v>0</v>
      </c>
      <c r="AV1524" s="11">
        <v>0</v>
      </c>
      <c r="AW1524" s="11">
        <v>0</v>
      </c>
      <c r="AX1524" s="11">
        <v>0</v>
      </c>
      <c r="AZ1524" s="11">
        <v>0</v>
      </c>
      <c r="BA1524" s="11">
        <v>0</v>
      </c>
    </row>
    <row r="1525" spans="1:53" hidden="1" x14ac:dyDescent="0.25">
      <c r="A1525">
        <v>10</v>
      </c>
      <c r="B1525" t="str">
        <f t="shared" si="171"/>
        <v>FrCC-5810</v>
      </c>
      <c r="C1525" s="2" t="s">
        <v>320</v>
      </c>
      <c r="D1525" s="2" t="str">
        <f t="shared" si="175"/>
        <v>5</v>
      </c>
      <c r="E1525" s="2" t="str">
        <f t="shared" si="176"/>
        <v>58</v>
      </c>
      <c r="F1525" s="2" t="str">
        <f t="shared" si="177"/>
        <v>581</v>
      </c>
      <c r="G1525" s="1" t="s">
        <v>734</v>
      </c>
      <c r="H1525" s="7">
        <v>0</v>
      </c>
      <c r="I1525" s="7"/>
      <c r="J1525" s="7">
        <v>0</v>
      </c>
      <c r="K1525" s="7">
        <v>0</v>
      </c>
      <c r="L1525" s="7">
        <v>0</v>
      </c>
      <c r="M1525" s="7"/>
      <c r="N1525" s="7">
        <v>0</v>
      </c>
      <c r="O1525" s="7">
        <v>0</v>
      </c>
      <c r="P1525" s="7">
        <v>0</v>
      </c>
      <c r="Q1525" s="7"/>
      <c r="R1525" s="7">
        <v>0</v>
      </c>
      <c r="S1525" s="7">
        <v>0</v>
      </c>
      <c r="T1525" s="7">
        <v>0</v>
      </c>
      <c r="U1525" s="7"/>
      <c r="V1525" s="7">
        <v>0</v>
      </c>
      <c r="W1525" s="7">
        <v>0</v>
      </c>
      <c r="X1525" s="7">
        <v>0</v>
      </c>
      <c r="Y1525" s="7"/>
      <c r="Z1525" s="7">
        <v>0</v>
      </c>
      <c r="AA1525" s="7">
        <v>0</v>
      </c>
      <c r="AB1525" s="7">
        <v>0</v>
      </c>
      <c r="AC1525" s="7"/>
      <c r="AD1525" s="7">
        <v>0</v>
      </c>
      <c r="AE1525" s="7">
        <v>0</v>
      </c>
      <c r="AF1525" s="7">
        <v>0</v>
      </c>
      <c r="AG1525" s="29">
        <v>0</v>
      </c>
      <c r="AH1525" s="7">
        <v>0</v>
      </c>
      <c r="AI1525" s="7">
        <v>0</v>
      </c>
      <c r="AJ1525" s="7">
        <v>0</v>
      </c>
      <c r="AK1525" s="29">
        <v>0</v>
      </c>
      <c r="AL1525" s="7">
        <v>0</v>
      </c>
      <c r="AM1525" s="105">
        <v>0</v>
      </c>
      <c r="AN1525" s="7">
        <v>0</v>
      </c>
      <c r="AO1525" s="11">
        <v>0</v>
      </c>
      <c r="AP1525" s="105">
        <v>0</v>
      </c>
      <c r="AQ1525" s="11">
        <v>0</v>
      </c>
      <c r="AR1525" s="11">
        <v>0</v>
      </c>
      <c r="AS1525" s="11">
        <v>0</v>
      </c>
      <c r="AT1525" s="11">
        <v>0</v>
      </c>
      <c r="AU1525" s="11">
        <v>0</v>
      </c>
      <c r="AV1525" s="11">
        <v>0</v>
      </c>
      <c r="AW1525" s="11">
        <v>0</v>
      </c>
      <c r="AX1525" s="11">
        <v>0</v>
      </c>
      <c r="AZ1525" s="11">
        <v>0</v>
      </c>
      <c r="BA1525" s="11">
        <v>0</v>
      </c>
    </row>
    <row r="1526" spans="1:53" hidden="1" x14ac:dyDescent="0.25">
      <c r="A1526">
        <v>10</v>
      </c>
      <c r="B1526" t="str">
        <f t="shared" si="171"/>
        <v>FrCC-5820</v>
      </c>
      <c r="C1526" s="2" t="s">
        <v>320</v>
      </c>
      <c r="D1526" s="2" t="str">
        <f t="shared" si="175"/>
        <v>5</v>
      </c>
      <c r="E1526" s="2" t="str">
        <f t="shared" si="176"/>
        <v>58</v>
      </c>
      <c r="F1526" s="2" t="str">
        <f t="shared" si="177"/>
        <v>582</v>
      </c>
      <c r="G1526" s="1" t="s">
        <v>735</v>
      </c>
      <c r="H1526" s="7">
        <v>0</v>
      </c>
      <c r="I1526" s="7"/>
      <c r="J1526" s="7">
        <v>0</v>
      </c>
      <c r="K1526" s="7">
        <v>0</v>
      </c>
      <c r="L1526" s="7">
        <v>0</v>
      </c>
      <c r="M1526" s="7"/>
      <c r="N1526" s="7">
        <v>0</v>
      </c>
      <c r="O1526" s="7">
        <v>0</v>
      </c>
      <c r="P1526" s="7">
        <v>0</v>
      </c>
      <c r="Q1526" s="7"/>
      <c r="R1526" s="7">
        <v>0</v>
      </c>
      <c r="S1526" s="7">
        <v>0</v>
      </c>
      <c r="T1526" s="7">
        <v>0</v>
      </c>
      <c r="U1526" s="7"/>
      <c r="V1526" s="7">
        <v>0</v>
      </c>
      <c r="W1526" s="7">
        <v>0</v>
      </c>
      <c r="X1526" s="7">
        <v>0</v>
      </c>
      <c r="Y1526" s="7"/>
      <c r="Z1526" s="7">
        <v>0</v>
      </c>
      <c r="AA1526" s="7">
        <v>0</v>
      </c>
      <c r="AB1526" s="7">
        <v>0</v>
      </c>
      <c r="AC1526" s="7"/>
      <c r="AD1526" s="7">
        <v>0</v>
      </c>
      <c r="AE1526" s="7">
        <v>0</v>
      </c>
      <c r="AF1526" s="7">
        <v>0</v>
      </c>
      <c r="AG1526" s="29">
        <v>0</v>
      </c>
      <c r="AH1526" s="7">
        <v>0</v>
      </c>
      <c r="AI1526" s="7">
        <v>0</v>
      </c>
      <c r="AJ1526" s="7">
        <v>0</v>
      </c>
      <c r="AK1526" s="29">
        <v>0</v>
      </c>
      <c r="AL1526" s="7">
        <v>0</v>
      </c>
      <c r="AM1526" s="105">
        <v>0</v>
      </c>
      <c r="AN1526" s="7">
        <v>0</v>
      </c>
      <c r="AO1526" s="11">
        <v>0</v>
      </c>
      <c r="AP1526" s="105">
        <v>0</v>
      </c>
      <c r="AQ1526" s="11">
        <v>0</v>
      </c>
      <c r="AR1526" s="11">
        <v>0</v>
      </c>
      <c r="AS1526" s="11">
        <v>0</v>
      </c>
      <c r="AT1526" s="11">
        <v>0</v>
      </c>
      <c r="AU1526" s="11">
        <v>0</v>
      </c>
      <c r="AV1526" s="11">
        <v>0</v>
      </c>
      <c r="AW1526" s="11">
        <v>0</v>
      </c>
      <c r="AX1526" s="11">
        <v>0</v>
      </c>
      <c r="AZ1526" s="11">
        <v>0</v>
      </c>
      <c r="BA1526" s="11">
        <v>0</v>
      </c>
    </row>
    <row r="1527" spans="1:53" hidden="1" x14ac:dyDescent="0.25">
      <c r="A1527">
        <v>10</v>
      </c>
      <c r="B1527" t="str">
        <f t="shared" si="171"/>
        <v>FrCC-5911</v>
      </c>
      <c r="C1527" s="2" t="s">
        <v>320</v>
      </c>
      <c r="D1527" s="2" t="str">
        <f t="shared" si="175"/>
        <v>5</v>
      </c>
      <c r="E1527" s="2" t="str">
        <f t="shared" si="176"/>
        <v>59</v>
      </c>
      <c r="F1527" s="2" t="str">
        <f t="shared" si="177"/>
        <v>591</v>
      </c>
      <c r="G1527" s="1" t="s">
        <v>737</v>
      </c>
      <c r="H1527" s="7">
        <v>0</v>
      </c>
      <c r="I1527" s="7"/>
      <c r="J1527" s="7">
        <v>0</v>
      </c>
      <c r="K1527" s="7">
        <v>0</v>
      </c>
      <c r="L1527" s="7">
        <v>0</v>
      </c>
      <c r="M1527" s="7"/>
      <c r="N1527" s="7">
        <v>0</v>
      </c>
      <c r="O1527" s="7">
        <v>0</v>
      </c>
      <c r="P1527" s="7">
        <v>0</v>
      </c>
      <c r="Q1527" s="7"/>
      <c r="R1527" s="7">
        <v>0</v>
      </c>
      <c r="S1527" s="7">
        <v>0</v>
      </c>
      <c r="T1527" s="7">
        <v>0</v>
      </c>
      <c r="U1527" s="7"/>
      <c r="V1527" s="7">
        <v>0</v>
      </c>
      <c r="W1527" s="7">
        <v>0</v>
      </c>
      <c r="X1527" s="7">
        <v>0</v>
      </c>
      <c r="Y1527" s="7"/>
      <c r="Z1527" s="7">
        <v>0</v>
      </c>
      <c r="AA1527" s="7">
        <v>0</v>
      </c>
      <c r="AB1527" s="7">
        <v>0</v>
      </c>
      <c r="AC1527" s="7"/>
      <c r="AD1527" s="7">
        <v>0</v>
      </c>
      <c r="AE1527" s="7">
        <v>0</v>
      </c>
      <c r="AF1527" s="7">
        <v>0</v>
      </c>
      <c r="AG1527" s="29">
        <v>0</v>
      </c>
      <c r="AH1527" s="7">
        <v>0</v>
      </c>
      <c r="AI1527" s="7">
        <v>0</v>
      </c>
      <c r="AJ1527" s="7">
        <v>0</v>
      </c>
      <c r="AK1527" s="29">
        <v>0</v>
      </c>
      <c r="AL1527" s="7">
        <v>0</v>
      </c>
      <c r="AM1527" s="105">
        <v>0</v>
      </c>
      <c r="AN1527" s="7">
        <v>0</v>
      </c>
      <c r="AO1527" s="11">
        <v>0</v>
      </c>
      <c r="AP1527" s="105">
        <v>0</v>
      </c>
      <c r="AQ1527" s="11">
        <v>0</v>
      </c>
      <c r="AR1527" s="11">
        <v>0</v>
      </c>
      <c r="AS1527" s="11">
        <v>0</v>
      </c>
      <c r="AT1527" s="11">
        <v>0</v>
      </c>
      <c r="AU1527" s="11">
        <v>0</v>
      </c>
      <c r="AV1527" s="11">
        <v>0</v>
      </c>
      <c r="AW1527" s="11">
        <v>0</v>
      </c>
      <c r="AX1527" s="11">
        <v>0</v>
      </c>
      <c r="AZ1527" s="11">
        <v>0</v>
      </c>
      <c r="BA1527" s="11">
        <v>0</v>
      </c>
    </row>
    <row r="1528" spans="1:53" hidden="1" x14ac:dyDescent="0.25">
      <c r="A1528">
        <v>10</v>
      </c>
      <c r="B1528" t="str">
        <f t="shared" si="171"/>
        <v>FrCC-5912</v>
      </c>
      <c r="C1528" s="2" t="s">
        <v>320</v>
      </c>
      <c r="D1528" s="2" t="str">
        <f t="shared" ref="D1528:D1559" si="178">LEFT($G1528,1)</f>
        <v>5</v>
      </c>
      <c r="E1528" s="2" t="str">
        <f t="shared" ref="E1528:E1559" si="179">LEFT($G1528,2)</f>
        <v>59</v>
      </c>
      <c r="F1528" s="2" t="str">
        <f t="shared" ref="F1528:F1559" si="180">LEFT($G1528,3)</f>
        <v>591</v>
      </c>
      <c r="G1528" s="1" t="s">
        <v>738</v>
      </c>
      <c r="H1528" s="7">
        <v>0</v>
      </c>
      <c r="I1528" s="7"/>
      <c r="J1528" s="7">
        <v>0</v>
      </c>
      <c r="K1528" s="7">
        <v>0</v>
      </c>
      <c r="L1528" s="7">
        <v>0</v>
      </c>
      <c r="M1528" s="7"/>
      <c r="N1528" s="7">
        <v>0</v>
      </c>
      <c r="O1528" s="7">
        <v>0</v>
      </c>
      <c r="P1528" s="7">
        <v>0</v>
      </c>
      <c r="Q1528" s="7"/>
      <c r="R1528" s="7">
        <v>0</v>
      </c>
      <c r="S1528" s="7">
        <v>0</v>
      </c>
      <c r="T1528" s="7">
        <v>0</v>
      </c>
      <c r="U1528" s="7"/>
      <c r="V1528" s="7">
        <v>0</v>
      </c>
      <c r="W1528" s="7">
        <v>0</v>
      </c>
      <c r="X1528" s="7">
        <v>0</v>
      </c>
      <c r="Y1528" s="7"/>
      <c r="Z1528" s="7">
        <v>0</v>
      </c>
      <c r="AA1528" s="7">
        <v>0</v>
      </c>
      <c r="AB1528" s="7">
        <v>0</v>
      </c>
      <c r="AC1528" s="7"/>
      <c r="AD1528" s="7">
        <v>0</v>
      </c>
      <c r="AE1528" s="7">
        <v>0</v>
      </c>
      <c r="AF1528" s="7">
        <v>0</v>
      </c>
      <c r="AG1528" s="29">
        <v>0</v>
      </c>
      <c r="AH1528" s="7">
        <v>0</v>
      </c>
      <c r="AI1528" s="7">
        <v>0</v>
      </c>
      <c r="AJ1528" s="7">
        <v>0</v>
      </c>
      <c r="AK1528" s="29">
        <v>0</v>
      </c>
      <c r="AL1528" s="7">
        <v>0</v>
      </c>
      <c r="AM1528" s="105">
        <v>0</v>
      </c>
      <c r="AN1528" s="7">
        <v>0</v>
      </c>
      <c r="AO1528" s="11">
        <v>0</v>
      </c>
      <c r="AP1528" s="105">
        <v>0</v>
      </c>
      <c r="AQ1528" s="11">
        <v>0</v>
      </c>
      <c r="AR1528" s="11">
        <v>0</v>
      </c>
      <c r="AS1528" s="11">
        <v>0</v>
      </c>
      <c r="AT1528" s="11">
        <v>0</v>
      </c>
      <c r="AU1528" s="11">
        <v>0</v>
      </c>
      <c r="AV1528" s="11">
        <v>0</v>
      </c>
      <c r="AW1528" s="11">
        <v>0</v>
      </c>
      <c r="AX1528" s="11">
        <v>0</v>
      </c>
      <c r="AZ1528" s="11">
        <v>0</v>
      </c>
      <c r="BA1528" s="11">
        <v>0</v>
      </c>
    </row>
    <row r="1529" spans="1:53" hidden="1" x14ac:dyDescent="0.25">
      <c r="A1529">
        <v>10</v>
      </c>
      <c r="B1529" t="str">
        <f t="shared" si="171"/>
        <v>FrCC-5921</v>
      </c>
      <c r="C1529" s="2" t="s">
        <v>320</v>
      </c>
      <c r="D1529" s="2" t="str">
        <f t="shared" si="178"/>
        <v>5</v>
      </c>
      <c r="E1529" s="2" t="str">
        <f t="shared" si="179"/>
        <v>59</v>
      </c>
      <c r="F1529" s="2" t="str">
        <f t="shared" si="180"/>
        <v>592</v>
      </c>
      <c r="G1529" s="1" t="s">
        <v>740</v>
      </c>
      <c r="H1529" s="7">
        <v>0</v>
      </c>
      <c r="I1529" s="7"/>
      <c r="J1529" s="7">
        <v>0</v>
      </c>
      <c r="K1529" s="7">
        <v>0</v>
      </c>
      <c r="L1529" s="7">
        <v>0</v>
      </c>
      <c r="M1529" s="7"/>
      <c r="N1529" s="7">
        <v>0</v>
      </c>
      <c r="O1529" s="7">
        <v>0</v>
      </c>
      <c r="P1529" s="7">
        <v>0</v>
      </c>
      <c r="Q1529" s="7"/>
      <c r="R1529" s="7">
        <v>0</v>
      </c>
      <c r="S1529" s="7">
        <v>0</v>
      </c>
      <c r="T1529" s="7">
        <v>0</v>
      </c>
      <c r="U1529" s="7"/>
      <c r="V1529" s="7">
        <v>0</v>
      </c>
      <c r="W1529" s="7">
        <v>0</v>
      </c>
      <c r="X1529" s="7">
        <v>0</v>
      </c>
      <c r="Y1529" s="7"/>
      <c r="Z1529" s="7">
        <v>0</v>
      </c>
      <c r="AA1529" s="7">
        <v>0</v>
      </c>
      <c r="AB1529" s="7">
        <v>0</v>
      </c>
      <c r="AC1529" s="7"/>
      <c r="AD1529" s="7">
        <v>0</v>
      </c>
      <c r="AE1529" s="7">
        <v>0</v>
      </c>
      <c r="AF1529" s="7">
        <v>0</v>
      </c>
      <c r="AG1529" s="29">
        <v>0</v>
      </c>
      <c r="AH1529" s="7">
        <v>0</v>
      </c>
      <c r="AI1529" s="7">
        <v>0</v>
      </c>
      <c r="AJ1529" s="7">
        <v>0</v>
      </c>
      <c r="AK1529" s="29">
        <v>0</v>
      </c>
      <c r="AL1529" s="7">
        <v>0</v>
      </c>
      <c r="AM1529" s="105">
        <v>0</v>
      </c>
      <c r="AN1529" s="7">
        <v>0</v>
      </c>
      <c r="AO1529" s="11">
        <v>0</v>
      </c>
      <c r="AP1529" s="105">
        <v>0</v>
      </c>
      <c r="AQ1529" s="11">
        <v>0</v>
      </c>
      <c r="AR1529" s="11">
        <v>0</v>
      </c>
      <c r="AS1529" s="11">
        <v>0</v>
      </c>
      <c r="AT1529" s="11">
        <v>0</v>
      </c>
      <c r="AU1529" s="11">
        <v>0</v>
      </c>
      <c r="AV1529" s="11">
        <v>0</v>
      </c>
      <c r="AW1529" s="11">
        <v>0</v>
      </c>
      <c r="AX1529" s="11">
        <v>0</v>
      </c>
      <c r="AZ1529" s="11">
        <v>0</v>
      </c>
      <c r="BA1529" s="11">
        <v>0</v>
      </c>
    </row>
    <row r="1530" spans="1:53" hidden="1" x14ac:dyDescent="0.25">
      <c r="A1530">
        <v>10</v>
      </c>
      <c r="B1530" t="str">
        <f t="shared" si="171"/>
        <v>FrCC-5922</v>
      </c>
      <c r="C1530" s="2" t="s">
        <v>320</v>
      </c>
      <c r="D1530" s="2" t="str">
        <f t="shared" si="178"/>
        <v>5</v>
      </c>
      <c r="E1530" s="2" t="str">
        <f t="shared" si="179"/>
        <v>59</v>
      </c>
      <c r="F1530" s="2" t="str">
        <f t="shared" si="180"/>
        <v>592</v>
      </c>
      <c r="G1530" s="1" t="s">
        <v>741</v>
      </c>
      <c r="H1530" s="7">
        <v>0</v>
      </c>
      <c r="I1530" s="7"/>
      <c r="J1530" s="7">
        <v>0</v>
      </c>
      <c r="K1530" s="7">
        <v>0</v>
      </c>
      <c r="L1530" s="7">
        <v>0</v>
      </c>
      <c r="M1530" s="7"/>
      <c r="N1530" s="7">
        <v>0</v>
      </c>
      <c r="O1530" s="7">
        <v>0</v>
      </c>
      <c r="P1530" s="7">
        <v>0</v>
      </c>
      <c r="Q1530" s="7"/>
      <c r="R1530" s="7">
        <v>0</v>
      </c>
      <c r="S1530" s="7">
        <v>0</v>
      </c>
      <c r="T1530" s="7">
        <v>0</v>
      </c>
      <c r="U1530" s="7"/>
      <c r="V1530" s="7">
        <v>0</v>
      </c>
      <c r="W1530" s="7">
        <v>0</v>
      </c>
      <c r="X1530" s="7">
        <v>0</v>
      </c>
      <c r="Y1530" s="7"/>
      <c r="Z1530" s="7">
        <v>0</v>
      </c>
      <c r="AA1530" s="7">
        <v>0</v>
      </c>
      <c r="AB1530" s="7">
        <v>0</v>
      </c>
      <c r="AC1530" s="7"/>
      <c r="AD1530" s="7">
        <v>0</v>
      </c>
      <c r="AE1530" s="7">
        <v>0</v>
      </c>
      <c r="AF1530" s="7">
        <v>0</v>
      </c>
      <c r="AG1530" s="29">
        <v>0</v>
      </c>
      <c r="AH1530" s="7">
        <v>0</v>
      </c>
      <c r="AI1530" s="7">
        <v>0</v>
      </c>
      <c r="AJ1530" s="7">
        <v>0</v>
      </c>
      <c r="AK1530" s="29">
        <v>0</v>
      </c>
      <c r="AL1530" s="7">
        <v>0</v>
      </c>
      <c r="AM1530" s="105">
        <v>0</v>
      </c>
      <c r="AN1530" s="7">
        <v>0</v>
      </c>
      <c r="AO1530" s="11">
        <v>0</v>
      </c>
      <c r="AP1530" s="105">
        <v>0</v>
      </c>
      <c r="AQ1530" s="11">
        <v>0</v>
      </c>
      <c r="AR1530" s="11">
        <v>0</v>
      </c>
      <c r="AS1530" s="11">
        <v>0</v>
      </c>
      <c r="AT1530" s="11">
        <v>0</v>
      </c>
      <c r="AU1530" s="11">
        <v>0</v>
      </c>
      <c r="AV1530" s="11">
        <v>0</v>
      </c>
      <c r="AW1530" s="11">
        <v>0</v>
      </c>
      <c r="AX1530" s="11">
        <v>0</v>
      </c>
      <c r="AZ1530" s="11">
        <v>0</v>
      </c>
      <c r="BA1530" s="11">
        <v>0</v>
      </c>
    </row>
    <row r="1531" spans="1:53" hidden="1" x14ac:dyDescent="0.25">
      <c r="A1531">
        <v>10</v>
      </c>
      <c r="B1531" t="str">
        <f t="shared" si="171"/>
        <v>FrCC-5930</v>
      </c>
      <c r="C1531" s="2" t="s">
        <v>320</v>
      </c>
      <c r="D1531" s="2" t="str">
        <f t="shared" si="178"/>
        <v>5</v>
      </c>
      <c r="E1531" s="2" t="str">
        <f t="shared" si="179"/>
        <v>59</v>
      </c>
      <c r="F1531" s="2" t="str">
        <f t="shared" si="180"/>
        <v>593</v>
      </c>
      <c r="G1531" s="1" t="s">
        <v>742</v>
      </c>
      <c r="H1531" s="7">
        <v>0</v>
      </c>
      <c r="I1531" s="7"/>
      <c r="J1531" s="7">
        <v>0</v>
      </c>
      <c r="K1531" s="7">
        <v>0</v>
      </c>
      <c r="L1531" s="7">
        <v>0</v>
      </c>
      <c r="M1531" s="7"/>
      <c r="N1531" s="7">
        <v>0</v>
      </c>
      <c r="O1531" s="7">
        <v>0</v>
      </c>
      <c r="P1531" s="7">
        <v>0</v>
      </c>
      <c r="Q1531" s="7"/>
      <c r="R1531" s="7">
        <v>0</v>
      </c>
      <c r="S1531" s="7">
        <v>0</v>
      </c>
      <c r="T1531" s="7">
        <v>0</v>
      </c>
      <c r="U1531" s="7"/>
      <c r="V1531" s="7">
        <v>0</v>
      </c>
      <c r="W1531" s="7">
        <v>0</v>
      </c>
      <c r="X1531" s="7">
        <v>0</v>
      </c>
      <c r="Y1531" s="7"/>
      <c r="Z1531" s="7">
        <v>0</v>
      </c>
      <c r="AA1531" s="7">
        <v>0</v>
      </c>
      <c r="AB1531" s="7">
        <v>0</v>
      </c>
      <c r="AC1531" s="7"/>
      <c r="AD1531" s="7">
        <v>0</v>
      </c>
      <c r="AE1531" s="7">
        <v>0</v>
      </c>
      <c r="AF1531" s="7">
        <v>0</v>
      </c>
      <c r="AG1531" s="29">
        <v>0</v>
      </c>
      <c r="AH1531" s="7">
        <v>0</v>
      </c>
      <c r="AI1531" s="7">
        <v>0</v>
      </c>
      <c r="AJ1531" s="7">
        <v>0</v>
      </c>
      <c r="AK1531" s="29">
        <v>0</v>
      </c>
      <c r="AL1531" s="7">
        <v>0</v>
      </c>
      <c r="AM1531" s="105">
        <v>0</v>
      </c>
      <c r="AN1531" s="7">
        <v>0</v>
      </c>
      <c r="AO1531" s="11">
        <v>0</v>
      </c>
      <c r="AP1531" s="105">
        <v>0</v>
      </c>
      <c r="AQ1531" s="11">
        <v>0</v>
      </c>
      <c r="AR1531" s="11">
        <v>0</v>
      </c>
      <c r="AS1531" s="11">
        <v>0</v>
      </c>
      <c r="AT1531" s="11">
        <v>0</v>
      </c>
      <c r="AU1531" s="11">
        <v>0</v>
      </c>
      <c r="AV1531" s="11">
        <v>0</v>
      </c>
      <c r="AW1531" s="11">
        <v>0</v>
      </c>
      <c r="AX1531" s="11">
        <v>0</v>
      </c>
      <c r="AZ1531" s="11">
        <v>0</v>
      </c>
      <c r="BA1531" s="11">
        <v>0</v>
      </c>
    </row>
    <row r="1532" spans="1:53" hidden="1" x14ac:dyDescent="0.25">
      <c r="A1532">
        <v>10</v>
      </c>
      <c r="B1532" t="str">
        <f t="shared" si="171"/>
        <v>FrCC-5941</v>
      </c>
      <c r="C1532" s="2" t="s">
        <v>320</v>
      </c>
      <c r="D1532" s="2" t="str">
        <f t="shared" si="178"/>
        <v>5</v>
      </c>
      <c r="E1532" s="2" t="str">
        <f t="shared" si="179"/>
        <v>59</v>
      </c>
      <c r="F1532" s="2" t="str">
        <f t="shared" si="180"/>
        <v>594</v>
      </c>
      <c r="G1532" s="1" t="s">
        <v>743</v>
      </c>
      <c r="H1532" s="7">
        <v>0</v>
      </c>
      <c r="I1532" s="7"/>
      <c r="J1532" s="7">
        <v>0</v>
      </c>
      <c r="K1532" s="7">
        <v>0</v>
      </c>
      <c r="L1532" s="7">
        <v>0</v>
      </c>
      <c r="M1532" s="7"/>
      <c r="N1532" s="7">
        <v>0</v>
      </c>
      <c r="O1532" s="7">
        <v>0</v>
      </c>
      <c r="P1532" s="7">
        <v>0</v>
      </c>
      <c r="Q1532" s="7"/>
      <c r="R1532" s="7">
        <v>0</v>
      </c>
      <c r="S1532" s="7">
        <v>0</v>
      </c>
      <c r="T1532" s="7">
        <v>0</v>
      </c>
      <c r="U1532" s="7"/>
      <c r="V1532" s="7">
        <v>0</v>
      </c>
      <c r="W1532" s="7">
        <v>0</v>
      </c>
      <c r="X1532" s="7">
        <v>0</v>
      </c>
      <c r="Y1532" s="7"/>
      <c r="Z1532" s="7">
        <v>0</v>
      </c>
      <c r="AA1532" s="7">
        <v>0</v>
      </c>
      <c r="AB1532" s="7">
        <v>0</v>
      </c>
      <c r="AC1532" s="7"/>
      <c r="AD1532" s="7">
        <v>0</v>
      </c>
      <c r="AE1532" s="7">
        <v>0</v>
      </c>
      <c r="AF1532" s="7">
        <v>0</v>
      </c>
      <c r="AG1532" s="29">
        <v>0</v>
      </c>
      <c r="AH1532" s="7">
        <v>0</v>
      </c>
      <c r="AI1532" s="7">
        <v>0</v>
      </c>
      <c r="AJ1532" s="7">
        <v>0</v>
      </c>
      <c r="AK1532" s="29">
        <v>0</v>
      </c>
      <c r="AL1532" s="7">
        <v>0</v>
      </c>
      <c r="AM1532" s="105">
        <v>0</v>
      </c>
      <c r="AN1532" s="7">
        <v>0</v>
      </c>
      <c r="AO1532" s="11">
        <v>0</v>
      </c>
      <c r="AP1532" s="105">
        <v>0</v>
      </c>
      <c r="AQ1532" s="11">
        <v>0</v>
      </c>
      <c r="AR1532" s="11">
        <v>0</v>
      </c>
      <c r="AS1532" s="11">
        <v>0</v>
      </c>
      <c r="AT1532" s="11">
        <v>0</v>
      </c>
      <c r="AU1532" s="11">
        <v>0</v>
      </c>
      <c r="AV1532" s="11">
        <v>0</v>
      </c>
      <c r="AW1532" s="11">
        <v>0</v>
      </c>
      <c r="AX1532" s="11">
        <v>0</v>
      </c>
      <c r="AZ1532" s="11">
        <v>0</v>
      </c>
      <c r="BA1532" s="11">
        <v>0</v>
      </c>
    </row>
    <row r="1533" spans="1:53" hidden="1" x14ac:dyDescent="0.25">
      <c r="A1533">
        <v>10</v>
      </c>
      <c r="B1533" t="str">
        <f t="shared" si="171"/>
        <v>FrCC-5942</v>
      </c>
      <c r="C1533" s="2" t="s">
        <v>320</v>
      </c>
      <c r="D1533" s="2" t="str">
        <f t="shared" si="178"/>
        <v>5</v>
      </c>
      <c r="E1533" s="2" t="str">
        <f t="shared" si="179"/>
        <v>59</v>
      </c>
      <c r="F1533" s="2" t="str">
        <f t="shared" si="180"/>
        <v>594</v>
      </c>
      <c r="G1533" s="1" t="s">
        <v>744</v>
      </c>
      <c r="H1533" s="7">
        <v>0</v>
      </c>
      <c r="I1533" s="7"/>
      <c r="J1533" s="7">
        <v>0</v>
      </c>
      <c r="K1533" s="7">
        <v>0</v>
      </c>
      <c r="L1533" s="7">
        <v>0</v>
      </c>
      <c r="M1533" s="7"/>
      <c r="N1533" s="7">
        <v>0</v>
      </c>
      <c r="O1533" s="7">
        <v>0</v>
      </c>
      <c r="P1533" s="7">
        <v>0</v>
      </c>
      <c r="Q1533" s="7"/>
      <c r="R1533" s="7">
        <v>0</v>
      </c>
      <c r="S1533" s="7">
        <v>0</v>
      </c>
      <c r="T1533" s="7">
        <v>0</v>
      </c>
      <c r="U1533" s="7"/>
      <c r="V1533" s="7">
        <v>0</v>
      </c>
      <c r="W1533" s="7">
        <v>0</v>
      </c>
      <c r="X1533" s="7">
        <v>0</v>
      </c>
      <c r="Y1533" s="7"/>
      <c r="Z1533" s="7">
        <v>0</v>
      </c>
      <c r="AA1533" s="7">
        <v>0</v>
      </c>
      <c r="AB1533" s="7">
        <v>0</v>
      </c>
      <c r="AC1533" s="7"/>
      <c r="AD1533" s="7">
        <v>0</v>
      </c>
      <c r="AE1533" s="7">
        <v>0</v>
      </c>
      <c r="AF1533" s="7">
        <v>0</v>
      </c>
      <c r="AG1533" s="29">
        <v>0</v>
      </c>
      <c r="AH1533" s="7">
        <v>0</v>
      </c>
      <c r="AI1533" s="7">
        <v>0</v>
      </c>
      <c r="AJ1533" s="7">
        <v>0</v>
      </c>
      <c r="AK1533" s="29">
        <v>0</v>
      </c>
      <c r="AL1533" s="7">
        <v>0</v>
      </c>
      <c r="AM1533" s="105">
        <v>0</v>
      </c>
      <c r="AN1533" s="7">
        <v>0</v>
      </c>
      <c r="AO1533" s="11">
        <v>0</v>
      </c>
      <c r="AP1533" s="105">
        <v>0</v>
      </c>
      <c r="AQ1533" s="11">
        <v>0</v>
      </c>
      <c r="AR1533" s="11">
        <v>0</v>
      </c>
      <c r="AS1533" s="11">
        <v>0</v>
      </c>
      <c r="AT1533" s="11">
        <v>0</v>
      </c>
      <c r="AU1533" s="11">
        <v>0</v>
      </c>
      <c r="AV1533" s="11">
        <v>0</v>
      </c>
      <c r="AW1533" s="11">
        <v>0</v>
      </c>
      <c r="AX1533" s="11">
        <v>0</v>
      </c>
      <c r="AZ1533" s="11">
        <v>0</v>
      </c>
      <c r="BA1533" s="11">
        <v>0</v>
      </c>
    </row>
    <row r="1534" spans="1:53" hidden="1" x14ac:dyDescent="0.25">
      <c r="A1534">
        <v>10</v>
      </c>
      <c r="B1534" t="str">
        <f t="shared" si="171"/>
        <v>FrCC-5951</v>
      </c>
      <c r="C1534" s="2" t="s">
        <v>320</v>
      </c>
      <c r="D1534" s="2" t="str">
        <f t="shared" si="178"/>
        <v>5</v>
      </c>
      <c r="E1534" s="2" t="str">
        <f t="shared" si="179"/>
        <v>59</v>
      </c>
      <c r="F1534" s="2" t="str">
        <f t="shared" si="180"/>
        <v>595</v>
      </c>
      <c r="G1534" s="1" t="s">
        <v>745</v>
      </c>
      <c r="H1534" s="7">
        <v>0</v>
      </c>
      <c r="I1534" s="7"/>
      <c r="J1534" s="7">
        <v>0</v>
      </c>
      <c r="K1534" s="7">
        <v>0</v>
      </c>
      <c r="L1534" s="7">
        <v>0</v>
      </c>
      <c r="M1534" s="7"/>
      <c r="N1534" s="7">
        <v>0</v>
      </c>
      <c r="O1534" s="7">
        <v>0</v>
      </c>
      <c r="P1534" s="7">
        <v>0</v>
      </c>
      <c r="Q1534" s="7"/>
      <c r="R1534" s="7">
        <v>0</v>
      </c>
      <c r="S1534" s="7">
        <v>0</v>
      </c>
      <c r="T1534" s="7">
        <v>0</v>
      </c>
      <c r="U1534" s="7"/>
      <c r="V1534" s="7">
        <v>0</v>
      </c>
      <c r="W1534" s="7">
        <v>0</v>
      </c>
      <c r="X1534" s="7">
        <v>0</v>
      </c>
      <c r="Y1534" s="7"/>
      <c r="Z1534" s="7">
        <v>0</v>
      </c>
      <c r="AA1534" s="7">
        <v>0</v>
      </c>
      <c r="AB1534" s="7">
        <v>0</v>
      </c>
      <c r="AC1534" s="7"/>
      <c r="AD1534" s="7">
        <v>0</v>
      </c>
      <c r="AE1534" s="7">
        <v>0</v>
      </c>
      <c r="AF1534" s="7">
        <v>0</v>
      </c>
      <c r="AG1534" s="29">
        <v>0</v>
      </c>
      <c r="AH1534" s="7">
        <v>0</v>
      </c>
      <c r="AI1534" s="7">
        <v>0</v>
      </c>
      <c r="AJ1534" s="7">
        <v>0</v>
      </c>
      <c r="AK1534" s="29">
        <v>0</v>
      </c>
      <c r="AL1534" s="7">
        <v>0</v>
      </c>
      <c r="AM1534" s="105">
        <v>0</v>
      </c>
      <c r="AN1534" s="7">
        <v>0</v>
      </c>
      <c r="AO1534" s="11">
        <v>0</v>
      </c>
      <c r="AP1534" s="105">
        <v>0</v>
      </c>
      <c r="AQ1534" s="11">
        <v>0</v>
      </c>
      <c r="AR1534" s="11">
        <v>0</v>
      </c>
      <c r="AS1534" s="11">
        <v>0</v>
      </c>
      <c r="AT1534" s="11">
        <v>0</v>
      </c>
      <c r="AU1534" s="11">
        <v>0</v>
      </c>
      <c r="AV1534" s="11">
        <v>0</v>
      </c>
      <c r="AW1534" s="11">
        <v>0</v>
      </c>
      <c r="AX1534" s="11">
        <v>0</v>
      </c>
      <c r="AZ1534" s="11">
        <v>0</v>
      </c>
      <c r="BA1534" s="11">
        <v>0</v>
      </c>
    </row>
    <row r="1535" spans="1:53" hidden="1" x14ac:dyDescent="0.25">
      <c r="A1535">
        <v>10</v>
      </c>
      <c r="B1535" t="str">
        <f t="shared" si="171"/>
        <v>FrCC-5952</v>
      </c>
      <c r="C1535" s="2" t="s">
        <v>320</v>
      </c>
      <c r="D1535" s="2" t="str">
        <f t="shared" si="178"/>
        <v>5</v>
      </c>
      <c r="E1535" s="2" t="str">
        <f t="shared" si="179"/>
        <v>59</v>
      </c>
      <c r="F1535" s="2" t="str">
        <f t="shared" si="180"/>
        <v>595</v>
      </c>
      <c r="G1535" s="1" t="s">
        <v>746</v>
      </c>
      <c r="H1535" s="7">
        <v>0</v>
      </c>
      <c r="I1535" s="7"/>
      <c r="J1535" s="7">
        <v>0</v>
      </c>
      <c r="K1535" s="7">
        <v>0</v>
      </c>
      <c r="L1535" s="7">
        <v>0</v>
      </c>
      <c r="M1535" s="7"/>
      <c r="N1535" s="7">
        <v>0</v>
      </c>
      <c r="O1535" s="7">
        <v>0</v>
      </c>
      <c r="P1535" s="7">
        <v>0</v>
      </c>
      <c r="Q1535" s="7"/>
      <c r="R1535" s="7">
        <v>0</v>
      </c>
      <c r="S1535" s="7">
        <v>0</v>
      </c>
      <c r="T1535" s="7">
        <v>0</v>
      </c>
      <c r="U1535" s="7"/>
      <c r="V1535" s="7">
        <v>0</v>
      </c>
      <c r="W1535" s="7">
        <v>0</v>
      </c>
      <c r="X1535" s="7">
        <v>0</v>
      </c>
      <c r="Y1535" s="7"/>
      <c r="Z1535" s="7">
        <v>0</v>
      </c>
      <c r="AA1535" s="7">
        <v>0</v>
      </c>
      <c r="AB1535" s="7">
        <v>0</v>
      </c>
      <c r="AC1535" s="7"/>
      <c r="AD1535" s="7">
        <v>0</v>
      </c>
      <c r="AE1535" s="7">
        <v>0</v>
      </c>
      <c r="AF1535" s="7">
        <v>0</v>
      </c>
      <c r="AG1535" s="29">
        <v>0</v>
      </c>
      <c r="AH1535" s="7">
        <v>0</v>
      </c>
      <c r="AI1535" s="7">
        <v>0</v>
      </c>
      <c r="AJ1535" s="7">
        <v>0</v>
      </c>
      <c r="AK1535" s="29">
        <v>0</v>
      </c>
      <c r="AL1535" s="7">
        <v>0</v>
      </c>
      <c r="AM1535" s="105">
        <v>0</v>
      </c>
      <c r="AN1535" s="7">
        <v>0</v>
      </c>
      <c r="AO1535" s="11">
        <v>0</v>
      </c>
      <c r="AP1535" s="105">
        <v>0</v>
      </c>
      <c r="AQ1535" s="11">
        <v>0</v>
      </c>
      <c r="AR1535" s="11">
        <v>0</v>
      </c>
      <c r="AS1535" s="11">
        <v>0</v>
      </c>
      <c r="AT1535" s="11">
        <v>0</v>
      </c>
      <c r="AU1535" s="11">
        <v>0</v>
      </c>
      <c r="AV1535" s="11">
        <v>0</v>
      </c>
      <c r="AW1535" s="11">
        <v>0</v>
      </c>
      <c r="AX1535" s="11">
        <v>0</v>
      </c>
      <c r="AZ1535" s="11">
        <v>0</v>
      </c>
      <c r="BA1535" s="11">
        <v>0</v>
      </c>
    </row>
    <row r="1536" spans="1:53" hidden="1" x14ac:dyDescent="0.25">
      <c r="A1536">
        <v>10</v>
      </c>
      <c r="B1536" t="str">
        <f t="shared" si="171"/>
        <v>FrCC-5960</v>
      </c>
      <c r="C1536" s="2" t="s">
        <v>320</v>
      </c>
      <c r="D1536" s="2" t="str">
        <f t="shared" si="178"/>
        <v>5</v>
      </c>
      <c r="E1536" s="2" t="str">
        <f t="shared" si="179"/>
        <v>59</v>
      </c>
      <c r="F1536" s="2" t="str">
        <f t="shared" si="180"/>
        <v>596</v>
      </c>
      <c r="G1536" s="1" t="s">
        <v>747</v>
      </c>
      <c r="H1536" s="7">
        <v>0</v>
      </c>
      <c r="I1536" s="7"/>
      <c r="J1536" s="7">
        <v>0</v>
      </c>
      <c r="K1536" s="7">
        <v>0</v>
      </c>
      <c r="L1536" s="7">
        <v>0</v>
      </c>
      <c r="M1536" s="7"/>
      <c r="N1536" s="7">
        <v>0</v>
      </c>
      <c r="O1536" s="7">
        <v>0</v>
      </c>
      <c r="P1536" s="7">
        <v>0</v>
      </c>
      <c r="Q1536" s="7"/>
      <c r="R1536" s="7">
        <v>0</v>
      </c>
      <c r="S1536" s="7">
        <v>0</v>
      </c>
      <c r="T1536" s="7">
        <v>0</v>
      </c>
      <c r="U1536" s="7"/>
      <c r="V1536" s="7">
        <v>0</v>
      </c>
      <c r="W1536" s="7">
        <v>0</v>
      </c>
      <c r="X1536" s="7">
        <v>0</v>
      </c>
      <c r="Y1536" s="7"/>
      <c r="Z1536" s="7">
        <v>0</v>
      </c>
      <c r="AA1536" s="7">
        <v>0</v>
      </c>
      <c r="AB1536" s="7">
        <v>0</v>
      </c>
      <c r="AC1536" s="7"/>
      <c r="AD1536" s="7">
        <v>0</v>
      </c>
      <c r="AE1536" s="7">
        <v>0</v>
      </c>
      <c r="AF1536" s="7">
        <v>0</v>
      </c>
      <c r="AG1536" s="29">
        <v>0</v>
      </c>
      <c r="AH1536" s="7">
        <v>0</v>
      </c>
      <c r="AI1536" s="7">
        <v>0</v>
      </c>
      <c r="AJ1536" s="7">
        <v>0</v>
      </c>
      <c r="AK1536" s="29">
        <v>0</v>
      </c>
      <c r="AL1536" s="7">
        <v>0</v>
      </c>
      <c r="AM1536" s="105">
        <v>0</v>
      </c>
      <c r="AN1536" s="7">
        <v>0</v>
      </c>
      <c r="AO1536" s="11">
        <v>0</v>
      </c>
      <c r="AP1536" s="105">
        <v>0</v>
      </c>
      <c r="AQ1536" s="11">
        <v>0</v>
      </c>
      <c r="AR1536" s="11">
        <v>0</v>
      </c>
      <c r="AS1536" s="11">
        <v>0</v>
      </c>
      <c r="AT1536" s="11">
        <v>0</v>
      </c>
      <c r="AU1536" s="11">
        <v>0</v>
      </c>
      <c r="AV1536" s="11">
        <v>0</v>
      </c>
      <c r="AW1536" s="11">
        <v>0</v>
      </c>
      <c r="AX1536" s="11">
        <v>0</v>
      </c>
      <c r="AZ1536" s="11">
        <v>0</v>
      </c>
      <c r="BA1536" s="11">
        <v>0</v>
      </c>
    </row>
    <row r="1537" spans="1:53" hidden="1" x14ac:dyDescent="0.25">
      <c r="A1537">
        <v>10</v>
      </c>
      <c r="B1537" t="str">
        <f t="shared" si="171"/>
        <v>FrCC-6611</v>
      </c>
      <c r="C1537" s="2" t="s">
        <v>320</v>
      </c>
      <c r="D1537" s="2" t="str">
        <f t="shared" si="178"/>
        <v>6</v>
      </c>
      <c r="E1537" s="2" t="str">
        <f t="shared" si="179"/>
        <v>66</v>
      </c>
      <c r="F1537" s="2" t="str">
        <f t="shared" si="180"/>
        <v>661</v>
      </c>
      <c r="G1537" s="1" t="s">
        <v>748</v>
      </c>
      <c r="H1537" s="7">
        <v>0</v>
      </c>
      <c r="I1537" s="7"/>
      <c r="J1537" s="7">
        <v>0</v>
      </c>
      <c r="K1537" s="7">
        <v>0</v>
      </c>
      <c r="L1537" s="7">
        <v>0</v>
      </c>
      <c r="M1537" s="7"/>
      <c r="N1537" s="7">
        <v>0</v>
      </c>
      <c r="O1537" s="7">
        <v>0</v>
      </c>
      <c r="P1537" s="7">
        <v>0</v>
      </c>
      <c r="Q1537" s="7"/>
      <c r="R1537" s="7">
        <v>0</v>
      </c>
      <c r="S1537" s="7">
        <v>0</v>
      </c>
      <c r="T1537" s="7">
        <v>0</v>
      </c>
      <c r="U1537" s="7"/>
      <c r="V1537" s="7">
        <v>0</v>
      </c>
      <c r="W1537" s="7">
        <v>0</v>
      </c>
      <c r="X1537" s="7">
        <v>0</v>
      </c>
      <c r="Y1537" s="7"/>
      <c r="Z1537" s="7">
        <v>0</v>
      </c>
      <c r="AA1537" s="7">
        <v>0</v>
      </c>
      <c r="AB1537" s="7">
        <v>0</v>
      </c>
      <c r="AC1537" s="7"/>
      <c r="AD1537" s="7">
        <v>0</v>
      </c>
      <c r="AE1537" s="7">
        <v>0</v>
      </c>
      <c r="AF1537" s="7">
        <v>0</v>
      </c>
      <c r="AG1537" s="29">
        <v>0</v>
      </c>
      <c r="AH1537" s="7">
        <v>0</v>
      </c>
      <c r="AI1537" s="7">
        <v>0</v>
      </c>
      <c r="AJ1537" s="7">
        <v>0</v>
      </c>
      <c r="AK1537" s="29">
        <v>0</v>
      </c>
      <c r="AL1537" s="7">
        <v>0</v>
      </c>
      <c r="AM1537" s="105">
        <v>0</v>
      </c>
      <c r="AN1537" s="7">
        <v>0</v>
      </c>
      <c r="AO1537" s="11">
        <v>0</v>
      </c>
      <c r="AP1537" s="105">
        <v>0</v>
      </c>
      <c r="AQ1537" s="11">
        <v>0</v>
      </c>
      <c r="AR1537" s="11">
        <v>0</v>
      </c>
      <c r="AS1537" s="11">
        <v>0</v>
      </c>
      <c r="AT1537" s="11">
        <v>0</v>
      </c>
      <c r="AU1537" s="11">
        <v>0</v>
      </c>
      <c r="AV1537" s="11">
        <v>0</v>
      </c>
      <c r="AW1537" s="11">
        <v>0</v>
      </c>
      <c r="AX1537" s="11">
        <v>0</v>
      </c>
      <c r="AZ1537" s="11">
        <v>0</v>
      </c>
      <c r="BA1537" s="11">
        <v>0</v>
      </c>
    </row>
    <row r="1538" spans="1:53" hidden="1" x14ac:dyDescent="0.25">
      <c r="A1538">
        <v>10</v>
      </c>
      <c r="B1538" t="str">
        <f t="shared" si="171"/>
        <v>FrCC-6612</v>
      </c>
      <c r="C1538" s="2" t="s">
        <v>320</v>
      </c>
      <c r="D1538" s="2" t="str">
        <f t="shared" si="178"/>
        <v>6</v>
      </c>
      <c r="E1538" s="2" t="str">
        <f t="shared" si="179"/>
        <v>66</v>
      </c>
      <c r="F1538" s="2" t="str">
        <f t="shared" si="180"/>
        <v>661</v>
      </c>
      <c r="G1538" s="1" t="s">
        <v>749</v>
      </c>
      <c r="H1538" s="7">
        <v>0</v>
      </c>
      <c r="I1538" s="7"/>
      <c r="J1538" s="7">
        <v>0</v>
      </c>
      <c r="K1538" s="7">
        <v>0</v>
      </c>
      <c r="L1538" s="7">
        <v>0</v>
      </c>
      <c r="M1538" s="7"/>
      <c r="N1538" s="7">
        <v>0</v>
      </c>
      <c r="O1538" s="7">
        <v>0</v>
      </c>
      <c r="P1538" s="7">
        <v>0</v>
      </c>
      <c r="Q1538" s="7"/>
      <c r="R1538" s="7">
        <v>0</v>
      </c>
      <c r="S1538" s="7">
        <v>0</v>
      </c>
      <c r="T1538" s="7">
        <v>0</v>
      </c>
      <c r="U1538" s="7"/>
      <c r="V1538" s="7">
        <v>0</v>
      </c>
      <c r="W1538" s="7">
        <v>0</v>
      </c>
      <c r="X1538" s="7">
        <v>0</v>
      </c>
      <c r="Y1538" s="7"/>
      <c r="Z1538" s="7">
        <v>0</v>
      </c>
      <c r="AA1538" s="7">
        <v>0</v>
      </c>
      <c r="AB1538" s="7">
        <v>0</v>
      </c>
      <c r="AC1538" s="7"/>
      <c r="AD1538" s="7">
        <v>0</v>
      </c>
      <c r="AE1538" s="7">
        <v>0</v>
      </c>
      <c r="AF1538" s="7">
        <v>0</v>
      </c>
      <c r="AG1538" s="29">
        <v>0</v>
      </c>
      <c r="AH1538" s="7">
        <v>0</v>
      </c>
      <c r="AI1538" s="7">
        <v>0</v>
      </c>
      <c r="AJ1538" s="7">
        <v>0</v>
      </c>
      <c r="AK1538" s="29">
        <v>0</v>
      </c>
      <c r="AL1538" s="7">
        <v>0</v>
      </c>
      <c r="AM1538" s="105">
        <v>0</v>
      </c>
      <c r="AN1538" s="7">
        <v>0</v>
      </c>
      <c r="AO1538" s="11">
        <v>0</v>
      </c>
      <c r="AP1538" s="105">
        <v>0</v>
      </c>
      <c r="AQ1538" s="11">
        <v>0</v>
      </c>
      <c r="AR1538" s="11">
        <v>0</v>
      </c>
      <c r="AS1538" s="11">
        <v>0</v>
      </c>
      <c r="AT1538" s="11">
        <v>0</v>
      </c>
      <c r="AU1538" s="11">
        <v>0</v>
      </c>
      <c r="AV1538" s="11">
        <v>0</v>
      </c>
      <c r="AW1538" s="11">
        <v>0</v>
      </c>
      <c r="AX1538" s="11">
        <v>0</v>
      </c>
      <c r="AZ1538" s="11">
        <v>0</v>
      </c>
      <c r="BA1538" s="11">
        <v>0</v>
      </c>
    </row>
    <row r="1539" spans="1:53" hidden="1" x14ac:dyDescent="0.25">
      <c r="A1539">
        <v>10</v>
      </c>
      <c r="B1539" t="str">
        <f t="shared" ref="B1539:B1602" si="181">C1539&amp;"-"&amp;G1539</f>
        <v>FrCC-6621</v>
      </c>
      <c r="C1539" s="2" t="s">
        <v>320</v>
      </c>
      <c r="D1539" s="2" t="str">
        <f t="shared" si="178"/>
        <v>6</v>
      </c>
      <c r="E1539" s="2" t="str">
        <f t="shared" si="179"/>
        <v>66</v>
      </c>
      <c r="F1539" s="2" t="str">
        <f t="shared" si="180"/>
        <v>662</v>
      </c>
      <c r="G1539" s="1" t="s">
        <v>750</v>
      </c>
      <c r="H1539" s="7">
        <v>0</v>
      </c>
      <c r="I1539" s="7"/>
      <c r="J1539" s="7">
        <v>0</v>
      </c>
      <c r="K1539" s="7">
        <v>0</v>
      </c>
      <c r="L1539" s="7">
        <v>0</v>
      </c>
      <c r="M1539" s="7"/>
      <c r="N1539" s="7">
        <v>0</v>
      </c>
      <c r="O1539" s="7">
        <v>0</v>
      </c>
      <c r="P1539" s="7">
        <v>0</v>
      </c>
      <c r="Q1539" s="7"/>
      <c r="R1539" s="7">
        <v>0</v>
      </c>
      <c r="S1539" s="7">
        <v>0</v>
      </c>
      <c r="T1539" s="7">
        <v>0</v>
      </c>
      <c r="U1539" s="7"/>
      <c r="V1539" s="7">
        <v>0</v>
      </c>
      <c r="W1539" s="7">
        <v>0</v>
      </c>
      <c r="X1539" s="7">
        <v>0</v>
      </c>
      <c r="Y1539" s="7"/>
      <c r="Z1539" s="7">
        <v>0</v>
      </c>
      <c r="AA1539" s="7">
        <v>0</v>
      </c>
      <c r="AB1539" s="7">
        <v>0</v>
      </c>
      <c r="AC1539" s="7"/>
      <c r="AD1539" s="7">
        <v>0</v>
      </c>
      <c r="AE1539" s="7">
        <v>0</v>
      </c>
      <c r="AF1539" s="7">
        <v>0</v>
      </c>
      <c r="AG1539" s="29">
        <v>0</v>
      </c>
      <c r="AH1539" s="7">
        <v>0</v>
      </c>
      <c r="AI1539" s="7">
        <v>0</v>
      </c>
      <c r="AJ1539" s="7">
        <v>0</v>
      </c>
      <c r="AK1539" s="29">
        <v>0</v>
      </c>
      <c r="AL1539" s="7">
        <v>0</v>
      </c>
      <c r="AM1539" s="105">
        <v>0</v>
      </c>
      <c r="AN1539" s="7">
        <v>0</v>
      </c>
      <c r="AO1539" s="11">
        <v>0</v>
      </c>
      <c r="AP1539" s="105">
        <v>0</v>
      </c>
      <c r="AQ1539" s="11">
        <v>0</v>
      </c>
      <c r="AR1539" s="11">
        <v>0</v>
      </c>
      <c r="AS1539" s="11">
        <v>0</v>
      </c>
      <c r="AT1539" s="11">
        <v>0</v>
      </c>
      <c r="AU1539" s="11">
        <v>0</v>
      </c>
      <c r="AV1539" s="11">
        <v>0</v>
      </c>
      <c r="AW1539" s="11">
        <v>0</v>
      </c>
      <c r="AX1539" s="11">
        <v>0</v>
      </c>
      <c r="AZ1539" s="11">
        <v>0</v>
      </c>
      <c r="BA1539" s="11">
        <v>0</v>
      </c>
    </row>
    <row r="1540" spans="1:53" hidden="1" x14ac:dyDescent="0.25">
      <c r="A1540">
        <v>10</v>
      </c>
      <c r="B1540" t="str">
        <f t="shared" si="181"/>
        <v>FrCC-6622</v>
      </c>
      <c r="C1540" s="2" t="s">
        <v>320</v>
      </c>
      <c r="D1540" s="2" t="str">
        <f t="shared" si="178"/>
        <v>6</v>
      </c>
      <c r="E1540" s="2" t="str">
        <f t="shared" si="179"/>
        <v>66</v>
      </c>
      <c r="F1540" s="2" t="str">
        <f t="shared" si="180"/>
        <v>662</v>
      </c>
      <c r="G1540" s="1" t="s">
        <v>751</v>
      </c>
      <c r="H1540" s="7">
        <v>0</v>
      </c>
      <c r="I1540" s="7"/>
      <c r="J1540" s="7">
        <v>0</v>
      </c>
      <c r="K1540" s="7">
        <v>0</v>
      </c>
      <c r="L1540" s="7">
        <v>0</v>
      </c>
      <c r="M1540" s="7"/>
      <c r="N1540" s="7">
        <v>0</v>
      </c>
      <c r="O1540" s="7">
        <v>0</v>
      </c>
      <c r="P1540" s="7">
        <v>0</v>
      </c>
      <c r="Q1540" s="7"/>
      <c r="R1540" s="7">
        <v>0</v>
      </c>
      <c r="S1540" s="7">
        <v>0</v>
      </c>
      <c r="T1540" s="7">
        <v>0</v>
      </c>
      <c r="U1540" s="7"/>
      <c r="V1540" s="7">
        <v>0</v>
      </c>
      <c r="W1540" s="7">
        <v>0</v>
      </c>
      <c r="X1540" s="7">
        <v>0</v>
      </c>
      <c r="Y1540" s="7"/>
      <c r="Z1540" s="7">
        <v>0</v>
      </c>
      <c r="AA1540" s="7">
        <v>0</v>
      </c>
      <c r="AB1540" s="7">
        <v>0</v>
      </c>
      <c r="AC1540" s="7"/>
      <c r="AD1540" s="7">
        <v>0</v>
      </c>
      <c r="AE1540" s="7">
        <v>0</v>
      </c>
      <c r="AF1540" s="7">
        <v>0</v>
      </c>
      <c r="AG1540" s="29">
        <v>0</v>
      </c>
      <c r="AH1540" s="7">
        <v>0</v>
      </c>
      <c r="AI1540" s="7">
        <v>0</v>
      </c>
      <c r="AJ1540" s="7">
        <v>0</v>
      </c>
      <c r="AK1540" s="29">
        <v>0</v>
      </c>
      <c r="AL1540" s="7">
        <v>0</v>
      </c>
      <c r="AM1540" s="105">
        <v>0</v>
      </c>
      <c r="AN1540" s="7">
        <v>0</v>
      </c>
      <c r="AO1540" s="11">
        <v>0</v>
      </c>
      <c r="AP1540" s="105">
        <v>0</v>
      </c>
      <c r="AQ1540" s="11">
        <v>0</v>
      </c>
      <c r="AR1540" s="11">
        <v>0</v>
      </c>
      <c r="AS1540" s="11">
        <v>0</v>
      </c>
      <c r="AT1540" s="11">
        <v>0</v>
      </c>
      <c r="AU1540" s="11">
        <v>0</v>
      </c>
      <c r="AV1540" s="11">
        <v>0</v>
      </c>
      <c r="AW1540" s="11">
        <v>0</v>
      </c>
      <c r="AX1540" s="11">
        <v>0</v>
      </c>
      <c r="AZ1540" s="11">
        <v>0</v>
      </c>
      <c r="BA1540" s="11">
        <v>0</v>
      </c>
    </row>
    <row r="1541" spans="1:53" hidden="1" x14ac:dyDescent="0.25">
      <c r="A1541">
        <v>10</v>
      </c>
      <c r="B1541" t="str">
        <f t="shared" si="181"/>
        <v>FrCC-6631</v>
      </c>
      <c r="C1541" s="2" t="s">
        <v>320</v>
      </c>
      <c r="D1541" s="2" t="str">
        <f t="shared" si="178"/>
        <v>6</v>
      </c>
      <c r="E1541" s="2" t="str">
        <f t="shared" si="179"/>
        <v>66</v>
      </c>
      <c r="F1541" s="2" t="str">
        <f t="shared" si="180"/>
        <v>663</v>
      </c>
      <c r="G1541" s="1" t="s">
        <v>752</v>
      </c>
      <c r="H1541" s="7">
        <v>0</v>
      </c>
      <c r="I1541" s="7"/>
      <c r="J1541" s="7">
        <v>0</v>
      </c>
      <c r="K1541" s="7">
        <v>0</v>
      </c>
      <c r="L1541" s="7">
        <v>0</v>
      </c>
      <c r="M1541" s="7"/>
      <c r="N1541" s="7">
        <v>0</v>
      </c>
      <c r="O1541" s="7">
        <v>0</v>
      </c>
      <c r="P1541" s="7">
        <v>0</v>
      </c>
      <c r="Q1541" s="7"/>
      <c r="R1541" s="7">
        <v>0</v>
      </c>
      <c r="S1541" s="7">
        <v>0</v>
      </c>
      <c r="T1541" s="7">
        <v>0</v>
      </c>
      <c r="U1541" s="7"/>
      <c r="V1541" s="7">
        <v>0</v>
      </c>
      <c r="W1541" s="7">
        <v>0</v>
      </c>
      <c r="X1541" s="7">
        <v>0</v>
      </c>
      <c r="Y1541" s="7"/>
      <c r="Z1541" s="7">
        <v>0</v>
      </c>
      <c r="AA1541" s="7">
        <v>0</v>
      </c>
      <c r="AB1541" s="7">
        <v>0</v>
      </c>
      <c r="AC1541" s="7"/>
      <c r="AD1541" s="7">
        <v>0</v>
      </c>
      <c r="AE1541" s="7">
        <v>0</v>
      </c>
      <c r="AF1541" s="7">
        <v>0</v>
      </c>
      <c r="AG1541" s="29">
        <v>0</v>
      </c>
      <c r="AH1541" s="7">
        <v>0</v>
      </c>
      <c r="AI1541" s="7">
        <v>0</v>
      </c>
      <c r="AJ1541" s="7">
        <v>0</v>
      </c>
      <c r="AK1541" s="29">
        <v>0</v>
      </c>
      <c r="AL1541" s="7">
        <v>0</v>
      </c>
      <c r="AM1541" s="105">
        <v>0</v>
      </c>
      <c r="AN1541" s="7">
        <v>0</v>
      </c>
      <c r="AO1541" s="11">
        <v>0</v>
      </c>
      <c r="AP1541" s="105">
        <v>0</v>
      </c>
      <c r="AQ1541" s="11">
        <v>0</v>
      </c>
      <c r="AR1541" s="11">
        <v>0</v>
      </c>
      <c r="AS1541" s="11">
        <v>0</v>
      </c>
      <c r="AT1541" s="11">
        <v>0</v>
      </c>
      <c r="AU1541" s="11">
        <v>0</v>
      </c>
      <c r="AV1541" s="11">
        <v>0</v>
      </c>
      <c r="AW1541" s="11">
        <v>0</v>
      </c>
      <c r="AX1541" s="11">
        <v>0</v>
      </c>
      <c r="AZ1541" s="11">
        <v>0</v>
      </c>
      <c r="BA1541" s="11">
        <v>0</v>
      </c>
    </row>
    <row r="1542" spans="1:53" hidden="1" x14ac:dyDescent="0.25">
      <c r="A1542">
        <v>10</v>
      </c>
      <c r="B1542" t="str">
        <f t="shared" si="181"/>
        <v>FrCC-6632</v>
      </c>
      <c r="C1542" s="2" t="s">
        <v>320</v>
      </c>
      <c r="D1542" s="2" t="str">
        <f t="shared" si="178"/>
        <v>6</v>
      </c>
      <c r="E1542" s="2" t="str">
        <f t="shared" si="179"/>
        <v>66</v>
      </c>
      <c r="F1542" s="2" t="str">
        <f t="shared" si="180"/>
        <v>663</v>
      </c>
      <c r="G1542" s="1" t="s">
        <v>753</v>
      </c>
      <c r="H1542" s="7">
        <v>0</v>
      </c>
      <c r="I1542" s="7"/>
      <c r="J1542" s="7">
        <v>0</v>
      </c>
      <c r="K1542" s="7">
        <v>0</v>
      </c>
      <c r="L1542" s="7">
        <v>0</v>
      </c>
      <c r="M1542" s="7"/>
      <c r="N1542" s="7">
        <v>0</v>
      </c>
      <c r="O1542" s="7">
        <v>0</v>
      </c>
      <c r="P1542" s="7">
        <v>0</v>
      </c>
      <c r="Q1542" s="7"/>
      <c r="R1542" s="7">
        <v>0</v>
      </c>
      <c r="S1542" s="7">
        <v>0</v>
      </c>
      <c r="T1542" s="7">
        <v>0</v>
      </c>
      <c r="U1542" s="7"/>
      <c r="V1542" s="7">
        <v>0</v>
      </c>
      <c r="W1542" s="7">
        <v>0</v>
      </c>
      <c r="X1542" s="7">
        <v>0</v>
      </c>
      <c r="Y1542" s="7"/>
      <c r="Z1542" s="7">
        <v>0</v>
      </c>
      <c r="AA1542" s="7">
        <v>0</v>
      </c>
      <c r="AB1542" s="7">
        <v>0</v>
      </c>
      <c r="AC1542" s="7"/>
      <c r="AD1542" s="7">
        <v>0</v>
      </c>
      <c r="AE1542" s="7">
        <v>0</v>
      </c>
      <c r="AF1542" s="7">
        <v>0</v>
      </c>
      <c r="AG1542" s="29">
        <v>0</v>
      </c>
      <c r="AH1542" s="7">
        <v>0</v>
      </c>
      <c r="AI1542" s="7">
        <v>0</v>
      </c>
      <c r="AJ1542" s="7">
        <v>0</v>
      </c>
      <c r="AK1542" s="29">
        <v>0</v>
      </c>
      <c r="AL1542" s="7">
        <v>0</v>
      </c>
      <c r="AM1542" s="105">
        <v>0</v>
      </c>
      <c r="AN1542" s="7">
        <v>0</v>
      </c>
      <c r="AO1542" s="11">
        <v>0</v>
      </c>
      <c r="AP1542" s="105">
        <v>0</v>
      </c>
      <c r="AQ1542" s="11">
        <v>0</v>
      </c>
      <c r="AR1542" s="11">
        <v>0</v>
      </c>
      <c r="AS1542" s="11">
        <v>0</v>
      </c>
      <c r="AT1542" s="11">
        <v>0</v>
      </c>
      <c r="AU1542" s="11">
        <v>0</v>
      </c>
      <c r="AV1542" s="11">
        <v>0</v>
      </c>
      <c r="AW1542" s="11">
        <v>0</v>
      </c>
      <c r="AX1542" s="11">
        <v>0</v>
      </c>
      <c r="AZ1542" s="11">
        <v>0</v>
      </c>
      <c r="BA1542" s="11">
        <v>0</v>
      </c>
    </row>
    <row r="1543" spans="1:53" hidden="1" x14ac:dyDescent="0.25">
      <c r="A1543">
        <v>10</v>
      </c>
      <c r="B1543" t="str">
        <f t="shared" si="181"/>
        <v>FrCC-6641</v>
      </c>
      <c r="C1543" s="2" t="s">
        <v>320</v>
      </c>
      <c r="D1543" s="2" t="str">
        <f t="shared" si="178"/>
        <v>6</v>
      </c>
      <c r="E1543" s="2" t="str">
        <f t="shared" si="179"/>
        <v>66</v>
      </c>
      <c r="F1543" s="2" t="str">
        <f t="shared" si="180"/>
        <v>664</v>
      </c>
      <c r="G1543" s="1" t="s">
        <v>754</v>
      </c>
      <c r="H1543" s="7">
        <v>0</v>
      </c>
      <c r="I1543" s="7"/>
      <c r="J1543" s="7">
        <v>0</v>
      </c>
      <c r="K1543" s="7">
        <v>0</v>
      </c>
      <c r="L1543" s="7">
        <v>0</v>
      </c>
      <c r="M1543" s="7"/>
      <c r="N1543" s="7">
        <v>0</v>
      </c>
      <c r="O1543" s="7">
        <v>0</v>
      </c>
      <c r="P1543" s="7">
        <v>0</v>
      </c>
      <c r="Q1543" s="7"/>
      <c r="R1543" s="7">
        <v>0</v>
      </c>
      <c r="S1543" s="7">
        <v>0</v>
      </c>
      <c r="T1543" s="7">
        <v>0</v>
      </c>
      <c r="U1543" s="7"/>
      <c r="V1543" s="7">
        <v>0</v>
      </c>
      <c r="W1543" s="7">
        <v>0</v>
      </c>
      <c r="X1543" s="7">
        <v>0</v>
      </c>
      <c r="Y1543" s="7"/>
      <c r="Z1543" s="7">
        <v>0</v>
      </c>
      <c r="AA1543" s="7">
        <v>0</v>
      </c>
      <c r="AB1543" s="7">
        <v>0</v>
      </c>
      <c r="AC1543" s="7"/>
      <c r="AD1543" s="7">
        <v>0</v>
      </c>
      <c r="AE1543" s="7">
        <v>0</v>
      </c>
      <c r="AF1543" s="7">
        <v>0</v>
      </c>
      <c r="AG1543" s="29">
        <v>0</v>
      </c>
      <c r="AH1543" s="7">
        <v>0</v>
      </c>
      <c r="AI1543" s="7">
        <v>0</v>
      </c>
      <c r="AJ1543" s="7">
        <v>0</v>
      </c>
      <c r="AK1543" s="29">
        <v>0</v>
      </c>
      <c r="AL1543" s="7">
        <v>0</v>
      </c>
      <c r="AM1543" s="105">
        <v>0</v>
      </c>
      <c r="AN1543" s="7">
        <v>0</v>
      </c>
      <c r="AO1543" s="11">
        <v>0</v>
      </c>
      <c r="AP1543" s="105">
        <v>0</v>
      </c>
      <c r="AQ1543" s="11">
        <v>0</v>
      </c>
      <c r="AR1543" s="11">
        <v>0</v>
      </c>
      <c r="AS1543" s="11">
        <v>0</v>
      </c>
      <c r="AT1543" s="11">
        <v>0</v>
      </c>
      <c r="AU1543" s="11">
        <v>0</v>
      </c>
      <c r="AV1543" s="11">
        <v>0</v>
      </c>
      <c r="AW1543" s="11">
        <v>0</v>
      </c>
      <c r="AX1543" s="11">
        <v>0</v>
      </c>
      <c r="AZ1543" s="11">
        <v>0</v>
      </c>
      <c r="BA1543" s="11">
        <v>0</v>
      </c>
    </row>
    <row r="1544" spans="1:53" hidden="1" x14ac:dyDescent="0.25">
      <c r="A1544">
        <v>10</v>
      </c>
      <c r="B1544" t="str">
        <f t="shared" si="181"/>
        <v>FrCC-6642</v>
      </c>
      <c r="C1544" s="2" t="s">
        <v>320</v>
      </c>
      <c r="D1544" s="2" t="str">
        <f t="shared" si="178"/>
        <v>6</v>
      </c>
      <c r="E1544" s="2" t="str">
        <f t="shared" si="179"/>
        <v>66</v>
      </c>
      <c r="F1544" s="2" t="str">
        <f t="shared" si="180"/>
        <v>664</v>
      </c>
      <c r="G1544" s="1" t="s">
        <v>755</v>
      </c>
      <c r="H1544" s="7">
        <v>0</v>
      </c>
      <c r="I1544" s="7"/>
      <c r="J1544" s="7">
        <v>0</v>
      </c>
      <c r="K1544" s="7">
        <v>0</v>
      </c>
      <c r="L1544" s="7">
        <v>0</v>
      </c>
      <c r="M1544" s="7"/>
      <c r="N1544" s="7">
        <v>0</v>
      </c>
      <c r="O1544" s="7">
        <v>0</v>
      </c>
      <c r="P1544" s="7">
        <v>0</v>
      </c>
      <c r="Q1544" s="7"/>
      <c r="R1544" s="7">
        <v>0</v>
      </c>
      <c r="S1544" s="7">
        <v>0</v>
      </c>
      <c r="T1544" s="7">
        <v>0</v>
      </c>
      <c r="U1544" s="7"/>
      <c r="V1544" s="7">
        <v>0</v>
      </c>
      <c r="W1544" s="7">
        <v>0</v>
      </c>
      <c r="X1544" s="7">
        <v>0</v>
      </c>
      <c r="Y1544" s="7"/>
      <c r="Z1544" s="7">
        <v>0</v>
      </c>
      <c r="AA1544" s="7">
        <v>0</v>
      </c>
      <c r="AB1544" s="7">
        <v>0</v>
      </c>
      <c r="AC1544" s="7"/>
      <c r="AD1544" s="7">
        <v>0</v>
      </c>
      <c r="AE1544" s="7">
        <v>0</v>
      </c>
      <c r="AF1544" s="7">
        <v>0</v>
      </c>
      <c r="AG1544" s="29">
        <v>0</v>
      </c>
      <c r="AH1544" s="7">
        <v>0</v>
      </c>
      <c r="AI1544" s="7">
        <v>0</v>
      </c>
      <c r="AJ1544" s="7">
        <v>0</v>
      </c>
      <c r="AK1544" s="29">
        <v>0</v>
      </c>
      <c r="AL1544" s="7">
        <v>0</v>
      </c>
      <c r="AM1544" s="105">
        <v>0</v>
      </c>
      <c r="AN1544" s="7">
        <v>0</v>
      </c>
      <c r="AO1544" s="11">
        <v>0</v>
      </c>
      <c r="AP1544" s="105">
        <v>0</v>
      </c>
      <c r="AQ1544" s="11">
        <v>0</v>
      </c>
      <c r="AR1544" s="11">
        <v>0</v>
      </c>
      <c r="AS1544" s="11">
        <v>0</v>
      </c>
      <c r="AT1544" s="11">
        <v>0</v>
      </c>
      <c r="AU1544" s="11">
        <v>0</v>
      </c>
      <c r="AV1544" s="11">
        <v>0</v>
      </c>
      <c r="AW1544" s="11">
        <v>0</v>
      </c>
      <c r="AX1544" s="11">
        <v>0</v>
      </c>
      <c r="AZ1544" s="11">
        <v>0</v>
      </c>
      <c r="BA1544" s="11">
        <v>0</v>
      </c>
    </row>
    <row r="1545" spans="1:53" hidden="1" x14ac:dyDescent="0.25">
      <c r="A1545">
        <v>10</v>
      </c>
      <c r="B1545" t="str">
        <f t="shared" si="181"/>
        <v>FrCC-6651</v>
      </c>
      <c r="C1545" s="2" t="s">
        <v>320</v>
      </c>
      <c r="D1545" s="2" t="str">
        <f t="shared" si="178"/>
        <v>6</v>
      </c>
      <c r="E1545" s="2" t="str">
        <f t="shared" si="179"/>
        <v>66</v>
      </c>
      <c r="F1545" s="2" t="str">
        <f t="shared" si="180"/>
        <v>665</v>
      </c>
      <c r="G1545" s="1" t="s">
        <v>756</v>
      </c>
      <c r="H1545" s="7">
        <v>0</v>
      </c>
      <c r="I1545" s="7"/>
      <c r="J1545" s="7">
        <v>0</v>
      </c>
      <c r="K1545" s="7">
        <v>0</v>
      </c>
      <c r="L1545" s="7">
        <v>0</v>
      </c>
      <c r="M1545" s="7"/>
      <c r="N1545" s="7">
        <v>0</v>
      </c>
      <c r="O1545" s="7">
        <v>0</v>
      </c>
      <c r="P1545" s="7">
        <v>0</v>
      </c>
      <c r="Q1545" s="7"/>
      <c r="R1545" s="7">
        <v>0</v>
      </c>
      <c r="S1545" s="7">
        <v>0</v>
      </c>
      <c r="T1545" s="7">
        <v>0</v>
      </c>
      <c r="U1545" s="7"/>
      <c r="V1545" s="7">
        <v>0</v>
      </c>
      <c r="W1545" s="7">
        <v>0</v>
      </c>
      <c r="X1545" s="7">
        <v>0</v>
      </c>
      <c r="Y1545" s="7"/>
      <c r="Z1545" s="7">
        <v>0</v>
      </c>
      <c r="AA1545" s="7">
        <v>0</v>
      </c>
      <c r="AB1545" s="7">
        <v>0</v>
      </c>
      <c r="AC1545" s="7"/>
      <c r="AD1545" s="7">
        <v>0</v>
      </c>
      <c r="AE1545" s="7">
        <v>0</v>
      </c>
      <c r="AF1545" s="7">
        <v>0</v>
      </c>
      <c r="AG1545" s="29">
        <v>0</v>
      </c>
      <c r="AH1545" s="7">
        <v>0</v>
      </c>
      <c r="AI1545" s="7">
        <v>0</v>
      </c>
      <c r="AJ1545" s="7">
        <v>0</v>
      </c>
      <c r="AK1545" s="29">
        <v>0</v>
      </c>
      <c r="AL1545" s="7">
        <v>0</v>
      </c>
      <c r="AM1545" s="105">
        <v>0</v>
      </c>
      <c r="AN1545" s="7">
        <v>0</v>
      </c>
      <c r="AO1545" s="11">
        <v>0</v>
      </c>
      <c r="AP1545" s="105">
        <v>0</v>
      </c>
      <c r="AQ1545" s="11">
        <v>0</v>
      </c>
      <c r="AR1545" s="11">
        <v>0</v>
      </c>
      <c r="AS1545" s="11">
        <v>0</v>
      </c>
      <c r="AT1545" s="11">
        <v>0</v>
      </c>
      <c r="AU1545" s="11">
        <v>0</v>
      </c>
      <c r="AV1545" s="11">
        <v>0</v>
      </c>
      <c r="AW1545" s="11">
        <v>0</v>
      </c>
      <c r="AX1545" s="11">
        <v>0</v>
      </c>
      <c r="AZ1545" s="11">
        <v>0</v>
      </c>
      <c r="BA1545" s="11">
        <v>0</v>
      </c>
    </row>
    <row r="1546" spans="1:53" hidden="1" x14ac:dyDescent="0.25">
      <c r="A1546">
        <v>10</v>
      </c>
      <c r="B1546" t="str">
        <f t="shared" si="181"/>
        <v>FrCC-6652</v>
      </c>
      <c r="C1546" s="2" t="s">
        <v>320</v>
      </c>
      <c r="D1546" s="2" t="str">
        <f t="shared" si="178"/>
        <v>6</v>
      </c>
      <c r="E1546" s="2" t="str">
        <f t="shared" si="179"/>
        <v>66</v>
      </c>
      <c r="F1546" s="2" t="str">
        <f t="shared" si="180"/>
        <v>665</v>
      </c>
      <c r="G1546" s="1" t="s">
        <v>757</v>
      </c>
      <c r="H1546" s="7">
        <v>0</v>
      </c>
      <c r="I1546" s="7"/>
      <c r="J1546" s="7">
        <v>0</v>
      </c>
      <c r="K1546" s="7">
        <v>0</v>
      </c>
      <c r="L1546" s="7">
        <v>0</v>
      </c>
      <c r="M1546" s="7"/>
      <c r="N1546" s="7">
        <v>0</v>
      </c>
      <c r="O1546" s="7">
        <v>0</v>
      </c>
      <c r="P1546" s="7">
        <v>0</v>
      </c>
      <c r="Q1546" s="7"/>
      <c r="R1546" s="7">
        <v>0</v>
      </c>
      <c r="S1546" s="7">
        <v>0</v>
      </c>
      <c r="T1546" s="7">
        <v>0</v>
      </c>
      <c r="U1546" s="7"/>
      <c r="V1546" s="7">
        <v>0</v>
      </c>
      <c r="W1546" s="7">
        <v>0</v>
      </c>
      <c r="X1546" s="7">
        <v>0</v>
      </c>
      <c r="Y1546" s="7"/>
      <c r="Z1546" s="7">
        <v>0</v>
      </c>
      <c r="AA1546" s="7">
        <v>0</v>
      </c>
      <c r="AB1546" s="7">
        <v>0</v>
      </c>
      <c r="AC1546" s="7"/>
      <c r="AD1546" s="7">
        <v>0</v>
      </c>
      <c r="AE1546" s="7">
        <v>0</v>
      </c>
      <c r="AF1546" s="7">
        <v>0</v>
      </c>
      <c r="AG1546" s="29">
        <v>0</v>
      </c>
      <c r="AH1546" s="7">
        <v>0</v>
      </c>
      <c r="AI1546" s="7">
        <v>0</v>
      </c>
      <c r="AJ1546" s="7">
        <v>0</v>
      </c>
      <c r="AK1546" s="29">
        <v>0</v>
      </c>
      <c r="AL1546" s="7">
        <v>0</v>
      </c>
      <c r="AM1546" s="105">
        <v>0</v>
      </c>
      <c r="AN1546" s="7">
        <v>0</v>
      </c>
      <c r="AO1546" s="11">
        <v>0</v>
      </c>
      <c r="AP1546" s="105">
        <v>0</v>
      </c>
      <c r="AQ1546" s="11">
        <v>0</v>
      </c>
      <c r="AR1546" s="11">
        <v>0</v>
      </c>
      <c r="AS1546" s="11">
        <v>0</v>
      </c>
      <c r="AT1546" s="11">
        <v>0</v>
      </c>
      <c r="AU1546" s="11">
        <v>0</v>
      </c>
      <c r="AV1546" s="11">
        <v>0</v>
      </c>
      <c r="AW1546" s="11">
        <v>0</v>
      </c>
      <c r="AX1546" s="11">
        <v>0</v>
      </c>
      <c r="AZ1546" s="11">
        <v>0</v>
      </c>
      <c r="BA1546" s="11">
        <v>0</v>
      </c>
    </row>
    <row r="1547" spans="1:53" hidden="1" x14ac:dyDescent="0.25">
      <c r="A1547">
        <v>10</v>
      </c>
      <c r="B1547" t="str">
        <f t="shared" si="181"/>
        <v>FrCC-6661</v>
      </c>
      <c r="C1547" s="2" t="s">
        <v>320</v>
      </c>
      <c r="D1547" s="2" t="str">
        <f t="shared" si="178"/>
        <v>6</v>
      </c>
      <c r="E1547" s="2" t="str">
        <f t="shared" si="179"/>
        <v>66</v>
      </c>
      <c r="F1547" s="2" t="str">
        <f t="shared" si="180"/>
        <v>666</v>
      </c>
      <c r="G1547" s="1" t="s">
        <v>2398</v>
      </c>
      <c r="H1547" s="7">
        <v>0</v>
      </c>
      <c r="I1547" s="7"/>
      <c r="J1547" s="7">
        <v>0</v>
      </c>
      <c r="K1547" s="7">
        <v>0</v>
      </c>
      <c r="L1547" s="7">
        <v>0</v>
      </c>
      <c r="M1547" s="7"/>
      <c r="N1547" s="7">
        <v>0</v>
      </c>
      <c r="O1547" s="7">
        <v>0</v>
      </c>
      <c r="P1547" s="7">
        <v>0</v>
      </c>
      <c r="Q1547" s="7"/>
      <c r="R1547" s="7">
        <v>0</v>
      </c>
      <c r="S1547" s="7">
        <v>0</v>
      </c>
      <c r="T1547" s="7">
        <v>0</v>
      </c>
      <c r="U1547" s="7"/>
      <c r="V1547" s="7">
        <v>0</v>
      </c>
      <c r="W1547" s="7">
        <v>0</v>
      </c>
      <c r="X1547" s="7">
        <v>0</v>
      </c>
      <c r="Y1547" s="7"/>
      <c r="Z1547" s="7">
        <v>0</v>
      </c>
      <c r="AA1547" s="7">
        <v>0</v>
      </c>
      <c r="AB1547" s="7">
        <v>0</v>
      </c>
      <c r="AC1547" s="7"/>
      <c r="AD1547" s="7">
        <v>0</v>
      </c>
      <c r="AE1547" s="7">
        <v>0</v>
      </c>
      <c r="AF1547" s="7">
        <v>0</v>
      </c>
      <c r="AG1547" s="29">
        <v>0</v>
      </c>
      <c r="AH1547" s="7">
        <v>0</v>
      </c>
      <c r="AI1547" s="7">
        <v>0</v>
      </c>
      <c r="AJ1547" s="7">
        <v>0</v>
      </c>
      <c r="AK1547" s="29">
        <v>0</v>
      </c>
      <c r="AL1547" s="7">
        <v>0</v>
      </c>
      <c r="AM1547" s="105">
        <v>0</v>
      </c>
      <c r="AN1547" s="7">
        <v>0</v>
      </c>
      <c r="AO1547" s="11">
        <v>0</v>
      </c>
      <c r="AP1547" s="105">
        <v>0</v>
      </c>
      <c r="AQ1547" s="11">
        <v>0</v>
      </c>
      <c r="AR1547" s="11">
        <v>0</v>
      </c>
      <c r="AS1547" s="11">
        <v>0</v>
      </c>
      <c r="AT1547" s="11">
        <v>0</v>
      </c>
      <c r="AU1547" s="11">
        <v>0</v>
      </c>
      <c r="AV1547" s="11">
        <v>0</v>
      </c>
      <c r="AW1547" s="11">
        <v>0</v>
      </c>
      <c r="AX1547" s="11">
        <v>0</v>
      </c>
      <c r="AZ1547" s="11">
        <v>0</v>
      </c>
      <c r="BA1547" s="11">
        <v>0</v>
      </c>
    </row>
    <row r="1548" spans="1:53" hidden="1" x14ac:dyDescent="0.25">
      <c r="A1548">
        <v>10</v>
      </c>
      <c r="B1548" t="str">
        <f t="shared" si="181"/>
        <v>FrCC-6662</v>
      </c>
      <c r="C1548" s="2" t="s">
        <v>320</v>
      </c>
      <c r="D1548" s="2" t="str">
        <f t="shared" si="178"/>
        <v>6</v>
      </c>
      <c r="E1548" s="2" t="str">
        <f t="shared" si="179"/>
        <v>66</v>
      </c>
      <c r="F1548" s="2" t="str">
        <f t="shared" si="180"/>
        <v>666</v>
      </c>
      <c r="G1548" s="1" t="s">
        <v>2399</v>
      </c>
      <c r="H1548" s="7">
        <v>0</v>
      </c>
      <c r="I1548" s="7"/>
      <c r="J1548" s="7">
        <v>0</v>
      </c>
      <c r="K1548" s="7">
        <v>0</v>
      </c>
      <c r="L1548" s="7">
        <v>0</v>
      </c>
      <c r="M1548" s="7"/>
      <c r="N1548" s="7">
        <v>0</v>
      </c>
      <c r="O1548" s="7">
        <v>0</v>
      </c>
      <c r="P1548" s="7">
        <v>0</v>
      </c>
      <c r="Q1548" s="7"/>
      <c r="R1548" s="7">
        <v>0</v>
      </c>
      <c r="S1548" s="7">
        <v>0</v>
      </c>
      <c r="T1548" s="7">
        <v>0</v>
      </c>
      <c r="U1548" s="7"/>
      <c r="V1548" s="7">
        <v>0</v>
      </c>
      <c r="W1548" s="7">
        <v>0</v>
      </c>
      <c r="X1548" s="7">
        <v>0</v>
      </c>
      <c r="Y1548" s="7"/>
      <c r="Z1548" s="7">
        <v>0</v>
      </c>
      <c r="AA1548" s="7">
        <v>0</v>
      </c>
      <c r="AB1548" s="7">
        <v>0</v>
      </c>
      <c r="AC1548" s="7"/>
      <c r="AD1548" s="7">
        <v>0</v>
      </c>
      <c r="AE1548" s="7">
        <v>0</v>
      </c>
      <c r="AF1548" s="7">
        <v>0</v>
      </c>
      <c r="AG1548" s="29">
        <v>0</v>
      </c>
      <c r="AH1548" s="7">
        <v>0</v>
      </c>
      <c r="AI1548" s="7">
        <v>0</v>
      </c>
      <c r="AJ1548" s="7">
        <v>0</v>
      </c>
      <c r="AK1548" s="29">
        <v>0</v>
      </c>
      <c r="AL1548" s="7">
        <v>0</v>
      </c>
      <c r="AM1548" s="105">
        <v>0</v>
      </c>
      <c r="AN1548" s="7">
        <v>0</v>
      </c>
      <c r="AO1548" s="11">
        <v>0</v>
      </c>
      <c r="AP1548" s="105">
        <v>0</v>
      </c>
      <c r="AQ1548" s="11">
        <v>0</v>
      </c>
      <c r="AR1548" s="11">
        <v>0</v>
      </c>
      <c r="AS1548" s="11">
        <v>0</v>
      </c>
      <c r="AT1548" s="11">
        <v>0</v>
      </c>
      <c r="AU1548" s="11">
        <v>0</v>
      </c>
      <c r="AV1548" s="11">
        <v>0</v>
      </c>
      <c r="AW1548" s="11">
        <v>0</v>
      </c>
      <c r="AX1548" s="11">
        <v>0</v>
      </c>
      <c r="AZ1548" s="11">
        <v>0</v>
      </c>
      <c r="BA1548" s="11">
        <v>0</v>
      </c>
    </row>
    <row r="1549" spans="1:53" hidden="1" x14ac:dyDescent="0.25">
      <c r="A1549">
        <v>10</v>
      </c>
      <c r="B1549" t="str">
        <f t="shared" si="181"/>
        <v>FrCC-6671</v>
      </c>
      <c r="C1549" s="2" t="s">
        <v>320</v>
      </c>
      <c r="D1549" s="2" t="str">
        <f t="shared" si="178"/>
        <v>6</v>
      </c>
      <c r="E1549" s="2" t="str">
        <f t="shared" si="179"/>
        <v>66</v>
      </c>
      <c r="F1549" s="2" t="str">
        <f t="shared" si="180"/>
        <v>667</v>
      </c>
      <c r="G1549" s="1" t="s">
        <v>2400</v>
      </c>
      <c r="H1549" s="7">
        <v>0</v>
      </c>
      <c r="I1549" s="7"/>
      <c r="J1549" s="7">
        <v>0</v>
      </c>
      <c r="K1549" s="7">
        <v>0</v>
      </c>
      <c r="L1549" s="7">
        <v>0</v>
      </c>
      <c r="M1549" s="7"/>
      <c r="N1549" s="7">
        <v>0</v>
      </c>
      <c r="O1549" s="7">
        <v>0</v>
      </c>
      <c r="P1549" s="7">
        <v>0</v>
      </c>
      <c r="Q1549" s="7"/>
      <c r="R1549" s="7">
        <v>0</v>
      </c>
      <c r="S1549" s="7">
        <v>0</v>
      </c>
      <c r="T1549" s="7">
        <v>0</v>
      </c>
      <c r="U1549" s="7"/>
      <c r="V1549" s="7">
        <v>0</v>
      </c>
      <c r="W1549" s="7">
        <v>0</v>
      </c>
      <c r="X1549" s="7">
        <v>0</v>
      </c>
      <c r="Y1549" s="7"/>
      <c r="Z1549" s="7">
        <v>0</v>
      </c>
      <c r="AA1549" s="7">
        <v>0</v>
      </c>
      <c r="AB1549" s="7">
        <v>0</v>
      </c>
      <c r="AC1549" s="7"/>
      <c r="AD1549" s="7">
        <v>0</v>
      </c>
      <c r="AE1549" s="7">
        <v>0</v>
      </c>
      <c r="AF1549" s="7">
        <v>0</v>
      </c>
      <c r="AG1549" s="29">
        <v>0</v>
      </c>
      <c r="AH1549" s="7">
        <v>0</v>
      </c>
      <c r="AI1549" s="7">
        <v>0</v>
      </c>
      <c r="AJ1549" s="7">
        <v>0</v>
      </c>
      <c r="AK1549" s="29">
        <v>0</v>
      </c>
      <c r="AL1549" s="7">
        <v>0</v>
      </c>
      <c r="AM1549" s="105">
        <v>0</v>
      </c>
      <c r="AN1549" s="7">
        <v>0</v>
      </c>
      <c r="AO1549" s="11">
        <v>0</v>
      </c>
      <c r="AP1549" s="105">
        <v>0</v>
      </c>
      <c r="AQ1549" s="11">
        <v>0</v>
      </c>
      <c r="AR1549" s="11">
        <v>0</v>
      </c>
      <c r="AS1549" s="11">
        <v>0</v>
      </c>
      <c r="AT1549" s="11">
        <v>0</v>
      </c>
      <c r="AU1549" s="11">
        <v>0</v>
      </c>
      <c r="AV1549" s="11">
        <v>0</v>
      </c>
      <c r="AW1549" s="11">
        <v>0</v>
      </c>
      <c r="AX1549" s="11">
        <v>0</v>
      </c>
      <c r="AZ1549" s="11">
        <v>0</v>
      </c>
      <c r="BA1549" s="11">
        <v>0</v>
      </c>
    </row>
    <row r="1550" spans="1:53" hidden="1" x14ac:dyDescent="0.25">
      <c r="A1550">
        <v>10</v>
      </c>
      <c r="B1550" t="str">
        <f t="shared" si="181"/>
        <v>FrCC-6672</v>
      </c>
      <c r="C1550" s="2" t="s">
        <v>320</v>
      </c>
      <c r="D1550" s="2" t="str">
        <f t="shared" si="178"/>
        <v>6</v>
      </c>
      <c r="E1550" s="2" t="str">
        <f t="shared" si="179"/>
        <v>66</v>
      </c>
      <c r="F1550" s="2" t="str">
        <f t="shared" si="180"/>
        <v>667</v>
      </c>
      <c r="G1550" s="1" t="s">
        <v>2401</v>
      </c>
      <c r="H1550" s="7">
        <v>0</v>
      </c>
      <c r="I1550" s="7"/>
      <c r="J1550" s="7">
        <v>0</v>
      </c>
      <c r="K1550" s="7">
        <v>0</v>
      </c>
      <c r="L1550" s="7">
        <v>0</v>
      </c>
      <c r="M1550" s="7"/>
      <c r="N1550" s="7">
        <v>0</v>
      </c>
      <c r="O1550" s="7">
        <v>0</v>
      </c>
      <c r="P1550" s="7">
        <v>0</v>
      </c>
      <c r="Q1550" s="7"/>
      <c r="R1550" s="7">
        <v>0</v>
      </c>
      <c r="S1550" s="7">
        <v>0</v>
      </c>
      <c r="T1550" s="7">
        <v>0</v>
      </c>
      <c r="U1550" s="7"/>
      <c r="V1550" s="7">
        <v>0</v>
      </c>
      <c r="W1550" s="7">
        <v>0</v>
      </c>
      <c r="X1550" s="7">
        <v>0</v>
      </c>
      <c r="Y1550" s="7"/>
      <c r="Z1550" s="7">
        <v>0</v>
      </c>
      <c r="AA1550" s="7">
        <v>0</v>
      </c>
      <c r="AB1550" s="7">
        <v>0</v>
      </c>
      <c r="AC1550" s="7"/>
      <c r="AD1550" s="7">
        <v>0</v>
      </c>
      <c r="AE1550" s="7">
        <v>0</v>
      </c>
      <c r="AF1550" s="7">
        <v>0</v>
      </c>
      <c r="AG1550" s="29">
        <v>0</v>
      </c>
      <c r="AH1550" s="7">
        <v>0</v>
      </c>
      <c r="AI1550" s="7">
        <v>0</v>
      </c>
      <c r="AJ1550" s="29">
        <v>0</v>
      </c>
      <c r="AK1550" s="29">
        <v>0</v>
      </c>
      <c r="AL1550" s="7">
        <v>0</v>
      </c>
      <c r="AM1550" s="105">
        <v>0</v>
      </c>
      <c r="AN1550" s="7">
        <v>0</v>
      </c>
      <c r="AO1550" s="11">
        <v>0</v>
      </c>
      <c r="AP1550" s="105">
        <v>0</v>
      </c>
      <c r="AQ1550" s="11">
        <v>0</v>
      </c>
      <c r="AR1550" s="11">
        <v>0</v>
      </c>
      <c r="AS1550" s="11">
        <v>0</v>
      </c>
      <c r="AT1550" s="11">
        <v>0</v>
      </c>
      <c r="AU1550" s="11">
        <v>0</v>
      </c>
      <c r="AV1550" s="11">
        <v>0</v>
      </c>
      <c r="AW1550" s="11">
        <v>0</v>
      </c>
      <c r="AX1550" s="11">
        <v>0</v>
      </c>
      <c r="AZ1550" s="11">
        <v>0</v>
      </c>
      <c r="BA1550" s="11">
        <v>0</v>
      </c>
    </row>
    <row r="1551" spans="1:53" hidden="1" x14ac:dyDescent="0.25">
      <c r="A1551">
        <v>10</v>
      </c>
      <c r="B1551" t="str">
        <f t="shared" si="181"/>
        <v>FrCC-6700</v>
      </c>
      <c r="C1551" s="2" t="s">
        <v>320</v>
      </c>
      <c r="D1551" s="2" t="str">
        <f t="shared" si="178"/>
        <v>6</v>
      </c>
      <c r="E1551" s="2" t="str">
        <f t="shared" si="179"/>
        <v>67</v>
      </c>
      <c r="F1551" s="2" t="str">
        <f t="shared" si="180"/>
        <v>670</v>
      </c>
      <c r="G1551" s="1" t="s">
        <v>758</v>
      </c>
      <c r="H1551" s="7">
        <v>0</v>
      </c>
      <c r="I1551" s="7"/>
      <c r="J1551" s="7">
        <v>0</v>
      </c>
      <c r="K1551" s="7">
        <v>0</v>
      </c>
      <c r="L1551" s="7">
        <v>0</v>
      </c>
      <c r="M1551" s="7"/>
      <c r="N1551" s="7">
        <v>0</v>
      </c>
      <c r="O1551" s="7">
        <v>0</v>
      </c>
      <c r="P1551" s="7">
        <v>0</v>
      </c>
      <c r="Q1551" s="7"/>
      <c r="R1551" s="7">
        <v>0</v>
      </c>
      <c r="S1551" s="7">
        <v>0</v>
      </c>
      <c r="T1551" s="7">
        <v>0</v>
      </c>
      <c r="U1551" s="7"/>
      <c r="V1551" s="7">
        <v>0</v>
      </c>
      <c r="W1551" s="7">
        <v>0</v>
      </c>
      <c r="X1551" s="7">
        <v>0</v>
      </c>
      <c r="Y1551" s="7"/>
      <c r="Z1551" s="7">
        <v>0</v>
      </c>
      <c r="AA1551" s="7">
        <v>0</v>
      </c>
      <c r="AB1551" s="7">
        <v>0</v>
      </c>
      <c r="AC1551" s="7"/>
      <c r="AD1551" s="7">
        <v>0</v>
      </c>
      <c r="AE1551" s="7">
        <v>0</v>
      </c>
      <c r="AF1551" s="7">
        <v>0</v>
      </c>
      <c r="AG1551" s="29">
        <v>0</v>
      </c>
      <c r="AH1551" s="7">
        <v>0</v>
      </c>
      <c r="AI1551" s="7">
        <v>0</v>
      </c>
      <c r="AJ1551" s="7">
        <v>0</v>
      </c>
      <c r="AK1551" s="29">
        <v>0</v>
      </c>
      <c r="AL1551" s="7">
        <v>0</v>
      </c>
      <c r="AM1551" s="105">
        <v>0</v>
      </c>
      <c r="AN1551" s="7">
        <v>0</v>
      </c>
      <c r="AO1551" s="11">
        <v>0</v>
      </c>
      <c r="AP1551" s="105">
        <v>0</v>
      </c>
      <c r="AQ1551" s="11">
        <v>0</v>
      </c>
      <c r="AR1551" s="11">
        <v>0</v>
      </c>
      <c r="AS1551" s="11">
        <v>0</v>
      </c>
      <c r="AT1551" s="11">
        <v>0</v>
      </c>
      <c r="AU1551" s="11">
        <v>0</v>
      </c>
      <c r="AV1551" s="11">
        <v>0</v>
      </c>
      <c r="AW1551" s="11">
        <v>0</v>
      </c>
      <c r="AX1551" s="11">
        <v>0</v>
      </c>
      <c r="AZ1551" s="11">
        <v>0</v>
      </c>
      <c r="BA1551" s="11">
        <v>0</v>
      </c>
    </row>
    <row r="1552" spans="1:53" hidden="1" x14ac:dyDescent="0.25">
      <c r="A1552">
        <v>10</v>
      </c>
      <c r="B1552" t="str">
        <f t="shared" si="181"/>
        <v>FrCC-6811</v>
      </c>
      <c r="C1552" s="2" t="s">
        <v>320</v>
      </c>
      <c r="D1552" s="2" t="str">
        <f t="shared" si="178"/>
        <v>6</v>
      </c>
      <c r="E1552" s="2" t="str">
        <f t="shared" si="179"/>
        <v>68</v>
      </c>
      <c r="F1552" s="2" t="str">
        <f t="shared" si="180"/>
        <v>681</v>
      </c>
      <c r="G1552" s="1" t="s">
        <v>760</v>
      </c>
      <c r="H1552" s="7">
        <v>0</v>
      </c>
      <c r="I1552" s="7"/>
      <c r="J1552" s="7">
        <v>0</v>
      </c>
      <c r="K1552" s="7">
        <v>0</v>
      </c>
      <c r="L1552" s="7">
        <v>0</v>
      </c>
      <c r="M1552" s="7"/>
      <c r="N1552" s="7">
        <v>0</v>
      </c>
      <c r="O1552" s="7">
        <v>0</v>
      </c>
      <c r="P1552" s="7">
        <v>0</v>
      </c>
      <c r="Q1552" s="7"/>
      <c r="R1552" s="7">
        <v>0</v>
      </c>
      <c r="S1552" s="7">
        <v>0</v>
      </c>
      <c r="T1552" s="7">
        <v>0</v>
      </c>
      <c r="U1552" s="7"/>
      <c r="V1552" s="7">
        <v>0</v>
      </c>
      <c r="W1552" s="7">
        <v>0</v>
      </c>
      <c r="X1552" s="7">
        <v>0</v>
      </c>
      <c r="Y1552" s="7"/>
      <c r="Z1552" s="7">
        <v>0</v>
      </c>
      <c r="AA1552" s="7">
        <v>0</v>
      </c>
      <c r="AB1552" s="7">
        <v>0</v>
      </c>
      <c r="AC1552" s="7"/>
      <c r="AD1552" s="7">
        <v>0</v>
      </c>
      <c r="AE1552" s="7">
        <v>0</v>
      </c>
      <c r="AF1552" s="7">
        <v>0</v>
      </c>
      <c r="AG1552" s="29">
        <v>0</v>
      </c>
      <c r="AH1552" s="7">
        <v>0</v>
      </c>
      <c r="AI1552" s="7">
        <v>0</v>
      </c>
      <c r="AJ1552" s="7">
        <v>0</v>
      </c>
      <c r="AK1552" s="29">
        <v>0</v>
      </c>
      <c r="AL1552" s="7">
        <v>0</v>
      </c>
      <c r="AM1552" s="105">
        <v>0</v>
      </c>
      <c r="AN1552" s="7">
        <v>0</v>
      </c>
      <c r="AO1552" s="11">
        <v>0</v>
      </c>
      <c r="AP1552" s="105">
        <v>0</v>
      </c>
      <c r="AQ1552" s="11">
        <v>0</v>
      </c>
      <c r="AR1552" s="11">
        <v>0</v>
      </c>
      <c r="AS1552" s="11">
        <v>0</v>
      </c>
      <c r="AT1552" s="11">
        <v>0</v>
      </c>
      <c r="AU1552" s="11">
        <v>0</v>
      </c>
      <c r="AV1552" s="11">
        <v>0</v>
      </c>
      <c r="AW1552" s="11">
        <v>0</v>
      </c>
      <c r="AX1552" s="11">
        <v>0</v>
      </c>
      <c r="AZ1552" s="11">
        <v>0</v>
      </c>
      <c r="BA1552" s="11">
        <v>0</v>
      </c>
    </row>
    <row r="1553" spans="1:53" hidden="1" x14ac:dyDescent="0.25">
      <c r="A1553">
        <v>10</v>
      </c>
      <c r="B1553" t="str">
        <f t="shared" si="181"/>
        <v>FrCC-6812</v>
      </c>
      <c r="C1553" s="2" t="s">
        <v>320</v>
      </c>
      <c r="D1553" s="2" t="str">
        <f t="shared" si="178"/>
        <v>6</v>
      </c>
      <c r="E1553" s="2" t="str">
        <f t="shared" si="179"/>
        <v>68</v>
      </c>
      <c r="F1553" s="2" t="str">
        <f t="shared" si="180"/>
        <v>681</v>
      </c>
      <c r="G1553" s="1" t="s">
        <v>761</v>
      </c>
      <c r="H1553" s="7">
        <v>0</v>
      </c>
      <c r="I1553" s="7"/>
      <c r="J1553" s="7">
        <v>0</v>
      </c>
      <c r="K1553" s="7">
        <v>0</v>
      </c>
      <c r="L1553" s="7">
        <v>0</v>
      </c>
      <c r="M1553" s="7"/>
      <c r="N1553" s="7">
        <v>0</v>
      </c>
      <c r="O1553" s="7">
        <v>0</v>
      </c>
      <c r="P1553" s="7">
        <v>0</v>
      </c>
      <c r="Q1553" s="7"/>
      <c r="R1553" s="7">
        <v>0</v>
      </c>
      <c r="S1553" s="7">
        <v>0</v>
      </c>
      <c r="T1553" s="7">
        <v>0</v>
      </c>
      <c r="U1553" s="7"/>
      <c r="V1553" s="7">
        <v>0</v>
      </c>
      <c r="W1553" s="7">
        <v>0</v>
      </c>
      <c r="X1553" s="7">
        <v>0</v>
      </c>
      <c r="Y1553" s="7"/>
      <c r="Z1553" s="7">
        <v>0</v>
      </c>
      <c r="AA1553" s="7">
        <v>0</v>
      </c>
      <c r="AB1553" s="7">
        <v>0</v>
      </c>
      <c r="AC1553" s="7"/>
      <c r="AD1553" s="7">
        <v>0</v>
      </c>
      <c r="AE1553" s="7">
        <v>0</v>
      </c>
      <c r="AF1553" s="7">
        <v>0</v>
      </c>
      <c r="AG1553" s="29">
        <v>0</v>
      </c>
      <c r="AH1553" s="7">
        <v>0</v>
      </c>
      <c r="AI1553" s="7">
        <v>0</v>
      </c>
      <c r="AJ1553" s="7">
        <v>0</v>
      </c>
      <c r="AK1553" s="29">
        <v>0</v>
      </c>
      <c r="AL1553" s="7">
        <v>0</v>
      </c>
      <c r="AM1553" s="105">
        <v>0</v>
      </c>
      <c r="AN1553" s="7">
        <v>0</v>
      </c>
      <c r="AO1553" s="11">
        <v>0</v>
      </c>
      <c r="AP1553" s="105">
        <v>0</v>
      </c>
      <c r="AQ1553" s="11">
        <v>0</v>
      </c>
      <c r="AR1553" s="11">
        <v>0</v>
      </c>
      <c r="AS1553" s="11">
        <v>0</v>
      </c>
      <c r="AT1553" s="11">
        <v>0</v>
      </c>
      <c r="AU1553" s="11">
        <v>0</v>
      </c>
      <c r="AV1553" s="11">
        <v>0</v>
      </c>
      <c r="AW1553" s="11">
        <v>0</v>
      </c>
      <c r="AX1553" s="11">
        <v>0</v>
      </c>
      <c r="AZ1553" s="11">
        <v>0</v>
      </c>
      <c r="BA1553" s="11">
        <v>0</v>
      </c>
    </row>
    <row r="1554" spans="1:53" hidden="1" x14ac:dyDescent="0.25">
      <c r="A1554">
        <v>10</v>
      </c>
      <c r="B1554" t="str">
        <f t="shared" si="181"/>
        <v>FrCC-6821</v>
      </c>
      <c r="C1554" s="2" t="s">
        <v>320</v>
      </c>
      <c r="D1554" s="2" t="str">
        <f t="shared" si="178"/>
        <v>6</v>
      </c>
      <c r="E1554" s="2" t="str">
        <f t="shared" si="179"/>
        <v>68</v>
      </c>
      <c r="F1554" s="2" t="str">
        <f t="shared" si="180"/>
        <v>682</v>
      </c>
      <c r="G1554" s="1" t="s">
        <v>762</v>
      </c>
      <c r="H1554" s="7">
        <v>0</v>
      </c>
      <c r="I1554" s="7"/>
      <c r="J1554" s="7">
        <v>0</v>
      </c>
      <c r="K1554" s="7">
        <v>0</v>
      </c>
      <c r="L1554" s="7">
        <v>0</v>
      </c>
      <c r="M1554" s="7"/>
      <c r="N1554" s="7">
        <v>0</v>
      </c>
      <c r="O1554" s="7">
        <v>0</v>
      </c>
      <c r="P1554" s="7">
        <v>0</v>
      </c>
      <c r="Q1554" s="7"/>
      <c r="R1554" s="7">
        <v>0</v>
      </c>
      <c r="S1554" s="7">
        <v>0</v>
      </c>
      <c r="T1554" s="7">
        <v>0</v>
      </c>
      <c r="U1554" s="7"/>
      <c r="V1554" s="7">
        <v>0</v>
      </c>
      <c r="W1554" s="7">
        <v>0</v>
      </c>
      <c r="X1554" s="7">
        <v>0</v>
      </c>
      <c r="Y1554" s="7"/>
      <c r="Z1554" s="7">
        <v>0</v>
      </c>
      <c r="AA1554" s="7">
        <v>0</v>
      </c>
      <c r="AB1554" s="7">
        <v>0</v>
      </c>
      <c r="AC1554" s="7"/>
      <c r="AD1554" s="7">
        <v>0</v>
      </c>
      <c r="AE1554" s="7">
        <v>0</v>
      </c>
      <c r="AF1554" s="7">
        <v>0</v>
      </c>
      <c r="AG1554" s="29">
        <v>0</v>
      </c>
      <c r="AH1554" s="7">
        <v>0</v>
      </c>
      <c r="AI1554" s="7">
        <v>0</v>
      </c>
      <c r="AJ1554" s="7">
        <v>0</v>
      </c>
      <c r="AK1554" s="29">
        <v>0</v>
      </c>
      <c r="AL1554" s="7">
        <v>0</v>
      </c>
      <c r="AM1554" s="105">
        <v>0</v>
      </c>
      <c r="AN1554" s="7">
        <v>0</v>
      </c>
      <c r="AO1554" s="11">
        <v>0</v>
      </c>
      <c r="AP1554" s="105">
        <v>0</v>
      </c>
      <c r="AQ1554" s="11">
        <v>0</v>
      </c>
      <c r="AR1554" s="11">
        <v>0</v>
      </c>
      <c r="AS1554" s="11">
        <v>0</v>
      </c>
      <c r="AT1554" s="11">
        <v>0</v>
      </c>
      <c r="AU1554" s="11">
        <v>0</v>
      </c>
      <c r="AV1554" s="11">
        <v>0</v>
      </c>
      <c r="AW1554" s="11">
        <v>0</v>
      </c>
      <c r="AX1554" s="11">
        <v>0</v>
      </c>
      <c r="AZ1554" s="11">
        <v>0</v>
      </c>
      <c r="BA1554" s="11">
        <v>0</v>
      </c>
    </row>
    <row r="1555" spans="1:53" hidden="1" x14ac:dyDescent="0.25">
      <c r="A1555">
        <v>10</v>
      </c>
      <c r="B1555" t="str">
        <f t="shared" si="181"/>
        <v>FrCC-6822</v>
      </c>
      <c r="C1555" s="2" t="s">
        <v>320</v>
      </c>
      <c r="D1555" s="2" t="str">
        <f t="shared" si="178"/>
        <v>6</v>
      </c>
      <c r="E1555" s="2" t="str">
        <f t="shared" si="179"/>
        <v>68</v>
      </c>
      <c r="F1555" s="2" t="str">
        <f t="shared" si="180"/>
        <v>682</v>
      </c>
      <c r="G1555" s="1" t="s">
        <v>763</v>
      </c>
      <c r="H1555" s="7">
        <v>0</v>
      </c>
      <c r="I1555" s="7"/>
      <c r="J1555" s="7">
        <v>0</v>
      </c>
      <c r="K1555" s="7">
        <v>0</v>
      </c>
      <c r="L1555" s="7">
        <v>0</v>
      </c>
      <c r="M1555" s="7"/>
      <c r="N1555" s="7">
        <v>0</v>
      </c>
      <c r="O1555" s="7">
        <v>0</v>
      </c>
      <c r="P1555" s="7">
        <v>0</v>
      </c>
      <c r="Q1555" s="7"/>
      <c r="R1555" s="7">
        <v>0</v>
      </c>
      <c r="S1555" s="7">
        <v>0</v>
      </c>
      <c r="T1555" s="7">
        <v>0</v>
      </c>
      <c r="U1555" s="7"/>
      <c r="V1555" s="7">
        <v>0</v>
      </c>
      <c r="W1555" s="7">
        <v>0</v>
      </c>
      <c r="X1555" s="7">
        <v>0</v>
      </c>
      <c r="Y1555" s="7"/>
      <c r="Z1555" s="7">
        <v>0</v>
      </c>
      <c r="AA1555" s="7">
        <v>0</v>
      </c>
      <c r="AB1555" s="7">
        <v>0</v>
      </c>
      <c r="AC1555" s="7"/>
      <c r="AD1555" s="7">
        <v>0</v>
      </c>
      <c r="AE1555" s="7">
        <v>0</v>
      </c>
      <c r="AF1555" s="7">
        <v>0</v>
      </c>
      <c r="AG1555" s="29">
        <v>0</v>
      </c>
      <c r="AH1555" s="7">
        <v>0</v>
      </c>
      <c r="AI1555" s="7">
        <v>0</v>
      </c>
      <c r="AJ1555" s="7">
        <v>0</v>
      </c>
      <c r="AK1555" s="29">
        <v>0</v>
      </c>
      <c r="AL1555" s="7">
        <v>0</v>
      </c>
      <c r="AM1555" s="105">
        <v>0</v>
      </c>
      <c r="AN1555" s="7">
        <v>0</v>
      </c>
      <c r="AO1555" s="11">
        <v>0</v>
      </c>
      <c r="AP1555" s="105">
        <v>0</v>
      </c>
      <c r="AQ1555" s="11">
        <v>0</v>
      </c>
      <c r="AR1555" s="11">
        <v>0</v>
      </c>
      <c r="AS1555" s="11">
        <v>0</v>
      </c>
      <c r="AT1555" s="11">
        <v>0</v>
      </c>
      <c r="AU1555" s="11">
        <v>0</v>
      </c>
      <c r="AV1555" s="11">
        <v>0</v>
      </c>
      <c r="AW1555" s="11">
        <v>0</v>
      </c>
      <c r="AX1555" s="11">
        <v>0</v>
      </c>
      <c r="AZ1555" s="11">
        <v>0</v>
      </c>
      <c r="BA1555" s="11">
        <v>0</v>
      </c>
    </row>
    <row r="1556" spans="1:53" hidden="1" x14ac:dyDescent="0.25">
      <c r="A1556">
        <v>10</v>
      </c>
      <c r="B1556" t="str">
        <f t="shared" si="181"/>
        <v>FrCC-6831</v>
      </c>
      <c r="C1556" s="2" t="s">
        <v>320</v>
      </c>
      <c r="D1556" s="2" t="str">
        <f t="shared" si="178"/>
        <v>6</v>
      </c>
      <c r="E1556" s="2" t="str">
        <f t="shared" si="179"/>
        <v>68</v>
      </c>
      <c r="F1556" s="2" t="str">
        <f t="shared" si="180"/>
        <v>683</v>
      </c>
      <c r="G1556" s="1" t="s">
        <v>979</v>
      </c>
      <c r="H1556" s="7">
        <v>0</v>
      </c>
      <c r="I1556" s="7"/>
      <c r="J1556" s="7">
        <v>0</v>
      </c>
      <c r="K1556" s="7">
        <v>0</v>
      </c>
      <c r="L1556" s="7">
        <v>0</v>
      </c>
      <c r="M1556" s="7"/>
      <c r="N1556" s="7">
        <v>0</v>
      </c>
      <c r="O1556" s="7">
        <v>0</v>
      </c>
      <c r="P1556" s="7">
        <v>0</v>
      </c>
      <c r="Q1556" s="7"/>
      <c r="R1556" s="7">
        <v>0</v>
      </c>
      <c r="S1556" s="7">
        <v>0</v>
      </c>
      <c r="T1556" s="7">
        <v>0</v>
      </c>
      <c r="U1556" s="7"/>
      <c r="V1556" s="7">
        <v>0</v>
      </c>
      <c r="W1556" s="7">
        <v>0</v>
      </c>
      <c r="X1556" s="7">
        <v>0</v>
      </c>
      <c r="Y1556" s="7"/>
      <c r="Z1556" s="7">
        <v>0</v>
      </c>
      <c r="AA1556" s="7">
        <v>0</v>
      </c>
      <c r="AB1556" s="7">
        <v>0</v>
      </c>
      <c r="AC1556" s="7"/>
      <c r="AD1556" s="7">
        <v>0</v>
      </c>
      <c r="AE1556" s="7">
        <v>0</v>
      </c>
      <c r="AF1556" s="7">
        <v>0</v>
      </c>
      <c r="AG1556" s="29">
        <v>0</v>
      </c>
      <c r="AH1556" s="7">
        <v>0</v>
      </c>
      <c r="AI1556" s="7">
        <v>0</v>
      </c>
      <c r="AJ1556" s="7">
        <v>0</v>
      </c>
      <c r="AK1556" s="29">
        <v>0</v>
      </c>
      <c r="AL1556" s="7">
        <v>0</v>
      </c>
      <c r="AM1556" s="105">
        <v>0</v>
      </c>
      <c r="AN1556" s="7">
        <v>0</v>
      </c>
      <c r="AO1556" s="11">
        <v>0</v>
      </c>
      <c r="AP1556" s="105">
        <v>0</v>
      </c>
      <c r="AQ1556" s="11">
        <v>0</v>
      </c>
      <c r="AR1556" s="11">
        <v>0</v>
      </c>
      <c r="AS1556" s="11">
        <v>0</v>
      </c>
      <c r="AT1556" s="11">
        <v>0</v>
      </c>
      <c r="AU1556" s="11"/>
      <c r="AV1556" s="11">
        <v>0</v>
      </c>
      <c r="AW1556" s="11">
        <v>0</v>
      </c>
      <c r="AX1556" s="11"/>
      <c r="AZ1556" s="11"/>
      <c r="BA1556" s="11"/>
    </row>
    <row r="1557" spans="1:53" hidden="1" x14ac:dyDescent="0.25">
      <c r="A1557">
        <v>10</v>
      </c>
      <c r="B1557" t="str">
        <f t="shared" si="181"/>
        <v>FrCC-6832</v>
      </c>
      <c r="C1557" s="2" t="s">
        <v>320</v>
      </c>
      <c r="D1557" s="2" t="str">
        <f t="shared" si="178"/>
        <v>6</v>
      </c>
      <c r="E1557" s="2" t="str">
        <f t="shared" si="179"/>
        <v>68</v>
      </c>
      <c r="F1557" s="2" t="str">
        <f t="shared" si="180"/>
        <v>683</v>
      </c>
      <c r="G1557" s="1" t="s">
        <v>980</v>
      </c>
      <c r="H1557" s="7">
        <v>0</v>
      </c>
      <c r="I1557" s="7"/>
      <c r="J1557" s="7">
        <v>0</v>
      </c>
      <c r="K1557" s="7">
        <v>0</v>
      </c>
      <c r="L1557" s="7">
        <v>0</v>
      </c>
      <c r="M1557" s="7"/>
      <c r="N1557" s="7">
        <v>0</v>
      </c>
      <c r="O1557" s="7">
        <v>0</v>
      </c>
      <c r="P1557" s="7">
        <v>0</v>
      </c>
      <c r="Q1557" s="7"/>
      <c r="R1557" s="7">
        <v>0</v>
      </c>
      <c r="S1557" s="7">
        <v>0</v>
      </c>
      <c r="T1557" s="7">
        <v>0</v>
      </c>
      <c r="U1557" s="7"/>
      <c r="V1557" s="7">
        <v>0</v>
      </c>
      <c r="W1557" s="7">
        <v>0</v>
      </c>
      <c r="X1557" s="7">
        <v>0</v>
      </c>
      <c r="Y1557" s="7"/>
      <c r="Z1557" s="7">
        <v>0</v>
      </c>
      <c r="AA1557" s="7">
        <v>0</v>
      </c>
      <c r="AB1557" s="7">
        <v>0</v>
      </c>
      <c r="AC1557" s="7"/>
      <c r="AD1557" s="7">
        <v>0</v>
      </c>
      <c r="AE1557" s="7">
        <v>0</v>
      </c>
      <c r="AF1557" s="7">
        <v>0</v>
      </c>
      <c r="AG1557" s="29">
        <v>0</v>
      </c>
      <c r="AH1557" s="7">
        <v>0</v>
      </c>
      <c r="AI1557" s="7">
        <v>0</v>
      </c>
      <c r="AJ1557" s="7">
        <v>0</v>
      </c>
      <c r="AK1557" s="29">
        <v>0</v>
      </c>
      <c r="AL1557" s="7">
        <v>0</v>
      </c>
      <c r="AM1557" s="105">
        <v>0</v>
      </c>
      <c r="AN1557" s="7">
        <v>0</v>
      </c>
      <c r="AO1557" s="11">
        <v>0</v>
      </c>
      <c r="AP1557" s="105">
        <v>0</v>
      </c>
      <c r="AQ1557" s="11">
        <v>0</v>
      </c>
      <c r="AR1557" s="11">
        <v>0</v>
      </c>
      <c r="AS1557" s="11">
        <v>0</v>
      </c>
      <c r="AT1557" s="11">
        <v>0</v>
      </c>
      <c r="AU1557" s="11"/>
      <c r="AV1557" s="11">
        <v>0</v>
      </c>
      <c r="AW1557" s="11">
        <v>0</v>
      </c>
      <c r="AX1557" s="11"/>
      <c r="AZ1557" s="11"/>
      <c r="BA1557" s="11"/>
    </row>
    <row r="1558" spans="1:53" hidden="1" x14ac:dyDescent="0.25">
      <c r="A1558">
        <v>10</v>
      </c>
      <c r="B1558" t="str">
        <f t="shared" si="181"/>
        <v>FrCC-6841</v>
      </c>
      <c r="C1558" s="2" t="s">
        <v>320</v>
      </c>
      <c r="D1558" s="2" t="str">
        <f t="shared" si="178"/>
        <v>6</v>
      </c>
      <c r="E1558" s="2" t="str">
        <f t="shared" si="179"/>
        <v>68</v>
      </c>
      <c r="F1558" s="2" t="str">
        <f t="shared" si="180"/>
        <v>684</v>
      </c>
      <c r="G1558" s="1" t="s">
        <v>764</v>
      </c>
      <c r="H1558" s="7">
        <v>0</v>
      </c>
      <c r="I1558" s="7"/>
      <c r="J1558" s="7">
        <v>0</v>
      </c>
      <c r="K1558" s="7">
        <v>0</v>
      </c>
      <c r="L1558" s="7">
        <v>0</v>
      </c>
      <c r="M1558" s="7"/>
      <c r="N1558" s="7">
        <v>0</v>
      </c>
      <c r="O1558" s="7">
        <v>0</v>
      </c>
      <c r="P1558" s="7">
        <v>0</v>
      </c>
      <c r="Q1558" s="7"/>
      <c r="R1558" s="7">
        <v>0</v>
      </c>
      <c r="S1558" s="7">
        <v>0</v>
      </c>
      <c r="T1558" s="7">
        <v>0</v>
      </c>
      <c r="U1558" s="7"/>
      <c r="V1558" s="7">
        <v>0</v>
      </c>
      <c r="W1558" s="7">
        <v>0</v>
      </c>
      <c r="X1558" s="7">
        <v>0</v>
      </c>
      <c r="Y1558" s="7"/>
      <c r="Z1558" s="7">
        <v>0</v>
      </c>
      <c r="AA1558" s="7">
        <v>0</v>
      </c>
      <c r="AB1558" s="7">
        <v>0</v>
      </c>
      <c r="AC1558" s="7"/>
      <c r="AD1558" s="7">
        <v>0</v>
      </c>
      <c r="AE1558" s="7">
        <v>0</v>
      </c>
      <c r="AF1558" s="7">
        <v>0</v>
      </c>
      <c r="AG1558" s="29">
        <v>0</v>
      </c>
      <c r="AH1558" s="7">
        <v>0</v>
      </c>
      <c r="AI1558" s="7">
        <v>0</v>
      </c>
      <c r="AJ1558" s="7">
        <v>0</v>
      </c>
      <c r="AK1558" s="29">
        <v>0</v>
      </c>
      <c r="AL1558" s="7">
        <v>0</v>
      </c>
      <c r="AM1558" s="105">
        <v>0</v>
      </c>
      <c r="AN1558" s="7">
        <v>0</v>
      </c>
      <c r="AO1558" s="11">
        <v>0</v>
      </c>
      <c r="AP1558" s="105">
        <v>0</v>
      </c>
      <c r="AQ1558" s="11">
        <v>0</v>
      </c>
      <c r="AR1558" s="11">
        <v>0</v>
      </c>
      <c r="AS1558" s="11">
        <v>0</v>
      </c>
      <c r="AT1558" s="11">
        <v>0</v>
      </c>
      <c r="AU1558" s="11">
        <v>0</v>
      </c>
      <c r="AV1558" s="11">
        <v>0</v>
      </c>
      <c r="AW1558" s="11">
        <v>0</v>
      </c>
      <c r="AX1558" s="11">
        <v>0</v>
      </c>
      <c r="AZ1558" s="11">
        <v>0</v>
      </c>
      <c r="BA1558" s="11">
        <v>0</v>
      </c>
    </row>
    <row r="1559" spans="1:53" hidden="1" x14ac:dyDescent="0.25">
      <c r="A1559">
        <v>10</v>
      </c>
      <c r="B1559" t="str">
        <f t="shared" si="181"/>
        <v>FrCC-6842</v>
      </c>
      <c r="C1559" s="2" t="s">
        <v>320</v>
      </c>
      <c r="D1559" s="2" t="str">
        <f t="shared" si="178"/>
        <v>6</v>
      </c>
      <c r="E1559" s="2" t="str">
        <f t="shared" si="179"/>
        <v>68</v>
      </c>
      <c r="F1559" s="2" t="str">
        <f t="shared" si="180"/>
        <v>684</v>
      </c>
      <c r="G1559" s="1" t="s">
        <v>765</v>
      </c>
      <c r="H1559" s="7">
        <v>0</v>
      </c>
      <c r="I1559" s="7"/>
      <c r="J1559" s="7">
        <v>0</v>
      </c>
      <c r="K1559" s="7">
        <v>0</v>
      </c>
      <c r="L1559" s="7">
        <v>0</v>
      </c>
      <c r="M1559" s="7"/>
      <c r="N1559" s="7">
        <v>0</v>
      </c>
      <c r="O1559" s="7">
        <v>0</v>
      </c>
      <c r="P1559" s="7">
        <v>0</v>
      </c>
      <c r="Q1559" s="7"/>
      <c r="R1559" s="7">
        <v>0</v>
      </c>
      <c r="S1559" s="7">
        <v>0</v>
      </c>
      <c r="T1559" s="7">
        <v>0</v>
      </c>
      <c r="U1559" s="7"/>
      <c r="V1559" s="7">
        <v>0</v>
      </c>
      <c r="W1559" s="7">
        <v>0</v>
      </c>
      <c r="X1559" s="7">
        <v>0</v>
      </c>
      <c r="Y1559" s="7"/>
      <c r="Z1559" s="7">
        <v>0</v>
      </c>
      <c r="AA1559" s="7">
        <v>0</v>
      </c>
      <c r="AB1559" s="7">
        <v>0</v>
      </c>
      <c r="AC1559" s="7"/>
      <c r="AD1559" s="7">
        <v>0</v>
      </c>
      <c r="AE1559" s="7">
        <v>0</v>
      </c>
      <c r="AF1559" s="7">
        <v>0</v>
      </c>
      <c r="AG1559" s="29">
        <v>0</v>
      </c>
      <c r="AH1559" s="7">
        <v>0</v>
      </c>
      <c r="AI1559" s="7">
        <v>0</v>
      </c>
      <c r="AJ1559" s="7">
        <v>0</v>
      </c>
      <c r="AK1559" s="29">
        <v>0</v>
      </c>
      <c r="AL1559" s="7">
        <v>0</v>
      </c>
      <c r="AM1559" s="105">
        <v>0</v>
      </c>
      <c r="AN1559" s="7">
        <v>0</v>
      </c>
      <c r="AO1559" s="11">
        <v>0</v>
      </c>
      <c r="AP1559" s="105">
        <v>0</v>
      </c>
      <c r="AQ1559" s="11">
        <v>0</v>
      </c>
      <c r="AR1559" s="11">
        <v>0</v>
      </c>
      <c r="AS1559" s="11">
        <v>0</v>
      </c>
      <c r="AT1559" s="11">
        <v>0</v>
      </c>
      <c r="AU1559" s="11">
        <v>0</v>
      </c>
      <c r="AV1559" s="11">
        <v>0</v>
      </c>
      <c r="AW1559" s="11">
        <v>0</v>
      </c>
      <c r="AX1559" s="11">
        <v>0</v>
      </c>
      <c r="AZ1559" s="11">
        <v>0</v>
      </c>
      <c r="BA1559" s="11">
        <v>0</v>
      </c>
    </row>
    <row r="1560" spans="1:53" hidden="1" x14ac:dyDescent="0.25">
      <c r="A1560">
        <v>10</v>
      </c>
      <c r="B1560" t="str">
        <f t="shared" si="181"/>
        <v>FrCC-6851</v>
      </c>
      <c r="C1560" s="2" t="s">
        <v>320</v>
      </c>
      <c r="D1560" s="2" t="s">
        <v>2159</v>
      </c>
      <c r="E1560" s="2" t="s">
        <v>3422</v>
      </c>
      <c r="F1560" s="2" t="s">
        <v>3444</v>
      </c>
      <c r="G1560" s="3" t="s">
        <v>766</v>
      </c>
      <c r="H1560" s="7">
        <v>0</v>
      </c>
      <c r="I1560" s="7"/>
      <c r="J1560" s="7">
        <v>0</v>
      </c>
      <c r="K1560" s="7">
        <v>0</v>
      </c>
      <c r="L1560" s="7">
        <v>0</v>
      </c>
      <c r="M1560" s="7"/>
      <c r="N1560" s="7">
        <v>0</v>
      </c>
      <c r="O1560" s="7">
        <v>0</v>
      </c>
      <c r="P1560" s="7">
        <v>0</v>
      </c>
      <c r="Q1560" s="7"/>
      <c r="R1560" s="7">
        <v>0</v>
      </c>
      <c r="S1560" s="7">
        <v>0</v>
      </c>
      <c r="T1560" s="7">
        <v>0</v>
      </c>
      <c r="U1560" s="7"/>
      <c r="V1560" s="7">
        <v>0</v>
      </c>
      <c r="W1560" s="7">
        <v>0</v>
      </c>
      <c r="X1560" s="7">
        <v>0</v>
      </c>
      <c r="Y1560" s="7"/>
      <c r="Z1560" s="7">
        <v>0</v>
      </c>
      <c r="AA1560" s="7">
        <v>0</v>
      </c>
      <c r="AB1560" s="7">
        <v>0</v>
      </c>
      <c r="AC1560" s="7"/>
      <c r="AD1560" s="7">
        <v>0</v>
      </c>
      <c r="AE1560" s="7">
        <v>0</v>
      </c>
      <c r="AF1560" s="7">
        <v>0</v>
      </c>
      <c r="AG1560" s="29">
        <v>0</v>
      </c>
      <c r="AH1560" s="7">
        <v>0</v>
      </c>
      <c r="AI1560" s="7">
        <v>0</v>
      </c>
      <c r="AJ1560" s="7">
        <v>0</v>
      </c>
      <c r="AK1560" s="29">
        <v>0</v>
      </c>
      <c r="AL1560" s="7">
        <v>0</v>
      </c>
      <c r="AM1560" s="105">
        <v>0</v>
      </c>
      <c r="AN1560" s="7">
        <v>0</v>
      </c>
      <c r="AO1560" s="11">
        <v>0</v>
      </c>
      <c r="AP1560" s="105">
        <v>0</v>
      </c>
      <c r="AQ1560" s="11">
        <v>0</v>
      </c>
      <c r="AR1560" s="11">
        <v>0</v>
      </c>
      <c r="AS1560" s="11">
        <v>0</v>
      </c>
      <c r="AT1560" s="11">
        <v>0</v>
      </c>
      <c r="AU1560" s="11">
        <v>0</v>
      </c>
      <c r="AV1560" s="11">
        <v>0</v>
      </c>
      <c r="AW1560" s="11">
        <v>0</v>
      </c>
      <c r="AX1560" s="11">
        <v>0</v>
      </c>
      <c r="AZ1560" s="11">
        <v>0</v>
      </c>
      <c r="BA1560" s="11">
        <v>0</v>
      </c>
    </row>
    <row r="1561" spans="1:53" hidden="1" x14ac:dyDescent="0.25">
      <c r="A1561">
        <v>10</v>
      </c>
      <c r="B1561" t="str">
        <f t="shared" si="181"/>
        <v>FrCC-6852</v>
      </c>
      <c r="C1561" s="2" t="s">
        <v>320</v>
      </c>
      <c r="D1561" s="2" t="s">
        <v>2159</v>
      </c>
      <c r="E1561" s="2" t="s">
        <v>3422</v>
      </c>
      <c r="F1561" s="2" t="s">
        <v>3444</v>
      </c>
      <c r="G1561" s="3" t="s">
        <v>767</v>
      </c>
      <c r="H1561" s="7">
        <v>0</v>
      </c>
      <c r="I1561" s="7"/>
      <c r="J1561" s="7">
        <v>0</v>
      </c>
      <c r="K1561" s="7">
        <v>0</v>
      </c>
      <c r="L1561" s="7">
        <v>0</v>
      </c>
      <c r="M1561" s="7"/>
      <c r="N1561" s="7">
        <v>0</v>
      </c>
      <c r="O1561" s="7">
        <v>0</v>
      </c>
      <c r="P1561" s="7">
        <v>0</v>
      </c>
      <c r="Q1561" s="7"/>
      <c r="R1561" s="7">
        <v>0</v>
      </c>
      <c r="S1561" s="7">
        <v>0</v>
      </c>
      <c r="T1561" s="7">
        <v>0</v>
      </c>
      <c r="U1561" s="7"/>
      <c r="V1561" s="7">
        <v>0</v>
      </c>
      <c r="W1561" s="7">
        <v>0</v>
      </c>
      <c r="X1561" s="7">
        <v>0</v>
      </c>
      <c r="Y1561" s="7"/>
      <c r="Z1561" s="7">
        <v>0</v>
      </c>
      <c r="AA1561" s="7">
        <v>0</v>
      </c>
      <c r="AB1561" s="7">
        <v>0</v>
      </c>
      <c r="AC1561" s="7"/>
      <c r="AD1561" s="7">
        <v>0</v>
      </c>
      <c r="AE1561" s="7">
        <v>0</v>
      </c>
      <c r="AF1561" s="7">
        <v>0</v>
      </c>
      <c r="AG1561" s="29">
        <v>0</v>
      </c>
      <c r="AH1561" s="7">
        <v>0</v>
      </c>
      <c r="AI1561" s="7">
        <v>0</v>
      </c>
      <c r="AJ1561" s="7">
        <v>0</v>
      </c>
      <c r="AK1561" s="29">
        <v>0</v>
      </c>
      <c r="AL1561" s="7">
        <v>0</v>
      </c>
      <c r="AM1561" s="105">
        <v>0</v>
      </c>
      <c r="AN1561" s="7">
        <v>0</v>
      </c>
      <c r="AO1561" s="11">
        <v>0</v>
      </c>
      <c r="AP1561" s="105">
        <v>0</v>
      </c>
      <c r="AQ1561" s="11">
        <v>0</v>
      </c>
      <c r="AR1561" s="11">
        <v>0</v>
      </c>
      <c r="AS1561" s="11">
        <v>0</v>
      </c>
      <c r="AT1561" s="11">
        <v>0</v>
      </c>
      <c r="AU1561" s="11">
        <v>0</v>
      </c>
      <c r="AV1561" s="11">
        <v>0</v>
      </c>
      <c r="AW1561" s="11">
        <v>0</v>
      </c>
      <c r="AX1561" s="11">
        <v>0</v>
      </c>
      <c r="AZ1561" s="11">
        <v>0</v>
      </c>
      <c r="BA1561" s="11">
        <v>0</v>
      </c>
    </row>
    <row r="1562" spans="1:53" hidden="1" x14ac:dyDescent="0.25">
      <c r="A1562">
        <v>10</v>
      </c>
      <c r="B1562" t="str">
        <f t="shared" si="181"/>
        <v>FrCC-6853</v>
      </c>
      <c r="C1562" s="2" t="s">
        <v>320</v>
      </c>
      <c r="D1562" s="2" t="str">
        <f t="shared" ref="D1562:D1593" si="182">LEFT($G1562,1)</f>
        <v>6</v>
      </c>
      <c r="E1562" s="2" t="str">
        <f t="shared" ref="E1562:E1593" si="183">LEFT($G1562,2)</f>
        <v>68</v>
      </c>
      <c r="F1562" s="2" t="str">
        <f t="shared" ref="F1562:F1593" si="184">LEFT($G1562,3)</f>
        <v>685</v>
      </c>
      <c r="G1562" s="1" t="s">
        <v>768</v>
      </c>
      <c r="H1562" s="7">
        <v>0</v>
      </c>
      <c r="I1562" s="7"/>
      <c r="J1562" s="7">
        <v>0</v>
      </c>
      <c r="K1562" s="7">
        <v>0</v>
      </c>
      <c r="L1562" s="7">
        <v>0</v>
      </c>
      <c r="M1562" s="7"/>
      <c r="N1562" s="7">
        <v>0</v>
      </c>
      <c r="O1562" s="7">
        <v>0</v>
      </c>
      <c r="P1562" s="7">
        <v>0</v>
      </c>
      <c r="Q1562" s="7"/>
      <c r="R1562" s="7">
        <v>0</v>
      </c>
      <c r="S1562" s="7">
        <v>0</v>
      </c>
      <c r="T1562" s="7">
        <v>0</v>
      </c>
      <c r="U1562" s="7"/>
      <c r="V1562" s="7">
        <v>0</v>
      </c>
      <c r="W1562" s="7">
        <v>0</v>
      </c>
      <c r="X1562" s="7">
        <v>0</v>
      </c>
      <c r="Y1562" s="7"/>
      <c r="Z1562" s="7">
        <v>0</v>
      </c>
      <c r="AA1562" s="7">
        <v>0</v>
      </c>
      <c r="AB1562" s="7">
        <v>0</v>
      </c>
      <c r="AC1562" s="7"/>
      <c r="AD1562" s="7">
        <v>0</v>
      </c>
      <c r="AE1562" s="7">
        <v>0</v>
      </c>
      <c r="AF1562" s="7">
        <v>0</v>
      </c>
      <c r="AG1562" s="29">
        <v>0</v>
      </c>
      <c r="AH1562" s="7">
        <v>0</v>
      </c>
      <c r="AI1562" s="7">
        <v>0</v>
      </c>
      <c r="AJ1562" s="7">
        <v>0</v>
      </c>
      <c r="AK1562" s="29">
        <v>0</v>
      </c>
      <c r="AL1562" s="7">
        <v>0</v>
      </c>
      <c r="AM1562" s="105">
        <v>0</v>
      </c>
      <c r="AN1562" s="7">
        <v>0</v>
      </c>
      <c r="AO1562" s="11">
        <v>0</v>
      </c>
      <c r="AP1562" s="105">
        <v>0</v>
      </c>
      <c r="AQ1562" s="11">
        <v>0</v>
      </c>
      <c r="AR1562" s="11">
        <v>0</v>
      </c>
      <c r="AS1562" s="11">
        <v>0</v>
      </c>
      <c r="AT1562" s="11">
        <v>0</v>
      </c>
      <c r="AU1562" s="11">
        <v>0</v>
      </c>
      <c r="AV1562" s="11">
        <v>0</v>
      </c>
      <c r="AW1562" s="11">
        <v>0</v>
      </c>
      <c r="AX1562" s="11">
        <v>0</v>
      </c>
      <c r="AZ1562" s="11">
        <v>0</v>
      </c>
      <c r="BA1562" s="11">
        <v>0</v>
      </c>
    </row>
    <row r="1563" spans="1:53" hidden="1" x14ac:dyDescent="0.25">
      <c r="A1563">
        <v>10</v>
      </c>
      <c r="B1563" t="str">
        <f t="shared" si="181"/>
        <v>FrCC-6854</v>
      </c>
      <c r="C1563" s="2" t="s">
        <v>320</v>
      </c>
      <c r="D1563" s="2" t="str">
        <f t="shared" si="182"/>
        <v>6</v>
      </c>
      <c r="E1563" s="2" t="str">
        <f t="shared" si="183"/>
        <v>68</v>
      </c>
      <c r="F1563" s="2" t="str">
        <f t="shared" si="184"/>
        <v>685</v>
      </c>
      <c r="G1563" s="1" t="s">
        <v>769</v>
      </c>
      <c r="H1563" s="7">
        <v>0</v>
      </c>
      <c r="I1563" s="7"/>
      <c r="J1563" s="7">
        <v>0</v>
      </c>
      <c r="K1563" s="7">
        <v>0</v>
      </c>
      <c r="L1563" s="7">
        <v>0</v>
      </c>
      <c r="M1563" s="7"/>
      <c r="N1563" s="7">
        <v>0</v>
      </c>
      <c r="O1563" s="7">
        <v>0</v>
      </c>
      <c r="P1563" s="7">
        <v>0</v>
      </c>
      <c r="Q1563" s="7"/>
      <c r="R1563" s="7">
        <v>0</v>
      </c>
      <c r="S1563" s="7">
        <v>0</v>
      </c>
      <c r="T1563" s="7">
        <v>0</v>
      </c>
      <c r="U1563" s="7"/>
      <c r="V1563" s="7">
        <v>0</v>
      </c>
      <c r="W1563" s="7">
        <v>0</v>
      </c>
      <c r="X1563" s="7">
        <v>0</v>
      </c>
      <c r="Y1563" s="7"/>
      <c r="Z1563" s="7">
        <v>0</v>
      </c>
      <c r="AA1563" s="7">
        <v>0</v>
      </c>
      <c r="AB1563" s="7">
        <v>0</v>
      </c>
      <c r="AC1563" s="7"/>
      <c r="AD1563" s="7">
        <v>0</v>
      </c>
      <c r="AE1563" s="7">
        <v>0</v>
      </c>
      <c r="AF1563" s="7">
        <v>0</v>
      </c>
      <c r="AG1563" s="29">
        <v>0</v>
      </c>
      <c r="AH1563" s="7">
        <v>0</v>
      </c>
      <c r="AI1563" s="7">
        <v>0</v>
      </c>
      <c r="AJ1563" s="7">
        <v>0</v>
      </c>
      <c r="AK1563" s="29">
        <v>0</v>
      </c>
      <c r="AL1563" s="7">
        <v>0</v>
      </c>
      <c r="AM1563" s="105">
        <v>0</v>
      </c>
      <c r="AN1563" s="7">
        <v>0</v>
      </c>
      <c r="AO1563" s="11">
        <v>0</v>
      </c>
      <c r="AP1563" s="105">
        <v>0</v>
      </c>
      <c r="AQ1563" s="11">
        <v>0</v>
      </c>
      <c r="AR1563" s="11">
        <v>0</v>
      </c>
      <c r="AS1563" s="11">
        <v>0</v>
      </c>
      <c r="AT1563" s="11">
        <v>0</v>
      </c>
      <c r="AU1563" s="11">
        <v>0</v>
      </c>
      <c r="AV1563" s="11">
        <v>0</v>
      </c>
      <c r="AW1563" s="11">
        <v>0</v>
      </c>
      <c r="AX1563" s="11">
        <v>0</v>
      </c>
      <c r="AZ1563" s="11">
        <v>0</v>
      </c>
      <c r="BA1563" s="11">
        <v>0</v>
      </c>
    </row>
    <row r="1564" spans="1:53" hidden="1" x14ac:dyDescent="0.25">
      <c r="A1564">
        <v>10</v>
      </c>
      <c r="B1564" t="str">
        <f t="shared" si="181"/>
        <v>FrCC-6859</v>
      </c>
      <c r="C1564" s="2" t="s">
        <v>320</v>
      </c>
      <c r="D1564" s="2" t="str">
        <f t="shared" si="182"/>
        <v>6</v>
      </c>
      <c r="E1564" s="2" t="str">
        <f t="shared" si="183"/>
        <v>68</v>
      </c>
      <c r="F1564" s="2" t="str">
        <f t="shared" si="184"/>
        <v>685</v>
      </c>
      <c r="G1564" s="1" t="s">
        <v>770</v>
      </c>
      <c r="H1564" s="7">
        <v>0</v>
      </c>
      <c r="I1564" s="7"/>
      <c r="J1564" s="7">
        <v>0</v>
      </c>
      <c r="K1564" s="7">
        <v>0</v>
      </c>
      <c r="L1564" s="7">
        <v>0</v>
      </c>
      <c r="M1564" s="7"/>
      <c r="N1564" s="7">
        <v>0</v>
      </c>
      <c r="O1564" s="7">
        <v>0</v>
      </c>
      <c r="P1564" s="7">
        <v>0</v>
      </c>
      <c r="Q1564" s="7"/>
      <c r="R1564" s="7">
        <v>0</v>
      </c>
      <c r="S1564" s="7">
        <v>0</v>
      </c>
      <c r="T1564" s="7">
        <v>0</v>
      </c>
      <c r="U1564" s="7"/>
      <c r="V1564" s="7">
        <v>0</v>
      </c>
      <c r="W1564" s="7">
        <v>0</v>
      </c>
      <c r="X1564" s="7">
        <v>0</v>
      </c>
      <c r="Y1564" s="7"/>
      <c r="Z1564" s="7">
        <v>0</v>
      </c>
      <c r="AA1564" s="7">
        <v>0</v>
      </c>
      <c r="AB1564" s="7">
        <v>0</v>
      </c>
      <c r="AC1564" s="7"/>
      <c r="AD1564" s="7">
        <v>0</v>
      </c>
      <c r="AE1564" s="7">
        <v>0</v>
      </c>
      <c r="AF1564" s="7">
        <v>0</v>
      </c>
      <c r="AG1564" s="29">
        <v>0</v>
      </c>
      <c r="AH1564" s="7">
        <v>0</v>
      </c>
      <c r="AI1564" s="7">
        <v>0</v>
      </c>
      <c r="AJ1564" s="7">
        <v>0</v>
      </c>
      <c r="AK1564" s="29">
        <v>0</v>
      </c>
      <c r="AL1564" s="7">
        <v>0</v>
      </c>
      <c r="AM1564" s="105">
        <v>0</v>
      </c>
      <c r="AN1564" s="7">
        <v>0</v>
      </c>
      <c r="AO1564" s="11">
        <v>0</v>
      </c>
      <c r="AP1564" s="105">
        <v>0</v>
      </c>
      <c r="AQ1564" s="11">
        <v>0</v>
      </c>
      <c r="AR1564" s="11">
        <v>0</v>
      </c>
      <c r="AS1564" s="11">
        <v>0</v>
      </c>
      <c r="AT1564" s="11">
        <v>0</v>
      </c>
      <c r="AU1564" s="11">
        <v>0</v>
      </c>
      <c r="AV1564" s="11">
        <v>0</v>
      </c>
      <c r="AW1564" s="11">
        <v>0</v>
      </c>
      <c r="AX1564" s="11">
        <v>0</v>
      </c>
      <c r="AZ1564" s="11">
        <v>0</v>
      </c>
      <c r="BA1564" s="11">
        <v>0</v>
      </c>
    </row>
    <row r="1565" spans="1:53" hidden="1" x14ac:dyDescent="0.25">
      <c r="A1565">
        <v>10</v>
      </c>
      <c r="B1565" t="str">
        <f t="shared" si="181"/>
        <v>FrCC-6910</v>
      </c>
      <c r="C1565" s="2" t="s">
        <v>320</v>
      </c>
      <c r="D1565" s="2" t="str">
        <f t="shared" si="182"/>
        <v>6</v>
      </c>
      <c r="E1565" s="2" t="str">
        <f t="shared" si="183"/>
        <v>69</v>
      </c>
      <c r="F1565" s="2" t="str">
        <f t="shared" si="184"/>
        <v>691</v>
      </c>
      <c r="G1565" s="1" t="s">
        <v>981</v>
      </c>
      <c r="H1565" s="7">
        <v>0</v>
      </c>
      <c r="I1565" s="7"/>
      <c r="J1565" s="7">
        <v>0</v>
      </c>
      <c r="K1565" s="7">
        <v>0</v>
      </c>
      <c r="L1565" s="7">
        <v>0</v>
      </c>
      <c r="M1565" s="7"/>
      <c r="N1565" s="7">
        <v>0</v>
      </c>
      <c r="O1565" s="7">
        <v>0</v>
      </c>
      <c r="P1565" s="7">
        <v>0</v>
      </c>
      <c r="Q1565" s="7"/>
      <c r="R1565" s="7">
        <v>0</v>
      </c>
      <c r="S1565" s="7">
        <v>0</v>
      </c>
      <c r="T1565" s="7">
        <v>0</v>
      </c>
      <c r="U1565" s="7"/>
      <c r="V1565" s="7">
        <v>0</v>
      </c>
      <c r="W1565" s="7">
        <v>0</v>
      </c>
      <c r="X1565" s="7">
        <v>0</v>
      </c>
      <c r="Y1565" s="7"/>
      <c r="Z1565" s="7">
        <v>0</v>
      </c>
      <c r="AA1565" s="7">
        <v>0</v>
      </c>
      <c r="AB1565" s="7">
        <v>0</v>
      </c>
      <c r="AC1565" s="7"/>
      <c r="AD1565" s="7">
        <v>0</v>
      </c>
      <c r="AE1565" s="7">
        <v>0</v>
      </c>
      <c r="AF1565" s="7">
        <v>0</v>
      </c>
      <c r="AG1565" s="29">
        <v>0</v>
      </c>
      <c r="AH1565" s="7">
        <v>0</v>
      </c>
      <c r="AI1565" s="7">
        <v>0</v>
      </c>
      <c r="AJ1565" s="7">
        <v>0</v>
      </c>
      <c r="AK1565" s="29">
        <v>0</v>
      </c>
      <c r="AL1565" s="7">
        <v>0</v>
      </c>
      <c r="AM1565" s="105">
        <v>0</v>
      </c>
      <c r="AN1565" s="7">
        <v>0</v>
      </c>
      <c r="AO1565" s="11">
        <v>0</v>
      </c>
      <c r="AP1565" s="105">
        <v>0</v>
      </c>
      <c r="AQ1565" s="11">
        <v>0</v>
      </c>
      <c r="AR1565" s="11">
        <v>0</v>
      </c>
      <c r="AS1565" s="11">
        <v>0</v>
      </c>
      <c r="AT1565" s="11">
        <v>0</v>
      </c>
      <c r="AU1565" s="11"/>
      <c r="AV1565" s="11">
        <v>0</v>
      </c>
      <c r="AW1565" s="11">
        <v>0</v>
      </c>
      <c r="AX1565" s="11"/>
      <c r="AZ1565" s="11"/>
      <c r="BA1565" s="11"/>
    </row>
    <row r="1566" spans="1:53" hidden="1" x14ac:dyDescent="0.25">
      <c r="A1566">
        <v>10</v>
      </c>
      <c r="B1566" t="str">
        <f t="shared" si="181"/>
        <v>FrCC-6911</v>
      </c>
      <c r="C1566" s="2" t="s">
        <v>320</v>
      </c>
      <c r="D1566" s="2" t="str">
        <f t="shared" si="182"/>
        <v>6</v>
      </c>
      <c r="E1566" s="2" t="str">
        <f t="shared" si="183"/>
        <v>69</v>
      </c>
      <c r="F1566" s="2" t="str">
        <f t="shared" si="184"/>
        <v>691</v>
      </c>
      <c r="G1566" s="1" t="s">
        <v>772</v>
      </c>
      <c r="H1566" s="7">
        <v>0</v>
      </c>
      <c r="I1566" s="7"/>
      <c r="J1566" s="7">
        <v>0</v>
      </c>
      <c r="K1566" s="7">
        <v>0</v>
      </c>
      <c r="L1566" s="7">
        <v>0</v>
      </c>
      <c r="M1566" s="7"/>
      <c r="N1566" s="7">
        <v>0</v>
      </c>
      <c r="O1566" s="7">
        <v>0</v>
      </c>
      <c r="P1566" s="7">
        <v>0</v>
      </c>
      <c r="Q1566" s="7"/>
      <c r="R1566" s="7">
        <v>0</v>
      </c>
      <c r="S1566" s="7">
        <v>0</v>
      </c>
      <c r="T1566" s="7">
        <v>0</v>
      </c>
      <c r="U1566" s="7"/>
      <c r="V1566" s="7">
        <v>0</v>
      </c>
      <c r="W1566" s="7">
        <v>0</v>
      </c>
      <c r="X1566" s="7">
        <v>0</v>
      </c>
      <c r="Y1566" s="7"/>
      <c r="Z1566" s="7">
        <v>0</v>
      </c>
      <c r="AA1566" s="7">
        <v>0</v>
      </c>
      <c r="AB1566" s="7">
        <v>0</v>
      </c>
      <c r="AC1566" s="7"/>
      <c r="AD1566" s="7">
        <v>0</v>
      </c>
      <c r="AE1566" s="7">
        <v>0</v>
      </c>
      <c r="AF1566" s="7">
        <v>0</v>
      </c>
      <c r="AG1566" s="29">
        <v>0</v>
      </c>
      <c r="AH1566" s="7">
        <v>0</v>
      </c>
      <c r="AI1566" s="7">
        <v>0</v>
      </c>
      <c r="AJ1566" s="7">
        <v>0</v>
      </c>
      <c r="AK1566" s="29">
        <v>0</v>
      </c>
      <c r="AL1566" s="7">
        <v>0</v>
      </c>
      <c r="AM1566" s="105">
        <v>0</v>
      </c>
      <c r="AN1566" s="7">
        <v>0</v>
      </c>
      <c r="AO1566" s="11">
        <v>0</v>
      </c>
      <c r="AP1566" s="105">
        <v>0</v>
      </c>
      <c r="AQ1566" s="11">
        <v>0</v>
      </c>
      <c r="AR1566" s="11">
        <v>0</v>
      </c>
      <c r="AS1566" s="11">
        <v>0</v>
      </c>
      <c r="AT1566" s="11">
        <v>0</v>
      </c>
      <c r="AU1566" s="11">
        <v>0</v>
      </c>
      <c r="AV1566" s="11">
        <v>0</v>
      </c>
      <c r="AW1566" s="11">
        <v>0</v>
      </c>
      <c r="AX1566" s="11">
        <v>0</v>
      </c>
      <c r="AZ1566" s="11">
        <v>0</v>
      </c>
      <c r="BA1566" s="11">
        <v>0</v>
      </c>
    </row>
    <row r="1567" spans="1:53" hidden="1" x14ac:dyDescent="0.25">
      <c r="A1567">
        <v>10</v>
      </c>
      <c r="B1567" t="str">
        <f t="shared" si="181"/>
        <v>FrCC-6912</v>
      </c>
      <c r="C1567" s="2" t="s">
        <v>320</v>
      </c>
      <c r="D1567" s="2" t="str">
        <f t="shared" si="182"/>
        <v>6</v>
      </c>
      <c r="E1567" s="2" t="str">
        <f t="shared" si="183"/>
        <v>69</v>
      </c>
      <c r="F1567" s="2" t="str">
        <f t="shared" si="184"/>
        <v>691</v>
      </c>
      <c r="G1567" s="1" t="s">
        <v>773</v>
      </c>
      <c r="H1567" s="7">
        <v>0</v>
      </c>
      <c r="I1567" s="7"/>
      <c r="J1567" s="7">
        <v>0</v>
      </c>
      <c r="K1567" s="7">
        <v>0</v>
      </c>
      <c r="L1567" s="7">
        <v>0</v>
      </c>
      <c r="M1567" s="7"/>
      <c r="N1567" s="7">
        <v>0</v>
      </c>
      <c r="O1567" s="7">
        <v>0</v>
      </c>
      <c r="P1567" s="7">
        <v>0</v>
      </c>
      <c r="Q1567" s="7"/>
      <c r="R1567" s="7">
        <v>0</v>
      </c>
      <c r="S1567" s="7">
        <v>0</v>
      </c>
      <c r="T1567" s="7">
        <v>0</v>
      </c>
      <c r="U1567" s="7"/>
      <c r="V1567" s="7">
        <v>0</v>
      </c>
      <c r="W1567" s="7">
        <v>0</v>
      </c>
      <c r="X1567" s="7">
        <v>0</v>
      </c>
      <c r="Y1567" s="7"/>
      <c r="Z1567" s="7">
        <v>0</v>
      </c>
      <c r="AA1567" s="7">
        <v>0</v>
      </c>
      <c r="AB1567" s="7">
        <v>0</v>
      </c>
      <c r="AC1567" s="7"/>
      <c r="AD1567" s="7">
        <v>0</v>
      </c>
      <c r="AE1567" s="7">
        <v>0</v>
      </c>
      <c r="AF1567" s="7">
        <v>0</v>
      </c>
      <c r="AG1567" s="29">
        <v>0</v>
      </c>
      <c r="AH1567" s="7">
        <v>0</v>
      </c>
      <c r="AI1567" s="7">
        <v>0</v>
      </c>
      <c r="AJ1567" s="7">
        <v>0</v>
      </c>
      <c r="AK1567" s="29">
        <v>0</v>
      </c>
      <c r="AL1567" s="7">
        <v>0</v>
      </c>
      <c r="AM1567" s="105">
        <v>0</v>
      </c>
      <c r="AN1567" s="7">
        <v>0</v>
      </c>
      <c r="AO1567" s="11">
        <v>0</v>
      </c>
      <c r="AP1567" s="105">
        <v>0</v>
      </c>
      <c r="AQ1567" s="11">
        <v>0</v>
      </c>
      <c r="AR1567" s="11">
        <v>0</v>
      </c>
      <c r="AS1567" s="11">
        <v>0</v>
      </c>
      <c r="AT1567" s="11">
        <v>0</v>
      </c>
      <c r="AU1567" s="11">
        <v>0</v>
      </c>
      <c r="AV1567" s="11">
        <v>0</v>
      </c>
      <c r="AW1567" s="11">
        <v>0</v>
      </c>
      <c r="AX1567" s="11">
        <v>0</v>
      </c>
      <c r="AZ1567" s="11">
        <v>0</v>
      </c>
      <c r="BA1567" s="11">
        <v>0</v>
      </c>
    </row>
    <row r="1568" spans="1:53" hidden="1" x14ac:dyDescent="0.25">
      <c r="A1568">
        <v>10</v>
      </c>
      <c r="B1568" t="str">
        <f t="shared" si="181"/>
        <v>FrCC-6913</v>
      </c>
      <c r="C1568" s="2" t="s">
        <v>320</v>
      </c>
      <c r="D1568" s="2" t="str">
        <f t="shared" si="182"/>
        <v>6</v>
      </c>
      <c r="E1568" s="2" t="str">
        <f t="shared" si="183"/>
        <v>69</v>
      </c>
      <c r="F1568" s="2" t="str">
        <f t="shared" si="184"/>
        <v>691</v>
      </c>
      <c r="G1568" s="1" t="s">
        <v>774</v>
      </c>
      <c r="H1568" s="7">
        <v>0</v>
      </c>
      <c r="I1568" s="7"/>
      <c r="J1568" s="7">
        <v>0</v>
      </c>
      <c r="K1568" s="7">
        <v>0</v>
      </c>
      <c r="L1568" s="7">
        <v>0</v>
      </c>
      <c r="M1568" s="7"/>
      <c r="N1568" s="7">
        <v>0</v>
      </c>
      <c r="O1568" s="7">
        <v>0</v>
      </c>
      <c r="P1568" s="7">
        <v>0</v>
      </c>
      <c r="Q1568" s="7"/>
      <c r="R1568" s="7">
        <v>0</v>
      </c>
      <c r="S1568" s="7">
        <v>0</v>
      </c>
      <c r="T1568" s="7">
        <v>0</v>
      </c>
      <c r="U1568" s="7"/>
      <c r="V1568" s="7">
        <v>0</v>
      </c>
      <c r="W1568" s="7">
        <v>0</v>
      </c>
      <c r="X1568" s="7">
        <v>0</v>
      </c>
      <c r="Y1568" s="7"/>
      <c r="Z1568" s="7">
        <v>0</v>
      </c>
      <c r="AA1568" s="7">
        <v>0</v>
      </c>
      <c r="AB1568" s="7">
        <v>0</v>
      </c>
      <c r="AC1568" s="7"/>
      <c r="AD1568" s="7">
        <v>0</v>
      </c>
      <c r="AE1568" s="7">
        <v>0</v>
      </c>
      <c r="AF1568" s="7">
        <v>0</v>
      </c>
      <c r="AG1568" s="29">
        <v>0</v>
      </c>
      <c r="AH1568" s="7">
        <v>0</v>
      </c>
      <c r="AI1568" s="7">
        <v>0</v>
      </c>
      <c r="AJ1568" s="7">
        <v>0</v>
      </c>
      <c r="AK1568" s="29">
        <v>0</v>
      </c>
      <c r="AL1568" s="7">
        <v>0</v>
      </c>
      <c r="AM1568" s="105">
        <v>0</v>
      </c>
      <c r="AN1568" s="7">
        <v>0</v>
      </c>
      <c r="AO1568" s="11">
        <v>0</v>
      </c>
      <c r="AP1568" s="105">
        <v>0</v>
      </c>
      <c r="AQ1568" s="11">
        <v>0</v>
      </c>
      <c r="AR1568" s="11">
        <v>0</v>
      </c>
      <c r="AS1568" s="11">
        <v>0</v>
      </c>
      <c r="AT1568" s="11">
        <v>0</v>
      </c>
      <c r="AU1568" s="11">
        <v>0</v>
      </c>
      <c r="AV1568" s="11">
        <v>0</v>
      </c>
      <c r="AW1568" s="11">
        <v>0</v>
      </c>
      <c r="AX1568" s="11">
        <v>0</v>
      </c>
      <c r="AZ1568" s="11">
        <v>0</v>
      </c>
      <c r="BA1568" s="11">
        <v>0</v>
      </c>
    </row>
    <row r="1569" spans="1:53" hidden="1" x14ac:dyDescent="0.25">
      <c r="A1569">
        <v>10</v>
      </c>
      <c r="B1569" t="str">
        <f t="shared" si="181"/>
        <v>FrCC-6920</v>
      </c>
      <c r="C1569" s="2" t="s">
        <v>320</v>
      </c>
      <c r="D1569" s="2" t="str">
        <f t="shared" si="182"/>
        <v>6</v>
      </c>
      <c r="E1569" s="2" t="str">
        <f t="shared" si="183"/>
        <v>69</v>
      </c>
      <c r="F1569" s="2" t="str">
        <f t="shared" si="184"/>
        <v>692</v>
      </c>
      <c r="G1569" s="1" t="s">
        <v>982</v>
      </c>
      <c r="H1569" s="7">
        <v>0</v>
      </c>
      <c r="I1569" s="7"/>
      <c r="J1569" s="7">
        <v>0</v>
      </c>
      <c r="K1569" s="7">
        <v>0</v>
      </c>
      <c r="L1569" s="7">
        <v>0</v>
      </c>
      <c r="M1569" s="7"/>
      <c r="N1569" s="7">
        <v>0</v>
      </c>
      <c r="O1569" s="7">
        <v>0</v>
      </c>
      <c r="P1569" s="7">
        <v>0</v>
      </c>
      <c r="Q1569" s="7"/>
      <c r="R1569" s="7">
        <v>0</v>
      </c>
      <c r="S1569" s="7">
        <v>0</v>
      </c>
      <c r="T1569" s="7">
        <v>0</v>
      </c>
      <c r="U1569" s="7"/>
      <c r="V1569" s="7">
        <v>0</v>
      </c>
      <c r="W1569" s="7">
        <v>0</v>
      </c>
      <c r="X1569" s="7">
        <v>0</v>
      </c>
      <c r="Y1569" s="7"/>
      <c r="Z1569" s="7">
        <v>0</v>
      </c>
      <c r="AA1569" s="7">
        <v>0</v>
      </c>
      <c r="AB1569" s="7">
        <v>0</v>
      </c>
      <c r="AC1569" s="7"/>
      <c r="AD1569" s="7">
        <v>0</v>
      </c>
      <c r="AE1569" s="7">
        <v>0</v>
      </c>
      <c r="AF1569" s="7">
        <v>0</v>
      </c>
      <c r="AG1569" s="29">
        <v>0</v>
      </c>
      <c r="AH1569" s="7">
        <v>0</v>
      </c>
      <c r="AI1569" s="7">
        <v>0</v>
      </c>
      <c r="AJ1569" s="7">
        <v>0</v>
      </c>
      <c r="AK1569" s="29">
        <v>0</v>
      </c>
      <c r="AL1569" s="7">
        <v>0</v>
      </c>
      <c r="AM1569" s="105">
        <v>0</v>
      </c>
      <c r="AN1569" s="7">
        <v>0</v>
      </c>
      <c r="AO1569" s="11">
        <v>0</v>
      </c>
      <c r="AP1569" s="105">
        <v>0</v>
      </c>
      <c r="AQ1569" s="11">
        <v>0</v>
      </c>
      <c r="AR1569" s="11">
        <v>0</v>
      </c>
      <c r="AS1569" s="11">
        <v>0</v>
      </c>
      <c r="AT1569" s="11">
        <v>0</v>
      </c>
      <c r="AU1569" s="11"/>
      <c r="AV1569" s="11">
        <v>0</v>
      </c>
      <c r="AW1569" s="11">
        <v>0</v>
      </c>
      <c r="AX1569" s="11"/>
      <c r="AZ1569" s="11"/>
      <c r="BA1569" s="11"/>
    </row>
    <row r="1570" spans="1:53" hidden="1" x14ac:dyDescent="0.25">
      <c r="A1570">
        <v>10</v>
      </c>
      <c r="B1570" t="str">
        <f t="shared" si="181"/>
        <v>FrCC-6924</v>
      </c>
      <c r="C1570" s="2" t="s">
        <v>320</v>
      </c>
      <c r="D1570" s="2" t="str">
        <f t="shared" si="182"/>
        <v>6</v>
      </c>
      <c r="E1570" s="2" t="str">
        <f t="shared" si="183"/>
        <v>69</v>
      </c>
      <c r="F1570" s="2" t="str">
        <f t="shared" si="184"/>
        <v>692</v>
      </c>
      <c r="G1570" s="1" t="s">
        <v>775</v>
      </c>
      <c r="H1570" s="7">
        <v>0</v>
      </c>
      <c r="I1570" s="7"/>
      <c r="J1570" s="7">
        <v>0</v>
      </c>
      <c r="K1570" s="7">
        <v>0</v>
      </c>
      <c r="L1570" s="7">
        <v>0</v>
      </c>
      <c r="M1570" s="7"/>
      <c r="N1570" s="7">
        <v>0</v>
      </c>
      <c r="O1570" s="7">
        <v>0</v>
      </c>
      <c r="P1570" s="7">
        <v>0</v>
      </c>
      <c r="Q1570" s="7"/>
      <c r="R1570" s="7">
        <v>0</v>
      </c>
      <c r="S1570" s="7">
        <v>0</v>
      </c>
      <c r="T1570" s="7">
        <v>0</v>
      </c>
      <c r="U1570" s="7"/>
      <c r="V1570" s="7">
        <v>0</v>
      </c>
      <c r="W1570" s="7">
        <v>0</v>
      </c>
      <c r="X1570" s="7">
        <v>0</v>
      </c>
      <c r="Y1570" s="7"/>
      <c r="Z1570" s="7">
        <v>0</v>
      </c>
      <c r="AA1570" s="7">
        <v>0</v>
      </c>
      <c r="AB1570" s="7">
        <v>0</v>
      </c>
      <c r="AC1570" s="7"/>
      <c r="AD1570" s="7">
        <v>0</v>
      </c>
      <c r="AE1570" s="7">
        <v>0</v>
      </c>
      <c r="AF1570" s="7">
        <v>0</v>
      </c>
      <c r="AG1570" s="29">
        <v>0</v>
      </c>
      <c r="AH1570" s="7">
        <v>0</v>
      </c>
      <c r="AI1570" s="7">
        <v>0</v>
      </c>
      <c r="AJ1570" s="7">
        <v>0</v>
      </c>
      <c r="AK1570" s="29">
        <v>0</v>
      </c>
      <c r="AL1570" s="7">
        <v>0</v>
      </c>
      <c r="AM1570" s="105">
        <v>0</v>
      </c>
      <c r="AN1570" s="7">
        <v>0</v>
      </c>
      <c r="AO1570" s="11">
        <v>0</v>
      </c>
      <c r="AP1570" s="105">
        <v>0</v>
      </c>
      <c r="AQ1570" s="11">
        <v>0</v>
      </c>
      <c r="AR1570" s="11">
        <v>0</v>
      </c>
      <c r="AS1570" s="11">
        <v>0</v>
      </c>
      <c r="AT1570" s="11">
        <v>0</v>
      </c>
      <c r="AU1570" s="11">
        <v>0</v>
      </c>
      <c r="AV1570" s="11">
        <v>0</v>
      </c>
      <c r="AW1570" s="11">
        <v>0</v>
      </c>
      <c r="AX1570" s="11">
        <v>0</v>
      </c>
      <c r="AZ1570" s="11">
        <v>0</v>
      </c>
      <c r="BA1570" s="11">
        <v>0</v>
      </c>
    </row>
    <row r="1571" spans="1:53" hidden="1" x14ac:dyDescent="0.25">
      <c r="A1571">
        <v>10</v>
      </c>
      <c r="B1571" t="str">
        <f t="shared" si="181"/>
        <v>FrCC-6925</v>
      </c>
      <c r="C1571" s="2" t="s">
        <v>320</v>
      </c>
      <c r="D1571" s="2" t="str">
        <f t="shared" si="182"/>
        <v>6</v>
      </c>
      <c r="E1571" s="2" t="str">
        <f t="shared" si="183"/>
        <v>69</v>
      </c>
      <c r="F1571" s="2" t="str">
        <f t="shared" si="184"/>
        <v>692</v>
      </c>
      <c r="G1571" s="1" t="s">
        <v>776</v>
      </c>
      <c r="H1571" s="7">
        <v>0</v>
      </c>
      <c r="I1571" s="7"/>
      <c r="J1571" s="7">
        <v>0</v>
      </c>
      <c r="K1571" s="7">
        <v>0</v>
      </c>
      <c r="L1571" s="7">
        <v>0</v>
      </c>
      <c r="M1571" s="7"/>
      <c r="N1571" s="7">
        <v>0</v>
      </c>
      <c r="O1571" s="7">
        <v>0</v>
      </c>
      <c r="P1571" s="7">
        <v>0</v>
      </c>
      <c r="Q1571" s="7"/>
      <c r="R1571" s="7">
        <v>0</v>
      </c>
      <c r="S1571" s="7">
        <v>0</v>
      </c>
      <c r="T1571" s="7">
        <v>0</v>
      </c>
      <c r="U1571" s="7"/>
      <c r="V1571" s="7">
        <v>0</v>
      </c>
      <c r="W1571" s="7">
        <v>0</v>
      </c>
      <c r="X1571" s="7">
        <v>0</v>
      </c>
      <c r="Y1571" s="7"/>
      <c r="Z1571" s="7">
        <v>0</v>
      </c>
      <c r="AA1571" s="7">
        <v>0</v>
      </c>
      <c r="AB1571" s="7">
        <v>0</v>
      </c>
      <c r="AC1571" s="7"/>
      <c r="AD1571" s="7">
        <v>0</v>
      </c>
      <c r="AE1571" s="7">
        <v>0</v>
      </c>
      <c r="AF1571" s="7">
        <v>0</v>
      </c>
      <c r="AG1571" s="29">
        <v>0</v>
      </c>
      <c r="AH1571" s="7">
        <v>0</v>
      </c>
      <c r="AI1571" s="7">
        <v>0</v>
      </c>
      <c r="AJ1571" s="7">
        <v>0</v>
      </c>
      <c r="AK1571" s="29">
        <v>0</v>
      </c>
      <c r="AL1571" s="7">
        <v>0</v>
      </c>
      <c r="AM1571" s="105">
        <v>0</v>
      </c>
      <c r="AN1571" s="7">
        <v>0</v>
      </c>
      <c r="AO1571" s="11">
        <v>0</v>
      </c>
      <c r="AP1571" s="105">
        <v>0</v>
      </c>
      <c r="AQ1571" s="11">
        <v>0</v>
      </c>
      <c r="AR1571" s="11">
        <v>0</v>
      </c>
      <c r="AS1571" s="11">
        <v>0</v>
      </c>
      <c r="AT1571" s="11">
        <v>0</v>
      </c>
      <c r="AU1571" s="11">
        <v>0</v>
      </c>
      <c r="AV1571" s="11">
        <v>0</v>
      </c>
      <c r="AW1571" s="11">
        <v>0</v>
      </c>
      <c r="AX1571" s="11">
        <v>0</v>
      </c>
      <c r="AZ1571" s="11">
        <v>0</v>
      </c>
      <c r="BA1571" s="11">
        <v>0</v>
      </c>
    </row>
    <row r="1572" spans="1:53" hidden="1" x14ac:dyDescent="0.25">
      <c r="A1572">
        <v>10</v>
      </c>
      <c r="B1572" t="str">
        <f t="shared" si="181"/>
        <v>FrCC-6926</v>
      </c>
      <c r="C1572" s="2" t="s">
        <v>320</v>
      </c>
      <c r="D1572" s="2" t="str">
        <f t="shared" si="182"/>
        <v>6</v>
      </c>
      <c r="E1572" s="2" t="str">
        <f t="shared" si="183"/>
        <v>69</v>
      </c>
      <c r="F1572" s="2" t="str">
        <f t="shared" si="184"/>
        <v>692</v>
      </c>
      <c r="G1572" s="1" t="s">
        <v>777</v>
      </c>
      <c r="H1572" s="7">
        <v>0</v>
      </c>
      <c r="I1572" s="7"/>
      <c r="J1572" s="7">
        <v>0</v>
      </c>
      <c r="K1572" s="7">
        <v>0</v>
      </c>
      <c r="L1572" s="7">
        <v>0</v>
      </c>
      <c r="M1572" s="7"/>
      <c r="N1572" s="7">
        <v>0</v>
      </c>
      <c r="O1572" s="7">
        <v>0</v>
      </c>
      <c r="P1572" s="7">
        <v>0</v>
      </c>
      <c r="Q1572" s="7"/>
      <c r="R1572" s="7">
        <v>0</v>
      </c>
      <c r="S1572" s="7">
        <v>0</v>
      </c>
      <c r="T1572" s="7">
        <v>0</v>
      </c>
      <c r="U1572" s="7"/>
      <c r="V1572" s="7">
        <v>0</v>
      </c>
      <c r="W1572" s="7">
        <v>0</v>
      </c>
      <c r="X1572" s="7">
        <v>0</v>
      </c>
      <c r="Y1572" s="7"/>
      <c r="Z1572" s="7">
        <v>0</v>
      </c>
      <c r="AA1572" s="7">
        <v>0</v>
      </c>
      <c r="AB1572" s="7">
        <v>0</v>
      </c>
      <c r="AC1572" s="7"/>
      <c r="AD1572" s="7">
        <v>0</v>
      </c>
      <c r="AE1572" s="7">
        <v>0</v>
      </c>
      <c r="AF1572" s="7">
        <v>0</v>
      </c>
      <c r="AG1572" s="29">
        <v>0</v>
      </c>
      <c r="AH1572" s="7">
        <v>0</v>
      </c>
      <c r="AI1572" s="7">
        <v>0</v>
      </c>
      <c r="AJ1572" s="7">
        <v>0</v>
      </c>
      <c r="AK1572" s="29">
        <v>0</v>
      </c>
      <c r="AL1572" s="7">
        <v>0</v>
      </c>
      <c r="AM1572" s="105">
        <v>0</v>
      </c>
      <c r="AN1572" s="7">
        <v>0</v>
      </c>
      <c r="AO1572" s="11">
        <v>0</v>
      </c>
      <c r="AP1572" s="105">
        <v>0</v>
      </c>
      <c r="AQ1572" s="11">
        <v>0</v>
      </c>
      <c r="AR1572" s="11">
        <v>0</v>
      </c>
      <c r="AS1572" s="11">
        <v>0</v>
      </c>
      <c r="AT1572" s="11">
        <v>0</v>
      </c>
      <c r="AU1572" s="11">
        <v>0</v>
      </c>
      <c r="AV1572" s="11">
        <v>0</v>
      </c>
      <c r="AW1572" s="11">
        <v>0</v>
      </c>
      <c r="AX1572" s="11">
        <v>0</v>
      </c>
      <c r="AZ1572" s="11">
        <v>0</v>
      </c>
      <c r="BA1572" s="11">
        <v>0</v>
      </c>
    </row>
    <row r="1573" spans="1:53" hidden="1" x14ac:dyDescent="0.25">
      <c r="A1573">
        <v>10</v>
      </c>
      <c r="B1573" t="str">
        <f t="shared" si="181"/>
        <v>FrCC-6930</v>
      </c>
      <c r="C1573" s="2" t="s">
        <v>320</v>
      </c>
      <c r="D1573" s="2" t="str">
        <f t="shared" si="182"/>
        <v>6</v>
      </c>
      <c r="E1573" s="2" t="str">
        <f t="shared" si="183"/>
        <v>69</v>
      </c>
      <c r="F1573" s="2" t="str">
        <f t="shared" si="184"/>
        <v>693</v>
      </c>
      <c r="G1573" s="1" t="s">
        <v>983</v>
      </c>
      <c r="H1573" s="7">
        <v>0</v>
      </c>
      <c r="I1573" s="7"/>
      <c r="J1573" s="7">
        <v>0</v>
      </c>
      <c r="K1573" s="7">
        <v>0</v>
      </c>
      <c r="L1573" s="7">
        <v>0</v>
      </c>
      <c r="M1573" s="7"/>
      <c r="N1573" s="7">
        <v>0</v>
      </c>
      <c r="O1573" s="7">
        <v>0</v>
      </c>
      <c r="P1573" s="7">
        <v>0</v>
      </c>
      <c r="Q1573" s="7"/>
      <c r="R1573" s="7">
        <v>0</v>
      </c>
      <c r="S1573" s="7">
        <v>0</v>
      </c>
      <c r="T1573" s="7">
        <v>0</v>
      </c>
      <c r="U1573" s="7"/>
      <c r="V1573" s="7">
        <v>0</v>
      </c>
      <c r="W1573" s="7">
        <v>0</v>
      </c>
      <c r="X1573" s="7">
        <v>0</v>
      </c>
      <c r="Y1573" s="7"/>
      <c r="Z1573" s="7">
        <v>0</v>
      </c>
      <c r="AA1573" s="7">
        <v>0</v>
      </c>
      <c r="AB1573" s="7">
        <v>0</v>
      </c>
      <c r="AC1573" s="7"/>
      <c r="AD1573" s="7">
        <v>0</v>
      </c>
      <c r="AE1573" s="7">
        <v>0</v>
      </c>
      <c r="AF1573" s="7">
        <v>0</v>
      </c>
      <c r="AG1573" s="29">
        <v>0</v>
      </c>
      <c r="AH1573" s="7">
        <v>0</v>
      </c>
      <c r="AI1573" s="7">
        <v>0</v>
      </c>
      <c r="AJ1573" s="7">
        <v>0</v>
      </c>
      <c r="AK1573" s="29">
        <v>0</v>
      </c>
      <c r="AL1573" s="7">
        <v>0</v>
      </c>
      <c r="AM1573" s="105">
        <v>0</v>
      </c>
      <c r="AN1573" s="7">
        <v>0</v>
      </c>
      <c r="AO1573" s="11">
        <v>0</v>
      </c>
      <c r="AP1573" s="105">
        <v>0</v>
      </c>
      <c r="AQ1573" s="11">
        <v>0</v>
      </c>
      <c r="AR1573" s="11">
        <v>0</v>
      </c>
      <c r="AS1573" s="11">
        <v>0</v>
      </c>
      <c r="AT1573" s="11">
        <v>0</v>
      </c>
      <c r="AU1573" s="11"/>
      <c r="AV1573" s="11">
        <v>0</v>
      </c>
      <c r="AW1573" s="11">
        <v>0</v>
      </c>
      <c r="AX1573" s="11"/>
      <c r="AZ1573" s="11"/>
      <c r="BA1573" s="11"/>
    </row>
    <row r="1574" spans="1:53" hidden="1" x14ac:dyDescent="0.25">
      <c r="A1574">
        <v>10</v>
      </c>
      <c r="B1574" t="str">
        <f t="shared" si="181"/>
        <v>FrCC-6934</v>
      </c>
      <c r="C1574" s="2" t="s">
        <v>320</v>
      </c>
      <c r="D1574" s="2" t="str">
        <f t="shared" si="182"/>
        <v>6</v>
      </c>
      <c r="E1574" s="2" t="str">
        <f t="shared" si="183"/>
        <v>69</v>
      </c>
      <c r="F1574" s="2" t="str">
        <f t="shared" si="184"/>
        <v>693</v>
      </c>
      <c r="G1574" s="1" t="s">
        <v>778</v>
      </c>
      <c r="H1574" s="7">
        <v>0</v>
      </c>
      <c r="I1574" s="7"/>
      <c r="J1574" s="7">
        <v>0</v>
      </c>
      <c r="K1574" s="7">
        <v>0</v>
      </c>
      <c r="L1574" s="7">
        <v>0</v>
      </c>
      <c r="M1574" s="7"/>
      <c r="N1574" s="7">
        <v>0</v>
      </c>
      <c r="O1574" s="7">
        <v>0</v>
      </c>
      <c r="P1574" s="7">
        <v>0</v>
      </c>
      <c r="Q1574" s="7"/>
      <c r="R1574" s="7">
        <v>0</v>
      </c>
      <c r="S1574" s="7">
        <v>0</v>
      </c>
      <c r="T1574" s="7">
        <v>0</v>
      </c>
      <c r="U1574" s="7"/>
      <c r="V1574" s="7">
        <v>0</v>
      </c>
      <c r="W1574" s="7">
        <v>0</v>
      </c>
      <c r="X1574" s="7">
        <v>0</v>
      </c>
      <c r="Y1574" s="7"/>
      <c r="Z1574" s="7">
        <v>0</v>
      </c>
      <c r="AA1574" s="7">
        <v>0</v>
      </c>
      <c r="AB1574" s="7">
        <v>0</v>
      </c>
      <c r="AC1574" s="7"/>
      <c r="AD1574" s="7">
        <v>0</v>
      </c>
      <c r="AE1574" s="7">
        <v>0</v>
      </c>
      <c r="AF1574" s="7">
        <v>0</v>
      </c>
      <c r="AG1574" s="29">
        <v>0</v>
      </c>
      <c r="AH1574" s="7">
        <v>0</v>
      </c>
      <c r="AI1574" s="7">
        <v>0</v>
      </c>
      <c r="AJ1574" s="7">
        <v>0</v>
      </c>
      <c r="AK1574" s="29">
        <v>0</v>
      </c>
      <c r="AL1574" s="7">
        <v>0</v>
      </c>
      <c r="AM1574" s="105">
        <v>0</v>
      </c>
      <c r="AN1574" s="7">
        <v>0</v>
      </c>
      <c r="AO1574" s="11">
        <v>0</v>
      </c>
      <c r="AP1574" s="105">
        <v>0</v>
      </c>
      <c r="AQ1574" s="11">
        <v>0</v>
      </c>
      <c r="AR1574" s="11">
        <v>0</v>
      </c>
      <c r="AS1574" s="11">
        <v>0</v>
      </c>
      <c r="AT1574" s="11">
        <v>0</v>
      </c>
      <c r="AU1574" s="11">
        <v>0</v>
      </c>
      <c r="AV1574" s="11">
        <v>0</v>
      </c>
      <c r="AW1574" s="11">
        <v>0</v>
      </c>
      <c r="AX1574" s="11">
        <v>0</v>
      </c>
      <c r="AZ1574" s="11">
        <v>0</v>
      </c>
      <c r="BA1574" s="11">
        <v>0</v>
      </c>
    </row>
    <row r="1575" spans="1:53" hidden="1" x14ac:dyDescent="0.25">
      <c r="A1575">
        <v>10</v>
      </c>
      <c r="B1575" t="str">
        <f t="shared" si="181"/>
        <v>FrCC-6935</v>
      </c>
      <c r="C1575" s="2" t="s">
        <v>320</v>
      </c>
      <c r="D1575" s="2" t="str">
        <f t="shared" si="182"/>
        <v>6</v>
      </c>
      <c r="E1575" s="2" t="str">
        <f t="shared" si="183"/>
        <v>69</v>
      </c>
      <c r="F1575" s="2" t="str">
        <f t="shared" si="184"/>
        <v>693</v>
      </c>
      <c r="G1575" s="1" t="s">
        <v>779</v>
      </c>
      <c r="H1575" s="7">
        <v>0</v>
      </c>
      <c r="I1575" s="7"/>
      <c r="J1575" s="7">
        <v>0</v>
      </c>
      <c r="K1575" s="7">
        <v>0</v>
      </c>
      <c r="L1575" s="7">
        <v>0</v>
      </c>
      <c r="M1575" s="7"/>
      <c r="N1575" s="7">
        <v>0</v>
      </c>
      <c r="O1575" s="7">
        <v>0</v>
      </c>
      <c r="P1575" s="7">
        <v>0</v>
      </c>
      <c r="Q1575" s="7"/>
      <c r="R1575" s="7">
        <v>0</v>
      </c>
      <c r="S1575" s="7">
        <v>0</v>
      </c>
      <c r="T1575" s="7">
        <v>0</v>
      </c>
      <c r="U1575" s="7"/>
      <c r="V1575" s="7">
        <v>0</v>
      </c>
      <c r="W1575" s="7">
        <v>0</v>
      </c>
      <c r="X1575" s="7">
        <v>0</v>
      </c>
      <c r="Y1575" s="7"/>
      <c r="Z1575" s="7">
        <v>0</v>
      </c>
      <c r="AA1575" s="7">
        <v>0</v>
      </c>
      <c r="AB1575" s="7">
        <v>0</v>
      </c>
      <c r="AC1575" s="7"/>
      <c r="AD1575" s="7">
        <v>0</v>
      </c>
      <c r="AE1575" s="7">
        <v>0</v>
      </c>
      <c r="AF1575" s="7">
        <v>0</v>
      </c>
      <c r="AG1575" s="29">
        <v>0</v>
      </c>
      <c r="AH1575" s="7">
        <v>0</v>
      </c>
      <c r="AI1575" s="7">
        <v>0</v>
      </c>
      <c r="AJ1575" s="7">
        <v>0</v>
      </c>
      <c r="AK1575" s="29">
        <v>0</v>
      </c>
      <c r="AL1575" s="7">
        <v>0</v>
      </c>
      <c r="AM1575" s="105">
        <v>0</v>
      </c>
      <c r="AN1575" s="7">
        <v>0</v>
      </c>
      <c r="AO1575" s="11">
        <v>0</v>
      </c>
      <c r="AP1575" s="105">
        <v>0</v>
      </c>
      <c r="AQ1575" s="11">
        <v>0</v>
      </c>
      <c r="AR1575" s="11">
        <v>0</v>
      </c>
      <c r="AS1575" s="11">
        <v>0</v>
      </c>
      <c r="AT1575" s="11">
        <v>0</v>
      </c>
      <c r="AU1575" s="11">
        <v>0</v>
      </c>
      <c r="AV1575" s="11">
        <v>0</v>
      </c>
      <c r="AW1575" s="11">
        <v>0</v>
      </c>
      <c r="AX1575" s="11">
        <v>0</v>
      </c>
      <c r="AZ1575" s="11">
        <v>0</v>
      </c>
      <c r="BA1575" s="11">
        <v>0</v>
      </c>
    </row>
    <row r="1576" spans="1:53" hidden="1" x14ac:dyDescent="0.25">
      <c r="A1576">
        <v>10</v>
      </c>
      <c r="B1576" t="str">
        <f t="shared" si="181"/>
        <v>FrCC-6940</v>
      </c>
      <c r="C1576" s="2" t="s">
        <v>320</v>
      </c>
      <c r="D1576" s="2" t="str">
        <f t="shared" si="182"/>
        <v>6</v>
      </c>
      <c r="E1576" s="2" t="str">
        <f t="shared" si="183"/>
        <v>69</v>
      </c>
      <c r="F1576" s="2" t="str">
        <f t="shared" si="184"/>
        <v>694</v>
      </c>
      <c r="G1576" s="1" t="s">
        <v>780</v>
      </c>
      <c r="H1576" s="7">
        <v>0</v>
      </c>
      <c r="I1576" s="7"/>
      <c r="J1576" s="7">
        <v>0</v>
      </c>
      <c r="K1576" s="7">
        <v>0</v>
      </c>
      <c r="L1576" s="7">
        <v>0</v>
      </c>
      <c r="M1576" s="7"/>
      <c r="N1576" s="7">
        <v>0</v>
      </c>
      <c r="O1576" s="7">
        <v>0</v>
      </c>
      <c r="P1576" s="7">
        <v>0</v>
      </c>
      <c r="Q1576" s="7"/>
      <c r="R1576" s="7">
        <v>0</v>
      </c>
      <c r="S1576" s="7">
        <v>0</v>
      </c>
      <c r="T1576" s="7">
        <v>0</v>
      </c>
      <c r="U1576" s="7"/>
      <c r="V1576" s="7">
        <v>0</v>
      </c>
      <c r="W1576" s="7">
        <v>0</v>
      </c>
      <c r="X1576" s="7">
        <v>0</v>
      </c>
      <c r="Y1576" s="7"/>
      <c r="Z1576" s="7">
        <v>0</v>
      </c>
      <c r="AA1576" s="7">
        <v>0</v>
      </c>
      <c r="AB1576" s="7">
        <v>0</v>
      </c>
      <c r="AC1576" s="7"/>
      <c r="AD1576" s="7">
        <v>0</v>
      </c>
      <c r="AE1576" s="7">
        <v>0</v>
      </c>
      <c r="AF1576" s="7">
        <v>0</v>
      </c>
      <c r="AG1576" s="29">
        <v>0</v>
      </c>
      <c r="AH1576" s="7">
        <v>0</v>
      </c>
      <c r="AI1576" s="7">
        <v>0</v>
      </c>
      <c r="AJ1576" s="7">
        <v>0</v>
      </c>
      <c r="AK1576" s="29">
        <v>0</v>
      </c>
      <c r="AL1576" s="7">
        <v>0</v>
      </c>
      <c r="AM1576" s="105">
        <v>0</v>
      </c>
      <c r="AN1576" s="7">
        <v>0</v>
      </c>
      <c r="AO1576" s="11">
        <v>0</v>
      </c>
      <c r="AP1576" s="105">
        <v>0</v>
      </c>
      <c r="AQ1576" s="11">
        <v>0</v>
      </c>
      <c r="AR1576" s="11">
        <v>0</v>
      </c>
      <c r="AS1576" s="11">
        <v>0</v>
      </c>
      <c r="AT1576" s="11">
        <v>0</v>
      </c>
      <c r="AU1576" s="11">
        <v>0</v>
      </c>
      <c r="AV1576" s="11">
        <v>0</v>
      </c>
      <c r="AW1576" s="11">
        <v>0</v>
      </c>
      <c r="AX1576" s="11">
        <v>0</v>
      </c>
      <c r="AZ1576" s="11">
        <v>0</v>
      </c>
      <c r="BA1576" s="11">
        <v>0</v>
      </c>
    </row>
    <row r="1577" spans="1:53" hidden="1" x14ac:dyDescent="0.25">
      <c r="A1577">
        <v>10</v>
      </c>
      <c r="B1577" t="str">
        <f t="shared" si="181"/>
        <v>FrCC-6941</v>
      </c>
      <c r="C1577" s="2" t="s">
        <v>320</v>
      </c>
      <c r="D1577" s="2" t="str">
        <f t="shared" si="182"/>
        <v>6</v>
      </c>
      <c r="E1577" s="2" t="str">
        <f t="shared" si="183"/>
        <v>69</v>
      </c>
      <c r="F1577" s="2" t="str">
        <f t="shared" si="184"/>
        <v>694</v>
      </c>
      <c r="G1577" s="1" t="s">
        <v>984</v>
      </c>
      <c r="H1577" s="7">
        <v>0</v>
      </c>
      <c r="I1577" s="7"/>
      <c r="J1577" s="7">
        <v>0</v>
      </c>
      <c r="K1577" s="7">
        <v>0</v>
      </c>
      <c r="L1577" s="7">
        <v>0</v>
      </c>
      <c r="M1577" s="7"/>
      <c r="N1577" s="7">
        <v>0</v>
      </c>
      <c r="O1577" s="7">
        <v>0</v>
      </c>
      <c r="P1577" s="7">
        <v>0</v>
      </c>
      <c r="Q1577" s="7"/>
      <c r="R1577" s="7">
        <v>0</v>
      </c>
      <c r="S1577" s="7">
        <v>0</v>
      </c>
      <c r="T1577" s="7">
        <v>0</v>
      </c>
      <c r="U1577" s="7"/>
      <c r="V1577" s="7">
        <v>0</v>
      </c>
      <c r="W1577" s="7">
        <v>0</v>
      </c>
      <c r="X1577" s="7">
        <v>0</v>
      </c>
      <c r="Y1577" s="7"/>
      <c r="Z1577" s="7">
        <v>0</v>
      </c>
      <c r="AA1577" s="7">
        <v>0</v>
      </c>
      <c r="AB1577" s="7">
        <v>0</v>
      </c>
      <c r="AC1577" s="7"/>
      <c r="AD1577" s="7">
        <v>0</v>
      </c>
      <c r="AE1577" s="7">
        <v>0</v>
      </c>
      <c r="AF1577" s="7">
        <v>0</v>
      </c>
      <c r="AG1577" s="29">
        <v>0</v>
      </c>
      <c r="AH1577" s="7">
        <v>0</v>
      </c>
      <c r="AI1577" s="7">
        <v>0</v>
      </c>
      <c r="AJ1577" s="7">
        <v>0</v>
      </c>
      <c r="AK1577" s="29">
        <v>0</v>
      </c>
      <c r="AL1577" s="7">
        <v>0</v>
      </c>
      <c r="AM1577" s="105">
        <v>0</v>
      </c>
      <c r="AN1577" s="7">
        <v>0</v>
      </c>
      <c r="AO1577" s="11">
        <v>0</v>
      </c>
      <c r="AP1577" s="105">
        <v>0</v>
      </c>
      <c r="AQ1577" s="11">
        <v>0</v>
      </c>
      <c r="AR1577" s="11">
        <v>0</v>
      </c>
      <c r="AS1577" s="11">
        <v>0</v>
      </c>
      <c r="AT1577" s="11">
        <v>0</v>
      </c>
      <c r="AU1577" s="11"/>
      <c r="AV1577" s="11">
        <v>0</v>
      </c>
      <c r="AW1577" s="11">
        <v>0</v>
      </c>
      <c r="AX1577" s="11"/>
      <c r="AZ1577" s="11"/>
      <c r="BA1577" s="11"/>
    </row>
    <row r="1578" spans="1:53" hidden="1" x14ac:dyDescent="0.25">
      <c r="A1578">
        <v>10</v>
      </c>
      <c r="B1578" t="str">
        <f t="shared" si="181"/>
        <v>FrCC-6942</v>
      </c>
      <c r="C1578" s="2" t="s">
        <v>320</v>
      </c>
      <c r="D1578" s="2" t="str">
        <f t="shared" si="182"/>
        <v>6</v>
      </c>
      <c r="E1578" s="2" t="str">
        <f t="shared" si="183"/>
        <v>69</v>
      </c>
      <c r="F1578" s="2" t="str">
        <f t="shared" si="184"/>
        <v>694</v>
      </c>
      <c r="G1578" s="1" t="s">
        <v>985</v>
      </c>
      <c r="H1578" s="7">
        <v>0</v>
      </c>
      <c r="I1578" s="7"/>
      <c r="J1578" s="7">
        <v>0</v>
      </c>
      <c r="K1578" s="7">
        <v>0</v>
      </c>
      <c r="L1578" s="7">
        <v>0</v>
      </c>
      <c r="M1578" s="7"/>
      <c r="N1578" s="7">
        <v>0</v>
      </c>
      <c r="O1578" s="7">
        <v>0</v>
      </c>
      <c r="P1578" s="7">
        <v>0</v>
      </c>
      <c r="Q1578" s="7"/>
      <c r="R1578" s="7">
        <v>0</v>
      </c>
      <c r="S1578" s="7">
        <v>0</v>
      </c>
      <c r="T1578" s="7">
        <v>0</v>
      </c>
      <c r="U1578" s="7"/>
      <c r="V1578" s="7">
        <v>0</v>
      </c>
      <c r="W1578" s="7">
        <v>0</v>
      </c>
      <c r="X1578" s="7">
        <v>0</v>
      </c>
      <c r="Y1578" s="7"/>
      <c r="Z1578" s="7">
        <v>0</v>
      </c>
      <c r="AA1578" s="7">
        <v>0</v>
      </c>
      <c r="AB1578" s="7">
        <v>0</v>
      </c>
      <c r="AC1578" s="7"/>
      <c r="AD1578" s="7">
        <v>0</v>
      </c>
      <c r="AE1578" s="7">
        <v>0</v>
      </c>
      <c r="AF1578" s="7">
        <v>0</v>
      </c>
      <c r="AG1578" s="29">
        <v>0</v>
      </c>
      <c r="AH1578" s="7">
        <v>0</v>
      </c>
      <c r="AI1578" s="7">
        <v>0</v>
      </c>
      <c r="AJ1578" s="7">
        <v>0</v>
      </c>
      <c r="AK1578" s="29">
        <v>0</v>
      </c>
      <c r="AL1578" s="7">
        <v>0</v>
      </c>
      <c r="AM1578" s="105">
        <v>0</v>
      </c>
      <c r="AN1578" s="7">
        <v>0</v>
      </c>
      <c r="AO1578" s="11">
        <v>0</v>
      </c>
      <c r="AP1578" s="105">
        <v>0</v>
      </c>
      <c r="AQ1578" s="11">
        <v>0</v>
      </c>
      <c r="AR1578" s="11">
        <v>0</v>
      </c>
      <c r="AS1578" s="11">
        <v>0</v>
      </c>
      <c r="AT1578" s="11">
        <v>0</v>
      </c>
      <c r="AU1578" s="11"/>
      <c r="AV1578" s="11">
        <v>0</v>
      </c>
      <c r="AW1578" s="11">
        <v>0</v>
      </c>
      <c r="AX1578" s="11"/>
      <c r="AZ1578" s="11"/>
      <c r="BA1578" s="11"/>
    </row>
    <row r="1579" spans="1:53" hidden="1" x14ac:dyDescent="0.25">
      <c r="A1579">
        <v>10</v>
      </c>
      <c r="B1579" t="str">
        <f t="shared" si="181"/>
        <v>FrCC-6943</v>
      </c>
      <c r="C1579" s="2" t="s">
        <v>320</v>
      </c>
      <c r="D1579" s="2" t="str">
        <f t="shared" si="182"/>
        <v>6</v>
      </c>
      <c r="E1579" s="2" t="str">
        <f t="shared" si="183"/>
        <v>69</v>
      </c>
      <c r="F1579" s="2" t="str">
        <f t="shared" si="184"/>
        <v>694</v>
      </c>
      <c r="G1579" s="1" t="s">
        <v>986</v>
      </c>
      <c r="H1579" s="7">
        <v>0</v>
      </c>
      <c r="I1579" s="7"/>
      <c r="J1579" s="7">
        <v>0</v>
      </c>
      <c r="K1579" s="7">
        <v>0</v>
      </c>
      <c r="L1579" s="7">
        <v>0</v>
      </c>
      <c r="M1579" s="7"/>
      <c r="N1579" s="7">
        <v>0</v>
      </c>
      <c r="O1579" s="7">
        <v>0</v>
      </c>
      <c r="P1579" s="7">
        <v>0</v>
      </c>
      <c r="Q1579" s="7"/>
      <c r="R1579" s="7">
        <v>0</v>
      </c>
      <c r="S1579" s="7">
        <v>0</v>
      </c>
      <c r="T1579" s="7">
        <v>0</v>
      </c>
      <c r="U1579" s="7"/>
      <c r="V1579" s="7">
        <v>0</v>
      </c>
      <c r="W1579" s="7">
        <v>0</v>
      </c>
      <c r="X1579" s="7">
        <v>0</v>
      </c>
      <c r="Y1579" s="7"/>
      <c r="Z1579" s="7">
        <v>0</v>
      </c>
      <c r="AA1579" s="7">
        <v>0</v>
      </c>
      <c r="AB1579" s="7">
        <v>0</v>
      </c>
      <c r="AC1579" s="7"/>
      <c r="AD1579" s="7">
        <v>0</v>
      </c>
      <c r="AE1579" s="7">
        <v>0</v>
      </c>
      <c r="AF1579" s="7">
        <v>0</v>
      </c>
      <c r="AG1579" s="29">
        <v>0</v>
      </c>
      <c r="AH1579" s="7">
        <v>0</v>
      </c>
      <c r="AI1579" s="7">
        <v>0</v>
      </c>
      <c r="AJ1579" s="7">
        <v>0</v>
      </c>
      <c r="AK1579" s="29">
        <v>0</v>
      </c>
      <c r="AL1579" s="7">
        <v>0</v>
      </c>
      <c r="AM1579" s="105">
        <v>0</v>
      </c>
      <c r="AN1579" s="7">
        <v>0</v>
      </c>
      <c r="AO1579" s="11">
        <v>0</v>
      </c>
      <c r="AP1579" s="105">
        <v>0</v>
      </c>
      <c r="AQ1579" s="11">
        <v>0</v>
      </c>
      <c r="AR1579" s="11">
        <v>0</v>
      </c>
      <c r="AS1579" s="11">
        <v>0</v>
      </c>
      <c r="AT1579" s="11">
        <v>0</v>
      </c>
      <c r="AU1579" s="11"/>
      <c r="AV1579" s="11">
        <v>0</v>
      </c>
      <c r="AW1579" s="11">
        <v>0</v>
      </c>
      <c r="AX1579" s="11"/>
      <c r="AZ1579" s="11"/>
      <c r="BA1579" s="11"/>
    </row>
    <row r="1580" spans="1:53" hidden="1" x14ac:dyDescent="0.25">
      <c r="A1580">
        <v>10</v>
      </c>
      <c r="B1580" t="str">
        <f t="shared" si="181"/>
        <v>FrCC-6950</v>
      </c>
      <c r="C1580" s="2" t="s">
        <v>320</v>
      </c>
      <c r="D1580" s="2" t="str">
        <f t="shared" si="182"/>
        <v>6</v>
      </c>
      <c r="E1580" s="2" t="str">
        <f t="shared" si="183"/>
        <v>69</v>
      </c>
      <c r="F1580" s="2" t="str">
        <f t="shared" si="184"/>
        <v>695</v>
      </c>
      <c r="G1580" s="1" t="s">
        <v>781</v>
      </c>
      <c r="H1580" s="7">
        <v>0</v>
      </c>
      <c r="I1580" s="7"/>
      <c r="J1580" s="7">
        <v>0</v>
      </c>
      <c r="K1580" s="7">
        <v>0</v>
      </c>
      <c r="L1580" s="7">
        <v>0</v>
      </c>
      <c r="M1580" s="7"/>
      <c r="N1580" s="7">
        <v>0</v>
      </c>
      <c r="O1580" s="7">
        <v>0</v>
      </c>
      <c r="P1580" s="7">
        <v>0</v>
      </c>
      <c r="Q1580" s="7"/>
      <c r="R1580" s="7">
        <v>0</v>
      </c>
      <c r="S1580" s="7">
        <v>0</v>
      </c>
      <c r="T1580" s="7">
        <v>0</v>
      </c>
      <c r="U1580" s="7"/>
      <c r="V1580" s="7">
        <v>0</v>
      </c>
      <c r="W1580" s="7">
        <v>0</v>
      </c>
      <c r="X1580" s="7">
        <v>0</v>
      </c>
      <c r="Y1580" s="7"/>
      <c r="Z1580" s="7">
        <v>0</v>
      </c>
      <c r="AA1580" s="7">
        <v>0</v>
      </c>
      <c r="AB1580" s="7">
        <v>0</v>
      </c>
      <c r="AC1580" s="7"/>
      <c r="AD1580" s="7">
        <v>0</v>
      </c>
      <c r="AE1580" s="7">
        <v>0</v>
      </c>
      <c r="AF1580" s="7">
        <v>0</v>
      </c>
      <c r="AG1580" s="29">
        <v>0</v>
      </c>
      <c r="AH1580" s="7">
        <v>0</v>
      </c>
      <c r="AI1580" s="7">
        <v>0</v>
      </c>
      <c r="AJ1580" s="7">
        <v>0</v>
      </c>
      <c r="AK1580" s="29">
        <v>0</v>
      </c>
      <c r="AL1580" s="7">
        <v>0</v>
      </c>
      <c r="AM1580" s="105">
        <v>0</v>
      </c>
      <c r="AN1580" s="7">
        <v>0</v>
      </c>
      <c r="AO1580" s="11">
        <v>0</v>
      </c>
      <c r="AP1580" s="105">
        <v>0</v>
      </c>
      <c r="AQ1580" s="11">
        <v>0</v>
      </c>
      <c r="AR1580" s="11">
        <v>0</v>
      </c>
      <c r="AS1580" s="11">
        <v>0</v>
      </c>
      <c r="AT1580" s="11">
        <v>0</v>
      </c>
      <c r="AU1580" s="11">
        <v>0</v>
      </c>
      <c r="AV1580" s="11">
        <v>0</v>
      </c>
      <c r="AW1580" s="11">
        <v>0</v>
      </c>
      <c r="AX1580" s="11">
        <v>0</v>
      </c>
      <c r="AZ1580" s="11">
        <v>0</v>
      </c>
      <c r="BA1580" s="11">
        <v>0</v>
      </c>
    </row>
    <row r="1581" spans="1:53" hidden="1" x14ac:dyDescent="0.25">
      <c r="A1581">
        <v>10</v>
      </c>
      <c r="B1581" t="str">
        <f t="shared" si="181"/>
        <v>FrCC-7611</v>
      </c>
      <c r="C1581" s="2" t="s">
        <v>320</v>
      </c>
      <c r="D1581" s="2" t="str">
        <f t="shared" si="182"/>
        <v>7</v>
      </c>
      <c r="E1581" s="2" t="str">
        <f t="shared" si="183"/>
        <v>76</v>
      </c>
      <c r="F1581" s="2" t="str">
        <f t="shared" si="184"/>
        <v>761</v>
      </c>
      <c r="G1581" s="1" t="s">
        <v>784</v>
      </c>
      <c r="H1581" s="7">
        <v>0</v>
      </c>
      <c r="I1581" s="7"/>
      <c r="J1581" s="7">
        <v>0</v>
      </c>
      <c r="K1581" s="7">
        <v>0</v>
      </c>
      <c r="L1581" s="7">
        <v>0</v>
      </c>
      <c r="M1581" s="7"/>
      <c r="N1581" s="7">
        <v>0</v>
      </c>
      <c r="O1581" s="7">
        <v>1.57</v>
      </c>
      <c r="P1581" s="7">
        <v>0</v>
      </c>
      <c r="Q1581" s="7"/>
      <c r="R1581" s="7">
        <v>1.82</v>
      </c>
      <c r="S1581" s="7">
        <v>1.82</v>
      </c>
      <c r="T1581" s="7">
        <v>0</v>
      </c>
      <c r="U1581" s="7"/>
      <c r="V1581" s="7">
        <v>11</v>
      </c>
      <c r="W1581" s="7">
        <v>11</v>
      </c>
      <c r="X1581" s="7">
        <v>1200</v>
      </c>
      <c r="Y1581" s="7"/>
      <c r="Z1581" s="7">
        <v>1</v>
      </c>
      <c r="AA1581" s="7">
        <v>2</v>
      </c>
      <c r="AB1581" s="7">
        <v>1200</v>
      </c>
      <c r="AC1581" s="7"/>
      <c r="AD1581" s="7">
        <v>1073</v>
      </c>
      <c r="AE1581" s="7">
        <v>1073</v>
      </c>
      <c r="AF1581" s="7">
        <v>600</v>
      </c>
      <c r="AG1581" s="29">
        <v>0</v>
      </c>
      <c r="AH1581" s="7">
        <v>0</v>
      </c>
      <c r="AI1581" s="7">
        <v>0</v>
      </c>
      <c r="AJ1581" s="7">
        <v>330</v>
      </c>
      <c r="AK1581" s="29">
        <v>10</v>
      </c>
      <c r="AL1581" s="7">
        <v>10</v>
      </c>
      <c r="AM1581" s="105">
        <v>10</v>
      </c>
      <c r="AN1581" s="7">
        <v>280</v>
      </c>
      <c r="AO1581" s="11">
        <v>2</v>
      </c>
      <c r="AP1581" s="105">
        <v>2</v>
      </c>
      <c r="AQ1581" s="11">
        <v>2</v>
      </c>
      <c r="AR1581" s="11">
        <v>281</v>
      </c>
      <c r="AS1581" s="11">
        <v>211</v>
      </c>
      <c r="AT1581" s="11">
        <v>211</v>
      </c>
      <c r="AU1581" s="11">
        <v>211</v>
      </c>
      <c r="AV1581" s="11">
        <v>59</v>
      </c>
      <c r="AW1581" s="11">
        <v>0</v>
      </c>
      <c r="AX1581" s="11">
        <v>0</v>
      </c>
      <c r="AZ1581" s="11">
        <v>25</v>
      </c>
      <c r="BA1581" s="11">
        <v>6727</v>
      </c>
    </row>
    <row r="1582" spans="1:53" hidden="1" x14ac:dyDescent="0.25">
      <c r="A1582">
        <v>10</v>
      </c>
      <c r="B1582" t="str">
        <f t="shared" si="181"/>
        <v>FrCC-7612</v>
      </c>
      <c r="C1582" s="2" t="s">
        <v>320</v>
      </c>
      <c r="D1582" s="2" t="str">
        <f t="shared" si="182"/>
        <v>7</v>
      </c>
      <c r="E1582" s="2" t="str">
        <f t="shared" si="183"/>
        <v>76</v>
      </c>
      <c r="F1582" s="2" t="str">
        <f t="shared" si="184"/>
        <v>761</v>
      </c>
      <c r="G1582" s="1" t="s">
        <v>785</v>
      </c>
      <c r="H1582" s="7">
        <v>0</v>
      </c>
      <c r="I1582" s="7"/>
      <c r="J1582" s="7">
        <v>0</v>
      </c>
      <c r="K1582" s="7">
        <v>0</v>
      </c>
      <c r="L1582" s="7">
        <v>0</v>
      </c>
      <c r="M1582" s="7"/>
      <c r="N1582" s="7">
        <v>0</v>
      </c>
      <c r="O1582" s="7">
        <v>0</v>
      </c>
      <c r="P1582" s="7">
        <v>0</v>
      </c>
      <c r="Q1582" s="7"/>
      <c r="R1582" s="7">
        <v>0</v>
      </c>
      <c r="S1582" s="7">
        <v>0</v>
      </c>
      <c r="T1582" s="7">
        <v>0</v>
      </c>
      <c r="U1582" s="7"/>
      <c r="V1582" s="7">
        <v>0</v>
      </c>
      <c r="W1582" s="7">
        <v>0</v>
      </c>
      <c r="X1582" s="7">
        <v>0</v>
      </c>
      <c r="Y1582" s="7"/>
      <c r="Z1582" s="7">
        <v>0</v>
      </c>
      <c r="AA1582" s="7">
        <v>0</v>
      </c>
      <c r="AB1582" s="7">
        <v>0</v>
      </c>
      <c r="AC1582" s="7"/>
      <c r="AD1582" s="7">
        <v>0</v>
      </c>
      <c r="AE1582" s="7">
        <v>0</v>
      </c>
      <c r="AF1582" s="7">
        <v>0</v>
      </c>
      <c r="AG1582" s="29">
        <v>0</v>
      </c>
      <c r="AH1582" s="7">
        <v>0</v>
      </c>
      <c r="AI1582" s="7">
        <v>0</v>
      </c>
      <c r="AJ1582" s="7">
        <v>0</v>
      </c>
      <c r="AK1582" s="29">
        <v>0</v>
      </c>
      <c r="AL1582" s="7">
        <v>0</v>
      </c>
      <c r="AM1582" s="105">
        <v>0</v>
      </c>
      <c r="AN1582" s="7">
        <v>0</v>
      </c>
      <c r="AO1582" s="11">
        <v>0</v>
      </c>
      <c r="AP1582" s="105">
        <v>0</v>
      </c>
      <c r="AQ1582" s="11">
        <v>0</v>
      </c>
      <c r="AR1582" s="11">
        <v>0</v>
      </c>
      <c r="AS1582" s="11">
        <v>0</v>
      </c>
      <c r="AT1582" s="11">
        <v>0</v>
      </c>
      <c r="AU1582" s="11">
        <v>0</v>
      </c>
      <c r="AV1582" s="11">
        <v>0</v>
      </c>
      <c r="AW1582" s="11">
        <v>0</v>
      </c>
      <c r="AX1582" s="11">
        <v>0</v>
      </c>
      <c r="AZ1582" s="11">
        <v>0</v>
      </c>
      <c r="BA1582" s="11">
        <v>0</v>
      </c>
    </row>
    <row r="1583" spans="1:53" hidden="1" x14ac:dyDescent="0.25">
      <c r="A1583">
        <v>10</v>
      </c>
      <c r="B1583" t="str">
        <f t="shared" si="181"/>
        <v>FrCC-7621</v>
      </c>
      <c r="C1583" s="2" t="s">
        <v>320</v>
      </c>
      <c r="D1583" s="2" t="str">
        <f t="shared" si="182"/>
        <v>7</v>
      </c>
      <c r="E1583" s="2" t="str">
        <f t="shared" si="183"/>
        <v>76</v>
      </c>
      <c r="F1583" s="2" t="str">
        <f t="shared" si="184"/>
        <v>762</v>
      </c>
      <c r="G1583" s="1" t="s">
        <v>786</v>
      </c>
      <c r="H1583" s="7">
        <v>0</v>
      </c>
      <c r="I1583" s="7"/>
      <c r="J1583" s="7">
        <v>0</v>
      </c>
      <c r="K1583" s="7">
        <v>0</v>
      </c>
      <c r="L1583" s="7">
        <v>0</v>
      </c>
      <c r="M1583" s="7"/>
      <c r="N1583" s="7">
        <v>0</v>
      </c>
      <c r="O1583" s="7">
        <v>0</v>
      </c>
      <c r="P1583" s="7">
        <v>0</v>
      </c>
      <c r="Q1583" s="7"/>
      <c r="R1583" s="7">
        <v>0</v>
      </c>
      <c r="S1583" s="7">
        <v>0</v>
      </c>
      <c r="T1583" s="7">
        <v>0</v>
      </c>
      <c r="U1583" s="7"/>
      <c r="V1583" s="7">
        <v>0</v>
      </c>
      <c r="W1583" s="7">
        <v>0</v>
      </c>
      <c r="X1583" s="7">
        <v>0</v>
      </c>
      <c r="Y1583" s="7"/>
      <c r="Z1583" s="7">
        <v>0</v>
      </c>
      <c r="AA1583" s="7">
        <v>0</v>
      </c>
      <c r="AB1583" s="7">
        <v>0</v>
      </c>
      <c r="AC1583" s="7"/>
      <c r="AD1583" s="7">
        <v>0</v>
      </c>
      <c r="AE1583" s="7">
        <v>0</v>
      </c>
      <c r="AF1583" s="7">
        <v>0</v>
      </c>
      <c r="AG1583" s="29">
        <v>0</v>
      </c>
      <c r="AH1583" s="7">
        <v>0</v>
      </c>
      <c r="AI1583" s="7">
        <v>0</v>
      </c>
      <c r="AJ1583" s="7">
        <v>0</v>
      </c>
      <c r="AK1583" s="29">
        <v>0</v>
      </c>
      <c r="AL1583" s="7">
        <v>0</v>
      </c>
      <c r="AM1583" s="105">
        <v>0</v>
      </c>
      <c r="AN1583" s="7">
        <v>0</v>
      </c>
      <c r="AO1583" s="11">
        <v>0</v>
      </c>
      <c r="AP1583" s="105">
        <v>0</v>
      </c>
      <c r="AQ1583" s="11">
        <v>0</v>
      </c>
      <c r="AR1583" s="11">
        <v>0</v>
      </c>
      <c r="AS1583" s="11">
        <v>0</v>
      </c>
      <c r="AT1583" s="11">
        <v>0</v>
      </c>
      <c r="AU1583" s="11">
        <v>0</v>
      </c>
      <c r="AV1583" s="11">
        <v>0</v>
      </c>
      <c r="AW1583" s="11">
        <v>0</v>
      </c>
      <c r="AX1583" s="11">
        <v>0</v>
      </c>
      <c r="AZ1583" s="11">
        <v>0</v>
      </c>
      <c r="BA1583" s="11">
        <v>0</v>
      </c>
    </row>
    <row r="1584" spans="1:53" hidden="1" x14ac:dyDescent="0.25">
      <c r="A1584">
        <v>10</v>
      </c>
      <c r="B1584" t="str">
        <f t="shared" si="181"/>
        <v>FrCC-7622</v>
      </c>
      <c r="C1584" s="2" t="s">
        <v>320</v>
      </c>
      <c r="D1584" s="2" t="str">
        <f t="shared" si="182"/>
        <v>7</v>
      </c>
      <c r="E1584" s="2" t="str">
        <f t="shared" si="183"/>
        <v>76</v>
      </c>
      <c r="F1584" s="2" t="str">
        <f t="shared" si="184"/>
        <v>762</v>
      </c>
      <c r="G1584" s="1" t="s">
        <v>787</v>
      </c>
      <c r="H1584" s="7">
        <v>0</v>
      </c>
      <c r="I1584" s="7"/>
      <c r="J1584" s="7">
        <v>0</v>
      </c>
      <c r="K1584" s="7">
        <v>0</v>
      </c>
      <c r="L1584" s="7">
        <v>0</v>
      </c>
      <c r="M1584" s="7"/>
      <c r="N1584" s="7">
        <v>0</v>
      </c>
      <c r="O1584" s="7">
        <v>0</v>
      </c>
      <c r="P1584" s="7">
        <v>0</v>
      </c>
      <c r="Q1584" s="7"/>
      <c r="R1584" s="7">
        <v>0</v>
      </c>
      <c r="S1584" s="7">
        <v>0</v>
      </c>
      <c r="T1584" s="7">
        <v>0</v>
      </c>
      <c r="U1584" s="7"/>
      <c r="V1584" s="7">
        <v>0</v>
      </c>
      <c r="W1584" s="7">
        <v>0</v>
      </c>
      <c r="X1584" s="7">
        <v>0</v>
      </c>
      <c r="Y1584" s="7"/>
      <c r="Z1584" s="7">
        <v>0</v>
      </c>
      <c r="AA1584" s="7">
        <v>0</v>
      </c>
      <c r="AB1584" s="7">
        <v>0</v>
      </c>
      <c r="AC1584" s="7"/>
      <c r="AD1584" s="7">
        <v>0</v>
      </c>
      <c r="AE1584" s="7">
        <v>0</v>
      </c>
      <c r="AF1584" s="7">
        <v>0</v>
      </c>
      <c r="AG1584" s="29">
        <v>0</v>
      </c>
      <c r="AH1584" s="7">
        <v>0</v>
      </c>
      <c r="AI1584" s="7">
        <v>0</v>
      </c>
      <c r="AJ1584" s="7">
        <v>0</v>
      </c>
      <c r="AK1584" s="29">
        <v>0</v>
      </c>
      <c r="AL1584" s="7">
        <v>0</v>
      </c>
      <c r="AM1584" s="105">
        <v>0</v>
      </c>
      <c r="AN1584" s="7">
        <v>0</v>
      </c>
      <c r="AO1584" s="11">
        <v>0</v>
      </c>
      <c r="AP1584" s="105">
        <v>0</v>
      </c>
      <c r="AQ1584" s="11">
        <v>0</v>
      </c>
      <c r="AR1584" s="11">
        <v>0</v>
      </c>
      <c r="AS1584" s="11">
        <v>0</v>
      </c>
      <c r="AT1584" s="11">
        <v>0</v>
      </c>
      <c r="AU1584" s="11">
        <v>0</v>
      </c>
      <c r="AV1584" s="11">
        <v>0</v>
      </c>
      <c r="AW1584" s="11">
        <v>0</v>
      </c>
      <c r="AX1584" s="11">
        <v>0</v>
      </c>
      <c r="AZ1584" s="11">
        <v>0</v>
      </c>
      <c r="BA1584" s="11">
        <v>0</v>
      </c>
    </row>
    <row r="1585" spans="1:53" hidden="1" x14ac:dyDescent="0.25">
      <c r="A1585">
        <v>10</v>
      </c>
      <c r="B1585" t="str">
        <f t="shared" si="181"/>
        <v>FrCC-7631</v>
      </c>
      <c r="C1585" s="2" t="s">
        <v>320</v>
      </c>
      <c r="D1585" s="2" t="str">
        <f t="shared" si="182"/>
        <v>7</v>
      </c>
      <c r="E1585" s="2" t="str">
        <f t="shared" si="183"/>
        <v>76</v>
      </c>
      <c r="F1585" s="2" t="str">
        <f t="shared" si="184"/>
        <v>763</v>
      </c>
      <c r="G1585" s="1" t="s">
        <v>788</v>
      </c>
      <c r="H1585" s="7">
        <v>0</v>
      </c>
      <c r="I1585" s="7"/>
      <c r="J1585" s="7">
        <v>0</v>
      </c>
      <c r="K1585" s="7">
        <v>0</v>
      </c>
      <c r="L1585" s="7">
        <v>0</v>
      </c>
      <c r="M1585" s="7"/>
      <c r="N1585" s="7">
        <v>0</v>
      </c>
      <c r="O1585" s="7">
        <v>0</v>
      </c>
      <c r="P1585" s="7">
        <v>0</v>
      </c>
      <c r="Q1585" s="7"/>
      <c r="R1585" s="7">
        <v>0</v>
      </c>
      <c r="S1585" s="7">
        <v>0</v>
      </c>
      <c r="T1585" s="7">
        <v>0</v>
      </c>
      <c r="U1585" s="7"/>
      <c r="V1585" s="7">
        <v>0</v>
      </c>
      <c r="W1585" s="7">
        <v>0</v>
      </c>
      <c r="X1585" s="7">
        <v>6000</v>
      </c>
      <c r="Y1585" s="7"/>
      <c r="Z1585" s="7">
        <v>7007</v>
      </c>
      <c r="AA1585" s="7">
        <v>7007</v>
      </c>
      <c r="AB1585" s="7">
        <v>6000</v>
      </c>
      <c r="AC1585" s="7"/>
      <c r="AD1585" s="7">
        <v>6000</v>
      </c>
      <c r="AE1585" s="7">
        <v>6001</v>
      </c>
      <c r="AF1585" s="7">
        <v>200</v>
      </c>
      <c r="AG1585" s="29">
        <v>0</v>
      </c>
      <c r="AH1585" s="7">
        <v>0</v>
      </c>
      <c r="AI1585" s="7">
        <v>0</v>
      </c>
      <c r="AJ1585" s="7">
        <v>200</v>
      </c>
      <c r="AK1585" s="29">
        <v>0</v>
      </c>
      <c r="AL1585" s="7">
        <v>0</v>
      </c>
      <c r="AM1585" s="105">
        <v>0</v>
      </c>
      <c r="AN1585" s="7">
        <v>0</v>
      </c>
      <c r="AO1585" s="11">
        <v>0</v>
      </c>
      <c r="AP1585" s="105">
        <v>0</v>
      </c>
      <c r="AQ1585" s="11">
        <v>0</v>
      </c>
      <c r="AR1585" s="11">
        <v>0</v>
      </c>
      <c r="AS1585" s="11">
        <v>0</v>
      </c>
      <c r="AT1585" s="11">
        <v>0</v>
      </c>
      <c r="AU1585" s="11">
        <v>0</v>
      </c>
      <c r="AV1585" s="11">
        <v>0</v>
      </c>
      <c r="AW1585" s="11">
        <v>0</v>
      </c>
      <c r="AX1585" s="11">
        <v>0</v>
      </c>
      <c r="AZ1585" s="11">
        <v>0</v>
      </c>
      <c r="BA1585" s="11">
        <v>0</v>
      </c>
    </row>
    <row r="1586" spans="1:53" hidden="1" x14ac:dyDescent="0.25">
      <c r="A1586">
        <v>10</v>
      </c>
      <c r="B1586" t="str">
        <f t="shared" si="181"/>
        <v>FrCC-7632</v>
      </c>
      <c r="C1586" s="2" t="s">
        <v>320</v>
      </c>
      <c r="D1586" s="2" t="str">
        <f t="shared" si="182"/>
        <v>7</v>
      </c>
      <c r="E1586" s="2" t="str">
        <f t="shared" si="183"/>
        <v>76</v>
      </c>
      <c r="F1586" s="2" t="str">
        <f t="shared" si="184"/>
        <v>763</v>
      </c>
      <c r="G1586" s="1" t="s">
        <v>789</v>
      </c>
      <c r="H1586" s="7">
        <v>0</v>
      </c>
      <c r="I1586" s="7"/>
      <c r="J1586" s="7">
        <v>0</v>
      </c>
      <c r="K1586" s="7">
        <v>0</v>
      </c>
      <c r="L1586" s="7">
        <v>0</v>
      </c>
      <c r="M1586" s="7"/>
      <c r="N1586" s="7">
        <v>0</v>
      </c>
      <c r="O1586" s="7">
        <v>0</v>
      </c>
      <c r="P1586" s="7">
        <v>0</v>
      </c>
      <c r="Q1586" s="7"/>
      <c r="R1586" s="7">
        <v>0</v>
      </c>
      <c r="S1586" s="7">
        <v>0</v>
      </c>
      <c r="T1586" s="7">
        <v>0</v>
      </c>
      <c r="U1586" s="7"/>
      <c r="V1586" s="7">
        <v>0</v>
      </c>
      <c r="W1586" s="7">
        <v>0</v>
      </c>
      <c r="X1586" s="7">
        <v>0</v>
      </c>
      <c r="Y1586" s="7"/>
      <c r="Z1586" s="7">
        <v>0</v>
      </c>
      <c r="AA1586" s="7">
        <v>0</v>
      </c>
      <c r="AB1586" s="7">
        <v>0</v>
      </c>
      <c r="AC1586" s="7"/>
      <c r="AD1586" s="7">
        <v>0</v>
      </c>
      <c r="AE1586" s="7">
        <v>0</v>
      </c>
      <c r="AF1586" s="7">
        <v>0</v>
      </c>
      <c r="AG1586" s="29">
        <v>0</v>
      </c>
      <c r="AH1586" s="7">
        <v>0</v>
      </c>
      <c r="AI1586" s="7">
        <v>0</v>
      </c>
      <c r="AJ1586" s="7">
        <v>0</v>
      </c>
      <c r="AK1586" s="29">
        <v>0</v>
      </c>
      <c r="AL1586" s="7">
        <v>0</v>
      </c>
      <c r="AM1586" s="105">
        <v>0</v>
      </c>
      <c r="AN1586" s="7">
        <v>200</v>
      </c>
      <c r="AO1586" s="11">
        <v>0</v>
      </c>
      <c r="AP1586" s="105">
        <v>0</v>
      </c>
      <c r="AQ1586" s="11">
        <v>0</v>
      </c>
      <c r="AR1586" s="11">
        <v>200</v>
      </c>
      <c r="AS1586" s="11">
        <v>0</v>
      </c>
      <c r="AT1586" s="11">
        <v>0</v>
      </c>
      <c r="AU1586" s="11">
        <v>0</v>
      </c>
      <c r="AV1586" s="11">
        <v>0</v>
      </c>
      <c r="AW1586" s="11">
        <v>0</v>
      </c>
      <c r="AX1586" s="11">
        <v>0</v>
      </c>
      <c r="AZ1586" s="11">
        <v>0</v>
      </c>
      <c r="BA1586" s="11">
        <v>0</v>
      </c>
    </row>
    <row r="1587" spans="1:53" hidden="1" x14ac:dyDescent="0.25">
      <c r="A1587">
        <v>10</v>
      </c>
      <c r="B1587" t="str">
        <f t="shared" si="181"/>
        <v>FrCC-7710</v>
      </c>
      <c r="C1587" s="2" t="s">
        <v>320</v>
      </c>
      <c r="D1587" s="2" t="str">
        <f t="shared" si="182"/>
        <v>7</v>
      </c>
      <c r="E1587" s="2" t="str">
        <f t="shared" si="183"/>
        <v>77</v>
      </c>
      <c r="F1587" s="2" t="str">
        <f t="shared" si="184"/>
        <v>771</v>
      </c>
      <c r="G1587" s="1" t="s">
        <v>791</v>
      </c>
      <c r="H1587" s="7">
        <v>0</v>
      </c>
      <c r="I1587" s="7"/>
      <c r="J1587" s="7">
        <v>0</v>
      </c>
      <c r="K1587" s="7">
        <v>0</v>
      </c>
      <c r="L1587" s="7">
        <v>0</v>
      </c>
      <c r="M1587" s="7"/>
      <c r="N1587" s="7">
        <v>0</v>
      </c>
      <c r="O1587" s="7">
        <v>0</v>
      </c>
      <c r="P1587" s="7">
        <v>0</v>
      </c>
      <c r="Q1587" s="7"/>
      <c r="R1587" s="7">
        <v>0</v>
      </c>
      <c r="S1587" s="7">
        <v>0</v>
      </c>
      <c r="T1587" s="7">
        <v>0</v>
      </c>
      <c r="U1587" s="7"/>
      <c r="V1587" s="7">
        <v>0</v>
      </c>
      <c r="W1587" s="7">
        <v>0</v>
      </c>
      <c r="X1587" s="7">
        <v>0</v>
      </c>
      <c r="Y1587" s="7"/>
      <c r="Z1587" s="7">
        <v>0</v>
      </c>
      <c r="AA1587" s="7">
        <v>0</v>
      </c>
      <c r="AB1587" s="7">
        <v>0</v>
      </c>
      <c r="AC1587" s="7"/>
      <c r="AD1587" s="7">
        <v>0</v>
      </c>
      <c r="AE1587" s="7">
        <v>0</v>
      </c>
      <c r="AF1587" s="7">
        <v>0</v>
      </c>
      <c r="AG1587" s="29">
        <v>0</v>
      </c>
      <c r="AH1587" s="7">
        <v>0</v>
      </c>
      <c r="AI1587" s="7">
        <v>0</v>
      </c>
      <c r="AJ1587" s="7">
        <v>0</v>
      </c>
      <c r="AK1587" s="29">
        <v>0</v>
      </c>
      <c r="AL1587" s="7">
        <v>0</v>
      </c>
      <c r="AM1587" s="105">
        <v>0</v>
      </c>
      <c r="AN1587" s="7">
        <v>0</v>
      </c>
      <c r="AO1587" s="11">
        <v>0</v>
      </c>
      <c r="AP1587" s="105">
        <v>0</v>
      </c>
      <c r="AQ1587" s="11">
        <v>0</v>
      </c>
      <c r="AR1587" s="11">
        <v>0</v>
      </c>
      <c r="AS1587" s="11">
        <v>0</v>
      </c>
      <c r="AT1587" s="11">
        <v>0</v>
      </c>
      <c r="AU1587" s="11">
        <v>0</v>
      </c>
      <c r="AV1587" s="11">
        <v>0</v>
      </c>
      <c r="AW1587" s="11">
        <v>0</v>
      </c>
      <c r="AX1587" s="11">
        <v>0</v>
      </c>
      <c r="AZ1587" s="11">
        <v>0</v>
      </c>
      <c r="BA1587" s="11">
        <v>0</v>
      </c>
    </row>
    <row r="1588" spans="1:53" hidden="1" x14ac:dyDescent="0.25">
      <c r="A1588">
        <v>10</v>
      </c>
      <c r="B1588" t="str">
        <f t="shared" si="181"/>
        <v>FrCC-7720</v>
      </c>
      <c r="C1588" s="2" t="s">
        <v>320</v>
      </c>
      <c r="D1588" s="2" t="str">
        <f t="shared" si="182"/>
        <v>7</v>
      </c>
      <c r="E1588" s="2" t="str">
        <f t="shared" si="183"/>
        <v>77</v>
      </c>
      <c r="F1588" s="2" t="str">
        <f t="shared" si="184"/>
        <v>772</v>
      </c>
      <c r="G1588" s="1" t="s">
        <v>792</v>
      </c>
      <c r="H1588" s="7">
        <v>0</v>
      </c>
      <c r="I1588" s="7"/>
      <c r="J1588" s="7">
        <v>0</v>
      </c>
      <c r="K1588" s="7">
        <v>0</v>
      </c>
      <c r="L1588" s="7">
        <v>0</v>
      </c>
      <c r="M1588" s="7"/>
      <c r="N1588" s="7">
        <v>0</v>
      </c>
      <c r="O1588" s="7">
        <v>0</v>
      </c>
      <c r="P1588" s="7">
        <v>0</v>
      </c>
      <c r="Q1588" s="7"/>
      <c r="R1588" s="7">
        <v>0</v>
      </c>
      <c r="S1588" s="7">
        <v>0</v>
      </c>
      <c r="T1588" s="7">
        <v>0</v>
      </c>
      <c r="U1588" s="7"/>
      <c r="V1588" s="7">
        <v>0</v>
      </c>
      <c r="W1588" s="7">
        <v>0</v>
      </c>
      <c r="X1588" s="7">
        <v>0</v>
      </c>
      <c r="Y1588" s="7"/>
      <c r="Z1588" s="7">
        <v>0</v>
      </c>
      <c r="AA1588" s="7">
        <v>0</v>
      </c>
      <c r="AB1588" s="7">
        <v>0</v>
      </c>
      <c r="AC1588" s="7"/>
      <c r="AD1588" s="7">
        <v>0</v>
      </c>
      <c r="AE1588" s="7">
        <v>0</v>
      </c>
      <c r="AF1588" s="7">
        <v>0</v>
      </c>
      <c r="AG1588" s="29">
        <v>0</v>
      </c>
      <c r="AH1588" s="7">
        <v>0</v>
      </c>
      <c r="AI1588" s="7">
        <v>0</v>
      </c>
      <c r="AJ1588" s="7">
        <v>0</v>
      </c>
      <c r="AK1588" s="29">
        <v>0</v>
      </c>
      <c r="AL1588" s="7">
        <v>0</v>
      </c>
      <c r="AM1588" s="105">
        <v>0</v>
      </c>
      <c r="AN1588" s="7">
        <v>0</v>
      </c>
      <c r="AO1588" s="11">
        <v>0</v>
      </c>
      <c r="AP1588" s="105">
        <v>0</v>
      </c>
      <c r="AQ1588" s="11">
        <v>0</v>
      </c>
      <c r="AR1588" s="11">
        <v>0</v>
      </c>
      <c r="AS1588" s="11">
        <v>0</v>
      </c>
      <c r="AT1588" s="11">
        <v>0</v>
      </c>
      <c r="AU1588" s="11">
        <v>0</v>
      </c>
      <c r="AV1588" s="11">
        <v>0</v>
      </c>
      <c r="AW1588" s="11">
        <v>0</v>
      </c>
      <c r="AX1588" s="11">
        <v>0</v>
      </c>
      <c r="AZ1588" s="11">
        <v>0</v>
      </c>
      <c r="BA1588" s="11">
        <v>0</v>
      </c>
    </row>
    <row r="1589" spans="1:53" hidden="1" x14ac:dyDescent="0.25">
      <c r="A1589">
        <v>10</v>
      </c>
      <c r="B1589" t="str">
        <f t="shared" si="181"/>
        <v>FrCC-7730</v>
      </c>
      <c r="C1589" s="2" t="s">
        <v>320</v>
      </c>
      <c r="D1589" s="2" t="str">
        <f t="shared" si="182"/>
        <v>7</v>
      </c>
      <c r="E1589" s="2" t="str">
        <f t="shared" si="183"/>
        <v>77</v>
      </c>
      <c r="F1589" s="2" t="str">
        <f t="shared" si="184"/>
        <v>773</v>
      </c>
      <c r="G1589" s="1" t="s">
        <v>793</v>
      </c>
      <c r="H1589" s="7">
        <v>0</v>
      </c>
      <c r="I1589" s="7"/>
      <c r="J1589" s="7">
        <v>0</v>
      </c>
      <c r="K1589" s="7">
        <v>0</v>
      </c>
      <c r="L1589" s="7">
        <v>0</v>
      </c>
      <c r="M1589" s="7"/>
      <c r="N1589" s="7">
        <v>0</v>
      </c>
      <c r="O1589" s="7">
        <v>0</v>
      </c>
      <c r="P1589" s="7">
        <v>0</v>
      </c>
      <c r="Q1589" s="7"/>
      <c r="R1589" s="7">
        <v>0</v>
      </c>
      <c r="S1589" s="7">
        <v>0</v>
      </c>
      <c r="T1589" s="7">
        <v>0</v>
      </c>
      <c r="U1589" s="7"/>
      <c r="V1589" s="7">
        <v>0</v>
      </c>
      <c r="W1589" s="7">
        <v>0</v>
      </c>
      <c r="X1589" s="7">
        <v>0</v>
      </c>
      <c r="Y1589" s="7"/>
      <c r="Z1589" s="7">
        <v>0</v>
      </c>
      <c r="AA1589" s="7">
        <v>0</v>
      </c>
      <c r="AB1589" s="7">
        <v>0</v>
      </c>
      <c r="AC1589" s="7"/>
      <c r="AD1589" s="7">
        <v>0</v>
      </c>
      <c r="AE1589" s="7">
        <v>0</v>
      </c>
      <c r="AF1589" s="7">
        <v>0</v>
      </c>
      <c r="AG1589" s="29">
        <v>0</v>
      </c>
      <c r="AH1589" s="7">
        <v>0</v>
      </c>
      <c r="AI1589" s="7">
        <v>0</v>
      </c>
      <c r="AJ1589" s="7">
        <v>0</v>
      </c>
      <c r="AK1589" s="29">
        <v>0</v>
      </c>
      <c r="AL1589" s="7">
        <v>0</v>
      </c>
      <c r="AM1589" s="105">
        <v>0</v>
      </c>
      <c r="AN1589" s="7">
        <v>0</v>
      </c>
      <c r="AO1589" s="11">
        <v>0</v>
      </c>
      <c r="AP1589" s="105">
        <v>0</v>
      </c>
      <c r="AQ1589" s="11">
        <v>0</v>
      </c>
      <c r="AR1589" s="11">
        <v>0</v>
      </c>
      <c r="AS1589" s="11">
        <v>0</v>
      </c>
      <c r="AT1589" s="11">
        <v>0</v>
      </c>
      <c r="AU1589" s="11">
        <v>0</v>
      </c>
      <c r="AV1589" s="11">
        <v>0</v>
      </c>
      <c r="AW1589" s="11">
        <v>0</v>
      </c>
      <c r="AX1589" s="11">
        <v>0</v>
      </c>
      <c r="AZ1589" s="11">
        <v>0</v>
      </c>
      <c r="BA1589" s="11">
        <v>0</v>
      </c>
    </row>
    <row r="1590" spans="1:53" hidden="1" x14ac:dyDescent="0.25">
      <c r="A1590">
        <v>10</v>
      </c>
      <c r="B1590" t="str">
        <f t="shared" si="181"/>
        <v>FrCC-7740</v>
      </c>
      <c r="C1590" s="2" t="s">
        <v>320</v>
      </c>
      <c r="D1590" s="2" t="str">
        <f t="shared" si="182"/>
        <v>7</v>
      </c>
      <c r="E1590" s="2" t="str">
        <f t="shared" si="183"/>
        <v>77</v>
      </c>
      <c r="F1590" s="2" t="str">
        <f t="shared" si="184"/>
        <v>774</v>
      </c>
      <c r="G1590" s="1" t="s">
        <v>794</v>
      </c>
      <c r="H1590" s="7">
        <v>0</v>
      </c>
      <c r="I1590" s="7"/>
      <c r="J1590" s="7">
        <v>0</v>
      </c>
      <c r="K1590" s="7">
        <v>0</v>
      </c>
      <c r="L1590" s="7">
        <v>0</v>
      </c>
      <c r="M1590" s="7"/>
      <c r="N1590" s="7">
        <v>0</v>
      </c>
      <c r="O1590" s="7">
        <v>0</v>
      </c>
      <c r="P1590" s="7">
        <v>0</v>
      </c>
      <c r="Q1590" s="7"/>
      <c r="R1590" s="7">
        <v>0</v>
      </c>
      <c r="S1590" s="7">
        <v>0</v>
      </c>
      <c r="T1590" s="7">
        <v>0</v>
      </c>
      <c r="U1590" s="7"/>
      <c r="V1590" s="7">
        <v>0</v>
      </c>
      <c r="W1590" s="7">
        <v>0</v>
      </c>
      <c r="X1590" s="7">
        <v>0</v>
      </c>
      <c r="Y1590" s="7"/>
      <c r="Z1590" s="7">
        <v>0</v>
      </c>
      <c r="AA1590" s="7">
        <v>0</v>
      </c>
      <c r="AB1590" s="7">
        <v>0</v>
      </c>
      <c r="AC1590" s="7"/>
      <c r="AD1590" s="7">
        <v>0</v>
      </c>
      <c r="AE1590" s="7">
        <v>0</v>
      </c>
      <c r="AF1590" s="7">
        <v>0</v>
      </c>
      <c r="AG1590" s="29">
        <v>0</v>
      </c>
      <c r="AH1590" s="7">
        <v>0</v>
      </c>
      <c r="AI1590" s="7">
        <v>0</v>
      </c>
      <c r="AJ1590" s="7">
        <v>0</v>
      </c>
      <c r="AK1590" s="29">
        <v>0</v>
      </c>
      <c r="AL1590" s="7">
        <v>0</v>
      </c>
      <c r="AM1590" s="105">
        <v>0</v>
      </c>
      <c r="AN1590" s="7">
        <v>0</v>
      </c>
      <c r="AO1590" s="11">
        <v>0</v>
      </c>
      <c r="AP1590" s="105">
        <v>0</v>
      </c>
      <c r="AQ1590" s="11">
        <v>0</v>
      </c>
      <c r="AR1590" s="11">
        <v>0</v>
      </c>
      <c r="AS1590" s="11">
        <v>0</v>
      </c>
      <c r="AT1590" s="11">
        <v>0</v>
      </c>
      <c r="AU1590" s="11">
        <v>0</v>
      </c>
      <c r="AV1590" s="11">
        <v>0</v>
      </c>
      <c r="AW1590" s="11">
        <v>0</v>
      </c>
      <c r="AX1590" s="11">
        <v>0</v>
      </c>
      <c r="AZ1590" s="11">
        <v>0</v>
      </c>
      <c r="BA1590" s="11">
        <v>0</v>
      </c>
    </row>
    <row r="1591" spans="1:53" hidden="1" x14ac:dyDescent="0.25">
      <c r="A1591">
        <v>10</v>
      </c>
      <c r="B1591" t="str">
        <f t="shared" si="181"/>
        <v>FrCC-7750</v>
      </c>
      <c r="C1591" s="2" t="s">
        <v>320</v>
      </c>
      <c r="D1591" s="2" t="str">
        <f t="shared" si="182"/>
        <v>7</v>
      </c>
      <c r="E1591" s="2" t="str">
        <f t="shared" si="183"/>
        <v>77</v>
      </c>
      <c r="F1591" s="2" t="str">
        <f t="shared" si="184"/>
        <v>775</v>
      </c>
      <c r="G1591" s="1" t="s">
        <v>795</v>
      </c>
      <c r="H1591" s="7">
        <v>0</v>
      </c>
      <c r="I1591" s="7"/>
      <c r="J1591" s="7">
        <v>0</v>
      </c>
      <c r="K1591" s="7">
        <v>0</v>
      </c>
      <c r="L1591" s="7">
        <v>0</v>
      </c>
      <c r="M1591" s="7"/>
      <c r="N1591" s="7">
        <v>0</v>
      </c>
      <c r="O1591" s="7">
        <v>0</v>
      </c>
      <c r="P1591" s="7">
        <v>0</v>
      </c>
      <c r="Q1591" s="7"/>
      <c r="R1591" s="7">
        <v>0</v>
      </c>
      <c r="S1591" s="7">
        <v>0</v>
      </c>
      <c r="T1591" s="7">
        <v>0</v>
      </c>
      <c r="U1591" s="7"/>
      <c r="V1591" s="7">
        <v>0</v>
      </c>
      <c r="W1591" s="7">
        <v>0</v>
      </c>
      <c r="X1591" s="7">
        <v>0</v>
      </c>
      <c r="Y1591" s="7"/>
      <c r="Z1591" s="7">
        <v>0</v>
      </c>
      <c r="AA1591" s="7">
        <v>0</v>
      </c>
      <c r="AB1591" s="7">
        <v>0</v>
      </c>
      <c r="AC1591" s="7"/>
      <c r="AD1591" s="7">
        <v>0</v>
      </c>
      <c r="AE1591" s="7">
        <v>0</v>
      </c>
      <c r="AF1591" s="7">
        <v>0</v>
      </c>
      <c r="AG1591" s="29">
        <v>0</v>
      </c>
      <c r="AH1591" s="7">
        <v>0</v>
      </c>
      <c r="AI1591" s="7">
        <v>0</v>
      </c>
      <c r="AJ1591" s="7">
        <v>0</v>
      </c>
      <c r="AK1591" s="29">
        <v>0</v>
      </c>
      <c r="AL1591" s="7">
        <v>0</v>
      </c>
      <c r="AM1591" s="105">
        <v>0</v>
      </c>
      <c r="AN1591" s="7">
        <v>0</v>
      </c>
      <c r="AO1591" s="11">
        <v>0</v>
      </c>
      <c r="AP1591" s="105">
        <v>0</v>
      </c>
      <c r="AQ1591" s="11">
        <v>0</v>
      </c>
      <c r="AR1591" s="11">
        <v>0</v>
      </c>
      <c r="AS1591" s="11">
        <v>0</v>
      </c>
      <c r="AT1591" s="11">
        <v>0</v>
      </c>
      <c r="AU1591" s="11">
        <v>0</v>
      </c>
      <c r="AV1591" s="11">
        <v>0</v>
      </c>
      <c r="AW1591" s="11">
        <v>0</v>
      </c>
      <c r="AX1591" s="11">
        <v>0</v>
      </c>
      <c r="AZ1591" s="11">
        <v>0</v>
      </c>
      <c r="BA1591" s="11">
        <v>0</v>
      </c>
    </row>
    <row r="1592" spans="1:53" hidden="1" x14ac:dyDescent="0.25">
      <c r="A1592">
        <v>10</v>
      </c>
      <c r="B1592" t="str">
        <f t="shared" si="181"/>
        <v>FrCC-7760</v>
      </c>
      <c r="C1592" s="2" t="s">
        <v>320</v>
      </c>
      <c r="D1592" s="2" t="str">
        <f t="shared" si="182"/>
        <v>7</v>
      </c>
      <c r="E1592" s="2" t="str">
        <f t="shared" si="183"/>
        <v>77</v>
      </c>
      <c r="F1592" s="2" t="str">
        <f t="shared" si="184"/>
        <v>776</v>
      </c>
      <c r="G1592" s="1" t="s">
        <v>2392</v>
      </c>
      <c r="H1592" s="7">
        <v>0</v>
      </c>
      <c r="I1592" s="7"/>
      <c r="J1592" s="7">
        <v>0</v>
      </c>
      <c r="K1592" s="7">
        <v>0</v>
      </c>
      <c r="L1592" s="7">
        <v>0</v>
      </c>
      <c r="M1592" s="7"/>
      <c r="N1592" s="7">
        <v>0</v>
      </c>
      <c r="O1592" s="7">
        <v>0</v>
      </c>
      <c r="P1592" s="7">
        <v>0</v>
      </c>
      <c r="Q1592" s="7"/>
      <c r="R1592" s="7">
        <v>0</v>
      </c>
      <c r="S1592" s="7">
        <v>0</v>
      </c>
      <c r="T1592" s="7">
        <v>0</v>
      </c>
      <c r="U1592" s="7"/>
      <c r="V1592" s="7">
        <v>0</v>
      </c>
      <c r="W1592" s="7">
        <v>0</v>
      </c>
      <c r="X1592" s="7">
        <v>0</v>
      </c>
      <c r="Y1592" s="7"/>
      <c r="Z1592" s="7">
        <v>0</v>
      </c>
      <c r="AA1592" s="7">
        <v>0</v>
      </c>
      <c r="AB1592" s="7">
        <v>0</v>
      </c>
      <c r="AC1592" s="7"/>
      <c r="AD1592" s="7">
        <v>0</v>
      </c>
      <c r="AE1592" s="7">
        <v>0</v>
      </c>
      <c r="AF1592" s="7">
        <v>0</v>
      </c>
      <c r="AG1592" s="29">
        <v>0</v>
      </c>
      <c r="AH1592" s="7">
        <v>0</v>
      </c>
      <c r="AI1592" s="7">
        <v>0</v>
      </c>
      <c r="AJ1592" s="7">
        <v>0</v>
      </c>
      <c r="AK1592" s="29">
        <v>0</v>
      </c>
      <c r="AL1592" s="7">
        <v>0</v>
      </c>
      <c r="AM1592" s="105">
        <v>0</v>
      </c>
      <c r="AN1592" s="7">
        <v>0</v>
      </c>
      <c r="AO1592" s="11">
        <v>0</v>
      </c>
      <c r="AP1592" s="105">
        <v>0</v>
      </c>
      <c r="AQ1592" s="11">
        <v>0</v>
      </c>
      <c r="AR1592" s="11">
        <v>0</v>
      </c>
      <c r="AS1592" s="11">
        <v>0</v>
      </c>
      <c r="AT1592" s="11">
        <v>0</v>
      </c>
      <c r="AU1592" s="11"/>
      <c r="AV1592" s="11">
        <v>0</v>
      </c>
      <c r="AW1592" s="11">
        <v>0</v>
      </c>
      <c r="AX1592" s="11"/>
      <c r="AZ1592" s="11"/>
      <c r="BA1592" s="11"/>
    </row>
    <row r="1593" spans="1:53" hidden="1" x14ac:dyDescent="0.25">
      <c r="A1593">
        <v>10</v>
      </c>
      <c r="B1593" t="str">
        <f t="shared" si="181"/>
        <v>FrCC-7770</v>
      </c>
      <c r="C1593" s="2" t="s">
        <v>320</v>
      </c>
      <c r="D1593" s="2" t="str">
        <f t="shared" si="182"/>
        <v>7</v>
      </c>
      <c r="E1593" s="2" t="str">
        <f t="shared" si="183"/>
        <v>77</v>
      </c>
      <c r="F1593" s="2" t="str">
        <f t="shared" si="184"/>
        <v>777</v>
      </c>
      <c r="G1593" s="1" t="s">
        <v>796</v>
      </c>
      <c r="H1593" s="7">
        <v>0</v>
      </c>
      <c r="I1593" s="7"/>
      <c r="J1593" s="7">
        <v>0</v>
      </c>
      <c r="K1593" s="7">
        <v>0</v>
      </c>
      <c r="L1593" s="7">
        <v>0</v>
      </c>
      <c r="M1593" s="7"/>
      <c r="N1593" s="7">
        <v>0</v>
      </c>
      <c r="O1593" s="7">
        <v>0</v>
      </c>
      <c r="P1593" s="7">
        <v>0</v>
      </c>
      <c r="Q1593" s="7"/>
      <c r="R1593" s="7">
        <v>0</v>
      </c>
      <c r="S1593" s="7">
        <v>0</v>
      </c>
      <c r="T1593" s="7">
        <v>0</v>
      </c>
      <c r="U1593" s="7"/>
      <c r="V1593" s="7">
        <v>0</v>
      </c>
      <c r="W1593" s="7">
        <v>0</v>
      </c>
      <c r="X1593" s="7">
        <v>0</v>
      </c>
      <c r="Y1593" s="7"/>
      <c r="Z1593" s="7">
        <v>0</v>
      </c>
      <c r="AA1593" s="7">
        <v>0</v>
      </c>
      <c r="AB1593" s="7">
        <v>0</v>
      </c>
      <c r="AC1593" s="7"/>
      <c r="AD1593" s="7">
        <v>0</v>
      </c>
      <c r="AE1593" s="7">
        <v>0</v>
      </c>
      <c r="AF1593" s="7">
        <v>0</v>
      </c>
      <c r="AG1593" s="29">
        <v>0</v>
      </c>
      <c r="AH1593" s="7">
        <v>0</v>
      </c>
      <c r="AI1593" s="7">
        <v>0</v>
      </c>
      <c r="AJ1593" s="7">
        <v>0</v>
      </c>
      <c r="AK1593" s="29">
        <v>0</v>
      </c>
      <c r="AL1593" s="7">
        <v>0</v>
      </c>
      <c r="AM1593" s="105">
        <v>0</v>
      </c>
      <c r="AN1593" s="7">
        <v>0</v>
      </c>
      <c r="AO1593" s="11">
        <v>0</v>
      </c>
      <c r="AP1593" s="105">
        <v>0</v>
      </c>
      <c r="AQ1593" s="11">
        <v>0</v>
      </c>
      <c r="AR1593" s="11">
        <v>0</v>
      </c>
      <c r="AS1593" s="11">
        <v>0</v>
      </c>
      <c r="AT1593" s="11">
        <v>0</v>
      </c>
      <c r="AU1593" s="11">
        <v>0</v>
      </c>
      <c r="AV1593" s="11">
        <v>0</v>
      </c>
      <c r="AW1593" s="11">
        <v>0</v>
      </c>
      <c r="AX1593" s="11">
        <v>0</v>
      </c>
      <c r="AZ1593" s="11">
        <v>0</v>
      </c>
      <c r="BA1593" s="11">
        <v>0</v>
      </c>
    </row>
    <row r="1594" spans="1:53" hidden="1" x14ac:dyDescent="0.25">
      <c r="A1594">
        <v>10</v>
      </c>
      <c r="B1594" t="str">
        <f t="shared" si="181"/>
        <v>FrCC-7780</v>
      </c>
      <c r="C1594" s="2" t="s">
        <v>320</v>
      </c>
      <c r="D1594" s="2" t="str">
        <f t="shared" ref="D1594:D1625" si="185">LEFT($G1594,1)</f>
        <v>7</v>
      </c>
      <c r="E1594" s="2" t="str">
        <f t="shared" ref="E1594:E1625" si="186">LEFT($G1594,2)</f>
        <v>77</v>
      </c>
      <c r="F1594" s="2" t="str">
        <f t="shared" ref="F1594:F1625" si="187">LEFT($G1594,3)</f>
        <v>778</v>
      </c>
      <c r="G1594" s="1" t="s">
        <v>798</v>
      </c>
      <c r="H1594" s="7">
        <v>0</v>
      </c>
      <c r="I1594" s="7"/>
      <c r="J1594" s="7">
        <v>0</v>
      </c>
      <c r="K1594" s="7">
        <v>0</v>
      </c>
      <c r="L1594" s="7">
        <v>0</v>
      </c>
      <c r="M1594" s="7"/>
      <c r="N1594" s="7">
        <v>0</v>
      </c>
      <c r="O1594" s="7">
        <v>0</v>
      </c>
      <c r="P1594" s="7">
        <v>0</v>
      </c>
      <c r="Q1594" s="7"/>
      <c r="R1594" s="7">
        <v>0</v>
      </c>
      <c r="S1594" s="7">
        <v>0</v>
      </c>
      <c r="T1594" s="7">
        <v>0</v>
      </c>
      <c r="U1594" s="7"/>
      <c r="V1594" s="7">
        <v>0</v>
      </c>
      <c r="W1594" s="7">
        <v>0</v>
      </c>
      <c r="X1594" s="7">
        <v>0</v>
      </c>
      <c r="Y1594" s="7"/>
      <c r="Z1594" s="7">
        <v>0</v>
      </c>
      <c r="AA1594" s="7">
        <v>0</v>
      </c>
      <c r="AB1594" s="7">
        <v>0</v>
      </c>
      <c r="AC1594" s="7"/>
      <c r="AD1594" s="7">
        <v>0</v>
      </c>
      <c r="AE1594" s="7">
        <v>0</v>
      </c>
      <c r="AF1594" s="7">
        <v>0</v>
      </c>
      <c r="AG1594" s="29">
        <v>0</v>
      </c>
      <c r="AH1594" s="7">
        <v>0</v>
      </c>
      <c r="AI1594" s="7">
        <v>0</v>
      </c>
      <c r="AJ1594" s="7">
        <v>0</v>
      </c>
      <c r="AK1594" s="29">
        <v>0</v>
      </c>
      <c r="AL1594" s="7">
        <v>0</v>
      </c>
      <c r="AM1594" s="105">
        <v>0</v>
      </c>
      <c r="AN1594" s="7">
        <v>0</v>
      </c>
      <c r="AO1594" s="11">
        <v>0</v>
      </c>
      <c r="AP1594" s="105">
        <v>0</v>
      </c>
      <c r="AQ1594" s="11">
        <v>0</v>
      </c>
      <c r="AR1594" s="11">
        <v>0</v>
      </c>
      <c r="AS1594" s="11">
        <v>0</v>
      </c>
      <c r="AT1594" s="11">
        <v>0</v>
      </c>
      <c r="AU1594" s="11">
        <v>0</v>
      </c>
      <c r="AV1594" s="11">
        <v>0</v>
      </c>
      <c r="AW1594" s="11">
        <v>0</v>
      </c>
      <c r="AX1594" s="11">
        <v>0</v>
      </c>
      <c r="AZ1594" s="11">
        <v>0</v>
      </c>
      <c r="BA1594" s="11">
        <v>0</v>
      </c>
    </row>
    <row r="1595" spans="1:53" hidden="1" x14ac:dyDescent="0.25">
      <c r="A1595">
        <v>10</v>
      </c>
      <c r="B1595" t="str">
        <f t="shared" si="181"/>
        <v>FrCC-7800</v>
      </c>
      <c r="C1595" s="2" t="s">
        <v>320</v>
      </c>
      <c r="D1595" s="2" t="str">
        <f t="shared" si="185"/>
        <v>7</v>
      </c>
      <c r="E1595" s="2" t="str">
        <f t="shared" si="186"/>
        <v>78</v>
      </c>
      <c r="F1595" s="2" t="str">
        <f t="shared" si="187"/>
        <v>780</v>
      </c>
      <c r="G1595" s="1" t="s">
        <v>801</v>
      </c>
      <c r="H1595" s="7">
        <v>0</v>
      </c>
      <c r="I1595" s="7"/>
      <c r="J1595" s="7">
        <v>0</v>
      </c>
      <c r="K1595" s="7">
        <v>0</v>
      </c>
      <c r="L1595" s="7">
        <v>0</v>
      </c>
      <c r="M1595" s="7"/>
      <c r="N1595" s="7">
        <v>0</v>
      </c>
      <c r="O1595" s="7">
        <v>0</v>
      </c>
      <c r="P1595" s="7">
        <v>0</v>
      </c>
      <c r="Q1595" s="7"/>
      <c r="R1595" s="7">
        <v>0</v>
      </c>
      <c r="S1595" s="7">
        <v>0</v>
      </c>
      <c r="T1595" s="7">
        <v>0</v>
      </c>
      <c r="U1595" s="7"/>
      <c r="V1595" s="7">
        <v>0</v>
      </c>
      <c r="W1595" s="7">
        <v>0</v>
      </c>
      <c r="X1595" s="7">
        <v>0</v>
      </c>
      <c r="Y1595" s="7"/>
      <c r="Z1595" s="7">
        <v>0</v>
      </c>
      <c r="AA1595" s="7">
        <v>0</v>
      </c>
      <c r="AB1595" s="7">
        <v>0</v>
      </c>
      <c r="AC1595" s="7"/>
      <c r="AD1595" s="7">
        <v>0</v>
      </c>
      <c r="AE1595" s="7">
        <v>0</v>
      </c>
      <c r="AF1595" s="7">
        <v>0</v>
      </c>
      <c r="AG1595" s="29">
        <v>0</v>
      </c>
      <c r="AH1595" s="7">
        <v>0</v>
      </c>
      <c r="AI1595" s="7">
        <v>0</v>
      </c>
      <c r="AJ1595" s="7">
        <v>0</v>
      </c>
      <c r="AK1595" s="29">
        <v>0</v>
      </c>
      <c r="AL1595" s="7">
        <v>0</v>
      </c>
      <c r="AM1595" s="105">
        <v>0</v>
      </c>
      <c r="AN1595" s="7">
        <v>0</v>
      </c>
      <c r="AO1595" s="11">
        <v>0</v>
      </c>
      <c r="AP1595" s="105">
        <v>0</v>
      </c>
      <c r="AQ1595" s="11">
        <v>0</v>
      </c>
      <c r="AR1595" s="11">
        <v>0</v>
      </c>
      <c r="AS1595" s="11">
        <v>0</v>
      </c>
      <c r="AT1595" s="11">
        <v>0</v>
      </c>
      <c r="AU1595" s="11">
        <v>0</v>
      </c>
      <c r="AV1595" s="11">
        <v>0</v>
      </c>
      <c r="AW1595" s="11">
        <v>0</v>
      </c>
      <c r="AX1595" s="11">
        <v>0</v>
      </c>
      <c r="AZ1595" s="11">
        <v>0</v>
      </c>
      <c r="BA1595" s="11">
        <v>0</v>
      </c>
    </row>
    <row r="1596" spans="1:53" hidden="1" x14ac:dyDescent="0.25">
      <c r="A1596">
        <v>10</v>
      </c>
      <c r="B1596" t="str">
        <f t="shared" si="181"/>
        <v>FrCC-8610</v>
      </c>
      <c r="C1596" s="2" t="s">
        <v>320</v>
      </c>
      <c r="D1596" s="2" t="str">
        <f t="shared" si="185"/>
        <v>8</v>
      </c>
      <c r="E1596" s="2" t="str">
        <f t="shared" si="186"/>
        <v>86</v>
      </c>
      <c r="F1596" s="2" t="str">
        <f t="shared" si="187"/>
        <v>861</v>
      </c>
      <c r="G1596" s="1" t="s">
        <v>804</v>
      </c>
      <c r="H1596" s="7">
        <v>0</v>
      </c>
      <c r="I1596" s="7"/>
      <c r="J1596" s="7">
        <v>0</v>
      </c>
      <c r="K1596" s="7">
        <v>0</v>
      </c>
      <c r="L1596" s="7">
        <v>0</v>
      </c>
      <c r="M1596" s="7"/>
      <c r="N1596" s="7">
        <v>0</v>
      </c>
      <c r="O1596" s="7">
        <v>0</v>
      </c>
      <c r="P1596" s="7">
        <v>0</v>
      </c>
      <c r="Q1596" s="7"/>
      <c r="R1596" s="7">
        <v>0</v>
      </c>
      <c r="S1596" s="7">
        <v>0</v>
      </c>
      <c r="T1596" s="7">
        <v>0</v>
      </c>
      <c r="U1596" s="7"/>
      <c r="V1596" s="7">
        <v>0</v>
      </c>
      <c r="W1596" s="7">
        <v>0</v>
      </c>
      <c r="X1596" s="7">
        <v>0</v>
      </c>
      <c r="Y1596" s="7"/>
      <c r="Z1596" s="7">
        <v>0</v>
      </c>
      <c r="AA1596" s="7">
        <v>0</v>
      </c>
      <c r="AB1596" s="7">
        <v>0</v>
      </c>
      <c r="AC1596" s="7"/>
      <c r="AD1596" s="7">
        <v>0</v>
      </c>
      <c r="AE1596" s="7">
        <v>0</v>
      </c>
      <c r="AF1596" s="7">
        <v>0</v>
      </c>
      <c r="AG1596" s="29">
        <v>0</v>
      </c>
      <c r="AH1596" s="7">
        <v>0</v>
      </c>
      <c r="AI1596" s="7">
        <v>0</v>
      </c>
      <c r="AJ1596" s="7">
        <v>0</v>
      </c>
      <c r="AK1596" s="29">
        <v>0</v>
      </c>
      <c r="AL1596" s="7">
        <v>0</v>
      </c>
      <c r="AM1596" s="105">
        <v>0</v>
      </c>
      <c r="AN1596" s="7">
        <v>0</v>
      </c>
      <c r="AO1596" s="11">
        <v>0</v>
      </c>
      <c r="AP1596" s="105">
        <v>0</v>
      </c>
      <c r="AQ1596" s="11">
        <v>0</v>
      </c>
      <c r="AR1596" s="11">
        <v>0</v>
      </c>
      <c r="AS1596" s="11">
        <v>0</v>
      </c>
      <c r="AT1596" s="11">
        <v>0</v>
      </c>
      <c r="AU1596" s="11">
        <v>0</v>
      </c>
      <c r="AV1596" s="11">
        <v>0</v>
      </c>
      <c r="AW1596" s="11">
        <v>0</v>
      </c>
      <c r="AX1596" s="11">
        <v>0</v>
      </c>
      <c r="AZ1596" s="11">
        <v>0</v>
      </c>
      <c r="BA1596" s="11">
        <v>0</v>
      </c>
    </row>
    <row r="1597" spans="1:53" hidden="1" x14ac:dyDescent="0.25">
      <c r="A1597">
        <v>10</v>
      </c>
      <c r="B1597" t="str">
        <f t="shared" si="181"/>
        <v>FrCC-8620</v>
      </c>
      <c r="C1597" s="2" t="s">
        <v>320</v>
      </c>
      <c r="D1597" s="2" t="str">
        <f t="shared" si="185"/>
        <v>8</v>
      </c>
      <c r="E1597" s="2" t="str">
        <f t="shared" si="186"/>
        <v>86</v>
      </c>
      <c r="F1597" s="2" t="str">
        <f t="shared" si="187"/>
        <v>862</v>
      </c>
      <c r="G1597" s="1" t="s">
        <v>805</v>
      </c>
      <c r="H1597" s="7">
        <v>0</v>
      </c>
      <c r="I1597" s="7"/>
      <c r="J1597" s="7">
        <v>0</v>
      </c>
      <c r="K1597" s="7">
        <v>0</v>
      </c>
      <c r="L1597" s="7">
        <v>0</v>
      </c>
      <c r="M1597" s="7"/>
      <c r="N1597" s="7">
        <v>0</v>
      </c>
      <c r="O1597" s="7">
        <v>0</v>
      </c>
      <c r="P1597" s="7">
        <v>0</v>
      </c>
      <c r="Q1597" s="7"/>
      <c r="R1597" s="7">
        <v>0</v>
      </c>
      <c r="S1597" s="7">
        <v>0</v>
      </c>
      <c r="T1597" s="7">
        <v>0</v>
      </c>
      <c r="U1597" s="7"/>
      <c r="V1597" s="7">
        <v>0</v>
      </c>
      <c r="W1597" s="7">
        <v>0</v>
      </c>
      <c r="X1597" s="7">
        <v>0</v>
      </c>
      <c r="Y1597" s="7"/>
      <c r="Z1597" s="7">
        <v>0</v>
      </c>
      <c r="AA1597" s="7">
        <v>0</v>
      </c>
      <c r="AB1597" s="7">
        <v>0</v>
      </c>
      <c r="AC1597" s="7"/>
      <c r="AD1597" s="7">
        <v>0</v>
      </c>
      <c r="AE1597" s="7">
        <v>0</v>
      </c>
      <c r="AF1597" s="7">
        <v>0</v>
      </c>
      <c r="AG1597" s="29">
        <v>0</v>
      </c>
      <c r="AH1597" s="7">
        <v>0</v>
      </c>
      <c r="AI1597" s="7">
        <v>0</v>
      </c>
      <c r="AJ1597" s="7">
        <v>0</v>
      </c>
      <c r="AK1597" s="29">
        <v>0</v>
      </c>
      <c r="AL1597" s="7">
        <v>0</v>
      </c>
      <c r="AM1597" s="105">
        <v>0</v>
      </c>
      <c r="AN1597" s="7">
        <v>0</v>
      </c>
      <c r="AO1597" s="11">
        <v>0</v>
      </c>
      <c r="AP1597" s="105">
        <v>0</v>
      </c>
      <c r="AQ1597" s="11">
        <v>0</v>
      </c>
      <c r="AR1597" s="11">
        <v>0</v>
      </c>
      <c r="AS1597" s="11">
        <v>0</v>
      </c>
      <c r="AT1597" s="11">
        <v>0</v>
      </c>
      <c r="AU1597" s="11">
        <v>0</v>
      </c>
      <c r="AV1597" s="11">
        <v>0</v>
      </c>
      <c r="AW1597" s="11">
        <v>0</v>
      </c>
      <c r="AX1597" s="11">
        <v>0</v>
      </c>
      <c r="AZ1597" s="11">
        <v>0</v>
      </c>
      <c r="BA1597" s="11">
        <v>0</v>
      </c>
    </row>
    <row r="1598" spans="1:53" hidden="1" x14ac:dyDescent="0.25">
      <c r="A1598">
        <v>10</v>
      </c>
      <c r="B1598" t="str">
        <f t="shared" si="181"/>
        <v>FrCC-8630</v>
      </c>
      <c r="C1598" s="2" t="s">
        <v>320</v>
      </c>
      <c r="D1598" s="2" t="str">
        <f t="shared" si="185"/>
        <v>8</v>
      </c>
      <c r="E1598" s="2" t="str">
        <f t="shared" si="186"/>
        <v>86</v>
      </c>
      <c r="F1598" s="2" t="str">
        <f t="shared" si="187"/>
        <v>863</v>
      </c>
      <c r="G1598" s="1" t="s">
        <v>806</v>
      </c>
      <c r="H1598" s="7">
        <v>0</v>
      </c>
      <c r="I1598" s="7"/>
      <c r="J1598" s="7">
        <v>0</v>
      </c>
      <c r="K1598" s="7">
        <v>0</v>
      </c>
      <c r="L1598" s="7">
        <v>0</v>
      </c>
      <c r="M1598" s="7"/>
      <c r="N1598" s="7">
        <v>0</v>
      </c>
      <c r="O1598" s="7">
        <v>0</v>
      </c>
      <c r="P1598" s="7">
        <v>0</v>
      </c>
      <c r="Q1598" s="7"/>
      <c r="R1598" s="7">
        <v>0</v>
      </c>
      <c r="S1598" s="7">
        <v>0</v>
      </c>
      <c r="T1598" s="7">
        <v>0</v>
      </c>
      <c r="U1598" s="7"/>
      <c r="V1598" s="7">
        <v>0</v>
      </c>
      <c r="W1598" s="7">
        <v>0</v>
      </c>
      <c r="X1598" s="7">
        <v>0</v>
      </c>
      <c r="Y1598" s="7"/>
      <c r="Z1598" s="7">
        <v>0</v>
      </c>
      <c r="AA1598" s="7">
        <v>0</v>
      </c>
      <c r="AB1598" s="7">
        <v>0</v>
      </c>
      <c r="AC1598" s="7"/>
      <c r="AD1598" s="7">
        <v>0</v>
      </c>
      <c r="AE1598" s="7">
        <v>0</v>
      </c>
      <c r="AF1598" s="7">
        <v>0</v>
      </c>
      <c r="AG1598" s="29">
        <v>0</v>
      </c>
      <c r="AH1598" s="7">
        <v>0</v>
      </c>
      <c r="AI1598" s="7">
        <v>0</v>
      </c>
      <c r="AJ1598" s="7">
        <v>0</v>
      </c>
      <c r="AK1598" s="29">
        <v>0</v>
      </c>
      <c r="AL1598" s="7">
        <v>0</v>
      </c>
      <c r="AM1598" s="105">
        <v>0</v>
      </c>
      <c r="AN1598" s="7">
        <v>0</v>
      </c>
      <c r="AO1598" s="11">
        <v>0</v>
      </c>
      <c r="AP1598" s="105">
        <v>0</v>
      </c>
      <c r="AQ1598" s="11">
        <v>0</v>
      </c>
      <c r="AR1598" s="11">
        <v>0</v>
      </c>
      <c r="AS1598" s="11">
        <v>0</v>
      </c>
      <c r="AT1598" s="11">
        <v>0</v>
      </c>
      <c r="AU1598" s="11">
        <v>0</v>
      </c>
      <c r="AV1598" s="11">
        <v>0</v>
      </c>
      <c r="AW1598" s="11">
        <v>0</v>
      </c>
      <c r="AX1598" s="11">
        <v>0</v>
      </c>
      <c r="AZ1598" s="11">
        <v>0</v>
      </c>
      <c r="BA1598" s="11">
        <v>0</v>
      </c>
    </row>
    <row r="1599" spans="1:53" hidden="1" x14ac:dyDescent="0.25">
      <c r="A1599">
        <v>10</v>
      </c>
      <c r="B1599" t="str">
        <f t="shared" si="181"/>
        <v>FrCC-8640</v>
      </c>
      <c r="C1599" s="2" t="s">
        <v>320</v>
      </c>
      <c r="D1599" s="2" t="str">
        <f t="shared" si="185"/>
        <v>8</v>
      </c>
      <c r="E1599" s="2" t="str">
        <f t="shared" si="186"/>
        <v>86</v>
      </c>
      <c r="F1599" s="2" t="str">
        <f t="shared" si="187"/>
        <v>864</v>
      </c>
      <c r="G1599" s="1" t="s">
        <v>807</v>
      </c>
      <c r="H1599" s="7">
        <v>0</v>
      </c>
      <c r="I1599" s="7"/>
      <c r="J1599" s="7">
        <v>0</v>
      </c>
      <c r="K1599" s="7">
        <v>0</v>
      </c>
      <c r="L1599" s="7">
        <v>0</v>
      </c>
      <c r="M1599" s="7"/>
      <c r="N1599" s="7">
        <v>0</v>
      </c>
      <c r="O1599" s="7">
        <v>0</v>
      </c>
      <c r="P1599" s="7">
        <v>0</v>
      </c>
      <c r="Q1599" s="7"/>
      <c r="R1599" s="7">
        <v>0</v>
      </c>
      <c r="S1599" s="7">
        <v>0</v>
      </c>
      <c r="T1599" s="7">
        <v>0</v>
      </c>
      <c r="U1599" s="7"/>
      <c r="V1599" s="7">
        <v>0</v>
      </c>
      <c r="W1599" s="7">
        <v>0</v>
      </c>
      <c r="X1599" s="7">
        <v>0</v>
      </c>
      <c r="Y1599" s="7"/>
      <c r="Z1599" s="7">
        <v>0</v>
      </c>
      <c r="AA1599" s="7">
        <v>0</v>
      </c>
      <c r="AB1599" s="7">
        <v>0</v>
      </c>
      <c r="AC1599" s="7"/>
      <c r="AD1599" s="7">
        <v>0</v>
      </c>
      <c r="AE1599" s="7">
        <v>0</v>
      </c>
      <c r="AF1599" s="7">
        <v>0</v>
      </c>
      <c r="AG1599" s="29">
        <v>0</v>
      </c>
      <c r="AH1599" s="7">
        <v>0</v>
      </c>
      <c r="AI1599" s="7">
        <v>0</v>
      </c>
      <c r="AJ1599" s="7">
        <v>0</v>
      </c>
      <c r="AK1599" s="29">
        <v>0</v>
      </c>
      <c r="AL1599" s="7">
        <v>0</v>
      </c>
      <c r="AM1599" s="105">
        <v>0</v>
      </c>
      <c r="AN1599" s="7">
        <v>0</v>
      </c>
      <c r="AO1599" s="11">
        <v>0</v>
      </c>
      <c r="AP1599" s="105">
        <v>0</v>
      </c>
      <c r="AQ1599" s="11">
        <v>0</v>
      </c>
      <c r="AR1599" s="11">
        <v>0</v>
      </c>
      <c r="AS1599" s="11">
        <v>0</v>
      </c>
      <c r="AT1599" s="11">
        <v>0</v>
      </c>
      <c r="AU1599" s="11">
        <v>0</v>
      </c>
      <c r="AV1599" s="11">
        <v>0</v>
      </c>
      <c r="AW1599" s="11">
        <v>0</v>
      </c>
      <c r="AX1599" s="11">
        <v>0</v>
      </c>
      <c r="AZ1599" s="11">
        <v>0</v>
      </c>
      <c r="BA1599" s="11">
        <v>0</v>
      </c>
    </row>
    <row r="1600" spans="1:53" hidden="1" x14ac:dyDescent="0.25">
      <c r="A1600">
        <v>10</v>
      </c>
      <c r="B1600" t="str">
        <f t="shared" si="181"/>
        <v>FrCC-8650</v>
      </c>
      <c r="C1600" s="2" t="s">
        <v>320</v>
      </c>
      <c r="D1600" s="2" t="str">
        <f t="shared" si="185"/>
        <v>8</v>
      </c>
      <c r="E1600" s="2" t="str">
        <f t="shared" si="186"/>
        <v>86</v>
      </c>
      <c r="F1600" s="2" t="str">
        <f t="shared" si="187"/>
        <v>865</v>
      </c>
      <c r="G1600" s="1" t="s">
        <v>808</v>
      </c>
      <c r="H1600" s="7">
        <v>0</v>
      </c>
      <c r="I1600" s="7"/>
      <c r="J1600" s="7">
        <v>0</v>
      </c>
      <c r="K1600" s="7">
        <v>0</v>
      </c>
      <c r="L1600" s="7">
        <v>0</v>
      </c>
      <c r="M1600" s="7"/>
      <c r="N1600" s="7">
        <v>0</v>
      </c>
      <c r="O1600" s="7">
        <v>0</v>
      </c>
      <c r="P1600" s="7">
        <v>0</v>
      </c>
      <c r="Q1600" s="7"/>
      <c r="R1600" s="7">
        <v>0</v>
      </c>
      <c r="S1600" s="7">
        <v>0</v>
      </c>
      <c r="T1600" s="7">
        <v>0</v>
      </c>
      <c r="U1600" s="7"/>
      <c r="V1600" s="7">
        <v>0</v>
      </c>
      <c r="W1600" s="7">
        <v>0</v>
      </c>
      <c r="X1600" s="7">
        <v>0</v>
      </c>
      <c r="Y1600" s="7"/>
      <c r="Z1600" s="7">
        <v>0</v>
      </c>
      <c r="AA1600" s="7">
        <v>0</v>
      </c>
      <c r="AB1600" s="7">
        <v>0</v>
      </c>
      <c r="AC1600" s="7"/>
      <c r="AD1600" s="7">
        <v>0</v>
      </c>
      <c r="AE1600" s="7">
        <v>0</v>
      </c>
      <c r="AF1600" s="7">
        <v>0</v>
      </c>
      <c r="AG1600" s="29">
        <v>0</v>
      </c>
      <c r="AH1600" s="7">
        <v>0</v>
      </c>
      <c r="AI1600" s="7">
        <v>0</v>
      </c>
      <c r="AJ1600" s="7">
        <v>0</v>
      </c>
      <c r="AK1600" s="29">
        <v>0</v>
      </c>
      <c r="AL1600" s="7">
        <v>0</v>
      </c>
      <c r="AM1600" s="105">
        <v>0</v>
      </c>
      <c r="AN1600" s="7">
        <v>0</v>
      </c>
      <c r="AO1600" s="11">
        <v>0</v>
      </c>
      <c r="AP1600" s="105">
        <v>0</v>
      </c>
      <c r="AQ1600" s="11">
        <v>0</v>
      </c>
      <c r="AR1600" s="11">
        <v>0</v>
      </c>
      <c r="AS1600" s="11">
        <v>0</v>
      </c>
      <c r="AT1600" s="11">
        <v>0</v>
      </c>
      <c r="AU1600" s="11">
        <v>0</v>
      </c>
      <c r="AV1600" s="11">
        <v>0</v>
      </c>
      <c r="AW1600" s="11">
        <v>0</v>
      </c>
      <c r="AX1600" s="11">
        <v>0</v>
      </c>
      <c r="AZ1600" s="11">
        <v>0</v>
      </c>
      <c r="BA1600" s="11">
        <v>0</v>
      </c>
    </row>
    <row r="1601" spans="1:53" hidden="1" x14ac:dyDescent="0.25">
      <c r="A1601">
        <v>10</v>
      </c>
      <c r="B1601" t="str">
        <f t="shared" si="181"/>
        <v>FrCC-8660</v>
      </c>
      <c r="C1601" s="2" t="s">
        <v>320</v>
      </c>
      <c r="D1601" s="2" t="str">
        <f t="shared" si="185"/>
        <v>8</v>
      </c>
      <c r="E1601" s="2" t="str">
        <f t="shared" si="186"/>
        <v>86</v>
      </c>
      <c r="F1601" s="2" t="str">
        <f t="shared" si="187"/>
        <v>866</v>
      </c>
      <c r="G1601" s="1" t="s">
        <v>809</v>
      </c>
      <c r="H1601" s="7">
        <v>0</v>
      </c>
      <c r="I1601" s="7"/>
      <c r="J1601" s="7">
        <v>0</v>
      </c>
      <c r="K1601" s="7">
        <v>0</v>
      </c>
      <c r="L1601" s="7">
        <v>0</v>
      </c>
      <c r="M1601" s="7"/>
      <c r="N1601" s="7">
        <v>0</v>
      </c>
      <c r="O1601" s="7">
        <v>0</v>
      </c>
      <c r="P1601" s="7">
        <v>0</v>
      </c>
      <c r="Q1601" s="7"/>
      <c r="R1601" s="7">
        <v>0</v>
      </c>
      <c r="S1601" s="7">
        <v>0</v>
      </c>
      <c r="T1601" s="7">
        <v>0</v>
      </c>
      <c r="U1601" s="7"/>
      <c r="V1601" s="7">
        <v>0</v>
      </c>
      <c r="W1601" s="7">
        <v>0</v>
      </c>
      <c r="X1601" s="7">
        <v>0</v>
      </c>
      <c r="Y1601" s="7"/>
      <c r="Z1601" s="7">
        <v>0</v>
      </c>
      <c r="AA1601" s="7">
        <v>0</v>
      </c>
      <c r="AB1601" s="7">
        <v>0</v>
      </c>
      <c r="AC1601" s="7"/>
      <c r="AD1601" s="7">
        <v>0</v>
      </c>
      <c r="AE1601" s="7">
        <v>0</v>
      </c>
      <c r="AF1601" s="7">
        <v>0</v>
      </c>
      <c r="AG1601" s="29">
        <v>0</v>
      </c>
      <c r="AH1601" s="7">
        <v>0</v>
      </c>
      <c r="AI1601" s="7">
        <v>0</v>
      </c>
      <c r="AJ1601" s="7">
        <v>0</v>
      </c>
      <c r="AK1601" s="29">
        <v>0</v>
      </c>
      <c r="AL1601" s="7">
        <v>0</v>
      </c>
      <c r="AM1601" s="105">
        <v>0</v>
      </c>
      <c r="AN1601" s="7">
        <v>0</v>
      </c>
      <c r="AO1601" s="11">
        <v>0</v>
      </c>
      <c r="AP1601" s="105">
        <v>0</v>
      </c>
      <c r="AQ1601" s="11">
        <v>0</v>
      </c>
      <c r="AR1601" s="11">
        <v>0</v>
      </c>
      <c r="AS1601" s="11">
        <v>0</v>
      </c>
      <c r="AT1601" s="11">
        <v>0</v>
      </c>
      <c r="AU1601" s="11">
        <v>0</v>
      </c>
      <c r="AV1601" s="11">
        <v>0</v>
      </c>
      <c r="AW1601" s="11">
        <v>0</v>
      </c>
      <c r="AX1601" s="11">
        <v>0</v>
      </c>
      <c r="AZ1601" s="11">
        <v>0</v>
      </c>
      <c r="BA1601" s="11">
        <v>0</v>
      </c>
    </row>
    <row r="1602" spans="1:53" hidden="1" x14ac:dyDescent="0.25">
      <c r="A1602">
        <v>10</v>
      </c>
      <c r="B1602" t="str">
        <f t="shared" si="181"/>
        <v>FrCC-8670</v>
      </c>
      <c r="C1602" s="2" t="s">
        <v>320</v>
      </c>
      <c r="D1602" s="2" t="str">
        <f t="shared" si="185"/>
        <v>8</v>
      </c>
      <c r="E1602" s="2" t="str">
        <f t="shared" si="186"/>
        <v>86</v>
      </c>
      <c r="F1602" s="2" t="str">
        <f t="shared" si="187"/>
        <v>867</v>
      </c>
      <c r="G1602" s="1" t="s">
        <v>810</v>
      </c>
      <c r="H1602" s="7">
        <v>0</v>
      </c>
      <c r="I1602" s="7"/>
      <c r="J1602" s="7">
        <v>0</v>
      </c>
      <c r="K1602" s="7">
        <v>0</v>
      </c>
      <c r="L1602" s="7">
        <v>0</v>
      </c>
      <c r="M1602" s="7"/>
      <c r="N1602" s="7">
        <v>0</v>
      </c>
      <c r="O1602" s="7">
        <v>0</v>
      </c>
      <c r="P1602" s="7">
        <v>0</v>
      </c>
      <c r="Q1602" s="7"/>
      <c r="R1602" s="7">
        <v>0</v>
      </c>
      <c r="S1602" s="7">
        <v>0</v>
      </c>
      <c r="T1602" s="7">
        <v>0</v>
      </c>
      <c r="U1602" s="7"/>
      <c r="V1602" s="7">
        <v>0</v>
      </c>
      <c r="W1602" s="7">
        <v>0</v>
      </c>
      <c r="X1602" s="7">
        <v>0</v>
      </c>
      <c r="Y1602" s="7"/>
      <c r="Z1602" s="7">
        <v>0</v>
      </c>
      <c r="AA1602" s="7">
        <v>0</v>
      </c>
      <c r="AB1602" s="7">
        <v>0</v>
      </c>
      <c r="AC1602" s="7"/>
      <c r="AD1602" s="7">
        <v>0</v>
      </c>
      <c r="AE1602" s="7">
        <v>0</v>
      </c>
      <c r="AF1602" s="7">
        <v>0</v>
      </c>
      <c r="AG1602" s="29">
        <v>0</v>
      </c>
      <c r="AH1602" s="7">
        <v>0</v>
      </c>
      <c r="AI1602" s="7">
        <v>0</v>
      </c>
      <c r="AJ1602" s="7">
        <v>0</v>
      </c>
      <c r="AK1602" s="29">
        <v>0</v>
      </c>
      <c r="AL1602" s="7">
        <v>0</v>
      </c>
      <c r="AM1602" s="105">
        <v>0</v>
      </c>
      <c r="AN1602" s="7">
        <v>0</v>
      </c>
      <c r="AO1602" s="11">
        <v>0</v>
      </c>
      <c r="AP1602" s="105">
        <v>0</v>
      </c>
      <c r="AQ1602" s="11">
        <v>0</v>
      </c>
      <c r="AR1602" s="11">
        <v>0</v>
      </c>
      <c r="AS1602" s="11">
        <v>0</v>
      </c>
      <c r="AT1602" s="11">
        <v>0</v>
      </c>
      <c r="AU1602" s="11">
        <v>0</v>
      </c>
      <c r="AV1602" s="11">
        <v>0</v>
      </c>
      <c r="AW1602" s="11">
        <v>0</v>
      </c>
      <c r="AX1602" s="11">
        <v>0</v>
      </c>
      <c r="AZ1602" s="11">
        <v>0</v>
      </c>
      <c r="BA1602" s="11">
        <v>0</v>
      </c>
    </row>
    <row r="1603" spans="1:53" hidden="1" x14ac:dyDescent="0.25">
      <c r="A1603">
        <v>10</v>
      </c>
      <c r="B1603" t="str">
        <f t="shared" ref="B1603:B1666" si="188">C1603&amp;"-"&amp;G1603</f>
        <v>FrCC-8680</v>
      </c>
      <c r="C1603" s="2" t="s">
        <v>320</v>
      </c>
      <c r="D1603" s="2" t="str">
        <f t="shared" si="185"/>
        <v>8</v>
      </c>
      <c r="E1603" s="2" t="str">
        <f t="shared" si="186"/>
        <v>86</v>
      </c>
      <c r="F1603" s="2" t="str">
        <f t="shared" si="187"/>
        <v>868</v>
      </c>
      <c r="G1603" s="1" t="s">
        <v>3546</v>
      </c>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29"/>
      <c r="AH1603" s="7"/>
      <c r="AI1603" s="7"/>
      <c r="AJ1603" s="7"/>
      <c r="AK1603" s="29"/>
      <c r="AL1603" s="7"/>
      <c r="AM1603" s="105"/>
      <c r="AN1603" s="7"/>
      <c r="AO1603" s="11"/>
      <c r="AP1603" s="105"/>
      <c r="AQ1603" s="11"/>
      <c r="AR1603" s="11"/>
      <c r="AS1603" s="11"/>
      <c r="AT1603" s="11"/>
      <c r="AU1603" s="11">
        <v>0</v>
      </c>
      <c r="AV1603" s="11">
        <v>0</v>
      </c>
      <c r="AW1603" s="11">
        <v>0</v>
      </c>
      <c r="AX1603" s="11">
        <v>0</v>
      </c>
      <c r="AZ1603" s="11">
        <v>0</v>
      </c>
      <c r="BA1603" s="11">
        <v>0</v>
      </c>
    </row>
    <row r="1604" spans="1:53" hidden="1" x14ac:dyDescent="0.25">
      <c r="A1604">
        <v>10</v>
      </c>
      <c r="B1604" t="str">
        <f t="shared" si="188"/>
        <v>FrCC-8710</v>
      </c>
      <c r="C1604" s="2" t="s">
        <v>320</v>
      </c>
      <c r="D1604" s="2" t="str">
        <f t="shared" si="185"/>
        <v>8</v>
      </c>
      <c r="E1604" s="2" t="str">
        <f t="shared" si="186"/>
        <v>87</v>
      </c>
      <c r="F1604" s="2" t="str">
        <f t="shared" si="187"/>
        <v>871</v>
      </c>
      <c r="G1604" s="1" t="s">
        <v>812</v>
      </c>
      <c r="H1604" s="7">
        <v>0</v>
      </c>
      <c r="I1604" s="7"/>
      <c r="J1604" s="7">
        <v>0</v>
      </c>
      <c r="K1604" s="7">
        <v>0</v>
      </c>
      <c r="L1604" s="7">
        <v>0</v>
      </c>
      <c r="M1604" s="7"/>
      <c r="N1604" s="7">
        <v>0</v>
      </c>
      <c r="O1604" s="7">
        <v>0</v>
      </c>
      <c r="P1604" s="7">
        <v>0</v>
      </c>
      <c r="Q1604" s="7"/>
      <c r="R1604" s="7">
        <v>0</v>
      </c>
      <c r="S1604" s="7">
        <v>0</v>
      </c>
      <c r="T1604" s="7">
        <v>0</v>
      </c>
      <c r="U1604" s="7"/>
      <c r="V1604" s="7">
        <v>0</v>
      </c>
      <c r="W1604" s="7">
        <v>0</v>
      </c>
      <c r="X1604" s="7">
        <v>0</v>
      </c>
      <c r="Y1604" s="7"/>
      <c r="Z1604" s="7">
        <v>0</v>
      </c>
      <c r="AA1604" s="7">
        <v>0</v>
      </c>
      <c r="AB1604" s="7">
        <v>0</v>
      </c>
      <c r="AC1604" s="7"/>
      <c r="AD1604" s="7">
        <v>0</v>
      </c>
      <c r="AE1604" s="7">
        <v>0</v>
      </c>
      <c r="AF1604" s="7">
        <v>0</v>
      </c>
      <c r="AG1604" s="29">
        <v>0</v>
      </c>
      <c r="AH1604" s="7">
        <v>0</v>
      </c>
      <c r="AI1604" s="7">
        <v>0</v>
      </c>
      <c r="AJ1604" s="7">
        <v>0</v>
      </c>
      <c r="AK1604" s="29">
        <v>0</v>
      </c>
      <c r="AL1604" s="7">
        <v>0</v>
      </c>
      <c r="AM1604" s="105">
        <v>0</v>
      </c>
      <c r="AN1604" s="7">
        <v>0</v>
      </c>
      <c r="AO1604" s="11">
        <v>0</v>
      </c>
      <c r="AP1604" s="105">
        <v>0</v>
      </c>
      <c r="AQ1604" s="11">
        <v>0</v>
      </c>
      <c r="AR1604" s="11">
        <v>0</v>
      </c>
      <c r="AS1604" s="11">
        <v>0</v>
      </c>
      <c r="AT1604" s="11">
        <v>0</v>
      </c>
      <c r="AU1604" s="11">
        <v>0</v>
      </c>
      <c r="AV1604" s="11">
        <v>0</v>
      </c>
      <c r="AW1604" s="11">
        <v>0</v>
      </c>
      <c r="AX1604" s="11">
        <v>0</v>
      </c>
      <c r="AZ1604" s="11">
        <v>0</v>
      </c>
      <c r="BA1604" s="11">
        <v>0</v>
      </c>
    </row>
    <row r="1605" spans="1:53" hidden="1" x14ac:dyDescent="0.25">
      <c r="A1605">
        <v>10</v>
      </c>
      <c r="B1605" t="str">
        <f t="shared" si="188"/>
        <v>FrCC-8720</v>
      </c>
      <c r="C1605" s="2" t="s">
        <v>320</v>
      </c>
      <c r="D1605" s="2" t="str">
        <f t="shared" si="185"/>
        <v>8</v>
      </c>
      <c r="E1605" s="2" t="str">
        <f t="shared" si="186"/>
        <v>87</v>
      </c>
      <c r="F1605" s="2" t="str">
        <f t="shared" si="187"/>
        <v>872</v>
      </c>
      <c r="G1605" s="1" t="s">
        <v>813</v>
      </c>
      <c r="H1605" s="7">
        <v>0</v>
      </c>
      <c r="I1605" s="7"/>
      <c r="J1605" s="7">
        <v>0</v>
      </c>
      <c r="K1605" s="7">
        <v>0</v>
      </c>
      <c r="L1605" s="7">
        <v>0</v>
      </c>
      <c r="M1605" s="7"/>
      <c r="N1605" s="7">
        <v>0</v>
      </c>
      <c r="O1605" s="7">
        <v>0</v>
      </c>
      <c r="P1605" s="7">
        <v>0</v>
      </c>
      <c r="Q1605" s="7"/>
      <c r="R1605" s="7">
        <v>0</v>
      </c>
      <c r="S1605" s="7">
        <v>0</v>
      </c>
      <c r="T1605" s="7">
        <v>0</v>
      </c>
      <c r="U1605" s="7"/>
      <c r="V1605" s="7">
        <v>0</v>
      </c>
      <c r="W1605" s="7">
        <v>0</v>
      </c>
      <c r="X1605" s="7">
        <v>0</v>
      </c>
      <c r="Y1605" s="7"/>
      <c r="Z1605" s="7">
        <v>0</v>
      </c>
      <c r="AA1605" s="7">
        <v>0</v>
      </c>
      <c r="AB1605" s="7">
        <v>0</v>
      </c>
      <c r="AC1605" s="7"/>
      <c r="AD1605" s="7">
        <v>0</v>
      </c>
      <c r="AE1605" s="7">
        <v>0</v>
      </c>
      <c r="AF1605" s="7">
        <v>0</v>
      </c>
      <c r="AG1605" s="29">
        <v>0</v>
      </c>
      <c r="AH1605" s="7">
        <v>0</v>
      </c>
      <c r="AI1605" s="7">
        <v>0</v>
      </c>
      <c r="AJ1605" s="7">
        <v>0</v>
      </c>
      <c r="AK1605" s="29">
        <v>0</v>
      </c>
      <c r="AL1605" s="7">
        <v>0</v>
      </c>
      <c r="AM1605" s="105">
        <v>0</v>
      </c>
      <c r="AN1605" s="7">
        <v>0</v>
      </c>
      <c r="AO1605" s="11">
        <v>0</v>
      </c>
      <c r="AP1605" s="105">
        <v>0</v>
      </c>
      <c r="AQ1605" s="11">
        <v>0</v>
      </c>
      <c r="AR1605" s="11">
        <v>0</v>
      </c>
      <c r="AS1605" s="11">
        <v>0</v>
      </c>
      <c r="AT1605" s="11">
        <v>0</v>
      </c>
      <c r="AU1605" s="11">
        <v>0</v>
      </c>
      <c r="AV1605" s="11">
        <v>0</v>
      </c>
      <c r="AW1605" s="11">
        <v>0</v>
      </c>
      <c r="AX1605" s="11">
        <v>0</v>
      </c>
      <c r="AZ1605" s="11">
        <v>0</v>
      </c>
      <c r="BA1605" s="11">
        <v>0</v>
      </c>
    </row>
    <row r="1606" spans="1:53" hidden="1" x14ac:dyDescent="0.25">
      <c r="A1606">
        <v>10</v>
      </c>
      <c r="B1606" t="str">
        <f t="shared" si="188"/>
        <v>FrCC-8730</v>
      </c>
      <c r="C1606" s="2" t="s">
        <v>320</v>
      </c>
      <c r="D1606" s="2" t="str">
        <f t="shared" si="185"/>
        <v>8</v>
      </c>
      <c r="E1606" s="2" t="str">
        <f t="shared" si="186"/>
        <v>87</v>
      </c>
      <c r="F1606" s="2" t="str">
        <f t="shared" si="187"/>
        <v>873</v>
      </c>
      <c r="G1606" s="1" t="s">
        <v>3547</v>
      </c>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29"/>
      <c r="AH1606" s="7"/>
      <c r="AI1606" s="7"/>
      <c r="AJ1606" s="7"/>
      <c r="AK1606" s="29"/>
      <c r="AL1606" s="7"/>
      <c r="AM1606" s="105"/>
      <c r="AN1606" s="7"/>
      <c r="AO1606" s="11"/>
      <c r="AP1606" s="105"/>
      <c r="AQ1606" s="11"/>
      <c r="AR1606" s="11"/>
      <c r="AS1606" s="11"/>
      <c r="AT1606" s="11"/>
      <c r="AU1606" s="11">
        <v>0</v>
      </c>
      <c r="AV1606" s="11">
        <v>0</v>
      </c>
      <c r="AW1606" s="11">
        <v>0</v>
      </c>
      <c r="AX1606" s="11">
        <v>0</v>
      </c>
      <c r="AZ1606" s="11">
        <v>0</v>
      </c>
      <c r="BA1606" s="11">
        <v>0</v>
      </c>
    </row>
    <row r="1607" spans="1:53" hidden="1" x14ac:dyDescent="0.25">
      <c r="A1607">
        <v>10</v>
      </c>
      <c r="B1607" t="str">
        <f t="shared" si="188"/>
        <v>FrCC-8740</v>
      </c>
      <c r="C1607" s="2" t="s">
        <v>320</v>
      </c>
      <c r="D1607" s="2" t="str">
        <f t="shared" si="185"/>
        <v>8</v>
      </c>
      <c r="E1607" s="2" t="str">
        <f t="shared" si="186"/>
        <v>87</v>
      </c>
      <c r="F1607" s="2" t="str">
        <f t="shared" si="187"/>
        <v>874</v>
      </c>
      <c r="G1607" s="1" t="s">
        <v>3548</v>
      </c>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29"/>
      <c r="AH1607" s="7"/>
      <c r="AI1607" s="7"/>
      <c r="AJ1607" s="7"/>
      <c r="AK1607" s="29"/>
      <c r="AL1607" s="7"/>
      <c r="AM1607" s="105"/>
      <c r="AN1607" s="7"/>
      <c r="AO1607" s="11"/>
      <c r="AP1607" s="105"/>
      <c r="AQ1607" s="11">
        <v>0</v>
      </c>
      <c r="AR1607" s="11"/>
      <c r="AS1607" s="11"/>
      <c r="AT1607" s="11">
        <v>0</v>
      </c>
      <c r="AU1607" s="11">
        <v>0</v>
      </c>
      <c r="AV1607" s="11">
        <v>0</v>
      </c>
      <c r="AW1607" s="11">
        <v>0</v>
      </c>
      <c r="AX1607" s="11">
        <v>0</v>
      </c>
      <c r="AZ1607" s="11">
        <v>0</v>
      </c>
      <c r="BA1607" s="11">
        <v>0</v>
      </c>
    </row>
    <row r="1608" spans="1:53" hidden="1" x14ac:dyDescent="0.25">
      <c r="A1608">
        <v>10</v>
      </c>
      <c r="B1608" t="str">
        <f t="shared" si="188"/>
        <v>FrCC-8811</v>
      </c>
      <c r="C1608" s="2" t="s">
        <v>320</v>
      </c>
      <c r="D1608" s="2" t="str">
        <f t="shared" si="185"/>
        <v>8</v>
      </c>
      <c r="E1608" s="2" t="str">
        <f t="shared" si="186"/>
        <v>88</v>
      </c>
      <c r="F1608" s="2" t="str">
        <f t="shared" si="187"/>
        <v>881</v>
      </c>
      <c r="G1608" s="1" t="s">
        <v>815</v>
      </c>
      <c r="H1608" s="7">
        <v>0</v>
      </c>
      <c r="I1608" s="7"/>
      <c r="J1608" s="7">
        <v>0</v>
      </c>
      <c r="K1608" s="7">
        <v>0</v>
      </c>
      <c r="L1608" s="7">
        <v>0</v>
      </c>
      <c r="M1608" s="7"/>
      <c r="N1608" s="7">
        <v>0</v>
      </c>
      <c r="O1608" s="7">
        <v>0</v>
      </c>
      <c r="P1608" s="7">
        <v>0</v>
      </c>
      <c r="Q1608" s="7"/>
      <c r="R1608" s="7">
        <v>0</v>
      </c>
      <c r="S1608" s="7">
        <v>0</v>
      </c>
      <c r="T1608" s="7">
        <v>0</v>
      </c>
      <c r="U1608" s="7"/>
      <c r="V1608" s="7">
        <v>0</v>
      </c>
      <c r="W1608" s="7">
        <v>0</v>
      </c>
      <c r="X1608" s="7">
        <v>0</v>
      </c>
      <c r="Y1608" s="7"/>
      <c r="Z1608" s="7">
        <v>0</v>
      </c>
      <c r="AA1608" s="7">
        <v>0</v>
      </c>
      <c r="AB1608" s="7">
        <v>0</v>
      </c>
      <c r="AC1608" s="7"/>
      <c r="AD1608" s="7">
        <v>0</v>
      </c>
      <c r="AE1608" s="7">
        <v>0</v>
      </c>
      <c r="AF1608" s="7">
        <v>0</v>
      </c>
      <c r="AG1608" s="29">
        <v>0</v>
      </c>
      <c r="AH1608" s="7">
        <v>0</v>
      </c>
      <c r="AI1608" s="7">
        <v>0</v>
      </c>
      <c r="AJ1608" s="7">
        <v>0</v>
      </c>
      <c r="AK1608" s="29">
        <v>0</v>
      </c>
      <c r="AL1608" s="7">
        <v>0</v>
      </c>
      <c r="AM1608" s="105">
        <v>0</v>
      </c>
      <c r="AN1608" s="7">
        <v>0</v>
      </c>
      <c r="AO1608" s="11">
        <v>0</v>
      </c>
      <c r="AP1608" s="105">
        <v>0</v>
      </c>
      <c r="AQ1608" s="11">
        <v>0</v>
      </c>
      <c r="AR1608" s="11">
        <v>0</v>
      </c>
      <c r="AS1608" s="11">
        <v>0</v>
      </c>
      <c r="AT1608" s="11">
        <v>0</v>
      </c>
      <c r="AU1608" s="11">
        <v>0</v>
      </c>
      <c r="AV1608" s="11">
        <v>0</v>
      </c>
      <c r="AW1608" s="11">
        <v>0</v>
      </c>
      <c r="AX1608" s="11">
        <v>0</v>
      </c>
      <c r="AZ1608" s="11">
        <v>0</v>
      </c>
      <c r="BA1608" s="11">
        <v>0</v>
      </c>
    </row>
    <row r="1609" spans="1:53" hidden="1" x14ac:dyDescent="0.25">
      <c r="A1609">
        <v>10</v>
      </c>
      <c r="B1609" t="str">
        <f t="shared" si="188"/>
        <v>FrCC-8812</v>
      </c>
      <c r="C1609" s="2" t="s">
        <v>320</v>
      </c>
      <c r="D1609" s="2" t="str">
        <f t="shared" si="185"/>
        <v>8</v>
      </c>
      <c r="E1609" s="2" t="str">
        <f t="shared" si="186"/>
        <v>88</v>
      </c>
      <c r="F1609" s="2" t="str">
        <f t="shared" si="187"/>
        <v>881</v>
      </c>
      <c r="G1609" s="1" t="s">
        <v>816</v>
      </c>
      <c r="H1609" s="7">
        <v>0</v>
      </c>
      <c r="I1609" s="7"/>
      <c r="J1609" s="7">
        <v>0</v>
      </c>
      <c r="K1609" s="7">
        <v>0</v>
      </c>
      <c r="L1609" s="7">
        <v>0</v>
      </c>
      <c r="M1609" s="7"/>
      <c r="N1609" s="7">
        <v>0</v>
      </c>
      <c r="O1609" s="7">
        <v>0</v>
      </c>
      <c r="P1609" s="7">
        <v>0</v>
      </c>
      <c r="Q1609" s="7"/>
      <c r="R1609" s="7">
        <v>0</v>
      </c>
      <c r="S1609" s="7">
        <v>0</v>
      </c>
      <c r="T1609" s="7">
        <v>0</v>
      </c>
      <c r="U1609" s="7"/>
      <c r="V1609" s="7">
        <v>0</v>
      </c>
      <c r="W1609" s="7">
        <v>0</v>
      </c>
      <c r="X1609" s="7">
        <v>0</v>
      </c>
      <c r="Y1609" s="7"/>
      <c r="Z1609" s="7">
        <v>0</v>
      </c>
      <c r="AA1609" s="7">
        <v>0</v>
      </c>
      <c r="AB1609" s="7">
        <v>0</v>
      </c>
      <c r="AC1609" s="7"/>
      <c r="AD1609" s="7">
        <v>0</v>
      </c>
      <c r="AE1609" s="7">
        <v>0</v>
      </c>
      <c r="AF1609" s="7">
        <v>0</v>
      </c>
      <c r="AG1609" s="29">
        <v>0</v>
      </c>
      <c r="AH1609" s="7">
        <v>0</v>
      </c>
      <c r="AI1609" s="7">
        <v>0</v>
      </c>
      <c r="AJ1609" s="7">
        <v>0</v>
      </c>
      <c r="AK1609" s="29">
        <v>0</v>
      </c>
      <c r="AL1609" s="7">
        <v>0</v>
      </c>
      <c r="AM1609" s="105">
        <v>0</v>
      </c>
      <c r="AN1609" s="7">
        <v>0</v>
      </c>
      <c r="AO1609" s="11">
        <v>0</v>
      </c>
      <c r="AP1609" s="105">
        <v>0</v>
      </c>
      <c r="AQ1609" s="11">
        <v>0</v>
      </c>
      <c r="AR1609" s="11">
        <v>0</v>
      </c>
      <c r="AS1609" s="11">
        <v>0</v>
      </c>
      <c r="AT1609" s="11">
        <v>0</v>
      </c>
      <c r="AU1609" s="11">
        <v>0</v>
      </c>
      <c r="AV1609" s="11">
        <v>0</v>
      </c>
      <c r="AW1609" s="11">
        <v>0</v>
      </c>
      <c r="AX1609" s="11">
        <v>0</v>
      </c>
      <c r="AZ1609" s="11">
        <v>0</v>
      </c>
      <c r="BA1609" s="11">
        <v>0</v>
      </c>
    </row>
    <row r="1610" spans="1:53" hidden="1" x14ac:dyDescent="0.25">
      <c r="A1610">
        <v>10</v>
      </c>
      <c r="B1610" t="str">
        <f t="shared" si="188"/>
        <v>FrCC-8813</v>
      </c>
      <c r="C1610" s="2" t="s">
        <v>320</v>
      </c>
      <c r="D1610" s="2" t="str">
        <f t="shared" si="185"/>
        <v>8</v>
      </c>
      <c r="E1610" s="2" t="str">
        <f t="shared" si="186"/>
        <v>88</v>
      </c>
      <c r="F1610" s="2" t="str">
        <f t="shared" si="187"/>
        <v>881</v>
      </c>
      <c r="G1610" s="1" t="s">
        <v>817</v>
      </c>
      <c r="H1610" s="7">
        <v>0</v>
      </c>
      <c r="I1610" s="7"/>
      <c r="J1610" s="7">
        <v>0</v>
      </c>
      <c r="K1610" s="7">
        <v>0</v>
      </c>
      <c r="L1610" s="7">
        <v>0</v>
      </c>
      <c r="M1610" s="7"/>
      <c r="N1610" s="7">
        <v>0</v>
      </c>
      <c r="O1610" s="7">
        <v>0</v>
      </c>
      <c r="P1610" s="7">
        <v>0</v>
      </c>
      <c r="Q1610" s="7"/>
      <c r="R1610" s="7">
        <v>0</v>
      </c>
      <c r="S1610" s="7">
        <v>0</v>
      </c>
      <c r="T1610" s="7">
        <v>0</v>
      </c>
      <c r="U1610" s="7"/>
      <c r="V1610" s="7">
        <v>0</v>
      </c>
      <c r="W1610" s="7">
        <v>0</v>
      </c>
      <c r="X1610" s="7">
        <v>0</v>
      </c>
      <c r="Y1610" s="7"/>
      <c r="Z1610" s="7">
        <v>0</v>
      </c>
      <c r="AA1610" s="7">
        <v>0</v>
      </c>
      <c r="AB1610" s="7">
        <v>0</v>
      </c>
      <c r="AC1610" s="7"/>
      <c r="AD1610" s="7">
        <v>0</v>
      </c>
      <c r="AE1610" s="7">
        <v>0</v>
      </c>
      <c r="AF1610" s="7">
        <v>0</v>
      </c>
      <c r="AG1610" s="29">
        <v>0</v>
      </c>
      <c r="AH1610" s="7">
        <v>0</v>
      </c>
      <c r="AI1610" s="7">
        <v>0</v>
      </c>
      <c r="AJ1610" s="7">
        <v>0</v>
      </c>
      <c r="AK1610" s="29">
        <v>0</v>
      </c>
      <c r="AL1610" s="7">
        <v>0</v>
      </c>
      <c r="AM1610" s="105">
        <v>0</v>
      </c>
      <c r="AN1610" s="7">
        <v>0</v>
      </c>
      <c r="AO1610" s="11">
        <v>0</v>
      </c>
      <c r="AP1610" s="105">
        <v>0</v>
      </c>
      <c r="AQ1610" s="11">
        <v>0</v>
      </c>
      <c r="AR1610" s="11">
        <v>0</v>
      </c>
      <c r="AS1610" s="11">
        <v>0</v>
      </c>
      <c r="AT1610" s="11">
        <v>0</v>
      </c>
      <c r="AU1610" s="11">
        <v>0</v>
      </c>
      <c r="AV1610" s="11">
        <v>0</v>
      </c>
      <c r="AW1610" s="11">
        <v>0</v>
      </c>
      <c r="AX1610" s="11">
        <v>0</v>
      </c>
      <c r="AZ1610" s="11">
        <v>0</v>
      </c>
      <c r="BA1610" s="11">
        <v>0</v>
      </c>
    </row>
    <row r="1611" spans="1:53" hidden="1" x14ac:dyDescent="0.25">
      <c r="A1611">
        <v>10</v>
      </c>
      <c r="B1611" t="str">
        <f t="shared" si="188"/>
        <v>FrCC-8814</v>
      </c>
      <c r="C1611" s="2" t="s">
        <v>320</v>
      </c>
      <c r="D1611" s="2" t="str">
        <f t="shared" si="185"/>
        <v>8</v>
      </c>
      <c r="E1611" s="2" t="str">
        <f t="shared" si="186"/>
        <v>88</v>
      </c>
      <c r="F1611" s="2" t="str">
        <f t="shared" si="187"/>
        <v>881</v>
      </c>
      <c r="G1611" s="1" t="s">
        <v>818</v>
      </c>
      <c r="H1611" s="7">
        <v>0</v>
      </c>
      <c r="I1611" s="7"/>
      <c r="J1611" s="7">
        <v>0</v>
      </c>
      <c r="K1611" s="7">
        <v>0</v>
      </c>
      <c r="L1611" s="7">
        <v>0</v>
      </c>
      <c r="M1611" s="7"/>
      <c r="N1611" s="7">
        <v>0</v>
      </c>
      <c r="O1611" s="7">
        <v>0</v>
      </c>
      <c r="P1611" s="7">
        <v>0</v>
      </c>
      <c r="Q1611" s="7"/>
      <c r="R1611" s="7">
        <v>0</v>
      </c>
      <c r="S1611" s="7">
        <v>0</v>
      </c>
      <c r="T1611" s="7">
        <v>0</v>
      </c>
      <c r="U1611" s="7"/>
      <c r="V1611" s="7">
        <v>0</v>
      </c>
      <c r="W1611" s="7">
        <v>0</v>
      </c>
      <c r="X1611" s="7">
        <v>0</v>
      </c>
      <c r="Y1611" s="7"/>
      <c r="Z1611" s="7">
        <v>0</v>
      </c>
      <c r="AA1611" s="7">
        <v>0</v>
      </c>
      <c r="AB1611" s="7">
        <v>0</v>
      </c>
      <c r="AC1611" s="7"/>
      <c r="AD1611" s="7">
        <v>0</v>
      </c>
      <c r="AE1611" s="7">
        <v>0</v>
      </c>
      <c r="AF1611" s="7">
        <v>0</v>
      </c>
      <c r="AG1611" s="29">
        <v>0</v>
      </c>
      <c r="AH1611" s="7">
        <v>0</v>
      </c>
      <c r="AI1611" s="7">
        <v>0</v>
      </c>
      <c r="AJ1611" s="7">
        <v>0</v>
      </c>
      <c r="AK1611" s="29">
        <v>0</v>
      </c>
      <c r="AL1611" s="7">
        <v>0</v>
      </c>
      <c r="AM1611" s="105">
        <v>0</v>
      </c>
      <c r="AN1611" s="7">
        <v>0</v>
      </c>
      <c r="AO1611" s="11">
        <v>0</v>
      </c>
      <c r="AP1611" s="105">
        <v>0</v>
      </c>
      <c r="AQ1611" s="11">
        <v>0</v>
      </c>
      <c r="AR1611" s="11">
        <v>0</v>
      </c>
      <c r="AS1611" s="11">
        <v>0</v>
      </c>
      <c r="AT1611" s="11">
        <v>0</v>
      </c>
      <c r="AU1611" s="11">
        <v>0</v>
      </c>
      <c r="AV1611" s="11">
        <v>0</v>
      </c>
      <c r="AW1611" s="11">
        <v>0</v>
      </c>
      <c r="AX1611" s="11">
        <v>0</v>
      </c>
      <c r="AZ1611" s="11">
        <v>0</v>
      </c>
      <c r="BA1611" s="11">
        <v>0</v>
      </c>
    </row>
    <row r="1612" spans="1:53" hidden="1" x14ac:dyDescent="0.25">
      <c r="A1612">
        <v>10</v>
      </c>
      <c r="B1612" t="str">
        <f t="shared" si="188"/>
        <v>FrCC-8815</v>
      </c>
      <c r="C1612" s="2" t="s">
        <v>320</v>
      </c>
      <c r="D1612" s="2" t="str">
        <f t="shared" si="185"/>
        <v>8</v>
      </c>
      <c r="E1612" s="2" t="str">
        <f t="shared" si="186"/>
        <v>88</v>
      </c>
      <c r="F1612" s="2" t="str">
        <f t="shared" si="187"/>
        <v>881</v>
      </c>
      <c r="G1612" s="1" t="s">
        <v>819</v>
      </c>
      <c r="H1612" s="7">
        <v>0</v>
      </c>
      <c r="I1612" s="7"/>
      <c r="J1612" s="7">
        <v>0</v>
      </c>
      <c r="K1612" s="7">
        <v>0</v>
      </c>
      <c r="L1612" s="7">
        <v>0</v>
      </c>
      <c r="M1612" s="7"/>
      <c r="N1612" s="7">
        <v>0</v>
      </c>
      <c r="O1612" s="7">
        <v>0</v>
      </c>
      <c r="P1612" s="7">
        <v>0</v>
      </c>
      <c r="Q1612" s="7"/>
      <c r="R1612" s="7">
        <v>0</v>
      </c>
      <c r="S1612" s="7">
        <v>0</v>
      </c>
      <c r="T1612" s="7">
        <v>0</v>
      </c>
      <c r="U1612" s="7"/>
      <c r="V1612" s="7">
        <v>0</v>
      </c>
      <c r="W1612" s="7">
        <v>0</v>
      </c>
      <c r="X1612" s="7">
        <v>0</v>
      </c>
      <c r="Y1612" s="7"/>
      <c r="Z1612" s="7">
        <v>0</v>
      </c>
      <c r="AA1612" s="7">
        <v>0</v>
      </c>
      <c r="AB1612" s="7">
        <v>0</v>
      </c>
      <c r="AC1612" s="7"/>
      <c r="AD1612" s="7">
        <v>0</v>
      </c>
      <c r="AE1612" s="7">
        <v>0</v>
      </c>
      <c r="AF1612" s="7">
        <v>0</v>
      </c>
      <c r="AG1612" s="29">
        <v>0</v>
      </c>
      <c r="AH1612" s="7">
        <v>0</v>
      </c>
      <c r="AI1612" s="7">
        <v>0</v>
      </c>
      <c r="AJ1612" s="7">
        <v>0</v>
      </c>
      <c r="AK1612" s="29">
        <v>0</v>
      </c>
      <c r="AL1612" s="7">
        <v>0</v>
      </c>
      <c r="AM1612" s="105">
        <v>0</v>
      </c>
      <c r="AN1612" s="7">
        <v>0</v>
      </c>
      <c r="AO1612" s="11">
        <v>0</v>
      </c>
      <c r="AP1612" s="105">
        <v>0</v>
      </c>
      <c r="AQ1612" s="11">
        <v>0</v>
      </c>
      <c r="AR1612" s="11">
        <v>0</v>
      </c>
      <c r="AS1612" s="11">
        <v>0</v>
      </c>
      <c r="AT1612" s="11">
        <v>0</v>
      </c>
      <c r="AU1612" s="11">
        <v>0</v>
      </c>
      <c r="AV1612" s="11">
        <v>0</v>
      </c>
      <c r="AW1612" s="11">
        <v>0</v>
      </c>
      <c r="AX1612" s="11">
        <v>0</v>
      </c>
      <c r="AZ1612" s="11">
        <v>0</v>
      </c>
      <c r="BA1612" s="11">
        <v>0</v>
      </c>
    </row>
    <row r="1613" spans="1:53" hidden="1" x14ac:dyDescent="0.25">
      <c r="A1613">
        <v>10</v>
      </c>
      <c r="B1613" t="str">
        <f t="shared" si="188"/>
        <v>FrCC-8816</v>
      </c>
      <c r="C1613" s="2" t="s">
        <v>320</v>
      </c>
      <c r="D1613" s="2" t="str">
        <f t="shared" si="185"/>
        <v>8</v>
      </c>
      <c r="E1613" s="2" t="str">
        <f t="shared" si="186"/>
        <v>88</v>
      </c>
      <c r="F1613" s="2" t="str">
        <f t="shared" si="187"/>
        <v>881</v>
      </c>
      <c r="G1613" s="1" t="s">
        <v>820</v>
      </c>
      <c r="H1613" s="7">
        <v>0</v>
      </c>
      <c r="I1613" s="7"/>
      <c r="J1613" s="7">
        <v>0</v>
      </c>
      <c r="K1613" s="7">
        <v>0</v>
      </c>
      <c r="L1613" s="7">
        <v>0</v>
      </c>
      <c r="M1613" s="7"/>
      <c r="N1613" s="7">
        <v>0</v>
      </c>
      <c r="O1613" s="7">
        <v>0</v>
      </c>
      <c r="P1613" s="7">
        <v>0</v>
      </c>
      <c r="Q1613" s="7"/>
      <c r="R1613" s="7">
        <v>0</v>
      </c>
      <c r="S1613" s="7">
        <v>0</v>
      </c>
      <c r="T1613" s="7">
        <v>0</v>
      </c>
      <c r="U1613" s="7"/>
      <c r="V1613" s="7">
        <v>0</v>
      </c>
      <c r="W1613" s="7">
        <v>0</v>
      </c>
      <c r="X1613" s="7">
        <v>0</v>
      </c>
      <c r="Y1613" s="7"/>
      <c r="Z1613" s="7">
        <v>0</v>
      </c>
      <c r="AA1613" s="7">
        <v>0</v>
      </c>
      <c r="AB1613" s="7">
        <v>0</v>
      </c>
      <c r="AC1613" s="7"/>
      <c r="AD1613" s="7">
        <v>0</v>
      </c>
      <c r="AE1613" s="7">
        <v>0</v>
      </c>
      <c r="AF1613" s="7">
        <v>0</v>
      </c>
      <c r="AG1613" s="29">
        <v>0</v>
      </c>
      <c r="AH1613" s="7">
        <v>0</v>
      </c>
      <c r="AI1613" s="7">
        <v>0</v>
      </c>
      <c r="AJ1613" s="7">
        <v>0</v>
      </c>
      <c r="AK1613" s="29">
        <v>0</v>
      </c>
      <c r="AL1613" s="7">
        <v>0</v>
      </c>
      <c r="AM1613" s="105">
        <v>0</v>
      </c>
      <c r="AN1613" s="7">
        <v>0</v>
      </c>
      <c r="AO1613" s="11">
        <v>0</v>
      </c>
      <c r="AP1613" s="105">
        <v>0</v>
      </c>
      <c r="AQ1613" s="11">
        <v>0</v>
      </c>
      <c r="AR1613" s="11">
        <v>0</v>
      </c>
      <c r="AS1613" s="11">
        <v>0</v>
      </c>
      <c r="AT1613" s="11">
        <v>0</v>
      </c>
      <c r="AU1613" s="11">
        <v>0</v>
      </c>
      <c r="AV1613" s="11">
        <v>0</v>
      </c>
      <c r="AW1613" s="11">
        <v>0</v>
      </c>
      <c r="AX1613" s="11">
        <v>0</v>
      </c>
      <c r="AZ1613" s="11">
        <v>0</v>
      </c>
      <c r="BA1613" s="11">
        <v>0</v>
      </c>
    </row>
    <row r="1614" spans="1:53" hidden="1" x14ac:dyDescent="0.25">
      <c r="A1614">
        <v>10</v>
      </c>
      <c r="B1614" t="str">
        <f t="shared" si="188"/>
        <v>FrCC-8817</v>
      </c>
      <c r="C1614" s="2" t="s">
        <v>320</v>
      </c>
      <c r="D1614" s="2" t="str">
        <f t="shared" si="185"/>
        <v>8</v>
      </c>
      <c r="E1614" s="2" t="str">
        <f t="shared" si="186"/>
        <v>88</v>
      </c>
      <c r="F1614" s="2" t="str">
        <f t="shared" si="187"/>
        <v>881</v>
      </c>
      <c r="G1614" s="1" t="s">
        <v>1432</v>
      </c>
      <c r="H1614" s="7">
        <v>0</v>
      </c>
      <c r="I1614" s="7"/>
      <c r="J1614" s="7">
        <v>0</v>
      </c>
      <c r="K1614" s="7">
        <v>0</v>
      </c>
      <c r="L1614" s="7">
        <v>0</v>
      </c>
      <c r="M1614" s="7"/>
      <c r="N1614" s="7">
        <v>0</v>
      </c>
      <c r="O1614" s="7">
        <v>0</v>
      </c>
      <c r="P1614" s="7">
        <v>0</v>
      </c>
      <c r="Q1614" s="7"/>
      <c r="R1614" s="7">
        <v>0</v>
      </c>
      <c r="S1614" s="7">
        <v>0</v>
      </c>
      <c r="T1614" s="7">
        <v>0</v>
      </c>
      <c r="U1614" s="7"/>
      <c r="V1614" s="7">
        <v>0</v>
      </c>
      <c r="W1614" s="7">
        <v>0</v>
      </c>
      <c r="X1614" s="7">
        <v>0</v>
      </c>
      <c r="Y1614" s="7"/>
      <c r="Z1614" s="7">
        <v>0</v>
      </c>
      <c r="AA1614" s="7">
        <v>0</v>
      </c>
      <c r="AB1614" s="7">
        <v>0</v>
      </c>
      <c r="AC1614" s="7"/>
      <c r="AD1614" s="7">
        <v>0</v>
      </c>
      <c r="AE1614" s="7">
        <v>0</v>
      </c>
      <c r="AF1614" s="7">
        <v>0</v>
      </c>
      <c r="AG1614" s="29">
        <v>0</v>
      </c>
      <c r="AH1614" s="7">
        <v>0</v>
      </c>
      <c r="AI1614" s="7">
        <v>0</v>
      </c>
      <c r="AJ1614" s="7">
        <v>0</v>
      </c>
      <c r="AK1614" s="29">
        <v>0</v>
      </c>
      <c r="AL1614" s="7">
        <v>0</v>
      </c>
      <c r="AM1614" s="105">
        <v>0</v>
      </c>
      <c r="AN1614" s="7">
        <v>0</v>
      </c>
      <c r="AO1614" s="11">
        <v>0</v>
      </c>
      <c r="AP1614" s="105">
        <v>0</v>
      </c>
      <c r="AQ1614" s="11">
        <v>0</v>
      </c>
      <c r="AR1614" s="11">
        <v>0</v>
      </c>
      <c r="AS1614" s="11">
        <v>0</v>
      </c>
      <c r="AT1614" s="11">
        <v>0</v>
      </c>
      <c r="AU1614" s="11">
        <v>0</v>
      </c>
      <c r="AV1614" s="11">
        <v>0</v>
      </c>
      <c r="AW1614" s="11">
        <v>0</v>
      </c>
      <c r="AX1614" s="11">
        <v>0</v>
      </c>
      <c r="AZ1614" s="11">
        <v>0</v>
      </c>
      <c r="BA1614" s="11">
        <v>0</v>
      </c>
    </row>
    <row r="1615" spans="1:53" hidden="1" x14ac:dyDescent="0.25">
      <c r="A1615">
        <v>10</v>
      </c>
      <c r="B1615" t="str">
        <f t="shared" si="188"/>
        <v>FrCC-8821</v>
      </c>
      <c r="C1615" s="2" t="s">
        <v>320</v>
      </c>
      <c r="D1615" s="2" t="str">
        <f t="shared" si="185"/>
        <v>8</v>
      </c>
      <c r="E1615" s="2" t="str">
        <f t="shared" si="186"/>
        <v>88</v>
      </c>
      <c r="F1615" s="2" t="str">
        <f t="shared" si="187"/>
        <v>882</v>
      </c>
      <c r="G1615" s="1" t="s">
        <v>821</v>
      </c>
      <c r="H1615" s="7">
        <v>0</v>
      </c>
      <c r="I1615" s="7"/>
      <c r="J1615" s="7">
        <v>0</v>
      </c>
      <c r="K1615" s="7">
        <v>0</v>
      </c>
      <c r="L1615" s="7">
        <v>0</v>
      </c>
      <c r="M1615" s="7"/>
      <c r="N1615" s="7">
        <v>0</v>
      </c>
      <c r="O1615" s="7">
        <v>0</v>
      </c>
      <c r="P1615" s="7">
        <v>0</v>
      </c>
      <c r="Q1615" s="7"/>
      <c r="R1615" s="7">
        <v>0</v>
      </c>
      <c r="S1615" s="7">
        <v>0</v>
      </c>
      <c r="T1615" s="7">
        <v>0</v>
      </c>
      <c r="U1615" s="7"/>
      <c r="V1615" s="7">
        <v>0</v>
      </c>
      <c r="W1615" s="7">
        <v>0</v>
      </c>
      <c r="X1615" s="7">
        <v>0</v>
      </c>
      <c r="Y1615" s="7"/>
      <c r="Z1615" s="7">
        <v>0</v>
      </c>
      <c r="AA1615" s="7">
        <v>0</v>
      </c>
      <c r="AB1615" s="7">
        <v>0</v>
      </c>
      <c r="AC1615" s="7"/>
      <c r="AD1615" s="7">
        <v>0</v>
      </c>
      <c r="AE1615" s="7">
        <v>0</v>
      </c>
      <c r="AF1615" s="7">
        <v>0</v>
      </c>
      <c r="AG1615" s="29">
        <v>0</v>
      </c>
      <c r="AH1615" s="7">
        <v>0</v>
      </c>
      <c r="AI1615" s="7">
        <v>0</v>
      </c>
      <c r="AJ1615" s="7">
        <v>0</v>
      </c>
      <c r="AK1615" s="29">
        <v>0</v>
      </c>
      <c r="AL1615" s="7">
        <v>0</v>
      </c>
      <c r="AM1615" s="105">
        <v>0</v>
      </c>
      <c r="AN1615" s="7">
        <v>0</v>
      </c>
      <c r="AO1615" s="11">
        <v>0</v>
      </c>
      <c r="AP1615" s="105">
        <v>0</v>
      </c>
      <c r="AQ1615" s="11">
        <v>0</v>
      </c>
      <c r="AR1615" s="11">
        <v>0</v>
      </c>
      <c r="AS1615" s="11">
        <v>0</v>
      </c>
      <c r="AT1615" s="11">
        <v>0</v>
      </c>
      <c r="AU1615" s="11">
        <v>0</v>
      </c>
      <c r="AV1615" s="11">
        <v>0</v>
      </c>
      <c r="AW1615" s="11">
        <v>0</v>
      </c>
      <c r="AX1615" s="11">
        <v>0</v>
      </c>
      <c r="AZ1615" s="11">
        <v>0</v>
      </c>
      <c r="BA1615" s="11">
        <v>0</v>
      </c>
    </row>
    <row r="1616" spans="1:53" hidden="1" x14ac:dyDescent="0.25">
      <c r="A1616">
        <v>10</v>
      </c>
      <c r="B1616" t="str">
        <f t="shared" si="188"/>
        <v>FrCC-8822</v>
      </c>
      <c r="C1616" s="2" t="s">
        <v>320</v>
      </c>
      <c r="D1616" s="2" t="str">
        <f t="shared" si="185"/>
        <v>8</v>
      </c>
      <c r="E1616" s="2" t="str">
        <f t="shared" si="186"/>
        <v>88</v>
      </c>
      <c r="F1616" s="2" t="str">
        <f t="shared" si="187"/>
        <v>882</v>
      </c>
      <c r="G1616" s="1" t="s">
        <v>822</v>
      </c>
      <c r="H1616" s="7">
        <v>0</v>
      </c>
      <c r="I1616" s="7"/>
      <c r="J1616" s="7">
        <v>0</v>
      </c>
      <c r="K1616" s="7">
        <v>0</v>
      </c>
      <c r="L1616" s="7">
        <v>0</v>
      </c>
      <c r="M1616" s="7"/>
      <c r="N1616" s="7">
        <v>0</v>
      </c>
      <c r="O1616" s="7">
        <v>0</v>
      </c>
      <c r="P1616" s="7">
        <v>0</v>
      </c>
      <c r="Q1616" s="7"/>
      <c r="R1616" s="7">
        <v>0</v>
      </c>
      <c r="S1616" s="7">
        <v>0</v>
      </c>
      <c r="T1616" s="7">
        <v>0</v>
      </c>
      <c r="U1616" s="7"/>
      <c r="V1616" s="7">
        <v>0</v>
      </c>
      <c r="W1616" s="7">
        <v>0</v>
      </c>
      <c r="X1616" s="7">
        <v>0</v>
      </c>
      <c r="Y1616" s="7"/>
      <c r="Z1616" s="7">
        <v>0</v>
      </c>
      <c r="AA1616" s="7">
        <v>0</v>
      </c>
      <c r="AB1616" s="7">
        <v>0</v>
      </c>
      <c r="AC1616" s="7"/>
      <c r="AD1616" s="7">
        <v>0</v>
      </c>
      <c r="AE1616" s="7">
        <v>0</v>
      </c>
      <c r="AF1616" s="7">
        <v>0</v>
      </c>
      <c r="AG1616" s="29">
        <v>0</v>
      </c>
      <c r="AH1616" s="7">
        <v>0</v>
      </c>
      <c r="AI1616" s="7">
        <v>0</v>
      </c>
      <c r="AJ1616" s="7">
        <v>0</v>
      </c>
      <c r="AK1616" s="29">
        <v>0</v>
      </c>
      <c r="AL1616" s="7">
        <v>0</v>
      </c>
      <c r="AM1616" s="105">
        <v>0</v>
      </c>
      <c r="AN1616" s="7">
        <v>0</v>
      </c>
      <c r="AO1616" s="11">
        <v>0</v>
      </c>
      <c r="AP1616" s="105">
        <v>0</v>
      </c>
      <c r="AQ1616" s="11">
        <v>0</v>
      </c>
      <c r="AR1616" s="11">
        <v>0</v>
      </c>
      <c r="AS1616" s="11">
        <v>0</v>
      </c>
      <c r="AT1616" s="11">
        <v>0</v>
      </c>
      <c r="AU1616" s="11">
        <v>0</v>
      </c>
      <c r="AV1616" s="11">
        <v>0</v>
      </c>
      <c r="AW1616" s="11">
        <v>0</v>
      </c>
      <c r="AX1616" s="11">
        <v>0</v>
      </c>
      <c r="AZ1616" s="11">
        <v>0</v>
      </c>
      <c r="BA1616" s="11">
        <v>0</v>
      </c>
    </row>
    <row r="1617" spans="1:53" hidden="1" x14ac:dyDescent="0.25">
      <c r="A1617">
        <v>10</v>
      </c>
      <c r="B1617" t="str">
        <f t="shared" si="188"/>
        <v>FrCC-8823</v>
      </c>
      <c r="C1617" s="2" t="s">
        <v>320</v>
      </c>
      <c r="D1617" s="2" t="str">
        <f t="shared" si="185"/>
        <v>8</v>
      </c>
      <c r="E1617" s="2" t="str">
        <f t="shared" si="186"/>
        <v>88</v>
      </c>
      <c r="F1617" s="2" t="str">
        <f t="shared" si="187"/>
        <v>882</v>
      </c>
      <c r="G1617" s="1" t="s">
        <v>823</v>
      </c>
      <c r="H1617" s="7">
        <v>0</v>
      </c>
      <c r="I1617" s="7"/>
      <c r="J1617" s="7">
        <v>0</v>
      </c>
      <c r="K1617" s="7">
        <v>0</v>
      </c>
      <c r="L1617" s="7">
        <v>0</v>
      </c>
      <c r="M1617" s="7"/>
      <c r="N1617" s="7">
        <v>0</v>
      </c>
      <c r="O1617" s="7">
        <v>0</v>
      </c>
      <c r="P1617" s="7">
        <v>0</v>
      </c>
      <c r="Q1617" s="7"/>
      <c r="R1617" s="7">
        <v>0</v>
      </c>
      <c r="S1617" s="7">
        <v>0</v>
      </c>
      <c r="T1617" s="7">
        <v>0</v>
      </c>
      <c r="U1617" s="7"/>
      <c r="V1617" s="7">
        <v>0</v>
      </c>
      <c r="W1617" s="7">
        <v>0</v>
      </c>
      <c r="X1617" s="7">
        <v>0</v>
      </c>
      <c r="Y1617" s="7"/>
      <c r="Z1617" s="7">
        <v>0</v>
      </c>
      <c r="AA1617" s="7">
        <v>0</v>
      </c>
      <c r="AB1617" s="7">
        <v>0</v>
      </c>
      <c r="AC1617" s="7"/>
      <c r="AD1617" s="7">
        <v>0</v>
      </c>
      <c r="AE1617" s="7">
        <v>0</v>
      </c>
      <c r="AF1617" s="7">
        <v>0</v>
      </c>
      <c r="AG1617" s="29">
        <v>0</v>
      </c>
      <c r="AH1617" s="7">
        <v>0</v>
      </c>
      <c r="AI1617" s="7">
        <v>0</v>
      </c>
      <c r="AJ1617" s="7">
        <v>0</v>
      </c>
      <c r="AK1617" s="29">
        <v>0</v>
      </c>
      <c r="AL1617" s="7">
        <v>0</v>
      </c>
      <c r="AM1617" s="105">
        <v>0</v>
      </c>
      <c r="AN1617" s="7">
        <v>0</v>
      </c>
      <c r="AO1617" s="11">
        <v>0</v>
      </c>
      <c r="AP1617" s="105">
        <v>0</v>
      </c>
      <c r="AQ1617" s="11">
        <v>0</v>
      </c>
      <c r="AR1617" s="11">
        <v>0</v>
      </c>
      <c r="AS1617" s="11">
        <v>0</v>
      </c>
      <c r="AT1617" s="11">
        <v>0</v>
      </c>
      <c r="AU1617" s="11">
        <v>0</v>
      </c>
      <c r="AV1617" s="11">
        <v>0</v>
      </c>
      <c r="AW1617" s="11">
        <v>0</v>
      </c>
      <c r="AX1617" s="11">
        <v>0</v>
      </c>
      <c r="AZ1617" s="11">
        <v>0</v>
      </c>
      <c r="BA1617" s="11">
        <v>0</v>
      </c>
    </row>
    <row r="1618" spans="1:53" hidden="1" x14ac:dyDescent="0.25">
      <c r="A1618">
        <v>10</v>
      </c>
      <c r="B1618" t="str">
        <f t="shared" si="188"/>
        <v>FrCC-8824</v>
      </c>
      <c r="C1618" s="2" t="s">
        <v>320</v>
      </c>
      <c r="D1618" s="2" t="str">
        <f t="shared" si="185"/>
        <v>8</v>
      </c>
      <c r="E1618" s="2" t="str">
        <f t="shared" si="186"/>
        <v>88</v>
      </c>
      <c r="F1618" s="2" t="str">
        <f t="shared" si="187"/>
        <v>882</v>
      </c>
      <c r="G1618" s="1" t="s">
        <v>824</v>
      </c>
      <c r="H1618" s="7">
        <v>0</v>
      </c>
      <c r="I1618" s="7"/>
      <c r="J1618" s="7">
        <v>0</v>
      </c>
      <c r="K1618" s="7">
        <v>0</v>
      </c>
      <c r="L1618" s="7">
        <v>0</v>
      </c>
      <c r="M1618" s="7"/>
      <c r="N1618" s="7">
        <v>0</v>
      </c>
      <c r="O1618" s="7">
        <v>0</v>
      </c>
      <c r="P1618" s="7">
        <v>0</v>
      </c>
      <c r="Q1618" s="7"/>
      <c r="R1618" s="7">
        <v>0</v>
      </c>
      <c r="S1618" s="7">
        <v>0</v>
      </c>
      <c r="T1618" s="7">
        <v>0</v>
      </c>
      <c r="U1618" s="7"/>
      <c r="V1618" s="7">
        <v>0</v>
      </c>
      <c r="W1618" s="7">
        <v>0</v>
      </c>
      <c r="X1618" s="7">
        <v>0</v>
      </c>
      <c r="Y1618" s="7"/>
      <c r="Z1618" s="7">
        <v>0</v>
      </c>
      <c r="AA1618" s="7">
        <v>0</v>
      </c>
      <c r="AB1618" s="7">
        <v>0</v>
      </c>
      <c r="AC1618" s="7"/>
      <c r="AD1618" s="7">
        <v>0</v>
      </c>
      <c r="AE1618" s="7">
        <v>0</v>
      </c>
      <c r="AF1618" s="7">
        <v>0</v>
      </c>
      <c r="AG1618" s="29">
        <v>0</v>
      </c>
      <c r="AH1618" s="7">
        <v>0</v>
      </c>
      <c r="AI1618" s="7">
        <v>0</v>
      </c>
      <c r="AJ1618" s="7">
        <v>0</v>
      </c>
      <c r="AK1618" s="29">
        <v>0</v>
      </c>
      <c r="AL1618" s="7">
        <v>0</v>
      </c>
      <c r="AM1618" s="105">
        <v>0</v>
      </c>
      <c r="AN1618" s="7">
        <v>0</v>
      </c>
      <c r="AO1618" s="11">
        <v>0</v>
      </c>
      <c r="AP1618" s="105">
        <v>0</v>
      </c>
      <c r="AQ1618" s="11">
        <v>0</v>
      </c>
      <c r="AR1618" s="11">
        <v>0</v>
      </c>
      <c r="AS1618" s="11">
        <v>0</v>
      </c>
      <c r="AT1618" s="11">
        <v>0</v>
      </c>
      <c r="AU1618" s="11">
        <v>0</v>
      </c>
      <c r="AV1618" s="11">
        <v>0</v>
      </c>
      <c r="AW1618" s="11">
        <v>0</v>
      </c>
      <c r="AX1618" s="11">
        <v>0</v>
      </c>
      <c r="AZ1618" s="11">
        <v>0</v>
      </c>
      <c r="BA1618" s="11">
        <v>0</v>
      </c>
    </row>
    <row r="1619" spans="1:53" hidden="1" x14ac:dyDescent="0.25">
      <c r="A1619">
        <v>10</v>
      </c>
      <c r="B1619" t="str">
        <f t="shared" si="188"/>
        <v>FrCC-8830</v>
      </c>
      <c r="C1619" s="2" t="s">
        <v>320</v>
      </c>
      <c r="D1619" s="2" t="str">
        <f t="shared" si="185"/>
        <v>8</v>
      </c>
      <c r="E1619" s="2" t="str">
        <f t="shared" si="186"/>
        <v>88</v>
      </c>
      <c r="F1619" s="2" t="str">
        <f t="shared" si="187"/>
        <v>883</v>
      </c>
      <c r="G1619" s="1" t="s">
        <v>3549</v>
      </c>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29"/>
      <c r="AH1619" s="7"/>
      <c r="AI1619" s="7"/>
      <c r="AJ1619" s="7"/>
      <c r="AK1619" s="29"/>
      <c r="AL1619" s="7"/>
      <c r="AM1619" s="105"/>
      <c r="AN1619" s="7"/>
      <c r="AO1619" s="11"/>
      <c r="AP1619" s="105"/>
      <c r="AQ1619" s="11"/>
      <c r="AR1619" s="11"/>
      <c r="AS1619" s="11"/>
      <c r="AT1619" s="11"/>
      <c r="AU1619" s="11">
        <v>0</v>
      </c>
      <c r="AV1619" s="11">
        <v>0</v>
      </c>
      <c r="AW1619" s="11">
        <v>0</v>
      </c>
      <c r="AX1619" s="11">
        <v>0</v>
      </c>
      <c r="AZ1619" s="11">
        <v>0</v>
      </c>
      <c r="BA1619" s="11">
        <v>0</v>
      </c>
    </row>
    <row r="1620" spans="1:53" hidden="1" x14ac:dyDescent="0.25">
      <c r="A1620">
        <v>10</v>
      </c>
      <c r="B1620" t="str">
        <f t="shared" si="188"/>
        <v>FrCC-8911</v>
      </c>
      <c r="C1620" s="2" t="s">
        <v>320</v>
      </c>
      <c r="D1620" s="2" t="str">
        <f t="shared" si="185"/>
        <v>8</v>
      </c>
      <c r="E1620" s="2" t="str">
        <f t="shared" si="186"/>
        <v>89</v>
      </c>
      <c r="F1620" s="2" t="str">
        <f t="shared" si="187"/>
        <v>891</v>
      </c>
      <c r="G1620" s="1" t="s">
        <v>826</v>
      </c>
      <c r="H1620" s="7">
        <v>0</v>
      </c>
      <c r="I1620" s="7"/>
      <c r="J1620" s="7">
        <v>0</v>
      </c>
      <c r="K1620" s="7">
        <v>0</v>
      </c>
      <c r="L1620" s="7">
        <v>0</v>
      </c>
      <c r="M1620" s="7"/>
      <c r="N1620" s="7">
        <v>0</v>
      </c>
      <c r="O1620" s="7">
        <v>0</v>
      </c>
      <c r="P1620" s="7">
        <v>0</v>
      </c>
      <c r="Q1620" s="7"/>
      <c r="R1620" s="7">
        <v>0</v>
      </c>
      <c r="S1620" s="7">
        <v>0</v>
      </c>
      <c r="T1620" s="7">
        <v>0</v>
      </c>
      <c r="U1620" s="7"/>
      <c r="V1620" s="7">
        <v>0</v>
      </c>
      <c r="W1620" s="7">
        <v>0</v>
      </c>
      <c r="X1620" s="7">
        <v>0</v>
      </c>
      <c r="Y1620" s="7"/>
      <c r="Z1620" s="7">
        <v>0</v>
      </c>
      <c r="AA1620" s="7">
        <v>0</v>
      </c>
      <c r="AB1620" s="7">
        <v>0</v>
      </c>
      <c r="AC1620" s="7"/>
      <c r="AD1620" s="7">
        <v>0</v>
      </c>
      <c r="AE1620" s="7">
        <v>0</v>
      </c>
      <c r="AF1620" s="7">
        <v>0</v>
      </c>
      <c r="AG1620" s="29">
        <v>0</v>
      </c>
      <c r="AH1620" s="7">
        <v>0</v>
      </c>
      <c r="AI1620" s="7">
        <v>0</v>
      </c>
      <c r="AJ1620" s="7">
        <v>0</v>
      </c>
      <c r="AK1620" s="29">
        <v>0</v>
      </c>
      <c r="AL1620" s="7">
        <v>0</v>
      </c>
      <c r="AM1620" s="105">
        <v>0</v>
      </c>
      <c r="AN1620" s="7">
        <v>0</v>
      </c>
      <c r="AO1620" s="11">
        <v>0</v>
      </c>
      <c r="AP1620" s="105">
        <v>0</v>
      </c>
      <c r="AQ1620" s="11">
        <v>0</v>
      </c>
      <c r="AR1620" s="11">
        <v>0</v>
      </c>
      <c r="AS1620" s="11">
        <v>0</v>
      </c>
      <c r="AT1620" s="11">
        <v>0</v>
      </c>
      <c r="AU1620" s="11">
        <v>0</v>
      </c>
      <c r="AV1620" s="11">
        <v>0</v>
      </c>
      <c r="AW1620" s="11">
        <v>0</v>
      </c>
      <c r="AX1620" s="11">
        <v>0</v>
      </c>
      <c r="AZ1620" s="11">
        <v>0</v>
      </c>
      <c r="BA1620" s="11">
        <v>0</v>
      </c>
    </row>
    <row r="1621" spans="1:53" hidden="1" x14ac:dyDescent="0.25">
      <c r="A1621">
        <v>10</v>
      </c>
      <c r="B1621" t="str">
        <f t="shared" si="188"/>
        <v>FrCC-8912</v>
      </c>
      <c r="C1621" s="2" t="s">
        <v>320</v>
      </c>
      <c r="D1621" s="2" t="str">
        <f t="shared" si="185"/>
        <v>8</v>
      </c>
      <c r="E1621" s="2" t="str">
        <f t="shared" si="186"/>
        <v>89</v>
      </c>
      <c r="F1621" s="2" t="str">
        <f t="shared" si="187"/>
        <v>891</v>
      </c>
      <c r="G1621" s="1" t="s">
        <v>827</v>
      </c>
      <c r="H1621" s="7">
        <v>0</v>
      </c>
      <c r="I1621" s="7"/>
      <c r="J1621" s="7">
        <v>0</v>
      </c>
      <c r="K1621" s="7">
        <v>0</v>
      </c>
      <c r="L1621" s="7">
        <v>0</v>
      </c>
      <c r="M1621" s="7"/>
      <c r="N1621" s="7">
        <v>0</v>
      </c>
      <c r="O1621" s="7">
        <v>0</v>
      </c>
      <c r="P1621" s="7">
        <v>0</v>
      </c>
      <c r="Q1621" s="7"/>
      <c r="R1621" s="7">
        <v>0</v>
      </c>
      <c r="S1621" s="7">
        <v>0</v>
      </c>
      <c r="T1621" s="7">
        <v>0</v>
      </c>
      <c r="U1621" s="7"/>
      <c r="V1621" s="7">
        <v>0</v>
      </c>
      <c r="W1621" s="7">
        <v>0</v>
      </c>
      <c r="X1621" s="7">
        <v>0</v>
      </c>
      <c r="Y1621" s="7"/>
      <c r="Z1621" s="7">
        <v>0</v>
      </c>
      <c r="AA1621" s="7">
        <v>0</v>
      </c>
      <c r="AB1621" s="7">
        <v>0</v>
      </c>
      <c r="AC1621" s="7"/>
      <c r="AD1621" s="7">
        <v>0</v>
      </c>
      <c r="AE1621" s="7">
        <v>0</v>
      </c>
      <c r="AF1621" s="7">
        <v>0</v>
      </c>
      <c r="AG1621" s="29">
        <v>0</v>
      </c>
      <c r="AH1621" s="7">
        <v>0</v>
      </c>
      <c r="AI1621" s="7">
        <v>0</v>
      </c>
      <c r="AJ1621" s="7">
        <v>0</v>
      </c>
      <c r="AK1621" s="29">
        <v>0</v>
      </c>
      <c r="AL1621" s="7">
        <v>0</v>
      </c>
      <c r="AM1621" s="105">
        <v>0</v>
      </c>
      <c r="AN1621" s="7">
        <v>0</v>
      </c>
      <c r="AO1621" s="11">
        <v>0</v>
      </c>
      <c r="AP1621" s="105">
        <v>0</v>
      </c>
      <c r="AQ1621" s="11">
        <v>0</v>
      </c>
      <c r="AR1621" s="11">
        <v>0</v>
      </c>
      <c r="AS1621" s="11">
        <v>0</v>
      </c>
      <c r="AT1621" s="11">
        <v>0</v>
      </c>
      <c r="AU1621" s="11">
        <v>0</v>
      </c>
      <c r="AV1621" s="11">
        <v>0</v>
      </c>
      <c r="AW1621" s="11">
        <v>0</v>
      </c>
      <c r="AX1621" s="11">
        <v>0</v>
      </c>
      <c r="AZ1621" s="11">
        <v>0</v>
      </c>
      <c r="BA1621" s="11">
        <v>0</v>
      </c>
    </row>
    <row r="1622" spans="1:53" hidden="1" x14ac:dyDescent="0.25">
      <c r="A1622">
        <v>10</v>
      </c>
      <c r="B1622" t="str">
        <f t="shared" si="188"/>
        <v>FrCC-8913</v>
      </c>
      <c r="C1622" s="2" t="s">
        <v>320</v>
      </c>
      <c r="D1622" s="2" t="str">
        <f t="shared" si="185"/>
        <v>8</v>
      </c>
      <c r="E1622" s="2" t="str">
        <f t="shared" si="186"/>
        <v>89</v>
      </c>
      <c r="F1622" s="2" t="str">
        <f t="shared" si="187"/>
        <v>891</v>
      </c>
      <c r="G1622" s="1" t="s">
        <v>828</v>
      </c>
      <c r="H1622" s="7">
        <v>0</v>
      </c>
      <c r="I1622" s="7"/>
      <c r="J1622" s="7">
        <v>0</v>
      </c>
      <c r="K1622" s="7">
        <v>0</v>
      </c>
      <c r="L1622" s="7">
        <v>0</v>
      </c>
      <c r="M1622" s="7"/>
      <c r="N1622" s="7">
        <v>0</v>
      </c>
      <c r="O1622" s="7">
        <v>0</v>
      </c>
      <c r="P1622" s="7">
        <v>0</v>
      </c>
      <c r="Q1622" s="7"/>
      <c r="R1622" s="7">
        <v>0</v>
      </c>
      <c r="S1622" s="7">
        <v>0</v>
      </c>
      <c r="T1622" s="7">
        <v>0</v>
      </c>
      <c r="U1622" s="7"/>
      <c r="V1622" s="7">
        <v>0</v>
      </c>
      <c r="W1622" s="7">
        <v>0</v>
      </c>
      <c r="X1622" s="7">
        <v>0</v>
      </c>
      <c r="Y1622" s="7"/>
      <c r="Z1622" s="7">
        <v>0</v>
      </c>
      <c r="AA1622" s="7">
        <v>0</v>
      </c>
      <c r="AB1622" s="7">
        <v>0</v>
      </c>
      <c r="AC1622" s="7"/>
      <c r="AD1622" s="7">
        <v>0</v>
      </c>
      <c r="AE1622" s="7">
        <v>0</v>
      </c>
      <c r="AF1622" s="7">
        <v>0</v>
      </c>
      <c r="AG1622" s="29">
        <v>0</v>
      </c>
      <c r="AH1622" s="7">
        <v>0</v>
      </c>
      <c r="AI1622" s="7">
        <v>0</v>
      </c>
      <c r="AJ1622" s="7">
        <v>0</v>
      </c>
      <c r="AK1622" s="29">
        <v>0</v>
      </c>
      <c r="AL1622" s="7">
        <v>0</v>
      </c>
      <c r="AM1622" s="105">
        <v>0</v>
      </c>
      <c r="AN1622" s="7">
        <v>0</v>
      </c>
      <c r="AO1622" s="11">
        <v>0</v>
      </c>
      <c r="AP1622" s="105">
        <v>0</v>
      </c>
      <c r="AQ1622" s="11">
        <v>0</v>
      </c>
      <c r="AR1622" s="11">
        <v>0</v>
      </c>
      <c r="AS1622" s="11">
        <v>1</v>
      </c>
      <c r="AT1622" s="11">
        <v>0</v>
      </c>
      <c r="AU1622" s="11">
        <v>0</v>
      </c>
      <c r="AV1622" s="11">
        <v>0</v>
      </c>
      <c r="AW1622" s="11">
        <v>0</v>
      </c>
      <c r="AX1622" s="11">
        <v>0</v>
      </c>
      <c r="AZ1622" s="11">
        <v>0</v>
      </c>
      <c r="BA1622" s="11">
        <v>0</v>
      </c>
    </row>
    <row r="1623" spans="1:53" hidden="1" x14ac:dyDescent="0.25">
      <c r="A1623">
        <v>10</v>
      </c>
      <c r="B1623" t="str">
        <f t="shared" si="188"/>
        <v>FrCC-8914</v>
      </c>
      <c r="C1623" s="2" t="s">
        <v>320</v>
      </c>
      <c r="D1623" s="2" t="str">
        <f t="shared" si="185"/>
        <v>8</v>
      </c>
      <c r="E1623" s="2" t="str">
        <f t="shared" si="186"/>
        <v>89</v>
      </c>
      <c r="F1623" s="2" t="str">
        <f t="shared" si="187"/>
        <v>891</v>
      </c>
      <c r="G1623" s="1" t="s">
        <v>829</v>
      </c>
      <c r="H1623" s="7">
        <v>0</v>
      </c>
      <c r="I1623" s="7"/>
      <c r="J1623" s="7">
        <v>0</v>
      </c>
      <c r="K1623" s="7">
        <v>0</v>
      </c>
      <c r="L1623" s="7">
        <v>0</v>
      </c>
      <c r="M1623" s="7"/>
      <c r="N1623" s="7">
        <v>0</v>
      </c>
      <c r="O1623" s="7">
        <v>0</v>
      </c>
      <c r="P1623" s="7">
        <v>0</v>
      </c>
      <c r="Q1623" s="7"/>
      <c r="R1623" s="7">
        <v>0</v>
      </c>
      <c r="S1623" s="7">
        <v>0</v>
      </c>
      <c r="T1623" s="7">
        <v>0</v>
      </c>
      <c r="U1623" s="7"/>
      <c r="V1623" s="7">
        <v>0</v>
      </c>
      <c r="W1623" s="7">
        <v>0</v>
      </c>
      <c r="X1623" s="7">
        <v>0</v>
      </c>
      <c r="Y1623" s="7"/>
      <c r="Z1623" s="7">
        <v>0</v>
      </c>
      <c r="AA1623" s="7">
        <v>0</v>
      </c>
      <c r="AB1623" s="7">
        <v>0</v>
      </c>
      <c r="AC1623" s="7"/>
      <c r="AD1623" s="7">
        <v>0</v>
      </c>
      <c r="AE1623" s="7">
        <v>0</v>
      </c>
      <c r="AF1623" s="7">
        <v>0</v>
      </c>
      <c r="AG1623" s="29">
        <v>0</v>
      </c>
      <c r="AH1623" s="7">
        <v>0</v>
      </c>
      <c r="AI1623" s="7">
        <v>0</v>
      </c>
      <c r="AJ1623" s="7">
        <v>0</v>
      </c>
      <c r="AK1623" s="29">
        <v>0</v>
      </c>
      <c r="AL1623" s="7">
        <v>0</v>
      </c>
      <c r="AM1623" s="105">
        <v>0</v>
      </c>
      <c r="AN1623" s="7">
        <v>0</v>
      </c>
      <c r="AO1623" s="11">
        <v>0</v>
      </c>
      <c r="AP1623" s="105">
        <v>0</v>
      </c>
      <c r="AQ1623" s="11">
        <v>0</v>
      </c>
      <c r="AR1623" s="11">
        <v>0</v>
      </c>
      <c r="AS1623" s="11">
        <v>0</v>
      </c>
      <c r="AT1623" s="11">
        <v>0</v>
      </c>
      <c r="AU1623" s="11">
        <v>0</v>
      </c>
      <c r="AV1623" s="11">
        <v>0</v>
      </c>
      <c r="AW1623" s="11">
        <v>0</v>
      </c>
      <c r="AX1623" s="11">
        <v>0</v>
      </c>
      <c r="AZ1623" s="11">
        <v>0</v>
      </c>
      <c r="BA1623" s="11">
        <v>0</v>
      </c>
    </row>
    <row r="1624" spans="1:53" hidden="1" x14ac:dyDescent="0.25">
      <c r="A1624">
        <v>10</v>
      </c>
      <c r="B1624" t="str">
        <f t="shared" si="188"/>
        <v>FrCC-8915</v>
      </c>
      <c r="C1624" s="2" t="s">
        <v>320</v>
      </c>
      <c r="D1624" s="2" t="str">
        <f t="shared" si="185"/>
        <v>8</v>
      </c>
      <c r="E1624" s="2" t="str">
        <f t="shared" si="186"/>
        <v>89</v>
      </c>
      <c r="F1624" s="2" t="str">
        <f t="shared" si="187"/>
        <v>891</v>
      </c>
      <c r="G1624" s="1" t="s">
        <v>830</v>
      </c>
      <c r="H1624" s="7">
        <v>0</v>
      </c>
      <c r="I1624" s="7"/>
      <c r="J1624" s="7">
        <v>0</v>
      </c>
      <c r="K1624" s="7">
        <v>0</v>
      </c>
      <c r="L1624" s="7">
        <v>0</v>
      </c>
      <c r="M1624" s="7"/>
      <c r="N1624" s="7">
        <v>0</v>
      </c>
      <c r="O1624" s="7">
        <v>0</v>
      </c>
      <c r="P1624" s="7">
        <v>0</v>
      </c>
      <c r="Q1624" s="7"/>
      <c r="R1624" s="7">
        <v>0</v>
      </c>
      <c r="S1624" s="7">
        <v>0</v>
      </c>
      <c r="T1624" s="7">
        <v>0</v>
      </c>
      <c r="U1624" s="7"/>
      <c r="V1624" s="7">
        <v>0</v>
      </c>
      <c r="W1624" s="7">
        <v>0</v>
      </c>
      <c r="X1624" s="7">
        <v>0</v>
      </c>
      <c r="Y1624" s="7"/>
      <c r="Z1624" s="7">
        <v>0</v>
      </c>
      <c r="AA1624" s="7">
        <v>0</v>
      </c>
      <c r="AB1624" s="7">
        <v>0</v>
      </c>
      <c r="AC1624" s="7"/>
      <c r="AD1624" s="7">
        <v>0</v>
      </c>
      <c r="AE1624" s="7">
        <v>0</v>
      </c>
      <c r="AF1624" s="7">
        <v>0</v>
      </c>
      <c r="AG1624" s="29">
        <v>0</v>
      </c>
      <c r="AH1624" s="7">
        <v>0</v>
      </c>
      <c r="AI1624" s="7">
        <v>0</v>
      </c>
      <c r="AJ1624" s="7">
        <v>0</v>
      </c>
      <c r="AK1624" s="29">
        <v>0</v>
      </c>
      <c r="AL1624" s="7">
        <v>0</v>
      </c>
      <c r="AM1624" s="105">
        <v>0</v>
      </c>
      <c r="AN1624" s="7">
        <v>0</v>
      </c>
      <c r="AO1624" s="11">
        <v>0</v>
      </c>
      <c r="AP1624" s="105">
        <v>0</v>
      </c>
      <c r="AQ1624" s="11">
        <v>0</v>
      </c>
      <c r="AR1624" s="11">
        <v>0</v>
      </c>
      <c r="AS1624" s="11">
        <v>0</v>
      </c>
      <c r="AT1624" s="11">
        <v>0</v>
      </c>
      <c r="AU1624" s="11">
        <v>0</v>
      </c>
      <c r="AV1624" s="11">
        <v>0</v>
      </c>
      <c r="AW1624" s="11">
        <v>0</v>
      </c>
      <c r="AX1624" s="11">
        <v>0</v>
      </c>
      <c r="AZ1624" s="11">
        <v>0</v>
      </c>
      <c r="BA1624" s="11">
        <v>0</v>
      </c>
    </row>
    <row r="1625" spans="1:53" hidden="1" x14ac:dyDescent="0.25">
      <c r="A1625">
        <v>10</v>
      </c>
      <c r="B1625" t="str">
        <f t="shared" si="188"/>
        <v>FrCC-8916</v>
      </c>
      <c r="C1625" s="2" t="s">
        <v>320</v>
      </c>
      <c r="D1625" s="2" t="str">
        <f t="shared" si="185"/>
        <v>8</v>
      </c>
      <c r="E1625" s="2" t="str">
        <f t="shared" si="186"/>
        <v>89</v>
      </c>
      <c r="F1625" s="2" t="str">
        <f t="shared" si="187"/>
        <v>891</v>
      </c>
      <c r="G1625" s="1" t="s">
        <v>831</v>
      </c>
      <c r="H1625" s="7">
        <v>0</v>
      </c>
      <c r="I1625" s="7"/>
      <c r="J1625" s="7">
        <v>0</v>
      </c>
      <c r="K1625" s="7">
        <v>0</v>
      </c>
      <c r="L1625" s="7">
        <v>0</v>
      </c>
      <c r="M1625" s="7"/>
      <c r="N1625" s="7">
        <v>0</v>
      </c>
      <c r="O1625" s="7">
        <v>0</v>
      </c>
      <c r="P1625" s="7">
        <v>0</v>
      </c>
      <c r="Q1625" s="7"/>
      <c r="R1625" s="7">
        <v>0</v>
      </c>
      <c r="S1625" s="7">
        <v>0</v>
      </c>
      <c r="T1625" s="7">
        <v>0</v>
      </c>
      <c r="U1625" s="7"/>
      <c r="V1625" s="7">
        <v>0</v>
      </c>
      <c r="W1625" s="7">
        <v>0</v>
      </c>
      <c r="X1625" s="7">
        <v>0</v>
      </c>
      <c r="Y1625" s="7"/>
      <c r="Z1625" s="7">
        <v>0</v>
      </c>
      <c r="AA1625" s="7">
        <v>0</v>
      </c>
      <c r="AB1625" s="7">
        <v>0</v>
      </c>
      <c r="AC1625" s="7"/>
      <c r="AD1625" s="7">
        <v>0</v>
      </c>
      <c r="AE1625" s="7">
        <v>0</v>
      </c>
      <c r="AF1625" s="7">
        <v>0</v>
      </c>
      <c r="AG1625" s="29">
        <v>0</v>
      </c>
      <c r="AH1625" s="7">
        <v>0</v>
      </c>
      <c r="AI1625" s="7">
        <v>0</v>
      </c>
      <c r="AJ1625" s="7">
        <v>0</v>
      </c>
      <c r="AK1625" s="29">
        <v>0</v>
      </c>
      <c r="AL1625" s="7">
        <v>0</v>
      </c>
      <c r="AM1625" s="105">
        <v>0</v>
      </c>
      <c r="AN1625" s="7">
        <v>0</v>
      </c>
      <c r="AO1625" s="11">
        <v>0</v>
      </c>
      <c r="AP1625" s="105">
        <v>0</v>
      </c>
      <c r="AQ1625" s="11">
        <v>0</v>
      </c>
      <c r="AR1625" s="11">
        <v>0</v>
      </c>
      <c r="AS1625" s="11">
        <v>0</v>
      </c>
      <c r="AT1625" s="11">
        <v>0</v>
      </c>
      <c r="AU1625" s="11">
        <v>0</v>
      </c>
      <c r="AV1625" s="11">
        <v>0</v>
      </c>
      <c r="AW1625" s="11">
        <v>0</v>
      </c>
      <c r="AX1625" s="11">
        <v>0</v>
      </c>
      <c r="AZ1625" s="11">
        <v>0</v>
      </c>
      <c r="BA1625" s="11">
        <v>0</v>
      </c>
    </row>
    <row r="1626" spans="1:53" hidden="1" x14ac:dyDescent="0.25">
      <c r="A1626">
        <v>10</v>
      </c>
      <c r="B1626" t="str">
        <f t="shared" si="188"/>
        <v>FrCC-8917</v>
      </c>
      <c r="C1626" s="2" t="s">
        <v>320</v>
      </c>
      <c r="D1626" s="2" t="str">
        <f t="shared" ref="D1626:D1657" si="189">LEFT($G1626,1)</f>
        <v>8</v>
      </c>
      <c r="E1626" s="2" t="str">
        <f t="shared" ref="E1626:E1657" si="190">LEFT($G1626,2)</f>
        <v>89</v>
      </c>
      <c r="F1626" s="2" t="str">
        <f t="shared" ref="F1626:F1657" si="191">LEFT($G1626,3)</f>
        <v>891</v>
      </c>
      <c r="G1626" s="1" t="s">
        <v>832</v>
      </c>
      <c r="H1626" s="7">
        <v>0</v>
      </c>
      <c r="I1626" s="7"/>
      <c r="J1626" s="7">
        <v>0</v>
      </c>
      <c r="K1626" s="7">
        <v>0</v>
      </c>
      <c r="L1626" s="7">
        <v>0</v>
      </c>
      <c r="M1626" s="7"/>
      <c r="N1626" s="7">
        <v>0</v>
      </c>
      <c r="O1626" s="7">
        <v>0</v>
      </c>
      <c r="P1626" s="7">
        <v>0</v>
      </c>
      <c r="Q1626" s="7"/>
      <c r="R1626" s="7">
        <v>0</v>
      </c>
      <c r="S1626" s="7">
        <v>0</v>
      </c>
      <c r="T1626" s="7">
        <v>0</v>
      </c>
      <c r="U1626" s="7"/>
      <c r="V1626" s="7">
        <v>0</v>
      </c>
      <c r="W1626" s="7">
        <v>0</v>
      </c>
      <c r="X1626" s="7">
        <v>0</v>
      </c>
      <c r="Y1626" s="7"/>
      <c r="Z1626" s="7">
        <v>0</v>
      </c>
      <c r="AA1626" s="7">
        <v>0</v>
      </c>
      <c r="AB1626" s="7">
        <v>0</v>
      </c>
      <c r="AC1626" s="7"/>
      <c r="AD1626" s="7">
        <v>0</v>
      </c>
      <c r="AE1626" s="7">
        <v>0</v>
      </c>
      <c r="AF1626" s="7">
        <v>0</v>
      </c>
      <c r="AG1626" s="29">
        <v>0</v>
      </c>
      <c r="AH1626" s="7">
        <v>0</v>
      </c>
      <c r="AI1626" s="7">
        <v>0</v>
      </c>
      <c r="AJ1626" s="7">
        <v>0</v>
      </c>
      <c r="AK1626" s="29">
        <v>0</v>
      </c>
      <c r="AL1626" s="7">
        <v>0</v>
      </c>
      <c r="AM1626" s="105">
        <v>0</v>
      </c>
      <c r="AN1626" s="7">
        <v>0</v>
      </c>
      <c r="AO1626" s="11">
        <v>0</v>
      </c>
      <c r="AP1626" s="105">
        <v>0</v>
      </c>
      <c r="AQ1626" s="11">
        <v>0</v>
      </c>
      <c r="AR1626" s="11">
        <v>0</v>
      </c>
      <c r="AS1626" s="11">
        <v>0</v>
      </c>
      <c r="AT1626" s="11">
        <v>0</v>
      </c>
      <c r="AU1626" s="11">
        <v>0</v>
      </c>
      <c r="AV1626" s="11">
        <v>0</v>
      </c>
      <c r="AW1626" s="11">
        <v>0</v>
      </c>
      <c r="AX1626" s="11">
        <v>0</v>
      </c>
      <c r="AZ1626" s="11">
        <v>0</v>
      </c>
      <c r="BA1626" s="11">
        <v>0</v>
      </c>
    </row>
    <row r="1627" spans="1:53" hidden="1" x14ac:dyDescent="0.25">
      <c r="A1627">
        <v>10</v>
      </c>
      <c r="B1627" t="str">
        <f t="shared" si="188"/>
        <v>FrCC-8920</v>
      </c>
      <c r="C1627" s="2" t="s">
        <v>320</v>
      </c>
      <c r="D1627" s="2" t="str">
        <f t="shared" si="189"/>
        <v>8</v>
      </c>
      <c r="E1627" s="2" t="str">
        <f t="shared" si="190"/>
        <v>89</v>
      </c>
      <c r="F1627" s="2" t="str">
        <f t="shared" si="191"/>
        <v>892</v>
      </c>
      <c r="G1627" s="1" t="s">
        <v>833</v>
      </c>
      <c r="H1627" s="7">
        <v>0</v>
      </c>
      <c r="I1627" s="7"/>
      <c r="J1627" s="7">
        <v>0</v>
      </c>
      <c r="K1627" s="7">
        <v>0</v>
      </c>
      <c r="L1627" s="7">
        <v>0</v>
      </c>
      <c r="M1627" s="7"/>
      <c r="N1627" s="7">
        <v>0</v>
      </c>
      <c r="O1627" s="7">
        <v>0</v>
      </c>
      <c r="P1627" s="7">
        <v>0</v>
      </c>
      <c r="Q1627" s="7"/>
      <c r="R1627" s="7">
        <v>0</v>
      </c>
      <c r="S1627" s="7">
        <v>0</v>
      </c>
      <c r="T1627" s="7">
        <v>0</v>
      </c>
      <c r="U1627" s="7"/>
      <c r="V1627" s="7">
        <v>0</v>
      </c>
      <c r="W1627" s="7">
        <v>0</v>
      </c>
      <c r="X1627" s="7">
        <v>0</v>
      </c>
      <c r="Y1627" s="7"/>
      <c r="Z1627" s="7">
        <v>0</v>
      </c>
      <c r="AA1627" s="7">
        <v>0</v>
      </c>
      <c r="AB1627" s="7">
        <v>0</v>
      </c>
      <c r="AC1627" s="7"/>
      <c r="AD1627" s="7">
        <v>0</v>
      </c>
      <c r="AE1627" s="7">
        <v>0</v>
      </c>
      <c r="AF1627" s="7">
        <v>0</v>
      </c>
      <c r="AG1627" s="29">
        <v>0</v>
      </c>
      <c r="AH1627" s="7">
        <v>0</v>
      </c>
      <c r="AI1627" s="7">
        <v>0</v>
      </c>
      <c r="AJ1627" s="7">
        <v>0</v>
      </c>
      <c r="AK1627" s="29">
        <v>0</v>
      </c>
      <c r="AL1627" s="7">
        <v>0</v>
      </c>
      <c r="AM1627" s="105">
        <v>0</v>
      </c>
      <c r="AN1627" s="7">
        <v>0</v>
      </c>
      <c r="AO1627" s="11">
        <v>0</v>
      </c>
      <c r="AP1627" s="105">
        <v>0</v>
      </c>
      <c r="AQ1627" s="11">
        <v>0</v>
      </c>
      <c r="AR1627" s="11">
        <v>0</v>
      </c>
      <c r="AS1627" s="11">
        <v>0</v>
      </c>
      <c r="AT1627" s="11">
        <v>0</v>
      </c>
      <c r="AU1627" s="11">
        <v>0</v>
      </c>
      <c r="AV1627" s="11">
        <v>0</v>
      </c>
      <c r="AW1627" s="11">
        <v>0</v>
      </c>
      <c r="AX1627" s="11">
        <v>0</v>
      </c>
      <c r="AZ1627" s="11">
        <v>0</v>
      </c>
      <c r="BA1627" s="11">
        <v>0</v>
      </c>
    </row>
    <row r="1628" spans="1:53" hidden="1" x14ac:dyDescent="0.25">
      <c r="A1628">
        <v>10</v>
      </c>
      <c r="B1628" t="str">
        <f t="shared" si="188"/>
        <v>FrCC-8931</v>
      </c>
      <c r="C1628" s="2" t="s">
        <v>320</v>
      </c>
      <c r="D1628" s="2" t="str">
        <f t="shared" si="189"/>
        <v>8</v>
      </c>
      <c r="E1628" s="2" t="str">
        <f t="shared" si="190"/>
        <v>89</v>
      </c>
      <c r="F1628" s="2" t="str">
        <f t="shared" si="191"/>
        <v>893</v>
      </c>
      <c r="G1628" s="1" t="s">
        <v>834</v>
      </c>
      <c r="H1628" s="7">
        <v>0</v>
      </c>
      <c r="I1628" s="7"/>
      <c r="J1628" s="7">
        <v>0</v>
      </c>
      <c r="K1628" s="7">
        <v>0</v>
      </c>
      <c r="L1628" s="7">
        <v>0</v>
      </c>
      <c r="M1628" s="7"/>
      <c r="N1628" s="7">
        <v>0</v>
      </c>
      <c r="O1628" s="7">
        <v>0</v>
      </c>
      <c r="P1628" s="7">
        <v>0</v>
      </c>
      <c r="Q1628" s="7"/>
      <c r="R1628" s="7">
        <v>0</v>
      </c>
      <c r="S1628" s="7">
        <v>0</v>
      </c>
      <c r="T1628" s="7">
        <v>0</v>
      </c>
      <c r="U1628" s="7"/>
      <c r="V1628" s="7">
        <v>0</v>
      </c>
      <c r="W1628" s="7">
        <v>0</v>
      </c>
      <c r="X1628" s="7">
        <v>0</v>
      </c>
      <c r="Y1628" s="7"/>
      <c r="Z1628" s="7">
        <v>0</v>
      </c>
      <c r="AA1628" s="7">
        <v>0</v>
      </c>
      <c r="AB1628" s="7">
        <v>0</v>
      </c>
      <c r="AC1628" s="7"/>
      <c r="AD1628" s="7">
        <v>0</v>
      </c>
      <c r="AE1628" s="7">
        <v>0</v>
      </c>
      <c r="AF1628" s="7">
        <v>0</v>
      </c>
      <c r="AG1628" s="29">
        <v>0</v>
      </c>
      <c r="AH1628" s="7">
        <v>0</v>
      </c>
      <c r="AI1628" s="7">
        <v>0</v>
      </c>
      <c r="AJ1628" s="7">
        <v>0</v>
      </c>
      <c r="AK1628" s="29">
        <v>0</v>
      </c>
      <c r="AL1628" s="7">
        <v>0</v>
      </c>
      <c r="AM1628" s="105">
        <v>0</v>
      </c>
      <c r="AN1628" s="7">
        <v>0</v>
      </c>
      <c r="AO1628" s="11">
        <v>0</v>
      </c>
      <c r="AP1628" s="105">
        <v>0</v>
      </c>
      <c r="AQ1628" s="11">
        <v>0</v>
      </c>
      <c r="AR1628" s="11">
        <v>0</v>
      </c>
      <c r="AS1628" s="11">
        <v>0</v>
      </c>
      <c r="AT1628" s="11">
        <v>0</v>
      </c>
      <c r="AU1628" s="11">
        <v>0</v>
      </c>
      <c r="AV1628" s="11">
        <v>0</v>
      </c>
      <c r="AW1628" s="11">
        <v>0</v>
      </c>
      <c r="AX1628" s="11">
        <v>0</v>
      </c>
      <c r="AZ1628" s="11">
        <v>0</v>
      </c>
      <c r="BA1628" s="11">
        <v>0</v>
      </c>
    </row>
    <row r="1629" spans="1:53" hidden="1" x14ac:dyDescent="0.25">
      <c r="A1629">
        <v>10</v>
      </c>
      <c r="B1629" t="str">
        <f t="shared" si="188"/>
        <v>FrCC-8932</v>
      </c>
      <c r="C1629" s="2" t="s">
        <v>320</v>
      </c>
      <c r="D1629" s="2" t="str">
        <f t="shared" si="189"/>
        <v>8</v>
      </c>
      <c r="E1629" s="2" t="str">
        <f t="shared" si="190"/>
        <v>89</v>
      </c>
      <c r="F1629" s="2" t="str">
        <f t="shared" si="191"/>
        <v>893</v>
      </c>
      <c r="G1629" s="1" t="s">
        <v>835</v>
      </c>
      <c r="H1629" s="7">
        <v>0</v>
      </c>
      <c r="I1629" s="7"/>
      <c r="J1629" s="7">
        <v>0</v>
      </c>
      <c r="K1629" s="7">
        <v>0</v>
      </c>
      <c r="L1629" s="7">
        <v>0</v>
      </c>
      <c r="M1629" s="7"/>
      <c r="N1629" s="7">
        <v>0</v>
      </c>
      <c r="O1629" s="7">
        <v>0</v>
      </c>
      <c r="P1629" s="7">
        <v>0</v>
      </c>
      <c r="Q1629" s="7"/>
      <c r="R1629" s="7">
        <v>0</v>
      </c>
      <c r="S1629" s="7">
        <v>0</v>
      </c>
      <c r="T1629" s="7">
        <v>0</v>
      </c>
      <c r="U1629" s="7"/>
      <c r="V1629" s="7">
        <v>0</v>
      </c>
      <c r="W1629" s="7">
        <v>0</v>
      </c>
      <c r="X1629" s="7">
        <v>0</v>
      </c>
      <c r="Y1629" s="7"/>
      <c r="Z1629" s="7">
        <v>0</v>
      </c>
      <c r="AA1629" s="7">
        <v>0</v>
      </c>
      <c r="AB1629" s="7">
        <v>0</v>
      </c>
      <c r="AC1629" s="7"/>
      <c r="AD1629" s="7">
        <v>0</v>
      </c>
      <c r="AE1629" s="7">
        <v>0</v>
      </c>
      <c r="AF1629" s="7">
        <v>0</v>
      </c>
      <c r="AG1629" s="29">
        <v>0</v>
      </c>
      <c r="AH1629" s="7">
        <v>0</v>
      </c>
      <c r="AI1629" s="7">
        <v>0</v>
      </c>
      <c r="AJ1629" s="7">
        <v>0</v>
      </c>
      <c r="AK1629" s="29">
        <v>0</v>
      </c>
      <c r="AL1629" s="7">
        <v>0</v>
      </c>
      <c r="AM1629" s="105">
        <v>0</v>
      </c>
      <c r="AN1629" s="7">
        <v>0</v>
      </c>
      <c r="AO1629" s="11">
        <v>0</v>
      </c>
      <c r="AP1629" s="105">
        <v>0</v>
      </c>
      <c r="AQ1629" s="11">
        <v>0</v>
      </c>
      <c r="AR1629" s="11">
        <v>0</v>
      </c>
      <c r="AS1629" s="11">
        <v>0</v>
      </c>
      <c r="AT1629" s="11">
        <v>0</v>
      </c>
      <c r="AU1629" s="11">
        <v>0</v>
      </c>
      <c r="AV1629" s="11">
        <v>0</v>
      </c>
      <c r="AW1629" s="11">
        <v>0</v>
      </c>
      <c r="AX1629" s="11">
        <v>0</v>
      </c>
      <c r="AZ1629" s="11">
        <v>0</v>
      </c>
      <c r="BA1629" s="11">
        <v>0</v>
      </c>
    </row>
    <row r="1630" spans="1:53" hidden="1" x14ac:dyDescent="0.25">
      <c r="A1630">
        <v>10</v>
      </c>
      <c r="B1630" t="str">
        <f t="shared" si="188"/>
        <v>FrCC-8933</v>
      </c>
      <c r="C1630" s="2" t="s">
        <v>320</v>
      </c>
      <c r="D1630" s="2" t="str">
        <f t="shared" si="189"/>
        <v>8</v>
      </c>
      <c r="E1630" s="2" t="str">
        <f t="shared" si="190"/>
        <v>89</v>
      </c>
      <c r="F1630" s="2" t="str">
        <f t="shared" si="191"/>
        <v>893</v>
      </c>
      <c r="G1630" s="1" t="s">
        <v>988</v>
      </c>
      <c r="H1630" s="7">
        <v>0</v>
      </c>
      <c r="I1630" s="7"/>
      <c r="J1630" s="7">
        <v>0</v>
      </c>
      <c r="K1630" s="7">
        <v>0</v>
      </c>
      <c r="L1630" s="7">
        <v>0</v>
      </c>
      <c r="M1630" s="7"/>
      <c r="N1630" s="7">
        <v>0</v>
      </c>
      <c r="O1630" s="7">
        <v>0</v>
      </c>
      <c r="P1630" s="7">
        <v>0</v>
      </c>
      <c r="Q1630" s="7"/>
      <c r="R1630" s="7">
        <v>0</v>
      </c>
      <c r="S1630" s="7">
        <v>0</v>
      </c>
      <c r="T1630" s="7">
        <v>0</v>
      </c>
      <c r="U1630" s="7"/>
      <c r="V1630" s="7">
        <v>0</v>
      </c>
      <c r="W1630" s="7">
        <v>0</v>
      </c>
      <c r="X1630" s="7">
        <v>0</v>
      </c>
      <c r="Y1630" s="7"/>
      <c r="Z1630" s="7">
        <v>0</v>
      </c>
      <c r="AA1630" s="7">
        <v>0</v>
      </c>
      <c r="AB1630" s="7">
        <v>0</v>
      </c>
      <c r="AC1630" s="7"/>
      <c r="AD1630" s="7">
        <v>0</v>
      </c>
      <c r="AE1630" s="7">
        <v>0</v>
      </c>
      <c r="AF1630" s="7">
        <v>0</v>
      </c>
      <c r="AG1630" s="29">
        <v>0</v>
      </c>
      <c r="AH1630" s="7">
        <v>0</v>
      </c>
      <c r="AI1630" s="7">
        <v>0</v>
      </c>
      <c r="AJ1630" s="7">
        <v>0</v>
      </c>
      <c r="AK1630" s="29">
        <v>0</v>
      </c>
      <c r="AL1630" s="7">
        <v>0</v>
      </c>
      <c r="AM1630" s="105">
        <v>0</v>
      </c>
      <c r="AN1630" s="7">
        <v>0</v>
      </c>
      <c r="AO1630" s="11">
        <v>0</v>
      </c>
      <c r="AP1630" s="105">
        <v>0</v>
      </c>
      <c r="AQ1630" s="11">
        <v>0</v>
      </c>
      <c r="AR1630" s="11">
        <v>0</v>
      </c>
      <c r="AS1630" s="11">
        <v>0</v>
      </c>
      <c r="AT1630" s="11">
        <v>0</v>
      </c>
      <c r="AU1630" s="11"/>
      <c r="AV1630" s="11">
        <v>0</v>
      </c>
      <c r="AW1630" s="11">
        <v>0</v>
      </c>
      <c r="AX1630" s="11"/>
      <c r="AZ1630" s="11"/>
      <c r="BA1630" s="11"/>
    </row>
    <row r="1631" spans="1:53" hidden="1" x14ac:dyDescent="0.25">
      <c r="A1631">
        <v>10</v>
      </c>
      <c r="B1631" t="str">
        <f t="shared" si="188"/>
        <v>FrCC-8934</v>
      </c>
      <c r="C1631" s="2" t="s">
        <v>320</v>
      </c>
      <c r="D1631" s="2" t="str">
        <f t="shared" si="189"/>
        <v>8</v>
      </c>
      <c r="E1631" s="2" t="str">
        <f t="shared" si="190"/>
        <v>89</v>
      </c>
      <c r="F1631" s="2" t="str">
        <f t="shared" si="191"/>
        <v>893</v>
      </c>
      <c r="G1631" s="1" t="s">
        <v>836</v>
      </c>
      <c r="H1631" s="7">
        <v>0</v>
      </c>
      <c r="I1631" s="7"/>
      <c r="J1631" s="7">
        <v>0</v>
      </c>
      <c r="K1631" s="7">
        <v>0</v>
      </c>
      <c r="L1631" s="7">
        <v>0</v>
      </c>
      <c r="M1631" s="7"/>
      <c r="N1631" s="7">
        <v>0</v>
      </c>
      <c r="O1631" s="7">
        <v>0</v>
      </c>
      <c r="P1631" s="7">
        <v>0</v>
      </c>
      <c r="Q1631" s="7"/>
      <c r="R1631" s="7">
        <v>0</v>
      </c>
      <c r="S1631" s="7">
        <v>0</v>
      </c>
      <c r="T1631" s="7">
        <v>0</v>
      </c>
      <c r="U1631" s="7"/>
      <c r="V1631" s="7">
        <v>0</v>
      </c>
      <c r="W1631" s="7">
        <v>0</v>
      </c>
      <c r="X1631" s="7">
        <v>0</v>
      </c>
      <c r="Y1631" s="7"/>
      <c r="Z1631" s="7">
        <v>0</v>
      </c>
      <c r="AA1631" s="7">
        <v>0</v>
      </c>
      <c r="AB1631" s="7">
        <v>0</v>
      </c>
      <c r="AC1631" s="7"/>
      <c r="AD1631" s="7">
        <v>0</v>
      </c>
      <c r="AE1631" s="7">
        <v>0</v>
      </c>
      <c r="AF1631" s="7">
        <v>0</v>
      </c>
      <c r="AG1631" s="29">
        <v>0</v>
      </c>
      <c r="AH1631" s="7">
        <v>0</v>
      </c>
      <c r="AI1631" s="7">
        <v>0</v>
      </c>
      <c r="AJ1631" s="7">
        <v>0</v>
      </c>
      <c r="AK1631" s="29">
        <v>0</v>
      </c>
      <c r="AL1631" s="7">
        <v>0</v>
      </c>
      <c r="AM1631" s="105">
        <v>0</v>
      </c>
      <c r="AN1631" s="7">
        <v>0</v>
      </c>
      <c r="AO1631" s="11">
        <v>0</v>
      </c>
      <c r="AP1631" s="105">
        <v>0</v>
      </c>
      <c r="AQ1631" s="11">
        <v>0</v>
      </c>
      <c r="AR1631" s="11">
        <v>0</v>
      </c>
      <c r="AS1631" s="11">
        <v>0</v>
      </c>
      <c r="AT1631" s="11">
        <v>0</v>
      </c>
      <c r="AU1631" s="11">
        <v>0</v>
      </c>
      <c r="AV1631" s="11">
        <v>0</v>
      </c>
      <c r="AW1631" s="11">
        <v>0</v>
      </c>
      <c r="AX1631" s="11">
        <v>0</v>
      </c>
      <c r="AZ1631" s="11">
        <v>0</v>
      </c>
      <c r="BA1631" s="11">
        <v>0</v>
      </c>
    </row>
    <row r="1632" spans="1:53" hidden="1" x14ac:dyDescent="0.25">
      <c r="A1632">
        <v>10</v>
      </c>
      <c r="B1632" t="str">
        <f t="shared" si="188"/>
        <v>FrCC-8935</v>
      </c>
      <c r="C1632" s="2" t="s">
        <v>320</v>
      </c>
      <c r="D1632" s="2" t="str">
        <f t="shared" si="189"/>
        <v>8</v>
      </c>
      <c r="E1632" s="2" t="str">
        <f t="shared" si="190"/>
        <v>89</v>
      </c>
      <c r="F1632" s="2" t="str">
        <f t="shared" si="191"/>
        <v>893</v>
      </c>
      <c r="G1632" s="1" t="s">
        <v>837</v>
      </c>
      <c r="H1632" s="7">
        <v>0</v>
      </c>
      <c r="I1632" s="7"/>
      <c r="J1632" s="7">
        <v>0</v>
      </c>
      <c r="K1632" s="7">
        <v>0</v>
      </c>
      <c r="L1632" s="7">
        <v>0</v>
      </c>
      <c r="M1632" s="7"/>
      <c r="N1632" s="7">
        <v>0</v>
      </c>
      <c r="O1632" s="7">
        <v>0</v>
      </c>
      <c r="P1632" s="7">
        <v>0</v>
      </c>
      <c r="Q1632" s="7"/>
      <c r="R1632" s="7">
        <v>0</v>
      </c>
      <c r="S1632" s="7">
        <v>0</v>
      </c>
      <c r="T1632" s="7">
        <v>0</v>
      </c>
      <c r="U1632" s="7"/>
      <c r="V1632" s="7">
        <v>0</v>
      </c>
      <c r="W1632" s="7">
        <v>0</v>
      </c>
      <c r="X1632" s="7">
        <v>0</v>
      </c>
      <c r="Y1632" s="7"/>
      <c r="Z1632" s="7">
        <v>0</v>
      </c>
      <c r="AA1632" s="7">
        <v>0</v>
      </c>
      <c r="AB1632" s="7">
        <v>0</v>
      </c>
      <c r="AC1632" s="7"/>
      <c r="AD1632" s="7">
        <v>0</v>
      </c>
      <c r="AE1632" s="7">
        <v>0</v>
      </c>
      <c r="AF1632" s="7">
        <v>0</v>
      </c>
      <c r="AG1632" s="29">
        <v>0</v>
      </c>
      <c r="AH1632" s="7">
        <v>0</v>
      </c>
      <c r="AI1632" s="7">
        <v>0</v>
      </c>
      <c r="AJ1632" s="7">
        <v>0</v>
      </c>
      <c r="AK1632" s="29">
        <v>0</v>
      </c>
      <c r="AL1632" s="7">
        <v>0</v>
      </c>
      <c r="AM1632" s="105">
        <v>0</v>
      </c>
      <c r="AN1632" s="7">
        <v>0</v>
      </c>
      <c r="AO1632" s="11">
        <v>0</v>
      </c>
      <c r="AP1632" s="105">
        <v>0</v>
      </c>
      <c r="AQ1632" s="11">
        <v>0</v>
      </c>
      <c r="AR1632" s="11">
        <v>0</v>
      </c>
      <c r="AS1632" s="11">
        <v>0</v>
      </c>
      <c r="AT1632" s="11">
        <v>0</v>
      </c>
      <c r="AU1632" s="11">
        <v>0</v>
      </c>
      <c r="AV1632" s="11">
        <v>0</v>
      </c>
      <c r="AW1632" s="11">
        <v>0</v>
      </c>
      <c r="AX1632" s="11">
        <v>0</v>
      </c>
      <c r="AZ1632" s="11">
        <v>0</v>
      </c>
      <c r="BA1632" s="11">
        <v>0</v>
      </c>
    </row>
    <row r="1633" spans="1:53" hidden="1" x14ac:dyDescent="0.25">
      <c r="A1633">
        <v>10</v>
      </c>
      <c r="B1633" t="str">
        <f t="shared" si="188"/>
        <v>FrCC-8940</v>
      </c>
      <c r="C1633" s="2" t="s">
        <v>320</v>
      </c>
      <c r="D1633" s="2" t="str">
        <f t="shared" si="189"/>
        <v>8</v>
      </c>
      <c r="E1633" s="2" t="str">
        <f t="shared" si="190"/>
        <v>89</v>
      </c>
      <c r="F1633" s="2" t="str">
        <f t="shared" si="191"/>
        <v>894</v>
      </c>
      <c r="G1633" s="1" t="s">
        <v>838</v>
      </c>
      <c r="H1633" s="7">
        <v>0</v>
      </c>
      <c r="I1633" s="7"/>
      <c r="J1633" s="7">
        <v>0</v>
      </c>
      <c r="K1633" s="7">
        <v>0</v>
      </c>
      <c r="L1633" s="7">
        <v>0</v>
      </c>
      <c r="M1633" s="7"/>
      <c r="N1633" s="7">
        <v>0</v>
      </c>
      <c r="O1633" s="7">
        <v>0</v>
      </c>
      <c r="P1633" s="7">
        <v>0</v>
      </c>
      <c r="Q1633" s="7"/>
      <c r="R1633" s="7">
        <v>0</v>
      </c>
      <c r="S1633" s="7">
        <v>0</v>
      </c>
      <c r="T1633" s="7">
        <v>0</v>
      </c>
      <c r="U1633" s="7"/>
      <c r="V1633" s="7">
        <v>0</v>
      </c>
      <c r="W1633" s="7">
        <v>0</v>
      </c>
      <c r="X1633" s="7">
        <v>0</v>
      </c>
      <c r="Y1633" s="7"/>
      <c r="Z1633" s="7">
        <v>0</v>
      </c>
      <c r="AA1633" s="7">
        <v>0</v>
      </c>
      <c r="AB1633" s="7">
        <v>0</v>
      </c>
      <c r="AC1633" s="7"/>
      <c r="AD1633" s="7">
        <v>0</v>
      </c>
      <c r="AE1633" s="7">
        <v>0</v>
      </c>
      <c r="AF1633" s="7">
        <v>0</v>
      </c>
      <c r="AG1633" s="29">
        <v>0</v>
      </c>
      <c r="AH1633" s="7">
        <v>0</v>
      </c>
      <c r="AI1633" s="7">
        <v>0</v>
      </c>
      <c r="AJ1633" s="7">
        <v>0</v>
      </c>
      <c r="AK1633" s="29">
        <v>0</v>
      </c>
      <c r="AL1633" s="7">
        <v>0</v>
      </c>
      <c r="AM1633" s="105">
        <v>0</v>
      </c>
      <c r="AN1633" s="7">
        <v>0</v>
      </c>
      <c r="AO1633" s="11">
        <v>0</v>
      </c>
      <c r="AP1633" s="105">
        <v>0</v>
      </c>
      <c r="AQ1633" s="11">
        <v>0</v>
      </c>
      <c r="AR1633" s="11">
        <v>0</v>
      </c>
      <c r="AS1633" s="11">
        <v>0</v>
      </c>
      <c r="AT1633" s="11">
        <v>0</v>
      </c>
      <c r="AU1633" s="11">
        <v>0</v>
      </c>
      <c r="AV1633" s="11">
        <v>0</v>
      </c>
      <c r="AW1633" s="11">
        <v>0</v>
      </c>
      <c r="AX1633" s="11">
        <v>0</v>
      </c>
      <c r="AZ1633" s="11">
        <v>0</v>
      </c>
      <c r="BA1633" s="11">
        <v>0</v>
      </c>
    </row>
    <row r="1634" spans="1:53" hidden="1" x14ac:dyDescent="0.25">
      <c r="A1634">
        <v>10</v>
      </c>
      <c r="B1634" t="str">
        <f t="shared" si="188"/>
        <v>FrCC-8950</v>
      </c>
      <c r="C1634" s="2" t="s">
        <v>320</v>
      </c>
      <c r="D1634" s="2" t="str">
        <f t="shared" si="189"/>
        <v>8</v>
      </c>
      <c r="E1634" s="2" t="str">
        <f t="shared" si="190"/>
        <v>89</v>
      </c>
      <c r="F1634" s="2" t="str">
        <f t="shared" si="191"/>
        <v>895</v>
      </c>
      <c r="G1634" s="1" t="s">
        <v>839</v>
      </c>
      <c r="H1634" s="7">
        <v>0</v>
      </c>
      <c r="I1634" s="7"/>
      <c r="J1634" s="7">
        <v>0</v>
      </c>
      <c r="K1634" s="7">
        <v>0</v>
      </c>
      <c r="L1634" s="7">
        <v>0</v>
      </c>
      <c r="M1634" s="7"/>
      <c r="N1634" s="7">
        <v>0</v>
      </c>
      <c r="O1634" s="7">
        <v>0</v>
      </c>
      <c r="P1634" s="7">
        <v>0</v>
      </c>
      <c r="Q1634" s="7"/>
      <c r="R1634" s="7">
        <v>0</v>
      </c>
      <c r="S1634" s="7">
        <v>0</v>
      </c>
      <c r="T1634" s="7">
        <v>188</v>
      </c>
      <c r="U1634" s="7"/>
      <c r="V1634" s="7">
        <v>188</v>
      </c>
      <c r="W1634" s="7">
        <v>188</v>
      </c>
      <c r="X1634" s="7">
        <v>188</v>
      </c>
      <c r="Y1634" s="7"/>
      <c r="Z1634" s="7">
        <v>0</v>
      </c>
      <c r="AA1634" s="7">
        <v>0</v>
      </c>
      <c r="AB1634" s="7">
        <v>0</v>
      </c>
      <c r="AC1634" s="7"/>
      <c r="AD1634" s="7">
        <v>0</v>
      </c>
      <c r="AE1634" s="7">
        <v>0</v>
      </c>
      <c r="AF1634" s="7">
        <v>180</v>
      </c>
      <c r="AG1634" s="29">
        <v>279</v>
      </c>
      <c r="AH1634" s="7">
        <v>279</v>
      </c>
      <c r="AI1634" s="7">
        <v>279</v>
      </c>
      <c r="AJ1634" s="7">
        <v>0</v>
      </c>
      <c r="AK1634" s="29">
        <v>0</v>
      </c>
      <c r="AL1634" s="7">
        <v>0</v>
      </c>
      <c r="AM1634" s="105">
        <v>0</v>
      </c>
      <c r="AN1634" s="7">
        <v>0</v>
      </c>
      <c r="AO1634" s="11">
        <v>0</v>
      </c>
      <c r="AP1634" s="105">
        <v>0</v>
      </c>
      <c r="AQ1634" s="11">
        <v>0</v>
      </c>
      <c r="AR1634" s="11">
        <v>0</v>
      </c>
      <c r="AS1634" s="11">
        <v>0</v>
      </c>
      <c r="AT1634" s="11">
        <v>0</v>
      </c>
      <c r="AU1634" s="11">
        <v>0</v>
      </c>
      <c r="AV1634" s="11">
        <v>0</v>
      </c>
      <c r="AW1634" s="11">
        <v>0</v>
      </c>
      <c r="AX1634" s="11">
        <v>0</v>
      </c>
      <c r="AZ1634" s="11">
        <v>0</v>
      </c>
      <c r="BA1634" s="11">
        <v>0</v>
      </c>
    </row>
    <row r="1635" spans="1:53" hidden="1" x14ac:dyDescent="0.25">
      <c r="A1635">
        <v>10</v>
      </c>
      <c r="B1635" t="str">
        <f t="shared" si="188"/>
        <v>FrCC-8961</v>
      </c>
      <c r="C1635" s="2" t="s">
        <v>320</v>
      </c>
      <c r="D1635" s="2" t="str">
        <f t="shared" si="189"/>
        <v>8</v>
      </c>
      <c r="E1635" s="2" t="str">
        <f t="shared" si="190"/>
        <v>89</v>
      </c>
      <c r="F1635" s="2" t="str">
        <f t="shared" si="191"/>
        <v>896</v>
      </c>
      <c r="G1635" s="1" t="s">
        <v>840</v>
      </c>
      <c r="H1635" s="7">
        <v>0</v>
      </c>
      <c r="I1635" s="7"/>
      <c r="J1635" s="7">
        <v>0</v>
      </c>
      <c r="K1635" s="7">
        <v>0</v>
      </c>
      <c r="L1635" s="7">
        <v>0</v>
      </c>
      <c r="M1635" s="7"/>
      <c r="N1635" s="7">
        <v>0</v>
      </c>
      <c r="O1635" s="7">
        <v>0</v>
      </c>
      <c r="P1635" s="7">
        <v>0</v>
      </c>
      <c r="Q1635" s="7"/>
      <c r="R1635" s="7">
        <v>0</v>
      </c>
      <c r="S1635" s="7">
        <v>0</v>
      </c>
      <c r="T1635" s="7">
        <v>0</v>
      </c>
      <c r="U1635" s="7"/>
      <c r="V1635" s="7">
        <v>0</v>
      </c>
      <c r="W1635" s="7">
        <v>0</v>
      </c>
      <c r="X1635" s="7">
        <v>0</v>
      </c>
      <c r="Y1635" s="7"/>
      <c r="Z1635" s="7">
        <v>0</v>
      </c>
      <c r="AA1635" s="7">
        <v>0</v>
      </c>
      <c r="AB1635" s="7">
        <v>0</v>
      </c>
      <c r="AC1635" s="7"/>
      <c r="AD1635" s="7">
        <v>0</v>
      </c>
      <c r="AE1635" s="7">
        <v>0</v>
      </c>
      <c r="AF1635" s="7">
        <v>0</v>
      </c>
      <c r="AG1635" s="29">
        <v>0</v>
      </c>
      <c r="AH1635" s="7">
        <v>0</v>
      </c>
      <c r="AI1635" s="7">
        <v>0</v>
      </c>
      <c r="AJ1635" s="7">
        <v>0</v>
      </c>
      <c r="AK1635" s="29">
        <v>0</v>
      </c>
      <c r="AL1635" s="7">
        <v>0</v>
      </c>
      <c r="AM1635" s="105">
        <v>0</v>
      </c>
      <c r="AN1635" s="7">
        <v>0</v>
      </c>
      <c r="AO1635" s="11">
        <v>0</v>
      </c>
      <c r="AP1635" s="105">
        <v>0</v>
      </c>
      <c r="AQ1635" s="11">
        <v>0</v>
      </c>
      <c r="AR1635" s="11">
        <v>0</v>
      </c>
      <c r="AS1635" s="11">
        <v>0</v>
      </c>
      <c r="AT1635" s="11">
        <v>0</v>
      </c>
      <c r="AU1635" s="11">
        <v>0</v>
      </c>
      <c r="AV1635" s="11">
        <v>0</v>
      </c>
      <c r="AW1635" s="11">
        <v>0</v>
      </c>
      <c r="AX1635" s="11">
        <v>0</v>
      </c>
      <c r="AZ1635" s="11">
        <v>0</v>
      </c>
      <c r="BA1635" s="11">
        <v>0</v>
      </c>
    </row>
    <row r="1636" spans="1:53" hidden="1" x14ac:dyDescent="0.25">
      <c r="A1636">
        <v>10</v>
      </c>
      <c r="B1636" t="str">
        <f t="shared" si="188"/>
        <v>FrCC-8962</v>
      </c>
      <c r="C1636" s="2" t="s">
        <v>320</v>
      </c>
      <c r="D1636" s="2" t="str">
        <f t="shared" si="189"/>
        <v>8</v>
      </c>
      <c r="E1636" s="2" t="str">
        <f t="shared" si="190"/>
        <v>89</v>
      </c>
      <c r="F1636" s="2" t="str">
        <f t="shared" si="191"/>
        <v>896</v>
      </c>
      <c r="G1636" s="1" t="s">
        <v>841</v>
      </c>
      <c r="H1636" s="7">
        <v>0</v>
      </c>
      <c r="I1636" s="7"/>
      <c r="J1636" s="7">
        <v>0</v>
      </c>
      <c r="K1636" s="7">
        <v>0</v>
      </c>
      <c r="L1636" s="7">
        <v>0</v>
      </c>
      <c r="M1636" s="7"/>
      <c r="N1636" s="7">
        <v>0</v>
      </c>
      <c r="O1636" s="7">
        <v>0</v>
      </c>
      <c r="P1636" s="7">
        <v>0</v>
      </c>
      <c r="Q1636" s="7"/>
      <c r="R1636" s="7">
        <v>0</v>
      </c>
      <c r="S1636" s="7">
        <v>0</v>
      </c>
      <c r="T1636" s="7">
        <v>0</v>
      </c>
      <c r="U1636" s="7"/>
      <c r="V1636" s="7">
        <v>0</v>
      </c>
      <c r="W1636" s="7">
        <v>0</v>
      </c>
      <c r="X1636" s="7">
        <v>0</v>
      </c>
      <c r="Y1636" s="7"/>
      <c r="Z1636" s="7">
        <v>0</v>
      </c>
      <c r="AA1636" s="7">
        <v>0</v>
      </c>
      <c r="AB1636" s="7">
        <v>0</v>
      </c>
      <c r="AC1636" s="7"/>
      <c r="AD1636" s="7">
        <v>0</v>
      </c>
      <c r="AE1636" s="7">
        <v>0</v>
      </c>
      <c r="AF1636" s="7">
        <v>0</v>
      </c>
      <c r="AG1636" s="29">
        <v>0</v>
      </c>
      <c r="AH1636" s="7">
        <v>0</v>
      </c>
      <c r="AI1636" s="7">
        <v>0</v>
      </c>
      <c r="AJ1636" s="7">
        <v>0</v>
      </c>
      <c r="AK1636" s="29">
        <v>0</v>
      </c>
      <c r="AL1636" s="7">
        <v>0</v>
      </c>
      <c r="AM1636" s="105">
        <v>0</v>
      </c>
      <c r="AN1636" s="7">
        <v>0</v>
      </c>
      <c r="AO1636" s="11">
        <v>0</v>
      </c>
      <c r="AP1636" s="105">
        <v>0</v>
      </c>
      <c r="AQ1636" s="11">
        <v>0</v>
      </c>
      <c r="AR1636" s="11">
        <v>0</v>
      </c>
      <c r="AS1636" s="11">
        <v>0</v>
      </c>
      <c r="AT1636" s="11">
        <v>0</v>
      </c>
      <c r="AU1636" s="11">
        <v>0</v>
      </c>
      <c r="AV1636" s="11">
        <v>0</v>
      </c>
      <c r="AW1636" s="11">
        <v>0</v>
      </c>
      <c r="AX1636" s="11">
        <v>0</v>
      </c>
      <c r="AZ1636" s="11">
        <v>0</v>
      </c>
      <c r="BA1636" s="11">
        <v>0</v>
      </c>
    </row>
    <row r="1637" spans="1:53" hidden="1" x14ac:dyDescent="0.25">
      <c r="A1637">
        <v>10</v>
      </c>
      <c r="B1637" t="str">
        <f t="shared" si="188"/>
        <v>FrCC-8963</v>
      </c>
      <c r="C1637" s="2" t="s">
        <v>320</v>
      </c>
      <c r="D1637" s="2" t="str">
        <f t="shared" si="189"/>
        <v>8</v>
      </c>
      <c r="E1637" s="2" t="str">
        <f t="shared" si="190"/>
        <v>89</v>
      </c>
      <c r="F1637" s="2" t="str">
        <f t="shared" si="191"/>
        <v>896</v>
      </c>
      <c r="G1637" s="1" t="s">
        <v>842</v>
      </c>
      <c r="H1637" s="7">
        <v>0</v>
      </c>
      <c r="I1637" s="7"/>
      <c r="J1637" s="7">
        <v>0</v>
      </c>
      <c r="K1637" s="7">
        <v>0</v>
      </c>
      <c r="L1637" s="7">
        <v>0</v>
      </c>
      <c r="M1637" s="7"/>
      <c r="N1637" s="7">
        <v>0</v>
      </c>
      <c r="O1637" s="7">
        <v>0</v>
      </c>
      <c r="P1637" s="7">
        <v>0</v>
      </c>
      <c r="Q1637" s="7"/>
      <c r="R1637" s="7">
        <v>0</v>
      </c>
      <c r="S1637" s="7">
        <v>0</v>
      </c>
      <c r="T1637" s="7">
        <v>0</v>
      </c>
      <c r="U1637" s="7"/>
      <c r="V1637" s="7">
        <v>0</v>
      </c>
      <c r="W1637" s="7">
        <v>0</v>
      </c>
      <c r="X1637" s="7">
        <v>0</v>
      </c>
      <c r="Y1637" s="7"/>
      <c r="Z1637" s="7">
        <v>0</v>
      </c>
      <c r="AA1637" s="7">
        <v>0</v>
      </c>
      <c r="AB1637" s="7">
        <v>0</v>
      </c>
      <c r="AC1637" s="7"/>
      <c r="AD1637" s="7">
        <v>0</v>
      </c>
      <c r="AE1637" s="7">
        <v>0</v>
      </c>
      <c r="AF1637" s="7">
        <v>0</v>
      </c>
      <c r="AG1637" s="29">
        <v>0</v>
      </c>
      <c r="AH1637" s="7">
        <v>0</v>
      </c>
      <c r="AI1637" s="7">
        <v>0</v>
      </c>
      <c r="AJ1637" s="7">
        <v>0</v>
      </c>
      <c r="AK1637" s="29">
        <v>0</v>
      </c>
      <c r="AL1637" s="7">
        <v>0</v>
      </c>
      <c r="AM1637" s="105">
        <v>0</v>
      </c>
      <c r="AN1637" s="7">
        <v>0</v>
      </c>
      <c r="AO1637" s="11">
        <v>0</v>
      </c>
      <c r="AP1637" s="105">
        <v>0</v>
      </c>
      <c r="AQ1637" s="11">
        <v>0</v>
      </c>
      <c r="AR1637" s="11">
        <v>0</v>
      </c>
      <c r="AS1637" s="11">
        <v>0</v>
      </c>
      <c r="AT1637" s="11">
        <v>0</v>
      </c>
      <c r="AU1637" s="11">
        <v>0</v>
      </c>
      <c r="AV1637" s="11">
        <v>0</v>
      </c>
      <c r="AW1637" s="11">
        <v>0</v>
      </c>
      <c r="AX1637" s="11">
        <v>0</v>
      </c>
      <c r="AZ1637" s="11">
        <v>0</v>
      </c>
      <c r="BA1637" s="11">
        <v>0</v>
      </c>
    </row>
    <row r="1638" spans="1:53" hidden="1" x14ac:dyDescent="0.25">
      <c r="A1638">
        <v>10</v>
      </c>
      <c r="B1638" t="str">
        <f t="shared" si="188"/>
        <v>FrCC-8964</v>
      </c>
      <c r="C1638" s="2" t="s">
        <v>320</v>
      </c>
      <c r="D1638" s="2" t="str">
        <f t="shared" si="189"/>
        <v>8</v>
      </c>
      <c r="E1638" s="2" t="str">
        <f t="shared" si="190"/>
        <v>89</v>
      </c>
      <c r="F1638" s="2" t="str">
        <f t="shared" si="191"/>
        <v>896</v>
      </c>
      <c r="G1638" s="1" t="s">
        <v>843</v>
      </c>
      <c r="H1638" s="7">
        <v>0</v>
      </c>
      <c r="I1638" s="7"/>
      <c r="J1638" s="7">
        <v>0</v>
      </c>
      <c r="K1638" s="7">
        <v>0</v>
      </c>
      <c r="L1638" s="7">
        <v>0</v>
      </c>
      <c r="M1638" s="7"/>
      <c r="N1638" s="7">
        <v>0</v>
      </c>
      <c r="O1638" s="7">
        <v>0</v>
      </c>
      <c r="P1638" s="7">
        <v>0</v>
      </c>
      <c r="Q1638" s="7"/>
      <c r="R1638" s="7">
        <v>0</v>
      </c>
      <c r="S1638" s="7">
        <v>0</v>
      </c>
      <c r="T1638" s="7">
        <v>0</v>
      </c>
      <c r="U1638" s="7"/>
      <c r="V1638" s="7">
        <v>0</v>
      </c>
      <c r="W1638" s="7">
        <v>0</v>
      </c>
      <c r="X1638" s="7">
        <v>0</v>
      </c>
      <c r="Y1638" s="7"/>
      <c r="Z1638" s="7">
        <v>0</v>
      </c>
      <c r="AA1638" s="7">
        <v>0</v>
      </c>
      <c r="AB1638" s="7">
        <v>0</v>
      </c>
      <c r="AC1638" s="7"/>
      <c r="AD1638" s="7">
        <v>0</v>
      </c>
      <c r="AE1638" s="7">
        <v>0</v>
      </c>
      <c r="AF1638" s="7">
        <v>0</v>
      </c>
      <c r="AG1638" s="29">
        <v>0</v>
      </c>
      <c r="AH1638" s="7">
        <v>0</v>
      </c>
      <c r="AI1638" s="7">
        <v>0</v>
      </c>
      <c r="AJ1638" s="7">
        <v>0</v>
      </c>
      <c r="AK1638" s="29">
        <v>0</v>
      </c>
      <c r="AL1638" s="7">
        <v>0</v>
      </c>
      <c r="AM1638" s="105">
        <v>0</v>
      </c>
      <c r="AN1638" s="7">
        <v>0</v>
      </c>
      <c r="AO1638" s="11">
        <v>0</v>
      </c>
      <c r="AP1638" s="105">
        <v>0</v>
      </c>
      <c r="AQ1638" s="11">
        <v>0</v>
      </c>
      <c r="AR1638" s="11">
        <v>0</v>
      </c>
      <c r="AS1638" s="11">
        <v>0</v>
      </c>
      <c r="AT1638" s="11">
        <v>0</v>
      </c>
      <c r="AU1638" s="11">
        <v>0</v>
      </c>
      <c r="AV1638" s="11">
        <v>0</v>
      </c>
      <c r="AW1638" s="11">
        <v>0</v>
      </c>
      <c r="AX1638" s="11">
        <v>0</v>
      </c>
      <c r="AZ1638" s="11">
        <v>0</v>
      </c>
      <c r="BA1638" s="11">
        <v>0</v>
      </c>
    </row>
    <row r="1639" spans="1:53" hidden="1" x14ac:dyDescent="0.25">
      <c r="A1639">
        <v>10</v>
      </c>
      <c r="B1639" t="str">
        <f t="shared" si="188"/>
        <v>FrCC-8965</v>
      </c>
      <c r="C1639" s="2" t="s">
        <v>320</v>
      </c>
      <c r="D1639" s="2" t="str">
        <f t="shared" si="189"/>
        <v>8</v>
      </c>
      <c r="E1639" s="2" t="str">
        <f t="shared" si="190"/>
        <v>89</v>
      </c>
      <c r="F1639" s="2" t="str">
        <f t="shared" si="191"/>
        <v>896</v>
      </c>
      <c r="G1639" s="1" t="s">
        <v>844</v>
      </c>
      <c r="H1639" s="7">
        <v>0</v>
      </c>
      <c r="I1639" s="7"/>
      <c r="J1639" s="7">
        <v>0</v>
      </c>
      <c r="K1639" s="7">
        <v>0</v>
      </c>
      <c r="L1639" s="7">
        <v>0</v>
      </c>
      <c r="M1639" s="7"/>
      <c r="N1639" s="7">
        <v>0</v>
      </c>
      <c r="O1639" s="7">
        <v>0</v>
      </c>
      <c r="P1639" s="7">
        <v>0</v>
      </c>
      <c r="Q1639" s="7"/>
      <c r="R1639" s="7">
        <v>0</v>
      </c>
      <c r="S1639" s="7">
        <v>0</v>
      </c>
      <c r="T1639" s="7">
        <v>0</v>
      </c>
      <c r="U1639" s="7"/>
      <c r="V1639" s="7">
        <v>0</v>
      </c>
      <c r="W1639" s="7">
        <v>0</v>
      </c>
      <c r="X1639" s="7">
        <v>0</v>
      </c>
      <c r="Y1639" s="7"/>
      <c r="Z1639" s="7">
        <v>0</v>
      </c>
      <c r="AA1639" s="7">
        <v>0</v>
      </c>
      <c r="AB1639" s="7">
        <v>0</v>
      </c>
      <c r="AC1639" s="7"/>
      <c r="AD1639" s="7">
        <v>0</v>
      </c>
      <c r="AE1639" s="7">
        <v>0</v>
      </c>
      <c r="AF1639" s="7">
        <v>0</v>
      </c>
      <c r="AG1639" s="29">
        <v>0</v>
      </c>
      <c r="AH1639" s="7">
        <v>0</v>
      </c>
      <c r="AI1639" s="7">
        <v>0</v>
      </c>
      <c r="AJ1639" s="7">
        <v>0</v>
      </c>
      <c r="AK1639" s="29">
        <v>0</v>
      </c>
      <c r="AL1639" s="7">
        <v>0</v>
      </c>
      <c r="AM1639" s="105">
        <v>0</v>
      </c>
      <c r="AN1639" s="7">
        <v>0</v>
      </c>
      <c r="AO1639" s="11">
        <v>0</v>
      </c>
      <c r="AP1639" s="105">
        <v>0</v>
      </c>
      <c r="AQ1639" s="11">
        <v>0</v>
      </c>
      <c r="AR1639" s="11">
        <v>0</v>
      </c>
      <c r="AS1639" s="11">
        <v>0</v>
      </c>
      <c r="AT1639" s="11">
        <v>0</v>
      </c>
      <c r="AU1639" s="11">
        <v>0</v>
      </c>
      <c r="AV1639" s="11">
        <v>0</v>
      </c>
      <c r="AW1639" s="11">
        <v>0</v>
      </c>
      <c r="AX1639" s="11">
        <v>0</v>
      </c>
      <c r="AZ1639" s="11">
        <v>0</v>
      </c>
      <c r="BA1639" s="11">
        <v>0</v>
      </c>
    </row>
    <row r="1640" spans="1:53" hidden="1" x14ac:dyDescent="0.25">
      <c r="A1640">
        <v>10</v>
      </c>
      <c r="B1640" t="str">
        <f t="shared" si="188"/>
        <v>FrCC-8971</v>
      </c>
      <c r="C1640" s="2" t="s">
        <v>320</v>
      </c>
      <c r="D1640" s="2" t="str">
        <f t="shared" si="189"/>
        <v>8</v>
      </c>
      <c r="E1640" s="2" t="str">
        <f t="shared" si="190"/>
        <v>89</v>
      </c>
      <c r="F1640" s="2" t="str">
        <f t="shared" si="191"/>
        <v>897</v>
      </c>
      <c r="G1640" s="1" t="s">
        <v>3550</v>
      </c>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29"/>
      <c r="AH1640" s="7"/>
      <c r="AI1640" s="7"/>
      <c r="AJ1640" s="7"/>
      <c r="AK1640" s="29"/>
      <c r="AL1640" s="7"/>
      <c r="AM1640" s="105"/>
      <c r="AN1640" s="7"/>
      <c r="AO1640" s="11"/>
      <c r="AP1640" s="105"/>
      <c r="AQ1640" s="11"/>
      <c r="AR1640" s="11"/>
      <c r="AS1640" s="11"/>
      <c r="AT1640" s="11"/>
      <c r="AU1640" s="11">
        <v>0</v>
      </c>
      <c r="AV1640" s="11">
        <v>0</v>
      </c>
      <c r="AW1640" s="11">
        <v>0</v>
      </c>
      <c r="AX1640" s="11">
        <v>0</v>
      </c>
      <c r="AZ1640" s="11">
        <v>0</v>
      </c>
      <c r="BA1640" s="11">
        <v>0</v>
      </c>
    </row>
    <row r="1641" spans="1:53" hidden="1" x14ac:dyDescent="0.25">
      <c r="A1641">
        <v>10</v>
      </c>
      <c r="B1641" t="str">
        <f t="shared" si="188"/>
        <v>FrCC-8972</v>
      </c>
      <c r="C1641" s="2" t="s">
        <v>320</v>
      </c>
      <c r="D1641" s="2" t="str">
        <f t="shared" si="189"/>
        <v>8</v>
      </c>
      <c r="E1641" s="2" t="str">
        <f t="shared" si="190"/>
        <v>89</v>
      </c>
      <c r="F1641" s="2" t="str">
        <f t="shared" si="191"/>
        <v>897</v>
      </c>
      <c r="G1641" s="1" t="s">
        <v>3552</v>
      </c>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29"/>
      <c r="AH1641" s="7"/>
      <c r="AI1641" s="7"/>
      <c r="AJ1641" s="7"/>
      <c r="AK1641" s="29"/>
      <c r="AL1641" s="7"/>
      <c r="AM1641" s="105"/>
      <c r="AN1641" s="7"/>
      <c r="AO1641" s="11"/>
      <c r="AP1641" s="105"/>
      <c r="AQ1641" s="11"/>
      <c r="AR1641" s="11"/>
      <c r="AS1641" s="11"/>
      <c r="AT1641" s="11"/>
      <c r="AU1641" s="11">
        <v>0</v>
      </c>
      <c r="AV1641" s="11">
        <v>0</v>
      </c>
      <c r="AW1641" s="11">
        <v>0</v>
      </c>
      <c r="AX1641" s="11">
        <v>0</v>
      </c>
      <c r="AZ1641" s="11">
        <v>0</v>
      </c>
      <c r="BA1641" s="11">
        <v>0</v>
      </c>
    </row>
    <row r="1642" spans="1:53" hidden="1" x14ac:dyDescent="0.25">
      <c r="A1642">
        <v>10</v>
      </c>
      <c r="B1642" t="str">
        <f t="shared" si="188"/>
        <v>FrCC-8973</v>
      </c>
      <c r="C1642" s="2" t="s">
        <v>320</v>
      </c>
      <c r="D1642" s="2" t="str">
        <f t="shared" si="189"/>
        <v>8</v>
      </c>
      <c r="E1642" s="2" t="str">
        <f t="shared" si="190"/>
        <v>89</v>
      </c>
      <c r="F1642" s="2" t="str">
        <f t="shared" si="191"/>
        <v>897</v>
      </c>
      <c r="G1642" s="1" t="s">
        <v>3551</v>
      </c>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29"/>
      <c r="AH1642" s="7"/>
      <c r="AI1642" s="7"/>
      <c r="AJ1642" s="7"/>
      <c r="AK1642" s="29"/>
      <c r="AL1642" s="7"/>
      <c r="AM1642" s="105"/>
      <c r="AN1642" s="7"/>
      <c r="AO1642" s="11"/>
      <c r="AP1642" s="105"/>
      <c r="AQ1642" s="11"/>
      <c r="AR1642" s="11"/>
      <c r="AS1642" s="11"/>
      <c r="AT1642" s="11"/>
      <c r="AU1642" s="11">
        <v>0</v>
      </c>
      <c r="AV1642" s="11">
        <v>0</v>
      </c>
      <c r="AW1642" s="11">
        <v>0</v>
      </c>
      <c r="AX1642" s="11">
        <v>0</v>
      </c>
      <c r="AZ1642" s="11">
        <v>0</v>
      </c>
      <c r="BA1642" s="11">
        <v>0</v>
      </c>
    </row>
    <row r="1643" spans="1:53" hidden="1" x14ac:dyDescent="0.25">
      <c r="A1643">
        <v>10</v>
      </c>
      <c r="B1643" t="str">
        <f t="shared" si="188"/>
        <v>FrCC-8974</v>
      </c>
      <c r="C1643" s="2" t="s">
        <v>320</v>
      </c>
      <c r="D1643" s="2" t="str">
        <f t="shared" si="189"/>
        <v>8</v>
      </c>
      <c r="E1643" s="2" t="str">
        <f t="shared" si="190"/>
        <v>89</v>
      </c>
      <c r="F1643" s="2" t="str">
        <f t="shared" si="191"/>
        <v>897</v>
      </c>
      <c r="G1643" s="1" t="s">
        <v>3553</v>
      </c>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29"/>
      <c r="AH1643" s="7"/>
      <c r="AI1643" s="7"/>
      <c r="AJ1643" s="7"/>
      <c r="AK1643" s="29"/>
      <c r="AL1643" s="7"/>
      <c r="AM1643" s="105"/>
      <c r="AN1643" s="7"/>
      <c r="AO1643" s="11"/>
      <c r="AP1643" s="105"/>
      <c r="AQ1643" s="11"/>
      <c r="AR1643" s="11"/>
      <c r="AS1643" s="11"/>
      <c r="AT1643" s="11"/>
      <c r="AU1643" s="11">
        <v>0</v>
      </c>
      <c r="AV1643" s="11">
        <v>0</v>
      </c>
      <c r="AW1643" s="11">
        <v>0</v>
      </c>
      <c r="AX1643" s="11">
        <v>0</v>
      </c>
      <c r="AZ1643" s="11">
        <v>0</v>
      </c>
      <c r="BA1643" s="11">
        <v>0</v>
      </c>
    </row>
    <row r="1644" spans="1:53" hidden="1" x14ac:dyDescent="0.25">
      <c r="A1644">
        <v>10</v>
      </c>
      <c r="B1644" t="str">
        <f t="shared" si="188"/>
        <v>FrCC-8975</v>
      </c>
      <c r="C1644" s="2" t="s">
        <v>320</v>
      </c>
      <c r="D1644" s="2" t="str">
        <f t="shared" si="189"/>
        <v>8</v>
      </c>
      <c r="E1644" s="2" t="str">
        <f t="shared" si="190"/>
        <v>89</v>
      </c>
      <c r="F1644" s="2" t="str">
        <f t="shared" si="191"/>
        <v>897</v>
      </c>
      <c r="G1644" s="1" t="s">
        <v>3554</v>
      </c>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29"/>
      <c r="AH1644" s="7"/>
      <c r="AI1644" s="7"/>
      <c r="AJ1644" s="7"/>
      <c r="AK1644" s="29"/>
      <c r="AL1644" s="7"/>
      <c r="AM1644" s="105"/>
      <c r="AN1644" s="7"/>
      <c r="AO1644" s="11"/>
      <c r="AP1644" s="105"/>
      <c r="AQ1644" s="11"/>
      <c r="AR1644" s="11"/>
      <c r="AS1644" s="11"/>
      <c r="AT1644" s="11"/>
      <c r="AU1644" s="11">
        <v>0</v>
      </c>
      <c r="AV1644" s="11">
        <v>0</v>
      </c>
      <c r="AW1644" s="11">
        <v>0</v>
      </c>
      <c r="AX1644" s="11">
        <v>0</v>
      </c>
      <c r="AZ1644" s="11">
        <v>0</v>
      </c>
      <c r="BA1644" s="11">
        <v>0</v>
      </c>
    </row>
    <row r="1645" spans="1:53" hidden="1" x14ac:dyDescent="0.25">
      <c r="A1645">
        <v>10</v>
      </c>
      <c r="B1645" t="str">
        <f t="shared" si="188"/>
        <v>FrCC-9610</v>
      </c>
      <c r="C1645" s="2" t="s">
        <v>320</v>
      </c>
      <c r="D1645" s="2" t="str">
        <f t="shared" si="189"/>
        <v>9</v>
      </c>
      <c r="E1645" s="2" t="str">
        <f t="shared" si="190"/>
        <v>96</v>
      </c>
      <c r="F1645" s="2" t="str">
        <f t="shared" si="191"/>
        <v>961</v>
      </c>
      <c r="G1645" s="1" t="s">
        <v>846</v>
      </c>
      <c r="H1645" s="7">
        <v>0</v>
      </c>
      <c r="I1645" s="7"/>
      <c r="J1645" s="7">
        <v>0</v>
      </c>
      <c r="K1645" s="7">
        <v>0</v>
      </c>
      <c r="L1645" s="7">
        <v>0</v>
      </c>
      <c r="M1645" s="7"/>
      <c r="N1645" s="7">
        <v>0</v>
      </c>
      <c r="O1645" s="7">
        <v>0</v>
      </c>
      <c r="P1645" s="7">
        <v>0</v>
      </c>
      <c r="Q1645" s="7"/>
      <c r="R1645" s="7">
        <v>5100</v>
      </c>
      <c r="S1645" s="7">
        <v>5100</v>
      </c>
      <c r="T1645" s="7">
        <v>0</v>
      </c>
      <c r="U1645" s="7"/>
      <c r="V1645" s="7">
        <v>0</v>
      </c>
      <c r="W1645" s="7">
        <v>0</v>
      </c>
      <c r="X1645" s="7">
        <v>0</v>
      </c>
      <c r="Y1645" s="7"/>
      <c r="Z1645" s="7">
        <v>0</v>
      </c>
      <c r="AA1645" s="7">
        <v>0</v>
      </c>
      <c r="AB1645" s="7">
        <v>0</v>
      </c>
      <c r="AC1645" s="7"/>
      <c r="AD1645" s="7">
        <v>0</v>
      </c>
      <c r="AE1645" s="7">
        <v>0</v>
      </c>
      <c r="AF1645" s="7">
        <v>0</v>
      </c>
      <c r="AG1645" s="29">
        <v>0</v>
      </c>
      <c r="AH1645" s="7">
        <v>0</v>
      </c>
      <c r="AI1645" s="7">
        <v>0</v>
      </c>
      <c r="AJ1645" s="7">
        <v>0</v>
      </c>
      <c r="AK1645" s="29">
        <v>0</v>
      </c>
      <c r="AL1645" s="7">
        <v>0</v>
      </c>
      <c r="AM1645" s="105">
        <v>0</v>
      </c>
      <c r="AN1645" s="7">
        <v>0</v>
      </c>
      <c r="AO1645" s="11">
        <v>0</v>
      </c>
      <c r="AP1645" s="105">
        <v>0</v>
      </c>
      <c r="AQ1645" s="11">
        <v>0</v>
      </c>
      <c r="AR1645" s="11">
        <v>0</v>
      </c>
      <c r="AS1645" s="11">
        <v>0</v>
      </c>
      <c r="AT1645" s="11">
        <v>0</v>
      </c>
      <c r="AU1645" s="11">
        <v>0</v>
      </c>
      <c r="AV1645" s="11">
        <v>0</v>
      </c>
      <c r="AW1645" s="11">
        <v>0</v>
      </c>
      <c r="AX1645" s="11">
        <v>0</v>
      </c>
      <c r="AZ1645" s="11">
        <v>0</v>
      </c>
      <c r="BA1645" s="11">
        <v>0</v>
      </c>
    </row>
    <row r="1646" spans="1:53" hidden="1" x14ac:dyDescent="0.25">
      <c r="A1646">
        <v>10</v>
      </c>
      <c r="B1646" t="str">
        <f t="shared" si="188"/>
        <v>FrCC-9620</v>
      </c>
      <c r="C1646" s="2" t="s">
        <v>320</v>
      </c>
      <c r="D1646" s="2" t="str">
        <f t="shared" si="189"/>
        <v>9</v>
      </c>
      <c r="E1646" s="2" t="str">
        <f t="shared" si="190"/>
        <v>96</v>
      </c>
      <c r="F1646" s="2" t="str">
        <f t="shared" si="191"/>
        <v>962</v>
      </c>
      <c r="G1646" s="1" t="s">
        <v>847</v>
      </c>
      <c r="H1646" s="7">
        <v>0</v>
      </c>
      <c r="I1646" s="7"/>
      <c r="J1646" s="7">
        <v>0</v>
      </c>
      <c r="K1646" s="7">
        <v>0</v>
      </c>
      <c r="L1646" s="7">
        <v>0</v>
      </c>
      <c r="M1646" s="7"/>
      <c r="N1646" s="7">
        <v>0</v>
      </c>
      <c r="O1646" s="7">
        <v>0</v>
      </c>
      <c r="P1646" s="7">
        <v>0</v>
      </c>
      <c r="Q1646" s="7"/>
      <c r="R1646" s="7">
        <v>0</v>
      </c>
      <c r="S1646" s="7">
        <v>0</v>
      </c>
      <c r="T1646" s="7">
        <v>0</v>
      </c>
      <c r="U1646" s="7"/>
      <c r="V1646" s="7">
        <v>0</v>
      </c>
      <c r="W1646" s="7">
        <v>0</v>
      </c>
      <c r="X1646" s="7">
        <v>0</v>
      </c>
      <c r="Y1646" s="7"/>
      <c r="Z1646" s="7">
        <v>0</v>
      </c>
      <c r="AA1646" s="7">
        <v>0</v>
      </c>
      <c r="AB1646" s="7">
        <v>0</v>
      </c>
      <c r="AC1646" s="7"/>
      <c r="AD1646" s="7">
        <v>0</v>
      </c>
      <c r="AE1646" s="7">
        <v>0</v>
      </c>
      <c r="AF1646" s="7">
        <v>0</v>
      </c>
      <c r="AG1646" s="29">
        <v>0</v>
      </c>
      <c r="AH1646" s="7">
        <v>0</v>
      </c>
      <c r="AI1646" s="7">
        <v>0</v>
      </c>
      <c r="AJ1646" s="7">
        <v>0</v>
      </c>
      <c r="AK1646" s="29">
        <v>0</v>
      </c>
      <c r="AL1646" s="7">
        <v>0</v>
      </c>
      <c r="AM1646" s="105">
        <v>0</v>
      </c>
      <c r="AN1646" s="7">
        <v>0</v>
      </c>
      <c r="AO1646" s="11">
        <v>0</v>
      </c>
      <c r="AP1646" s="105">
        <v>0</v>
      </c>
      <c r="AQ1646" s="11">
        <v>0</v>
      </c>
      <c r="AR1646" s="11">
        <v>0</v>
      </c>
      <c r="AS1646" s="11">
        <v>0</v>
      </c>
      <c r="AT1646" s="11">
        <v>0</v>
      </c>
      <c r="AU1646" s="11">
        <v>0</v>
      </c>
      <c r="AV1646" s="11">
        <v>0</v>
      </c>
      <c r="AW1646" s="11">
        <v>0</v>
      </c>
      <c r="AX1646" s="11">
        <v>0</v>
      </c>
      <c r="AZ1646" s="11">
        <v>0</v>
      </c>
      <c r="BA1646" s="11">
        <v>0</v>
      </c>
    </row>
    <row r="1647" spans="1:53" hidden="1" x14ac:dyDescent="0.25">
      <c r="A1647">
        <v>10</v>
      </c>
      <c r="B1647" t="str">
        <f t="shared" si="188"/>
        <v>FrCC-9630</v>
      </c>
      <c r="C1647" s="2" t="s">
        <v>320</v>
      </c>
      <c r="D1647" s="2" t="str">
        <f t="shared" si="189"/>
        <v>9</v>
      </c>
      <c r="E1647" s="2" t="str">
        <f t="shared" si="190"/>
        <v>96</v>
      </c>
      <c r="F1647" s="2" t="str">
        <f t="shared" si="191"/>
        <v>963</v>
      </c>
      <c r="G1647" s="1" t="s">
        <v>848</v>
      </c>
      <c r="H1647" s="7">
        <v>0</v>
      </c>
      <c r="I1647" s="7"/>
      <c r="J1647" s="7">
        <v>0</v>
      </c>
      <c r="K1647" s="7">
        <v>0</v>
      </c>
      <c r="L1647" s="7">
        <v>0</v>
      </c>
      <c r="M1647" s="7"/>
      <c r="N1647" s="7">
        <v>0</v>
      </c>
      <c r="O1647" s="7">
        <v>0</v>
      </c>
      <c r="P1647" s="7">
        <v>0</v>
      </c>
      <c r="Q1647" s="7"/>
      <c r="R1647" s="7">
        <v>0</v>
      </c>
      <c r="S1647" s="7">
        <v>0</v>
      </c>
      <c r="T1647" s="7">
        <v>0</v>
      </c>
      <c r="U1647" s="7"/>
      <c r="V1647" s="7">
        <v>0</v>
      </c>
      <c r="W1647" s="7">
        <v>0</v>
      </c>
      <c r="X1647" s="7">
        <v>0</v>
      </c>
      <c r="Y1647" s="7"/>
      <c r="Z1647" s="7">
        <v>0</v>
      </c>
      <c r="AA1647" s="7">
        <v>0</v>
      </c>
      <c r="AB1647" s="7">
        <v>0</v>
      </c>
      <c r="AC1647" s="7"/>
      <c r="AD1647" s="7">
        <v>0</v>
      </c>
      <c r="AE1647" s="7">
        <v>0</v>
      </c>
      <c r="AF1647" s="7">
        <v>0</v>
      </c>
      <c r="AG1647" s="29">
        <v>0</v>
      </c>
      <c r="AH1647" s="7">
        <v>0</v>
      </c>
      <c r="AI1647" s="7">
        <v>0</v>
      </c>
      <c r="AJ1647" s="7">
        <v>0</v>
      </c>
      <c r="AK1647" s="29">
        <v>0</v>
      </c>
      <c r="AL1647" s="7">
        <v>0</v>
      </c>
      <c r="AM1647" s="105">
        <v>0</v>
      </c>
      <c r="AN1647" s="7">
        <v>0</v>
      </c>
      <c r="AO1647" s="11">
        <v>0</v>
      </c>
      <c r="AP1647" s="105">
        <v>0</v>
      </c>
      <c r="AQ1647" s="11">
        <v>0</v>
      </c>
      <c r="AR1647" s="11">
        <v>0</v>
      </c>
      <c r="AS1647" s="11">
        <v>0</v>
      </c>
      <c r="AT1647" s="11">
        <v>0</v>
      </c>
      <c r="AU1647" s="11">
        <v>0</v>
      </c>
      <c r="AV1647" s="11">
        <v>0</v>
      </c>
      <c r="AW1647" s="11">
        <v>0</v>
      </c>
      <c r="AX1647" s="11">
        <v>0</v>
      </c>
      <c r="AZ1647" s="11">
        <v>0</v>
      </c>
      <c r="BA1647" s="11">
        <v>0</v>
      </c>
    </row>
    <row r="1648" spans="1:53" hidden="1" x14ac:dyDescent="0.25">
      <c r="A1648">
        <v>10</v>
      </c>
      <c r="B1648" t="str">
        <f t="shared" si="188"/>
        <v>FrCC-9631</v>
      </c>
      <c r="C1648" s="2" t="s">
        <v>320</v>
      </c>
      <c r="D1648" s="2" t="str">
        <f t="shared" si="189"/>
        <v>9</v>
      </c>
      <c r="E1648" s="2" t="str">
        <f t="shared" si="190"/>
        <v>96</v>
      </c>
      <c r="F1648" s="2" t="str">
        <f t="shared" si="191"/>
        <v>963</v>
      </c>
      <c r="G1648" s="1" t="s">
        <v>3560</v>
      </c>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29"/>
      <c r="AH1648" s="7"/>
      <c r="AI1648" s="7"/>
      <c r="AJ1648" s="7"/>
      <c r="AK1648" s="29"/>
      <c r="AL1648" s="7"/>
      <c r="AM1648" s="105"/>
      <c r="AN1648" s="7"/>
      <c r="AO1648" s="11"/>
      <c r="AP1648" s="105"/>
      <c r="AQ1648" s="11"/>
      <c r="AR1648" s="11"/>
      <c r="AS1648" s="11"/>
      <c r="AT1648" s="11"/>
      <c r="AU1648" s="11">
        <v>0</v>
      </c>
      <c r="AV1648" s="11">
        <v>0</v>
      </c>
      <c r="AW1648" s="11">
        <v>0</v>
      </c>
      <c r="AX1648" s="11">
        <v>0</v>
      </c>
      <c r="AZ1648" s="11">
        <v>0</v>
      </c>
      <c r="BA1648" s="11">
        <v>0</v>
      </c>
    </row>
    <row r="1649" spans="1:53" hidden="1" x14ac:dyDescent="0.25">
      <c r="A1649">
        <v>10</v>
      </c>
      <c r="B1649" t="str">
        <f t="shared" si="188"/>
        <v>FrCC-9632</v>
      </c>
      <c r="C1649" s="2" t="s">
        <v>320</v>
      </c>
      <c r="D1649" s="2" t="str">
        <f t="shared" si="189"/>
        <v>9</v>
      </c>
      <c r="E1649" s="2" t="str">
        <f t="shared" si="190"/>
        <v>96</v>
      </c>
      <c r="F1649" s="2" t="str">
        <f t="shared" si="191"/>
        <v>963</v>
      </c>
      <c r="G1649" s="1" t="s">
        <v>3561</v>
      </c>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29"/>
      <c r="AH1649" s="7"/>
      <c r="AI1649" s="7"/>
      <c r="AJ1649" s="7"/>
      <c r="AK1649" s="29"/>
      <c r="AL1649" s="7"/>
      <c r="AM1649" s="105"/>
      <c r="AN1649" s="7"/>
      <c r="AO1649" s="11"/>
      <c r="AP1649" s="105"/>
      <c r="AQ1649" s="11"/>
      <c r="AR1649" s="11"/>
      <c r="AS1649" s="11"/>
      <c r="AT1649" s="11"/>
      <c r="AU1649" s="11">
        <v>0</v>
      </c>
      <c r="AV1649" s="11">
        <v>0</v>
      </c>
      <c r="AW1649" s="11">
        <v>0</v>
      </c>
      <c r="AX1649" s="11">
        <v>0</v>
      </c>
      <c r="AZ1649" s="11">
        <v>0</v>
      </c>
      <c r="BA1649" s="11">
        <v>0</v>
      </c>
    </row>
    <row r="1650" spans="1:53" hidden="1" x14ac:dyDescent="0.25">
      <c r="A1650">
        <v>10</v>
      </c>
      <c r="B1650" t="str">
        <f t="shared" si="188"/>
        <v>FrCC-9633</v>
      </c>
      <c r="C1650" s="2" t="s">
        <v>320</v>
      </c>
      <c r="D1650" s="2" t="str">
        <f t="shared" si="189"/>
        <v>9</v>
      </c>
      <c r="E1650" s="2" t="str">
        <f t="shared" si="190"/>
        <v>96</v>
      </c>
      <c r="F1650" s="2" t="str">
        <f t="shared" si="191"/>
        <v>963</v>
      </c>
      <c r="G1650" s="1" t="s">
        <v>3562</v>
      </c>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29"/>
      <c r="AH1650" s="7"/>
      <c r="AI1650" s="7"/>
      <c r="AJ1650" s="7"/>
      <c r="AK1650" s="29"/>
      <c r="AL1650" s="7"/>
      <c r="AM1650" s="105"/>
      <c r="AN1650" s="7"/>
      <c r="AO1650" s="11"/>
      <c r="AP1650" s="105"/>
      <c r="AQ1650" s="11"/>
      <c r="AR1650" s="11"/>
      <c r="AS1650" s="11"/>
      <c r="AT1650" s="11"/>
      <c r="AU1650" s="11">
        <v>0</v>
      </c>
      <c r="AV1650" s="11">
        <v>0</v>
      </c>
      <c r="AW1650" s="11">
        <v>0</v>
      </c>
      <c r="AX1650" s="11">
        <v>0</v>
      </c>
      <c r="AZ1650" s="11">
        <v>0</v>
      </c>
      <c r="BA1650" s="11">
        <v>0</v>
      </c>
    </row>
    <row r="1651" spans="1:53" hidden="1" x14ac:dyDescent="0.25">
      <c r="A1651">
        <v>10</v>
      </c>
      <c r="B1651" t="str">
        <f t="shared" si="188"/>
        <v>FrCC-9634</v>
      </c>
      <c r="C1651" s="2" t="s">
        <v>320</v>
      </c>
      <c r="D1651" s="2" t="str">
        <f t="shared" si="189"/>
        <v>9</v>
      </c>
      <c r="E1651" s="2" t="str">
        <f t="shared" si="190"/>
        <v>96</v>
      </c>
      <c r="F1651" s="2" t="str">
        <f t="shared" si="191"/>
        <v>963</v>
      </c>
      <c r="G1651" s="1" t="s">
        <v>3563</v>
      </c>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29"/>
      <c r="AH1651" s="7"/>
      <c r="AI1651" s="7"/>
      <c r="AJ1651" s="7"/>
      <c r="AK1651" s="29"/>
      <c r="AL1651" s="7"/>
      <c r="AM1651" s="105"/>
      <c r="AN1651" s="7"/>
      <c r="AO1651" s="11"/>
      <c r="AP1651" s="105"/>
      <c r="AQ1651" s="11"/>
      <c r="AR1651" s="11"/>
      <c r="AS1651" s="11"/>
      <c r="AT1651" s="11"/>
      <c r="AU1651" s="11">
        <v>0</v>
      </c>
      <c r="AV1651" s="11">
        <v>0</v>
      </c>
      <c r="AW1651" s="11">
        <v>0</v>
      </c>
      <c r="AX1651" s="11">
        <v>0</v>
      </c>
      <c r="AZ1651" s="11">
        <v>0</v>
      </c>
      <c r="BA1651" s="11">
        <v>0</v>
      </c>
    </row>
    <row r="1652" spans="1:53" hidden="1" x14ac:dyDescent="0.25">
      <c r="A1652">
        <v>10</v>
      </c>
      <c r="B1652" t="str">
        <f t="shared" si="188"/>
        <v>FrCC-9635</v>
      </c>
      <c r="C1652" s="2" t="s">
        <v>320</v>
      </c>
      <c r="D1652" s="2" t="str">
        <f t="shared" si="189"/>
        <v>9</v>
      </c>
      <c r="E1652" s="2" t="str">
        <f t="shared" si="190"/>
        <v>96</v>
      </c>
      <c r="F1652" s="2" t="str">
        <f t="shared" si="191"/>
        <v>963</v>
      </c>
      <c r="G1652" s="1" t="s">
        <v>3564</v>
      </c>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29"/>
      <c r="AH1652" s="7"/>
      <c r="AI1652" s="7"/>
      <c r="AJ1652" s="7"/>
      <c r="AK1652" s="29"/>
      <c r="AL1652" s="7"/>
      <c r="AM1652" s="105"/>
      <c r="AN1652" s="7"/>
      <c r="AO1652" s="11"/>
      <c r="AP1652" s="105"/>
      <c r="AQ1652" s="11"/>
      <c r="AR1652" s="11"/>
      <c r="AS1652" s="11"/>
      <c r="AT1652" s="11"/>
      <c r="AU1652" s="11">
        <v>0</v>
      </c>
      <c r="AV1652" s="11">
        <v>0</v>
      </c>
      <c r="AW1652" s="11">
        <v>0</v>
      </c>
      <c r="AX1652" s="11">
        <v>0</v>
      </c>
      <c r="AZ1652" s="11">
        <v>0</v>
      </c>
      <c r="BA1652" s="11">
        <v>0</v>
      </c>
    </row>
    <row r="1653" spans="1:53" hidden="1" x14ac:dyDescent="0.25">
      <c r="A1653">
        <v>10</v>
      </c>
      <c r="B1653" t="str">
        <f t="shared" si="188"/>
        <v>FrCC-9640</v>
      </c>
      <c r="C1653" s="2" t="s">
        <v>320</v>
      </c>
      <c r="D1653" s="2" t="str">
        <f t="shared" si="189"/>
        <v>9</v>
      </c>
      <c r="E1653" s="2" t="str">
        <f t="shared" si="190"/>
        <v>96</v>
      </c>
      <c r="F1653" s="2" t="str">
        <f t="shared" si="191"/>
        <v>964</v>
      </c>
      <c r="G1653" s="1" t="s">
        <v>3565</v>
      </c>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29"/>
      <c r="AH1653" s="7"/>
      <c r="AI1653" s="7"/>
      <c r="AJ1653" s="7"/>
      <c r="AK1653" s="29"/>
      <c r="AL1653" s="7"/>
      <c r="AM1653" s="105"/>
      <c r="AN1653" s="7"/>
      <c r="AO1653" s="11"/>
      <c r="AP1653" s="105"/>
      <c r="AQ1653" s="11"/>
      <c r="AR1653" s="11"/>
      <c r="AS1653" s="11"/>
      <c r="AT1653" s="11"/>
      <c r="AU1653" s="11">
        <v>0</v>
      </c>
      <c r="AV1653" s="11">
        <v>0</v>
      </c>
      <c r="AW1653" s="11">
        <v>0</v>
      </c>
      <c r="AX1653" s="11">
        <v>0</v>
      </c>
      <c r="AZ1653" s="11">
        <v>0</v>
      </c>
      <c r="BA1653" s="11">
        <v>0</v>
      </c>
    </row>
    <row r="1654" spans="1:53" hidden="1" x14ac:dyDescent="0.25">
      <c r="A1654">
        <v>10</v>
      </c>
      <c r="B1654" t="str">
        <f t="shared" si="188"/>
        <v>FrCC-9670</v>
      </c>
      <c r="C1654" s="2" t="s">
        <v>320</v>
      </c>
      <c r="D1654" s="2" t="str">
        <f t="shared" si="189"/>
        <v>9</v>
      </c>
      <c r="E1654" s="2" t="str">
        <f t="shared" si="190"/>
        <v>96</v>
      </c>
      <c r="F1654" s="2" t="str">
        <f t="shared" si="191"/>
        <v>967</v>
      </c>
      <c r="G1654" s="1" t="s">
        <v>849</v>
      </c>
      <c r="H1654" s="7">
        <v>0</v>
      </c>
      <c r="I1654" s="7"/>
      <c r="J1654" s="7">
        <v>0</v>
      </c>
      <c r="K1654" s="7">
        <v>0</v>
      </c>
      <c r="L1654" s="7">
        <v>0</v>
      </c>
      <c r="M1654" s="7"/>
      <c r="N1654" s="7">
        <v>0</v>
      </c>
      <c r="O1654" s="7">
        <v>0</v>
      </c>
      <c r="P1654" s="7">
        <v>0</v>
      </c>
      <c r="Q1654" s="7"/>
      <c r="R1654" s="7">
        <v>0</v>
      </c>
      <c r="S1654" s="7">
        <v>0</v>
      </c>
      <c r="T1654" s="7">
        <v>0</v>
      </c>
      <c r="U1654" s="7"/>
      <c r="V1654" s="7">
        <v>0</v>
      </c>
      <c r="W1654" s="7">
        <v>0</v>
      </c>
      <c r="X1654" s="7">
        <v>0</v>
      </c>
      <c r="Y1654" s="7"/>
      <c r="Z1654" s="7">
        <v>0</v>
      </c>
      <c r="AA1654" s="7">
        <v>0</v>
      </c>
      <c r="AB1654" s="7">
        <v>0</v>
      </c>
      <c r="AC1654" s="7"/>
      <c r="AD1654" s="7">
        <v>0</v>
      </c>
      <c r="AE1654" s="7">
        <v>0</v>
      </c>
      <c r="AF1654" s="7">
        <v>0</v>
      </c>
      <c r="AG1654" s="29">
        <v>0</v>
      </c>
      <c r="AH1654" s="7">
        <v>0</v>
      </c>
      <c r="AI1654" s="7">
        <v>0</v>
      </c>
      <c r="AJ1654" s="7">
        <v>0</v>
      </c>
      <c r="AK1654" s="29">
        <v>0</v>
      </c>
      <c r="AL1654" s="7">
        <v>0</v>
      </c>
      <c r="AM1654" s="105">
        <v>0</v>
      </c>
      <c r="AN1654" s="7">
        <v>0</v>
      </c>
      <c r="AO1654" s="11">
        <v>0</v>
      </c>
      <c r="AP1654" s="105">
        <v>0</v>
      </c>
      <c r="AQ1654" s="11">
        <v>0</v>
      </c>
      <c r="AR1654" s="11">
        <v>0</v>
      </c>
      <c r="AS1654" s="11">
        <v>0</v>
      </c>
      <c r="AT1654" s="11">
        <v>0</v>
      </c>
      <c r="AU1654" s="11">
        <v>0</v>
      </c>
      <c r="AV1654" s="11">
        <v>0</v>
      </c>
      <c r="AW1654" s="11">
        <v>0</v>
      </c>
      <c r="AX1654" s="11">
        <v>0</v>
      </c>
      <c r="AZ1654" s="11">
        <v>0</v>
      </c>
      <c r="BA1654" s="11">
        <v>0</v>
      </c>
    </row>
    <row r="1655" spans="1:53" hidden="1" x14ac:dyDescent="0.25">
      <c r="A1655">
        <v>10</v>
      </c>
      <c r="B1655" t="str">
        <f t="shared" si="188"/>
        <v>FrCC-9700</v>
      </c>
      <c r="C1655" s="2" t="s">
        <v>320</v>
      </c>
      <c r="D1655" s="2" t="str">
        <f t="shared" si="189"/>
        <v>9</v>
      </c>
      <c r="E1655" s="2" t="str">
        <f t="shared" si="190"/>
        <v>97</v>
      </c>
      <c r="F1655" s="2" t="str">
        <f t="shared" si="191"/>
        <v>970</v>
      </c>
      <c r="G1655" s="1" t="s">
        <v>2402</v>
      </c>
      <c r="H1655" s="7">
        <v>0</v>
      </c>
      <c r="I1655" s="7"/>
      <c r="J1655" s="7">
        <v>0</v>
      </c>
      <c r="K1655" s="7">
        <v>0</v>
      </c>
      <c r="L1655" s="7">
        <v>0</v>
      </c>
      <c r="M1655" s="7"/>
      <c r="N1655" s="7">
        <v>0</v>
      </c>
      <c r="O1655" s="7">
        <v>0</v>
      </c>
      <c r="P1655" s="7">
        <v>0</v>
      </c>
      <c r="Q1655" s="7"/>
      <c r="R1655" s="7">
        <v>0</v>
      </c>
      <c r="S1655" s="7">
        <v>0</v>
      </c>
      <c r="T1655" s="7">
        <v>0</v>
      </c>
      <c r="U1655" s="7"/>
      <c r="V1655" s="7">
        <v>0</v>
      </c>
      <c r="W1655" s="7">
        <v>0</v>
      </c>
      <c r="X1655" s="7">
        <v>0</v>
      </c>
      <c r="Y1655" s="7"/>
      <c r="Z1655" s="7">
        <v>0</v>
      </c>
      <c r="AA1655" s="7">
        <v>0</v>
      </c>
      <c r="AB1655" s="7">
        <v>0</v>
      </c>
      <c r="AC1655" s="7"/>
      <c r="AD1655" s="7">
        <v>0</v>
      </c>
      <c r="AE1655" s="7">
        <v>0</v>
      </c>
      <c r="AF1655" s="7">
        <v>0</v>
      </c>
      <c r="AG1655" s="29">
        <v>0</v>
      </c>
      <c r="AH1655" s="7">
        <v>0</v>
      </c>
      <c r="AI1655" s="7">
        <v>0</v>
      </c>
      <c r="AJ1655" s="7">
        <v>0</v>
      </c>
      <c r="AK1655" s="29">
        <v>0</v>
      </c>
      <c r="AL1655" s="7">
        <v>0</v>
      </c>
      <c r="AM1655" s="105">
        <v>0</v>
      </c>
      <c r="AN1655" s="7">
        <v>0</v>
      </c>
      <c r="AO1655" s="11">
        <v>0</v>
      </c>
      <c r="AP1655" s="105">
        <v>0</v>
      </c>
      <c r="AQ1655" s="11">
        <v>0</v>
      </c>
      <c r="AR1655" s="11">
        <v>0</v>
      </c>
      <c r="AS1655" s="11">
        <v>0</v>
      </c>
      <c r="AT1655" s="11">
        <v>0</v>
      </c>
      <c r="AU1655" s="11">
        <v>0</v>
      </c>
      <c r="AV1655" s="11">
        <v>0</v>
      </c>
      <c r="AW1655" s="11">
        <v>0</v>
      </c>
      <c r="AX1655" s="11">
        <v>0</v>
      </c>
      <c r="AZ1655" s="11">
        <v>0</v>
      </c>
      <c r="BA1655" s="11">
        <v>0</v>
      </c>
    </row>
    <row r="1656" spans="1:53" hidden="1" x14ac:dyDescent="0.25">
      <c r="A1656">
        <v>10</v>
      </c>
      <c r="B1656" t="str">
        <f t="shared" si="188"/>
        <v>FrCC-9800</v>
      </c>
      <c r="C1656" s="2" t="s">
        <v>320</v>
      </c>
      <c r="D1656" s="2" t="str">
        <f t="shared" si="189"/>
        <v>9</v>
      </c>
      <c r="E1656" s="2" t="str">
        <f t="shared" si="190"/>
        <v>98</v>
      </c>
      <c r="F1656" s="2" t="str">
        <f t="shared" si="191"/>
        <v>980</v>
      </c>
      <c r="G1656" s="1" t="s">
        <v>852</v>
      </c>
      <c r="H1656" s="7">
        <v>0</v>
      </c>
      <c r="I1656" s="7"/>
      <c r="J1656" s="7">
        <v>0</v>
      </c>
      <c r="K1656" s="7">
        <v>0</v>
      </c>
      <c r="L1656" s="7">
        <v>0</v>
      </c>
      <c r="M1656" s="7"/>
      <c r="N1656" s="7">
        <v>0</v>
      </c>
      <c r="O1656" s="7">
        <v>0</v>
      </c>
      <c r="P1656" s="7">
        <v>0</v>
      </c>
      <c r="Q1656" s="7"/>
      <c r="R1656" s="7">
        <v>0</v>
      </c>
      <c r="S1656" s="7">
        <v>0</v>
      </c>
      <c r="T1656" s="7">
        <v>0</v>
      </c>
      <c r="U1656" s="7"/>
      <c r="V1656" s="7">
        <v>0</v>
      </c>
      <c r="W1656" s="7">
        <v>0</v>
      </c>
      <c r="X1656" s="7">
        <v>0</v>
      </c>
      <c r="Y1656" s="7"/>
      <c r="Z1656" s="7">
        <v>0</v>
      </c>
      <c r="AA1656" s="7">
        <v>0</v>
      </c>
      <c r="AB1656" s="7">
        <v>0</v>
      </c>
      <c r="AC1656" s="7"/>
      <c r="AD1656" s="7">
        <v>0</v>
      </c>
      <c r="AE1656" s="7">
        <v>0</v>
      </c>
      <c r="AF1656" s="7">
        <v>0</v>
      </c>
      <c r="AG1656" s="29">
        <v>0</v>
      </c>
      <c r="AH1656" s="7">
        <v>0</v>
      </c>
      <c r="AI1656" s="7">
        <v>0</v>
      </c>
      <c r="AJ1656" s="7">
        <v>0</v>
      </c>
      <c r="AK1656" s="29">
        <v>0</v>
      </c>
      <c r="AL1656" s="7">
        <v>0</v>
      </c>
      <c r="AM1656" s="105">
        <v>0</v>
      </c>
      <c r="AN1656" s="7">
        <v>0</v>
      </c>
      <c r="AO1656" s="11">
        <v>0</v>
      </c>
      <c r="AP1656" s="105">
        <v>0</v>
      </c>
      <c r="AQ1656" s="11">
        <v>0</v>
      </c>
      <c r="AR1656" s="11">
        <v>0</v>
      </c>
      <c r="AS1656" s="11">
        <v>0</v>
      </c>
      <c r="AT1656" s="11">
        <v>0</v>
      </c>
      <c r="AU1656" s="11">
        <v>0</v>
      </c>
      <c r="AV1656" s="11">
        <v>0</v>
      </c>
      <c r="AW1656" s="11">
        <v>0</v>
      </c>
      <c r="AX1656" s="11">
        <v>0</v>
      </c>
      <c r="AZ1656" s="11">
        <v>0</v>
      </c>
      <c r="BA1656" s="11">
        <v>0</v>
      </c>
    </row>
    <row r="1657" spans="1:53" hidden="1" x14ac:dyDescent="0.25">
      <c r="A1657">
        <v>10</v>
      </c>
      <c r="B1657" t="str">
        <f t="shared" si="188"/>
        <v>FrCC-9900</v>
      </c>
      <c r="C1657" s="2" t="s">
        <v>320</v>
      </c>
      <c r="D1657" s="2" t="str">
        <f t="shared" si="189"/>
        <v>9</v>
      </c>
      <c r="E1657" s="2" t="str">
        <f t="shared" si="190"/>
        <v>99</v>
      </c>
      <c r="F1657" s="2" t="str">
        <f t="shared" si="191"/>
        <v>990</v>
      </c>
      <c r="G1657" s="1" t="s">
        <v>3544</v>
      </c>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29"/>
      <c r="AH1657" s="7"/>
      <c r="AI1657" s="7"/>
      <c r="AJ1657" s="7"/>
      <c r="AK1657" s="29"/>
      <c r="AL1657" s="7"/>
      <c r="AM1657" s="105"/>
      <c r="AN1657" s="7"/>
      <c r="AO1657" s="11"/>
      <c r="AP1657" s="105"/>
      <c r="AQ1657" s="11"/>
      <c r="AR1657" s="11"/>
      <c r="AS1657" s="11"/>
      <c r="AT1657" s="11"/>
      <c r="AU1657" s="11">
        <v>0</v>
      </c>
      <c r="AV1657" s="11">
        <v>0</v>
      </c>
      <c r="AW1657" s="11">
        <v>0</v>
      </c>
      <c r="AX1657" s="11">
        <v>0</v>
      </c>
      <c r="AZ1657" s="11">
        <v>0</v>
      </c>
      <c r="BA1657" s="11">
        <v>0</v>
      </c>
    </row>
    <row r="1658" spans="1:53" hidden="1" x14ac:dyDescent="0.25">
      <c r="A1658">
        <v>10</v>
      </c>
      <c r="B1658" t="str">
        <f t="shared" si="188"/>
        <v>FrCC-4851 (old)</v>
      </c>
      <c r="C1658" s="2" t="s">
        <v>320</v>
      </c>
      <c r="D1658" s="2" t="str">
        <f t="shared" ref="D1658:D1689" si="192">LEFT($G1658,1)</f>
        <v>4</v>
      </c>
      <c r="E1658" s="2" t="str">
        <f t="shared" ref="E1658:E1689" si="193">LEFT($G1658,2)</f>
        <v>48</v>
      </c>
      <c r="F1658" s="2" t="str">
        <f t="shared" ref="F1658:F1689" si="194">LEFT($G1658,3)</f>
        <v>485</v>
      </c>
      <c r="G1658" s="3" t="s">
        <v>3457</v>
      </c>
      <c r="H1658" s="7">
        <v>0</v>
      </c>
      <c r="I1658" s="7"/>
      <c r="J1658" s="7">
        <v>0</v>
      </c>
      <c r="K1658" s="7">
        <v>0</v>
      </c>
      <c r="L1658" s="7">
        <v>0</v>
      </c>
      <c r="M1658" s="7"/>
      <c r="N1658" s="7">
        <v>0</v>
      </c>
      <c r="O1658" s="7">
        <v>0</v>
      </c>
      <c r="P1658" s="7">
        <v>0</v>
      </c>
      <c r="Q1658" s="7"/>
      <c r="R1658" s="7">
        <v>0</v>
      </c>
      <c r="S1658" s="7">
        <v>0</v>
      </c>
      <c r="T1658" s="7">
        <v>0</v>
      </c>
      <c r="U1658" s="7"/>
      <c r="V1658" s="7">
        <v>0</v>
      </c>
      <c r="W1658" s="7">
        <v>0</v>
      </c>
      <c r="X1658" s="7">
        <v>0</v>
      </c>
      <c r="Y1658" s="7"/>
      <c r="Z1658" s="7">
        <v>0</v>
      </c>
      <c r="AA1658" s="7">
        <v>0</v>
      </c>
      <c r="AB1658" s="7">
        <v>0</v>
      </c>
      <c r="AC1658" s="7"/>
      <c r="AD1658" s="7">
        <v>0</v>
      </c>
      <c r="AE1658" s="7">
        <v>0</v>
      </c>
      <c r="AF1658" s="7">
        <v>0</v>
      </c>
      <c r="AG1658" s="29">
        <v>0</v>
      </c>
      <c r="AH1658" s="7">
        <v>0</v>
      </c>
      <c r="AI1658" s="7">
        <v>0</v>
      </c>
      <c r="AJ1658" s="7">
        <v>0</v>
      </c>
      <c r="AK1658" s="29">
        <v>0</v>
      </c>
      <c r="AL1658" s="7">
        <v>0</v>
      </c>
      <c r="AM1658" s="105">
        <v>0</v>
      </c>
      <c r="AN1658" s="7">
        <v>0</v>
      </c>
      <c r="AO1658" s="11">
        <v>0</v>
      </c>
      <c r="AP1658" s="105">
        <v>0</v>
      </c>
      <c r="AQ1658" s="11">
        <v>0</v>
      </c>
      <c r="AR1658" s="11">
        <v>0</v>
      </c>
      <c r="AS1658" s="11">
        <v>0</v>
      </c>
      <c r="AT1658" s="11">
        <v>0</v>
      </c>
      <c r="AU1658" s="11"/>
      <c r="AV1658" s="11">
        <v>0</v>
      </c>
      <c r="AW1658" s="11">
        <v>0</v>
      </c>
      <c r="AX1658" s="11"/>
      <c r="AZ1658" s="11"/>
      <c r="BA1658" s="11"/>
    </row>
    <row r="1659" spans="1:53" hidden="1" x14ac:dyDescent="0.25">
      <c r="A1659">
        <v>10</v>
      </c>
      <c r="B1659" t="str">
        <f t="shared" si="188"/>
        <v>FrCC-4852 (old)</v>
      </c>
      <c r="C1659" s="2" t="s">
        <v>320</v>
      </c>
      <c r="D1659" s="2" t="str">
        <f t="shared" si="192"/>
        <v>4</v>
      </c>
      <c r="E1659" s="2" t="str">
        <f t="shared" si="193"/>
        <v>48</v>
      </c>
      <c r="F1659" s="2" t="str">
        <f t="shared" si="194"/>
        <v>485</v>
      </c>
      <c r="G1659" s="3" t="s">
        <v>3458</v>
      </c>
      <c r="H1659" s="7">
        <v>0</v>
      </c>
      <c r="I1659" s="7"/>
      <c r="J1659" s="7">
        <v>0</v>
      </c>
      <c r="K1659" s="7">
        <v>0</v>
      </c>
      <c r="L1659" s="7">
        <v>0</v>
      </c>
      <c r="M1659" s="7"/>
      <c r="N1659" s="7">
        <v>0</v>
      </c>
      <c r="O1659" s="7">
        <v>0</v>
      </c>
      <c r="P1659" s="7">
        <v>0</v>
      </c>
      <c r="Q1659" s="7"/>
      <c r="R1659" s="7">
        <v>0</v>
      </c>
      <c r="S1659" s="7">
        <v>0</v>
      </c>
      <c r="T1659" s="7">
        <v>0</v>
      </c>
      <c r="U1659" s="7"/>
      <c r="V1659" s="7">
        <v>0</v>
      </c>
      <c r="W1659" s="7">
        <v>0</v>
      </c>
      <c r="X1659" s="7">
        <v>0</v>
      </c>
      <c r="Y1659" s="7"/>
      <c r="Z1659" s="7">
        <v>0</v>
      </c>
      <c r="AA1659" s="7">
        <v>0</v>
      </c>
      <c r="AB1659" s="7">
        <v>0</v>
      </c>
      <c r="AC1659" s="7"/>
      <c r="AD1659" s="7">
        <v>0</v>
      </c>
      <c r="AE1659" s="7">
        <v>0</v>
      </c>
      <c r="AF1659" s="7">
        <v>0</v>
      </c>
      <c r="AG1659" s="29">
        <v>0</v>
      </c>
      <c r="AH1659" s="7">
        <v>0</v>
      </c>
      <c r="AI1659" s="7">
        <v>0</v>
      </c>
      <c r="AJ1659" s="7">
        <v>0</v>
      </c>
      <c r="AK1659" s="29">
        <v>0</v>
      </c>
      <c r="AL1659" s="7">
        <v>0</v>
      </c>
      <c r="AM1659" s="105">
        <v>0</v>
      </c>
      <c r="AN1659" s="7">
        <v>0</v>
      </c>
      <c r="AO1659" s="11">
        <v>0</v>
      </c>
      <c r="AP1659" s="105">
        <v>0</v>
      </c>
      <c r="AQ1659" s="11">
        <v>0</v>
      </c>
      <c r="AR1659" s="11">
        <v>0</v>
      </c>
      <c r="AS1659" s="11">
        <v>0</v>
      </c>
      <c r="AT1659" s="11">
        <v>0</v>
      </c>
      <c r="AU1659" s="11"/>
      <c r="AV1659" s="11">
        <v>0</v>
      </c>
      <c r="AW1659" s="11">
        <v>0</v>
      </c>
      <c r="AX1659" s="11"/>
      <c r="AZ1659" s="11"/>
      <c r="BA1659" s="11"/>
    </row>
    <row r="1660" spans="1:53" hidden="1" x14ac:dyDescent="0.25">
      <c r="A1660">
        <v>10</v>
      </c>
      <c r="B1660" t="str">
        <f t="shared" si="188"/>
        <v>FrCC-6851 (old)</v>
      </c>
      <c r="C1660" s="2" t="s">
        <v>320</v>
      </c>
      <c r="D1660" s="2" t="str">
        <f t="shared" si="192"/>
        <v>6</v>
      </c>
      <c r="E1660" s="2" t="str">
        <f t="shared" si="193"/>
        <v>68</v>
      </c>
      <c r="F1660" s="2" t="str">
        <f t="shared" si="194"/>
        <v>685</v>
      </c>
      <c r="G1660" s="3" t="s">
        <v>3459</v>
      </c>
      <c r="H1660" s="7">
        <v>0</v>
      </c>
      <c r="I1660" s="7"/>
      <c r="J1660" s="7">
        <v>0</v>
      </c>
      <c r="K1660" s="7">
        <v>0</v>
      </c>
      <c r="L1660" s="7">
        <v>0</v>
      </c>
      <c r="M1660" s="7"/>
      <c r="N1660" s="29">
        <v>0</v>
      </c>
      <c r="O1660" s="29">
        <v>0</v>
      </c>
      <c r="P1660" s="7">
        <v>0</v>
      </c>
      <c r="Q1660" s="7"/>
      <c r="R1660" s="7">
        <v>0</v>
      </c>
      <c r="S1660" s="7">
        <v>0</v>
      </c>
      <c r="T1660" s="7">
        <v>0</v>
      </c>
      <c r="U1660" s="7"/>
      <c r="V1660" s="7">
        <v>0</v>
      </c>
      <c r="W1660" s="7">
        <v>0</v>
      </c>
      <c r="X1660" s="7">
        <v>0</v>
      </c>
      <c r="Y1660" s="7"/>
      <c r="Z1660" s="7">
        <v>0</v>
      </c>
      <c r="AA1660" s="7">
        <v>0</v>
      </c>
      <c r="AB1660" s="7">
        <v>0</v>
      </c>
      <c r="AC1660" s="7"/>
      <c r="AD1660" s="7">
        <v>0</v>
      </c>
      <c r="AE1660" s="7">
        <v>0</v>
      </c>
      <c r="AF1660" s="7">
        <v>0</v>
      </c>
      <c r="AG1660" s="29">
        <v>0</v>
      </c>
      <c r="AH1660" s="7">
        <v>0</v>
      </c>
      <c r="AI1660" s="7">
        <v>0</v>
      </c>
      <c r="AJ1660" s="7">
        <v>0</v>
      </c>
      <c r="AK1660" s="29">
        <v>0</v>
      </c>
      <c r="AL1660" s="7">
        <v>0</v>
      </c>
      <c r="AM1660" s="105">
        <v>0</v>
      </c>
      <c r="AN1660" s="7">
        <v>0</v>
      </c>
      <c r="AO1660" s="11">
        <v>0</v>
      </c>
      <c r="AP1660" s="105">
        <v>0</v>
      </c>
      <c r="AQ1660" s="11">
        <v>0</v>
      </c>
      <c r="AR1660" s="11">
        <v>0</v>
      </c>
      <c r="AS1660" s="11">
        <v>0</v>
      </c>
      <c r="AT1660" s="11">
        <v>0</v>
      </c>
      <c r="AU1660" s="11"/>
      <c r="AV1660" s="11">
        <v>0</v>
      </c>
      <c r="AW1660" s="11">
        <v>0</v>
      </c>
      <c r="AX1660" s="11"/>
      <c r="AZ1660" s="11"/>
      <c r="BA1660" s="11"/>
    </row>
    <row r="1661" spans="1:53" hidden="1" x14ac:dyDescent="0.25">
      <c r="A1661">
        <v>10</v>
      </c>
      <c r="B1661" t="str">
        <f t="shared" si="188"/>
        <v>FrCC-6852 (old)</v>
      </c>
      <c r="C1661" s="2" t="s">
        <v>320</v>
      </c>
      <c r="D1661" s="2" t="str">
        <f t="shared" si="192"/>
        <v>6</v>
      </c>
      <c r="E1661" s="2" t="str">
        <f t="shared" si="193"/>
        <v>68</v>
      </c>
      <c r="F1661" s="2" t="str">
        <f t="shared" si="194"/>
        <v>685</v>
      </c>
      <c r="G1661" s="3" t="s">
        <v>3460</v>
      </c>
      <c r="H1661" s="7">
        <v>0</v>
      </c>
      <c r="I1661" s="7"/>
      <c r="J1661" s="7">
        <v>0</v>
      </c>
      <c r="K1661" s="7">
        <v>0</v>
      </c>
      <c r="L1661" s="7">
        <v>0</v>
      </c>
      <c r="M1661" s="7"/>
      <c r="N1661" s="7">
        <v>0</v>
      </c>
      <c r="O1661" s="7">
        <v>0</v>
      </c>
      <c r="P1661" s="7">
        <v>0</v>
      </c>
      <c r="Q1661" s="7"/>
      <c r="R1661" s="7">
        <v>0</v>
      </c>
      <c r="S1661" s="7">
        <v>0</v>
      </c>
      <c r="T1661" s="7">
        <v>0</v>
      </c>
      <c r="U1661" s="7"/>
      <c r="V1661" s="7">
        <v>0</v>
      </c>
      <c r="W1661" s="7">
        <v>0</v>
      </c>
      <c r="X1661" s="7">
        <v>0</v>
      </c>
      <c r="Y1661" s="7"/>
      <c r="Z1661" s="7">
        <v>0</v>
      </c>
      <c r="AA1661" s="7">
        <v>0</v>
      </c>
      <c r="AB1661" s="7">
        <v>0</v>
      </c>
      <c r="AC1661" s="7"/>
      <c r="AD1661" s="7">
        <v>0</v>
      </c>
      <c r="AE1661" s="7">
        <v>0</v>
      </c>
      <c r="AF1661" s="7">
        <v>0</v>
      </c>
      <c r="AG1661" s="29">
        <v>0</v>
      </c>
      <c r="AH1661" s="7">
        <v>0</v>
      </c>
      <c r="AI1661" s="7">
        <v>0</v>
      </c>
      <c r="AJ1661" s="7">
        <v>0</v>
      </c>
      <c r="AK1661" s="29">
        <v>0</v>
      </c>
      <c r="AL1661" s="7">
        <v>0</v>
      </c>
      <c r="AM1661" s="105">
        <v>0</v>
      </c>
      <c r="AN1661" s="7">
        <v>0</v>
      </c>
      <c r="AO1661" s="11">
        <v>0</v>
      </c>
      <c r="AP1661" s="105">
        <v>0</v>
      </c>
      <c r="AQ1661" s="11">
        <v>0</v>
      </c>
      <c r="AR1661" s="11">
        <v>0</v>
      </c>
      <c r="AS1661" s="11">
        <v>0</v>
      </c>
      <c r="AT1661" s="11">
        <v>0</v>
      </c>
      <c r="AU1661" s="11"/>
      <c r="AV1661" s="11">
        <v>0</v>
      </c>
      <c r="AW1661" s="11">
        <v>0</v>
      </c>
      <c r="AX1661" s="11"/>
      <c r="AZ1661" s="11"/>
      <c r="BA1661" s="11"/>
    </row>
    <row r="1662" spans="1:53" hidden="1" x14ac:dyDescent="0.25">
      <c r="A1662">
        <v>11</v>
      </c>
      <c r="B1662" t="str">
        <f t="shared" si="188"/>
        <v>FlCC-0600</v>
      </c>
      <c r="C1662" s="2" t="s">
        <v>321</v>
      </c>
      <c r="D1662" s="2" t="str">
        <f t="shared" si="192"/>
        <v>0</v>
      </c>
      <c r="E1662" s="2" t="str">
        <f t="shared" si="193"/>
        <v>06</v>
      </c>
      <c r="F1662" s="2" t="str">
        <f t="shared" si="194"/>
        <v>060</v>
      </c>
      <c r="G1662" s="1" t="s">
        <v>626</v>
      </c>
      <c r="H1662" s="7">
        <v>0</v>
      </c>
      <c r="I1662" s="7"/>
      <c r="J1662" s="7">
        <v>0</v>
      </c>
      <c r="K1662" s="7">
        <v>0</v>
      </c>
      <c r="L1662" s="7">
        <v>0</v>
      </c>
      <c r="M1662" s="7"/>
      <c r="N1662" s="7">
        <v>0</v>
      </c>
      <c r="O1662" s="7">
        <v>0</v>
      </c>
      <c r="P1662" s="7">
        <v>0</v>
      </c>
      <c r="Q1662" s="7"/>
      <c r="R1662" s="7">
        <v>0</v>
      </c>
      <c r="S1662" s="7">
        <v>0</v>
      </c>
      <c r="T1662" s="7">
        <v>0</v>
      </c>
      <c r="U1662" s="7"/>
      <c r="V1662" s="7">
        <v>0</v>
      </c>
      <c r="W1662" s="7">
        <v>0</v>
      </c>
      <c r="X1662" s="7">
        <v>0</v>
      </c>
      <c r="Y1662" s="7"/>
      <c r="Z1662" s="7">
        <v>0</v>
      </c>
      <c r="AA1662" s="7">
        <v>0</v>
      </c>
      <c r="AB1662" s="7">
        <v>0</v>
      </c>
      <c r="AC1662" s="7"/>
      <c r="AD1662" s="7">
        <v>0</v>
      </c>
      <c r="AE1662" s="7">
        <v>0</v>
      </c>
      <c r="AF1662" s="7">
        <v>0</v>
      </c>
      <c r="AG1662" s="29">
        <v>0</v>
      </c>
      <c r="AH1662" s="7">
        <v>0</v>
      </c>
      <c r="AI1662" s="7">
        <v>0</v>
      </c>
      <c r="AJ1662" s="7">
        <v>0</v>
      </c>
      <c r="AK1662" s="29">
        <v>0</v>
      </c>
      <c r="AL1662" s="7">
        <v>0</v>
      </c>
      <c r="AM1662" s="105">
        <v>0</v>
      </c>
      <c r="AN1662" s="7">
        <v>0</v>
      </c>
      <c r="AO1662" s="11">
        <v>0</v>
      </c>
      <c r="AP1662" s="105">
        <v>0</v>
      </c>
      <c r="AQ1662" s="11">
        <v>0</v>
      </c>
      <c r="AR1662" s="11">
        <v>0</v>
      </c>
      <c r="AS1662" s="11">
        <v>0</v>
      </c>
      <c r="AT1662" s="11">
        <v>0</v>
      </c>
      <c r="AU1662" s="11">
        <v>0</v>
      </c>
      <c r="AV1662" s="11">
        <v>0</v>
      </c>
      <c r="AW1662" s="11">
        <v>0</v>
      </c>
      <c r="AX1662" s="11">
        <v>0</v>
      </c>
      <c r="AZ1662" s="11">
        <v>0</v>
      </c>
      <c r="BA1662" s="11">
        <v>0</v>
      </c>
    </row>
    <row r="1663" spans="1:53" hidden="1" x14ac:dyDescent="0.25">
      <c r="A1663">
        <v>11</v>
      </c>
      <c r="B1663" t="str">
        <f t="shared" si="188"/>
        <v>FlCC-0700</v>
      </c>
      <c r="C1663" s="2" t="s">
        <v>321</v>
      </c>
      <c r="D1663" s="2" t="str">
        <f t="shared" si="192"/>
        <v>0</v>
      </c>
      <c r="E1663" s="2" t="str">
        <f t="shared" si="193"/>
        <v>07</v>
      </c>
      <c r="F1663" s="2" t="str">
        <f t="shared" si="194"/>
        <v>070</v>
      </c>
      <c r="G1663" s="1" t="s">
        <v>2102</v>
      </c>
      <c r="H1663" s="7">
        <v>0</v>
      </c>
      <c r="I1663" s="7"/>
      <c r="J1663" s="7">
        <v>0</v>
      </c>
      <c r="K1663" s="7">
        <v>0</v>
      </c>
      <c r="L1663" s="7">
        <v>0</v>
      </c>
      <c r="M1663" s="7"/>
      <c r="N1663" s="7">
        <v>0</v>
      </c>
      <c r="O1663" s="7">
        <v>0</v>
      </c>
      <c r="P1663" s="7">
        <v>0</v>
      </c>
      <c r="Q1663" s="7"/>
      <c r="R1663" s="7">
        <v>0</v>
      </c>
      <c r="S1663" s="7">
        <v>0</v>
      </c>
      <c r="T1663" s="7">
        <v>0</v>
      </c>
      <c r="U1663" s="7"/>
      <c r="V1663" s="7">
        <v>0</v>
      </c>
      <c r="W1663" s="7">
        <v>0</v>
      </c>
      <c r="X1663" s="7">
        <v>0</v>
      </c>
      <c r="Y1663" s="7"/>
      <c r="Z1663" s="7">
        <v>0</v>
      </c>
      <c r="AA1663" s="7">
        <v>0</v>
      </c>
      <c r="AB1663" s="7">
        <v>0</v>
      </c>
      <c r="AC1663" s="7"/>
      <c r="AD1663" s="7">
        <v>0</v>
      </c>
      <c r="AE1663" s="7">
        <v>0</v>
      </c>
      <c r="AF1663" s="7">
        <v>0</v>
      </c>
      <c r="AG1663" s="29">
        <v>0</v>
      </c>
      <c r="AH1663" s="7">
        <v>0</v>
      </c>
      <c r="AI1663" s="7">
        <v>0</v>
      </c>
      <c r="AJ1663" s="7">
        <v>0</v>
      </c>
      <c r="AK1663" s="29">
        <v>0</v>
      </c>
      <c r="AL1663" s="7">
        <v>0</v>
      </c>
      <c r="AM1663" s="105">
        <v>0</v>
      </c>
      <c r="AN1663" s="7">
        <v>0</v>
      </c>
      <c r="AO1663" s="11">
        <v>0</v>
      </c>
      <c r="AP1663" s="105">
        <v>0</v>
      </c>
      <c r="AQ1663" s="11">
        <v>0</v>
      </c>
      <c r="AR1663" s="11">
        <v>0</v>
      </c>
      <c r="AS1663" s="11">
        <v>0</v>
      </c>
      <c r="AT1663" s="11">
        <v>0</v>
      </c>
      <c r="AU1663" s="11"/>
      <c r="AV1663" s="11">
        <v>0</v>
      </c>
      <c r="AW1663" s="11">
        <v>0</v>
      </c>
      <c r="AX1663" s="11"/>
      <c r="AZ1663" s="11"/>
      <c r="BA1663" s="11"/>
    </row>
    <row r="1664" spans="1:53" hidden="1" x14ac:dyDescent="0.25">
      <c r="A1664">
        <v>11</v>
      </c>
      <c r="B1664" t="str">
        <f t="shared" si="188"/>
        <v>FlCC-1611</v>
      </c>
      <c r="C1664" s="2" t="s">
        <v>321</v>
      </c>
      <c r="D1664" s="2" t="str">
        <f t="shared" si="192"/>
        <v>1</v>
      </c>
      <c r="E1664" s="2" t="str">
        <f t="shared" si="193"/>
        <v>16</v>
      </c>
      <c r="F1664" s="2" t="str">
        <f t="shared" si="194"/>
        <v>161</v>
      </c>
      <c r="G1664" s="1" t="s">
        <v>629</v>
      </c>
      <c r="H1664" s="7">
        <v>0</v>
      </c>
      <c r="I1664" s="7"/>
      <c r="J1664" s="7">
        <v>0</v>
      </c>
      <c r="K1664" s="7">
        <v>0</v>
      </c>
      <c r="L1664" s="7">
        <v>0</v>
      </c>
      <c r="M1664" s="7"/>
      <c r="N1664" s="7">
        <v>0</v>
      </c>
      <c r="O1664" s="7">
        <v>0</v>
      </c>
      <c r="P1664" s="7">
        <v>0</v>
      </c>
      <c r="Q1664" s="7"/>
      <c r="R1664" s="7">
        <v>0</v>
      </c>
      <c r="S1664" s="7">
        <v>0</v>
      </c>
      <c r="T1664" s="7">
        <v>0</v>
      </c>
      <c r="U1664" s="7"/>
      <c r="V1664" s="7">
        <v>0</v>
      </c>
      <c r="W1664" s="7">
        <v>0</v>
      </c>
      <c r="X1664" s="7">
        <v>0</v>
      </c>
      <c r="Y1664" s="7"/>
      <c r="Z1664" s="7">
        <v>0</v>
      </c>
      <c r="AA1664" s="7">
        <v>0</v>
      </c>
      <c r="AB1664" s="7">
        <v>0</v>
      </c>
      <c r="AC1664" s="7"/>
      <c r="AD1664" s="7">
        <v>0</v>
      </c>
      <c r="AE1664" s="7">
        <v>0</v>
      </c>
      <c r="AF1664" s="7">
        <v>0</v>
      </c>
      <c r="AG1664" s="29">
        <v>14.46407</v>
      </c>
      <c r="AH1664" s="7">
        <v>14.46407</v>
      </c>
      <c r="AI1664" s="7">
        <v>14.46407</v>
      </c>
      <c r="AJ1664" s="7">
        <v>45</v>
      </c>
      <c r="AK1664" s="29">
        <v>20.59</v>
      </c>
      <c r="AL1664" s="7">
        <v>20.59</v>
      </c>
      <c r="AM1664" s="105">
        <v>20.59</v>
      </c>
      <c r="AN1664" s="7">
        <v>17</v>
      </c>
      <c r="AO1664" s="11">
        <v>28.994869999999999</v>
      </c>
      <c r="AP1664" s="105">
        <v>28.994869999999999</v>
      </c>
      <c r="AQ1664" s="11">
        <v>28.994869999999999</v>
      </c>
      <c r="AR1664" s="11">
        <v>30</v>
      </c>
      <c r="AS1664" s="11">
        <v>99.355709999999988</v>
      </c>
      <c r="AT1664" s="11">
        <v>99.355709999999988</v>
      </c>
      <c r="AU1664" s="11">
        <v>99.355709999999988</v>
      </c>
      <c r="AV1664" s="11">
        <v>5</v>
      </c>
      <c r="AW1664" s="11">
        <v>24.608899999999998</v>
      </c>
      <c r="AX1664" s="11">
        <v>24.608899999999998</v>
      </c>
      <c r="AZ1664" s="11">
        <v>5</v>
      </c>
      <c r="BA1664" s="11">
        <v>5.63767</v>
      </c>
    </row>
    <row r="1665" spans="1:53" hidden="1" x14ac:dyDescent="0.25">
      <c r="A1665">
        <v>11</v>
      </c>
      <c r="B1665" t="str">
        <f t="shared" si="188"/>
        <v>FlCC-1612</v>
      </c>
      <c r="C1665" s="2" t="s">
        <v>321</v>
      </c>
      <c r="D1665" s="2" t="str">
        <f t="shared" si="192"/>
        <v>1</v>
      </c>
      <c r="E1665" s="2" t="str">
        <f t="shared" si="193"/>
        <v>16</v>
      </c>
      <c r="F1665" s="2" t="str">
        <f t="shared" si="194"/>
        <v>161</v>
      </c>
      <c r="G1665" s="1" t="s">
        <v>630</v>
      </c>
      <c r="H1665" s="7">
        <v>1881</v>
      </c>
      <c r="I1665" s="7"/>
      <c r="J1665" s="7">
        <v>2193</v>
      </c>
      <c r="K1665" s="7">
        <v>2193</v>
      </c>
      <c r="L1665" s="7">
        <v>2073</v>
      </c>
      <c r="M1665" s="7"/>
      <c r="N1665" s="7">
        <v>2009</v>
      </c>
      <c r="O1665" s="7">
        <v>2009</v>
      </c>
      <c r="P1665" s="7">
        <v>2134</v>
      </c>
      <c r="Q1665" s="7"/>
      <c r="R1665" s="7">
        <v>2311</v>
      </c>
      <c r="S1665" s="7">
        <v>2311</v>
      </c>
      <c r="T1665" s="7">
        <v>2437</v>
      </c>
      <c r="U1665" s="7"/>
      <c r="V1665" s="7">
        <v>2349.67731</v>
      </c>
      <c r="W1665" s="7">
        <v>2355.3341999999998</v>
      </c>
      <c r="X1665" s="7">
        <v>1047.5</v>
      </c>
      <c r="Y1665" s="7"/>
      <c r="Z1665" s="7">
        <v>1300.0203799999999</v>
      </c>
      <c r="AA1665" s="7">
        <v>1300.0203799999999</v>
      </c>
      <c r="AB1665" s="7">
        <v>1075.5</v>
      </c>
      <c r="AC1665" s="7"/>
      <c r="AD1665" s="7">
        <v>1200.32088</v>
      </c>
      <c r="AE1665" s="7">
        <v>1200.32088</v>
      </c>
      <c r="AF1665" s="7">
        <v>1204.5</v>
      </c>
      <c r="AG1665" s="29">
        <v>1322.4757</v>
      </c>
      <c r="AH1665" s="7">
        <v>1322.4757</v>
      </c>
      <c r="AI1665" s="7">
        <v>1322.4757</v>
      </c>
      <c r="AJ1665" s="7">
        <v>1360.5</v>
      </c>
      <c r="AK1665" s="29">
        <v>1676.1599999999999</v>
      </c>
      <c r="AL1665" s="7">
        <v>1676.1599999999999</v>
      </c>
      <c r="AM1665" s="105">
        <v>1676.1599999999999</v>
      </c>
      <c r="AN1665" s="7">
        <v>1417.55</v>
      </c>
      <c r="AO1665" s="11">
        <v>1924.70409</v>
      </c>
      <c r="AP1665" s="105">
        <v>1924.70409</v>
      </c>
      <c r="AQ1665" s="11">
        <v>1924.70409</v>
      </c>
      <c r="AR1665" s="11">
        <v>1644.55</v>
      </c>
      <c r="AS1665" s="11">
        <v>1817.96748</v>
      </c>
      <c r="AT1665" s="11">
        <v>1817.96748</v>
      </c>
      <c r="AU1665" s="11">
        <v>1817.96748</v>
      </c>
      <c r="AV1665" s="11">
        <v>1665.5</v>
      </c>
      <c r="AW1665" s="11">
        <v>2057.75117</v>
      </c>
      <c r="AX1665" s="11">
        <v>2057.75117</v>
      </c>
      <c r="AZ1665" s="11">
        <v>1848.5</v>
      </c>
      <c r="BA1665" s="11">
        <v>2014.9144200000001</v>
      </c>
    </row>
    <row r="1666" spans="1:53" hidden="1" x14ac:dyDescent="0.25">
      <c r="A1666">
        <v>11</v>
      </c>
      <c r="B1666" t="str">
        <f t="shared" si="188"/>
        <v>FlCC-1613</v>
      </c>
      <c r="C1666" s="2" t="s">
        <v>321</v>
      </c>
      <c r="D1666" s="2" t="str">
        <f t="shared" si="192"/>
        <v>1</v>
      </c>
      <c r="E1666" s="2" t="str">
        <f t="shared" si="193"/>
        <v>16</v>
      </c>
      <c r="F1666" s="2" t="str">
        <f t="shared" si="194"/>
        <v>161</v>
      </c>
      <c r="G1666" s="1" t="s">
        <v>631</v>
      </c>
      <c r="H1666" s="17">
        <v>0</v>
      </c>
      <c r="I1666" s="17"/>
      <c r="J1666" s="7">
        <v>0</v>
      </c>
      <c r="K1666" s="7">
        <v>0</v>
      </c>
      <c r="L1666" s="7">
        <v>0</v>
      </c>
      <c r="M1666" s="7"/>
      <c r="N1666" s="7">
        <v>0</v>
      </c>
      <c r="O1666" s="7">
        <v>0</v>
      </c>
      <c r="P1666" s="7">
        <v>0</v>
      </c>
      <c r="Q1666" s="7"/>
      <c r="R1666" s="7">
        <v>0</v>
      </c>
      <c r="S1666" s="7">
        <v>0</v>
      </c>
      <c r="T1666" s="7">
        <v>0</v>
      </c>
      <c r="U1666" s="7"/>
      <c r="V1666" s="7">
        <v>0</v>
      </c>
      <c r="W1666" s="7">
        <v>0</v>
      </c>
      <c r="X1666" s="7">
        <v>0</v>
      </c>
      <c r="Y1666" s="7"/>
      <c r="Z1666" s="7">
        <v>0</v>
      </c>
      <c r="AA1666" s="7">
        <v>0</v>
      </c>
      <c r="AB1666" s="7">
        <v>0</v>
      </c>
      <c r="AC1666" s="7"/>
      <c r="AD1666" s="7">
        <v>0</v>
      </c>
      <c r="AE1666" s="7">
        <v>0</v>
      </c>
      <c r="AF1666" s="7">
        <v>0</v>
      </c>
      <c r="AG1666" s="29">
        <v>0</v>
      </c>
      <c r="AH1666" s="7">
        <v>0</v>
      </c>
      <c r="AI1666" s="7">
        <v>0</v>
      </c>
      <c r="AJ1666" s="7">
        <v>0</v>
      </c>
      <c r="AK1666" s="29">
        <v>0</v>
      </c>
      <c r="AL1666" s="7">
        <v>0</v>
      </c>
      <c r="AM1666" s="105">
        <v>0</v>
      </c>
      <c r="AN1666" s="7">
        <v>0</v>
      </c>
      <c r="AO1666" s="11">
        <v>0</v>
      </c>
      <c r="AP1666" s="105">
        <v>0</v>
      </c>
      <c r="AQ1666" s="11">
        <v>0</v>
      </c>
      <c r="AR1666" s="11">
        <v>0</v>
      </c>
      <c r="AS1666" s="11">
        <v>0</v>
      </c>
      <c r="AT1666" s="11">
        <v>0</v>
      </c>
      <c r="AU1666" s="11">
        <v>0</v>
      </c>
      <c r="AV1666" s="11">
        <v>0</v>
      </c>
      <c r="AW1666" s="11">
        <v>0</v>
      </c>
      <c r="AX1666" s="11">
        <v>0</v>
      </c>
      <c r="AZ1666" s="11">
        <v>0</v>
      </c>
      <c r="BA1666" s="11">
        <v>0</v>
      </c>
    </row>
    <row r="1667" spans="1:53" hidden="1" x14ac:dyDescent="0.25">
      <c r="A1667">
        <v>11</v>
      </c>
      <c r="B1667" t="str">
        <f t="shared" ref="B1667:B1730" si="195">C1667&amp;"-"&amp;G1667</f>
        <v>FlCC-1620</v>
      </c>
      <c r="C1667" s="2" t="s">
        <v>321</v>
      </c>
      <c r="D1667" s="2" t="str">
        <f t="shared" si="192"/>
        <v>1</v>
      </c>
      <c r="E1667" s="2" t="str">
        <f t="shared" si="193"/>
        <v>16</v>
      </c>
      <c r="F1667" s="2" t="str">
        <f t="shared" si="194"/>
        <v>162</v>
      </c>
      <c r="G1667" s="1" t="s">
        <v>632</v>
      </c>
      <c r="H1667" s="7">
        <v>570</v>
      </c>
      <c r="I1667" s="7"/>
      <c r="J1667" s="7">
        <v>184</v>
      </c>
      <c r="K1667" s="7">
        <v>184</v>
      </c>
      <c r="L1667" s="7">
        <v>294</v>
      </c>
      <c r="M1667" s="7"/>
      <c r="N1667" s="7">
        <v>549</v>
      </c>
      <c r="O1667" s="7">
        <v>549</v>
      </c>
      <c r="P1667" s="7">
        <v>294</v>
      </c>
      <c r="Q1667" s="7"/>
      <c r="R1667" s="7">
        <v>414</v>
      </c>
      <c r="S1667" s="7">
        <v>414</v>
      </c>
      <c r="T1667" s="7">
        <v>294</v>
      </c>
      <c r="U1667" s="7"/>
      <c r="V1667" s="7">
        <v>495.95474000000002</v>
      </c>
      <c r="W1667" s="7">
        <v>495.95474000000002</v>
      </c>
      <c r="X1667" s="7">
        <v>350</v>
      </c>
      <c r="Y1667" s="7"/>
      <c r="Z1667" s="7">
        <v>437.84910000000002</v>
      </c>
      <c r="AA1667" s="7">
        <v>437.84910000000002</v>
      </c>
      <c r="AB1667" s="7">
        <v>550</v>
      </c>
      <c r="AC1667" s="7"/>
      <c r="AD1667" s="7">
        <v>280.69373000000002</v>
      </c>
      <c r="AE1667" s="7">
        <v>280.69373000000002</v>
      </c>
      <c r="AF1667" s="7">
        <v>550</v>
      </c>
      <c r="AG1667" s="29">
        <v>724.12252000000001</v>
      </c>
      <c r="AH1667" s="7">
        <v>724.12252000000001</v>
      </c>
      <c r="AI1667" s="7">
        <v>724.12252000000001</v>
      </c>
      <c r="AJ1667" s="7">
        <v>550</v>
      </c>
      <c r="AK1667" s="29">
        <v>459.15348</v>
      </c>
      <c r="AL1667" s="7">
        <v>459.15348</v>
      </c>
      <c r="AM1667" s="105">
        <v>459.15348</v>
      </c>
      <c r="AN1667" s="7">
        <v>550</v>
      </c>
      <c r="AO1667" s="11">
        <v>568.96786999999995</v>
      </c>
      <c r="AP1667" s="105">
        <v>568.96786999999995</v>
      </c>
      <c r="AQ1667" s="11">
        <v>568.96786999999995</v>
      </c>
      <c r="AR1667" s="11">
        <v>573</v>
      </c>
      <c r="AS1667" s="11">
        <v>692.81778999999995</v>
      </c>
      <c r="AT1667" s="11">
        <v>692.74829</v>
      </c>
      <c r="AU1667" s="11">
        <v>692.74829</v>
      </c>
      <c r="AV1667" s="11">
        <v>573</v>
      </c>
      <c r="AW1667" s="11">
        <v>804.09333000000004</v>
      </c>
      <c r="AX1667" s="11">
        <v>804.09333000000004</v>
      </c>
      <c r="AZ1667" s="11">
        <v>621</v>
      </c>
      <c r="BA1667" s="11">
        <v>655.55258000000003</v>
      </c>
    </row>
    <row r="1668" spans="1:53" hidden="1" x14ac:dyDescent="0.25">
      <c r="A1668">
        <v>11</v>
      </c>
      <c r="B1668" t="str">
        <f t="shared" si="195"/>
        <v>FlCC-1700</v>
      </c>
      <c r="C1668" s="2" t="s">
        <v>321</v>
      </c>
      <c r="D1668" s="2" t="str">
        <f t="shared" si="192"/>
        <v>1</v>
      </c>
      <c r="E1668" s="2" t="str">
        <f t="shared" si="193"/>
        <v>17</v>
      </c>
      <c r="F1668" s="2" t="str">
        <f t="shared" si="194"/>
        <v>170</v>
      </c>
      <c r="G1668" s="1" t="s">
        <v>963</v>
      </c>
      <c r="H1668" s="7">
        <v>0</v>
      </c>
      <c r="I1668" s="7"/>
      <c r="J1668" s="7">
        <v>0</v>
      </c>
      <c r="K1668" s="7">
        <v>0</v>
      </c>
      <c r="L1668" s="7">
        <v>0</v>
      </c>
      <c r="M1668" s="7"/>
      <c r="N1668" s="7">
        <v>0</v>
      </c>
      <c r="O1668" s="7">
        <v>0</v>
      </c>
      <c r="P1668" s="7">
        <v>0</v>
      </c>
      <c r="Q1668" s="7"/>
      <c r="R1668" s="7">
        <v>0</v>
      </c>
      <c r="S1668" s="7">
        <v>0</v>
      </c>
      <c r="T1668" s="7">
        <v>0</v>
      </c>
      <c r="U1668" s="7"/>
      <c r="V1668" s="7">
        <v>0</v>
      </c>
      <c r="W1668" s="7">
        <v>0</v>
      </c>
      <c r="X1668" s="7">
        <v>0</v>
      </c>
      <c r="Y1668" s="7"/>
      <c r="Z1668" s="7">
        <v>0</v>
      </c>
      <c r="AA1668" s="7">
        <v>0</v>
      </c>
      <c r="AB1668" s="7">
        <v>0</v>
      </c>
      <c r="AC1668" s="7"/>
      <c r="AD1668" s="7">
        <v>0</v>
      </c>
      <c r="AE1668" s="7">
        <v>0</v>
      </c>
      <c r="AF1668" s="7">
        <v>0</v>
      </c>
      <c r="AG1668" s="29">
        <v>0</v>
      </c>
      <c r="AH1668" s="7">
        <v>0</v>
      </c>
      <c r="AI1668" s="7">
        <v>0</v>
      </c>
      <c r="AJ1668" s="7">
        <v>0</v>
      </c>
      <c r="AK1668" s="29">
        <v>0</v>
      </c>
      <c r="AL1668" s="7">
        <v>0</v>
      </c>
      <c r="AM1668" s="105">
        <v>0</v>
      </c>
      <c r="AN1668" s="7">
        <v>0</v>
      </c>
      <c r="AO1668" s="11">
        <v>0</v>
      </c>
      <c r="AP1668" s="105">
        <v>0</v>
      </c>
      <c r="AQ1668" s="11">
        <v>0</v>
      </c>
      <c r="AR1668" s="11">
        <v>0</v>
      </c>
      <c r="AS1668" s="11">
        <v>0</v>
      </c>
      <c r="AT1668" s="11">
        <v>0</v>
      </c>
      <c r="AU1668" s="11"/>
      <c r="AV1668" s="11">
        <v>0</v>
      </c>
      <c r="AW1668" s="11">
        <v>0</v>
      </c>
      <c r="AX1668" s="11"/>
      <c r="AZ1668" s="11"/>
      <c r="BA1668" s="11"/>
    </row>
    <row r="1669" spans="1:53" hidden="1" x14ac:dyDescent="0.25">
      <c r="A1669">
        <v>11</v>
      </c>
      <c r="B1669" t="str">
        <f t="shared" si="195"/>
        <v>FlCC-1810</v>
      </c>
      <c r="C1669" s="2" t="s">
        <v>321</v>
      </c>
      <c r="D1669" s="2" t="str">
        <f t="shared" si="192"/>
        <v>1</v>
      </c>
      <c r="E1669" s="2" t="str">
        <f t="shared" si="193"/>
        <v>18</v>
      </c>
      <c r="F1669" s="2" t="str">
        <f t="shared" si="194"/>
        <v>181</v>
      </c>
      <c r="G1669" s="1" t="s">
        <v>635</v>
      </c>
      <c r="H1669" s="7">
        <v>0</v>
      </c>
      <c r="I1669" s="7"/>
      <c r="J1669" s="7">
        <v>0</v>
      </c>
      <c r="K1669" s="7">
        <v>0</v>
      </c>
      <c r="L1669" s="7">
        <v>0</v>
      </c>
      <c r="M1669" s="7"/>
      <c r="N1669" s="7">
        <v>0</v>
      </c>
      <c r="O1669" s="7">
        <v>0</v>
      </c>
      <c r="P1669" s="7">
        <v>0</v>
      </c>
      <c r="Q1669" s="7"/>
      <c r="R1669" s="7">
        <v>0</v>
      </c>
      <c r="S1669" s="7">
        <v>0</v>
      </c>
      <c r="T1669" s="7">
        <v>0</v>
      </c>
      <c r="U1669" s="7"/>
      <c r="V1669" s="7">
        <v>0</v>
      </c>
      <c r="W1669" s="7">
        <v>0</v>
      </c>
      <c r="X1669" s="7">
        <v>0</v>
      </c>
      <c r="Y1669" s="7"/>
      <c r="Z1669" s="7">
        <v>0</v>
      </c>
      <c r="AA1669" s="7">
        <v>0</v>
      </c>
      <c r="AB1669" s="7">
        <v>0</v>
      </c>
      <c r="AC1669" s="7"/>
      <c r="AD1669" s="7">
        <v>0</v>
      </c>
      <c r="AE1669" s="7">
        <v>0</v>
      </c>
      <c r="AF1669" s="7">
        <v>0</v>
      </c>
      <c r="AG1669" s="29">
        <v>0</v>
      </c>
      <c r="AH1669" s="7">
        <v>0</v>
      </c>
      <c r="AI1669" s="7">
        <v>0</v>
      </c>
      <c r="AJ1669" s="7">
        <v>0</v>
      </c>
      <c r="AK1669" s="29">
        <v>0</v>
      </c>
      <c r="AL1669" s="7">
        <v>0</v>
      </c>
      <c r="AM1669" s="105">
        <v>0</v>
      </c>
      <c r="AN1669" s="7">
        <v>0</v>
      </c>
      <c r="AO1669" s="11">
        <v>0</v>
      </c>
      <c r="AP1669" s="105">
        <v>0</v>
      </c>
      <c r="AQ1669" s="11">
        <v>0</v>
      </c>
      <c r="AR1669" s="11">
        <v>0</v>
      </c>
      <c r="AS1669" s="11">
        <v>0</v>
      </c>
      <c r="AT1669" s="11">
        <v>0</v>
      </c>
      <c r="AU1669" s="11">
        <v>0</v>
      </c>
      <c r="AV1669" s="11">
        <v>0</v>
      </c>
      <c r="AW1669" s="11">
        <v>0</v>
      </c>
      <c r="AX1669" s="11">
        <v>0</v>
      </c>
      <c r="AZ1669" s="11">
        <v>0</v>
      </c>
      <c r="BA1669" s="11">
        <v>0</v>
      </c>
    </row>
    <row r="1670" spans="1:53" hidden="1" x14ac:dyDescent="0.25">
      <c r="A1670">
        <v>11</v>
      </c>
      <c r="B1670" t="str">
        <f t="shared" si="195"/>
        <v>FlCC-1820</v>
      </c>
      <c r="C1670" s="2" t="s">
        <v>321</v>
      </c>
      <c r="D1670" s="2" t="str">
        <f t="shared" si="192"/>
        <v>1</v>
      </c>
      <c r="E1670" s="2" t="str">
        <f t="shared" si="193"/>
        <v>18</v>
      </c>
      <c r="F1670" s="2" t="str">
        <f t="shared" si="194"/>
        <v>182</v>
      </c>
      <c r="G1670" s="1" t="s">
        <v>636</v>
      </c>
      <c r="H1670" s="7">
        <v>0</v>
      </c>
      <c r="I1670" s="7"/>
      <c r="J1670" s="7">
        <v>0</v>
      </c>
      <c r="K1670" s="7">
        <v>0</v>
      </c>
      <c r="L1670" s="7">
        <v>0</v>
      </c>
      <c r="M1670" s="7"/>
      <c r="N1670" s="7">
        <v>0</v>
      </c>
      <c r="O1670" s="7">
        <v>0</v>
      </c>
      <c r="P1670" s="7">
        <v>0</v>
      </c>
      <c r="Q1670" s="7"/>
      <c r="R1670" s="7">
        <v>0</v>
      </c>
      <c r="S1670" s="7">
        <v>0</v>
      </c>
      <c r="T1670" s="7">
        <v>0</v>
      </c>
      <c r="U1670" s="7"/>
      <c r="V1670" s="7">
        <v>0</v>
      </c>
      <c r="W1670" s="7">
        <v>0</v>
      </c>
      <c r="X1670" s="7">
        <v>0</v>
      </c>
      <c r="Y1670" s="7"/>
      <c r="Z1670" s="7">
        <v>0</v>
      </c>
      <c r="AA1670" s="7">
        <v>0</v>
      </c>
      <c r="AB1670" s="7">
        <v>0</v>
      </c>
      <c r="AC1670" s="7"/>
      <c r="AD1670" s="7">
        <v>0</v>
      </c>
      <c r="AE1670" s="7">
        <v>0</v>
      </c>
      <c r="AF1670" s="7">
        <v>0</v>
      </c>
      <c r="AG1670" s="29">
        <v>0</v>
      </c>
      <c r="AH1670" s="7">
        <v>0</v>
      </c>
      <c r="AI1670" s="7">
        <v>0</v>
      </c>
      <c r="AJ1670" s="7">
        <v>0</v>
      </c>
      <c r="AK1670" s="29">
        <v>0</v>
      </c>
      <c r="AL1670" s="7">
        <v>0</v>
      </c>
      <c r="AM1670" s="105">
        <v>0</v>
      </c>
      <c r="AN1670" s="7">
        <v>0</v>
      </c>
      <c r="AO1670" s="11">
        <v>0</v>
      </c>
      <c r="AP1670" s="105">
        <v>0</v>
      </c>
      <c r="AQ1670" s="11">
        <v>0</v>
      </c>
      <c r="AR1670" s="11">
        <v>0</v>
      </c>
      <c r="AS1670" s="11">
        <v>0</v>
      </c>
      <c r="AT1670" s="11">
        <v>0</v>
      </c>
      <c r="AU1670" s="11">
        <v>0</v>
      </c>
      <c r="AV1670" s="11">
        <v>0</v>
      </c>
      <c r="AW1670" s="11">
        <v>0</v>
      </c>
      <c r="AX1670" s="11">
        <v>0</v>
      </c>
      <c r="AZ1670" s="11">
        <v>0</v>
      </c>
      <c r="BA1670" s="11">
        <v>0</v>
      </c>
    </row>
    <row r="1671" spans="1:53" hidden="1" x14ac:dyDescent="0.25">
      <c r="A1671">
        <v>11</v>
      </c>
      <c r="B1671" t="str">
        <f t="shared" si="195"/>
        <v>FlCC-1900</v>
      </c>
      <c r="C1671" s="2" t="s">
        <v>321</v>
      </c>
      <c r="D1671" s="2" t="str">
        <f t="shared" si="192"/>
        <v>1</v>
      </c>
      <c r="E1671" s="2" t="str">
        <f t="shared" si="193"/>
        <v>19</v>
      </c>
      <c r="F1671" s="2" t="str">
        <f t="shared" si="194"/>
        <v>190</v>
      </c>
      <c r="G1671" s="1" t="s">
        <v>638</v>
      </c>
      <c r="H1671" s="7">
        <v>0</v>
      </c>
      <c r="I1671" s="7"/>
      <c r="J1671" s="7">
        <v>0</v>
      </c>
      <c r="K1671" s="7">
        <v>0</v>
      </c>
      <c r="L1671" s="7">
        <v>0</v>
      </c>
      <c r="M1671" s="7"/>
      <c r="N1671" s="7">
        <v>0</v>
      </c>
      <c r="O1671" s="7">
        <v>0</v>
      </c>
      <c r="P1671" s="7">
        <v>0</v>
      </c>
      <c r="Q1671" s="7"/>
      <c r="R1671" s="7">
        <v>0</v>
      </c>
      <c r="S1671" s="7">
        <v>0</v>
      </c>
      <c r="T1671" s="7">
        <v>0</v>
      </c>
      <c r="U1671" s="7"/>
      <c r="V1671" s="7">
        <v>0</v>
      </c>
      <c r="W1671" s="7">
        <v>0</v>
      </c>
      <c r="X1671" s="7">
        <v>0</v>
      </c>
      <c r="Y1671" s="7"/>
      <c r="Z1671" s="7">
        <v>0</v>
      </c>
      <c r="AA1671" s="7">
        <v>0</v>
      </c>
      <c r="AB1671" s="7">
        <v>0</v>
      </c>
      <c r="AC1671" s="7"/>
      <c r="AD1671" s="7">
        <v>0</v>
      </c>
      <c r="AE1671" s="7">
        <v>0</v>
      </c>
      <c r="AF1671" s="7">
        <v>0</v>
      </c>
      <c r="AG1671" s="29">
        <v>0</v>
      </c>
      <c r="AH1671" s="7">
        <v>0</v>
      </c>
      <c r="AI1671" s="7">
        <v>0</v>
      </c>
      <c r="AJ1671" s="7">
        <v>0</v>
      </c>
      <c r="AK1671" s="29">
        <v>0</v>
      </c>
      <c r="AL1671" s="7">
        <v>0</v>
      </c>
      <c r="AM1671" s="105">
        <v>0</v>
      </c>
      <c r="AN1671" s="7">
        <v>0</v>
      </c>
      <c r="AO1671" s="11">
        <v>0</v>
      </c>
      <c r="AP1671" s="105">
        <v>0</v>
      </c>
      <c r="AQ1671" s="11">
        <v>0</v>
      </c>
      <c r="AR1671" s="11">
        <v>0</v>
      </c>
      <c r="AS1671" s="11">
        <v>0</v>
      </c>
      <c r="AT1671" s="11">
        <v>0</v>
      </c>
      <c r="AU1671" s="11">
        <v>0</v>
      </c>
      <c r="AV1671" s="11">
        <v>0</v>
      </c>
      <c r="AW1671" s="11">
        <v>0</v>
      </c>
      <c r="AX1671" s="11">
        <v>0</v>
      </c>
      <c r="AZ1671" s="11">
        <v>0</v>
      </c>
      <c r="BA1671" s="11">
        <v>0</v>
      </c>
    </row>
    <row r="1672" spans="1:53" hidden="1" x14ac:dyDescent="0.25">
      <c r="A1672">
        <v>11</v>
      </c>
      <c r="B1672" t="str">
        <f t="shared" si="195"/>
        <v>FlCC-2610</v>
      </c>
      <c r="C1672" s="2" t="s">
        <v>321</v>
      </c>
      <c r="D1672" s="2" t="str">
        <f t="shared" si="192"/>
        <v>2</v>
      </c>
      <c r="E1672" s="2" t="str">
        <f t="shared" si="193"/>
        <v>26</v>
      </c>
      <c r="F1672" s="2" t="str">
        <f t="shared" si="194"/>
        <v>261</v>
      </c>
      <c r="G1672" s="1" t="s">
        <v>641</v>
      </c>
      <c r="H1672" s="7">
        <v>435</v>
      </c>
      <c r="I1672" s="7"/>
      <c r="J1672" s="7">
        <v>181</v>
      </c>
      <c r="K1672" s="7">
        <v>181</v>
      </c>
      <c r="L1672" s="7">
        <v>435</v>
      </c>
      <c r="M1672" s="7"/>
      <c r="N1672" s="7">
        <v>381</v>
      </c>
      <c r="O1672" s="7">
        <v>381</v>
      </c>
      <c r="P1672" s="7">
        <v>210</v>
      </c>
      <c r="Q1672" s="7"/>
      <c r="R1672" s="7">
        <v>199</v>
      </c>
      <c r="S1672" s="7">
        <v>199</v>
      </c>
      <c r="T1672" s="7">
        <v>110</v>
      </c>
      <c r="U1672" s="7"/>
      <c r="V1672" s="7">
        <v>86.961659999999995</v>
      </c>
      <c r="W1672" s="7">
        <v>86.961659999999995</v>
      </c>
      <c r="X1672" s="7">
        <v>110</v>
      </c>
      <c r="Y1672" s="7"/>
      <c r="Z1672" s="7">
        <v>91.360460000000003</v>
      </c>
      <c r="AA1672" s="7">
        <v>91.360460000000003</v>
      </c>
      <c r="AB1672" s="7">
        <v>135</v>
      </c>
      <c r="AC1672" s="7"/>
      <c r="AD1672" s="7">
        <v>40.178789999999999</v>
      </c>
      <c r="AE1672" s="7">
        <v>40.178789999999999</v>
      </c>
      <c r="AF1672" s="7">
        <v>135</v>
      </c>
      <c r="AG1672" s="29">
        <v>23.88486</v>
      </c>
      <c r="AH1672" s="7">
        <v>23.88486</v>
      </c>
      <c r="AI1672" s="7">
        <v>23.88486</v>
      </c>
      <c r="AJ1672" s="7">
        <v>135</v>
      </c>
      <c r="AK1672" s="29">
        <v>22.120950000000001</v>
      </c>
      <c r="AL1672" s="7">
        <v>22.120950000000001</v>
      </c>
      <c r="AM1672" s="105">
        <v>22.120950000000001</v>
      </c>
      <c r="AN1672" s="7">
        <v>60</v>
      </c>
      <c r="AO1672" s="11">
        <v>17.29177</v>
      </c>
      <c r="AP1672" s="105">
        <v>17.29177</v>
      </c>
      <c r="AQ1672" s="11">
        <v>17.29177</v>
      </c>
      <c r="AR1672" s="11">
        <v>56</v>
      </c>
      <c r="AS1672" s="11">
        <v>16.68432</v>
      </c>
      <c r="AT1672" s="11">
        <v>16.68432</v>
      </c>
      <c r="AU1672" s="11">
        <v>16.68432</v>
      </c>
      <c r="AV1672" s="11">
        <v>51</v>
      </c>
      <c r="AW1672" s="11">
        <v>13.195169999999999</v>
      </c>
      <c r="AX1672" s="11">
        <v>13.195169999999999</v>
      </c>
      <c r="AZ1672" s="11">
        <v>26</v>
      </c>
      <c r="BA1672" s="11">
        <v>27.934940000000001</v>
      </c>
    </row>
    <row r="1673" spans="1:53" hidden="1" x14ac:dyDescent="0.25">
      <c r="A1673">
        <v>11</v>
      </c>
      <c r="B1673" t="str">
        <f t="shared" si="195"/>
        <v>FlCC-2620</v>
      </c>
      <c r="C1673" s="2" t="s">
        <v>321</v>
      </c>
      <c r="D1673" s="2" t="str">
        <f t="shared" si="192"/>
        <v>2</v>
      </c>
      <c r="E1673" s="2" t="str">
        <f t="shared" si="193"/>
        <v>26</v>
      </c>
      <c r="F1673" s="2" t="str">
        <f t="shared" si="194"/>
        <v>262</v>
      </c>
      <c r="G1673" s="1" t="s">
        <v>642</v>
      </c>
      <c r="H1673" s="7">
        <v>0</v>
      </c>
      <c r="I1673" s="7"/>
      <c r="J1673" s="7">
        <v>0</v>
      </c>
      <c r="K1673" s="7">
        <v>0</v>
      </c>
      <c r="L1673" s="7">
        <v>0</v>
      </c>
      <c r="M1673" s="7"/>
      <c r="N1673" s="7">
        <v>0</v>
      </c>
      <c r="O1673" s="7">
        <v>0</v>
      </c>
      <c r="P1673" s="7">
        <v>0</v>
      </c>
      <c r="Q1673" s="7"/>
      <c r="R1673" s="7">
        <v>0</v>
      </c>
      <c r="S1673" s="7">
        <v>0</v>
      </c>
      <c r="T1673" s="7">
        <v>0</v>
      </c>
      <c r="U1673" s="7"/>
      <c r="V1673" s="7">
        <v>0</v>
      </c>
      <c r="W1673" s="7">
        <v>0</v>
      </c>
      <c r="X1673" s="7">
        <v>0</v>
      </c>
      <c r="Y1673" s="7"/>
      <c r="Z1673" s="7">
        <v>0</v>
      </c>
      <c r="AA1673" s="7">
        <v>0</v>
      </c>
      <c r="AB1673" s="7">
        <v>0</v>
      </c>
      <c r="AC1673" s="7"/>
      <c r="AD1673" s="7">
        <v>0</v>
      </c>
      <c r="AE1673" s="7">
        <v>0</v>
      </c>
      <c r="AF1673" s="7">
        <v>0</v>
      </c>
      <c r="AG1673" s="29">
        <v>0</v>
      </c>
      <c r="AH1673" s="7">
        <v>0</v>
      </c>
      <c r="AI1673" s="7">
        <v>0</v>
      </c>
      <c r="AJ1673" s="7">
        <v>0</v>
      </c>
      <c r="AK1673" s="29">
        <v>0</v>
      </c>
      <c r="AL1673" s="7">
        <v>0</v>
      </c>
      <c r="AM1673" s="105">
        <v>0</v>
      </c>
      <c r="AN1673" s="7">
        <v>0</v>
      </c>
      <c r="AO1673" s="11">
        <v>0</v>
      </c>
      <c r="AP1673" s="105">
        <v>0</v>
      </c>
      <c r="AQ1673" s="11">
        <v>0</v>
      </c>
      <c r="AR1673" s="11">
        <v>0</v>
      </c>
      <c r="AS1673" s="11">
        <v>0</v>
      </c>
      <c r="AT1673" s="11">
        <v>0</v>
      </c>
      <c r="AU1673" s="11">
        <v>0</v>
      </c>
      <c r="AV1673" s="11">
        <v>0</v>
      </c>
      <c r="AW1673" s="11">
        <v>0</v>
      </c>
      <c r="AX1673" s="11">
        <v>0</v>
      </c>
      <c r="AZ1673" s="11">
        <v>0</v>
      </c>
      <c r="BA1673" s="11">
        <v>0</v>
      </c>
    </row>
    <row r="1674" spans="1:53" hidden="1" x14ac:dyDescent="0.25">
      <c r="A1674">
        <v>11</v>
      </c>
      <c r="B1674" t="str">
        <f t="shared" si="195"/>
        <v>FlCC-2710</v>
      </c>
      <c r="C1674" s="2" t="s">
        <v>321</v>
      </c>
      <c r="D1674" s="2" t="str">
        <f t="shared" si="192"/>
        <v>2</v>
      </c>
      <c r="E1674" s="2" t="str">
        <f t="shared" si="193"/>
        <v>27</v>
      </c>
      <c r="F1674" s="2" t="str">
        <f t="shared" si="194"/>
        <v>271</v>
      </c>
      <c r="G1674" s="1" t="s">
        <v>965</v>
      </c>
      <c r="H1674" s="7">
        <v>0</v>
      </c>
      <c r="I1674" s="7"/>
      <c r="J1674" s="7">
        <v>0</v>
      </c>
      <c r="K1674" s="7">
        <v>0</v>
      </c>
      <c r="L1674" s="7">
        <v>0</v>
      </c>
      <c r="M1674" s="7"/>
      <c r="N1674" s="7">
        <v>0</v>
      </c>
      <c r="O1674" s="7">
        <v>0</v>
      </c>
      <c r="P1674" s="7">
        <v>0</v>
      </c>
      <c r="Q1674" s="7"/>
      <c r="R1674" s="7">
        <v>0</v>
      </c>
      <c r="S1674" s="7">
        <v>0</v>
      </c>
      <c r="T1674" s="7">
        <v>0</v>
      </c>
      <c r="U1674" s="7"/>
      <c r="V1674" s="7">
        <v>0</v>
      </c>
      <c r="W1674" s="7">
        <v>0</v>
      </c>
      <c r="X1674" s="7">
        <v>0</v>
      </c>
      <c r="Y1674" s="7"/>
      <c r="Z1674" s="7">
        <v>0</v>
      </c>
      <c r="AA1674" s="7">
        <v>0</v>
      </c>
      <c r="AB1674" s="7">
        <v>0</v>
      </c>
      <c r="AC1674" s="7"/>
      <c r="AD1674" s="7">
        <v>0</v>
      </c>
      <c r="AE1674" s="7">
        <v>0</v>
      </c>
      <c r="AF1674" s="7">
        <v>0</v>
      </c>
      <c r="AG1674" s="29">
        <v>0</v>
      </c>
      <c r="AH1674" s="7">
        <v>0</v>
      </c>
      <c r="AI1674" s="7">
        <v>0</v>
      </c>
      <c r="AJ1674" s="7">
        <v>0</v>
      </c>
      <c r="AK1674" s="29">
        <v>0</v>
      </c>
      <c r="AL1674" s="7">
        <v>0</v>
      </c>
      <c r="AM1674" s="105">
        <v>0</v>
      </c>
      <c r="AN1674" s="7">
        <v>0</v>
      </c>
      <c r="AO1674" s="11">
        <v>0</v>
      </c>
      <c r="AP1674" s="105">
        <v>0</v>
      </c>
      <c r="AQ1674" s="11">
        <v>0</v>
      </c>
      <c r="AR1674" s="11">
        <v>0</v>
      </c>
      <c r="AS1674" s="11">
        <v>0</v>
      </c>
      <c r="AT1674" s="11">
        <v>0</v>
      </c>
      <c r="AU1674" s="11"/>
      <c r="AV1674" s="11">
        <v>0</v>
      </c>
      <c r="AW1674" s="11">
        <v>0</v>
      </c>
      <c r="AX1674" s="11"/>
      <c r="AZ1674" s="11"/>
      <c r="BA1674" s="11"/>
    </row>
    <row r="1675" spans="1:53" hidden="1" x14ac:dyDescent="0.25">
      <c r="A1675">
        <v>11</v>
      </c>
      <c r="B1675" t="str">
        <f t="shared" si="195"/>
        <v>FlCC-2720</v>
      </c>
      <c r="C1675" s="2" t="s">
        <v>321</v>
      </c>
      <c r="D1675" s="2" t="str">
        <f t="shared" si="192"/>
        <v>2</v>
      </c>
      <c r="E1675" s="2" t="str">
        <f t="shared" si="193"/>
        <v>27</v>
      </c>
      <c r="F1675" s="2" t="str">
        <f t="shared" si="194"/>
        <v>272</v>
      </c>
      <c r="G1675" s="1" t="s">
        <v>966</v>
      </c>
      <c r="H1675" s="7">
        <v>0</v>
      </c>
      <c r="I1675" s="7"/>
      <c r="J1675" s="7">
        <v>0</v>
      </c>
      <c r="K1675" s="7">
        <v>0</v>
      </c>
      <c r="L1675" s="7">
        <v>0</v>
      </c>
      <c r="M1675" s="7"/>
      <c r="N1675" s="7">
        <v>0</v>
      </c>
      <c r="O1675" s="7">
        <v>0</v>
      </c>
      <c r="P1675" s="7">
        <v>0</v>
      </c>
      <c r="Q1675" s="7"/>
      <c r="R1675" s="7">
        <v>0</v>
      </c>
      <c r="S1675" s="7">
        <v>0</v>
      </c>
      <c r="T1675" s="7">
        <v>0</v>
      </c>
      <c r="U1675" s="7"/>
      <c r="V1675" s="7">
        <v>0</v>
      </c>
      <c r="W1675" s="7">
        <v>0</v>
      </c>
      <c r="X1675" s="7">
        <v>0</v>
      </c>
      <c r="Y1675" s="7"/>
      <c r="Z1675" s="7">
        <v>0</v>
      </c>
      <c r="AA1675" s="7">
        <v>0</v>
      </c>
      <c r="AB1675" s="7">
        <v>0</v>
      </c>
      <c r="AC1675" s="7"/>
      <c r="AD1675" s="7">
        <v>0</v>
      </c>
      <c r="AE1675" s="7">
        <v>0</v>
      </c>
      <c r="AF1675" s="7">
        <v>0</v>
      </c>
      <c r="AG1675" s="29">
        <v>0</v>
      </c>
      <c r="AH1675" s="7">
        <v>0</v>
      </c>
      <c r="AI1675" s="7">
        <v>0</v>
      </c>
      <c r="AJ1675" s="7">
        <v>0</v>
      </c>
      <c r="AK1675" s="29">
        <v>0</v>
      </c>
      <c r="AL1675" s="7">
        <v>0</v>
      </c>
      <c r="AM1675" s="105">
        <v>0</v>
      </c>
      <c r="AN1675" s="7">
        <v>0</v>
      </c>
      <c r="AO1675" s="11">
        <v>0</v>
      </c>
      <c r="AP1675" s="105">
        <v>0</v>
      </c>
      <c r="AQ1675" s="11">
        <v>0</v>
      </c>
      <c r="AR1675" s="11">
        <v>0</v>
      </c>
      <c r="AS1675" s="11">
        <v>0</v>
      </c>
      <c r="AT1675" s="11">
        <v>0</v>
      </c>
      <c r="AU1675" s="11"/>
      <c r="AV1675" s="11">
        <v>0</v>
      </c>
      <c r="AW1675" s="11">
        <v>0</v>
      </c>
      <c r="AX1675" s="11"/>
      <c r="AZ1675" s="11"/>
      <c r="BA1675" s="11"/>
    </row>
    <row r="1676" spans="1:53" hidden="1" x14ac:dyDescent="0.25">
      <c r="A1676">
        <v>11</v>
      </c>
      <c r="B1676" t="str">
        <f t="shared" si="195"/>
        <v>FlCC-2730</v>
      </c>
      <c r="C1676" s="2" t="s">
        <v>321</v>
      </c>
      <c r="D1676" s="2" t="str">
        <f t="shared" si="192"/>
        <v>2</v>
      </c>
      <c r="E1676" s="2" t="str">
        <f t="shared" si="193"/>
        <v>27</v>
      </c>
      <c r="F1676" s="2" t="str">
        <f t="shared" si="194"/>
        <v>273</v>
      </c>
      <c r="G1676" s="1" t="s">
        <v>967</v>
      </c>
      <c r="H1676" s="7">
        <v>0</v>
      </c>
      <c r="I1676" s="7"/>
      <c r="J1676" s="7">
        <v>0</v>
      </c>
      <c r="K1676" s="7">
        <v>0</v>
      </c>
      <c r="L1676" s="7">
        <v>0</v>
      </c>
      <c r="M1676" s="7"/>
      <c r="N1676" s="7">
        <v>0</v>
      </c>
      <c r="O1676" s="7">
        <v>0</v>
      </c>
      <c r="P1676" s="7">
        <v>0</v>
      </c>
      <c r="Q1676" s="7"/>
      <c r="R1676" s="7">
        <v>0</v>
      </c>
      <c r="S1676" s="7">
        <v>0</v>
      </c>
      <c r="T1676" s="7">
        <v>0</v>
      </c>
      <c r="U1676" s="7"/>
      <c r="V1676" s="7">
        <v>0</v>
      </c>
      <c r="W1676" s="7">
        <v>0</v>
      </c>
      <c r="X1676" s="7">
        <v>0</v>
      </c>
      <c r="Y1676" s="7"/>
      <c r="Z1676" s="7">
        <v>0</v>
      </c>
      <c r="AA1676" s="7">
        <v>0</v>
      </c>
      <c r="AB1676" s="7">
        <v>0</v>
      </c>
      <c r="AC1676" s="7"/>
      <c r="AD1676" s="7">
        <v>0</v>
      </c>
      <c r="AE1676" s="7">
        <v>0</v>
      </c>
      <c r="AF1676" s="7">
        <v>0</v>
      </c>
      <c r="AG1676" s="29">
        <v>0</v>
      </c>
      <c r="AH1676" s="7">
        <v>0</v>
      </c>
      <c r="AI1676" s="7">
        <v>0</v>
      </c>
      <c r="AJ1676" s="7">
        <v>0</v>
      </c>
      <c r="AK1676" s="29">
        <v>0</v>
      </c>
      <c r="AL1676" s="7">
        <v>0</v>
      </c>
      <c r="AM1676" s="105">
        <v>0</v>
      </c>
      <c r="AN1676" s="7">
        <v>0</v>
      </c>
      <c r="AO1676" s="11">
        <v>0</v>
      </c>
      <c r="AP1676" s="105">
        <v>0</v>
      </c>
      <c r="AQ1676" s="11">
        <v>0</v>
      </c>
      <c r="AR1676" s="11">
        <v>0</v>
      </c>
      <c r="AS1676" s="11">
        <v>0</v>
      </c>
      <c r="AT1676" s="11">
        <v>0</v>
      </c>
      <c r="AU1676" s="11"/>
      <c r="AV1676" s="11">
        <v>0</v>
      </c>
      <c r="AW1676" s="11">
        <v>0</v>
      </c>
      <c r="AX1676" s="11"/>
      <c r="AZ1676" s="11"/>
      <c r="BA1676" s="11"/>
    </row>
    <row r="1677" spans="1:53" hidden="1" x14ac:dyDescent="0.25">
      <c r="A1677">
        <v>11</v>
      </c>
      <c r="B1677" t="str">
        <f t="shared" si="195"/>
        <v>FlCC-2740</v>
      </c>
      <c r="C1677" s="2" t="s">
        <v>321</v>
      </c>
      <c r="D1677" s="2" t="str">
        <f t="shared" si="192"/>
        <v>2</v>
      </c>
      <c r="E1677" s="2" t="str">
        <f t="shared" si="193"/>
        <v>27</v>
      </c>
      <c r="F1677" s="2" t="str">
        <f t="shared" si="194"/>
        <v>274</v>
      </c>
      <c r="G1677" s="1" t="s">
        <v>968</v>
      </c>
      <c r="H1677" s="7">
        <v>0</v>
      </c>
      <c r="I1677" s="7"/>
      <c r="J1677" s="7">
        <v>0</v>
      </c>
      <c r="K1677" s="7">
        <v>0</v>
      </c>
      <c r="L1677" s="7">
        <v>0</v>
      </c>
      <c r="M1677" s="7"/>
      <c r="N1677" s="7">
        <v>0</v>
      </c>
      <c r="O1677" s="7">
        <v>0</v>
      </c>
      <c r="P1677" s="7">
        <v>0</v>
      </c>
      <c r="Q1677" s="7"/>
      <c r="R1677" s="7">
        <v>0</v>
      </c>
      <c r="S1677" s="7">
        <v>0</v>
      </c>
      <c r="T1677" s="7">
        <v>0</v>
      </c>
      <c r="U1677" s="7"/>
      <c r="V1677" s="7">
        <v>0</v>
      </c>
      <c r="W1677" s="7">
        <v>0</v>
      </c>
      <c r="X1677" s="7">
        <v>0</v>
      </c>
      <c r="Y1677" s="7"/>
      <c r="Z1677" s="7">
        <v>0</v>
      </c>
      <c r="AA1677" s="7">
        <v>0</v>
      </c>
      <c r="AB1677" s="7">
        <v>0</v>
      </c>
      <c r="AC1677" s="7"/>
      <c r="AD1677" s="7">
        <v>0</v>
      </c>
      <c r="AE1677" s="7">
        <v>0</v>
      </c>
      <c r="AF1677" s="7">
        <v>0</v>
      </c>
      <c r="AG1677" s="29">
        <v>0</v>
      </c>
      <c r="AH1677" s="7">
        <v>0</v>
      </c>
      <c r="AI1677" s="7">
        <v>0</v>
      </c>
      <c r="AJ1677" s="7">
        <v>0</v>
      </c>
      <c r="AK1677" s="29">
        <v>0</v>
      </c>
      <c r="AL1677" s="7">
        <v>0</v>
      </c>
      <c r="AM1677" s="105">
        <v>0</v>
      </c>
      <c r="AN1677" s="7">
        <v>0</v>
      </c>
      <c r="AO1677" s="11">
        <v>0</v>
      </c>
      <c r="AP1677" s="105">
        <v>0</v>
      </c>
      <c r="AQ1677" s="11">
        <v>0</v>
      </c>
      <c r="AR1677" s="11">
        <v>0</v>
      </c>
      <c r="AS1677" s="11">
        <v>0</v>
      </c>
      <c r="AT1677" s="11">
        <v>0</v>
      </c>
      <c r="AU1677" s="11"/>
      <c r="AV1677" s="11">
        <v>0</v>
      </c>
      <c r="AW1677" s="11">
        <v>0</v>
      </c>
      <c r="AX1677" s="11"/>
      <c r="AZ1677" s="11"/>
      <c r="BA1677" s="11"/>
    </row>
    <row r="1678" spans="1:53" hidden="1" x14ac:dyDescent="0.25">
      <c r="A1678">
        <v>11</v>
      </c>
      <c r="B1678" t="str">
        <f t="shared" si="195"/>
        <v>FlCC-2750</v>
      </c>
      <c r="C1678" s="2" t="s">
        <v>321</v>
      </c>
      <c r="D1678" s="2" t="str">
        <f t="shared" si="192"/>
        <v>2</v>
      </c>
      <c r="E1678" s="2" t="str">
        <f t="shared" si="193"/>
        <v>27</v>
      </c>
      <c r="F1678" s="2" t="str">
        <f t="shared" si="194"/>
        <v>275</v>
      </c>
      <c r="G1678" s="1" t="s">
        <v>969</v>
      </c>
      <c r="H1678" s="7">
        <v>0</v>
      </c>
      <c r="I1678" s="7"/>
      <c r="J1678" s="7">
        <v>0</v>
      </c>
      <c r="K1678" s="7">
        <v>0</v>
      </c>
      <c r="L1678" s="7">
        <v>0</v>
      </c>
      <c r="M1678" s="7"/>
      <c r="N1678" s="7">
        <v>0</v>
      </c>
      <c r="O1678" s="7">
        <v>0</v>
      </c>
      <c r="P1678" s="7">
        <v>0</v>
      </c>
      <c r="Q1678" s="7"/>
      <c r="R1678" s="7">
        <v>0</v>
      </c>
      <c r="S1678" s="7">
        <v>0</v>
      </c>
      <c r="T1678" s="7">
        <v>0</v>
      </c>
      <c r="U1678" s="7"/>
      <c r="V1678" s="7">
        <v>0</v>
      </c>
      <c r="W1678" s="7">
        <v>0</v>
      </c>
      <c r="X1678" s="7">
        <v>0</v>
      </c>
      <c r="Y1678" s="7"/>
      <c r="Z1678" s="7">
        <v>0</v>
      </c>
      <c r="AA1678" s="7">
        <v>0</v>
      </c>
      <c r="AB1678" s="7">
        <v>0</v>
      </c>
      <c r="AC1678" s="7"/>
      <c r="AD1678" s="7">
        <v>0</v>
      </c>
      <c r="AE1678" s="7">
        <v>0</v>
      </c>
      <c r="AF1678" s="7">
        <v>0</v>
      </c>
      <c r="AG1678" s="29">
        <v>0</v>
      </c>
      <c r="AH1678" s="7">
        <v>0</v>
      </c>
      <c r="AI1678" s="7">
        <v>0</v>
      </c>
      <c r="AJ1678" s="7">
        <v>0</v>
      </c>
      <c r="AK1678" s="29">
        <v>0</v>
      </c>
      <c r="AL1678" s="7">
        <v>0</v>
      </c>
      <c r="AM1678" s="105">
        <v>0</v>
      </c>
      <c r="AN1678" s="7">
        <v>0</v>
      </c>
      <c r="AO1678" s="11">
        <v>0</v>
      </c>
      <c r="AP1678" s="105">
        <v>0</v>
      </c>
      <c r="AQ1678" s="11">
        <v>0</v>
      </c>
      <c r="AR1678" s="11">
        <v>0</v>
      </c>
      <c r="AS1678" s="11">
        <v>0</v>
      </c>
      <c r="AT1678" s="11">
        <v>0</v>
      </c>
      <c r="AU1678" s="11"/>
      <c r="AV1678" s="11">
        <v>0</v>
      </c>
      <c r="AW1678" s="11">
        <v>0</v>
      </c>
      <c r="AX1678" s="11"/>
      <c r="AZ1678" s="11"/>
      <c r="BA1678" s="11"/>
    </row>
    <row r="1679" spans="1:53" hidden="1" x14ac:dyDescent="0.25">
      <c r="A1679">
        <v>11</v>
      </c>
      <c r="B1679" t="str">
        <f t="shared" si="195"/>
        <v>FlCC-2810</v>
      </c>
      <c r="C1679" s="2" t="s">
        <v>321</v>
      </c>
      <c r="D1679" s="2" t="str">
        <f t="shared" si="192"/>
        <v>2</v>
      </c>
      <c r="E1679" s="2" t="str">
        <f t="shared" si="193"/>
        <v>28</v>
      </c>
      <c r="F1679" s="2" t="str">
        <f t="shared" si="194"/>
        <v>281</v>
      </c>
      <c r="G1679" s="1" t="s">
        <v>644</v>
      </c>
      <c r="H1679" s="7">
        <v>0</v>
      </c>
      <c r="I1679" s="7"/>
      <c r="J1679" s="7">
        <v>0</v>
      </c>
      <c r="K1679" s="7">
        <v>0</v>
      </c>
      <c r="L1679" s="7">
        <v>0</v>
      </c>
      <c r="M1679" s="7"/>
      <c r="N1679" s="7">
        <v>0</v>
      </c>
      <c r="O1679" s="7">
        <v>0</v>
      </c>
      <c r="P1679" s="7">
        <v>0</v>
      </c>
      <c r="Q1679" s="7"/>
      <c r="R1679" s="7">
        <v>0</v>
      </c>
      <c r="S1679" s="7">
        <v>0</v>
      </c>
      <c r="T1679" s="7">
        <v>0</v>
      </c>
      <c r="U1679" s="7"/>
      <c r="V1679" s="7">
        <v>0</v>
      </c>
      <c r="W1679" s="7">
        <v>0</v>
      </c>
      <c r="X1679" s="7">
        <v>0</v>
      </c>
      <c r="Y1679" s="7"/>
      <c r="Z1679" s="7">
        <v>0</v>
      </c>
      <c r="AA1679" s="7">
        <v>0</v>
      </c>
      <c r="AB1679" s="7">
        <v>0</v>
      </c>
      <c r="AC1679" s="7"/>
      <c r="AD1679" s="7">
        <v>0</v>
      </c>
      <c r="AE1679" s="7">
        <v>0</v>
      </c>
      <c r="AF1679" s="7">
        <v>0</v>
      </c>
      <c r="AG1679" s="29">
        <v>0</v>
      </c>
      <c r="AH1679" s="7">
        <v>0</v>
      </c>
      <c r="AI1679" s="7">
        <v>0</v>
      </c>
      <c r="AJ1679" s="7">
        <v>0</v>
      </c>
      <c r="AK1679" s="29">
        <v>0</v>
      </c>
      <c r="AL1679" s="7">
        <v>0</v>
      </c>
      <c r="AM1679" s="105">
        <v>0</v>
      </c>
      <c r="AN1679" s="7">
        <v>0</v>
      </c>
      <c r="AO1679" s="11">
        <v>0</v>
      </c>
      <c r="AP1679" s="105">
        <v>0</v>
      </c>
      <c r="AQ1679" s="11">
        <v>0</v>
      </c>
      <c r="AR1679" s="11">
        <v>0</v>
      </c>
      <c r="AS1679" s="11">
        <v>0</v>
      </c>
      <c r="AT1679" s="11">
        <v>0</v>
      </c>
      <c r="AU1679" s="11">
        <v>0</v>
      </c>
      <c r="AV1679" s="11">
        <v>0</v>
      </c>
      <c r="AW1679" s="11">
        <v>0</v>
      </c>
      <c r="AX1679" s="11">
        <v>0</v>
      </c>
      <c r="AZ1679" s="11">
        <v>0</v>
      </c>
      <c r="BA1679" s="11">
        <v>0</v>
      </c>
    </row>
    <row r="1680" spans="1:53" hidden="1" x14ac:dyDescent="0.25">
      <c r="A1680">
        <v>11</v>
      </c>
      <c r="B1680" t="str">
        <f t="shared" si="195"/>
        <v>FlCC-2820</v>
      </c>
      <c r="C1680" s="2" t="s">
        <v>321</v>
      </c>
      <c r="D1680" s="2" t="str">
        <f t="shared" si="192"/>
        <v>2</v>
      </c>
      <c r="E1680" s="2" t="str">
        <f t="shared" si="193"/>
        <v>28</v>
      </c>
      <c r="F1680" s="2" t="str">
        <f t="shared" si="194"/>
        <v>282</v>
      </c>
      <c r="G1680" s="1" t="s">
        <v>645</v>
      </c>
      <c r="H1680" s="7">
        <v>0</v>
      </c>
      <c r="I1680" s="7"/>
      <c r="J1680" s="7">
        <v>0</v>
      </c>
      <c r="K1680" s="7">
        <v>0</v>
      </c>
      <c r="L1680" s="7">
        <v>0</v>
      </c>
      <c r="M1680" s="7"/>
      <c r="N1680" s="7">
        <v>0</v>
      </c>
      <c r="O1680" s="7">
        <v>0</v>
      </c>
      <c r="P1680" s="7">
        <v>0</v>
      </c>
      <c r="Q1680" s="7"/>
      <c r="R1680" s="7">
        <v>0</v>
      </c>
      <c r="S1680" s="7">
        <v>0</v>
      </c>
      <c r="T1680" s="7">
        <v>0</v>
      </c>
      <c r="U1680" s="7"/>
      <c r="V1680" s="7">
        <v>0</v>
      </c>
      <c r="W1680" s="7">
        <v>0</v>
      </c>
      <c r="X1680" s="7">
        <v>0</v>
      </c>
      <c r="Y1680" s="7"/>
      <c r="Z1680" s="7">
        <v>0</v>
      </c>
      <c r="AA1680" s="7">
        <v>0</v>
      </c>
      <c r="AB1680" s="7">
        <v>0</v>
      </c>
      <c r="AC1680" s="7"/>
      <c r="AD1680" s="7">
        <v>0</v>
      </c>
      <c r="AE1680" s="7">
        <v>0</v>
      </c>
      <c r="AF1680" s="7">
        <v>0</v>
      </c>
      <c r="AG1680" s="29">
        <v>0</v>
      </c>
      <c r="AH1680" s="7">
        <v>0</v>
      </c>
      <c r="AI1680" s="7">
        <v>0</v>
      </c>
      <c r="AJ1680" s="7">
        <v>0</v>
      </c>
      <c r="AK1680" s="29">
        <v>0</v>
      </c>
      <c r="AL1680" s="7">
        <v>0</v>
      </c>
      <c r="AM1680" s="105">
        <v>0</v>
      </c>
      <c r="AN1680" s="7">
        <v>0</v>
      </c>
      <c r="AO1680" s="11">
        <v>0</v>
      </c>
      <c r="AP1680" s="105">
        <v>0</v>
      </c>
      <c r="AQ1680" s="11">
        <v>0</v>
      </c>
      <c r="AR1680" s="11">
        <v>0</v>
      </c>
      <c r="AS1680" s="11">
        <v>0</v>
      </c>
      <c r="AT1680" s="11">
        <v>0</v>
      </c>
      <c r="AU1680" s="11">
        <v>0</v>
      </c>
      <c r="AV1680" s="11">
        <v>0</v>
      </c>
      <c r="AW1680" s="11">
        <v>0</v>
      </c>
      <c r="AX1680" s="11">
        <v>0</v>
      </c>
      <c r="AZ1680" s="11">
        <v>0</v>
      </c>
      <c r="BA1680" s="11">
        <v>0</v>
      </c>
    </row>
    <row r="1681" spans="1:53" hidden="1" x14ac:dyDescent="0.25">
      <c r="A1681">
        <v>11</v>
      </c>
      <c r="B1681" t="str">
        <f t="shared" si="195"/>
        <v>FlCC-2830</v>
      </c>
      <c r="C1681" s="2" t="s">
        <v>321</v>
      </c>
      <c r="D1681" s="2" t="str">
        <f t="shared" si="192"/>
        <v>2</v>
      </c>
      <c r="E1681" s="2" t="str">
        <f t="shared" si="193"/>
        <v>28</v>
      </c>
      <c r="F1681" s="2" t="str">
        <f t="shared" si="194"/>
        <v>283</v>
      </c>
      <c r="G1681" s="1" t="s">
        <v>646</v>
      </c>
      <c r="H1681" s="7">
        <v>0</v>
      </c>
      <c r="I1681" s="7"/>
      <c r="J1681" s="7">
        <v>0</v>
      </c>
      <c r="K1681" s="7">
        <v>0</v>
      </c>
      <c r="L1681" s="7">
        <v>0</v>
      </c>
      <c r="M1681" s="7"/>
      <c r="N1681" s="7">
        <v>0</v>
      </c>
      <c r="O1681" s="7">
        <v>0</v>
      </c>
      <c r="P1681" s="7">
        <v>0</v>
      </c>
      <c r="Q1681" s="7"/>
      <c r="R1681" s="7">
        <v>0</v>
      </c>
      <c r="S1681" s="7">
        <v>0</v>
      </c>
      <c r="T1681" s="7">
        <v>0</v>
      </c>
      <c r="U1681" s="7"/>
      <c r="V1681" s="7">
        <v>0</v>
      </c>
      <c r="W1681" s="7">
        <v>0</v>
      </c>
      <c r="X1681" s="7">
        <v>0</v>
      </c>
      <c r="Y1681" s="7"/>
      <c r="Z1681" s="7">
        <v>0</v>
      </c>
      <c r="AA1681" s="7">
        <v>0</v>
      </c>
      <c r="AB1681" s="7">
        <v>0</v>
      </c>
      <c r="AC1681" s="7"/>
      <c r="AD1681" s="7">
        <v>0</v>
      </c>
      <c r="AE1681" s="7">
        <v>0</v>
      </c>
      <c r="AF1681" s="7">
        <v>0</v>
      </c>
      <c r="AG1681" s="29">
        <v>0</v>
      </c>
      <c r="AH1681" s="7">
        <v>0</v>
      </c>
      <c r="AI1681" s="7">
        <v>0</v>
      </c>
      <c r="AJ1681" s="7">
        <v>0</v>
      </c>
      <c r="AK1681" s="29">
        <v>0</v>
      </c>
      <c r="AL1681" s="7">
        <v>0</v>
      </c>
      <c r="AM1681" s="105">
        <v>0</v>
      </c>
      <c r="AN1681" s="7">
        <v>0</v>
      </c>
      <c r="AO1681" s="11">
        <v>0</v>
      </c>
      <c r="AP1681" s="105">
        <v>0</v>
      </c>
      <c r="AQ1681" s="11">
        <v>0</v>
      </c>
      <c r="AR1681" s="11">
        <v>0</v>
      </c>
      <c r="AS1681" s="11">
        <v>0</v>
      </c>
      <c r="AT1681" s="11">
        <v>0</v>
      </c>
      <c r="AU1681" s="11">
        <v>0</v>
      </c>
      <c r="AV1681" s="11">
        <v>0</v>
      </c>
      <c r="AW1681" s="11">
        <v>0</v>
      </c>
      <c r="AX1681" s="11">
        <v>0</v>
      </c>
      <c r="AZ1681" s="11">
        <v>0</v>
      </c>
      <c r="BA1681" s="11">
        <v>0</v>
      </c>
    </row>
    <row r="1682" spans="1:53" hidden="1" x14ac:dyDescent="0.25">
      <c r="A1682">
        <v>11</v>
      </c>
      <c r="B1682" t="str">
        <f t="shared" si="195"/>
        <v>FlCC-3610</v>
      </c>
      <c r="C1682" s="2" t="s">
        <v>321</v>
      </c>
      <c r="D1682" s="2" t="str">
        <f t="shared" si="192"/>
        <v>3</v>
      </c>
      <c r="E1682" s="2" t="str">
        <f t="shared" si="193"/>
        <v>36</v>
      </c>
      <c r="F1682" s="2" t="str">
        <f t="shared" si="194"/>
        <v>361</v>
      </c>
      <c r="G1682" s="1" t="s">
        <v>649</v>
      </c>
      <c r="H1682" s="7">
        <v>0</v>
      </c>
      <c r="I1682" s="7"/>
      <c r="J1682" s="7">
        <v>0</v>
      </c>
      <c r="K1682" s="7">
        <v>0</v>
      </c>
      <c r="L1682" s="7">
        <v>0</v>
      </c>
      <c r="M1682" s="7"/>
      <c r="N1682" s="7">
        <v>0</v>
      </c>
      <c r="O1682" s="7">
        <v>0</v>
      </c>
      <c r="P1682" s="7">
        <v>0</v>
      </c>
      <c r="Q1682" s="7"/>
      <c r="R1682" s="7">
        <v>0</v>
      </c>
      <c r="S1682" s="7">
        <v>0</v>
      </c>
      <c r="T1682" s="7">
        <v>0</v>
      </c>
      <c r="U1682" s="7"/>
      <c r="V1682" s="7">
        <v>0</v>
      </c>
      <c r="W1682" s="7">
        <v>0</v>
      </c>
      <c r="X1682" s="7">
        <v>0</v>
      </c>
      <c r="Y1682" s="7"/>
      <c r="Z1682" s="7">
        <v>0</v>
      </c>
      <c r="AA1682" s="7">
        <v>0</v>
      </c>
      <c r="AB1682" s="7">
        <v>0</v>
      </c>
      <c r="AC1682" s="7"/>
      <c r="AD1682" s="7">
        <v>0</v>
      </c>
      <c r="AE1682" s="7">
        <v>0</v>
      </c>
      <c r="AF1682" s="7">
        <v>0</v>
      </c>
      <c r="AG1682" s="29">
        <v>0</v>
      </c>
      <c r="AH1682" s="7">
        <v>0</v>
      </c>
      <c r="AI1682" s="7">
        <v>0</v>
      </c>
      <c r="AJ1682" s="7">
        <v>0</v>
      </c>
      <c r="AK1682" s="29">
        <v>0</v>
      </c>
      <c r="AL1682" s="7">
        <v>0</v>
      </c>
      <c r="AM1682" s="105">
        <v>0</v>
      </c>
      <c r="AN1682" s="7">
        <v>0</v>
      </c>
      <c r="AO1682" s="11">
        <v>0</v>
      </c>
      <c r="AP1682" s="105">
        <v>0</v>
      </c>
      <c r="AQ1682" s="11">
        <v>0</v>
      </c>
      <c r="AR1682" s="11">
        <v>0</v>
      </c>
      <c r="AS1682" s="11">
        <v>0</v>
      </c>
      <c r="AT1682" s="11">
        <v>0</v>
      </c>
      <c r="AU1682" s="11">
        <v>0</v>
      </c>
      <c r="AV1682" s="11">
        <v>0</v>
      </c>
      <c r="AW1682" s="11">
        <v>0</v>
      </c>
      <c r="AX1682" s="11">
        <v>0</v>
      </c>
      <c r="AZ1682" s="11">
        <v>0</v>
      </c>
      <c r="BA1682" s="11">
        <v>0</v>
      </c>
    </row>
    <row r="1683" spans="1:53" hidden="1" x14ac:dyDescent="0.25">
      <c r="A1683">
        <v>11</v>
      </c>
      <c r="B1683" t="str">
        <f t="shared" si="195"/>
        <v>FlCC-3620</v>
      </c>
      <c r="C1683" s="2" t="s">
        <v>321</v>
      </c>
      <c r="D1683" s="2" t="str">
        <f t="shared" si="192"/>
        <v>3</v>
      </c>
      <c r="E1683" s="2" t="str">
        <f t="shared" si="193"/>
        <v>36</v>
      </c>
      <c r="F1683" s="2" t="str">
        <f t="shared" si="194"/>
        <v>362</v>
      </c>
      <c r="G1683" s="1" t="s">
        <v>650</v>
      </c>
      <c r="H1683" s="7">
        <v>0</v>
      </c>
      <c r="I1683" s="7"/>
      <c r="J1683" s="7">
        <v>0</v>
      </c>
      <c r="K1683" s="7">
        <v>0</v>
      </c>
      <c r="L1683" s="7">
        <v>0</v>
      </c>
      <c r="M1683" s="7"/>
      <c r="N1683" s="7">
        <v>0</v>
      </c>
      <c r="O1683" s="7">
        <v>0</v>
      </c>
      <c r="P1683" s="7">
        <v>0</v>
      </c>
      <c r="Q1683" s="7"/>
      <c r="R1683" s="7">
        <v>0</v>
      </c>
      <c r="S1683" s="7">
        <v>0</v>
      </c>
      <c r="T1683" s="7">
        <v>0</v>
      </c>
      <c r="U1683" s="7"/>
      <c r="V1683" s="7">
        <v>0</v>
      </c>
      <c r="W1683" s="7">
        <v>0</v>
      </c>
      <c r="X1683" s="7">
        <v>0</v>
      </c>
      <c r="Y1683" s="7"/>
      <c r="Z1683" s="7">
        <v>0</v>
      </c>
      <c r="AA1683" s="7">
        <v>0</v>
      </c>
      <c r="AB1683" s="7">
        <v>0</v>
      </c>
      <c r="AC1683" s="7"/>
      <c r="AD1683" s="7">
        <v>0</v>
      </c>
      <c r="AE1683" s="7">
        <v>0</v>
      </c>
      <c r="AF1683" s="7">
        <v>0</v>
      </c>
      <c r="AG1683" s="29">
        <v>0</v>
      </c>
      <c r="AH1683" s="7">
        <v>0</v>
      </c>
      <c r="AI1683" s="7">
        <v>0</v>
      </c>
      <c r="AJ1683" s="7">
        <v>0</v>
      </c>
      <c r="AK1683" s="29">
        <v>0</v>
      </c>
      <c r="AL1683" s="7">
        <v>0</v>
      </c>
      <c r="AM1683" s="105">
        <v>0</v>
      </c>
      <c r="AN1683" s="7">
        <v>0</v>
      </c>
      <c r="AO1683" s="11">
        <v>0</v>
      </c>
      <c r="AP1683" s="105">
        <v>0</v>
      </c>
      <c r="AQ1683" s="11">
        <v>0</v>
      </c>
      <c r="AR1683" s="11">
        <v>0</v>
      </c>
      <c r="AS1683" s="11">
        <v>0</v>
      </c>
      <c r="AT1683" s="11">
        <v>0</v>
      </c>
      <c r="AU1683" s="11">
        <v>0</v>
      </c>
      <c r="AV1683" s="11">
        <v>0</v>
      </c>
      <c r="AW1683" s="11">
        <v>0</v>
      </c>
      <c r="AX1683" s="11">
        <v>0</v>
      </c>
      <c r="AZ1683" s="11">
        <v>0</v>
      </c>
      <c r="BA1683" s="11">
        <v>0</v>
      </c>
    </row>
    <row r="1684" spans="1:53" hidden="1" x14ac:dyDescent="0.25">
      <c r="A1684">
        <v>11</v>
      </c>
      <c r="B1684" t="str">
        <f t="shared" si="195"/>
        <v>FlCC-3630</v>
      </c>
      <c r="C1684" s="2" t="s">
        <v>321</v>
      </c>
      <c r="D1684" s="2" t="str">
        <f t="shared" si="192"/>
        <v>3</v>
      </c>
      <c r="E1684" s="2" t="str">
        <f t="shared" si="193"/>
        <v>36</v>
      </c>
      <c r="F1684" s="2" t="str">
        <f t="shared" si="194"/>
        <v>363</v>
      </c>
      <c r="G1684" s="1" t="s">
        <v>651</v>
      </c>
      <c r="H1684" s="7">
        <v>0</v>
      </c>
      <c r="I1684" s="7"/>
      <c r="J1684" s="7">
        <v>0</v>
      </c>
      <c r="K1684" s="7">
        <v>0</v>
      </c>
      <c r="L1684" s="7">
        <v>0</v>
      </c>
      <c r="M1684" s="7"/>
      <c r="N1684" s="7">
        <v>0</v>
      </c>
      <c r="O1684" s="7">
        <v>0</v>
      </c>
      <c r="P1684" s="7">
        <v>0</v>
      </c>
      <c r="Q1684" s="7"/>
      <c r="R1684" s="7">
        <v>0</v>
      </c>
      <c r="S1684" s="7">
        <v>0</v>
      </c>
      <c r="T1684" s="7">
        <v>0</v>
      </c>
      <c r="U1684" s="7"/>
      <c r="V1684" s="7">
        <v>0</v>
      </c>
      <c r="W1684" s="7">
        <v>0</v>
      </c>
      <c r="X1684" s="7">
        <v>0</v>
      </c>
      <c r="Y1684" s="7"/>
      <c r="Z1684" s="7">
        <v>0</v>
      </c>
      <c r="AA1684" s="7">
        <v>0</v>
      </c>
      <c r="AB1684" s="7">
        <v>0</v>
      </c>
      <c r="AC1684" s="7"/>
      <c r="AD1684" s="7">
        <v>0</v>
      </c>
      <c r="AE1684" s="7">
        <v>0</v>
      </c>
      <c r="AF1684" s="7">
        <v>0</v>
      </c>
      <c r="AG1684" s="29">
        <v>0</v>
      </c>
      <c r="AH1684" s="7">
        <v>0</v>
      </c>
      <c r="AI1684" s="7">
        <v>0</v>
      </c>
      <c r="AJ1684" s="7">
        <v>0</v>
      </c>
      <c r="AK1684" s="29">
        <v>0</v>
      </c>
      <c r="AL1684" s="7">
        <v>0</v>
      </c>
      <c r="AM1684" s="105">
        <v>0</v>
      </c>
      <c r="AN1684" s="7">
        <v>0</v>
      </c>
      <c r="AO1684" s="11">
        <v>0</v>
      </c>
      <c r="AP1684" s="105">
        <v>0</v>
      </c>
      <c r="AQ1684" s="11">
        <v>0</v>
      </c>
      <c r="AR1684" s="11">
        <v>51</v>
      </c>
      <c r="AS1684" s="11">
        <v>0</v>
      </c>
      <c r="AT1684" s="11">
        <v>0</v>
      </c>
      <c r="AU1684" s="11">
        <v>0</v>
      </c>
      <c r="AV1684" s="11">
        <v>0</v>
      </c>
      <c r="AW1684" s="11">
        <v>0</v>
      </c>
      <c r="AX1684" s="11">
        <v>0</v>
      </c>
      <c r="AZ1684" s="11">
        <v>0</v>
      </c>
      <c r="BA1684" s="11">
        <v>0</v>
      </c>
    </row>
    <row r="1685" spans="1:53" hidden="1" x14ac:dyDescent="0.25">
      <c r="A1685">
        <v>11</v>
      </c>
      <c r="B1685" t="str">
        <f t="shared" si="195"/>
        <v>FlCC-3640</v>
      </c>
      <c r="C1685" s="2" t="s">
        <v>321</v>
      </c>
      <c r="D1685" s="2" t="str">
        <f t="shared" si="192"/>
        <v>3</v>
      </c>
      <c r="E1685" s="2" t="str">
        <f t="shared" si="193"/>
        <v>36</v>
      </c>
      <c r="F1685" s="2" t="str">
        <f t="shared" si="194"/>
        <v>364</v>
      </c>
      <c r="G1685" s="1" t="s">
        <v>652</v>
      </c>
      <c r="H1685" s="7">
        <v>0</v>
      </c>
      <c r="I1685" s="7"/>
      <c r="J1685" s="7">
        <v>0</v>
      </c>
      <c r="K1685" s="7">
        <v>0</v>
      </c>
      <c r="L1685" s="7">
        <v>0</v>
      </c>
      <c r="M1685" s="7"/>
      <c r="N1685" s="7">
        <v>0</v>
      </c>
      <c r="O1685" s="7">
        <v>0</v>
      </c>
      <c r="P1685" s="7">
        <v>0</v>
      </c>
      <c r="Q1685" s="7"/>
      <c r="R1685" s="7">
        <v>0</v>
      </c>
      <c r="S1685" s="7">
        <v>0</v>
      </c>
      <c r="T1685" s="7">
        <v>0</v>
      </c>
      <c r="U1685" s="7"/>
      <c r="V1685" s="7">
        <v>0</v>
      </c>
      <c r="W1685" s="7">
        <v>0</v>
      </c>
      <c r="X1685" s="7">
        <v>0</v>
      </c>
      <c r="Y1685" s="7"/>
      <c r="Z1685" s="7">
        <v>0</v>
      </c>
      <c r="AA1685" s="7">
        <v>0</v>
      </c>
      <c r="AB1685" s="7">
        <v>0</v>
      </c>
      <c r="AC1685" s="7"/>
      <c r="AD1685" s="7">
        <v>0</v>
      </c>
      <c r="AE1685" s="7">
        <v>0</v>
      </c>
      <c r="AF1685" s="7">
        <v>0</v>
      </c>
      <c r="AG1685" s="29">
        <v>0</v>
      </c>
      <c r="AH1685" s="7">
        <v>0</v>
      </c>
      <c r="AI1685" s="7">
        <v>0</v>
      </c>
      <c r="AJ1685" s="7">
        <v>0</v>
      </c>
      <c r="AK1685" s="29">
        <v>0</v>
      </c>
      <c r="AL1685" s="7">
        <v>0</v>
      </c>
      <c r="AM1685" s="105">
        <v>0</v>
      </c>
      <c r="AN1685" s="7">
        <v>0</v>
      </c>
      <c r="AO1685" s="11">
        <v>0</v>
      </c>
      <c r="AP1685" s="105">
        <v>0</v>
      </c>
      <c r="AQ1685" s="11">
        <v>0</v>
      </c>
      <c r="AR1685" s="11">
        <v>0</v>
      </c>
      <c r="AS1685" s="11">
        <v>0</v>
      </c>
      <c r="AT1685" s="11">
        <v>0</v>
      </c>
      <c r="AU1685" s="11">
        <v>0</v>
      </c>
      <c r="AV1685" s="11">
        <v>0</v>
      </c>
      <c r="AW1685" s="11">
        <v>0</v>
      </c>
      <c r="AX1685" s="11">
        <v>0</v>
      </c>
      <c r="AZ1685" s="11">
        <v>0</v>
      </c>
      <c r="BA1685" s="11">
        <v>0</v>
      </c>
    </row>
    <row r="1686" spans="1:53" hidden="1" x14ac:dyDescent="0.25">
      <c r="A1686">
        <v>11</v>
      </c>
      <c r="B1686" t="str">
        <f t="shared" si="195"/>
        <v>FlCC-3650</v>
      </c>
      <c r="C1686" s="2" t="s">
        <v>321</v>
      </c>
      <c r="D1686" s="2" t="str">
        <f t="shared" si="192"/>
        <v>3</v>
      </c>
      <c r="E1686" s="2" t="str">
        <f t="shared" si="193"/>
        <v>36</v>
      </c>
      <c r="F1686" s="2" t="str">
        <f t="shared" si="194"/>
        <v>365</v>
      </c>
      <c r="G1686" s="1" t="s">
        <v>653</v>
      </c>
      <c r="H1686" s="7">
        <v>0</v>
      </c>
      <c r="I1686" s="7"/>
      <c r="J1686" s="7">
        <v>0</v>
      </c>
      <c r="K1686" s="7">
        <v>0</v>
      </c>
      <c r="L1686" s="7">
        <v>0</v>
      </c>
      <c r="M1686" s="7"/>
      <c r="N1686" s="7">
        <v>0</v>
      </c>
      <c r="O1686" s="7">
        <v>0</v>
      </c>
      <c r="P1686" s="7">
        <v>0</v>
      </c>
      <c r="Q1686" s="7"/>
      <c r="R1686" s="7">
        <v>0</v>
      </c>
      <c r="S1686" s="7">
        <v>0</v>
      </c>
      <c r="T1686" s="7">
        <v>0</v>
      </c>
      <c r="U1686" s="7"/>
      <c r="V1686" s="7">
        <v>0</v>
      </c>
      <c r="W1686" s="7">
        <v>0</v>
      </c>
      <c r="X1686" s="7">
        <v>0</v>
      </c>
      <c r="Y1686" s="7"/>
      <c r="Z1686" s="7">
        <v>0</v>
      </c>
      <c r="AA1686" s="7">
        <v>0</v>
      </c>
      <c r="AB1686" s="7">
        <v>0</v>
      </c>
      <c r="AC1686" s="7"/>
      <c r="AD1686" s="7">
        <v>0</v>
      </c>
      <c r="AE1686" s="7">
        <v>0</v>
      </c>
      <c r="AF1686" s="7">
        <v>0</v>
      </c>
      <c r="AG1686" s="29">
        <v>0</v>
      </c>
      <c r="AH1686" s="7">
        <v>0</v>
      </c>
      <c r="AI1686" s="7">
        <v>0</v>
      </c>
      <c r="AJ1686" s="7">
        <v>0</v>
      </c>
      <c r="AK1686" s="29">
        <v>0</v>
      </c>
      <c r="AL1686" s="7">
        <v>0</v>
      </c>
      <c r="AM1686" s="105">
        <v>0</v>
      </c>
      <c r="AN1686" s="7">
        <v>0</v>
      </c>
      <c r="AO1686" s="11">
        <v>0</v>
      </c>
      <c r="AP1686" s="105">
        <v>0</v>
      </c>
      <c r="AQ1686" s="11">
        <v>0</v>
      </c>
      <c r="AR1686" s="11">
        <v>0</v>
      </c>
      <c r="AS1686" s="11">
        <v>0</v>
      </c>
      <c r="AT1686" s="11">
        <v>0</v>
      </c>
      <c r="AU1686" s="11">
        <v>0</v>
      </c>
      <c r="AV1686" s="11">
        <v>0</v>
      </c>
      <c r="AW1686" s="11">
        <v>0</v>
      </c>
      <c r="AX1686" s="11">
        <v>0</v>
      </c>
      <c r="AZ1686" s="11">
        <v>0</v>
      </c>
      <c r="BA1686" s="11">
        <v>0</v>
      </c>
    </row>
    <row r="1687" spans="1:53" hidden="1" x14ac:dyDescent="0.25">
      <c r="A1687">
        <v>11</v>
      </c>
      <c r="B1687" t="str">
        <f t="shared" si="195"/>
        <v>FlCC-3660</v>
      </c>
      <c r="C1687" s="2" t="s">
        <v>321</v>
      </c>
      <c r="D1687" s="2" t="str">
        <f t="shared" si="192"/>
        <v>3</v>
      </c>
      <c r="E1687" s="2" t="str">
        <f t="shared" si="193"/>
        <v>36</v>
      </c>
      <c r="F1687" s="2" t="str">
        <f t="shared" si="194"/>
        <v>366</v>
      </c>
      <c r="G1687" s="1" t="s">
        <v>654</v>
      </c>
      <c r="H1687" s="7">
        <v>0</v>
      </c>
      <c r="I1687" s="7"/>
      <c r="J1687" s="7">
        <v>0</v>
      </c>
      <c r="K1687" s="7">
        <v>0</v>
      </c>
      <c r="L1687" s="7">
        <v>0</v>
      </c>
      <c r="M1687" s="7"/>
      <c r="N1687" s="7">
        <v>0</v>
      </c>
      <c r="O1687" s="7">
        <v>0</v>
      </c>
      <c r="P1687" s="7">
        <v>0</v>
      </c>
      <c r="Q1687" s="7"/>
      <c r="R1687" s="7">
        <v>0</v>
      </c>
      <c r="S1687" s="7">
        <v>0</v>
      </c>
      <c r="T1687" s="7">
        <v>0</v>
      </c>
      <c r="U1687" s="7"/>
      <c r="V1687" s="7">
        <v>0</v>
      </c>
      <c r="W1687" s="7">
        <v>0</v>
      </c>
      <c r="X1687" s="7">
        <v>0</v>
      </c>
      <c r="Y1687" s="7"/>
      <c r="Z1687" s="7">
        <v>0</v>
      </c>
      <c r="AA1687" s="7">
        <v>0</v>
      </c>
      <c r="AB1687" s="7">
        <v>0</v>
      </c>
      <c r="AC1687" s="7"/>
      <c r="AD1687" s="7">
        <v>0</v>
      </c>
      <c r="AE1687" s="7">
        <v>0</v>
      </c>
      <c r="AF1687" s="7">
        <v>0</v>
      </c>
      <c r="AG1687" s="29">
        <v>0</v>
      </c>
      <c r="AH1687" s="7">
        <v>0</v>
      </c>
      <c r="AI1687" s="7">
        <v>0</v>
      </c>
      <c r="AJ1687" s="7">
        <v>0</v>
      </c>
      <c r="AK1687" s="29">
        <v>0</v>
      </c>
      <c r="AL1687" s="7">
        <v>0</v>
      </c>
      <c r="AM1687" s="105">
        <v>0</v>
      </c>
      <c r="AN1687" s="7">
        <v>0</v>
      </c>
      <c r="AO1687" s="11">
        <v>0</v>
      </c>
      <c r="AP1687" s="105">
        <v>0</v>
      </c>
      <c r="AQ1687" s="11">
        <v>0</v>
      </c>
      <c r="AR1687" s="11">
        <v>0</v>
      </c>
      <c r="AS1687" s="11">
        <v>0</v>
      </c>
      <c r="AT1687" s="11">
        <v>0</v>
      </c>
      <c r="AU1687" s="11">
        <v>0</v>
      </c>
      <c r="AV1687" s="11">
        <v>0</v>
      </c>
      <c r="AW1687" s="11">
        <v>0</v>
      </c>
      <c r="AX1687" s="11">
        <v>0</v>
      </c>
      <c r="AZ1687" s="11">
        <v>0</v>
      </c>
      <c r="BA1687" s="11">
        <v>0</v>
      </c>
    </row>
    <row r="1688" spans="1:53" hidden="1" x14ac:dyDescent="0.25">
      <c r="A1688">
        <v>11</v>
      </c>
      <c r="B1688" t="str">
        <f t="shared" si="195"/>
        <v>FlCC-3670</v>
      </c>
      <c r="C1688" s="2" t="s">
        <v>321</v>
      </c>
      <c r="D1688" s="2" t="str">
        <f t="shared" si="192"/>
        <v>3</v>
      </c>
      <c r="E1688" s="2" t="str">
        <f t="shared" si="193"/>
        <v>36</v>
      </c>
      <c r="F1688" s="2" t="str">
        <f t="shared" si="194"/>
        <v>367</v>
      </c>
      <c r="G1688" s="1" t="s">
        <v>655</v>
      </c>
      <c r="H1688" s="7">
        <v>0</v>
      </c>
      <c r="I1688" s="7"/>
      <c r="J1688" s="7">
        <v>0</v>
      </c>
      <c r="K1688" s="7">
        <v>0</v>
      </c>
      <c r="L1688" s="7">
        <v>0</v>
      </c>
      <c r="M1688" s="7"/>
      <c r="N1688" s="7">
        <v>0</v>
      </c>
      <c r="O1688" s="7">
        <v>0</v>
      </c>
      <c r="P1688" s="7">
        <v>0</v>
      </c>
      <c r="Q1688" s="7"/>
      <c r="R1688" s="7">
        <v>0</v>
      </c>
      <c r="S1688" s="7">
        <v>0</v>
      </c>
      <c r="T1688" s="7">
        <v>0</v>
      </c>
      <c r="U1688" s="7"/>
      <c r="V1688" s="7">
        <v>0</v>
      </c>
      <c r="W1688" s="7">
        <v>0</v>
      </c>
      <c r="X1688" s="7">
        <v>0</v>
      </c>
      <c r="Y1688" s="7"/>
      <c r="Z1688" s="7">
        <v>0</v>
      </c>
      <c r="AA1688" s="7">
        <v>0</v>
      </c>
      <c r="AB1688" s="7">
        <v>0</v>
      </c>
      <c r="AC1688" s="7"/>
      <c r="AD1688" s="7">
        <v>0</v>
      </c>
      <c r="AE1688" s="7">
        <v>0</v>
      </c>
      <c r="AF1688" s="7">
        <v>0</v>
      </c>
      <c r="AG1688" s="29">
        <v>0</v>
      </c>
      <c r="AH1688" s="7">
        <v>0</v>
      </c>
      <c r="AI1688" s="7">
        <v>0</v>
      </c>
      <c r="AJ1688" s="7">
        <v>0</v>
      </c>
      <c r="AK1688" s="29">
        <v>0</v>
      </c>
      <c r="AL1688" s="7">
        <v>0</v>
      </c>
      <c r="AM1688" s="105">
        <v>0</v>
      </c>
      <c r="AN1688" s="7">
        <v>0</v>
      </c>
      <c r="AO1688" s="11">
        <v>0</v>
      </c>
      <c r="AP1688" s="105">
        <v>0</v>
      </c>
      <c r="AQ1688" s="11">
        <v>0</v>
      </c>
      <c r="AR1688" s="11">
        <v>0</v>
      </c>
      <c r="AS1688" s="11">
        <v>0</v>
      </c>
      <c r="AT1688" s="11">
        <v>0</v>
      </c>
      <c r="AU1688" s="11">
        <v>0</v>
      </c>
      <c r="AV1688" s="11">
        <v>0</v>
      </c>
      <c r="AW1688" s="11">
        <v>0</v>
      </c>
      <c r="AX1688" s="11">
        <v>0</v>
      </c>
      <c r="AZ1688" s="11">
        <v>0</v>
      </c>
      <c r="BA1688" s="11">
        <v>0</v>
      </c>
    </row>
    <row r="1689" spans="1:53" hidden="1" x14ac:dyDescent="0.25">
      <c r="A1689">
        <v>11</v>
      </c>
      <c r="B1689" t="str">
        <f t="shared" si="195"/>
        <v>FlCC-3680</v>
      </c>
      <c r="C1689" s="2" t="s">
        <v>321</v>
      </c>
      <c r="D1689" s="2" t="str">
        <f t="shared" si="192"/>
        <v>3</v>
      </c>
      <c r="E1689" s="2" t="str">
        <f t="shared" si="193"/>
        <v>36</v>
      </c>
      <c r="F1689" s="2" t="str">
        <f t="shared" si="194"/>
        <v>368</v>
      </c>
      <c r="G1689" s="1" t="s">
        <v>656</v>
      </c>
      <c r="H1689" s="7">
        <v>0</v>
      </c>
      <c r="I1689" s="7"/>
      <c r="J1689" s="7">
        <v>0</v>
      </c>
      <c r="K1689" s="7">
        <v>0</v>
      </c>
      <c r="L1689" s="7">
        <v>0</v>
      </c>
      <c r="M1689" s="7"/>
      <c r="N1689" s="7">
        <v>0</v>
      </c>
      <c r="O1689" s="7">
        <v>0</v>
      </c>
      <c r="P1689" s="7">
        <v>0</v>
      </c>
      <c r="Q1689" s="7"/>
      <c r="R1689" s="7">
        <v>0</v>
      </c>
      <c r="S1689" s="7">
        <v>0</v>
      </c>
      <c r="T1689" s="7">
        <v>0</v>
      </c>
      <c r="U1689" s="7"/>
      <c r="V1689" s="7">
        <v>0</v>
      </c>
      <c r="W1689" s="7">
        <v>0</v>
      </c>
      <c r="X1689" s="7">
        <v>0</v>
      </c>
      <c r="Y1689" s="7"/>
      <c r="Z1689" s="7">
        <v>0</v>
      </c>
      <c r="AA1689" s="7">
        <v>0</v>
      </c>
      <c r="AB1689" s="7">
        <v>0</v>
      </c>
      <c r="AC1689" s="7"/>
      <c r="AD1689" s="7">
        <v>0</v>
      </c>
      <c r="AE1689" s="7">
        <v>0</v>
      </c>
      <c r="AF1689" s="7">
        <v>0</v>
      </c>
      <c r="AG1689" s="29">
        <v>0</v>
      </c>
      <c r="AH1689" s="7">
        <v>0</v>
      </c>
      <c r="AI1689" s="7">
        <v>0</v>
      </c>
      <c r="AJ1689" s="7">
        <v>0</v>
      </c>
      <c r="AK1689" s="29">
        <v>0</v>
      </c>
      <c r="AL1689" s="7">
        <v>0</v>
      </c>
      <c r="AM1689" s="105">
        <v>0</v>
      </c>
      <c r="AN1689" s="7">
        <v>0</v>
      </c>
      <c r="AO1689" s="11">
        <v>0</v>
      </c>
      <c r="AP1689" s="105">
        <v>0</v>
      </c>
      <c r="AQ1689" s="11">
        <v>0</v>
      </c>
      <c r="AR1689" s="11">
        <v>0</v>
      </c>
      <c r="AS1689" s="11">
        <v>0</v>
      </c>
      <c r="AT1689" s="11">
        <v>0</v>
      </c>
      <c r="AU1689" s="11">
        <v>0</v>
      </c>
      <c r="AV1689" s="11">
        <v>0</v>
      </c>
      <c r="AW1689" s="11">
        <v>0</v>
      </c>
      <c r="AX1689" s="11">
        <v>0</v>
      </c>
      <c r="AZ1689" s="11">
        <v>0</v>
      </c>
      <c r="BA1689" s="11">
        <v>0</v>
      </c>
    </row>
    <row r="1690" spans="1:53" hidden="1" x14ac:dyDescent="0.25">
      <c r="A1690">
        <v>11</v>
      </c>
      <c r="B1690" t="str">
        <f t="shared" si="195"/>
        <v>FlCC-3690</v>
      </c>
      <c r="C1690" s="2" t="s">
        <v>321</v>
      </c>
      <c r="D1690" s="2" t="str">
        <f t="shared" ref="D1690:D1721" si="196">LEFT($G1690,1)</f>
        <v>3</v>
      </c>
      <c r="E1690" s="2" t="str">
        <f t="shared" ref="E1690:E1721" si="197">LEFT($G1690,2)</f>
        <v>36</v>
      </c>
      <c r="F1690" s="2" t="str">
        <f t="shared" ref="F1690:F1721" si="198">LEFT($G1690,3)</f>
        <v>369</v>
      </c>
      <c r="G1690" s="1" t="s">
        <v>657</v>
      </c>
      <c r="H1690" s="7">
        <v>0</v>
      </c>
      <c r="I1690" s="7"/>
      <c r="J1690" s="7">
        <v>0</v>
      </c>
      <c r="K1690" s="7">
        <v>0</v>
      </c>
      <c r="L1690" s="7">
        <v>0</v>
      </c>
      <c r="M1690" s="7"/>
      <c r="N1690" s="7">
        <v>0</v>
      </c>
      <c r="O1690" s="7">
        <v>0</v>
      </c>
      <c r="P1690" s="7">
        <v>0</v>
      </c>
      <c r="Q1690" s="7"/>
      <c r="R1690" s="7">
        <v>0</v>
      </c>
      <c r="S1690" s="7">
        <v>0</v>
      </c>
      <c r="T1690" s="7">
        <v>0</v>
      </c>
      <c r="U1690" s="7"/>
      <c r="V1690" s="7">
        <v>0</v>
      </c>
      <c r="W1690" s="7">
        <v>0</v>
      </c>
      <c r="X1690" s="7">
        <v>0</v>
      </c>
      <c r="Y1690" s="7"/>
      <c r="Z1690" s="7">
        <v>0</v>
      </c>
      <c r="AA1690" s="7">
        <v>0</v>
      </c>
      <c r="AB1690" s="7">
        <v>0</v>
      </c>
      <c r="AC1690" s="7"/>
      <c r="AD1690" s="7">
        <v>0</v>
      </c>
      <c r="AE1690" s="7">
        <v>0</v>
      </c>
      <c r="AF1690" s="7">
        <v>0</v>
      </c>
      <c r="AG1690" s="29">
        <v>0</v>
      </c>
      <c r="AH1690" s="7">
        <v>0</v>
      </c>
      <c r="AI1690" s="7">
        <v>0</v>
      </c>
      <c r="AJ1690" s="7">
        <v>0</v>
      </c>
      <c r="AK1690" s="29">
        <v>0</v>
      </c>
      <c r="AL1690" s="7">
        <v>0</v>
      </c>
      <c r="AM1690" s="105">
        <v>0</v>
      </c>
      <c r="AN1690" s="7">
        <v>0</v>
      </c>
      <c r="AO1690" s="11">
        <v>0</v>
      </c>
      <c r="AP1690" s="105">
        <v>0</v>
      </c>
      <c r="AQ1690" s="11">
        <v>0</v>
      </c>
      <c r="AR1690" s="11">
        <v>0</v>
      </c>
      <c r="AS1690" s="11">
        <v>0</v>
      </c>
      <c r="AT1690" s="11">
        <v>0</v>
      </c>
      <c r="AU1690" s="11">
        <v>0</v>
      </c>
      <c r="AV1690" s="11">
        <v>0</v>
      </c>
      <c r="AW1690" s="11">
        <v>0</v>
      </c>
      <c r="AX1690" s="11">
        <v>0</v>
      </c>
      <c r="AZ1690" s="11">
        <v>0</v>
      </c>
      <c r="BA1690" s="11">
        <v>0</v>
      </c>
    </row>
    <row r="1691" spans="1:53" hidden="1" x14ac:dyDescent="0.25">
      <c r="A1691">
        <v>11</v>
      </c>
      <c r="B1691" t="str">
        <f t="shared" si="195"/>
        <v>FlCC-3710</v>
      </c>
      <c r="C1691" s="2" t="s">
        <v>321</v>
      </c>
      <c r="D1691" s="2" t="str">
        <f t="shared" si="196"/>
        <v>3</v>
      </c>
      <c r="E1691" s="2" t="str">
        <f t="shared" si="197"/>
        <v>37</v>
      </c>
      <c r="F1691" s="2" t="str">
        <f t="shared" si="198"/>
        <v>371</v>
      </c>
      <c r="G1691" s="1" t="s">
        <v>660</v>
      </c>
      <c r="H1691" s="7">
        <v>0</v>
      </c>
      <c r="I1691" s="7"/>
      <c r="J1691" s="7">
        <v>0</v>
      </c>
      <c r="K1691" s="7">
        <v>0</v>
      </c>
      <c r="L1691" s="7">
        <v>0</v>
      </c>
      <c r="M1691" s="7"/>
      <c r="N1691" s="7">
        <v>0</v>
      </c>
      <c r="O1691" s="7">
        <v>0</v>
      </c>
      <c r="P1691" s="7">
        <v>0</v>
      </c>
      <c r="Q1691" s="7"/>
      <c r="R1691" s="7">
        <v>0</v>
      </c>
      <c r="S1691" s="7">
        <v>0</v>
      </c>
      <c r="T1691" s="7">
        <v>0</v>
      </c>
      <c r="U1691" s="7"/>
      <c r="V1691" s="7">
        <v>0</v>
      </c>
      <c r="W1691" s="7">
        <v>0</v>
      </c>
      <c r="X1691" s="7">
        <v>0</v>
      </c>
      <c r="Y1691" s="7"/>
      <c r="Z1691" s="7">
        <v>0</v>
      </c>
      <c r="AA1691" s="7">
        <v>0</v>
      </c>
      <c r="AB1691" s="7">
        <v>0</v>
      </c>
      <c r="AC1691" s="7"/>
      <c r="AD1691" s="7">
        <v>0</v>
      </c>
      <c r="AE1691" s="7">
        <v>0</v>
      </c>
      <c r="AF1691" s="7">
        <v>0</v>
      </c>
      <c r="AG1691" s="29">
        <v>0</v>
      </c>
      <c r="AH1691" s="7">
        <v>0</v>
      </c>
      <c r="AI1691" s="7">
        <v>0</v>
      </c>
      <c r="AJ1691" s="7">
        <v>0</v>
      </c>
      <c r="AK1691" s="29">
        <v>0</v>
      </c>
      <c r="AL1691" s="7">
        <v>0</v>
      </c>
      <c r="AM1691" s="105">
        <v>0</v>
      </c>
      <c r="AN1691" s="7">
        <v>0</v>
      </c>
      <c r="AO1691" s="11">
        <v>0</v>
      </c>
      <c r="AP1691" s="105">
        <v>0</v>
      </c>
      <c r="AQ1691" s="11">
        <v>0</v>
      </c>
      <c r="AR1691" s="11">
        <v>0</v>
      </c>
      <c r="AS1691" s="11">
        <v>0</v>
      </c>
      <c r="AT1691" s="11">
        <v>0</v>
      </c>
      <c r="AU1691" s="11">
        <v>0</v>
      </c>
      <c r="AV1691" s="11">
        <v>0</v>
      </c>
      <c r="AW1691" s="11">
        <v>0</v>
      </c>
      <c r="AX1691" s="11">
        <v>0</v>
      </c>
      <c r="AZ1691" s="11">
        <v>0</v>
      </c>
      <c r="BA1691" s="11">
        <v>0</v>
      </c>
    </row>
    <row r="1692" spans="1:53" hidden="1" x14ac:dyDescent="0.25">
      <c r="A1692">
        <v>11</v>
      </c>
      <c r="B1692" t="str">
        <f t="shared" si="195"/>
        <v>FlCC-3720</v>
      </c>
      <c r="C1692" s="2" t="s">
        <v>321</v>
      </c>
      <c r="D1692" s="2" t="str">
        <f t="shared" si="196"/>
        <v>3</v>
      </c>
      <c r="E1692" s="2" t="str">
        <f t="shared" si="197"/>
        <v>37</v>
      </c>
      <c r="F1692" s="2" t="str">
        <f t="shared" si="198"/>
        <v>372</v>
      </c>
      <c r="G1692" s="1" t="s">
        <v>661</v>
      </c>
      <c r="H1692" s="7">
        <v>0</v>
      </c>
      <c r="I1692" s="7"/>
      <c r="J1692" s="7">
        <v>0</v>
      </c>
      <c r="K1692" s="7">
        <v>0</v>
      </c>
      <c r="L1692" s="7">
        <v>0</v>
      </c>
      <c r="M1692" s="7"/>
      <c r="N1692" s="7">
        <v>0</v>
      </c>
      <c r="O1692" s="7">
        <v>0</v>
      </c>
      <c r="P1692" s="7">
        <v>0</v>
      </c>
      <c r="Q1692" s="7"/>
      <c r="R1692" s="7">
        <v>0</v>
      </c>
      <c r="S1692" s="7">
        <v>0</v>
      </c>
      <c r="T1692" s="7">
        <v>0</v>
      </c>
      <c r="U1692" s="7"/>
      <c r="V1692" s="7">
        <v>0</v>
      </c>
      <c r="W1692" s="7">
        <v>0</v>
      </c>
      <c r="X1692" s="7">
        <v>0</v>
      </c>
      <c r="Y1692" s="7"/>
      <c r="Z1692" s="7">
        <v>0</v>
      </c>
      <c r="AA1692" s="7">
        <v>0</v>
      </c>
      <c r="AB1692" s="7">
        <v>0</v>
      </c>
      <c r="AC1692" s="7"/>
      <c r="AD1692" s="7">
        <v>0</v>
      </c>
      <c r="AE1692" s="7">
        <v>0</v>
      </c>
      <c r="AF1692" s="7">
        <v>0</v>
      </c>
      <c r="AG1692" s="29">
        <v>0</v>
      </c>
      <c r="AH1692" s="7">
        <v>0</v>
      </c>
      <c r="AI1692" s="7">
        <v>0</v>
      </c>
      <c r="AJ1692" s="7">
        <v>0</v>
      </c>
      <c r="AK1692" s="29">
        <v>0</v>
      </c>
      <c r="AL1692" s="7">
        <v>0</v>
      </c>
      <c r="AM1692" s="105">
        <v>0</v>
      </c>
      <c r="AN1692" s="7">
        <v>0</v>
      </c>
      <c r="AO1692" s="11">
        <v>0</v>
      </c>
      <c r="AP1692" s="105">
        <v>0</v>
      </c>
      <c r="AQ1692" s="11">
        <v>0</v>
      </c>
      <c r="AR1692" s="11">
        <v>0</v>
      </c>
      <c r="AS1692" s="11">
        <v>0</v>
      </c>
      <c r="AT1692" s="11">
        <v>0</v>
      </c>
      <c r="AU1692" s="11">
        <v>0</v>
      </c>
      <c r="AV1692" s="11">
        <v>0</v>
      </c>
      <c r="AW1692" s="11">
        <v>0</v>
      </c>
      <c r="AX1692" s="11">
        <v>0</v>
      </c>
      <c r="AZ1692" s="11">
        <v>0</v>
      </c>
      <c r="BA1692" s="11">
        <v>0</v>
      </c>
    </row>
    <row r="1693" spans="1:53" hidden="1" x14ac:dyDescent="0.25">
      <c r="A1693">
        <v>11</v>
      </c>
      <c r="B1693" t="str">
        <f t="shared" si="195"/>
        <v>FlCC-3730</v>
      </c>
      <c r="C1693" s="2" t="s">
        <v>321</v>
      </c>
      <c r="D1693" s="2" t="str">
        <f t="shared" si="196"/>
        <v>3</v>
      </c>
      <c r="E1693" s="2" t="str">
        <f t="shared" si="197"/>
        <v>37</v>
      </c>
      <c r="F1693" s="2" t="str">
        <f t="shared" si="198"/>
        <v>373</v>
      </c>
      <c r="G1693" s="1" t="s">
        <v>662</v>
      </c>
      <c r="H1693" s="7">
        <v>0</v>
      </c>
      <c r="I1693" s="7"/>
      <c r="J1693" s="7">
        <v>0</v>
      </c>
      <c r="K1693" s="7">
        <v>0</v>
      </c>
      <c r="L1693" s="7">
        <v>0</v>
      </c>
      <c r="M1693" s="7"/>
      <c r="N1693" s="7">
        <v>0</v>
      </c>
      <c r="O1693" s="7">
        <v>0</v>
      </c>
      <c r="P1693" s="7">
        <v>0</v>
      </c>
      <c r="Q1693" s="7"/>
      <c r="R1693" s="7">
        <v>0</v>
      </c>
      <c r="S1693" s="7">
        <v>0</v>
      </c>
      <c r="T1693" s="7">
        <v>0</v>
      </c>
      <c r="U1693" s="7"/>
      <c r="V1693" s="7">
        <v>0</v>
      </c>
      <c r="W1693" s="7">
        <v>0</v>
      </c>
      <c r="X1693" s="7">
        <v>0</v>
      </c>
      <c r="Y1693" s="7"/>
      <c r="Z1693" s="7">
        <v>0</v>
      </c>
      <c r="AA1693" s="7">
        <v>0</v>
      </c>
      <c r="AB1693" s="7">
        <v>0</v>
      </c>
      <c r="AC1693" s="7"/>
      <c r="AD1693" s="7">
        <v>0</v>
      </c>
      <c r="AE1693" s="7">
        <v>0</v>
      </c>
      <c r="AF1693" s="7">
        <v>0</v>
      </c>
      <c r="AG1693" s="29">
        <v>0</v>
      </c>
      <c r="AH1693" s="7">
        <v>0</v>
      </c>
      <c r="AI1693" s="7">
        <v>0</v>
      </c>
      <c r="AJ1693" s="7">
        <v>0</v>
      </c>
      <c r="AK1693" s="29">
        <v>0</v>
      </c>
      <c r="AL1693" s="7">
        <v>0</v>
      </c>
      <c r="AM1693" s="105">
        <v>0</v>
      </c>
      <c r="AN1693" s="7">
        <v>0</v>
      </c>
      <c r="AO1693" s="11">
        <v>0</v>
      </c>
      <c r="AP1693" s="105">
        <v>0</v>
      </c>
      <c r="AQ1693" s="11">
        <v>0</v>
      </c>
      <c r="AR1693" s="11">
        <v>0</v>
      </c>
      <c r="AS1693" s="11">
        <v>0</v>
      </c>
      <c r="AT1693" s="11">
        <v>0</v>
      </c>
      <c r="AU1693" s="11">
        <v>0</v>
      </c>
      <c r="AV1693" s="11">
        <v>0</v>
      </c>
      <c r="AW1693" s="11">
        <v>0</v>
      </c>
      <c r="AX1693" s="11">
        <v>0</v>
      </c>
      <c r="AZ1693" s="11">
        <v>0</v>
      </c>
      <c r="BA1693" s="11">
        <v>0</v>
      </c>
    </row>
    <row r="1694" spans="1:53" hidden="1" x14ac:dyDescent="0.25">
      <c r="A1694">
        <v>11</v>
      </c>
      <c r="B1694" t="str">
        <f t="shared" si="195"/>
        <v>FlCC-3740</v>
      </c>
      <c r="C1694" s="2" t="s">
        <v>321</v>
      </c>
      <c r="D1694" s="2" t="str">
        <f t="shared" si="196"/>
        <v>3</v>
      </c>
      <c r="E1694" s="2" t="str">
        <f t="shared" si="197"/>
        <v>37</v>
      </c>
      <c r="F1694" s="2" t="str">
        <f t="shared" si="198"/>
        <v>374</v>
      </c>
      <c r="G1694" s="1" t="s">
        <v>663</v>
      </c>
      <c r="H1694" s="7">
        <v>0</v>
      </c>
      <c r="I1694" s="7"/>
      <c r="J1694" s="7">
        <v>0</v>
      </c>
      <c r="K1694" s="7">
        <v>0</v>
      </c>
      <c r="L1694" s="7">
        <v>0</v>
      </c>
      <c r="M1694" s="7"/>
      <c r="N1694" s="7">
        <v>0</v>
      </c>
      <c r="O1694" s="7">
        <v>0</v>
      </c>
      <c r="P1694" s="7">
        <v>0</v>
      </c>
      <c r="Q1694" s="7"/>
      <c r="R1694" s="7">
        <v>0</v>
      </c>
      <c r="S1694" s="7">
        <v>0</v>
      </c>
      <c r="T1694" s="7">
        <v>0</v>
      </c>
      <c r="U1694" s="7"/>
      <c r="V1694" s="7">
        <v>0</v>
      </c>
      <c r="W1694" s="7">
        <v>0</v>
      </c>
      <c r="X1694" s="7">
        <v>0</v>
      </c>
      <c r="Y1694" s="7"/>
      <c r="Z1694" s="7">
        <v>0</v>
      </c>
      <c r="AA1694" s="7">
        <v>0</v>
      </c>
      <c r="AB1694" s="7">
        <v>0</v>
      </c>
      <c r="AC1694" s="7"/>
      <c r="AD1694" s="7">
        <v>0</v>
      </c>
      <c r="AE1694" s="7">
        <v>0</v>
      </c>
      <c r="AF1694" s="7">
        <v>0</v>
      </c>
      <c r="AG1694" s="29">
        <v>0</v>
      </c>
      <c r="AH1694" s="7">
        <v>0</v>
      </c>
      <c r="AI1694" s="7">
        <v>0</v>
      </c>
      <c r="AJ1694" s="7">
        <v>0</v>
      </c>
      <c r="AK1694" s="29">
        <v>0</v>
      </c>
      <c r="AL1694" s="7">
        <v>0</v>
      </c>
      <c r="AM1694" s="105">
        <v>0</v>
      </c>
      <c r="AN1694" s="7">
        <v>0</v>
      </c>
      <c r="AO1694" s="11">
        <v>0</v>
      </c>
      <c r="AP1694" s="105">
        <v>0</v>
      </c>
      <c r="AQ1694" s="11">
        <v>0</v>
      </c>
      <c r="AR1694" s="11">
        <v>0</v>
      </c>
      <c r="AS1694" s="11">
        <v>0</v>
      </c>
      <c r="AT1694" s="11">
        <v>0</v>
      </c>
      <c r="AU1694" s="11">
        <v>0</v>
      </c>
      <c r="AV1694" s="11">
        <v>0</v>
      </c>
      <c r="AW1694" s="11">
        <v>0</v>
      </c>
      <c r="AX1694" s="11">
        <v>0</v>
      </c>
      <c r="AZ1694" s="11">
        <v>0</v>
      </c>
      <c r="BA1694" s="11">
        <v>0</v>
      </c>
    </row>
    <row r="1695" spans="1:53" hidden="1" x14ac:dyDescent="0.25">
      <c r="A1695">
        <v>11</v>
      </c>
      <c r="B1695" t="str">
        <f t="shared" si="195"/>
        <v>FlCC-3750</v>
      </c>
      <c r="C1695" s="2" t="s">
        <v>321</v>
      </c>
      <c r="D1695" s="2" t="str">
        <f t="shared" si="196"/>
        <v>3</v>
      </c>
      <c r="E1695" s="2" t="str">
        <f t="shared" si="197"/>
        <v>37</v>
      </c>
      <c r="F1695" s="2" t="str">
        <f t="shared" si="198"/>
        <v>375</v>
      </c>
      <c r="G1695" s="1" t="s">
        <v>664</v>
      </c>
      <c r="H1695" s="7">
        <v>0</v>
      </c>
      <c r="I1695" s="7"/>
      <c r="J1695" s="7">
        <v>0</v>
      </c>
      <c r="K1695" s="7">
        <v>0</v>
      </c>
      <c r="L1695" s="7">
        <v>0</v>
      </c>
      <c r="M1695" s="7"/>
      <c r="N1695" s="7">
        <v>0</v>
      </c>
      <c r="O1695" s="7">
        <v>0</v>
      </c>
      <c r="P1695" s="7">
        <v>0</v>
      </c>
      <c r="Q1695" s="7"/>
      <c r="R1695" s="7">
        <v>0</v>
      </c>
      <c r="S1695" s="7">
        <v>0</v>
      </c>
      <c r="T1695" s="7">
        <v>0</v>
      </c>
      <c r="U1695" s="7"/>
      <c r="V1695" s="7">
        <v>0</v>
      </c>
      <c r="W1695" s="7">
        <v>0</v>
      </c>
      <c r="X1695" s="7">
        <v>0</v>
      </c>
      <c r="Y1695" s="7"/>
      <c r="Z1695" s="7">
        <v>0</v>
      </c>
      <c r="AA1695" s="7">
        <v>0</v>
      </c>
      <c r="AB1695" s="7">
        <v>0</v>
      </c>
      <c r="AC1695" s="7"/>
      <c r="AD1695" s="7">
        <v>0</v>
      </c>
      <c r="AE1695" s="7">
        <v>0</v>
      </c>
      <c r="AF1695" s="7">
        <v>0</v>
      </c>
      <c r="AG1695" s="29">
        <v>0</v>
      </c>
      <c r="AH1695" s="7">
        <v>0</v>
      </c>
      <c r="AI1695" s="7">
        <v>0</v>
      </c>
      <c r="AJ1695" s="7">
        <v>0</v>
      </c>
      <c r="AK1695" s="29">
        <v>0</v>
      </c>
      <c r="AL1695" s="7">
        <v>0</v>
      </c>
      <c r="AM1695" s="105">
        <v>0</v>
      </c>
      <c r="AN1695" s="7">
        <v>0</v>
      </c>
      <c r="AO1695" s="11">
        <v>0</v>
      </c>
      <c r="AP1695" s="105">
        <v>0</v>
      </c>
      <c r="AQ1695" s="11">
        <v>0</v>
      </c>
      <c r="AR1695" s="11">
        <v>0</v>
      </c>
      <c r="AS1695" s="11">
        <v>0</v>
      </c>
      <c r="AT1695" s="11">
        <v>0</v>
      </c>
      <c r="AU1695" s="11">
        <v>0</v>
      </c>
      <c r="AV1695" s="11">
        <v>0</v>
      </c>
      <c r="AW1695" s="11">
        <v>0</v>
      </c>
      <c r="AX1695" s="11">
        <v>0</v>
      </c>
      <c r="AZ1695" s="11">
        <v>0</v>
      </c>
      <c r="BA1695" s="11">
        <v>0</v>
      </c>
    </row>
    <row r="1696" spans="1:53" hidden="1" x14ac:dyDescent="0.25">
      <c r="A1696">
        <v>11</v>
      </c>
      <c r="B1696" t="str">
        <f t="shared" si="195"/>
        <v>FlCC-3760</v>
      </c>
      <c r="C1696" s="2" t="s">
        <v>321</v>
      </c>
      <c r="D1696" s="2" t="str">
        <f t="shared" si="196"/>
        <v>3</v>
      </c>
      <c r="E1696" s="2" t="str">
        <f t="shared" si="197"/>
        <v>37</v>
      </c>
      <c r="F1696" s="2" t="str">
        <f t="shared" si="198"/>
        <v>376</v>
      </c>
      <c r="G1696" s="1" t="s">
        <v>665</v>
      </c>
      <c r="H1696" s="7">
        <v>0</v>
      </c>
      <c r="I1696" s="7"/>
      <c r="J1696" s="7">
        <v>0</v>
      </c>
      <c r="K1696" s="7">
        <v>0</v>
      </c>
      <c r="L1696" s="7">
        <v>0</v>
      </c>
      <c r="M1696" s="7"/>
      <c r="N1696" s="7">
        <v>0</v>
      </c>
      <c r="O1696" s="7">
        <v>0</v>
      </c>
      <c r="P1696" s="7">
        <v>0</v>
      </c>
      <c r="Q1696" s="7"/>
      <c r="R1696" s="7">
        <v>0</v>
      </c>
      <c r="S1696" s="7">
        <v>0</v>
      </c>
      <c r="T1696" s="7">
        <v>0</v>
      </c>
      <c r="U1696" s="7"/>
      <c r="V1696" s="7">
        <v>0</v>
      </c>
      <c r="W1696" s="7">
        <v>0</v>
      </c>
      <c r="X1696" s="7">
        <v>0</v>
      </c>
      <c r="Y1696" s="7"/>
      <c r="Z1696" s="7">
        <v>0</v>
      </c>
      <c r="AA1696" s="7">
        <v>0</v>
      </c>
      <c r="AB1696" s="7">
        <v>0</v>
      </c>
      <c r="AC1696" s="7"/>
      <c r="AD1696" s="7">
        <v>0</v>
      </c>
      <c r="AE1696" s="7">
        <v>0</v>
      </c>
      <c r="AF1696" s="7">
        <v>0</v>
      </c>
      <c r="AG1696" s="29">
        <v>0</v>
      </c>
      <c r="AH1696" s="7">
        <v>0</v>
      </c>
      <c r="AI1696" s="7">
        <v>0</v>
      </c>
      <c r="AJ1696" s="7">
        <v>0</v>
      </c>
      <c r="AK1696" s="29">
        <v>0</v>
      </c>
      <c r="AL1696" s="7">
        <v>0</v>
      </c>
      <c r="AM1696" s="105">
        <v>0</v>
      </c>
      <c r="AN1696" s="7">
        <v>0</v>
      </c>
      <c r="AO1696" s="11">
        <v>0</v>
      </c>
      <c r="AP1696" s="105">
        <v>0</v>
      </c>
      <c r="AQ1696" s="11">
        <v>0</v>
      </c>
      <c r="AR1696" s="11">
        <v>0</v>
      </c>
      <c r="AS1696" s="11">
        <v>0</v>
      </c>
      <c r="AT1696" s="11">
        <v>0</v>
      </c>
      <c r="AU1696" s="11">
        <v>0</v>
      </c>
      <c r="AV1696" s="11">
        <v>0</v>
      </c>
      <c r="AW1696" s="11">
        <v>0</v>
      </c>
      <c r="AX1696" s="11">
        <v>0</v>
      </c>
      <c r="AZ1696" s="11">
        <v>0</v>
      </c>
      <c r="BA1696" s="11">
        <v>0</v>
      </c>
    </row>
    <row r="1697" spans="1:53" hidden="1" x14ac:dyDescent="0.25">
      <c r="A1697">
        <v>11</v>
      </c>
      <c r="B1697" t="str">
        <f t="shared" si="195"/>
        <v>FlCC-3770</v>
      </c>
      <c r="C1697" s="2" t="s">
        <v>321</v>
      </c>
      <c r="D1697" s="2" t="str">
        <f t="shared" si="196"/>
        <v>3</v>
      </c>
      <c r="E1697" s="2" t="str">
        <f t="shared" si="197"/>
        <v>37</v>
      </c>
      <c r="F1697" s="2" t="str">
        <f t="shared" si="198"/>
        <v>377</v>
      </c>
      <c r="G1697" s="1" t="s">
        <v>666</v>
      </c>
      <c r="H1697" s="7">
        <v>0</v>
      </c>
      <c r="I1697" s="7"/>
      <c r="J1697" s="7">
        <v>0</v>
      </c>
      <c r="K1697" s="7">
        <v>0</v>
      </c>
      <c r="L1697" s="7">
        <v>0</v>
      </c>
      <c r="M1697" s="7"/>
      <c r="N1697" s="7">
        <v>0</v>
      </c>
      <c r="O1697" s="7">
        <v>0</v>
      </c>
      <c r="P1697" s="7">
        <v>0</v>
      </c>
      <c r="Q1697" s="7"/>
      <c r="R1697" s="7">
        <v>0</v>
      </c>
      <c r="S1697" s="7">
        <v>0</v>
      </c>
      <c r="T1697" s="7">
        <v>0</v>
      </c>
      <c r="U1697" s="7"/>
      <c r="V1697" s="7">
        <v>0</v>
      </c>
      <c r="W1697" s="7">
        <v>0</v>
      </c>
      <c r="X1697" s="7">
        <v>0</v>
      </c>
      <c r="Y1697" s="7"/>
      <c r="Z1697" s="7">
        <v>0</v>
      </c>
      <c r="AA1697" s="7">
        <v>0</v>
      </c>
      <c r="AB1697" s="7">
        <v>0</v>
      </c>
      <c r="AC1697" s="7"/>
      <c r="AD1697" s="7">
        <v>0</v>
      </c>
      <c r="AE1697" s="7">
        <v>0</v>
      </c>
      <c r="AF1697" s="7">
        <v>0</v>
      </c>
      <c r="AG1697" s="29">
        <v>0</v>
      </c>
      <c r="AH1697" s="7">
        <v>0</v>
      </c>
      <c r="AI1697" s="7">
        <v>0</v>
      </c>
      <c r="AJ1697" s="7">
        <v>0</v>
      </c>
      <c r="AK1697" s="29">
        <v>0</v>
      </c>
      <c r="AL1697" s="7">
        <v>0</v>
      </c>
      <c r="AM1697" s="105">
        <v>0</v>
      </c>
      <c r="AN1697" s="7">
        <v>0</v>
      </c>
      <c r="AO1697" s="11">
        <v>0</v>
      </c>
      <c r="AP1697" s="105">
        <v>0</v>
      </c>
      <c r="AQ1697" s="11">
        <v>0</v>
      </c>
      <c r="AR1697" s="11">
        <v>0</v>
      </c>
      <c r="AS1697" s="11">
        <v>0</v>
      </c>
      <c r="AT1697" s="11">
        <v>0</v>
      </c>
      <c r="AU1697" s="11">
        <v>0</v>
      </c>
      <c r="AV1697" s="11">
        <v>0</v>
      </c>
      <c r="AW1697" s="11">
        <v>0</v>
      </c>
      <c r="AX1697" s="11">
        <v>0</v>
      </c>
      <c r="AZ1697" s="11">
        <v>0</v>
      </c>
      <c r="BA1697" s="11">
        <v>0</v>
      </c>
    </row>
    <row r="1698" spans="1:53" hidden="1" x14ac:dyDescent="0.25">
      <c r="A1698">
        <v>11</v>
      </c>
      <c r="B1698" t="str">
        <f t="shared" si="195"/>
        <v>FlCC-3810</v>
      </c>
      <c r="C1698" s="2" t="s">
        <v>321</v>
      </c>
      <c r="D1698" s="2" t="str">
        <f t="shared" si="196"/>
        <v>3</v>
      </c>
      <c r="E1698" s="2" t="str">
        <f t="shared" si="197"/>
        <v>38</v>
      </c>
      <c r="F1698" s="2" t="str">
        <f t="shared" si="198"/>
        <v>381</v>
      </c>
      <c r="G1698" s="1" t="s">
        <v>668</v>
      </c>
      <c r="H1698" s="7">
        <v>0</v>
      </c>
      <c r="I1698" s="7"/>
      <c r="J1698" s="7">
        <v>0</v>
      </c>
      <c r="K1698" s="7">
        <v>0</v>
      </c>
      <c r="L1698" s="7">
        <v>0</v>
      </c>
      <c r="M1698" s="7"/>
      <c r="N1698" s="7">
        <v>0</v>
      </c>
      <c r="O1698" s="7">
        <v>0</v>
      </c>
      <c r="P1698" s="7">
        <v>0</v>
      </c>
      <c r="Q1698" s="7"/>
      <c r="R1698" s="7">
        <v>0</v>
      </c>
      <c r="S1698" s="7">
        <v>0</v>
      </c>
      <c r="T1698" s="7">
        <v>0</v>
      </c>
      <c r="U1698" s="7"/>
      <c r="V1698" s="7">
        <v>0</v>
      </c>
      <c r="W1698" s="7">
        <v>0</v>
      </c>
      <c r="X1698" s="7">
        <v>0</v>
      </c>
      <c r="Y1698" s="7"/>
      <c r="Z1698" s="7">
        <v>0</v>
      </c>
      <c r="AA1698" s="7">
        <v>0</v>
      </c>
      <c r="AB1698" s="7">
        <v>0</v>
      </c>
      <c r="AC1698" s="7"/>
      <c r="AD1698" s="7">
        <v>0</v>
      </c>
      <c r="AE1698" s="7">
        <v>0</v>
      </c>
      <c r="AF1698" s="7">
        <v>0</v>
      </c>
      <c r="AG1698" s="29">
        <v>0</v>
      </c>
      <c r="AH1698" s="7">
        <v>0</v>
      </c>
      <c r="AI1698" s="7">
        <v>0</v>
      </c>
      <c r="AJ1698" s="7">
        <v>0</v>
      </c>
      <c r="AK1698" s="29">
        <v>0</v>
      </c>
      <c r="AL1698" s="7">
        <v>0</v>
      </c>
      <c r="AM1698" s="105">
        <v>0</v>
      </c>
      <c r="AN1698" s="7">
        <v>0</v>
      </c>
      <c r="AO1698" s="11">
        <v>0</v>
      </c>
      <c r="AP1698" s="105">
        <v>0</v>
      </c>
      <c r="AQ1698" s="11">
        <v>0</v>
      </c>
      <c r="AR1698" s="11">
        <v>0</v>
      </c>
      <c r="AS1698" s="11">
        <v>0</v>
      </c>
      <c r="AT1698" s="11">
        <v>0</v>
      </c>
      <c r="AU1698" s="11">
        <v>0</v>
      </c>
      <c r="AV1698" s="11">
        <v>0</v>
      </c>
      <c r="AW1698" s="11">
        <v>0</v>
      </c>
      <c r="AX1698" s="11">
        <v>0</v>
      </c>
      <c r="AZ1698" s="11">
        <v>0</v>
      </c>
      <c r="BA1698" s="11">
        <v>0</v>
      </c>
    </row>
    <row r="1699" spans="1:53" hidden="1" x14ac:dyDescent="0.25">
      <c r="A1699">
        <v>11</v>
      </c>
      <c r="B1699" t="str">
        <f t="shared" si="195"/>
        <v>FlCC-3820</v>
      </c>
      <c r="C1699" s="2" t="s">
        <v>321</v>
      </c>
      <c r="D1699" s="2" t="str">
        <f t="shared" si="196"/>
        <v>3</v>
      </c>
      <c r="E1699" s="2" t="str">
        <f t="shared" si="197"/>
        <v>38</v>
      </c>
      <c r="F1699" s="2" t="str">
        <f t="shared" si="198"/>
        <v>382</v>
      </c>
      <c r="G1699" s="1" t="s">
        <v>669</v>
      </c>
      <c r="H1699" s="7">
        <v>0</v>
      </c>
      <c r="I1699" s="7"/>
      <c r="J1699" s="7">
        <v>0</v>
      </c>
      <c r="K1699" s="7">
        <v>0</v>
      </c>
      <c r="L1699" s="7">
        <v>0</v>
      </c>
      <c r="M1699" s="7"/>
      <c r="N1699" s="7">
        <v>0</v>
      </c>
      <c r="O1699" s="7">
        <v>0</v>
      </c>
      <c r="P1699" s="7">
        <v>0</v>
      </c>
      <c r="Q1699" s="7"/>
      <c r="R1699" s="7">
        <v>0</v>
      </c>
      <c r="S1699" s="7">
        <v>0</v>
      </c>
      <c r="T1699" s="7">
        <v>0</v>
      </c>
      <c r="U1699" s="7"/>
      <c r="V1699" s="7">
        <v>0</v>
      </c>
      <c r="W1699" s="7">
        <v>0</v>
      </c>
      <c r="X1699" s="7">
        <v>0</v>
      </c>
      <c r="Y1699" s="7"/>
      <c r="Z1699" s="7">
        <v>0</v>
      </c>
      <c r="AA1699" s="7">
        <v>0</v>
      </c>
      <c r="AB1699" s="7">
        <v>0</v>
      </c>
      <c r="AC1699" s="7"/>
      <c r="AD1699" s="7">
        <v>0</v>
      </c>
      <c r="AE1699" s="7">
        <v>0</v>
      </c>
      <c r="AF1699" s="7">
        <v>0</v>
      </c>
      <c r="AG1699" s="29">
        <v>0</v>
      </c>
      <c r="AH1699" s="7">
        <v>0</v>
      </c>
      <c r="AI1699" s="7">
        <v>0</v>
      </c>
      <c r="AJ1699" s="7">
        <v>0</v>
      </c>
      <c r="AK1699" s="29">
        <v>0</v>
      </c>
      <c r="AL1699" s="7">
        <v>0</v>
      </c>
      <c r="AM1699" s="105">
        <v>0</v>
      </c>
      <c r="AN1699" s="7">
        <v>0</v>
      </c>
      <c r="AO1699" s="11">
        <v>0</v>
      </c>
      <c r="AP1699" s="105">
        <v>0</v>
      </c>
      <c r="AQ1699" s="11">
        <v>0</v>
      </c>
      <c r="AR1699" s="11">
        <v>0</v>
      </c>
      <c r="AS1699" s="11">
        <v>0</v>
      </c>
      <c r="AT1699" s="11">
        <v>0</v>
      </c>
      <c r="AU1699" s="11">
        <v>0</v>
      </c>
      <c r="AV1699" s="11">
        <v>0</v>
      </c>
      <c r="AW1699" s="11">
        <v>0</v>
      </c>
      <c r="AX1699" s="11">
        <v>0</v>
      </c>
      <c r="AZ1699" s="11">
        <v>0</v>
      </c>
      <c r="BA1699" s="11">
        <v>0</v>
      </c>
    </row>
    <row r="1700" spans="1:53" hidden="1" x14ac:dyDescent="0.25">
      <c r="A1700">
        <v>11</v>
      </c>
      <c r="B1700" t="str">
        <f t="shared" si="195"/>
        <v>FlCC-3830</v>
      </c>
      <c r="C1700" s="2" t="s">
        <v>321</v>
      </c>
      <c r="D1700" s="2" t="str">
        <f t="shared" si="196"/>
        <v>3</v>
      </c>
      <c r="E1700" s="2" t="str">
        <f t="shared" si="197"/>
        <v>38</v>
      </c>
      <c r="F1700" s="2" t="str">
        <f t="shared" si="198"/>
        <v>383</v>
      </c>
      <c r="G1700" s="1" t="s">
        <v>670</v>
      </c>
      <c r="H1700" s="7">
        <v>32</v>
      </c>
      <c r="I1700" s="7"/>
      <c r="J1700" s="7">
        <v>45</v>
      </c>
      <c r="K1700" s="7">
        <v>45</v>
      </c>
      <c r="L1700" s="7">
        <v>32</v>
      </c>
      <c r="M1700" s="7"/>
      <c r="N1700" s="7">
        <v>74</v>
      </c>
      <c r="O1700" s="7">
        <v>74</v>
      </c>
      <c r="P1700" s="7">
        <v>32</v>
      </c>
      <c r="Q1700" s="7"/>
      <c r="R1700" s="7">
        <v>85</v>
      </c>
      <c r="S1700" s="7">
        <v>85</v>
      </c>
      <c r="T1700" s="7">
        <v>32</v>
      </c>
      <c r="U1700" s="7"/>
      <c r="V1700" s="7">
        <v>121.72960999999999</v>
      </c>
      <c r="W1700" s="7">
        <v>121.72960999999999</v>
      </c>
      <c r="X1700" s="7">
        <v>26</v>
      </c>
      <c r="Y1700" s="7"/>
      <c r="Z1700" s="7">
        <v>95.405749999999998</v>
      </c>
      <c r="AA1700" s="7">
        <v>95.405749999999998</v>
      </c>
      <c r="AB1700" s="7">
        <v>25</v>
      </c>
      <c r="AC1700" s="7"/>
      <c r="AD1700" s="7">
        <v>88.013490000000004</v>
      </c>
      <c r="AE1700" s="7">
        <v>88.013490000000004</v>
      </c>
      <c r="AF1700" s="7">
        <v>25</v>
      </c>
      <c r="AG1700" s="29">
        <v>105.29900000000001</v>
      </c>
      <c r="AH1700" s="7">
        <v>105.29900000000001</v>
      </c>
      <c r="AI1700" s="7">
        <v>105.29900000000001</v>
      </c>
      <c r="AJ1700" s="7">
        <v>27</v>
      </c>
      <c r="AK1700" s="29">
        <v>74.400000000000006</v>
      </c>
      <c r="AL1700" s="7">
        <v>74.400000000000006</v>
      </c>
      <c r="AM1700" s="105">
        <v>74.400000000000006</v>
      </c>
      <c r="AN1700" s="7">
        <v>49</v>
      </c>
      <c r="AO1700" s="11">
        <v>91.020820000000001</v>
      </c>
      <c r="AP1700" s="105">
        <v>91.020820000000001</v>
      </c>
      <c r="AQ1700" s="11">
        <v>91.020820000000001</v>
      </c>
      <c r="AR1700" s="11">
        <v>0</v>
      </c>
      <c r="AS1700" s="11">
        <v>135.54907</v>
      </c>
      <c r="AT1700" s="11">
        <v>135.54907</v>
      </c>
      <c r="AU1700" s="11">
        <v>135.54907</v>
      </c>
      <c r="AV1700" s="11">
        <v>54</v>
      </c>
      <c r="AW1700" s="11">
        <v>96.307429999999997</v>
      </c>
      <c r="AX1700" s="11">
        <v>96.307429999999997</v>
      </c>
      <c r="AZ1700" s="11">
        <v>56</v>
      </c>
      <c r="BA1700" s="11">
        <v>85.647170000000003</v>
      </c>
    </row>
    <row r="1701" spans="1:53" hidden="1" x14ac:dyDescent="0.25">
      <c r="A1701">
        <v>11</v>
      </c>
      <c r="B1701" t="str">
        <f t="shared" si="195"/>
        <v>FlCC-3840</v>
      </c>
      <c r="C1701" s="2" t="s">
        <v>321</v>
      </c>
      <c r="D1701" s="2" t="str">
        <f t="shared" si="196"/>
        <v>3</v>
      </c>
      <c r="E1701" s="2" t="str">
        <f t="shared" si="197"/>
        <v>38</v>
      </c>
      <c r="F1701" s="2" t="str">
        <f t="shared" si="198"/>
        <v>384</v>
      </c>
      <c r="G1701" s="1" t="s">
        <v>671</v>
      </c>
      <c r="H1701" s="7">
        <v>0</v>
      </c>
      <c r="I1701" s="7"/>
      <c r="J1701" s="7">
        <v>0</v>
      </c>
      <c r="K1701" s="7">
        <v>0</v>
      </c>
      <c r="L1701" s="7">
        <v>0</v>
      </c>
      <c r="M1701" s="7"/>
      <c r="N1701" s="7">
        <v>0</v>
      </c>
      <c r="O1701" s="7">
        <v>0</v>
      </c>
      <c r="P1701" s="7">
        <v>0</v>
      </c>
      <c r="Q1701" s="7"/>
      <c r="R1701" s="7">
        <v>0</v>
      </c>
      <c r="S1701" s="7">
        <v>0</v>
      </c>
      <c r="T1701" s="7">
        <v>0</v>
      </c>
      <c r="U1701" s="7"/>
      <c r="V1701" s="7">
        <v>0</v>
      </c>
      <c r="W1701" s="7">
        <v>0</v>
      </c>
      <c r="X1701" s="7">
        <v>0</v>
      </c>
      <c r="Y1701" s="7"/>
      <c r="Z1701" s="7">
        <v>0</v>
      </c>
      <c r="AA1701" s="7">
        <v>0</v>
      </c>
      <c r="AB1701" s="7">
        <v>0</v>
      </c>
      <c r="AC1701" s="7"/>
      <c r="AD1701" s="7">
        <v>0</v>
      </c>
      <c r="AE1701" s="7">
        <v>0</v>
      </c>
      <c r="AF1701" s="7">
        <v>0</v>
      </c>
      <c r="AG1701" s="29">
        <v>0</v>
      </c>
      <c r="AH1701" s="7">
        <v>0</v>
      </c>
      <c r="AI1701" s="7">
        <v>0</v>
      </c>
      <c r="AJ1701" s="7">
        <v>0</v>
      </c>
      <c r="AK1701" s="29">
        <v>0</v>
      </c>
      <c r="AL1701" s="7">
        <v>0</v>
      </c>
      <c r="AM1701" s="105">
        <v>0</v>
      </c>
      <c r="AN1701" s="7">
        <v>0</v>
      </c>
      <c r="AO1701" s="11">
        <v>0</v>
      </c>
      <c r="AP1701" s="105">
        <v>0</v>
      </c>
      <c r="AQ1701" s="11">
        <v>0</v>
      </c>
      <c r="AR1701" s="11">
        <v>0</v>
      </c>
      <c r="AS1701" s="11">
        <v>0</v>
      </c>
      <c r="AT1701" s="11">
        <v>0</v>
      </c>
      <c r="AU1701" s="11">
        <v>0</v>
      </c>
      <c r="AV1701" s="11">
        <v>0</v>
      </c>
      <c r="AW1701" s="11">
        <v>0</v>
      </c>
      <c r="AX1701" s="11">
        <v>0</v>
      </c>
      <c r="AZ1701" s="11">
        <v>0</v>
      </c>
      <c r="BA1701" s="11">
        <v>0</v>
      </c>
    </row>
    <row r="1702" spans="1:53" hidden="1" x14ac:dyDescent="0.25">
      <c r="A1702">
        <v>11</v>
      </c>
      <c r="B1702" t="str">
        <f t="shared" si="195"/>
        <v>FlCC-3850</v>
      </c>
      <c r="C1702" s="2" t="s">
        <v>321</v>
      </c>
      <c r="D1702" s="2" t="str">
        <f t="shared" si="196"/>
        <v>3</v>
      </c>
      <c r="E1702" s="2" t="str">
        <f t="shared" si="197"/>
        <v>38</v>
      </c>
      <c r="F1702" s="2" t="str">
        <f t="shared" si="198"/>
        <v>385</v>
      </c>
      <c r="G1702" s="1" t="s">
        <v>672</v>
      </c>
      <c r="H1702" s="7">
        <v>0</v>
      </c>
      <c r="I1702" s="7"/>
      <c r="J1702" s="7">
        <v>0</v>
      </c>
      <c r="K1702" s="7">
        <v>0</v>
      </c>
      <c r="L1702" s="7">
        <v>0</v>
      </c>
      <c r="M1702" s="7"/>
      <c r="N1702" s="7">
        <v>0</v>
      </c>
      <c r="O1702" s="7">
        <v>0</v>
      </c>
      <c r="P1702" s="7">
        <v>0</v>
      </c>
      <c r="Q1702" s="7"/>
      <c r="R1702" s="7">
        <v>0</v>
      </c>
      <c r="S1702" s="7">
        <v>0</v>
      </c>
      <c r="T1702" s="7">
        <v>0</v>
      </c>
      <c r="U1702" s="7"/>
      <c r="V1702" s="7">
        <v>0</v>
      </c>
      <c r="W1702" s="7">
        <v>0</v>
      </c>
      <c r="X1702" s="7">
        <v>0</v>
      </c>
      <c r="Y1702" s="7"/>
      <c r="Z1702" s="7">
        <v>0</v>
      </c>
      <c r="AA1702" s="7">
        <v>0</v>
      </c>
      <c r="AB1702" s="7">
        <v>0</v>
      </c>
      <c r="AC1702" s="7"/>
      <c r="AD1702" s="7">
        <v>0</v>
      </c>
      <c r="AE1702" s="7">
        <v>0</v>
      </c>
      <c r="AF1702" s="7">
        <v>0</v>
      </c>
      <c r="AG1702" s="29">
        <v>0</v>
      </c>
      <c r="AH1702" s="7">
        <v>0</v>
      </c>
      <c r="AI1702" s="7">
        <v>0</v>
      </c>
      <c r="AJ1702" s="7">
        <v>0</v>
      </c>
      <c r="AK1702" s="29">
        <v>0</v>
      </c>
      <c r="AL1702" s="7">
        <v>0</v>
      </c>
      <c r="AM1702" s="105">
        <v>0</v>
      </c>
      <c r="AN1702" s="7">
        <v>0</v>
      </c>
      <c r="AO1702" s="11">
        <v>0</v>
      </c>
      <c r="AP1702" s="105">
        <v>0</v>
      </c>
      <c r="AQ1702" s="11">
        <v>0</v>
      </c>
      <c r="AR1702" s="11">
        <v>0</v>
      </c>
      <c r="AS1702" s="11">
        <v>0</v>
      </c>
      <c r="AT1702" s="11">
        <v>0</v>
      </c>
      <c r="AU1702" s="11">
        <v>0</v>
      </c>
      <c r="AV1702" s="11">
        <v>0</v>
      </c>
      <c r="AW1702" s="11">
        <v>0</v>
      </c>
      <c r="AX1702" s="11">
        <v>0</v>
      </c>
      <c r="AZ1702" s="11">
        <v>0</v>
      </c>
      <c r="BA1702" s="11">
        <v>0</v>
      </c>
    </row>
    <row r="1703" spans="1:53" hidden="1" x14ac:dyDescent="0.25">
      <c r="A1703">
        <v>11</v>
      </c>
      <c r="B1703" t="str">
        <f t="shared" si="195"/>
        <v>FlCC-3860</v>
      </c>
      <c r="C1703" s="2" t="s">
        <v>321</v>
      </c>
      <c r="D1703" s="2" t="str">
        <f t="shared" si="196"/>
        <v>3</v>
      </c>
      <c r="E1703" s="2" t="str">
        <f t="shared" si="197"/>
        <v>38</v>
      </c>
      <c r="F1703" s="2" t="str">
        <f t="shared" si="198"/>
        <v>386</v>
      </c>
      <c r="G1703" s="1" t="s">
        <v>673</v>
      </c>
      <c r="H1703" s="7">
        <v>0</v>
      </c>
      <c r="I1703" s="7"/>
      <c r="J1703" s="7">
        <v>0</v>
      </c>
      <c r="K1703" s="7">
        <v>0</v>
      </c>
      <c r="L1703" s="7">
        <v>0</v>
      </c>
      <c r="M1703" s="7"/>
      <c r="N1703" s="7">
        <v>0</v>
      </c>
      <c r="O1703" s="7">
        <v>0</v>
      </c>
      <c r="P1703" s="7">
        <v>0</v>
      </c>
      <c r="Q1703" s="7"/>
      <c r="R1703" s="7">
        <v>0</v>
      </c>
      <c r="S1703" s="7">
        <v>0</v>
      </c>
      <c r="T1703" s="7">
        <v>0</v>
      </c>
      <c r="U1703" s="7"/>
      <c r="V1703" s="7">
        <v>0</v>
      </c>
      <c r="W1703" s="7">
        <v>0</v>
      </c>
      <c r="X1703" s="7">
        <v>0</v>
      </c>
      <c r="Y1703" s="7"/>
      <c r="Z1703" s="7">
        <v>0</v>
      </c>
      <c r="AA1703" s="7">
        <v>0</v>
      </c>
      <c r="AB1703" s="7">
        <v>0</v>
      </c>
      <c r="AC1703" s="7"/>
      <c r="AD1703" s="7">
        <v>0</v>
      </c>
      <c r="AE1703" s="7">
        <v>0</v>
      </c>
      <c r="AF1703" s="7">
        <v>0</v>
      </c>
      <c r="AG1703" s="29">
        <v>688.55089999999996</v>
      </c>
      <c r="AH1703" s="7">
        <v>688.55089999999996</v>
      </c>
      <c r="AI1703" s="7">
        <v>688.55089999999996</v>
      </c>
      <c r="AJ1703" s="7">
        <v>899</v>
      </c>
      <c r="AK1703" s="29">
        <v>0</v>
      </c>
      <c r="AL1703" s="7">
        <v>0</v>
      </c>
      <c r="AM1703" s="105">
        <v>0</v>
      </c>
      <c r="AN1703" s="7">
        <v>0</v>
      </c>
      <c r="AO1703" s="11">
        <v>0</v>
      </c>
      <c r="AP1703" s="105">
        <v>0</v>
      </c>
      <c r="AQ1703" s="11">
        <v>0</v>
      </c>
      <c r="AR1703" s="11">
        <v>0</v>
      </c>
      <c r="AS1703" s="11">
        <v>0</v>
      </c>
      <c r="AT1703" s="11">
        <v>0</v>
      </c>
      <c r="AU1703" s="11">
        <v>0</v>
      </c>
      <c r="AV1703" s="11">
        <v>0</v>
      </c>
      <c r="AW1703" s="11">
        <v>0</v>
      </c>
      <c r="AX1703" s="11">
        <v>0</v>
      </c>
      <c r="AZ1703" s="11">
        <v>0</v>
      </c>
      <c r="BA1703" s="11">
        <v>0</v>
      </c>
    </row>
    <row r="1704" spans="1:53" hidden="1" x14ac:dyDescent="0.25">
      <c r="A1704">
        <v>11</v>
      </c>
      <c r="B1704" t="str">
        <f t="shared" si="195"/>
        <v>FlCC-3910</v>
      </c>
      <c r="C1704" s="2" t="s">
        <v>321</v>
      </c>
      <c r="D1704" s="2" t="str">
        <f t="shared" si="196"/>
        <v>3</v>
      </c>
      <c r="E1704" s="2" t="str">
        <f t="shared" si="197"/>
        <v>39</v>
      </c>
      <c r="F1704" s="2" t="str">
        <f t="shared" si="198"/>
        <v>391</v>
      </c>
      <c r="G1704" s="1" t="s">
        <v>676</v>
      </c>
      <c r="H1704" s="7">
        <v>0</v>
      </c>
      <c r="I1704" s="7"/>
      <c r="J1704" s="7">
        <v>0</v>
      </c>
      <c r="K1704" s="7">
        <v>0</v>
      </c>
      <c r="L1704" s="7">
        <v>0</v>
      </c>
      <c r="M1704" s="7"/>
      <c r="N1704" s="7">
        <v>0</v>
      </c>
      <c r="O1704" s="7">
        <v>0</v>
      </c>
      <c r="P1704" s="7">
        <v>0</v>
      </c>
      <c r="Q1704" s="7"/>
      <c r="R1704" s="7">
        <v>45</v>
      </c>
      <c r="S1704" s="7">
        <v>45</v>
      </c>
      <c r="T1704" s="7">
        <v>0</v>
      </c>
      <c r="U1704" s="7"/>
      <c r="V1704" s="7">
        <v>0</v>
      </c>
      <c r="W1704" s="7">
        <v>0</v>
      </c>
      <c r="X1704" s="7">
        <v>0</v>
      </c>
      <c r="Y1704" s="7"/>
      <c r="Z1704" s="7">
        <v>0</v>
      </c>
      <c r="AA1704" s="7">
        <v>0</v>
      </c>
      <c r="AB1704" s="7">
        <v>0</v>
      </c>
      <c r="AC1704" s="7"/>
      <c r="AD1704" s="7">
        <v>0</v>
      </c>
      <c r="AE1704" s="7">
        <v>0</v>
      </c>
      <c r="AF1704" s="7">
        <v>0</v>
      </c>
      <c r="AG1704" s="29">
        <v>0</v>
      </c>
      <c r="AH1704" s="7">
        <v>0</v>
      </c>
      <c r="AI1704" s="7">
        <v>0</v>
      </c>
      <c r="AJ1704" s="7">
        <v>0</v>
      </c>
      <c r="AK1704" s="29">
        <v>0</v>
      </c>
      <c r="AL1704" s="7">
        <v>0</v>
      </c>
      <c r="AM1704" s="105">
        <v>0</v>
      </c>
      <c r="AN1704" s="7">
        <v>0</v>
      </c>
      <c r="AO1704" s="11">
        <v>15.6</v>
      </c>
      <c r="AP1704" s="105">
        <v>15.6</v>
      </c>
      <c r="AQ1704" s="11">
        <v>15.6</v>
      </c>
      <c r="AR1704" s="11">
        <v>0</v>
      </c>
      <c r="AS1704" s="11">
        <v>0</v>
      </c>
      <c r="AT1704" s="11">
        <v>0</v>
      </c>
      <c r="AU1704" s="11">
        <v>0</v>
      </c>
      <c r="AV1704" s="11">
        <v>0</v>
      </c>
      <c r="AW1704" s="11">
        <v>0</v>
      </c>
      <c r="AX1704" s="11">
        <v>0</v>
      </c>
      <c r="AZ1704" s="11">
        <v>0</v>
      </c>
      <c r="BA1704" s="11">
        <v>0</v>
      </c>
    </row>
    <row r="1705" spans="1:53" hidden="1" x14ac:dyDescent="0.25">
      <c r="A1705">
        <v>11</v>
      </c>
      <c r="B1705" t="str">
        <f t="shared" si="195"/>
        <v>FlCC-3920</v>
      </c>
      <c r="C1705" s="2" t="s">
        <v>321</v>
      </c>
      <c r="D1705" s="2" t="str">
        <f t="shared" si="196"/>
        <v>3</v>
      </c>
      <c r="E1705" s="2" t="str">
        <f t="shared" si="197"/>
        <v>39</v>
      </c>
      <c r="F1705" s="2" t="str">
        <f t="shared" si="198"/>
        <v>392</v>
      </c>
      <c r="G1705" s="1" t="s">
        <v>677</v>
      </c>
      <c r="H1705" s="7">
        <v>0</v>
      </c>
      <c r="I1705" s="7"/>
      <c r="J1705" s="7">
        <v>0</v>
      </c>
      <c r="K1705" s="7">
        <v>0</v>
      </c>
      <c r="L1705" s="7">
        <v>0</v>
      </c>
      <c r="M1705" s="7"/>
      <c r="N1705" s="7">
        <v>0</v>
      </c>
      <c r="O1705" s="7">
        <v>0</v>
      </c>
      <c r="P1705" s="7">
        <v>0</v>
      </c>
      <c r="Q1705" s="7"/>
      <c r="R1705" s="7">
        <v>0</v>
      </c>
      <c r="S1705" s="7">
        <v>0</v>
      </c>
      <c r="T1705" s="7">
        <v>0</v>
      </c>
      <c r="U1705" s="7"/>
      <c r="V1705" s="7">
        <v>0</v>
      </c>
      <c r="W1705" s="7">
        <v>0</v>
      </c>
      <c r="X1705" s="7">
        <v>0</v>
      </c>
      <c r="Y1705" s="7"/>
      <c r="Z1705" s="7">
        <v>0</v>
      </c>
      <c r="AA1705" s="7">
        <v>0</v>
      </c>
      <c r="AB1705" s="7">
        <v>0</v>
      </c>
      <c r="AC1705" s="7"/>
      <c r="AD1705" s="7">
        <v>0</v>
      </c>
      <c r="AE1705" s="7">
        <v>0</v>
      </c>
      <c r="AF1705" s="7">
        <v>0</v>
      </c>
      <c r="AG1705" s="29">
        <v>0</v>
      </c>
      <c r="AH1705" s="7">
        <v>0</v>
      </c>
      <c r="AI1705" s="7">
        <v>0</v>
      </c>
      <c r="AJ1705" s="7">
        <v>0</v>
      </c>
      <c r="AK1705" s="29">
        <v>0</v>
      </c>
      <c r="AL1705" s="7">
        <v>0</v>
      </c>
      <c r="AM1705" s="105">
        <v>0</v>
      </c>
      <c r="AN1705" s="7">
        <v>0</v>
      </c>
      <c r="AO1705" s="11">
        <v>0</v>
      </c>
      <c r="AP1705" s="105">
        <v>0</v>
      </c>
      <c r="AQ1705" s="11">
        <v>0</v>
      </c>
      <c r="AR1705" s="11">
        <v>0</v>
      </c>
      <c r="AS1705" s="11">
        <v>0</v>
      </c>
      <c r="AT1705" s="11">
        <v>0</v>
      </c>
      <c r="AU1705" s="11">
        <v>0</v>
      </c>
      <c r="AV1705" s="11">
        <v>0</v>
      </c>
      <c r="AW1705" s="11">
        <v>0</v>
      </c>
      <c r="AX1705" s="11">
        <v>0</v>
      </c>
      <c r="AZ1705" s="11">
        <v>0</v>
      </c>
      <c r="BA1705" s="11">
        <v>0</v>
      </c>
    </row>
    <row r="1706" spans="1:53" hidden="1" x14ac:dyDescent="0.25">
      <c r="A1706">
        <v>11</v>
      </c>
      <c r="B1706" t="str">
        <f t="shared" si="195"/>
        <v>FlCC-3930</v>
      </c>
      <c r="C1706" s="2" t="s">
        <v>321</v>
      </c>
      <c r="D1706" s="2" t="str">
        <f t="shared" si="196"/>
        <v>3</v>
      </c>
      <c r="E1706" s="2" t="str">
        <f t="shared" si="197"/>
        <v>39</v>
      </c>
      <c r="F1706" s="2" t="str">
        <f t="shared" si="198"/>
        <v>393</v>
      </c>
      <c r="G1706" s="1" t="s">
        <v>678</v>
      </c>
      <c r="H1706" s="7">
        <v>0</v>
      </c>
      <c r="I1706" s="7"/>
      <c r="J1706" s="7">
        <v>0</v>
      </c>
      <c r="K1706" s="7">
        <v>0</v>
      </c>
      <c r="L1706" s="7">
        <v>0</v>
      </c>
      <c r="M1706" s="7"/>
      <c r="N1706" s="7">
        <v>0</v>
      </c>
      <c r="O1706" s="7">
        <v>0</v>
      </c>
      <c r="P1706" s="7">
        <v>0</v>
      </c>
      <c r="Q1706" s="7"/>
      <c r="R1706" s="7">
        <v>0</v>
      </c>
      <c r="S1706" s="7">
        <v>0</v>
      </c>
      <c r="T1706" s="7">
        <v>0</v>
      </c>
      <c r="U1706" s="7"/>
      <c r="V1706" s="7">
        <v>0</v>
      </c>
      <c r="W1706" s="7">
        <v>0</v>
      </c>
      <c r="X1706" s="7">
        <v>0</v>
      </c>
      <c r="Y1706" s="7"/>
      <c r="Z1706" s="7">
        <v>0</v>
      </c>
      <c r="AA1706" s="7">
        <v>0</v>
      </c>
      <c r="AB1706" s="7">
        <v>0</v>
      </c>
      <c r="AC1706" s="7"/>
      <c r="AD1706" s="7">
        <v>0</v>
      </c>
      <c r="AE1706" s="7">
        <v>0</v>
      </c>
      <c r="AF1706" s="7">
        <v>0</v>
      </c>
      <c r="AG1706" s="29">
        <v>0</v>
      </c>
      <c r="AH1706" s="7">
        <v>0</v>
      </c>
      <c r="AI1706" s="7">
        <v>0</v>
      </c>
      <c r="AJ1706" s="7">
        <v>0</v>
      </c>
      <c r="AK1706" s="29">
        <v>0</v>
      </c>
      <c r="AL1706" s="7">
        <v>0</v>
      </c>
      <c r="AM1706" s="105">
        <v>0</v>
      </c>
      <c r="AN1706" s="7">
        <v>0</v>
      </c>
      <c r="AO1706" s="11">
        <v>0</v>
      </c>
      <c r="AP1706" s="105">
        <v>0</v>
      </c>
      <c r="AQ1706" s="11">
        <v>0</v>
      </c>
      <c r="AR1706" s="11">
        <v>0</v>
      </c>
      <c r="AS1706" s="11">
        <v>0</v>
      </c>
      <c r="AT1706" s="11">
        <v>0</v>
      </c>
      <c r="AU1706" s="11">
        <v>0</v>
      </c>
      <c r="AV1706" s="11">
        <v>0</v>
      </c>
      <c r="AW1706" s="11">
        <v>0</v>
      </c>
      <c r="AX1706" s="11">
        <v>0</v>
      </c>
      <c r="AZ1706" s="11">
        <v>0</v>
      </c>
      <c r="BA1706" s="11">
        <v>0</v>
      </c>
    </row>
    <row r="1707" spans="1:53" hidden="1" x14ac:dyDescent="0.25">
      <c r="A1707">
        <v>11</v>
      </c>
      <c r="B1707" t="str">
        <f t="shared" si="195"/>
        <v>FlCC-3940</v>
      </c>
      <c r="C1707" s="2" t="s">
        <v>321</v>
      </c>
      <c r="D1707" s="2" t="str">
        <f t="shared" si="196"/>
        <v>3</v>
      </c>
      <c r="E1707" s="2" t="str">
        <f t="shared" si="197"/>
        <v>39</v>
      </c>
      <c r="F1707" s="2" t="str">
        <f t="shared" si="198"/>
        <v>394</v>
      </c>
      <c r="G1707" s="1" t="s">
        <v>679</v>
      </c>
      <c r="H1707" s="7">
        <v>0</v>
      </c>
      <c r="I1707" s="7"/>
      <c r="J1707" s="7">
        <v>0</v>
      </c>
      <c r="K1707" s="7">
        <v>0</v>
      </c>
      <c r="L1707" s="7">
        <v>0</v>
      </c>
      <c r="M1707" s="7"/>
      <c r="N1707" s="7">
        <v>0</v>
      </c>
      <c r="O1707" s="7">
        <v>0</v>
      </c>
      <c r="P1707" s="7">
        <v>0</v>
      </c>
      <c r="Q1707" s="7"/>
      <c r="R1707" s="7">
        <v>0</v>
      </c>
      <c r="S1707" s="7">
        <v>0</v>
      </c>
      <c r="T1707" s="7">
        <v>0</v>
      </c>
      <c r="U1707" s="7"/>
      <c r="V1707" s="7">
        <v>0</v>
      </c>
      <c r="W1707" s="7">
        <v>0</v>
      </c>
      <c r="X1707" s="7">
        <v>0</v>
      </c>
      <c r="Y1707" s="7"/>
      <c r="Z1707" s="7">
        <v>0</v>
      </c>
      <c r="AA1707" s="7">
        <v>0</v>
      </c>
      <c r="AB1707" s="7">
        <v>0</v>
      </c>
      <c r="AC1707" s="7"/>
      <c r="AD1707" s="7">
        <v>0</v>
      </c>
      <c r="AE1707" s="7">
        <v>0</v>
      </c>
      <c r="AF1707" s="7">
        <v>0</v>
      </c>
      <c r="AG1707" s="29">
        <v>0</v>
      </c>
      <c r="AH1707" s="7">
        <v>0</v>
      </c>
      <c r="AI1707" s="7">
        <v>0</v>
      </c>
      <c r="AJ1707" s="7">
        <v>0</v>
      </c>
      <c r="AK1707" s="29">
        <v>0</v>
      </c>
      <c r="AL1707" s="7">
        <v>0</v>
      </c>
      <c r="AM1707" s="105">
        <v>0</v>
      </c>
      <c r="AN1707" s="7">
        <v>0</v>
      </c>
      <c r="AO1707" s="11">
        <v>0</v>
      </c>
      <c r="AP1707" s="105">
        <v>0</v>
      </c>
      <c r="AQ1707" s="11">
        <v>0</v>
      </c>
      <c r="AR1707" s="11">
        <v>0</v>
      </c>
      <c r="AS1707" s="11">
        <v>0</v>
      </c>
      <c r="AT1707" s="11">
        <v>0</v>
      </c>
      <c r="AU1707" s="11">
        <v>0</v>
      </c>
      <c r="AV1707" s="11">
        <v>0</v>
      </c>
      <c r="AW1707" s="11">
        <v>0</v>
      </c>
      <c r="AX1707" s="11">
        <v>0</v>
      </c>
      <c r="AZ1707" s="11">
        <v>0</v>
      </c>
      <c r="BA1707" s="11">
        <v>0</v>
      </c>
    </row>
    <row r="1708" spans="1:53" hidden="1" x14ac:dyDescent="0.25">
      <c r="A1708">
        <v>11</v>
      </c>
      <c r="B1708" t="str">
        <f t="shared" si="195"/>
        <v>FlCC-3950</v>
      </c>
      <c r="C1708" s="2" t="s">
        <v>321</v>
      </c>
      <c r="D1708" s="2" t="str">
        <f t="shared" si="196"/>
        <v>3</v>
      </c>
      <c r="E1708" s="2" t="str">
        <f t="shared" si="197"/>
        <v>39</v>
      </c>
      <c r="F1708" s="2" t="str">
        <f t="shared" si="198"/>
        <v>395</v>
      </c>
      <c r="G1708" s="1" t="s">
        <v>680</v>
      </c>
      <c r="H1708" s="7">
        <v>0</v>
      </c>
      <c r="I1708" s="7"/>
      <c r="J1708" s="7">
        <v>0</v>
      </c>
      <c r="K1708" s="7">
        <v>0</v>
      </c>
      <c r="L1708" s="7">
        <v>0</v>
      </c>
      <c r="M1708" s="7"/>
      <c r="N1708" s="7">
        <v>0</v>
      </c>
      <c r="O1708" s="7">
        <v>0</v>
      </c>
      <c r="P1708" s="7">
        <v>0</v>
      </c>
      <c r="Q1708" s="7"/>
      <c r="R1708" s="7">
        <v>0</v>
      </c>
      <c r="S1708" s="7">
        <v>0</v>
      </c>
      <c r="T1708" s="7">
        <v>0</v>
      </c>
      <c r="U1708" s="7"/>
      <c r="V1708" s="7">
        <v>0</v>
      </c>
      <c r="W1708" s="7">
        <v>0</v>
      </c>
      <c r="X1708" s="7">
        <v>0</v>
      </c>
      <c r="Y1708" s="7"/>
      <c r="Z1708" s="7">
        <v>0</v>
      </c>
      <c r="AA1708" s="7">
        <v>0</v>
      </c>
      <c r="AB1708" s="7">
        <v>0</v>
      </c>
      <c r="AC1708" s="7"/>
      <c r="AD1708" s="7">
        <v>0</v>
      </c>
      <c r="AE1708" s="7">
        <v>0</v>
      </c>
      <c r="AF1708" s="7">
        <v>0</v>
      </c>
      <c r="AG1708" s="29">
        <v>0</v>
      </c>
      <c r="AH1708" s="7">
        <v>0</v>
      </c>
      <c r="AI1708" s="7">
        <v>0</v>
      </c>
      <c r="AJ1708" s="7">
        <v>0</v>
      </c>
      <c r="AK1708" s="29">
        <v>0</v>
      </c>
      <c r="AL1708" s="7">
        <v>0</v>
      </c>
      <c r="AM1708" s="105">
        <v>0</v>
      </c>
      <c r="AN1708" s="7">
        <v>0</v>
      </c>
      <c r="AO1708" s="11">
        <v>0</v>
      </c>
      <c r="AP1708" s="105">
        <v>0</v>
      </c>
      <c r="AQ1708" s="11">
        <v>0</v>
      </c>
      <c r="AR1708" s="11">
        <v>0</v>
      </c>
      <c r="AS1708" s="11">
        <v>0</v>
      </c>
      <c r="AT1708" s="11">
        <v>0</v>
      </c>
      <c r="AU1708" s="11">
        <v>0</v>
      </c>
      <c r="AV1708" s="11">
        <v>0</v>
      </c>
      <c r="AW1708" s="11">
        <v>0</v>
      </c>
      <c r="AX1708" s="11">
        <v>0</v>
      </c>
      <c r="AZ1708" s="11">
        <v>0</v>
      </c>
      <c r="BA1708" s="11">
        <v>0</v>
      </c>
    </row>
    <row r="1709" spans="1:53" hidden="1" x14ac:dyDescent="0.25">
      <c r="A1709">
        <v>11</v>
      </c>
      <c r="B1709" t="str">
        <f t="shared" si="195"/>
        <v>FlCC-3960</v>
      </c>
      <c r="C1709" s="2" t="s">
        <v>321</v>
      </c>
      <c r="D1709" s="2" t="str">
        <f t="shared" si="196"/>
        <v>3</v>
      </c>
      <c r="E1709" s="2" t="str">
        <f t="shared" si="197"/>
        <v>39</v>
      </c>
      <c r="F1709" s="2" t="str">
        <f t="shared" si="198"/>
        <v>396</v>
      </c>
      <c r="G1709" s="1" t="s">
        <v>681</v>
      </c>
      <c r="H1709" s="7">
        <v>0</v>
      </c>
      <c r="I1709" s="7"/>
      <c r="J1709" s="7">
        <v>0</v>
      </c>
      <c r="K1709" s="7">
        <v>0</v>
      </c>
      <c r="L1709" s="7">
        <v>0</v>
      </c>
      <c r="M1709" s="7"/>
      <c r="N1709" s="7">
        <v>0</v>
      </c>
      <c r="O1709" s="7">
        <v>0</v>
      </c>
      <c r="P1709" s="7">
        <v>0</v>
      </c>
      <c r="Q1709" s="7"/>
      <c r="R1709" s="7">
        <v>0</v>
      </c>
      <c r="S1709" s="7">
        <v>0</v>
      </c>
      <c r="T1709" s="7">
        <v>0</v>
      </c>
      <c r="U1709" s="7"/>
      <c r="V1709" s="7">
        <v>0</v>
      </c>
      <c r="W1709" s="7">
        <v>0</v>
      </c>
      <c r="X1709" s="7">
        <v>0</v>
      </c>
      <c r="Y1709" s="7"/>
      <c r="Z1709" s="7">
        <v>0</v>
      </c>
      <c r="AA1709" s="7">
        <v>0</v>
      </c>
      <c r="AB1709" s="7">
        <v>0</v>
      </c>
      <c r="AC1709" s="7"/>
      <c r="AD1709" s="7">
        <v>0</v>
      </c>
      <c r="AE1709" s="7">
        <v>0</v>
      </c>
      <c r="AF1709" s="7">
        <v>0</v>
      </c>
      <c r="AG1709" s="29">
        <v>0</v>
      </c>
      <c r="AH1709" s="7">
        <v>0</v>
      </c>
      <c r="AI1709" s="7">
        <v>0</v>
      </c>
      <c r="AJ1709" s="7">
        <v>0</v>
      </c>
      <c r="AK1709" s="29">
        <v>0</v>
      </c>
      <c r="AL1709" s="7">
        <v>0</v>
      </c>
      <c r="AM1709" s="105">
        <v>0</v>
      </c>
      <c r="AN1709" s="7">
        <v>0</v>
      </c>
      <c r="AO1709" s="11">
        <v>0</v>
      </c>
      <c r="AP1709" s="105">
        <v>0</v>
      </c>
      <c r="AQ1709" s="11">
        <v>0</v>
      </c>
      <c r="AR1709" s="11">
        <v>0</v>
      </c>
      <c r="AS1709" s="11">
        <v>0</v>
      </c>
      <c r="AT1709" s="11">
        <v>0</v>
      </c>
      <c r="AU1709" s="11">
        <v>0</v>
      </c>
      <c r="AV1709" s="11">
        <v>0</v>
      </c>
      <c r="AW1709" s="11">
        <v>0</v>
      </c>
      <c r="AX1709" s="11">
        <v>0</v>
      </c>
      <c r="AZ1709" s="11">
        <v>0</v>
      </c>
      <c r="BA1709" s="11">
        <v>0</v>
      </c>
    </row>
    <row r="1710" spans="1:53" hidden="1" x14ac:dyDescent="0.25">
      <c r="A1710">
        <v>11</v>
      </c>
      <c r="B1710" t="str">
        <f t="shared" si="195"/>
        <v>FlCC-4610</v>
      </c>
      <c r="C1710" s="2" t="s">
        <v>321</v>
      </c>
      <c r="D1710" s="2" t="str">
        <f t="shared" si="196"/>
        <v>4</v>
      </c>
      <c r="E1710" s="2" t="str">
        <f t="shared" si="197"/>
        <v>46</v>
      </c>
      <c r="F1710" s="2" t="str">
        <f t="shared" si="198"/>
        <v>461</v>
      </c>
      <c r="G1710" s="1" t="s">
        <v>682</v>
      </c>
      <c r="H1710" s="7">
        <v>0</v>
      </c>
      <c r="I1710" s="7"/>
      <c r="J1710" s="7">
        <v>0</v>
      </c>
      <c r="K1710" s="7">
        <v>0</v>
      </c>
      <c r="L1710" s="7">
        <v>0</v>
      </c>
      <c r="M1710" s="7"/>
      <c r="N1710" s="7">
        <v>0</v>
      </c>
      <c r="O1710" s="7">
        <v>0</v>
      </c>
      <c r="P1710" s="7">
        <v>0</v>
      </c>
      <c r="Q1710" s="7"/>
      <c r="R1710" s="7">
        <v>0</v>
      </c>
      <c r="S1710" s="7">
        <v>0</v>
      </c>
      <c r="T1710" s="7">
        <v>0</v>
      </c>
      <c r="U1710" s="7"/>
      <c r="V1710" s="7">
        <v>0</v>
      </c>
      <c r="W1710" s="7">
        <v>0</v>
      </c>
      <c r="X1710" s="7">
        <v>0</v>
      </c>
      <c r="Y1710" s="7"/>
      <c r="Z1710" s="7">
        <v>0</v>
      </c>
      <c r="AA1710" s="7">
        <v>0</v>
      </c>
      <c r="AB1710" s="7">
        <v>0</v>
      </c>
      <c r="AC1710" s="7"/>
      <c r="AD1710" s="7">
        <v>0</v>
      </c>
      <c r="AE1710" s="7">
        <v>0</v>
      </c>
      <c r="AF1710" s="7">
        <v>0</v>
      </c>
      <c r="AG1710" s="29">
        <v>0</v>
      </c>
      <c r="AH1710" s="7">
        <v>0</v>
      </c>
      <c r="AI1710" s="7">
        <v>0</v>
      </c>
      <c r="AJ1710" s="7">
        <v>0</v>
      </c>
      <c r="AK1710" s="29">
        <v>0</v>
      </c>
      <c r="AL1710" s="7">
        <v>0</v>
      </c>
      <c r="AM1710" s="105">
        <v>0</v>
      </c>
      <c r="AN1710" s="7">
        <v>0</v>
      </c>
      <c r="AO1710" s="11">
        <v>0</v>
      </c>
      <c r="AP1710" s="105">
        <v>0</v>
      </c>
      <c r="AQ1710" s="11">
        <v>0</v>
      </c>
      <c r="AR1710" s="11">
        <v>0</v>
      </c>
      <c r="AS1710" s="11">
        <v>0</v>
      </c>
      <c r="AT1710" s="11">
        <v>0</v>
      </c>
      <c r="AU1710" s="11">
        <v>0</v>
      </c>
      <c r="AV1710" s="11">
        <v>0</v>
      </c>
      <c r="AW1710" s="11">
        <v>0</v>
      </c>
      <c r="AX1710" s="11">
        <v>0</v>
      </c>
      <c r="AZ1710" s="11">
        <v>0</v>
      </c>
      <c r="BA1710" s="11">
        <v>0</v>
      </c>
    </row>
    <row r="1711" spans="1:53" hidden="1" x14ac:dyDescent="0.25">
      <c r="A1711">
        <v>11</v>
      </c>
      <c r="B1711" t="str">
        <f t="shared" si="195"/>
        <v>FlCC-4620</v>
      </c>
      <c r="C1711" s="2" t="s">
        <v>321</v>
      </c>
      <c r="D1711" s="2" t="str">
        <f t="shared" si="196"/>
        <v>4</v>
      </c>
      <c r="E1711" s="2" t="str">
        <f t="shared" si="197"/>
        <v>46</v>
      </c>
      <c r="F1711" s="2" t="str">
        <f t="shared" si="198"/>
        <v>462</v>
      </c>
      <c r="G1711" s="1" t="s">
        <v>683</v>
      </c>
      <c r="H1711" s="7">
        <v>0</v>
      </c>
      <c r="I1711" s="7"/>
      <c r="J1711" s="7">
        <v>0</v>
      </c>
      <c r="K1711" s="7">
        <v>0</v>
      </c>
      <c r="L1711" s="7">
        <v>0</v>
      </c>
      <c r="M1711" s="7"/>
      <c r="N1711" s="7">
        <v>0</v>
      </c>
      <c r="O1711" s="7">
        <v>0</v>
      </c>
      <c r="P1711" s="7">
        <v>0</v>
      </c>
      <c r="Q1711" s="7"/>
      <c r="R1711" s="7">
        <v>0</v>
      </c>
      <c r="S1711" s="7">
        <v>0</v>
      </c>
      <c r="T1711" s="7">
        <v>0</v>
      </c>
      <c r="U1711" s="7"/>
      <c r="V1711" s="7">
        <v>0</v>
      </c>
      <c r="W1711" s="7">
        <v>0</v>
      </c>
      <c r="X1711" s="7">
        <v>0</v>
      </c>
      <c r="Y1711" s="7"/>
      <c r="Z1711" s="7">
        <v>0</v>
      </c>
      <c r="AA1711" s="7">
        <v>0</v>
      </c>
      <c r="AB1711" s="7">
        <v>0</v>
      </c>
      <c r="AC1711" s="7"/>
      <c r="AD1711" s="7">
        <v>0</v>
      </c>
      <c r="AE1711" s="7">
        <v>0</v>
      </c>
      <c r="AF1711" s="7">
        <v>0</v>
      </c>
      <c r="AG1711" s="29">
        <v>0</v>
      </c>
      <c r="AH1711" s="7">
        <v>0</v>
      </c>
      <c r="AI1711" s="7">
        <v>0</v>
      </c>
      <c r="AJ1711" s="7">
        <v>0</v>
      </c>
      <c r="AK1711" s="29">
        <v>0</v>
      </c>
      <c r="AL1711" s="7">
        <v>0</v>
      </c>
      <c r="AM1711" s="105">
        <v>0</v>
      </c>
      <c r="AN1711" s="7">
        <v>0</v>
      </c>
      <c r="AO1711" s="11">
        <v>0</v>
      </c>
      <c r="AP1711" s="105">
        <v>0</v>
      </c>
      <c r="AQ1711" s="11">
        <v>0</v>
      </c>
      <c r="AR1711" s="11">
        <v>0</v>
      </c>
      <c r="AS1711" s="11">
        <v>0</v>
      </c>
      <c r="AT1711" s="11">
        <v>0</v>
      </c>
      <c r="AU1711" s="11">
        <v>0</v>
      </c>
      <c r="AV1711" s="11">
        <v>0</v>
      </c>
      <c r="AW1711" s="11">
        <v>0</v>
      </c>
      <c r="AX1711" s="11">
        <v>0</v>
      </c>
      <c r="AZ1711" s="11">
        <v>0</v>
      </c>
      <c r="BA1711" s="11">
        <v>0</v>
      </c>
    </row>
    <row r="1712" spans="1:53" hidden="1" x14ac:dyDescent="0.25">
      <c r="A1712">
        <v>11</v>
      </c>
      <c r="B1712" t="str">
        <f t="shared" si="195"/>
        <v>FlCC-4630</v>
      </c>
      <c r="C1712" s="2" t="s">
        <v>321</v>
      </c>
      <c r="D1712" s="2" t="str">
        <f t="shared" si="196"/>
        <v>4</v>
      </c>
      <c r="E1712" s="2" t="str">
        <f t="shared" si="197"/>
        <v>46</v>
      </c>
      <c r="F1712" s="2" t="str">
        <f t="shared" si="198"/>
        <v>463</v>
      </c>
      <c r="G1712" s="1" t="s">
        <v>684</v>
      </c>
      <c r="H1712" s="7">
        <v>0</v>
      </c>
      <c r="I1712" s="7"/>
      <c r="J1712" s="7">
        <v>0</v>
      </c>
      <c r="K1712" s="7">
        <v>0</v>
      </c>
      <c r="L1712" s="7">
        <v>0</v>
      </c>
      <c r="M1712" s="7"/>
      <c r="N1712" s="7">
        <v>0</v>
      </c>
      <c r="O1712" s="7">
        <v>0</v>
      </c>
      <c r="P1712" s="7">
        <v>0</v>
      </c>
      <c r="Q1712" s="7"/>
      <c r="R1712" s="7">
        <v>0</v>
      </c>
      <c r="S1712" s="7">
        <v>0</v>
      </c>
      <c r="T1712" s="7">
        <v>0</v>
      </c>
      <c r="U1712" s="7"/>
      <c r="V1712" s="7">
        <v>0</v>
      </c>
      <c r="W1712" s="7">
        <v>0</v>
      </c>
      <c r="X1712" s="7">
        <v>0</v>
      </c>
      <c r="Y1712" s="7"/>
      <c r="Z1712" s="7">
        <v>0</v>
      </c>
      <c r="AA1712" s="7">
        <v>0</v>
      </c>
      <c r="AB1712" s="7">
        <v>0</v>
      </c>
      <c r="AC1712" s="7"/>
      <c r="AD1712" s="7">
        <v>0</v>
      </c>
      <c r="AE1712" s="7">
        <v>0</v>
      </c>
      <c r="AF1712" s="7">
        <v>0</v>
      </c>
      <c r="AG1712" s="29">
        <v>0</v>
      </c>
      <c r="AH1712" s="7">
        <v>0</v>
      </c>
      <c r="AI1712" s="7">
        <v>0</v>
      </c>
      <c r="AJ1712" s="7">
        <v>0</v>
      </c>
      <c r="AK1712" s="29">
        <v>0</v>
      </c>
      <c r="AL1712" s="7">
        <v>0</v>
      </c>
      <c r="AM1712" s="105">
        <v>0</v>
      </c>
      <c r="AN1712" s="7">
        <v>0</v>
      </c>
      <c r="AO1712" s="11">
        <v>0</v>
      </c>
      <c r="AP1712" s="105">
        <v>0</v>
      </c>
      <c r="AQ1712" s="11">
        <v>0</v>
      </c>
      <c r="AR1712" s="11">
        <v>0</v>
      </c>
      <c r="AS1712" s="11">
        <v>0</v>
      </c>
      <c r="AT1712" s="11">
        <v>0</v>
      </c>
      <c r="AU1712" s="11">
        <v>0</v>
      </c>
      <c r="AV1712" s="11">
        <v>0</v>
      </c>
      <c r="AW1712" s="11">
        <v>0</v>
      </c>
      <c r="AX1712" s="11">
        <v>0</v>
      </c>
      <c r="AZ1712" s="11">
        <v>0</v>
      </c>
      <c r="BA1712" s="11">
        <v>0</v>
      </c>
    </row>
    <row r="1713" spans="1:53" hidden="1" x14ac:dyDescent="0.25">
      <c r="A1713">
        <v>11</v>
      </c>
      <c r="B1713" t="str">
        <f t="shared" si="195"/>
        <v>FlCC-4640</v>
      </c>
      <c r="C1713" s="2" t="s">
        <v>321</v>
      </c>
      <c r="D1713" s="2" t="str">
        <f t="shared" si="196"/>
        <v>4</v>
      </c>
      <c r="E1713" s="2" t="str">
        <f t="shared" si="197"/>
        <v>46</v>
      </c>
      <c r="F1713" s="2" t="str">
        <f t="shared" si="198"/>
        <v>464</v>
      </c>
      <c r="G1713" s="1" t="s">
        <v>685</v>
      </c>
      <c r="H1713" s="7">
        <v>0</v>
      </c>
      <c r="I1713" s="7"/>
      <c r="J1713" s="7">
        <v>0</v>
      </c>
      <c r="K1713" s="7">
        <v>0</v>
      </c>
      <c r="L1713" s="7">
        <v>0</v>
      </c>
      <c r="M1713" s="7"/>
      <c r="N1713" s="7">
        <v>0</v>
      </c>
      <c r="O1713" s="7">
        <v>0</v>
      </c>
      <c r="P1713" s="7">
        <v>0</v>
      </c>
      <c r="Q1713" s="7"/>
      <c r="R1713" s="7">
        <v>0</v>
      </c>
      <c r="S1713" s="7">
        <v>0</v>
      </c>
      <c r="T1713" s="7">
        <v>0</v>
      </c>
      <c r="U1713" s="7"/>
      <c r="V1713" s="7">
        <v>0</v>
      </c>
      <c r="W1713" s="7">
        <v>0</v>
      </c>
      <c r="X1713" s="7">
        <v>0</v>
      </c>
      <c r="Y1713" s="7"/>
      <c r="Z1713" s="7">
        <v>0</v>
      </c>
      <c r="AA1713" s="7">
        <v>0</v>
      </c>
      <c r="AB1713" s="7">
        <v>0</v>
      </c>
      <c r="AC1713" s="7"/>
      <c r="AD1713" s="7">
        <v>0</v>
      </c>
      <c r="AE1713" s="7">
        <v>0</v>
      </c>
      <c r="AF1713" s="7">
        <v>0</v>
      </c>
      <c r="AG1713" s="29">
        <v>0</v>
      </c>
      <c r="AH1713" s="7">
        <v>0</v>
      </c>
      <c r="AI1713" s="7">
        <v>0</v>
      </c>
      <c r="AJ1713" s="7">
        <v>0</v>
      </c>
      <c r="AK1713" s="29">
        <v>0</v>
      </c>
      <c r="AL1713" s="7">
        <v>0</v>
      </c>
      <c r="AM1713" s="105">
        <v>0</v>
      </c>
      <c r="AN1713" s="7">
        <v>0</v>
      </c>
      <c r="AO1713" s="11">
        <v>0</v>
      </c>
      <c r="AP1713" s="105">
        <v>0</v>
      </c>
      <c r="AQ1713" s="11">
        <v>0</v>
      </c>
      <c r="AR1713" s="11">
        <v>0</v>
      </c>
      <c r="AS1713" s="11">
        <v>0</v>
      </c>
      <c r="AT1713" s="11">
        <v>0</v>
      </c>
      <c r="AU1713" s="11">
        <v>0</v>
      </c>
      <c r="AV1713" s="11">
        <v>0</v>
      </c>
      <c r="AW1713" s="11">
        <v>0</v>
      </c>
      <c r="AX1713" s="11">
        <v>0</v>
      </c>
      <c r="AZ1713" s="11">
        <v>0</v>
      </c>
      <c r="BA1713" s="11">
        <v>0</v>
      </c>
    </row>
    <row r="1714" spans="1:53" hidden="1" x14ac:dyDescent="0.25">
      <c r="A1714">
        <v>11</v>
      </c>
      <c r="B1714" t="str">
        <f t="shared" si="195"/>
        <v>FlCC-4650</v>
      </c>
      <c r="C1714" s="2" t="s">
        <v>321</v>
      </c>
      <c r="D1714" s="2" t="str">
        <f t="shared" si="196"/>
        <v>4</v>
      </c>
      <c r="E1714" s="2" t="str">
        <f t="shared" si="197"/>
        <v>46</v>
      </c>
      <c r="F1714" s="2" t="str">
        <f t="shared" si="198"/>
        <v>465</v>
      </c>
      <c r="G1714" s="1" t="s">
        <v>686</v>
      </c>
      <c r="H1714" s="7">
        <v>0</v>
      </c>
      <c r="I1714" s="7"/>
      <c r="J1714" s="7">
        <v>0</v>
      </c>
      <c r="K1714" s="7">
        <v>0</v>
      </c>
      <c r="L1714" s="7">
        <v>0</v>
      </c>
      <c r="M1714" s="7"/>
      <c r="N1714" s="7">
        <v>0</v>
      </c>
      <c r="O1714" s="7">
        <v>0</v>
      </c>
      <c r="P1714" s="7">
        <v>0</v>
      </c>
      <c r="Q1714" s="7"/>
      <c r="R1714" s="7">
        <v>0</v>
      </c>
      <c r="S1714" s="7">
        <v>0</v>
      </c>
      <c r="T1714" s="7">
        <v>0</v>
      </c>
      <c r="U1714" s="7"/>
      <c r="V1714" s="7">
        <v>0</v>
      </c>
      <c r="W1714" s="7">
        <v>0</v>
      </c>
      <c r="X1714" s="7">
        <v>0</v>
      </c>
      <c r="Y1714" s="7"/>
      <c r="Z1714" s="7">
        <v>0</v>
      </c>
      <c r="AA1714" s="7">
        <v>0</v>
      </c>
      <c r="AB1714" s="7">
        <v>0</v>
      </c>
      <c r="AC1714" s="7"/>
      <c r="AD1714" s="7">
        <v>0</v>
      </c>
      <c r="AE1714" s="7">
        <v>0</v>
      </c>
      <c r="AF1714" s="7">
        <v>0</v>
      </c>
      <c r="AG1714" s="29">
        <v>0</v>
      </c>
      <c r="AH1714" s="7">
        <v>0</v>
      </c>
      <c r="AI1714" s="7">
        <v>0</v>
      </c>
      <c r="AJ1714" s="7">
        <v>0</v>
      </c>
      <c r="AK1714" s="29">
        <v>0</v>
      </c>
      <c r="AL1714" s="7">
        <v>0</v>
      </c>
      <c r="AM1714" s="105">
        <v>0</v>
      </c>
      <c r="AN1714" s="7">
        <v>0</v>
      </c>
      <c r="AO1714" s="11">
        <v>0</v>
      </c>
      <c r="AP1714" s="105">
        <v>0</v>
      </c>
      <c r="AQ1714" s="11">
        <v>0</v>
      </c>
      <c r="AR1714" s="11">
        <v>0</v>
      </c>
      <c r="AS1714" s="11">
        <v>0</v>
      </c>
      <c r="AT1714" s="11">
        <v>0</v>
      </c>
      <c r="AU1714" s="11">
        <v>0</v>
      </c>
      <c r="AV1714" s="11">
        <v>423.88200000000001</v>
      </c>
      <c r="AW1714" s="11">
        <v>423.88233000000002</v>
      </c>
      <c r="AX1714" s="11">
        <v>423.88233000000002</v>
      </c>
      <c r="AZ1714" s="11">
        <v>1428</v>
      </c>
      <c r="BA1714" s="11">
        <v>0</v>
      </c>
    </row>
    <row r="1715" spans="1:53" hidden="1" x14ac:dyDescent="0.25">
      <c r="A1715">
        <v>11</v>
      </c>
      <c r="B1715" t="str">
        <f t="shared" si="195"/>
        <v>FlCC-4660</v>
      </c>
      <c r="C1715" s="2" t="s">
        <v>321</v>
      </c>
      <c r="D1715" s="2" t="str">
        <f t="shared" si="196"/>
        <v>4</v>
      </c>
      <c r="E1715" s="2" t="str">
        <f t="shared" si="197"/>
        <v>46</v>
      </c>
      <c r="F1715" s="2" t="str">
        <f t="shared" si="198"/>
        <v>466</v>
      </c>
      <c r="G1715" s="1" t="s">
        <v>687</v>
      </c>
      <c r="H1715" s="7">
        <v>0</v>
      </c>
      <c r="I1715" s="7"/>
      <c r="J1715" s="7">
        <v>0</v>
      </c>
      <c r="K1715" s="7">
        <v>0</v>
      </c>
      <c r="L1715" s="7">
        <v>0</v>
      </c>
      <c r="M1715" s="7"/>
      <c r="N1715" s="7">
        <v>0</v>
      </c>
      <c r="O1715" s="7">
        <v>0</v>
      </c>
      <c r="P1715" s="7">
        <v>0</v>
      </c>
      <c r="Q1715" s="7"/>
      <c r="R1715" s="7">
        <v>0</v>
      </c>
      <c r="S1715" s="7">
        <v>0</v>
      </c>
      <c r="T1715" s="7">
        <v>0</v>
      </c>
      <c r="U1715" s="7"/>
      <c r="V1715" s="7">
        <v>0</v>
      </c>
      <c r="W1715" s="7">
        <v>0</v>
      </c>
      <c r="X1715" s="7">
        <v>0</v>
      </c>
      <c r="Y1715" s="7"/>
      <c r="Z1715" s="7">
        <v>0</v>
      </c>
      <c r="AA1715" s="7">
        <v>0</v>
      </c>
      <c r="AB1715" s="7">
        <v>0</v>
      </c>
      <c r="AC1715" s="7"/>
      <c r="AD1715" s="7">
        <v>0</v>
      </c>
      <c r="AE1715" s="7">
        <v>0</v>
      </c>
      <c r="AF1715" s="7">
        <v>0</v>
      </c>
      <c r="AG1715" s="29">
        <v>0</v>
      </c>
      <c r="AH1715" s="7">
        <v>0</v>
      </c>
      <c r="AI1715" s="7">
        <v>0</v>
      </c>
      <c r="AJ1715" s="7">
        <v>0</v>
      </c>
      <c r="AK1715" s="29">
        <v>0</v>
      </c>
      <c r="AL1715" s="7">
        <v>0</v>
      </c>
      <c r="AM1715" s="105">
        <v>0</v>
      </c>
      <c r="AN1715" s="7">
        <v>0</v>
      </c>
      <c r="AO1715" s="11">
        <v>0</v>
      </c>
      <c r="AP1715" s="105">
        <v>0</v>
      </c>
      <c r="AQ1715" s="11">
        <v>0</v>
      </c>
      <c r="AR1715" s="11">
        <v>0</v>
      </c>
      <c r="AS1715" s="11">
        <v>0</v>
      </c>
      <c r="AT1715" s="11">
        <v>0</v>
      </c>
      <c r="AU1715" s="11">
        <v>0</v>
      </c>
      <c r="AV1715" s="11">
        <v>0</v>
      </c>
      <c r="AW1715" s="11">
        <v>0</v>
      </c>
      <c r="AX1715" s="11">
        <v>0</v>
      </c>
      <c r="AZ1715" s="11">
        <v>0</v>
      </c>
      <c r="BA1715" s="11">
        <v>0</v>
      </c>
    </row>
    <row r="1716" spans="1:53" hidden="1" x14ac:dyDescent="0.25">
      <c r="A1716">
        <v>11</v>
      </c>
      <c r="B1716" t="str">
        <f t="shared" si="195"/>
        <v>FlCC-4670</v>
      </c>
      <c r="C1716" s="2" t="s">
        <v>321</v>
      </c>
      <c r="D1716" s="2" t="str">
        <f t="shared" si="196"/>
        <v>4</v>
      </c>
      <c r="E1716" s="2" t="str">
        <f t="shared" si="197"/>
        <v>46</v>
      </c>
      <c r="F1716" s="2" t="str">
        <f t="shared" si="198"/>
        <v>467</v>
      </c>
      <c r="G1716" s="1" t="s">
        <v>689</v>
      </c>
      <c r="H1716" s="7">
        <v>0</v>
      </c>
      <c r="I1716" s="7"/>
      <c r="J1716" s="7">
        <v>0</v>
      </c>
      <c r="K1716" s="7">
        <v>0</v>
      </c>
      <c r="L1716" s="7">
        <v>0</v>
      </c>
      <c r="M1716" s="7"/>
      <c r="N1716" s="7">
        <v>0</v>
      </c>
      <c r="O1716" s="7">
        <v>0</v>
      </c>
      <c r="P1716" s="7">
        <v>0</v>
      </c>
      <c r="Q1716" s="7"/>
      <c r="R1716" s="7">
        <v>0</v>
      </c>
      <c r="S1716" s="7">
        <v>0</v>
      </c>
      <c r="T1716" s="7">
        <v>0</v>
      </c>
      <c r="U1716" s="7"/>
      <c r="V1716" s="7">
        <v>0</v>
      </c>
      <c r="W1716" s="7">
        <v>0</v>
      </c>
      <c r="X1716" s="7">
        <v>0</v>
      </c>
      <c r="Y1716" s="7"/>
      <c r="Z1716" s="7">
        <v>0</v>
      </c>
      <c r="AA1716" s="7">
        <v>0</v>
      </c>
      <c r="AB1716" s="7">
        <v>0</v>
      </c>
      <c r="AC1716" s="7"/>
      <c r="AD1716" s="7">
        <v>0</v>
      </c>
      <c r="AE1716" s="7">
        <v>0</v>
      </c>
      <c r="AF1716" s="7">
        <v>0</v>
      </c>
      <c r="AG1716" s="29">
        <v>0</v>
      </c>
      <c r="AH1716" s="7">
        <v>0</v>
      </c>
      <c r="AI1716" s="7">
        <v>0</v>
      </c>
      <c r="AJ1716" s="7">
        <v>0</v>
      </c>
      <c r="AK1716" s="29">
        <v>0</v>
      </c>
      <c r="AL1716" s="7">
        <v>0</v>
      </c>
      <c r="AM1716" s="105">
        <v>0</v>
      </c>
      <c r="AN1716" s="7">
        <v>0</v>
      </c>
      <c r="AO1716" s="11">
        <v>0</v>
      </c>
      <c r="AP1716" s="105">
        <v>0</v>
      </c>
      <c r="AQ1716" s="11">
        <v>0</v>
      </c>
      <c r="AR1716" s="11">
        <v>0</v>
      </c>
      <c r="AS1716" s="11">
        <v>0</v>
      </c>
      <c r="AT1716" s="11">
        <v>0</v>
      </c>
      <c r="AU1716" s="11">
        <v>0</v>
      </c>
      <c r="AV1716" s="11">
        <v>0</v>
      </c>
      <c r="AW1716" s="11">
        <v>0</v>
      </c>
      <c r="AX1716" s="11">
        <v>0</v>
      </c>
      <c r="AZ1716" s="11">
        <v>0</v>
      </c>
      <c r="BA1716" s="11">
        <v>0</v>
      </c>
    </row>
    <row r="1717" spans="1:53" hidden="1" x14ac:dyDescent="0.25">
      <c r="A1717">
        <v>11</v>
      </c>
      <c r="B1717" t="str">
        <f t="shared" si="195"/>
        <v>FlCC-4710</v>
      </c>
      <c r="C1717" s="2" t="s">
        <v>321</v>
      </c>
      <c r="D1717" s="2" t="str">
        <f t="shared" si="196"/>
        <v>4</v>
      </c>
      <c r="E1717" s="2" t="str">
        <f t="shared" si="197"/>
        <v>47</v>
      </c>
      <c r="F1717" s="2" t="str">
        <f t="shared" si="198"/>
        <v>471</v>
      </c>
      <c r="G1717" s="1" t="s">
        <v>692</v>
      </c>
      <c r="H1717" s="7">
        <v>0</v>
      </c>
      <c r="I1717" s="7"/>
      <c r="J1717" s="7">
        <v>0</v>
      </c>
      <c r="K1717" s="7">
        <v>0</v>
      </c>
      <c r="L1717" s="7">
        <v>0</v>
      </c>
      <c r="M1717" s="7"/>
      <c r="N1717" s="7">
        <v>0</v>
      </c>
      <c r="O1717" s="7">
        <v>0</v>
      </c>
      <c r="P1717" s="7">
        <v>0</v>
      </c>
      <c r="Q1717" s="7"/>
      <c r="R1717" s="7">
        <v>0</v>
      </c>
      <c r="S1717" s="7">
        <v>0</v>
      </c>
      <c r="T1717" s="7">
        <v>0</v>
      </c>
      <c r="U1717" s="7"/>
      <c r="V1717" s="7">
        <v>0</v>
      </c>
      <c r="W1717" s="7">
        <v>0</v>
      </c>
      <c r="X1717" s="7">
        <v>0</v>
      </c>
      <c r="Y1717" s="7"/>
      <c r="Z1717" s="7">
        <v>0</v>
      </c>
      <c r="AA1717" s="7">
        <v>0</v>
      </c>
      <c r="AB1717" s="7">
        <v>0</v>
      </c>
      <c r="AC1717" s="7"/>
      <c r="AD1717" s="7">
        <v>0</v>
      </c>
      <c r="AE1717" s="7">
        <v>0</v>
      </c>
      <c r="AF1717" s="7">
        <v>0</v>
      </c>
      <c r="AG1717" s="29">
        <v>0</v>
      </c>
      <c r="AH1717" s="7">
        <v>0</v>
      </c>
      <c r="AI1717" s="7">
        <v>0</v>
      </c>
      <c r="AJ1717" s="7">
        <v>0</v>
      </c>
      <c r="AK1717" s="29">
        <v>0</v>
      </c>
      <c r="AL1717" s="7">
        <v>0</v>
      </c>
      <c r="AM1717" s="105">
        <v>0</v>
      </c>
      <c r="AN1717" s="7">
        <v>0</v>
      </c>
      <c r="AO1717" s="11">
        <v>0</v>
      </c>
      <c r="AP1717" s="105">
        <v>0</v>
      </c>
      <c r="AQ1717" s="11">
        <v>0</v>
      </c>
      <c r="AR1717" s="11">
        <v>0</v>
      </c>
      <c r="AS1717" s="11">
        <v>0</v>
      </c>
      <c r="AT1717" s="11">
        <v>0</v>
      </c>
      <c r="AU1717" s="11">
        <v>0</v>
      </c>
      <c r="AV1717" s="11">
        <v>0</v>
      </c>
      <c r="AW1717" s="11">
        <v>0</v>
      </c>
      <c r="AX1717" s="11">
        <v>0</v>
      </c>
      <c r="AZ1717" s="11">
        <v>0</v>
      </c>
      <c r="BA1717" s="11">
        <v>0</v>
      </c>
    </row>
    <row r="1718" spans="1:53" hidden="1" x14ac:dyDescent="0.25">
      <c r="A1718">
        <v>11</v>
      </c>
      <c r="B1718" t="str">
        <f t="shared" si="195"/>
        <v>FlCC-4720</v>
      </c>
      <c r="C1718" s="2" t="s">
        <v>321</v>
      </c>
      <c r="D1718" s="2" t="str">
        <f t="shared" si="196"/>
        <v>4</v>
      </c>
      <c r="E1718" s="2" t="str">
        <f t="shared" si="197"/>
        <v>47</v>
      </c>
      <c r="F1718" s="2" t="str">
        <f t="shared" si="198"/>
        <v>472</v>
      </c>
      <c r="G1718" s="1" t="s">
        <v>693</v>
      </c>
      <c r="H1718" s="7">
        <v>0</v>
      </c>
      <c r="I1718" s="7"/>
      <c r="J1718" s="7">
        <v>0</v>
      </c>
      <c r="K1718" s="7">
        <v>0</v>
      </c>
      <c r="L1718" s="7">
        <v>0</v>
      </c>
      <c r="M1718" s="7"/>
      <c r="N1718" s="7">
        <v>0</v>
      </c>
      <c r="O1718" s="7">
        <v>0</v>
      </c>
      <c r="P1718" s="7">
        <v>0</v>
      </c>
      <c r="Q1718" s="7"/>
      <c r="R1718" s="7">
        <v>0</v>
      </c>
      <c r="S1718" s="7">
        <v>0</v>
      </c>
      <c r="T1718" s="7">
        <v>0</v>
      </c>
      <c r="U1718" s="7"/>
      <c r="V1718" s="7">
        <v>0</v>
      </c>
      <c r="W1718" s="7">
        <v>0</v>
      </c>
      <c r="X1718" s="7">
        <v>0</v>
      </c>
      <c r="Y1718" s="7"/>
      <c r="Z1718" s="7">
        <v>0</v>
      </c>
      <c r="AA1718" s="7">
        <v>0</v>
      </c>
      <c r="AB1718" s="7">
        <v>0</v>
      </c>
      <c r="AC1718" s="7"/>
      <c r="AD1718" s="7">
        <v>0</v>
      </c>
      <c r="AE1718" s="7">
        <v>0</v>
      </c>
      <c r="AF1718" s="7">
        <v>0</v>
      </c>
      <c r="AG1718" s="29">
        <v>0</v>
      </c>
      <c r="AH1718" s="7">
        <v>0</v>
      </c>
      <c r="AI1718" s="7">
        <v>0</v>
      </c>
      <c r="AJ1718" s="7">
        <v>0</v>
      </c>
      <c r="AK1718" s="29">
        <v>0</v>
      </c>
      <c r="AL1718" s="7">
        <v>0</v>
      </c>
      <c r="AM1718" s="105">
        <v>0</v>
      </c>
      <c r="AN1718" s="7">
        <v>0</v>
      </c>
      <c r="AO1718" s="11">
        <v>0</v>
      </c>
      <c r="AP1718" s="105">
        <v>0</v>
      </c>
      <c r="AQ1718" s="11">
        <v>0</v>
      </c>
      <c r="AR1718" s="11">
        <v>0</v>
      </c>
      <c r="AS1718" s="11">
        <v>0</v>
      </c>
      <c r="AT1718" s="11">
        <v>0</v>
      </c>
      <c r="AU1718" s="11">
        <v>0</v>
      </c>
      <c r="AV1718" s="11">
        <v>0</v>
      </c>
      <c r="AW1718" s="11">
        <v>0</v>
      </c>
      <c r="AX1718" s="11">
        <v>0</v>
      </c>
      <c r="AZ1718" s="11">
        <v>0</v>
      </c>
      <c r="BA1718" s="11">
        <v>0</v>
      </c>
    </row>
    <row r="1719" spans="1:53" hidden="1" x14ac:dyDescent="0.25">
      <c r="A1719">
        <v>11</v>
      </c>
      <c r="B1719" t="str">
        <f t="shared" si="195"/>
        <v>FlCC-4730</v>
      </c>
      <c r="C1719" s="2" t="s">
        <v>321</v>
      </c>
      <c r="D1719" s="2" t="str">
        <f t="shared" si="196"/>
        <v>4</v>
      </c>
      <c r="E1719" s="2" t="str">
        <f t="shared" si="197"/>
        <v>47</v>
      </c>
      <c r="F1719" s="2" t="str">
        <f t="shared" si="198"/>
        <v>473</v>
      </c>
      <c r="G1719" s="1" t="s">
        <v>694</v>
      </c>
      <c r="H1719" s="7">
        <v>0</v>
      </c>
      <c r="I1719" s="7"/>
      <c r="J1719" s="7">
        <v>0</v>
      </c>
      <c r="K1719" s="7">
        <v>0</v>
      </c>
      <c r="L1719" s="7">
        <v>0</v>
      </c>
      <c r="M1719" s="7"/>
      <c r="N1719" s="7">
        <v>0</v>
      </c>
      <c r="O1719" s="7">
        <v>0</v>
      </c>
      <c r="P1719" s="7">
        <v>0</v>
      </c>
      <c r="Q1719" s="7"/>
      <c r="R1719" s="7">
        <v>0</v>
      </c>
      <c r="S1719" s="7">
        <v>0</v>
      </c>
      <c r="T1719" s="7">
        <v>0</v>
      </c>
      <c r="U1719" s="7"/>
      <c r="V1719" s="7">
        <v>0</v>
      </c>
      <c r="W1719" s="7">
        <v>0</v>
      </c>
      <c r="X1719" s="7">
        <v>0</v>
      </c>
      <c r="Y1719" s="7"/>
      <c r="Z1719" s="7">
        <v>0</v>
      </c>
      <c r="AA1719" s="7">
        <v>0</v>
      </c>
      <c r="AB1719" s="7">
        <v>0</v>
      </c>
      <c r="AC1719" s="7"/>
      <c r="AD1719" s="7">
        <v>0</v>
      </c>
      <c r="AE1719" s="7">
        <v>0</v>
      </c>
      <c r="AF1719" s="7">
        <v>0</v>
      </c>
      <c r="AG1719" s="29">
        <v>0</v>
      </c>
      <c r="AH1719" s="7">
        <v>0</v>
      </c>
      <c r="AI1719" s="7">
        <v>0</v>
      </c>
      <c r="AJ1719" s="7">
        <v>0</v>
      </c>
      <c r="AK1719" s="29">
        <v>0</v>
      </c>
      <c r="AL1719" s="7">
        <v>0</v>
      </c>
      <c r="AM1719" s="105">
        <v>0</v>
      </c>
      <c r="AN1719" s="7">
        <v>0</v>
      </c>
      <c r="AO1719" s="11">
        <v>0</v>
      </c>
      <c r="AP1719" s="105">
        <v>0</v>
      </c>
      <c r="AQ1719" s="11">
        <v>0</v>
      </c>
      <c r="AR1719" s="11">
        <v>0</v>
      </c>
      <c r="AS1719" s="11">
        <v>0</v>
      </c>
      <c r="AT1719" s="11">
        <v>0</v>
      </c>
      <c r="AU1719" s="11">
        <v>0</v>
      </c>
      <c r="AV1719" s="11">
        <v>0</v>
      </c>
      <c r="AW1719" s="11">
        <v>0</v>
      </c>
      <c r="AX1719" s="11">
        <v>0</v>
      </c>
      <c r="AZ1719" s="11">
        <v>0</v>
      </c>
      <c r="BA1719" s="11">
        <v>0</v>
      </c>
    </row>
    <row r="1720" spans="1:53" hidden="1" x14ac:dyDescent="0.25">
      <c r="A1720">
        <v>11</v>
      </c>
      <c r="B1720" t="str">
        <f t="shared" si="195"/>
        <v>FlCC-4740</v>
      </c>
      <c r="C1720" s="2" t="s">
        <v>321</v>
      </c>
      <c r="D1720" s="2" t="str">
        <f t="shared" si="196"/>
        <v>4</v>
      </c>
      <c r="E1720" s="2" t="str">
        <f t="shared" si="197"/>
        <v>47</v>
      </c>
      <c r="F1720" s="2" t="str">
        <f t="shared" si="198"/>
        <v>474</v>
      </c>
      <c r="G1720" s="1" t="s">
        <v>695</v>
      </c>
      <c r="H1720" s="7">
        <v>0</v>
      </c>
      <c r="I1720" s="7"/>
      <c r="J1720" s="7">
        <v>0</v>
      </c>
      <c r="K1720" s="7">
        <v>0</v>
      </c>
      <c r="L1720" s="7">
        <v>0</v>
      </c>
      <c r="M1720" s="7"/>
      <c r="N1720" s="7">
        <v>0</v>
      </c>
      <c r="O1720" s="7">
        <v>0</v>
      </c>
      <c r="P1720" s="7">
        <v>0</v>
      </c>
      <c r="Q1720" s="7"/>
      <c r="R1720" s="7">
        <v>0</v>
      </c>
      <c r="S1720" s="7">
        <v>0</v>
      </c>
      <c r="T1720" s="7">
        <v>0</v>
      </c>
      <c r="U1720" s="7"/>
      <c r="V1720" s="7">
        <v>0</v>
      </c>
      <c r="W1720" s="7">
        <v>0</v>
      </c>
      <c r="X1720" s="7">
        <v>0</v>
      </c>
      <c r="Y1720" s="7"/>
      <c r="Z1720" s="7">
        <v>0</v>
      </c>
      <c r="AA1720" s="7">
        <v>0</v>
      </c>
      <c r="AB1720" s="7">
        <v>0</v>
      </c>
      <c r="AC1720" s="7"/>
      <c r="AD1720" s="7">
        <v>0</v>
      </c>
      <c r="AE1720" s="7">
        <v>0</v>
      </c>
      <c r="AF1720" s="7">
        <v>0</v>
      </c>
      <c r="AG1720" s="29">
        <v>0</v>
      </c>
      <c r="AH1720" s="7">
        <v>0</v>
      </c>
      <c r="AI1720" s="7">
        <v>0</v>
      </c>
      <c r="AJ1720" s="7">
        <v>0</v>
      </c>
      <c r="AK1720" s="29">
        <v>0</v>
      </c>
      <c r="AL1720" s="7">
        <v>0</v>
      </c>
      <c r="AM1720" s="105">
        <v>0</v>
      </c>
      <c r="AN1720" s="7">
        <v>0</v>
      </c>
      <c r="AO1720" s="11">
        <v>0</v>
      </c>
      <c r="AP1720" s="105">
        <v>0</v>
      </c>
      <c r="AQ1720" s="11">
        <v>0</v>
      </c>
      <c r="AR1720" s="11">
        <v>0</v>
      </c>
      <c r="AS1720" s="11">
        <v>0</v>
      </c>
      <c r="AT1720" s="11">
        <v>0</v>
      </c>
      <c r="AU1720" s="11">
        <v>0</v>
      </c>
      <c r="AV1720" s="11">
        <v>0</v>
      </c>
      <c r="AW1720" s="11">
        <v>0</v>
      </c>
      <c r="AX1720" s="11">
        <v>0</v>
      </c>
      <c r="AZ1720" s="11">
        <v>0</v>
      </c>
      <c r="BA1720" s="11">
        <v>0</v>
      </c>
    </row>
    <row r="1721" spans="1:53" hidden="1" x14ac:dyDescent="0.25">
      <c r="A1721">
        <v>11</v>
      </c>
      <c r="B1721" t="str">
        <f t="shared" si="195"/>
        <v>FlCC-4750</v>
      </c>
      <c r="C1721" s="2" t="s">
        <v>321</v>
      </c>
      <c r="D1721" s="2" t="str">
        <f t="shared" si="196"/>
        <v>4</v>
      </c>
      <c r="E1721" s="2" t="str">
        <f t="shared" si="197"/>
        <v>47</v>
      </c>
      <c r="F1721" s="2" t="str">
        <f t="shared" si="198"/>
        <v>475</v>
      </c>
      <c r="G1721" s="1" t="s">
        <v>696</v>
      </c>
      <c r="H1721" s="7">
        <v>0</v>
      </c>
      <c r="I1721" s="7"/>
      <c r="J1721" s="7">
        <v>0</v>
      </c>
      <c r="K1721" s="7">
        <v>0</v>
      </c>
      <c r="L1721" s="7">
        <v>0</v>
      </c>
      <c r="M1721" s="7"/>
      <c r="N1721" s="7">
        <v>0</v>
      </c>
      <c r="O1721" s="7">
        <v>0</v>
      </c>
      <c r="P1721" s="7">
        <v>0</v>
      </c>
      <c r="Q1721" s="7"/>
      <c r="R1721" s="7">
        <v>0</v>
      </c>
      <c r="S1721" s="7">
        <v>0</v>
      </c>
      <c r="T1721" s="7">
        <v>0</v>
      </c>
      <c r="U1721" s="7"/>
      <c r="V1721" s="7">
        <v>0</v>
      </c>
      <c r="W1721" s="7">
        <v>0</v>
      </c>
      <c r="X1721" s="7">
        <v>0</v>
      </c>
      <c r="Y1721" s="7"/>
      <c r="Z1721" s="7">
        <v>0</v>
      </c>
      <c r="AA1721" s="7">
        <v>0</v>
      </c>
      <c r="AB1721" s="7">
        <v>0</v>
      </c>
      <c r="AC1721" s="7"/>
      <c r="AD1721" s="7">
        <v>0</v>
      </c>
      <c r="AE1721" s="7">
        <v>0</v>
      </c>
      <c r="AF1721" s="7">
        <v>0</v>
      </c>
      <c r="AG1721" s="29">
        <v>0</v>
      </c>
      <c r="AH1721" s="7">
        <v>0</v>
      </c>
      <c r="AI1721" s="7">
        <v>0</v>
      </c>
      <c r="AJ1721" s="7">
        <v>0</v>
      </c>
      <c r="AK1721" s="29">
        <v>0</v>
      </c>
      <c r="AL1721" s="7">
        <v>0</v>
      </c>
      <c r="AM1721" s="105">
        <v>0</v>
      </c>
      <c r="AN1721" s="7">
        <v>0</v>
      </c>
      <c r="AO1721" s="11">
        <v>0</v>
      </c>
      <c r="AP1721" s="105">
        <v>0</v>
      </c>
      <c r="AQ1721" s="11">
        <v>0</v>
      </c>
      <c r="AR1721" s="11">
        <v>0</v>
      </c>
      <c r="AS1721" s="11">
        <v>0</v>
      </c>
      <c r="AT1721" s="11">
        <v>0</v>
      </c>
      <c r="AU1721" s="11">
        <v>0</v>
      </c>
      <c r="AV1721" s="11">
        <v>0</v>
      </c>
      <c r="AW1721" s="11">
        <v>0</v>
      </c>
      <c r="AX1721" s="11">
        <v>0</v>
      </c>
      <c r="AZ1721" s="11">
        <v>0</v>
      </c>
      <c r="BA1721" s="11">
        <v>0</v>
      </c>
    </row>
    <row r="1722" spans="1:53" hidden="1" x14ac:dyDescent="0.25">
      <c r="A1722">
        <v>11</v>
      </c>
      <c r="B1722" t="str">
        <f t="shared" si="195"/>
        <v>FlCC-4760</v>
      </c>
      <c r="C1722" s="2" t="s">
        <v>321</v>
      </c>
      <c r="D1722" s="2" t="str">
        <f t="shared" ref="D1722:D1730" si="199">LEFT($G1722,1)</f>
        <v>4</v>
      </c>
      <c r="E1722" s="2" t="str">
        <f t="shared" ref="E1722:E1730" si="200">LEFT($G1722,2)</f>
        <v>47</v>
      </c>
      <c r="F1722" s="2" t="str">
        <f t="shared" ref="F1722:F1730" si="201">LEFT($G1722,3)</f>
        <v>476</v>
      </c>
      <c r="G1722" s="1" t="s">
        <v>697</v>
      </c>
      <c r="H1722" s="7">
        <v>0</v>
      </c>
      <c r="I1722" s="7"/>
      <c r="J1722" s="7">
        <v>0</v>
      </c>
      <c r="K1722" s="7">
        <v>0</v>
      </c>
      <c r="L1722" s="7">
        <v>0</v>
      </c>
      <c r="M1722" s="7"/>
      <c r="N1722" s="7">
        <v>0</v>
      </c>
      <c r="O1722" s="7">
        <v>0</v>
      </c>
      <c r="P1722" s="7">
        <v>0</v>
      </c>
      <c r="Q1722" s="7"/>
      <c r="R1722" s="7">
        <v>0</v>
      </c>
      <c r="S1722" s="7">
        <v>0</v>
      </c>
      <c r="T1722" s="7">
        <v>0</v>
      </c>
      <c r="U1722" s="7"/>
      <c r="V1722" s="7">
        <v>0</v>
      </c>
      <c r="W1722" s="7">
        <v>0</v>
      </c>
      <c r="X1722" s="7">
        <v>0</v>
      </c>
      <c r="Y1722" s="7"/>
      <c r="Z1722" s="7">
        <v>0</v>
      </c>
      <c r="AA1722" s="7">
        <v>0</v>
      </c>
      <c r="AB1722" s="7">
        <v>0</v>
      </c>
      <c r="AC1722" s="7"/>
      <c r="AD1722" s="7">
        <v>0</v>
      </c>
      <c r="AE1722" s="7">
        <v>0</v>
      </c>
      <c r="AF1722" s="7">
        <v>0</v>
      </c>
      <c r="AG1722" s="29">
        <v>0</v>
      </c>
      <c r="AH1722" s="7">
        <v>0</v>
      </c>
      <c r="AI1722" s="7">
        <v>0</v>
      </c>
      <c r="AJ1722" s="7">
        <v>0</v>
      </c>
      <c r="AK1722" s="29">
        <v>0</v>
      </c>
      <c r="AL1722" s="7">
        <v>0</v>
      </c>
      <c r="AM1722" s="105">
        <v>0</v>
      </c>
      <c r="AN1722" s="7">
        <v>0</v>
      </c>
      <c r="AO1722" s="11">
        <v>0</v>
      </c>
      <c r="AP1722" s="105">
        <v>0</v>
      </c>
      <c r="AQ1722" s="11">
        <v>0</v>
      </c>
      <c r="AR1722" s="11">
        <v>0</v>
      </c>
      <c r="AS1722" s="11">
        <v>0</v>
      </c>
      <c r="AT1722" s="11">
        <v>0</v>
      </c>
      <c r="AU1722" s="11">
        <v>0</v>
      </c>
      <c r="AV1722" s="11">
        <v>0</v>
      </c>
      <c r="AW1722" s="11">
        <v>0</v>
      </c>
      <c r="AX1722" s="11">
        <v>0</v>
      </c>
      <c r="AZ1722" s="11">
        <v>0</v>
      </c>
      <c r="BA1722" s="11">
        <v>0</v>
      </c>
    </row>
    <row r="1723" spans="1:53" hidden="1" x14ac:dyDescent="0.25">
      <c r="A1723">
        <v>11</v>
      </c>
      <c r="B1723" t="str">
        <f t="shared" si="195"/>
        <v>FlCC-4770</v>
      </c>
      <c r="C1723" s="2" t="s">
        <v>321</v>
      </c>
      <c r="D1723" s="2" t="str">
        <f t="shared" si="199"/>
        <v>4</v>
      </c>
      <c r="E1723" s="2" t="str">
        <f t="shared" si="200"/>
        <v>47</v>
      </c>
      <c r="F1723" s="2" t="str">
        <f t="shared" si="201"/>
        <v>477</v>
      </c>
      <c r="G1723" s="1" t="s">
        <v>698</v>
      </c>
      <c r="H1723" s="7">
        <v>0</v>
      </c>
      <c r="I1723" s="7"/>
      <c r="J1723" s="7">
        <v>0</v>
      </c>
      <c r="K1723" s="7">
        <v>0</v>
      </c>
      <c r="L1723" s="7">
        <v>0</v>
      </c>
      <c r="M1723" s="7"/>
      <c r="N1723" s="7">
        <v>0</v>
      </c>
      <c r="O1723" s="7">
        <v>0</v>
      </c>
      <c r="P1723" s="7">
        <v>0</v>
      </c>
      <c r="Q1723" s="7"/>
      <c r="R1723" s="7">
        <v>0</v>
      </c>
      <c r="S1723" s="7">
        <v>0</v>
      </c>
      <c r="T1723" s="7">
        <v>0</v>
      </c>
      <c r="U1723" s="7"/>
      <c r="V1723" s="7">
        <v>0</v>
      </c>
      <c r="W1723" s="7">
        <v>0</v>
      </c>
      <c r="X1723" s="7">
        <v>0</v>
      </c>
      <c r="Y1723" s="7"/>
      <c r="Z1723" s="7">
        <v>0</v>
      </c>
      <c r="AA1723" s="7">
        <v>0</v>
      </c>
      <c r="AB1723" s="7">
        <v>0</v>
      </c>
      <c r="AC1723" s="7"/>
      <c r="AD1723" s="7">
        <v>0</v>
      </c>
      <c r="AE1723" s="7">
        <v>0</v>
      </c>
      <c r="AF1723" s="7">
        <v>0</v>
      </c>
      <c r="AG1723" s="29">
        <v>0</v>
      </c>
      <c r="AH1723" s="7">
        <v>0</v>
      </c>
      <c r="AI1723" s="7">
        <v>0</v>
      </c>
      <c r="AJ1723" s="7">
        <v>0</v>
      </c>
      <c r="AK1723" s="29">
        <v>0</v>
      </c>
      <c r="AL1723" s="7">
        <v>0</v>
      </c>
      <c r="AM1723" s="105">
        <v>0</v>
      </c>
      <c r="AN1723" s="7">
        <v>0</v>
      </c>
      <c r="AO1723" s="11">
        <v>0</v>
      </c>
      <c r="AP1723" s="105">
        <v>0</v>
      </c>
      <c r="AQ1723" s="11">
        <v>0</v>
      </c>
      <c r="AR1723" s="11">
        <v>0</v>
      </c>
      <c r="AS1723" s="11">
        <v>0</v>
      </c>
      <c r="AT1723" s="11">
        <v>0</v>
      </c>
      <c r="AU1723" s="11">
        <v>0</v>
      </c>
      <c r="AV1723" s="11">
        <v>0</v>
      </c>
      <c r="AW1723" s="11">
        <v>0</v>
      </c>
      <c r="AX1723" s="11">
        <v>0</v>
      </c>
      <c r="AZ1723" s="11">
        <v>0</v>
      </c>
      <c r="BA1723" s="11">
        <v>0</v>
      </c>
    </row>
    <row r="1724" spans="1:53" hidden="1" x14ac:dyDescent="0.25">
      <c r="A1724">
        <v>11</v>
      </c>
      <c r="B1724" t="str">
        <f t="shared" si="195"/>
        <v>FlCC-4780</v>
      </c>
      <c r="C1724" s="2" t="s">
        <v>321</v>
      </c>
      <c r="D1724" s="2" t="str">
        <f t="shared" si="199"/>
        <v>4</v>
      </c>
      <c r="E1724" s="2" t="str">
        <f t="shared" si="200"/>
        <v>47</v>
      </c>
      <c r="F1724" s="2" t="str">
        <f t="shared" si="201"/>
        <v>478</v>
      </c>
      <c r="G1724" s="1" t="s">
        <v>699</v>
      </c>
      <c r="H1724" s="7">
        <v>0</v>
      </c>
      <c r="I1724" s="7"/>
      <c r="J1724" s="7">
        <v>0</v>
      </c>
      <c r="K1724" s="7">
        <v>0</v>
      </c>
      <c r="L1724" s="7">
        <v>0</v>
      </c>
      <c r="M1724" s="7"/>
      <c r="N1724" s="7">
        <v>0</v>
      </c>
      <c r="O1724" s="7">
        <v>0</v>
      </c>
      <c r="P1724" s="7">
        <v>0</v>
      </c>
      <c r="Q1724" s="7"/>
      <c r="R1724" s="7">
        <v>0</v>
      </c>
      <c r="S1724" s="7">
        <v>0</v>
      </c>
      <c r="T1724" s="7">
        <v>0</v>
      </c>
      <c r="U1724" s="7"/>
      <c r="V1724" s="7">
        <v>0</v>
      </c>
      <c r="W1724" s="7">
        <v>0</v>
      </c>
      <c r="X1724" s="7">
        <v>0</v>
      </c>
      <c r="Y1724" s="7"/>
      <c r="Z1724" s="7">
        <v>0</v>
      </c>
      <c r="AA1724" s="7">
        <v>0</v>
      </c>
      <c r="AB1724" s="7">
        <v>0</v>
      </c>
      <c r="AC1724" s="7"/>
      <c r="AD1724" s="7">
        <v>0</v>
      </c>
      <c r="AE1724" s="7">
        <v>0</v>
      </c>
      <c r="AF1724" s="7">
        <v>0</v>
      </c>
      <c r="AG1724" s="29">
        <v>0</v>
      </c>
      <c r="AH1724" s="7">
        <v>0</v>
      </c>
      <c r="AI1724" s="7">
        <v>0</v>
      </c>
      <c r="AJ1724" s="7">
        <v>0</v>
      </c>
      <c r="AK1724" s="29">
        <v>0</v>
      </c>
      <c r="AL1724" s="7">
        <v>0</v>
      </c>
      <c r="AM1724" s="105">
        <v>0</v>
      </c>
      <c r="AN1724" s="7">
        <v>0</v>
      </c>
      <c r="AO1724" s="11">
        <v>0</v>
      </c>
      <c r="AP1724" s="105">
        <v>0</v>
      </c>
      <c r="AQ1724" s="11">
        <v>0</v>
      </c>
      <c r="AR1724" s="11">
        <v>0</v>
      </c>
      <c r="AS1724" s="11">
        <v>0</v>
      </c>
      <c r="AT1724" s="11">
        <v>0</v>
      </c>
      <c r="AU1724" s="11">
        <v>0</v>
      </c>
      <c r="AV1724" s="11">
        <v>0</v>
      </c>
      <c r="AW1724" s="11">
        <v>0</v>
      </c>
      <c r="AX1724" s="11">
        <v>0</v>
      </c>
      <c r="AZ1724" s="11">
        <v>0</v>
      </c>
      <c r="BA1724" s="11">
        <v>0</v>
      </c>
    </row>
    <row r="1725" spans="1:53" hidden="1" x14ac:dyDescent="0.25">
      <c r="A1725">
        <v>11</v>
      </c>
      <c r="B1725" t="str">
        <f t="shared" si="195"/>
        <v>FlCC-4811</v>
      </c>
      <c r="C1725" s="2" t="s">
        <v>321</v>
      </c>
      <c r="D1725" s="2" t="str">
        <f t="shared" si="199"/>
        <v>4</v>
      </c>
      <c r="E1725" s="2" t="str">
        <f t="shared" si="200"/>
        <v>48</v>
      </c>
      <c r="F1725" s="2" t="str">
        <f t="shared" si="201"/>
        <v>481</v>
      </c>
      <c r="G1725" s="1" t="s">
        <v>701</v>
      </c>
      <c r="H1725" s="7">
        <v>0</v>
      </c>
      <c r="I1725" s="7"/>
      <c r="J1725" s="7">
        <v>0</v>
      </c>
      <c r="K1725" s="7">
        <v>0</v>
      </c>
      <c r="L1725" s="7">
        <v>0</v>
      </c>
      <c r="M1725" s="7"/>
      <c r="N1725" s="7">
        <v>0</v>
      </c>
      <c r="O1725" s="7">
        <v>0</v>
      </c>
      <c r="P1725" s="7">
        <v>0</v>
      </c>
      <c r="Q1725" s="7"/>
      <c r="R1725" s="7">
        <v>0</v>
      </c>
      <c r="S1725" s="7">
        <v>0</v>
      </c>
      <c r="T1725" s="7">
        <v>0</v>
      </c>
      <c r="U1725" s="7"/>
      <c r="V1725" s="7">
        <v>0</v>
      </c>
      <c r="W1725" s="7">
        <v>0</v>
      </c>
      <c r="X1725" s="7">
        <v>0</v>
      </c>
      <c r="Y1725" s="7"/>
      <c r="Z1725" s="7">
        <v>0</v>
      </c>
      <c r="AA1725" s="7">
        <v>0</v>
      </c>
      <c r="AB1725" s="7">
        <v>0</v>
      </c>
      <c r="AC1725" s="7"/>
      <c r="AD1725" s="7">
        <v>0</v>
      </c>
      <c r="AE1725" s="7">
        <v>0</v>
      </c>
      <c r="AF1725" s="7">
        <v>0</v>
      </c>
      <c r="AG1725" s="29">
        <v>0</v>
      </c>
      <c r="AH1725" s="7">
        <v>0</v>
      </c>
      <c r="AI1725" s="7">
        <v>0</v>
      </c>
      <c r="AJ1725" s="7">
        <v>0</v>
      </c>
      <c r="AK1725" s="29">
        <v>0</v>
      </c>
      <c r="AL1725" s="7">
        <v>0</v>
      </c>
      <c r="AM1725" s="105">
        <v>0</v>
      </c>
      <c r="AN1725" s="7">
        <v>0</v>
      </c>
      <c r="AO1725" s="11">
        <v>0</v>
      </c>
      <c r="AP1725" s="105">
        <v>0</v>
      </c>
      <c r="AQ1725" s="11">
        <v>0</v>
      </c>
      <c r="AR1725" s="11">
        <v>0</v>
      </c>
      <c r="AS1725" s="11">
        <v>0</v>
      </c>
      <c r="AT1725" s="11">
        <v>0</v>
      </c>
      <c r="AU1725" s="11">
        <v>0</v>
      </c>
      <c r="AV1725" s="11">
        <v>0</v>
      </c>
      <c r="AW1725" s="11">
        <v>0</v>
      </c>
      <c r="AX1725" s="11">
        <v>0</v>
      </c>
      <c r="AZ1725" s="11">
        <v>0</v>
      </c>
      <c r="BA1725" s="11">
        <v>0</v>
      </c>
    </row>
    <row r="1726" spans="1:53" hidden="1" x14ac:dyDescent="0.25">
      <c r="A1726">
        <v>11</v>
      </c>
      <c r="B1726" t="str">
        <f t="shared" si="195"/>
        <v>FlCC-4812</v>
      </c>
      <c r="C1726" s="2" t="s">
        <v>321</v>
      </c>
      <c r="D1726" s="2" t="str">
        <f t="shared" si="199"/>
        <v>4</v>
      </c>
      <c r="E1726" s="2" t="str">
        <f t="shared" si="200"/>
        <v>48</v>
      </c>
      <c r="F1726" s="2" t="str">
        <f t="shared" si="201"/>
        <v>481</v>
      </c>
      <c r="G1726" s="1" t="s">
        <v>702</v>
      </c>
      <c r="H1726" s="7">
        <v>0</v>
      </c>
      <c r="I1726" s="7"/>
      <c r="J1726" s="7">
        <v>0</v>
      </c>
      <c r="K1726" s="7">
        <v>0</v>
      </c>
      <c r="L1726" s="7">
        <v>0</v>
      </c>
      <c r="M1726" s="7"/>
      <c r="N1726" s="7">
        <v>0</v>
      </c>
      <c r="O1726" s="7">
        <v>0</v>
      </c>
      <c r="P1726" s="7">
        <v>0</v>
      </c>
      <c r="Q1726" s="7"/>
      <c r="R1726" s="7">
        <v>0</v>
      </c>
      <c r="S1726" s="7">
        <v>0</v>
      </c>
      <c r="T1726" s="7">
        <v>0</v>
      </c>
      <c r="U1726" s="7"/>
      <c r="V1726" s="7">
        <v>0</v>
      </c>
      <c r="W1726" s="7">
        <v>0</v>
      </c>
      <c r="X1726" s="7">
        <v>0</v>
      </c>
      <c r="Y1726" s="7"/>
      <c r="Z1726" s="7">
        <v>0</v>
      </c>
      <c r="AA1726" s="7">
        <v>0</v>
      </c>
      <c r="AB1726" s="7">
        <v>0</v>
      </c>
      <c r="AC1726" s="7"/>
      <c r="AD1726" s="7">
        <v>0</v>
      </c>
      <c r="AE1726" s="7">
        <v>0</v>
      </c>
      <c r="AF1726" s="7">
        <v>0</v>
      </c>
      <c r="AG1726" s="29">
        <v>0</v>
      </c>
      <c r="AH1726" s="7">
        <v>0</v>
      </c>
      <c r="AI1726" s="7">
        <v>0</v>
      </c>
      <c r="AJ1726" s="7">
        <v>0</v>
      </c>
      <c r="AK1726" s="29">
        <v>0</v>
      </c>
      <c r="AL1726" s="7">
        <v>0</v>
      </c>
      <c r="AM1726" s="105">
        <v>0</v>
      </c>
      <c r="AN1726" s="7">
        <v>0</v>
      </c>
      <c r="AO1726" s="11">
        <v>0</v>
      </c>
      <c r="AP1726" s="105">
        <v>0</v>
      </c>
      <c r="AQ1726" s="11">
        <v>0</v>
      </c>
      <c r="AR1726" s="11">
        <v>0</v>
      </c>
      <c r="AS1726" s="11">
        <v>0</v>
      </c>
      <c r="AT1726" s="11">
        <v>0</v>
      </c>
      <c r="AU1726" s="11">
        <v>0</v>
      </c>
      <c r="AV1726" s="11">
        <v>0</v>
      </c>
      <c r="AW1726" s="11">
        <v>0</v>
      </c>
      <c r="AX1726" s="11">
        <v>0</v>
      </c>
      <c r="AZ1726" s="11">
        <v>0</v>
      </c>
      <c r="BA1726" s="11">
        <v>0</v>
      </c>
    </row>
    <row r="1727" spans="1:53" hidden="1" x14ac:dyDescent="0.25">
      <c r="A1727">
        <v>11</v>
      </c>
      <c r="B1727" t="str">
        <f t="shared" si="195"/>
        <v>FlCC-4821</v>
      </c>
      <c r="C1727" s="2" t="s">
        <v>321</v>
      </c>
      <c r="D1727" s="2" t="str">
        <f t="shared" si="199"/>
        <v>4</v>
      </c>
      <c r="E1727" s="2" t="str">
        <f t="shared" si="200"/>
        <v>48</v>
      </c>
      <c r="F1727" s="2" t="str">
        <f t="shared" si="201"/>
        <v>482</v>
      </c>
      <c r="G1727" s="1" t="s">
        <v>703</v>
      </c>
      <c r="H1727" s="7">
        <v>0</v>
      </c>
      <c r="I1727" s="7"/>
      <c r="J1727" s="7">
        <v>0</v>
      </c>
      <c r="K1727" s="7">
        <v>0</v>
      </c>
      <c r="L1727" s="7">
        <v>0</v>
      </c>
      <c r="M1727" s="7"/>
      <c r="N1727" s="7">
        <v>0</v>
      </c>
      <c r="O1727" s="7">
        <v>0</v>
      </c>
      <c r="P1727" s="7">
        <v>0</v>
      </c>
      <c r="Q1727" s="7"/>
      <c r="R1727" s="7">
        <v>0</v>
      </c>
      <c r="S1727" s="7">
        <v>0</v>
      </c>
      <c r="T1727" s="7">
        <v>0</v>
      </c>
      <c r="U1727" s="7"/>
      <c r="V1727" s="7">
        <v>0</v>
      </c>
      <c r="W1727" s="7">
        <v>0</v>
      </c>
      <c r="X1727" s="7">
        <v>0</v>
      </c>
      <c r="Y1727" s="7"/>
      <c r="Z1727" s="7">
        <v>0</v>
      </c>
      <c r="AA1727" s="7">
        <v>0</v>
      </c>
      <c r="AB1727" s="7">
        <v>0</v>
      </c>
      <c r="AC1727" s="7"/>
      <c r="AD1727" s="7">
        <v>0</v>
      </c>
      <c r="AE1727" s="7">
        <v>0</v>
      </c>
      <c r="AF1727" s="7">
        <v>0</v>
      </c>
      <c r="AG1727" s="29">
        <v>0</v>
      </c>
      <c r="AH1727" s="7">
        <v>0</v>
      </c>
      <c r="AI1727" s="7">
        <v>0</v>
      </c>
      <c r="AJ1727" s="7">
        <v>0</v>
      </c>
      <c r="AK1727" s="29">
        <v>0</v>
      </c>
      <c r="AL1727" s="7">
        <v>0</v>
      </c>
      <c r="AM1727" s="105">
        <v>0</v>
      </c>
      <c r="AN1727" s="7">
        <v>0</v>
      </c>
      <c r="AO1727" s="11">
        <v>0</v>
      </c>
      <c r="AP1727" s="105">
        <v>0</v>
      </c>
      <c r="AQ1727" s="11">
        <v>0</v>
      </c>
      <c r="AR1727" s="11">
        <v>0</v>
      </c>
      <c r="AS1727" s="11">
        <v>0</v>
      </c>
      <c r="AT1727" s="11">
        <v>0</v>
      </c>
      <c r="AU1727" s="11">
        <v>0</v>
      </c>
      <c r="AV1727" s="11">
        <v>0</v>
      </c>
      <c r="AW1727" s="11">
        <v>0</v>
      </c>
      <c r="AX1727" s="11">
        <v>0</v>
      </c>
      <c r="AZ1727" s="11">
        <v>0</v>
      </c>
      <c r="BA1727" s="11">
        <v>0</v>
      </c>
    </row>
    <row r="1728" spans="1:53" hidden="1" x14ac:dyDescent="0.25">
      <c r="A1728">
        <v>11</v>
      </c>
      <c r="B1728" t="str">
        <f t="shared" si="195"/>
        <v>FlCC-4822</v>
      </c>
      <c r="C1728" s="2" t="s">
        <v>321</v>
      </c>
      <c r="D1728" s="2" t="str">
        <f t="shared" si="199"/>
        <v>4</v>
      </c>
      <c r="E1728" s="2" t="str">
        <f t="shared" si="200"/>
        <v>48</v>
      </c>
      <c r="F1728" s="2" t="str">
        <f t="shared" si="201"/>
        <v>482</v>
      </c>
      <c r="G1728" s="1" t="s">
        <v>704</v>
      </c>
      <c r="H1728" s="7">
        <v>0</v>
      </c>
      <c r="I1728" s="7"/>
      <c r="J1728" s="7">
        <v>0</v>
      </c>
      <c r="K1728" s="7">
        <v>0</v>
      </c>
      <c r="L1728" s="7">
        <v>0</v>
      </c>
      <c r="M1728" s="7"/>
      <c r="N1728" s="7">
        <v>0</v>
      </c>
      <c r="O1728" s="7">
        <v>0</v>
      </c>
      <c r="P1728" s="7">
        <v>0</v>
      </c>
      <c r="Q1728" s="7"/>
      <c r="R1728" s="7">
        <v>0</v>
      </c>
      <c r="S1728" s="7">
        <v>0</v>
      </c>
      <c r="T1728" s="7">
        <v>0</v>
      </c>
      <c r="U1728" s="7"/>
      <c r="V1728" s="7">
        <v>0</v>
      </c>
      <c r="W1728" s="7">
        <v>0</v>
      </c>
      <c r="X1728" s="7">
        <v>0</v>
      </c>
      <c r="Y1728" s="7"/>
      <c r="Z1728" s="7">
        <v>0</v>
      </c>
      <c r="AA1728" s="7">
        <v>0</v>
      </c>
      <c r="AB1728" s="7">
        <v>0</v>
      </c>
      <c r="AC1728" s="7"/>
      <c r="AD1728" s="7">
        <v>0</v>
      </c>
      <c r="AE1728" s="7">
        <v>0</v>
      </c>
      <c r="AF1728" s="7">
        <v>0</v>
      </c>
      <c r="AG1728" s="29">
        <v>0</v>
      </c>
      <c r="AH1728" s="7">
        <v>0</v>
      </c>
      <c r="AI1728" s="7">
        <v>0</v>
      </c>
      <c r="AJ1728" s="7">
        <v>0</v>
      </c>
      <c r="AK1728" s="29">
        <v>0</v>
      </c>
      <c r="AL1728" s="7">
        <v>0</v>
      </c>
      <c r="AM1728" s="105">
        <v>0</v>
      </c>
      <c r="AN1728" s="7">
        <v>0</v>
      </c>
      <c r="AO1728" s="11">
        <v>0</v>
      </c>
      <c r="AP1728" s="105">
        <v>0</v>
      </c>
      <c r="AQ1728" s="11">
        <v>0</v>
      </c>
      <c r="AR1728" s="11">
        <v>0</v>
      </c>
      <c r="AS1728" s="11">
        <v>0</v>
      </c>
      <c r="AT1728" s="11">
        <v>0</v>
      </c>
      <c r="AU1728" s="11">
        <v>0</v>
      </c>
      <c r="AV1728" s="11">
        <v>0</v>
      </c>
      <c r="AW1728" s="11">
        <v>0</v>
      </c>
      <c r="AX1728" s="11">
        <v>0</v>
      </c>
      <c r="AZ1728" s="11">
        <v>0</v>
      </c>
      <c r="BA1728" s="11">
        <v>0</v>
      </c>
    </row>
    <row r="1729" spans="1:53" hidden="1" x14ac:dyDescent="0.25">
      <c r="A1729">
        <v>11</v>
      </c>
      <c r="B1729" t="str">
        <f t="shared" si="195"/>
        <v>FlCC-4830</v>
      </c>
      <c r="C1729" s="2" t="s">
        <v>321</v>
      </c>
      <c r="D1729" s="2" t="str">
        <f t="shared" si="199"/>
        <v>4</v>
      </c>
      <c r="E1729" s="2" t="str">
        <f t="shared" si="200"/>
        <v>48</v>
      </c>
      <c r="F1729" s="2" t="str">
        <f t="shared" si="201"/>
        <v>483</v>
      </c>
      <c r="G1729" s="1" t="s">
        <v>970</v>
      </c>
      <c r="H1729" s="7">
        <v>0</v>
      </c>
      <c r="I1729" s="7"/>
      <c r="J1729" s="7">
        <v>0</v>
      </c>
      <c r="K1729" s="7">
        <v>0</v>
      </c>
      <c r="L1729" s="7">
        <v>0</v>
      </c>
      <c r="M1729" s="7"/>
      <c r="N1729" s="7">
        <v>0</v>
      </c>
      <c r="O1729" s="7">
        <v>0</v>
      </c>
      <c r="P1729" s="7">
        <v>0</v>
      </c>
      <c r="Q1729" s="7"/>
      <c r="R1729" s="7">
        <v>0</v>
      </c>
      <c r="S1729" s="7">
        <v>0</v>
      </c>
      <c r="T1729" s="7">
        <v>0</v>
      </c>
      <c r="U1729" s="7"/>
      <c r="V1729" s="7">
        <v>0</v>
      </c>
      <c r="W1729" s="7">
        <v>0</v>
      </c>
      <c r="X1729" s="7">
        <v>0</v>
      </c>
      <c r="Y1729" s="7"/>
      <c r="Z1729" s="7">
        <v>0</v>
      </c>
      <c r="AA1729" s="7">
        <v>0</v>
      </c>
      <c r="AB1729" s="7">
        <v>0</v>
      </c>
      <c r="AC1729" s="7"/>
      <c r="AD1729" s="7">
        <v>0</v>
      </c>
      <c r="AE1729" s="7">
        <v>0</v>
      </c>
      <c r="AF1729" s="7">
        <v>0</v>
      </c>
      <c r="AG1729" s="29">
        <v>0</v>
      </c>
      <c r="AH1729" s="7">
        <v>0</v>
      </c>
      <c r="AI1729" s="7">
        <v>0</v>
      </c>
      <c r="AJ1729" s="7">
        <v>0</v>
      </c>
      <c r="AK1729" s="29">
        <v>0</v>
      </c>
      <c r="AL1729" s="7">
        <v>0</v>
      </c>
      <c r="AM1729" s="105">
        <v>0</v>
      </c>
      <c r="AN1729" s="7">
        <v>0</v>
      </c>
      <c r="AO1729" s="11">
        <v>0</v>
      </c>
      <c r="AP1729" s="105">
        <v>0</v>
      </c>
      <c r="AQ1729" s="11">
        <v>0</v>
      </c>
      <c r="AR1729" s="11">
        <v>0</v>
      </c>
      <c r="AS1729" s="11">
        <v>0</v>
      </c>
      <c r="AT1729" s="11">
        <v>0</v>
      </c>
      <c r="AU1729" s="11"/>
      <c r="AV1729" s="11">
        <v>0</v>
      </c>
      <c r="AW1729" s="11">
        <v>0</v>
      </c>
      <c r="AX1729" s="11"/>
      <c r="AZ1729" s="11"/>
      <c r="BA1729" s="11"/>
    </row>
    <row r="1730" spans="1:53" hidden="1" x14ac:dyDescent="0.25">
      <c r="A1730">
        <v>11</v>
      </c>
      <c r="B1730" t="str">
        <f t="shared" si="195"/>
        <v>FlCC-4840</v>
      </c>
      <c r="C1730" s="2" t="s">
        <v>321</v>
      </c>
      <c r="D1730" s="2" t="str">
        <f t="shared" si="199"/>
        <v>4</v>
      </c>
      <c r="E1730" s="2" t="str">
        <f t="shared" si="200"/>
        <v>48</v>
      </c>
      <c r="F1730" s="2" t="str">
        <f t="shared" si="201"/>
        <v>484</v>
      </c>
      <c r="G1730" s="1" t="s">
        <v>705</v>
      </c>
      <c r="H1730" s="7">
        <v>0</v>
      </c>
      <c r="I1730" s="7"/>
      <c r="J1730" s="7">
        <v>0</v>
      </c>
      <c r="K1730" s="7">
        <v>0</v>
      </c>
      <c r="L1730" s="7">
        <v>0</v>
      </c>
      <c r="M1730" s="7"/>
      <c r="N1730" s="7">
        <v>0</v>
      </c>
      <c r="O1730" s="7">
        <v>0</v>
      </c>
      <c r="P1730" s="7">
        <v>0</v>
      </c>
      <c r="Q1730" s="7"/>
      <c r="R1730" s="7">
        <v>0</v>
      </c>
      <c r="S1730" s="7">
        <v>0</v>
      </c>
      <c r="T1730" s="7">
        <v>0</v>
      </c>
      <c r="U1730" s="7"/>
      <c r="V1730" s="7">
        <v>0</v>
      </c>
      <c r="W1730" s="7">
        <v>0</v>
      </c>
      <c r="X1730" s="7">
        <v>0</v>
      </c>
      <c r="Y1730" s="7"/>
      <c r="Z1730" s="7">
        <v>0</v>
      </c>
      <c r="AA1730" s="7">
        <v>0</v>
      </c>
      <c r="AB1730" s="7">
        <v>0</v>
      </c>
      <c r="AC1730" s="7"/>
      <c r="AD1730" s="7">
        <v>0</v>
      </c>
      <c r="AE1730" s="7">
        <v>0</v>
      </c>
      <c r="AF1730" s="7">
        <v>0</v>
      </c>
      <c r="AG1730" s="29">
        <v>0</v>
      </c>
      <c r="AH1730" s="7">
        <v>0</v>
      </c>
      <c r="AI1730" s="7">
        <v>0</v>
      </c>
      <c r="AJ1730" s="7">
        <v>0</v>
      </c>
      <c r="AK1730" s="29">
        <v>0</v>
      </c>
      <c r="AL1730" s="7">
        <v>0</v>
      </c>
      <c r="AM1730" s="105">
        <v>0</v>
      </c>
      <c r="AN1730" s="7">
        <v>0</v>
      </c>
      <c r="AO1730" s="11">
        <v>0</v>
      </c>
      <c r="AP1730" s="105">
        <v>0</v>
      </c>
      <c r="AQ1730" s="11">
        <v>0</v>
      </c>
      <c r="AR1730" s="11">
        <v>0</v>
      </c>
      <c r="AS1730" s="11">
        <v>0</v>
      </c>
      <c r="AT1730" s="11">
        <v>0</v>
      </c>
      <c r="AU1730" s="11">
        <v>0</v>
      </c>
      <c r="AV1730" s="11">
        <v>0</v>
      </c>
      <c r="AW1730" s="11">
        <v>0</v>
      </c>
      <c r="AX1730" s="11">
        <v>0</v>
      </c>
      <c r="AZ1730" s="11">
        <v>0</v>
      </c>
      <c r="BA1730" s="11">
        <v>0</v>
      </c>
    </row>
    <row r="1731" spans="1:53" hidden="1" x14ac:dyDescent="0.25">
      <c r="A1731">
        <v>11</v>
      </c>
      <c r="B1731" t="str">
        <f t="shared" ref="B1731:B1794" si="202">C1731&amp;"-"&amp;G1731</f>
        <v>FlCC-4851</v>
      </c>
      <c r="C1731" s="2" t="s">
        <v>321</v>
      </c>
      <c r="D1731" s="2" t="s">
        <v>2156</v>
      </c>
      <c r="E1731" s="2" t="s">
        <v>3416</v>
      </c>
      <c r="F1731" s="2" t="s">
        <v>3443</v>
      </c>
      <c r="G1731" s="3" t="s">
        <v>706</v>
      </c>
      <c r="H1731" s="7">
        <v>0</v>
      </c>
      <c r="I1731" s="7"/>
      <c r="J1731" s="7">
        <v>0</v>
      </c>
      <c r="K1731" s="7">
        <v>0</v>
      </c>
      <c r="L1731" s="7">
        <v>0</v>
      </c>
      <c r="M1731" s="7"/>
      <c r="N1731" s="7">
        <v>0</v>
      </c>
      <c r="O1731" s="7">
        <v>0</v>
      </c>
      <c r="P1731" s="7">
        <v>0</v>
      </c>
      <c r="Q1731" s="7"/>
      <c r="R1731" s="7">
        <v>0</v>
      </c>
      <c r="S1731" s="7">
        <v>0</v>
      </c>
      <c r="T1731" s="7">
        <v>0</v>
      </c>
      <c r="U1731" s="7"/>
      <c r="V1731" s="7">
        <v>0</v>
      </c>
      <c r="W1731" s="7">
        <v>0</v>
      </c>
      <c r="X1731" s="7">
        <v>0</v>
      </c>
      <c r="Y1731" s="7"/>
      <c r="Z1731" s="7">
        <v>0</v>
      </c>
      <c r="AA1731" s="7">
        <v>0</v>
      </c>
      <c r="AB1731" s="7">
        <v>0</v>
      </c>
      <c r="AC1731" s="7"/>
      <c r="AD1731" s="7">
        <v>0</v>
      </c>
      <c r="AE1731" s="7">
        <v>0</v>
      </c>
      <c r="AF1731" s="7">
        <v>0</v>
      </c>
      <c r="AG1731" s="29">
        <v>0</v>
      </c>
      <c r="AH1731" s="7">
        <v>0</v>
      </c>
      <c r="AI1731" s="7">
        <v>0</v>
      </c>
      <c r="AJ1731" s="7">
        <v>0</v>
      </c>
      <c r="AK1731" s="29">
        <v>0</v>
      </c>
      <c r="AL1731" s="7">
        <v>0</v>
      </c>
      <c r="AM1731" s="105">
        <v>0</v>
      </c>
      <c r="AN1731" s="7">
        <v>0</v>
      </c>
      <c r="AO1731" s="11">
        <v>0</v>
      </c>
      <c r="AP1731" s="105">
        <v>0</v>
      </c>
      <c r="AQ1731" s="11">
        <v>0</v>
      </c>
      <c r="AR1731" s="11">
        <v>0</v>
      </c>
      <c r="AS1731" s="11">
        <v>0</v>
      </c>
      <c r="AT1731" s="11">
        <v>0</v>
      </c>
      <c r="AU1731" s="11">
        <v>0</v>
      </c>
      <c r="AV1731" s="11">
        <v>0</v>
      </c>
      <c r="AW1731" s="11">
        <v>0</v>
      </c>
      <c r="AX1731" s="11">
        <v>0</v>
      </c>
      <c r="AZ1731" s="11">
        <v>0</v>
      </c>
      <c r="BA1731" s="11">
        <v>0</v>
      </c>
    </row>
    <row r="1732" spans="1:53" hidden="1" x14ac:dyDescent="0.25">
      <c r="A1732">
        <v>11</v>
      </c>
      <c r="B1732" t="str">
        <f t="shared" si="202"/>
        <v>FlCC-4852</v>
      </c>
      <c r="C1732" s="2" t="s">
        <v>321</v>
      </c>
      <c r="D1732" s="2" t="s">
        <v>2156</v>
      </c>
      <c r="E1732" s="2" t="s">
        <v>3416</v>
      </c>
      <c r="F1732" s="2" t="s">
        <v>3443</v>
      </c>
      <c r="G1732" s="3" t="s">
        <v>707</v>
      </c>
      <c r="H1732" s="7">
        <v>0</v>
      </c>
      <c r="I1732" s="7"/>
      <c r="J1732" s="7">
        <v>0</v>
      </c>
      <c r="K1732" s="7">
        <v>0</v>
      </c>
      <c r="L1732" s="7">
        <v>0</v>
      </c>
      <c r="M1732" s="7"/>
      <c r="N1732" s="7">
        <v>0</v>
      </c>
      <c r="O1732" s="7">
        <v>0</v>
      </c>
      <c r="P1732" s="7">
        <v>0</v>
      </c>
      <c r="Q1732" s="7"/>
      <c r="R1732" s="7">
        <v>0</v>
      </c>
      <c r="S1732" s="7">
        <v>0</v>
      </c>
      <c r="T1732" s="7">
        <v>0</v>
      </c>
      <c r="U1732" s="7"/>
      <c r="V1732" s="7">
        <v>0</v>
      </c>
      <c r="W1732" s="7">
        <v>0</v>
      </c>
      <c r="X1732" s="7">
        <v>0</v>
      </c>
      <c r="Y1732" s="7"/>
      <c r="Z1732" s="7">
        <v>0</v>
      </c>
      <c r="AA1732" s="7">
        <v>0</v>
      </c>
      <c r="AB1732" s="7">
        <v>0</v>
      </c>
      <c r="AC1732" s="7"/>
      <c r="AD1732" s="7">
        <v>0</v>
      </c>
      <c r="AE1732" s="7">
        <v>0</v>
      </c>
      <c r="AF1732" s="7">
        <v>0</v>
      </c>
      <c r="AG1732" s="29">
        <v>0</v>
      </c>
      <c r="AH1732" s="7">
        <v>0</v>
      </c>
      <c r="AI1732" s="7">
        <v>0</v>
      </c>
      <c r="AJ1732" s="7">
        <v>0</v>
      </c>
      <c r="AK1732" s="29">
        <v>0</v>
      </c>
      <c r="AL1732" s="7">
        <v>0</v>
      </c>
      <c r="AM1732" s="105">
        <v>0</v>
      </c>
      <c r="AN1732" s="7">
        <v>0</v>
      </c>
      <c r="AO1732" s="11">
        <v>0</v>
      </c>
      <c r="AP1732" s="105">
        <v>0</v>
      </c>
      <c r="AQ1732" s="11">
        <v>0</v>
      </c>
      <c r="AR1732" s="11">
        <v>0</v>
      </c>
      <c r="AS1732" s="11">
        <v>0</v>
      </c>
      <c r="AT1732" s="11">
        <v>0</v>
      </c>
      <c r="AU1732" s="11">
        <v>0</v>
      </c>
      <c r="AV1732" s="11">
        <v>0</v>
      </c>
      <c r="AW1732" s="11">
        <v>0</v>
      </c>
      <c r="AX1732" s="11">
        <v>0</v>
      </c>
      <c r="AZ1732" s="11">
        <v>0</v>
      </c>
      <c r="BA1732" s="11">
        <v>0</v>
      </c>
    </row>
    <row r="1733" spans="1:53" hidden="1" x14ac:dyDescent="0.25">
      <c r="A1733">
        <v>11</v>
      </c>
      <c r="B1733" t="str">
        <f t="shared" si="202"/>
        <v>FlCC-4853</v>
      </c>
      <c r="C1733" s="2" t="s">
        <v>321</v>
      </c>
      <c r="D1733" s="2" t="str">
        <f t="shared" ref="D1733:D1764" si="203">LEFT($G1733,1)</f>
        <v>4</v>
      </c>
      <c r="E1733" s="2" t="str">
        <f t="shared" ref="E1733:E1764" si="204">LEFT($G1733,2)</f>
        <v>48</v>
      </c>
      <c r="F1733" s="2" t="str">
        <f t="shared" ref="F1733:F1764" si="205">LEFT($G1733,3)</f>
        <v>485</v>
      </c>
      <c r="G1733" s="1" t="s">
        <v>708</v>
      </c>
      <c r="H1733" s="7">
        <v>0</v>
      </c>
      <c r="I1733" s="7"/>
      <c r="J1733" s="7">
        <v>0</v>
      </c>
      <c r="K1733" s="7">
        <v>0</v>
      </c>
      <c r="L1733" s="7">
        <v>0</v>
      </c>
      <c r="M1733" s="7"/>
      <c r="N1733" s="7">
        <v>0</v>
      </c>
      <c r="O1733" s="7">
        <v>0</v>
      </c>
      <c r="P1733" s="7">
        <v>0</v>
      </c>
      <c r="Q1733" s="7"/>
      <c r="R1733" s="7">
        <v>0</v>
      </c>
      <c r="S1733" s="7">
        <v>0</v>
      </c>
      <c r="T1733" s="7">
        <v>0</v>
      </c>
      <c r="U1733" s="7"/>
      <c r="V1733" s="7">
        <v>0</v>
      </c>
      <c r="W1733" s="7">
        <v>0</v>
      </c>
      <c r="X1733" s="7">
        <v>0</v>
      </c>
      <c r="Y1733" s="7"/>
      <c r="Z1733" s="7">
        <v>0</v>
      </c>
      <c r="AA1733" s="7">
        <v>0</v>
      </c>
      <c r="AB1733" s="7">
        <v>0</v>
      </c>
      <c r="AC1733" s="7"/>
      <c r="AD1733" s="7">
        <v>0</v>
      </c>
      <c r="AE1733" s="7">
        <v>0</v>
      </c>
      <c r="AF1733" s="7">
        <v>0</v>
      </c>
      <c r="AG1733" s="29">
        <v>0</v>
      </c>
      <c r="AH1733" s="7">
        <v>0</v>
      </c>
      <c r="AI1733" s="7">
        <v>0</v>
      </c>
      <c r="AJ1733" s="7">
        <v>0</v>
      </c>
      <c r="AK1733" s="29">
        <v>0</v>
      </c>
      <c r="AL1733" s="7">
        <v>0</v>
      </c>
      <c r="AM1733" s="105">
        <v>0</v>
      </c>
      <c r="AN1733" s="7">
        <v>0</v>
      </c>
      <c r="AO1733" s="11">
        <v>0</v>
      </c>
      <c r="AP1733" s="105">
        <v>0</v>
      </c>
      <c r="AQ1733" s="11">
        <v>0</v>
      </c>
      <c r="AR1733" s="11">
        <v>0</v>
      </c>
      <c r="AS1733" s="11">
        <v>0</v>
      </c>
      <c r="AT1733" s="11">
        <v>0</v>
      </c>
      <c r="AU1733" s="11">
        <v>0</v>
      </c>
      <c r="AV1733" s="11">
        <v>0</v>
      </c>
      <c r="AW1733" s="11">
        <v>0</v>
      </c>
      <c r="AX1733" s="11">
        <v>0</v>
      </c>
      <c r="AZ1733" s="11">
        <v>0</v>
      </c>
      <c r="BA1733" s="11">
        <v>0</v>
      </c>
    </row>
    <row r="1734" spans="1:53" hidden="1" x14ac:dyDescent="0.25">
      <c r="A1734">
        <v>11</v>
      </c>
      <c r="B1734" t="str">
        <f t="shared" si="202"/>
        <v>FlCC-4854</v>
      </c>
      <c r="C1734" s="2" t="s">
        <v>321</v>
      </c>
      <c r="D1734" s="2" t="str">
        <f t="shared" si="203"/>
        <v>4</v>
      </c>
      <c r="E1734" s="2" t="str">
        <f t="shared" si="204"/>
        <v>48</v>
      </c>
      <c r="F1734" s="2" t="str">
        <f t="shared" si="205"/>
        <v>485</v>
      </c>
      <c r="G1734" s="1" t="s">
        <v>709</v>
      </c>
      <c r="H1734" s="7">
        <v>0</v>
      </c>
      <c r="I1734" s="7"/>
      <c r="J1734" s="7">
        <v>0</v>
      </c>
      <c r="K1734" s="7">
        <v>0</v>
      </c>
      <c r="L1734" s="7">
        <v>0</v>
      </c>
      <c r="M1734" s="7"/>
      <c r="N1734" s="7">
        <v>0</v>
      </c>
      <c r="O1734" s="7">
        <v>0</v>
      </c>
      <c r="P1734" s="7">
        <v>0</v>
      </c>
      <c r="Q1734" s="7"/>
      <c r="R1734" s="7">
        <v>0</v>
      </c>
      <c r="S1734" s="7">
        <v>0</v>
      </c>
      <c r="T1734" s="7">
        <v>0</v>
      </c>
      <c r="U1734" s="7"/>
      <c r="V1734" s="7">
        <v>0</v>
      </c>
      <c r="W1734" s="7">
        <v>0</v>
      </c>
      <c r="X1734" s="7">
        <v>0</v>
      </c>
      <c r="Y1734" s="7"/>
      <c r="Z1734" s="7">
        <v>0</v>
      </c>
      <c r="AA1734" s="7">
        <v>0</v>
      </c>
      <c r="AB1734" s="7">
        <v>0</v>
      </c>
      <c r="AC1734" s="7"/>
      <c r="AD1734" s="7">
        <v>0</v>
      </c>
      <c r="AE1734" s="7">
        <v>0</v>
      </c>
      <c r="AF1734" s="7">
        <v>0</v>
      </c>
      <c r="AG1734" s="29">
        <v>0</v>
      </c>
      <c r="AH1734" s="7">
        <v>0</v>
      </c>
      <c r="AI1734" s="7">
        <v>0</v>
      </c>
      <c r="AJ1734" s="7">
        <v>0</v>
      </c>
      <c r="AK1734" s="29">
        <v>0</v>
      </c>
      <c r="AL1734" s="7">
        <v>0</v>
      </c>
      <c r="AM1734" s="105">
        <v>0</v>
      </c>
      <c r="AN1734" s="7">
        <v>0</v>
      </c>
      <c r="AO1734" s="11">
        <v>0</v>
      </c>
      <c r="AP1734" s="105">
        <v>0</v>
      </c>
      <c r="AQ1734" s="11">
        <v>0</v>
      </c>
      <c r="AR1734" s="11">
        <v>0</v>
      </c>
      <c r="AS1734" s="11">
        <v>0</v>
      </c>
      <c r="AT1734" s="11">
        <v>0</v>
      </c>
      <c r="AU1734" s="11">
        <v>0</v>
      </c>
      <c r="AV1734" s="11">
        <v>0</v>
      </c>
      <c r="AW1734" s="11">
        <v>0</v>
      </c>
      <c r="AX1734" s="11">
        <v>0</v>
      </c>
      <c r="AZ1734" s="11">
        <v>0</v>
      </c>
      <c r="BA1734" s="11">
        <v>0</v>
      </c>
    </row>
    <row r="1735" spans="1:53" hidden="1" x14ac:dyDescent="0.25">
      <c r="A1735">
        <v>11</v>
      </c>
      <c r="B1735" t="str">
        <f t="shared" si="202"/>
        <v>FlCC-4859</v>
      </c>
      <c r="C1735" s="2" t="s">
        <v>321</v>
      </c>
      <c r="D1735" s="2" t="str">
        <f t="shared" si="203"/>
        <v>4</v>
      </c>
      <c r="E1735" s="2" t="str">
        <f t="shared" si="204"/>
        <v>48</v>
      </c>
      <c r="F1735" s="2" t="str">
        <f t="shared" si="205"/>
        <v>485</v>
      </c>
      <c r="G1735" s="1" t="s">
        <v>710</v>
      </c>
      <c r="H1735" s="7">
        <v>0</v>
      </c>
      <c r="I1735" s="7"/>
      <c r="J1735" s="7">
        <v>0</v>
      </c>
      <c r="K1735" s="7">
        <v>0</v>
      </c>
      <c r="L1735" s="7">
        <v>0</v>
      </c>
      <c r="M1735" s="7"/>
      <c r="N1735" s="7">
        <v>0</v>
      </c>
      <c r="O1735" s="7">
        <v>0</v>
      </c>
      <c r="P1735" s="7">
        <v>0</v>
      </c>
      <c r="Q1735" s="7"/>
      <c r="R1735" s="7">
        <v>0</v>
      </c>
      <c r="S1735" s="7">
        <v>0</v>
      </c>
      <c r="T1735" s="7">
        <v>0</v>
      </c>
      <c r="U1735" s="7"/>
      <c r="V1735" s="7">
        <v>0</v>
      </c>
      <c r="W1735" s="7">
        <v>0</v>
      </c>
      <c r="X1735" s="7">
        <v>0</v>
      </c>
      <c r="Y1735" s="7"/>
      <c r="Z1735" s="7">
        <v>0</v>
      </c>
      <c r="AA1735" s="7">
        <v>0</v>
      </c>
      <c r="AB1735" s="7">
        <v>0</v>
      </c>
      <c r="AC1735" s="7"/>
      <c r="AD1735" s="7">
        <v>0</v>
      </c>
      <c r="AE1735" s="7">
        <v>0</v>
      </c>
      <c r="AF1735" s="7">
        <v>0</v>
      </c>
      <c r="AG1735" s="29">
        <v>0</v>
      </c>
      <c r="AH1735" s="7">
        <v>0</v>
      </c>
      <c r="AI1735" s="7">
        <v>0</v>
      </c>
      <c r="AJ1735" s="7">
        <v>0</v>
      </c>
      <c r="AK1735" s="29">
        <v>0</v>
      </c>
      <c r="AL1735" s="7">
        <v>0</v>
      </c>
      <c r="AM1735" s="105">
        <v>0</v>
      </c>
      <c r="AN1735" s="7">
        <v>0</v>
      </c>
      <c r="AO1735" s="11">
        <v>0</v>
      </c>
      <c r="AP1735" s="105">
        <v>0</v>
      </c>
      <c r="AQ1735" s="11">
        <v>0</v>
      </c>
      <c r="AR1735" s="11">
        <v>0</v>
      </c>
      <c r="AS1735" s="11">
        <v>0</v>
      </c>
      <c r="AT1735" s="11">
        <v>0</v>
      </c>
      <c r="AU1735" s="11">
        <v>0</v>
      </c>
      <c r="AV1735" s="11">
        <v>0</v>
      </c>
      <c r="AW1735" s="11">
        <v>0</v>
      </c>
      <c r="AX1735" s="11">
        <v>0</v>
      </c>
      <c r="AZ1735" s="11">
        <v>0</v>
      </c>
      <c r="BA1735" s="11">
        <v>0</v>
      </c>
    </row>
    <row r="1736" spans="1:53" hidden="1" x14ac:dyDescent="0.25">
      <c r="A1736">
        <v>11</v>
      </c>
      <c r="B1736" t="str">
        <f t="shared" si="202"/>
        <v>FlCC-4900</v>
      </c>
      <c r="C1736" s="2" t="s">
        <v>321</v>
      </c>
      <c r="D1736" s="2" t="str">
        <f t="shared" si="203"/>
        <v>4</v>
      </c>
      <c r="E1736" s="2" t="str">
        <f t="shared" si="204"/>
        <v>49</v>
      </c>
      <c r="F1736" s="2" t="str">
        <f t="shared" si="205"/>
        <v>490</v>
      </c>
      <c r="G1736" s="1" t="s">
        <v>932</v>
      </c>
      <c r="H1736" s="7">
        <v>0</v>
      </c>
      <c r="I1736" s="7"/>
      <c r="J1736" s="7">
        <v>0</v>
      </c>
      <c r="K1736" s="7">
        <v>0</v>
      </c>
      <c r="L1736" s="7">
        <v>0</v>
      </c>
      <c r="M1736" s="7"/>
      <c r="N1736" s="7">
        <v>0</v>
      </c>
      <c r="O1736" s="7">
        <v>0</v>
      </c>
      <c r="P1736" s="7">
        <v>0</v>
      </c>
      <c r="Q1736" s="7"/>
      <c r="R1736" s="7">
        <v>0</v>
      </c>
      <c r="S1736" s="7">
        <v>0</v>
      </c>
      <c r="T1736" s="7">
        <v>0</v>
      </c>
      <c r="U1736" s="7"/>
      <c r="V1736" s="7">
        <v>0</v>
      </c>
      <c r="W1736" s="7">
        <v>0</v>
      </c>
      <c r="X1736" s="7">
        <v>0</v>
      </c>
      <c r="Y1736" s="7"/>
      <c r="Z1736" s="7">
        <v>0</v>
      </c>
      <c r="AA1736" s="7">
        <v>0</v>
      </c>
      <c r="AB1736" s="7">
        <v>0</v>
      </c>
      <c r="AC1736" s="7"/>
      <c r="AD1736" s="7">
        <v>0</v>
      </c>
      <c r="AE1736" s="7">
        <v>0</v>
      </c>
      <c r="AF1736" s="7">
        <v>0</v>
      </c>
      <c r="AG1736" s="29">
        <v>0</v>
      </c>
      <c r="AH1736" s="7">
        <v>0</v>
      </c>
      <c r="AI1736" s="7">
        <v>0</v>
      </c>
      <c r="AJ1736" s="7">
        <v>0</v>
      </c>
      <c r="AK1736" s="29">
        <v>0</v>
      </c>
      <c r="AL1736" s="7">
        <v>0</v>
      </c>
      <c r="AM1736" s="105">
        <v>0</v>
      </c>
      <c r="AN1736" s="7">
        <v>0</v>
      </c>
      <c r="AO1736" s="11">
        <v>0</v>
      </c>
      <c r="AP1736" s="105">
        <v>0</v>
      </c>
      <c r="AQ1736" s="11">
        <v>0</v>
      </c>
      <c r="AR1736" s="11">
        <v>0</v>
      </c>
      <c r="AS1736" s="11">
        <v>0</v>
      </c>
      <c r="AT1736" s="11">
        <v>0</v>
      </c>
      <c r="AU1736" s="11"/>
      <c r="AV1736" s="11">
        <v>0</v>
      </c>
      <c r="AW1736" s="11">
        <v>0</v>
      </c>
      <c r="AX1736" s="11"/>
      <c r="AZ1736" s="11"/>
      <c r="BA1736" s="11"/>
    </row>
    <row r="1737" spans="1:53" hidden="1" x14ac:dyDescent="0.25">
      <c r="A1737">
        <v>11</v>
      </c>
      <c r="B1737" t="str">
        <f t="shared" si="202"/>
        <v>FlCC-4910</v>
      </c>
      <c r="C1737" s="2" t="s">
        <v>321</v>
      </c>
      <c r="D1737" s="2" t="str">
        <f t="shared" si="203"/>
        <v>4</v>
      </c>
      <c r="E1737" s="2" t="str">
        <f t="shared" si="204"/>
        <v>49</v>
      </c>
      <c r="F1737" s="2" t="str">
        <f t="shared" si="205"/>
        <v>491</v>
      </c>
      <c r="G1737" s="1" t="s">
        <v>971</v>
      </c>
      <c r="H1737" s="7">
        <v>0</v>
      </c>
      <c r="I1737" s="7"/>
      <c r="J1737" s="7">
        <v>59</v>
      </c>
      <c r="K1737" s="7">
        <v>59</v>
      </c>
      <c r="L1737" s="7">
        <v>0</v>
      </c>
      <c r="M1737" s="7"/>
      <c r="N1737" s="7">
        <v>0</v>
      </c>
      <c r="O1737" s="7">
        <v>0</v>
      </c>
      <c r="P1737" s="7">
        <v>0</v>
      </c>
      <c r="Q1737" s="7"/>
      <c r="R1737" s="7">
        <v>0</v>
      </c>
      <c r="S1737" s="7">
        <v>0</v>
      </c>
      <c r="T1737" s="7">
        <v>0</v>
      </c>
      <c r="U1737" s="7"/>
      <c r="V1737" s="7">
        <v>0</v>
      </c>
      <c r="W1737" s="7">
        <v>0</v>
      </c>
      <c r="X1737" s="7">
        <v>0</v>
      </c>
      <c r="Y1737" s="7"/>
      <c r="Z1737" s="7">
        <v>0</v>
      </c>
      <c r="AA1737" s="7">
        <v>0</v>
      </c>
      <c r="AB1737" s="7">
        <v>0</v>
      </c>
      <c r="AC1737" s="7"/>
      <c r="AD1737" s="7">
        <v>0</v>
      </c>
      <c r="AE1737" s="7">
        <v>0</v>
      </c>
      <c r="AF1737" s="7">
        <v>0</v>
      </c>
      <c r="AG1737" s="29">
        <v>0</v>
      </c>
      <c r="AH1737" s="7">
        <v>0</v>
      </c>
      <c r="AI1737" s="7">
        <v>0</v>
      </c>
      <c r="AJ1737" s="7">
        <v>0</v>
      </c>
      <c r="AK1737" s="29">
        <v>0</v>
      </c>
      <c r="AL1737" s="7">
        <v>0</v>
      </c>
      <c r="AM1737" s="105">
        <v>0</v>
      </c>
      <c r="AN1737" s="7">
        <v>0</v>
      </c>
      <c r="AO1737" s="11">
        <v>0</v>
      </c>
      <c r="AP1737" s="105">
        <v>0</v>
      </c>
      <c r="AQ1737" s="11">
        <v>0</v>
      </c>
      <c r="AR1737" s="11">
        <v>0</v>
      </c>
      <c r="AS1737" s="11">
        <v>0</v>
      </c>
      <c r="AT1737" s="11">
        <v>0</v>
      </c>
      <c r="AU1737" s="11"/>
      <c r="AV1737" s="11">
        <v>0</v>
      </c>
      <c r="AW1737" s="11">
        <v>0</v>
      </c>
      <c r="AX1737" s="11"/>
      <c r="AZ1737" s="11"/>
      <c r="BA1737" s="11"/>
    </row>
    <row r="1738" spans="1:53" hidden="1" x14ac:dyDescent="0.25">
      <c r="A1738">
        <v>11</v>
      </c>
      <c r="B1738" t="str">
        <f t="shared" si="202"/>
        <v>FlCC-4911</v>
      </c>
      <c r="C1738" s="2" t="s">
        <v>321</v>
      </c>
      <c r="D1738" s="2" t="str">
        <f t="shared" si="203"/>
        <v>4</v>
      </c>
      <c r="E1738" s="2" t="str">
        <f t="shared" si="204"/>
        <v>49</v>
      </c>
      <c r="F1738" s="2" t="str">
        <f t="shared" si="205"/>
        <v>491</v>
      </c>
      <c r="G1738" s="1" t="s">
        <v>712</v>
      </c>
      <c r="H1738" s="7">
        <v>0</v>
      </c>
      <c r="I1738" s="7"/>
      <c r="J1738" s="7">
        <v>0</v>
      </c>
      <c r="K1738" s="7">
        <v>0</v>
      </c>
      <c r="L1738" s="7">
        <v>0</v>
      </c>
      <c r="M1738" s="7"/>
      <c r="N1738" s="7">
        <v>0</v>
      </c>
      <c r="O1738" s="7">
        <v>0</v>
      </c>
      <c r="P1738" s="7">
        <v>0</v>
      </c>
      <c r="Q1738" s="7"/>
      <c r="R1738" s="7">
        <v>0</v>
      </c>
      <c r="S1738" s="7">
        <v>0</v>
      </c>
      <c r="T1738" s="7">
        <v>0</v>
      </c>
      <c r="U1738" s="7"/>
      <c r="V1738" s="7">
        <v>0</v>
      </c>
      <c r="W1738" s="7">
        <v>0</v>
      </c>
      <c r="X1738" s="7">
        <v>0</v>
      </c>
      <c r="Y1738" s="7"/>
      <c r="Z1738" s="7">
        <v>0</v>
      </c>
      <c r="AA1738" s="7">
        <v>0</v>
      </c>
      <c r="AB1738" s="7">
        <v>0</v>
      </c>
      <c r="AC1738" s="7"/>
      <c r="AD1738" s="7">
        <v>0</v>
      </c>
      <c r="AE1738" s="7">
        <v>0</v>
      </c>
      <c r="AF1738" s="7">
        <v>0</v>
      </c>
      <c r="AG1738" s="29">
        <v>0</v>
      </c>
      <c r="AH1738" s="7">
        <v>0</v>
      </c>
      <c r="AI1738" s="7">
        <v>0</v>
      </c>
      <c r="AJ1738" s="7">
        <v>0</v>
      </c>
      <c r="AK1738" s="29">
        <v>0</v>
      </c>
      <c r="AL1738" s="7">
        <v>0</v>
      </c>
      <c r="AM1738" s="105">
        <v>0</v>
      </c>
      <c r="AN1738" s="7">
        <v>0</v>
      </c>
      <c r="AO1738" s="11">
        <v>0</v>
      </c>
      <c r="AP1738" s="105">
        <v>0</v>
      </c>
      <c r="AQ1738" s="11">
        <v>0</v>
      </c>
      <c r="AR1738" s="11">
        <v>0</v>
      </c>
      <c r="AS1738" s="11">
        <v>0</v>
      </c>
      <c r="AT1738" s="11">
        <v>0</v>
      </c>
      <c r="AU1738" s="11">
        <v>0</v>
      </c>
      <c r="AV1738" s="11">
        <v>0</v>
      </c>
      <c r="AW1738" s="11">
        <v>0</v>
      </c>
      <c r="AX1738" s="11">
        <v>0</v>
      </c>
      <c r="AZ1738" s="11">
        <v>0</v>
      </c>
      <c r="BA1738" s="11">
        <v>0</v>
      </c>
    </row>
    <row r="1739" spans="1:53" hidden="1" x14ac:dyDescent="0.25">
      <c r="A1739">
        <v>11</v>
      </c>
      <c r="B1739" t="str">
        <f t="shared" si="202"/>
        <v>FlCC-4912</v>
      </c>
      <c r="C1739" s="2" t="s">
        <v>321</v>
      </c>
      <c r="D1739" s="2" t="str">
        <f t="shared" si="203"/>
        <v>4</v>
      </c>
      <c r="E1739" s="2" t="str">
        <f t="shared" si="204"/>
        <v>49</v>
      </c>
      <c r="F1739" s="2" t="str">
        <f t="shared" si="205"/>
        <v>491</v>
      </c>
      <c r="G1739" s="1" t="s">
        <v>713</v>
      </c>
      <c r="H1739" s="7">
        <v>0</v>
      </c>
      <c r="I1739" s="7"/>
      <c r="J1739" s="7">
        <v>0</v>
      </c>
      <c r="K1739" s="7">
        <v>0</v>
      </c>
      <c r="L1739" s="7">
        <v>0</v>
      </c>
      <c r="M1739" s="7"/>
      <c r="N1739" s="7">
        <v>0</v>
      </c>
      <c r="O1739" s="7">
        <v>0</v>
      </c>
      <c r="P1739" s="7">
        <v>0</v>
      </c>
      <c r="Q1739" s="7"/>
      <c r="R1739" s="7">
        <v>0</v>
      </c>
      <c r="S1739" s="7">
        <v>0</v>
      </c>
      <c r="T1739" s="7">
        <v>0</v>
      </c>
      <c r="U1739" s="7"/>
      <c r="V1739" s="7">
        <v>0</v>
      </c>
      <c r="W1739" s="7">
        <v>0</v>
      </c>
      <c r="X1739" s="7">
        <v>0</v>
      </c>
      <c r="Y1739" s="7"/>
      <c r="Z1739" s="7">
        <v>0</v>
      </c>
      <c r="AA1739" s="7">
        <v>0</v>
      </c>
      <c r="AB1739" s="7">
        <v>0</v>
      </c>
      <c r="AC1739" s="7"/>
      <c r="AD1739" s="7">
        <v>0</v>
      </c>
      <c r="AE1739" s="7">
        <v>0</v>
      </c>
      <c r="AF1739" s="7">
        <v>0</v>
      </c>
      <c r="AG1739" s="29">
        <v>0</v>
      </c>
      <c r="AH1739" s="7">
        <v>0</v>
      </c>
      <c r="AI1739" s="7">
        <v>0</v>
      </c>
      <c r="AJ1739" s="7">
        <v>0</v>
      </c>
      <c r="AK1739" s="29">
        <v>0</v>
      </c>
      <c r="AL1739" s="7">
        <v>0</v>
      </c>
      <c r="AM1739" s="105">
        <v>0</v>
      </c>
      <c r="AN1739" s="7">
        <v>0</v>
      </c>
      <c r="AO1739" s="11">
        <v>0</v>
      </c>
      <c r="AP1739" s="105">
        <v>0</v>
      </c>
      <c r="AQ1739" s="11">
        <v>0</v>
      </c>
      <c r="AR1739" s="11">
        <v>0</v>
      </c>
      <c r="AS1739" s="11">
        <v>0</v>
      </c>
      <c r="AT1739" s="11">
        <v>0</v>
      </c>
      <c r="AU1739" s="11">
        <v>0</v>
      </c>
      <c r="AV1739" s="11">
        <v>0</v>
      </c>
      <c r="AW1739" s="11">
        <v>0</v>
      </c>
      <c r="AX1739" s="11">
        <v>0</v>
      </c>
      <c r="AZ1739" s="11">
        <v>0</v>
      </c>
      <c r="BA1739" s="11">
        <v>0</v>
      </c>
    </row>
    <row r="1740" spans="1:53" hidden="1" x14ac:dyDescent="0.25">
      <c r="A1740">
        <v>11</v>
      </c>
      <c r="B1740" t="str">
        <f t="shared" si="202"/>
        <v>FlCC-4913</v>
      </c>
      <c r="C1740" s="2" t="s">
        <v>321</v>
      </c>
      <c r="D1740" s="2" t="str">
        <f t="shared" si="203"/>
        <v>4</v>
      </c>
      <c r="E1740" s="2" t="str">
        <f t="shared" si="204"/>
        <v>49</v>
      </c>
      <c r="F1740" s="2" t="str">
        <f t="shared" si="205"/>
        <v>491</v>
      </c>
      <c r="G1740" s="1" t="s">
        <v>714</v>
      </c>
      <c r="H1740" s="7">
        <v>0</v>
      </c>
      <c r="I1740" s="7"/>
      <c r="J1740" s="7">
        <v>0</v>
      </c>
      <c r="K1740" s="7">
        <v>0</v>
      </c>
      <c r="L1740" s="7">
        <v>0</v>
      </c>
      <c r="M1740" s="7"/>
      <c r="N1740" s="7">
        <v>0</v>
      </c>
      <c r="O1740" s="7">
        <v>0</v>
      </c>
      <c r="P1740" s="7">
        <v>0</v>
      </c>
      <c r="Q1740" s="7"/>
      <c r="R1740" s="7">
        <v>0</v>
      </c>
      <c r="S1740" s="7">
        <v>0</v>
      </c>
      <c r="T1740" s="7">
        <v>0</v>
      </c>
      <c r="U1740" s="7"/>
      <c r="V1740" s="7">
        <v>0</v>
      </c>
      <c r="W1740" s="7">
        <v>0</v>
      </c>
      <c r="X1740" s="7">
        <v>0</v>
      </c>
      <c r="Y1740" s="7"/>
      <c r="Z1740" s="7">
        <v>0</v>
      </c>
      <c r="AA1740" s="7">
        <v>0</v>
      </c>
      <c r="AB1740" s="7">
        <v>0</v>
      </c>
      <c r="AC1740" s="7"/>
      <c r="AD1740" s="7">
        <v>0</v>
      </c>
      <c r="AE1740" s="7">
        <v>0</v>
      </c>
      <c r="AF1740" s="7">
        <v>0</v>
      </c>
      <c r="AG1740" s="29">
        <v>0</v>
      </c>
      <c r="AH1740" s="7">
        <v>0</v>
      </c>
      <c r="AI1740" s="7">
        <v>0</v>
      </c>
      <c r="AJ1740" s="7">
        <v>0</v>
      </c>
      <c r="AK1740" s="29">
        <v>0</v>
      </c>
      <c r="AL1740" s="7">
        <v>0</v>
      </c>
      <c r="AM1740" s="105">
        <v>0</v>
      </c>
      <c r="AN1740" s="7">
        <v>0</v>
      </c>
      <c r="AO1740" s="11">
        <v>0</v>
      </c>
      <c r="AP1740" s="105">
        <v>0</v>
      </c>
      <c r="AQ1740" s="11">
        <v>0</v>
      </c>
      <c r="AR1740" s="11">
        <v>0</v>
      </c>
      <c r="AS1740" s="11">
        <v>0</v>
      </c>
      <c r="AT1740" s="11">
        <v>0</v>
      </c>
      <c r="AU1740" s="11">
        <v>0</v>
      </c>
      <c r="AV1740" s="11">
        <v>0</v>
      </c>
      <c r="AW1740" s="11">
        <v>0</v>
      </c>
      <c r="AX1740" s="11">
        <v>0</v>
      </c>
      <c r="AZ1740" s="11">
        <v>0</v>
      </c>
      <c r="BA1740" s="11">
        <v>0</v>
      </c>
    </row>
    <row r="1741" spans="1:53" hidden="1" x14ac:dyDescent="0.25">
      <c r="A1741">
        <v>11</v>
      </c>
      <c r="B1741" t="str">
        <f t="shared" si="202"/>
        <v>FlCC-4920</v>
      </c>
      <c r="C1741" s="2" t="s">
        <v>321</v>
      </c>
      <c r="D1741" s="2" t="str">
        <f t="shared" si="203"/>
        <v>4</v>
      </c>
      <c r="E1741" s="2" t="str">
        <f t="shared" si="204"/>
        <v>49</v>
      </c>
      <c r="F1741" s="2" t="str">
        <f t="shared" si="205"/>
        <v>492</v>
      </c>
      <c r="G1741" s="1" t="s">
        <v>972</v>
      </c>
      <c r="H1741" s="7">
        <v>58064</v>
      </c>
      <c r="I1741" s="7"/>
      <c r="J1741" s="7">
        <v>57694</v>
      </c>
      <c r="K1741" s="7">
        <v>57694</v>
      </c>
      <c r="L1741" s="7">
        <v>60503</v>
      </c>
      <c r="M1741" s="7"/>
      <c r="N1741" s="7">
        <v>60267</v>
      </c>
      <c r="O1741" s="7">
        <v>60267</v>
      </c>
      <c r="P1741" s="7">
        <v>62607</v>
      </c>
      <c r="Q1741" s="7"/>
      <c r="R1741" s="7">
        <v>63282</v>
      </c>
      <c r="S1741" s="7">
        <v>63282</v>
      </c>
      <c r="T1741" s="7">
        <v>64205</v>
      </c>
      <c r="U1741" s="7"/>
      <c r="V1741" s="7">
        <v>61764.242939999996</v>
      </c>
      <c r="W1741" s="7">
        <v>61764.242939999996</v>
      </c>
      <c r="X1741" s="7">
        <v>59164.800999999999</v>
      </c>
      <c r="Y1741" s="7"/>
      <c r="Z1741" s="7">
        <v>59871.627059999999</v>
      </c>
      <c r="AA1741" s="7">
        <v>59871.627059999999</v>
      </c>
      <c r="AB1741" s="7">
        <v>0</v>
      </c>
      <c r="AC1741" s="7"/>
      <c r="AD1741" s="7">
        <v>0</v>
      </c>
      <c r="AE1741" s="7">
        <v>0</v>
      </c>
      <c r="AF1741" s="7">
        <v>0</v>
      </c>
      <c r="AG1741" s="29">
        <v>0</v>
      </c>
      <c r="AH1741" s="7">
        <v>0</v>
      </c>
      <c r="AI1741" s="7">
        <v>0</v>
      </c>
      <c r="AJ1741" s="7">
        <v>0</v>
      </c>
      <c r="AK1741" s="29">
        <v>0</v>
      </c>
      <c r="AL1741" s="7">
        <v>0</v>
      </c>
      <c r="AM1741" s="105">
        <v>0</v>
      </c>
      <c r="AN1741" s="7">
        <v>0</v>
      </c>
      <c r="AO1741" s="11">
        <v>0</v>
      </c>
      <c r="AP1741" s="105">
        <v>0</v>
      </c>
      <c r="AQ1741" s="11">
        <v>0</v>
      </c>
      <c r="AR1741" s="11">
        <v>0</v>
      </c>
      <c r="AS1741" s="11">
        <v>0</v>
      </c>
      <c r="AT1741" s="11">
        <v>0</v>
      </c>
      <c r="AU1741" s="11"/>
      <c r="AV1741" s="11">
        <v>0</v>
      </c>
      <c r="AW1741" s="11">
        <v>0</v>
      </c>
      <c r="AX1741" s="11"/>
      <c r="AZ1741" s="11"/>
      <c r="BA1741" s="11"/>
    </row>
    <row r="1742" spans="1:53" hidden="1" x14ac:dyDescent="0.25">
      <c r="A1742">
        <v>11</v>
      </c>
      <c r="B1742" t="str">
        <f t="shared" si="202"/>
        <v>FlCC-4924</v>
      </c>
      <c r="C1742" s="2" t="s">
        <v>321</v>
      </c>
      <c r="D1742" s="2" t="str">
        <f t="shared" si="203"/>
        <v>4</v>
      </c>
      <c r="E1742" s="2" t="str">
        <f t="shared" si="204"/>
        <v>49</v>
      </c>
      <c r="F1742" s="2" t="str">
        <f t="shared" si="205"/>
        <v>492</v>
      </c>
      <c r="G1742" s="1" t="s">
        <v>715</v>
      </c>
      <c r="H1742" s="7">
        <v>0</v>
      </c>
      <c r="I1742" s="7"/>
      <c r="J1742" s="7">
        <v>0</v>
      </c>
      <c r="K1742" s="7">
        <v>0</v>
      </c>
      <c r="L1742" s="7">
        <v>0</v>
      </c>
      <c r="M1742" s="7"/>
      <c r="N1742" s="7">
        <v>0</v>
      </c>
      <c r="O1742" s="7">
        <v>0</v>
      </c>
      <c r="P1742" s="7">
        <v>0</v>
      </c>
      <c r="Q1742" s="7"/>
      <c r="R1742" s="7">
        <v>0</v>
      </c>
      <c r="S1742" s="7">
        <v>0</v>
      </c>
      <c r="T1742" s="7">
        <v>0</v>
      </c>
      <c r="U1742" s="7"/>
      <c r="V1742" s="7">
        <v>0</v>
      </c>
      <c r="W1742" s="7">
        <v>0</v>
      </c>
      <c r="X1742" s="7">
        <v>0</v>
      </c>
      <c r="Y1742" s="7"/>
      <c r="Z1742" s="7">
        <v>0</v>
      </c>
      <c r="AA1742" s="7">
        <v>0</v>
      </c>
      <c r="AB1742" s="7">
        <v>0</v>
      </c>
      <c r="AC1742" s="7"/>
      <c r="AD1742" s="7">
        <v>0</v>
      </c>
      <c r="AE1742" s="7">
        <v>0</v>
      </c>
      <c r="AF1742" s="7">
        <v>0</v>
      </c>
      <c r="AG1742" s="29">
        <v>0</v>
      </c>
      <c r="AH1742" s="7">
        <v>0</v>
      </c>
      <c r="AI1742" s="7">
        <v>0</v>
      </c>
      <c r="AJ1742" s="7">
        <v>0</v>
      </c>
      <c r="AK1742" s="29">
        <v>0</v>
      </c>
      <c r="AL1742" s="7">
        <v>0</v>
      </c>
      <c r="AM1742" s="105">
        <v>0</v>
      </c>
      <c r="AN1742" s="7">
        <v>0</v>
      </c>
      <c r="AO1742" s="11">
        <v>0</v>
      </c>
      <c r="AP1742" s="105">
        <v>0</v>
      </c>
      <c r="AQ1742" s="11">
        <v>0</v>
      </c>
      <c r="AR1742" s="11">
        <v>0</v>
      </c>
      <c r="AS1742" s="11">
        <v>0</v>
      </c>
      <c r="AT1742" s="11">
        <v>0</v>
      </c>
      <c r="AU1742" s="11">
        <v>0</v>
      </c>
      <c r="AV1742" s="11">
        <v>0</v>
      </c>
      <c r="AW1742" s="11">
        <v>0</v>
      </c>
      <c r="AX1742" s="11">
        <v>0</v>
      </c>
      <c r="AZ1742" s="11">
        <v>0</v>
      </c>
      <c r="BA1742" s="11">
        <v>0</v>
      </c>
    </row>
    <row r="1743" spans="1:53" hidden="1" x14ac:dyDescent="0.25">
      <c r="A1743">
        <v>11</v>
      </c>
      <c r="B1743" t="str">
        <f t="shared" si="202"/>
        <v>FlCC-4925</v>
      </c>
      <c r="C1743" s="2" t="s">
        <v>321</v>
      </c>
      <c r="D1743" s="2" t="str">
        <f t="shared" si="203"/>
        <v>4</v>
      </c>
      <c r="E1743" s="2" t="str">
        <f t="shared" si="204"/>
        <v>49</v>
      </c>
      <c r="F1743" s="2" t="str">
        <f t="shared" si="205"/>
        <v>492</v>
      </c>
      <c r="G1743" s="1" t="s">
        <v>716</v>
      </c>
      <c r="H1743" s="7">
        <v>0</v>
      </c>
      <c r="I1743" s="7"/>
      <c r="J1743" s="7">
        <v>0</v>
      </c>
      <c r="K1743" s="7">
        <v>0</v>
      </c>
      <c r="L1743" s="7">
        <v>0</v>
      </c>
      <c r="M1743" s="7"/>
      <c r="N1743" s="7">
        <v>0</v>
      </c>
      <c r="O1743" s="7">
        <v>0</v>
      </c>
      <c r="P1743" s="7">
        <v>0</v>
      </c>
      <c r="Q1743" s="7"/>
      <c r="R1743" s="7">
        <v>0</v>
      </c>
      <c r="S1743" s="7">
        <v>0</v>
      </c>
      <c r="T1743" s="7">
        <v>0</v>
      </c>
      <c r="U1743" s="7"/>
      <c r="V1743" s="7">
        <v>0</v>
      </c>
      <c r="W1743" s="7">
        <v>0</v>
      </c>
      <c r="X1743" s="7">
        <v>0</v>
      </c>
      <c r="Y1743" s="7"/>
      <c r="Z1743" s="7">
        <v>0</v>
      </c>
      <c r="AA1743" s="7">
        <v>0</v>
      </c>
      <c r="AB1743" s="7">
        <v>60472.794809999999</v>
      </c>
      <c r="AC1743" s="7"/>
      <c r="AD1743" s="7">
        <v>60783.56927</v>
      </c>
      <c r="AE1743" s="7">
        <v>60783.56927</v>
      </c>
      <c r="AF1743" s="7">
        <v>62111.9</v>
      </c>
      <c r="AG1743" s="29">
        <v>61752.754419999997</v>
      </c>
      <c r="AH1743" s="7">
        <v>61752.754419999997</v>
      </c>
      <c r="AI1743" s="7">
        <v>61752.754419999997</v>
      </c>
      <c r="AJ1743" s="7">
        <v>61320.245999999999</v>
      </c>
      <c r="AK1743" s="29">
        <v>60248.37</v>
      </c>
      <c r="AL1743" s="7">
        <v>60248.37</v>
      </c>
      <c r="AM1743" s="105">
        <v>60248.37</v>
      </c>
      <c r="AN1743" s="7">
        <v>60061.77</v>
      </c>
      <c r="AO1743" s="11">
        <v>60965.682760000003</v>
      </c>
      <c r="AP1743" s="105">
        <v>60965.682760000003</v>
      </c>
      <c r="AQ1743" s="11">
        <v>60965.682760000003</v>
      </c>
      <c r="AR1743" s="11">
        <v>61986.068950000001</v>
      </c>
      <c r="AS1743" s="11">
        <v>62129.123509999998</v>
      </c>
      <c r="AT1743" s="11">
        <v>62129.123509999998</v>
      </c>
      <c r="AU1743" s="11">
        <v>62129.123509999998</v>
      </c>
      <c r="AV1743" s="11">
        <v>62425.13536</v>
      </c>
      <c r="AW1743" s="11">
        <v>70770.558180000007</v>
      </c>
      <c r="AX1743" s="11">
        <v>70770.558180000007</v>
      </c>
      <c r="AZ1743" s="11">
        <v>69538.873999999996</v>
      </c>
      <c r="BA1743" s="11">
        <v>71808.498319999999</v>
      </c>
    </row>
    <row r="1744" spans="1:53" hidden="1" x14ac:dyDescent="0.25">
      <c r="A1744">
        <v>11</v>
      </c>
      <c r="B1744" t="str">
        <f t="shared" si="202"/>
        <v>FlCC-4926</v>
      </c>
      <c r="C1744" s="2" t="s">
        <v>321</v>
      </c>
      <c r="D1744" s="2" t="str">
        <f t="shared" si="203"/>
        <v>4</v>
      </c>
      <c r="E1744" s="2" t="str">
        <f t="shared" si="204"/>
        <v>49</v>
      </c>
      <c r="F1744" s="2" t="str">
        <f t="shared" si="205"/>
        <v>492</v>
      </c>
      <c r="G1744" s="1" t="s">
        <v>717</v>
      </c>
      <c r="H1744" s="7">
        <v>0</v>
      </c>
      <c r="I1744" s="7"/>
      <c r="J1744" s="7">
        <v>0</v>
      </c>
      <c r="K1744" s="7">
        <v>0</v>
      </c>
      <c r="L1744" s="7">
        <v>0</v>
      </c>
      <c r="M1744" s="7"/>
      <c r="N1744" s="7">
        <v>0</v>
      </c>
      <c r="O1744" s="7">
        <v>0</v>
      </c>
      <c r="P1744" s="7">
        <v>0</v>
      </c>
      <c r="Q1744" s="7"/>
      <c r="R1744" s="7">
        <v>0</v>
      </c>
      <c r="S1744" s="7">
        <v>0</v>
      </c>
      <c r="T1744" s="7">
        <v>0</v>
      </c>
      <c r="U1744" s="7"/>
      <c r="V1744" s="7">
        <v>0</v>
      </c>
      <c r="W1744" s="7">
        <v>0</v>
      </c>
      <c r="X1744" s="7">
        <v>0</v>
      </c>
      <c r="Y1744" s="7"/>
      <c r="Z1744" s="7">
        <v>0</v>
      </c>
      <c r="AA1744" s="7">
        <v>0</v>
      </c>
      <c r="AB1744" s="7">
        <v>0</v>
      </c>
      <c r="AC1744" s="7"/>
      <c r="AD1744" s="7">
        <v>0</v>
      </c>
      <c r="AE1744" s="7">
        <v>0</v>
      </c>
      <c r="AF1744" s="7">
        <v>0</v>
      </c>
      <c r="AG1744" s="29">
        <v>0</v>
      </c>
      <c r="AH1744" s="7">
        <v>0</v>
      </c>
      <c r="AI1744" s="7">
        <v>0</v>
      </c>
      <c r="AJ1744" s="7">
        <v>0</v>
      </c>
      <c r="AK1744" s="29">
        <v>0</v>
      </c>
      <c r="AL1744" s="7">
        <v>0</v>
      </c>
      <c r="AM1744" s="105">
        <v>0</v>
      </c>
      <c r="AN1744" s="7">
        <v>0</v>
      </c>
      <c r="AO1744" s="11">
        <v>0</v>
      </c>
      <c r="AP1744" s="105">
        <v>0</v>
      </c>
      <c r="AQ1744" s="11">
        <v>0</v>
      </c>
      <c r="AR1744" s="11">
        <v>0</v>
      </c>
      <c r="AS1744" s="11">
        <v>0</v>
      </c>
      <c r="AT1744" s="11">
        <v>0</v>
      </c>
      <c r="AU1744" s="11">
        <v>0</v>
      </c>
      <c r="AV1744" s="11">
        <v>0</v>
      </c>
      <c r="AW1744" s="11">
        <v>0</v>
      </c>
      <c r="AX1744" s="11">
        <v>0</v>
      </c>
      <c r="AZ1744" s="11">
        <v>0</v>
      </c>
      <c r="BA1744" s="11">
        <v>0</v>
      </c>
    </row>
    <row r="1745" spans="1:53" hidden="1" x14ac:dyDescent="0.25">
      <c r="A1745">
        <v>11</v>
      </c>
      <c r="B1745" t="str">
        <f t="shared" si="202"/>
        <v>FlCC-4930</v>
      </c>
      <c r="C1745" s="2" t="s">
        <v>321</v>
      </c>
      <c r="D1745" s="2" t="str">
        <f t="shared" si="203"/>
        <v>4</v>
      </c>
      <c r="E1745" s="2" t="str">
        <f t="shared" si="204"/>
        <v>49</v>
      </c>
      <c r="F1745" s="2" t="str">
        <f t="shared" si="205"/>
        <v>493</v>
      </c>
      <c r="G1745" s="1" t="s">
        <v>973</v>
      </c>
      <c r="H1745" s="7">
        <v>55196</v>
      </c>
      <c r="I1745" s="7"/>
      <c r="J1745" s="7">
        <v>56758</v>
      </c>
      <c r="K1745" s="7">
        <v>56758</v>
      </c>
      <c r="L1745" s="7">
        <v>56119</v>
      </c>
      <c r="M1745" s="7"/>
      <c r="N1745" s="7">
        <v>58862</v>
      </c>
      <c r="O1745" s="7">
        <v>58862</v>
      </c>
      <c r="P1745" s="7">
        <v>60707</v>
      </c>
      <c r="Q1745" s="7"/>
      <c r="R1745" s="7">
        <v>62780</v>
      </c>
      <c r="S1745" s="7">
        <v>62779</v>
      </c>
      <c r="T1745" s="7">
        <v>64236</v>
      </c>
      <c r="U1745" s="7"/>
      <c r="V1745" s="7">
        <v>65000.645320000003</v>
      </c>
      <c r="W1745" s="7">
        <v>65000.645320000003</v>
      </c>
      <c r="X1745" s="7">
        <v>65013</v>
      </c>
      <c r="Y1745" s="7"/>
      <c r="Z1745" s="7">
        <v>65088.569920000002</v>
      </c>
      <c r="AA1745" s="7">
        <v>65088.569920000002</v>
      </c>
      <c r="AB1745" s="7">
        <v>0</v>
      </c>
      <c r="AC1745" s="7"/>
      <c r="AD1745" s="7">
        <v>0</v>
      </c>
      <c r="AE1745" s="7">
        <v>0</v>
      </c>
      <c r="AF1745" s="7">
        <v>0</v>
      </c>
      <c r="AG1745" s="29">
        <v>0</v>
      </c>
      <c r="AH1745" s="7">
        <v>0</v>
      </c>
      <c r="AI1745" s="7">
        <v>0</v>
      </c>
      <c r="AJ1745" s="7">
        <v>0</v>
      </c>
      <c r="AK1745" s="29">
        <v>0</v>
      </c>
      <c r="AL1745" s="7">
        <v>0</v>
      </c>
      <c r="AM1745" s="105">
        <v>0</v>
      </c>
      <c r="AN1745" s="7">
        <v>0</v>
      </c>
      <c r="AO1745" s="11">
        <v>0</v>
      </c>
      <c r="AP1745" s="105">
        <v>0</v>
      </c>
      <c r="AQ1745" s="11">
        <v>0</v>
      </c>
      <c r="AR1745" s="11">
        <v>0</v>
      </c>
      <c r="AS1745" s="11">
        <v>0</v>
      </c>
      <c r="AT1745" s="11">
        <v>0</v>
      </c>
      <c r="AU1745" s="11"/>
      <c r="AV1745" s="11">
        <v>0</v>
      </c>
      <c r="AW1745" s="11">
        <v>0</v>
      </c>
      <c r="AX1745" s="11"/>
      <c r="AZ1745" s="11"/>
      <c r="BA1745" s="11"/>
    </row>
    <row r="1746" spans="1:53" hidden="1" x14ac:dyDescent="0.25">
      <c r="A1746">
        <v>11</v>
      </c>
      <c r="B1746" t="str">
        <f t="shared" si="202"/>
        <v>FlCC-4934</v>
      </c>
      <c r="C1746" s="2" t="s">
        <v>321</v>
      </c>
      <c r="D1746" s="2" t="str">
        <f t="shared" si="203"/>
        <v>4</v>
      </c>
      <c r="E1746" s="2" t="str">
        <f t="shared" si="204"/>
        <v>49</v>
      </c>
      <c r="F1746" s="2" t="str">
        <f t="shared" si="205"/>
        <v>493</v>
      </c>
      <c r="G1746" s="1" t="s">
        <v>718</v>
      </c>
      <c r="H1746" s="7">
        <v>0</v>
      </c>
      <c r="I1746" s="7"/>
      <c r="J1746" s="7">
        <v>0</v>
      </c>
      <c r="K1746" s="7">
        <v>0</v>
      </c>
      <c r="L1746" s="7">
        <v>0</v>
      </c>
      <c r="M1746" s="7"/>
      <c r="N1746" s="7">
        <v>0</v>
      </c>
      <c r="O1746" s="7">
        <v>0</v>
      </c>
      <c r="P1746" s="7">
        <v>0</v>
      </c>
      <c r="Q1746" s="7"/>
      <c r="R1746" s="7">
        <v>0</v>
      </c>
      <c r="S1746" s="7">
        <v>0</v>
      </c>
      <c r="T1746" s="7">
        <v>0</v>
      </c>
      <c r="U1746" s="7"/>
      <c r="V1746" s="7">
        <v>0</v>
      </c>
      <c r="W1746" s="7">
        <v>0</v>
      </c>
      <c r="X1746" s="7">
        <v>0</v>
      </c>
      <c r="Y1746" s="7"/>
      <c r="Z1746" s="7">
        <v>0</v>
      </c>
      <c r="AA1746" s="7">
        <v>0</v>
      </c>
      <c r="AB1746" s="7">
        <v>0</v>
      </c>
      <c r="AC1746" s="7"/>
      <c r="AD1746" s="7">
        <v>0</v>
      </c>
      <c r="AE1746" s="7">
        <v>0</v>
      </c>
      <c r="AF1746" s="7">
        <v>0</v>
      </c>
      <c r="AG1746" s="29">
        <v>0</v>
      </c>
      <c r="AH1746" s="7">
        <v>0</v>
      </c>
      <c r="AI1746" s="7">
        <v>0</v>
      </c>
      <c r="AJ1746" s="7">
        <v>0</v>
      </c>
      <c r="AK1746" s="29">
        <v>0</v>
      </c>
      <c r="AL1746" s="7">
        <v>0</v>
      </c>
      <c r="AM1746" s="105">
        <v>0</v>
      </c>
      <c r="AN1746" s="7">
        <v>0</v>
      </c>
      <c r="AO1746" s="11">
        <v>0</v>
      </c>
      <c r="AP1746" s="105">
        <v>0</v>
      </c>
      <c r="AQ1746" s="11">
        <v>0</v>
      </c>
      <c r="AR1746" s="11">
        <v>0</v>
      </c>
      <c r="AS1746" s="11">
        <v>0</v>
      </c>
      <c r="AT1746" s="11">
        <v>0</v>
      </c>
      <c r="AU1746" s="11">
        <v>0</v>
      </c>
      <c r="AV1746" s="11">
        <v>0</v>
      </c>
      <c r="AW1746" s="11">
        <v>0</v>
      </c>
      <c r="AX1746" s="11">
        <v>0</v>
      </c>
      <c r="AZ1746" s="11">
        <v>0</v>
      </c>
      <c r="BA1746" s="11">
        <v>0</v>
      </c>
    </row>
    <row r="1747" spans="1:53" hidden="1" x14ac:dyDescent="0.25">
      <c r="A1747">
        <v>11</v>
      </c>
      <c r="B1747" t="str">
        <f t="shared" si="202"/>
        <v>FlCC-4935</v>
      </c>
      <c r="C1747" s="2" t="s">
        <v>321</v>
      </c>
      <c r="D1747" s="2" t="str">
        <f t="shared" si="203"/>
        <v>4</v>
      </c>
      <c r="E1747" s="2" t="str">
        <f t="shared" si="204"/>
        <v>49</v>
      </c>
      <c r="F1747" s="2" t="str">
        <f t="shared" si="205"/>
        <v>493</v>
      </c>
      <c r="G1747" s="1" t="s">
        <v>719</v>
      </c>
      <c r="H1747" s="7">
        <v>0</v>
      </c>
      <c r="I1747" s="7"/>
      <c r="J1747" s="7">
        <v>0</v>
      </c>
      <c r="K1747" s="7">
        <v>0</v>
      </c>
      <c r="L1747" s="7">
        <v>0</v>
      </c>
      <c r="M1747" s="7"/>
      <c r="N1747" s="7">
        <v>0</v>
      </c>
      <c r="O1747" s="7">
        <v>0</v>
      </c>
      <c r="P1747" s="7">
        <v>0</v>
      </c>
      <c r="Q1747" s="7"/>
      <c r="R1747" s="7">
        <v>0</v>
      </c>
      <c r="S1747" s="7">
        <v>0</v>
      </c>
      <c r="T1747" s="7">
        <v>0</v>
      </c>
      <c r="U1747" s="7"/>
      <c r="V1747" s="7">
        <v>0</v>
      </c>
      <c r="W1747" s="7">
        <v>0</v>
      </c>
      <c r="X1747" s="7">
        <v>0</v>
      </c>
      <c r="Y1747" s="7"/>
      <c r="Z1747" s="7">
        <v>0</v>
      </c>
      <c r="AA1747" s="7">
        <v>0</v>
      </c>
      <c r="AB1747" s="7">
        <v>65013</v>
      </c>
      <c r="AC1747" s="7"/>
      <c r="AD1747" s="7">
        <v>64292.53976</v>
      </c>
      <c r="AE1747" s="7">
        <v>64292.53976</v>
      </c>
      <c r="AF1747" s="7">
        <v>66438</v>
      </c>
      <c r="AG1747" s="29">
        <v>66249.418160000001</v>
      </c>
      <c r="AH1747" s="7">
        <v>66249.418160000001</v>
      </c>
      <c r="AI1747" s="7">
        <v>66249.418160000001</v>
      </c>
      <c r="AJ1747" s="7">
        <v>68238</v>
      </c>
      <c r="AK1747" s="29">
        <v>72186.7</v>
      </c>
      <c r="AL1747" s="7">
        <v>72186.7</v>
      </c>
      <c r="AM1747" s="105">
        <v>72186.7</v>
      </c>
      <c r="AN1747" s="7">
        <v>74413</v>
      </c>
      <c r="AO1747" s="11">
        <v>73595.564799999993</v>
      </c>
      <c r="AP1747" s="105">
        <v>73595.564799999993</v>
      </c>
      <c r="AQ1747" s="11">
        <v>73595.564799999993</v>
      </c>
      <c r="AR1747" s="11">
        <v>75636</v>
      </c>
      <c r="AS1747" s="11">
        <v>75492.396330000003</v>
      </c>
      <c r="AT1747" s="11">
        <v>75492.396330000003</v>
      </c>
      <c r="AU1747" s="11">
        <v>75492.396330000003</v>
      </c>
      <c r="AV1747" s="11">
        <v>79116</v>
      </c>
      <c r="AW1747" s="11">
        <v>87410.868140000006</v>
      </c>
      <c r="AX1747" s="11">
        <v>87410.868140000006</v>
      </c>
      <c r="AZ1747" s="11">
        <v>79116</v>
      </c>
      <c r="BA1747" s="11">
        <v>79239.089989999993</v>
      </c>
    </row>
    <row r="1748" spans="1:53" hidden="1" x14ac:dyDescent="0.25">
      <c r="A1748">
        <v>11</v>
      </c>
      <c r="B1748" t="str">
        <f t="shared" si="202"/>
        <v>FlCC-4940</v>
      </c>
      <c r="C1748" s="2" t="s">
        <v>321</v>
      </c>
      <c r="D1748" s="2" t="str">
        <f t="shared" si="203"/>
        <v>4</v>
      </c>
      <c r="E1748" s="2" t="str">
        <f t="shared" si="204"/>
        <v>49</v>
      </c>
      <c r="F1748" s="2" t="str">
        <f t="shared" si="205"/>
        <v>494</v>
      </c>
      <c r="G1748" s="1" t="s">
        <v>720</v>
      </c>
      <c r="H1748" s="7">
        <v>0</v>
      </c>
      <c r="I1748" s="7"/>
      <c r="J1748" s="7">
        <v>0</v>
      </c>
      <c r="K1748" s="7">
        <v>0</v>
      </c>
      <c r="L1748" s="7">
        <v>0</v>
      </c>
      <c r="M1748" s="7"/>
      <c r="N1748" s="7">
        <v>0</v>
      </c>
      <c r="O1748" s="7">
        <v>0</v>
      </c>
      <c r="P1748" s="7">
        <v>0</v>
      </c>
      <c r="Q1748" s="7"/>
      <c r="R1748" s="7">
        <v>0</v>
      </c>
      <c r="S1748" s="7">
        <v>0</v>
      </c>
      <c r="T1748" s="7">
        <v>0</v>
      </c>
      <c r="U1748" s="7"/>
      <c r="V1748" s="7">
        <v>0</v>
      </c>
      <c r="W1748" s="7">
        <v>0</v>
      </c>
      <c r="X1748" s="7">
        <v>0</v>
      </c>
      <c r="Y1748" s="7"/>
      <c r="Z1748" s="7">
        <v>0</v>
      </c>
      <c r="AA1748" s="7">
        <v>0</v>
      </c>
      <c r="AB1748" s="7">
        <v>15577.455</v>
      </c>
      <c r="AC1748" s="7"/>
      <c r="AD1748" s="7">
        <v>15230.981</v>
      </c>
      <c r="AE1748" s="7">
        <v>15230.981</v>
      </c>
      <c r="AF1748" s="7">
        <v>15876.439</v>
      </c>
      <c r="AG1748" s="29">
        <v>16066.403039999999</v>
      </c>
      <c r="AH1748" s="7">
        <v>16066.403039999999</v>
      </c>
      <c r="AI1748" s="7">
        <v>16066.403039999999</v>
      </c>
      <c r="AJ1748" s="7">
        <v>16545.307000000001</v>
      </c>
      <c r="AK1748" s="29">
        <v>16680.439999999999</v>
      </c>
      <c r="AL1748" s="7">
        <v>16680.439999999999</v>
      </c>
      <c r="AM1748" s="105">
        <v>16680.439999999999</v>
      </c>
      <c r="AN1748" s="7">
        <v>17201.310000000001</v>
      </c>
      <c r="AO1748" s="11">
        <v>17278.05</v>
      </c>
      <c r="AP1748" s="105">
        <v>17278.05</v>
      </c>
      <c r="AQ1748" s="11">
        <v>17278.05</v>
      </c>
      <c r="AR1748" s="11">
        <v>17847.307000000001</v>
      </c>
      <c r="AS1748" s="11">
        <v>17820.978360000001</v>
      </c>
      <c r="AT1748" s="11">
        <v>17820.978360000001</v>
      </c>
      <c r="AU1748" s="11">
        <v>17820.978360000001</v>
      </c>
      <c r="AV1748" s="11">
        <v>18055</v>
      </c>
      <c r="AW1748" s="11">
        <v>15899.037</v>
      </c>
      <c r="AX1748" s="11">
        <v>15899.037</v>
      </c>
      <c r="AZ1748" s="11">
        <v>17796</v>
      </c>
      <c r="BA1748" s="11">
        <v>18365.351999999999</v>
      </c>
    </row>
    <row r="1749" spans="1:53" hidden="1" x14ac:dyDescent="0.25">
      <c r="A1749">
        <v>11</v>
      </c>
      <c r="B1749" t="str">
        <f t="shared" si="202"/>
        <v>FlCC-4941</v>
      </c>
      <c r="C1749" s="2" t="s">
        <v>321</v>
      </c>
      <c r="D1749" s="2" t="str">
        <f t="shared" si="203"/>
        <v>4</v>
      </c>
      <c r="E1749" s="2" t="str">
        <f t="shared" si="204"/>
        <v>49</v>
      </c>
      <c r="F1749" s="2" t="str">
        <f t="shared" si="205"/>
        <v>494</v>
      </c>
      <c r="G1749" s="1" t="s">
        <v>974</v>
      </c>
      <c r="H1749" s="7">
        <v>5978</v>
      </c>
      <c r="I1749" s="7"/>
      <c r="J1749" s="7">
        <v>6285</v>
      </c>
      <c r="K1749" s="7">
        <v>6285</v>
      </c>
      <c r="L1749" s="7">
        <v>6092</v>
      </c>
      <c r="M1749" s="7"/>
      <c r="N1749" s="7">
        <v>6854</v>
      </c>
      <c r="O1749" s="7">
        <v>6854</v>
      </c>
      <c r="P1749" s="7">
        <v>6062</v>
      </c>
      <c r="Q1749" s="7"/>
      <c r="R1749" s="7">
        <v>9070</v>
      </c>
      <c r="S1749" s="7">
        <v>9069</v>
      </c>
      <c r="T1749" s="7">
        <v>6816</v>
      </c>
      <c r="U1749" s="7"/>
      <c r="V1749" s="7">
        <v>11108.335999999999</v>
      </c>
      <c r="W1749" s="7">
        <v>11108.335999999999</v>
      </c>
      <c r="X1749" s="7">
        <v>13402.4</v>
      </c>
      <c r="Y1749" s="7"/>
      <c r="Z1749" s="7">
        <v>13398</v>
      </c>
      <c r="AA1749" s="7">
        <v>13398</v>
      </c>
      <c r="AB1749" s="7">
        <v>0</v>
      </c>
      <c r="AC1749" s="7"/>
      <c r="AD1749" s="7">
        <v>0</v>
      </c>
      <c r="AE1749" s="7">
        <v>0</v>
      </c>
      <c r="AF1749" s="7">
        <v>0</v>
      </c>
      <c r="AG1749" s="29">
        <v>0</v>
      </c>
      <c r="AH1749" s="7">
        <v>0</v>
      </c>
      <c r="AI1749" s="7">
        <v>0</v>
      </c>
      <c r="AJ1749" s="7">
        <v>0</v>
      </c>
      <c r="AK1749" s="29">
        <v>0</v>
      </c>
      <c r="AL1749" s="7">
        <v>0</v>
      </c>
      <c r="AM1749" s="105">
        <v>0</v>
      </c>
      <c r="AN1749" s="7">
        <v>0</v>
      </c>
      <c r="AO1749" s="11">
        <v>0</v>
      </c>
      <c r="AP1749" s="105">
        <v>0</v>
      </c>
      <c r="AQ1749" s="11">
        <v>0</v>
      </c>
      <c r="AR1749" s="11">
        <v>0</v>
      </c>
      <c r="AS1749" s="11">
        <v>0</v>
      </c>
      <c r="AT1749" s="11">
        <v>0</v>
      </c>
      <c r="AU1749" s="11"/>
      <c r="AV1749" s="11">
        <v>0</v>
      </c>
      <c r="AW1749" s="11">
        <v>0</v>
      </c>
      <c r="AX1749" s="11"/>
      <c r="AZ1749" s="11"/>
      <c r="BA1749" s="11"/>
    </row>
    <row r="1750" spans="1:53" hidden="1" x14ac:dyDescent="0.25">
      <c r="A1750">
        <v>11</v>
      </c>
      <c r="B1750" t="str">
        <f t="shared" si="202"/>
        <v>FlCC-4942</v>
      </c>
      <c r="C1750" s="2" t="s">
        <v>321</v>
      </c>
      <c r="D1750" s="2" t="str">
        <f t="shared" si="203"/>
        <v>4</v>
      </c>
      <c r="E1750" s="2" t="str">
        <f t="shared" si="204"/>
        <v>49</v>
      </c>
      <c r="F1750" s="2" t="str">
        <f t="shared" si="205"/>
        <v>494</v>
      </c>
      <c r="G1750" s="1" t="s">
        <v>975</v>
      </c>
      <c r="H1750" s="7">
        <v>0</v>
      </c>
      <c r="I1750" s="7"/>
      <c r="J1750" s="7">
        <v>0</v>
      </c>
      <c r="K1750" s="7">
        <v>0</v>
      </c>
      <c r="L1750" s="7">
        <v>0</v>
      </c>
      <c r="M1750" s="7"/>
      <c r="N1750" s="7">
        <v>0</v>
      </c>
      <c r="O1750" s="7">
        <v>0</v>
      </c>
      <c r="P1750" s="7">
        <v>0</v>
      </c>
      <c r="Q1750" s="7"/>
      <c r="R1750" s="7">
        <v>0</v>
      </c>
      <c r="S1750" s="7">
        <v>0</v>
      </c>
      <c r="T1750" s="7">
        <v>0</v>
      </c>
      <c r="U1750" s="7"/>
      <c r="V1750" s="7">
        <v>0</v>
      </c>
      <c r="W1750" s="7">
        <v>0</v>
      </c>
      <c r="X1750" s="7">
        <v>0</v>
      </c>
      <c r="Y1750" s="7"/>
      <c r="Z1750" s="7">
        <v>0</v>
      </c>
      <c r="AA1750" s="7">
        <v>0</v>
      </c>
      <c r="AB1750" s="7">
        <v>0</v>
      </c>
      <c r="AC1750" s="7"/>
      <c r="AD1750" s="7">
        <v>0</v>
      </c>
      <c r="AE1750" s="7">
        <v>0</v>
      </c>
      <c r="AF1750" s="7">
        <v>0</v>
      </c>
      <c r="AG1750" s="29">
        <v>0</v>
      </c>
      <c r="AH1750" s="7">
        <v>0</v>
      </c>
      <c r="AI1750" s="7">
        <v>0</v>
      </c>
      <c r="AJ1750" s="7">
        <v>0</v>
      </c>
      <c r="AK1750" s="29">
        <v>0</v>
      </c>
      <c r="AL1750" s="7">
        <v>0</v>
      </c>
      <c r="AM1750" s="105">
        <v>0</v>
      </c>
      <c r="AN1750" s="7">
        <v>0</v>
      </c>
      <c r="AO1750" s="11">
        <v>0</v>
      </c>
      <c r="AP1750" s="105">
        <v>0</v>
      </c>
      <c r="AQ1750" s="11">
        <v>0</v>
      </c>
      <c r="AR1750" s="11">
        <v>0</v>
      </c>
      <c r="AS1750" s="11">
        <v>0</v>
      </c>
      <c r="AT1750" s="11">
        <v>0</v>
      </c>
      <c r="AU1750" s="11"/>
      <c r="AV1750" s="11">
        <v>0</v>
      </c>
      <c r="AW1750" s="11">
        <v>0</v>
      </c>
      <c r="AX1750" s="11"/>
      <c r="AZ1750" s="11"/>
      <c r="BA1750" s="11"/>
    </row>
    <row r="1751" spans="1:53" hidden="1" x14ac:dyDescent="0.25">
      <c r="A1751">
        <v>11</v>
      </c>
      <c r="B1751" t="str">
        <f t="shared" si="202"/>
        <v>FlCC-4943</v>
      </c>
      <c r="C1751" s="2" t="s">
        <v>321</v>
      </c>
      <c r="D1751" s="2" t="str">
        <f t="shared" si="203"/>
        <v>4</v>
      </c>
      <c r="E1751" s="2" t="str">
        <f t="shared" si="204"/>
        <v>49</v>
      </c>
      <c r="F1751" s="2" t="str">
        <f t="shared" si="205"/>
        <v>494</v>
      </c>
      <c r="G1751" s="1" t="s">
        <v>976</v>
      </c>
      <c r="H1751" s="7">
        <v>0</v>
      </c>
      <c r="I1751" s="7"/>
      <c r="J1751" s="7">
        <v>0</v>
      </c>
      <c r="K1751" s="7">
        <v>0</v>
      </c>
      <c r="L1751" s="7">
        <v>0</v>
      </c>
      <c r="M1751" s="7"/>
      <c r="N1751" s="7">
        <v>0</v>
      </c>
      <c r="O1751" s="7">
        <v>0</v>
      </c>
      <c r="P1751" s="7">
        <v>0</v>
      </c>
      <c r="Q1751" s="7"/>
      <c r="R1751" s="7">
        <v>0</v>
      </c>
      <c r="S1751" s="7">
        <v>0</v>
      </c>
      <c r="T1751" s="7">
        <v>0</v>
      </c>
      <c r="U1751" s="7"/>
      <c r="V1751" s="7">
        <v>15.96</v>
      </c>
      <c r="W1751" s="7">
        <v>15.96</v>
      </c>
      <c r="X1751" s="7">
        <v>0</v>
      </c>
      <c r="Y1751" s="7"/>
      <c r="Z1751" s="7">
        <v>0</v>
      </c>
      <c r="AA1751" s="7">
        <v>0</v>
      </c>
      <c r="AB1751" s="7">
        <v>0</v>
      </c>
      <c r="AC1751" s="7"/>
      <c r="AD1751" s="7">
        <v>0</v>
      </c>
      <c r="AE1751" s="7">
        <v>0</v>
      </c>
      <c r="AF1751" s="7">
        <v>0</v>
      </c>
      <c r="AG1751" s="29">
        <v>0</v>
      </c>
      <c r="AH1751" s="7">
        <v>0</v>
      </c>
      <c r="AI1751" s="7">
        <v>0</v>
      </c>
      <c r="AJ1751" s="7">
        <v>0</v>
      </c>
      <c r="AK1751" s="29">
        <v>0</v>
      </c>
      <c r="AL1751" s="7">
        <v>0</v>
      </c>
      <c r="AM1751" s="105">
        <v>0</v>
      </c>
      <c r="AN1751" s="7">
        <v>0</v>
      </c>
      <c r="AO1751" s="11">
        <v>0</v>
      </c>
      <c r="AP1751" s="105">
        <v>0</v>
      </c>
      <c r="AQ1751" s="11">
        <v>0</v>
      </c>
      <c r="AR1751" s="11">
        <v>0</v>
      </c>
      <c r="AS1751" s="11">
        <v>0</v>
      </c>
      <c r="AT1751" s="11">
        <v>0</v>
      </c>
      <c r="AU1751" s="11"/>
      <c r="AV1751" s="11">
        <v>0</v>
      </c>
      <c r="AW1751" s="11">
        <v>0</v>
      </c>
      <c r="AX1751" s="11"/>
      <c r="AZ1751" s="11"/>
      <c r="BA1751" s="11"/>
    </row>
    <row r="1752" spans="1:53" hidden="1" x14ac:dyDescent="0.25">
      <c r="A1752">
        <v>11</v>
      </c>
      <c r="B1752" t="str">
        <f t="shared" si="202"/>
        <v>FlCC-4950</v>
      </c>
      <c r="C1752" s="2" t="s">
        <v>321</v>
      </c>
      <c r="D1752" s="2" t="str">
        <f t="shared" si="203"/>
        <v>4</v>
      </c>
      <c r="E1752" s="2" t="str">
        <f t="shared" si="204"/>
        <v>49</v>
      </c>
      <c r="F1752" s="2" t="str">
        <f t="shared" si="205"/>
        <v>495</v>
      </c>
      <c r="G1752" s="1" t="s">
        <v>721</v>
      </c>
      <c r="H1752" s="7">
        <v>0</v>
      </c>
      <c r="I1752" s="7"/>
      <c r="J1752" s="7">
        <v>0</v>
      </c>
      <c r="K1752" s="7">
        <v>0</v>
      </c>
      <c r="L1752" s="7">
        <v>0</v>
      </c>
      <c r="M1752" s="7"/>
      <c r="N1752" s="7">
        <v>0</v>
      </c>
      <c r="O1752" s="7">
        <v>0</v>
      </c>
      <c r="P1752" s="7">
        <v>0</v>
      </c>
      <c r="Q1752" s="7"/>
      <c r="R1752" s="7">
        <v>0</v>
      </c>
      <c r="S1752" s="7">
        <v>0</v>
      </c>
      <c r="T1752" s="7">
        <v>0</v>
      </c>
      <c r="U1752" s="7"/>
      <c r="V1752" s="7">
        <v>0</v>
      </c>
      <c r="W1752" s="7">
        <v>0</v>
      </c>
      <c r="X1752" s="7">
        <v>0</v>
      </c>
      <c r="Y1752" s="7"/>
      <c r="Z1752" s="7">
        <v>0</v>
      </c>
      <c r="AA1752" s="7">
        <v>0</v>
      </c>
      <c r="AB1752" s="7">
        <v>0</v>
      </c>
      <c r="AC1752" s="7"/>
      <c r="AD1752" s="7">
        <v>0</v>
      </c>
      <c r="AE1752" s="7">
        <v>0</v>
      </c>
      <c r="AF1752" s="7">
        <v>0</v>
      </c>
      <c r="AG1752" s="29">
        <v>0</v>
      </c>
      <c r="AH1752" s="7">
        <v>0</v>
      </c>
      <c r="AI1752" s="7">
        <v>0</v>
      </c>
      <c r="AJ1752" s="7">
        <v>0</v>
      </c>
      <c r="AK1752" s="29">
        <v>0</v>
      </c>
      <c r="AL1752" s="7">
        <v>0</v>
      </c>
      <c r="AM1752" s="105">
        <v>0</v>
      </c>
      <c r="AN1752" s="7">
        <v>0</v>
      </c>
      <c r="AO1752" s="11">
        <v>19.625</v>
      </c>
      <c r="AP1752" s="105">
        <v>19.625</v>
      </c>
      <c r="AQ1752" s="11">
        <v>19.625</v>
      </c>
      <c r="AR1752" s="11">
        <v>0</v>
      </c>
      <c r="AS1752" s="11">
        <v>0</v>
      </c>
      <c r="AT1752" s="11">
        <v>0</v>
      </c>
      <c r="AU1752" s="11">
        <v>0</v>
      </c>
      <c r="AV1752" s="11">
        <v>0</v>
      </c>
      <c r="AW1752" s="11">
        <v>0</v>
      </c>
      <c r="AX1752" s="11">
        <v>0</v>
      </c>
      <c r="AZ1752" s="11">
        <v>0</v>
      </c>
      <c r="BA1752" s="11">
        <v>0</v>
      </c>
    </row>
    <row r="1753" spans="1:53" hidden="1" x14ac:dyDescent="0.25">
      <c r="A1753">
        <v>11</v>
      </c>
      <c r="B1753" t="str">
        <f t="shared" si="202"/>
        <v>FlCC-5610</v>
      </c>
      <c r="C1753" s="2" t="s">
        <v>321</v>
      </c>
      <c r="D1753" s="2" t="str">
        <f t="shared" si="203"/>
        <v>5</v>
      </c>
      <c r="E1753" s="2" t="str">
        <f t="shared" si="204"/>
        <v>56</v>
      </c>
      <c r="F1753" s="2" t="str">
        <f t="shared" si="205"/>
        <v>561</v>
      </c>
      <c r="G1753" s="1" t="s">
        <v>724</v>
      </c>
      <c r="H1753" s="7">
        <v>0</v>
      </c>
      <c r="I1753" s="7"/>
      <c r="J1753" s="7">
        <v>0</v>
      </c>
      <c r="K1753" s="7">
        <v>0</v>
      </c>
      <c r="L1753" s="7">
        <v>0</v>
      </c>
      <c r="M1753" s="7"/>
      <c r="N1753" s="7">
        <v>0</v>
      </c>
      <c r="O1753" s="7">
        <v>0</v>
      </c>
      <c r="P1753" s="7">
        <v>0</v>
      </c>
      <c r="Q1753" s="7"/>
      <c r="R1753" s="7">
        <v>0</v>
      </c>
      <c r="S1753" s="7">
        <v>0</v>
      </c>
      <c r="T1753" s="7">
        <v>0</v>
      </c>
      <c r="U1753" s="7"/>
      <c r="V1753" s="7">
        <v>0</v>
      </c>
      <c r="W1753" s="7">
        <v>0</v>
      </c>
      <c r="X1753" s="7">
        <v>0</v>
      </c>
      <c r="Y1753" s="7"/>
      <c r="Z1753" s="7">
        <v>0</v>
      </c>
      <c r="AA1753" s="7">
        <v>0</v>
      </c>
      <c r="AB1753" s="7">
        <v>0</v>
      </c>
      <c r="AC1753" s="7"/>
      <c r="AD1753" s="7">
        <v>0</v>
      </c>
      <c r="AE1753" s="7">
        <v>0</v>
      </c>
      <c r="AF1753" s="7">
        <v>0</v>
      </c>
      <c r="AG1753" s="29">
        <v>0</v>
      </c>
      <c r="AH1753" s="7">
        <v>0</v>
      </c>
      <c r="AI1753" s="7">
        <v>0</v>
      </c>
      <c r="AJ1753" s="7">
        <v>0</v>
      </c>
      <c r="AK1753" s="29">
        <v>0</v>
      </c>
      <c r="AL1753" s="7">
        <v>0</v>
      </c>
      <c r="AM1753" s="105">
        <v>0</v>
      </c>
      <c r="AN1753" s="7">
        <v>0</v>
      </c>
      <c r="AO1753" s="11">
        <v>0</v>
      </c>
      <c r="AP1753" s="105">
        <v>0</v>
      </c>
      <c r="AQ1753" s="11">
        <v>0</v>
      </c>
      <c r="AR1753" s="11">
        <v>0</v>
      </c>
      <c r="AS1753" s="11">
        <v>0</v>
      </c>
      <c r="AT1753" s="11">
        <v>0</v>
      </c>
      <c r="AU1753" s="11">
        <v>0</v>
      </c>
      <c r="AV1753" s="11">
        <v>0</v>
      </c>
      <c r="AW1753" s="11">
        <v>0</v>
      </c>
      <c r="AX1753" s="11">
        <v>0</v>
      </c>
      <c r="AZ1753" s="11">
        <v>0</v>
      </c>
      <c r="BA1753" s="11">
        <v>0</v>
      </c>
    </row>
    <row r="1754" spans="1:53" hidden="1" x14ac:dyDescent="0.25">
      <c r="A1754">
        <v>11</v>
      </c>
      <c r="B1754" t="str">
        <f t="shared" si="202"/>
        <v>FlCC-5620</v>
      </c>
      <c r="C1754" s="2" t="s">
        <v>321</v>
      </c>
      <c r="D1754" s="2" t="str">
        <f t="shared" si="203"/>
        <v>5</v>
      </c>
      <c r="E1754" s="2" t="str">
        <f t="shared" si="204"/>
        <v>56</v>
      </c>
      <c r="F1754" s="2" t="str">
        <f t="shared" si="205"/>
        <v>562</v>
      </c>
      <c r="G1754" s="1" t="s">
        <v>725</v>
      </c>
      <c r="H1754" s="7">
        <v>0</v>
      </c>
      <c r="I1754" s="7"/>
      <c r="J1754" s="7">
        <v>0</v>
      </c>
      <c r="K1754" s="7">
        <v>0</v>
      </c>
      <c r="L1754" s="7">
        <v>0</v>
      </c>
      <c r="M1754" s="7"/>
      <c r="N1754" s="7">
        <v>0</v>
      </c>
      <c r="O1754" s="7">
        <v>0</v>
      </c>
      <c r="P1754" s="7">
        <v>0</v>
      </c>
      <c r="Q1754" s="7"/>
      <c r="R1754" s="7">
        <v>0</v>
      </c>
      <c r="S1754" s="7">
        <v>0</v>
      </c>
      <c r="T1754" s="7">
        <v>0</v>
      </c>
      <c r="U1754" s="7"/>
      <c r="V1754" s="7">
        <v>0</v>
      </c>
      <c r="W1754" s="7">
        <v>0</v>
      </c>
      <c r="X1754" s="7">
        <v>0</v>
      </c>
      <c r="Y1754" s="7"/>
      <c r="Z1754" s="7">
        <v>0</v>
      </c>
      <c r="AA1754" s="7">
        <v>0</v>
      </c>
      <c r="AB1754" s="7">
        <v>0</v>
      </c>
      <c r="AC1754" s="7"/>
      <c r="AD1754" s="7">
        <v>0</v>
      </c>
      <c r="AE1754" s="7">
        <v>0</v>
      </c>
      <c r="AF1754" s="7">
        <v>0</v>
      </c>
      <c r="AG1754" s="29">
        <v>0</v>
      </c>
      <c r="AH1754" s="7">
        <v>0</v>
      </c>
      <c r="AI1754" s="7">
        <v>0</v>
      </c>
      <c r="AJ1754" s="7">
        <v>0</v>
      </c>
      <c r="AK1754" s="29">
        <v>0</v>
      </c>
      <c r="AL1754" s="7">
        <v>0</v>
      </c>
      <c r="AM1754" s="105">
        <v>0</v>
      </c>
      <c r="AN1754" s="7">
        <v>0</v>
      </c>
      <c r="AO1754" s="11">
        <v>0</v>
      </c>
      <c r="AP1754" s="105">
        <v>0</v>
      </c>
      <c r="AQ1754" s="11">
        <v>0</v>
      </c>
      <c r="AR1754" s="11">
        <v>0</v>
      </c>
      <c r="AS1754" s="11">
        <v>0</v>
      </c>
      <c r="AT1754" s="11">
        <v>0</v>
      </c>
      <c r="AU1754" s="11">
        <v>0</v>
      </c>
      <c r="AV1754" s="11">
        <v>0</v>
      </c>
      <c r="AW1754" s="11">
        <v>0</v>
      </c>
      <c r="AX1754" s="11">
        <v>0</v>
      </c>
      <c r="AZ1754" s="11">
        <v>0</v>
      </c>
      <c r="BA1754" s="11">
        <v>0</v>
      </c>
    </row>
    <row r="1755" spans="1:53" hidden="1" x14ac:dyDescent="0.25">
      <c r="A1755">
        <v>11</v>
      </c>
      <c r="B1755" t="str">
        <f t="shared" si="202"/>
        <v>FlCC-5630</v>
      </c>
      <c r="C1755" s="2" t="s">
        <v>321</v>
      </c>
      <c r="D1755" s="2" t="str">
        <f t="shared" si="203"/>
        <v>5</v>
      </c>
      <c r="E1755" s="2" t="str">
        <f t="shared" si="204"/>
        <v>56</v>
      </c>
      <c r="F1755" s="2" t="str">
        <f t="shared" si="205"/>
        <v>563</v>
      </c>
      <c r="G1755" s="1" t="s">
        <v>726</v>
      </c>
      <c r="H1755" s="7">
        <v>0</v>
      </c>
      <c r="I1755" s="7"/>
      <c r="J1755" s="7">
        <v>0</v>
      </c>
      <c r="K1755" s="7">
        <v>0</v>
      </c>
      <c r="L1755" s="7">
        <v>0</v>
      </c>
      <c r="M1755" s="7"/>
      <c r="N1755" s="7">
        <v>0</v>
      </c>
      <c r="O1755" s="7">
        <v>0</v>
      </c>
      <c r="P1755" s="7">
        <v>0</v>
      </c>
      <c r="Q1755" s="7"/>
      <c r="R1755" s="7">
        <v>0</v>
      </c>
      <c r="S1755" s="7">
        <v>0</v>
      </c>
      <c r="T1755" s="7">
        <v>0</v>
      </c>
      <c r="U1755" s="7"/>
      <c r="V1755" s="7">
        <v>0</v>
      </c>
      <c r="W1755" s="7">
        <v>0</v>
      </c>
      <c r="X1755" s="7">
        <v>0</v>
      </c>
      <c r="Y1755" s="7"/>
      <c r="Z1755" s="7">
        <v>0</v>
      </c>
      <c r="AA1755" s="7">
        <v>0</v>
      </c>
      <c r="AB1755" s="7">
        <v>0</v>
      </c>
      <c r="AC1755" s="7"/>
      <c r="AD1755" s="7">
        <v>0</v>
      </c>
      <c r="AE1755" s="7">
        <v>0</v>
      </c>
      <c r="AF1755" s="7">
        <v>0</v>
      </c>
      <c r="AG1755" s="29">
        <v>0</v>
      </c>
      <c r="AH1755" s="7">
        <v>0</v>
      </c>
      <c r="AI1755" s="7">
        <v>0</v>
      </c>
      <c r="AJ1755" s="7">
        <v>0</v>
      </c>
      <c r="AK1755" s="29">
        <v>0</v>
      </c>
      <c r="AL1755" s="7">
        <v>0</v>
      </c>
      <c r="AM1755" s="105">
        <v>0</v>
      </c>
      <c r="AN1755" s="7">
        <v>0</v>
      </c>
      <c r="AO1755" s="11">
        <v>0</v>
      </c>
      <c r="AP1755" s="105">
        <v>0</v>
      </c>
      <c r="AQ1755" s="11">
        <v>0</v>
      </c>
      <c r="AR1755" s="11">
        <v>0</v>
      </c>
      <c r="AS1755" s="11">
        <v>0</v>
      </c>
      <c r="AT1755" s="11">
        <v>0</v>
      </c>
      <c r="AU1755" s="11">
        <v>0</v>
      </c>
      <c r="AV1755" s="11">
        <v>0</v>
      </c>
      <c r="AW1755" s="11">
        <v>0</v>
      </c>
      <c r="AX1755" s="11">
        <v>0</v>
      </c>
      <c r="AZ1755" s="11">
        <v>0</v>
      </c>
      <c r="BA1755" s="11">
        <v>0</v>
      </c>
    </row>
    <row r="1756" spans="1:53" hidden="1" x14ac:dyDescent="0.25">
      <c r="A1756">
        <v>11</v>
      </c>
      <c r="B1756" t="str">
        <f t="shared" si="202"/>
        <v>FlCC-5640</v>
      </c>
      <c r="C1756" s="2" t="s">
        <v>321</v>
      </c>
      <c r="D1756" s="2" t="str">
        <f t="shared" si="203"/>
        <v>5</v>
      </c>
      <c r="E1756" s="2" t="str">
        <f t="shared" si="204"/>
        <v>56</v>
      </c>
      <c r="F1756" s="2" t="str">
        <f t="shared" si="205"/>
        <v>564</v>
      </c>
      <c r="G1756" s="1" t="s">
        <v>727</v>
      </c>
      <c r="H1756" s="7">
        <v>0</v>
      </c>
      <c r="I1756" s="7"/>
      <c r="J1756" s="7">
        <v>0</v>
      </c>
      <c r="K1756" s="7">
        <v>0</v>
      </c>
      <c r="L1756" s="7">
        <v>0</v>
      </c>
      <c r="M1756" s="7"/>
      <c r="N1756" s="7">
        <v>0</v>
      </c>
      <c r="O1756" s="7">
        <v>0</v>
      </c>
      <c r="P1756" s="7">
        <v>0</v>
      </c>
      <c r="Q1756" s="7"/>
      <c r="R1756" s="7">
        <v>0</v>
      </c>
      <c r="S1756" s="7">
        <v>0</v>
      </c>
      <c r="T1756" s="7">
        <v>0</v>
      </c>
      <c r="U1756" s="7"/>
      <c r="V1756" s="7">
        <v>0</v>
      </c>
      <c r="W1756" s="7">
        <v>0</v>
      </c>
      <c r="X1756" s="7">
        <v>0</v>
      </c>
      <c r="Y1756" s="7"/>
      <c r="Z1756" s="7">
        <v>0</v>
      </c>
      <c r="AA1756" s="7">
        <v>0</v>
      </c>
      <c r="AB1756" s="7">
        <v>0</v>
      </c>
      <c r="AC1756" s="7"/>
      <c r="AD1756" s="7">
        <v>0</v>
      </c>
      <c r="AE1756" s="7">
        <v>0</v>
      </c>
      <c r="AF1756" s="7">
        <v>0</v>
      </c>
      <c r="AG1756" s="29">
        <v>0</v>
      </c>
      <c r="AH1756" s="7">
        <v>0</v>
      </c>
      <c r="AI1756" s="7">
        <v>0</v>
      </c>
      <c r="AJ1756" s="7">
        <v>0</v>
      </c>
      <c r="AK1756" s="29">
        <v>0</v>
      </c>
      <c r="AL1756" s="7">
        <v>0</v>
      </c>
      <c r="AM1756" s="105">
        <v>0</v>
      </c>
      <c r="AN1756" s="7">
        <v>0</v>
      </c>
      <c r="AO1756" s="11">
        <v>0</v>
      </c>
      <c r="AP1756" s="105">
        <v>0</v>
      </c>
      <c r="AQ1756" s="11">
        <v>0</v>
      </c>
      <c r="AR1756" s="11">
        <v>0</v>
      </c>
      <c r="AS1756" s="11">
        <v>0</v>
      </c>
      <c r="AT1756" s="11">
        <v>0</v>
      </c>
      <c r="AU1756" s="11">
        <v>0</v>
      </c>
      <c r="AV1756" s="11">
        <v>0</v>
      </c>
      <c r="AW1756" s="11">
        <v>0</v>
      </c>
      <c r="AX1756" s="11">
        <v>0</v>
      </c>
      <c r="AZ1756" s="11">
        <v>0</v>
      </c>
      <c r="BA1756" s="11">
        <v>0</v>
      </c>
    </row>
    <row r="1757" spans="1:53" hidden="1" x14ac:dyDescent="0.25">
      <c r="A1757">
        <v>11</v>
      </c>
      <c r="B1757" t="str">
        <f t="shared" si="202"/>
        <v>FlCC-5650</v>
      </c>
      <c r="C1757" s="2" t="s">
        <v>321</v>
      </c>
      <c r="D1757" s="2" t="str">
        <f t="shared" si="203"/>
        <v>5</v>
      </c>
      <c r="E1757" s="2" t="str">
        <f t="shared" si="204"/>
        <v>56</v>
      </c>
      <c r="F1757" s="2" t="str">
        <f t="shared" si="205"/>
        <v>565</v>
      </c>
      <c r="G1757" s="1" t="s">
        <v>728</v>
      </c>
      <c r="H1757" s="7">
        <v>0</v>
      </c>
      <c r="I1757" s="7"/>
      <c r="J1757" s="7">
        <v>0</v>
      </c>
      <c r="K1757" s="7">
        <v>0</v>
      </c>
      <c r="L1757" s="7">
        <v>0</v>
      </c>
      <c r="M1757" s="7"/>
      <c r="N1757" s="7">
        <v>0</v>
      </c>
      <c r="O1757" s="7">
        <v>0</v>
      </c>
      <c r="P1757" s="7">
        <v>0</v>
      </c>
      <c r="Q1757" s="7"/>
      <c r="R1757" s="7">
        <v>0</v>
      </c>
      <c r="S1757" s="7">
        <v>0</v>
      </c>
      <c r="T1757" s="7">
        <v>0</v>
      </c>
      <c r="U1757" s="7"/>
      <c r="V1757" s="7">
        <v>0</v>
      </c>
      <c r="W1757" s="7">
        <v>0</v>
      </c>
      <c r="X1757" s="7">
        <v>0</v>
      </c>
      <c r="Y1757" s="7"/>
      <c r="Z1757" s="7">
        <v>0</v>
      </c>
      <c r="AA1757" s="7">
        <v>0</v>
      </c>
      <c r="AB1757" s="7">
        <v>0</v>
      </c>
      <c r="AC1757" s="7"/>
      <c r="AD1757" s="7">
        <v>0</v>
      </c>
      <c r="AE1757" s="7">
        <v>0</v>
      </c>
      <c r="AF1757" s="7">
        <v>0</v>
      </c>
      <c r="AG1757" s="29">
        <v>0</v>
      </c>
      <c r="AH1757" s="7">
        <v>0</v>
      </c>
      <c r="AI1757" s="7">
        <v>0</v>
      </c>
      <c r="AJ1757" s="7">
        <v>0</v>
      </c>
      <c r="AK1757" s="29">
        <v>0</v>
      </c>
      <c r="AL1757" s="7">
        <v>0</v>
      </c>
      <c r="AM1757" s="105">
        <v>0</v>
      </c>
      <c r="AN1757" s="7">
        <v>0</v>
      </c>
      <c r="AO1757" s="11">
        <v>0</v>
      </c>
      <c r="AP1757" s="105">
        <v>0</v>
      </c>
      <c r="AQ1757" s="11">
        <v>0</v>
      </c>
      <c r="AR1757" s="11">
        <v>0</v>
      </c>
      <c r="AS1757" s="11">
        <v>0</v>
      </c>
      <c r="AT1757" s="11">
        <v>0</v>
      </c>
      <c r="AU1757" s="11">
        <v>0</v>
      </c>
      <c r="AV1757" s="11">
        <v>0</v>
      </c>
      <c r="AW1757" s="11">
        <v>0</v>
      </c>
      <c r="AX1757" s="11">
        <v>0</v>
      </c>
      <c r="AZ1757" s="11">
        <v>0</v>
      </c>
      <c r="BA1757" s="11">
        <v>0</v>
      </c>
    </row>
    <row r="1758" spans="1:53" hidden="1" x14ac:dyDescent="0.25">
      <c r="A1758">
        <v>11</v>
      </c>
      <c r="B1758" t="str">
        <f t="shared" si="202"/>
        <v>FlCC-5710</v>
      </c>
      <c r="C1758" s="2" t="s">
        <v>321</v>
      </c>
      <c r="D1758" s="2" t="str">
        <f t="shared" si="203"/>
        <v>5</v>
      </c>
      <c r="E1758" s="2" t="str">
        <f t="shared" si="204"/>
        <v>57</v>
      </c>
      <c r="F1758" s="2" t="str">
        <f t="shared" si="205"/>
        <v>571</v>
      </c>
      <c r="G1758" s="1" t="s">
        <v>978</v>
      </c>
      <c r="H1758" s="7">
        <v>0</v>
      </c>
      <c r="I1758" s="7"/>
      <c r="J1758" s="7">
        <v>0</v>
      </c>
      <c r="K1758" s="7">
        <v>0</v>
      </c>
      <c r="L1758" s="7">
        <v>0</v>
      </c>
      <c r="M1758" s="7"/>
      <c r="N1758" s="7">
        <v>0</v>
      </c>
      <c r="O1758" s="7">
        <v>0</v>
      </c>
      <c r="P1758" s="7">
        <v>0</v>
      </c>
      <c r="Q1758" s="7"/>
      <c r="R1758" s="7">
        <v>0</v>
      </c>
      <c r="S1758" s="7">
        <v>0</v>
      </c>
      <c r="T1758" s="7">
        <v>0</v>
      </c>
      <c r="U1758" s="7"/>
      <c r="V1758" s="7">
        <v>0</v>
      </c>
      <c r="W1758" s="7">
        <v>0</v>
      </c>
      <c r="X1758" s="7">
        <v>0</v>
      </c>
      <c r="Y1758" s="7"/>
      <c r="Z1758" s="7">
        <v>0</v>
      </c>
      <c r="AA1758" s="7">
        <v>0</v>
      </c>
      <c r="AB1758" s="7">
        <v>0</v>
      </c>
      <c r="AC1758" s="7"/>
      <c r="AD1758" s="7">
        <v>0</v>
      </c>
      <c r="AE1758" s="7">
        <v>0</v>
      </c>
      <c r="AF1758" s="7">
        <v>0</v>
      </c>
      <c r="AG1758" s="29">
        <v>0</v>
      </c>
      <c r="AH1758" s="7">
        <v>0</v>
      </c>
      <c r="AI1758" s="7">
        <v>0</v>
      </c>
      <c r="AJ1758" s="7">
        <v>0</v>
      </c>
      <c r="AK1758" s="29">
        <v>0</v>
      </c>
      <c r="AL1758" s="7">
        <v>0</v>
      </c>
      <c r="AM1758" s="105">
        <v>0</v>
      </c>
      <c r="AN1758" s="7">
        <v>0</v>
      </c>
      <c r="AO1758" s="11">
        <v>0</v>
      </c>
      <c r="AP1758" s="105">
        <v>0</v>
      </c>
      <c r="AQ1758" s="11">
        <v>0</v>
      </c>
      <c r="AR1758" s="11">
        <v>0</v>
      </c>
      <c r="AS1758" s="11">
        <v>0</v>
      </c>
      <c r="AT1758" s="11">
        <v>0</v>
      </c>
      <c r="AU1758" s="11"/>
      <c r="AV1758" s="11">
        <v>0</v>
      </c>
      <c r="AW1758" s="11">
        <v>0</v>
      </c>
      <c r="AX1758" s="11"/>
      <c r="AZ1758" s="11"/>
      <c r="BA1758" s="11"/>
    </row>
    <row r="1759" spans="1:53" hidden="1" x14ac:dyDescent="0.25">
      <c r="A1759">
        <v>11</v>
      </c>
      <c r="B1759" t="str">
        <f t="shared" si="202"/>
        <v>FlCC-5720</v>
      </c>
      <c r="C1759" s="2" t="s">
        <v>321</v>
      </c>
      <c r="D1759" s="2" t="str">
        <f t="shared" si="203"/>
        <v>5</v>
      </c>
      <c r="E1759" s="2" t="str">
        <f t="shared" si="204"/>
        <v>57</v>
      </c>
      <c r="F1759" s="2" t="str">
        <f t="shared" si="205"/>
        <v>572</v>
      </c>
      <c r="G1759" s="1" t="s">
        <v>730</v>
      </c>
      <c r="H1759" s="7">
        <v>0</v>
      </c>
      <c r="I1759" s="7"/>
      <c r="J1759" s="7">
        <v>0</v>
      </c>
      <c r="K1759" s="7">
        <v>0</v>
      </c>
      <c r="L1759" s="7">
        <v>0</v>
      </c>
      <c r="M1759" s="7"/>
      <c r="N1759" s="7">
        <v>0</v>
      </c>
      <c r="O1759" s="7">
        <v>0</v>
      </c>
      <c r="P1759" s="7">
        <v>0</v>
      </c>
      <c r="Q1759" s="7"/>
      <c r="R1759" s="7">
        <v>0</v>
      </c>
      <c r="S1759" s="7">
        <v>0</v>
      </c>
      <c r="T1759" s="7">
        <v>0</v>
      </c>
      <c r="U1759" s="7"/>
      <c r="V1759" s="7">
        <v>0</v>
      </c>
      <c r="W1759" s="7">
        <v>0</v>
      </c>
      <c r="X1759" s="7">
        <v>0</v>
      </c>
      <c r="Y1759" s="7"/>
      <c r="Z1759" s="7">
        <v>0</v>
      </c>
      <c r="AA1759" s="7">
        <v>0</v>
      </c>
      <c r="AB1759" s="7">
        <v>0</v>
      </c>
      <c r="AC1759" s="7"/>
      <c r="AD1759" s="7">
        <v>0</v>
      </c>
      <c r="AE1759" s="7">
        <v>0</v>
      </c>
      <c r="AF1759" s="7">
        <v>0</v>
      </c>
      <c r="AG1759" s="29">
        <v>0</v>
      </c>
      <c r="AH1759" s="7">
        <v>0</v>
      </c>
      <c r="AI1759" s="7">
        <v>0</v>
      </c>
      <c r="AJ1759" s="7">
        <v>0</v>
      </c>
      <c r="AK1759" s="29">
        <v>0</v>
      </c>
      <c r="AL1759" s="7">
        <v>0</v>
      </c>
      <c r="AM1759" s="105">
        <v>0</v>
      </c>
      <c r="AN1759" s="7">
        <v>0</v>
      </c>
      <c r="AO1759" s="11">
        <v>0</v>
      </c>
      <c r="AP1759" s="105">
        <v>0</v>
      </c>
      <c r="AQ1759" s="11">
        <v>0</v>
      </c>
      <c r="AR1759" s="11">
        <v>0</v>
      </c>
      <c r="AS1759" s="11">
        <v>0</v>
      </c>
      <c r="AT1759" s="11">
        <v>0</v>
      </c>
      <c r="AU1759" s="11">
        <v>0</v>
      </c>
      <c r="AV1759" s="11">
        <v>0</v>
      </c>
      <c r="AW1759" s="11">
        <v>0</v>
      </c>
      <c r="AX1759" s="11">
        <v>0</v>
      </c>
      <c r="AZ1759" s="11">
        <v>0</v>
      </c>
      <c r="BA1759" s="11">
        <v>0</v>
      </c>
    </row>
    <row r="1760" spans="1:53" hidden="1" x14ac:dyDescent="0.25">
      <c r="A1760">
        <v>11</v>
      </c>
      <c r="B1760" t="str">
        <f t="shared" si="202"/>
        <v>FlCC-5730</v>
      </c>
      <c r="C1760" s="2" t="s">
        <v>321</v>
      </c>
      <c r="D1760" s="2" t="str">
        <f t="shared" si="203"/>
        <v>5</v>
      </c>
      <c r="E1760" s="2" t="str">
        <f t="shared" si="204"/>
        <v>57</v>
      </c>
      <c r="F1760" s="2" t="str">
        <f t="shared" si="205"/>
        <v>573</v>
      </c>
      <c r="G1760" s="1" t="s">
        <v>731</v>
      </c>
      <c r="H1760" s="7">
        <v>0</v>
      </c>
      <c r="I1760" s="7"/>
      <c r="J1760" s="7">
        <v>0</v>
      </c>
      <c r="K1760" s="7">
        <v>0</v>
      </c>
      <c r="L1760" s="7">
        <v>0</v>
      </c>
      <c r="M1760" s="7"/>
      <c r="N1760" s="7">
        <v>0</v>
      </c>
      <c r="O1760" s="7">
        <v>0</v>
      </c>
      <c r="P1760" s="7">
        <v>0</v>
      </c>
      <c r="Q1760" s="7"/>
      <c r="R1760" s="7">
        <v>0</v>
      </c>
      <c r="S1760" s="7">
        <v>0</v>
      </c>
      <c r="T1760" s="7">
        <v>0</v>
      </c>
      <c r="U1760" s="7"/>
      <c r="V1760" s="7">
        <v>0</v>
      </c>
      <c r="W1760" s="7">
        <v>0</v>
      </c>
      <c r="X1760" s="7">
        <v>0</v>
      </c>
      <c r="Y1760" s="7"/>
      <c r="Z1760" s="7">
        <v>0</v>
      </c>
      <c r="AA1760" s="7">
        <v>0</v>
      </c>
      <c r="AB1760" s="7">
        <v>0</v>
      </c>
      <c r="AC1760" s="7"/>
      <c r="AD1760" s="7">
        <v>0</v>
      </c>
      <c r="AE1760" s="7">
        <v>0</v>
      </c>
      <c r="AF1760" s="7">
        <v>0</v>
      </c>
      <c r="AG1760" s="29">
        <v>0</v>
      </c>
      <c r="AH1760" s="7">
        <v>0</v>
      </c>
      <c r="AI1760" s="7">
        <v>0</v>
      </c>
      <c r="AJ1760" s="7">
        <v>0</v>
      </c>
      <c r="AK1760" s="29">
        <v>0</v>
      </c>
      <c r="AL1760" s="7">
        <v>0</v>
      </c>
      <c r="AM1760" s="105">
        <v>0</v>
      </c>
      <c r="AN1760" s="7">
        <v>0</v>
      </c>
      <c r="AO1760" s="11">
        <v>0</v>
      </c>
      <c r="AP1760" s="105">
        <v>0</v>
      </c>
      <c r="AQ1760" s="11">
        <v>0</v>
      </c>
      <c r="AR1760" s="11">
        <v>0</v>
      </c>
      <c r="AS1760" s="11">
        <v>0</v>
      </c>
      <c r="AT1760" s="11">
        <v>0</v>
      </c>
      <c r="AU1760" s="11">
        <v>0</v>
      </c>
      <c r="AV1760" s="11">
        <v>0</v>
      </c>
      <c r="AW1760" s="11">
        <v>0</v>
      </c>
      <c r="AX1760" s="11">
        <v>0</v>
      </c>
      <c r="AZ1760" s="11">
        <v>0</v>
      </c>
      <c r="BA1760" s="11">
        <v>0</v>
      </c>
    </row>
    <row r="1761" spans="1:53" hidden="1" x14ac:dyDescent="0.25">
      <c r="A1761">
        <v>11</v>
      </c>
      <c r="B1761" t="str">
        <f t="shared" si="202"/>
        <v>FlCC-5740</v>
      </c>
      <c r="C1761" s="2" t="s">
        <v>321</v>
      </c>
      <c r="D1761" s="2" t="str">
        <f t="shared" si="203"/>
        <v>5</v>
      </c>
      <c r="E1761" s="2" t="str">
        <f t="shared" si="204"/>
        <v>57</v>
      </c>
      <c r="F1761" s="2" t="str">
        <f t="shared" si="205"/>
        <v>574</v>
      </c>
      <c r="G1761" s="1" t="s">
        <v>732</v>
      </c>
      <c r="H1761" s="7">
        <v>0</v>
      </c>
      <c r="I1761" s="7"/>
      <c r="J1761" s="7">
        <v>0</v>
      </c>
      <c r="K1761" s="7">
        <v>0</v>
      </c>
      <c r="L1761" s="7">
        <v>0</v>
      </c>
      <c r="M1761" s="7"/>
      <c r="N1761" s="7">
        <v>0</v>
      </c>
      <c r="O1761" s="7">
        <v>0</v>
      </c>
      <c r="P1761" s="7">
        <v>0</v>
      </c>
      <c r="Q1761" s="7"/>
      <c r="R1761" s="7">
        <v>0</v>
      </c>
      <c r="S1761" s="7">
        <v>0</v>
      </c>
      <c r="T1761" s="7">
        <v>0</v>
      </c>
      <c r="U1761" s="7"/>
      <c r="V1761" s="7">
        <v>0</v>
      </c>
      <c r="W1761" s="7">
        <v>0</v>
      </c>
      <c r="X1761" s="7">
        <v>0</v>
      </c>
      <c r="Y1761" s="7"/>
      <c r="Z1761" s="7">
        <v>0</v>
      </c>
      <c r="AA1761" s="7">
        <v>0</v>
      </c>
      <c r="AB1761" s="7">
        <v>0</v>
      </c>
      <c r="AC1761" s="7"/>
      <c r="AD1761" s="7">
        <v>0</v>
      </c>
      <c r="AE1761" s="7">
        <v>0</v>
      </c>
      <c r="AF1761" s="7">
        <v>0</v>
      </c>
      <c r="AG1761" s="29">
        <v>0</v>
      </c>
      <c r="AH1761" s="7">
        <v>0</v>
      </c>
      <c r="AI1761" s="7">
        <v>0</v>
      </c>
      <c r="AJ1761" s="7">
        <v>0</v>
      </c>
      <c r="AK1761" s="29">
        <v>0</v>
      </c>
      <c r="AL1761" s="7">
        <v>0</v>
      </c>
      <c r="AM1761" s="105">
        <v>0</v>
      </c>
      <c r="AN1761" s="7">
        <v>0</v>
      </c>
      <c r="AO1761" s="11">
        <v>0</v>
      </c>
      <c r="AP1761" s="105">
        <v>0</v>
      </c>
      <c r="AQ1761" s="11">
        <v>0</v>
      </c>
      <c r="AR1761" s="11">
        <v>0</v>
      </c>
      <c r="AS1761" s="11">
        <v>0</v>
      </c>
      <c r="AT1761" s="11">
        <v>0</v>
      </c>
      <c r="AU1761" s="11">
        <v>0</v>
      </c>
      <c r="AV1761" s="11">
        <v>0</v>
      </c>
      <c r="AW1761" s="11">
        <v>0</v>
      </c>
      <c r="AX1761" s="11">
        <v>0</v>
      </c>
      <c r="AZ1761" s="11">
        <v>0</v>
      </c>
      <c r="BA1761" s="11">
        <v>0</v>
      </c>
    </row>
    <row r="1762" spans="1:53" hidden="1" x14ac:dyDescent="0.25">
      <c r="A1762">
        <v>11</v>
      </c>
      <c r="B1762" t="str">
        <f t="shared" si="202"/>
        <v>FlCC-5810</v>
      </c>
      <c r="C1762" s="2" t="s">
        <v>321</v>
      </c>
      <c r="D1762" s="2" t="str">
        <f t="shared" si="203"/>
        <v>5</v>
      </c>
      <c r="E1762" s="2" t="str">
        <f t="shared" si="204"/>
        <v>58</v>
      </c>
      <c r="F1762" s="2" t="str">
        <f t="shared" si="205"/>
        <v>581</v>
      </c>
      <c r="G1762" s="1" t="s">
        <v>734</v>
      </c>
      <c r="H1762" s="7">
        <v>0</v>
      </c>
      <c r="I1762" s="7"/>
      <c r="J1762" s="7">
        <v>0</v>
      </c>
      <c r="K1762" s="7">
        <v>0</v>
      </c>
      <c r="L1762" s="7">
        <v>0</v>
      </c>
      <c r="M1762" s="7"/>
      <c r="N1762" s="7">
        <v>93</v>
      </c>
      <c r="O1762" s="7">
        <v>93</v>
      </c>
      <c r="P1762" s="7">
        <v>0</v>
      </c>
      <c r="Q1762" s="7"/>
      <c r="R1762" s="7">
        <v>103</v>
      </c>
      <c r="S1762" s="7">
        <v>103</v>
      </c>
      <c r="T1762" s="7">
        <v>0</v>
      </c>
      <c r="U1762" s="7"/>
      <c r="V1762" s="7">
        <v>0</v>
      </c>
      <c r="W1762" s="7">
        <v>0</v>
      </c>
      <c r="X1762" s="7">
        <v>0</v>
      </c>
      <c r="Y1762" s="7"/>
      <c r="Z1762" s="7">
        <v>0</v>
      </c>
      <c r="AA1762" s="7">
        <v>0</v>
      </c>
      <c r="AB1762" s="7">
        <v>0</v>
      </c>
      <c r="AC1762" s="7"/>
      <c r="AD1762" s="7">
        <v>0</v>
      </c>
      <c r="AE1762" s="7">
        <v>0</v>
      </c>
      <c r="AF1762" s="7">
        <v>0</v>
      </c>
      <c r="AG1762" s="29">
        <v>0</v>
      </c>
      <c r="AH1762" s="7">
        <v>0</v>
      </c>
      <c r="AI1762" s="7">
        <v>0</v>
      </c>
      <c r="AJ1762" s="7">
        <v>0</v>
      </c>
      <c r="AK1762" s="29">
        <v>0</v>
      </c>
      <c r="AL1762" s="7">
        <v>0</v>
      </c>
      <c r="AM1762" s="105">
        <v>0</v>
      </c>
      <c r="AN1762" s="7">
        <v>0</v>
      </c>
      <c r="AO1762" s="11">
        <v>720.42637000000002</v>
      </c>
      <c r="AP1762" s="105">
        <v>720.42637000000002</v>
      </c>
      <c r="AQ1762" s="11">
        <v>720.42637000000002</v>
      </c>
      <c r="AR1762" s="11">
        <v>86</v>
      </c>
      <c r="AS1762" s="11">
        <v>38.500059999999998</v>
      </c>
      <c r="AT1762" s="11">
        <v>38.500059999999998</v>
      </c>
      <c r="AU1762" s="11">
        <v>38.500059999999998</v>
      </c>
      <c r="AV1762" s="11">
        <v>50</v>
      </c>
      <c r="AW1762" s="11">
        <v>50</v>
      </c>
      <c r="AX1762" s="11">
        <v>50</v>
      </c>
      <c r="AZ1762" s="11">
        <v>0</v>
      </c>
      <c r="BA1762" s="11">
        <v>0</v>
      </c>
    </row>
    <row r="1763" spans="1:53" hidden="1" x14ac:dyDescent="0.25">
      <c r="A1763">
        <v>11</v>
      </c>
      <c r="B1763" t="str">
        <f t="shared" si="202"/>
        <v>FlCC-5820</v>
      </c>
      <c r="C1763" s="2" t="s">
        <v>321</v>
      </c>
      <c r="D1763" s="2" t="str">
        <f t="shared" si="203"/>
        <v>5</v>
      </c>
      <c r="E1763" s="2" t="str">
        <f t="shared" si="204"/>
        <v>58</v>
      </c>
      <c r="F1763" s="2" t="str">
        <f t="shared" si="205"/>
        <v>582</v>
      </c>
      <c r="G1763" s="1" t="s">
        <v>735</v>
      </c>
      <c r="H1763" s="7">
        <v>0</v>
      </c>
      <c r="I1763" s="7"/>
      <c r="J1763" s="7">
        <v>0</v>
      </c>
      <c r="K1763" s="7">
        <v>13</v>
      </c>
      <c r="L1763" s="7">
        <v>0</v>
      </c>
      <c r="M1763" s="7"/>
      <c r="N1763" s="7">
        <v>0</v>
      </c>
      <c r="O1763" s="7">
        <v>0</v>
      </c>
      <c r="P1763" s="7">
        <v>0</v>
      </c>
      <c r="Q1763" s="7"/>
      <c r="R1763" s="7">
        <v>0</v>
      </c>
      <c r="S1763" s="7">
        <v>0</v>
      </c>
      <c r="T1763" s="7">
        <v>0</v>
      </c>
      <c r="U1763" s="7"/>
      <c r="V1763" s="7">
        <v>0</v>
      </c>
      <c r="W1763" s="7">
        <v>0</v>
      </c>
      <c r="X1763" s="7">
        <v>0</v>
      </c>
      <c r="Y1763" s="7"/>
      <c r="Z1763" s="7">
        <v>0</v>
      </c>
      <c r="AA1763" s="7">
        <v>0</v>
      </c>
      <c r="AB1763" s="7">
        <v>0</v>
      </c>
      <c r="AC1763" s="7"/>
      <c r="AD1763" s="7">
        <v>0</v>
      </c>
      <c r="AE1763" s="7">
        <v>0</v>
      </c>
      <c r="AF1763" s="7">
        <v>0</v>
      </c>
      <c r="AG1763" s="29">
        <v>0</v>
      </c>
      <c r="AH1763" s="7">
        <v>0</v>
      </c>
      <c r="AI1763" s="7">
        <v>0</v>
      </c>
      <c r="AJ1763" s="7">
        <v>0</v>
      </c>
      <c r="AK1763" s="29">
        <v>0</v>
      </c>
      <c r="AL1763" s="7">
        <v>0</v>
      </c>
      <c r="AM1763" s="105">
        <v>0</v>
      </c>
      <c r="AN1763" s="7">
        <v>0</v>
      </c>
      <c r="AO1763" s="11">
        <v>0</v>
      </c>
      <c r="AP1763" s="105">
        <v>0</v>
      </c>
      <c r="AQ1763" s="11">
        <v>0</v>
      </c>
      <c r="AR1763" s="11">
        <v>0</v>
      </c>
      <c r="AS1763" s="11">
        <v>0</v>
      </c>
      <c r="AT1763" s="11">
        <v>0</v>
      </c>
      <c r="AU1763" s="11">
        <v>0</v>
      </c>
      <c r="AV1763" s="11">
        <v>0</v>
      </c>
      <c r="AW1763" s="11">
        <v>0</v>
      </c>
      <c r="AX1763" s="11">
        <v>0</v>
      </c>
      <c r="AZ1763" s="11">
        <v>0</v>
      </c>
      <c r="BA1763" s="11">
        <v>145</v>
      </c>
    </row>
    <row r="1764" spans="1:53" hidden="1" x14ac:dyDescent="0.25">
      <c r="A1764">
        <v>11</v>
      </c>
      <c r="B1764" t="str">
        <f t="shared" si="202"/>
        <v>FlCC-5911</v>
      </c>
      <c r="C1764" s="2" t="s">
        <v>321</v>
      </c>
      <c r="D1764" s="2" t="str">
        <f t="shared" si="203"/>
        <v>5</v>
      </c>
      <c r="E1764" s="2" t="str">
        <f t="shared" si="204"/>
        <v>59</v>
      </c>
      <c r="F1764" s="2" t="str">
        <f t="shared" si="205"/>
        <v>591</v>
      </c>
      <c r="G1764" s="1" t="s">
        <v>737</v>
      </c>
      <c r="H1764" s="7">
        <v>0</v>
      </c>
      <c r="I1764" s="7"/>
      <c r="J1764" s="7">
        <v>0</v>
      </c>
      <c r="K1764" s="7">
        <v>0</v>
      </c>
      <c r="L1764" s="7">
        <v>0</v>
      </c>
      <c r="M1764" s="7"/>
      <c r="N1764" s="7">
        <v>0</v>
      </c>
      <c r="O1764" s="7">
        <v>0</v>
      </c>
      <c r="P1764" s="7">
        <v>0</v>
      </c>
      <c r="Q1764" s="7"/>
      <c r="R1764" s="7">
        <v>0</v>
      </c>
      <c r="S1764" s="7">
        <v>0</v>
      </c>
      <c r="T1764" s="7">
        <v>0</v>
      </c>
      <c r="U1764" s="7"/>
      <c r="V1764" s="7">
        <v>0</v>
      </c>
      <c r="W1764" s="7">
        <v>0</v>
      </c>
      <c r="X1764" s="7">
        <v>0</v>
      </c>
      <c r="Y1764" s="7"/>
      <c r="Z1764" s="7">
        <v>0</v>
      </c>
      <c r="AA1764" s="7">
        <v>0</v>
      </c>
      <c r="AB1764" s="7">
        <v>0</v>
      </c>
      <c r="AC1764" s="7"/>
      <c r="AD1764" s="7">
        <v>0</v>
      </c>
      <c r="AE1764" s="7">
        <v>0</v>
      </c>
      <c r="AF1764" s="7">
        <v>0</v>
      </c>
      <c r="AG1764" s="29">
        <v>0</v>
      </c>
      <c r="AH1764" s="7">
        <v>0</v>
      </c>
      <c r="AI1764" s="7">
        <v>0</v>
      </c>
      <c r="AJ1764" s="7">
        <v>0</v>
      </c>
      <c r="AK1764" s="29">
        <v>0</v>
      </c>
      <c r="AL1764" s="7">
        <v>0</v>
      </c>
      <c r="AM1764" s="105">
        <v>0</v>
      </c>
      <c r="AN1764" s="7">
        <v>0</v>
      </c>
      <c r="AO1764" s="11">
        <v>2250</v>
      </c>
      <c r="AP1764" s="105">
        <v>2250</v>
      </c>
      <c r="AQ1764" s="11">
        <v>2250</v>
      </c>
      <c r="AR1764" s="11">
        <v>0</v>
      </c>
      <c r="AS1764" s="11">
        <v>0</v>
      </c>
      <c r="AT1764" s="11">
        <v>0</v>
      </c>
      <c r="AU1764" s="11">
        <v>0</v>
      </c>
      <c r="AV1764" s="11">
        <v>87.94</v>
      </c>
      <c r="AW1764" s="11">
        <v>87.94</v>
      </c>
      <c r="AX1764" s="11">
        <v>87.94</v>
      </c>
      <c r="AZ1764" s="11">
        <v>0</v>
      </c>
      <c r="BA1764" s="11">
        <v>0</v>
      </c>
    </row>
    <row r="1765" spans="1:53" hidden="1" x14ac:dyDescent="0.25">
      <c r="A1765">
        <v>11</v>
      </c>
      <c r="B1765" t="str">
        <f t="shared" si="202"/>
        <v>FlCC-5912</v>
      </c>
      <c r="C1765" s="2" t="s">
        <v>321</v>
      </c>
      <c r="D1765" s="2" t="str">
        <f t="shared" ref="D1765:D1796" si="206">LEFT($G1765,1)</f>
        <v>5</v>
      </c>
      <c r="E1765" s="2" t="str">
        <f t="shared" ref="E1765:E1796" si="207">LEFT($G1765,2)</f>
        <v>59</v>
      </c>
      <c r="F1765" s="2" t="str">
        <f t="shared" ref="F1765:F1796" si="208">LEFT($G1765,3)</f>
        <v>591</v>
      </c>
      <c r="G1765" s="1" t="s">
        <v>738</v>
      </c>
      <c r="H1765" s="7">
        <v>0</v>
      </c>
      <c r="I1765" s="7"/>
      <c r="J1765" s="7">
        <v>0</v>
      </c>
      <c r="K1765" s="7">
        <v>0</v>
      </c>
      <c r="L1765" s="7">
        <v>0</v>
      </c>
      <c r="M1765" s="7"/>
      <c r="N1765" s="7">
        <v>0</v>
      </c>
      <c r="O1765" s="7">
        <v>0</v>
      </c>
      <c r="P1765" s="7">
        <v>0</v>
      </c>
      <c r="Q1765" s="7"/>
      <c r="R1765" s="7">
        <v>0</v>
      </c>
      <c r="S1765" s="7">
        <v>0</v>
      </c>
      <c r="T1765" s="7">
        <v>0</v>
      </c>
      <c r="U1765" s="7"/>
      <c r="V1765" s="7">
        <v>0</v>
      </c>
      <c r="W1765" s="7">
        <v>0</v>
      </c>
      <c r="X1765" s="7">
        <v>0</v>
      </c>
      <c r="Y1765" s="7"/>
      <c r="Z1765" s="7">
        <v>0</v>
      </c>
      <c r="AA1765" s="7">
        <v>0</v>
      </c>
      <c r="AB1765" s="7">
        <v>0</v>
      </c>
      <c r="AC1765" s="7"/>
      <c r="AD1765" s="7">
        <v>0</v>
      </c>
      <c r="AE1765" s="7">
        <v>0</v>
      </c>
      <c r="AF1765" s="7">
        <v>0</v>
      </c>
      <c r="AG1765" s="29">
        <v>0</v>
      </c>
      <c r="AH1765" s="7">
        <v>0</v>
      </c>
      <c r="AI1765" s="7">
        <v>0</v>
      </c>
      <c r="AJ1765" s="7">
        <v>0</v>
      </c>
      <c r="AK1765" s="29">
        <v>0</v>
      </c>
      <c r="AL1765" s="7">
        <v>0</v>
      </c>
      <c r="AM1765" s="105">
        <v>0</v>
      </c>
      <c r="AN1765" s="7">
        <v>0</v>
      </c>
      <c r="AO1765" s="11">
        <v>0</v>
      </c>
      <c r="AP1765" s="105">
        <v>0</v>
      </c>
      <c r="AQ1765" s="11">
        <v>0</v>
      </c>
      <c r="AR1765" s="11">
        <v>0</v>
      </c>
      <c r="AS1765" s="11">
        <v>0</v>
      </c>
      <c r="AT1765" s="11">
        <v>0</v>
      </c>
      <c r="AU1765" s="11">
        <v>0</v>
      </c>
      <c r="AV1765" s="11">
        <v>0</v>
      </c>
      <c r="AW1765" s="11">
        <v>0</v>
      </c>
      <c r="AX1765" s="11">
        <v>0</v>
      </c>
      <c r="AZ1765" s="11">
        <v>0</v>
      </c>
      <c r="BA1765" s="11">
        <v>0</v>
      </c>
    </row>
    <row r="1766" spans="1:53" hidden="1" x14ac:dyDescent="0.25">
      <c r="A1766">
        <v>11</v>
      </c>
      <c r="B1766" t="str">
        <f t="shared" si="202"/>
        <v>FlCC-5921</v>
      </c>
      <c r="C1766" s="2" t="s">
        <v>321</v>
      </c>
      <c r="D1766" s="2" t="str">
        <f t="shared" si="206"/>
        <v>5</v>
      </c>
      <c r="E1766" s="2" t="str">
        <f t="shared" si="207"/>
        <v>59</v>
      </c>
      <c r="F1766" s="2" t="str">
        <f t="shared" si="208"/>
        <v>592</v>
      </c>
      <c r="G1766" s="1" t="s">
        <v>740</v>
      </c>
      <c r="H1766" s="7">
        <v>0</v>
      </c>
      <c r="I1766" s="7"/>
      <c r="J1766" s="7">
        <v>0</v>
      </c>
      <c r="K1766" s="7">
        <v>0</v>
      </c>
      <c r="L1766" s="7">
        <v>0</v>
      </c>
      <c r="M1766" s="7"/>
      <c r="N1766" s="7">
        <v>0</v>
      </c>
      <c r="O1766" s="7">
        <v>0</v>
      </c>
      <c r="P1766" s="7">
        <v>0</v>
      </c>
      <c r="Q1766" s="7"/>
      <c r="R1766" s="7">
        <v>0</v>
      </c>
      <c r="S1766" s="7">
        <v>0</v>
      </c>
      <c r="T1766" s="7">
        <v>0</v>
      </c>
      <c r="U1766" s="7"/>
      <c r="V1766" s="7">
        <v>0</v>
      </c>
      <c r="W1766" s="7">
        <v>0</v>
      </c>
      <c r="X1766" s="7">
        <v>0</v>
      </c>
      <c r="Y1766" s="7"/>
      <c r="Z1766" s="7">
        <v>0</v>
      </c>
      <c r="AA1766" s="7">
        <v>0</v>
      </c>
      <c r="AB1766" s="7">
        <v>0</v>
      </c>
      <c r="AC1766" s="7"/>
      <c r="AD1766" s="7">
        <v>0</v>
      </c>
      <c r="AE1766" s="7">
        <v>0</v>
      </c>
      <c r="AF1766" s="7">
        <v>0</v>
      </c>
      <c r="AG1766" s="29">
        <v>0</v>
      </c>
      <c r="AH1766" s="7">
        <v>0</v>
      </c>
      <c r="AI1766" s="7">
        <v>0</v>
      </c>
      <c r="AJ1766" s="7">
        <v>0</v>
      </c>
      <c r="AK1766" s="29">
        <v>0</v>
      </c>
      <c r="AL1766" s="7">
        <v>0</v>
      </c>
      <c r="AM1766" s="105">
        <v>0</v>
      </c>
      <c r="AN1766" s="7">
        <v>0</v>
      </c>
      <c r="AO1766" s="11">
        <v>0</v>
      </c>
      <c r="AP1766" s="105">
        <v>0</v>
      </c>
      <c r="AQ1766" s="11">
        <v>0</v>
      </c>
      <c r="AR1766" s="11">
        <v>0</v>
      </c>
      <c r="AS1766" s="11">
        <v>0</v>
      </c>
      <c r="AT1766" s="11">
        <v>0</v>
      </c>
      <c r="AU1766" s="11">
        <v>0</v>
      </c>
      <c r="AV1766" s="11">
        <v>0</v>
      </c>
      <c r="AW1766" s="11">
        <v>0</v>
      </c>
      <c r="AX1766" s="11">
        <v>0</v>
      </c>
      <c r="AZ1766" s="11">
        <v>0</v>
      </c>
      <c r="BA1766" s="11">
        <v>0</v>
      </c>
    </row>
    <row r="1767" spans="1:53" hidden="1" x14ac:dyDescent="0.25">
      <c r="A1767">
        <v>11</v>
      </c>
      <c r="B1767" t="str">
        <f t="shared" si="202"/>
        <v>FlCC-5922</v>
      </c>
      <c r="C1767" s="2" t="s">
        <v>321</v>
      </c>
      <c r="D1767" s="2" t="str">
        <f t="shared" si="206"/>
        <v>5</v>
      </c>
      <c r="E1767" s="2" t="str">
        <f t="shared" si="207"/>
        <v>59</v>
      </c>
      <c r="F1767" s="2" t="str">
        <f t="shared" si="208"/>
        <v>592</v>
      </c>
      <c r="G1767" s="1" t="s">
        <v>741</v>
      </c>
      <c r="H1767" s="7">
        <v>0</v>
      </c>
      <c r="I1767" s="7"/>
      <c r="J1767" s="7">
        <v>0</v>
      </c>
      <c r="K1767" s="7">
        <v>0</v>
      </c>
      <c r="L1767" s="7">
        <v>0</v>
      </c>
      <c r="M1767" s="7"/>
      <c r="N1767" s="7">
        <v>0</v>
      </c>
      <c r="O1767" s="7">
        <v>0</v>
      </c>
      <c r="P1767" s="7">
        <v>0</v>
      </c>
      <c r="Q1767" s="7"/>
      <c r="R1767" s="7">
        <v>0</v>
      </c>
      <c r="S1767" s="7">
        <v>0</v>
      </c>
      <c r="T1767" s="7">
        <v>0</v>
      </c>
      <c r="U1767" s="7"/>
      <c r="V1767" s="7">
        <v>0</v>
      </c>
      <c r="W1767" s="7">
        <v>0</v>
      </c>
      <c r="X1767" s="7">
        <v>0</v>
      </c>
      <c r="Y1767" s="7"/>
      <c r="Z1767" s="7">
        <v>0</v>
      </c>
      <c r="AA1767" s="7">
        <v>0</v>
      </c>
      <c r="AB1767" s="7">
        <v>0</v>
      </c>
      <c r="AC1767" s="7"/>
      <c r="AD1767" s="7">
        <v>0</v>
      </c>
      <c r="AE1767" s="7">
        <v>0</v>
      </c>
      <c r="AF1767" s="7">
        <v>0</v>
      </c>
      <c r="AG1767" s="29">
        <v>0</v>
      </c>
      <c r="AH1767" s="7">
        <v>0</v>
      </c>
      <c r="AI1767" s="7">
        <v>0</v>
      </c>
      <c r="AJ1767" s="7">
        <v>0</v>
      </c>
      <c r="AK1767" s="29">
        <v>0</v>
      </c>
      <c r="AL1767" s="7">
        <v>0</v>
      </c>
      <c r="AM1767" s="105">
        <v>0</v>
      </c>
      <c r="AN1767" s="7">
        <v>0</v>
      </c>
      <c r="AO1767" s="11">
        <v>0</v>
      </c>
      <c r="AP1767" s="105">
        <v>0</v>
      </c>
      <c r="AQ1767" s="11">
        <v>0</v>
      </c>
      <c r="AR1767" s="11">
        <v>0</v>
      </c>
      <c r="AS1767" s="11">
        <v>0</v>
      </c>
      <c r="AT1767" s="11">
        <v>0</v>
      </c>
      <c r="AU1767" s="11">
        <v>0</v>
      </c>
      <c r="AV1767" s="11">
        <v>0</v>
      </c>
      <c r="AW1767" s="11">
        <v>0</v>
      </c>
      <c r="AX1767" s="11">
        <v>0</v>
      </c>
      <c r="AZ1767" s="11">
        <v>0</v>
      </c>
      <c r="BA1767" s="11">
        <v>0</v>
      </c>
    </row>
    <row r="1768" spans="1:53" hidden="1" x14ac:dyDescent="0.25">
      <c r="A1768">
        <v>11</v>
      </c>
      <c r="B1768" t="str">
        <f t="shared" si="202"/>
        <v>FlCC-5930</v>
      </c>
      <c r="C1768" s="2" t="s">
        <v>321</v>
      </c>
      <c r="D1768" s="2" t="str">
        <f t="shared" si="206"/>
        <v>5</v>
      </c>
      <c r="E1768" s="2" t="str">
        <f t="shared" si="207"/>
        <v>59</v>
      </c>
      <c r="F1768" s="2" t="str">
        <f t="shared" si="208"/>
        <v>593</v>
      </c>
      <c r="G1768" s="1" t="s">
        <v>742</v>
      </c>
      <c r="H1768" s="7">
        <v>0</v>
      </c>
      <c r="I1768" s="7"/>
      <c r="J1768" s="7">
        <v>0</v>
      </c>
      <c r="K1768" s="7">
        <v>0</v>
      </c>
      <c r="L1768" s="7">
        <v>0</v>
      </c>
      <c r="M1768" s="7"/>
      <c r="N1768" s="7">
        <v>0</v>
      </c>
      <c r="O1768" s="7">
        <v>0</v>
      </c>
      <c r="P1768" s="7">
        <v>0</v>
      </c>
      <c r="Q1768" s="7"/>
      <c r="R1768" s="7">
        <v>0</v>
      </c>
      <c r="S1768" s="7">
        <v>0</v>
      </c>
      <c r="T1768" s="7">
        <v>0</v>
      </c>
      <c r="U1768" s="7"/>
      <c r="V1768" s="7">
        <v>0</v>
      </c>
      <c r="W1768" s="7">
        <v>0</v>
      </c>
      <c r="X1768" s="7">
        <v>0</v>
      </c>
      <c r="Y1768" s="7"/>
      <c r="Z1768" s="7">
        <v>0</v>
      </c>
      <c r="AA1768" s="7">
        <v>0</v>
      </c>
      <c r="AB1768" s="7">
        <v>0</v>
      </c>
      <c r="AC1768" s="7"/>
      <c r="AD1768" s="7">
        <v>0</v>
      </c>
      <c r="AE1768" s="7">
        <v>0</v>
      </c>
      <c r="AF1768" s="7">
        <v>0</v>
      </c>
      <c r="AG1768" s="29">
        <v>0</v>
      </c>
      <c r="AH1768" s="7">
        <v>0</v>
      </c>
      <c r="AI1768" s="7">
        <v>0</v>
      </c>
      <c r="AJ1768" s="7">
        <v>0</v>
      </c>
      <c r="AK1768" s="29">
        <v>0</v>
      </c>
      <c r="AL1768" s="7">
        <v>0</v>
      </c>
      <c r="AM1768" s="105">
        <v>0</v>
      </c>
      <c r="AN1768" s="7">
        <v>0</v>
      </c>
      <c r="AO1768" s="11">
        <v>0</v>
      </c>
      <c r="AP1768" s="105">
        <v>0</v>
      </c>
      <c r="AQ1768" s="11">
        <v>0</v>
      </c>
      <c r="AR1768" s="11">
        <v>0</v>
      </c>
      <c r="AS1768" s="11">
        <v>0</v>
      </c>
      <c r="AT1768" s="11">
        <v>0</v>
      </c>
      <c r="AU1768" s="11">
        <v>0</v>
      </c>
      <c r="AV1768" s="11">
        <v>0</v>
      </c>
      <c r="AW1768" s="11">
        <v>0</v>
      </c>
      <c r="AX1768" s="11">
        <v>0</v>
      </c>
      <c r="AZ1768" s="11">
        <v>0</v>
      </c>
      <c r="BA1768" s="11">
        <v>0</v>
      </c>
    </row>
    <row r="1769" spans="1:53" hidden="1" x14ac:dyDescent="0.25">
      <c r="A1769">
        <v>11</v>
      </c>
      <c r="B1769" t="str">
        <f t="shared" si="202"/>
        <v>FlCC-5941</v>
      </c>
      <c r="C1769" s="2" t="s">
        <v>321</v>
      </c>
      <c r="D1769" s="2" t="str">
        <f t="shared" si="206"/>
        <v>5</v>
      </c>
      <c r="E1769" s="2" t="str">
        <f t="shared" si="207"/>
        <v>59</v>
      </c>
      <c r="F1769" s="2" t="str">
        <f t="shared" si="208"/>
        <v>594</v>
      </c>
      <c r="G1769" s="1" t="s">
        <v>743</v>
      </c>
      <c r="H1769" s="7">
        <v>0</v>
      </c>
      <c r="I1769" s="7"/>
      <c r="J1769" s="7">
        <v>0</v>
      </c>
      <c r="K1769" s="7">
        <v>0</v>
      </c>
      <c r="L1769" s="7">
        <v>0</v>
      </c>
      <c r="M1769" s="7"/>
      <c r="N1769" s="7">
        <v>0</v>
      </c>
      <c r="O1769" s="7">
        <v>0</v>
      </c>
      <c r="P1769" s="7">
        <v>0</v>
      </c>
      <c r="Q1769" s="7"/>
      <c r="R1769" s="7">
        <v>0</v>
      </c>
      <c r="S1769" s="7">
        <v>0</v>
      </c>
      <c r="T1769" s="7">
        <v>0</v>
      </c>
      <c r="U1769" s="7"/>
      <c r="V1769" s="7">
        <v>0</v>
      </c>
      <c r="W1769" s="7">
        <v>0</v>
      </c>
      <c r="X1769" s="7">
        <v>0</v>
      </c>
      <c r="Y1769" s="7"/>
      <c r="Z1769" s="7">
        <v>0</v>
      </c>
      <c r="AA1769" s="7">
        <v>0</v>
      </c>
      <c r="AB1769" s="7">
        <v>0</v>
      </c>
      <c r="AC1769" s="7"/>
      <c r="AD1769" s="7">
        <v>0</v>
      </c>
      <c r="AE1769" s="7">
        <v>0</v>
      </c>
      <c r="AF1769" s="7">
        <v>0</v>
      </c>
      <c r="AG1769" s="29">
        <v>0</v>
      </c>
      <c r="AH1769" s="7">
        <v>0</v>
      </c>
      <c r="AI1769" s="7">
        <v>0</v>
      </c>
      <c r="AJ1769" s="7">
        <v>0</v>
      </c>
      <c r="AK1769" s="29">
        <v>0</v>
      </c>
      <c r="AL1769" s="7">
        <v>0</v>
      </c>
      <c r="AM1769" s="105">
        <v>0</v>
      </c>
      <c r="AN1769" s="7">
        <v>0</v>
      </c>
      <c r="AO1769" s="11">
        <v>0</v>
      </c>
      <c r="AP1769" s="105">
        <v>0</v>
      </c>
      <c r="AQ1769" s="11">
        <v>0</v>
      </c>
      <c r="AR1769" s="11">
        <v>0</v>
      </c>
      <c r="AS1769" s="11">
        <v>0</v>
      </c>
      <c r="AT1769" s="11">
        <v>0</v>
      </c>
      <c r="AU1769" s="11">
        <v>0</v>
      </c>
      <c r="AV1769" s="11">
        <v>0</v>
      </c>
      <c r="AW1769" s="11">
        <v>0</v>
      </c>
      <c r="AX1769" s="11">
        <v>0</v>
      </c>
      <c r="AZ1769" s="11">
        <v>0</v>
      </c>
      <c r="BA1769" s="11">
        <v>0</v>
      </c>
    </row>
    <row r="1770" spans="1:53" hidden="1" x14ac:dyDescent="0.25">
      <c r="A1770">
        <v>11</v>
      </c>
      <c r="B1770" t="str">
        <f t="shared" si="202"/>
        <v>FlCC-5942</v>
      </c>
      <c r="C1770" s="2" t="s">
        <v>321</v>
      </c>
      <c r="D1770" s="2" t="str">
        <f t="shared" si="206"/>
        <v>5</v>
      </c>
      <c r="E1770" s="2" t="str">
        <f t="shared" si="207"/>
        <v>59</v>
      </c>
      <c r="F1770" s="2" t="str">
        <f t="shared" si="208"/>
        <v>594</v>
      </c>
      <c r="G1770" s="1" t="s">
        <v>744</v>
      </c>
      <c r="H1770" s="7">
        <v>0</v>
      </c>
      <c r="I1770" s="7"/>
      <c r="J1770" s="7">
        <v>0</v>
      </c>
      <c r="K1770" s="7">
        <v>0</v>
      </c>
      <c r="L1770" s="7">
        <v>0</v>
      </c>
      <c r="M1770" s="7"/>
      <c r="N1770" s="7">
        <v>0</v>
      </c>
      <c r="O1770" s="7">
        <v>0</v>
      </c>
      <c r="P1770" s="7">
        <v>0</v>
      </c>
      <c r="Q1770" s="7"/>
      <c r="R1770" s="7">
        <v>0</v>
      </c>
      <c r="S1770" s="7">
        <v>0</v>
      </c>
      <c r="T1770" s="7">
        <v>0</v>
      </c>
      <c r="U1770" s="7"/>
      <c r="V1770" s="7">
        <v>0</v>
      </c>
      <c r="W1770" s="7">
        <v>0</v>
      </c>
      <c r="X1770" s="7">
        <v>0</v>
      </c>
      <c r="Y1770" s="7"/>
      <c r="Z1770" s="7">
        <v>0</v>
      </c>
      <c r="AA1770" s="7">
        <v>0</v>
      </c>
      <c r="AB1770" s="7">
        <v>0</v>
      </c>
      <c r="AC1770" s="7"/>
      <c r="AD1770" s="7">
        <v>0</v>
      </c>
      <c r="AE1770" s="7">
        <v>0</v>
      </c>
      <c r="AF1770" s="7">
        <v>0</v>
      </c>
      <c r="AG1770" s="29">
        <v>0</v>
      </c>
      <c r="AH1770" s="7">
        <v>0</v>
      </c>
      <c r="AI1770" s="7">
        <v>0</v>
      </c>
      <c r="AJ1770" s="7">
        <v>0</v>
      </c>
      <c r="AK1770" s="29">
        <v>0</v>
      </c>
      <c r="AL1770" s="7">
        <v>0</v>
      </c>
      <c r="AM1770" s="105">
        <v>0</v>
      </c>
      <c r="AN1770" s="7">
        <v>0</v>
      </c>
      <c r="AO1770" s="11">
        <v>0</v>
      </c>
      <c r="AP1770" s="105">
        <v>0</v>
      </c>
      <c r="AQ1770" s="11">
        <v>0</v>
      </c>
      <c r="AR1770" s="11">
        <v>0</v>
      </c>
      <c r="AS1770" s="11">
        <v>0</v>
      </c>
      <c r="AT1770" s="11">
        <v>0</v>
      </c>
      <c r="AU1770" s="11">
        <v>0</v>
      </c>
      <c r="AV1770" s="11">
        <v>0</v>
      </c>
      <c r="AW1770" s="11">
        <v>0</v>
      </c>
      <c r="AX1770" s="11">
        <v>0</v>
      </c>
      <c r="AZ1770" s="11">
        <v>0</v>
      </c>
      <c r="BA1770" s="11">
        <v>0</v>
      </c>
    </row>
    <row r="1771" spans="1:53" hidden="1" x14ac:dyDescent="0.25">
      <c r="A1771">
        <v>11</v>
      </c>
      <c r="B1771" t="str">
        <f t="shared" si="202"/>
        <v>FlCC-5951</v>
      </c>
      <c r="C1771" s="2" t="s">
        <v>321</v>
      </c>
      <c r="D1771" s="2" t="str">
        <f t="shared" si="206"/>
        <v>5</v>
      </c>
      <c r="E1771" s="2" t="str">
        <f t="shared" si="207"/>
        <v>59</v>
      </c>
      <c r="F1771" s="2" t="str">
        <f t="shared" si="208"/>
        <v>595</v>
      </c>
      <c r="G1771" s="1" t="s">
        <v>745</v>
      </c>
      <c r="H1771" s="7">
        <v>0</v>
      </c>
      <c r="I1771" s="7"/>
      <c r="J1771" s="7">
        <v>0</v>
      </c>
      <c r="K1771" s="7">
        <v>0</v>
      </c>
      <c r="L1771" s="7">
        <v>0</v>
      </c>
      <c r="M1771" s="7"/>
      <c r="N1771" s="7">
        <v>0</v>
      </c>
      <c r="O1771" s="7">
        <v>0</v>
      </c>
      <c r="P1771" s="7">
        <v>0</v>
      </c>
      <c r="Q1771" s="7"/>
      <c r="R1771" s="7">
        <v>0</v>
      </c>
      <c r="S1771" s="7">
        <v>0</v>
      </c>
      <c r="T1771" s="7">
        <v>0</v>
      </c>
      <c r="U1771" s="7"/>
      <c r="V1771" s="7">
        <v>0</v>
      </c>
      <c r="W1771" s="7">
        <v>0</v>
      </c>
      <c r="X1771" s="7">
        <v>0</v>
      </c>
      <c r="Y1771" s="7"/>
      <c r="Z1771" s="7">
        <v>0</v>
      </c>
      <c r="AA1771" s="7">
        <v>0</v>
      </c>
      <c r="AB1771" s="7">
        <v>0</v>
      </c>
      <c r="AC1771" s="7"/>
      <c r="AD1771" s="7">
        <v>0</v>
      </c>
      <c r="AE1771" s="7">
        <v>0</v>
      </c>
      <c r="AF1771" s="7">
        <v>0</v>
      </c>
      <c r="AG1771" s="29">
        <v>0</v>
      </c>
      <c r="AH1771" s="7">
        <v>0</v>
      </c>
      <c r="AI1771" s="7">
        <v>0</v>
      </c>
      <c r="AJ1771" s="7">
        <v>0</v>
      </c>
      <c r="AK1771" s="29">
        <v>0</v>
      </c>
      <c r="AL1771" s="7">
        <v>0</v>
      </c>
      <c r="AM1771" s="105">
        <v>0</v>
      </c>
      <c r="AN1771" s="7">
        <v>0</v>
      </c>
      <c r="AO1771" s="11">
        <v>0</v>
      </c>
      <c r="AP1771" s="105">
        <v>0</v>
      </c>
      <c r="AQ1771" s="11">
        <v>0</v>
      </c>
      <c r="AR1771" s="11">
        <v>0</v>
      </c>
      <c r="AS1771" s="11">
        <v>0</v>
      </c>
      <c r="AT1771" s="11">
        <v>0</v>
      </c>
      <c r="AU1771" s="11">
        <v>0</v>
      </c>
      <c r="AV1771" s="11">
        <v>0</v>
      </c>
      <c r="AW1771" s="11">
        <v>0</v>
      </c>
      <c r="AX1771" s="11">
        <v>0</v>
      </c>
      <c r="AZ1771" s="11">
        <v>0</v>
      </c>
      <c r="BA1771" s="11">
        <v>0</v>
      </c>
    </row>
    <row r="1772" spans="1:53" hidden="1" x14ac:dyDescent="0.25">
      <c r="A1772">
        <v>11</v>
      </c>
      <c r="B1772" t="str">
        <f t="shared" si="202"/>
        <v>FlCC-5952</v>
      </c>
      <c r="C1772" s="2" t="s">
        <v>321</v>
      </c>
      <c r="D1772" s="2" t="str">
        <f t="shared" si="206"/>
        <v>5</v>
      </c>
      <c r="E1772" s="2" t="str">
        <f t="shared" si="207"/>
        <v>59</v>
      </c>
      <c r="F1772" s="2" t="str">
        <f t="shared" si="208"/>
        <v>595</v>
      </c>
      <c r="G1772" s="1" t="s">
        <v>746</v>
      </c>
      <c r="H1772" s="7">
        <v>0</v>
      </c>
      <c r="I1772" s="7"/>
      <c r="J1772" s="7">
        <v>0</v>
      </c>
      <c r="K1772" s="7">
        <v>0</v>
      </c>
      <c r="L1772" s="7">
        <v>0</v>
      </c>
      <c r="M1772" s="7"/>
      <c r="N1772" s="7">
        <v>0</v>
      </c>
      <c r="O1772" s="7">
        <v>0</v>
      </c>
      <c r="P1772" s="7">
        <v>0</v>
      </c>
      <c r="Q1772" s="7"/>
      <c r="R1772" s="7">
        <v>0</v>
      </c>
      <c r="S1772" s="7">
        <v>0</v>
      </c>
      <c r="T1772" s="7">
        <v>0</v>
      </c>
      <c r="U1772" s="7"/>
      <c r="V1772" s="7">
        <v>0</v>
      </c>
      <c r="W1772" s="7">
        <v>0</v>
      </c>
      <c r="X1772" s="7">
        <v>0</v>
      </c>
      <c r="Y1772" s="7"/>
      <c r="Z1772" s="7">
        <v>0</v>
      </c>
      <c r="AA1772" s="7">
        <v>0</v>
      </c>
      <c r="AB1772" s="7">
        <v>0</v>
      </c>
      <c r="AC1772" s="7"/>
      <c r="AD1772" s="7">
        <v>0</v>
      </c>
      <c r="AE1772" s="7">
        <v>0</v>
      </c>
      <c r="AF1772" s="7">
        <v>0</v>
      </c>
      <c r="AG1772" s="29">
        <v>0</v>
      </c>
      <c r="AH1772" s="7">
        <v>0</v>
      </c>
      <c r="AI1772" s="7">
        <v>0</v>
      </c>
      <c r="AJ1772" s="7">
        <v>0</v>
      </c>
      <c r="AK1772" s="29">
        <v>0</v>
      </c>
      <c r="AL1772" s="7">
        <v>0</v>
      </c>
      <c r="AM1772" s="105">
        <v>0</v>
      </c>
      <c r="AN1772" s="7">
        <v>0</v>
      </c>
      <c r="AO1772" s="11">
        <v>0</v>
      </c>
      <c r="AP1772" s="105">
        <v>0</v>
      </c>
      <c r="AQ1772" s="11">
        <v>0</v>
      </c>
      <c r="AR1772" s="11">
        <v>0</v>
      </c>
      <c r="AS1772" s="11">
        <v>0</v>
      </c>
      <c r="AT1772" s="11">
        <v>0</v>
      </c>
      <c r="AU1772" s="11">
        <v>0</v>
      </c>
      <c r="AV1772" s="11">
        <v>0</v>
      </c>
      <c r="AW1772" s="11">
        <v>0</v>
      </c>
      <c r="AX1772" s="11">
        <v>0</v>
      </c>
      <c r="AZ1772" s="11">
        <v>0</v>
      </c>
      <c r="BA1772" s="11">
        <v>0</v>
      </c>
    </row>
    <row r="1773" spans="1:53" hidden="1" x14ac:dyDescent="0.25">
      <c r="A1773">
        <v>11</v>
      </c>
      <c r="B1773" t="str">
        <f t="shared" si="202"/>
        <v>FlCC-5960</v>
      </c>
      <c r="C1773" s="2" t="s">
        <v>321</v>
      </c>
      <c r="D1773" s="2" t="str">
        <f t="shared" si="206"/>
        <v>5</v>
      </c>
      <c r="E1773" s="2" t="str">
        <f t="shared" si="207"/>
        <v>59</v>
      </c>
      <c r="F1773" s="2" t="str">
        <f t="shared" si="208"/>
        <v>596</v>
      </c>
      <c r="G1773" s="1" t="s">
        <v>747</v>
      </c>
      <c r="H1773" s="7">
        <v>0</v>
      </c>
      <c r="I1773" s="7"/>
      <c r="J1773" s="7">
        <v>0</v>
      </c>
      <c r="K1773" s="7">
        <v>0</v>
      </c>
      <c r="L1773" s="7">
        <v>0</v>
      </c>
      <c r="M1773" s="7"/>
      <c r="N1773" s="7">
        <v>0</v>
      </c>
      <c r="O1773" s="7">
        <v>0</v>
      </c>
      <c r="P1773" s="7">
        <v>0</v>
      </c>
      <c r="Q1773" s="7"/>
      <c r="R1773" s="7">
        <v>0</v>
      </c>
      <c r="S1773" s="7">
        <v>0</v>
      </c>
      <c r="T1773" s="7">
        <v>0</v>
      </c>
      <c r="U1773" s="7"/>
      <c r="V1773" s="7">
        <v>0</v>
      </c>
      <c r="W1773" s="7">
        <v>0</v>
      </c>
      <c r="X1773" s="7">
        <v>0</v>
      </c>
      <c r="Y1773" s="7"/>
      <c r="Z1773" s="7">
        <v>0</v>
      </c>
      <c r="AA1773" s="7">
        <v>0</v>
      </c>
      <c r="AB1773" s="7">
        <v>0</v>
      </c>
      <c r="AC1773" s="7"/>
      <c r="AD1773" s="7">
        <v>0</v>
      </c>
      <c r="AE1773" s="7">
        <v>0</v>
      </c>
      <c r="AF1773" s="7">
        <v>0</v>
      </c>
      <c r="AG1773" s="29">
        <v>0</v>
      </c>
      <c r="AH1773" s="7">
        <v>0</v>
      </c>
      <c r="AI1773" s="7">
        <v>0</v>
      </c>
      <c r="AJ1773" s="7">
        <v>0</v>
      </c>
      <c r="AK1773" s="29">
        <v>0</v>
      </c>
      <c r="AL1773" s="7">
        <v>0</v>
      </c>
      <c r="AM1773" s="105">
        <v>0</v>
      </c>
      <c r="AN1773" s="7">
        <v>0</v>
      </c>
      <c r="AO1773" s="11">
        <v>0</v>
      </c>
      <c r="AP1773" s="105">
        <v>0</v>
      </c>
      <c r="AQ1773" s="11">
        <v>0</v>
      </c>
      <c r="AR1773" s="11">
        <v>0</v>
      </c>
      <c r="AS1773" s="11">
        <v>0</v>
      </c>
      <c r="AT1773" s="11">
        <v>0</v>
      </c>
      <c r="AU1773" s="11">
        <v>0</v>
      </c>
      <c r="AV1773" s="11">
        <v>0</v>
      </c>
      <c r="AW1773" s="11">
        <v>0</v>
      </c>
      <c r="AX1773" s="11">
        <v>0</v>
      </c>
      <c r="AZ1773" s="11">
        <v>0</v>
      </c>
      <c r="BA1773" s="11">
        <v>0</v>
      </c>
    </row>
    <row r="1774" spans="1:53" hidden="1" x14ac:dyDescent="0.25">
      <c r="A1774">
        <v>11</v>
      </c>
      <c r="B1774" t="str">
        <f t="shared" si="202"/>
        <v>FlCC-6611</v>
      </c>
      <c r="C1774" s="2" t="s">
        <v>321</v>
      </c>
      <c r="D1774" s="2" t="str">
        <f t="shared" si="206"/>
        <v>6</v>
      </c>
      <c r="E1774" s="2" t="str">
        <f t="shared" si="207"/>
        <v>66</v>
      </c>
      <c r="F1774" s="2" t="str">
        <f t="shared" si="208"/>
        <v>661</v>
      </c>
      <c r="G1774" s="1" t="s">
        <v>748</v>
      </c>
      <c r="H1774" s="7">
        <v>0</v>
      </c>
      <c r="I1774" s="7"/>
      <c r="J1774" s="7">
        <v>0</v>
      </c>
      <c r="K1774" s="7">
        <v>0</v>
      </c>
      <c r="L1774" s="7">
        <v>0</v>
      </c>
      <c r="M1774" s="7"/>
      <c r="N1774" s="7">
        <v>0</v>
      </c>
      <c r="O1774" s="7">
        <v>0</v>
      </c>
      <c r="P1774" s="7">
        <v>0</v>
      </c>
      <c r="Q1774" s="7"/>
      <c r="R1774" s="7">
        <v>0</v>
      </c>
      <c r="S1774" s="7">
        <v>0</v>
      </c>
      <c r="T1774" s="7">
        <v>0</v>
      </c>
      <c r="U1774" s="7"/>
      <c r="V1774" s="7">
        <v>0</v>
      </c>
      <c r="W1774" s="7">
        <v>0</v>
      </c>
      <c r="X1774" s="7">
        <v>0</v>
      </c>
      <c r="Y1774" s="7"/>
      <c r="Z1774" s="7">
        <v>0</v>
      </c>
      <c r="AA1774" s="7">
        <v>0</v>
      </c>
      <c r="AB1774" s="7">
        <v>0</v>
      </c>
      <c r="AC1774" s="7"/>
      <c r="AD1774" s="7">
        <v>0</v>
      </c>
      <c r="AE1774" s="7">
        <v>0</v>
      </c>
      <c r="AF1774" s="7">
        <v>0</v>
      </c>
      <c r="AG1774" s="29">
        <v>0</v>
      </c>
      <c r="AH1774" s="7">
        <v>0</v>
      </c>
      <c r="AI1774" s="7">
        <v>0</v>
      </c>
      <c r="AJ1774" s="7">
        <v>0</v>
      </c>
      <c r="AK1774" s="29">
        <v>0</v>
      </c>
      <c r="AL1774" s="7">
        <v>0</v>
      </c>
      <c r="AM1774" s="105">
        <v>0</v>
      </c>
      <c r="AN1774" s="7">
        <v>0</v>
      </c>
      <c r="AO1774" s="11">
        <v>0</v>
      </c>
      <c r="AP1774" s="105">
        <v>0</v>
      </c>
      <c r="AQ1774" s="11">
        <v>0</v>
      </c>
      <c r="AR1774" s="11">
        <v>0</v>
      </c>
      <c r="AS1774" s="11">
        <v>0</v>
      </c>
      <c r="AT1774" s="11">
        <v>0</v>
      </c>
      <c r="AU1774" s="11">
        <v>0</v>
      </c>
      <c r="AV1774" s="11">
        <v>0</v>
      </c>
      <c r="AW1774" s="11">
        <v>0</v>
      </c>
      <c r="AX1774" s="11">
        <v>0</v>
      </c>
      <c r="AZ1774" s="11">
        <v>0</v>
      </c>
      <c r="BA1774" s="11">
        <v>0</v>
      </c>
    </row>
    <row r="1775" spans="1:53" hidden="1" x14ac:dyDescent="0.25">
      <c r="A1775">
        <v>11</v>
      </c>
      <c r="B1775" t="str">
        <f t="shared" si="202"/>
        <v>FlCC-6612</v>
      </c>
      <c r="C1775" s="2" t="s">
        <v>321</v>
      </c>
      <c r="D1775" s="2" t="str">
        <f t="shared" si="206"/>
        <v>6</v>
      </c>
      <c r="E1775" s="2" t="str">
        <f t="shared" si="207"/>
        <v>66</v>
      </c>
      <c r="F1775" s="2" t="str">
        <f t="shared" si="208"/>
        <v>661</v>
      </c>
      <c r="G1775" s="1" t="s">
        <v>749</v>
      </c>
      <c r="H1775" s="7">
        <v>0</v>
      </c>
      <c r="I1775" s="7"/>
      <c r="J1775" s="7">
        <v>0</v>
      </c>
      <c r="K1775" s="7">
        <v>0</v>
      </c>
      <c r="L1775" s="7">
        <v>0</v>
      </c>
      <c r="M1775" s="7"/>
      <c r="N1775" s="7">
        <v>0</v>
      </c>
      <c r="O1775" s="7">
        <v>0</v>
      </c>
      <c r="P1775" s="7">
        <v>0</v>
      </c>
      <c r="Q1775" s="7"/>
      <c r="R1775" s="7">
        <v>0</v>
      </c>
      <c r="S1775" s="7">
        <v>0</v>
      </c>
      <c r="T1775" s="7">
        <v>0</v>
      </c>
      <c r="U1775" s="7"/>
      <c r="V1775" s="7">
        <v>0</v>
      </c>
      <c r="W1775" s="7">
        <v>0</v>
      </c>
      <c r="X1775" s="7">
        <v>0</v>
      </c>
      <c r="Y1775" s="7"/>
      <c r="Z1775" s="7">
        <v>0</v>
      </c>
      <c r="AA1775" s="7">
        <v>0</v>
      </c>
      <c r="AB1775" s="7">
        <v>0</v>
      </c>
      <c r="AC1775" s="7"/>
      <c r="AD1775" s="7">
        <v>0</v>
      </c>
      <c r="AE1775" s="7">
        <v>0</v>
      </c>
      <c r="AF1775" s="7">
        <v>0</v>
      </c>
      <c r="AG1775" s="29">
        <v>0</v>
      </c>
      <c r="AH1775" s="7">
        <v>0</v>
      </c>
      <c r="AI1775" s="7">
        <v>0</v>
      </c>
      <c r="AJ1775" s="7">
        <v>0</v>
      </c>
      <c r="AK1775" s="29">
        <v>0</v>
      </c>
      <c r="AL1775" s="7">
        <v>0</v>
      </c>
      <c r="AM1775" s="105">
        <v>0</v>
      </c>
      <c r="AN1775" s="7">
        <v>0</v>
      </c>
      <c r="AO1775" s="11">
        <v>0</v>
      </c>
      <c r="AP1775" s="105">
        <v>0</v>
      </c>
      <c r="AQ1775" s="11">
        <v>0</v>
      </c>
      <c r="AR1775" s="11">
        <v>0</v>
      </c>
      <c r="AS1775" s="11">
        <v>0</v>
      </c>
      <c r="AT1775" s="11">
        <v>0</v>
      </c>
      <c r="AU1775" s="11">
        <v>0</v>
      </c>
      <c r="AV1775" s="11">
        <v>0</v>
      </c>
      <c r="AW1775" s="11">
        <v>0</v>
      </c>
      <c r="AX1775" s="11">
        <v>0</v>
      </c>
      <c r="AZ1775" s="11">
        <v>0</v>
      </c>
      <c r="BA1775" s="11">
        <v>0</v>
      </c>
    </row>
    <row r="1776" spans="1:53" hidden="1" x14ac:dyDescent="0.25">
      <c r="A1776">
        <v>11</v>
      </c>
      <c r="B1776" t="str">
        <f t="shared" si="202"/>
        <v>FlCC-6621</v>
      </c>
      <c r="C1776" s="2" t="s">
        <v>321</v>
      </c>
      <c r="D1776" s="2" t="str">
        <f t="shared" si="206"/>
        <v>6</v>
      </c>
      <c r="E1776" s="2" t="str">
        <f t="shared" si="207"/>
        <v>66</v>
      </c>
      <c r="F1776" s="2" t="str">
        <f t="shared" si="208"/>
        <v>662</v>
      </c>
      <c r="G1776" s="1" t="s">
        <v>750</v>
      </c>
      <c r="H1776" s="7">
        <v>0</v>
      </c>
      <c r="I1776" s="7"/>
      <c r="J1776" s="7">
        <v>0</v>
      </c>
      <c r="K1776" s="7">
        <v>0</v>
      </c>
      <c r="L1776" s="7">
        <v>0</v>
      </c>
      <c r="M1776" s="7"/>
      <c r="N1776" s="7">
        <v>0</v>
      </c>
      <c r="O1776" s="7">
        <v>0</v>
      </c>
      <c r="P1776" s="7">
        <v>0</v>
      </c>
      <c r="Q1776" s="7"/>
      <c r="R1776" s="7">
        <v>0</v>
      </c>
      <c r="S1776" s="7">
        <v>0</v>
      </c>
      <c r="T1776" s="7">
        <v>0</v>
      </c>
      <c r="U1776" s="7"/>
      <c r="V1776" s="7">
        <v>0</v>
      </c>
      <c r="W1776" s="7">
        <v>0</v>
      </c>
      <c r="X1776" s="7">
        <v>0</v>
      </c>
      <c r="Y1776" s="7"/>
      <c r="Z1776" s="7">
        <v>0</v>
      </c>
      <c r="AA1776" s="7">
        <v>0</v>
      </c>
      <c r="AB1776" s="7">
        <v>0</v>
      </c>
      <c r="AC1776" s="7"/>
      <c r="AD1776" s="7">
        <v>0</v>
      </c>
      <c r="AE1776" s="7">
        <v>0</v>
      </c>
      <c r="AF1776" s="7">
        <v>0</v>
      </c>
      <c r="AG1776" s="29">
        <v>0</v>
      </c>
      <c r="AH1776" s="7">
        <v>0</v>
      </c>
      <c r="AI1776" s="7">
        <v>0</v>
      </c>
      <c r="AJ1776" s="7">
        <v>0</v>
      </c>
      <c r="AK1776" s="29">
        <v>0</v>
      </c>
      <c r="AL1776" s="7">
        <v>0</v>
      </c>
      <c r="AM1776" s="105">
        <v>0</v>
      </c>
      <c r="AN1776" s="7">
        <v>0</v>
      </c>
      <c r="AO1776" s="11">
        <v>0</v>
      </c>
      <c r="AP1776" s="105">
        <v>0</v>
      </c>
      <c r="AQ1776" s="11">
        <v>0</v>
      </c>
      <c r="AR1776" s="11">
        <v>0</v>
      </c>
      <c r="AS1776" s="11">
        <v>0</v>
      </c>
      <c r="AT1776" s="11">
        <v>0</v>
      </c>
      <c r="AU1776" s="11">
        <v>0</v>
      </c>
      <c r="AV1776" s="11">
        <v>0</v>
      </c>
      <c r="AW1776" s="11">
        <v>0</v>
      </c>
      <c r="AX1776" s="11">
        <v>0</v>
      </c>
      <c r="AZ1776" s="11">
        <v>0</v>
      </c>
      <c r="BA1776" s="11">
        <v>0</v>
      </c>
    </row>
    <row r="1777" spans="1:53" hidden="1" x14ac:dyDescent="0.25">
      <c r="A1777">
        <v>11</v>
      </c>
      <c r="B1777" t="str">
        <f t="shared" si="202"/>
        <v>FlCC-6622</v>
      </c>
      <c r="C1777" s="2" t="s">
        <v>321</v>
      </c>
      <c r="D1777" s="2" t="str">
        <f t="shared" si="206"/>
        <v>6</v>
      </c>
      <c r="E1777" s="2" t="str">
        <f t="shared" si="207"/>
        <v>66</v>
      </c>
      <c r="F1777" s="2" t="str">
        <f t="shared" si="208"/>
        <v>662</v>
      </c>
      <c r="G1777" s="1" t="s">
        <v>751</v>
      </c>
      <c r="H1777" s="7">
        <v>0</v>
      </c>
      <c r="I1777" s="7"/>
      <c r="J1777" s="7">
        <v>0</v>
      </c>
      <c r="K1777" s="7">
        <v>0</v>
      </c>
      <c r="L1777" s="7">
        <v>0</v>
      </c>
      <c r="M1777" s="7"/>
      <c r="N1777" s="7">
        <v>0</v>
      </c>
      <c r="O1777" s="7">
        <v>0</v>
      </c>
      <c r="P1777" s="7">
        <v>0</v>
      </c>
      <c r="Q1777" s="7"/>
      <c r="R1777" s="7">
        <v>0</v>
      </c>
      <c r="S1777" s="7">
        <v>0</v>
      </c>
      <c r="T1777" s="7">
        <v>0</v>
      </c>
      <c r="U1777" s="7"/>
      <c r="V1777" s="7">
        <v>0</v>
      </c>
      <c r="W1777" s="7">
        <v>0</v>
      </c>
      <c r="X1777" s="7">
        <v>0</v>
      </c>
      <c r="Y1777" s="7"/>
      <c r="Z1777" s="7">
        <v>0</v>
      </c>
      <c r="AA1777" s="7">
        <v>0</v>
      </c>
      <c r="AB1777" s="7">
        <v>0</v>
      </c>
      <c r="AC1777" s="7"/>
      <c r="AD1777" s="7">
        <v>0</v>
      </c>
      <c r="AE1777" s="7">
        <v>0</v>
      </c>
      <c r="AF1777" s="7">
        <v>0</v>
      </c>
      <c r="AG1777" s="29">
        <v>0</v>
      </c>
      <c r="AH1777" s="7">
        <v>0</v>
      </c>
      <c r="AI1777" s="7">
        <v>0</v>
      </c>
      <c r="AJ1777" s="7">
        <v>0</v>
      </c>
      <c r="AK1777" s="29">
        <v>0</v>
      </c>
      <c r="AL1777" s="7">
        <v>0</v>
      </c>
      <c r="AM1777" s="105">
        <v>0</v>
      </c>
      <c r="AN1777" s="7">
        <v>0</v>
      </c>
      <c r="AO1777" s="11">
        <v>0</v>
      </c>
      <c r="AP1777" s="105">
        <v>0</v>
      </c>
      <c r="AQ1777" s="11">
        <v>0</v>
      </c>
      <c r="AR1777" s="11">
        <v>0</v>
      </c>
      <c r="AS1777" s="11">
        <v>0</v>
      </c>
      <c r="AT1777" s="11">
        <v>0</v>
      </c>
      <c r="AU1777" s="11">
        <v>0</v>
      </c>
      <c r="AV1777" s="11">
        <v>0</v>
      </c>
      <c r="AW1777" s="11">
        <v>0</v>
      </c>
      <c r="AX1777" s="11">
        <v>0</v>
      </c>
      <c r="AZ1777" s="11">
        <v>0</v>
      </c>
      <c r="BA1777" s="11">
        <v>0</v>
      </c>
    </row>
    <row r="1778" spans="1:53" hidden="1" x14ac:dyDescent="0.25">
      <c r="A1778">
        <v>11</v>
      </c>
      <c r="B1778" t="str">
        <f t="shared" si="202"/>
        <v>FlCC-6631</v>
      </c>
      <c r="C1778" s="2" t="s">
        <v>321</v>
      </c>
      <c r="D1778" s="2" t="str">
        <f t="shared" si="206"/>
        <v>6</v>
      </c>
      <c r="E1778" s="2" t="str">
        <f t="shared" si="207"/>
        <v>66</v>
      </c>
      <c r="F1778" s="2" t="str">
        <f t="shared" si="208"/>
        <v>663</v>
      </c>
      <c r="G1778" s="1" t="s">
        <v>752</v>
      </c>
      <c r="H1778" s="7">
        <v>0</v>
      </c>
      <c r="I1778" s="7"/>
      <c r="J1778" s="7">
        <v>0</v>
      </c>
      <c r="K1778" s="7">
        <v>0</v>
      </c>
      <c r="L1778" s="7">
        <v>0</v>
      </c>
      <c r="M1778" s="7"/>
      <c r="N1778" s="7">
        <v>0</v>
      </c>
      <c r="O1778" s="7">
        <v>0</v>
      </c>
      <c r="P1778" s="7">
        <v>0</v>
      </c>
      <c r="Q1778" s="7"/>
      <c r="R1778" s="7">
        <v>0</v>
      </c>
      <c r="S1778" s="7">
        <v>0</v>
      </c>
      <c r="T1778" s="7">
        <v>0</v>
      </c>
      <c r="U1778" s="7"/>
      <c r="V1778" s="7">
        <v>0</v>
      </c>
      <c r="W1778" s="7">
        <v>0</v>
      </c>
      <c r="X1778" s="7">
        <v>0</v>
      </c>
      <c r="Y1778" s="7"/>
      <c r="Z1778" s="7">
        <v>0</v>
      </c>
      <c r="AA1778" s="7">
        <v>0</v>
      </c>
      <c r="AB1778" s="7">
        <v>0</v>
      </c>
      <c r="AC1778" s="7"/>
      <c r="AD1778" s="7">
        <v>0</v>
      </c>
      <c r="AE1778" s="7">
        <v>0</v>
      </c>
      <c r="AF1778" s="7">
        <v>0</v>
      </c>
      <c r="AG1778" s="29">
        <v>0</v>
      </c>
      <c r="AH1778" s="7">
        <v>0</v>
      </c>
      <c r="AI1778" s="7">
        <v>0</v>
      </c>
      <c r="AJ1778" s="7">
        <v>0</v>
      </c>
      <c r="AK1778" s="29">
        <v>0</v>
      </c>
      <c r="AL1778" s="7">
        <v>0</v>
      </c>
      <c r="AM1778" s="105">
        <v>0</v>
      </c>
      <c r="AN1778" s="7">
        <v>0</v>
      </c>
      <c r="AO1778" s="11">
        <v>0</v>
      </c>
      <c r="AP1778" s="105">
        <v>0</v>
      </c>
      <c r="AQ1778" s="11">
        <v>0</v>
      </c>
      <c r="AR1778" s="11">
        <v>0</v>
      </c>
      <c r="AS1778" s="11">
        <v>0</v>
      </c>
      <c r="AT1778" s="11">
        <v>0</v>
      </c>
      <c r="AU1778" s="11">
        <v>0</v>
      </c>
      <c r="AV1778" s="11">
        <v>0</v>
      </c>
      <c r="AW1778" s="11">
        <v>0</v>
      </c>
      <c r="AX1778" s="11">
        <v>0</v>
      </c>
      <c r="AZ1778" s="11">
        <v>0</v>
      </c>
      <c r="BA1778" s="11">
        <v>0</v>
      </c>
    </row>
    <row r="1779" spans="1:53" hidden="1" x14ac:dyDescent="0.25">
      <c r="A1779">
        <v>11</v>
      </c>
      <c r="B1779" t="str">
        <f t="shared" si="202"/>
        <v>FlCC-6632</v>
      </c>
      <c r="C1779" s="2" t="s">
        <v>321</v>
      </c>
      <c r="D1779" s="2" t="str">
        <f t="shared" si="206"/>
        <v>6</v>
      </c>
      <c r="E1779" s="2" t="str">
        <f t="shared" si="207"/>
        <v>66</v>
      </c>
      <c r="F1779" s="2" t="str">
        <f t="shared" si="208"/>
        <v>663</v>
      </c>
      <c r="G1779" s="1" t="s">
        <v>753</v>
      </c>
      <c r="H1779" s="7">
        <v>0</v>
      </c>
      <c r="I1779" s="7"/>
      <c r="J1779" s="7">
        <v>0</v>
      </c>
      <c r="K1779" s="7">
        <v>0</v>
      </c>
      <c r="L1779" s="7">
        <v>0</v>
      </c>
      <c r="M1779" s="7"/>
      <c r="N1779" s="7">
        <v>0</v>
      </c>
      <c r="O1779" s="7">
        <v>0</v>
      </c>
      <c r="P1779" s="7">
        <v>0</v>
      </c>
      <c r="Q1779" s="7"/>
      <c r="R1779" s="7">
        <v>0</v>
      </c>
      <c r="S1779" s="7">
        <v>0</v>
      </c>
      <c r="T1779" s="7">
        <v>0</v>
      </c>
      <c r="U1779" s="7"/>
      <c r="V1779" s="7">
        <v>0</v>
      </c>
      <c r="W1779" s="7">
        <v>0</v>
      </c>
      <c r="X1779" s="7">
        <v>0</v>
      </c>
      <c r="Y1779" s="7"/>
      <c r="Z1779" s="7">
        <v>0</v>
      </c>
      <c r="AA1779" s="7">
        <v>0</v>
      </c>
      <c r="AB1779" s="7">
        <v>0</v>
      </c>
      <c r="AC1779" s="7"/>
      <c r="AD1779" s="7">
        <v>0</v>
      </c>
      <c r="AE1779" s="7">
        <v>0</v>
      </c>
      <c r="AF1779" s="7">
        <v>0</v>
      </c>
      <c r="AG1779" s="29">
        <v>0</v>
      </c>
      <c r="AH1779" s="7">
        <v>0</v>
      </c>
      <c r="AI1779" s="7">
        <v>0</v>
      </c>
      <c r="AJ1779" s="7">
        <v>0</v>
      </c>
      <c r="AK1779" s="29">
        <v>0</v>
      </c>
      <c r="AL1779" s="7">
        <v>0</v>
      </c>
      <c r="AM1779" s="105">
        <v>0</v>
      </c>
      <c r="AN1779" s="7">
        <v>0</v>
      </c>
      <c r="AO1779" s="11">
        <v>0</v>
      </c>
      <c r="AP1779" s="105">
        <v>0</v>
      </c>
      <c r="AQ1779" s="11">
        <v>0</v>
      </c>
      <c r="AR1779" s="11">
        <v>0</v>
      </c>
      <c r="AS1779" s="11">
        <v>0</v>
      </c>
      <c r="AT1779" s="11">
        <v>0</v>
      </c>
      <c r="AU1779" s="11">
        <v>0</v>
      </c>
      <c r="AV1779" s="11">
        <v>0</v>
      </c>
      <c r="AW1779" s="11">
        <v>0</v>
      </c>
      <c r="AX1779" s="11">
        <v>0</v>
      </c>
      <c r="AZ1779" s="11">
        <v>0</v>
      </c>
      <c r="BA1779" s="11">
        <v>0</v>
      </c>
    </row>
    <row r="1780" spans="1:53" hidden="1" x14ac:dyDescent="0.25">
      <c r="A1780">
        <v>11</v>
      </c>
      <c r="B1780" t="str">
        <f t="shared" si="202"/>
        <v>FlCC-6641</v>
      </c>
      <c r="C1780" s="2" t="s">
        <v>321</v>
      </c>
      <c r="D1780" s="2" t="str">
        <f t="shared" si="206"/>
        <v>6</v>
      </c>
      <c r="E1780" s="2" t="str">
        <f t="shared" si="207"/>
        <v>66</v>
      </c>
      <c r="F1780" s="2" t="str">
        <f t="shared" si="208"/>
        <v>664</v>
      </c>
      <c r="G1780" s="1" t="s">
        <v>754</v>
      </c>
      <c r="H1780" s="7">
        <v>0</v>
      </c>
      <c r="I1780" s="7"/>
      <c r="J1780" s="7">
        <v>0</v>
      </c>
      <c r="K1780" s="7">
        <v>0</v>
      </c>
      <c r="L1780" s="7">
        <v>0</v>
      </c>
      <c r="M1780" s="7"/>
      <c r="N1780" s="7">
        <v>0</v>
      </c>
      <c r="O1780" s="7">
        <v>0</v>
      </c>
      <c r="P1780" s="7">
        <v>0</v>
      </c>
      <c r="Q1780" s="7"/>
      <c r="R1780" s="7">
        <v>0</v>
      </c>
      <c r="S1780" s="7">
        <v>0</v>
      </c>
      <c r="T1780" s="7">
        <v>0</v>
      </c>
      <c r="U1780" s="7"/>
      <c r="V1780" s="7">
        <v>0</v>
      </c>
      <c r="W1780" s="7">
        <v>0</v>
      </c>
      <c r="X1780" s="7">
        <v>0</v>
      </c>
      <c r="Y1780" s="7"/>
      <c r="Z1780" s="7">
        <v>0</v>
      </c>
      <c r="AA1780" s="7">
        <v>0</v>
      </c>
      <c r="AB1780" s="7">
        <v>0</v>
      </c>
      <c r="AC1780" s="7"/>
      <c r="AD1780" s="7">
        <v>0</v>
      </c>
      <c r="AE1780" s="7">
        <v>0</v>
      </c>
      <c r="AF1780" s="7">
        <v>0</v>
      </c>
      <c r="AG1780" s="29">
        <v>0</v>
      </c>
      <c r="AH1780" s="7">
        <v>0</v>
      </c>
      <c r="AI1780" s="7">
        <v>0</v>
      </c>
      <c r="AJ1780" s="7">
        <v>0</v>
      </c>
      <c r="AK1780" s="29">
        <v>0</v>
      </c>
      <c r="AL1780" s="7">
        <v>0</v>
      </c>
      <c r="AM1780" s="105">
        <v>0</v>
      </c>
      <c r="AN1780" s="7">
        <v>0</v>
      </c>
      <c r="AO1780" s="11">
        <v>0</v>
      </c>
      <c r="AP1780" s="105">
        <v>0</v>
      </c>
      <c r="AQ1780" s="11">
        <v>0</v>
      </c>
      <c r="AR1780" s="11">
        <v>0</v>
      </c>
      <c r="AS1780" s="11">
        <v>0</v>
      </c>
      <c r="AT1780" s="11">
        <v>0</v>
      </c>
      <c r="AU1780" s="11">
        <v>0</v>
      </c>
      <c r="AV1780" s="11">
        <v>0</v>
      </c>
      <c r="AW1780" s="11">
        <v>0</v>
      </c>
      <c r="AX1780" s="11">
        <v>0</v>
      </c>
      <c r="AZ1780" s="11">
        <v>0</v>
      </c>
      <c r="BA1780" s="11">
        <v>0</v>
      </c>
    </row>
    <row r="1781" spans="1:53" hidden="1" x14ac:dyDescent="0.25">
      <c r="A1781">
        <v>11</v>
      </c>
      <c r="B1781" t="str">
        <f t="shared" si="202"/>
        <v>FlCC-6642</v>
      </c>
      <c r="C1781" s="2" t="s">
        <v>321</v>
      </c>
      <c r="D1781" s="2" t="str">
        <f t="shared" si="206"/>
        <v>6</v>
      </c>
      <c r="E1781" s="2" t="str">
        <f t="shared" si="207"/>
        <v>66</v>
      </c>
      <c r="F1781" s="2" t="str">
        <f t="shared" si="208"/>
        <v>664</v>
      </c>
      <c r="G1781" s="1" t="s">
        <v>755</v>
      </c>
      <c r="H1781" s="7">
        <v>0</v>
      </c>
      <c r="I1781" s="7"/>
      <c r="J1781" s="7">
        <v>0</v>
      </c>
      <c r="K1781" s="7">
        <v>0</v>
      </c>
      <c r="L1781" s="7">
        <v>0</v>
      </c>
      <c r="M1781" s="7"/>
      <c r="N1781" s="7">
        <v>0</v>
      </c>
      <c r="O1781" s="7">
        <v>0</v>
      </c>
      <c r="P1781" s="7">
        <v>0</v>
      </c>
      <c r="Q1781" s="7"/>
      <c r="R1781" s="7">
        <v>0</v>
      </c>
      <c r="S1781" s="7">
        <v>0</v>
      </c>
      <c r="T1781" s="7">
        <v>0</v>
      </c>
      <c r="U1781" s="7"/>
      <c r="V1781" s="7">
        <v>0</v>
      </c>
      <c r="W1781" s="7">
        <v>0</v>
      </c>
      <c r="X1781" s="7">
        <v>0</v>
      </c>
      <c r="Y1781" s="7"/>
      <c r="Z1781" s="7">
        <v>0</v>
      </c>
      <c r="AA1781" s="7">
        <v>0</v>
      </c>
      <c r="AB1781" s="7">
        <v>0</v>
      </c>
      <c r="AC1781" s="7"/>
      <c r="AD1781" s="7">
        <v>0</v>
      </c>
      <c r="AE1781" s="7">
        <v>0</v>
      </c>
      <c r="AF1781" s="7">
        <v>0</v>
      </c>
      <c r="AG1781" s="29">
        <v>0</v>
      </c>
      <c r="AH1781" s="7">
        <v>0</v>
      </c>
      <c r="AI1781" s="7">
        <v>0</v>
      </c>
      <c r="AJ1781" s="7">
        <v>0</v>
      </c>
      <c r="AK1781" s="29">
        <v>0</v>
      </c>
      <c r="AL1781" s="7">
        <v>0</v>
      </c>
      <c r="AM1781" s="105">
        <v>0</v>
      </c>
      <c r="AN1781" s="7">
        <v>0</v>
      </c>
      <c r="AO1781" s="11">
        <v>0</v>
      </c>
      <c r="AP1781" s="105">
        <v>0</v>
      </c>
      <c r="AQ1781" s="11">
        <v>0</v>
      </c>
      <c r="AR1781" s="11">
        <v>0</v>
      </c>
      <c r="AS1781" s="11">
        <v>0</v>
      </c>
      <c r="AT1781" s="11">
        <v>0</v>
      </c>
      <c r="AU1781" s="11">
        <v>0</v>
      </c>
      <c r="AV1781" s="11">
        <v>0</v>
      </c>
      <c r="AW1781" s="11">
        <v>0</v>
      </c>
      <c r="AX1781" s="11">
        <v>0</v>
      </c>
      <c r="AZ1781" s="11">
        <v>0</v>
      </c>
      <c r="BA1781" s="11">
        <v>0</v>
      </c>
    </row>
    <row r="1782" spans="1:53" hidden="1" x14ac:dyDescent="0.25">
      <c r="A1782">
        <v>11</v>
      </c>
      <c r="B1782" t="str">
        <f t="shared" si="202"/>
        <v>FlCC-6651</v>
      </c>
      <c r="C1782" s="2" t="s">
        <v>321</v>
      </c>
      <c r="D1782" s="2" t="str">
        <f t="shared" si="206"/>
        <v>6</v>
      </c>
      <c r="E1782" s="2" t="str">
        <f t="shared" si="207"/>
        <v>66</v>
      </c>
      <c r="F1782" s="2" t="str">
        <f t="shared" si="208"/>
        <v>665</v>
      </c>
      <c r="G1782" s="1" t="s">
        <v>756</v>
      </c>
      <c r="H1782" s="7">
        <v>0</v>
      </c>
      <c r="I1782" s="7"/>
      <c r="J1782" s="7">
        <v>0</v>
      </c>
      <c r="K1782" s="7">
        <v>0</v>
      </c>
      <c r="L1782" s="7">
        <v>0</v>
      </c>
      <c r="M1782" s="7"/>
      <c r="N1782" s="7">
        <v>0</v>
      </c>
      <c r="O1782" s="7">
        <v>0</v>
      </c>
      <c r="P1782" s="7">
        <v>0</v>
      </c>
      <c r="Q1782" s="7"/>
      <c r="R1782" s="7">
        <v>0</v>
      </c>
      <c r="S1782" s="7">
        <v>0</v>
      </c>
      <c r="T1782" s="7">
        <v>0</v>
      </c>
      <c r="U1782" s="7"/>
      <c r="V1782" s="7">
        <v>0</v>
      </c>
      <c r="W1782" s="7">
        <v>0</v>
      </c>
      <c r="X1782" s="7">
        <v>0</v>
      </c>
      <c r="Y1782" s="7"/>
      <c r="Z1782" s="7">
        <v>0</v>
      </c>
      <c r="AA1782" s="7">
        <v>0</v>
      </c>
      <c r="AB1782" s="7">
        <v>0</v>
      </c>
      <c r="AC1782" s="7"/>
      <c r="AD1782" s="7">
        <v>0</v>
      </c>
      <c r="AE1782" s="7">
        <v>0</v>
      </c>
      <c r="AF1782" s="7">
        <v>0</v>
      </c>
      <c r="AG1782" s="29">
        <v>0</v>
      </c>
      <c r="AH1782" s="7">
        <v>0</v>
      </c>
      <c r="AI1782" s="7">
        <v>0</v>
      </c>
      <c r="AJ1782" s="7">
        <v>0</v>
      </c>
      <c r="AK1782" s="29">
        <v>0</v>
      </c>
      <c r="AL1782" s="7">
        <v>0</v>
      </c>
      <c r="AM1782" s="105">
        <v>0</v>
      </c>
      <c r="AN1782" s="7">
        <v>0</v>
      </c>
      <c r="AO1782" s="11">
        <v>0</v>
      </c>
      <c r="AP1782" s="105">
        <v>0</v>
      </c>
      <c r="AQ1782" s="11">
        <v>0</v>
      </c>
      <c r="AR1782" s="11">
        <v>0</v>
      </c>
      <c r="AS1782" s="11">
        <v>0</v>
      </c>
      <c r="AT1782" s="11">
        <v>0</v>
      </c>
      <c r="AU1782" s="11">
        <v>0</v>
      </c>
      <c r="AV1782" s="11">
        <v>0</v>
      </c>
      <c r="AW1782" s="11">
        <v>0</v>
      </c>
      <c r="AX1782" s="11">
        <v>0</v>
      </c>
      <c r="AZ1782" s="11">
        <v>0</v>
      </c>
      <c r="BA1782" s="11">
        <v>0</v>
      </c>
    </row>
    <row r="1783" spans="1:53" hidden="1" x14ac:dyDescent="0.25">
      <c r="A1783">
        <v>11</v>
      </c>
      <c r="B1783" t="str">
        <f t="shared" si="202"/>
        <v>FlCC-6652</v>
      </c>
      <c r="C1783" s="2" t="s">
        <v>321</v>
      </c>
      <c r="D1783" s="2" t="str">
        <f t="shared" si="206"/>
        <v>6</v>
      </c>
      <c r="E1783" s="2" t="str">
        <f t="shared" si="207"/>
        <v>66</v>
      </c>
      <c r="F1783" s="2" t="str">
        <f t="shared" si="208"/>
        <v>665</v>
      </c>
      <c r="G1783" s="1" t="s">
        <v>757</v>
      </c>
      <c r="H1783" s="7">
        <v>0</v>
      </c>
      <c r="I1783" s="7"/>
      <c r="J1783" s="7">
        <v>0</v>
      </c>
      <c r="K1783" s="7">
        <v>0</v>
      </c>
      <c r="L1783" s="7">
        <v>0</v>
      </c>
      <c r="M1783" s="7"/>
      <c r="N1783" s="7">
        <v>0</v>
      </c>
      <c r="O1783" s="7">
        <v>0</v>
      </c>
      <c r="P1783" s="7">
        <v>0</v>
      </c>
      <c r="Q1783" s="7"/>
      <c r="R1783" s="7">
        <v>0</v>
      </c>
      <c r="S1783" s="7">
        <v>0</v>
      </c>
      <c r="T1783" s="7">
        <v>0</v>
      </c>
      <c r="U1783" s="7"/>
      <c r="V1783" s="7">
        <v>0</v>
      </c>
      <c r="W1783" s="7">
        <v>0</v>
      </c>
      <c r="X1783" s="7">
        <v>0</v>
      </c>
      <c r="Y1783" s="7"/>
      <c r="Z1783" s="7">
        <v>0</v>
      </c>
      <c r="AA1783" s="7">
        <v>0</v>
      </c>
      <c r="AB1783" s="7">
        <v>0</v>
      </c>
      <c r="AC1783" s="7"/>
      <c r="AD1783" s="7">
        <v>0</v>
      </c>
      <c r="AE1783" s="7">
        <v>0</v>
      </c>
      <c r="AF1783" s="7">
        <v>0</v>
      </c>
      <c r="AG1783" s="29">
        <v>0</v>
      </c>
      <c r="AH1783" s="7">
        <v>0</v>
      </c>
      <c r="AI1783" s="7">
        <v>0</v>
      </c>
      <c r="AJ1783" s="7">
        <v>0</v>
      </c>
      <c r="AK1783" s="29">
        <v>0</v>
      </c>
      <c r="AL1783" s="7">
        <v>0</v>
      </c>
      <c r="AM1783" s="105">
        <v>0</v>
      </c>
      <c r="AN1783" s="7">
        <v>0</v>
      </c>
      <c r="AO1783" s="11">
        <v>0</v>
      </c>
      <c r="AP1783" s="105">
        <v>0</v>
      </c>
      <c r="AQ1783" s="11">
        <v>0</v>
      </c>
      <c r="AR1783" s="11">
        <v>0</v>
      </c>
      <c r="AS1783" s="11">
        <v>0</v>
      </c>
      <c r="AT1783" s="11">
        <v>300</v>
      </c>
      <c r="AU1783" s="11">
        <v>300</v>
      </c>
      <c r="AV1783" s="11">
        <v>0</v>
      </c>
      <c r="AW1783" s="11">
        <v>0</v>
      </c>
      <c r="AX1783" s="11">
        <v>0</v>
      </c>
      <c r="AZ1783" s="11">
        <v>0</v>
      </c>
      <c r="BA1783" s="11">
        <v>0</v>
      </c>
    </row>
    <row r="1784" spans="1:53" hidden="1" x14ac:dyDescent="0.25">
      <c r="A1784">
        <v>11</v>
      </c>
      <c r="B1784" t="str">
        <f t="shared" si="202"/>
        <v>FlCC-6661</v>
      </c>
      <c r="C1784" s="2" t="s">
        <v>321</v>
      </c>
      <c r="D1784" s="2" t="str">
        <f t="shared" si="206"/>
        <v>6</v>
      </c>
      <c r="E1784" s="2" t="str">
        <f t="shared" si="207"/>
        <v>66</v>
      </c>
      <c r="F1784" s="2" t="str">
        <f t="shared" si="208"/>
        <v>666</v>
      </c>
      <c r="G1784" s="1" t="s">
        <v>2398</v>
      </c>
      <c r="H1784" s="7">
        <v>0</v>
      </c>
      <c r="I1784" s="7"/>
      <c r="J1784" s="7">
        <v>0</v>
      </c>
      <c r="K1784" s="7">
        <v>0</v>
      </c>
      <c r="L1784" s="7">
        <v>0</v>
      </c>
      <c r="M1784" s="7"/>
      <c r="N1784" s="7">
        <v>0</v>
      </c>
      <c r="O1784" s="7">
        <v>0</v>
      </c>
      <c r="P1784" s="7">
        <v>0</v>
      </c>
      <c r="Q1784" s="7"/>
      <c r="R1784" s="7">
        <v>0</v>
      </c>
      <c r="S1784" s="7">
        <v>0</v>
      </c>
      <c r="T1784" s="7">
        <v>0</v>
      </c>
      <c r="U1784" s="7"/>
      <c r="V1784" s="7">
        <v>0</v>
      </c>
      <c r="W1784" s="7">
        <v>0</v>
      </c>
      <c r="X1784" s="7">
        <v>0</v>
      </c>
      <c r="Y1784" s="7"/>
      <c r="Z1784" s="7">
        <v>0</v>
      </c>
      <c r="AA1784" s="7">
        <v>0</v>
      </c>
      <c r="AB1784" s="7">
        <v>0</v>
      </c>
      <c r="AC1784" s="7"/>
      <c r="AD1784" s="7">
        <v>0</v>
      </c>
      <c r="AE1784" s="7">
        <v>0</v>
      </c>
      <c r="AF1784" s="7">
        <v>0</v>
      </c>
      <c r="AG1784" s="29">
        <v>0</v>
      </c>
      <c r="AH1784" s="7">
        <v>0</v>
      </c>
      <c r="AI1784" s="7">
        <v>0</v>
      </c>
      <c r="AJ1784" s="7">
        <v>0</v>
      </c>
      <c r="AK1784" s="29">
        <v>0</v>
      </c>
      <c r="AL1784" s="7">
        <v>0</v>
      </c>
      <c r="AM1784" s="105">
        <v>0</v>
      </c>
      <c r="AN1784" s="7">
        <v>0</v>
      </c>
      <c r="AO1784" s="11">
        <v>0</v>
      </c>
      <c r="AP1784" s="105">
        <v>0</v>
      </c>
      <c r="AQ1784" s="11">
        <v>0</v>
      </c>
      <c r="AR1784" s="11">
        <v>0</v>
      </c>
      <c r="AS1784" s="11">
        <v>0</v>
      </c>
      <c r="AT1784" s="11">
        <v>0</v>
      </c>
      <c r="AU1784" s="11">
        <v>0</v>
      </c>
      <c r="AV1784" s="11">
        <v>0</v>
      </c>
      <c r="AW1784" s="11">
        <v>0</v>
      </c>
      <c r="AX1784" s="11">
        <v>0</v>
      </c>
      <c r="AZ1784" s="11">
        <v>0</v>
      </c>
      <c r="BA1784" s="11">
        <v>0</v>
      </c>
    </row>
    <row r="1785" spans="1:53" hidden="1" x14ac:dyDescent="0.25">
      <c r="A1785">
        <v>11</v>
      </c>
      <c r="B1785" t="str">
        <f t="shared" si="202"/>
        <v>FlCC-6662</v>
      </c>
      <c r="C1785" s="2" t="s">
        <v>321</v>
      </c>
      <c r="D1785" s="2" t="str">
        <f t="shared" si="206"/>
        <v>6</v>
      </c>
      <c r="E1785" s="2" t="str">
        <f t="shared" si="207"/>
        <v>66</v>
      </c>
      <c r="F1785" s="2" t="str">
        <f t="shared" si="208"/>
        <v>666</v>
      </c>
      <c r="G1785" s="1" t="s">
        <v>2399</v>
      </c>
      <c r="H1785" s="7">
        <v>0</v>
      </c>
      <c r="I1785" s="7"/>
      <c r="J1785" s="7">
        <v>0</v>
      </c>
      <c r="K1785" s="7">
        <v>0</v>
      </c>
      <c r="L1785" s="7">
        <v>0</v>
      </c>
      <c r="M1785" s="7"/>
      <c r="N1785" s="7">
        <v>0</v>
      </c>
      <c r="O1785" s="7">
        <v>0</v>
      </c>
      <c r="P1785" s="7">
        <v>0</v>
      </c>
      <c r="Q1785" s="7"/>
      <c r="R1785" s="7">
        <v>0</v>
      </c>
      <c r="S1785" s="7">
        <v>0</v>
      </c>
      <c r="T1785" s="7">
        <v>0</v>
      </c>
      <c r="U1785" s="7"/>
      <c r="V1785" s="7">
        <v>0</v>
      </c>
      <c r="W1785" s="7">
        <v>0</v>
      </c>
      <c r="X1785" s="7">
        <v>0</v>
      </c>
      <c r="Y1785" s="7"/>
      <c r="Z1785" s="7">
        <v>0</v>
      </c>
      <c r="AA1785" s="7">
        <v>0</v>
      </c>
      <c r="AB1785" s="7">
        <v>0</v>
      </c>
      <c r="AC1785" s="7"/>
      <c r="AD1785" s="7">
        <v>0</v>
      </c>
      <c r="AE1785" s="7">
        <v>0</v>
      </c>
      <c r="AF1785" s="7">
        <v>0</v>
      </c>
      <c r="AG1785" s="29">
        <v>0</v>
      </c>
      <c r="AH1785" s="7">
        <v>0</v>
      </c>
      <c r="AI1785" s="7">
        <v>0</v>
      </c>
      <c r="AJ1785" s="7">
        <v>0</v>
      </c>
      <c r="AK1785" s="29">
        <v>0</v>
      </c>
      <c r="AL1785" s="7">
        <v>0</v>
      </c>
      <c r="AM1785" s="105">
        <v>0</v>
      </c>
      <c r="AN1785" s="7">
        <v>0</v>
      </c>
      <c r="AO1785" s="11">
        <v>0</v>
      </c>
      <c r="AP1785" s="105">
        <v>0</v>
      </c>
      <c r="AQ1785" s="11">
        <v>0</v>
      </c>
      <c r="AR1785" s="11">
        <v>0</v>
      </c>
      <c r="AS1785" s="11">
        <v>0</v>
      </c>
      <c r="AT1785" s="11">
        <v>0</v>
      </c>
      <c r="AU1785" s="11">
        <v>0</v>
      </c>
      <c r="AV1785" s="11">
        <v>0</v>
      </c>
      <c r="AW1785" s="11">
        <v>0</v>
      </c>
      <c r="AX1785" s="11">
        <v>0</v>
      </c>
      <c r="AZ1785" s="11">
        <v>0</v>
      </c>
      <c r="BA1785" s="11">
        <v>0</v>
      </c>
    </row>
    <row r="1786" spans="1:53" hidden="1" x14ac:dyDescent="0.25">
      <c r="A1786">
        <v>11</v>
      </c>
      <c r="B1786" t="str">
        <f t="shared" si="202"/>
        <v>FlCC-6671</v>
      </c>
      <c r="C1786" s="2" t="s">
        <v>321</v>
      </c>
      <c r="D1786" s="2" t="str">
        <f t="shared" si="206"/>
        <v>6</v>
      </c>
      <c r="E1786" s="2" t="str">
        <f t="shared" si="207"/>
        <v>66</v>
      </c>
      <c r="F1786" s="2" t="str">
        <f t="shared" si="208"/>
        <v>667</v>
      </c>
      <c r="G1786" s="1" t="s">
        <v>2400</v>
      </c>
      <c r="H1786" s="7">
        <v>0</v>
      </c>
      <c r="I1786" s="7"/>
      <c r="J1786" s="7">
        <v>0</v>
      </c>
      <c r="K1786" s="7">
        <v>0</v>
      </c>
      <c r="L1786" s="7">
        <v>0</v>
      </c>
      <c r="M1786" s="7"/>
      <c r="N1786" s="7">
        <v>0</v>
      </c>
      <c r="O1786" s="7">
        <v>0</v>
      </c>
      <c r="P1786" s="7">
        <v>0</v>
      </c>
      <c r="Q1786" s="7"/>
      <c r="R1786" s="7">
        <v>0</v>
      </c>
      <c r="S1786" s="7">
        <v>0</v>
      </c>
      <c r="T1786" s="7">
        <v>0</v>
      </c>
      <c r="U1786" s="7"/>
      <c r="V1786" s="7">
        <v>0</v>
      </c>
      <c r="W1786" s="7">
        <v>0</v>
      </c>
      <c r="X1786" s="7">
        <v>0</v>
      </c>
      <c r="Y1786" s="7"/>
      <c r="Z1786" s="7">
        <v>0</v>
      </c>
      <c r="AA1786" s="7">
        <v>0</v>
      </c>
      <c r="AB1786" s="7">
        <v>0</v>
      </c>
      <c r="AC1786" s="7"/>
      <c r="AD1786" s="7">
        <v>0</v>
      </c>
      <c r="AE1786" s="7">
        <v>0</v>
      </c>
      <c r="AF1786" s="7">
        <v>0</v>
      </c>
      <c r="AG1786" s="29">
        <v>0</v>
      </c>
      <c r="AH1786" s="7">
        <v>0</v>
      </c>
      <c r="AI1786" s="7">
        <v>0</v>
      </c>
      <c r="AJ1786" s="7">
        <v>0</v>
      </c>
      <c r="AK1786" s="29">
        <v>0</v>
      </c>
      <c r="AL1786" s="7">
        <v>0</v>
      </c>
      <c r="AM1786" s="105">
        <v>0</v>
      </c>
      <c r="AN1786" s="7">
        <v>0</v>
      </c>
      <c r="AO1786" s="11">
        <v>0</v>
      </c>
      <c r="AP1786" s="105">
        <v>0</v>
      </c>
      <c r="AQ1786" s="11">
        <v>0</v>
      </c>
      <c r="AR1786" s="11">
        <v>0</v>
      </c>
      <c r="AS1786" s="11">
        <v>0</v>
      </c>
      <c r="AT1786" s="11">
        <v>0</v>
      </c>
      <c r="AU1786" s="11">
        <v>0</v>
      </c>
      <c r="AV1786" s="11">
        <v>0</v>
      </c>
      <c r="AW1786" s="11">
        <v>0</v>
      </c>
      <c r="AX1786" s="11">
        <v>0</v>
      </c>
      <c r="AZ1786" s="11">
        <v>0</v>
      </c>
      <c r="BA1786" s="11">
        <v>0</v>
      </c>
    </row>
    <row r="1787" spans="1:53" hidden="1" x14ac:dyDescent="0.25">
      <c r="A1787">
        <v>11</v>
      </c>
      <c r="B1787" t="str">
        <f t="shared" si="202"/>
        <v>FlCC-6672</v>
      </c>
      <c r="C1787" s="2" t="s">
        <v>321</v>
      </c>
      <c r="D1787" s="2" t="str">
        <f t="shared" si="206"/>
        <v>6</v>
      </c>
      <c r="E1787" s="2" t="str">
        <f t="shared" si="207"/>
        <v>66</v>
      </c>
      <c r="F1787" s="2" t="str">
        <f t="shared" si="208"/>
        <v>667</v>
      </c>
      <c r="G1787" s="1" t="s">
        <v>2401</v>
      </c>
      <c r="H1787" s="7">
        <v>0</v>
      </c>
      <c r="I1787" s="7"/>
      <c r="J1787" s="7">
        <v>0</v>
      </c>
      <c r="K1787" s="7">
        <v>0</v>
      </c>
      <c r="L1787" s="7">
        <v>0</v>
      </c>
      <c r="M1787" s="7"/>
      <c r="N1787" s="7">
        <v>0</v>
      </c>
      <c r="O1787" s="7">
        <v>0</v>
      </c>
      <c r="P1787" s="7">
        <v>0</v>
      </c>
      <c r="Q1787" s="7"/>
      <c r="R1787" s="7">
        <v>0</v>
      </c>
      <c r="S1787" s="7">
        <v>0</v>
      </c>
      <c r="T1787" s="7">
        <v>0</v>
      </c>
      <c r="U1787" s="7"/>
      <c r="V1787" s="7">
        <v>0</v>
      </c>
      <c r="W1787" s="7">
        <v>0</v>
      </c>
      <c r="X1787" s="7">
        <v>0</v>
      </c>
      <c r="Y1787" s="7"/>
      <c r="Z1787" s="7">
        <v>0</v>
      </c>
      <c r="AA1787" s="7">
        <v>0</v>
      </c>
      <c r="AB1787" s="7">
        <v>0</v>
      </c>
      <c r="AC1787" s="7"/>
      <c r="AD1787" s="7">
        <v>0</v>
      </c>
      <c r="AE1787" s="7">
        <v>0</v>
      </c>
      <c r="AF1787" s="7">
        <v>0</v>
      </c>
      <c r="AG1787" s="29">
        <v>0</v>
      </c>
      <c r="AH1787" s="7">
        <v>0</v>
      </c>
      <c r="AI1787" s="7">
        <v>0</v>
      </c>
      <c r="AJ1787" s="29">
        <v>0</v>
      </c>
      <c r="AK1787" s="29">
        <v>0</v>
      </c>
      <c r="AL1787" s="7">
        <v>0</v>
      </c>
      <c r="AM1787" s="105">
        <v>0</v>
      </c>
      <c r="AN1787" s="7">
        <v>0</v>
      </c>
      <c r="AO1787" s="11">
        <v>0</v>
      </c>
      <c r="AP1787" s="105">
        <v>0</v>
      </c>
      <c r="AQ1787" s="11">
        <v>0</v>
      </c>
      <c r="AR1787" s="11">
        <v>0</v>
      </c>
      <c r="AS1787" s="11">
        <v>0</v>
      </c>
      <c r="AT1787" s="11">
        <v>0</v>
      </c>
      <c r="AU1787" s="11">
        <v>0</v>
      </c>
      <c r="AV1787" s="11">
        <v>0</v>
      </c>
      <c r="AW1787" s="11">
        <v>0</v>
      </c>
      <c r="AX1787" s="11">
        <v>0</v>
      </c>
      <c r="AZ1787" s="11">
        <v>0</v>
      </c>
      <c r="BA1787" s="11">
        <v>0</v>
      </c>
    </row>
    <row r="1788" spans="1:53" hidden="1" x14ac:dyDescent="0.25">
      <c r="A1788">
        <v>11</v>
      </c>
      <c r="B1788" t="str">
        <f t="shared" si="202"/>
        <v>FlCC-6700</v>
      </c>
      <c r="C1788" s="2" t="s">
        <v>321</v>
      </c>
      <c r="D1788" s="2" t="str">
        <f t="shared" si="206"/>
        <v>6</v>
      </c>
      <c r="E1788" s="2" t="str">
        <f t="shared" si="207"/>
        <v>67</v>
      </c>
      <c r="F1788" s="2" t="str">
        <f t="shared" si="208"/>
        <v>670</v>
      </c>
      <c r="G1788" s="1" t="s">
        <v>758</v>
      </c>
      <c r="H1788" s="7">
        <v>0</v>
      </c>
      <c r="I1788" s="7"/>
      <c r="J1788" s="7">
        <v>0</v>
      </c>
      <c r="K1788" s="7">
        <v>0</v>
      </c>
      <c r="L1788" s="7">
        <v>0</v>
      </c>
      <c r="M1788" s="7"/>
      <c r="N1788" s="7">
        <v>0</v>
      </c>
      <c r="O1788" s="7">
        <v>0</v>
      </c>
      <c r="P1788" s="7">
        <v>0</v>
      </c>
      <c r="Q1788" s="7"/>
      <c r="R1788" s="7">
        <v>0</v>
      </c>
      <c r="S1788" s="7">
        <v>0</v>
      </c>
      <c r="T1788" s="7">
        <v>0</v>
      </c>
      <c r="U1788" s="7"/>
      <c r="V1788" s="7">
        <v>0</v>
      </c>
      <c r="W1788" s="7">
        <v>0</v>
      </c>
      <c r="X1788" s="7">
        <v>0</v>
      </c>
      <c r="Y1788" s="7"/>
      <c r="Z1788" s="7">
        <v>0</v>
      </c>
      <c r="AA1788" s="7">
        <v>0</v>
      </c>
      <c r="AB1788" s="7">
        <v>0</v>
      </c>
      <c r="AC1788" s="7"/>
      <c r="AD1788" s="7">
        <v>0</v>
      </c>
      <c r="AE1788" s="7">
        <v>0</v>
      </c>
      <c r="AF1788" s="7">
        <v>0</v>
      </c>
      <c r="AG1788" s="29">
        <v>0</v>
      </c>
      <c r="AH1788" s="7">
        <v>0</v>
      </c>
      <c r="AI1788" s="7">
        <v>0</v>
      </c>
      <c r="AJ1788" s="7">
        <v>0</v>
      </c>
      <c r="AK1788" s="29">
        <v>0</v>
      </c>
      <c r="AL1788" s="7">
        <v>0</v>
      </c>
      <c r="AM1788" s="105">
        <v>0</v>
      </c>
      <c r="AN1788" s="7">
        <v>0</v>
      </c>
      <c r="AO1788" s="11">
        <v>0</v>
      </c>
      <c r="AP1788" s="105">
        <v>0</v>
      </c>
      <c r="AQ1788" s="11">
        <v>0</v>
      </c>
      <c r="AR1788" s="11">
        <v>0</v>
      </c>
      <c r="AS1788" s="11">
        <v>0</v>
      </c>
      <c r="AT1788" s="11">
        <v>0</v>
      </c>
      <c r="AU1788" s="11">
        <v>0</v>
      </c>
      <c r="AV1788" s="11">
        <v>0</v>
      </c>
      <c r="AW1788" s="11">
        <v>0</v>
      </c>
      <c r="AX1788" s="11">
        <v>0</v>
      </c>
      <c r="AZ1788" s="11">
        <v>0</v>
      </c>
      <c r="BA1788" s="11">
        <v>0</v>
      </c>
    </row>
    <row r="1789" spans="1:53" hidden="1" x14ac:dyDescent="0.25">
      <c r="A1789">
        <v>11</v>
      </c>
      <c r="B1789" t="str">
        <f t="shared" si="202"/>
        <v>FlCC-6811</v>
      </c>
      <c r="C1789" s="2" t="s">
        <v>321</v>
      </c>
      <c r="D1789" s="2" t="str">
        <f t="shared" si="206"/>
        <v>6</v>
      </c>
      <c r="E1789" s="2" t="str">
        <f t="shared" si="207"/>
        <v>68</v>
      </c>
      <c r="F1789" s="2" t="str">
        <f t="shared" si="208"/>
        <v>681</v>
      </c>
      <c r="G1789" s="1" t="s">
        <v>760</v>
      </c>
      <c r="H1789" s="7">
        <v>0</v>
      </c>
      <c r="I1789" s="7"/>
      <c r="J1789" s="7">
        <v>0</v>
      </c>
      <c r="K1789" s="7">
        <v>0</v>
      </c>
      <c r="L1789" s="7">
        <v>0</v>
      </c>
      <c r="M1789" s="7"/>
      <c r="N1789" s="7">
        <v>0</v>
      </c>
      <c r="O1789" s="7">
        <v>0</v>
      </c>
      <c r="P1789" s="7">
        <v>0</v>
      </c>
      <c r="Q1789" s="7"/>
      <c r="R1789" s="7">
        <v>0</v>
      </c>
      <c r="S1789" s="7">
        <v>0</v>
      </c>
      <c r="T1789" s="7">
        <v>0</v>
      </c>
      <c r="U1789" s="7"/>
      <c r="V1789" s="7">
        <v>0</v>
      </c>
      <c r="W1789" s="7">
        <v>0</v>
      </c>
      <c r="X1789" s="7">
        <v>0</v>
      </c>
      <c r="Y1789" s="7"/>
      <c r="Z1789" s="7">
        <v>0</v>
      </c>
      <c r="AA1789" s="7">
        <v>0</v>
      </c>
      <c r="AB1789" s="7">
        <v>0</v>
      </c>
      <c r="AC1789" s="7"/>
      <c r="AD1789" s="7">
        <v>0</v>
      </c>
      <c r="AE1789" s="7">
        <v>0</v>
      </c>
      <c r="AF1789" s="7">
        <v>0</v>
      </c>
      <c r="AG1789" s="29">
        <v>0</v>
      </c>
      <c r="AH1789" s="7">
        <v>0</v>
      </c>
      <c r="AI1789" s="7">
        <v>0</v>
      </c>
      <c r="AJ1789" s="7">
        <v>0</v>
      </c>
      <c r="AK1789" s="29">
        <v>0</v>
      </c>
      <c r="AL1789" s="7">
        <v>0</v>
      </c>
      <c r="AM1789" s="105">
        <v>0</v>
      </c>
      <c r="AN1789" s="7">
        <v>0</v>
      </c>
      <c r="AO1789" s="11">
        <v>0</v>
      </c>
      <c r="AP1789" s="105">
        <v>0</v>
      </c>
      <c r="AQ1789" s="11">
        <v>0</v>
      </c>
      <c r="AR1789" s="11">
        <v>0</v>
      </c>
      <c r="AS1789" s="11">
        <v>0</v>
      </c>
      <c r="AT1789" s="11">
        <v>0</v>
      </c>
      <c r="AU1789" s="11">
        <v>0</v>
      </c>
      <c r="AV1789" s="11">
        <v>0</v>
      </c>
      <c r="AW1789" s="11">
        <v>0</v>
      </c>
      <c r="AX1789" s="11">
        <v>0</v>
      </c>
      <c r="AZ1789" s="11">
        <v>0</v>
      </c>
      <c r="BA1789" s="11">
        <v>0</v>
      </c>
    </row>
    <row r="1790" spans="1:53" hidden="1" x14ac:dyDescent="0.25">
      <c r="A1790">
        <v>11</v>
      </c>
      <c r="B1790" t="str">
        <f t="shared" si="202"/>
        <v>FlCC-6812</v>
      </c>
      <c r="C1790" s="2" t="s">
        <v>321</v>
      </c>
      <c r="D1790" s="2" t="str">
        <f t="shared" si="206"/>
        <v>6</v>
      </c>
      <c r="E1790" s="2" t="str">
        <f t="shared" si="207"/>
        <v>68</v>
      </c>
      <c r="F1790" s="2" t="str">
        <f t="shared" si="208"/>
        <v>681</v>
      </c>
      <c r="G1790" s="1" t="s">
        <v>761</v>
      </c>
      <c r="H1790" s="7">
        <v>0</v>
      </c>
      <c r="I1790" s="7"/>
      <c r="J1790" s="7">
        <v>0</v>
      </c>
      <c r="K1790" s="7">
        <v>0</v>
      </c>
      <c r="L1790" s="7">
        <v>0</v>
      </c>
      <c r="M1790" s="7"/>
      <c r="N1790" s="7">
        <v>0</v>
      </c>
      <c r="O1790" s="7">
        <v>0</v>
      </c>
      <c r="P1790" s="7">
        <v>0</v>
      </c>
      <c r="Q1790" s="7"/>
      <c r="R1790" s="7">
        <v>0</v>
      </c>
      <c r="S1790" s="7">
        <v>0</v>
      </c>
      <c r="T1790" s="7">
        <v>0</v>
      </c>
      <c r="U1790" s="7"/>
      <c r="V1790" s="7">
        <v>0</v>
      </c>
      <c r="W1790" s="7">
        <v>0</v>
      </c>
      <c r="X1790" s="7">
        <v>0</v>
      </c>
      <c r="Y1790" s="7"/>
      <c r="Z1790" s="7">
        <v>0</v>
      </c>
      <c r="AA1790" s="7">
        <v>0</v>
      </c>
      <c r="AB1790" s="7">
        <v>0</v>
      </c>
      <c r="AC1790" s="7"/>
      <c r="AD1790" s="7">
        <v>0</v>
      </c>
      <c r="AE1790" s="7">
        <v>0</v>
      </c>
      <c r="AF1790" s="7">
        <v>0</v>
      </c>
      <c r="AG1790" s="29">
        <v>0</v>
      </c>
      <c r="AH1790" s="7">
        <v>0</v>
      </c>
      <c r="AI1790" s="7">
        <v>0</v>
      </c>
      <c r="AJ1790" s="7">
        <v>0</v>
      </c>
      <c r="AK1790" s="29">
        <v>0</v>
      </c>
      <c r="AL1790" s="7">
        <v>0</v>
      </c>
      <c r="AM1790" s="105">
        <v>0</v>
      </c>
      <c r="AN1790" s="7">
        <v>0</v>
      </c>
      <c r="AO1790" s="11">
        <v>0</v>
      </c>
      <c r="AP1790" s="105">
        <v>0</v>
      </c>
      <c r="AQ1790" s="11">
        <v>0</v>
      </c>
      <c r="AR1790" s="11">
        <v>0</v>
      </c>
      <c r="AS1790" s="11">
        <v>0</v>
      </c>
      <c r="AT1790" s="11">
        <v>0</v>
      </c>
      <c r="AU1790" s="11">
        <v>0</v>
      </c>
      <c r="AV1790" s="11">
        <v>0</v>
      </c>
      <c r="AW1790" s="11">
        <v>0</v>
      </c>
      <c r="AX1790" s="11">
        <v>0</v>
      </c>
      <c r="AZ1790" s="11">
        <v>0</v>
      </c>
      <c r="BA1790" s="11">
        <v>0</v>
      </c>
    </row>
    <row r="1791" spans="1:53" hidden="1" x14ac:dyDescent="0.25">
      <c r="A1791">
        <v>11</v>
      </c>
      <c r="B1791" t="str">
        <f t="shared" si="202"/>
        <v>FlCC-6821</v>
      </c>
      <c r="C1791" s="2" t="s">
        <v>321</v>
      </c>
      <c r="D1791" s="2" t="str">
        <f t="shared" si="206"/>
        <v>6</v>
      </c>
      <c r="E1791" s="2" t="str">
        <f t="shared" si="207"/>
        <v>68</v>
      </c>
      <c r="F1791" s="2" t="str">
        <f t="shared" si="208"/>
        <v>682</v>
      </c>
      <c r="G1791" s="1" t="s">
        <v>762</v>
      </c>
      <c r="H1791" s="7">
        <v>0</v>
      </c>
      <c r="I1791" s="7"/>
      <c r="J1791" s="7">
        <v>0</v>
      </c>
      <c r="K1791" s="7">
        <v>0</v>
      </c>
      <c r="L1791" s="7">
        <v>0</v>
      </c>
      <c r="M1791" s="7"/>
      <c r="N1791" s="7">
        <v>0</v>
      </c>
      <c r="O1791" s="7">
        <v>0</v>
      </c>
      <c r="P1791" s="7">
        <v>0</v>
      </c>
      <c r="Q1791" s="7"/>
      <c r="R1791" s="7">
        <v>0</v>
      </c>
      <c r="S1791" s="7">
        <v>0</v>
      </c>
      <c r="T1791" s="7">
        <v>0</v>
      </c>
      <c r="U1791" s="7"/>
      <c r="V1791" s="7">
        <v>0</v>
      </c>
      <c r="W1791" s="7">
        <v>0</v>
      </c>
      <c r="X1791" s="7">
        <v>0</v>
      </c>
      <c r="Y1791" s="7"/>
      <c r="Z1791" s="7">
        <v>0</v>
      </c>
      <c r="AA1791" s="7">
        <v>0</v>
      </c>
      <c r="AB1791" s="7">
        <v>0</v>
      </c>
      <c r="AC1791" s="7"/>
      <c r="AD1791" s="7">
        <v>0</v>
      </c>
      <c r="AE1791" s="7">
        <v>0</v>
      </c>
      <c r="AF1791" s="7">
        <v>0</v>
      </c>
      <c r="AG1791" s="29">
        <v>0</v>
      </c>
      <c r="AH1791" s="7">
        <v>0</v>
      </c>
      <c r="AI1791" s="7">
        <v>0</v>
      </c>
      <c r="AJ1791" s="7">
        <v>0</v>
      </c>
      <c r="AK1791" s="29">
        <v>0</v>
      </c>
      <c r="AL1791" s="7">
        <v>0</v>
      </c>
      <c r="AM1791" s="105">
        <v>0</v>
      </c>
      <c r="AN1791" s="7">
        <v>0</v>
      </c>
      <c r="AO1791" s="11">
        <v>0</v>
      </c>
      <c r="AP1791" s="105">
        <v>0</v>
      </c>
      <c r="AQ1791" s="11">
        <v>0</v>
      </c>
      <c r="AR1791" s="11">
        <v>0</v>
      </c>
      <c r="AS1791" s="11">
        <v>0</v>
      </c>
      <c r="AT1791" s="11">
        <v>0</v>
      </c>
      <c r="AU1791" s="11">
        <v>0</v>
      </c>
      <c r="AV1791" s="11">
        <v>0</v>
      </c>
      <c r="AW1791" s="11">
        <v>0</v>
      </c>
      <c r="AX1791" s="11">
        <v>0</v>
      </c>
      <c r="AZ1791" s="11">
        <v>0</v>
      </c>
      <c r="BA1791" s="11">
        <v>0</v>
      </c>
    </row>
    <row r="1792" spans="1:53" hidden="1" x14ac:dyDescent="0.25">
      <c r="A1792">
        <v>11</v>
      </c>
      <c r="B1792" t="str">
        <f t="shared" si="202"/>
        <v>FlCC-6822</v>
      </c>
      <c r="C1792" s="2" t="s">
        <v>321</v>
      </c>
      <c r="D1792" s="2" t="str">
        <f t="shared" si="206"/>
        <v>6</v>
      </c>
      <c r="E1792" s="2" t="str">
        <f t="shared" si="207"/>
        <v>68</v>
      </c>
      <c r="F1792" s="2" t="str">
        <f t="shared" si="208"/>
        <v>682</v>
      </c>
      <c r="G1792" s="1" t="s">
        <v>763</v>
      </c>
      <c r="H1792" s="7">
        <v>0</v>
      </c>
      <c r="I1792" s="7"/>
      <c r="J1792" s="7">
        <v>0</v>
      </c>
      <c r="K1792" s="7">
        <v>0</v>
      </c>
      <c r="L1792" s="7">
        <v>0</v>
      </c>
      <c r="M1792" s="7"/>
      <c r="N1792" s="7">
        <v>0</v>
      </c>
      <c r="O1792" s="7">
        <v>0</v>
      </c>
      <c r="P1792" s="7">
        <v>0</v>
      </c>
      <c r="Q1792" s="7"/>
      <c r="R1792" s="7">
        <v>0</v>
      </c>
      <c r="S1792" s="7">
        <v>0</v>
      </c>
      <c r="T1792" s="7">
        <v>0</v>
      </c>
      <c r="U1792" s="7"/>
      <c r="V1792" s="7">
        <v>0</v>
      </c>
      <c r="W1792" s="7">
        <v>0</v>
      </c>
      <c r="X1792" s="7">
        <v>0</v>
      </c>
      <c r="Y1792" s="7"/>
      <c r="Z1792" s="7">
        <v>0</v>
      </c>
      <c r="AA1792" s="7">
        <v>0</v>
      </c>
      <c r="AB1792" s="7">
        <v>0</v>
      </c>
      <c r="AC1792" s="7"/>
      <c r="AD1792" s="7">
        <v>0</v>
      </c>
      <c r="AE1792" s="7">
        <v>0</v>
      </c>
      <c r="AF1792" s="7">
        <v>0</v>
      </c>
      <c r="AG1792" s="29">
        <v>0</v>
      </c>
      <c r="AH1792" s="7">
        <v>0</v>
      </c>
      <c r="AI1792" s="7">
        <v>0</v>
      </c>
      <c r="AJ1792" s="7">
        <v>0</v>
      </c>
      <c r="AK1792" s="29">
        <v>0</v>
      </c>
      <c r="AL1792" s="7">
        <v>0</v>
      </c>
      <c r="AM1792" s="105">
        <v>0</v>
      </c>
      <c r="AN1792" s="7">
        <v>0</v>
      </c>
      <c r="AO1792" s="11">
        <v>0</v>
      </c>
      <c r="AP1792" s="105">
        <v>0</v>
      </c>
      <c r="AQ1792" s="11">
        <v>0</v>
      </c>
      <c r="AR1792" s="11">
        <v>0</v>
      </c>
      <c r="AS1792" s="11">
        <v>0</v>
      </c>
      <c r="AT1792" s="11">
        <v>0</v>
      </c>
      <c r="AU1792" s="11">
        <v>0</v>
      </c>
      <c r="AV1792" s="11">
        <v>0</v>
      </c>
      <c r="AW1792" s="11">
        <v>0</v>
      </c>
      <c r="AX1792" s="11">
        <v>0</v>
      </c>
      <c r="AZ1792" s="11">
        <v>0</v>
      </c>
      <c r="BA1792" s="11">
        <v>0</v>
      </c>
    </row>
    <row r="1793" spans="1:53" hidden="1" x14ac:dyDescent="0.25">
      <c r="A1793">
        <v>11</v>
      </c>
      <c r="B1793" t="str">
        <f t="shared" si="202"/>
        <v>FlCC-6831</v>
      </c>
      <c r="C1793" s="2" t="s">
        <v>321</v>
      </c>
      <c r="D1793" s="2" t="str">
        <f t="shared" si="206"/>
        <v>6</v>
      </c>
      <c r="E1793" s="2" t="str">
        <f t="shared" si="207"/>
        <v>68</v>
      </c>
      <c r="F1793" s="2" t="str">
        <f t="shared" si="208"/>
        <v>683</v>
      </c>
      <c r="G1793" s="1" t="s">
        <v>979</v>
      </c>
      <c r="H1793" s="7">
        <v>0</v>
      </c>
      <c r="I1793" s="7"/>
      <c r="J1793" s="7">
        <v>0</v>
      </c>
      <c r="K1793" s="7">
        <v>0</v>
      </c>
      <c r="L1793" s="7">
        <v>0</v>
      </c>
      <c r="M1793" s="7"/>
      <c r="N1793" s="7">
        <v>0</v>
      </c>
      <c r="O1793" s="7">
        <v>0</v>
      </c>
      <c r="P1793" s="7">
        <v>0</v>
      </c>
      <c r="Q1793" s="7"/>
      <c r="R1793" s="7">
        <v>0</v>
      </c>
      <c r="S1793" s="7">
        <v>0</v>
      </c>
      <c r="T1793" s="7">
        <v>0</v>
      </c>
      <c r="U1793" s="7"/>
      <c r="V1793" s="7">
        <v>0</v>
      </c>
      <c r="W1793" s="7">
        <v>0</v>
      </c>
      <c r="X1793" s="7">
        <v>0</v>
      </c>
      <c r="Y1793" s="7"/>
      <c r="Z1793" s="7">
        <v>0</v>
      </c>
      <c r="AA1793" s="7">
        <v>0</v>
      </c>
      <c r="AB1793" s="7">
        <v>0</v>
      </c>
      <c r="AC1793" s="7"/>
      <c r="AD1793" s="7">
        <v>0</v>
      </c>
      <c r="AE1793" s="7">
        <v>0</v>
      </c>
      <c r="AF1793" s="7">
        <v>0</v>
      </c>
      <c r="AG1793" s="29">
        <v>0</v>
      </c>
      <c r="AH1793" s="7">
        <v>0</v>
      </c>
      <c r="AI1793" s="7">
        <v>0</v>
      </c>
      <c r="AJ1793" s="7">
        <v>0</v>
      </c>
      <c r="AK1793" s="29">
        <v>0</v>
      </c>
      <c r="AL1793" s="7">
        <v>0</v>
      </c>
      <c r="AM1793" s="105">
        <v>0</v>
      </c>
      <c r="AN1793" s="7">
        <v>0</v>
      </c>
      <c r="AO1793" s="11">
        <v>0</v>
      </c>
      <c r="AP1793" s="105">
        <v>0</v>
      </c>
      <c r="AQ1793" s="11">
        <v>0</v>
      </c>
      <c r="AR1793" s="11">
        <v>0</v>
      </c>
      <c r="AS1793" s="11">
        <v>0</v>
      </c>
      <c r="AT1793" s="11">
        <v>0</v>
      </c>
      <c r="AU1793" s="11"/>
      <c r="AV1793" s="11">
        <v>0</v>
      </c>
      <c r="AW1793" s="11">
        <v>0</v>
      </c>
      <c r="AX1793" s="11"/>
      <c r="AZ1793" s="11"/>
      <c r="BA1793" s="11"/>
    </row>
    <row r="1794" spans="1:53" hidden="1" x14ac:dyDescent="0.25">
      <c r="A1794">
        <v>11</v>
      </c>
      <c r="B1794" t="str">
        <f t="shared" si="202"/>
        <v>FlCC-6832</v>
      </c>
      <c r="C1794" s="2" t="s">
        <v>321</v>
      </c>
      <c r="D1794" s="2" t="str">
        <f t="shared" si="206"/>
        <v>6</v>
      </c>
      <c r="E1794" s="2" t="str">
        <f t="shared" si="207"/>
        <v>68</v>
      </c>
      <c r="F1794" s="2" t="str">
        <f t="shared" si="208"/>
        <v>683</v>
      </c>
      <c r="G1794" s="1" t="s">
        <v>980</v>
      </c>
      <c r="H1794" s="7">
        <v>0</v>
      </c>
      <c r="I1794" s="7"/>
      <c r="J1794" s="7">
        <v>0</v>
      </c>
      <c r="K1794" s="7">
        <v>0</v>
      </c>
      <c r="L1794" s="7">
        <v>0</v>
      </c>
      <c r="M1794" s="7"/>
      <c r="N1794" s="7">
        <v>0</v>
      </c>
      <c r="O1794" s="7">
        <v>0</v>
      </c>
      <c r="P1794" s="7">
        <v>0</v>
      </c>
      <c r="Q1794" s="7"/>
      <c r="R1794" s="7">
        <v>0</v>
      </c>
      <c r="S1794" s="7">
        <v>0</v>
      </c>
      <c r="T1794" s="7">
        <v>0</v>
      </c>
      <c r="U1794" s="7"/>
      <c r="V1794" s="7">
        <v>0</v>
      </c>
      <c r="W1794" s="7">
        <v>0</v>
      </c>
      <c r="X1794" s="7">
        <v>0</v>
      </c>
      <c r="Y1794" s="7"/>
      <c r="Z1794" s="7">
        <v>0</v>
      </c>
      <c r="AA1794" s="7">
        <v>0</v>
      </c>
      <c r="AB1794" s="7">
        <v>0</v>
      </c>
      <c r="AC1794" s="7"/>
      <c r="AD1794" s="7">
        <v>0</v>
      </c>
      <c r="AE1794" s="7">
        <v>0</v>
      </c>
      <c r="AF1794" s="7">
        <v>0</v>
      </c>
      <c r="AG1794" s="29">
        <v>0</v>
      </c>
      <c r="AH1794" s="7">
        <v>0</v>
      </c>
      <c r="AI1794" s="7">
        <v>0</v>
      </c>
      <c r="AJ1794" s="7">
        <v>0</v>
      </c>
      <c r="AK1794" s="29">
        <v>0</v>
      </c>
      <c r="AL1794" s="7">
        <v>0</v>
      </c>
      <c r="AM1794" s="105">
        <v>0</v>
      </c>
      <c r="AN1794" s="7">
        <v>0</v>
      </c>
      <c r="AO1794" s="11">
        <v>0</v>
      </c>
      <c r="AP1794" s="105">
        <v>0</v>
      </c>
      <c r="AQ1794" s="11">
        <v>0</v>
      </c>
      <c r="AR1794" s="11">
        <v>0</v>
      </c>
      <c r="AS1794" s="11">
        <v>0</v>
      </c>
      <c r="AT1794" s="11">
        <v>0</v>
      </c>
      <c r="AU1794" s="11"/>
      <c r="AV1794" s="11">
        <v>0</v>
      </c>
      <c r="AW1794" s="11">
        <v>0</v>
      </c>
      <c r="AX1794" s="11"/>
      <c r="AZ1794" s="11"/>
      <c r="BA1794" s="11"/>
    </row>
    <row r="1795" spans="1:53" hidden="1" x14ac:dyDescent="0.25">
      <c r="A1795">
        <v>11</v>
      </c>
      <c r="B1795" t="str">
        <f t="shared" ref="B1795:B1858" si="209">C1795&amp;"-"&amp;G1795</f>
        <v>FlCC-6841</v>
      </c>
      <c r="C1795" s="2" t="s">
        <v>321</v>
      </c>
      <c r="D1795" s="2" t="str">
        <f t="shared" si="206"/>
        <v>6</v>
      </c>
      <c r="E1795" s="2" t="str">
        <f t="shared" si="207"/>
        <v>68</v>
      </c>
      <c r="F1795" s="2" t="str">
        <f t="shared" si="208"/>
        <v>684</v>
      </c>
      <c r="G1795" s="1" t="s">
        <v>764</v>
      </c>
      <c r="H1795" s="7">
        <v>0</v>
      </c>
      <c r="I1795" s="7"/>
      <c r="J1795" s="7">
        <v>0</v>
      </c>
      <c r="K1795" s="7">
        <v>0</v>
      </c>
      <c r="L1795" s="7">
        <v>0</v>
      </c>
      <c r="M1795" s="7"/>
      <c r="N1795" s="7">
        <v>0</v>
      </c>
      <c r="O1795" s="7">
        <v>0</v>
      </c>
      <c r="P1795" s="7">
        <v>0</v>
      </c>
      <c r="Q1795" s="7"/>
      <c r="R1795" s="7">
        <v>0</v>
      </c>
      <c r="S1795" s="7">
        <v>0</v>
      </c>
      <c r="T1795" s="7">
        <v>0</v>
      </c>
      <c r="U1795" s="7"/>
      <c r="V1795" s="7">
        <v>0</v>
      </c>
      <c r="W1795" s="7">
        <v>0</v>
      </c>
      <c r="X1795" s="7">
        <v>0</v>
      </c>
      <c r="Y1795" s="7"/>
      <c r="Z1795" s="7">
        <v>0</v>
      </c>
      <c r="AA1795" s="7">
        <v>0</v>
      </c>
      <c r="AB1795" s="7">
        <v>0</v>
      </c>
      <c r="AC1795" s="7"/>
      <c r="AD1795" s="7">
        <v>0</v>
      </c>
      <c r="AE1795" s="7">
        <v>0</v>
      </c>
      <c r="AF1795" s="7">
        <v>0</v>
      </c>
      <c r="AG1795" s="29">
        <v>0</v>
      </c>
      <c r="AH1795" s="7">
        <v>0</v>
      </c>
      <c r="AI1795" s="7">
        <v>0</v>
      </c>
      <c r="AJ1795" s="7">
        <v>0</v>
      </c>
      <c r="AK1795" s="29">
        <v>0</v>
      </c>
      <c r="AL1795" s="7">
        <v>0</v>
      </c>
      <c r="AM1795" s="105">
        <v>0</v>
      </c>
      <c r="AN1795" s="7">
        <v>0</v>
      </c>
      <c r="AO1795" s="11">
        <v>0</v>
      </c>
      <c r="AP1795" s="105">
        <v>0</v>
      </c>
      <c r="AQ1795" s="11">
        <v>0</v>
      </c>
      <c r="AR1795" s="11">
        <v>0</v>
      </c>
      <c r="AS1795" s="11">
        <v>0</v>
      </c>
      <c r="AT1795" s="11">
        <v>0</v>
      </c>
      <c r="AU1795" s="11">
        <v>0</v>
      </c>
      <c r="AV1795" s="11">
        <v>0</v>
      </c>
      <c r="AW1795" s="11">
        <v>0</v>
      </c>
      <c r="AX1795" s="11">
        <v>0</v>
      </c>
      <c r="AZ1795" s="11">
        <v>0</v>
      </c>
      <c r="BA1795" s="11">
        <v>0</v>
      </c>
    </row>
    <row r="1796" spans="1:53" hidden="1" x14ac:dyDescent="0.25">
      <c r="A1796">
        <v>11</v>
      </c>
      <c r="B1796" t="str">
        <f t="shared" si="209"/>
        <v>FlCC-6842</v>
      </c>
      <c r="C1796" s="2" t="s">
        <v>321</v>
      </c>
      <c r="D1796" s="2" t="str">
        <f t="shared" si="206"/>
        <v>6</v>
      </c>
      <c r="E1796" s="2" t="str">
        <f t="shared" si="207"/>
        <v>68</v>
      </c>
      <c r="F1796" s="2" t="str">
        <f t="shared" si="208"/>
        <v>684</v>
      </c>
      <c r="G1796" s="1" t="s">
        <v>765</v>
      </c>
      <c r="H1796" s="7">
        <v>0</v>
      </c>
      <c r="I1796" s="7"/>
      <c r="J1796" s="7">
        <v>0</v>
      </c>
      <c r="K1796" s="7">
        <v>0</v>
      </c>
      <c r="L1796" s="7">
        <v>0</v>
      </c>
      <c r="M1796" s="7"/>
      <c r="N1796" s="7">
        <v>0</v>
      </c>
      <c r="O1796" s="7">
        <v>0</v>
      </c>
      <c r="P1796" s="7">
        <v>0</v>
      </c>
      <c r="Q1796" s="7"/>
      <c r="R1796" s="7">
        <v>0</v>
      </c>
      <c r="S1796" s="7">
        <v>0</v>
      </c>
      <c r="T1796" s="7">
        <v>0</v>
      </c>
      <c r="U1796" s="7"/>
      <c r="V1796" s="7">
        <v>0</v>
      </c>
      <c r="W1796" s="7">
        <v>0</v>
      </c>
      <c r="X1796" s="7">
        <v>0</v>
      </c>
      <c r="Y1796" s="7"/>
      <c r="Z1796" s="7">
        <v>0</v>
      </c>
      <c r="AA1796" s="7">
        <v>0</v>
      </c>
      <c r="AB1796" s="7">
        <v>0</v>
      </c>
      <c r="AC1796" s="7"/>
      <c r="AD1796" s="7">
        <v>0</v>
      </c>
      <c r="AE1796" s="7">
        <v>0</v>
      </c>
      <c r="AF1796" s="7">
        <v>0</v>
      </c>
      <c r="AG1796" s="29">
        <v>0</v>
      </c>
      <c r="AH1796" s="7">
        <v>0</v>
      </c>
      <c r="AI1796" s="7">
        <v>0</v>
      </c>
      <c r="AJ1796" s="7">
        <v>0</v>
      </c>
      <c r="AK1796" s="29">
        <v>0</v>
      </c>
      <c r="AL1796" s="7">
        <v>0</v>
      </c>
      <c r="AM1796" s="105">
        <v>0</v>
      </c>
      <c r="AN1796" s="7">
        <v>0</v>
      </c>
      <c r="AO1796" s="11">
        <v>0</v>
      </c>
      <c r="AP1796" s="105">
        <v>0</v>
      </c>
      <c r="AQ1796" s="11">
        <v>0</v>
      </c>
      <c r="AR1796" s="11">
        <v>0</v>
      </c>
      <c r="AS1796" s="11">
        <v>0</v>
      </c>
      <c r="AT1796" s="11">
        <v>0</v>
      </c>
      <c r="AU1796" s="11">
        <v>0</v>
      </c>
      <c r="AV1796" s="11">
        <v>0</v>
      </c>
      <c r="AW1796" s="11">
        <v>0</v>
      </c>
      <c r="AX1796" s="11">
        <v>0</v>
      </c>
      <c r="AZ1796" s="11">
        <v>0</v>
      </c>
      <c r="BA1796" s="11">
        <v>0</v>
      </c>
    </row>
    <row r="1797" spans="1:53" hidden="1" x14ac:dyDescent="0.25">
      <c r="A1797">
        <v>11</v>
      </c>
      <c r="B1797" t="str">
        <f t="shared" si="209"/>
        <v>FlCC-6851</v>
      </c>
      <c r="C1797" s="2" t="s">
        <v>321</v>
      </c>
      <c r="D1797" s="2" t="s">
        <v>2159</v>
      </c>
      <c r="E1797" s="2" t="s">
        <v>3422</v>
      </c>
      <c r="F1797" s="2" t="s">
        <v>3444</v>
      </c>
      <c r="G1797" s="3" t="s">
        <v>766</v>
      </c>
      <c r="H1797" s="7">
        <v>0</v>
      </c>
      <c r="I1797" s="7"/>
      <c r="J1797" s="7">
        <v>0</v>
      </c>
      <c r="K1797" s="7">
        <v>0</v>
      </c>
      <c r="L1797" s="7">
        <v>0</v>
      </c>
      <c r="M1797" s="7"/>
      <c r="N1797" s="7">
        <v>0</v>
      </c>
      <c r="O1797" s="7">
        <v>0</v>
      </c>
      <c r="P1797" s="7">
        <v>0</v>
      </c>
      <c r="Q1797" s="7"/>
      <c r="R1797" s="7">
        <v>0</v>
      </c>
      <c r="S1797" s="7">
        <v>0</v>
      </c>
      <c r="T1797" s="7">
        <v>0</v>
      </c>
      <c r="U1797" s="7"/>
      <c r="V1797" s="7">
        <v>0</v>
      </c>
      <c r="W1797" s="7">
        <v>0</v>
      </c>
      <c r="X1797" s="7">
        <v>0</v>
      </c>
      <c r="Y1797" s="7"/>
      <c r="Z1797" s="7">
        <v>0</v>
      </c>
      <c r="AA1797" s="7">
        <v>0</v>
      </c>
      <c r="AB1797" s="7">
        <v>0</v>
      </c>
      <c r="AC1797" s="7"/>
      <c r="AD1797" s="7">
        <v>0</v>
      </c>
      <c r="AE1797" s="7">
        <v>0</v>
      </c>
      <c r="AF1797" s="7">
        <v>0</v>
      </c>
      <c r="AG1797" s="29">
        <v>0</v>
      </c>
      <c r="AH1797" s="7">
        <v>0</v>
      </c>
      <c r="AI1797" s="7">
        <v>0</v>
      </c>
      <c r="AJ1797" s="7">
        <v>0</v>
      </c>
      <c r="AK1797" s="29">
        <v>0</v>
      </c>
      <c r="AL1797" s="7">
        <v>0</v>
      </c>
      <c r="AM1797" s="105">
        <v>0</v>
      </c>
      <c r="AN1797" s="7">
        <v>0</v>
      </c>
      <c r="AO1797" s="11">
        <v>0</v>
      </c>
      <c r="AP1797" s="105">
        <v>0</v>
      </c>
      <c r="AQ1797" s="11">
        <v>0</v>
      </c>
      <c r="AR1797" s="11">
        <v>0</v>
      </c>
      <c r="AS1797" s="11">
        <v>0</v>
      </c>
      <c r="AT1797" s="11">
        <v>0</v>
      </c>
      <c r="AU1797" s="11">
        <v>0</v>
      </c>
      <c r="AV1797" s="11">
        <v>0</v>
      </c>
      <c r="AW1797" s="11">
        <v>0</v>
      </c>
      <c r="AX1797" s="11">
        <v>0</v>
      </c>
      <c r="AZ1797" s="11">
        <v>0</v>
      </c>
      <c r="BA1797" s="11">
        <v>0</v>
      </c>
    </row>
    <row r="1798" spans="1:53" hidden="1" x14ac:dyDescent="0.25">
      <c r="A1798">
        <v>11</v>
      </c>
      <c r="B1798" t="str">
        <f t="shared" si="209"/>
        <v>FlCC-6852</v>
      </c>
      <c r="C1798" s="2" t="s">
        <v>321</v>
      </c>
      <c r="D1798" s="2" t="s">
        <v>2159</v>
      </c>
      <c r="E1798" s="2" t="s">
        <v>3422</v>
      </c>
      <c r="F1798" s="2" t="s">
        <v>3444</v>
      </c>
      <c r="G1798" s="3" t="s">
        <v>767</v>
      </c>
      <c r="H1798" s="7">
        <v>0</v>
      </c>
      <c r="I1798" s="7"/>
      <c r="J1798" s="7">
        <v>0</v>
      </c>
      <c r="K1798" s="7">
        <v>0</v>
      </c>
      <c r="L1798" s="7">
        <v>0</v>
      </c>
      <c r="M1798" s="7"/>
      <c r="N1798" s="7">
        <v>0</v>
      </c>
      <c r="O1798" s="7">
        <v>0</v>
      </c>
      <c r="P1798" s="7">
        <v>0</v>
      </c>
      <c r="Q1798" s="7"/>
      <c r="R1798" s="7">
        <v>0</v>
      </c>
      <c r="S1798" s="7">
        <v>0</v>
      </c>
      <c r="T1798" s="7">
        <v>0</v>
      </c>
      <c r="U1798" s="7"/>
      <c r="V1798" s="7">
        <v>0</v>
      </c>
      <c r="W1798" s="7">
        <v>0</v>
      </c>
      <c r="X1798" s="7">
        <v>0</v>
      </c>
      <c r="Y1798" s="7"/>
      <c r="Z1798" s="7">
        <v>0</v>
      </c>
      <c r="AA1798" s="7">
        <v>0</v>
      </c>
      <c r="AB1798" s="7">
        <v>0</v>
      </c>
      <c r="AC1798" s="7"/>
      <c r="AD1798" s="7">
        <v>0</v>
      </c>
      <c r="AE1798" s="7">
        <v>0</v>
      </c>
      <c r="AF1798" s="7">
        <v>0</v>
      </c>
      <c r="AG1798" s="29">
        <v>0</v>
      </c>
      <c r="AH1798" s="7">
        <v>0</v>
      </c>
      <c r="AI1798" s="7">
        <v>0</v>
      </c>
      <c r="AJ1798" s="7">
        <v>0</v>
      </c>
      <c r="AK1798" s="29">
        <v>0</v>
      </c>
      <c r="AL1798" s="7">
        <v>0</v>
      </c>
      <c r="AM1798" s="105">
        <v>0</v>
      </c>
      <c r="AN1798" s="7">
        <v>0</v>
      </c>
      <c r="AO1798" s="11">
        <v>0</v>
      </c>
      <c r="AP1798" s="105">
        <v>0</v>
      </c>
      <c r="AQ1798" s="11">
        <v>0</v>
      </c>
      <c r="AR1798" s="11">
        <v>0</v>
      </c>
      <c r="AS1798" s="11">
        <v>0</v>
      </c>
      <c r="AT1798" s="11">
        <v>0</v>
      </c>
      <c r="AU1798" s="11">
        <v>0</v>
      </c>
      <c r="AV1798" s="11">
        <v>0</v>
      </c>
      <c r="AW1798" s="11">
        <v>0</v>
      </c>
      <c r="AX1798" s="11">
        <v>0</v>
      </c>
      <c r="AZ1798" s="11">
        <v>0</v>
      </c>
      <c r="BA1798" s="11">
        <v>0</v>
      </c>
    </row>
    <row r="1799" spans="1:53" hidden="1" x14ac:dyDescent="0.25">
      <c r="A1799">
        <v>11</v>
      </c>
      <c r="B1799" t="str">
        <f t="shared" si="209"/>
        <v>FlCC-6853</v>
      </c>
      <c r="C1799" s="2" t="s">
        <v>321</v>
      </c>
      <c r="D1799" s="2" t="str">
        <f t="shared" ref="D1799:D1830" si="210">LEFT($G1799,1)</f>
        <v>6</v>
      </c>
      <c r="E1799" s="2" t="str">
        <f t="shared" ref="E1799:E1830" si="211">LEFT($G1799,2)</f>
        <v>68</v>
      </c>
      <c r="F1799" s="2" t="str">
        <f t="shared" ref="F1799:F1830" si="212">LEFT($G1799,3)</f>
        <v>685</v>
      </c>
      <c r="G1799" s="1" t="s">
        <v>768</v>
      </c>
      <c r="H1799" s="7">
        <v>0</v>
      </c>
      <c r="I1799" s="7"/>
      <c r="J1799" s="7">
        <v>0</v>
      </c>
      <c r="K1799" s="7">
        <v>0</v>
      </c>
      <c r="L1799" s="7">
        <v>0</v>
      </c>
      <c r="M1799" s="7"/>
      <c r="N1799" s="7">
        <v>0</v>
      </c>
      <c r="O1799" s="7">
        <v>0</v>
      </c>
      <c r="P1799" s="7">
        <v>0</v>
      </c>
      <c r="Q1799" s="7"/>
      <c r="R1799" s="7">
        <v>0</v>
      </c>
      <c r="S1799" s="7">
        <v>0</v>
      </c>
      <c r="T1799" s="7">
        <v>0</v>
      </c>
      <c r="U1799" s="7"/>
      <c r="V1799" s="7">
        <v>0</v>
      </c>
      <c r="W1799" s="7">
        <v>0</v>
      </c>
      <c r="X1799" s="7">
        <v>0</v>
      </c>
      <c r="Y1799" s="7"/>
      <c r="Z1799" s="7">
        <v>0</v>
      </c>
      <c r="AA1799" s="7">
        <v>0</v>
      </c>
      <c r="AB1799" s="7">
        <v>0</v>
      </c>
      <c r="AC1799" s="7"/>
      <c r="AD1799" s="7">
        <v>0</v>
      </c>
      <c r="AE1799" s="7">
        <v>0</v>
      </c>
      <c r="AF1799" s="7">
        <v>0</v>
      </c>
      <c r="AG1799" s="29">
        <v>0</v>
      </c>
      <c r="AH1799" s="7">
        <v>0</v>
      </c>
      <c r="AI1799" s="7">
        <v>0</v>
      </c>
      <c r="AJ1799" s="7">
        <v>0</v>
      </c>
      <c r="AK1799" s="29">
        <v>0</v>
      </c>
      <c r="AL1799" s="7">
        <v>0</v>
      </c>
      <c r="AM1799" s="105">
        <v>0</v>
      </c>
      <c r="AN1799" s="7">
        <v>0</v>
      </c>
      <c r="AO1799" s="11">
        <v>0</v>
      </c>
      <c r="AP1799" s="105">
        <v>0</v>
      </c>
      <c r="AQ1799" s="11">
        <v>0</v>
      </c>
      <c r="AR1799" s="11">
        <v>0</v>
      </c>
      <c r="AS1799" s="11">
        <v>0</v>
      </c>
      <c r="AT1799" s="11">
        <v>0</v>
      </c>
      <c r="AU1799" s="11">
        <v>0</v>
      </c>
      <c r="AV1799" s="11">
        <v>0</v>
      </c>
      <c r="AW1799" s="11">
        <v>0</v>
      </c>
      <c r="AX1799" s="11">
        <v>0</v>
      </c>
      <c r="AZ1799" s="11">
        <v>0</v>
      </c>
      <c r="BA1799" s="11">
        <v>0</v>
      </c>
    </row>
    <row r="1800" spans="1:53" hidden="1" x14ac:dyDescent="0.25">
      <c r="A1800">
        <v>11</v>
      </c>
      <c r="B1800" t="str">
        <f t="shared" si="209"/>
        <v>FlCC-6854</v>
      </c>
      <c r="C1800" s="2" t="s">
        <v>321</v>
      </c>
      <c r="D1800" s="2" t="str">
        <f t="shared" si="210"/>
        <v>6</v>
      </c>
      <c r="E1800" s="2" t="str">
        <f t="shared" si="211"/>
        <v>68</v>
      </c>
      <c r="F1800" s="2" t="str">
        <f t="shared" si="212"/>
        <v>685</v>
      </c>
      <c r="G1800" s="1" t="s">
        <v>769</v>
      </c>
      <c r="H1800" s="7">
        <v>0</v>
      </c>
      <c r="I1800" s="7"/>
      <c r="J1800" s="7">
        <v>0</v>
      </c>
      <c r="K1800" s="7">
        <v>0</v>
      </c>
      <c r="L1800" s="7">
        <v>0</v>
      </c>
      <c r="M1800" s="7"/>
      <c r="N1800" s="7">
        <v>0</v>
      </c>
      <c r="O1800" s="7">
        <v>0</v>
      </c>
      <c r="P1800" s="7">
        <v>0</v>
      </c>
      <c r="Q1800" s="7"/>
      <c r="R1800" s="7">
        <v>0</v>
      </c>
      <c r="S1800" s="7">
        <v>0</v>
      </c>
      <c r="T1800" s="7">
        <v>0</v>
      </c>
      <c r="U1800" s="7"/>
      <c r="V1800" s="7">
        <v>0</v>
      </c>
      <c r="W1800" s="7">
        <v>0</v>
      </c>
      <c r="X1800" s="7">
        <v>0</v>
      </c>
      <c r="Y1800" s="7"/>
      <c r="Z1800" s="7">
        <v>0</v>
      </c>
      <c r="AA1800" s="7">
        <v>0</v>
      </c>
      <c r="AB1800" s="7">
        <v>0</v>
      </c>
      <c r="AC1800" s="7"/>
      <c r="AD1800" s="7">
        <v>0</v>
      </c>
      <c r="AE1800" s="7">
        <v>0</v>
      </c>
      <c r="AF1800" s="7">
        <v>0</v>
      </c>
      <c r="AG1800" s="29">
        <v>0</v>
      </c>
      <c r="AH1800" s="7">
        <v>0</v>
      </c>
      <c r="AI1800" s="7">
        <v>0</v>
      </c>
      <c r="AJ1800" s="7">
        <v>0</v>
      </c>
      <c r="AK1800" s="29">
        <v>0</v>
      </c>
      <c r="AL1800" s="7">
        <v>0</v>
      </c>
      <c r="AM1800" s="105">
        <v>0</v>
      </c>
      <c r="AN1800" s="7">
        <v>0</v>
      </c>
      <c r="AO1800" s="11">
        <v>0</v>
      </c>
      <c r="AP1800" s="105">
        <v>0</v>
      </c>
      <c r="AQ1800" s="11">
        <v>0</v>
      </c>
      <c r="AR1800" s="11">
        <v>0</v>
      </c>
      <c r="AS1800" s="11">
        <v>0</v>
      </c>
      <c r="AT1800" s="11">
        <v>0</v>
      </c>
      <c r="AU1800" s="11">
        <v>0</v>
      </c>
      <c r="AV1800" s="11">
        <v>0</v>
      </c>
      <c r="AW1800" s="11">
        <v>0</v>
      </c>
      <c r="AX1800" s="11">
        <v>0</v>
      </c>
      <c r="AZ1800" s="11">
        <v>0</v>
      </c>
      <c r="BA1800" s="11">
        <v>0</v>
      </c>
    </row>
    <row r="1801" spans="1:53" hidden="1" x14ac:dyDescent="0.25">
      <c r="A1801">
        <v>11</v>
      </c>
      <c r="B1801" t="str">
        <f t="shared" si="209"/>
        <v>FlCC-6859</v>
      </c>
      <c r="C1801" s="2" t="s">
        <v>321</v>
      </c>
      <c r="D1801" s="2" t="str">
        <f t="shared" si="210"/>
        <v>6</v>
      </c>
      <c r="E1801" s="2" t="str">
        <f t="shared" si="211"/>
        <v>68</v>
      </c>
      <c r="F1801" s="2" t="str">
        <f t="shared" si="212"/>
        <v>685</v>
      </c>
      <c r="G1801" s="1" t="s">
        <v>770</v>
      </c>
      <c r="H1801" s="7">
        <v>0</v>
      </c>
      <c r="I1801" s="7"/>
      <c r="J1801" s="7">
        <v>0</v>
      </c>
      <c r="K1801" s="7">
        <v>0</v>
      </c>
      <c r="L1801" s="7">
        <v>0</v>
      </c>
      <c r="M1801" s="7"/>
      <c r="N1801" s="7">
        <v>0</v>
      </c>
      <c r="O1801" s="7">
        <v>0</v>
      </c>
      <c r="P1801" s="7">
        <v>0</v>
      </c>
      <c r="Q1801" s="7"/>
      <c r="R1801" s="7">
        <v>0</v>
      </c>
      <c r="S1801" s="7">
        <v>0</v>
      </c>
      <c r="T1801" s="7">
        <v>0</v>
      </c>
      <c r="U1801" s="7"/>
      <c r="V1801" s="7">
        <v>0</v>
      </c>
      <c r="W1801" s="7">
        <v>0</v>
      </c>
      <c r="X1801" s="7">
        <v>0</v>
      </c>
      <c r="Y1801" s="7"/>
      <c r="Z1801" s="7">
        <v>0</v>
      </c>
      <c r="AA1801" s="7">
        <v>0</v>
      </c>
      <c r="AB1801" s="7">
        <v>0</v>
      </c>
      <c r="AC1801" s="7"/>
      <c r="AD1801" s="7">
        <v>0</v>
      </c>
      <c r="AE1801" s="7">
        <v>0</v>
      </c>
      <c r="AF1801" s="7">
        <v>0</v>
      </c>
      <c r="AG1801" s="29">
        <v>0</v>
      </c>
      <c r="AH1801" s="7">
        <v>0</v>
      </c>
      <c r="AI1801" s="7">
        <v>0</v>
      </c>
      <c r="AJ1801" s="7">
        <v>0</v>
      </c>
      <c r="AK1801" s="29">
        <v>0</v>
      </c>
      <c r="AL1801" s="7">
        <v>0</v>
      </c>
      <c r="AM1801" s="105">
        <v>0</v>
      </c>
      <c r="AN1801" s="7">
        <v>0</v>
      </c>
      <c r="AO1801" s="11">
        <v>0</v>
      </c>
      <c r="AP1801" s="105">
        <v>0</v>
      </c>
      <c r="AQ1801" s="11">
        <v>0</v>
      </c>
      <c r="AR1801" s="11">
        <v>0</v>
      </c>
      <c r="AS1801" s="11">
        <v>0</v>
      </c>
      <c r="AT1801" s="11">
        <v>0</v>
      </c>
      <c r="AU1801" s="11">
        <v>0</v>
      </c>
      <c r="AV1801" s="11">
        <v>0</v>
      </c>
      <c r="AW1801" s="11">
        <v>0</v>
      </c>
      <c r="AX1801" s="11">
        <v>0</v>
      </c>
      <c r="AZ1801" s="11">
        <v>0</v>
      </c>
      <c r="BA1801" s="11">
        <v>0</v>
      </c>
    </row>
    <row r="1802" spans="1:53" hidden="1" x14ac:dyDescent="0.25">
      <c r="A1802">
        <v>11</v>
      </c>
      <c r="B1802" t="str">
        <f t="shared" si="209"/>
        <v>FlCC-6910</v>
      </c>
      <c r="C1802" s="2" t="s">
        <v>321</v>
      </c>
      <c r="D1802" s="2" t="str">
        <f t="shared" si="210"/>
        <v>6</v>
      </c>
      <c r="E1802" s="2" t="str">
        <f t="shared" si="211"/>
        <v>69</v>
      </c>
      <c r="F1802" s="2" t="str">
        <f t="shared" si="212"/>
        <v>691</v>
      </c>
      <c r="G1802" s="1" t="s">
        <v>981</v>
      </c>
      <c r="H1802" s="7">
        <v>0</v>
      </c>
      <c r="I1802" s="7"/>
      <c r="J1802" s="7">
        <v>0</v>
      </c>
      <c r="K1802" s="7">
        <v>0</v>
      </c>
      <c r="L1802" s="7">
        <v>0</v>
      </c>
      <c r="M1802" s="7"/>
      <c r="N1802" s="7">
        <v>0</v>
      </c>
      <c r="O1802" s="7">
        <v>0</v>
      </c>
      <c r="P1802" s="7">
        <v>0</v>
      </c>
      <c r="Q1802" s="7"/>
      <c r="R1802" s="7">
        <v>0</v>
      </c>
      <c r="S1802" s="7">
        <v>0</v>
      </c>
      <c r="T1802" s="7">
        <v>0</v>
      </c>
      <c r="U1802" s="7"/>
      <c r="V1802" s="7">
        <v>0</v>
      </c>
      <c r="W1802" s="7">
        <v>0</v>
      </c>
      <c r="X1802" s="7">
        <v>0</v>
      </c>
      <c r="Y1802" s="7"/>
      <c r="Z1802" s="7">
        <v>0</v>
      </c>
      <c r="AA1802" s="7">
        <v>0</v>
      </c>
      <c r="AB1802" s="7">
        <v>0</v>
      </c>
      <c r="AC1802" s="7"/>
      <c r="AD1802" s="7">
        <v>0</v>
      </c>
      <c r="AE1802" s="7">
        <v>0</v>
      </c>
      <c r="AF1802" s="7">
        <v>0</v>
      </c>
      <c r="AG1802" s="29">
        <v>0</v>
      </c>
      <c r="AH1802" s="7">
        <v>0</v>
      </c>
      <c r="AI1802" s="7">
        <v>0</v>
      </c>
      <c r="AJ1802" s="7">
        <v>0</v>
      </c>
      <c r="AK1802" s="29">
        <v>0</v>
      </c>
      <c r="AL1802" s="7">
        <v>0</v>
      </c>
      <c r="AM1802" s="105">
        <v>0</v>
      </c>
      <c r="AN1802" s="7">
        <v>0</v>
      </c>
      <c r="AO1802" s="11">
        <v>0</v>
      </c>
      <c r="AP1802" s="105">
        <v>0</v>
      </c>
      <c r="AQ1802" s="11">
        <v>0</v>
      </c>
      <c r="AR1802" s="11">
        <v>0</v>
      </c>
      <c r="AS1802" s="11">
        <v>0</v>
      </c>
      <c r="AT1802" s="11">
        <v>0</v>
      </c>
      <c r="AU1802" s="11"/>
      <c r="AV1802" s="11">
        <v>0</v>
      </c>
      <c r="AW1802" s="11">
        <v>0</v>
      </c>
      <c r="AX1802" s="11"/>
      <c r="AZ1802" s="11"/>
      <c r="BA1802" s="11"/>
    </row>
    <row r="1803" spans="1:53" hidden="1" x14ac:dyDescent="0.25">
      <c r="A1803">
        <v>11</v>
      </c>
      <c r="B1803" t="str">
        <f t="shared" si="209"/>
        <v>FlCC-6911</v>
      </c>
      <c r="C1803" s="2" t="s">
        <v>321</v>
      </c>
      <c r="D1803" s="2" t="str">
        <f t="shared" si="210"/>
        <v>6</v>
      </c>
      <c r="E1803" s="2" t="str">
        <f t="shared" si="211"/>
        <v>69</v>
      </c>
      <c r="F1803" s="2" t="str">
        <f t="shared" si="212"/>
        <v>691</v>
      </c>
      <c r="G1803" s="1" t="s">
        <v>772</v>
      </c>
      <c r="H1803" s="7">
        <v>0</v>
      </c>
      <c r="I1803" s="7"/>
      <c r="J1803" s="7">
        <v>0</v>
      </c>
      <c r="K1803" s="7">
        <v>0</v>
      </c>
      <c r="L1803" s="7">
        <v>0</v>
      </c>
      <c r="M1803" s="7"/>
      <c r="N1803" s="7">
        <v>0</v>
      </c>
      <c r="O1803" s="7">
        <v>0</v>
      </c>
      <c r="P1803" s="7">
        <v>0</v>
      </c>
      <c r="Q1803" s="7"/>
      <c r="R1803" s="7">
        <v>0</v>
      </c>
      <c r="S1803" s="7">
        <v>0</v>
      </c>
      <c r="T1803" s="7">
        <v>0</v>
      </c>
      <c r="U1803" s="7"/>
      <c r="V1803" s="7">
        <v>0</v>
      </c>
      <c r="W1803" s="7">
        <v>0</v>
      </c>
      <c r="X1803" s="7">
        <v>0</v>
      </c>
      <c r="Y1803" s="7"/>
      <c r="Z1803" s="7">
        <v>0</v>
      </c>
      <c r="AA1803" s="7">
        <v>0</v>
      </c>
      <c r="AB1803" s="7">
        <v>0</v>
      </c>
      <c r="AC1803" s="7"/>
      <c r="AD1803" s="7">
        <v>0</v>
      </c>
      <c r="AE1803" s="7">
        <v>0</v>
      </c>
      <c r="AF1803" s="7">
        <v>0</v>
      </c>
      <c r="AG1803" s="29">
        <v>0</v>
      </c>
      <c r="AH1803" s="7">
        <v>0</v>
      </c>
      <c r="AI1803" s="7">
        <v>0</v>
      </c>
      <c r="AJ1803" s="7">
        <v>0</v>
      </c>
      <c r="AK1803" s="29">
        <v>0</v>
      </c>
      <c r="AL1803" s="7">
        <v>0</v>
      </c>
      <c r="AM1803" s="105">
        <v>0</v>
      </c>
      <c r="AN1803" s="7">
        <v>0</v>
      </c>
      <c r="AO1803" s="11">
        <v>0</v>
      </c>
      <c r="AP1803" s="105">
        <v>0</v>
      </c>
      <c r="AQ1803" s="11">
        <v>0</v>
      </c>
      <c r="AR1803" s="11">
        <v>0</v>
      </c>
      <c r="AS1803" s="11">
        <v>0</v>
      </c>
      <c r="AT1803" s="11">
        <v>0</v>
      </c>
      <c r="AU1803" s="11">
        <v>0</v>
      </c>
      <c r="AV1803" s="11">
        <v>0</v>
      </c>
      <c r="AW1803" s="11">
        <v>0</v>
      </c>
      <c r="AX1803" s="11">
        <v>0</v>
      </c>
      <c r="AZ1803" s="11">
        <v>0</v>
      </c>
      <c r="BA1803" s="11">
        <v>0</v>
      </c>
    </row>
    <row r="1804" spans="1:53" hidden="1" x14ac:dyDescent="0.25">
      <c r="A1804">
        <v>11</v>
      </c>
      <c r="B1804" t="str">
        <f t="shared" si="209"/>
        <v>FlCC-6912</v>
      </c>
      <c r="C1804" s="2" t="s">
        <v>321</v>
      </c>
      <c r="D1804" s="2" t="str">
        <f t="shared" si="210"/>
        <v>6</v>
      </c>
      <c r="E1804" s="2" t="str">
        <f t="shared" si="211"/>
        <v>69</v>
      </c>
      <c r="F1804" s="2" t="str">
        <f t="shared" si="212"/>
        <v>691</v>
      </c>
      <c r="G1804" s="1" t="s">
        <v>773</v>
      </c>
      <c r="H1804" s="7">
        <v>0</v>
      </c>
      <c r="I1804" s="7"/>
      <c r="J1804" s="7">
        <v>0</v>
      </c>
      <c r="K1804" s="7">
        <v>0</v>
      </c>
      <c r="L1804" s="7">
        <v>0</v>
      </c>
      <c r="M1804" s="7"/>
      <c r="N1804" s="7">
        <v>0</v>
      </c>
      <c r="O1804" s="7">
        <v>0</v>
      </c>
      <c r="P1804" s="7">
        <v>0</v>
      </c>
      <c r="Q1804" s="7"/>
      <c r="R1804" s="7">
        <v>0</v>
      </c>
      <c r="S1804" s="7">
        <v>0</v>
      </c>
      <c r="T1804" s="7">
        <v>0</v>
      </c>
      <c r="U1804" s="7"/>
      <c r="V1804" s="7">
        <v>0</v>
      </c>
      <c r="W1804" s="7">
        <v>0</v>
      </c>
      <c r="X1804" s="7">
        <v>0</v>
      </c>
      <c r="Y1804" s="7"/>
      <c r="Z1804" s="7">
        <v>0</v>
      </c>
      <c r="AA1804" s="7">
        <v>0</v>
      </c>
      <c r="AB1804" s="7">
        <v>0</v>
      </c>
      <c r="AC1804" s="7"/>
      <c r="AD1804" s="7">
        <v>0</v>
      </c>
      <c r="AE1804" s="7">
        <v>0</v>
      </c>
      <c r="AF1804" s="7">
        <v>0</v>
      </c>
      <c r="AG1804" s="29">
        <v>0</v>
      </c>
      <c r="AH1804" s="7">
        <v>0</v>
      </c>
      <c r="AI1804" s="7">
        <v>0</v>
      </c>
      <c r="AJ1804" s="7">
        <v>0</v>
      </c>
      <c r="AK1804" s="29">
        <v>0</v>
      </c>
      <c r="AL1804" s="7">
        <v>0</v>
      </c>
      <c r="AM1804" s="105">
        <v>0</v>
      </c>
      <c r="AN1804" s="7">
        <v>0</v>
      </c>
      <c r="AO1804" s="11">
        <v>0</v>
      </c>
      <c r="AP1804" s="105">
        <v>0</v>
      </c>
      <c r="AQ1804" s="11">
        <v>0</v>
      </c>
      <c r="AR1804" s="11">
        <v>0</v>
      </c>
      <c r="AS1804" s="11">
        <v>0</v>
      </c>
      <c r="AT1804" s="11">
        <v>0</v>
      </c>
      <c r="AU1804" s="11">
        <v>0</v>
      </c>
      <c r="AV1804" s="11">
        <v>0</v>
      </c>
      <c r="AW1804" s="11">
        <v>0</v>
      </c>
      <c r="AX1804" s="11">
        <v>0</v>
      </c>
      <c r="AZ1804" s="11">
        <v>0</v>
      </c>
      <c r="BA1804" s="11">
        <v>0</v>
      </c>
    </row>
    <row r="1805" spans="1:53" hidden="1" x14ac:dyDescent="0.25">
      <c r="A1805">
        <v>11</v>
      </c>
      <c r="B1805" t="str">
        <f t="shared" si="209"/>
        <v>FlCC-6913</v>
      </c>
      <c r="C1805" s="2" t="s">
        <v>321</v>
      </c>
      <c r="D1805" s="2" t="str">
        <f t="shared" si="210"/>
        <v>6</v>
      </c>
      <c r="E1805" s="2" t="str">
        <f t="shared" si="211"/>
        <v>69</v>
      </c>
      <c r="F1805" s="2" t="str">
        <f t="shared" si="212"/>
        <v>691</v>
      </c>
      <c r="G1805" s="1" t="s">
        <v>774</v>
      </c>
      <c r="H1805" s="7">
        <v>0</v>
      </c>
      <c r="I1805" s="7"/>
      <c r="J1805" s="7">
        <v>0</v>
      </c>
      <c r="K1805" s="7">
        <v>0</v>
      </c>
      <c r="L1805" s="7">
        <v>0</v>
      </c>
      <c r="M1805" s="7"/>
      <c r="N1805" s="7">
        <v>0</v>
      </c>
      <c r="O1805" s="7">
        <v>0</v>
      </c>
      <c r="P1805" s="7">
        <v>0</v>
      </c>
      <c r="Q1805" s="7"/>
      <c r="R1805" s="7">
        <v>0</v>
      </c>
      <c r="S1805" s="7">
        <v>0</v>
      </c>
      <c r="T1805" s="7">
        <v>0</v>
      </c>
      <c r="U1805" s="7"/>
      <c r="V1805" s="7">
        <v>0</v>
      </c>
      <c r="W1805" s="7">
        <v>0</v>
      </c>
      <c r="X1805" s="7">
        <v>0</v>
      </c>
      <c r="Y1805" s="7"/>
      <c r="Z1805" s="7">
        <v>0</v>
      </c>
      <c r="AA1805" s="7">
        <v>0</v>
      </c>
      <c r="AB1805" s="7">
        <v>0</v>
      </c>
      <c r="AC1805" s="7"/>
      <c r="AD1805" s="7">
        <v>0</v>
      </c>
      <c r="AE1805" s="7">
        <v>0</v>
      </c>
      <c r="AF1805" s="7">
        <v>0</v>
      </c>
      <c r="AG1805" s="29">
        <v>0</v>
      </c>
      <c r="AH1805" s="7">
        <v>0</v>
      </c>
      <c r="AI1805" s="7">
        <v>0</v>
      </c>
      <c r="AJ1805" s="7">
        <v>0</v>
      </c>
      <c r="AK1805" s="29">
        <v>0</v>
      </c>
      <c r="AL1805" s="7">
        <v>0</v>
      </c>
      <c r="AM1805" s="105">
        <v>0</v>
      </c>
      <c r="AN1805" s="7">
        <v>0</v>
      </c>
      <c r="AO1805" s="11">
        <v>0</v>
      </c>
      <c r="AP1805" s="105">
        <v>0</v>
      </c>
      <c r="AQ1805" s="11">
        <v>0</v>
      </c>
      <c r="AR1805" s="11">
        <v>0</v>
      </c>
      <c r="AS1805" s="11">
        <v>0</v>
      </c>
      <c r="AT1805" s="11">
        <v>0</v>
      </c>
      <c r="AU1805" s="11">
        <v>0</v>
      </c>
      <c r="AV1805" s="11">
        <v>0</v>
      </c>
      <c r="AW1805" s="11">
        <v>0</v>
      </c>
      <c r="AX1805" s="11">
        <v>0</v>
      </c>
      <c r="AZ1805" s="11">
        <v>0</v>
      </c>
      <c r="BA1805" s="11">
        <v>0</v>
      </c>
    </row>
    <row r="1806" spans="1:53" hidden="1" x14ac:dyDescent="0.25">
      <c r="A1806">
        <v>11</v>
      </c>
      <c r="B1806" t="str">
        <f t="shared" si="209"/>
        <v>FlCC-6920</v>
      </c>
      <c r="C1806" s="2" t="s">
        <v>321</v>
      </c>
      <c r="D1806" s="2" t="str">
        <f t="shared" si="210"/>
        <v>6</v>
      </c>
      <c r="E1806" s="2" t="str">
        <f t="shared" si="211"/>
        <v>69</v>
      </c>
      <c r="F1806" s="2" t="str">
        <f t="shared" si="212"/>
        <v>692</v>
      </c>
      <c r="G1806" s="1" t="s">
        <v>982</v>
      </c>
      <c r="H1806" s="7">
        <v>1416</v>
      </c>
      <c r="I1806" s="7"/>
      <c r="J1806" s="7">
        <v>1478</v>
      </c>
      <c r="K1806" s="7">
        <v>1478</v>
      </c>
      <c r="L1806" s="7">
        <v>2776</v>
      </c>
      <c r="M1806" s="7"/>
      <c r="N1806" s="7">
        <v>1516</v>
      </c>
      <c r="O1806" s="7">
        <v>1516</v>
      </c>
      <c r="P1806" s="7">
        <v>2532</v>
      </c>
      <c r="Q1806" s="7"/>
      <c r="R1806" s="7">
        <v>2686</v>
      </c>
      <c r="S1806" s="7">
        <v>2685</v>
      </c>
      <c r="T1806" s="7">
        <v>1116</v>
      </c>
      <c r="U1806" s="7"/>
      <c r="V1806" s="7">
        <v>1116</v>
      </c>
      <c r="W1806" s="7">
        <v>1116</v>
      </c>
      <c r="X1806" s="7">
        <v>1716</v>
      </c>
      <c r="Y1806" s="7"/>
      <c r="Z1806" s="7">
        <v>1116</v>
      </c>
      <c r="AA1806" s="7">
        <v>1116</v>
      </c>
      <c r="AB1806" s="7">
        <v>0</v>
      </c>
      <c r="AC1806" s="7"/>
      <c r="AD1806" s="7">
        <v>0</v>
      </c>
      <c r="AE1806" s="7">
        <v>0</v>
      </c>
      <c r="AF1806" s="7">
        <v>0</v>
      </c>
      <c r="AG1806" s="29">
        <v>0</v>
      </c>
      <c r="AH1806" s="7">
        <v>0</v>
      </c>
      <c r="AI1806" s="7">
        <v>0</v>
      </c>
      <c r="AJ1806" s="7">
        <v>0</v>
      </c>
      <c r="AK1806" s="29">
        <v>0</v>
      </c>
      <c r="AL1806" s="7">
        <v>0</v>
      </c>
      <c r="AM1806" s="105">
        <v>0</v>
      </c>
      <c r="AN1806" s="7">
        <v>0</v>
      </c>
      <c r="AO1806" s="11">
        <v>0</v>
      </c>
      <c r="AP1806" s="105">
        <v>0</v>
      </c>
      <c r="AQ1806" s="11">
        <v>0</v>
      </c>
      <c r="AR1806" s="11">
        <v>0</v>
      </c>
      <c r="AS1806" s="11">
        <v>0</v>
      </c>
      <c r="AT1806" s="11">
        <v>0</v>
      </c>
      <c r="AU1806" s="11"/>
      <c r="AV1806" s="11">
        <v>0</v>
      </c>
      <c r="AW1806" s="11">
        <v>0</v>
      </c>
      <c r="AX1806" s="11"/>
      <c r="AZ1806" s="11"/>
      <c r="BA1806" s="11"/>
    </row>
    <row r="1807" spans="1:53" hidden="1" x14ac:dyDescent="0.25">
      <c r="A1807">
        <v>11</v>
      </c>
      <c r="B1807" t="str">
        <f t="shared" si="209"/>
        <v>FlCC-6924</v>
      </c>
      <c r="C1807" s="2" t="s">
        <v>321</v>
      </c>
      <c r="D1807" s="2" t="str">
        <f t="shared" si="210"/>
        <v>6</v>
      </c>
      <c r="E1807" s="2" t="str">
        <f t="shared" si="211"/>
        <v>69</v>
      </c>
      <c r="F1807" s="2" t="str">
        <f t="shared" si="212"/>
        <v>692</v>
      </c>
      <c r="G1807" s="1" t="s">
        <v>775</v>
      </c>
      <c r="H1807" s="7">
        <v>0</v>
      </c>
      <c r="I1807" s="7"/>
      <c r="J1807" s="7">
        <v>0</v>
      </c>
      <c r="K1807" s="7">
        <v>0</v>
      </c>
      <c r="L1807" s="7">
        <v>0</v>
      </c>
      <c r="M1807" s="7"/>
      <c r="N1807" s="7">
        <v>0</v>
      </c>
      <c r="O1807" s="7">
        <v>0</v>
      </c>
      <c r="P1807" s="7">
        <v>0</v>
      </c>
      <c r="Q1807" s="7"/>
      <c r="R1807" s="7">
        <v>0</v>
      </c>
      <c r="S1807" s="7">
        <v>0</v>
      </c>
      <c r="T1807" s="7">
        <v>0</v>
      </c>
      <c r="U1807" s="7"/>
      <c r="V1807" s="7">
        <v>0</v>
      </c>
      <c r="W1807" s="7">
        <v>0</v>
      </c>
      <c r="X1807" s="7">
        <v>0</v>
      </c>
      <c r="Y1807" s="7"/>
      <c r="Z1807" s="7">
        <v>0</v>
      </c>
      <c r="AA1807" s="7">
        <v>0</v>
      </c>
      <c r="AB1807" s="7">
        <v>0</v>
      </c>
      <c r="AC1807" s="7"/>
      <c r="AD1807" s="7">
        <v>0</v>
      </c>
      <c r="AE1807" s="7">
        <v>0</v>
      </c>
      <c r="AF1807" s="7">
        <v>0</v>
      </c>
      <c r="AG1807" s="29">
        <v>0</v>
      </c>
      <c r="AH1807" s="7">
        <v>0</v>
      </c>
      <c r="AI1807" s="7">
        <v>0</v>
      </c>
      <c r="AJ1807" s="7">
        <v>0</v>
      </c>
      <c r="AK1807" s="29">
        <v>0</v>
      </c>
      <c r="AL1807" s="7">
        <v>0</v>
      </c>
      <c r="AM1807" s="105">
        <v>0</v>
      </c>
      <c r="AN1807" s="7">
        <v>0</v>
      </c>
      <c r="AO1807" s="11">
        <v>0</v>
      </c>
      <c r="AP1807" s="105">
        <v>0</v>
      </c>
      <c r="AQ1807" s="11">
        <v>0</v>
      </c>
      <c r="AR1807" s="11">
        <v>0</v>
      </c>
      <c r="AS1807" s="11">
        <v>0</v>
      </c>
      <c r="AT1807" s="11">
        <v>0</v>
      </c>
      <c r="AU1807" s="11">
        <v>0</v>
      </c>
      <c r="AV1807" s="11">
        <v>0</v>
      </c>
      <c r="AW1807" s="11">
        <v>0</v>
      </c>
      <c r="AX1807" s="11">
        <v>0</v>
      </c>
      <c r="AZ1807" s="11">
        <v>0</v>
      </c>
      <c r="BA1807" s="11">
        <v>0</v>
      </c>
    </row>
    <row r="1808" spans="1:53" hidden="1" x14ac:dyDescent="0.25">
      <c r="A1808">
        <v>11</v>
      </c>
      <c r="B1808" t="str">
        <f t="shared" si="209"/>
        <v>FlCC-6925</v>
      </c>
      <c r="C1808" s="2" t="s">
        <v>321</v>
      </c>
      <c r="D1808" s="2" t="str">
        <f t="shared" si="210"/>
        <v>6</v>
      </c>
      <c r="E1808" s="2" t="str">
        <f t="shared" si="211"/>
        <v>69</v>
      </c>
      <c r="F1808" s="2" t="str">
        <f t="shared" si="212"/>
        <v>692</v>
      </c>
      <c r="G1808" s="1" t="s">
        <v>776</v>
      </c>
      <c r="H1808" s="7">
        <v>0</v>
      </c>
      <c r="I1808" s="7"/>
      <c r="J1808" s="7">
        <v>0</v>
      </c>
      <c r="K1808" s="7">
        <v>0</v>
      </c>
      <c r="L1808" s="7">
        <v>0</v>
      </c>
      <c r="M1808" s="7"/>
      <c r="N1808" s="7">
        <v>0</v>
      </c>
      <c r="O1808" s="7">
        <v>0</v>
      </c>
      <c r="P1808" s="7">
        <v>0</v>
      </c>
      <c r="Q1808" s="7"/>
      <c r="R1808" s="7">
        <v>0</v>
      </c>
      <c r="S1808" s="7">
        <v>0</v>
      </c>
      <c r="T1808" s="7">
        <v>0</v>
      </c>
      <c r="U1808" s="7"/>
      <c r="V1808" s="7">
        <v>0</v>
      </c>
      <c r="W1808" s="7">
        <v>0</v>
      </c>
      <c r="X1808" s="7">
        <v>0</v>
      </c>
      <c r="Y1808" s="7"/>
      <c r="Z1808" s="7">
        <v>0</v>
      </c>
      <c r="AA1808" s="7">
        <v>0</v>
      </c>
      <c r="AB1808" s="7">
        <v>1599.0630000000001</v>
      </c>
      <c r="AC1808" s="7"/>
      <c r="AD1808" s="7">
        <v>3882.6179999999999</v>
      </c>
      <c r="AE1808" s="7">
        <v>3882.6179999999999</v>
      </c>
      <c r="AF1808" s="7">
        <v>1116</v>
      </c>
      <c r="AG1808" s="29">
        <v>1136.53269</v>
      </c>
      <c r="AH1808" s="7">
        <v>1136.53269</v>
      </c>
      <c r="AI1808" s="7">
        <v>1136.53269</v>
      </c>
      <c r="AJ1808" s="7">
        <v>1116</v>
      </c>
      <c r="AK1808" s="29">
        <v>1605.807</v>
      </c>
      <c r="AL1808" s="7">
        <v>1605.807</v>
      </c>
      <c r="AM1808" s="105">
        <v>1605.807</v>
      </c>
      <c r="AN1808" s="7">
        <v>1116</v>
      </c>
      <c r="AO1808" s="11">
        <v>1116</v>
      </c>
      <c r="AP1808" s="105">
        <v>1116</v>
      </c>
      <c r="AQ1808" s="11">
        <v>1116</v>
      </c>
      <c r="AR1808" s="11">
        <v>1116</v>
      </c>
      <c r="AS1808" s="11">
        <v>2689</v>
      </c>
      <c r="AT1808" s="11">
        <v>2389</v>
      </c>
      <c r="AU1808" s="11">
        <v>2389</v>
      </c>
      <c r="AV1808" s="11">
        <v>1116</v>
      </c>
      <c r="AW1808" s="11">
        <v>2636.8123300000002</v>
      </c>
      <c r="AX1808" s="11">
        <v>2636.8123300000002</v>
      </c>
      <c r="AZ1808" s="11">
        <v>1116</v>
      </c>
      <c r="BA1808" s="11">
        <v>1116</v>
      </c>
    </row>
    <row r="1809" spans="1:53" hidden="1" x14ac:dyDescent="0.25">
      <c r="A1809">
        <v>11</v>
      </c>
      <c r="B1809" t="str">
        <f t="shared" si="209"/>
        <v>FlCC-6926</v>
      </c>
      <c r="C1809" s="2" t="s">
        <v>321</v>
      </c>
      <c r="D1809" s="2" t="str">
        <f t="shared" si="210"/>
        <v>6</v>
      </c>
      <c r="E1809" s="2" t="str">
        <f t="shared" si="211"/>
        <v>69</v>
      </c>
      <c r="F1809" s="2" t="str">
        <f t="shared" si="212"/>
        <v>692</v>
      </c>
      <c r="G1809" s="1" t="s">
        <v>777</v>
      </c>
      <c r="H1809" s="7">
        <v>0</v>
      </c>
      <c r="I1809" s="7"/>
      <c r="J1809" s="7">
        <v>0</v>
      </c>
      <c r="K1809" s="7">
        <v>0</v>
      </c>
      <c r="L1809" s="7">
        <v>0</v>
      </c>
      <c r="M1809" s="7"/>
      <c r="N1809" s="7">
        <v>0</v>
      </c>
      <c r="O1809" s="7">
        <v>0</v>
      </c>
      <c r="P1809" s="7">
        <v>0</v>
      </c>
      <c r="Q1809" s="7"/>
      <c r="R1809" s="7">
        <v>0</v>
      </c>
      <c r="S1809" s="7">
        <v>0</v>
      </c>
      <c r="T1809" s="7">
        <v>0</v>
      </c>
      <c r="U1809" s="7"/>
      <c r="V1809" s="7">
        <v>0</v>
      </c>
      <c r="W1809" s="7">
        <v>0</v>
      </c>
      <c r="X1809" s="7">
        <v>0</v>
      </c>
      <c r="Y1809" s="7"/>
      <c r="Z1809" s="7">
        <v>0</v>
      </c>
      <c r="AA1809" s="7">
        <v>0</v>
      </c>
      <c r="AB1809" s="7">
        <v>0</v>
      </c>
      <c r="AC1809" s="7"/>
      <c r="AD1809" s="7">
        <v>0</v>
      </c>
      <c r="AE1809" s="7">
        <v>0</v>
      </c>
      <c r="AF1809" s="7">
        <v>0</v>
      </c>
      <c r="AG1809" s="29">
        <v>0</v>
      </c>
      <c r="AH1809" s="7">
        <v>0</v>
      </c>
      <c r="AI1809" s="7">
        <v>0</v>
      </c>
      <c r="AJ1809" s="7">
        <v>0</v>
      </c>
      <c r="AK1809" s="29">
        <v>0</v>
      </c>
      <c r="AL1809" s="7">
        <v>0</v>
      </c>
      <c r="AM1809" s="105">
        <v>0</v>
      </c>
      <c r="AN1809" s="7">
        <v>0</v>
      </c>
      <c r="AO1809" s="11">
        <v>0</v>
      </c>
      <c r="AP1809" s="105">
        <v>0</v>
      </c>
      <c r="AQ1809" s="11">
        <v>0</v>
      </c>
      <c r="AR1809" s="11">
        <v>0</v>
      </c>
      <c r="AS1809" s="11">
        <v>0</v>
      </c>
      <c r="AT1809" s="11">
        <v>0</v>
      </c>
      <c r="AU1809" s="11">
        <v>0</v>
      </c>
      <c r="AV1809" s="11">
        <v>0</v>
      </c>
      <c r="AW1809" s="11">
        <v>0</v>
      </c>
      <c r="AX1809" s="11">
        <v>0</v>
      </c>
      <c r="AZ1809" s="11">
        <v>0</v>
      </c>
      <c r="BA1809" s="11">
        <v>0</v>
      </c>
    </row>
    <row r="1810" spans="1:53" hidden="1" x14ac:dyDescent="0.25">
      <c r="A1810">
        <v>11</v>
      </c>
      <c r="B1810" t="str">
        <f t="shared" si="209"/>
        <v>FlCC-6930</v>
      </c>
      <c r="C1810" s="2" t="s">
        <v>321</v>
      </c>
      <c r="D1810" s="2" t="str">
        <f t="shared" si="210"/>
        <v>6</v>
      </c>
      <c r="E1810" s="2" t="str">
        <f t="shared" si="211"/>
        <v>69</v>
      </c>
      <c r="F1810" s="2" t="str">
        <f t="shared" si="212"/>
        <v>693</v>
      </c>
      <c r="G1810" s="1" t="s">
        <v>983</v>
      </c>
      <c r="H1810" s="7">
        <v>0</v>
      </c>
      <c r="I1810" s="7"/>
      <c r="J1810" s="7">
        <v>0</v>
      </c>
      <c r="K1810" s="7">
        <v>0</v>
      </c>
      <c r="L1810" s="7">
        <v>0</v>
      </c>
      <c r="M1810" s="7"/>
      <c r="N1810" s="7">
        <v>1960</v>
      </c>
      <c r="O1810" s="7">
        <v>1960</v>
      </c>
      <c r="P1810" s="7">
        <v>490</v>
      </c>
      <c r="Q1810" s="7"/>
      <c r="R1810" s="7">
        <v>400</v>
      </c>
      <c r="S1810" s="7">
        <v>400</v>
      </c>
      <c r="T1810" s="7">
        <v>61</v>
      </c>
      <c r="U1810" s="7"/>
      <c r="V1810" s="7">
        <v>0</v>
      </c>
      <c r="W1810" s="7">
        <v>0</v>
      </c>
      <c r="X1810" s="7">
        <v>0</v>
      </c>
      <c r="Y1810" s="7"/>
      <c r="Z1810" s="7">
        <v>0</v>
      </c>
      <c r="AA1810" s="7">
        <v>0</v>
      </c>
      <c r="AB1810" s="7">
        <v>0</v>
      </c>
      <c r="AC1810" s="7"/>
      <c r="AD1810" s="7">
        <v>0</v>
      </c>
      <c r="AE1810" s="7">
        <v>0</v>
      </c>
      <c r="AF1810" s="7">
        <v>0</v>
      </c>
      <c r="AG1810" s="29">
        <v>0</v>
      </c>
      <c r="AH1810" s="7">
        <v>0</v>
      </c>
      <c r="AI1810" s="7">
        <v>0</v>
      </c>
      <c r="AJ1810" s="7">
        <v>0</v>
      </c>
      <c r="AK1810" s="29">
        <v>0</v>
      </c>
      <c r="AL1810" s="7">
        <v>0</v>
      </c>
      <c r="AM1810" s="105">
        <v>0</v>
      </c>
      <c r="AN1810" s="7">
        <v>0</v>
      </c>
      <c r="AO1810" s="11">
        <v>0</v>
      </c>
      <c r="AP1810" s="105">
        <v>0</v>
      </c>
      <c r="AQ1810" s="11">
        <v>0</v>
      </c>
      <c r="AR1810" s="11">
        <v>0</v>
      </c>
      <c r="AS1810" s="11">
        <v>0</v>
      </c>
      <c r="AT1810" s="11">
        <v>0</v>
      </c>
      <c r="AU1810" s="11"/>
      <c r="AV1810" s="11">
        <v>0</v>
      </c>
      <c r="AW1810" s="11">
        <v>0</v>
      </c>
      <c r="AX1810" s="11"/>
      <c r="AZ1810" s="11"/>
      <c r="BA1810" s="11"/>
    </row>
    <row r="1811" spans="1:53" hidden="1" x14ac:dyDescent="0.25">
      <c r="A1811">
        <v>11</v>
      </c>
      <c r="B1811" t="str">
        <f t="shared" si="209"/>
        <v>FlCC-6934</v>
      </c>
      <c r="C1811" s="2" t="s">
        <v>321</v>
      </c>
      <c r="D1811" s="2" t="str">
        <f t="shared" si="210"/>
        <v>6</v>
      </c>
      <c r="E1811" s="2" t="str">
        <f t="shared" si="211"/>
        <v>69</v>
      </c>
      <c r="F1811" s="2" t="str">
        <f t="shared" si="212"/>
        <v>693</v>
      </c>
      <c r="G1811" s="1" t="s">
        <v>778</v>
      </c>
      <c r="H1811" s="7">
        <v>0</v>
      </c>
      <c r="I1811" s="7"/>
      <c r="J1811" s="7">
        <v>0</v>
      </c>
      <c r="K1811" s="7">
        <v>0</v>
      </c>
      <c r="L1811" s="7">
        <v>0</v>
      </c>
      <c r="M1811" s="7"/>
      <c r="N1811" s="7">
        <v>0</v>
      </c>
      <c r="O1811" s="7">
        <v>0</v>
      </c>
      <c r="P1811" s="7">
        <v>0</v>
      </c>
      <c r="Q1811" s="7"/>
      <c r="R1811" s="7">
        <v>0</v>
      </c>
      <c r="S1811" s="7">
        <v>0</v>
      </c>
      <c r="T1811" s="7">
        <v>0</v>
      </c>
      <c r="U1811" s="7"/>
      <c r="V1811" s="7">
        <v>0</v>
      </c>
      <c r="W1811" s="7">
        <v>0</v>
      </c>
      <c r="X1811" s="7">
        <v>0</v>
      </c>
      <c r="Y1811" s="7"/>
      <c r="Z1811" s="7">
        <v>0</v>
      </c>
      <c r="AA1811" s="7">
        <v>0</v>
      </c>
      <c r="AB1811" s="7">
        <v>0</v>
      </c>
      <c r="AC1811" s="7"/>
      <c r="AD1811" s="7">
        <v>0</v>
      </c>
      <c r="AE1811" s="7">
        <v>0</v>
      </c>
      <c r="AF1811" s="7">
        <v>0</v>
      </c>
      <c r="AG1811" s="29">
        <v>0</v>
      </c>
      <c r="AH1811" s="7">
        <v>0</v>
      </c>
      <c r="AI1811" s="7">
        <v>0</v>
      </c>
      <c r="AJ1811" s="7">
        <v>0</v>
      </c>
      <c r="AK1811" s="29">
        <v>0</v>
      </c>
      <c r="AL1811" s="7">
        <v>0</v>
      </c>
      <c r="AM1811" s="105">
        <v>0</v>
      </c>
      <c r="AN1811" s="7">
        <v>0</v>
      </c>
      <c r="AO1811" s="11">
        <v>0</v>
      </c>
      <c r="AP1811" s="105">
        <v>0</v>
      </c>
      <c r="AQ1811" s="11">
        <v>0</v>
      </c>
      <c r="AR1811" s="11">
        <v>0</v>
      </c>
      <c r="AS1811" s="11">
        <v>0</v>
      </c>
      <c r="AT1811" s="11">
        <v>0</v>
      </c>
      <c r="AU1811" s="11">
        <v>0</v>
      </c>
      <c r="AV1811" s="11">
        <v>0</v>
      </c>
      <c r="AW1811" s="11">
        <v>0</v>
      </c>
      <c r="AX1811" s="11">
        <v>0</v>
      </c>
      <c r="AZ1811" s="11">
        <v>0</v>
      </c>
      <c r="BA1811" s="11">
        <v>0</v>
      </c>
    </row>
    <row r="1812" spans="1:53" hidden="1" x14ac:dyDescent="0.25">
      <c r="A1812">
        <v>11</v>
      </c>
      <c r="B1812" t="str">
        <f t="shared" si="209"/>
        <v>FlCC-6935</v>
      </c>
      <c r="C1812" s="2" t="s">
        <v>321</v>
      </c>
      <c r="D1812" s="2" t="str">
        <f t="shared" si="210"/>
        <v>6</v>
      </c>
      <c r="E1812" s="2" t="str">
        <f t="shared" si="211"/>
        <v>69</v>
      </c>
      <c r="F1812" s="2" t="str">
        <f t="shared" si="212"/>
        <v>693</v>
      </c>
      <c r="G1812" s="1" t="s">
        <v>779</v>
      </c>
      <c r="H1812" s="7">
        <v>0</v>
      </c>
      <c r="I1812" s="7"/>
      <c r="J1812" s="7">
        <v>0</v>
      </c>
      <c r="K1812" s="7">
        <v>0</v>
      </c>
      <c r="L1812" s="7">
        <v>0</v>
      </c>
      <c r="M1812" s="7"/>
      <c r="N1812" s="7">
        <v>0</v>
      </c>
      <c r="O1812" s="7">
        <v>0</v>
      </c>
      <c r="P1812" s="7">
        <v>0</v>
      </c>
      <c r="Q1812" s="7"/>
      <c r="R1812" s="7">
        <v>0</v>
      </c>
      <c r="S1812" s="7">
        <v>0</v>
      </c>
      <c r="T1812" s="7">
        <v>0</v>
      </c>
      <c r="U1812" s="7"/>
      <c r="V1812" s="7">
        <v>0</v>
      </c>
      <c r="W1812" s="7">
        <v>0</v>
      </c>
      <c r="X1812" s="7">
        <v>0</v>
      </c>
      <c r="Y1812" s="7"/>
      <c r="Z1812" s="7">
        <v>0</v>
      </c>
      <c r="AA1812" s="7">
        <v>0</v>
      </c>
      <c r="AB1812" s="7">
        <v>0</v>
      </c>
      <c r="AC1812" s="7"/>
      <c r="AD1812" s="7">
        <v>0</v>
      </c>
      <c r="AE1812" s="7">
        <v>0</v>
      </c>
      <c r="AF1812" s="7">
        <v>0</v>
      </c>
      <c r="AG1812" s="29">
        <v>0</v>
      </c>
      <c r="AH1812" s="7">
        <v>0</v>
      </c>
      <c r="AI1812" s="7">
        <v>0</v>
      </c>
      <c r="AJ1812" s="7">
        <v>0</v>
      </c>
      <c r="AK1812" s="29">
        <v>0</v>
      </c>
      <c r="AL1812" s="7">
        <v>0</v>
      </c>
      <c r="AM1812" s="105">
        <v>0</v>
      </c>
      <c r="AN1812" s="7">
        <v>0</v>
      </c>
      <c r="AO1812" s="11">
        <v>0</v>
      </c>
      <c r="AP1812" s="105">
        <v>0</v>
      </c>
      <c r="AQ1812" s="11">
        <v>0</v>
      </c>
      <c r="AR1812" s="11">
        <v>0</v>
      </c>
      <c r="AS1812" s="11">
        <v>0</v>
      </c>
      <c r="AT1812" s="11">
        <v>0</v>
      </c>
      <c r="AU1812" s="11">
        <v>0</v>
      </c>
      <c r="AV1812" s="11">
        <v>0</v>
      </c>
      <c r="AW1812" s="11">
        <v>0</v>
      </c>
      <c r="AX1812" s="11">
        <v>0</v>
      </c>
      <c r="AZ1812" s="11">
        <v>0</v>
      </c>
      <c r="BA1812" s="11">
        <v>0</v>
      </c>
    </row>
    <row r="1813" spans="1:53" hidden="1" x14ac:dyDescent="0.25">
      <c r="A1813">
        <v>11</v>
      </c>
      <c r="B1813" t="str">
        <f t="shared" si="209"/>
        <v>FlCC-6940</v>
      </c>
      <c r="C1813" s="2" t="s">
        <v>321</v>
      </c>
      <c r="D1813" s="2" t="str">
        <f t="shared" si="210"/>
        <v>6</v>
      </c>
      <c r="E1813" s="2" t="str">
        <f t="shared" si="211"/>
        <v>69</v>
      </c>
      <c r="F1813" s="2" t="str">
        <f t="shared" si="212"/>
        <v>694</v>
      </c>
      <c r="G1813" s="1" t="s">
        <v>780</v>
      </c>
      <c r="H1813" s="7">
        <v>0</v>
      </c>
      <c r="I1813" s="7"/>
      <c r="J1813" s="7">
        <v>0</v>
      </c>
      <c r="K1813" s="7">
        <v>0</v>
      </c>
      <c r="L1813" s="7">
        <v>0</v>
      </c>
      <c r="M1813" s="7"/>
      <c r="N1813" s="7">
        <v>0</v>
      </c>
      <c r="O1813" s="7">
        <v>0</v>
      </c>
      <c r="P1813" s="7">
        <v>0</v>
      </c>
      <c r="Q1813" s="7"/>
      <c r="R1813" s="7">
        <v>0</v>
      </c>
      <c r="S1813" s="7">
        <v>0</v>
      </c>
      <c r="T1813" s="7">
        <v>0</v>
      </c>
      <c r="U1813" s="7"/>
      <c r="V1813" s="7">
        <v>0</v>
      </c>
      <c r="W1813" s="7">
        <v>0</v>
      </c>
      <c r="X1813" s="7">
        <v>0</v>
      </c>
      <c r="Y1813" s="7"/>
      <c r="Z1813" s="7">
        <v>0</v>
      </c>
      <c r="AA1813" s="7">
        <v>0</v>
      </c>
      <c r="AB1813" s="7">
        <v>0</v>
      </c>
      <c r="AC1813" s="7"/>
      <c r="AD1813" s="7">
        <v>0</v>
      </c>
      <c r="AE1813" s="7">
        <v>0</v>
      </c>
      <c r="AF1813" s="7">
        <v>0</v>
      </c>
      <c r="AG1813" s="29">
        <v>0</v>
      </c>
      <c r="AH1813" s="7">
        <v>0</v>
      </c>
      <c r="AI1813" s="7">
        <v>0</v>
      </c>
      <c r="AJ1813" s="7">
        <v>0</v>
      </c>
      <c r="AK1813" s="29">
        <v>0</v>
      </c>
      <c r="AL1813" s="7">
        <v>0</v>
      </c>
      <c r="AM1813" s="105">
        <v>0</v>
      </c>
      <c r="AN1813" s="7">
        <v>0</v>
      </c>
      <c r="AO1813" s="11">
        <v>0</v>
      </c>
      <c r="AP1813" s="105">
        <v>0</v>
      </c>
      <c r="AQ1813" s="11">
        <v>0</v>
      </c>
      <c r="AR1813" s="11">
        <v>0</v>
      </c>
      <c r="AS1813" s="11">
        <v>0</v>
      </c>
      <c r="AT1813" s="11">
        <v>0</v>
      </c>
      <c r="AU1813" s="11">
        <v>0</v>
      </c>
      <c r="AV1813" s="11">
        <v>0</v>
      </c>
      <c r="AW1813" s="11">
        <v>0</v>
      </c>
      <c r="AX1813" s="11">
        <v>0</v>
      </c>
      <c r="AZ1813" s="11">
        <v>0</v>
      </c>
      <c r="BA1813" s="11">
        <v>0</v>
      </c>
    </row>
    <row r="1814" spans="1:53" hidden="1" x14ac:dyDescent="0.25">
      <c r="A1814">
        <v>11</v>
      </c>
      <c r="B1814" t="str">
        <f t="shared" si="209"/>
        <v>FlCC-6941</v>
      </c>
      <c r="C1814" s="2" t="s">
        <v>321</v>
      </c>
      <c r="D1814" s="2" t="str">
        <f t="shared" si="210"/>
        <v>6</v>
      </c>
      <c r="E1814" s="2" t="str">
        <f t="shared" si="211"/>
        <v>69</v>
      </c>
      <c r="F1814" s="2" t="str">
        <f t="shared" si="212"/>
        <v>694</v>
      </c>
      <c r="G1814" s="1" t="s">
        <v>984</v>
      </c>
      <c r="H1814" s="7">
        <v>0</v>
      </c>
      <c r="I1814" s="7"/>
      <c r="J1814" s="7">
        <v>0</v>
      </c>
      <c r="K1814" s="7">
        <v>0</v>
      </c>
      <c r="L1814" s="7">
        <v>0</v>
      </c>
      <c r="M1814" s="7"/>
      <c r="N1814" s="7">
        <v>0</v>
      </c>
      <c r="O1814" s="7">
        <v>0</v>
      </c>
      <c r="P1814" s="7">
        <v>0</v>
      </c>
      <c r="Q1814" s="7"/>
      <c r="R1814" s="7">
        <v>0</v>
      </c>
      <c r="S1814" s="7">
        <v>0</v>
      </c>
      <c r="T1814" s="7">
        <v>0</v>
      </c>
      <c r="U1814" s="7"/>
      <c r="V1814" s="7">
        <v>0</v>
      </c>
      <c r="W1814" s="7">
        <v>0</v>
      </c>
      <c r="X1814" s="7">
        <v>0</v>
      </c>
      <c r="Y1814" s="7"/>
      <c r="Z1814" s="7">
        <v>0</v>
      </c>
      <c r="AA1814" s="7">
        <v>0</v>
      </c>
      <c r="AB1814" s="7">
        <v>0</v>
      </c>
      <c r="AC1814" s="7"/>
      <c r="AD1814" s="7">
        <v>0</v>
      </c>
      <c r="AE1814" s="7">
        <v>0</v>
      </c>
      <c r="AF1814" s="7">
        <v>0</v>
      </c>
      <c r="AG1814" s="29">
        <v>0</v>
      </c>
      <c r="AH1814" s="7">
        <v>0</v>
      </c>
      <c r="AI1814" s="7">
        <v>0</v>
      </c>
      <c r="AJ1814" s="7">
        <v>0</v>
      </c>
      <c r="AK1814" s="29">
        <v>0</v>
      </c>
      <c r="AL1814" s="7">
        <v>0</v>
      </c>
      <c r="AM1814" s="105">
        <v>0</v>
      </c>
      <c r="AN1814" s="7">
        <v>0</v>
      </c>
      <c r="AO1814" s="11">
        <v>0</v>
      </c>
      <c r="AP1814" s="105">
        <v>0</v>
      </c>
      <c r="AQ1814" s="11">
        <v>0</v>
      </c>
      <c r="AR1814" s="11">
        <v>0</v>
      </c>
      <c r="AS1814" s="11">
        <v>0</v>
      </c>
      <c r="AT1814" s="11">
        <v>0</v>
      </c>
      <c r="AU1814" s="11"/>
      <c r="AV1814" s="11">
        <v>0</v>
      </c>
      <c r="AW1814" s="11">
        <v>0</v>
      </c>
      <c r="AX1814" s="11"/>
      <c r="AZ1814" s="11"/>
      <c r="BA1814" s="11"/>
    </row>
    <row r="1815" spans="1:53" hidden="1" x14ac:dyDescent="0.25">
      <c r="A1815">
        <v>11</v>
      </c>
      <c r="B1815" t="str">
        <f t="shared" si="209"/>
        <v>FlCC-6942</v>
      </c>
      <c r="C1815" s="2" t="s">
        <v>321</v>
      </c>
      <c r="D1815" s="2" t="str">
        <f t="shared" si="210"/>
        <v>6</v>
      </c>
      <c r="E1815" s="2" t="str">
        <f t="shared" si="211"/>
        <v>69</v>
      </c>
      <c r="F1815" s="2" t="str">
        <f t="shared" si="212"/>
        <v>694</v>
      </c>
      <c r="G1815" s="1" t="s">
        <v>985</v>
      </c>
      <c r="H1815" s="7">
        <v>0</v>
      </c>
      <c r="I1815" s="7"/>
      <c r="J1815" s="7">
        <v>0</v>
      </c>
      <c r="K1815" s="7">
        <v>0</v>
      </c>
      <c r="L1815" s="7">
        <v>0</v>
      </c>
      <c r="M1815" s="7"/>
      <c r="N1815" s="7">
        <v>0</v>
      </c>
      <c r="O1815" s="7">
        <v>0</v>
      </c>
      <c r="P1815" s="7">
        <v>0</v>
      </c>
      <c r="Q1815" s="7"/>
      <c r="R1815" s="7">
        <v>0</v>
      </c>
      <c r="S1815" s="7">
        <v>0</v>
      </c>
      <c r="T1815" s="7">
        <v>0</v>
      </c>
      <c r="U1815" s="7"/>
      <c r="V1815" s="7">
        <v>0</v>
      </c>
      <c r="W1815" s="7">
        <v>0</v>
      </c>
      <c r="X1815" s="7">
        <v>0</v>
      </c>
      <c r="Y1815" s="7"/>
      <c r="Z1815" s="7">
        <v>0</v>
      </c>
      <c r="AA1815" s="7">
        <v>0</v>
      </c>
      <c r="AB1815" s="7">
        <v>0</v>
      </c>
      <c r="AC1815" s="7"/>
      <c r="AD1815" s="7">
        <v>0</v>
      </c>
      <c r="AE1815" s="7">
        <v>0</v>
      </c>
      <c r="AF1815" s="7">
        <v>0</v>
      </c>
      <c r="AG1815" s="29">
        <v>0</v>
      </c>
      <c r="AH1815" s="7">
        <v>0</v>
      </c>
      <c r="AI1815" s="7">
        <v>0</v>
      </c>
      <c r="AJ1815" s="7">
        <v>0</v>
      </c>
      <c r="AK1815" s="29">
        <v>0</v>
      </c>
      <c r="AL1815" s="7">
        <v>0</v>
      </c>
      <c r="AM1815" s="105">
        <v>0</v>
      </c>
      <c r="AN1815" s="7">
        <v>0</v>
      </c>
      <c r="AO1815" s="11">
        <v>0</v>
      </c>
      <c r="AP1815" s="105">
        <v>0</v>
      </c>
      <c r="AQ1815" s="11">
        <v>0</v>
      </c>
      <c r="AR1815" s="11">
        <v>0</v>
      </c>
      <c r="AS1815" s="11">
        <v>0</v>
      </c>
      <c r="AT1815" s="11">
        <v>0</v>
      </c>
      <c r="AU1815" s="11"/>
      <c r="AV1815" s="11">
        <v>0</v>
      </c>
      <c r="AW1815" s="11">
        <v>0</v>
      </c>
      <c r="AX1815" s="11"/>
      <c r="AZ1815" s="11"/>
      <c r="BA1815" s="11"/>
    </row>
    <row r="1816" spans="1:53" hidden="1" x14ac:dyDescent="0.25">
      <c r="A1816">
        <v>11</v>
      </c>
      <c r="B1816" t="str">
        <f t="shared" si="209"/>
        <v>FlCC-6943</v>
      </c>
      <c r="C1816" s="2" t="s">
        <v>321</v>
      </c>
      <c r="D1816" s="2" t="str">
        <f t="shared" si="210"/>
        <v>6</v>
      </c>
      <c r="E1816" s="2" t="str">
        <f t="shared" si="211"/>
        <v>69</v>
      </c>
      <c r="F1816" s="2" t="str">
        <f t="shared" si="212"/>
        <v>694</v>
      </c>
      <c r="G1816" s="1" t="s">
        <v>986</v>
      </c>
      <c r="H1816" s="7">
        <v>0</v>
      </c>
      <c r="I1816" s="7"/>
      <c r="J1816" s="7">
        <v>0</v>
      </c>
      <c r="K1816" s="7">
        <v>0</v>
      </c>
      <c r="L1816" s="7">
        <v>0</v>
      </c>
      <c r="M1816" s="7"/>
      <c r="N1816" s="7">
        <v>0</v>
      </c>
      <c r="O1816" s="7">
        <v>0</v>
      </c>
      <c r="P1816" s="7">
        <v>0</v>
      </c>
      <c r="Q1816" s="7"/>
      <c r="R1816" s="7">
        <v>0</v>
      </c>
      <c r="S1816" s="7">
        <v>0</v>
      </c>
      <c r="T1816" s="7">
        <v>0</v>
      </c>
      <c r="U1816" s="7"/>
      <c r="V1816" s="7">
        <v>0</v>
      </c>
      <c r="W1816" s="7">
        <v>0</v>
      </c>
      <c r="X1816" s="7">
        <v>0</v>
      </c>
      <c r="Y1816" s="7"/>
      <c r="Z1816" s="7">
        <v>0</v>
      </c>
      <c r="AA1816" s="7">
        <v>0</v>
      </c>
      <c r="AB1816" s="7">
        <v>0</v>
      </c>
      <c r="AC1816" s="7"/>
      <c r="AD1816" s="7">
        <v>0</v>
      </c>
      <c r="AE1816" s="7">
        <v>0</v>
      </c>
      <c r="AF1816" s="7">
        <v>0</v>
      </c>
      <c r="AG1816" s="29">
        <v>0</v>
      </c>
      <c r="AH1816" s="7">
        <v>0</v>
      </c>
      <c r="AI1816" s="7">
        <v>0</v>
      </c>
      <c r="AJ1816" s="7">
        <v>0</v>
      </c>
      <c r="AK1816" s="29">
        <v>0</v>
      </c>
      <c r="AL1816" s="7">
        <v>0</v>
      </c>
      <c r="AM1816" s="105">
        <v>0</v>
      </c>
      <c r="AN1816" s="7">
        <v>0</v>
      </c>
      <c r="AO1816" s="11">
        <v>0</v>
      </c>
      <c r="AP1816" s="105">
        <v>0</v>
      </c>
      <c r="AQ1816" s="11">
        <v>0</v>
      </c>
      <c r="AR1816" s="11">
        <v>0</v>
      </c>
      <c r="AS1816" s="11">
        <v>0</v>
      </c>
      <c r="AT1816" s="11">
        <v>0</v>
      </c>
      <c r="AU1816" s="11"/>
      <c r="AV1816" s="11">
        <v>0</v>
      </c>
      <c r="AW1816" s="11">
        <v>0</v>
      </c>
      <c r="AX1816" s="11"/>
      <c r="AZ1816" s="11"/>
      <c r="BA1816" s="11"/>
    </row>
    <row r="1817" spans="1:53" hidden="1" x14ac:dyDescent="0.25">
      <c r="A1817">
        <v>11</v>
      </c>
      <c r="B1817" t="str">
        <f t="shared" si="209"/>
        <v>FlCC-6950</v>
      </c>
      <c r="C1817" s="2" t="s">
        <v>321</v>
      </c>
      <c r="D1817" s="2" t="str">
        <f t="shared" si="210"/>
        <v>6</v>
      </c>
      <c r="E1817" s="2" t="str">
        <f t="shared" si="211"/>
        <v>69</v>
      </c>
      <c r="F1817" s="2" t="str">
        <f t="shared" si="212"/>
        <v>695</v>
      </c>
      <c r="G1817" s="1" t="s">
        <v>781</v>
      </c>
      <c r="H1817" s="7">
        <v>0</v>
      </c>
      <c r="I1817" s="7"/>
      <c r="J1817" s="7">
        <v>0</v>
      </c>
      <c r="K1817" s="7">
        <v>0</v>
      </c>
      <c r="L1817" s="7">
        <v>0</v>
      </c>
      <c r="M1817" s="7"/>
      <c r="N1817" s="7">
        <v>0</v>
      </c>
      <c r="O1817" s="7">
        <v>0</v>
      </c>
      <c r="P1817" s="7">
        <v>0</v>
      </c>
      <c r="Q1817" s="7"/>
      <c r="R1817" s="7">
        <v>0</v>
      </c>
      <c r="S1817" s="7">
        <v>0</v>
      </c>
      <c r="T1817" s="7">
        <v>0</v>
      </c>
      <c r="U1817" s="7"/>
      <c r="V1817" s="7">
        <v>0</v>
      </c>
      <c r="W1817" s="7">
        <v>0</v>
      </c>
      <c r="X1817" s="7">
        <v>0</v>
      </c>
      <c r="Y1817" s="7"/>
      <c r="Z1817" s="7">
        <v>0</v>
      </c>
      <c r="AA1817" s="7">
        <v>0</v>
      </c>
      <c r="AB1817" s="7">
        <v>0</v>
      </c>
      <c r="AC1817" s="7"/>
      <c r="AD1817" s="7">
        <v>0</v>
      </c>
      <c r="AE1817" s="7">
        <v>0</v>
      </c>
      <c r="AF1817" s="7">
        <v>0</v>
      </c>
      <c r="AG1817" s="29">
        <v>0</v>
      </c>
      <c r="AH1817" s="7">
        <v>0</v>
      </c>
      <c r="AI1817" s="7">
        <v>0</v>
      </c>
      <c r="AJ1817" s="7">
        <v>0</v>
      </c>
      <c r="AK1817" s="29">
        <v>0</v>
      </c>
      <c r="AL1817" s="7">
        <v>0</v>
      </c>
      <c r="AM1817" s="105">
        <v>0</v>
      </c>
      <c r="AN1817" s="7">
        <v>0</v>
      </c>
      <c r="AO1817" s="11">
        <v>0</v>
      </c>
      <c r="AP1817" s="105">
        <v>0</v>
      </c>
      <c r="AQ1817" s="11">
        <v>0</v>
      </c>
      <c r="AR1817" s="11">
        <v>0</v>
      </c>
      <c r="AS1817" s="11">
        <v>0</v>
      </c>
      <c r="AT1817" s="11">
        <v>0</v>
      </c>
      <c r="AU1817" s="11">
        <v>0</v>
      </c>
      <c r="AV1817" s="11">
        <v>0</v>
      </c>
      <c r="AW1817" s="11">
        <v>0</v>
      </c>
      <c r="AX1817" s="11">
        <v>0</v>
      </c>
      <c r="AZ1817" s="11">
        <v>0</v>
      </c>
      <c r="BA1817" s="11">
        <v>0</v>
      </c>
    </row>
    <row r="1818" spans="1:53" hidden="1" x14ac:dyDescent="0.25">
      <c r="A1818">
        <v>11</v>
      </c>
      <c r="B1818" t="str">
        <f t="shared" si="209"/>
        <v>FlCC-7611</v>
      </c>
      <c r="C1818" s="2" t="s">
        <v>321</v>
      </c>
      <c r="D1818" s="2" t="str">
        <f t="shared" si="210"/>
        <v>7</v>
      </c>
      <c r="E1818" s="2" t="str">
        <f t="shared" si="211"/>
        <v>76</v>
      </c>
      <c r="F1818" s="2" t="str">
        <f t="shared" si="212"/>
        <v>761</v>
      </c>
      <c r="G1818" s="1" t="s">
        <v>784</v>
      </c>
      <c r="H1818" s="7">
        <v>0</v>
      </c>
      <c r="I1818" s="7"/>
      <c r="J1818" s="7">
        <v>0</v>
      </c>
      <c r="K1818" s="7">
        <v>0</v>
      </c>
      <c r="L1818" s="7">
        <v>0</v>
      </c>
      <c r="M1818" s="7"/>
      <c r="N1818" s="7">
        <v>0</v>
      </c>
      <c r="O1818" s="7">
        <v>0</v>
      </c>
      <c r="P1818" s="7">
        <v>0</v>
      </c>
      <c r="Q1818" s="7"/>
      <c r="R1818" s="7">
        <v>1619</v>
      </c>
      <c r="S1818" s="7">
        <v>1618</v>
      </c>
      <c r="T1818" s="7">
        <v>0</v>
      </c>
      <c r="U1818" s="7"/>
      <c r="V1818" s="7">
        <v>0</v>
      </c>
      <c r="W1818" s="7">
        <v>0</v>
      </c>
      <c r="X1818" s="7">
        <v>0</v>
      </c>
      <c r="Y1818" s="7"/>
      <c r="Z1818" s="7">
        <v>0</v>
      </c>
      <c r="AA1818" s="7">
        <v>0</v>
      </c>
      <c r="AB1818" s="7">
        <v>0</v>
      </c>
      <c r="AC1818" s="7"/>
      <c r="AD1818" s="7">
        <v>0</v>
      </c>
      <c r="AE1818" s="7">
        <v>0</v>
      </c>
      <c r="AF1818" s="7">
        <v>0</v>
      </c>
      <c r="AG1818" s="29">
        <v>0</v>
      </c>
      <c r="AH1818" s="7">
        <v>0</v>
      </c>
      <c r="AI1818" s="7">
        <v>0</v>
      </c>
      <c r="AJ1818" s="7">
        <v>0</v>
      </c>
      <c r="AK1818" s="29">
        <v>0</v>
      </c>
      <c r="AL1818" s="7">
        <v>0</v>
      </c>
      <c r="AM1818" s="105">
        <v>0</v>
      </c>
      <c r="AN1818" s="7">
        <v>0</v>
      </c>
      <c r="AO1818" s="11">
        <v>0</v>
      </c>
      <c r="AP1818" s="105">
        <v>0</v>
      </c>
      <c r="AQ1818" s="11">
        <v>0</v>
      </c>
      <c r="AR1818" s="11">
        <v>0</v>
      </c>
      <c r="AS1818" s="11">
        <v>0</v>
      </c>
      <c r="AT1818" s="11">
        <v>0</v>
      </c>
      <c r="AU1818" s="11">
        <v>0</v>
      </c>
      <c r="AV1818" s="11">
        <v>0</v>
      </c>
      <c r="AW1818" s="11">
        <v>0</v>
      </c>
      <c r="AX1818" s="11">
        <v>0</v>
      </c>
      <c r="AZ1818" s="11">
        <v>0</v>
      </c>
      <c r="BA1818" s="11">
        <v>0</v>
      </c>
    </row>
    <row r="1819" spans="1:53" hidden="1" x14ac:dyDescent="0.25">
      <c r="A1819">
        <v>11</v>
      </c>
      <c r="B1819" t="str">
        <f t="shared" si="209"/>
        <v>FlCC-7612</v>
      </c>
      <c r="C1819" s="2" t="s">
        <v>321</v>
      </c>
      <c r="D1819" s="2" t="str">
        <f t="shared" si="210"/>
        <v>7</v>
      </c>
      <c r="E1819" s="2" t="str">
        <f t="shared" si="211"/>
        <v>76</v>
      </c>
      <c r="F1819" s="2" t="str">
        <f t="shared" si="212"/>
        <v>761</v>
      </c>
      <c r="G1819" s="1" t="s">
        <v>785</v>
      </c>
      <c r="H1819" s="7">
        <v>0</v>
      </c>
      <c r="I1819" s="7"/>
      <c r="J1819" s="7">
        <v>0</v>
      </c>
      <c r="K1819" s="7">
        <v>0</v>
      </c>
      <c r="L1819" s="7">
        <v>0</v>
      </c>
      <c r="M1819" s="7"/>
      <c r="N1819" s="7">
        <v>0</v>
      </c>
      <c r="O1819" s="7">
        <v>0</v>
      </c>
      <c r="P1819" s="7">
        <v>0</v>
      </c>
      <c r="Q1819" s="7"/>
      <c r="R1819" s="7">
        <v>0</v>
      </c>
      <c r="S1819" s="7">
        <v>0</v>
      </c>
      <c r="T1819" s="7">
        <v>0</v>
      </c>
      <c r="U1819" s="7"/>
      <c r="V1819" s="7">
        <v>0</v>
      </c>
      <c r="W1819" s="7">
        <v>0</v>
      </c>
      <c r="X1819" s="7">
        <v>0</v>
      </c>
      <c r="Y1819" s="7"/>
      <c r="Z1819" s="7">
        <v>0</v>
      </c>
      <c r="AA1819" s="7">
        <v>0</v>
      </c>
      <c r="AB1819" s="7">
        <v>0</v>
      </c>
      <c r="AC1819" s="7"/>
      <c r="AD1819" s="7">
        <v>0</v>
      </c>
      <c r="AE1819" s="7">
        <v>0</v>
      </c>
      <c r="AF1819" s="7">
        <v>0</v>
      </c>
      <c r="AG1819" s="29">
        <v>0</v>
      </c>
      <c r="AH1819" s="7">
        <v>0</v>
      </c>
      <c r="AI1819" s="7">
        <v>0</v>
      </c>
      <c r="AJ1819" s="7">
        <v>0</v>
      </c>
      <c r="AK1819" s="29">
        <v>0</v>
      </c>
      <c r="AL1819" s="7">
        <v>0</v>
      </c>
      <c r="AM1819" s="105">
        <v>0</v>
      </c>
      <c r="AN1819" s="7">
        <v>0</v>
      </c>
      <c r="AO1819" s="11">
        <v>0</v>
      </c>
      <c r="AP1819" s="105">
        <v>0</v>
      </c>
      <c r="AQ1819" s="11">
        <v>0</v>
      </c>
      <c r="AR1819" s="11">
        <v>0</v>
      </c>
      <c r="AS1819" s="11">
        <v>0</v>
      </c>
      <c r="AT1819" s="11">
        <v>0</v>
      </c>
      <c r="AU1819" s="11">
        <v>0</v>
      </c>
      <c r="AV1819" s="11">
        <v>0</v>
      </c>
      <c r="AW1819" s="11">
        <v>0</v>
      </c>
      <c r="AX1819" s="11">
        <v>0</v>
      </c>
      <c r="AZ1819" s="11">
        <v>0</v>
      </c>
      <c r="BA1819" s="11">
        <v>0</v>
      </c>
    </row>
    <row r="1820" spans="1:53" hidden="1" x14ac:dyDescent="0.25">
      <c r="A1820">
        <v>11</v>
      </c>
      <c r="B1820" t="str">
        <f t="shared" si="209"/>
        <v>FlCC-7621</v>
      </c>
      <c r="C1820" s="2" t="s">
        <v>321</v>
      </c>
      <c r="D1820" s="2" t="str">
        <f t="shared" si="210"/>
        <v>7</v>
      </c>
      <c r="E1820" s="2" t="str">
        <f t="shared" si="211"/>
        <v>76</v>
      </c>
      <c r="F1820" s="2" t="str">
        <f t="shared" si="212"/>
        <v>762</v>
      </c>
      <c r="G1820" s="1" t="s">
        <v>786</v>
      </c>
      <c r="H1820" s="7">
        <v>0</v>
      </c>
      <c r="I1820" s="7"/>
      <c r="J1820" s="7">
        <v>0</v>
      </c>
      <c r="K1820" s="7">
        <v>0</v>
      </c>
      <c r="L1820" s="7">
        <v>0</v>
      </c>
      <c r="M1820" s="7"/>
      <c r="N1820" s="7">
        <v>0</v>
      </c>
      <c r="O1820" s="7">
        <v>0</v>
      </c>
      <c r="P1820" s="7">
        <v>0</v>
      </c>
      <c r="Q1820" s="7"/>
      <c r="R1820" s="7">
        <v>0</v>
      </c>
      <c r="S1820" s="7">
        <v>0</v>
      </c>
      <c r="T1820" s="7">
        <v>0</v>
      </c>
      <c r="U1820" s="7"/>
      <c r="V1820" s="7">
        <v>0</v>
      </c>
      <c r="W1820" s="7">
        <v>0</v>
      </c>
      <c r="X1820" s="7">
        <v>0</v>
      </c>
      <c r="Y1820" s="7"/>
      <c r="Z1820" s="7">
        <v>0</v>
      </c>
      <c r="AA1820" s="7">
        <v>0</v>
      </c>
      <c r="AB1820" s="7">
        <v>0</v>
      </c>
      <c r="AC1820" s="7"/>
      <c r="AD1820" s="7">
        <v>0</v>
      </c>
      <c r="AE1820" s="7">
        <v>0</v>
      </c>
      <c r="AF1820" s="7">
        <v>0</v>
      </c>
      <c r="AG1820" s="29">
        <v>0</v>
      </c>
      <c r="AH1820" s="7">
        <v>0</v>
      </c>
      <c r="AI1820" s="7">
        <v>0</v>
      </c>
      <c r="AJ1820" s="7">
        <v>0</v>
      </c>
      <c r="AK1820" s="29">
        <v>0</v>
      </c>
      <c r="AL1820" s="7">
        <v>0</v>
      </c>
      <c r="AM1820" s="105">
        <v>0</v>
      </c>
      <c r="AN1820" s="7">
        <v>0</v>
      </c>
      <c r="AO1820" s="11">
        <v>0</v>
      </c>
      <c r="AP1820" s="105">
        <v>0</v>
      </c>
      <c r="AQ1820" s="11">
        <v>0</v>
      </c>
      <c r="AR1820" s="11">
        <v>0</v>
      </c>
      <c r="AS1820" s="11">
        <v>0</v>
      </c>
      <c r="AT1820" s="11">
        <v>0</v>
      </c>
      <c r="AU1820" s="11">
        <v>0</v>
      </c>
      <c r="AV1820" s="11">
        <v>0</v>
      </c>
      <c r="AW1820" s="11">
        <v>0</v>
      </c>
      <c r="AX1820" s="11">
        <v>0</v>
      </c>
      <c r="AZ1820" s="11">
        <v>0</v>
      </c>
      <c r="BA1820" s="11">
        <v>0</v>
      </c>
    </row>
    <row r="1821" spans="1:53" hidden="1" x14ac:dyDescent="0.25">
      <c r="A1821">
        <v>11</v>
      </c>
      <c r="B1821" t="str">
        <f t="shared" si="209"/>
        <v>FlCC-7622</v>
      </c>
      <c r="C1821" s="2" t="s">
        <v>321</v>
      </c>
      <c r="D1821" s="2" t="str">
        <f t="shared" si="210"/>
        <v>7</v>
      </c>
      <c r="E1821" s="2" t="str">
        <f t="shared" si="211"/>
        <v>76</v>
      </c>
      <c r="F1821" s="2" t="str">
        <f t="shared" si="212"/>
        <v>762</v>
      </c>
      <c r="G1821" s="1" t="s">
        <v>787</v>
      </c>
      <c r="H1821" s="7">
        <v>0</v>
      </c>
      <c r="I1821" s="7"/>
      <c r="J1821" s="7">
        <v>0</v>
      </c>
      <c r="K1821" s="7">
        <v>0</v>
      </c>
      <c r="L1821" s="7">
        <v>0</v>
      </c>
      <c r="M1821" s="7"/>
      <c r="N1821" s="7">
        <v>0</v>
      </c>
      <c r="O1821" s="7">
        <v>0</v>
      </c>
      <c r="P1821" s="7">
        <v>0</v>
      </c>
      <c r="Q1821" s="7"/>
      <c r="R1821" s="7">
        <v>0</v>
      </c>
      <c r="S1821" s="7">
        <v>0</v>
      </c>
      <c r="T1821" s="7">
        <v>0</v>
      </c>
      <c r="U1821" s="7"/>
      <c r="V1821" s="7">
        <v>0</v>
      </c>
      <c r="W1821" s="7">
        <v>0</v>
      </c>
      <c r="X1821" s="7">
        <v>0</v>
      </c>
      <c r="Y1821" s="7"/>
      <c r="Z1821" s="7">
        <v>0</v>
      </c>
      <c r="AA1821" s="7">
        <v>0</v>
      </c>
      <c r="AB1821" s="7">
        <v>0</v>
      </c>
      <c r="AC1821" s="7"/>
      <c r="AD1821" s="7">
        <v>0</v>
      </c>
      <c r="AE1821" s="7">
        <v>0</v>
      </c>
      <c r="AF1821" s="7">
        <v>0</v>
      </c>
      <c r="AG1821" s="29">
        <v>0</v>
      </c>
      <c r="AH1821" s="7">
        <v>0</v>
      </c>
      <c r="AI1821" s="7">
        <v>0</v>
      </c>
      <c r="AJ1821" s="7">
        <v>0</v>
      </c>
      <c r="AK1821" s="29">
        <v>0</v>
      </c>
      <c r="AL1821" s="7">
        <v>0</v>
      </c>
      <c r="AM1821" s="105">
        <v>0</v>
      </c>
      <c r="AN1821" s="7">
        <v>0</v>
      </c>
      <c r="AO1821" s="11">
        <v>0</v>
      </c>
      <c r="AP1821" s="105">
        <v>0</v>
      </c>
      <c r="AQ1821" s="11">
        <v>0</v>
      </c>
      <c r="AR1821" s="11">
        <v>0</v>
      </c>
      <c r="AS1821" s="11">
        <v>0</v>
      </c>
      <c r="AT1821" s="11">
        <v>0</v>
      </c>
      <c r="AU1821" s="11">
        <v>0</v>
      </c>
      <c r="AV1821" s="11">
        <v>0</v>
      </c>
      <c r="AW1821" s="11">
        <v>0</v>
      </c>
      <c r="AX1821" s="11">
        <v>0</v>
      </c>
      <c r="AZ1821" s="11">
        <v>0</v>
      </c>
      <c r="BA1821" s="11">
        <v>0</v>
      </c>
    </row>
    <row r="1822" spans="1:53" hidden="1" x14ac:dyDescent="0.25">
      <c r="A1822">
        <v>11</v>
      </c>
      <c r="B1822" t="str">
        <f t="shared" si="209"/>
        <v>FlCC-7631</v>
      </c>
      <c r="C1822" s="2" t="s">
        <v>321</v>
      </c>
      <c r="D1822" s="2" t="str">
        <f t="shared" si="210"/>
        <v>7</v>
      </c>
      <c r="E1822" s="2" t="str">
        <f t="shared" si="211"/>
        <v>76</v>
      </c>
      <c r="F1822" s="2" t="str">
        <f t="shared" si="212"/>
        <v>763</v>
      </c>
      <c r="G1822" s="1" t="s">
        <v>788</v>
      </c>
      <c r="H1822" s="7">
        <v>0</v>
      </c>
      <c r="I1822" s="7"/>
      <c r="J1822" s="7">
        <v>400</v>
      </c>
      <c r="K1822" s="7">
        <v>400</v>
      </c>
      <c r="L1822" s="7">
        <v>0</v>
      </c>
      <c r="M1822" s="7"/>
      <c r="N1822" s="7">
        <v>0</v>
      </c>
      <c r="O1822" s="7">
        <v>0</v>
      </c>
      <c r="P1822" s="7">
        <v>2500</v>
      </c>
      <c r="Q1822" s="7"/>
      <c r="R1822" s="7">
        <v>599</v>
      </c>
      <c r="S1822" s="7">
        <v>598</v>
      </c>
      <c r="T1822" s="7">
        <v>289</v>
      </c>
      <c r="U1822" s="7"/>
      <c r="V1822" s="7">
        <v>288.05</v>
      </c>
      <c r="W1822" s="7">
        <v>288.05</v>
      </c>
      <c r="X1822" s="7">
        <v>286</v>
      </c>
      <c r="Y1822" s="7"/>
      <c r="Z1822" s="7">
        <v>0</v>
      </c>
      <c r="AA1822" s="7">
        <v>0</v>
      </c>
      <c r="AB1822" s="7">
        <v>0</v>
      </c>
      <c r="AC1822" s="7"/>
      <c r="AD1822" s="7">
        <v>0</v>
      </c>
      <c r="AE1822" s="7">
        <v>0</v>
      </c>
      <c r="AF1822" s="7">
        <v>0</v>
      </c>
      <c r="AG1822" s="29">
        <v>0</v>
      </c>
      <c r="AH1822" s="7">
        <v>0</v>
      </c>
      <c r="AI1822" s="7">
        <v>0</v>
      </c>
      <c r="AJ1822" s="7">
        <v>0</v>
      </c>
      <c r="AK1822" s="29">
        <v>0</v>
      </c>
      <c r="AL1822" s="7">
        <v>0</v>
      </c>
      <c r="AM1822" s="105">
        <v>0</v>
      </c>
      <c r="AN1822" s="7">
        <v>0</v>
      </c>
      <c r="AO1822" s="11">
        <v>0</v>
      </c>
      <c r="AP1822" s="105">
        <v>0</v>
      </c>
      <c r="AQ1822" s="11">
        <v>0</v>
      </c>
      <c r="AR1822" s="11">
        <v>0</v>
      </c>
      <c r="AS1822" s="11">
        <v>0</v>
      </c>
      <c r="AT1822" s="11">
        <v>0</v>
      </c>
      <c r="AU1822" s="11">
        <v>0</v>
      </c>
      <c r="AV1822" s="11">
        <v>0</v>
      </c>
      <c r="AW1822" s="11">
        <v>0</v>
      </c>
      <c r="AX1822" s="11">
        <v>0</v>
      </c>
      <c r="AZ1822" s="11">
        <v>0</v>
      </c>
      <c r="BA1822" s="11">
        <v>0</v>
      </c>
    </row>
    <row r="1823" spans="1:53" hidden="1" x14ac:dyDescent="0.25">
      <c r="A1823">
        <v>11</v>
      </c>
      <c r="B1823" t="str">
        <f t="shared" si="209"/>
        <v>FlCC-7632</v>
      </c>
      <c r="C1823" s="2" t="s">
        <v>321</v>
      </c>
      <c r="D1823" s="2" t="str">
        <f t="shared" si="210"/>
        <v>7</v>
      </c>
      <c r="E1823" s="2" t="str">
        <f t="shared" si="211"/>
        <v>76</v>
      </c>
      <c r="F1823" s="2" t="str">
        <f t="shared" si="212"/>
        <v>763</v>
      </c>
      <c r="G1823" s="1" t="s">
        <v>789</v>
      </c>
      <c r="H1823" s="7">
        <v>0</v>
      </c>
      <c r="I1823" s="7"/>
      <c r="J1823" s="7">
        <v>0</v>
      </c>
      <c r="K1823" s="7">
        <v>0</v>
      </c>
      <c r="L1823" s="7">
        <v>0</v>
      </c>
      <c r="M1823" s="7"/>
      <c r="N1823" s="7">
        <v>0</v>
      </c>
      <c r="O1823" s="7">
        <v>0</v>
      </c>
      <c r="P1823" s="7">
        <v>0</v>
      </c>
      <c r="Q1823" s="7"/>
      <c r="R1823" s="7">
        <v>4989</v>
      </c>
      <c r="S1823" s="7">
        <v>4989</v>
      </c>
      <c r="T1823" s="7">
        <v>0</v>
      </c>
      <c r="U1823" s="7"/>
      <c r="V1823" s="7">
        <v>0</v>
      </c>
      <c r="W1823" s="7">
        <v>0</v>
      </c>
      <c r="X1823" s="7">
        <v>0</v>
      </c>
      <c r="Y1823" s="7"/>
      <c r="Z1823" s="7">
        <v>1125</v>
      </c>
      <c r="AA1823" s="7">
        <v>1125</v>
      </c>
      <c r="AB1823" s="7">
        <v>3065</v>
      </c>
      <c r="AC1823" s="7"/>
      <c r="AD1823" s="7">
        <v>365</v>
      </c>
      <c r="AE1823" s="7">
        <v>365</v>
      </c>
      <c r="AF1823" s="7">
        <v>2000</v>
      </c>
      <c r="AG1823" s="29">
        <v>1050</v>
      </c>
      <c r="AH1823" s="7">
        <v>1050</v>
      </c>
      <c r="AI1823" s="7">
        <v>1050</v>
      </c>
      <c r="AJ1823" s="7">
        <v>0</v>
      </c>
      <c r="AK1823" s="29">
        <v>330</v>
      </c>
      <c r="AL1823" s="7">
        <v>330</v>
      </c>
      <c r="AM1823" s="105">
        <v>330</v>
      </c>
      <c r="AN1823" s="7">
        <v>0</v>
      </c>
      <c r="AO1823" s="11">
        <v>776</v>
      </c>
      <c r="AP1823" s="105">
        <v>776</v>
      </c>
      <c r="AQ1823" s="11">
        <v>776</v>
      </c>
      <c r="AR1823" s="11">
        <v>204</v>
      </c>
      <c r="AS1823" s="11">
        <v>157.86447999999999</v>
      </c>
      <c r="AT1823" s="11">
        <v>157.86447999999999</v>
      </c>
      <c r="AU1823" s="11">
        <v>157.86447999999999</v>
      </c>
      <c r="AV1823" s="11">
        <v>0</v>
      </c>
      <c r="AW1823" s="11">
        <v>0</v>
      </c>
      <c r="AX1823" s="11">
        <v>0</v>
      </c>
      <c r="AZ1823" s="11">
        <v>0</v>
      </c>
      <c r="BA1823" s="11">
        <v>0</v>
      </c>
    </row>
    <row r="1824" spans="1:53" hidden="1" x14ac:dyDescent="0.25">
      <c r="A1824">
        <v>11</v>
      </c>
      <c r="B1824" t="str">
        <f t="shared" si="209"/>
        <v>FlCC-7710</v>
      </c>
      <c r="C1824" s="2" t="s">
        <v>321</v>
      </c>
      <c r="D1824" s="2" t="str">
        <f t="shared" si="210"/>
        <v>7</v>
      </c>
      <c r="E1824" s="2" t="str">
        <f t="shared" si="211"/>
        <v>77</v>
      </c>
      <c r="F1824" s="2" t="str">
        <f t="shared" si="212"/>
        <v>771</v>
      </c>
      <c r="G1824" s="1" t="s">
        <v>791</v>
      </c>
      <c r="H1824" s="7">
        <v>0</v>
      </c>
      <c r="I1824" s="7"/>
      <c r="J1824" s="7">
        <v>0</v>
      </c>
      <c r="K1824" s="7">
        <v>0</v>
      </c>
      <c r="L1824" s="7">
        <v>0</v>
      </c>
      <c r="M1824" s="7"/>
      <c r="N1824" s="7">
        <v>0</v>
      </c>
      <c r="O1824" s="7">
        <v>0</v>
      </c>
      <c r="P1824" s="7">
        <v>0</v>
      </c>
      <c r="Q1824" s="7"/>
      <c r="R1824" s="7">
        <v>0</v>
      </c>
      <c r="S1824" s="7">
        <v>0</v>
      </c>
      <c r="T1824" s="7">
        <v>0</v>
      </c>
      <c r="U1824" s="7"/>
      <c r="V1824" s="7">
        <v>0</v>
      </c>
      <c r="W1824" s="7">
        <v>0</v>
      </c>
      <c r="X1824" s="7">
        <v>0</v>
      </c>
      <c r="Y1824" s="7"/>
      <c r="Z1824" s="7">
        <v>0</v>
      </c>
      <c r="AA1824" s="7">
        <v>0</v>
      </c>
      <c r="AB1824" s="7">
        <v>0</v>
      </c>
      <c r="AC1824" s="7"/>
      <c r="AD1824" s="7">
        <v>0</v>
      </c>
      <c r="AE1824" s="7">
        <v>0</v>
      </c>
      <c r="AF1824" s="7">
        <v>0</v>
      </c>
      <c r="AG1824" s="29">
        <v>0</v>
      </c>
      <c r="AH1824" s="7">
        <v>0</v>
      </c>
      <c r="AI1824" s="7">
        <v>0</v>
      </c>
      <c r="AJ1824" s="7">
        <v>0</v>
      </c>
      <c r="AK1824" s="29">
        <v>0</v>
      </c>
      <c r="AL1824" s="7">
        <v>0</v>
      </c>
      <c r="AM1824" s="105">
        <v>0</v>
      </c>
      <c r="AN1824" s="7">
        <v>0</v>
      </c>
      <c r="AO1824" s="11">
        <v>0</v>
      </c>
      <c r="AP1824" s="105">
        <v>0</v>
      </c>
      <c r="AQ1824" s="11">
        <v>0</v>
      </c>
      <c r="AR1824" s="11">
        <v>0</v>
      </c>
      <c r="AS1824" s="11">
        <v>0</v>
      </c>
      <c r="AT1824" s="11">
        <v>0</v>
      </c>
      <c r="AU1824" s="11">
        <v>0</v>
      </c>
      <c r="AV1824" s="11">
        <v>0</v>
      </c>
      <c r="AW1824" s="11">
        <v>0</v>
      </c>
      <c r="AX1824" s="11">
        <v>0</v>
      </c>
      <c r="AZ1824" s="11">
        <v>0</v>
      </c>
      <c r="BA1824" s="11">
        <v>0</v>
      </c>
    </row>
    <row r="1825" spans="1:53" hidden="1" x14ac:dyDescent="0.25">
      <c r="A1825">
        <v>11</v>
      </c>
      <c r="B1825" t="str">
        <f t="shared" si="209"/>
        <v>FlCC-7720</v>
      </c>
      <c r="C1825" s="2" t="s">
        <v>321</v>
      </c>
      <c r="D1825" s="2" t="str">
        <f t="shared" si="210"/>
        <v>7</v>
      </c>
      <c r="E1825" s="2" t="str">
        <f t="shared" si="211"/>
        <v>77</v>
      </c>
      <c r="F1825" s="2" t="str">
        <f t="shared" si="212"/>
        <v>772</v>
      </c>
      <c r="G1825" s="1" t="s">
        <v>792</v>
      </c>
      <c r="H1825" s="7">
        <v>0</v>
      </c>
      <c r="I1825" s="7"/>
      <c r="J1825" s="7">
        <v>0</v>
      </c>
      <c r="K1825" s="7">
        <v>0</v>
      </c>
      <c r="L1825" s="7">
        <v>0</v>
      </c>
      <c r="M1825" s="7"/>
      <c r="N1825" s="7">
        <v>0</v>
      </c>
      <c r="O1825" s="7">
        <v>0</v>
      </c>
      <c r="P1825" s="7">
        <v>0</v>
      </c>
      <c r="Q1825" s="7"/>
      <c r="R1825" s="7">
        <v>0</v>
      </c>
      <c r="S1825" s="7">
        <v>0</v>
      </c>
      <c r="T1825" s="7">
        <v>0</v>
      </c>
      <c r="U1825" s="7"/>
      <c r="V1825" s="7">
        <v>0</v>
      </c>
      <c r="W1825" s="7">
        <v>0</v>
      </c>
      <c r="X1825" s="7">
        <v>0</v>
      </c>
      <c r="Y1825" s="7"/>
      <c r="Z1825" s="7">
        <v>0</v>
      </c>
      <c r="AA1825" s="7">
        <v>0</v>
      </c>
      <c r="AB1825" s="7">
        <v>0</v>
      </c>
      <c r="AC1825" s="7"/>
      <c r="AD1825" s="7">
        <v>0</v>
      </c>
      <c r="AE1825" s="7">
        <v>0</v>
      </c>
      <c r="AF1825" s="7">
        <v>0</v>
      </c>
      <c r="AG1825" s="29">
        <v>0</v>
      </c>
      <c r="AH1825" s="7">
        <v>0</v>
      </c>
      <c r="AI1825" s="7">
        <v>0</v>
      </c>
      <c r="AJ1825" s="7">
        <v>0</v>
      </c>
      <c r="AK1825" s="29">
        <v>50.2</v>
      </c>
      <c r="AL1825" s="7">
        <v>50.2</v>
      </c>
      <c r="AM1825" s="105">
        <v>50.2</v>
      </c>
      <c r="AN1825" s="7">
        <v>0</v>
      </c>
      <c r="AO1825" s="11">
        <v>0</v>
      </c>
      <c r="AP1825" s="105">
        <v>0</v>
      </c>
      <c r="AQ1825" s="11">
        <v>0</v>
      </c>
      <c r="AR1825" s="11">
        <v>0</v>
      </c>
      <c r="AS1825" s="11">
        <v>0</v>
      </c>
      <c r="AT1825" s="11">
        <v>0</v>
      </c>
      <c r="AU1825" s="11">
        <v>0</v>
      </c>
      <c r="AV1825" s="11">
        <v>0</v>
      </c>
      <c r="AW1825" s="11">
        <v>0</v>
      </c>
      <c r="AX1825" s="11">
        <v>0</v>
      </c>
      <c r="AZ1825" s="11">
        <v>0</v>
      </c>
      <c r="BA1825" s="11">
        <v>0</v>
      </c>
    </row>
    <row r="1826" spans="1:53" hidden="1" x14ac:dyDescent="0.25">
      <c r="A1826">
        <v>11</v>
      </c>
      <c r="B1826" t="str">
        <f t="shared" si="209"/>
        <v>FlCC-7730</v>
      </c>
      <c r="C1826" s="2" t="s">
        <v>321</v>
      </c>
      <c r="D1826" s="2" t="str">
        <f t="shared" si="210"/>
        <v>7</v>
      </c>
      <c r="E1826" s="2" t="str">
        <f t="shared" si="211"/>
        <v>77</v>
      </c>
      <c r="F1826" s="2" t="str">
        <f t="shared" si="212"/>
        <v>773</v>
      </c>
      <c r="G1826" s="1" t="s">
        <v>793</v>
      </c>
      <c r="H1826" s="7">
        <v>0</v>
      </c>
      <c r="I1826" s="7"/>
      <c r="J1826" s="7">
        <v>0</v>
      </c>
      <c r="K1826" s="7">
        <v>0</v>
      </c>
      <c r="L1826" s="7">
        <v>0</v>
      </c>
      <c r="M1826" s="7"/>
      <c r="N1826" s="7">
        <v>0</v>
      </c>
      <c r="O1826" s="7">
        <v>0</v>
      </c>
      <c r="P1826" s="7">
        <v>0</v>
      </c>
      <c r="Q1826" s="7"/>
      <c r="R1826" s="7">
        <v>0</v>
      </c>
      <c r="S1826" s="7">
        <v>0</v>
      </c>
      <c r="T1826" s="7">
        <v>0</v>
      </c>
      <c r="U1826" s="7"/>
      <c r="V1826" s="7">
        <v>0</v>
      </c>
      <c r="W1826" s="7">
        <v>0</v>
      </c>
      <c r="X1826" s="7">
        <v>0</v>
      </c>
      <c r="Y1826" s="7"/>
      <c r="Z1826" s="7">
        <v>0</v>
      </c>
      <c r="AA1826" s="7">
        <v>0</v>
      </c>
      <c r="AB1826" s="7">
        <v>0</v>
      </c>
      <c r="AC1826" s="7"/>
      <c r="AD1826" s="7">
        <v>0</v>
      </c>
      <c r="AE1826" s="7">
        <v>0</v>
      </c>
      <c r="AF1826" s="7">
        <v>0</v>
      </c>
      <c r="AG1826" s="29">
        <v>0</v>
      </c>
      <c r="AH1826" s="7">
        <v>0</v>
      </c>
      <c r="AI1826" s="7">
        <v>0</v>
      </c>
      <c r="AJ1826" s="7">
        <v>0</v>
      </c>
      <c r="AK1826" s="29">
        <v>0</v>
      </c>
      <c r="AL1826" s="7">
        <v>0</v>
      </c>
      <c r="AM1826" s="105">
        <v>0</v>
      </c>
      <c r="AN1826" s="7">
        <v>0</v>
      </c>
      <c r="AO1826" s="11">
        <v>0</v>
      </c>
      <c r="AP1826" s="105">
        <v>0</v>
      </c>
      <c r="AQ1826" s="11">
        <v>0</v>
      </c>
      <c r="AR1826" s="11">
        <v>0</v>
      </c>
      <c r="AS1826" s="11">
        <v>0</v>
      </c>
      <c r="AT1826" s="11">
        <v>0</v>
      </c>
      <c r="AU1826" s="11">
        <v>0</v>
      </c>
      <c r="AV1826" s="11">
        <v>0</v>
      </c>
      <c r="AW1826" s="11">
        <v>0</v>
      </c>
      <c r="AX1826" s="11">
        <v>0</v>
      </c>
      <c r="AZ1826" s="11">
        <v>0</v>
      </c>
      <c r="BA1826" s="11">
        <v>0</v>
      </c>
    </row>
    <row r="1827" spans="1:53" hidden="1" x14ac:dyDescent="0.25">
      <c r="A1827">
        <v>11</v>
      </c>
      <c r="B1827" t="str">
        <f t="shared" si="209"/>
        <v>FlCC-7740</v>
      </c>
      <c r="C1827" s="2" t="s">
        <v>321</v>
      </c>
      <c r="D1827" s="2" t="str">
        <f t="shared" si="210"/>
        <v>7</v>
      </c>
      <c r="E1827" s="2" t="str">
        <f t="shared" si="211"/>
        <v>77</v>
      </c>
      <c r="F1827" s="2" t="str">
        <f t="shared" si="212"/>
        <v>774</v>
      </c>
      <c r="G1827" s="1" t="s">
        <v>794</v>
      </c>
      <c r="H1827" s="7">
        <v>0</v>
      </c>
      <c r="I1827" s="7"/>
      <c r="J1827" s="7">
        <v>0</v>
      </c>
      <c r="K1827" s="7">
        <v>0</v>
      </c>
      <c r="L1827" s="7">
        <v>0</v>
      </c>
      <c r="M1827" s="7"/>
      <c r="N1827" s="7">
        <v>0</v>
      </c>
      <c r="O1827" s="7">
        <v>0</v>
      </c>
      <c r="P1827" s="7">
        <v>0</v>
      </c>
      <c r="Q1827" s="7"/>
      <c r="R1827" s="7">
        <v>0</v>
      </c>
      <c r="S1827" s="7">
        <v>0</v>
      </c>
      <c r="T1827" s="7">
        <v>0</v>
      </c>
      <c r="U1827" s="7"/>
      <c r="V1827" s="7">
        <v>0</v>
      </c>
      <c r="W1827" s="7">
        <v>0</v>
      </c>
      <c r="X1827" s="7">
        <v>0</v>
      </c>
      <c r="Y1827" s="7"/>
      <c r="Z1827" s="7">
        <v>0</v>
      </c>
      <c r="AA1827" s="7">
        <v>0</v>
      </c>
      <c r="AB1827" s="7">
        <v>0</v>
      </c>
      <c r="AC1827" s="7"/>
      <c r="AD1827" s="7">
        <v>0</v>
      </c>
      <c r="AE1827" s="7">
        <v>0</v>
      </c>
      <c r="AF1827" s="7">
        <v>0</v>
      </c>
      <c r="AG1827" s="29">
        <v>0</v>
      </c>
      <c r="AH1827" s="7">
        <v>0</v>
      </c>
      <c r="AI1827" s="7">
        <v>0</v>
      </c>
      <c r="AJ1827" s="7">
        <v>0</v>
      </c>
      <c r="AK1827" s="29">
        <v>0</v>
      </c>
      <c r="AL1827" s="7">
        <v>0</v>
      </c>
      <c r="AM1827" s="105">
        <v>0</v>
      </c>
      <c r="AN1827" s="7">
        <v>0</v>
      </c>
      <c r="AO1827" s="11">
        <v>0</v>
      </c>
      <c r="AP1827" s="105">
        <v>0</v>
      </c>
      <c r="AQ1827" s="11">
        <v>0</v>
      </c>
      <c r="AR1827" s="11">
        <v>0</v>
      </c>
      <c r="AS1827" s="11">
        <v>0</v>
      </c>
      <c r="AT1827" s="11">
        <v>0</v>
      </c>
      <c r="AU1827" s="11">
        <v>0</v>
      </c>
      <c r="AV1827" s="11">
        <v>0</v>
      </c>
      <c r="AW1827" s="11">
        <v>0</v>
      </c>
      <c r="AX1827" s="11">
        <v>0</v>
      </c>
      <c r="AZ1827" s="11">
        <v>0</v>
      </c>
      <c r="BA1827" s="11">
        <v>0</v>
      </c>
    </row>
    <row r="1828" spans="1:53" hidden="1" x14ac:dyDescent="0.25">
      <c r="A1828">
        <v>11</v>
      </c>
      <c r="B1828" t="str">
        <f t="shared" si="209"/>
        <v>FlCC-7750</v>
      </c>
      <c r="C1828" s="2" t="s">
        <v>321</v>
      </c>
      <c r="D1828" s="2" t="str">
        <f t="shared" si="210"/>
        <v>7</v>
      </c>
      <c r="E1828" s="2" t="str">
        <f t="shared" si="211"/>
        <v>77</v>
      </c>
      <c r="F1828" s="2" t="str">
        <f t="shared" si="212"/>
        <v>775</v>
      </c>
      <c r="G1828" s="1" t="s">
        <v>795</v>
      </c>
      <c r="H1828" s="7">
        <v>0</v>
      </c>
      <c r="I1828" s="7"/>
      <c r="J1828" s="7">
        <v>0</v>
      </c>
      <c r="K1828" s="7">
        <v>0</v>
      </c>
      <c r="L1828" s="7">
        <v>0</v>
      </c>
      <c r="M1828" s="7"/>
      <c r="N1828" s="7">
        <v>0</v>
      </c>
      <c r="O1828" s="7">
        <v>0</v>
      </c>
      <c r="P1828" s="7">
        <v>0</v>
      </c>
      <c r="Q1828" s="7"/>
      <c r="R1828" s="7">
        <v>0</v>
      </c>
      <c r="S1828" s="7">
        <v>0</v>
      </c>
      <c r="T1828" s="7">
        <v>0</v>
      </c>
      <c r="U1828" s="7"/>
      <c r="V1828" s="7">
        <v>0</v>
      </c>
      <c r="W1828" s="7">
        <v>0</v>
      </c>
      <c r="X1828" s="7">
        <v>0</v>
      </c>
      <c r="Y1828" s="7"/>
      <c r="Z1828" s="7">
        <v>0</v>
      </c>
      <c r="AA1828" s="7">
        <v>0</v>
      </c>
      <c r="AB1828" s="7">
        <v>0</v>
      </c>
      <c r="AC1828" s="7"/>
      <c r="AD1828" s="7">
        <v>0</v>
      </c>
      <c r="AE1828" s="7">
        <v>0</v>
      </c>
      <c r="AF1828" s="7">
        <v>0</v>
      </c>
      <c r="AG1828" s="29">
        <v>0</v>
      </c>
      <c r="AH1828" s="7">
        <v>0</v>
      </c>
      <c r="AI1828" s="7">
        <v>0</v>
      </c>
      <c r="AJ1828" s="7">
        <v>0</v>
      </c>
      <c r="AK1828" s="29">
        <v>0</v>
      </c>
      <c r="AL1828" s="7">
        <v>0</v>
      </c>
      <c r="AM1828" s="105">
        <v>0</v>
      </c>
      <c r="AN1828" s="7">
        <v>0</v>
      </c>
      <c r="AO1828" s="11">
        <v>0</v>
      </c>
      <c r="AP1828" s="105">
        <v>0</v>
      </c>
      <c r="AQ1828" s="11">
        <v>0</v>
      </c>
      <c r="AR1828" s="11">
        <v>0</v>
      </c>
      <c r="AS1828" s="11">
        <v>0</v>
      </c>
      <c r="AT1828" s="11">
        <v>0</v>
      </c>
      <c r="AU1828" s="11">
        <v>0</v>
      </c>
      <c r="AV1828" s="11">
        <v>0</v>
      </c>
      <c r="AW1828" s="11">
        <v>0</v>
      </c>
      <c r="AX1828" s="11">
        <v>0</v>
      </c>
      <c r="AZ1828" s="11">
        <v>0</v>
      </c>
      <c r="BA1828" s="11">
        <v>0</v>
      </c>
    </row>
    <row r="1829" spans="1:53" hidden="1" x14ac:dyDescent="0.25">
      <c r="A1829">
        <v>11</v>
      </c>
      <c r="B1829" t="str">
        <f t="shared" si="209"/>
        <v>FlCC-7760</v>
      </c>
      <c r="C1829" s="2" t="s">
        <v>321</v>
      </c>
      <c r="D1829" s="2" t="str">
        <f t="shared" si="210"/>
        <v>7</v>
      </c>
      <c r="E1829" s="2" t="str">
        <f t="shared" si="211"/>
        <v>77</v>
      </c>
      <c r="F1829" s="2" t="str">
        <f t="shared" si="212"/>
        <v>776</v>
      </c>
      <c r="G1829" s="1" t="s">
        <v>2392</v>
      </c>
      <c r="H1829" s="7">
        <v>0</v>
      </c>
      <c r="I1829" s="7"/>
      <c r="J1829" s="7">
        <v>0</v>
      </c>
      <c r="K1829" s="7">
        <v>0</v>
      </c>
      <c r="L1829" s="7">
        <v>0</v>
      </c>
      <c r="M1829" s="7"/>
      <c r="N1829" s="7">
        <v>0</v>
      </c>
      <c r="O1829" s="7">
        <v>0</v>
      </c>
      <c r="P1829" s="7">
        <v>0</v>
      </c>
      <c r="Q1829" s="7"/>
      <c r="R1829" s="7">
        <v>0</v>
      </c>
      <c r="S1829" s="7">
        <v>0</v>
      </c>
      <c r="T1829" s="7">
        <v>0</v>
      </c>
      <c r="U1829" s="7"/>
      <c r="V1829" s="7">
        <v>0</v>
      </c>
      <c r="W1829" s="7">
        <v>0</v>
      </c>
      <c r="X1829" s="7">
        <v>0</v>
      </c>
      <c r="Y1829" s="7"/>
      <c r="Z1829" s="7">
        <v>0</v>
      </c>
      <c r="AA1829" s="7">
        <v>0</v>
      </c>
      <c r="AB1829" s="7">
        <v>0</v>
      </c>
      <c r="AC1829" s="7"/>
      <c r="AD1829" s="7">
        <v>0</v>
      </c>
      <c r="AE1829" s="7">
        <v>0</v>
      </c>
      <c r="AF1829" s="7">
        <v>0</v>
      </c>
      <c r="AG1829" s="29">
        <v>0</v>
      </c>
      <c r="AH1829" s="7">
        <v>0</v>
      </c>
      <c r="AI1829" s="7">
        <v>0</v>
      </c>
      <c r="AJ1829" s="7">
        <v>0</v>
      </c>
      <c r="AK1829" s="29">
        <v>0</v>
      </c>
      <c r="AL1829" s="7">
        <v>0</v>
      </c>
      <c r="AM1829" s="105">
        <v>0</v>
      </c>
      <c r="AN1829" s="7">
        <v>0</v>
      </c>
      <c r="AO1829" s="11">
        <v>0</v>
      </c>
      <c r="AP1829" s="105">
        <v>0</v>
      </c>
      <c r="AQ1829" s="11">
        <v>0</v>
      </c>
      <c r="AR1829" s="11">
        <v>0</v>
      </c>
      <c r="AS1829" s="11">
        <v>0</v>
      </c>
      <c r="AT1829" s="11">
        <v>0</v>
      </c>
      <c r="AU1829" s="11"/>
      <c r="AV1829" s="11">
        <v>0</v>
      </c>
      <c r="AW1829" s="11">
        <v>0</v>
      </c>
      <c r="AX1829" s="11"/>
      <c r="AZ1829" s="11"/>
      <c r="BA1829" s="11"/>
    </row>
    <row r="1830" spans="1:53" hidden="1" x14ac:dyDescent="0.25">
      <c r="A1830">
        <v>11</v>
      </c>
      <c r="B1830" t="str">
        <f t="shared" si="209"/>
        <v>FlCC-7770</v>
      </c>
      <c r="C1830" s="2" t="s">
        <v>321</v>
      </c>
      <c r="D1830" s="2" t="str">
        <f t="shared" si="210"/>
        <v>7</v>
      </c>
      <c r="E1830" s="2" t="str">
        <f t="shared" si="211"/>
        <v>77</v>
      </c>
      <c r="F1830" s="2" t="str">
        <f t="shared" si="212"/>
        <v>777</v>
      </c>
      <c r="G1830" s="1" t="s">
        <v>796</v>
      </c>
      <c r="H1830" s="7">
        <v>0</v>
      </c>
      <c r="I1830" s="7"/>
      <c r="J1830" s="7">
        <v>0</v>
      </c>
      <c r="K1830" s="7">
        <v>0</v>
      </c>
      <c r="L1830" s="7">
        <v>0</v>
      </c>
      <c r="M1830" s="7"/>
      <c r="N1830" s="7">
        <v>0</v>
      </c>
      <c r="O1830" s="7">
        <v>0</v>
      </c>
      <c r="P1830" s="7">
        <v>0</v>
      </c>
      <c r="Q1830" s="7"/>
      <c r="R1830" s="7">
        <v>0</v>
      </c>
      <c r="S1830" s="7">
        <v>0</v>
      </c>
      <c r="T1830" s="7">
        <v>0</v>
      </c>
      <c r="U1830" s="7"/>
      <c r="V1830" s="7">
        <v>0</v>
      </c>
      <c r="W1830" s="7">
        <v>0</v>
      </c>
      <c r="X1830" s="7">
        <v>0</v>
      </c>
      <c r="Y1830" s="7"/>
      <c r="Z1830" s="7">
        <v>0</v>
      </c>
      <c r="AA1830" s="7">
        <v>0</v>
      </c>
      <c r="AB1830" s="7">
        <v>0</v>
      </c>
      <c r="AC1830" s="7"/>
      <c r="AD1830" s="7">
        <v>0</v>
      </c>
      <c r="AE1830" s="7">
        <v>0</v>
      </c>
      <c r="AF1830" s="7">
        <v>0</v>
      </c>
      <c r="AG1830" s="29">
        <v>0</v>
      </c>
      <c r="AH1830" s="7">
        <v>0</v>
      </c>
      <c r="AI1830" s="7">
        <v>0</v>
      </c>
      <c r="AJ1830" s="7">
        <v>0</v>
      </c>
      <c r="AK1830" s="29">
        <v>0</v>
      </c>
      <c r="AL1830" s="7">
        <v>0</v>
      </c>
      <c r="AM1830" s="105">
        <v>0</v>
      </c>
      <c r="AN1830" s="7">
        <v>0</v>
      </c>
      <c r="AO1830" s="11">
        <v>0</v>
      </c>
      <c r="AP1830" s="105">
        <v>0</v>
      </c>
      <c r="AQ1830" s="11">
        <v>0</v>
      </c>
      <c r="AR1830" s="11">
        <v>0</v>
      </c>
      <c r="AS1830" s="11">
        <v>0</v>
      </c>
      <c r="AT1830" s="11">
        <v>0</v>
      </c>
      <c r="AU1830" s="11">
        <v>0</v>
      </c>
      <c r="AV1830" s="11">
        <v>0</v>
      </c>
      <c r="AW1830" s="11">
        <v>0</v>
      </c>
      <c r="AX1830" s="11">
        <v>0</v>
      </c>
      <c r="AZ1830" s="11">
        <v>0</v>
      </c>
      <c r="BA1830" s="11">
        <v>0</v>
      </c>
    </row>
    <row r="1831" spans="1:53" hidden="1" x14ac:dyDescent="0.25">
      <c r="A1831">
        <v>11</v>
      </c>
      <c r="B1831" t="str">
        <f t="shared" si="209"/>
        <v>FlCC-7780</v>
      </c>
      <c r="C1831" s="2" t="s">
        <v>321</v>
      </c>
      <c r="D1831" s="2" t="str">
        <f t="shared" ref="D1831:D1862" si="213">LEFT($G1831,1)</f>
        <v>7</v>
      </c>
      <c r="E1831" s="2" t="str">
        <f t="shared" ref="E1831:E1862" si="214">LEFT($G1831,2)</f>
        <v>77</v>
      </c>
      <c r="F1831" s="2" t="str">
        <f t="shared" ref="F1831:F1862" si="215">LEFT($G1831,3)</f>
        <v>778</v>
      </c>
      <c r="G1831" s="1" t="s">
        <v>798</v>
      </c>
      <c r="H1831" s="7">
        <v>0</v>
      </c>
      <c r="I1831" s="7"/>
      <c r="J1831" s="7">
        <v>0</v>
      </c>
      <c r="K1831" s="7">
        <v>0</v>
      </c>
      <c r="L1831" s="7">
        <v>0</v>
      </c>
      <c r="M1831" s="7"/>
      <c r="N1831" s="7">
        <v>0</v>
      </c>
      <c r="O1831" s="7">
        <v>0</v>
      </c>
      <c r="P1831" s="7">
        <v>0</v>
      </c>
      <c r="Q1831" s="7"/>
      <c r="R1831" s="7">
        <v>0</v>
      </c>
      <c r="S1831" s="7">
        <v>0</v>
      </c>
      <c r="T1831" s="7">
        <v>0</v>
      </c>
      <c r="U1831" s="7"/>
      <c r="V1831" s="7">
        <v>0</v>
      </c>
      <c r="W1831" s="7">
        <v>0</v>
      </c>
      <c r="X1831" s="7">
        <v>0</v>
      </c>
      <c r="Y1831" s="7"/>
      <c r="Z1831" s="7">
        <v>0</v>
      </c>
      <c r="AA1831" s="7">
        <v>0</v>
      </c>
      <c r="AB1831" s="7">
        <v>0</v>
      </c>
      <c r="AC1831" s="7"/>
      <c r="AD1831" s="7">
        <v>0</v>
      </c>
      <c r="AE1831" s="7">
        <v>0</v>
      </c>
      <c r="AF1831" s="7">
        <v>0</v>
      </c>
      <c r="AG1831" s="29">
        <v>0</v>
      </c>
      <c r="AH1831" s="7">
        <v>0</v>
      </c>
      <c r="AI1831" s="7">
        <v>0</v>
      </c>
      <c r="AJ1831" s="7">
        <v>0</v>
      </c>
      <c r="AK1831" s="29">
        <v>0</v>
      </c>
      <c r="AL1831" s="7">
        <v>0</v>
      </c>
      <c r="AM1831" s="105">
        <v>0</v>
      </c>
      <c r="AN1831" s="7">
        <v>0</v>
      </c>
      <c r="AO1831" s="11">
        <v>0</v>
      </c>
      <c r="AP1831" s="105">
        <v>0</v>
      </c>
      <c r="AQ1831" s="11">
        <v>0</v>
      </c>
      <c r="AR1831" s="11">
        <v>0</v>
      </c>
      <c r="AS1831" s="11">
        <v>0</v>
      </c>
      <c r="AT1831" s="11">
        <v>0</v>
      </c>
      <c r="AU1831" s="11">
        <v>0</v>
      </c>
      <c r="AV1831" s="11">
        <v>0</v>
      </c>
      <c r="AW1831" s="11">
        <v>0</v>
      </c>
      <c r="AX1831" s="11">
        <v>0</v>
      </c>
      <c r="AZ1831" s="11">
        <v>0</v>
      </c>
      <c r="BA1831" s="11">
        <v>0</v>
      </c>
    </row>
    <row r="1832" spans="1:53" hidden="1" x14ac:dyDescent="0.25">
      <c r="A1832">
        <v>11</v>
      </c>
      <c r="B1832" t="str">
        <f t="shared" si="209"/>
        <v>FlCC-7800</v>
      </c>
      <c r="C1832" s="2" t="s">
        <v>321</v>
      </c>
      <c r="D1832" s="2" t="str">
        <f t="shared" si="213"/>
        <v>7</v>
      </c>
      <c r="E1832" s="2" t="str">
        <f t="shared" si="214"/>
        <v>78</v>
      </c>
      <c r="F1832" s="2" t="str">
        <f t="shared" si="215"/>
        <v>780</v>
      </c>
      <c r="G1832" s="1" t="s">
        <v>801</v>
      </c>
      <c r="H1832" s="7">
        <v>0</v>
      </c>
      <c r="I1832" s="7"/>
      <c r="J1832" s="7">
        <v>0</v>
      </c>
      <c r="K1832" s="7">
        <v>0</v>
      </c>
      <c r="L1832" s="7">
        <v>0</v>
      </c>
      <c r="M1832" s="7"/>
      <c r="N1832" s="7">
        <v>0</v>
      </c>
      <c r="O1832" s="7">
        <v>0</v>
      </c>
      <c r="P1832" s="7">
        <v>0</v>
      </c>
      <c r="Q1832" s="7"/>
      <c r="R1832" s="7">
        <v>0</v>
      </c>
      <c r="S1832" s="7">
        <v>0</v>
      </c>
      <c r="T1832" s="7">
        <v>0</v>
      </c>
      <c r="U1832" s="7"/>
      <c r="V1832" s="7">
        <v>0</v>
      </c>
      <c r="W1832" s="7">
        <v>0</v>
      </c>
      <c r="X1832" s="7">
        <v>0</v>
      </c>
      <c r="Y1832" s="7"/>
      <c r="Z1832" s="7">
        <v>0</v>
      </c>
      <c r="AA1832" s="7">
        <v>0</v>
      </c>
      <c r="AB1832" s="7">
        <v>0</v>
      </c>
      <c r="AC1832" s="7"/>
      <c r="AD1832" s="7">
        <v>0</v>
      </c>
      <c r="AE1832" s="7">
        <v>0</v>
      </c>
      <c r="AF1832" s="7">
        <v>0</v>
      </c>
      <c r="AG1832" s="29">
        <v>0</v>
      </c>
      <c r="AH1832" s="7">
        <v>0</v>
      </c>
      <c r="AI1832" s="7">
        <v>0</v>
      </c>
      <c r="AJ1832" s="7">
        <v>0</v>
      </c>
      <c r="AK1832" s="29">
        <v>0</v>
      </c>
      <c r="AL1832" s="7">
        <v>0</v>
      </c>
      <c r="AM1832" s="105">
        <v>0</v>
      </c>
      <c r="AN1832" s="7">
        <v>0</v>
      </c>
      <c r="AO1832" s="11">
        <v>0</v>
      </c>
      <c r="AP1832" s="105">
        <v>0</v>
      </c>
      <c r="AQ1832" s="11">
        <v>0</v>
      </c>
      <c r="AR1832" s="11">
        <v>0</v>
      </c>
      <c r="AS1832" s="11">
        <v>0</v>
      </c>
      <c r="AT1832" s="11">
        <v>0</v>
      </c>
      <c r="AU1832" s="11">
        <v>0</v>
      </c>
      <c r="AV1832" s="11">
        <v>0</v>
      </c>
      <c r="AW1832" s="11">
        <v>0</v>
      </c>
      <c r="AX1832" s="11">
        <v>0</v>
      </c>
      <c r="AZ1832" s="11">
        <v>0</v>
      </c>
      <c r="BA1832" s="11">
        <v>0</v>
      </c>
    </row>
    <row r="1833" spans="1:53" hidden="1" x14ac:dyDescent="0.25">
      <c r="A1833">
        <v>11</v>
      </c>
      <c r="B1833" t="str">
        <f t="shared" si="209"/>
        <v>FlCC-8610</v>
      </c>
      <c r="C1833" s="2" t="s">
        <v>321</v>
      </c>
      <c r="D1833" s="2" t="str">
        <f t="shared" si="213"/>
        <v>8</v>
      </c>
      <c r="E1833" s="2" t="str">
        <f t="shared" si="214"/>
        <v>86</v>
      </c>
      <c r="F1833" s="2" t="str">
        <f t="shared" si="215"/>
        <v>861</v>
      </c>
      <c r="G1833" s="1" t="s">
        <v>804</v>
      </c>
      <c r="H1833" s="7">
        <v>0</v>
      </c>
      <c r="I1833" s="7"/>
      <c r="J1833" s="7">
        <v>0</v>
      </c>
      <c r="K1833" s="7">
        <v>0</v>
      </c>
      <c r="L1833" s="7">
        <v>0</v>
      </c>
      <c r="M1833" s="7"/>
      <c r="N1833" s="7">
        <v>0</v>
      </c>
      <c r="O1833" s="7">
        <v>0</v>
      </c>
      <c r="P1833" s="7">
        <v>0</v>
      </c>
      <c r="Q1833" s="7"/>
      <c r="R1833" s="7">
        <v>0</v>
      </c>
      <c r="S1833" s="7">
        <v>0</v>
      </c>
      <c r="T1833" s="7">
        <v>0</v>
      </c>
      <c r="U1833" s="7"/>
      <c r="V1833" s="7">
        <v>0</v>
      </c>
      <c r="W1833" s="7">
        <v>0</v>
      </c>
      <c r="X1833" s="7">
        <v>0</v>
      </c>
      <c r="Y1833" s="7"/>
      <c r="Z1833" s="7">
        <v>0</v>
      </c>
      <c r="AA1833" s="7">
        <v>0</v>
      </c>
      <c r="AB1833" s="7">
        <v>0</v>
      </c>
      <c r="AC1833" s="7"/>
      <c r="AD1833" s="7">
        <v>0</v>
      </c>
      <c r="AE1833" s="7">
        <v>0</v>
      </c>
      <c r="AF1833" s="7">
        <v>0</v>
      </c>
      <c r="AG1833" s="29">
        <v>0</v>
      </c>
      <c r="AH1833" s="7">
        <v>0</v>
      </c>
      <c r="AI1833" s="7">
        <v>0</v>
      </c>
      <c r="AJ1833" s="7">
        <v>0</v>
      </c>
      <c r="AK1833" s="29">
        <v>0</v>
      </c>
      <c r="AL1833" s="7">
        <v>0</v>
      </c>
      <c r="AM1833" s="105">
        <v>0</v>
      </c>
      <c r="AN1833" s="7">
        <v>0</v>
      </c>
      <c r="AO1833" s="11">
        <v>0</v>
      </c>
      <c r="AP1833" s="105">
        <v>0</v>
      </c>
      <c r="AQ1833" s="11">
        <v>0</v>
      </c>
      <c r="AR1833" s="11">
        <v>0</v>
      </c>
      <c r="AS1833" s="11">
        <v>0</v>
      </c>
      <c r="AT1833" s="11">
        <v>0</v>
      </c>
      <c r="AU1833" s="11">
        <v>0</v>
      </c>
      <c r="AV1833" s="11">
        <v>0</v>
      </c>
      <c r="AW1833" s="11">
        <v>0</v>
      </c>
      <c r="AX1833" s="11">
        <v>0</v>
      </c>
      <c r="AZ1833" s="11">
        <v>0</v>
      </c>
      <c r="BA1833" s="11">
        <v>0</v>
      </c>
    </row>
    <row r="1834" spans="1:53" hidden="1" x14ac:dyDescent="0.25">
      <c r="A1834">
        <v>11</v>
      </c>
      <c r="B1834" t="str">
        <f t="shared" si="209"/>
        <v>FlCC-8620</v>
      </c>
      <c r="C1834" s="2" t="s">
        <v>321</v>
      </c>
      <c r="D1834" s="2" t="str">
        <f t="shared" si="213"/>
        <v>8</v>
      </c>
      <c r="E1834" s="2" t="str">
        <f t="shared" si="214"/>
        <v>86</v>
      </c>
      <c r="F1834" s="2" t="str">
        <f t="shared" si="215"/>
        <v>862</v>
      </c>
      <c r="G1834" s="1" t="s">
        <v>805</v>
      </c>
      <c r="H1834" s="7">
        <v>0</v>
      </c>
      <c r="I1834" s="7"/>
      <c r="J1834" s="7">
        <v>0</v>
      </c>
      <c r="K1834" s="7">
        <v>0</v>
      </c>
      <c r="L1834" s="7">
        <v>0</v>
      </c>
      <c r="M1834" s="7"/>
      <c r="N1834" s="7">
        <v>0</v>
      </c>
      <c r="O1834" s="7">
        <v>0</v>
      </c>
      <c r="P1834" s="7">
        <v>0</v>
      </c>
      <c r="Q1834" s="7"/>
      <c r="R1834" s="7">
        <v>0</v>
      </c>
      <c r="S1834" s="7">
        <v>0</v>
      </c>
      <c r="T1834" s="7">
        <v>0</v>
      </c>
      <c r="U1834" s="7"/>
      <c r="V1834" s="7">
        <v>0</v>
      </c>
      <c r="W1834" s="7">
        <v>0</v>
      </c>
      <c r="X1834" s="7">
        <v>0</v>
      </c>
      <c r="Y1834" s="7"/>
      <c r="Z1834" s="7">
        <v>0</v>
      </c>
      <c r="AA1834" s="7">
        <v>0</v>
      </c>
      <c r="AB1834" s="7">
        <v>0</v>
      </c>
      <c r="AC1834" s="7"/>
      <c r="AD1834" s="7">
        <v>0</v>
      </c>
      <c r="AE1834" s="7">
        <v>0</v>
      </c>
      <c r="AF1834" s="7">
        <v>0</v>
      </c>
      <c r="AG1834" s="29">
        <v>0</v>
      </c>
      <c r="AH1834" s="7">
        <v>0</v>
      </c>
      <c r="AI1834" s="7">
        <v>0</v>
      </c>
      <c r="AJ1834" s="7">
        <v>0</v>
      </c>
      <c r="AK1834" s="29">
        <v>0</v>
      </c>
      <c r="AL1834" s="7">
        <v>0</v>
      </c>
      <c r="AM1834" s="105">
        <v>0</v>
      </c>
      <c r="AN1834" s="7">
        <v>0</v>
      </c>
      <c r="AO1834" s="11">
        <v>0</v>
      </c>
      <c r="AP1834" s="105">
        <v>0</v>
      </c>
      <c r="AQ1834" s="11">
        <v>0</v>
      </c>
      <c r="AR1834" s="11">
        <v>0</v>
      </c>
      <c r="AS1834" s="11">
        <v>0</v>
      </c>
      <c r="AT1834" s="11">
        <v>0</v>
      </c>
      <c r="AU1834" s="11">
        <v>0</v>
      </c>
      <c r="AV1834" s="11">
        <v>0</v>
      </c>
      <c r="AW1834" s="11">
        <v>0</v>
      </c>
      <c r="AX1834" s="11">
        <v>0</v>
      </c>
      <c r="AZ1834" s="11">
        <v>0</v>
      </c>
      <c r="BA1834" s="11">
        <v>0</v>
      </c>
    </row>
    <row r="1835" spans="1:53" hidden="1" x14ac:dyDescent="0.25">
      <c r="A1835">
        <v>11</v>
      </c>
      <c r="B1835" t="str">
        <f t="shared" si="209"/>
        <v>FlCC-8630</v>
      </c>
      <c r="C1835" s="2" t="s">
        <v>321</v>
      </c>
      <c r="D1835" s="2" t="str">
        <f t="shared" si="213"/>
        <v>8</v>
      </c>
      <c r="E1835" s="2" t="str">
        <f t="shared" si="214"/>
        <v>86</v>
      </c>
      <c r="F1835" s="2" t="str">
        <f t="shared" si="215"/>
        <v>863</v>
      </c>
      <c r="G1835" s="1" t="s">
        <v>806</v>
      </c>
      <c r="H1835" s="7">
        <v>0</v>
      </c>
      <c r="I1835" s="7"/>
      <c r="J1835" s="7">
        <v>0</v>
      </c>
      <c r="K1835" s="7">
        <v>0</v>
      </c>
      <c r="L1835" s="7">
        <v>0</v>
      </c>
      <c r="M1835" s="7"/>
      <c r="N1835" s="7">
        <v>0</v>
      </c>
      <c r="O1835" s="7">
        <v>0</v>
      </c>
      <c r="P1835" s="7">
        <v>0</v>
      </c>
      <c r="Q1835" s="7"/>
      <c r="R1835" s="7">
        <v>0</v>
      </c>
      <c r="S1835" s="7">
        <v>0</v>
      </c>
      <c r="T1835" s="7">
        <v>0</v>
      </c>
      <c r="U1835" s="7"/>
      <c r="V1835" s="7">
        <v>0</v>
      </c>
      <c r="W1835" s="7">
        <v>0</v>
      </c>
      <c r="X1835" s="7">
        <v>0</v>
      </c>
      <c r="Y1835" s="7"/>
      <c r="Z1835" s="7">
        <v>0</v>
      </c>
      <c r="AA1835" s="7">
        <v>0</v>
      </c>
      <c r="AB1835" s="7">
        <v>0</v>
      </c>
      <c r="AC1835" s="7"/>
      <c r="AD1835" s="7">
        <v>0</v>
      </c>
      <c r="AE1835" s="7">
        <v>0</v>
      </c>
      <c r="AF1835" s="7">
        <v>0</v>
      </c>
      <c r="AG1835" s="29">
        <v>0</v>
      </c>
      <c r="AH1835" s="7">
        <v>0</v>
      </c>
      <c r="AI1835" s="7">
        <v>0</v>
      </c>
      <c r="AJ1835" s="7">
        <v>0</v>
      </c>
      <c r="AK1835" s="29">
        <v>0</v>
      </c>
      <c r="AL1835" s="7">
        <v>0</v>
      </c>
      <c r="AM1835" s="105">
        <v>0</v>
      </c>
      <c r="AN1835" s="7">
        <v>0</v>
      </c>
      <c r="AO1835" s="11">
        <v>0</v>
      </c>
      <c r="AP1835" s="105">
        <v>0</v>
      </c>
      <c r="AQ1835" s="11">
        <v>0</v>
      </c>
      <c r="AR1835" s="11">
        <v>0</v>
      </c>
      <c r="AS1835" s="11">
        <v>0</v>
      </c>
      <c r="AT1835" s="11">
        <v>0</v>
      </c>
      <c r="AU1835" s="11">
        <v>0</v>
      </c>
      <c r="AV1835" s="11">
        <v>0</v>
      </c>
      <c r="AW1835" s="11">
        <v>0</v>
      </c>
      <c r="AX1835" s="11">
        <v>0</v>
      </c>
      <c r="AZ1835" s="11">
        <v>0</v>
      </c>
      <c r="BA1835" s="11">
        <v>0</v>
      </c>
    </row>
    <row r="1836" spans="1:53" hidden="1" x14ac:dyDescent="0.25">
      <c r="A1836">
        <v>11</v>
      </c>
      <c r="B1836" t="str">
        <f t="shared" si="209"/>
        <v>FlCC-8640</v>
      </c>
      <c r="C1836" s="2" t="s">
        <v>321</v>
      </c>
      <c r="D1836" s="2" t="str">
        <f t="shared" si="213"/>
        <v>8</v>
      </c>
      <c r="E1836" s="2" t="str">
        <f t="shared" si="214"/>
        <v>86</v>
      </c>
      <c r="F1836" s="2" t="str">
        <f t="shared" si="215"/>
        <v>864</v>
      </c>
      <c r="G1836" s="1" t="s">
        <v>807</v>
      </c>
      <c r="H1836" s="7">
        <v>0</v>
      </c>
      <c r="I1836" s="7"/>
      <c r="J1836" s="7">
        <v>0</v>
      </c>
      <c r="K1836" s="7">
        <v>0</v>
      </c>
      <c r="L1836" s="7">
        <v>0</v>
      </c>
      <c r="M1836" s="7"/>
      <c r="N1836" s="7">
        <v>0</v>
      </c>
      <c r="O1836" s="7">
        <v>0</v>
      </c>
      <c r="P1836" s="7">
        <v>0</v>
      </c>
      <c r="Q1836" s="7"/>
      <c r="R1836" s="7">
        <v>0</v>
      </c>
      <c r="S1836" s="7">
        <v>0</v>
      </c>
      <c r="T1836" s="7">
        <v>0</v>
      </c>
      <c r="U1836" s="7"/>
      <c r="V1836" s="7">
        <v>0</v>
      </c>
      <c r="W1836" s="7">
        <v>0</v>
      </c>
      <c r="X1836" s="7">
        <v>0</v>
      </c>
      <c r="Y1836" s="7"/>
      <c r="Z1836" s="7">
        <v>0</v>
      </c>
      <c r="AA1836" s="7">
        <v>0</v>
      </c>
      <c r="AB1836" s="7">
        <v>0</v>
      </c>
      <c r="AC1836" s="7"/>
      <c r="AD1836" s="7">
        <v>0</v>
      </c>
      <c r="AE1836" s="7">
        <v>0</v>
      </c>
      <c r="AF1836" s="7">
        <v>0</v>
      </c>
      <c r="AG1836" s="29">
        <v>0</v>
      </c>
      <c r="AH1836" s="7">
        <v>0</v>
      </c>
      <c r="AI1836" s="7">
        <v>0</v>
      </c>
      <c r="AJ1836" s="7">
        <v>3800</v>
      </c>
      <c r="AK1836" s="29">
        <v>0</v>
      </c>
      <c r="AL1836" s="7">
        <v>0</v>
      </c>
      <c r="AM1836" s="105">
        <v>0</v>
      </c>
      <c r="AN1836" s="7">
        <v>3800</v>
      </c>
      <c r="AO1836" s="11">
        <v>3800</v>
      </c>
      <c r="AP1836" s="105">
        <v>3800</v>
      </c>
      <c r="AQ1836" s="11">
        <v>3800</v>
      </c>
      <c r="AR1836" s="11">
        <v>0</v>
      </c>
      <c r="AS1836" s="11">
        <v>0</v>
      </c>
      <c r="AT1836" s="11">
        <v>0</v>
      </c>
      <c r="AU1836" s="11">
        <v>0</v>
      </c>
      <c r="AV1836" s="11">
        <v>0</v>
      </c>
      <c r="AW1836" s="11">
        <v>0</v>
      </c>
      <c r="AX1836" s="11">
        <v>0</v>
      </c>
      <c r="AZ1836" s="11">
        <v>0</v>
      </c>
      <c r="BA1836" s="11">
        <v>0</v>
      </c>
    </row>
    <row r="1837" spans="1:53" hidden="1" x14ac:dyDescent="0.25">
      <c r="A1837">
        <v>11</v>
      </c>
      <c r="B1837" t="str">
        <f t="shared" si="209"/>
        <v>FlCC-8650</v>
      </c>
      <c r="C1837" s="2" t="s">
        <v>321</v>
      </c>
      <c r="D1837" s="2" t="str">
        <f t="shared" si="213"/>
        <v>8</v>
      </c>
      <c r="E1837" s="2" t="str">
        <f t="shared" si="214"/>
        <v>86</v>
      </c>
      <c r="F1837" s="2" t="str">
        <f t="shared" si="215"/>
        <v>865</v>
      </c>
      <c r="G1837" s="1" t="s">
        <v>808</v>
      </c>
      <c r="H1837" s="7">
        <v>0</v>
      </c>
      <c r="I1837" s="7"/>
      <c r="J1837" s="7">
        <v>0</v>
      </c>
      <c r="K1837" s="7">
        <v>0</v>
      </c>
      <c r="L1837" s="7">
        <v>0</v>
      </c>
      <c r="M1837" s="7"/>
      <c r="N1837" s="7">
        <v>0</v>
      </c>
      <c r="O1837" s="7">
        <v>0</v>
      </c>
      <c r="P1837" s="7">
        <v>0</v>
      </c>
      <c r="Q1837" s="7"/>
      <c r="R1837" s="7">
        <v>0</v>
      </c>
      <c r="S1837" s="7">
        <v>0</v>
      </c>
      <c r="T1837" s="7">
        <v>0</v>
      </c>
      <c r="U1837" s="7"/>
      <c r="V1837" s="7">
        <v>0</v>
      </c>
      <c r="W1837" s="7">
        <v>0</v>
      </c>
      <c r="X1837" s="7">
        <v>0</v>
      </c>
      <c r="Y1837" s="7"/>
      <c r="Z1837" s="7">
        <v>0</v>
      </c>
      <c r="AA1837" s="7">
        <v>0</v>
      </c>
      <c r="AB1837" s="7">
        <v>0</v>
      </c>
      <c r="AC1837" s="7"/>
      <c r="AD1837" s="7">
        <v>0</v>
      </c>
      <c r="AE1837" s="7">
        <v>0</v>
      </c>
      <c r="AF1837" s="7">
        <v>0</v>
      </c>
      <c r="AG1837" s="29">
        <v>0</v>
      </c>
      <c r="AH1837" s="7">
        <v>0</v>
      </c>
      <c r="AI1837" s="7">
        <v>0</v>
      </c>
      <c r="AJ1837" s="7">
        <v>0</v>
      </c>
      <c r="AK1837" s="29">
        <v>0</v>
      </c>
      <c r="AL1837" s="7">
        <v>0</v>
      </c>
      <c r="AM1837" s="105">
        <v>0</v>
      </c>
      <c r="AN1837" s="7">
        <v>0</v>
      </c>
      <c r="AO1837" s="11">
        <v>0</v>
      </c>
      <c r="AP1837" s="105">
        <v>0</v>
      </c>
      <c r="AQ1837" s="11">
        <v>0</v>
      </c>
      <c r="AR1837" s="11">
        <v>0</v>
      </c>
      <c r="AS1837" s="11">
        <v>0</v>
      </c>
      <c r="AT1837" s="11">
        <v>0</v>
      </c>
      <c r="AU1837" s="11">
        <v>0</v>
      </c>
      <c r="AV1837" s="11">
        <v>0</v>
      </c>
      <c r="AW1837" s="11">
        <v>0</v>
      </c>
      <c r="AX1837" s="11">
        <v>0</v>
      </c>
      <c r="AZ1837" s="11">
        <v>0</v>
      </c>
      <c r="BA1837" s="11">
        <v>0</v>
      </c>
    </row>
    <row r="1838" spans="1:53" hidden="1" x14ac:dyDescent="0.25">
      <c r="A1838">
        <v>11</v>
      </c>
      <c r="B1838" t="str">
        <f t="shared" si="209"/>
        <v>FlCC-8660</v>
      </c>
      <c r="C1838" s="2" t="s">
        <v>321</v>
      </c>
      <c r="D1838" s="2" t="str">
        <f t="shared" si="213"/>
        <v>8</v>
      </c>
      <c r="E1838" s="2" t="str">
        <f t="shared" si="214"/>
        <v>86</v>
      </c>
      <c r="F1838" s="2" t="str">
        <f t="shared" si="215"/>
        <v>866</v>
      </c>
      <c r="G1838" s="1" t="s">
        <v>809</v>
      </c>
      <c r="H1838" s="7">
        <v>0</v>
      </c>
      <c r="I1838" s="7"/>
      <c r="J1838" s="7">
        <v>0</v>
      </c>
      <c r="K1838" s="7">
        <v>0</v>
      </c>
      <c r="L1838" s="7">
        <v>0</v>
      </c>
      <c r="M1838" s="7"/>
      <c r="N1838" s="7">
        <v>0</v>
      </c>
      <c r="O1838" s="7">
        <v>0</v>
      </c>
      <c r="P1838" s="7">
        <v>0</v>
      </c>
      <c r="Q1838" s="7"/>
      <c r="R1838" s="7">
        <v>0</v>
      </c>
      <c r="S1838" s="7">
        <v>0</v>
      </c>
      <c r="T1838" s="7">
        <v>0</v>
      </c>
      <c r="U1838" s="7"/>
      <c r="V1838" s="7">
        <v>0</v>
      </c>
      <c r="W1838" s="7">
        <v>0</v>
      </c>
      <c r="X1838" s="7">
        <v>0</v>
      </c>
      <c r="Y1838" s="7"/>
      <c r="Z1838" s="7">
        <v>0</v>
      </c>
      <c r="AA1838" s="7">
        <v>0</v>
      </c>
      <c r="AB1838" s="7">
        <v>0</v>
      </c>
      <c r="AC1838" s="7"/>
      <c r="AD1838" s="7">
        <v>0</v>
      </c>
      <c r="AE1838" s="7">
        <v>0</v>
      </c>
      <c r="AF1838" s="7">
        <v>0</v>
      </c>
      <c r="AG1838" s="29">
        <v>0</v>
      </c>
      <c r="AH1838" s="7">
        <v>0</v>
      </c>
      <c r="AI1838" s="7">
        <v>0</v>
      </c>
      <c r="AJ1838" s="7">
        <v>0</v>
      </c>
      <c r="AK1838" s="29">
        <v>0</v>
      </c>
      <c r="AL1838" s="7">
        <v>0</v>
      </c>
      <c r="AM1838" s="105">
        <v>0</v>
      </c>
      <c r="AN1838" s="7">
        <v>0</v>
      </c>
      <c r="AO1838" s="11">
        <v>0</v>
      </c>
      <c r="AP1838" s="105">
        <v>0</v>
      </c>
      <c r="AQ1838" s="11">
        <v>0</v>
      </c>
      <c r="AR1838" s="11">
        <v>0</v>
      </c>
      <c r="AS1838" s="11">
        <v>0</v>
      </c>
      <c r="AT1838" s="11">
        <v>0</v>
      </c>
      <c r="AU1838" s="11">
        <v>0</v>
      </c>
      <c r="AV1838" s="11">
        <v>0</v>
      </c>
      <c r="AW1838" s="11">
        <v>0</v>
      </c>
      <c r="AX1838" s="11">
        <v>0</v>
      </c>
      <c r="AZ1838" s="11">
        <v>0</v>
      </c>
      <c r="BA1838" s="11">
        <v>0</v>
      </c>
    </row>
    <row r="1839" spans="1:53" hidden="1" x14ac:dyDescent="0.25">
      <c r="A1839">
        <v>11</v>
      </c>
      <c r="B1839" t="str">
        <f t="shared" si="209"/>
        <v>FlCC-8670</v>
      </c>
      <c r="C1839" s="2" t="s">
        <v>321</v>
      </c>
      <c r="D1839" s="2" t="str">
        <f t="shared" si="213"/>
        <v>8</v>
      </c>
      <c r="E1839" s="2" t="str">
        <f t="shared" si="214"/>
        <v>86</v>
      </c>
      <c r="F1839" s="2" t="str">
        <f t="shared" si="215"/>
        <v>867</v>
      </c>
      <c r="G1839" s="1" t="s">
        <v>810</v>
      </c>
      <c r="H1839" s="7">
        <v>0</v>
      </c>
      <c r="I1839" s="7"/>
      <c r="J1839" s="7">
        <v>0</v>
      </c>
      <c r="K1839" s="7">
        <v>0</v>
      </c>
      <c r="L1839" s="7">
        <v>0</v>
      </c>
      <c r="M1839" s="7"/>
      <c r="N1839" s="7">
        <v>0</v>
      </c>
      <c r="O1839" s="7">
        <v>0</v>
      </c>
      <c r="P1839" s="7">
        <v>0</v>
      </c>
      <c r="Q1839" s="7"/>
      <c r="R1839" s="7">
        <v>0</v>
      </c>
      <c r="S1839" s="7">
        <v>0</v>
      </c>
      <c r="T1839" s="7">
        <v>0</v>
      </c>
      <c r="U1839" s="7"/>
      <c r="V1839" s="7">
        <v>0</v>
      </c>
      <c r="W1839" s="7">
        <v>0</v>
      </c>
      <c r="X1839" s="7">
        <v>0</v>
      </c>
      <c r="Y1839" s="7"/>
      <c r="Z1839" s="7">
        <v>0</v>
      </c>
      <c r="AA1839" s="7">
        <v>0</v>
      </c>
      <c r="AB1839" s="7">
        <v>0</v>
      </c>
      <c r="AC1839" s="7"/>
      <c r="AD1839" s="7">
        <v>0</v>
      </c>
      <c r="AE1839" s="7">
        <v>0</v>
      </c>
      <c r="AF1839" s="7">
        <v>0</v>
      </c>
      <c r="AG1839" s="29">
        <v>0</v>
      </c>
      <c r="AH1839" s="7">
        <v>0</v>
      </c>
      <c r="AI1839" s="7">
        <v>0</v>
      </c>
      <c r="AJ1839" s="7">
        <v>0</v>
      </c>
      <c r="AK1839" s="29">
        <v>0</v>
      </c>
      <c r="AL1839" s="7">
        <v>0</v>
      </c>
      <c r="AM1839" s="105">
        <v>0</v>
      </c>
      <c r="AN1839" s="7">
        <v>0</v>
      </c>
      <c r="AO1839" s="11">
        <v>0</v>
      </c>
      <c r="AP1839" s="105">
        <v>0</v>
      </c>
      <c r="AQ1839" s="11">
        <v>0</v>
      </c>
      <c r="AR1839" s="11">
        <v>0</v>
      </c>
      <c r="AS1839" s="11">
        <v>0</v>
      </c>
      <c r="AT1839" s="11">
        <v>0</v>
      </c>
      <c r="AU1839" s="11">
        <v>0</v>
      </c>
      <c r="AV1839" s="11">
        <v>0</v>
      </c>
      <c r="AW1839" s="11">
        <v>0</v>
      </c>
      <c r="AX1839" s="11">
        <v>0</v>
      </c>
      <c r="AZ1839" s="11">
        <v>0</v>
      </c>
      <c r="BA1839" s="11">
        <v>0</v>
      </c>
    </row>
    <row r="1840" spans="1:53" hidden="1" x14ac:dyDescent="0.25">
      <c r="A1840">
        <v>11</v>
      </c>
      <c r="B1840" t="str">
        <f t="shared" si="209"/>
        <v>FlCC-8680</v>
      </c>
      <c r="C1840" s="2" t="s">
        <v>321</v>
      </c>
      <c r="D1840" s="2" t="str">
        <f t="shared" si="213"/>
        <v>8</v>
      </c>
      <c r="E1840" s="2" t="str">
        <f t="shared" si="214"/>
        <v>86</v>
      </c>
      <c r="F1840" s="2" t="str">
        <f t="shared" si="215"/>
        <v>868</v>
      </c>
      <c r="G1840" s="1" t="s">
        <v>3546</v>
      </c>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29"/>
      <c r="AH1840" s="7"/>
      <c r="AI1840" s="7"/>
      <c r="AJ1840" s="7"/>
      <c r="AK1840" s="29"/>
      <c r="AL1840" s="7"/>
      <c r="AM1840" s="105"/>
      <c r="AN1840" s="7"/>
      <c r="AO1840" s="11"/>
      <c r="AP1840" s="105"/>
      <c r="AQ1840" s="11"/>
      <c r="AR1840" s="11"/>
      <c r="AS1840" s="11"/>
      <c r="AT1840" s="11"/>
      <c r="AU1840" s="11">
        <v>0</v>
      </c>
      <c r="AV1840" s="11">
        <v>0</v>
      </c>
      <c r="AW1840" s="11">
        <v>0</v>
      </c>
      <c r="AX1840" s="11">
        <v>0</v>
      </c>
      <c r="AZ1840" s="11">
        <v>0</v>
      </c>
      <c r="BA1840" s="11">
        <v>0</v>
      </c>
    </row>
    <row r="1841" spans="1:53" hidden="1" x14ac:dyDescent="0.25">
      <c r="A1841">
        <v>11</v>
      </c>
      <c r="B1841" t="str">
        <f t="shared" si="209"/>
        <v>FlCC-8710</v>
      </c>
      <c r="C1841" s="2" t="s">
        <v>321</v>
      </c>
      <c r="D1841" s="2" t="str">
        <f t="shared" si="213"/>
        <v>8</v>
      </c>
      <c r="E1841" s="2" t="str">
        <f t="shared" si="214"/>
        <v>87</v>
      </c>
      <c r="F1841" s="2" t="str">
        <f t="shared" si="215"/>
        <v>871</v>
      </c>
      <c r="G1841" s="1" t="s">
        <v>812</v>
      </c>
      <c r="H1841" s="7">
        <v>0</v>
      </c>
      <c r="I1841" s="7"/>
      <c r="J1841" s="7">
        <v>0</v>
      </c>
      <c r="K1841" s="7">
        <v>0</v>
      </c>
      <c r="L1841" s="7">
        <v>0</v>
      </c>
      <c r="M1841" s="7"/>
      <c r="N1841" s="7">
        <v>0</v>
      </c>
      <c r="O1841" s="7">
        <v>0</v>
      </c>
      <c r="P1841" s="7">
        <v>0</v>
      </c>
      <c r="Q1841" s="7"/>
      <c r="R1841" s="7">
        <v>0</v>
      </c>
      <c r="S1841" s="7">
        <v>0</v>
      </c>
      <c r="T1841" s="7">
        <v>0</v>
      </c>
      <c r="U1841" s="7"/>
      <c r="V1841" s="7">
        <v>0</v>
      </c>
      <c r="W1841" s="7">
        <v>0</v>
      </c>
      <c r="X1841" s="7">
        <v>0</v>
      </c>
      <c r="Y1841" s="7"/>
      <c r="Z1841" s="7">
        <v>0</v>
      </c>
      <c r="AA1841" s="7">
        <v>0</v>
      </c>
      <c r="AB1841" s="7">
        <v>0</v>
      </c>
      <c r="AC1841" s="7"/>
      <c r="AD1841" s="7">
        <v>0</v>
      </c>
      <c r="AE1841" s="7">
        <v>0</v>
      </c>
      <c r="AF1841" s="7">
        <v>0</v>
      </c>
      <c r="AG1841" s="29">
        <v>0</v>
      </c>
      <c r="AH1841" s="7">
        <v>0</v>
      </c>
      <c r="AI1841" s="7">
        <v>0</v>
      </c>
      <c r="AJ1841" s="7">
        <v>0</v>
      </c>
      <c r="AK1841" s="29">
        <v>0</v>
      </c>
      <c r="AL1841" s="7">
        <v>0</v>
      </c>
      <c r="AM1841" s="105">
        <v>0</v>
      </c>
      <c r="AN1841" s="7">
        <v>0</v>
      </c>
      <c r="AO1841" s="11">
        <v>0</v>
      </c>
      <c r="AP1841" s="105">
        <v>0</v>
      </c>
      <c r="AQ1841" s="11">
        <v>0</v>
      </c>
      <c r="AR1841" s="11">
        <v>0</v>
      </c>
      <c r="AS1841" s="11">
        <v>0</v>
      </c>
      <c r="AT1841" s="11">
        <v>0</v>
      </c>
      <c r="AU1841" s="11">
        <v>0</v>
      </c>
      <c r="AV1841" s="11">
        <v>0</v>
      </c>
      <c r="AW1841" s="11">
        <v>0</v>
      </c>
      <c r="AX1841" s="11">
        <v>0</v>
      </c>
      <c r="AZ1841" s="11">
        <v>0</v>
      </c>
      <c r="BA1841" s="11">
        <v>0</v>
      </c>
    </row>
    <row r="1842" spans="1:53" hidden="1" x14ac:dyDescent="0.25">
      <c r="A1842">
        <v>11</v>
      </c>
      <c r="B1842" t="str">
        <f t="shared" si="209"/>
        <v>FlCC-8720</v>
      </c>
      <c r="C1842" s="2" t="s">
        <v>321</v>
      </c>
      <c r="D1842" s="2" t="str">
        <f t="shared" si="213"/>
        <v>8</v>
      </c>
      <c r="E1842" s="2" t="str">
        <f t="shared" si="214"/>
        <v>87</v>
      </c>
      <c r="F1842" s="2" t="str">
        <f t="shared" si="215"/>
        <v>872</v>
      </c>
      <c r="G1842" s="1" t="s">
        <v>813</v>
      </c>
      <c r="H1842" s="7">
        <v>0</v>
      </c>
      <c r="I1842" s="7"/>
      <c r="J1842" s="7">
        <v>0</v>
      </c>
      <c r="K1842" s="7">
        <v>0</v>
      </c>
      <c r="L1842" s="7">
        <v>0</v>
      </c>
      <c r="M1842" s="7"/>
      <c r="N1842" s="7">
        <v>0</v>
      </c>
      <c r="O1842" s="7">
        <v>0</v>
      </c>
      <c r="P1842" s="7">
        <v>0</v>
      </c>
      <c r="Q1842" s="7"/>
      <c r="R1842" s="7">
        <v>0</v>
      </c>
      <c r="S1842" s="7">
        <v>0</v>
      </c>
      <c r="T1842" s="7">
        <v>0</v>
      </c>
      <c r="U1842" s="7"/>
      <c r="V1842" s="7">
        <v>0</v>
      </c>
      <c r="W1842" s="7">
        <v>0</v>
      </c>
      <c r="X1842" s="7">
        <v>0</v>
      </c>
      <c r="Y1842" s="7"/>
      <c r="Z1842" s="7">
        <v>0</v>
      </c>
      <c r="AA1842" s="7">
        <v>0</v>
      </c>
      <c r="AB1842" s="7">
        <v>0</v>
      </c>
      <c r="AC1842" s="7"/>
      <c r="AD1842" s="7">
        <v>0</v>
      </c>
      <c r="AE1842" s="7">
        <v>0</v>
      </c>
      <c r="AF1842" s="7">
        <v>0</v>
      </c>
      <c r="AG1842" s="29">
        <v>0</v>
      </c>
      <c r="AH1842" s="7">
        <v>0</v>
      </c>
      <c r="AI1842" s="7">
        <v>0</v>
      </c>
      <c r="AJ1842" s="7">
        <v>0</v>
      </c>
      <c r="AK1842" s="29">
        <v>0</v>
      </c>
      <c r="AL1842" s="7">
        <v>0</v>
      </c>
      <c r="AM1842" s="105">
        <v>0</v>
      </c>
      <c r="AN1842" s="7">
        <v>0</v>
      </c>
      <c r="AO1842" s="11">
        <v>0</v>
      </c>
      <c r="AP1842" s="105">
        <v>0</v>
      </c>
      <c r="AQ1842" s="11">
        <v>0</v>
      </c>
      <c r="AR1842" s="11">
        <v>0</v>
      </c>
      <c r="AS1842" s="11">
        <v>0</v>
      </c>
      <c r="AT1842" s="11">
        <v>0</v>
      </c>
      <c r="AU1842" s="11">
        <v>0</v>
      </c>
      <c r="AV1842" s="11">
        <v>0</v>
      </c>
      <c r="AW1842" s="11">
        <v>0</v>
      </c>
      <c r="AX1842" s="11">
        <v>0</v>
      </c>
      <c r="AZ1842" s="11">
        <v>0</v>
      </c>
      <c r="BA1842" s="11">
        <v>0</v>
      </c>
    </row>
    <row r="1843" spans="1:53" hidden="1" x14ac:dyDescent="0.25">
      <c r="A1843">
        <v>11</v>
      </c>
      <c r="B1843" t="str">
        <f t="shared" si="209"/>
        <v>FlCC-8730</v>
      </c>
      <c r="C1843" s="2" t="s">
        <v>321</v>
      </c>
      <c r="D1843" s="2" t="str">
        <f t="shared" si="213"/>
        <v>8</v>
      </c>
      <c r="E1843" s="2" t="str">
        <f t="shared" si="214"/>
        <v>87</v>
      </c>
      <c r="F1843" s="2" t="str">
        <f t="shared" si="215"/>
        <v>873</v>
      </c>
      <c r="G1843" s="1" t="s">
        <v>3547</v>
      </c>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29"/>
      <c r="AH1843" s="7"/>
      <c r="AI1843" s="7"/>
      <c r="AJ1843" s="7"/>
      <c r="AK1843" s="29"/>
      <c r="AL1843" s="7"/>
      <c r="AM1843" s="105"/>
      <c r="AN1843" s="7"/>
      <c r="AO1843" s="11"/>
      <c r="AP1843" s="105"/>
      <c r="AQ1843" s="11"/>
      <c r="AR1843" s="11"/>
      <c r="AS1843" s="11"/>
      <c r="AT1843" s="11"/>
      <c r="AU1843" s="11">
        <v>0</v>
      </c>
      <c r="AV1843" s="11">
        <v>0</v>
      </c>
      <c r="AW1843" s="11">
        <v>0</v>
      </c>
      <c r="AX1843" s="11">
        <v>0</v>
      </c>
      <c r="AZ1843" s="11">
        <v>0</v>
      </c>
      <c r="BA1843" s="11">
        <v>0</v>
      </c>
    </row>
    <row r="1844" spans="1:53" hidden="1" x14ac:dyDescent="0.25">
      <c r="A1844">
        <v>11</v>
      </c>
      <c r="B1844" t="str">
        <f t="shared" si="209"/>
        <v>FlCC-8740</v>
      </c>
      <c r="C1844" s="2" t="s">
        <v>321</v>
      </c>
      <c r="D1844" s="2" t="str">
        <f t="shared" si="213"/>
        <v>8</v>
      </c>
      <c r="E1844" s="2" t="str">
        <f t="shared" si="214"/>
        <v>87</v>
      </c>
      <c r="F1844" s="2" t="str">
        <f t="shared" si="215"/>
        <v>874</v>
      </c>
      <c r="G1844" s="1" t="s">
        <v>3548</v>
      </c>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29"/>
      <c r="AH1844" s="7"/>
      <c r="AI1844" s="7"/>
      <c r="AJ1844" s="7"/>
      <c r="AK1844" s="29"/>
      <c r="AL1844" s="7"/>
      <c r="AM1844" s="105"/>
      <c r="AN1844" s="7"/>
      <c r="AO1844" s="11"/>
      <c r="AP1844" s="105"/>
      <c r="AQ1844" s="11">
        <v>0</v>
      </c>
      <c r="AR1844" s="11"/>
      <c r="AS1844" s="11"/>
      <c r="AT1844" s="11">
        <v>0</v>
      </c>
      <c r="AU1844" s="11">
        <v>0</v>
      </c>
      <c r="AV1844" s="11">
        <v>0</v>
      </c>
      <c r="AW1844" s="11">
        <v>0</v>
      </c>
      <c r="AX1844" s="11">
        <v>0</v>
      </c>
      <c r="AZ1844" s="11">
        <v>0</v>
      </c>
      <c r="BA1844" s="11">
        <v>0</v>
      </c>
    </row>
    <row r="1845" spans="1:53" hidden="1" x14ac:dyDescent="0.25">
      <c r="A1845">
        <v>11</v>
      </c>
      <c r="B1845" t="str">
        <f t="shared" si="209"/>
        <v>FlCC-8811</v>
      </c>
      <c r="C1845" s="2" t="s">
        <v>321</v>
      </c>
      <c r="D1845" s="2" t="str">
        <f t="shared" si="213"/>
        <v>8</v>
      </c>
      <c r="E1845" s="2" t="str">
        <f t="shared" si="214"/>
        <v>88</v>
      </c>
      <c r="F1845" s="2" t="str">
        <f t="shared" si="215"/>
        <v>881</v>
      </c>
      <c r="G1845" s="1" t="s">
        <v>815</v>
      </c>
      <c r="H1845" s="7">
        <v>0</v>
      </c>
      <c r="I1845" s="7"/>
      <c r="J1845" s="7">
        <v>0</v>
      </c>
      <c r="K1845" s="7">
        <v>0</v>
      </c>
      <c r="L1845" s="7">
        <v>0</v>
      </c>
      <c r="M1845" s="7"/>
      <c r="N1845" s="7">
        <v>0</v>
      </c>
      <c r="O1845" s="7">
        <v>0</v>
      </c>
      <c r="P1845" s="7">
        <v>0</v>
      </c>
      <c r="Q1845" s="7"/>
      <c r="R1845" s="7">
        <v>0</v>
      </c>
      <c r="S1845" s="7">
        <v>0</v>
      </c>
      <c r="T1845" s="7">
        <v>0</v>
      </c>
      <c r="U1845" s="7"/>
      <c r="V1845" s="7">
        <v>0</v>
      </c>
      <c r="W1845" s="7">
        <v>0</v>
      </c>
      <c r="X1845" s="7">
        <v>0</v>
      </c>
      <c r="Y1845" s="7"/>
      <c r="Z1845" s="7">
        <v>0</v>
      </c>
      <c r="AA1845" s="7">
        <v>0</v>
      </c>
      <c r="AB1845" s="7">
        <v>0</v>
      </c>
      <c r="AC1845" s="7"/>
      <c r="AD1845" s="7">
        <v>0</v>
      </c>
      <c r="AE1845" s="7">
        <v>0</v>
      </c>
      <c r="AF1845" s="7">
        <v>0</v>
      </c>
      <c r="AG1845" s="29">
        <v>0</v>
      </c>
      <c r="AH1845" s="7">
        <v>0</v>
      </c>
      <c r="AI1845" s="7">
        <v>0</v>
      </c>
      <c r="AJ1845" s="7">
        <v>0</v>
      </c>
      <c r="AK1845" s="29">
        <v>0</v>
      </c>
      <c r="AL1845" s="7">
        <v>0</v>
      </c>
      <c r="AM1845" s="105">
        <v>0</v>
      </c>
      <c r="AN1845" s="7">
        <v>0</v>
      </c>
      <c r="AO1845" s="11">
        <v>0</v>
      </c>
      <c r="AP1845" s="105">
        <v>0</v>
      </c>
      <c r="AQ1845" s="11">
        <v>0</v>
      </c>
      <c r="AR1845" s="11">
        <v>0</v>
      </c>
      <c r="AS1845" s="11">
        <v>0</v>
      </c>
      <c r="AT1845" s="11">
        <v>0</v>
      </c>
      <c r="AU1845" s="11">
        <v>0</v>
      </c>
      <c r="AV1845" s="11">
        <v>0</v>
      </c>
      <c r="AW1845" s="11">
        <v>0</v>
      </c>
      <c r="AX1845" s="11">
        <v>0</v>
      </c>
      <c r="AZ1845" s="11">
        <v>0</v>
      </c>
      <c r="BA1845" s="11">
        <v>0</v>
      </c>
    </row>
    <row r="1846" spans="1:53" hidden="1" x14ac:dyDescent="0.25">
      <c r="A1846">
        <v>11</v>
      </c>
      <c r="B1846" t="str">
        <f t="shared" si="209"/>
        <v>FlCC-8812</v>
      </c>
      <c r="C1846" s="2" t="s">
        <v>321</v>
      </c>
      <c r="D1846" s="2" t="str">
        <f t="shared" si="213"/>
        <v>8</v>
      </c>
      <c r="E1846" s="2" t="str">
        <f t="shared" si="214"/>
        <v>88</v>
      </c>
      <c r="F1846" s="2" t="str">
        <f t="shared" si="215"/>
        <v>881</v>
      </c>
      <c r="G1846" s="1" t="s">
        <v>816</v>
      </c>
      <c r="H1846" s="7">
        <v>0</v>
      </c>
      <c r="I1846" s="7"/>
      <c r="J1846" s="7">
        <v>0</v>
      </c>
      <c r="K1846" s="7">
        <v>0</v>
      </c>
      <c r="L1846" s="7">
        <v>0</v>
      </c>
      <c r="M1846" s="7"/>
      <c r="N1846" s="7">
        <v>0</v>
      </c>
      <c r="O1846" s="7">
        <v>0</v>
      </c>
      <c r="P1846" s="7">
        <v>0</v>
      </c>
      <c r="Q1846" s="7"/>
      <c r="R1846" s="7">
        <v>0</v>
      </c>
      <c r="S1846" s="7">
        <v>0</v>
      </c>
      <c r="T1846" s="7">
        <v>0</v>
      </c>
      <c r="U1846" s="7"/>
      <c r="V1846" s="7">
        <v>0</v>
      </c>
      <c r="W1846" s="7">
        <v>0</v>
      </c>
      <c r="X1846" s="7">
        <v>0</v>
      </c>
      <c r="Y1846" s="7"/>
      <c r="Z1846" s="7">
        <v>0</v>
      </c>
      <c r="AA1846" s="7">
        <v>0</v>
      </c>
      <c r="AB1846" s="7">
        <v>0</v>
      </c>
      <c r="AC1846" s="7"/>
      <c r="AD1846" s="7">
        <v>0</v>
      </c>
      <c r="AE1846" s="7">
        <v>0</v>
      </c>
      <c r="AF1846" s="7">
        <v>0</v>
      </c>
      <c r="AG1846" s="29">
        <v>0</v>
      </c>
      <c r="AH1846" s="7">
        <v>0</v>
      </c>
      <c r="AI1846" s="7">
        <v>0</v>
      </c>
      <c r="AJ1846" s="7">
        <v>0</v>
      </c>
      <c r="AK1846" s="29">
        <v>0</v>
      </c>
      <c r="AL1846" s="7">
        <v>0</v>
      </c>
      <c r="AM1846" s="105">
        <v>0</v>
      </c>
      <c r="AN1846" s="7">
        <v>0</v>
      </c>
      <c r="AO1846" s="11">
        <v>0</v>
      </c>
      <c r="AP1846" s="105">
        <v>0</v>
      </c>
      <c r="AQ1846" s="11">
        <v>0</v>
      </c>
      <c r="AR1846" s="11">
        <v>0</v>
      </c>
      <c r="AS1846" s="11">
        <v>0</v>
      </c>
      <c r="AT1846" s="11">
        <v>0</v>
      </c>
      <c r="AU1846" s="11">
        <v>0</v>
      </c>
      <c r="AV1846" s="11">
        <v>0</v>
      </c>
      <c r="AW1846" s="11">
        <v>0</v>
      </c>
      <c r="AX1846" s="11">
        <v>0</v>
      </c>
      <c r="AZ1846" s="11">
        <v>0</v>
      </c>
      <c r="BA1846" s="11">
        <v>0</v>
      </c>
    </row>
    <row r="1847" spans="1:53" hidden="1" x14ac:dyDescent="0.25">
      <c r="A1847">
        <v>11</v>
      </c>
      <c r="B1847" t="str">
        <f t="shared" si="209"/>
        <v>FlCC-8813</v>
      </c>
      <c r="C1847" s="2" t="s">
        <v>321</v>
      </c>
      <c r="D1847" s="2" t="str">
        <f t="shared" si="213"/>
        <v>8</v>
      </c>
      <c r="E1847" s="2" t="str">
        <f t="shared" si="214"/>
        <v>88</v>
      </c>
      <c r="F1847" s="2" t="str">
        <f t="shared" si="215"/>
        <v>881</v>
      </c>
      <c r="G1847" s="1" t="s">
        <v>817</v>
      </c>
      <c r="H1847" s="7">
        <v>0</v>
      </c>
      <c r="I1847" s="7"/>
      <c r="J1847" s="7">
        <v>0</v>
      </c>
      <c r="K1847" s="7">
        <v>0</v>
      </c>
      <c r="L1847" s="7">
        <v>0</v>
      </c>
      <c r="M1847" s="7"/>
      <c r="N1847" s="7">
        <v>0</v>
      </c>
      <c r="O1847" s="7">
        <v>0</v>
      </c>
      <c r="P1847" s="7">
        <v>0</v>
      </c>
      <c r="Q1847" s="7"/>
      <c r="R1847" s="7">
        <v>0</v>
      </c>
      <c r="S1847" s="7">
        <v>0</v>
      </c>
      <c r="T1847" s="7">
        <v>0</v>
      </c>
      <c r="U1847" s="7"/>
      <c r="V1847" s="7">
        <v>0</v>
      </c>
      <c r="W1847" s="7">
        <v>0</v>
      </c>
      <c r="X1847" s="7">
        <v>0</v>
      </c>
      <c r="Y1847" s="7"/>
      <c r="Z1847" s="7">
        <v>0</v>
      </c>
      <c r="AA1847" s="7">
        <v>0</v>
      </c>
      <c r="AB1847" s="7">
        <v>0</v>
      </c>
      <c r="AC1847" s="7"/>
      <c r="AD1847" s="7">
        <v>0</v>
      </c>
      <c r="AE1847" s="7">
        <v>0</v>
      </c>
      <c r="AF1847" s="7">
        <v>0</v>
      </c>
      <c r="AG1847" s="29">
        <v>0</v>
      </c>
      <c r="AH1847" s="7">
        <v>0</v>
      </c>
      <c r="AI1847" s="7">
        <v>0</v>
      </c>
      <c r="AJ1847" s="7">
        <v>0</v>
      </c>
      <c r="AK1847" s="29">
        <v>0</v>
      </c>
      <c r="AL1847" s="7">
        <v>0</v>
      </c>
      <c r="AM1847" s="105">
        <v>0</v>
      </c>
      <c r="AN1847" s="7">
        <v>0</v>
      </c>
      <c r="AO1847" s="11">
        <v>0</v>
      </c>
      <c r="AP1847" s="105">
        <v>0</v>
      </c>
      <c r="AQ1847" s="11">
        <v>0</v>
      </c>
      <c r="AR1847" s="11">
        <v>0</v>
      </c>
      <c r="AS1847" s="11">
        <v>0</v>
      </c>
      <c r="AT1847" s="11">
        <v>0</v>
      </c>
      <c r="AU1847" s="11">
        <v>0</v>
      </c>
      <c r="AV1847" s="11">
        <v>0</v>
      </c>
      <c r="AW1847" s="11">
        <v>0</v>
      </c>
      <c r="AX1847" s="11">
        <v>0</v>
      </c>
      <c r="AZ1847" s="11">
        <v>0</v>
      </c>
      <c r="BA1847" s="11">
        <v>0</v>
      </c>
    </row>
    <row r="1848" spans="1:53" hidden="1" x14ac:dyDescent="0.25">
      <c r="A1848">
        <v>11</v>
      </c>
      <c r="B1848" t="str">
        <f t="shared" si="209"/>
        <v>FlCC-8814</v>
      </c>
      <c r="C1848" s="2" t="s">
        <v>321</v>
      </c>
      <c r="D1848" s="2" t="str">
        <f t="shared" si="213"/>
        <v>8</v>
      </c>
      <c r="E1848" s="2" t="str">
        <f t="shared" si="214"/>
        <v>88</v>
      </c>
      <c r="F1848" s="2" t="str">
        <f t="shared" si="215"/>
        <v>881</v>
      </c>
      <c r="G1848" s="1" t="s">
        <v>818</v>
      </c>
      <c r="H1848" s="7">
        <v>0</v>
      </c>
      <c r="I1848" s="7"/>
      <c r="J1848" s="7">
        <v>0</v>
      </c>
      <c r="K1848" s="7">
        <v>0</v>
      </c>
      <c r="L1848" s="7">
        <v>0</v>
      </c>
      <c r="M1848" s="7"/>
      <c r="N1848" s="7">
        <v>0</v>
      </c>
      <c r="O1848" s="7">
        <v>0</v>
      </c>
      <c r="P1848" s="7">
        <v>0</v>
      </c>
      <c r="Q1848" s="7"/>
      <c r="R1848" s="7">
        <v>0</v>
      </c>
      <c r="S1848" s="7">
        <v>0</v>
      </c>
      <c r="T1848" s="7">
        <v>0</v>
      </c>
      <c r="U1848" s="7"/>
      <c r="V1848" s="7">
        <v>0</v>
      </c>
      <c r="W1848" s="7">
        <v>0</v>
      </c>
      <c r="X1848" s="7">
        <v>0</v>
      </c>
      <c r="Y1848" s="7"/>
      <c r="Z1848" s="7">
        <v>0</v>
      </c>
      <c r="AA1848" s="7">
        <v>0</v>
      </c>
      <c r="AB1848" s="7">
        <v>0</v>
      </c>
      <c r="AC1848" s="7"/>
      <c r="AD1848" s="7">
        <v>0</v>
      </c>
      <c r="AE1848" s="7">
        <v>0</v>
      </c>
      <c r="AF1848" s="7">
        <v>0</v>
      </c>
      <c r="AG1848" s="29">
        <v>0</v>
      </c>
      <c r="AH1848" s="7">
        <v>0</v>
      </c>
      <c r="AI1848" s="7">
        <v>0</v>
      </c>
      <c r="AJ1848" s="7">
        <v>0</v>
      </c>
      <c r="AK1848" s="29">
        <v>0</v>
      </c>
      <c r="AL1848" s="7">
        <v>0</v>
      </c>
      <c r="AM1848" s="105">
        <v>0</v>
      </c>
      <c r="AN1848" s="7">
        <v>0</v>
      </c>
      <c r="AO1848" s="11">
        <v>0</v>
      </c>
      <c r="AP1848" s="105">
        <v>0</v>
      </c>
      <c r="AQ1848" s="11">
        <v>0</v>
      </c>
      <c r="AR1848" s="11">
        <v>0</v>
      </c>
      <c r="AS1848" s="11">
        <v>0</v>
      </c>
      <c r="AT1848" s="11">
        <v>0</v>
      </c>
      <c r="AU1848" s="11">
        <v>0</v>
      </c>
      <c r="AV1848" s="11">
        <v>0</v>
      </c>
      <c r="AW1848" s="11">
        <v>0</v>
      </c>
      <c r="AX1848" s="11">
        <v>0</v>
      </c>
      <c r="AZ1848" s="11">
        <v>0</v>
      </c>
      <c r="BA1848" s="11">
        <v>0</v>
      </c>
    </row>
    <row r="1849" spans="1:53" hidden="1" x14ac:dyDescent="0.25">
      <c r="A1849">
        <v>11</v>
      </c>
      <c r="B1849" t="str">
        <f t="shared" si="209"/>
        <v>FlCC-8815</v>
      </c>
      <c r="C1849" s="2" t="s">
        <v>321</v>
      </c>
      <c r="D1849" s="2" t="str">
        <f t="shared" si="213"/>
        <v>8</v>
      </c>
      <c r="E1849" s="2" t="str">
        <f t="shared" si="214"/>
        <v>88</v>
      </c>
      <c r="F1849" s="2" t="str">
        <f t="shared" si="215"/>
        <v>881</v>
      </c>
      <c r="G1849" s="1" t="s">
        <v>819</v>
      </c>
      <c r="H1849" s="7">
        <v>0</v>
      </c>
      <c r="I1849" s="7"/>
      <c r="J1849" s="7">
        <v>0</v>
      </c>
      <c r="K1849" s="7">
        <v>0</v>
      </c>
      <c r="L1849" s="7">
        <v>0</v>
      </c>
      <c r="M1849" s="7"/>
      <c r="N1849" s="7">
        <v>0</v>
      </c>
      <c r="O1849" s="7">
        <v>0</v>
      </c>
      <c r="P1849" s="7">
        <v>0</v>
      </c>
      <c r="Q1849" s="7"/>
      <c r="R1849" s="7">
        <v>0</v>
      </c>
      <c r="S1849" s="7">
        <v>0</v>
      </c>
      <c r="T1849" s="7">
        <v>0</v>
      </c>
      <c r="U1849" s="7"/>
      <c r="V1849" s="7">
        <v>0</v>
      </c>
      <c r="W1849" s="7">
        <v>0</v>
      </c>
      <c r="X1849" s="7">
        <v>0</v>
      </c>
      <c r="Y1849" s="7"/>
      <c r="Z1849" s="7">
        <v>0</v>
      </c>
      <c r="AA1849" s="7">
        <v>0</v>
      </c>
      <c r="AB1849" s="7">
        <v>0</v>
      </c>
      <c r="AC1849" s="7"/>
      <c r="AD1849" s="7">
        <v>0</v>
      </c>
      <c r="AE1849" s="7">
        <v>0</v>
      </c>
      <c r="AF1849" s="7">
        <v>0</v>
      </c>
      <c r="AG1849" s="29">
        <v>0</v>
      </c>
      <c r="AH1849" s="7">
        <v>0</v>
      </c>
      <c r="AI1849" s="7">
        <v>0</v>
      </c>
      <c r="AJ1849" s="7">
        <v>0</v>
      </c>
      <c r="AK1849" s="29">
        <v>0</v>
      </c>
      <c r="AL1849" s="7">
        <v>0</v>
      </c>
      <c r="AM1849" s="105">
        <v>0</v>
      </c>
      <c r="AN1849" s="7">
        <v>0</v>
      </c>
      <c r="AO1849" s="11">
        <v>0</v>
      </c>
      <c r="AP1849" s="105">
        <v>0</v>
      </c>
      <c r="AQ1849" s="11">
        <v>0</v>
      </c>
      <c r="AR1849" s="11">
        <v>0</v>
      </c>
      <c r="AS1849" s="11">
        <v>0</v>
      </c>
      <c r="AT1849" s="11">
        <v>0</v>
      </c>
      <c r="AU1849" s="11">
        <v>0</v>
      </c>
      <c r="AV1849" s="11">
        <v>0</v>
      </c>
      <c r="AW1849" s="11">
        <v>0</v>
      </c>
      <c r="AX1849" s="11">
        <v>0</v>
      </c>
      <c r="AZ1849" s="11">
        <v>0</v>
      </c>
      <c r="BA1849" s="11">
        <v>0</v>
      </c>
    </row>
    <row r="1850" spans="1:53" hidden="1" x14ac:dyDescent="0.25">
      <c r="A1850">
        <v>11</v>
      </c>
      <c r="B1850" t="str">
        <f t="shared" si="209"/>
        <v>FlCC-8816</v>
      </c>
      <c r="C1850" s="2" t="s">
        <v>321</v>
      </c>
      <c r="D1850" s="2" t="str">
        <f t="shared" si="213"/>
        <v>8</v>
      </c>
      <c r="E1850" s="2" t="str">
        <f t="shared" si="214"/>
        <v>88</v>
      </c>
      <c r="F1850" s="2" t="str">
        <f t="shared" si="215"/>
        <v>881</v>
      </c>
      <c r="G1850" s="1" t="s">
        <v>820</v>
      </c>
      <c r="H1850" s="7">
        <v>0</v>
      </c>
      <c r="I1850" s="7"/>
      <c r="J1850" s="7">
        <v>0</v>
      </c>
      <c r="K1850" s="7">
        <v>0</v>
      </c>
      <c r="L1850" s="7">
        <v>0</v>
      </c>
      <c r="M1850" s="7"/>
      <c r="N1850" s="7">
        <v>0</v>
      </c>
      <c r="O1850" s="7">
        <v>0</v>
      </c>
      <c r="P1850" s="7">
        <v>0</v>
      </c>
      <c r="Q1850" s="7"/>
      <c r="R1850" s="7">
        <v>0</v>
      </c>
      <c r="S1850" s="7">
        <v>0</v>
      </c>
      <c r="T1850" s="7">
        <v>0</v>
      </c>
      <c r="U1850" s="7"/>
      <c r="V1850" s="7">
        <v>0</v>
      </c>
      <c r="W1850" s="7">
        <v>0</v>
      </c>
      <c r="X1850" s="7">
        <v>0</v>
      </c>
      <c r="Y1850" s="7"/>
      <c r="Z1850" s="7">
        <v>0</v>
      </c>
      <c r="AA1850" s="7">
        <v>0</v>
      </c>
      <c r="AB1850" s="7">
        <v>0</v>
      </c>
      <c r="AC1850" s="7"/>
      <c r="AD1850" s="7">
        <v>0</v>
      </c>
      <c r="AE1850" s="7">
        <v>0</v>
      </c>
      <c r="AF1850" s="7">
        <v>0</v>
      </c>
      <c r="AG1850" s="29">
        <v>0</v>
      </c>
      <c r="AH1850" s="7">
        <v>0</v>
      </c>
      <c r="AI1850" s="7">
        <v>0</v>
      </c>
      <c r="AJ1850" s="7">
        <v>0</v>
      </c>
      <c r="AK1850" s="29">
        <v>0</v>
      </c>
      <c r="AL1850" s="7">
        <v>0</v>
      </c>
      <c r="AM1850" s="105">
        <v>0</v>
      </c>
      <c r="AN1850" s="7">
        <v>0</v>
      </c>
      <c r="AO1850" s="11">
        <v>0</v>
      </c>
      <c r="AP1850" s="105">
        <v>0</v>
      </c>
      <c r="AQ1850" s="11">
        <v>0</v>
      </c>
      <c r="AR1850" s="11">
        <v>0</v>
      </c>
      <c r="AS1850" s="11">
        <v>0</v>
      </c>
      <c r="AT1850" s="11">
        <v>0</v>
      </c>
      <c r="AU1850" s="11">
        <v>0</v>
      </c>
      <c r="AV1850" s="11">
        <v>0</v>
      </c>
      <c r="AW1850" s="11">
        <v>0</v>
      </c>
      <c r="AX1850" s="11">
        <v>0</v>
      </c>
      <c r="AZ1850" s="11">
        <v>0</v>
      </c>
      <c r="BA1850" s="11">
        <v>0</v>
      </c>
    </row>
    <row r="1851" spans="1:53" hidden="1" x14ac:dyDescent="0.25">
      <c r="A1851">
        <v>11</v>
      </c>
      <c r="B1851" t="str">
        <f t="shared" si="209"/>
        <v>FlCC-8817</v>
      </c>
      <c r="C1851" s="2" t="s">
        <v>321</v>
      </c>
      <c r="D1851" s="2" t="str">
        <f t="shared" si="213"/>
        <v>8</v>
      </c>
      <c r="E1851" s="2" t="str">
        <f t="shared" si="214"/>
        <v>88</v>
      </c>
      <c r="F1851" s="2" t="str">
        <f t="shared" si="215"/>
        <v>881</v>
      </c>
      <c r="G1851" s="1" t="s">
        <v>1432</v>
      </c>
      <c r="H1851" s="7">
        <v>0</v>
      </c>
      <c r="I1851" s="7"/>
      <c r="J1851" s="7">
        <v>0</v>
      </c>
      <c r="K1851" s="7">
        <v>0</v>
      </c>
      <c r="L1851" s="7">
        <v>0</v>
      </c>
      <c r="M1851" s="7"/>
      <c r="N1851" s="7">
        <v>0</v>
      </c>
      <c r="O1851" s="7">
        <v>0</v>
      </c>
      <c r="P1851" s="7">
        <v>0</v>
      </c>
      <c r="Q1851" s="7"/>
      <c r="R1851" s="7">
        <v>0</v>
      </c>
      <c r="S1851" s="7">
        <v>0</v>
      </c>
      <c r="T1851" s="7">
        <v>0</v>
      </c>
      <c r="U1851" s="7"/>
      <c r="V1851" s="7">
        <v>0</v>
      </c>
      <c r="W1851" s="7">
        <v>0</v>
      </c>
      <c r="X1851" s="7">
        <v>0</v>
      </c>
      <c r="Y1851" s="7"/>
      <c r="Z1851" s="7">
        <v>0</v>
      </c>
      <c r="AA1851" s="7">
        <v>0</v>
      </c>
      <c r="AB1851" s="7">
        <v>0</v>
      </c>
      <c r="AC1851" s="7"/>
      <c r="AD1851" s="7">
        <v>0</v>
      </c>
      <c r="AE1851" s="7">
        <v>0</v>
      </c>
      <c r="AF1851" s="7">
        <v>0</v>
      </c>
      <c r="AG1851" s="29">
        <v>0</v>
      </c>
      <c r="AH1851" s="7">
        <v>0</v>
      </c>
      <c r="AI1851" s="7">
        <v>0</v>
      </c>
      <c r="AJ1851" s="7">
        <v>0</v>
      </c>
      <c r="AK1851" s="29">
        <v>0</v>
      </c>
      <c r="AL1851" s="7">
        <v>0</v>
      </c>
      <c r="AM1851" s="105">
        <v>0</v>
      </c>
      <c r="AN1851" s="7">
        <v>0</v>
      </c>
      <c r="AO1851" s="11">
        <v>0</v>
      </c>
      <c r="AP1851" s="105">
        <v>0</v>
      </c>
      <c r="AQ1851" s="11">
        <v>0</v>
      </c>
      <c r="AR1851" s="11">
        <v>0</v>
      </c>
      <c r="AS1851" s="11">
        <v>0</v>
      </c>
      <c r="AT1851" s="11">
        <v>0</v>
      </c>
      <c r="AU1851" s="11">
        <v>0</v>
      </c>
      <c r="AV1851" s="11">
        <v>0</v>
      </c>
      <c r="AW1851" s="11">
        <v>0</v>
      </c>
      <c r="AX1851" s="11">
        <v>0</v>
      </c>
      <c r="AZ1851" s="11">
        <v>0</v>
      </c>
      <c r="BA1851" s="11">
        <v>0</v>
      </c>
    </row>
    <row r="1852" spans="1:53" hidden="1" x14ac:dyDescent="0.25">
      <c r="A1852">
        <v>11</v>
      </c>
      <c r="B1852" t="str">
        <f t="shared" si="209"/>
        <v>FlCC-8821</v>
      </c>
      <c r="C1852" s="2" t="s">
        <v>321</v>
      </c>
      <c r="D1852" s="2" t="str">
        <f t="shared" si="213"/>
        <v>8</v>
      </c>
      <c r="E1852" s="2" t="str">
        <f t="shared" si="214"/>
        <v>88</v>
      </c>
      <c r="F1852" s="2" t="str">
        <f t="shared" si="215"/>
        <v>882</v>
      </c>
      <c r="G1852" s="1" t="s">
        <v>821</v>
      </c>
      <c r="H1852" s="7">
        <v>0</v>
      </c>
      <c r="I1852" s="7"/>
      <c r="J1852" s="7">
        <v>0</v>
      </c>
      <c r="K1852" s="7">
        <v>0</v>
      </c>
      <c r="L1852" s="7">
        <v>0</v>
      </c>
      <c r="M1852" s="7"/>
      <c r="N1852" s="7">
        <v>0</v>
      </c>
      <c r="O1852" s="7">
        <v>0</v>
      </c>
      <c r="P1852" s="7">
        <v>0</v>
      </c>
      <c r="Q1852" s="7"/>
      <c r="R1852" s="7">
        <v>0</v>
      </c>
      <c r="S1852" s="7">
        <v>0</v>
      </c>
      <c r="T1852" s="7">
        <v>0</v>
      </c>
      <c r="U1852" s="7"/>
      <c r="V1852" s="7">
        <v>0</v>
      </c>
      <c r="W1852" s="7">
        <v>0</v>
      </c>
      <c r="X1852" s="7">
        <v>0</v>
      </c>
      <c r="Y1852" s="7"/>
      <c r="Z1852" s="7">
        <v>0</v>
      </c>
      <c r="AA1852" s="7">
        <v>0</v>
      </c>
      <c r="AB1852" s="7">
        <v>0</v>
      </c>
      <c r="AC1852" s="7"/>
      <c r="AD1852" s="7">
        <v>0</v>
      </c>
      <c r="AE1852" s="7">
        <v>0</v>
      </c>
      <c r="AF1852" s="7">
        <v>0</v>
      </c>
      <c r="AG1852" s="29">
        <v>0</v>
      </c>
      <c r="AH1852" s="7">
        <v>0</v>
      </c>
      <c r="AI1852" s="7">
        <v>0</v>
      </c>
      <c r="AJ1852" s="7">
        <v>0</v>
      </c>
      <c r="AK1852" s="29">
        <v>0</v>
      </c>
      <c r="AL1852" s="7">
        <v>0</v>
      </c>
      <c r="AM1852" s="105">
        <v>0</v>
      </c>
      <c r="AN1852" s="7">
        <v>0</v>
      </c>
      <c r="AO1852" s="11">
        <v>0</v>
      </c>
      <c r="AP1852" s="105">
        <v>0</v>
      </c>
      <c r="AQ1852" s="11">
        <v>0</v>
      </c>
      <c r="AR1852" s="11">
        <v>0</v>
      </c>
      <c r="AS1852" s="11">
        <v>0</v>
      </c>
      <c r="AT1852" s="11">
        <v>0</v>
      </c>
      <c r="AU1852" s="11">
        <v>0</v>
      </c>
      <c r="AV1852" s="11">
        <v>0</v>
      </c>
      <c r="AW1852" s="11">
        <v>0</v>
      </c>
      <c r="AX1852" s="11">
        <v>0</v>
      </c>
      <c r="AZ1852" s="11">
        <v>0</v>
      </c>
      <c r="BA1852" s="11">
        <v>0</v>
      </c>
    </row>
    <row r="1853" spans="1:53" hidden="1" x14ac:dyDescent="0.25">
      <c r="A1853">
        <v>11</v>
      </c>
      <c r="B1853" t="str">
        <f t="shared" si="209"/>
        <v>FlCC-8822</v>
      </c>
      <c r="C1853" s="2" t="s">
        <v>321</v>
      </c>
      <c r="D1853" s="2" t="str">
        <f t="shared" si="213"/>
        <v>8</v>
      </c>
      <c r="E1853" s="2" t="str">
        <f t="shared" si="214"/>
        <v>88</v>
      </c>
      <c r="F1853" s="2" t="str">
        <f t="shared" si="215"/>
        <v>882</v>
      </c>
      <c r="G1853" s="1" t="s">
        <v>822</v>
      </c>
      <c r="H1853" s="7">
        <v>0</v>
      </c>
      <c r="I1853" s="7"/>
      <c r="J1853" s="7">
        <v>0</v>
      </c>
      <c r="K1853" s="7">
        <v>0</v>
      </c>
      <c r="L1853" s="7">
        <v>0</v>
      </c>
      <c r="M1853" s="7"/>
      <c r="N1853" s="7">
        <v>0</v>
      </c>
      <c r="O1853" s="7">
        <v>0</v>
      </c>
      <c r="P1853" s="7">
        <v>0</v>
      </c>
      <c r="Q1853" s="7"/>
      <c r="R1853" s="7">
        <v>0</v>
      </c>
      <c r="S1853" s="7">
        <v>0</v>
      </c>
      <c r="T1853" s="7">
        <v>0</v>
      </c>
      <c r="U1853" s="7"/>
      <c r="V1853" s="7">
        <v>0</v>
      </c>
      <c r="W1853" s="7">
        <v>0</v>
      </c>
      <c r="X1853" s="7">
        <v>0</v>
      </c>
      <c r="Y1853" s="7"/>
      <c r="Z1853" s="7">
        <v>0</v>
      </c>
      <c r="AA1853" s="7">
        <v>0</v>
      </c>
      <c r="AB1853" s="7">
        <v>0</v>
      </c>
      <c r="AC1853" s="7"/>
      <c r="AD1853" s="7">
        <v>0</v>
      </c>
      <c r="AE1853" s="7">
        <v>0</v>
      </c>
      <c r="AF1853" s="7">
        <v>0</v>
      </c>
      <c r="AG1853" s="29">
        <v>0</v>
      </c>
      <c r="AH1853" s="7">
        <v>0</v>
      </c>
      <c r="AI1853" s="7">
        <v>0</v>
      </c>
      <c r="AJ1853" s="7">
        <v>0</v>
      </c>
      <c r="AK1853" s="29">
        <v>0</v>
      </c>
      <c r="AL1853" s="7">
        <v>0</v>
      </c>
      <c r="AM1853" s="105">
        <v>0</v>
      </c>
      <c r="AN1853" s="7">
        <v>0</v>
      </c>
      <c r="AO1853" s="11">
        <v>0</v>
      </c>
      <c r="AP1853" s="105">
        <v>0</v>
      </c>
      <c r="AQ1853" s="11">
        <v>0</v>
      </c>
      <c r="AR1853" s="11">
        <v>0</v>
      </c>
      <c r="AS1853" s="11">
        <v>0</v>
      </c>
      <c r="AT1853" s="11">
        <v>0</v>
      </c>
      <c r="AU1853" s="11">
        <v>0</v>
      </c>
      <c r="AV1853" s="11">
        <v>0</v>
      </c>
      <c r="AW1853" s="11">
        <v>0</v>
      </c>
      <c r="AX1853" s="11">
        <v>0</v>
      </c>
      <c r="AZ1853" s="11">
        <v>0</v>
      </c>
      <c r="BA1853" s="11">
        <v>0</v>
      </c>
    </row>
    <row r="1854" spans="1:53" hidden="1" x14ac:dyDescent="0.25">
      <c r="A1854">
        <v>11</v>
      </c>
      <c r="B1854" t="str">
        <f t="shared" si="209"/>
        <v>FlCC-8823</v>
      </c>
      <c r="C1854" s="2" t="s">
        <v>321</v>
      </c>
      <c r="D1854" s="2" t="str">
        <f t="shared" si="213"/>
        <v>8</v>
      </c>
      <c r="E1854" s="2" t="str">
        <f t="shared" si="214"/>
        <v>88</v>
      </c>
      <c r="F1854" s="2" t="str">
        <f t="shared" si="215"/>
        <v>882</v>
      </c>
      <c r="G1854" s="1" t="s">
        <v>823</v>
      </c>
      <c r="H1854" s="7">
        <v>0</v>
      </c>
      <c r="I1854" s="7"/>
      <c r="J1854" s="7">
        <v>0</v>
      </c>
      <c r="K1854" s="7">
        <v>0</v>
      </c>
      <c r="L1854" s="7">
        <v>0</v>
      </c>
      <c r="M1854" s="7"/>
      <c r="N1854" s="7">
        <v>0</v>
      </c>
      <c r="O1854" s="7">
        <v>0</v>
      </c>
      <c r="P1854" s="7">
        <v>0</v>
      </c>
      <c r="Q1854" s="7"/>
      <c r="R1854" s="7">
        <v>0</v>
      </c>
      <c r="S1854" s="7">
        <v>0</v>
      </c>
      <c r="T1854" s="7">
        <v>0</v>
      </c>
      <c r="U1854" s="7"/>
      <c r="V1854" s="7">
        <v>0</v>
      </c>
      <c r="W1854" s="7">
        <v>0</v>
      </c>
      <c r="X1854" s="7">
        <v>0</v>
      </c>
      <c r="Y1854" s="7"/>
      <c r="Z1854" s="7">
        <v>0</v>
      </c>
      <c r="AA1854" s="7">
        <v>0</v>
      </c>
      <c r="AB1854" s="7">
        <v>0</v>
      </c>
      <c r="AC1854" s="7"/>
      <c r="AD1854" s="7">
        <v>0</v>
      </c>
      <c r="AE1854" s="7">
        <v>0</v>
      </c>
      <c r="AF1854" s="7">
        <v>0</v>
      </c>
      <c r="AG1854" s="29">
        <v>0</v>
      </c>
      <c r="AH1854" s="7">
        <v>0</v>
      </c>
      <c r="AI1854" s="7">
        <v>0</v>
      </c>
      <c r="AJ1854" s="7">
        <v>0</v>
      </c>
      <c r="AK1854" s="29">
        <v>0</v>
      </c>
      <c r="AL1854" s="7">
        <v>0</v>
      </c>
      <c r="AM1854" s="105">
        <v>0</v>
      </c>
      <c r="AN1854" s="7">
        <v>0</v>
      </c>
      <c r="AO1854" s="11">
        <v>0</v>
      </c>
      <c r="AP1854" s="105">
        <v>0</v>
      </c>
      <c r="AQ1854" s="11">
        <v>0</v>
      </c>
      <c r="AR1854" s="11">
        <v>0</v>
      </c>
      <c r="AS1854" s="11">
        <v>0</v>
      </c>
      <c r="AT1854" s="11">
        <v>0</v>
      </c>
      <c r="AU1854" s="11">
        <v>0</v>
      </c>
      <c r="AV1854" s="11">
        <v>0</v>
      </c>
      <c r="AW1854" s="11">
        <v>0</v>
      </c>
      <c r="AX1854" s="11">
        <v>0</v>
      </c>
      <c r="AZ1854" s="11">
        <v>0</v>
      </c>
      <c r="BA1854" s="11">
        <v>0</v>
      </c>
    </row>
    <row r="1855" spans="1:53" hidden="1" x14ac:dyDescent="0.25">
      <c r="A1855">
        <v>11</v>
      </c>
      <c r="B1855" t="str">
        <f t="shared" si="209"/>
        <v>FlCC-8824</v>
      </c>
      <c r="C1855" s="2" t="s">
        <v>321</v>
      </c>
      <c r="D1855" s="2" t="str">
        <f t="shared" si="213"/>
        <v>8</v>
      </c>
      <c r="E1855" s="2" t="str">
        <f t="shared" si="214"/>
        <v>88</v>
      </c>
      <c r="F1855" s="2" t="str">
        <f t="shared" si="215"/>
        <v>882</v>
      </c>
      <c r="G1855" s="1" t="s">
        <v>824</v>
      </c>
      <c r="H1855" s="7">
        <v>0</v>
      </c>
      <c r="I1855" s="7"/>
      <c r="J1855" s="7">
        <v>0</v>
      </c>
      <c r="K1855" s="7">
        <v>0</v>
      </c>
      <c r="L1855" s="7">
        <v>0</v>
      </c>
      <c r="M1855" s="7"/>
      <c r="N1855" s="7">
        <v>0</v>
      </c>
      <c r="O1855" s="7">
        <v>0</v>
      </c>
      <c r="P1855" s="7">
        <v>0</v>
      </c>
      <c r="Q1855" s="7"/>
      <c r="R1855" s="7">
        <v>0</v>
      </c>
      <c r="S1855" s="7">
        <v>0</v>
      </c>
      <c r="T1855" s="7">
        <v>0</v>
      </c>
      <c r="U1855" s="7"/>
      <c r="V1855" s="7">
        <v>0</v>
      </c>
      <c r="W1855" s="7">
        <v>0</v>
      </c>
      <c r="X1855" s="7">
        <v>0</v>
      </c>
      <c r="Y1855" s="7"/>
      <c r="Z1855" s="7">
        <v>0</v>
      </c>
      <c r="AA1855" s="7">
        <v>0</v>
      </c>
      <c r="AB1855" s="7">
        <v>0</v>
      </c>
      <c r="AC1855" s="7"/>
      <c r="AD1855" s="7">
        <v>0</v>
      </c>
      <c r="AE1855" s="7">
        <v>0</v>
      </c>
      <c r="AF1855" s="7">
        <v>0</v>
      </c>
      <c r="AG1855" s="29">
        <v>0</v>
      </c>
      <c r="AH1855" s="7">
        <v>0</v>
      </c>
      <c r="AI1855" s="7">
        <v>0</v>
      </c>
      <c r="AJ1855" s="7">
        <v>0</v>
      </c>
      <c r="AK1855" s="29">
        <v>0</v>
      </c>
      <c r="AL1855" s="7">
        <v>0</v>
      </c>
      <c r="AM1855" s="105">
        <v>0</v>
      </c>
      <c r="AN1855" s="7">
        <v>0</v>
      </c>
      <c r="AO1855" s="11">
        <v>0</v>
      </c>
      <c r="AP1855" s="105">
        <v>0</v>
      </c>
      <c r="AQ1855" s="11">
        <v>0</v>
      </c>
      <c r="AR1855" s="11">
        <v>0</v>
      </c>
      <c r="AS1855" s="11">
        <v>0</v>
      </c>
      <c r="AT1855" s="11">
        <v>0</v>
      </c>
      <c r="AU1855" s="11">
        <v>0</v>
      </c>
      <c r="AV1855" s="11">
        <v>0</v>
      </c>
      <c r="AW1855" s="11">
        <v>0</v>
      </c>
      <c r="AX1855" s="11">
        <v>0</v>
      </c>
      <c r="AZ1855" s="11">
        <v>0</v>
      </c>
      <c r="BA1855" s="11">
        <v>0</v>
      </c>
    </row>
    <row r="1856" spans="1:53" hidden="1" x14ac:dyDescent="0.25">
      <c r="A1856">
        <v>11</v>
      </c>
      <c r="B1856" t="str">
        <f t="shared" si="209"/>
        <v>FlCC-8830</v>
      </c>
      <c r="C1856" s="2" t="s">
        <v>321</v>
      </c>
      <c r="D1856" s="2" t="str">
        <f t="shared" si="213"/>
        <v>8</v>
      </c>
      <c r="E1856" s="2" t="str">
        <f t="shared" si="214"/>
        <v>88</v>
      </c>
      <c r="F1856" s="2" t="str">
        <f t="shared" si="215"/>
        <v>883</v>
      </c>
      <c r="G1856" s="1" t="s">
        <v>3549</v>
      </c>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29"/>
      <c r="AH1856" s="7"/>
      <c r="AI1856" s="7"/>
      <c r="AJ1856" s="7"/>
      <c r="AK1856" s="29"/>
      <c r="AL1856" s="7"/>
      <c r="AM1856" s="105"/>
      <c r="AN1856" s="7"/>
      <c r="AO1856" s="11"/>
      <c r="AP1856" s="105"/>
      <c r="AQ1856" s="11"/>
      <c r="AR1856" s="11"/>
      <c r="AS1856" s="11"/>
      <c r="AT1856" s="11"/>
      <c r="AU1856" s="11">
        <v>0</v>
      </c>
      <c r="AV1856" s="11">
        <v>0</v>
      </c>
      <c r="AW1856" s="11">
        <v>0</v>
      </c>
      <c r="AX1856" s="11">
        <v>0</v>
      </c>
      <c r="AZ1856" s="11">
        <v>0</v>
      </c>
      <c r="BA1856" s="11">
        <v>0</v>
      </c>
    </row>
    <row r="1857" spans="1:53" hidden="1" x14ac:dyDescent="0.25">
      <c r="A1857">
        <v>11</v>
      </c>
      <c r="B1857" t="str">
        <f t="shared" si="209"/>
        <v>FlCC-8911</v>
      </c>
      <c r="C1857" s="2" t="s">
        <v>321</v>
      </c>
      <c r="D1857" s="2" t="str">
        <f t="shared" si="213"/>
        <v>8</v>
      </c>
      <c r="E1857" s="2" t="str">
        <f t="shared" si="214"/>
        <v>89</v>
      </c>
      <c r="F1857" s="2" t="str">
        <f t="shared" si="215"/>
        <v>891</v>
      </c>
      <c r="G1857" s="1" t="s">
        <v>826</v>
      </c>
      <c r="H1857" s="7">
        <v>0</v>
      </c>
      <c r="I1857" s="7"/>
      <c r="J1857" s="7">
        <v>0</v>
      </c>
      <c r="K1857" s="7">
        <v>0</v>
      </c>
      <c r="L1857" s="7">
        <v>0</v>
      </c>
      <c r="M1857" s="7"/>
      <c r="N1857" s="7">
        <v>0</v>
      </c>
      <c r="O1857" s="7">
        <v>0</v>
      </c>
      <c r="P1857" s="7">
        <v>0</v>
      </c>
      <c r="Q1857" s="7"/>
      <c r="R1857" s="7">
        <v>0</v>
      </c>
      <c r="S1857" s="7">
        <v>0</v>
      </c>
      <c r="T1857" s="7">
        <v>0</v>
      </c>
      <c r="U1857" s="7"/>
      <c r="V1857" s="7">
        <v>0</v>
      </c>
      <c r="W1857" s="7">
        <v>0</v>
      </c>
      <c r="X1857" s="7">
        <v>0</v>
      </c>
      <c r="Y1857" s="7"/>
      <c r="Z1857" s="7">
        <v>0</v>
      </c>
      <c r="AA1857" s="7">
        <v>0</v>
      </c>
      <c r="AB1857" s="7">
        <v>0</v>
      </c>
      <c r="AC1857" s="7"/>
      <c r="AD1857" s="7">
        <v>0</v>
      </c>
      <c r="AE1857" s="7">
        <v>0</v>
      </c>
      <c r="AF1857" s="7">
        <v>0</v>
      </c>
      <c r="AG1857" s="29">
        <v>0</v>
      </c>
      <c r="AH1857" s="7">
        <v>0</v>
      </c>
      <c r="AI1857" s="7">
        <v>0</v>
      </c>
      <c r="AJ1857" s="7">
        <v>0</v>
      </c>
      <c r="AK1857" s="29">
        <v>0</v>
      </c>
      <c r="AL1857" s="7">
        <v>0</v>
      </c>
      <c r="AM1857" s="105">
        <v>0</v>
      </c>
      <c r="AN1857" s="7">
        <v>0</v>
      </c>
      <c r="AO1857" s="11">
        <v>0</v>
      </c>
      <c r="AP1857" s="105">
        <v>0</v>
      </c>
      <c r="AQ1857" s="11">
        <v>0</v>
      </c>
      <c r="AR1857" s="11">
        <v>0</v>
      </c>
      <c r="AS1857" s="11">
        <v>0</v>
      </c>
      <c r="AT1857" s="11">
        <v>0</v>
      </c>
      <c r="AU1857" s="11">
        <v>0</v>
      </c>
      <c r="AV1857" s="11">
        <v>0</v>
      </c>
      <c r="AW1857" s="11">
        <v>0</v>
      </c>
      <c r="AX1857" s="11">
        <v>0</v>
      </c>
      <c r="AZ1857" s="11">
        <v>0</v>
      </c>
      <c r="BA1857" s="11">
        <v>0</v>
      </c>
    </row>
    <row r="1858" spans="1:53" hidden="1" x14ac:dyDescent="0.25">
      <c r="A1858">
        <v>11</v>
      </c>
      <c r="B1858" t="str">
        <f t="shared" si="209"/>
        <v>FlCC-8912</v>
      </c>
      <c r="C1858" s="2" t="s">
        <v>321</v>
      </c>
      <c r="D1858" s="2" t="str">
        <f t="shared" si="213"/>
        <v>8</v>
      </c>
      <c r="E1858" s="2" t="str">
        <f t="shared" si="214"/>
        <v>89</v>
      </c>
      <c r="F1858" s="2" t="str">
        <f t="shared" si="215"/>
        <v>891</v>
      </c>
      <c r="G1858" s="1" t="s">
        <v>827</v>
      </c>
      <c r="H1858" s="7">
        <v>0</v>
      </c>
      <c r="I1858" s="7"/>
      <c r="J1858" s="7">
        <v>0</v>
      </c>
      <c r="K1858" s="7">
        <v>0</v>
      </c>
      <c r="L1858" s="7">
        <v>0</v>
      </c>
      <c r="M1858" s="7"/>
      <c r="N1858" s="7">
        <v>0</v>
      </c>
      <c r="O1858" s="7">
        <v>0</v>
      </c>
      <c r="P1858" s="7">
        <v>0</v>
      </c>
      <c r="Q1858" s="7"/>
      <c r="R1858" s="7">
        <v>0</v>
      </c>
      <c r="S1858" s="7">
        <v>0</v>
      </c>
      <c r="T1858" s="7">
        <v>0</v>
      </c>
      <c r="U1858" s="7"/>
      <c r="V1858" s="7">
        <v>0</v>
      </c>
      <c r="W1858" s="7">
        <v>0</v>
      </c>
      <c r="X1858" s="7">
        <v>0</v>
      </c>
      <c r="Y1858" s="7"/>
      <c r="Z1858" s="7">
        <v>0</v>
      </c>
      <c r="AA1858" s="7">
        <v>0</v>
      </c>
      <c r="AB1858" s="7">
        <v>0</v>
      </c>
      <c r="AC1858" s="7"/>
      <c r="AD1858" s="7">
        <v>0</v>
      </c>
      <c r="AE1858" s="7">
        <v>0</v>
      </c>
      <c r="AF1858" s="7">
        <v>0</v>
      </c>
      <c r="AG1858" s="29">
        <v>0</v>
      </c>
      <c r="AH1858" s="7">
        <v>0</v>
      </c>
      <c r="AI1858" s="7">
        <v>0</v>
      </c>
      <c r="AJ1858" s="7">
        <v>0</v>
      </c>
      <c r="AK1858" s="29">
        <v>0</v>
      </c>
      <c r="AL1858" s="7">
        <v>0</v>
      </c>
      <c r="AM1858" s="105">
        <v>0</v>
      </c>
      <c r="AN1858" s="7">
        <v>0</v>
      </c>
      <c r="AO1858" s="11">
        <v>0</v>
      </c>
      <c r="AP1858" s="105">
        <v>0</v>
      </c>
      <c r="AQ1858" s="11">
        <v>0</v>
      </c>
      <c r="AR1858" s="11">
        <v>0</v>
      </c>
      <c r="AS1858" s="11">
        <v>0</v>
      </c>
      <c r="AT1858" s="11">
        <v>0</v>
      </c>
      <c r="AU1858" s="11">
        <v>0</v>
      </c>
      <c r="AV1858" s="11">
        <v>0</v>
      </c>
      <c r="AW1858" s="11">
        <v>0</v>
      </c>
      <c r="AX1858" s="11">
        <v>0</v>
      </c>
      <c r="AZ1858" s="11">
        <v>0</v>
      </c>
      <c r="BA1858" s="11">
        <v>0</v>
      </c>
    </row>
    <row r="1859" spans="1:53" hidden="1" x14ac:dyDescent="0.25">
      <c r="A1859">
        <v>11</v>
      </c>
      <c r="B1859" t="str">
        <f t="shared" ref="B1859:B1922" si="216">C1859&amp;"-"&amp;G1859</f>
        <v>FlCC-8913</v>
      </c>
      <c r="C1859" s="2" t="s">
        <v>321</v>
      </c>
      <c r="D1859" s="2" t="str">
        <f t="shared" si="213"/>
        <v>8</v>
      </c>
      <c r="E1859" s="2" t="str">
        <f t="shared" si="214"/>
        <v>89</v>
      </c>
      <c r="F1859" s="2" t="str">
        <f t="shared" si="215"/>
        <v>891</v>
      </c>
      <c r="G1859" s="1" t="s">
        <v>828</v>
      </c>
      <c r="H1859" s="7">
        <v>0</v>
      </c>
      <c r="I1859" s="7"/>
      <c r="J1859" s="7">
        <v>0</v>
      </c>
      <c r="K1859" s="7">
        <v>0</v>
      </c>
      <c r="L1859" s="7">
        <v>0</v>
      </c>
      <c r="M1859" s="7"/>
      <c r="N1859" s="7">
        <v>0</v>
      </c>
      <c r="O1859" s="7">
        <v>0</v>
      </c>
      <c r="P1859" s="7">
        <v>0</v>
      </c>
      <c r="Q1859" s="7"/>
      <c r="R1859" s="7">
        <v>0</v>
      </c>
      <c r="S1859" s="7">
        <v>0</v>
      </c>
      <c r="T1859" s="7">
        <v>0</v>
      </c>
      <c r="U1859" s="7"/>
      <c r="V1859" s="7">
        <v>0</v>
      </c>
      <c r="W1859" s="7">
        <v>0</v>
      </c>
      <c r="X1859" s="7">
        <v>0</v>
      </c>
      <c r="Y1859" s="7"/>
      <c r="Z1859" s="7">
        <v>0</v>
      </c>
      <c r="AA1859" s="7">
        <v>0</v>
      </c>
      <c r="AB1859" s="7">
        <v>0</v>
      </c>
      <c r="AC1859" s="7"/>
      <c r="AD1859" s="7">
        <v>0</v>
      </c>
      <c r="AE1859" s="7">
        <v>0</v>
      </c>
      <c r="AF1859" s="7">
        <v>0</v>
      </c>
      <c r="AG1859" s="29">
        <v>0</v>
      </c>
      <c r="AH1859" s="7">
        <v>0</v>
      </c>
      <c r="AI1859" s="7">
        <v>0</v>
      </c>
      <c r="AJ1859" s="7">
        <v>0</v>
      </c>
      <c r="AK1859" s="29">
        <v>0</v>
      </c>
      <c r="AL1859" s="7">
        <v>0</v>
      </c>
      <c r="AM1859" s="105">
        <v>0</v>
      </c>
      <c r="AN1859" s="7">
        <v>0</v>
      </c>
      <c r="AO1859" s="11">
        <v>0</v>
      </c>
      <c r="AP1859" s="105">
        <v>0</v>
      </c>
      <c r="AQ1859" s="11">
        <v>0</v>
      </c>
      <c r="AR1859" s="11">
        <v>0</v>
      </c>
      <c r="AS1859" s="11">
        <v>0</v>
      </c>
      <c r="AT1859" s="11">
        <v>0</v>
      </c>
      <c r="AU1859" s="11">
        <v>0</v>
      </c>
      <c r="AV1859" s="11">
        <v>0</v>
      </c>
      <c r="AW1859" s="11">
        <v>0</v>
      </c>
      <c r="AX1859" s="11">
        <v>0</v>
      </c>
      <c r="AZ1859" s="11">
        <v>0</v>
      </c>
      <c r="BA1859" s="11">
        <v>0</v>
      </c>
    </row>
    <row r="1860" spans="1:53" hidden="1" x14ac:dyDescent="0.25">
      <c r="A1860">
        <v>11</v>
      </c>
      <c r="B1860" t="str">
        <f t="shared" si="216"/>
        <v>FlCC-8914</v>
      </c>
      <c r="C1860" s="2" t="s">
        <v>321</v>
      </c>
      <c r="D1860" s="2" t="str">
        <f t="shared" si="213"/>
        <v>8</v>
      </c>
      <c r="E1860" s="2" t="str">
        <f t="shared" si="214"/>
        <v>89</v>
      </c>
      <c r="F1860" s="2" t="str">
        <f t="shared" si="215"/>
        <v>891</v>
      </c>
      <c r="G1860" s="1" t="s">
        <v>829</v>
      </c>
      <c r="H1860" s="7">
        <v>0</v>
      </c>
      <c r="I1860" s="7"/>
      <c r="J1860" s="7">
        <v>0</v>
      </c>
      <c r="K1860" s="7">
        <v>0</v>
      </c>
      <c r="L1860" s="7">
        <v>0</v>
      </c>
      <c r="M1860" s="7"/>
      <c r="N1860" s="7">
        <v>0</v>
      </c>
      <c r="O1860" s="7">
        <v>0</v>
      </c>
      <c r="P1860" s="7">
        <v>0</v>
      </c>
      <c r="Q1860" s="7"/>
      <c r="R1860" s="7">
        <v>0</v>
      </c>
      <c r="S1860" s="7">
        <v>0</v>
      </c>
      <c r="T1860" s="7">
        <v>0</v>
      </c>
      <c r="U1860" s="7"/>
      <c r="V1860" s="7">
        <v>0</v>
      </c>
      <c r="W1860" s="7">
        <v>0</v>
      </c>
      <c r="X1860" s="7">
        <v>0</v>
      </c>
      <c r="Y1860" s="7"/>
      <c r="Z1860" s="7">
        <v>0</v>
      </c>
      <c r="AA1860" s="7">
        <v>0</v>
      </c>
      <c r="AB1860" s="7">
        <v>0</v>
      </c>
      <c r="AC1860" s="7"/>
      <c r="AD1860" s="7">
        <v>0</v>
      </c>
      <c r="AE1860" s="7">
        <v>0</v>
      </c>
      <c r="AF1860" s="7">
        <v>0</v>
      </c>
      <c r="AG1860" s="29">
        <v>0</v>
      </c>
      <c r="AH1860" s="7">
        <v>0</v>
      </c>
      <c r="AI1860" s="7">
        <v>0</v>
      </c>
      <c r="AJ1860" s="7">
        <v>0</v>
      </c>
      <c r="AK1860" s="29">
        <v>0</v>
      </c>
      <c r="AL1860" s="7">
        <v>0</v>
      </c>
      <c r="AM1860" s="105">
        <v>0</v>
      </c>
      <c r="AN1860" s="7">
        <v>0</v>
      </c>
      <c r="AO1860" s="11">
        <v>0</v>
      </c>
      <c r="AP1860" s="105">
        <v>0</v>
      </c>
      <c r="AQ1860" s="11">
        <v>0</v>
      </c>
      <c r="AR1860" s="11">
        <v>0</v>
      </c>
      <c r="AS1860" s="11">
        <v>0</v>
      </c>
      <c r="AT1860" s="11">
        <v>0</v>
      </c>
      <c r="AU1860" s="11">
        <v>0</v>
      </c>
      <c r="AV1860" s="11">
        <v>0</v>
      </c>
      <c r="AW1860" s="11">
        <v>0</v>
      </c>
      <c r="AX1860" s="11">
        <v>0</v>
      </c>
      <c r="AZ1860" s="11">
        <v>0</v>
      </c>
      <c r="BA1860" s="11">
        <v>0</v>
      </c>
    </row>
    <row r="1861" spans="1:53" hidden="1" x14ac:dyDescent="0.25">
      <c r="A1861">
        <v>11</v>
      </c>
      <c r="B1861" t="str">
        <f t="shared" si="216"/>
        <v>FlCC-8915</v>
      </c>
      <c r="C1861" s="2" t="s">
        <v>321</v>
      </c>
      <c r="D1861" s="2" t="str">
        <f t="shared" si="213"/>
        <v>8</v>
      </c>
      <c r="E1861" s="2" t="str">
        <f t="shared" si="214"/>
        <v>89</v>
      </c>
      <c r="F1861" s="2" t="str">
        <f t="shared" si="215"/>
        <v>891</v>
      </c>
      <c r="G1861" s="1" t="s">
        <v>830</v>
      </c>
      <c r="H1861" s="7">
        <v>0</v>
      </c>
      <c r="I1861" s="7"/>
      <c r="J1861" s="7">
        <v>0</v>
      </c>
      <c r="K1861" s="7">
        <v>0</v>
      </c>
      <c r="L1861" s="7">
        <v>0</v>
      </c>
      <c r="M1861" s="7"/>
      <c r="N1861" s="7">
        <v>0</v>
      </c>
      <c r="O1861" s="7">
        <v>0</v>
      </c>
      <c r="P1861" s="7">
        <v>0</v>
      </c>
      <c r="Q1861" s="7"/>
      <c r="R1861" s="7">
        <v>0</v>
      </c>
      <c r="S1861" s="7">
        <v>0</v>
      </c>
      <c r="T1861" s="7">
        <v>0</v>
      </c>
      <c r="U1861" s="7"/>
      <c r="V1861" s="7">
        <v>0</v>
      </c>
      <c r="W1861" s="7">
        <v>0</v>
      </c>
      <c r="X1861" s="7">
        <v>0</v>
      </c>
      <c r="Y1861" s="7"/>
      <c r="Z1861" s="7">
        <v>0</v>
      </c>
      <c r="AA1861" s="7">
        <v>0</v>
      </c>
      <c r="AB1861" s="7">
        <v>0</v>
      </c>
      <c r="AC1861" s="7"/>
      <c r="AD1861" s="7">
        <v>0</v>
      </c>
      <c r="AE1861" s="7">
        <v>0</v>
      </c>
      <c r="AF1861" s="7">
        <v>0</v>
      </c>
      <c r="AG1861" s="29">
        <v>0</v>
      </c>
      <c r="AH1861" s="7">
        <v>0</v>
      </c>
      <c r="AI1861" s="7">
        <v>0</v>
      </c>
      <c r="AJ1861" s="7">
        <v>0</v>
      </c>
      <c r="AK1861" s="29">
        <v>0</v>
      </c>
      <c r="AL1861" s="7">
        <v>0</v>
      </c>
      <c r="AM1861" s="105">
        <v>0</v>
      </c>
      <c r="AN1861" s="7">
        <v>0</v>
      </c>
      <c r="AO1861" s="11">
        <v>0</v>
      </c>
      <c r="AP1861" s="105">
        <v>0</v>
      </c>
      <c r="AQ1861" s="11">
        <v>0</v>
      </c>
      <c r="AR1861" s="11">
        <v>0</v>
      </c>
      <c r="AS1861" s="11">
        <v>0</v>
      </c>
      <c r="AT1861" s="11">
        <v>0</v>
      </c>
      <c r="AU1861" s="11">
        <v>0</v>
      </c>
      <c r="AV1861" s="11">
        <v>0</v>
      </c>
      <c r="AW1861" s="11">
        <v>0</v>
      </c>
      <c r="AX1861" s="11">
        <v>0</v>
      </c>
      <c r="AZ1861" s="11">
        <v>0</v>
      </c>
      <c r="BA1861" s="11">
        <v>0</v>
      </c>
    </row>
    <row r="1862" spans="1:53" hidden="1" x14ac:dyDescent="0.25">
      <c r="A1862">
        <v>11</v>
      </c>
      <c r="B1862" t="str">
        <f t="shared" si="216"/>
        <v>FlCC-8916</v>
      </c>
      <c r="C1862" s="2" t="s">
        <v>321</v>
      </c>
      <c r="D1862" s="2" t="str">
        <f t="shared" si="213"/>
        <v>8</v>
      </c>
      <c r="E1862" s="2" t="str">
        <f t="shared" si="214"/>
        <v>89</v>
      </c>
      <c r="F1862" s="2" t="str">
        <f t="shared" si="215"/>
        <v>891</v>
      </c>
      <c r="G1862" s="1" t="s">
        <v>831</v>
      </c>
      <c r="H1862" s="7">
        <v>0</v>
      </c>
      <c r="I1862" s="7"/>
      <c r="J1862" s="7">
        <v>0</v>
      </c>
      <c r="K1862" s="7">
        <v>0</v>
      </c>
      <c r="L1862" s="7">
        <v>0</v>
      </c>
      <c r="M1862" s="7"/>
      <c r="N1862" s="7">
        <v>0</v>
      </c>
      <c r="O1862" s="7">
        <v>0</v>
      </c>
      <c r="P1862" s="7">
        <v>0</v>
      </c>
      <c r="Q1862" s="7"/>
      <c r="R1862" s="7">
        <v>0</v>
      </c>
      <c r="S1862" s="7">
        <v>0</v>
      </c>
      <c r="T1862" s="7">
        <v>0</v>
      </c>
      <c r="U1862" s="7"/>
      <c r="V1862" s="7">
        <v>0</v>
      </c>
      <c r="W1862" s="7">
        <v>0</v>
      </c>
      <c r="X1862" s="7">
        <v>0</v>
      </c>
      <c r="Y1862" s="7"/>
      <c r="Z1862" s="7">
        <v>0</v>
      </c>
      <c r="AA1862" s="7">
        <v>0</v>
      </c>
      <c r="AB1862" s="7">
        <v>0</v>
      </c>
      <c r="AC1862" s="7"/>
      <c r="AD1862" s="7">
        <v>0</v>
      </c>
      <c r="AE1862" s="7">
        <v>0</v>
      </c>
      <c r="AF1862" s="7">
        <v>0</v>
      </c>
      <c r="AG1862" s="29">
        <v>0</v>
      </c>
      <c r="AH1862" s="7">
        <v>0</v>
      </c>
      <c r="AI1862" s="7">
        <v>0</v>
      </c>
      <c r="AJ1862" s="7">
        <v>0</v>
      </c>
      <c r="AK1862" s="29">
        <v>0</v>
      </c>
      <c r="AL1862" s="7">
        <v>0</v>
      </c>
      <c r="AM1862" s="105">
        <v>0</v>
      </c>
      <c r="AN1862" s="7">
        <v>0</v>
      </c>
      <c r="AO1862" s="11">
        <v>0</v>
      </c>
      <c r="AP1862" s="105">
        <v>0</v>
      </c>
      <c r="AQ1862" s="11">
        <v>0</v>
      </c>
      <c r="AR1862" s="11">
        <v>0</v>
      </c>
      <c r="AS1862" s="11">
        <v>0</v>
      </c>
      <c r="AT1862" s="11">
        <v>0</v>
      </c>
      <c r="AU1862" s="11">
        <v>0</v>
      </c>
      <c r="AV1862" s="11">
        <v>0</v>
      </c>
      <c r="AW1862" s="11">
        <v>0</v>
      </c>
      <c r="AX1862" s="11">
        <v>0</v>
      </c>
      <c r="AZ1862" s="11">
        <v>0</v>
      </c>
      <c r="BA1862" s="11">
        <v>0</v>
      </c>
    </row>
    <row r="1863" spans="1:53" hidden="1" x14ac:dyDescent="0.25">
      <c r="A1863">
        <v>11</v>
      </c>
      <c r="B1863" t="str">
        <f t="shared" si="216"/>
        <v>FlCC-8917</v>
      </c>
      <c r="C1863" s="2" t="s">
        <v>321</v>
      </c>
      <c r="D1863" s="2" t="str">
        <f t="shared" ref="D1863:D1894" si="217">LEFT($G1863,1)</f>
        <v>8</v>
      </c>
      <c r="E1863" s="2" t="str">
        <f t="shared" ref="E1863:E1894" si="218">LEFT($G1863,2)</f>
        <v>89</v>
      </c>
      <c r="F1863" s="2" t="str">
        <f t="shared" ref="F1863:F1894" si="219">LEFT($G1863,3)</f>
        <v>891</v>
      </c>
      <c r="G1863" s="1" t="s">
        <v>832</v>
      </c>
      <c r="H1863" s="7">
        <v>0</v>
      </c>
      <c r="I1863" s="7"/>
      <c r="J1863" s="7">
        <v>0</v>
      </c>
      <c r="K1863" s="7">
        <v>0</v>
      </c>
      <c r="L1863" s="7">
        <v>0</v>
      </c>
      <c r="M1863" s="7"/>
      <c r="N1863" s="7">
        <v>0</v>
      </c>
      <c r="O1863" s="7">
        <v>0</v>
      </c>
      <c r="P1863" s="7">
        <v>0</v>
      </c>
      <c r="Q1863" s="7"/>
      <c r="R1863" s="7">
        <v>0</v>
      </c>
      <c r="S1863" s="7">
        <v>0</v>
      </c>
      <c r="T1863" s="7">
        <v>0</v>
      </c>
      <c r="U1863" s="7"/>
      <c r="V1863" s="7">
        <v>0</v>
      </c>
      <c r="W1863" s="7">
        <v>0</v>
      </c>
      <c r="X1863" s="7">
        <v>0</v>
      </c>
      <c r="Y1863" s="7"/>
      <c r="Z1863" s="7">
        <v>0</v>
      </c>
      <c r="AA1863" s="7">
        <v>0</v>
      </c>
      <c r="AB1863" s="7">
        <v>0</v>
      </c>
      <c r="AC1863" s="7"/>
      <c r="AD1863" s="7">
        <v>0</v>
      </c>
      <c r="AE1863" s="7">
        <v>0</v>
      </c>
      <c r="AF1863" s="7">
        <v>0</v>
      </c>
      <c r="AG1863" s="29">
        <v>0</v>
      </c>
      <c r="AH1863" s="7">
        <v>0</v>
      </c>
      <c r="AI1863" s="7">
        <v>0</v>
      </c>
      <c r="AJ1863" s="7">
        <v>0</v>
      </c>
      <c r="AK1863" s="29">
        <v>0</v>
      </c>
      <c r="AL1863" s="7">
        <v>0</v>
      </c>
      <c r="AM1863" s="105">
        <v>0</v>
      </c>
      <c r="AN1863" s="7">
        <v>0</v>
      </c>
      <c r="AO1863" s="11">
        <v>0</v>
      </c>
      <c r="AP1863" s="105">
        <v>0</v>
      </c>
      <c r="AQ1863" s="11">
        <v>0</v>
      </c>
      <c r="AR1863" s="11">
        <v>0</v>
      </c>
      <c r="AS1863" s="11">
        <v>0</v>
      </c>
      <c r="AT1863" s="11">
        <v>0</v>
      </c>
      <c r="AU1863" s="11">
        <v>0</v>
      </c>
      <c r="AV1863" s="11">
        <v>0</v>
      </c>
      <c r="AW1863" s="11">
        <v>0</v>
      </c>
      <c r="AX1863" s="11">
        <v>0</v>
      </c>
      <c r="AZ1863" s="11">
        <v>0</v>
      </c>
      <c r="BA1863" s="11">
        <v>0</v>
      </c>
    </row>
    <row r="1864" spans="1:53" hidden="1" x14ac:dyDescent="0.25">
      <c r="A1864">
        <v>11</v>
      </c>
      <c r="B1864" t="str">
        <f t="shared" si="216"/>
        <v>FlCC-8920</v>
      </c>
      <c r="C1864" s="2" t="s">
        <v>321</v>
      </c>
      <c r="D1864" s="2" t="str">
        <f t="shared" si="217"/>
        <v>8</v>
      </c>
      <c r="E1864" s="2" t="str">
        <f t="shared" si="218"/>
        <v>89</v>
      </c>
      <c r="F1864" s="2" t="str">
        <f t="shared" si="219"/>
        <v>892</v>
      </c>
      <c r="G1864" s="1" t="s">
        <v>833</v>
      </c>
      <c r="H1864" s="7">
        <v>0</v>
      </c>
      <c r="I1864" s="7"/>
      <c r="J1864" s="7">
        <v>0</v>
      </c>
      <c r="K1864" s="7">
        <v>0</v>
      </c>
      <c r="L1864" s="7">
        <v>0</v>
      </c>
      <c r="M1864" s="7"/>
      <c r="N1864" s="7">
        <v>0</v>
      </c>
      <c r="O1864" s="7">
        <v>0</v>
      </c>
      <c r="P1864" s="7">
        <v>0</v>
      </c>
      <c r="Q1864" s="7"/>
      <c r="R1864" s="7">
        <v>0</v>
      </c>
      <c r="S1864" s="7">
        <v>0</v>
      </c>
      <c r="T1864" s="7">
        <v>0</v>
      </c>
      <c r="U1864" s="7"/>
      <c r="V1864" s="7">
        <v>0</v>
      </c>
      <c r="W1864" s="7">
        <v>0</v>
      </c>
      <c r="X1864" s="7">
        <v>0</v>
      </c>
      <c r="Y1864" s="7"/>
      <c r="Z1864" s="7">
        <v>0</v>
      </c>
      <c r="AA1864" s="7">
        <v>0</v>
      </c>
      <c r="AB1864" s="7">
        <v>0</v>
      </c>
      <c r="AC1864" s="7"/>
      <c r="AD1864" s="7">
        <v>0</v>
      </c>
      <c r="AE1864" s="7">
        <v>0</v>
      </c>
      <c r="AF1864" s="7">
        <v>0</v>
      </c>
      <c r="AG1864" s="29">
        <v>0</v>
      </c>
      <c r="AH1864" s="7">
        <v>0</v>
      </c>
      <c r="AI1864" s="7">
        <v>0</v>
      </c>
      <c r="AJ1864" s="7">
        <v>0</v>
      </c>
      <c r="AK1864" s="29">
        <v>0</v>
      </c>
      <c r="AL1864" s="7">
        <v>0</v>
      </c>
      <c r="AM1864" s="105">
        <v>0</v>
      </c>
      <c r="AN1864" s="7">
        <v>0</v>
      </c>
      <c r="AO1864" s="11">
        <v>0</v>
      </c>
      <c r="AP1864" s="105">
        <v>0</v>
      </c>
      <c r="AQ1864" s="11">
        <v>0</v>
      </c>
      <c r="AR1864" s="11">
        <v>0</v>
      </c>
      <c r="AS1864" s="11">
        <v>0</v>
      </c>
      <c r="AT1864" s="11">
        <v>0</v>
      </c>
      <c r="AU1864" s="11">
        <v>0</v>
      </c>
      <c r="AV1864" s="11">
        <v>0</v>
      </c>
      <c r="AW1864" s="11">
        <v>0</v>
      </c>
      <c r="AX1864" s="11">
        <v>0</v>
      </c>
      <c r="AZ1864" s="11">
        <v>0</v>
      </c>
      <c r="BA1864" s="11">
        <v>0</v>
      </c>
    </row>
    <row r="1865" spans="1:53" hidden="1" x14ac:dyDescent="0.25">
      <c r="A1865">
        <v>11</v>
      </c>
      <c r="B1865" t="str">
        <f t="shared" si="216"/>
        <v>FlCC-8931</v>
      </c>
      <c r="C1865" s="2" t="s">
        <v>321</v>
      </c>
      <c r="D1865" s="2" t="str">
        <f t="shared" si="217"/>
        <v>8</v>
      </c>
      <c r="E1865" s="2" t="str">
        <f t="shared" si="218"/>
        <v>89</v>
      </c>
      <c r="F1865" s="2" t="str">
        <f t="shared" si="219"/>
        <v>893</v>
      </c>
      <c r="G1865" s="1" t="s">
        <v>834</v>
      </c>
      <c r="H1865" s="7">
        <v>0</v>
      </c>
      <c r="I1865" s="7"/>
      <c r="J1865" s="7">
        <v>0</v>
      </c>
      <c r="K1865" s="7">
        <v>0</v>
      </c>
      <c r="L1865" s="7">
        <v>0</v>
      </c>
      <c r="M1865" s="7"/>
      <c r="N1865" s="7">
        <v>0</v>
      </c>
      <c r="O1865" s="7">
        <v>0</v>
      </c>
      <c r="P1865" s="7">
        <v>0</v>
      </c>
      <c r="Q1865" s="7"/>
      <c r="R1865" s="7">
        <v>0</v>
      </c>
      <c r="S1865" s="7">
        <v>0</v>
      </c>
      <c r="T1865" s="7">
        <v>0</v>
      </c>
      <c r="U1865" s="7"/>
      <c r="V1865" s="7">
        <v>0</v>
      </c>
      <c r="W1865" s="7">
        <v>0</v>
      </c>
      <c r="X1865" s="7">
        <v>0</v>
      </c>
      <c r="Y1865" s="7"/>
      <c r="Z1865" s="7">
        <v>0</v>
      </c>
      <c r="AA1865" s="7">
        <v>0</v>
      </c>
      <c r="AB1865" s="7">
        <v>0</v>
      </c>
      <c r="AC1865" s="7"/>
      <c r="AD1865" s="7">
        <v>0</v>
      </c>
      <c r="AE1865" s="7">
        <v>0</v>
      </c>
      <c r="AF1865" s="7">
        <v>0</v>
      </c>
      <c r="AG1865" s="29">
        <v>0</v>
      </c>
      <c r="AH1865" s="7">
        <v>0</v>
      </c>
      <c r="AI1865" s="7">
        <v>0</v>
      </c>
      <c r="AJ1865" s="7">
        <v>0</v>
      </c>
      <c r="AK1865" s="29">
        <v>0</v>
      </c>
      <c r="AL1865" s="7">
        <v>0</v>
      </c>
      <c r="AM1865" s="105">
        <v>0</v>
      </c>
      <c r="AN1865" s="7">
        <v>0</v>
      </c>
      <c r="AO1865" s="11">
        <v>0</v>
      </c>
      <c r="AP1865" s="105">
        <v>0</v>
      </c>
      <c r="AQ1865" s="11">
        <v>0</v>
      </c>
      <c r="AR1865" s="11">
        <v>0</v>
      </c>
      <c r="AS1865" s="11">
        <v>0</v>
      </c>
      <c r="AT1865" s="11">
        <v>0</v>
      </c>
      <c r="AU1865" s="11">
        <v>0</v>
      </c>
      <c r="AV1865" s="11">
        <v>0</v>
      </c>
      <c r="AW1865" s="11">
        <v>0</v>
      </c>
      <c r="AX1865" s="11">
        <v>0</v>
      </c>
      <c r="AZ1865" s="11">
        <v>0</v>
      </c>
      <c r="BA1865" s="11">
        <v>0</v>
      </c>
    </row>
    <row r="1866" spans="1:53" hidden="1" x14ac:dyDescent="0.25">
      <c r="A1866">
        <v>11</v>
      </c>
      <c r="B1866" t="str">
        <f t="shared" si="216"/>
        <v>FlCC-8932</v>
      </c>
      <c r="C1866" s="2" t="s">
        <v>321</v>
      </c>
      <c r="D1866" s="2" t="str">
        <f t="shared" si="217"/>
        <v>8</v>
      </c>
      <c r="E1866" s="2" t="str">
        <f t="shared" si="218"/>
        <v>89</v>
      </c>
      <c r="F1866" s="2" t="str">
        <f t="shared" si="219"/>
        <v>893</v>
      </c>
      <c r="G1866" s="1" t="s">
        <v>835</v>
      </c>
      <c r="H1866" s="7">
        <v>0</v>
      </c>
      <c r="I1866" s="7"/>
      <c r="J1866" s="7">
        <v>0</v>
      </c>
      <c r="K1866" s="7">
        <v>0</v>
      </c>
      <c r="L1866" s="7">
        <v>0</v>
      </c>
      <c r="M1866" s="7"/>
      <c r="N1866" s="7">
        <v>0</v>
      </c>
      <c r="O1866" s="7">
        <v>0</v>
      </c>
      <c r="P1866" s="7">
        <v>0</v>
      </c>
      <c r="Q1866" s="7"/>
      <c r="R1866" s="7">
        <v>0</v>
      </c>
      <c r="S1866" s="7">
        <v>0</v>
      </c>
      <c r="T1866" s="7">
        <v>0</v>
      </c>
      <c r="U1866" s="7"/>
      <c r="V1866" s="7">
        <v>0</v>
      </c>
      <c r="W1866" s="7">
        <v>0</v>
      </c>
      <c r="X1866" s="7">
        <v>0</v>
      </c>
      <c r="Y1866" s="7"/>
      <c r="Z1866" s="7">
        <v>0</v>
      </c>
      <c r="AA1866" s="7">
        <v>0</v>
      </c>
      <c r="AB1866" s="7">
        <v>0</v>
      </c>
      <c r="AC1866" s="7"/>
      <c r="AD1866" s="7">
        <v>0</v>
      </c>
      <c r="AE1866" s="7">
        <v>0</v>
      </c>
      <c r="AF1866" s="7">
        <v>0</v>
      </c>
      <c r="AG1866" s="29">
        <v>0</v>
      </c>
      <c r="AH1866" s="7">
        <v>0</v>
      </c>
      <c r="AI1866" s="7">
        <v>0</v>
      </c>
      <c r="AJ1866" s="7">
        <v>0</v>
      </c>
      <c r="AK1866" s="29">
        <v>0</v>
      </c>
      <c r="AL1866" s="7">
        <v>0</v>
      </c>
      <c r="AM1866" s="105">
        <v>0</v>
      </c>
      <c r="AN1866" s="7">
        <v>0</v>
      </c>
      <c r="AO1866" s="11">
        <v>0</v>
      </c>
      <c r="AP1866" s="105">
        <v>0</v>
      </c>
      <c r="AQ1866" s="11">
        <v>0</v>
      </c>
      <c r="AR1866" s="11">
        <v>0</v>
      </c>
      <c r="AS1866" s="11">
        <v>0</v>
      </c>
      <c r="AT1866" s="11">
        <v>0</v>
      </c>
      <c r="AU1866" s="11">
        <v>0</v>
      </c>
      <c r="AV1866" s="11">
        <v>0</v>
      </c>
      <c r="AW1866" s="11">
        <v>0</v>
      </c>
      <c r="AX1866" s="11">
        <v>0</v>
      </c>
      <c r="AZ1866" s="11">
        <v>0</v>
      </c>
      <c r="BA1866" s="11">
        <v>0</v>
      </c>
    </row>
    <row r="1867" spans="1:53" hidden="1" x14ac:dyDescent="0.25">
      <c r="A1867">
        <v>11</v>
      </c>
      <c r="B1867" t="str">
        <f t="shared" si="216"/>
        <v>FlCC-8933</v>
      </c>
      <c r="C1867" s="2" t="s">
        <v>321</v>
      </c>
      <c r="D1867" s="2" t="str">
        <f t="shared" si="217"/>
        <v>8</v>
      </c>
      <c r="E1867" s="2" t="str">
        <f t="shared" si="218"/>
        <v>89</v>
      </c>
      <c r="F1867" s="2" t="str">
        <f t="shared" si="219"/>
        <v>893</v>
      </c>
      <c r="G1867" s="1" t="s">
        <v>988</v>
      </c>
      <c r="H1867" s="7">
        <v>0</v>
      </c>
      <c r="I1867" s="7"/>
      <c r="J1867" s="7">
        <v>0</v>
      </c>
      <c r="K1867" s="7">
        <v>0</v>
      </c>
      <c r="L1867" s="7">
        <v>0</v>
      </c>
      <c r="M1867" s="7"/>
      <c r="N1867" s="7">
        <v>0</v>
      </c>
      <c r="O1867" s="7">
        <v>0</v>
      </c>
      <c r="P1867" s="7">
        <v>0</v>
      </c>
      <c r="Q1867" s="7"/>
      <c r="R1867" s="7">
        <v>0</v>
      </c>
      <c r="S1867" s="7">
        <v>0</v>
      </c>
      <c r="T1867" s="7">
        <v>0</v>
      </c>
      <c r="U1867" s="7"/>
      <c r="V1867" s="7">
        <v>0</v>
      </c>
      <c r="W1867" s="7">
        <v>0</v>
      </c>
      <c r="X1867" s="7">
        <v>0</v>
      </c>
      <c r="Y1867" s="7"/>
      <c r="Z1867" s="7">
        <v>0</v>
      </c>
      <c r="AA1867" s="7">
        <v>0</v>
      </c>
      <c r="AB1867" s="7">
        <v>0</v>
      </c>
      <c r="AC1867" s="7"/>
      <c r="AD1867" s="7">
        <v>0</v>
      </c>
      <c r="AE1867" s="7">
        <v>0</v>
      </c>
      <c r="AF1867" s="7">
        <v>0</v>
      </c>
      <c r="AG1867" s="29">
        <v>0</v>
      </c>
      <c r="AH1867" s="7">
        <v>0</v>
      </c>
      <c r="AI1867" s="7">
        <v>0</v>
      </c>
      <c r="AJ1867" s="7">
        <v>0</v>
      </c>
      <c r="AK1867" s="29">
        <v>0</v>
      </c>
      <c r="AL1867" s="7">
        <v>0</v>
      </c>
      <c r="AM1867" s="105">
        <v>0</v>
      </c>
      <c r="AN1867" s="7">
        <v>0</v>
      </c>
      <c r="AO1867" s="11">
        <v>0</v>
      </c>
      <c r="AP1867" s="105">
        <v>0</v>
      </c>
      <c r="AQ1867" s="11">
        <v>0</v>
      </c>
      <c r="AR1867" s="11">
        <v>0</v>
      </c>
      <c r="AS1867" s="11">
        <v>0</v>
      </c>
      <c r="AT1867" s="11">
        <v>0</v>
      </c>
      <c r="AU1867" s="11"/>
      <c r="AV1867" s="11">
        <v>0</v>
      </c>
      <c r="AW1867" s="11">
        <v>0</v>
      </c>
      <c r="AX1867" s="11"/>
      <c r="AZ1867" s="11"/>
      <c r="BA1867" s="11"/>
    </row>
    <row r="1868" spans="1:53" hidden="1" x14ac:dyDescent="0.25">
      <c r="A1868">
        <v>11</v>
      </c>
      <c r="B1868" t="str">
        <f t="shared" si="216"/>
        <v>FlCC-8934</v>
      </c>
      <c r="C1868" s="2" t="s">
        <v>321</v>
      </c>
      <c r="D1868" s="2" t="str">
        <f t="shared" si="217"/>
        <v>8</v>
      </c>
      <c r="E1868" s="2" t="str">
        <f t="shared" si="218"/>
        <v>89</v>
      </c>
      <c r="F1868" s="2" t="str">
        <f t="shared" si="219"/>
        <v>893</v>
      </c>
      <c r="G1868" s="1" t="s">
        <v>836</v>
      </c>
      <c r="H1868" s="7">
        <v>0</v>
      </c>
      <c r="I1868" s="7"/>
      <c r="J1868" s="7">
        <v>0</v>
      </c>
      <c r="K1868" s="7">
        <v>0</v>
      </c>
      <c r="L1868" s="7">
        <v>0</v>
      </c>
      <c r="M1868" s="7"/>
      <c r="N1868" s="7">
        <v>0</v>
      </c>
      <c r="O1868" s="7">
        <v>0</v>
      </c>
      <c r="P1868" s="7">
        <v>0</v>
      </c>
      <c r="Q1868" s="7"/>
      <c r="R1868" s="7">
        <v>0</v>
      </c>
      <c r="S1868" s="7">
        <v>0</v>
      </c>
      <c r="T1868" s="7">
        <v>0</v>
      </c>
      <c r="U1868" s="7"/>
      <c r="V1868" s="7">
        <v>0</v>
      </c>
      <c r="W1868" s="7">
        <v>0</v>
      </c>
      <c r="X1868" s="7">
        <v>0</v>
      </c>
      <c r="Y1868" s="7"/>
      <c r="Z1868" s="7">
        <v>0</v>
      </c>
      <c r="AA1868" s="7">
        <v>0</v>
      </c>
      <c r="AB1868" s="7">
        <v>0</v>
      </c>
      <c r="AC1868" s="7"/>
      <c r="AD1868" s="7">
        <v>0</v>
      </c>
      <c r="AE1868" s="7">
        <v>0</v>
      </c>
      <c r="AF1868" s="7">
        <v>0</v>
      </c>
      <c r="AG1868" s="29">
        <v>0</v>
      </c>
      <c r="AH1868" s="7">
        <v>0</v>
      </c>
      <c r="AI1868" s="7">
        <v>0</v>
      </c>
      <c r="AJ1868" s="7">
        <v>0</v>
      </c>
      <c r="AK1868" s="29">
        <v>0</v>
      </c>
      <c r="AL1868" s="7">
        <v>0</v>
      </c>
      <c r="AM1868" s="105">
        <v>0</v>
      </c>
      <c r="AN1868" s="7">
        <v>0</v>
      </c>
      <c r="AO1868" s="11">
        <v>0</v>
      </c>
      <c r="AP1868" s="105">
        <v>0</v>
      </c>
      <c r="AQ1868" s="11">
        <v>0</v>
      </c>
      <c r="AR1868" s="11">
        <v>0</v>
      </c>
      <c r="AS1868" s="11">
        <v>0</v>
      </c>
      <c r="AT1868" s="11">
        <v>0</v>
      </c>
      <c r="AU1868" s="11">
        <v>0</v>
      </c>
      <c r="AV1868" s="11">
        <v>0</v>
      </c>
      <c r="AW1868" s="11">
        <v>0</v>
      </c>
      <c r="AX1868" s="11">
        <v>0</v>
      </c>
      <c r="AZ1868" s="11">
        <v>0</v>
      </c>
      <c r="BA1868" s="11">
        <v>0</v>
      </c>
    </row>
    <row r="1869" spans="1:53" hidden="1" x14ac:dyDescent="0.25">
      <c r="A1869">
        <v>11</v>
      </c>
      <c r="B1869" t="str">
        <f t="shared" si="216"/>
        <v>FlCC-8935</v>
      </c>
      <c r="C1869" s="2" t="s">
        <v>321</v>
      </c>
      <c r="D1869" s="2" t="str">
        <f t="shared" si="217"/>
        <v>8</v>
      </c>
      <c r="E1869" s="2" t="str">
        <f t="shared" si="218"/>
        <v>89</v>
      </c>
      <c r="F1869" s="2" t="str">
        <f t="shared" si="219"/>
        <v>893</v>
      </c>
      <c r="G1869" s="1" t="s">
        <v>837</v>
      </c>
      <c r="H1869" s="7">
        <v>0</v>
      </c>
      <c r="I1869" s="7"/>
      <c r="J1869" s="7">
        <v>0</v>
      </c>
      <c r="K1869" s="7">
        <v>0</v>
      </c>
      <c r="L1869" s="7">
        <v>0</v>
      </c>
      <c r="M1869" s="7"/>
      <c r="N1869" s="7">
        <v>0</v>
      </c>
      <c r="O1869" s="7">
        <v>0</v>
      </c>
      <c r="P1869" s="7">
        <v>0</v>
      </c>
      <c r="Q1869" s="7"/>
      <c r="R1869" s="7">
        <v>0</v>
      </c>
      <c r="S1869" s="7">
        <v>0</v>
      </c>
      <c r="T1869" s="7">
        <v>0</v>
      </c>
      <c r="U1869" s="7"/>
      <c r="V1869" s="7">
        <v>0</v>
      </c>
      <c r="W1869" s="7">
        <v>0</v>
      </c>
      <c r="X1869" s="7">
        <v>0</v>
      </c>
      <c r="Y1869" s="7"/>
      <c r="Z1869" s="7">
        <v>0</v>
      </c>
      <c r="AA1869" s="7">
        <v>0</v>
      </c>
      <c r="AB1869" s="7">
        <v>0</v>
      </c>
      <c r="AC1869" s="7"/>
      <c r="AD1869" s="7">
        <v>0</v>
      </c>
      <c r="AE1869" s="7">
        <v>0</v>
      </c>
      <c r="AF1869" s="7">
        <v>0</v>
      </c>
      <c r="AG1869" s="29">
        <v>0</v>
      </c>
      <c r="AH1869" s="7">
        <v>0</v>
      </c>
      <c r="AI1869" s="7">
        <v>0</v>
      </c>
      <c r="AJ1869" s="7">
        <v>0</v>
      </c>
      <c r="AK1869" s="29">
        <v>0</v>
      </c>
      <c r="AL1869" s="7">
        <v>0</v>
      </c>
      <c r="AM1869" s="105">
        <v>0</v>
      </c>
      <c r="AN1869" s="7">
        <v>0</v>
      </c>
      <c r="AO1869" s="11">
        <v>0</v>
      </c>
      <c r="AP1869" s="105">
        <v>0</v>
      </c>
      <c r="AQ1869" s="11">
        <v>0</v>
      </c>
      <c r="AR1869" s="11">
        <v>0</v>
      </c>
      <c r="AS1869" s="11">
        <v>0</v>
      </c>
      <c r="AT1869" s="11">
        <v>0</v>
      </c>
      <c r="AU1869" s="11">
        <v>0</v>
      </c>
      <c r="AV1869" s="11">
        <v>0</v>
      </c>
      <c r="AW1869" s="11">
        <v>0</v>
      </c>
      <c r="AX1869" s="11">
        <v>0</v>
      </c>
      <c r="AZ1869" s="11">
        <v>0</v>
      </c>
      <c r="BA1869" s="11">
        <v>0</v>
      </c>
    </row>
    <row r="1870" spans="1:53" hidden="1" x14ac:dyDescent="0.25">
      <c r="A1870">
        <v>11</v>
      </c>
      <c r="B1870" t="str">
        <f t="shared" si="216"/>
        <v>FlCC-8940</v>
      </c>
      <c r="C1870" s="2" t="s">
        <v>321</v>
      </c>
      <c r="D1870" s="2" t="str">
        <f t="shared" si="217"/>
        <v>8</v>
      </c>
      <c r="E1870" s="2" t="str">
        <f t="shared" si="218"/>
        <v>89</v>
      </c>
      <c r="F1870" s="2" t="str">
        <f t="shared" si="219"/>
        <v>894</v>
      </c>
      <c r="G1870" s="1" t="s">
        <v>838</v>
      </c>
      <c r="H1870" s="7">
        <v>0</v>
      </c>
      <c r="I1870" s="7"/>
      <c r="J1870" s="7">
        <v>0</v>
      </c>
      <c r="K1870" s="7">
        <v>0</v>
      </c>
      <c r="L1870" s="7">
        <v>0</v>
      </c>
      <c r="M1870" s="7"/>
      <c r="N1870" s="7">
        <v>0</v>
      </c>
      <c r="O1870" s="7">
        <v>0</v>
      </c>
      <c r="P1870" s="7">
        <v>0</v>
      </c>
      <c r="Q1870" s="7"/>
      <c r="R1870" s="7">
        <v>0</v>
      </c>
      <c r="S1870" s="7">
        <v>0</v>
      </c>
      <c r="T1870" s="7">
        <v>0</v>
      </c>
      <c r="U1870" s="7"/>
      <c r="V1870" s="7">
        <v>0</v>
      </c>
      <c r="W1870" s="7">
        <v>0</v>
      </c>
      <c r="X1870" s="7">
        <v>0</v>
      </c>
      <c r="Y1870" s="7"/>
      <c r="Z1870" s="7">
        <v>0</v>
      </c>
      <c r="AA1870" s="7">
        <v>0</v>
      </c>
      <c r="AB1870" s="7">
        <v>0</v>
      </c>
      <c r="AC1870" s="7"/>
      <c r="AD1870" s="7">
        <v>0</v>
      </c>
      <c r="AE1870" s="7">
        <v>0</v>
      </c>
      <c r="AF1870" s="7">
        <v>0</v>
      </c>
      <c r="AG1870" s="29">
        <v>0</v>
      </c>
      <c r="AH1870" s="7">
        <v>0</v>
      </c>
      <c r="AI1870" s="7">
        <v>0</v>
      </c>
      <c r="AJ1870" s="7">
        <v>0</v>
      </c>
      <c r="AK1870" s="29">
        <v>0</v>
      </c>
      <c r="AL1870" s="7">
        <v>0</v>
      </c>
      <c r="AM1870" s="105">
        <v>0</v>
      </c>
      <c r="AN1870" s="7">
        <v>0</v>
      </c>
      <c r="AO1870" s="11">
        <v>0</v>
      </c>
      <c r="AP1870" s="105">
        <v>0</v>
      </c>
      <c r="AQ1870" s="11">
        <v>0</v>
      </c>
      <c r="AR1870" s="11">
        <v>0</v>
      </c>
      <c r="AS1870" s="11">
        <v>0</v>
      </c>
      <c r="AT1870" s="11">
        <v>0</v>
      </c>
      <c r="AU1870" s="11">
        <v>0</v>
      </c>
      <c r="AV1870" s="11">
        <v>0</v>
      </c>
      <c r="AW1870" s="11">
        <v>0</v>
      </c>
      <c r="AX1870" s="11">
        <v>0</v>
      </c>
      <c r="AZ1870" s="11">
        <v>0</v>
      </c>
      <c r="BA1870" s="11">
        <v>0</v>
      </c>
    </row>
    <row r="1871" spans="1:53" hidden="1" x14ac:dyDescent="0.25">
      <c r="A1871">
        <v>11</v>
      </c>
      <c r="B1871" t="str">
        <f t="shared" si="216"/>
        <v>FlCC-8950</v>
      </c>
      <c r="C1871" s="2" t="s">
        <v>321</v>
      </c>
      <c r="D1871" s="2" t="str">
        <f t="shared" si="217"/>
        <v>8</v>
      </c>
      <c r="E1871" s="2" t="str">
        <f t="shared" si="218"/>
        <v>89</v>
      </c>
      <c r="F1871" s="2" t="str">
        <f t="shared" si="219"/>
        <v>895</v>
      </c>
      <c r="G1871" s="1" t="s">
        <v>839</v>
      </c>
      <c r="H1871" s="7">
        <v>0</v>
      </c>
      <c r="I1871" s="7"/>
      <c r="J1871" s="7">
        <v>0</v>
      </c>
      <c r="K1871" s="7">
        <v>0</v>
      </c>
      <c r="L1871" s="7">
        <v>0</v>
      </c>
      <c r="M1871" s="7"/>
      <c r="N1871" s="7">
        <v>0</v>
      </c>
      <c r="O1871" s="7">
        <v>0</v>
      </c>
      <c r="P1871" s="7">
        <v>0</v>
      </c>
      <c r="Q1871" s="7"/>
      <c r="R1871" s="7">
        <v>0</v>
      </c>
      <c r="S1871" s="7">
        <v>0</v>
      </c>
      <c r="T1871" s="7">
        <v>0</v>
      </c>
      <c r="U1871" s="7"/>
      <c r="V1871" s="7">
        <v>0</v>
      </c>
      <c r="W1871" s="7">
        <v>0</v>
      </c>
      <c r="X1871" s="7">
        <v>0</v>
      </c>
      <c r="Y1871" s="7"/>
      <c r="Z1871" s="7">
        <v>0</v>
      </c>
      <c r="AA1871" s="7">
        <v>0</v>
      </c>
      <c r="AB1871" s="7">
        <v>0</v>
      </c>
      <c r="AC1871" s="7"/>
      <c r="AD1871" s="7">
        <v>0</v>
      </c>
      <c r="AE1871" s="7">
        <v>0</v>
      </c>
      <c r="AF1871" s="7">
        <v>0</v>
      </c>
      <c r="AG1871" s="29">
        <v>0</v>
      </c>
      <c r="AH1871" s="7">
        <v>0</v>
      </c>
      <c r="AI1871" s="7">
        <v>0</v>
      </c>
      <c r="AJ1871" s="7">
        <v>0</v>
      </c>
      <c r="AK1871" s="29">
        <v>0</v>
      </c>
      <c r="AL1871" s="7">
        <v>0</v>
      </c>
      <c r="AM1871" s="105">
        <v>0</v>
      </c>
      <c r="AN1871" s="7">
        <v>0</v>
      </c>
      <c r="AO1871" s="11">
        <v>0</v>
      </c>
      <c r="AP1871" s="105">
        <v>0</v>
      </c>
      <c r="AQ1871" s="11">
        <v>0</v>
      </c>
      <c r="AR1871" s="11">
        <v>0</v>
      </c>
      <c r="AS1871" s="11">
        <v>0</v>
      </c>
      <c r="AT1871" s="11">
        <v>0</v>
      </c>
      <c r="AU1871" s="11">
        <v>0</v>
      </c>
      <c r="AV1871" s="11">
        <v>0</v>
      </c>
      <c r="AW1871" s="11">
        <v>0</v>
      </c>
      <c r="AX1871" s="11">
        <v>0</v>
      </c>
      <c r="AZ1871" s="11">
        <v>0</v>
      </c>
      <c r="BA1871" s="11">
        <v>0</v>
      </c>
    </row>
    <row r="1872" spans="1:53" hidden="1" x14ac:dyDescent="0.25">
      <c r="A1872">
        <v>11</v>
      </c>
      <c r="B1872" t="str">
        <f t="shared" si="216"/>
        <v>FlCC-8961</v>
      </c>
      <c r="C1872" s="2" t="s">
        <v>321</v>
      </c>
      <c r="D1872" s="2" t="str">
        <f t="shared" si="217"/>
        <v>8</v>
      </c>
      <c r="E1872" s="2" t="str">
        <f t="shared" si="218"/>
        <v>89</v>
      </c>
      <c r="F1872" s="2" t="str">
        <f t="shared" si="219"/>
        <v>896</v>
      </c>
      <c r="G1872" s="1" t="s">
        <v>840</v>
      </c>
      <c r="H1872" s="7">
        <v>0</v>
      </c>
      <c r="I1872" s="7"/>
      <c r="J1872" s="7">
        <v>0</v>
      </c>
      <c r="K1872" s="7">
        <v>0</v>
      </c>
      <c r="L1872" s="7">
        <v>0</v>
      </c>
      <c r="M1872" s="7"/>
      <c r="N1872" s="7">
        <v>0</v>
      </c>
      <c r="O1872" s="7">
        <v>0</v>
      </c>
      <c r="P1872" s="7">
        <v>0</v>
      </c>
      <c r="Q1872" s="7"/>
      <c r="R1872" s="7">
        <v>0</v>
      </c>
      <c r="S1872" s="7">
        <v>0</v>
      </c>
      <c r="T1872" s="7">
        <v>0</v>
      </c>
      <c r="U1872" s="7"/>
      <c r="V1872" s="7">
        <v>0</v>
      </c>
      <c r="W1872" s="7">
        <v>0</v>
      </c>
      <c r="X1872" s="7">
        <v>0</v>
      </c>
      <c r="Y1872" s="7"/>
      <c r="Z1872" s="7">
        <v>0</v>
      </c>
      <c r="AA1872" s="7">
        <v>0</v>
      </c>
      <c r="AB1872" s="7">
        <v>0</v>
      </c>
      <c r="AC1872" s="7"/>
      <c r="AD1872" s="7">
        <v>0</v>
      </c>
      <c r="AE1872" s="7">
        <v>0</v>
      </c>
      <c r="AF1872" s="7">
        <v>0</v>
      </c>
      <c r="AG1872" s="29">
        <v>0</v>
      </c>
      <c r="AH1872" s="7">
        <v>0</v>
      </c>
      <c r="AI1872" s="7">
        <v>0</v>
      </c>
      <c r="AJ1872" s="7">
        <v>0</v>
      </c>
      <c r="AK1872" s="29">
        <v>0</v>
      </c>
      <c r="AL1872" s="7">
        <v>0</v>
      </c>
      <c r="AM1872" s="105">
        <v>0</v>
      </c>
      <c r="AN1872" s="7">
        <v>0</v>
      </c>
      <c r="AO1872" s="11">
        <v>0</v>
      </c>
      <c r="AP1872" s="105">
        <v>0</v>
      </c>
      <c r="AQ1872" s="11">
        <v>0</v>
      </c>
      <c r="AR1872" s="11">
        <v>0</v>
      </c>
      <c r="AS1872" s="11">
        <v>0</v>
      </c>
      <c r="AT1872" s="11">
        <v>0</v>
      </c>
      <c r="AU1872" s="11">
        <v>0</v>
      </c>
      <c r="AV1872" s="11">
        <v>0</v>
      </c>
      <c r="AW1872" s="11">
        <v>0</v>
      </c>
      <c r="AX1872" s="11">
        <v>0</v>
      </c>
      <c r="AZ1872" s="11">
        <v>0</v>
      </c>
      <c r="BA1872" s="11">
        <v>0</v>
      </c>
    </row>
    <row r="1873" spans="1:53" hidden="1" x14ac:dyDescent="0.25">
      <c r="A1873">
        <v>11</v>
      </c>
      <c r="B1873" t="str">
        <f t="shared" si="216"/>
        <v>FlCC-8962</v>
      </c>
      <c r="C1873" s="2" t="s">
        <v>321</v>
      </c>
      <c r="D1873" s="2" t="str">
        <f t="shared" si="217"/>
        <v>8</v>
      </c>
      <c r="E1873" s="2" t="str">
        <f t="shared" si="218"/>
        <v>89</v>
      </c>
      <c r="F1873" s="2" t="str">
        <f t="shared" si="219"/>
        <v>896</v>
      </c>
      <c r="G1873" s="1" t="s">
        <v>841</v>
      </c>
      <c r="H1873" s="7">
        <v>0</v>
      </c>
      <c r="I1873" s="7"/>
      <c r="J1873" s="7">
        <v>0</v>
      </c>
      <c r="K1873" s="7">
        <v>0</v>
      </c>
      <c r="L1873" s="7">
        <v>0</v>
      </c>
      <c r="M1873" s="7"/>
      <c r="N1873" s="7">
        <v>0</v>
      </c>
      <c r="O1873" s="7">
        <v>0</v>
      </c>
      <c r="P1873" s="7">
        <v>0</v>
      </c>
      <c r="Q1873" s="7"/>
      <c r="R1873" s="7">
        <v>0</v>
      </c>
      <c r="S1873" s="7">
        <v>0</v>
      </c>
      <c r="T1873" s="7">
        <v>0</v>
      </c>
      <c r="U1873" s="7"/>
      <c r="V1873" s="7">
        <v>0</v>
      </c>
      <c r="W1873" s="7">
        <v>0</v>
      </c>
      <c r="X1873" s="7">
        <v>0</v>
      </c>
      <c r="Y1873" s="7"/>
      <c r="Z1873" s="7">
        <v>0</v>
      </c>
      <c r="AA1873" s="7">
        <v>0</v>
      </c>
      <c r="AB1873" s="7">
        <v>0</v>
      </c>
      <c r="AC1873" s="7"/>
      <c r="AD1873" s="7">
        <v>0</v>
      </c>
      <c r="AE1873" s="7">
        <v>0</v>
      </c>
      <c r="AF1873" s="7">
        <v>0</v>
      </c>
      <c r="AG1873" s="29">
        <v>0</v>
      </c>
      <c r="AH1873" s="7">
        <v>0</v>
      </c>
      <c r="AI1873" s="7">
        <v>0</v>
      </c>
      <c r="AJ1873" s="7">
        <v>0</v>
      </c>
      <c r="AK1873" s="29">
        <v>0</v>
      </c>
      <c r="AL1873" s="7">
        <v>0</v>
      </c>
      <c r="AM1873" s="105">
        <v>0</v>
      </c>
      <c r="AN1873" s="7">
        <v>0</v>
      </c>
      <c r="AO1873" s="11">
        <v>0</v>
      </c>
      <c r="AP1873" s="105">
        <v>0</v>
      </c>
      <c r="AQ1873" s="11">
        <v>0</v>
      </c>
      <c r="AR1873" s="11">
        <v>0</v>
      </c>
      <c r="AS1873" s="11">
        <v>0</v>
      </c>
      <c r="AT1873" s="11">
        <v>0</v>
      </c>
      <c r="AU1873" s="11">
        <v>0</v>
      </c>
      <c r="AV1873" s="11">
        <v>0</v>
      </c>
      <c r="AW1873" s="11">
        <v>0</v>
      </c>
      <c r="AX1873" s="11">
        <v>0</v>
      </c>
      <c r="AZ1873" s="11">
        <v>0</v>
      </c>
      <c r="BA1873" s="11">
        <v>0</v>
      </c>
    </row>
    <row r="1874" spans="1:53" hidden="1" x14ac:dyDescent="0.25">
      <c r="A1874">
        <v>11</v>
      </c>
      <c r="B1874" t="str">
        <f t="shared" si="216"/>
        <v>FlCC-8963</v>
      </c>
      <c r="C1874" s="2" t="s">
        <v>321</v>
      </c>
      <c r="D1874" s="2" t="str">
        <f t="shared" si="217"/>
        <v>8</v>
      </c>
      <c r="E1874" s="2" t="str">
        <f t="shared" si="218"/>
        <v>89</v>
      </c>
      <c r="F1874" s="2" t="str">
        <f t="shared" si="219"/>
        <v>896</v>
      </c>
      <c r="G1874" s="1" t="s">
        <v>842</v>
      </c>
      <c r="H1874" s="7">
        <v>0</v>
      </c>
      <c r="I1874" s="7"/>
      <c r="J1874" s="7">
        <v>0</v>
      </c>
      <c r="K1874" s="7">
        <v>0</v>
      </c>
      <c r="L1874" s="7">
        <v>0</v>
      </c>
      <c r="M1874" s="7"/>
      <c r="N1874" s="7">
        <v>0</v>
      </c>
      <c r="O1874" s="7">
        <v>0</v>
      </c>
      <c r="P1874" s="7">
        <v>0</v>
      </c>
      <c r="Q1874" s="7"/>
      <c r="R1874" s="7">
        <v>0</v>
      </c>
      <c r="S1874" s="7">
        <v>0</v>
      </c>
      <c r="T1874" s="7">
        <v>0</v>
      </c>
      <c r="U1874" s="7"/>
      <c r="V1874" s="7">
        <v>0</v>
      </c>
      <c r="W1874" s="7">
        <v>0</v>
      </c>
      <c r="X1874" s="7">
        <v>0</v>
      </c>
      <c r="Y1874" s="7"/>
      <c r="Z1874" s="7">
        <v>0</v>
      </c>
      <c r="AA1874" s="7">
        <v>0</v>
      </c>
      <c r="AB1874" s="7">
        <v>0</v>
      </c>
      <c r="AC1874" s="7"/>
      <c r="AD1874" s="7">
        <v>0</v>
      </c>
      <c r="AE1874" s="7">
        <v>0</v>
      </c>
      <c r="AF1874" s="7">
        <v>0</v>
      </c>
      <c r="AG1874" s="29">
        <v>0</v>
      </c>
      <c r="AH1874" s="7">
        <v>0</v>
      </c>
      <c r="AI1874" s="7">
        <v>0</v>
      </c>
      <c r="AJ1874" s="7">
        <v>0</v>
      </c>
      <c r="AK1874" s="29">
        <v>0</v>
      </c>
      <c r="AL1874" s="7">
        <v>0</v>
      </c>
      <c r="AM1874" s="105">
        <v>0</v>
      </c>
      <c r="AN1874" s="7">
        <v>0</v>
      </c>
      <c r="AO1874" s="11">
        <v>0</v>
      </c>
      <c r="AP1874" s="105">
        <v>0</v>
      </c>
      <c r="AQ1874" s="11">
        <v>0</v>
      </c>
      <c r="AR1874" s="11">
        <v>0</v>
      </c>
      <c r="AS1874" s="11">
        <v>0</v>
      </c>
      <c r="AT1874" s="11">
        <v>0</v>
      </c>
      <c r="AU1874" s="11">
        <v>0</v>
      </c>
      <c r="AV1874" s="11">
        <v>0</v>
      </c>
      <c r="AW1874" s="11">
        <v>0</v>
      </c>
      <c r="AX1874" s="11">
        <v>0</v>
      </c>
      <c r="AZ1874" s="11">
        <v>0</v>
      </c>
      <c r="BA1874" s="11">
        <v>0</v>
      </c>
    </row>
    <row r="1875" spans="1:53" hidden="1" x14ac:dyDescent="0.25">
      <c r="A1875">
        <v>11</v>
      </c>
      <c r="B1875" t="str">
        <f t="shared" si="216"/>
        <v>FlCC-8964</v>
      </c>
      <c r="C1875" s="2" t="s">
        <v>321</v>
      </c>
      <c r="D1875" s="2" t="str">
        <f t="shared" si="217"/>
        <v>8</v>
      </c>
      <c r="E1875" s="2" t="str">
        <f t="shared" si="218"/>
        <v>89</v>
      </c>
      <c r="F1875" s="2" t="str">
        <f t="shared" si="219"/>
        <v>896</v>
      </c>
      <c r="G1875" s="1" t="s">
        <v>843</v>
      </c>
      <c r="H1875" s="7">
        <v>0</v>
      </c>
      <c r="I1875" s="7"/>
      <c r="J1875" s="7">
        <v>0</v>
      </c>
      <c r="K1875" s="7">
        <v>0</v>
      </c>
      <c r="L1875" s="7">
        <v>0</v>
      </c>
      <c r="M1875" s="7"/>
      <c r="N1875" s="7">
        <v>0</v>
      </c>
      <c r="O1875" s="7">
        <v>0</v>
      </c>
      <c r="P1875" s="7">
        <v>0</v>
      </c>
      <c r="Q1875" s="7"/>
      <c r="R1875" s="7">
        <v>0</v>
      </c>
      <c r="S1875" s="7">
        <v>0</v>
      </c>
      <c r="T1875" s="7">
        <v>0</v>
      </c>
      <c r="U1875" s="7"/>
      <c r="V1875" s="7">
        <v>0</v>
      </c>
      <c r="W1875" s="7">
        <v>0</v>
      </c>
      <c r="X1875" s="7">
        <v>0</v>
      </c>
      <c r="Y1875" s="7"/>
      <c r="Z1875" s="7">
        <v>0</v>
      </c>
      <c r="AA1875" s="7">
        <v>0</v>
      </c>
      <c r="AB1875" s="7">
        <v>0</v>
      </c>
      <c r="AC1875" s="7"/>
      <c r="AD1875" s="7">
        <v>0</v>
      </c>
      <c r="AE1875" s="7">
        <v>0</v>
      </c>
      <c r="AF1875" s="7">
        <v>0</v>
      </c>
      <c r="AG1875" s="29">
        <v>0</v>
      </c>
      <c r="AH1875" s="7">
        <v>0</v>
      </c>
      <c r="AI1875" s="7">
        <v>0</v>
      </c>
      <c r="AJ1875" s="7">
        <v>0</v>
      </c>
      <c r="AK1875" s="29">
        <v>0</v>
      </c>
      <c r="AL1875" s="7">
        <v>0</v>
      </c>
      <c r="AM1875" s="105">
        <v>0</v>
      </c>
      <c r="AN1875" s="7">
        <v>0</v>
      </c>
      <c r="AO1875" s="11">
        <v>0</v>
      </c>
      <c r="AP1875" s="105">
        <v>0</v>
      </c>
      <c r="AQ1875" s="11">
        <v>0</v>
      </c>
      <c r="AR1875" s="11">
        <v>0</v>
      </c>
      <c r="AS1875" s="11">
        <v>0</v>
      </c>
      <c r="AT1875" s="11">
        <v>0</v>
      </c>
      <c r="AU1875" s="11">
        <v>0</v>
      </c>
      <c r="AV1875" s="11">
        <v>0</v>
      </c>
      <c r="AW1875" s="11">
        <v>0</v>
      </c>
      <c r="AX1875" s="11">
        <v>0</v>
      </c>
      <c r="AZ1875" s="11">
        <v>0</v>
      </c>
      <c r="BA1875" s="11">
        <v>0</v>
      </c>
    </row>
    <row r="1876" spans="1:53" hidden="1" x14ac:dyDescent="0.25">
      <c r="A1876">
        <v>11</v>
      </c>
      <c r="B1876" t="str">
        <f t="shared" si="216"/>
        <v>FlCC-8965</v>
      </c>
      <c r="C1876" s="2" t="s">
        <v>321</v>
      </c>
      <c r="D1876" s="2" t="str">
        <f t="shared" si="217"/>
        <v>8</v>
      </c>
      <c r="E1876" s="2" t="str">
        <f t="shared" si="218"/>
        <v>89</v>
      </c>
      <c r="F1876" s="2" t="str">
        <f t="shared" si="219"/>
        <v>896</v>
      </c>
      <c r="G1876" s="1" t="s">
        <v>844</v>
      </c>
      <c r="H1876" s="7">
        <v>0</v>
      </c>
      <c r="I1876" s="7"/>
      <c r="J1876" s="7">
        <v>0</v>
      </c>
      <c r="K1876" s="7">
        <v>0</v>
      </c>
      <c r="L1876" s="7">
        <v>0</v>
      </c>
      <c r="M1876" s="7"/>
      <c r="N1876" s="7">
        <v>0</v>
      </c>
      <c r="O1876" s="7">
        <v>0</v>
      </c>
      <c r="P1876" s="7">
        <v>0</v>
      </c>
      <c r="Q1876" s="7"/>
      <c r="R1876" s="7">
        <v>0</v>
      </c>
      <c r="S1876" s="7">
        <v>0</v>
      </c>
      <c r="T1876" s="7">
        <v>0</v>
      </c>
      <c r="U1876" s="7"/>
      <c r="V1876" s="7">
        <v>0</v>
      </c>
      <c r="W1876" s="7">
        <v>0</v>
      </c>
      <c r="X1876" s="7">
        <v>0</v>
      </c>
      <c r="Y1876" s="7"/>
      <c r="Z1876" s="7">
        <v>0</v>
      </c>
      <c r="AA1876" s="7">
        <v>0</v>
      </c>
      <c r="AB1876" s="7">
        <v>0</v>
      </c>
      <c r="AC1876" s="7"/>
      <c r="AD1876" s="7">
        <v>0</v>
      </c>
      <c r="AE1876" s="7">
        <v>0</v>
      </c>
      <c r="AF1876" s="7">
        <v>0</v>
      </c>
      <c r="AG1876" s="29">
        <v>0</v>
      </c>
      <c r="AH1876" s="7">
        <v>0</v>
      </c>
      <c r="AI1876" s="7">
        <v>0</v>
      </c>
      <c r="AJ1876" s="7">
        <v>0</v>
      </c>
      <c r="AK1876" s="29">
        <v>0</v>
      </c>
      <c r="AL1876" s="7">
        <v>0</v>
      </c>
      <c r="AM1876" s="105">
        <v>0</v>
      </c>
      <c r="AN1876" s="7">
        <v>0</v>
      </c>
      <c r="AO1876" s="11">
        <v>0</v>
      </c>
      <c r="AP1876" s="105">
        <v>0</v>
      </c>
      <c r="AQ1876" s="11">
        <v>0</v>
      </c>
      <c r="AR1876" s="11">
        <v>0</v>
      </c>
      <c r="AS1876" s="11">
        <v>0</v>
      </c>
      <c r="AT1876" s="11">
        <v>0</v>
      </c>
      <c r="AU1876" s="11">
        <v>0</v>
      </c>
      <c r="AV1876" s="11">
        <v>0</v>
      </c>
      <c r="AW1876" s="11">
        <v>0</v>
      </c>
      <c r="AX1876" s="11">
        <v>0</v>
      </c>
      <c r="AZ1876" s="11">
        <v>0</v>
      </c>
      <c r="BA1876" s="11">
        <v>0</v>
      </c>
    </row>
    <row r="1877" spans="1:53" hidden="1" x14ac:dyDescent="0.25">
      <c r="A1877">
        <v>11</v>
      </c>
      <c r="B1877" t="str">
        <f t="shared" si="216"/>
        <v>FlCC-8971</v>
      </c>
      <c r="C1877" s="2" t="s">
        <v>321</v>
      </c>
      <c r="D1877" s="2" t="str">
        <f t="shared" si="217"/>
        <v>8</v>
      </c>
      <c r="E1877" s="2" t="str">
        <f t="shared" si="218"/>
        <v>89</v>
      </c>
      <c r="F1877" s="2" t="str">
        <f t="shared" si="219"/>
        <v>897</v>
      </c>
      <c r="G1877" s="1" t="s">
        <v>3550</v>
      </c>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29"/>
      <c r="AH1877" s="7"/>
      <c r="AI1877" s="7"/>
      <c r="AJ1877" s="7"/>
      <c r="AK1877" s="29"/>
      <c r="AL1877" s="7"/>
      <c r="AM1877" s="105"/>
      <c r="AN1877" s="7"/>
      <c r="AO1877" s="11"/>
      <c r="AP1877" s="105"/>
      <c r="AQ1877" s="11"/>
      <c r="AR1877" s="11"/>
      <c r="AS1877" s="11"/>
      <c r="AT1877" s="11"/>
      <c r="AU1877" s="11">
        <v>0</v>
      </c>
      <c r="AV1877" s="11">
        <v>0</v>
      </c>
      <c r="AW1877" s="11">
        <v>0</v>
      </c>
      <c r="AX1877" s="11">
        <v>0</v>
      </c>
      <c r="AZ1877" s="11">
        <v>0</v>
      </c>
      <c r="BA1877" s="11">
        <v>0</v>
      </c>
    </row>
    <row r="1878" spans="1:53" hidden="1" x14ac:dyDescent="0.25">
      <c r="A1878">
        <v>11</v>
      </c>
      <c r="B1878" t="str">
        <f t="shared" si="216"/>
        <v>FlCC-8972</v>
      </c>
      <c r="C1878" s="2" t="s">
        <v>321</v>
      </c>
      <c r="D1878" s="2" t="str">
        <f t="shared" si="217"/>
        <v>8</v>
      </c>
      <c r="E1878" s="2" t="str">
        <f t="shared" si="218"/>
        <v>89</v>
      </c>
      <c r="F1878" s="2" t="str">
        <f t="shared" si="219"/>
        <v>897</v>
      </c>
      <c r="G1878" s="1" t="s">
        <v>3552</v>
      </c>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29"/>
      <c r="AH1878" s="7"/>
      <c r="AI1878" s="7"/>
      <c r="AJ1878" s="7"/>
      <c r="AK1878" s="29"/>
      <c r="AL1878" s="7"/>
      <c r="AM1878" s="105"/>
      <c r="AN1878" s="7"/>
      <c r="AO1878" s="11"/>
      <c r="AP1878" s="105"/>
      <c r="AQ1878" s="11"/>
      <c r="AR1878" s="11"/>
      <c r="AS1878" s="11"/>
      <c r="AT1878" s="11"/>
      <c r="AU1878" s="11">
        <v>0</v>
      </c>
      <c r="AV1878" s="11">
        <v>0</v>
      </c>
      <c r="AW1878" s="11">
        <v>0</v>
      </c>
      <c r="AX1878" s="11">
        <v>0</v>
      </c>
      <c r="AZ1878" s="11">
        <v>0</v>
      </c>
      <c r="BA1878" s="11">
        <v>0</v>
      </c>
    </row>
    <row r="1879" spans="1:53" hidden="1" x14ac:dyDescent="0.25">
      <c r="A1879">
        <v>11</v>
      </c>
      <c r="B1879" t="str">
        <f t="shared" si="216"/>
        <v>FlCC-8973</v>
      </c>
      <c r="C1879" s="2" t="s">
        <v>321</v>
      </c>
      <c r="D1879" s="2" t="str">
        <f t="shared" si="217"/>
        <v>8</v>
      </c>
      <c r="E1879" s="2" t="str">
        <f t="shared" si="218"/>
        <v>89</v>
      </c>
      <c r="F1879" s="2" t="str">
        <f t="shared" si="219"/>
        <v>897</v>
      </c>
      <c r="G1879" s="1" t="s">
        <v>3551</v>
      </c>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29"/>
      <c r="AH1879" s="7"/>
      <c r="AI1879" s="7"/>
      <c r="AJ1879" s="7"/>
      <c r="AK1879" s="29"/>
      <c r="AL1879" s="7"/>
      <c r="AM1879" s="105"/>
      <c r="AN1879" s="7"/>
      <c r="AO1879" s="11"/>
      <c r="AP1879" s="105"/>
      <c r="AQ1879" s="11"/>
      <c r="AR1879" s="11"/>
      <c r="AS1879" s="11"/>
      <c r="AT1879" s="11"/>
      <c r="AU1879" s="11">
        <v>0</v>
      </c>
      <c r="AV1879" s="11">
        <v>0</v>
      </c>
      <c r="AW1879" s="11">
        <v>0</v>
      </c>
      <c r="AX1879" s="11">
        <v>0</v>
      </c>
      <c r="AZ1879" s="11">
        <v>0</v>
      </c>
      <c r="BA1879" s="11">
        <v>0</v>
      </c>
    </row>
    <row r="1880" spans="1:53" hidden="1" x14ac:dyDescent="0.25">
      <c r="A1880">
        <v>11</v>
      </c>
      <c r="B1880" t="str">
        <f t="shared" si="216"/>
        <v>FlCC-8974</v>
      </c>
      <c r="C1880" s="2" t="s">
        <v>321</v>
      </c>
      <c r="D1880" s="2" t="str">
        <f t="shared" si="217"/>
        <v>8</v>
      </c>
      <c r="E1880" s="2" t="str">
        <f t="shared" si="218"/>
        <v>89</v>
      </c>
      <c r="F1880" s="2" t="str">
        <f t="shared" si="219"/>
        <v>897</v>
      </c>
      <c r="G1880" s="1" t="s">
        <v>3553</v>
      </c>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29"/>
      <c r="AH1880" s="7"/>
      <c r="AI1880" s="7"/>
      <c r="AJ1880" s="7"/>
      <c r="AK1880" s="29"/>
      <c r="AL1880" s="7"/>
      <c r="AM1880" s="105"/>
      <c r="AN1880" s="7"/>
      <c r="AO1880" s="11"/>
      <c r="AP1880" s="105"/>
      <c r="AQ1880" s="11"/>
      <c r="AR1880" s="11"/>
      <c r="AS1880" s="11"/>
      <c r="AT1880" s="11"/>
      <c r="AU1880" s="11">
        <v>0</v>
      </c>
      <c r="AV1880" s="11">
        <v>0</v>
      </c>
      <c r="AW1880" s="11">
        <v>0</v>
      </c>
      <c r="AX1880" s="11">
        <v>0</v>
      </c>
      <c r="AZ1880" s="11">
        <v>0</v>
      </c>
      <c r="BA1880" s="11">
        <v>0</v>
      </c>
    </row>
    <row r="1881" spans="1:53" hidden="1" x14ac:dyDescent="0.25">
      <c r="A1881">
        <v>11</v>
      </c>
      <c r="B1881" t="str">
        <f t="shared" si="216"/>
        <v>FlCC-8975</v>
      </c>
      <c r="C1881" s="2" t="s">
        <v>321</v>
      </c>
      <c r="D1881" s="2" t="str">
        <f t="shared" si="217"/>
        <v>8</v>
      </c>
      <c r="E1881" s="2" t="str">
        <f t="shared" si="218"/>
        <v>89</v>
      </c>
      <c r="F1881" s="2" t="str">
        <f t="shared" si="219"/>
        <v>897</v>
      </c>
      <c r="G1881" s="1" t="s">
        <v>3554</v>
      </c>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29"/>
      <c r="AH1881" s="7"/>
      <c r="AI1881" s="7"/>
      <c r="AJ1881" s="7"/>
      <c r="AK1881" s="29"/>
      <c r="AL1881" s="7"/>
      <c r="AM1881" s="105"/>
      <c r="AN1881" s="7"/>
      <c r="AO1881" s="11"/>
      <c r="AP1881" s="105"/>
      <c r="AQ1881" s="11"/>
      <c r="AR1881" s="11"/>
      <c r="AS1881" s="11"/>
      <c r="AT1881" s="11"/>
      <c r="AU1881" s="11">
        <v>0</v>
      </c>
      <c r="AV1881" s="11">
        <v>0</v>
      </c>
      <c r="AW1881" s="11">
        <v>0</v>
      </c>
      <c r="AX1881" s="11">
        <v>0</v>
      </c>
      <c r="AZ1881" s="11">
        <v>0</v>
      </c>
      <c r="BA1881" s="11">
        <v>0</v>
      </c>
    </row>
    <row r="1882" spans="1:53" hidden="1" x14ac:dyDescent="0.25">
      <c r="A1882">
        <v>11</v>
      </c>
      <c r="B1882" t="str">
        <f t="shared" si="216"/>
        <v>FlCC-9610</v>
      </c>
      <c r="C1882" s="2" t="s">
        <v>321</v>
      </c>
      <c r="D1882" s="2" t="str">
        <f t="shared" si="217"/>
        <v>9</v>
      </c>
      <c r="E1882" s="2" t="str">
        <f t="shared" si="218"/>
        <v>96</v>
      </c>
      <c r="F1882" s="2" t="str">
        <f t="shared" si="219"/>
        <v>961</v>
      </c>
      <c r="G1882" s="1" t="s">
        <v>846</v>
      </c>
      <c r="H1882" s="7">
        <v>9165</v>
      </c>
      <c r="I1882" s="7"/>
      <c r="J1882" s="7">
        <v>2924</v>
      </c>
      <c r="K1882" s="7">
        <v>2924</v>
      </c>
      <c r="L1882" s="7">
        <v>10925</v>
      </c>
      <c r="M1882" s="7"/>
      <c r="N1882" s="7">
        <v>15209</v>
      </c>
      <c r="O1882" s="7">
        <v>15209</v>
      </c>
      <c r="P1882" s="7">
        <v>7496</v>
      </c>
      <c r="Q1882" s="7"/>
      <c r="R1882" s="7">
        <v>4210</v>
      </c>
      <c r="S1882" s="7">
        <v>4210</v>
      </c>
      <c r="T1882" s="7">
        <v>12668</v>
      </c>
      <c r="U1882" s="7"/>
      <c r="V1882" s="7">
        <v>2288.2038699999998</v>
      </c>
      <c r="W1882" s="7">
        <v>2288.2038699999998</v>
      </c>
      <c r="X1882" s="7">
        <v>8060.3149999999996</v>
      </c>
      <c r="Y1882" s="7"/>
      <c r="Z1882" s="7">
        <v>5539.6190100000003</v>
      </c>
      <c r="AA1882" s="7">
        <v>5539.6190100000003</v>
      </c>
      <c r="AB1882" s="7">
        <v>8447.2242399999996</v>
      </c>
      <c r="AC1882" s="7"/>
      <c r="AD1882" s="7">
        <v>33004.180160000004</v>
      </c>
      <c r="AE1882" s="7">
        <v>33004.180160000004</v>
      </c>
      <c r="AF1882" s="7">
        <v>20103.181229999998</v>
      </c>
      <c r="AG1882" s="29">
        <v>9221.6457699999992</v>
      </c>
      <c r="AH1882" s="7">
        <v>9221.6457699999992</v>
      </c>
      <c r="AI1882" s="7">
        <v>9221.6457699999992</v>
      </c>
      <c r="AJ1882" s="7">
        <v>11994.721</v>
      </c>
      <c r="AK1882" s="29">
        <v>7076.9</v>
      </c>
      <c r="AL1882" s="7">
        <v>7076.9</v>
      </c>
      <c r="AM1882" s="105">
        <v>7076.9</v>
      </c>
      <c r="AN1882" s="7">
        <v>5472</v>
      </c>
      <c r="AO1882" s="11">
        <v>2968.7887700000001</v>
      </c>
      <c r="AP1882" s="105">
        <v>2968.7887700000001</v>
      </c>
      <c r="AQ1882" s="11">
        <v>2968.7887700000001</v>
      </c>
      <c r="AR1882" s="11">
        <v>6018</v>
      </c>
      <c r="AS1882" s="11">
        <v>33612.33743</v>
      </c>
      <c r="AT1882" s="11">
        <v>33612.33743</v>
      </c>
      <c r="AU1882" s="11">
        <v>33612.33743</v>
      </c>
      <c r="AV1882" s="11">
        <v>4446</v>
      </c>
      <c r="AW1882" s="11">
        <v>48289.34835</v>
      </c>
      <c r="AX1882" s="11">
        <v>48289.34835</v>
      </c>
      <c r="AZ1882" s="11">
        <v>60446.85</v>
      </c>
      <c r="BA1882" s="11">
        <v>41364.315369999997</v>
      </c>
    </row>
    <row r="1883" spans="1:53" hidden="1" x14ac:dyDescent="0.25">
      <c r="A1883">
        <v>11</v>
      </c>
      <c r="B1883" t="str">
        <f t="shared" si="216"/>
        <v>FlCC-9620</v>
      </c>
      <c r="C1883" s="2" t="s">
        <v>321</v>
      </c>
      <c r="D1883" s="2" t="str">
        <f t="shared" si="217"/>
        <v>9</v>
      </c>
      <c r="E1883" s="2" t="str">
        <f t="shared" si="218"/>
        <v>96</v>
      </c>
      <c r="F1883" s="2" t="str">
        <f t="shared" si="219"/>
        <v>962</v>
      </c>
      <c r="G1883" s="1" t="s">
        <v>847</v>
      </c>
      <c r="H1883" s="7">
        <v>0</v>
      </c>
      <c r="I1883" s="7"/>
      <c r="J1883" s="7">
        <v>0</v>
      </c>
      <c r="K1883" s="7">
        <v>0</v>
      </c>
      <c r="L1883" s="7">
        <v>0</v>
      </c>
      <c r="M1883" s="7"/>
      <c r="N1883" s="7">
        <v>0</v>
      </c>
      <c r="O1883" s="7">
        <v>0</v>
      </c>
      <c r="P1883" s="7">
        <v>0</v>
      </c>
      <c r="Q1883" s="7"/>
      <c r="R1883" s="7">
        <v>0</v>
      </c>
      <c r="S1883" s="7">
        <v>0</v>
      </c>
      <c r="T1883" s="7">
        <v>0</v>
      </c>
      <c r="U1883" s="7"/>
      <c r="V1883" s="7">
        <v>0</v>
      </c>
      <c r="W1883" s="7">
        <v>0</v>
      </c>
      <c r="X1883" s="7">
        <v>0</v>
      </c>
      <c r="Y1883" s="7"/>
      <c r="Z1883" s="7">
        <v>0</v>
      </c>
      <c r="AA1883" s="7">
        <v>0</v>
      </c>
      <c r="AB1883" s="7">
        <v>0</v>
      </c>
      <c r="AC1883" s="7"/>
      <c r="AD1883" s="7">
        <v>0</v>
      </c>
      <c r="AE1883" s="7">
        <v>0</v>
      </c>
      <c r="AF1883" s="7">
        <v>0</v>
      </c>
      <c r="AG1883" s="29">
        <v>0</v>
      </c>
      <c r="AH1883" s="7">
        <v>0</v>
      </c>
      <c r="AI1883" s="7">
        <v>0</v>
      </c>
      <c r="AJ1883" s="7">
        <v>0</v>
      </c>
      <c r="AK1883" s="29">
        <v>0</v>
      </c>
      <c r="AL1883" s="7">
        <v>0</v>
      </c>
      <c r="AM1883" s="105">
        <v>0</v>
      </c>
      <c r="AN1883" s="7">
        <v>0</v>
      </c>
      <c r="AO1883" s="11">
        <v>0</v>
      </c>
      <c r="AP1883" s="105">
        <v>0</v>
      </c>
      <c r="AQ1883" s="11">
        <v>0</v>
      </c>
      <c r="AR1883" s="11">
        <v>0</v>
      </c>
      <c r="AS1883" s="11">
        <v>0</v>
      </c>
      <c r="AT1883" s="11">
        <v>0</v>
      </c>
      <c r="AU1883" s="11">
        <v>0</v>
      </c>
      <c r="AV1883" s="11">
        <v>0</v>
      </c>
      <c r="AW1883" s="11">
        <v>0</v>
      </c>
      <c r="AX1883" s="11">
        <v>0</v>
      </c>
      <c r="AZ1883" s="11">
        <v>0</v>
      </c>
      <c r="BA1883" s="11">
        <v>0</v>
      </c>
    </row>
    <row r="1884" spans="1:53" hidden="1" x14ac:dyDescent="0.25">
      <c r="A1884">
        <v>11</v>
      </c>
      <c r="B1884" t="str">
        <f t="shared" si="216"/>
        <v>FlCC-9630</v>
      </c>
      <c r="C1884" s="2" t="s">
        <v>321</v>
      </c>
      <c r="D1884" s="2" t="str">
        <f t="shared" si="217"/>
        <v>9</v>
      </c>
      <c r="E1884" s="2" t="str">
        <f t="shared" si="218"/>
        <v>96</v>
      </c>
      <c r="F1884" s="2" t="str">
        <f t="shared" si="219"/>
        <v>963</v>
      </c>
      <c r="G1884" s="1" t="s">
        <v>848</v>
      </c>
      <c r="H1884" s="7">
        <v>0</v>
      </c>
      <c r="I1884" s="7"/>
      <c r="J1884" s="7">
        <v>0</v>
      </c>
      <c r="K1884" s="7">
        <v>0</v>
      </c>
      <c r="L1884" s="7">
        <v>0</v>
      </c>
      <c r="M1884" s="7"/>
      <c r="N1884" s="7">
        <v>0</v>
      </c>
      <c r="O1884" s="7">
        <v>0</v>
      </c>
      <c r="P1884" s="7">
        <v>0</v>
      </c>
      <c r="Q1884" s="7"/>
      <c r="R1884" s="7">
        <v>0</v>
      </c>
      <c r="S1884" s="7">
        <v>0</v>
      </c>
      <c r="T1884" s="7">
        <v>0</v>
      </c>
      <c r="U1884" s="7"/>
      <c r="V1884" s="7">
        <v>0</v>
      </c>
      <c r="W1884" s="7">
        <v>0</v>
      </c>
      <c r="X1884" s="7">
        <v>0</v>
      </c>
      <c r="Y1884" s="7"/>
      <c r="Z1884" s="7">
        <v>0</v>
      </c>
      <c r="AA1884" s="7">
        <v>0</v>
      </c>
      <c r="AB1884" s="7">
        <v>0</v>
      </c>
      <c r="AC1884" s="7"/>
      <c r="AD1884" s="7">
        <v>0</v>
      </c>
      <c r="AE1884" s="7">
        <v>0</v>
      </c>
      <c r="AF1884" s="7">
        <v>0</v>
      </c>
      <c r="AG1884" s="29">
        <v>0</v>
      </c>
      <c r="AH1884" s="7">
        <v>0</v>
      </c>
      <c r="AI1884" s="7">
        <v>0</v>
      </c>
      <c r="AJ1884" s="7">
        <v>0</v>
      </c>
      <c r="AK1884" s="29">
        <v>0</v>
      </c>
      <c r="AL1884" s="7">
        <v>0</v>
      </c>
      <c r="AM1884" s="105">
        <v>0</v>
      </c>
      <c r="AN1884" s="7">
        <v>0</v>
      </c>
      <c r="AO1884" s="11">
        <v>0</v>
      </c>
      <c r="AP1884" s="105">
        <v>0</v>
      </c>
      <c r="AQ1884" s="11">
        <v>0</v>
      </c>
      <c r="AR1884" s="11">
        <v>0</v>
      </c>
      <c r="AS1884" s="11">
        <v>0</v>
      </c>
      <c r="AT1884" s="11">
        <v>0</v>
      </c>
      <c r="AU1884" s="11">
        <v>0</v>
      </c>
      <c r="AV1884" s="11">
        <v>0</v>
      </c>
      <c r="AW1884" s="11">
        <v>0</v>
      </c>
      <c r="AX1884" s="11">
        <v>0</v>
      </c>
      <c r="AZ1884" s="11">
        <v>0</v>
      </c>
      <c r="BA1884" s="11">
        <v>0</v>
      </c>
    </row>
    <row r="1885" spans="1:53" hidden="1" x14ac:dyDescent="0.25">
      <c r="A1885">
        <v>11</v>
      </c>
      <c r="B1885" t="str">
        <f t="shared" si="216"/>
        <v>FlCC-9631</v>
      </c>
      <c r="C1885" s="2" t="s">
        <v>321</v>
      </c>
      <c r="D1885" s="2" t="str">
        <f t="shared" si="217"/>
        <v>9</v>
      </c>
      <c r="E1885" s="2" t="str">
        <f t="shared" si="218"/>
        <v>96</v>
      </c>
      <c r="F1885" s="2" t="str">
        <f t="shared" si="219"/>
        <v>963</v>
      </c>
      <c r="G1885" s="1" t="s">
        <v>3560</v>
      </c>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29"/>
      <c r="AH1885" s="7"/>
      <c r="AI1885" s="7"/>
      <c r="AJ1885" s="7"/>
      <c r="AK1885" s="29"/>
      <c r="AL1885" s="7"/>
      <c r="AM1885" s="105"/>
      <c r="AN1885" s="7"/>
      <c r="AO1885" s="11"/>
      <c r="AP1885" s="105"/>
      <c r="AQ1885" s="11"/>
      <c r="AR1885" s="11"/>
      <c r="AS1885" s="11"/>
      <c r="AT1885" s="11"/>
      <c r="AU1885" s="11">
        <v>0</v>
      </c>
      <c r="AV1885" s="11">
        <v>0</v>
      </c>
      <c r="AW1885" s="11">
        <v>0</v>
      </c>
      <c r="AX1885" s="11">
        <v>0</v>
      </c>
      <c r="AZ1885" s="11">
        <v>0</v>
      </c>
      <c r="BA1885" s="11">
        <v>0</v>
      </c>
    </row>
    <row r="1886" spans="1:53" hidden="1" x14ac:dyDescent="0.25">
      <c r="A1886">
        <v>11</v>
      </c>
      <c r="B1886" t="str">
        <f t="shared" si="216"/>
        <v>FlCC-9632</v>
      </c>
      <c r="C1886" s="2" t="s">
        <v>321</v>
      </c>
      <c r="D1886" s="2" t="str">
        <f t="shared" si="217"/>
        <v>9</v>
      </c>
      <c r="E1886" s="2" t="str">
        <f t="shared" si="218"/>
        <v>96</v>
      </c>
      <c r="F1886" s="2" t="str">
        <f t="shared" si="219"/>
        <v>963</v>
      </c>
      <c r="G1886" s="1" t="s">
        <v>3561</v>
      </c>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29"/>
      <c r="AH1886" s="7"/>
      <c r="AI1886" s="7"/>
      <c r="AJ1886" s="7"/>
      <c r="AK1886" s="29"/>
      <c r="AL1886" s="7"/>
      <c r="AM1886" s="105"/>
      <c r="AN1886" s="7"/>
      <c r="AO1886" s="11"/>
      <c r="AP1886" s="105"/>
      <c r="AQ1886" s="11"/>
      <c r="AR1886" s="11"/>
      <c r="AS1886" s="11"/>
      <c r="AT1886" s="11"/>
      <c r="AU1886" s="11">
        <v>0</v>
      </c>
      <c r="AV1886" s="11">
        <v>0</v>
      </c>
      <c r="AW1886" s="11">
        <v>0</v>
      </c>
      <c r="AX1886" s="11">
        <v>0</v>
      </c>
      <c r="AZ1886" s="11">
        <v>0</v>
      </c>
      <c r="BA1886" s="11">
        <v>0</v>
      </c>
    </row>
    <row r="1887" spans="1:53" hidden="1" x14ac:dyDescent="0.25">
      <c r="A1887">
        <v>11</v>
      </c>
      <c r="B1887" t="str">
        <f t="shared" si="216"/>
        <v>FlCC-9633</v>
      </c>
      <c r="C1887" s="2" t="s">
        <v>321</v>
      </c>
      <c r="D1887" s="2" t="str">
        <f t="shared" si="217"/>
        <v>9</v>
      </c>
      <c r="E1887" s="2" t="str">
        <f t="shared" si="218"/>
        <v>96</v>
      </c>
      <c r="F1887" s="2" t="str">
        <f t="shared" si="219"/>
        <v>963</v>
      </c>
      <c r="G1887" s="1" t="s">
        <v>3562</v>
      </c>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29"/>
      <c r="AH1887" s="7"/>
      <c r="AI1887" s="7"/>
      <c r="AJ1887" s="7"/>
      <c r="AK1887" s="29"/>
      <c r="AL1887" s="7"/>
      <c r="AM1887" s="105"/>
      <c r="AN1887" s="7"/>
      <c r="AO1887" s="11"/>
      <c r="AP1887" s="105"/>
      <c r="AQ1887" s="11"/>
      <c r="AR1887" s="11"/>
      <c r="AS1887" s="11"/>
      <c r="AT1887" s="11"/>
      <c r="AU1887" s="11">
        <v>0</v>
      </c>
      <c r="AV1887" s="11">
        <v>0</v>
      </c>
      <c r="AW1887" s="11">
        <v>0</v>
      </c>
      <c r="AX1887" s="11">
        <v>0</v>
      </c>
      <c r="AZ1887" s="11">
        <v>0</v>
      </c>
      <c r="BA1887" s="11">
        <v>0</v>
      </c>
    </row>
    <row r="1888" spans="1:53" hidden="1" x14ac:dyDescent="0.25">
      <c r="A1888">
        <v>11</v>
      </c>
      <c r="B1888" t="str">
        <f t="shared" si="216"/>
        <v>FlCC-9634</v>
      </c>
      <c r="C1888" s="2" t="s">
        <v>321</v>
      </c>
      <c r="D1888" s="2" t="str">
        <f t="shared" si="217"/>
        <v>9</v>
      </c>
      <c r="E1888" s="2" t="str">
        <f t="shared" si="218"/>
        <v>96</v>
      </c>
      <c r="F1888" s="2" t="str">
        <f t="shared" si="219"/>
        <v>963</v>
      </c>
      <c r="G1888" s="1" t="s">
        <v>3563</v>
      </c>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29"/>
      <c r="AH1888" s="7"/>
      <c r="AI1888" s="7"/>
      <c r="AJ1888" s="7"/>
      <c r="AK1888" s="29"/>
      <c r="AL1888" s="7"/>
      <c r="AM1888" s="105"/>
      <c r="AN1888" s="7"/>
      <c r="AO1888" s="11"/>
      <c r="AP1888" s="105"/>
      <c r="AQ1888" s="11"/>
      <c r="AR1888" s="11"/>
      <c r="AS1888" s="11"/>
      <c r="AT1888" s="11"/>
      <c r="AU1888" s="11">
        <v>0</v>
      </c>
      <c r="AV1888" s="11">
        <v>0</v>
      </c>
      <c r="AW1888" s="11">
        <v>0</v>
      </c>
      <c r="AX1888" s="11">
        <v>0</v>
      </c>
      <c r="AZ1888" s="11">
        <v>0</v>
      </c>
      <c r="BA1888" s="11">
        <v>0</v>
      </c>
    </row>
    <row r="1889" spans="1:53" hidden="1" x14ac:dyDescent="0.25">
      <c r="A1889">
        <v>11</v>
      </c>
      <c r="B1889" t="str">
        <f t="shared" si="216"/>
        <v>FlCC-9635</v>
      </c>
      <c r="C1889" s="2" t="s">
        <v>321</v>
      </c>
      <c r="D1889" s="2" t="str">
        <f t="shared" si="217"/>
        <v>9</v>
      </c>
      <c r="E1889" s="2" t="str">
        <f t="shared" si="218"/>
        <v>96</v>
      </c>
      <c r="F1889" s="2" t="str">
        <f t="shared" si="219"/>
        <v>963</v>
      </c>
      <c r="G1889" s="1" t="s">
        <v>3564</v>
      </c>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29"/>
      <c r="AH1889" s="7"/>
      <c r="AI1889" s="7"/>
      <c r="AJ1889" s="7"/>
      <c r="AK1889" s="29"/>
      <c r="AL1889" s="7"/>
      <c r="AM1889" s="105"/>
      <c r="AN1889" s="7"/>
      <c r="AO1889" s="11"/>
      <c r="AP1889" s="105"/>
      <c r="AQ1889" s="11"/>
      <c r="AR1889" s="11"/>
      <c r="AS1889" s="11"/>
      <c r="AT1889" s="11"/>
      <c r="AU1889" s="11">
        <v>0</v>
      </c>
      <c r="AV1889" s="11">
        <v>0</v>
      </c>
      <c r="AW1889" s="11">
        <v>0</v>
      </c>
      <c r="AX1889" s="11">
        <v>0</v>
      </c>
      <c r="AZ1889" s="11">
        <v>0</v>
      </c>
      <c r="BA1889" s="11">
        <v>0</v>
      </c>
    </row>
    <row r="1890" spans="1:53" hidden="1" x14ac:dyDescent="0.25">
      <c r="A1890">
        <v>11</v>
      </c>
      <c r="B1890" t="str">
        <f t="shared" si="216"/>
        <v>FlCC-9640</v>
      </c>
      <c r="C1890" s="2" t="s">
        <v>321</v>
      </c>
      <c r="D1890" s="2" t="str">
        <f t="shared" si="217"/>
        <v>9</v>
      </c>
      <c r="E1890" s="2" t="str">
        <f t="shared" si="218"/>
        <v>96</v>
      </c>
      <c r="F1890" s="2" t="str">
        <f t="shared" si="219"/>
        <v>964</v>
      </c>
      <c r="G1890" s="1" t="s">
        <v>3565</v>
      </c>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29"/>
      <c r="AH1890" s="7"/>
      <c r="AI1890" s="7"/>
      <c r="AJ1890" s="7"/>
      <c r="AK1890" s="29"/>
      <c r="AL1890" s="7"/>
      <c r="AM1890" s="105"/>
      <c r="AN1890" s="7"/>
      <c r="AO1890" s="11"/>
      <c r="AP1890" s="105"/>
      <c r="AQ1890" s="11"/>
      <c r="AR1890" s="11"/>
      <c r="AS1890" s="11"/>
      <c r="AT1890" s="11"/>
      <c r="AU1890" s="11">
        <v>0</v>
      </c>
      <c r="AV1890" s="11">
        <v>0</v>
      </c>
      <c r="AW1890" s="11">
        <v>0</v>
      </c>
      <c r="AX1890" s="11">
        <v>0</v>
      </c>
      <c r="AZ1890" s="11">
        <v>0</v>
      </c>
      <c r="BA1890" s="11">
        <v>0</v>
      </c>
    </row>
    <row r="1891" spans="1:53" hidden="1" x14ac:dyDescent="0.25">
      <c r="A1891">
        <v>11</v>
      </c>
      <c r="B1891" t="str">
        <f t="shared" si="216"/>
        <v>FlCC-9670</v>
      </c>
      <c r="C1891" s="2" t="s">
        <v>321</v>
      </c>
      <c r="D1891" s="2" t="str">
        <f t="shared" si="217"/>
        <v>9</v>
      </c>
      <c r="E1891" s="2" t="str">
        <f t="shared" si="218"/>
        <v>96</v>
      </c>
      <c r="F1891" s="2" t="str">
        <f t="shared" si="219"/>
        <v>967</v>
      </c>
      <c r="G1891" s="1" t="s">
        <v>849</v>
      </c>
      <c r="H1891" s="7">
        <v>0</v>
      </c>
      <c r="I1891" s="7"/>
      <c r="J1891" s="7">
        <v>0</v>
      </c>
      <c r="K1891" s="7">
        <v>0</v>
      </c>
      <c r="L1891" s="7">
        <v>0</v>
      </c>
      <c r="M1891" s="7"/>
      <c r="N1891" s="7">
        <v>0</v>
      </c>
      <c r="O1891" s="7">
        <v>0</v>
      </c>
      <c r="P1891" s="7">
        <v>0</v>
      </c>
      <c r="Q1891" s="7"/>
      <c r="R1891" s="7">
        <v>0</v>
      </c>
      <c r="S1891" s="7">
        <v>0</v>
      </c>
      <c r="T1891" s="7">
        <v>0</v>
      </c>
      <c r="U1891" s="7"/>
      <c r="V1891" s="7">
        <v>0</v>
      </c>
      <c r="W1891" s="7">
        <v>0</v>
      </c>
      <c r="X1891" s="7">
        <v>0</v>
      </c>
      <c r="Y1891" s="7"/>
      <c r="Z1891" s="7">
        <v>0</v>
      </c>
      <c r="AA1891" s="7">
        <v>0</v>
      </c>
      <c r="AB1891" s="7">
        <v>0</v>
      </c>
      <c r="AC1891" s="7"/>
      <c r="AD1891" s="7">
        <v>0</v>
      </c>
      <c r="AE1891" s="7">
        <v>0</v>
      </c>
      <c r="AF1891" s="7">
        <v>0</v>
      </c>
      <c r="AG1891" s="29">
        <v>0</v>
      </c>
      <c r="AH1891" s="7">
        <v>0</v>
      </c>
      <c r="AI1891" s="7">
        <v>0</v>
      </c>
      <c r="AJ1891" s="7">
        <v>0</v>
      </c>
      <c r="AK1891" s="29">
        <v>0</v>
      </c>
      <c r="AL1891" s="7">
        <v>0</v>
      </c>
      <c r="AM1891" s="105">
        <v>0</v>
      </c>
      <c r="AN1891" s="7">
        <v>0</v>
      </c>
      <c r="AO1891" s="11">
        <v>0</v>
      </c>
      <c r="AP1891" s="105">
        <v>0</v>
      </c>
      <c r="AQ1891" s="11">
        <v>0</v>
      </c>
      <c r="AR1891" s="11">
        <v>0</v>
      </c>
      <c r="AS1891" s="11">
        <v>0</v>
      </c>
      <c r="AT1891" s="11">
        <v>0</v>
      </c>
      <c r="AU1891" s="11">
        <v>0</v>
      </c>
      <c r="AV1891" s="11">
        <v>0</v>
      </c>
      <c r="AW1891" s="11">
        <v>0</v>
      </c>
      <c r="AX1891" s="11">
        <v>0</v>
      </c>
      <c r="AZ1891" s="11">
        <v>0</v>
      </c>
      <c r="BA1891" s="11">
        <v>0</v>
      </c>
    </row>
    <row r="1892" spans="1:53" hidden="1" x14ac:dyDescent="0.25">
      <c r="A1892">
        <v>11</v>
      </c>
      <c r="B1892" t="str">
        <f t="shared" si="216"/>
        <v>FlCC-9700</v>
      </c>
      <c r="C1892" s="2" t="s">
        <v>321</v>
      </c>
      <c r="D1892" s="2" t="str">
        <f t="shared" si="217"/>
        <v>9</v>
      </c>
      <c r="E1892" s="2" t="str">
        <f t="shared" si="218"/>
        <v>97</v>
      </c>
      <c r="F1892" s="2" t="str">
        <f t="shared" si="219"/>
        <v>970</v>
      </c>
      <c r="G1892" s="1" t="s">
        <v>2402</v>
      </c>
      <c r="H1892" s="7">
        <v>0</v>
      </c>
      <c r="I1892" s="7"/>
      <c r="J1892" s="7">
        <v>0</v>
      </c>
      <c r="K1892" s="7">
        <v>0</v>
      </c>
      <c r="L1892" s="7">
        <v>0</v>
      </c>
      <c r="M1892" s="7"/>
      <c r="N1892" s="7">
        <v>0</v>
      </c>
      <c r="O1892" s="7">
        <v>0</v>
      </c>
      <c r="P1892" s="7">
        <v>0</v>
      </c>
      <c r="Q1892" s="7"/>
      <c r="R1892" s="7">
        <v>0</v>
      </c>
      <c r="S1892" s="7">
        <v>0</v>
      </c>
      <c r="T1892" s="7">
        <v>0</v>
      </c>
      <c r="U1892" s="7"/>
      <c r="V1892" s="7">
        <v>0</v>
      </c>
      <c r="W1892" s="7">
        <v>0</v>
      </c>
      <c r="X1892" s="7">
        <v>0</v>
      </c>
      <c r="Y1892" s="7"/>
      <c r="Z1892" s="7">
        <v>0</v>
      </c>
      <c r="AA1892" s="7">
        <v>0</v>
      </c>
      <c r="AB1892" s="7">
        <v>0</v>
      </c>
      <c r="AC1892" s="7"/>
      <c r="AD1892" s="7">
        <v>0</v>
      </c>
      <c r="AE1892" s="7">
        <v>0</v>
      </c>
      <c r="AF1892" s="7">
        <v>0</v>
      </c>
      <c r="AG1892" s="29">
        <v>0</v>
      </c>
      <c r="AH1892" s="7">
        <v>0</v>
      </c>
      <c r="AI1892" s="7">
        <v>0</v>
      </c>
      <c r="AJ1892" s="7">
        <v>0</v>
      </c>
      <c r="AK1892" s="29">
        <v>0</v>
      </c>
      <c r="AL1892" s="7">
        <v>0</v>
      </c>
      <c r="AM1892" s="105">
        <v>0</v>
      </c>
      <c r="AN1892" s="7">
        <v>0</v>
      </c>
      <c r="AO1892" s="11">
        <v>0</v>
      </c>
      <c r="AP1892" s="105">
        <v>0</v>
      </c>
      <c r="AQ1892" s="11">
        <v>0</v>
      </c>
      <c r="AR1892" s="11">
        <v>0</v>
      </c>
      <c r="AS1892" s="11">
        <v>0</v>
      </c>
      <c r="AT1892" s="11">
        <v>0</v>
      </c>
      <c r="AU1892" s="11">
        <v>0</v>
      </c>
      <c r="AV1892" s="11">
        <v>0</v>
      </c>
      <c r="AW1892" s="11">
        <v>0</v>
      </c>
      <c r="AX1892" s="11">
        <v>0</v>
      </c>
      <c r="AZ1892" s="11">
        <v>0</v>
      </c>
      <c r="BA1892" s="11">
        <v>0</v>
      </c>
    </row>
    <row r="1893" spans="1:53" hidden="1" x14ac:dyDescent="0.25">
      <c r="A1893">
        <v>11</v>
      </c>
      <c r="B1893" t="str">
        <f t="shared" si="216"/>
        <v>FlCC-9800</v>
      </c>
      <c r="C1893" s="2" t="s">
        <v>321</v>
      </c>
      <c r="D1893" s="2" t="str">
        <f t="shared" si="217"/>
        <v>9</v>
      </c>
      <c r="E1893" s="2" t="str">
        <f t="shared" si="218"/>
        <v>98</v>
      </c>
      <c r="F1893" s="2" t="str">
        <f t="shared" si="219"/>
        <v>980</v>
      </c>
      <c r="G1893" s="1" t="s">
        <v>852</v>
      </c>
      <c r="H1893" s="7">
        <v>0</v>
      </c>
      <c r="I1893" s="7"/>
      <c r="J1893" s="7">
        <v>0</v>
      </c>
      <c r="K1893" s="7">
        <v>0</v>
      </c>
      <c r="L1893" s="7">
        <v>0</v>
      </c>
      <c r="M1893" s="7"/>
      <c r="N1893" s="7">
        <v>0</v>
      </c>
      <c r="O1893" s="7">
        <v>0</v>
      </c>
      <c r="P1893" s="7">
        <v>0</v>
      </c>
      <c r="Q1893" s="7"/>
      <c r="R1893" s="7">
        <v>0</v>
      </c>
      <c r="S1893" s="7">
        <v>0</v>
      </c>
      <c r="T1893" s="7">
        <v>0</v>
      </c>
      <c r="U1893" s="7"/>
      <c r="V1893" s="7">
        <v>0</v>
      </c>
      <c r="W1893" s="7">
        <v>0</v>
      </c>
      <c r="X1893" s="7">
        <v>0</v>
      </c>
      <c r="Y1893" s="7"/>
      <c r="Z1893" s="7">
        <v>0</v>
      </c>
      <c r="AA1893" s="7">
        <v>0</v>
      </c>
      <c r="AB1893" s="7">
        <v>0</v>
      </c>
      <c r="AC1893" s="7"/>
      <c r="AD1893" s="7">
        <v>0</v>
      </c>
      <c r="AE1893" s="7">
        <v>0</v>
      </c>
      <c r="AF1893" s="7">
        <v>0</v>
      </c>
      <c r="AG1893" s="29">
        <v>0</v>
      </c>
      <c r="AH1893" s="7">
        <v>0</v>
      </c>
      <c r="AI1893" s="7">
        <v>0</v>
      </c>
      <c r="AJ1893" s="7">
        <v>0</v>
      </c>
      <c r="AK1893" s="29">
        <v>0</v>
      </c>
      <c r="AL1893" s="7">
        <v>0</v>
      </c>
      <c r="AM1893" s="105">
        <v>0</v>
      </c>
      <c r="AN1893" s="7">
        <v>0</v>
      </c>
      <c r="AO1893" s="11">
        <v>0</v>
      </c>
      <c r="AP1893" s="105">
        <v>0</v>
      </c>
      <c r="AQ1893" s="11">
        <v>0</v>
      </c>
      <c r="AR1893" s="11">
        <v>0</v>
      </c>
      <c r="AS1893" s="11">
        <v>0</v>
      </c>
      <c r="AT1893" s="11">
        <v>0</v>
      </c>
      <c r="AU1893" s="11">
        <v>0</v>
      </c>
      <c r="AV1893" s="11">
        <v>0</v>
      </c>
      <c r="AW1893" s="11">
        <v>0</v>
      </c>
      <c r="AX1893" s="11">
        <v>0</v>
      </c>
      <c r="AZ1893" s="11">
        <v>0</v>
      </c>
      <c r="BA1893" s="11">
        <v>0</v>
      </c>
    </row>
    <row r="1894" spans="1:53" hidden="1" x14ac:dyDescent="0.25">
      <c r="A1894">
        <v>11</v>
      </c>
      <c r="B1894" t="str">
        <f t="shared" si="216"/>
        <v>FlCC-9900</v>
      </c>
      <c r="C1894" s="2" t="s">
        <v>321</v>
      </c>
      <c r="D1894" s="2" t="str">
        <f t="shared" si="217"/>
        <v>9</v>
      </c>
      <c r="E1894" s="2" t="str">
        <f t="shared" si="218"/>
        <v>99</v>
      </c>
      <c r="F1894" s="2" t="str">
        <f t="shared" si="219"/>
        <v>990</v>
      </c>
      <c r="G1894" s="1" t="s">
        <v>3544</v>
      </c>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29"/>
      <c r="AH1894" s="7"/>
      <c r="AI1894" s="7"/>
      <c r="AJ1894" s="7"/>
      <c r="AK1894" s="29"/>
      <c r="AL1894" s="7"/>
      <c r="AM1894" s="105"/>
      <c r="AN1894" s="7"/>
      <c r="AO1894" s="11"/>
      <c r="AP1894" s="105"/>
      <c r="AQ1894" s="11"/>
      <c r="AR1894" s="11"/>
      <c r="AS1894" s="11"/>
      <c r="AT1894" s="11"/>
      <c r="AU1894" s="11">
        <v>0</v>
      </c>
      <c r="AV1894" s="11">
        <v>0</v>
      </c>
      <c r="AW1894" s="11">
        <v>0</v>
      </c>
      <c r="AX1894" s="11">
        <v>0</v>
      </c>
      <c r="AZ1894" s="11">
        <v>0</v>
      </c>
      <c r="BA1894" s="11">
        <v>0</v>
      </c>
    </row>
    <row r="1895" spans="1:53" hidden="1" x14ac:dyDescent="0.25">
      <c r="A1895">
        <v>11</v>
      </c>
      <c r="B1895" t="str">
        <f t="shared" si="216"/>
        <v>FlCC-4851 (old)</v>
      </c>
      <c r="C1895" s="2" t="s">
        <v>321</v>
      </c>
      <c r="D1895" s="2" t="str">
        <f t="shared" ref="D1895:D1926" si="220">LEFT($G1895,1)</f>
        <v>4</v>
      </c>
      <c r="E1895" s="2" t="str">
        <f t="shared" ref="E1895:E1926" si="221">LEFT($G1895,2)</f>
        <v>48</v>
      </c>
      <c r="F1895" s="2" t="str">
        <f t="shared" ref="F1895:F1926" si="222">LEFT($G1895,3)</f>
        <v>485</v>
      </c>
      <c r="G1895" s="3" t="s">
        <v>3457</v>
      </c>
      <c r="H1895" s="7">
        <v>0</v>
      </c>
      <c r="I1895" s="7"/>
      <c r="J1895" s="7">
        <v>0</v>
      </c>
      <c r="K1895" s="7">
        <v>0</v>
      </c>
      <c r="L1895" s="7">
        <v>0</v>
      </c>
      <c r="M1895" s="7"/>
      <c r="N1895" s="7">
        <v>0</v>
      </c>
      <c r="O1895" s="7">
        <v>0</v>
      </c>
      <c r="P1895" s="7">
        <v>0</v>
      </c>
      <c r="Q1895" s="7"/>
      <c r="R1895" s="7">
        <v>0</v>
      </c>
      <c r="S1895" s="7">
        <v>0</v>
      </c>
      <c r="T1895" s="7">
        <v>0</v>
      </c>
      <c r="U1895" s="7"/>
      <c r="V1895" s="7">
        <v>0</v>
      </c>
      <c r="W1895" s="7">
        <v>0</v>
      </c>
      <c r="X1895" s="7">
        <v>0</v>
      </c>
      <c r="Y1895" s="7"/>
      <c r="Z1895" s="7">
        <v>0</v>
      </c>
      <c r="AA1895" s="7">
        <v>0</v>
      </c>
      <c r="AB1895" s="7">
        <v>0</v>
      </c>
      <c r="AC1895" s="7"/>
      <c r="AD1895" s="7">
        <v>0</v>
      </c>
      <c r="AE1895" s="7">
        <v>0</v>
      </c>
      <c r="AF1895" s="7">
        <v>0</v>
      </c>
      <c r="AG1895" s="29">
        <v>0</v>
      </c>
      <c r="AH1895" s="7">
        <v>0</v>
      </c>
      <c r="AI1895" s="7">
        <v>0</v>
      </c>
      <c r="AJ1895" s="7">
        <v>0</v>
      </c>
      <c r="AK1895" s="29">
        <v>0</v>
      </c>
      <c r="AL1895" s="7">
        <v>0</v>
      </c>
      <c r="AM1895" s="105">
        <v>0</v>
      </c>
      <c r="AN1895" s="7">
        <v>0</v>
      </c>
      <c r="AO1895" s="11">
        <v>0</v>
      </c>
      <c r="AP1895" s="105">
        <v>0</v>
      </c>
      <c r="AQ1895" s="11">
        <v>0</v>
      </c>
      <c r="AR1895" s="11">
        <v>0</v>
      </c>
      <c r="AS1895" s="11">
        <v>0</v>
      </c>
      <c r="AT1895" s="11">
        <v>0</v>
      </c>
      <c r="AU1895" s="11"/>
      <c r="AV1895" s="11">
        <v>0</v>
      </c>
      <c r="AW1895" s="11">
        <v>0</v>
      </c>
      <c r="AX1895" s="11"/>
      <c r="AZ1895" s="11"/>
      <c r="BA1895" s="11"/>
    </row>
    <row r="1896" spans="1:53" hidden="1" x14ac:dyDescent="0.25">
      <c r="A1896">
        <v>11</v>
      </c>
      <c r="B1896" t="str">
        <f t="shared" si="216"/>
        <v>FlCC-4852 (old)</v>
      </c>
      <c r="C1896" s="2" t="s">
        <v>321</v>
      </c>
      <c r="D1896" s="2" t="str">
        <f t="shared" si="220"/>
        <v>4</v>
      </c>
      <c r="E1896" s="2" t="str">
        <f t="shared" si="221"/>
        <v>48</v>
      </c>
      <c r="F1896" s="2" t="str">
        <f t="shared" si="222"/>
        <v>485</v>
      </c>
      <c r="G1896" s="3" t="s">
        <v>3458</v>
      </c>
      <c r="H1896" s="7">
        <v>0</v>
      </c>
      <c r="I1896" s="7"/>
      <c r="J1896" s="7">
        <v>0</v>
      </c>
      <c r="K1896" s="7">
        <v>0</v>
      </c>
      <c r="L1896" s="7">
        <v>0</v>
      </c>
      <c r="M1896" s="7"/>
      <c r="N1896" s="7">
        <v>0</v>
      </c>
      <c r="O1896" s="7">
        <v>0</v>
      </c>
      <c r="P1896" s="7">
        <v>0</v>
      </c>
      <c r="Q1896" s="7"/>
      <c r="R1896" s="7">
        <v>0</v>
      </c>
      <c r="S1896" s="7">
        <v>0</v>
      </c>
      <c r="T1896" s="7">
        <v>0</v>
      </c>
      <c r="U1896" s="7"/>
      <c r="V1896" s="7">
        <v>0</v>
      </c>
      <c r="W1896" s="7">
        <v>0</v>
      </c>
      <c r="X1896" s="7">
        <v>0</v>
      </c>
      <c r="Y1896" s="7"/>
      <c r="Z1896" s="7">
        <v>0</v>
      </c>
      <c r="AA1896" s="7">
        <v>0</v>
      </c>
      <c r="AB1896" s="7">
        <v>0</v>
      </c>
      <c r="AC1896" s="7"/>
      <c r="AD1896" s="7">
        <v>0</v>
      </c>
      <c r="AE1896" s="7">
        <v>0</v>
      </c>
      <c r="AF1896" s="7">
        <v>0</v>
      </c>
      <c r="AG1896" s="29">
        <v>0</v>
      </c>
      <c r="AH1896" s="7">
        <v>0</v>
      </c>
      <c r="AI1896" s="7">
        <v>0</v>
      </c>
      <c r="AJ1896" s="7">
        <v>0</v>
      </c>
      <c r="AK1896" s="29">
        <v>0</v>
      </c>
      <c r="AL1896" s="7">
        <v>0</v>
      </c>
      <c r="AM1896" s="105">
        <v>0</v>
      </c>
      <c r="AN1896" s="7">
        <v>0</v>
      </c>
      <c r="AO1896" s="11">
        <v>0</v>
      </c>
      <c r="AP1896" s="105">
        <v>0</v>
      </c>
      <c r="AQ1896" s="11">
        <v>0</v>
      </c>
      <c r="AR1896" s="11">
        <v>0</v>
      </c>
      <c r="AS1896" s="11">
        <v>0</v>
      </c>
      <c r="AT1896" s="11">
        <v>0</v>
      </c>
      <c r="AU1896" s="11"/>
      <c r="AV1896" s="11">
        <v>0</v>
      </c>
      <c r="AW1896" s="11">
        <v>0</v>
      </c>
      <c r="AX1896" s="11"/>
      <c r="AZ1896" s="11"/>
      <c r="BA1896" s="11"/>
    </row>
    <row r="1897" spans="1:53" hidden="1" x14ac:dyDescent="0.25">
      <c r="A1897">
        <v>11</v>
      </c>
      <c r="B1897" t="str">
        <f t="shared" si="216"/>
        <v>FlCC-6851 (old)</v>
      </c>
      <c r="C1897" s="2" t="s">
        <v>321</v>
      </c>
      <c r="D1897" s="2" t="str">
        <f t="shared" si="220"/>
        <v>6</v>
      </c>
      <c r="E1897" s="2" t="str">
        <f t="shared" si="221"/>
        <v>68</v>
      </c>
      <c r="F1897" s="2" t="str">
        <f t="shared" si="222"/>
        <v>685</v>
      </c>
      <c r="G1897" s="3" t="s">
        <v>3459</v>
      </c>
      <c r="H1897" s="7">
        <v>0</v>
      </c>
      <c r="I1897" s="7"/>
      <c r="J1897" s="7">
        <v>0</v>
      </c>
      <c r="K1897" s="7">
        <v>0</v>
      </c>
      <c r="L1897" s="7">
        <v>0</v>
      </c>
      <c r="M1897" s="7"/>
      <c r="N1897" s="29">
        <v>0</v>
      </c>
      <c r="O1897" s="29">
        <v>0</v>
      </c>
      <c r="P1897" s="7">
        <v>0</v>
      </c>
      <c r="Q1897" s="7"/>
      <c r="R1897" s="7">
        <v>0</v>
      </c>
      <c r="S1897" s="7">
        <v>0</v>
      </c>
      <c r="T1897" s="7">
        <v>0</v>
      </c>
      <c r="U1897" s="7"/>
      <c r="V1897" s="7">
        <v>0</v>
      </c>
      <c r="W1897" s="7">
        <v>0</v>
      </c>
      <c r="X1897" s="7">
        <v>0</v>
      </c>
      <c r="Y1897" s="7"/>
      <c r="Z1897" s="7">
        <v>0</v>
      </c>
      <c r="AA1897" s="7">
        <v>0</v>
      </c>
      <c r="AB1897" s="7">
        <v>0</v>
      </c>
      <c r="AC1897" s="7"/>
      <c r="AD1897" s="7">
        <v>0</v>
      </c>
      <c r="AE1897" s="7">
        <v>0</v>
      </c>
      <c r="AF1897" s="7">
        <v>0</v>
      </c>
      <c r="AG1897" s="29">
        <v>0</v>
      </c>
      <c r="AH1897" s="7">
        <v>0</v>
      </c>
      <c r="AI1897" s="7">
        <v>0</v>
      </c>
      <c r="AJ1897" s="7">
        <v>0</v>
      </c>
      <c r="AK1897" s="29">
        <v>0</v>
      </c>
      <c r="AL1897" s="7">
        <v>0</v>
      </c>
      <c r="AM1897" s="105">
        <v>0</v>
      </c>
      <c r="AN1897" s="7">
        <v>0</v>
      </c>
      <c r="AO1897" s="11">
        <v>0</v>
      </c>
      <c r="AP1897" s="105">
        <v>0</v>
      </c>
      <c r="AQ1897" s="11">
        <v>0</v>
      </c>
      <c r="AR1897" s="11">
        <v>0</v>
      </c>
      <c r="AS1897" s="11">
        <v>0</v>
      </c>
      <c r="AT1897" s="11">
        <v>0</v>
      </c>
      <c r="AU1897" s="11"/>
      <c r="AV1897" s="11">
        <v>0</v>
      </c>
      <c r="AW1897" s="11">
        <v>0</v>
      </c>
      <c r="AX1897" s="11"/>
      <c r="AZ1897" s="11"/>
      <c r="BA1897" s="11"/>
    </row>
    <row r="1898" spans="1:53" hidden="1" x14ac:dyDescent="0.25">
      <c r="A1898">
        <v>11</v>
      </c>
      <c r="B1898" t="str">
        <f t="shared" si="216"/>
        <v>FlCC-6852 (old)</v>
      </c>
      <c r="C1898" s="2" t="s">
        <v>321</v>
      </c>
      <c r="D1898" s="2" t="str">
        <f t="shared" si="220"/>
        <v>6</v>
      </c>
      <c r="E1898" s="2" t="str">
        <f t="shared" si="221"/>
        <v>68</v>
      </c>
      <c r="F1898" s="2" t="str">
        <f t="shared" si="222"/>
        <v>685</v>
      </c>
      <c r="G1898" s="3" t="s">
        <v>3460</v>
      </c>
      <c r="H1898" s="7">
        <v>0</v>
      </c>
      <c r="I1898" s="7"/>
      <c r="J1898" s="7">
        <v>0</v>
      </c>
      <c r="K1898" s="7">
        <v>0</v>
      </c>
      <c r="L1898" s="7">
        <v>0</v>
      </c>
      <c r="M1898" s="7"/>
      <c r="N1898" s="7">
        <v>0</v>
      </c>
      <c r="O1898" s="7">
        <v>0</v>
      </c>
      <c r="P1898" s="7">
        <v>0</v>
      </c>
      <c r="Q1898" s="7"/>
      <c r="R1898" s="7">
        <v>0</v>
      </c>
      <c r="S1898" s="7">
        <v>0</v>
      </c>
      <c r="T1898" s="7">
        <v>0</v>
      </c>
      <c r="U1898" s="7"/>
      <c r="V1898" s="7">
        <v>0</v>
      </c>
      <c r="W1898" s="7">
        <v>0</v>
      </c>
      <c r="X1898" s="7">
        <v>0</v>
      </c>
      <c r="Y1898" s="7"/>
      <c r="Z1898" s="7">
        <v>0</v>
      </c>
      <c r="AA1898" s="7">
        <v>0</v>
      </c>
      <c r="AB1898" s="7">
        <v>0</v>
      </c>
      <c r="AC1898" s="7"/>
      <c r="AD1898" s="7">
        <v>0</v>
      </c>
      <c r="AE1898" s="7">
        <v>0</v>
      </c>
      <c r="AF1898" s="7">
        <v>0</v>
      </c>
      <c r="AG1898" s="29">
        <v>0</v>
      </c>
      <c r="AH1898" s="7">
        <v>0</v>
      </c>
      <c r="AI1898" s="7">
        <v>0</v>
      </c>
      <c r="AJ1898" s="7">
        <v>0</v>
      </c>
      <c r="AK1898" s="29">
        <v>0</v>
      </c>
      <c r="AL1898" s="7">
        <v>0</v>
      </c>
      <c r="AM1898" s="105">
        <v>0</v>
      </c>
      <c r="AN1898" s="7">
        <v>0</v>
      </c>
      <c r="AO1898" s="11">
        <v>0</v>
      </c>
      <c r="AP1898" s="105">
        <v>0</v>
      </c>
      <c r="AQ1898" s="11">
        <v>0</v>
      </c>
      <c r="AR1898" s="11">
        <v>0</v>
      </c>
      <c r="AS1898" s="11">
        <v>0</v>
      </c>
      <c r="AT1898" s="11">
        <v>0</v>
      </c>
      <c r="AU1898" s="11"/>
      <c r="AV1898" s="11">
        <v>0</v>
      </c>
      <c r="AW1898" s="11">
        <v>0</v>
      </c>
      <c r="AX1898" s="11"/>
      <c r="AZ1898" s="11"/>
      <c r="BA1898" s="11"/>
    </row>
    <row r="1899" spans="1:53" x14ac:dyDescent="0.25">
      <c r="A1899">
        <v>12</v>
      </c>
      <c r="B1899" t="str">
        <f t="shared" si="216"/>
        <v>CCC-0600</v>
      </c>
      <c r="C1899" s="2" t="s">
        <v>322</v>
      </c>
      <c r="D1899" s="2" t="str">
        <f t="shared" si="220"/>
        <v>0</v>
      </c>
      <c r="E1899" s="2" t="str">
        <f t="shared" si="221"/>
        <v>06</v>
      </c>
      <c r="F1899" s="2" t="str">
        <f t="shared" si="222"/>
        <v>060</v>
      </c>
      <c r="G1899" s="1" t="s">
        <v>626</v>
      </c>
      <c r="H1899" s="7">
        <v>150</v>
      </c>
      <c r="I1899" s="7"/>
      <c r="J1899" s="7">
        <v>150</v>
      </c>
      <c r="K1899" s="7">
        <v>150</v>
      </c>
      <c r="L1899" s="7">
        <v>50</v>
      </c>
      <c r="M1899" s="7"/>
      <c r="N1899" s="7">
        <v>61</v>
      </c>
      <c r="O1899" s="7">
        <v>61</v>
      </c>
      <c r="P1899" s="7">
        <v>50</v>
      </c>
      <c r="Q1899" s="7"/>
      <c r="R1899" s="7">
        <v>180</v>
      </c>
      <c r="S1899" s="7">
        <v>181</v>
      </c>
      <c r="T1899" s="7">
        <v>150</v>
      </c>
      <c r="U1899" s="7"/>
      <c r="V1899" s="7">
        <v>186</v>
      </c>
      <c r="W1899" s="7">
        <v>186</v>
      </c>
      <c r="X1899" s="7">
        <v>150</v>
      </c>
      <c r="Y1899" s="7"/>
      <c r="Z1899" s="7">
        <v>0</v>
      </c>
      <c r="AA1899" s="7">
        <v>0</v>
      </c>
      <c r="AB1899" s="7">
        <v>150</v>
      </c>
      <c r="AC1899" s="7"/>
      <c r="AD1899" s="7">
        <v>1370</v>
      </c>
      <c r="AE1899" s="7">
        <v>1311</v>
      </c>
      <c r="AF1899" s="7">
        <v>150</v>
      </c>
      <c r="AG1899" s="29">
        <v>720</v>
      </c>
      <c r="AH1899" s="7">
        <v>720</v>
      </c>
      <c r="AI1899" s="7">
        <v>720</v>
      </c>
      <c r="AJ1899" s="7">
        <v>0</v>
      </c>
      <c r="AK1899" s="29">
        <v>8</v>
      </c>
      <c r="AL1899" s="7">
        <v>8</v>
      </c>
      <c r="AM1899" s="105">
        <v>0</v>
      </c>
      <c r="AN1899" s="7">
        <v>0</v>
      </c>
      <c r="AO1899" s="11">
        <v>1552</v>
      </c>
      <c r="AP1899" s="105">
        <v>1552</v>
      </c>
      <c r="AQ1899" s="11">
        <v>0</v>
      </c>
      <c r="AR1899" s="11">
        <v>0</v>
      </c>
      <c r="AS1899" s="11">
        <v>0</v>
      </c>
      <c r="AT1899" s="11">
        <v>0</v>
      </c>
      <c r="AU1899" s="11">
        <v>0</v>
      </c>
      <c r="AV1899" s="11">
        <v>0</v>
      </c>
      <c r="AW1899" s="11">
        <v>0</v>
      </c>
      <c r="AX1899" s="11">
        <v>0</v>
      </c>
      <c r="AZ1899" s="11">
        <f>VLOOKUP(G1899,'[2]Recettes '!$1:$1048576,6,FALSE)</f>
        <v>3625</v>
      </c>
      <c r="BA1899" s="11">
        <v>0</v>
      </c>
    </row>
    <row r="1900" spans="1:53" x14ac:dyDescent="0.25">
      <c r="A1900">
        <v>12</v>
      </c>
      <c r="B1900" t="str">
        <f t="shared" si="216"/>
        <v>CCC-0700</v>
      </c>
      <c r="C1900" s="2" t="s">
        <v>322</v>
      </c>
      <c r="D1900" s="2" t="str">
        <f t="shared" si="220"/>
        <v>0</v>
      </c>
      <c r="E1900" s="2" t="str">
        <f t="shared" si="221"/>
        <v>07</v>
      </c>
      <c r="F1900" s="2" t="str">
        <f t="shared" si="222"/>
        <v>070</v>
      </c>
      <c r="G1900" s="1" t="s">
        <v>2102</v>
      </c>
      <c r="H1900" s="7">
        <v>0</v>
      </c>
      <c r="I1900" s="7"/>
      <c r="J1900" s="7">
        <v>0</v>
      </c>
      <c r="K1900" s="7">
        <v>0</v>
      </c>
      <c r="L1900" s="7">
        <v>0</v>
      </c>
      <c r="M1900" s="7"/>
      <c r="N1900" s="7">
        <v>0</v>
      </c>
      <c r="O1900" s="7">
        <v>0</v>
      </c>
      <c r="P1900" s="7">
        <v>0</v>
      </c>
      <c r="Q1900" s="7"/>
      <c r="R1900" s="7">
        <v>0</v>
      </c>
      <c r="S1900" s="7">
        <v>0</v>
      </c>
      <c r="T1900" s="7">
        <v>0</v>
      </c>
      <c r="U1900" s="7"/>
      <c r="V1900" s="7">
        <v>0</v>
      </c>
      <c r="W1900" s="7">
        <v>0</v>
      </c>
      <c r="X1900" s="7">
        <v>0</v>
      </c>
      <c r="Y1900" s="7"/>
      <c r="Z1900" s="7">
        <v>0</v>
      </c>
      <c r="AA1900" s="7">
        <v>0</v>
      </c>
      <c r="AB1900" s="7">
        <v>0</v>
      </c>
      <c r="AC1900" s="7"/>
      <c r="AD1900" s="7">
        <v>0</v>
      </c>
      <c r="AE1900" s="7">
        <v>0</v>
      </c>
      <c r="AF1900" s="7">
        <v>0</v>
      </c>
      <c r="AG1900" s="29">
        <v>0</v>
      </c>
      <c r="AH1900" s="7">
        <v>0</v>
      </c>
      <c r="AI1900" s="7">
        <v>0</v>
      </c>
      <c r="AJ1900" s="7">
        <v>0</v>
      </c>
      <c r="AK1900" s="29">
        <v>0</v>
      </c>
      <c r="AL1900" s="7">
        <v>0</v>
      </c>
      <c r="AM1900" s="105">
        <v>0</v>
      </c>
      <c r="AN1900" s="7">
        <v>0</v>
      </c>
      <c r="AO1900" s="11">
        <v>0</v>
      </c>
      <c r="AP1900" s="105">
        <v>0</v>
      </c>
      <c r="AQ1900" s="11">
        <v>0</v>
      </c>
      <c r="AR1900" s="11">
        <v>0</v>
      </c>
      <c r="AS1900" s="11">
        <v>0</v>
      </c>
      <c r="AT1900" s="11">
        <v>0</v>
      </c>
      <c r="AU1900" s="11"/>
      <c r="AV1900" s="11">
        <v>0</v>
      </c>
      <c r="AW1900" s="11">
        <v>0</v>
      </c>
      <c r="AX1900" s="11"/>
      <c r="AZ1900" s="11"/>
      <c r="BA1900" s="11"/>
    </row>
    <row r="1901" spans="1:53" x14ac:dyDescent="0.25">
      <c r="A1901">
        <v>12</v>
      </c>
      <c r="B1901" t="str">
        <f t="shared" si="216"/>
        <v>CCC-1611</v>
      </c>
      <c r="C1901" s="2" t="s">
        <v>322</v>
      </c>
      <c r="D1901" s="2" t="str">
        <f t="shared" si="220"/>
        <v>1</v>
      </c>
      <c r="E1901" s="2" t="str">
        <f t="shared" si="221"/>
        <v>16</v>
      </c>
      <c r="F1901" s="2" t="str">
        <f t="shared" si="222"/>
        <v>161</v>
      </c>
      <c r="G1901" s="1" t="s">
        <v>629</v>
      </c>
      <c r="H1901" s="17">
        <v>0</v>
      </c>
      <c r="I1901" s="17"/>
      <c r="J1901" s="7">
        <v>0</v>
      </c>
      <c r="K1901" s="7">
        <v>0</v>
      </c>
      <c r="L1901" s="7">
        <v>0</v>
      </c>
      <c r="M1901" s="7"/>
      <c r="N1901" s="7">
        <v>0</v>
      </c>
      <c r="O1901" s="7">
        <v>0</v>
      </c>
      <c r="P1901" s="7">
        <v>0</v>
      </c>
      <c r="Q1901" s="7"/>
      <c r="R1901" s="7">
        <v>0</v>
      </c>
      <c r="S1901" s="7">
        <v>0</v>
      </c>
      <c r="T1901" s="7">
        <v>0</v>
      </c>
      <c r="U1901" s="7"/>
      <c r="V1901" s="7">
        <v>0</v>
      </c>
      <c r="W1901" s="7">
        <v>0</v>
      </c>
      <c r="X1901" s="7">
        <v>0</v>
      </c>
      <c r="Y1901" s="7"/>
      <c r="Z1901" s="7">
        <v>0</v>
      </c>
      <c r="AA1901" s="7">
        <v>0</v>
      </c>
      <c r="AB1901" s="7">
        <v>0</v>
      </c>
      <c r="AC1901" s="7"/>
      <c r="AD1901" s="7">
        <v>0</v>
      </c>
      <c r="AE1901" s="7">
        <v>0</v>
      </c>
      <c r="AF1901" s="7">
        <v>0</v>
      </c>
      <c r="AG1901" s="29">
        <v>0</v>
      </c>
      <c r="AH1901" s="7">
        <v>0</v>
      </c>
      <c r="AI1901" s="7">
        <v>0</v>
      </c>
      <c r="AJ1901" s="7">
        <v>50</v>
      </c>
      <c r="AK1901" s="29">
        <v>1202</v>
      </c>
      <c r="AL1901" s="7">
        <v>1202</v>
      </c>
      <c r="AM1901" s="105">
        <v>1202</v>
      </c>
      <c r="AN1901" s="7">
        <v>50</v>
      </c>
      <c r="AO1901" s="11">
        <v>923</v>
      </c>
      <c r="AP1901" s="105">
        <v>923</v>
      </c>
      <c r="AQ1901" s="11">
        <v>924</v>
      </c>
      <c r="AR1901" s="11">
        <v>50</v>
      </c>
      <c r="AS1901" s="11">
        <v>71</v>
      </c>
      <c r="AT1901" s="11">
        <v>71</v>
      </c>
      <c r="AU1901" s="11">
        <v>71</v>
      </c>
      <c r="AV1901" s="11">
        <v>50</v>
      </c>
      <c r="AW1901" s="11">
        <v>28095</v>
      </c>
      <c r="AX1901" s="11">
        <v>28095</v>
      </c>
      <c r="AZ1901" s="11">
        <f>VLOOKUP(G1901,'[2]Recettes '!$1:$1048576,6,FALSE)</f>
        <v>50</v>
      </c>
      <c r="BA1901" s="11">
        <v>18</v>
      </c>
    </row>
    <row r="1902" spans="1:53" x14ac:dyDescent="0.25">
      <c r="A1902">
        <v>12</v>
      </c>
      <c r="B1902" t="str">
        <f t="shared" si="216"/>
        <v>CCC-1612</v>
      </c>
      <c r="C1902" s="2" t="s">
        <v>322</v>
      </c>
      <c r="D1902" s="2" t="str">
        <f t="shared" si="220"/>
        <v>1</v>
      </c>
      <c r="E1902" s="2" t="str">
        <f t="shared" si="221"/>
        <v>16</v>
      </c>
      <c r="F1902" s="2" t="str">
        <f t="shared" si="222"/>
        <v>161</v>
      </c>
      <c r="G1902" s="1" t="s">
        <v>630</v>
      </c>
      <c r="H1902" s="7">
        <v>0</v>
      </c>
      <c r="I1902" s="7"/>
      <c r="J1902" s="7">
        <v>0</v>
      </c>
      <c r="K1902" s="7">
        <v>0</v>
      </c>
      <c r="L1902" s="7">
        <v>0</v>
      </c>
      <c r="M1902" s="7"/>
      <c r="N1902" s="7">
        <v>0</v>
      </c>
      <c r="O1902" s="7">
        <v>0</v>
      </c>
      <c r="P1902" s="7">
        <v>0</v>
      </c>
      <c r="Q1902" s="7"/>
      <c r="R1902" s="7">
        <v>0</v>
      </c>
      <c r="S1902" s="7">
        <v>0</v>
      </c>
      <c r="T1902" s="7">
        <v>0</v>
      </c>
      <c r="U1902" s="7"/>
      <c r="V1902" s="7">
        <v>0</v>
      </c>
      <c r="W1902" s="7">
        <v>0</v>
      </c>
      <c r="X1902" s="7">
        <v>0</v>
      </c>
      <c r="Y1902" s="7"/>
      <c r="Z1902" s="7">
        <v>0</v>
      </c>
      <c r="AA1902" s="7">
        <v>0</v>
      </c>
      <c r="AB1902" s="7">
        <v>0</v>
      </c>
      <c r="AC1902" s="7"/>
      <c r="AD1902" s="7">
        <v>0</v>
      </c>
      <c r="AE1902" s="7">
        <v>0</v>
      </c>
      <c r="AF1902" s="7">
        <v>0</v>
      </c>
      <c r="AG1902" s="29">
        <v>0</v>
      </c>
      <c r="AH1902" s="7">
        <v>0</v>
      </c>
      <c r="AI1902" s="7">
        <v>0</v>
      </c>
      <c r="AJ1902" s="7">
        <v>60</v>
      </c>
      <c r="AK1902" s="29">
        <v>74</v>
      </c>
      <c r="AL1902" s="7">
        <v>74</v>
      </c>
      <c r="AM1902" s="105">
        <v>74</v>
      </c>
      <c r="AN1902" s="7">
        <v>0</v>
      </c>
      <c r="AO1902" s="11">
        <v>68</v>
      </c>
      <c r="AP1902" s="105">
        <v>68</v>
      </c>
      <c r="AQ1902" s="11">
        <v>77</v>
      </c>
      <c r="AR1902" s="11">
        <v>0</v>
      </c>
      <c r="AS1902" s="11">
        <v>85</v>
      </c>
      <c r="AT1902" s="11">
        <v>85</v>
      </c>
      <c r="AU1902" s="11">
        <v>85</v>
      </c>
      <c r="AV1902" s="11">
        <v>30</v>
      </c>
      <c r="AW1902" s="11">
        <v>0</v>
      </c>
      <c r="AX1902" s="11">
        <v>4</v>
      </c>
      <c r="AZ1902" s="11">
        <f>VLOOKUP(G1902,'[2]Recettes '!$1:$1048576,6,FALSE)</f>
        <v>220</v>
      </c>
      <c r="BA1902" s="11">
        <v>0</v>
      </c>
    </row>
    <row r="1903" spans="1:53" x14ac:dyDescent="0.25">
      <c r="A1903">
        <v>12</v>
      </c>
      <c r="B1903" t="str">
        <f t="shared" si="216"/>
        <v>CCC-1613</v>
      </c>
      <c r="C1903" s="2" t="s">
        <v>322</v>
      </c>
      <c r="D1903" s="2" t="str">
        <f t="shared" si="220"/>
        <v>1</v>
      </c>
      <c r="E1903" s="2" t="str">
        <f t="shared" si="221"/>
        <v>16</v>
      </c>
      <c r="F1903" s="2" t="str">
        <f t="shared" si="222"/>
        <v>161</v>
      </c>
      <c r="G1903" s="1" t="s">
        <v>631</v>
      </c>
      <c r="H1903" s="7">
        <v>0</v>
      </c>
      <c r="I1903" s="7"/>
      <c r="J1903" s="7">
        <v>0</v>
      </c>
      <c r="K1903" s="7">
        <v>0</v>
      </c>
      <c r="L1903" s="7">
        <v>0</v>
      </c>
      <c r="M1903" s="7"/>
      <c r="N1903" s="7">
        <v>0</v>
      </c>
      <c r="O1903" s="7">
        <v>0</v>
      </c>
      <c r="P1903" s="7">
        <v>0</v>
      </c>
      <c r="Q1903" s="7"/>
      <c r="R1903" s="7">
        <v>0</v>
      </c>
      <c r="S1903" s="7">
        <v>0</v>
      </c>
      <c r="T1903" s="7">
        <v>0</v>
      </c>
      <c r="U1903" s="7"/>
      <c r="V1903" s="7">
        <v>0</v>
      </c>
      <c r="W1903" s="7">
        <v>0</v>
      </c>
      <c r="X1903" s="7">
        <v>0</v>
      </c>
      <c r="Y1903" s="7"/>
      <c r="Z1903" s="7">
        <v>0</v>
      </c>
      <c r="AA1903" s="7">
        <v>0</v>
      </c>
      <c r="AB1903" s="7">
        <v>0</v>
      </c>
      <c r="AC1903" s="7"/>
      <c r="AD1903" s="7">
        <v>0</v>
      </c>
      <c r="AE1903" s="7">
        <v>0</v>
      </c>
      <c r="AF1903" s="7">
        <v>0</v>
      </c>
      <c r="AG1903" s="29">
        <v>0</v>
      </c>
      <c r="AH1903" s="7">
        <v>0</v>
      </c>
      <c r="AI1903" s="7">
        <v>0</v>
      </c>
      <c r="AJ1903" s="7">
        <v>0</v>
      </c>
      <c r="AK1903" s="29">
        <v>0</v>
      </c>
      <c r="AL1903" s="7">
        <v>0</v>
      </c>
      <c r="AM1903" s="105">
        <v>0</v>
      </c>
      <c r="AN1903" s="7">
        <v>77</v>
      </c>
      <c r="AO1903" s="11">
        <v>0</v>
      </c>
      <c r="AP1903" s="105">
        <v>0</v>
      </c>
      <c r="AQ1903" s="11">
        <v>0</v>
      </c>
      <c r="AR1903" s="11">
        <v>77</v>
      </c>
      <c r="AS1903" s="11">
        <v>0</v>
      </c>
      <c r="AT1903" s="11">
        <v>0</v>
      </c>
      <c r="AU1903" s="11">
        <v>0</v>
      </c>
      <c r="AV1903" s="11">
        <v>0</v>
      </c>
      <c r="AW1903" s="11">
        <v>0</v>
      </c>
      <c r="AX1903" s="11">
        <v>0</v>
      </c>
      <c r="AZ1903" s="11">
        <f>VLOOKUP(G1903,'[2]Recettes '!$1:$1048576,6,FALSE)</f>
        <v>30</v>
      </c>
      <c r="BA1903" s="11">
        <v>0</v>
      </c>
    </row>
    <row r="1904" spans="1:53" x14ac:dyDescent="0.25">
      <c r="A1904">
        <v>12</v>
      </c>
      <c r="B1904" t="str">
        <f t="shared" si="216"/>
        <v>CCC-1620</v>
      </c>
      <c r="C1904" s="2" t="s">
        <v>322</v>
      </c>
      <c r="D1904" s="2" t="str">
        <f t="shared" si="220"/>
        <v>1</v>
      </c>
      <c r="E1904" s="2" t="str">
        <f t="shared" si="221"/>
        <v>16</v>
      </c>
      <c r="F1904" s="2" t="str">
        <f t="shared" si="222"/>
        <v>162</v>
      </c>
      <c r="G1904" s="1" t="s">
        <v>632</v>
      </c>
      <c r="H1904" s="7">
        <v>0</v>
      </c>
      <c r="I1904" s="7"/>
      <c r="J1904" s="7">
        <v>0</v>
      </c>
      <c r="K1904" s="7">
        <v>0</v>
      </c>
      <c r="L1904" s="7">
        <v>0</v>
      </c>
      <c r="M1904" s="7"/>
      <c r="N1904" s="7">
        <v>0</v>
      </c>
      <c r="O1904" s="7">
        <v>0</v>
      </c>
      <c r="P1904" s="7">
        <v>0</v>
      </c>
      <c r="Q1904" s="7"/>
      <c r="R1904" s="7">
        <v>0</v>
      </c>
      <c r="S1904" s="7">
        <v>0</v>
      </c>
      <c r="T1904" s="7">
        <v>0</v>
      </c>
      <c r="U1904" s="7"/>
      <c r="V1904" s="7">
        <v>0</v>
      </c>
      <c r="W1904" s="7">
        <v>0</v>
      </c>
      <c r="X1904" s="7">
        <v>0</v>
      </c>
      <c r="Y1904" s="7"/>
      <c r="Z1904" s="7">
        <v>0</v>
      </c>
      <c r="AA1904" s="7">
        <v>0</v>
      </c>
      <c r="AB1904" s="7">
        <v>0</v>
      </c>
      <c r="AC1904" s="7"/>
      <c r="AD1904" s="7">
        <v>0</v>
      </c>
      <c r="AE1904" s="7">
        <v>0</v>
      </c>
      <c r="AF1904" s="7">
        <v>0</v>
      </c>
      <c r="AG1904" s="29">
        <v>0</v>
      </c>
      <c r="AH1904" s="7">
        <v>0</v>
      </c>
      <c r="AI1904" s="7">
        <v>0</v>
      </c>
      <c r="AJ1904" s="7">
        <v>0</v>
      </c>
      <c r="AK1904" s="29">
        <v>0</v>
      </c>
      <c r="AL1904" s="7">
        <v>0</v>
      </c>
      <c r="AM1904" s="105">
        <v>0</v>
      </c>
      <c r="AN1904" s="7">
        <v>0</v>
      </c>
      <c r="AO1904" s="11">
        <v>0</v>
      </c>
      <c r="AP1904" s="105">
        <v>0</v>
      </c>
      <c r="AQ1904" s="11">
        <v>0</v>
      </c>
      <c r="AR1904" s="11">
        <v>0</v>
      </c>
      <c r="AS1904" s="11">
        <v>0</v>
      </c>
      <c r="AT1904" s="11">
        <v>0</v>
      </c>
      <c r="AU1904" s="11">
        <v>0</v>
      </c>
      <c r="AV1904" s="11">
        <v>3</v>
      </c>
      <c r="AW1904" s="11">
        <v>0</v>
      </c>
      <c r="AX1904" s="11">
        <v>671</v>
      </c>
      <c r="AZ1904" s="11">
        <f>VLOOKUP(G1904,'[2]Recettes '!$1:$1048576,6,FALSE)</f>
        <v>1374</v>
      </c>
      <c r="BA1904" s="11">
        <v>1350</v>
      </c>
    </row>
    <row r="1905" spans="1:53" x14ac:dyDescent="0.25">
      <c r="A1905">
        <v>12</v>
      </c>
      <c r="B1905" t="str">
        <f t="shared" si="216"/>
        <v>CCC-1700</v>
      </c>
      <c r="C1905" s="2" t="s">
        <v>322</v>
      </c>
      <c r="D1905" s="2" t="str">
        <f t="shared" si="220"/>
        <v>1</v>
      </c>
      <c r="E1905" s="2" t="str">
        <f t="shared" si="221"/>
        <v>17</v>
      </c>
      <c r="F1905" s="2" t="str">
        <f t="shared" si="222"/>
        <v>170</v>
      </c>
      <c r="G1905" s="1" t="s">
        <v>963</v>
      </c>
      <c r="H1905" s="7">
        <v>0</v>
      </c>
      <c r="I1905" s="7"/>
      <c r="J1905" s="7">
        <v>0</v>
      </c>
      <c r="K1905" s="7">
        <v>0</v>
      </c>
      <c r="L1905" s="7">
        <v>0</v>
      </c>
      <c r="M1905" s="7"/>
      <c r="N1905" s="7">
        <v>0</v>
      </c>
      <c r="O1905" s="7">
        <v>0</v>
      </c>
      <c r="P1905" s="7">
        <v>0</v>
      </c>
      <c r="Q1905" s="7"/>
      <c r="R1905" s="7">
        <v>0</v>
      </c>
      <c r="S1905" s="7">
        <v>0</v>
      </c>
      <c r="T1905" s="7">
        <v>0</v>
      </c>
      <c r="U1905" s="7"/>
      <c r="V1905" s="7">
        <v>0</v>
      </c>
      <c r="W1905" s="7">
        <v>0</v>
      </c>
      <c r="X1905" s="7">
        <v>0</v>
      </c>
      <c r="Y1905" s="7"/>
      <c r="Z1905" s="7">
        <v>0</v>
      </c>
      <c r="AA1905" s="7">
        <v>0</v>
      </c>
      <c r="AB1905" s="7">
        <v>0</v>
      </c>
      <c r="AC1905" s="7"/>
      <c r="AD1905" s="7">
        <v>0</v>
      </c>
      <c r="AE1905" s="7">
        <v>0</v>
      </c>
      <c r="AF1905" s="7">
        <v>0</v>
      </c>
      <c r="AG1905" s="29">
        <v>0</v>
      </c>
      <c r="AH1905" s="7">
        <v>0</v>
      </c>
      <c r="AI1905" s="7">
        <v>0</v>
      </c>
      <c r="AJ1905" s="7">
        <v>0</v>
      </c>
      <c r="AK1905" s="29">
        <v>0</v>
      </c>
      <c r="AL1905" s="7">
        <v>0</v>
      </c>
      <c r="AM1905" s="105">
        <v>0</v>
      </c>
      <c r="AN1905" s="7">
        <v>0</v>
      </c>
      <c r="AO1905" s="11">
        <v>0</v>
      </c>
      <c r="AP1905" s="105">
        <v>0</v>
      </c>
      <c r="AQ1905" s="11">
        <v>0</v>
      </c>
      <c r="AR1905" s="11">
        <v>0</v>
      </c>
      <c r="AS1905" s="11">
        <v>0</v>
      </c>
      <c r="AT1905" s="11">
        <v>0</v>
      </c>
      <c r="AU1905" s="11"/>
      <c r="AV1905" s="11">
        <v>0</v>
      </c>
      <c r="AW1905" s="11">
        <v>0</v>
      </c>
      <c r="AX1905" s="11"/>
      <c r="AZ1905" s="11"/>
      <c r="BA1905" s="11"/>
    </row>
    <row r="1906" spans="1:53" x14ac:dyDescent="0.25">
      <c r="A1906">
        <v>12</v>
      </c>
      <c r="B1906" t="str">
        <f t="shared" si="216"/>
        <v>CCC-1810</v>
      </c>
      <c r="C1906" s="2" t="s">
        <v>322</v>
      </c>
      <c r="D1906" s="2" t="str">
        <f t="shared" si="220"/>
        <v>1</v>
      </c>
      <c r="E1906" s="2" t="str">
        <f t="shared" si="221"/>
        <v>18</v>
      </c>
      <c r="F1906" s="2" t="str">
        <f t="shared" si="222"/>
        <v>181</v>
      </c>
      <c r="G1906" s="1" t="s">
        <v>635</v>
      </c>
      <c r="H1906" s="7">
        <v>0</v>
      </c>
      <c r="I1906" s="7"/>
      <c r="J1906" s="7">
        <v>0</v>
      </c>
      <c r="K1906" s="7">
        <v>0</v>
      </c>
      <c r="L1906" s="7">
        <v>0</v>
      </c>
      <c r="M1906" s="7"/>
      <c r="N1906" s="7">
        <v>0</v>
      </c>
      <c r="O1906" s="7">
        <v>0</v>
      </c>
      <c r="P1906" s="7">
        <v>0</v>
      </c>
      <c r="Q1906" s="7"/>
      <c r="R1906" s="7">
        <v>0</v>
      </c>
      <c r="S1906" s="7">
        <v>0</v>
      </c>
      <c r="T1906" s="7">
        <v>0</v>
      </c>
      <c r="U1906" s="7"/>
      <c r="V1906" s="7">
        <v>0</v>
      </c>
      <c r="W1906" s="7">
        <v>0</v>
      </c>
      <c r="X1906" s="7">
        <v>0</v>
      </c>
      <c r="Y1906" s="7"/>
      <c r="Z1906" s="7">
        <v>0</v>
      </c>
      <c r="AA1906" s="7">
        <v>0</v>
      </c>
      <c r="AB1906" s="7">
        <v>0</v>
      </c>
      <c r="AC1906" s="7"/>
      <c r="AD1906" s="7">
        <v>0</v>
      </c>
      <c r="AE1906" s="7">
        <v>0</v>
      </c>
      <c r="AF1906" s="7">
        <v>0</v>
      </c>
      <c r="AG1906" s="29">
        <v>0</v>
      </c>
      <c r="AH1906" s="7">
        <v>0</v>
      </c>
      <c r="AI1906" s="7">
        <v>0</v>
      </c>
      <c r="AJ1906" s="7">
        <v>0</v>
      </c>
      <c r="AK1906" s="29">
        <v>0</v>
      </c>
      <c r="AL1906" s="7">
        <v>0</v>
      </c>
      <c r="AM1906" s="105">
        <v>0</v>
      </c>
      <c r="AN1906" s="7">
        <v>0</v>
      </c>
      <c r="AO1906" s="11">
        <v>0</v>
      </c>
      <c r="AP1906" s="105">
        <v>0</v>
      </c>
      <c r="AQ1906" s="11">
        <v>0</v>
      </c>
      <c r="AR1906" s="11">
        <v>0</v>
      </c>
      <c r="AS1906" s="11">
        <v>0</v>
      </c>
      <c r="AT1906" s="11">
        <v>0</v>
      </c>
      <c r="AU1906" s="11">
        <v>0</v>
      </c>
      <c r="AV1906" s="11">
        <v>0</v>
      </c>
      <c r="AW1906" s="11">
        <v>0</v>
      </c>
      <c r="AX1906" s="11">
        <v>0</v>
      </c>
      <c r="AZ1906" s="11">
        <f>VLOOKUP(G1906,'[2]Recettes '!$1:$1048576,6,FALSE)</f>
        <v>0</v>
      </c>
      <c r="BA1906" s="11">
        <v>0</v>
      </c>
    </row>
    <row r="1907" spans="1:53" x14ac:dyDescent="0.25">
      <c r="A1907">
        <v>12</v>
      </c>
      <c r="B1907" t="str">
        <f t="shared" si="216"/>
        <v>CCC-1820</v>
      </c>
      <c r="C1907" s="2" t="s">
        <v>322</v>
      </c>
      <c r="D1907" s="2" t="str">
        <f t="shared" si="220"/>
        <v>1</v>
      </c>
      <c r="E1907" s="2" t="str">
        <f t="shared" si="221"/>
        <v>18</v>
      </c>
      <c r="F1907" s="2" t="str">
        <f t="shared" si="222"/>
        <v>182</v>
      </c>
      <c r="G1907" s="1" t="s">
        <v>636</v>
      </c>
      <c r="H1907" s="7">
        <v>0</v>
      </c>
      <c r="I1907" s="7"/>
      <c r="J1907" s="7">
        <v>0</v>
      </c>
      <c r="K1907" s="7">
        <v>0</v>
      </c>
      <c r="L1907" s="7">
        <v>0</v>
      </c>
      <c r="M1907" s="7"/>
      <c r="N1907" s="7">
        <v>0</v>
      </c>
      <c r="O1907" s="7">
        <v>0</v>
      </c>
      <c r="P1907" s="7">
        <v>0</v>
      </c>
      <c r="Q1907" s="7"/>
      <c r="R1907" s="7">
        <v>0</v>
      </c>
      <c r="S1907" s="7">
        <v>0</v>
      </c>
      <c r="T1907" s="7">
        <v>0</v>
      </c>
      <c r="U1907" s="7"/>
      <c r="V1907" s="7">
        <v>0</v>
      </c>
      <c r="W1907" s="7">
        <v>0</v>
      </c>
      <c r="X1907" s="7">
        <v>0</v>
      </c>
      <c r="Y1907" s="7"/>
      <c r="Z1907" s="7">
        <v>0</v>
      </c>
      <c r="AA1907" s="7">
        <v>0</v>
      </c>
      <c r="AB1907" s="7">
        <v>0</v>
      </c>
      <c r="AC1907" s="7"/>
      <c r="AD1907" s="7">
        <v>0</v>
      </c>
      <c r="AE1907" s="7">
        <v>0</v>
      </c>
      <c r="AF1907" s="7">
        <v>0</v>
      </c>
      <c r="AG1907" s="29">
        <v>0</v>
      </c>
      <c r="AH1907" s="7">
        <v>0</v>
      </c>
      <c r="AI1907" s="7">
        <v>0</v>
      </c>
      <c r="AJ1907" s="7">
        <v>0</v>
      </c>
      <c r="AK1907" s="29">
        <v>0</v>
      </c>
      <c r="AL1907" s="7">
        <v>0</v>
      </c>
      <c r="AM1907" s="105">
        <v>0</v>
      </c>
      <c r="AN1907" s="7">
        <v>0</v>
      </c>
      <c r="AO1907" s="11">
        <v>32</v>
      </c>
      <c r="AP1907" s="105">
        <v>32</v>
      </c>
      <c r="AQ1907" s="11">
        <v>0</v>
      </c>
      <c r="AR1907" s="11">
        <v>0</v>
      </c>
      <c r="AS1907" s="11">
        <v>0</v>
      </c>
      <c r="AT1907" s="11">
        <v>0</v>
      </c>
      <c r="AU1907" s="11">
        <v>0</v>
      </c>
      <c r="AV1907" s="11">
        <v>0</v>
      </c>
      <c r="AW1907" s="11">
        <v>0</v>
      </c>
      <c r="AX1907" s="11">
        <v>0</v>
      </c>
      <c r="AZ1907" s="11">
        <f>VLOOKUP(G1907,'[2]Recettes '!$1:$1048576,6,FALSE)</f>
        <v>0</v>
      </c>
      <c r="BA1907" s="11">
        <v>0</v>
      </c>
    </row>
    <row r="1908" spans="1:53" x14ac:dyDescent="0.25">
      <c r="A1908">
        <v>12</v>
      </c>
      <c r="B1908" t="str">
        <f t="shared" si="216"/>
        <v>CCC-1900</v>
      </c>
      <c r="C1908" s="2" t="s">
        <v>322</v>
      </c>
      <c r="D1908" s="2" t="str">
        <f t="shared" si="220"/>
        <v>1</v>
      </c>
      <c r="E1908" s="2" t="str">
        <f t="shared" si="221"/>
        <v>19</v>
      </c>
      <c r="F1908" s="2" t="str">
        <f t="shared" si="222"/>
        <v>190</v>
      </c>
      <c r="G1908" s="1" t="s">
        <v>638</v>
      </c>
      <c r="H1908" s="7">
        <v>0</v>
      </c>
      <c r="I1908" s="7"/>
      <c r="J1908" s="7">
        <v>0</v>
      </c>
      <c r="K1908" s="7">
        <v>0</v>
      </c>
      <c r="L1908" s="7">
        <v>0</v>
      </c>
      <c r="M1908" s="7"/>
      <c r="N1908" s="7">
        <v>0</v>
      </c>
      <c r="O1908" s="7">
        <v>0</v>
      </c>
      <c r="P1908" s="7">
        <v>0</v>
      </c>
      <c r="Q1908" s="7"/>
      <c r="R1908" s="7">
        <v>0</v>
      </c>
      <c r="S1908" s="7">
        <v>0</v>
      </c>
      <c r="T1908" s="7">
        <v>0</v>
      </c>
      <c r="U1908" s="7"/>
      <c r="V1908" s="7">
        <v>0</v>
      </c>
      <c r="W1908" s="7">
        <v>0</v>
      </c>
      <c r="X1908" s="7">
        <v>0</v>
      </c>
      <c r="Y1908" s="7"/>
      <c r="Z1908" s="7">
        <v>0</v>
      </c>
      <c r="AA1908" s="7">
        <v>0</v>
      </c>
      <c r="AB1908" s="7">
        <v>0</v>
      </c>
      <c r="AC1908" s="7"/>
      <c r="AD1908" s="7">
        <v>0</v>
      </c>
      <c r="AE1908" s="7">
        <v>0</v>
      </c>
      <c r="AF1908" s="7">
        <v>0</v>
      </c>
      <c r="AG1908" s="29">
        <v>0</v>
      </c>
      <c r="AH1908" s="7">
        <v>0</v>
      </c>
      <c r="AI1908" s="7">
        <v>0</v>
      </c>
      <c r="AJ1908" s="7">
        <v>0</v>
      </c>
      <c r="AK1908" s="29">
        <v>0</v>
      </c>
      <c r="AL1908" s="7">
        <v>0</v>
      </c>
      <c r="AM1908" s="105">
        <v>0</v>
      </c>
      <c r="AN1908" s="7">
        <v>0</v>
      </c>
      <c r="AO1908" s="11">
        <v>0</v>
      </c>
      <c r="AP1908" s="105">
        <v>0</v>
      </c>
      <c r="AQ1908" s="11">
        <v>0</v>
      </c>
      <c r="AR1908" s="11">
        <v>0</v>
      </c>
      <c r="AS1908" s="11">
        <v>0</v>
      </c>
      <c r="AT1908" s="11">
        <v>0</v>
      </c>
      <c r="AU1908" s="11">
        <v>0</v>
      </c>
      <c r="AV1908" s="11">
        <v>0</v>
      </c>
      <c r="AW1908" s="11">
        <v>0</v>
      </c>
      <c r="AX1908" s="11">
        <v>0</v>
      </c>
      <c r="AZ1908" s="11">
        <f>VLOOKUP(G1908,'[2]Recettes '!$1:$1048576,6,FALSE)</f>
        <v>0</v>
      </c>
      <c r="BA1908" s="11">
        <v>0</v>
      </c>
    </row>
    <row r="1909" spans="1:53" x14ac:dyDescent="0.25">
      <c r="A1909">
        <v>12</v>
      </c>
      <c r="B1909" t="str">
        <f t="shared" si="216"/>
        <v>CCC-2610</v>
      </c>
      <c r="C1909" s="2" t="s">
        <v>322</v>
      </c>
      <c r="D1909" s="2" t="str">
        <f t="shared" si="220"/>
        <v>2</v>
      </c>
      <c r="E1909" s="2" t="str">
        <f t="shared" si="221"/>
        <v>26</v>
      </c>
      <c r="F1909" s="2" t="str">
        <f t="shared" si="222"/>
        <v>261</v>
      </c>
      <c r="G1909" s="1" t="s">
        <v>641</v>
      </c>
      <c r="H1909" s="7">
        <v>2000</v>
      </c>
      <c r="I1909" s="7"/>
      <c r="J1909" s="7">
        <v>1750</v>
      </c>
      <c r="K1909" s="7">
        <v>1750</v>
      </c>
      <c r="L1909" s="7">
        <v>1750</v>
      </c>
      <c r="M1909" s="7"/>
      <c r="N1909" s="7">
        <v>1977</v>
      </c>
      <c r="O1909" s="7">
        <v>1977</v>
      </c>
      <c r="P1909" s="7">
        <v>1750</v>
      </c>
      <c r="Q1909" s="7"/>
      <c r="R1909" s="7">
        <v>1742</v>
      </c>
      <c r="S1909" s="7">
        <v>1742</v>
      </c>
      <c r="T1909" s="7">
        <v>250</v>
      </c>
      <c r="U1909" s="7"/>
      <c r="V1909" s="7">
        <v>135</v>
      </c>
      <c r="W1909" s="7">
        <v>135</v>
      </c>
      <c r="X1909" s="7">
        <v>300</v>
      </c>
      <c r="Y1909" s="7"/>
      <c r="Z1909" s="7">
        <v>0</v>
      </c>
      <c r="AA1909" s="7">
        <v>0</v>
      </c>
      <c r="AB1909" s="7">
        <v>0</v>
      </c>
      <c r="AC1909" s="7"/>
      <c r="AD1909" s="7">
        <v>0</v>
      </c>
      <c r="AE1909" s="7">
        <v>0</v>
      </c>
      <c r="AF1909" s="7">
        <v>0</v>
      </c>
      <c r="AG1909" s="29">
        <v>100</v>
      </c>
      <c r="AH1909" s="7">
        <v>100</v>
      </c>
      <c r="AI1909" s="7">
        <v>100</v>
      </c>
      <c r="AJ1909" s="7">
        <v>15</v>
      </c>
      <c r="AK1909" s="29">
        <v>120</v>
      </c>
      <c r="AL1909" s="7">
        <v>120</v>
      </c>
      <c r="AM1909" s="105">
        <v>120</v>
      </c>
      <c r="AN1909" s="7">
        <v>100</v>
      </c>
      <c r="AO1909" s="11">
        <v>41</v>
      </c>
      <c r="AP1909" s="105">
        <v>41</v>
      </c>
      <c r="AQ1909" s="11">
        <v>41</v>
      </c>
      <c r="AR1909" s="11">
        <v>100</v>
      </c>
      <c r="AS1909" s="11">
        <v>67</v>
      </c>
      <c r="AT1909" s="11">
        <v>67</v>
      </c>
      <c r="AU1909" s="11">
        <v>67</v>
      </c>
      <c r="AV1909" s="11">
        <v>100</v>
      </c>
      <c r="AW1909" s="11">
        <v>0</v>
      </c>
      <c r="AX1909" s="11">
        <v>0</v>
      </c>
      <c r="AZ1909" s="11">
        <f>VLOOKUP(G1909,'[2]Recettes '!$1:$1048576,6,FALSE)</f>
        <v>40</v>
      </c>
      <c r="BA1909" s="11">
        <v>5</v>
      </c>
    </row>
    <row r="1910" spans="1:53" x14ac:dyDescent="0.25">
      <c r="A1910">
        <v>12</v>
      </c>
      <c r="B1910" t="str">
        <f t="shared" si="216"/>
        <v>CCC-2620</v>
      </c>
      <c r="C1910" s="2" t="s">
        <v>322</v>
      </c>
      <c r="D1910" s="2" t="str">
        <f t="shared" si="220"/>
        <v>2</v>
      </c>
      <c r="E1910" s="2" t="str">
        <f t="shared" si="221"/>
        <v>26</v>
      </c>
      <c r="F1910" s="2" t="str">
        <f t="shared" si="222"/>
        <v>262</v>
      </c>
      <c r="G1910" s="1" t="s">
        <v>642</v>
      </c>
      <c r="H1910" s="7">
        <v>0</v>
      </c>
      <c r="I1910" s="7"/>
      <c r="J1910" s="7">
        <v>0</v>
      </c>
      <c r="K1910" s="7">
        <v>0</v>
      </c>
      <c r="L1910" s="7">
        <v>0</v>
      </c>
      <c r="M1910" s="7"/>
      <c r="N1910" s="7">
        <v>0</v>
      </c>
      <c r="O1910" s="7">
        <v>0</v>
      </c>
      <c r="P1910" s="7">
        <v>0</v>
      </c>
      <c r="Q1910" s="7"/>
      <c r="R1910" s="7">
        <v>0</v>
      </c>
      <c r="S1910" s="7">
        <v>0</v>
      </c>
      <c r="T1910" s="7">
        <v>0</v>
      </c>
      <c r="U1910" s="7"/>
      <c r="V1910" s="7">
        <v>0</v>
      </c>
      <c r="W1910" s="7">
        <v>0</v>
      </c>
      <c r="X1910" s="7">
        <v>0</v>
      </c>
      <c r="Y1910" s="7"/>
      <c r="Z1910" s="7">
        <v>0</v>
      </c>
      <c r="AA1910" s="7">
        <v>0</v>
      </c>
      <c r="AB1910" s="7">
        <v>0</v>
      </c>
      <c r="AC1910" s="7"/>
      <c r="AD1910" s="7">
        <v>0</v>
      </c>
      <c r="AE1910" s="7">
        <v>0</v>
      </c>
      <c r="AF1910" s="7">
        <v>0</v>
      </c>
      <c r="AG1910" s="29">
        <v>0</v>
      </c>
      <c r="AH1910" s="7">
        <v>0</v>
      </c>
      <c r="AI1910" s="7">
        <v>0</v>
      </c>
      <c r="AJ1910" s="7">
        <v>0</v>
      </c>
      <c r="AK1910" s="29">
        <v>0</v>
      </c>
      <c r="AL1910" s="7">
        <v>0</v>
      </c>
      <c r="AM1910" s="105">
        <v>0</v>
      </c>
      <c r="AN1910" s="7">
        <v>0</v>
      </c>
      <c r="AO1910" s="11">
        <v>0</v>
      </c>
      <c r="AP1910" s="105">
        <v>0</v>
      </c>
      <c r="AQ1910" s="11">
        <v>0</v>
      </c>
      <c r="AR1910" s="11">
        <v>0</v>
      </c>
      <c r="AS1910" s="11">
        <v>0</v>
      </c>
      <c r="AT1910" s="11">
        <v>0</v>
      </c>
      <c r="AU1910" s="11">
        <v>0</v>
      </c>
      <c r="AV1910" s="11">
        <v>0</v>
      </c>
      <c r="AW1910" s="11">
        <v>0</v>
      </c>
      <c r="AX1910" s="11">
        <v>0</v>
      </c>
      <c r="AZ1910" s="11">
        <f>VLOOKUP(G1910,'[2]Recettes '!$1:$1048576,6,FALSE)</f>
        <v>0</v>
      </c>
      <c r="BA1910" s="11">
        <v>0</v>
      </c>
    </row>
    <row r="1911" spans="1:53" x14ac:dyDescent="0.25">
      <c r="A1911">
        <v>12</v>
      </c>
      <c r="B1911" t="str">
        <f t="shared" si="216"/>
        <v>CCC-2710</v>
      </c>
      <c r="C1911" s="2" t="s">
        <v>322</v>
      </c>
      <c r="D1911" s="2" t="str">
        <f t="shared" si="220"/>
        <v>2</v>
      </c>
      <c r="E1911" s="2" t="str">
        <f t="shared" si="221"/>
        <v>27</v>
      </c>
      <c r="F1911" s="2" t="str">
        <f t="shared" si="222"/>
        <v>271</v>
      </c>
      <c r="G1911" s="1" t="s">
        <v>965</v>
      </c>
      <c r="H1911" s="7">
        <v>0</v>
      </c>
      <c r="I1911" s="7"/>
      <c r="J1911" s="7">
        <v>0</v>
      </c>
      <c r="K1911" s="7">
        <v>0</v>
      </c>
      <c r="L1911" s="7">
        <v>0</v>
      </c>
      <c r="M1911" s="7"/>
      <c r="N1911" s="7">
        <v>0</v>
      </c>
      <c r="O1911" s="7">
        <v>0</v>
      </c>
      <c r="P1911" s="7">
        <v>0</v>
      </c>
      <c r="Q1911" s="7"/>
      <c r="R1911" s="7">
        <v>0</v>
      </c>
      <c r="S1911" s="7">
        <v>0</v>
      </c>
      <c r="T1911" s="7">
        <v>0</v>
      </c>
      <c r="U1911" s="7"/>
      <c r="V1911" s="7">
        <v>0</v>
      </c>
      <c r="W1911" s="7">
        <v>0</v>
      </c>
      <c r="X1911" s="7">
        <v>0</v>
      </c>
      <c r="Y1911" s="7"/>
      <c r="Z1911" s="7">
        <v>0</v>
      </c>
      <c r="AA1911" s="7">
        <v>0</v>
      </c>
      <c r="AB1911" s="7">
        <v>0</v>
      </c>
      <c r="AC1911" s="7"/>
      <c r="AD1911" s="7">
        <v>0</v>
      </c>
      <c r="AE1911" s="7">
        <v>0</v>
      </c>
      <c r="AF1911" s="7">
        <v>0</v>
      </c>
      <c r="AG1911" s="29">
        <v>0</v>
      </c>
      <c r="AH1911" s="7">
        <v>0</v>
      </c>
      <c r="AI1911" s="7">
        <v>0</v>
      </c>
      <c r="AJ1911" s="7">
        <v>0</v>
      </c>
      <c r="AK1911" s="29">
        <v>0</v>
      </c>
      <c r="AL1911" s="7">
        <v>0</v>
      </c>
      <c r="AM1911" s="105">
        <v>0</v>
      </c>
      <c r="AN1911" s="7">
        <v>0</v>
      </c>
      <c r="AO1911" s="11">
        <v>0</v>
      </c>
      <c r="AP1911" s="105">
        <v>0</v>
      </c>
      <c r="AQ1911" s="11">
        <v>0</v>
      </c>
      <c r="AR1911" s="11">
        <v>0</v>
      </c>
      <c r="AS1911" s="11">
        <v>0</v>
      </c>
      <c r="AT1911" s="11">
        <v>0</v>
      </c>
      <c r="AU1911" s="11"/>
      <c r="AV1911" s="11">
        <v>0</v>
      </c>
      <c r="AW1911" s="11">
        <v>0</v>
      </c>
      <c r="AX1911" s="11"/>
      <c r="AZ1911" s="11"/>
      <c r="BA1911" s="11"/>
    </row>
    <row r="1912" spans="1:53" x14ac:dyDescent="0.25">
      <c r="A1912">
        <v>12</v>
      </c>
      <c r="B1912" t="str">
        <f t="shared" si="216"/>
        <v>CCC-2720</v>
      </c>
      <c r="C1912" s="2" t="s">
        <v>322</v>
      </c>
      <c r="D1912" s="2" t="str">
        <f t="shared" si="220"/>
        <v>2</v>
      </c>
      <c r="E1912" s="2" t="str">
        <f t="shared" si="221"/>
        <v>27</v>
      </c>
      <c r="F1912" s="2" t="str">
        <f t="shared" si="222"/>
        <v>272</v>
      </c>
      <c r="G1912" s="1" t="s">
        <v>966</v>
      </c>
      <c r="H1912" s="7">
        <v>0</v>
      </c>
      <c r="I1912" s="7"/>
      <c r="J1912" s="7">
        <v>0</v>
      </c>
      <c r="K1912" s="7">
        <v>0</v>
      </c>
      <c r="L1912" s="7">
        <v>0</v>
      </c>
      <c r="M1912" s="7"/>
      <c r="N1912" s="7">
        <v>0</v>
      </c>
      <c r="O1912" s="7">
        <v>0</v>
      </c>
      <c r="P1912" s="7">
        <v>0</v>
      </c>
      <c r="Q1912" s="7"/>
      <c r="R1912" s="7">
        <v>0</v>
      </c>
      <c r="S1912" s="7">
        <v>0</v>
      </c>
      <c r="T1912" s="7">
        <v>0</v>
      </c>
      <c r="U1912" s="7"/>
      <c r="V1912" s="7">
        <v>0</v>
      </c>
      <c r="W1912" s="7">
        <v>0</v>
      </c>
      <c r="X1912" s="7">
        <v>0</v>
      </c>
      <c r="Y1912" s="7"/>
      <c r="Z1912" s="7">
        <v>0</v>
      </c>
      <c r="AA1912" s="7">
        <v>0</v>
      </c>
      <c r="AB1912" s="7">
        <v>0</v>
      </c>
      <c r="AC1912" s="7"/>
      <c r="AD1912" s="7">
        <v>0</v>
      </c>
      <c r="AE1912" s="7">
        <v>0</v>
      </c>
      <c r="AF1912" s="7">
        <v>0</v>
      </c>
      <c r="AG1912" s="29">
        <v>0</v>
      </c>
      <c r="AH1912" s="7">
        <v>0</v>
      </c>
      <c r="AI1912" s="7">
        <v>0</v>
      </c>
      <c r="AJ1912" s="7">
        <v>0</v>
      </c>
      <c r="AK1912" s="29">
        <v>0</v>
      </c>
      <c r="AL1912" s="7">
        <v>0</v>
      </c>
      <c r="AM1912" s="105">
        <v>0</v>
      </c>
      <c r="AN1912" s="7">
        <v>0</v>
      </c>
      <c r="AO1912" s="11">
        <v>0</v>
      </c>
      <c r="AP1912" s="105">
        <v>0</v>
      </c>
      <c r="AQ1912" s="11">
        <v>0</v>
      </c>
      <c r="AR1912" s="11">
        <v>0</v>
      </c>
      <c r="AS1912" s="11">
        <v>0</v>
      </c>
      <c r="AT1912" s="11">
        <v>0</v>
      </c>
      <c r="AU1912" s="11"/>
      <c r="AV1912" s="11">
        <v>0</v>
      </c>
      <c r="AW1912" s="11">
        <v>0</v>
      </c>
      <c r="AX1912" s="11"/>
      <c r="AZ1912" s="11"/>
      <c r="BA1912" s="11"/>
    </row>
    <row r="1913" spans="1:53" x14ac:dyDescent="0.25">
      <c r="A1913">
        <v>12</v>
      </c>
      <c r="B1913" t="str">
        <f t="shared" si="216"/>
        <v>CCC-2730</v>
      </c>
      <c r="C1913" s="2" t="s">
        <v>322</v>
      </c>
      <c r="D1913" s="2" t="str">
        <f t="shared" si="220"/>
        <v>2</v>
      </c>
      <c r="E1913" s="2" t="str">
        <f t="shared" si="221"/>
        <v>27</v>
      </c>
      <c r="F1913" s="2" t="str">
        <f t="shared" si="222"/>
        <v>273</v>
      </c>
      <c r="G1913" s="1" t="s">
        <v>967</v>
      </c>
      <c r="H1913" s="7">
        <v>0</v>
      </c>
      <c r="I1913" s="7"/>
      <c r="J1913" s="7">
        <v>0</v>
      </c>
      <c r="K1913" s="7">
        <v>0</v>
      </c>
      <c r="L1913" s="7">
        <v>0</v>
      </c>
      <c r="M1913" s="7"/>
      <c r="N1913" s="7">
        <v>0</v>
      </c>
      <c r="O1913" s="7">
        <v>0</v>
      </c>
      <c r="P1913" s="7">
        <v>0</v>
      </c>
      <c r="Q1913" s="7"/>
      <c r="R1913" s="7">
        <v>0</v>
      </c>
      <c r="S1913" s="7">
        <v>0</v>
      </c>
      <c r="T1913" s="7">
        <v>0</v>
      </c>
      <c r="U1913" s="7"/>
      <c r="V1913" s="7">
        <v>0</v>
      </c>
      <c r="W1913" s="7">
        <v>0</v>
      </c>
      <c r="X1913" s="7">
        <v>0</v>
      </c>
      <c r="Y1913" s="7"/>
      <c r="Z1913" s="7">
        <v>0</v>
      </c>
      <c r="AA1913" s="7">
        <v>0</v>
      </c>
      <c r="AB1913" s="7">
        <v>0</v>
      </c>
      <c r="AC1913" s="7"/>
      <c r="AD1913" s="7">
        <v>0</v>
      </c>
      <c r="AE1913" s="7">
        <v>0</v>
      </c>
      <c r="AF1913" s="7">
        <v>0</v>
      </c>
      <c r="AG1913" s="29">
        <v>0</v>
      </c>
      <c r="AH1913" s="7">
        <v>0</v>
      </c>
      <c r="AI1913" s="7">
        <v>0</v>
      </c>
      <c r="AJ1913" s="7">
        <v>0</v>
      </c>
      <c r="AK1913" s="29">
        <v>0</v>
      </c>
      <c r="AL1913" s="7">
        <v>0</v>
      </c>
      <c r="AM1913" s="105">
        <v>0</v>
      </c>
      <c r="AN1913" s="7">
        <v>0</v>
      </c>
      <c r="AO1913" s="11">
        <v>0</v>
      </c>
      <c r="AP1913" s="105">
        <v>0</v>
      </c>
      <c r="AQ1913" s="11">
        <v>0</v>
      </c>
      <c r="AR1913" s="11">
        <v>0</v>
      </c>
      <c r="AS1913" s="11">
        <v>0</v>
      </c>
      <c r="AT1913" s="11">
        <v>0</v>
      </c>
      <c r="AU1913" s="11"/>
      <c r="AV1913" s="11">
        <v>0</v>
      </c>
      <c r="AW1913" s="11">
        <v>0</v>
      </c>
      <c r="AX1913" s="11"/>
      <c r="AZ1913" s="11"/>
      <c r="BA1913" s="11"/>
    </row>
    <row r="1914" spans="1:53" x14ac:dyDescent="0.25">
      <c r="A1914">
        <v>12</v>
      </c>
      <c r="B1914" t="str">
        <f t="shared" si="216"/>
        <v>CCC-2740</v>
      </c>
      <c r="C1914" s="2" t="s">
        <v>322</v>
      </c>
      <c r="D1914" s="2" t="str">
        <f t="shared" si="220"/>
        <v>2</v>
      </c>
      <c r="E1914" s="2" t="str">
        <f t="shared" si="221"/>
        <v>27</v>
      </c>
      <c r="F1914" s="2" t="str">
        <f t="shared" si="222"/>
        <v>274</v>
      </c>
      <c r="G1914" s="1" t="s">
        <v>968</v>
      </c>
      <c r="H1914" s="7">
        <v>0</v>
      </c>
      <c r="I1914" s="7"/>
      <c r="J1914" s="7">
        <v>0</v>
      </c>
      <c r="K1914" s="7">
        <v>0</v>
      </c>
      <c r="L1914" s="7">
        <v>0</v>
      </c>
      <c r="M1914" s="7"/>
      <c r="N1914" s="7">
        <v>0</v>
      </c>
      <c r="O1914" s="7">
        <v>0</v>
      </c>
      <c r="P1914" s="7">
        <v>0</v>
      </c>
      <c r="Q1914" s="7"/>
      <c r="R1914" s="7">
        <v>0</v>
      </c>
      <c r="S1914" s="7">
        <v>0</v>
      </c>
      <c r="T1914" s="7">
        <v>0</v>
      </c>
      <c r="U1914" s="7"/>
      <c r="V1914" s="7">
        <v>0</v>
      </c>
      <c r="W1914" s="7">
        <v>0</v>
      </c>
      <c r="X1914" s="7">
        <v>0</v>
      </c>
      <c r="Y1914" s="7"/>
      <c r="Z1914" s="7">
        <v>0</v>
      </c>
      <c r="AA1914" s="7">
        <v>0</v>
      </c>
      <c r="AB1914" s="7">
        <v>0</v>
      </c>
      <c r="AC1914" s="7"/>
      <c r="AD1914" s="7">
        <v>0</v>
      </c>
      <c r="AE1914" s="7">
        <v>0</v>
      </c>
      <c r="AF1914" s="7">
        <v>0</v>
      </c>
      <c r="AG1914" s="29">
        <v>0</v>
      </c>
      <c r="AH1914" s="7">
        <v>0</v>
      </c>
      <c r="AI1914" s="7">
        <v>0</v>
      </c>
      <c r="AJ1914" s="7">
        <v>0</v>
      </c>
      <c r="AK1914" s="29">
        <v>0</v>
      </c>
      <c r="AL1914" s="7">
        <v>0</v>
      </c>
      <c r="AM1914" s="105">
        <v>0</v>
      </c>
      <c r="AN1914" s="7">
        <v>0</v>
      </c>
      <c r="AO1914" s="11">
        <v>0</v>
      </c>
      <c r="AP1914" s="105">
        <v>0</v>
      </c>
      <c r="AQ1914" s="11">
        <v>0</v>
      </c>
      <c r="AR1914" s="11">
        <v>0</v>
      </c>
      <c r="AS1914" s="11">
        <v>0</v>
      </c>
      <c r="AT1914" s="11">
        <v>0</v>
      </c>
      <c r="AU1914" s="11"/>
      <c r="AV1914" s="11">
        <v>0</v>
      </c>
      <c r="AW1914" s="11">
        <v>0</v>
      </c>
      <c r="AX1914" s="11"/>
      <c r="AZ1914" s="11"/>
      <c r="BA1914" s="11"/>
    </row>
    <row r="1915" spans="1:53" x14ac:dyDescent="0.25">
      <c r="A1915">
        <v>12</v>
      </c>
      <c r="B1915" t="str">
        <f t="shared" si="216"/>
        <v>CCC-2750</v>
      </c>
      <c r="C1915" s="2" t="s">
        <v>322</v>
      </c>
      <c r="D1915" s="2" t="str">
        <f t="shared" si="220"/>
        <v>2</v>
      </c>
      <c r="E1915" s="2" t="str">
        <f t="shared" si="221"/>
        <v>27</v>
      </c>
      <c r="F1915" s="2" t="str">
        <f t="shared" si="222"/>
        <v>275</v>
      </c>
      <c r="G1915" s="1" t="s">
        <v>969</v>
      </c>
      <c r="H1915" s="7">
        <v>0</v>
      </c>
      <c r="I1915" s="7"/>
      <c r="J1915" s="7">
        <v>0</v>
      </c>
      <c r="K1915" s="7">
        <v>0</v>
      </c>
      <c r="L1915" s="7">
        <v>0</v>
      </c>
      <c r="M1915" s="7"/>
      <c r="N1915" s="7">
        <v>0</v>
      </c>
      <c r="O1915" s="7">
        <v>0</v>
      </c>
      <c r="P1915" s="7">
        <v>0</v>
      </c>
      <c r="Q1915" s="7"/>
      <c r="R1915" s="7">
        <v>0</v>
      </c>
      <c r="S1915" s="7">
        <v>0</v>
      </c>
      <c r="T1915" s="7">
        <v>0</v>
      </c>
      <c r="U1915" s="7"/>
      <c r="V1915" s="7">
        <v>0</v>
      </c>
      <c r="W1915" s="7">
        <v>0</v>
      </c>
      <c r="X1915" s="7">
        <v>0</v>
      </c>
      <c r="Y1915" s="7"/>
      <c r="Z1915" s="7">
        <v>0</v>
      </c>
      <c r="AA1915" s="7">
        <v>0</v>
      </c>
      <c r="AB1915" s="7">
        <v>0</v>
      </c>
      <c r="AC1915" s="7"/>
      <c r="AD1915" s="7">
        <v>0</v>
      </c>
      <c r="AE1915" s="7">
        <v>0</v>
      </c>
      <c r="AF1915" s="7">
        <v>0</v>
      </c>
      <c r="AG1915" s="29">
        <v>0</v>
      </c>
      <c r="AH1915" s="7">
        <v>0</v>
      </c>
      <c r="AI1915" s="7">
        <v>0</v>
      </c>
      <c r="AJ1915" s="7">
        <v>0</v>
      </c>
      <c r="AK1915" s="29">
        <v>0</v>
      </c>
      <c r="AL1915" s="7">
        <v>0</v>
      </c>
      <c r="AM1915" s="105">
        <v>0</v>
      </c>
      <c r="AN1915" s="7">
        <v>0</v>
      </c>
      <c r="AO1915" s="11">
        <v>0</v>
      </c>
      <c r="AP1915" s="105">
        <v>0</v>
      </c>
      <c r="AQ1915" s="11">
        <v>0</v>
      </c>
      <c r="AR1915" s="11">
        <v>0</v>
      </c>
      <c r="AS1915" s="11">
        <v>0</v>
      </c>
      <c r="AT1915" s="11">
        <v>0</v>
      </c>
      <c r="AU1915" s="11"/>
      <c r="AV1915" s="11">
        <v>0</v>
      </c>
      <c r="AW1915" s="11">
        <v>0</v>
      </c>
      <c r="AX1915" s="11"/>
      <c r="AZ1915" s="11"/>
      <c r="BA1915" s="11"/>
    </row>
    <row r="1916" spans="1:53" x14ac:dyDescent="0.25">
      <c r="A1916">
        <v>12</v>
      </c>
      <c r="B1916" t="str">
        <f t="shared" si="216"/>
        <v>CCC-2810</v>
      </c>
      <c r="C1916" s="2" t="s">
        <v>322</v>
      </c>
      <c r="D1916" s="2" t="str">
        <f t="shared" si="220"/>
        <v>2</v>
      </c>
      <c r="E1916" s="2" t="str">
        <f t="shared" si="221"/>
        <v>28</v>
      </c>
      <c r="F1916" s="2" t="str">
        <f t="shared" si="222"/>
        <v>281</v>
      </c>
      <c r="G1916" s="1" t="s">
        <v>644</v>
      </c>
      <c r="H1916" s="7">
        <v>0</v>
      </c>
      <c r="I1916" s="7"/>
      <c r="J1916" s="7">
        <v>0</v>
      </c>
      <c r="K1916" s="7">
        <v>0</v>
      </c>
      <c r="L1916" s="7">
        <v>0</v>
      </c>
      <c r="M1916" s="7"/>
      <c r="N1916" s="7">
        <v>0</v>
      </c>
      <c r="O1916" s="7">
        <v>0</v>
      </c>
      <c r="P1916" s="7">
        <v>0</v>
      </c>
      <c r="Q1916" s="7"/>
      <c r="R1916" s="7">
        <v>0</v>
      </c>
      <c r="S1916" s="7">
        <v>0</v>
      </c>
      <c r="T1916" s="7">
        <v>0</v>
      </c>
      <c r="U1916" s="7"/>
      <c r="V1916" s="7">
        <v>0</v>
      </c>
      <c r="W1916" s="7">
        <v>0</v>
      </c>
      <c r="X1916" s="7">
        <v>0</v>
      </c>
      <c r="Y1916" s="7"/>
      <c r="Z1916" s="7">
        <v>0</v>
      </c>
      <c r="AA1916" s="7">
        <v>0</v>
      </c>
      <c r="AB1916" s="7">
        <v>0</v>
      </c>
      <c r="AC1916" s="7"/>
      <c r="AD1916" s="7">
        <v>0</v>
      </c>
      <c r="AE1916" s="7">
        <v>0</v>
      </c>
      <c r="AF1916" s="7">
        <v>0</v>
      </c>
      <c r="AG1916" s="29">
        <v>0</v>
      </c>
      <c r="AH1916" s="7">
        <v>0</v>
      </c>
      <c r="AI1916" s="7">
        <v>0</v>
      </c>
      <c r="AJ1916" s="7">
        <v>0</v>
      </c>
      <c r="AK1916" s="29">
        <v>0</v>
      </c>
      <c r="AL1916" s="7">
        <v>0</v>
      </c>
      <c r="AM1916" s="105">
        <v>0</v>
      </c>
      <c r="AN1916" s="7">
        <v>0</v>
      </c>
      <c r="AO1916" s="11">
        <v>0</v>
      </c>
      <c r="AP1916" s="105">
        <v>0</v>
      </c>
      <c r="AQ1916" s="11">
        <v>0</v>
      </c>
      <c r="AR1916" s="11">
        <v>0</v>
      </c>
      <c r="AS1916" s="11">
        <v>0</v>
      </c>
      <c r="AT1916" s="11">
        <v>0</v>
      </c>
      <c r="AU1916" s="11">
        <v>0</v>
      </c>
      <c r="AV1916" s="11">
        <v>0</v>
      </c>
      <c r="AW1916" s="11">
        <v>0</v>
      </c>
      <c r="AX1916" s="11">
        <v>0</v>
      </c>
      <c r="AZ1916" s="11">
        <f>VLOOKUP(G1916,'[2]Recettes '!$1:$1048576,6,FALSE)</f>
        <v>0</v>
      </c>
      <c r="BA1916" s="11">
        <v>0</v>
      </c>
    </row>
    <row r="1917" spans="1:53" x14ac:dyDescent="0.25">
      <c r="A1917">
        <v>12</v>
      </c>
      <c r="B1917" t="str">
        <f t="shared" si="216"/>
        <v>CCC-2820</v>
      </c>
      <c r="C1917" s="2" t="s">
        <v>322</v>
      </c>
      <c r="D1917" s="2" t="str">
        <f t="shared" si="220"/>
        <v>2</v>
      </c>
      <c r="E1917" s="2" t="str">
        <f t="shared" si="221"/>
        <v>28</v>
      </c>
      <c r="F1917" s="2" t="str">
        <f t="shared" si="222"/>
        <v>282</v>
      </c>
      <c r="G1917" s="1" t="s">
        <v>645</v>
      </c>
      <c r="H1917" s="7">
        <v>0</v>
      </c>
      <c r="I1917" s="7"/>
      <c r="J1917" s="7">
        <v>0</v>
      </c>
      <c r="K1917" s="7">
        <v>0</v>
      </c>
      <c r="L1917" s="7">
        <v>0</v>
      </c>
      <c r="M1917" s="7"/>
      <c r="N1917" s="7">
        <v>0</v>
      </c>
      <c r="O1917" s="7">
        <v>0</v>
      </c>
      <c r="P1917" s="7">
        <v>0</v>
      </c>
      <c r="Q1917" s="7"/>
      <c r="R1917" s="7">
        <v>0</v>
      </c>
      <c r="S1917" s="7">
        <v>0</v>
      </c>
      <c r="T1917" s="7">
        <v>0</v>
      </c>
      <c r="U1917" s="7"/>
      <c r="V1917" s="7">
        <v>0</v>
      </c>
      <c r="W1917" s="7">
        <v>0</v>
      </c>
      <c r="X1917" s="7">
        <v>0</v>
      </c>
      <c r="Y1917" s="7"/>
      <c r="Z1917" s="7">
        <v>110</v>
      </c>
      <c r="AA1917" s="7">
        <v>110</v>
      </c>
      <c r="AB1917" s="7">
        <v>150</v>
      </c>
      <c r="AC1917" s="7"/>
      <c r="AD1917" s="7">
        <v>244</v>
      </c>
      <c r="AE1917" s="7">
        <v>244</v>
      </c>
      <c r="AF1917" s="7">
        <v>150</v>
      </c>
      <c r="AG1917" s="29">
        <v>137</v>
      </c>
      <c r="AH1917" s="7">
        <v>137</v>
      </c>
      <c r="AI1917" s="7">
        <v>137</v>
      </c>
      <c r="AJ1917" s="7">
        <v>0</v>
      </c>
      <c r="AK1917" s="29">
        <v>0</v>
      </c>
      <c r="AL1917" s="7">
        <v>0</v>
      </c>
      <c r="AM1917" s="105">
        <v>0</v>
      </c>
      <c r="AN1917" s="7">
        <v>0</v>
      </c>
      <c r="AO1917" s="11">
        <v>0</v>
      </c>
      <c r="AP1917" s="105">
        <v>0</v>
      </c>
      <c r="AQ1917" s="11">
        <v>0</v>
      </c>
      <c r="AR1917" s="11">
        <v>0</v>
      </c>
      <c r="AS1917" s="11">
        <v>0</v>
      </c>
      <c r="AT1917" s="11">
        <v>0</v>
      </c>
      <c r="AU1917" s="11">
        <v>0</v>
      </c>
      <c r="AV1917" s="11">
        <v>0</v>
      </c>
      <c r="AW1917" s="11">
        <v>0</v>
      </c>
      <c r="AX1917" s="11">
        <v>0</v>
      </c>
      <c r="AZ1917" s="11">
        <f>VLOOKUP(G1917,'[2]Recettes '!$1:$1048576,6,FALSE)</f>
        <v>0</v>
      </c>
      <c r="BA1917" s="11">
        <v>0</v>
      </c>
    </row>
    <row r="1918" spans="1:53" x14ac:dyDescent="0.25">
      <c r="A1918">
        <v>12</v>
      </c>
      <c r="B1918" t="str">
        <f t="shared" si="216"/>
        <v>CCC-2830</v>
      </c>
      <c r="C1918" s="2" t="s">
        <v>322</v>
      </c>
      <c r="D1918" s="2" t="str">
        <f t="shared" si="220"/>
        <v>2</v>
      </c>
      <c r="E1918" s="2" t="str">
        <f t="shared" si="221"/>
        <v>28</v>
      </c>
      <c r="F1918" s="2" t="str">
        <f t="shared" si="222"/>
        <v>283</v>
      </c>
      <c r="G1918" s="1" t="s">
        <v>646</v>
      </c>
      <c r="H1918" s="7">
        <v>0</v>
      </c>
      <c r="I1918" s="7"/>
      <c r="J1918" s="7">
        <v>0</v>
      </c>
      <c r="K1918" s="7">
        <v>0</v>
      </c>
      <c r="L1918" s="7">
        <v>0</v>
      </c>
      <c r="M1918" s="7"/>
      <c r="N1918" s="7">
        <v>0</v>
      </c>
      <c r="O1918" s="7">
        <v>0</v>
      </c>
      <c r="P1918" s="7">
        <v>0</v>
      </c>
      <c r="Q1918" s="7"/>
      <c r="R1918" s="7">
        <v>0</v>
      </c>
      <c r="S1918" s="7">
        <v>0</v>
      </c>
      <c r="T1918" s="7">
        <v>0</v>
      </c>
      <c r="U1918" s="7"/>
      <c r="V1918" s="7">
        <v>0</v>
      </c>
      <c r="W1918" s="7">
        <v>0</v>
      </c>
      <c r="X1918" s="7">
        <v>0</v>
      </c>
      <c r="Y1918" s="7"/>
      <c r="Z1918" s="7">
        <v>0</v>
      </c>
      <c r="AA1918" s="7">
        <v>0</v>
      </c>
      <c r="AB1918" s="7">
        <v>0</v>
      </c>
      <c r="AC1918" s="7"/>
      <c r="AD1918" s="7">
        <v>0</v>
      </c>
      <c r="AE1918" s="7">
        <v>0</v>
      </c>
      <c r="AF1918" s="7">
        <v>0</v>
      </c>
      <c r="AG1918" s="29">
        <v>0</v>
      </c>
      <c r="AH1918" s="7">
        <v>0</v>
      </c>
      <c r="AI1918" s="7">
        <v>0</v>
      </c>
      <c r="AJ1918" s="7">
        <v>0</v>
      </c>
      <c r="AK1918" s="29">
        <v>0</v>
      </c>
      <c r="AL1918" s="7">
        <v>0</v>
      </c>
      <c r="AM1918" s="105">
        <v>0</v>
      </c>
      <c r="AN1918" s="7">
        <v>0</v>
      </c>
      <c r="AO1918" s="11">
        <v>0</v>
      </c>
      <c r="AP1918" s="105">
        <v>0</v>
      </c>
      <c r="AQ1918" s="11">
        <v>0</v>
      </c>
      <c r="AR1918" s="11">
        <v>0</v>
      </c>
      <c r="AS1918" s="11">
        <v>0</v>
      </c>
      <c r="AT1918" s="11">
        <v>0</v>
      </c>
      <c r="AU1918" s="11">
        <v>0</v>
      </c>
      <c r="AV1918" s="11">
        <v>0</v>
      </c>
      <c r="AW1918" s="11">
        <v>0</v>
      </c>
      <c r="AX1918" s="11">
        <v>0</v>
      </c>
      <c r="AZ1918" s="11">
        <f>VLOOKUP(G1918,'[2]Recettes '!$1:$1048576,6,FALSE)</f>
        <v>0</v>
      </c>
      <c r="BA1918" s="11">
        <v>0</v>
      </c>
    </row>
    <row r="1919" spans="1:53" x14ac:dyDescent="0.25">
      <c r="A1919">
        <v>12</v>
      </c>
      <c r="B1919" t="str">
        <f t="shared" si="216"/>
        <v>CCC-3610</v>
      </c>
      <c r="C1919" s="2" t="s">
        <v>322</v>
      </c>
      <c r="D1919" s="2" t="str">
        <f t="shared" si="220"/>
        <v>3</v>
      </c>
      <c r="E1919" s="2" t="str">
        <f t="shared" si="221"/>
        <v>36</v>
      </c>
      <c r="F1919" s="2" t="str">
        <f t="shared" si="222"/>
        <v>361</v>
      </c>
      <c r="G1919" s="1" t="s">
        <v>649</v>
      </c>
      <c r="H1919" s="7">
        <v>0</v>
      </c>
      <c r="I1919" s="7"/>
      <c r="J1919" s="7">
        <v>0</v>
      </c>
      <c r="K1919" s="7">
        <v>0</v>
      </c>
      <c r="L1919" s="7">
        <v>0</v>
      </c>
      <c r="M1919" s="7"/>
      <c r="N1919" s="7">
        <v>0</v>
      </c>
      <c r="O1919" s="7">
        <v>0</v>
      </c>
      <c r="P1919" s="7">
        <v>0</v>
      </c>
      <c r="Q1919" s="7"/>
      <c r="R1919" s="7">
        <v>0</v>
      </c>
      <c r="S1919" s="7">
        <v>0</v>
      </c>
      <c r="T1919" s="7">
        <v>0</v>
      </c>
      <c r="U1919" s="7"/>
      <c r="V1919" s="7">
        <v>0</v>
      </c>
      <c r="W1919" s="7">
        <v>0</v>
      </c>
      <c r="X1919" s="7">
        <v>0</v>
      </c>
      <c r="Y1919" s="7"/>
      <c r="Z1919" s="7">
        <v>0</v>
      </c>
      <c r="AA1919" s="7">
        <v>0</v>
      </c>
      <c r="AB1919" s="7">
        <v>0</v>
      </c>
      <c r="AC1919" s="7"/>
      <c r="AD1919" s="7">
        <v>0</v>
      </c>
      <c r="AE1919" s="7">
        <v>0</v>
      </c>
      <c r="AF1919" s="7">
        <v>0</v>
      </c>
      <c r="AG1919" s="29">
        <v>0</v>
      </c>
      <c r="AH1919" s="7">
        <v>0</v>
      </c>
      <c r="AI1919" s="7">
        <v>0</v>
      </c>
      <c r="AJ1919" s="7">
        <v>0</v>
      </c>
      <c r="AK1919" s="29">
        <v>0</v>
      </c>
      <c r="AL1919" s="7">
        <v>0</v>
      </c>
      <c r="AM1919" s="105">
        <v>0</v>
      </c>
      <c r="AN1919" s="7">
        <v>0</v>
      </c>
      <c r="AO1919" s="11">
        <v>0</v>
      </c>
      <c r="AP1919" s="105">
        <v>0</v>
      </c>
      <c r="AQ1919" s="11">
        <v>0</v>
      </c>
      <c r="AR1919" s="11">
        <v>0</v>
      </c>
      <c r="AS1919" s="11">
        <v>0</v>
      </c>
      <c r="AT1919" s="11">
        <v>0</v>
      </c>
      <c r="AU1919" s="11">
        <v>0</v>
      </c>
      <c r="AV1919" s="11">
        <v>0</v>
      </c>
      <c r="AW1919" s="11">
        <v>0</v>
      </c>
      <c r="AX1919" s="11">
        <v>0</v>
      </c>
      <c r="AZ1919" s="11">
        <f>VLOOKUP(G1919,'[2]Recettes '!$1:$1048576,6,FALSE)</f>
        <v>0</v>
      </c>
      <c r="BA1919" s="11">
        <v>0</v>
      </c>
    </row>
    <row r="1920" spans="1:53" x14ac:dyDescent="0.25">
      <c r="A1920">
        <v>12</v>
      </c>
      <c r="B1920" t="str">
        <f t="shared" si="216"/>
        <v>CCC-3620</v>
      </c>
      <c r="C1920" s="2" t="s">
        <v>322</v>
      </c>
      <c r="D1920" s="2" t="str">
        <f t="shared" si="220"/>
        <v>3</v>
      </c>
      <c r="E1920" s="2" t="str">
        <f t="shared" si="221"/>
        <v>36</v>
      </c>
      <c r="F1920" s="2" t="str">
        <f t="shared" si="222"/>
        <v>362</v>
      </c>
      <c r="G1920" s="1" t="s">
        <v>650</v>
      </c>
      <c r="H1920" s="7">
        <v>0</v>
      </c>
      <c r="I1920" s="7"/>
      <c r="J1920" s="7">
        <v>0</v>
      </c>
      <c r="K1920" s="7">
        <v>0</v>
      </c>
      <c r="L1920" s="7">
        <v>0</v>
      </c>
      <c r="M1920" s="7"/>
      <c r="N1920" s="7">
        <v>0</v>
      </c>
      <c r="O1920" s="7">
        <v>0</v>
      </c>
      <c r="P1920" s="7">
        <v>0</v>
      </c>
      <c r="Q1920" s="7"/>
      <c r="R1920" s="7">
        <v>0</v>
      </c>
      <c r="S1920" s="7">
        <v>0</v>
      </c>
      <c r="T1920" s="7">
        <v>0</v>
      </c>
      <c r="U1920" s="7"/>
      <c r="V1920" s="7">
        <v>0</v>
      </c>
      <c r="W1920" s="7">
        <v>0</v>
      </c>
      <c r="X1920" s="7">
        <v>0</v>
      </c>
      <c r="Y1920" s="7"/>
      <c r="Z1920" s="7">
        <v>0</v>
      </c>
      <c r="AA1920" s="7">
        <v>0</v>
      </c>
      <c r="AB1920" s="7">
        <v>0</v>
      </c>
      <c r="AC1920" s="7"/>
      <c r="AD1920" s="7">
        <v>0</v>
      </c>
      <c r="AE1920" s="7">
        <v>0</v>
      </c>
      <c r="AF1920" s="7">
        <v>0</v>
      </c>
      <c r="AG1920" s="29">
        <v>0</v>
      </c>
      <c r="AH1920" s="7">
        <v>0</v>
      </c>
      <c r="AI1920" s="7">
        <v>0</v>
      </c>
      <c r="AJ1920" s="7">
        <v>0</v>
      </c>
      <c r="AK1920" s="29">
        <v>0</v>
      </c>
      <c r="AL1920" s="7">
        <v>0</v>
      </c>
      <c r="AM1920" s="105">
        <v>0</v>
      </c>
      <c r="AN1920" s="7">
        <v>0</v>
      </c>
      <c r="AO1920" s="11">
        <v>0</v>
      </c>
      <c r="AP1920" s="105">
        <v>0</v>
      </c>
      <c r="AQ1920" s="11">
        <v>0</v>
      </c>
      <c r="AR1920" s="11">
        <v>0</v>
      </c>
      <c r="AS1920" s="11">
        <v>0</v>
      </c>
      <c r="AT1920" s="11">
        <v>0</v>
      </c>
      <c r="AU1920" s="11">
        <v>0</v>
      </c>
      <c r="AV1920" s="11">
        <v>0</v>
      </c>
      <c r="AW1920" s="11">
        <v>0</v>
      </c>
      <c r="AX1920" s="11">
        <v>0</v>
      </c>
      <c r="AZ1920" s="11">
        <f>VLOOKUP(G1920,'[2]Recettes '!$1:$1048576,6,FALSE)</f>
        <v>0</v>
      </c>
      <c r="BA1920" s="11">
        <v>0</v>
      </c>
    </row>
    <row r="1921" spans="1:53" x14ac:dyDescent="0.25">
      <c r="A1921">
        <v>12</v>
      </c>
      <c r="B1921" t="str">
        <f t="shared" si="216"/>
        <v>CCC-3630</v>
      </c>
      <c r="C1921" s="2" t="s">
        <v>322</v>
      </c>
      <c r="D1921" s="2" t="str">
        <f t="shared" si="220"/>
        <v>3</v>
      </c>
      <c r="E1921" s="2" t="str">
        <f t="shared" si="221"/>
        <v>36</v>
      </c>
      <c r="F1921" s="2" t="str">
        <f t="shared" si="222"/>
        <v>363</v>
      </c>
      <c r="G1921" s="1" t="s">
        <v>651</v>
      </c>
      <c r="H1921" s="7">
        <v>0</v>
      </c>
      <c r="I1921" s="7"/>
      <c r="J1921" s="7">
        <v>0</v>
      </c>
      <c r="K1921" s="7">
        <v>0</v>
      </c>
      <c r="L1921" s="7">
        <v>0</v>
      </c>
      <c r="M1921" s="7"/>
      <c r="N1921" s="7">
        <v>0</v>
      </c>
      <c r="O1921" s="7">
        <v>2</v>
      </c>
      <c r="P1921" s="7">
        <v>0</v>
      </c>
      <c r="Q1921" s="7"/>
      <c r="R1921" s="7">
        <v>0</v>
      </c>
      <c r="S1921" s="7">
        <v>0</v>
      </c>
      <c r="T1921" s="7">
        <v>0</v>
      </c>
      <c r="U1921" s="7"/>
      <c r="V1921" s="7">
        <v>0</v>
      </c>
      <c r="W1921" s="7">
        <v>0</v>
      </c>
      <c r="X1921" s="7">
        <v>0</v>
      </c>
      <c r="Y1921" s="7"/>
      <c r="Z1921" s="7">
        <v>0</v>
      </c>
      <c r="AA1921" s="7">
        <v>0</v>
      </c>
      <c r="AB1921" s="7">
        <v>0</v>
      </c>
      <c r="AC1921" s="7"/>
      <c r="AD1921" s="7">
        <v>0</v>
      </c>
      <c r="AE1921" s="7">
        <v>0</v>
      </c>
      <c r="AF1921" s="7">
        <v>0</v>
      </c>
      <c r="AG1921" s="29">
        <v>0</v>
      </c>
      <c r="AH1921" s="7">
        <v>0</v>
      </c>
      <c r="AI1921" s="7">
        <v>0</v>
      </c>
      <c r="AJ1921" s="7">
        <v>0</v>
      </c>
      <c r="AK1921" s="29">
        <v>0</v>
      </c>
      <c r="AL1921" s="7">
        <v>0</v>
      </c>
      <c r="AM1921" s="105">
        <v>0</v>
      </c>
      <c r="AN1921" s="7">
        <v>0</v>
      </c>
      <c r="AO1921" s="11">
        <v>0</v>
      </c>
      <c r="AP1921" s="105">
        <v>0</v>
      </c>
      <c r="AQ1921" s="11">
        <v>0</v>
      </c>
      <c r="AR1921" s="11">
        <v>0</v>
      </c>
      <c r="AS1921" s="11">
        <v>0</v>
      </c>
      <c r="AT1921" s="11">
        <v>0</v>
      </c>
      <c r="AU1921" s="11">
        <v>0</v>
      </c>
      <c r="AV1921" s="11">
        <v>0</v>
      </c>
      <c r="AW1921" s="11">
        <v>0</v>
      </c>
      <c r="AX1921" s="11">
        <v>0</v>
      </c>
      <c r="AZ1921" s="11">
        <f>VLOOKUP(G1921,'[2]Recettes '!$1:$1048576,6,FALSE)</f>
        <v>0</v>
      </c>
      <c r="BA1921" s="11">
        <v>0</v>
      </c>
    </row>
    <row r="1922" spans="1:53" x14ac:dyDescent="0.25">
      <c r="A1922">
        <v>12</v>
      </c>
      <c r="B1922" t="str">
        <f t="shared" si="216"/>
        <v>CCC-3640</v>
      </c>
      <c r="C1922" s="2" t="s">
        <v>322</v>
      </c>
      <c r="D1922" s="2" t="str">
        <f t="shared" si="220"/>
        <v>3</v>
      </c>
      <c r="E1922" s="2" t="str">
        <f t="shared" si="221"/>
        <v>36</v>
      </c>
      <c r="F1922" s="2" t="str">
        <f t="shared" si="222"/>
        <v>364</v>
      </c>
      <c r="G1922" s="1" t="s">
        <v>652</v>
      </c>
      <c r="H1922" s="7">
        <v>0</v>
      </c>
      <c r="I1922" s="7"/>
      <c r="J1922" s="7">
        <v>0</v>
      </c>
      <c r="K1922" s="7">
        <v>0</v>
      </c>
      <c r="L1922" s="7">
        <v>0</v>
      </c>
      <c r="M1922" s="7"/>
      <c r="N1922" s="7">
        <v>0</v>
      </c>
      <c r="O1922" s="7">
        <v>0</v>
      </c>
      <c r="P1922" s="7">
        <v>0</v>
      </c>
      <c r="Q1922" s="7"/>
      <c r="R1922" s="7">
        <v>0</v>
      </c>
      <c r="S1922" s="7">
        <v>0</v>
      </c>
      <c r="T1922" s="7">
        <v>0</v>
      </c>
      <c r="U1922" s="7"/>
      <c r="V1922" s="7">
        <v>0</v>
      </c>
      <c r="W1922" s="7">
        <v>0</v>
      </c>
      <c r="X1922" s="7">
        <v>0</v>
      </c>
      <c r="Y1922" s="7"/>
      <c r="Z1922" s="7">
        <v>0</v>
      </c>
      <c r="AA1922" s="7">
        <v>0</v>
      </c>
      <c r="AB1922" s="7">
        <v>0</v>
      </c>
      <c r="AC1922" s="7"/>
      <c r="AD1922" s="7">
        <v>0</v>
      </c>
      <c r="AE1922" s="7">
        <v>0</v>
      </c>
      <c r="AF1922" s="7">
        <v>0</v>
      </c>
      <c r="AG1922" s="29">
        <v>0</v>
      </c>
      <c r="AH1922" s="7">
        <v>0</v>
      </c>
      <c r="AI1922" s="7">
        <v>0</v>
      </c>
      <c r="AJ1922" s="7">
        <v>0</v>
      </c>
      <c r="AK1922" s="29">
        <v>0</v>
      </c>
      <c r="AL1922" s="7">
        <v>0</v>
      </c>
      <c r="AM1922" s="105">
        <v>0</v>
      </c>
      <c r="AN1922" s="7">
        <v>0</v>
      </c>
      <c r="AO1922" s="11">
        <v>0</v>
      </c>
      <c r="AP1922" s="105">
        <v>0</v>
      </c>
      <c r="AQ1922" s="11">
        <v>0</v>
      </c>
      <c r="AR1922" s="11">
        <v>0</v>
      </c>
      <c r="AS1922" s="11">
        <v>0</v>
      </c>
      <c r="AT1922" s="11">
        <v>0</v>
      </c>
      <c r="AU1922" s="11">
        <v>0</v>
      </c>
      <c r="AV1922" s="11">
        <v>0</v>
      </c>
      <c r="AW1922" s="11">
        <v>0</v>
      </c>
      <c r="AX1922" s="11">
        <v>0</v>
      </c>
      <c r="AZ1922" s="11">
        <f>VLOOKUP(G1922,'[2]Recettes '!$1:$1048576,6,FALSE)</f>
        <v>0</v>
      </c>
      <c r="BA1922" s="11">
        <v>0</v>
      </c>
    </row>
    <row r="1923" spans="1:53" x14ac:dyDescent="0.25">
      <c r="A1923">
        <v>12</v>
      </c>
      <c r="B1923" t="str">
        <f t="shared" ref="B1923:B1986" si="223">C1923&amp;"-"&amp;G1923</f>
        <v>CCC-3650</v>
      </c>
      <c r="C1923" s="2" t="s">
        <v>322</v>
      </c>
      <c r="D1923" s="2" t="str">
        <f t="shared" si="220"/>
        <v>3</v>
      </c>
      <c r="E1923" s="2" t="str">
        <f t="shared" si="221"/>
        <v>36</v>
      </c>
      <c r="F1923" s="2" t="str">
        <f t="shared" si="222"/>
        <v>365</v>
      </c>
      <c r="G1923" s="1" t="s">
        <v>653</v>
      </c>
      <c r="H1923" s="7">
        <v>0</v>
      </c>
      <c r="I1923" s="7"/>
      <c r="J1923" s="7">
        <v>0</v>
      </c>
      <c r="K1923" s="7">
        <v>0</v>
      </c>
      <c r="L1923" s="7">
        <v>0</v>
      </c>
      <c r="M1923" s="7"/>
      <c r="N1923" s="7">
        <v>0</v>
      </c>
      <c r="O1923" s="7">
        <v>0</v>
      </c>
      <c r="P1923" s="7">
        <v>0</v>
      </c>
      <c r="Q1923" s="7"/>
      <c r="R1923" s="7">
        <v>0</v>
      </c>
      <c r="S1923" s="7">
        <v>0</v>
      </c>
      <c r="T1923" s="7">
        <v>0</v>
      </c>
      <c r="U1923" s="7"/>
      <c r="V1923" s="7">
        <v>0</v>
      </c>
      <c r="W1923" s="7">
        <v>0</v>
      </c>
      <c r="X1923" s="7">
        <v>0</v>
      </c>
      <c r="Y1923" s="7"/>
      <c r="Z1923" s="7">
        <v>0</v>
      </c>
      <c r="AA1923" s="7">
        <v>0</v>
      </c>
      <c r="AB1923" s="7">
        <v>0</v>
      </c>
      <c r="AC1923" s="7"/>
      <c r="AD1923" s="7">
        <v>0</v>
      </c>
      <c r="AE1923" s="7">
        <v>0</v>
      </c>
      <c r="AF1923" s="7">
        <v>0</v>
      </c>
      <c r="AG1923" s="29">
        <v>0</v>
      </c>
      <c r="AH1923" s="7">
        <v>0</v>
      </c>
      <c r="AI1923" s="7">
        <v>0</v>
      </c>
      <c r="AJ1923" s="7">
        <v>0</v>
      </c>
      <c r="AK1923" s="29">
        <v>0</v>
      </c>
      <c r="AL1923" s="7">
        <v>0</v>
      </c>
      <c r="AM1923" s="105">
        <v>0</v>
      </c>
      <c r="AN1923" s="7">
        <v>0</v>
      </c>
      <c r="AO1923" s="11">
        <v>0</v>
      </c>
      <c r="AP1923" s="105">
        <v>0</v>
      </c>
      <c r="AQ1923" s="11">
        <v>0</v>
      </c>
      <c r="AR1923" s="11">
        <v>0</v>
      </c>
      <c r="AS1923" s="11">
        <v>0</v>
      </c>
      <c r="AT1923" s="11">
        <v>0</v>
      </c>
      <c r="AU1923" s="11">
        <v>0</v>
      </c>
      <c r="AV1923" s="11">
        <v>0</v>
      </c>
      <c r="AW1923" s="11">
        <v>0</v>
      </c>
      <c r="AX1923" s="11">
        <v>0</v>
      </c>
      <c r="AZ1923" s="11">
        <f>VLOOKUP(G1923,'[2]Recettes '!$1:$1048576,6,FALSE)</f>
        <v>0</v>
      </c>
      <c r="BA1923" s="11">
        <v>0</v>
      </c>
    </row>
    <row r="1924" spans="1:53" x14ac:dyDescent="0.25">
      <c r="A1924">
        <v>12</v>
      </c>
      <c r="B1924" t="str">
        <f t="shared" si="223"/>
        <v>CCC-3660</v>
      </c>
      <c r="C1924" s="2" t="s">
        <v>322</v>
      </c>
      <c r="D1924" s="2" t="str">
        <f t="shared" si="220"/>
        <v>3</v>
      </c>
      <c r="E1924" s="2" t="str">
        <f t="shared" si="221"/>
        <v>36</v>
      </c>
      <c r="F1924" s="2" t="str">
        <f t="shared" si="222"/>
        <v>366</v>
      </c>
      <c r="G1924" s="1" t="s">
        <v>654</v>
      </c>
      <c r="H1924" s="7">
        <v>0</v>
      </c>
      <c r="I1924" s="7"/>
      <c r="J1924" s="7">
        <v>0</v>
      </c>
      <c r="K1924" s="7">
        <v>0</v>
      </c>
      <c r="L1924" s="7">
        <v>0</v>
      </c>
      <c r="M1924" s="7"/>
      <c r="N1924" s="7">
        <v>0</v>
      </c>
      <c r="O1924" s="7">
        <v>0</v>
      </c>
      <c r="P1924" s="7">
        <v>0</v>
      </c>
      <c r="Q1924" s="7"/>
      <c r="R1924" s="7">
        <v>0</v>
      </c>
      <c r="S1924" s="7">
        <v>0</v>
      </c>
      <c r="T1924" s="7">
        <v>0</v>
      </c>
      <c r="U1924" s="7"/>
      <c r="V1924" s="7">
        <v>0</v>
      </c>
      <c r="W1924" s="7">
        <v>0</v>
      </c>
      <c r="X1924" s="7">
        <v>0</v>
      </c>
      <c r="Y1924" s="7"/>
      <c r="Z1924" s="7">
        <v>0</v>
      </c>
      <c r="AA1924" s="7">
        <v>0</v>
      </c>
      <c r="AB1924" s="7">
        <v>0</v>
      </c>
      <c r="AC1924" s="7"/>
      <c r="AD1924" s="7">
        <v>0</v>
      </c>
      <c r="AE1924" s="7">
        <v>0</v>
      </c>
      <c r="AF1924" s="7">
        <v>0</v>
      </c>
      <c r="AG1924" s="29">
        <v>0</v>
      </c>
      <c r="AH1924" s="7">
        <v>0</v>
      </c>
      <c r="AI1924" s="7">
        <v>0</v>
      </c>
      <c r="AJ1924" s="7">
        <v>0</v>
      </c>
      <c r="AK1924" s="29">
        <v>0</v>
      </c>
      <c r="AL1924" s="7">
        <v>0</v>
      </c>
      <c r="AM1924" s="105">
        <v>0</v>
      </c>
      <c r="AN1924" s="7">
        <v>0</v>
      </c>
      <c r="AO1924" s="11">
        <v>0</v>
      </c>
      <c r="AP1924" s="105">
        <v>0</v>
      </c>
      <c r="AQ1924" s="11">
        <v>0</v>
      </c>
      <c r="AR1924" s="11">
        <v>0</v>
      </c>
      <c r="AS1924" s="11">
        <v>0</v>
      </c>
      <c r="AT1924" s="11">
        <v>0</v>
      </c>
      <c r="AU1924" s="11">
        <v>0</v>
      </c>
      <c r="AV1924" s="11">
        <v>0</v>
      </c>
      <c r="AW1924" s="11">
        <v>0</v>
      </c>
      <c r="AX1924" s="11">
        <v>0</v>
      </c>
      <c r="AZ1924" s="11">
        <f>VLOOKUP(G1924,'[2]Recettes '!$1:$1048576,6,FALSE)</f>
        <v>0</v>
      </c>
      <c r="BA1924" s="11">
        <v>0</v>
      </c>
    </row>
    <row r="1925" spans="1:53" x14ac:dyDescent="0.25">
      <c r="A1925">
        <v>12</v>
      </c>
      <c r="B1925" t="str">
        <f t="shared" si="223"/>
        <v>CCC-3670</v>
      </c>
      <c r="C1925" s="2" t="s">
        <v>322</v>
      </c>
      <c r="D1925" s="2" t="str">
        <f t="shared" si="220"/>
        <v>3</v>
      </c>
      <c r="E1925" s="2" t="str">
        <f t="shared" si="221"/>
        <v>36</v>
      </c>
      <c r="F1925" s="2" t="str">
        <f t="shared" si="222"/>
        <v>367</v>
      </c>
      <c r="G1925" s="1" t="s">
        <v>655</v>
      </c>
      <c r="H1925" s="7">
        <v>0</v>
      </c>
      <c r="I1925" s="7"/>
      <c r="J1925" s="7">
        <v>0</v>
      </c>
      <c r="K1925" s="7">
        <v>0</v>
      </c>
      <c r="L1925" s="7">
        <v>0</v>
      </c>
      <c r="M1925" s="7"/>
      <c r="N1925" s="7">
        <v>0</v>
      </c>
      <c r="O1925" s="7">
        <v>0</v>
      </c>
      <c r="P1925" s="7">
        <v>0</v>
      </c>
      <c r="Q1925" s="7"/>
      <c r="R1925" s="7">
        <v>0</v>
      </c>
      <c r="S1925" s="7">
        <v>0</v>
      </c>
      <c r="T1925" s="7">
        <v>0</v>
      </c>
      <c r="U1925" s="7"/>
      <c r="V1925" s="7">
        <v>0</v>
      </c>
      <c r="W1925" s="7">
        <v>0</v>
      </c>
      <c r="X1925" s="7">
        <v>0</v>
      </c>
      <c r="Y1925" s="7"/>
      <c r="Z1925" s="7">
        <v>0</v>
      </c>
      <c r="AA1925" s="7">
        <v>0</v>
      </c>
      <c r="AB1925" s="7">
        <v>0</v>
      </c>
      <c r="AC1925" s="7"/>
      <c r="AD1925" s="7">
        <v>0</v>
      </c>
      <c r="AE1925" s="7">
        <v>0</v>
      </c>
      <c r="AF1925" s="7">
        <v>0</v>
      </c>
      <c r="AG1925" s="29">
        <v>0</v>
      </c>
      <c r="AH1925" s="7">
        <v>0</v>
      </c>
      <c r="AI1925" s="7">
        <v>0</v>
      </c>
      <c r="AJ1925" s="7">
        <v>0</v>
      </c>
      <c r="AK1925" s="29">
        <v>0</v>
      </c>
      <c r="AL1925" s="7">
        <v>0</v>
      </c>
      <c r="AM1925" s="105">
        <v>0</v>
      </c>
      <c r="AN1925" s="7">
        <v>0</v>
      </c>
      <c r="AO1925" s="11">
        <v>0</v>
      </c>
      <c r="AP1925" s="105">
        <v>0</v>
      </c>
      <c r="AQ1925" s="11">
        <v>0</v>
      </c>
      <c r="AR1925" s="11">
        <v>0</v>
      </c>
      <c r="AS1925" s="11">
        <v>0</v>
      </c>
      <c r="AT1925" s="11">
        <v>0</v>
      </c>
      <c r="AU1925" s="11">
        <v>0</v>
      </c>
      <c r="AV1925" s="11">
        <v>0</v>
      </c>
      <c r="AW1925" s="11">
        <v>0</v>
      </c>
      <c r="AX1925" s="11">
        <v>0</v>
      </c>
      <c r="AZ1925" s="11">
        <f>VLOOKUP(G1925,'[2]Recettes '!$1:$1048576,6,FALSE)</f>
        <v>0</v>
      </c>
      <c r="BA1925" s="11">
        <v>0</v>
      </c>
    </row>
    <row r="1926" spans="1:53" x14ac:dyDescent="0.25">
      <c r="A1926">
        <v>12</v>
      </c>
      <c r="B1926" t="str">
        <f t="shared" si="223"/>
        <v>CCC-3680</v>
      </c>
      <c r="C1926" s="2" t="s">
        <v>322</v>
      </c>
      <c r="D1926" s="2" t="str">
        <f t="shared" si="220"/>
        <v>3</v>
      </c>
      <c r="E1926" s="2" t="str">
        <f t="shared" si="221"/>
        <v>36</v>
      </c>
      <c r="F1926" s="2" t="str">
        <f t="shared" si="222"/>
        <v>368</v>
      </c>
      <c r="G1926" s="1" t="s">
        <v>656</v>
      </c>
      <c r="H1926" s="7">
        <v>0</v>
      </c>
      <c r="I1926" s="7"/>
      <c r="J1926" s="7">
        <v>0</v>
      </c>
      <c r="K1926" s="7">
        <v>0</v>
      </c>
      <c r="L1926" s="7">
        <v>0</v>
      </c>
      <c r="M1926" s="7"/>
      <c r="N1926" s="7">
        <v>0</v>
      </c>
      <c r="O1926" s="7">
        <v>0</v>
      </c>
      <c r="P1926" s="7">
        <v>0</v>
      </c>
      <c r="Q1926" s="7"/>
      <c r="R1926" s="7">
        <v>0</v>
      </c>
      <c r="S1926" s="7">
        <v>0</v>
      </c>
      <c r="T1926" s="7">
        <v>0</v>
      </c>
      <c r="U1926" s="7"/>
      <c r="V1926" s="7">
        <v>0</v>
      </c>
      <c r="W1926" s="7">
        <v>0</v>
      </c>
      <c r="X1926" s="7">
        <v>0</v>
      </c>
      <c r="Y1926" s="7"/>
      <c r="Z1926" s="7">
        <v>0</v>
      </c>
      <c r="AA1926" s="7">
        <v>0</v>
      </c>
      <c r="AB1926" s="7">
        <v>0</v>
      </c>
      <c r="AC1926" s="7"/>
      <c r="AD1926" s="7">
        <v>0</v>
      </c>
      <c r="AE1926" s="7">
        <v>0</v>
      </c>
      <c r="AF1926" s="7">
        <v>0</v>
      </c>
      <c r="AG1926" s="29">
        <v>0</v>
      </c>
      <c r="AH1926" s="7">
        <v>0</v>
      </c>
      <c r="AI1926" s="7">
        <v>0</v>
      </c>
      <c r="AJ1926" s="7">
        <v>0</v>
      </c>
      <c r="AK1926" s="29">
        <v>0</v>
      </c>
      <c r="AL1926" s="7">
        <v>0</v>
      </c>
      <c r="AM1926" s="105">
        <v>0</v>
      </c>
      <c r="AN1926" s="7">
        <v>0</v>
      </c>
      <c r="AO1926" s="11">
        <v>0</v>
      </c>
      <c r="AP1926" s="105">
        <v>0</v>
      </c>
      <c r="AQ1926" s="11">
        <v>0</v>
      </c>
      <c r="AR1926" s="11">
        <v>0</v>
      </c>
      <c r="AS1926" s="11">
        <v>0</v>
      </c>
      <c r="AT1926" s="11">
        <v>0</v>
      </c>
      <c r="AU1926" s="11">
        <v>0</v>
      </c>
      <c r="AV1926" s="11">
        <v>0</v>
      </c>
      <c r="AW1926" s="11">
        <v>0</v>
      </c>
      <c r="AX1926" s="11">
        <v>0</v>
      </c>
      <c r="AZ1926" s="11">
        <f>VLOOKUP(G1926,'[2]Recettes '!$1:$1048576,6,FALSE)</f>
        <v>0</v>
      </c>
      <c r="BA1926" s="11">
        <v>0</v>
      </c>
    </row>
    <row r="1927" spans="1:53" x14ac:dyDescent="0.25">
      <c r="A1927">
        <v>12</v>
      </c>
      <c r="B1927" t="str">
        <f t="shared" si="223"/>
        <v>CCC-3690</v>
      </c>
      <c r="C1927" s="2" t="s">
        <v>322</v>
      </c>
      <c r="D1927" s="2" t="str">
        <f t="shared" ref="D1927:D1958" si="224">LEFT($G1927,1)</f>
        <v>3</v>
      </c>
      <c r="E1927" s="2" t="str">
        <f t="shared" ref="E1927:E1958" si="225">LEFT($G1927,2)</f>
        <v>36</v>
      </c>
      <c r="F1927" s="2" t="str">
        <f t="shared" ref="F1927:F1958" si="226">LEFT($G1927,3)</f>
        <v>369</v>
      </c>
      <c r="G1927" s="1" t="s">
        <v>657</v>
      </c>
      <c r="H1927" s="7">
        <v>0</v>
      </c>
      <c r="I1927" s="7"/>
      <c r="J1927" s="7">
        <v>0</v>
      </c>
      <c r="K1927" s="7">
        <v>0</v>
      </c>
      <c r="L1927" s="7">
        <v>0</v>
      </c>
      <c r="M1927" s="7"/>
      <c r="N1927" s="7">
        <v>0</v>
      </c>
      <c r="O1927" s="7">
        <v>0</v>
      </c>
      <c r="P1927" s="7">
        <v>0</v>
      </c>
      <c r="Q1927" s="7"/>
      <c r="R1927" s="7">
        <v>0</v>
      </c>
      <c r="S1927" s="7">
        <v>0</v>
      </c>
      <c r="T1927" s="7">
        <v>0</v>
      </c>
      <c r="U1927" s="7"/>
      <c r="V1927" s="7">
        <v>0</v>
      </c>
      <c r="W1927" s="7">
        <v>0</v>
      </c>
      <c r="X1927" s="7">
        <v>0</v>
      </c>
      <c r="Y1927" s="7"/>
      <c r="Z1927" s="7">
        <v>0</v>
      </c>
      <c r="AA1927" s="7">
        <v>0</v>
      </c>
      <c r="AB1927" s="7">
        <v>0</v>
      </c>
      <c r="AC1927" s="7"/>
      <c r="AD1927" s="7">
        <v>0</v>
      </c>
      <c r="AE1927" s="7">
        <v>0</v>
      </c>
      <c r="AF1927" s="7">
        <v>0</v>
      </c>
      <c r="AG1927" s="29">
        <v>0</v>
      </c>
      <c r="AH1927" s="7">
        <v>0</v>
      </c>
      <c r="AI1927" s="7">
        <v>0</v>
      </c>
      <c r="AJ1927" s="7">
        <v>0</v>
      </c>
      <c r="AK1927" s="29">
        <v>0</v>
      </c>
      <c r="AL1927" s="7">
        <v>0</v>
      </c>
      <c r="AM1927" s="105">
        <v>0</v>
      </c>
      <c r="AN1927" s="7">
        <v>0</v>
      </c>
      <c r="AO1927" s="11">
        <v>0</v>
      </c>
      <c r="AP1927" s="105">
        <v>0</v>
      </c>
      <c r="AQ1927" s="11">
        <v>0</v>
      </c>
      <c r="AR1927" s="11">
        <v>0</v>
      </c>
      <c r="AS1927" s="11">
        <v>0</v>
      </c>
      <c r="AT1927" s="11">
        <v>0</v>
      </c>
      <c r="AU1927" s="11">
        <v>0</v>
      </c>
      <c r="AV1927" s="11">
        <v>0</v>
      </c>
      <c r="AW1927" s="11">
        <v>0</v>
      </c>
      <c r="AX1927" s="11">
        <v>0</v>
      </c>
      <c r="AZ1927" s="11">
        <f>VLOOKUP(G1927,'[2]Recettes '!$1:$1048576,6,FALSE)</f>
        <v>0</v>
      </c>
      <c r="BA1927" s="11">
        <v>0</v>
      </c>
    </row>
    <row r="1928" spans="1:53" x14ac:dyDescent="0.25">
      <c r="A1928">
        <v>12</v>
      </c>
      <c r="B1928" t="str">
        <f t="shared" si="223"/>
        <v>CCC-3710</v>
      </c>
      <c r="C1928" s="2" t="s">
        <v>322</v>
      </c>
      <c r="D1928" s="2" t="str">
        <f t="shared" si="224"/>
        <v>3</v>
      </c>
      <c r="E1928" s="2" t="str">
        <f t="shared" si="225"/>
        <v>37</v>
      </c>
      <c r="F1928" s="2" t="str">
        <f t="shared" si="226"/>
        <v>371</v>
      </c>
      <c r="G1928" s="1" t="s">
        <v>660</v>
      </c>
      <c r="H1928" s="7">
        <v>0</v>
      </c>
      <c r="I1928" s="7"/>
      <c r="J1928" s="7">
        <v>0</v>
      </c>
      <c r="K1928" s="7">
        <v>0</v>
      </c>
      <c r="L1928" s="7">
        <v>0</v>
      </c>
      <c r="M1928" s="7"/>
      <c r="N1928" s="7">
        <v>0</v>
      </c>
      <c r="O1928" s="7">
        <v>0</v>
      </c>
      <c r="P1928" s="7">
        <v>0</v>
      </c>
      <c r="Q1928" s="7"/>
      <c r="R1928" s="7">
        <v>0</v>
      </c>
      <c r="S1928" s="7">
        <v>0</v>
      </c>
      <c r="T1928" s="7">
        <v>0</v>
      </c>
      <c r="U1928" s="7"/>
      <c r="V1928" s="7">
        <v>0</v>
      </c>
      <c r="W1928" s="7">
        <v>0</v>
      </c>
      <c r="X1928" s="7">
        <v>0</v>
      </c>
      <c r="Y1928" s="7"/>
      <c r="Z1928" s="7">
        <v>0</v>
      </c>
      <c r="AA1928" s="7">
        <v>0</v>
      </c>
      <c r="AB1928" s="7">
        <v>0</v>
      </c>
      <c r="AC1928" s="7"/>
      <c r="AD1928" s="7">
        <v>0</v>
      </c>
      <c r="AE1928" s="7">
        <v>0</v>
      </c>
      <c r="AF1928" s="7">
        <v>0</v>
      </c>
      <c r="AG1928" s="29">
        <v>0</v>
      </c>
      <c r="AH1928" s="7">
        <v>0</v>
      </c>
      <c r="AI1928" s="7">
        <v>0</v>
      </c>
      <c r="AJ1928" s="7">
        <v>0</v>
      </c>
      <c r="AK1928" s="29">
        <v>0</v>
      </c>
      <c r="AL1928" s="7">
        <v>0</v>
      </c>
      <c r="AM1928" s="105">
        <v>0</v>
      </c>
      <c r="AN1928" s="7">
        <v>0</v>
      </c>
      <c r="AO1928" s="11">
        <v>0</v>
      </c>
      <c r="AP1928" s="105">
        <v>0</v>
      </c>
      <c r="AQ1928" s="11">
        <v>0</v>
      </c>
      <c r="AR1928" s="11">
        <v>0</v>
      </c>
      <c r="AS1928" s="11">
        <v>0</v>
      </c>
      <c r="AT1928" s="11">
        <v>0</v>
      </c>
      <c r="AU1928" s="11">
        <v>0</v>
      </c>
      <c r="AV1928" s="11">
        <v>0</v>
      </c>
      <c r="AW1928" s="11">
        <v>0</v>
      </c>
      <c r="AX1928" s="11">
        <v>0</v>
      </c>
      <c r="AZ1928" s="11">
        <f>VLOOKUP(G1928,'[2]Recettes '!$1:$1048576,6,FALSE)</f>
        <v>0</v>
      </c>
      <c r="BA1928" s="11">
        <v>0</v>
      </c>
    </row>
    <row r="1929" spans="1:53" x14ac:dyDescent="0.25">
      <c r="A1929">
        <v>12</v>
      </c>
      <c r="B1929" t="str">
        <f t="shared" si="223"/>
        <v>CCC-3720</v>
      </c>
      <c r="C1929" s="2" t="s">
        <v>322</v>
      </c>
      <c r="D1929" s="2" t="str">
        <f t="shared" si="224"/>
        <v>3</v>
      </c>
      <c r="E1929" s="2" t="str">
        <f t="shared" si="225"/>
        <v>37</v>
      </c>
      <c r="F1929" s="2" t="str">
        <f t="shared" si="226"/>
        <v>372</v>
      </c>
      <c r="G1929" s="1" t="s">
        <v>661</v>
      </c>
      <c r="H1929" s="7">
        <v>0</v>
      </c>
      <c r="I1929" s="7"/>
      <c r="J1929" s="7">
        <v>0</v>
      </c>
      <c r="K1929" s="7">
        <v>0</v>
      </c>
      <c r="L1929" s="7">
        <v>0</v>
      </c>
      <c r="M1929" s="7"/>
      <c r="N1929" s="7">
        <v>0</v>
      </c>
      <c r="O1929" s="7">
        <v>0</v>
      </c>
      <c r="P1929" s="7">
        <v>0</v>
      </c>
      <c r="Q1929" s="7"/>
      <c r="R1929" s="7">
        <v>0</v>
      </c>
      <c r="S1929" s="7">
        <v>0</v>
      </c>
      <c r="T1929" s="7">
        <v>0</v>
      </c>
      <c r="U1929" s="7"/>
      <c r="V1929" s="7">
        <v>0</v>
      </c>
      <c r="W1929" s="7">
        <v>0</v>
      </c>
      <c r="X1929" s="7">
        <v>0</v>
      </c>
      <c r="Y1929" s="7"/>
      <c r="Z1929" s="7">
        <v>0</v>
      </c>
      <c r="AA1929" s="7">
        <v>0</v>
      </c>
      <c r="AB1929" s="7">
        <v>0</v>
      </c>
      <c r="AC1929" s="7"/>
      <c r="AD1929" s="7">
        <v>0</v>
      </c>
      <c r="AE1929" s="7">
        <v>0</v>
      </c>
      <c r="AF1929" s="7">
        <v>0</v>
      </c>
      <c r="AG1929" s="29">
        <v>0</v>
      </c>
      <c r="AH1929" s="7">
        <v>0</v>
      </c>
      <c r="AI1929" s="7">
        <v>0</v>
      </c>
      <c r="AJ1929" s="7">
        <v>0</v>
      </c>
      <c r="AK1929" s="29">
        <v>0</v>
      </c>
      <c r="AL1929" s="7">
        <v>0</v>
      </c>
      <c r="AM1929" s="105">
        <v>0</v>
      </c>
      <c r="AN1929" s="7">
        <v>0</v>
      </c>
      <c r="AO1929" s="11">
        <v>0</v>
      </c>
      <c r="AP1929" s="105">
        <v>0</v>
      </c>
      <c r="AQ1929" s="11">
        <v>0</v>
      </c>
      <c r="AR1929" s="11">
        <v>0</v>
      </c>
      <c r="AS1929" s="11">
        <v>0</v>
      </c>
      <c r="AT1929" s="11">
        <v>0</v>
      </c>
      <c r="AU1929" s="11">
        <v>0</v>
      </c>
      <c r="AV1929" s="11">
        <v>0</v>
      </c>
      <c r="AW1929" s="11">
        <v>0</v>
      </c>
      <c r="AX1929" s="11">
        <v>0</v>
      </c>
      <c r="AZ1929" s="11">
        <f>VLOOKUP(G1929,'[2]Recettes '!$1:$1048576,6,FALSE)</f>
        <v>0</v>
      </c>
      <c r="BA1929" s="11">
        <v>0</v>
      </c>
    </row>
    <row r="1930" spans="1:53" x14ac:dyDescent="0.25">
      <c r="A1930">
        <v>12</v>
      </c>
      <c r="B1930" t="str">
        <f t="shared" si="223"/>
        <v>CCC-3730</v>
      </c>
      <c r="C1930" s="2" t="s">
        <v>322</v>
      </c>
      <c r="D1930" s="2" t="str">
        <f t="shared" si="224"/>
        <v>3</v>
      </c>
      <c r="E1930" s="2" t="str">
        <f t="shared" si="225"/>
        <v>37</v>
      </c>
      <c r="F1930" s="2" t="str">
        <f t="shared" si="226"/>
        <v>373</v>
      </c>
      <c r="G1930" s="1" t="s">
        <v>662</v>
      </c>
      <c r="H1930" s="7">
        <v>0</v>
      </c>
      <c r="I1930" s="7"/>
      <c r="J1930" s="7">
        <v>0</v>
      </c>
      <c r="K1930" s="7">
        <v>0</v>
      </c>
      <c r="L1930" s="7">
        <v>0</v>
      </c>
      <c r="M1930" s="7"/>
      <c r="N1930" s="7">
        <v>0</v>
      </c>
      <c r="O1930" s="7">
        <v>0</v>
      </c>
      <c r="P1930" s="7">
        <v>0</v>
      </c>
      <c r="Q1930" s="7"/>
      <c r="R1930" s="7">
        <v>0</v>
      </c>
      <c r="S1930" s="7">
        <v>0</v>
      </c>
      <c r="T1930" s="7">
        <v>0</v>
      </c>
      <c r="U1930" s="7"/>
      <c r="V1930" s="7">
        <v>0</v>
      </c>
      <c r="W1930" s="7">
        <v>0</v>
      </c>
      <c r="X1930" s="7">
        <v>0</v>
      </c>
      <c r="Y1930" s="7"/>
      <c r="Z1930" s="7">
        <v>0</v>
      </c>
      <c r="AA1930" s="7">
        <v>0</v>
      </c>
      <c r="AB1930" s="7">
        <v>0</v>
      </c>
      <c r="AC1930" s="7"/>
      <c r="AD1930" s="7">
        <v>0</v>
      </c>
      <c r="AE1930" s="7">
        <v>0</v>
      </c>
      <c r="AF1930" s="7">
        <v>0</v>
      </c>
      <c r="AG1930" s="29">
        <v>0</v>
      </c>
      <c r="AH1930" s="7">
        <v>0</v>
      </c>
      <c r="AI1930" s="7">
        <v>0</v>
      </c>
      <c r="AJ1930" s="7">
        <v>0</v>
      </c>
      <c r="AK1930" s="29">
        <v>0</v>
      </c>
      <c r="AL1930" s="7">
        <v>0</v>
      </c>
      <c r="AM1930" s="105">
        <v>0</v>
      </c>
      <c r="AN1930" s="7">
        <v>0</v>
      </c>
      <c r="AO1930" s="11">
        <v>0</v>
      </c>
      <c r="AP1930" s="105">
        <v>0</v>
      </c>
      <c r="AQ1930" s="11">
        <v>0</v>
      </c>
      <c r="AR1930" s="11">
        <v>0</v>
      </c>
      <c r="AS1930" s="11">
        <v>0</v>
      </c>
      <c r="AT1930" s="11">
        <v>0</v>
      </c>
      <c r="AU1930" s="11">
        <v>0</v>
      </c>
      <c r="AV1930" s="11">
        <v>0</v>
      </c>
      <c r="AW1930" s="11">
        <v>0</v>
      </c>
      <c r="AX1930" s="11">
        <v>0</v>
      </c>
      <c r="AZ1930" s="11">
        <f>VLOOKUP(G1930,'[2]Recettes '!$1:$1048576,6,FALSE)</f>
        <v>0</v>
      </c>
      <c r="BA1930" s="11">
        <v>0</v>
      </c>
    </row>
    <row r="1931" spans="1:53" x14ac:dyDescent="0.25">
      <c r="A1931">
        <v>12</v>
      </c>
      <c r="B1931" t="str">
        <f t="shared" si="223"/>
        <v>CCC-3740</v>
      </c>
      <c r="C1931" s="2" t="s">
        <v>322</v>
      </c>
      <c r="D1931" s="2" t="str">
        <f t="shared" si="224"/>
        <v>3</v>
      </c>
      <c r="E1931" s="2" t="str">
        <f t="shared" si="225"/>
        <v>37</v>
      </c>
      <c r="F1931" s="2" t="str">
        <f t="shared" si="226"/>
        <v>374</v>
      </c>
      <c r="G1931" s="1" t="s">
        <v>663</v>
      </c>
      <c r="H1931" s="7">
        <v>0</v>
      </c>
      <c r="I1931" s="7"/>
      <c r="J1931" s="7">
        <v>0</v>
      </c>
      <c r="K1931" s="7">
        <v>0</v>
      </c>
      <c r="L1931" s="7">
        <v>0</v>
      </c>
      <c r="M1931" s="7"/>
      <c r="N1931" s="7">
        <v>0</v>
      </c>
      <c r="O1931" s="7">
        <v>0</v>
      </c>
      <c r="P1931" s="7">
        <v>0</v>
      </c>
      <c r="Q1931" s="7"/>
      <c r="R1931" s="7">
        <v>0</v>
      </c>
      <c r="S1931" s="7">
        <v>0</v>
      </c>
      <c r="T1931" s="7">
        <v>0</v>
      </c>
      <c r="U1931" s="7"/>
      <c r="V1931" s="7">
        <v>0</v>
      </c>
      <c r="W1931" s="7">
        <v>0</v>
      </c>
      <c r="X1931" s="7">
        <v>0</v>
      </c>
      <c r="Y1931" s="7"/>
      <c r="Z1931" s="7">
        <v>0</v>
      </c>
      <c r="AA1931" s="7">
        <v>0</v>
      </c>
      <c r="AB1931" s="7">
        <v>0</v>
      </c>
      <c r="AC1931" s="7"/>
      <c r="AD1931" s="7">
        <v>0</v>
      </c>
      <c r="AE1931" s="7">
        <v>0</v>
      </c>
      <c r="AF1931" s="7">
        <v>0</v>
      </c>
      <c r="AG1931" s="29">
        <v>0</v>
      </c>
      <c r="AH1931" s="7">
        <v>0</v>
      </c>
      <c r="AI1931" s="7">
        <v>0</v>
      </c>
      <c r="AJ1931" s="7">
        <v>0</v>
      </c>
      <c r="AK1931" s="29">
        <v>0</v>
      </c>
      <c r="AL1931" s="7">
        <v>0</v>
      </c>
      <c r="AM1931" s="105">
        <v>0</v>
      </c>
      <c r="AN1931" s="7">
        <v>0</v>
      </c>
      <c r="AO1931" s="11">
        <v>0</v>
      </c>
      <c r="AP1931" s="105">
        <v>0</v>
      </c>
      <c r="AQ1931" s="11">
        <v>0</v>
      </c>
      <c r="AR1931" s="11">
        <v>0</v>
      </c>
      <c r="AS1931" s="11">
        <v>0</v>
      </c>
      <c r="AT1931" s="11">
        <v>0</v>
      </c>
      <c r="AU1931" s="11">
        <v>0</v>
      </c>
      <c r="AV1931" s="11">
        <v>0</v>
      </c>
      <c r="AW1931" s="11">
        <v>0</v>
      </c>
      <c r="AX1931" s="11">
        <v>0</v>
      </c>
      <c r="AZ1931" s="11">
        <f>VLOOKUP(G1931,'[2]Recettes '!$1:$1048576,6,FALSE)</f>
        <v>0</v>
      </c>
      <c r="BA1931" s="11">
        <v>0</v>
      </c>
    </row>
    <row r="1932" spans="1:53" x14ac:dyDescent="0.25">
      <c r="A1932">
        <v>12</v>
      </c>
      <c r="B1932" t="str">
        <f t="shared" si="223"/>
        <v>CCC-3750</v>
      </c>
      <c r="C1932" s="2" t="s">
        <v>322</v>
      </c>
      <c r="D1932" s="2" t="str">
        <f t="shared" si="224"/>
        <v>3</v>
      </c>
      <c r="E1932" s="2" t="str">
        <f t="shared" si="225"/>
        <v>37</v>
      </c>
      <c r="F1932" s="2" t="str">
        <f t="shared" si="226"/>
        <v>375</v>
      </c>
      <c r="G1932" s="1" t="s">
        <v>664</v>
      </c>
      <c r="H1932" s="7">
        <v>0</v>
      </c>
      <c r="I1932" s="7"/>
      <c r="J1932" s="7">
        <v>0</v>
      </c>
      <c r="K1932" s="7">
        <v>0</v>
      </c>
      <c r="L1932" s="7">
        <v>0</v>
      </c>
      <c r="M1932" s="7"/>
      <c r="N1932" s="7">
        <v>0</v>
      </c>
      <c r="O1932" s="7">
        <v>0</v>
      </c>
      <c r="P1932" s="7">
        <v>0</v>
      </c>
      <c r="Q1932" s="7"/>
      <c r="R1932" s="7">
        <v>0</v>
      </c>
      <c r="S1932" s="7">
        <v>0</v>
      </c>
      <c r="T1932" s="7">
        <v>0</v>
      </c>
      <c r="U1932" s="7"/>
      <c r="V1932" s="7">
        <v>0</v>
      </c>
      <c r="W1932" s="7">
        <v>0</v>
      </c>
      <c r="X1932" s="7">
        <v>0</v>
      </c>
      <c r="Y1932" s="7"/>
      <c r="Z1932" s="7">
        <v>0</v>
      </c>
      <c r="AA1932" s="7">
        <v>0</v>
      </c>
      <c r="AB1932" s="7">
        <v>0</v>
      </c>
      <c r="AC1932" s="7"/>
      <c r="AD1932" s="7">
        <v>0</v>
      </c>
      <c r="AE1932" s="7">
        <v>0</v>
      </c>
      <c r="AF1932" s="7">
        <v>0</v>
      </c>
      <c r="AG1932" s="29">
        <v>0</v>
      </c>
      <c r="AH1932" s="7">
        <v>0</v>
      </c>
      <c r="AI1932" s="7">
        <v>0</v>
      </c>
      <c r="AJ1932" s="7">
        <v>0</v>
      </c>
      <c r="AK1932" s="29">
        <v>0</v>
      </c>
      <c r="AL1932" s="7">
        <v>0</v>
      </c>
      <c r="AM1932" s="105">
        <v>0</v>
      </c>
      <c r="AN1932" s="7">
        <v>0</v>
      </c>
      <c r="AO1932" s="11">
        <v>0</v>
      </c>
      <c r="AP1932" s="105">
        <v>0</v>
      </c>
      <c r="AQ1932" s="11">
        <v>0</v>
      </c>
      <c r="AR1932" s="11">
        <v>0</v>
      </c>
      <c r="AS1932" s="11">
        <v>0</v>
      </c>
      <c r="AT1932" s="11">
        <v>0</v>
      </c>
      <c r="AU1932" s="11">
        <v>0</v>
      </c>
      <c r="AV1932" s="11">
        <v>0</v>
      </c>
      <c r="AW1932" s="11">
        <v>0</v>
      </c>
      <c r="AX1932" s="11">
        <v>0</v>
      </c>
      <c r="AZ1932" s="11">
        <f>VLOOKUP(G1932,'[2]Recettes '!$1:$1048576,6,FALSE)</f>
        <v>0</v>
      </c>
      <c r="BA1932" s="11">
        <v>0</v>
      </c>
    </row>
    <row r="1933" spans="1:53" x14ac:dyDescent="0.25">
      <c r="A1933">
        <v>12</v>
      </c>
      <c r="B1933" t="str">
        <f t="shared" si="223"/>
        <v>CCC-3760</v>
      </c>
      <c r="C1933" s="2" t="s">
        <v>322</v>
      </c>
      <c r="D1933" s="2" t="str">
        <f t="shared" si="224"/>
        <v>3</v>
      </c>
      <c r="E1933" s="2" t="str">
        <f t="shared" si="225"/>
        <v>37</v>
      </c>
      <c r="F1933" s="2" t="str">
        <f t="shared" si="226"/>
        <v>376</v>
      </c>
      <c r="G1933" s="1" t="s">
        <v>665</v>
      </c>
      <c r="H1933" s="7">
        <v>0</v>
      </c>
      <c r="I1933" s="7"/>
      <c r="J1933" s="7">
        <v>0</v>
      </c>
      <c r="K1933" s="7">
        <v>0</v>
      </c>
      <c r="L1933" s="7">
        <v>0</v>
      </c>
      <c r="M1933" s="7"/>
      <c r="N1933" s="7">
        <v>0</v>
      </c>
      <c r="O1933" s="7">
        <v>0</v>
      </c>
      <c r="P1933" s="7">
        <v>0</v>
      </c>
      <c r="Q1933" s="7"/>
      <c r="R1933" s="7">
        <v>0</v>
      </c>
      <c r="S1933" s="7">
        <v>0</v>
      </c>
      <c r="T1933" s="7">
        <v>0</v>
      </c>
      <c r="U1933" s="7"/>
      <c r="V1933" s="7">
        <v>0</v>
      </c>
      <c r="W1933" s="7">
        <v>0</v>
      </c>
      <c r="X1933" s="7">
        <v>0</v>
      </c>
      <c r="Y1933" s="7"/>
      <c r="Z1933" s="7">
        <v>0</v>
      </c>
      <c r="AA1933" s="7">
        <v>0</v>
      </c>
      <c r="AB1933" s="7">
        <v>0</v>
      </c>
      <c r="AC1933" s="7"/>
      <c r="AD1933" s="7">
        <v>0</v>
      </c>
      <c r="AE1933" s="7">
        <v>0</v>
      </c>
      <c r="AF1933" s="7">
        <v>0</v>
      </c>
      <c r="AG1933" s="29">
        <v>0</v>
      </c>
      <c r="AH1933" s="7">
        <v>0</v>
      </c>
      <c r="AI1933" s="7">
        <v>0</v>
      </c>
      <c r="AJ1933" s="7">
        <v>0</v>
      </c>
      <c r="AK1933" s="29">
        <v>0</v>
      </c>
      <c r="AL1933" s="7">
        <v>0</v>
      </c>
      <c r="AM1933" s="105">
        <v>0</v>
      </c>
      <c r="AN1933" s="7">
        <v>0</v>
      </c>
      <c r="AO1933" s="11">
        <v>0</v>
      </c>
      <c r="AP1933" s="105">
        <v>0</v>
      </c>
      <c r="AQ1933" s="11">
        <v>0</v>
      </c>
      <c r="AR1933" s="11">
        <v>0</v>
      </c>
      <c r="AS1933" s="11">
        <v>0</v>
      </c>
      <c r="AT1933" s="11">
        <v>0</v>
      </c>
      <c r="AU1933" s="11">
        <v>0</v>
      </c>
      <c r="AV1933" s="11">
        <v>0</v>
      </c>
      <c r="AW1933" s="11">
        <v>0</v>
      </c>
      <c r="AX1933" s="11">
        <v>0</v>
      </c>
      <c r="AZ1933" s="11">
        <f>VLOOKUP(G1933,'[2]Recettes '!$1:$1048576,6,FALSE)</f>
        <v>0</v>
      </c>
      <c r="BA1933" s="11">
        <v>0</v>
      </c>
    </row>
    <row r="1934" spans="1:53" x14ac:dyDescent="0.25">
      <c r="A1934">
        <v>12</v>
      </c>
      <c r="B1934" t="str">
        <f t="shared" si="223"/>
        <v>CCC-3770</v>
      </c>
      <c r="C1934" s="2" t="s">
        <v>322</v>
      </c>
      <c r="D1934" s="2" t="str">
        <f t="shared" si="224"/>
        <v>3</v>
      </c>
      <c r="E1934" s="2" t="str">
        <f t="shared" si="225"/>
        <v>37</v>
      </c>
      <c r="F1934" s="2" t="str">
        <f t="shared" si="226"/>
        <v>377</v>
      </c>
      <c r="G1934" s="1" t="s">
        <v>666</v>
      </c>
      <c r="H1934" s="7">
        <v>0</v>
      </c>
      <c r="I1934" s="7"/>
      <c r="J1934" s="7">
        <v>0</v>
      </c>
      <c r="K1934" s="7">
        <v>0</v>
      </c>
      <c r="L1934" s="7">
        <v>0</v>
      </c>
      <c r="M1934" s="7"/>
      <c r="N1934" s="7">
        <v>0</v>
      </c>
      <c r="O1934" s="7">
        <v>0</v>
      </c>
      <c r="P1934" s="7">
        <v>0</v>
      </c>
      <c r="Q1934" s="7"/>
      <c r="R1934" s="7">
        <v>0</v>
      </c>
      <c r="S1934" s="7">
        <v>0</v>
      </c>
      <c r="T1934" s="7">
        <v>0</v>
      </c>
      <c r="U1934" s="7"/>
      <c r="V1934" s="7">
        <v>0</v>
      </c>
      <c r="W1934" s="7">
        <v>0</v>
      </c>
      <c r="X1934" s="7">
        <v>0</v>
      </c>
      <c r="Y1934" s="7"/>
      <c r="Z1934" s="7">
        <v>0</v>
      </c>
      <c r="AA1934" s="7">
        <v>0</v>
      </c>
      <c r="AB1934" s="7">
        <v>0</v>
      </c>
      <c r="AC1934" s="7"/>
      <c r="AD1934" s="7">
        <v>0</v>
      </c>
      <c r="AE1934" s="7">
        <v>0</v>
      </c>
      <c r="AF1934" s="7">
        <v>0</v>
      </c>
      <c r="AG1934" s="29">
        <v>0</v>
      </c>
      <c r="AH1934" s="7">
        <v>0</v>
      </c>
      <c r="AI1934" s="7">
        <v>0</v>
      </c>
      <c r="AJ1934" s="7">
        <v>0</v>
      </c>
      <c r="AK1934" s="29">
        <v>0</v>
      </c>
      <c r="AL1934" s="7">
        <v>0</v>
      </c>
      <c r="AM1934" s="105">
        <v>0</v>
      </c>
      <c r="AN1934" s="7">
        <v>0</v>
      </c>
      <c r="AO1934" s="11">
        <v>0</v>
      </c>
      <c r="AP1934" s="105">
        <v>0</v>
      </c>
      <c r="AQ1934" s="11">
        <v>0</v>
      </c>
      <c r="AR1934" s="11">
        <v>0</v>
      </c>
      <c r="AS1934" s="11">
        <v>0</v>
      </c>
      <c r="AT1934" s="11">
        <v>0</v>
      </c>
      <c r="AU1934" s="11">
        <v>0</v>
      </c>
      <c r="AV1934" s="11">
        <v>0</v>
      </c>
      <c r="AW1934" s="11">
        <v>0</v>
      </c>
      <c r="AX1934" s="11">
        <v>0</v>
      </c>
      <c r="AZ1934" s="11">
        <f>VLOOKUP(G1934,'[2]Recettes '!$1:$1048576,6,FALSE)</f>
        <v>0</v>
      </c>
      <c r="BA1934" s="11">
        <v>0</v>
      </c>
    </row>
    <row r="1935" spans="1:53" x14ac:dyDescent="0.25">
      <c r="A1935">
        <v>12</v>
      </c>
      <c r="B1935" t="str">
        <f t="shared" si="223"/>
        <v>CCC-3810</v>
      </c>
      <c r="C1935" s="2" t="s">
        <v>322</v>
      </c>
      <c r="D1935" s="2" t="str">
        <f t="shared" si="224"/>
        <v>3</v>
      </c>
      <c r="E1935" s="2" t="str">
        <f t="shared" si="225"/>
        <v>38</v>
      </c>
      <c r="F1935" s="2" t="str">
        <f t="shared" si="226"/>
        <v>381</v>
      </c>
      <c r="G1935" s="1" t="s">
        <v>668</v>
      </c>
      <c r="H1935" s="7">
        <v>0</v>
      </c>
      <c r="I1935" s="7"/>
      <c r="J1935" s="7">
        <v>0</v>
      </c>
      <c r="K1935" s="7">
        <v>0</v>
      </c>
      <c r="L1935" s="7">
        <v>0</v>
      </c>
      <c r="M1935" s="7"/>
      <c r="N1935" s="7">
        <v>0</v>
      </c>
      <c r="O1935" s="7">
        <v>0</v>
      </c>
      <c r="P1935" s="7">
        <v>0</v>
      </c>
      <c r="Q1935" s="7"/>
      <c r="R1935" s="7">
        <v>0</v>
      </c>
      <c r="S1935" s="7">
        <v>0</v>
      </c>
      <c r="T1935" s="7">
        <v>0</v>
      </c>
      <c r="U1935" s="7"/>
      <c r="V1935" s="7">
        <v>0</v>
      </c>
      <c r="W1935" s="7">
        <v>0</v>
      </c>
      <c r="X1935" s="7">
        <v>0</v>
      </c>
      <c r="Y1935" s="7"/>
      <c r="Z1935" s="7">
        <v>0</v>
      </c>
      <c r="AA1935" s="7">
        <v>0</v>
      </c>
      <c r="AB1935" s="7">
        <v>0</v>
      </c>
      <c r="AC1935" s="7"/>
      <c r="AD1935" s="7">
        <v>0</v>
      </c>
      <c r="AE1935" s="7">
        <v>0</v>
      </c>
      <c r="AF1935" s="7">
        <v>0</v>
      </c>
      <c r="AG1935" s="29">
        <v>0</v>
      </c>
      <c r="AH1935" s="7">
        <v>0</v>
      </c>
      <c r="AI1935" s="7">
        <v>0</v>
      </c>
      <c r="AJ1935" s="7">
        <v>0</v>
      </c>
      <c r="AK1935" s="29">
        <v>0</v>
      </c>
      <c r="AL1935" s="7">
        <v>0</v>
      </c>
      <c r="AM1935" s="105">
        <v>0</v>
      </c>
      <c r="AN1935" s="7">
        <v>0</v>
      </c>
      <c r="AO1935" s="11">
        <v>0</v>
      </c>
      <c r="AP1935" s="105">
        <v>0</v>
      </c>
      <c r="AQ1935" s="11">
        <v>0</v>
      </c>
      <c r="AR1935" s="11">
        <v>0</v>
      </c>
      <c r="AS1935" s="11">
        <v>0</v>
      </c>
      <c r="AT1935" s="11">
        <v>0</v>
      </c>
      <c r="AU1935" s="11">
        <v>0</v>
      </c>
      <c r="AV1935" s="11">
        <v>937</v>
      </c>
      <c r="AW1935" s="11">
        <v>0</v>
      </c>
      <c r="AX1935" s="11">
        <v>0</v>
      </c>
      <c r="AZ1935" s="11">
        <f>VLOOKUP(G1935,'[2]Recettes '!$1:$1048576,6,FALSE)</f>
        <v>1</v>
      </c>
      <c r="BA1935" s="11">
        <v>0</v>
      </c>
    </row>
    <row r="1936" spans="1:53" x14ac:dyDescent="0.25">
      <c r="A1936">
        <v>12</v>
      </c>
      <c r="B1936" t="str">
        <f t="shared" si="223"/>
        <v>CCC-3820</v>
      </c>
      <c r="C1936" s="2" t="s">
        <v>322</v>
      </c>
      <c r="D1936" s="2" t="str">
        <f t="shared" si="224"/>
        <v>3</v>
      </c>
      <c r="E1936" s="2" t="str">
        <f t="shared" si="225"/>
        <v>38</v>
      </c>
      <c r="F1936" s="2" t="str">
        <f t="shared" si="226"/>
        <v>382</v>
      </c>
      <c r="G1936" s="1" t="s">
        <v>669</v>
      </c>
      <c r="H1936" s="7">
        <v>0</v>
      </c>
      <c r="I1936" s="7"/>
      <c r="J1936" s="7">
        <v>0</v>
      </c>
      <c r="K1936" s="7">
        <v>0</v>
      </c>
      <c r="L1936" s="7">
        <v>0</v>
      </c>
      <c r="M1936" s="7"/>
      <c r="N1936" s="7">
        <v>0</v>
      </c>
      <c r="O1936" s="7">
        <v>0</v>
      </c>
      <c r="P1936" s="7">
        <v>0</v>
      </c>
      <c r="Q1936" s="7"/>
      <c r="R1936" s="7">
        <v>0</v>
      </c>
      <c r="S1936" s="7">
        <v>0</v>
      </c>
      <c r="T1936" s="7">
        <v>0</v>
      </c>
      <c r="U1936" s="7"/>
      <c r="V1936" s="7">
        <v>0</v>
      </c>
      <c r="W1936" s="7">
        <v>0</v>
      </c>
      <c r="X1936" s="7">
        <v>0</v>
      </c>
      <c r="Y1936" s="7"/>
      <c r="Z1936" s="7">
        <v>0</v>
      </c>
      <c r="AA1936" s="7">
        <v>0</v>
      </c>
      <c r="AB1936" s="7">
        <v>0</v>
      </c>
      <c r="AC1936" s="7"/>
      <c r="AD1936" s="7">
        <v>0</v>
      </c>
      <c r="AE1936" s="7">
        <v>0</v>
      </c>
      <c r="AF1936" s="7">
        <v>0</v>
      </c>
      <c r="AG1936" s="29">
        <v>0</v>
      </c>
      <c r="AH1936" s="7">
        <v>0</v>
      </c>
      <c r="AI1936" s="7">
        <v>0</v>
      </c>
      <c r="AJ1936" s="7">
        <v>0</v>
      </c>
      <c r="AK1936" s="29">
        <v>0</v>
      </c>
      <c r="AL1936" s="7">
        <v>0</v>
      </c>
      <c r="AM1936" s="105">
        <v>0</v>
      </c>
      <c r="AN1936" s="7">
        <v>0</v>
      </c>
      <c r="AO1936" s="11">
        <v>0</v>
      </c>
      <c r="AP1936" s="105">
        <v>0</v>
      </c>
      <c r="AQ1936" s="11">
        <v>0</v>
      </c>
      <c r="AR1936" s="11">
        <v>0</v>
      </c>
      <c r="AS1936" s="11">
        <v>0</v>
      </c>
      <c r="AT1936" s="11">
        <v>0</v>
      </c>
      <c r="AU1936" s="11">
        <v>0</v>
      </c>
      <c r="AV1936" s="11">
        <v>0</v>
      </c>
      <c r="AW1936" s="11">
        <v>0</v>
      </c>
      <c r="AX1936" s="11">
        <v>0</v>
      </c>
      <c r="AZ1936" s="11">
        <f>VLOOKUP(G1936,'[2]Recettes '!$1:$1048576,6,FALSE)</f>
        <v>0</v>
      </c>
      <c r="BA1936" s="11">
        <v>0</v>
      </c>
    </row>
    <row r="1937" spans="1:53" x14ac:dyDescent="0.25">
      <c r="A1937">
        <v>12</v>
      </c>
      <c r="B1937" t="str">
        <f t="shared" si="223"/>
        <v>CCC-3830</v>
      </c>
      <c r="C1937" s="2" t="s">
        <v>322</v>
      </c>
      <c r="D1937" s="2" t="str">
        <f t="shared" si="224"/>
        <v>3</v>
      </c>
      <c r="E1937" s="2" t="str">
        <f t="shared" si="225"/>
        <v>38</v>
      </c>
      <c r="F1937" s="2" t="str">
        <f t="shared" si="226"/>
        <v>383</v>
      </c>
      <c r="G1937" s="1" t="s">
        <v>670</v>
      </c>
      <c r="H1937" s="7">
        <v>0</v>
      </c>
      <c r="I1937" s="7"/>
      <c r="J1937" s="7">
        <v>0</v>
      </c>
      <c r="K1937" s="7">
        <v>0</v>
      </c>
      <c r="L1937" s="7">
        <v>0</v>
      </c>
      <c r="M1937" s="7"/>
      <c r="N1937" s="7">
        <v>0</v>
      </c>
      <c r="O1937" s="7">
        <v>0</v>
      </c>
      <c r="P1937" s="7">
        <v>0</v>
      </c>
      <c r="Q1937" s="7"/>
      <c r="R1937" s="7">
        <v>0</v>
      </c>
      <c r="S1937" s="7">
        <v>0</v>
      </c>
      <c r="T1937" s="7">
        <v>0</v>
      </c>
      <c r="U1937" s="7"/>
      <c r="V1937" s="7">
        <v>0</v>
      </c>
      <c r="W1937" s="7">
        <v>0</v>
      </c>
      <c r="X1937" s="7">
        <v>0</v>
      </c>
      <c r="Y1937" s="7"/>
      <c r="Z1937" s="7">
        <v>0</v>
      </c>
      <c r="AA1937" s="7">
        <v>0</v>
      </c>
      <c r="AB1937" s="7">
        <v>0</v>
      </c>
      <c r="AC1937" s="7"/>
      <c r="AD1937" s="7">
        <v>0</v>
      </c>
      <c r="AE1937" s="7">
        <v>0</v>
      </c>
      <c r="AF1937" s="7">
        <v>0</v>
      </c>
      <c r="AG1937" s="29">
        <v>0</v>
      </c>
      <c r="AH1937" s="7">
        <v>0</v>
      </c>
      <c r="AI1937" s="7">
        <v>0</v>
      </c>
      <c r="AJ1937" s="7">
        <v>0</v>
      </c>
      <c r="AK1937" s="29">
        <v>0</v>
      </c>
      <c r="AL1937" s="7">
        <v>0</v>
      </c>
      <c r="AM1937" s="105">
        <v>0</v>
      </c>
      <c r="AN1937" s="7">
        <v>0</v>
      </c>
      <c r="AO1937" s="11">
        <v>0</v>
      </c>
      <c r="AP1937" s="105">
        <v>0</v>
      </c>
      <c r="AQ1937" s="11">
        <v>0</v>
      </c>
      <c r="AR1937" s="11">
        <v>0</v>
      </c>
      <c r="AS1937" s="11">
        <v>0</v>
      </c>
      <c r="AT1937" s="11">
        <v>0</v>
      </c>
      <c r="AU1937" s="11">
        <v>0</v>
      </c>
      <c r="AV1937" s="11">
        <v>0</v>
      </c>
      <c r="AW1937" s="11">
        <v>0</v>
      </c>
      <c r="AX1937" s="11">
        <v>0</v>
      </c>
      <c r="AZ1937" s="11">
        <f>VLOOKUP(G1937,'[2]Recettes '!$1:$1048576,6,FALSE)</f>
        <v>0</v>
      </c>
      <c r="BA1937" s="11">
        <v>0</v>
      </c>
    </row>
    <row r="1938" spans="1:53" x14ac:dyDescent="0.25">
      <c r="A1938">
        <v>12</v>
      </c>
      <c r="B1938" t="str">
        <f t="shared" si="223"/>
        <v>CCC-3840</v>
      </c>
      <c r="C1938" s="2" t="s">
        <v>322</v>
      </c>
      <c r="D1938" s="2" t="str">
        <f t="shared" si="224"/>
        <v>3</v>
      </c>
      <c r="E1938" s="2" t="str">
        <f t="shared" si="225"/>
        <v>38</v>
      </c>
      <c r="F1938" s="2" t="str">
        <f t="shared" si="226"/>
        <v>384</v>
      </c>
      <c r="G1938" s="1" t="s">
        <v>671</v>
      </c>
      <c r="H1938" s="7">
        <v>2</v>
      </c>
      <c r="I1938" s="7"/>
      <c r="J1938" s="7">
        <v>2</v>
      </c>
      <c r="K1938" s="7">
        <v>2</v>
      </c>
      <c r="L1938" s="7">
        <v>2</v>
      </c>
      <c r="M1938" s="7"/>
      <c r="N1938" s="7">
        <v>0</v>
      </c>
      <c r="O1938" s="7">
        <v>1</v>
      </c>
      <c r="P1938" s="7">
        <v>2</v>
      </c>
      <c r="Q1938" s="7"/>
      <c r="R1938" s="7">
        <v>3</v>
      </c>
      <c r="S1938" s="7">
        <v>3</v>
      </c>
      <c r="T1938" s="7">
        <v>2</v>
      </c>
      <c r="U1938" s="7"/>
      <c r="V1938" s="7">
        <v>0</v>
      </c>
      <c r="W1938" s="7">
        <v>0</v>
      </c>
      <c r="X1938" s="7">
        <v>2</v>
      </c>
      <c r="Y1938" s="7"/>
      <c r="Z1938" s="7">
        <v>2</v>
      </c>
      <c r="AA1938" s="7">
        <v>2</v>
      </c>
      <c r="AB1938" s="7">
        <v>2</v>
      </c>
      <c r="AC1938" s="7"/>
      <c r="AD1938" s="7">
        <v>1</v>
      </c>
      <c r="AE1938" s="7">
        <v>0</v>
      </c>
      <c r="AF1938" s="7">
        <v>2</v>
      </c>
      <c r="AG1938" s="29">
        <v>0</v>
      </c>
      <c r="AH1938" s="7">
        <v>0</v>
      </c>
      <c r="AI1938" s="7">
        <v>0</v>
      </c>
      <c r="AJ1938" s="7">
        <v>0</v>
      </c>
      <c r="AK1938" s="29">
        <v>0</v>
      </c>
      <c r="AL1938" s="7">
        <v>0</v>
      </c>
      <c r="AM1938" s="105">
        <v>0</v>
      </c>
      <c r="AN1938" s="7">
        <v>0</v>
      </c>
      <c r="AO1938" s="11">
        <v>0</v>
      </c>
      <c r="AP1938" s="105">
        <v>0</v>
      </c>
      <c r="AQ1938" s="11">
        <v>513</v>
      </c>
      <c r="AR1938" s="11">
        <v>0</v>
      </c>
      <c r="AS1938" s="11">
        <v>1743</v>
      </c>
      <c r="AT1938" s="11">
        <v>2104</v>
      </c>
      <c r="AU1938" s="11">
        <v>1743</v>
      </c>
      <c r="AV1938" s="11">
        <v>0</v>
      </c>
      <c r="AW1938" s="11">
        <v>0</v>
      </c>
      <c r="AX1938" s="11">
        <v>1322</v>
      </c>
      <c r="AZ1938" s="11">
        <f>VLOOKUP(G1938,'[2]Recettes '!$1:$1048576,6,FALSE)</f>
        <v>0</v>
      </c>
      <c r="BA1938" s="11">
        <v>0</v>
      </c>
    </row>
    <row r="1939" spans="1:53" x14ac:dyDescent="0.25">
      <c r="A1939">
        <v>12</v>
      </c>
      <c r="B1939" t="str">
        <f t="shared" si="223"/>
        <v>CCC-3850</v>
      </c>
      <c r="C1939" s="2" t="s">
        <v>322</v>
      </c>
      <c r="D1939" s="2" t="str">
        <f t="shared" si="224"/>
        <v>3</v>
      </c>
      <c r="E1939" s="2" t="str">
        <f t="shared" si="225"/>
        <v>38</v>
      </c>
      <c r="F1939" s="2" t="str">
        <f t="shared" si="226"/>
        <v>385</v>
      </c>
      <c r="G1939" s="1" t="s">
        <v>672</v>
      </c>
      <c r="H1939" s="7">
        <v>0</v>
      </c>
      <c r="I1939" s="7"/>
      <c r="J1939" s="7">
        <v>0</v>
      </c>
      <c r="K1939" s="7">
        <v>0</v>
      </c>
      <c r="L1939" s="7">
        <v>0</v>
      </c>
      <c r="M1939" s="7"/>
      <c r="N1939" s="7">
        <v>0</v>
      </c>
      <c r="O1939" s="7">
        <v>0</v>
      </c>
      <c r="P1939" s="7">
        <v>0</v>
      </c>
      <c r="Q1939" s="7"/>
      <c r="R1939" s="7">
        <v>0</v>
      </c>
      <c r="S1939" s="7">
        <v>0</v>
      </c>
      <c r="T1939" s="7">
        <v>0</v>
      </c>
      <c r="U1939" s="7"/>
      <c r="V1939" s="7">
        <v>0</v>
      </c>
      <c r="W1939" s="7">
        <v>0</v>
      </c>
      <c r="X1939" s="7">
        <v>0</v>
      </c>
      <c r="Y1939" s="7"/>
      <c r="Z1939" s="7">
        <v>0</v>
      </c>
      <c r="AA1939" s="7">
        <v>0</v>
      </c>
      <c r="AB1939" s="7">
        <v>0</v>
      </c>
      <c r="AC1939" s="7"/>
      <c r="AD1939" s="7">
        <v>0</v>
      </c>
      <c r="AE1939" s="7">
        <v>0</v>
      </c>
      <c r="AF1939" s="7">
        <v>0</v>
      </c>
      <c r="AG1939" s="29">
        <v>0</v>
      </c>
      <c r="AH1939" s="7">
        <v>0</v>
      </c>
      <c r="AI1939" s="7">
        <v>0</v>
      </c>
      <c r="AJ1939" s="7">
        <v>0</v>
      </c>
      <c r="AK1939" s="29">
        <v>0</v>
      </c>
      <c r="AL1939" s="7">
        <v>0</v>
      </c>
      <c r="AM1939" s="105">
        <v>0</v>
      </c>
      <c r="AN1939" s="7">
        <v>0</v>
      </c>
      <c r="AO1939" s="11">
        <v>0</v>
      </c>
      <c r="AP1939" s="105">
        <v>0</v>
      </c>
      <c r="AQ1939" s="11">
        <v>0</v>
      </c>
      <c r="AR1939" s="11">
        <v>0</v>
      </c>
      <c r="AS1939" s="11">
        <v>0</v>
      </c>
      <c r="AT1939" s="11">
        <v>0</v>
      </c>
      <c r="AU1939" s="11">
        <v>0</v>
      </c>
      <c r="AV1939" s="11">
        <v>158</v>
      </c>
      <c r="AW1939" s="11">
        <v>0</v>
      </c>
      <c r="AX1939" s="11">
        <v>0</v>
      </c>
      <c r="AZ1939" s="11">
        <f>VLOOKUP(G1939,'[2]Recettes '!$1:$1048576,6,FALSE)</f>
        <v>0</v>
      </c>
      <c r="BA1939" s="11">
        <v>1</v>
      </c>
    </row>
    <row r="1940" spans="1:53" x14ac:dyDescent="0.25">
      <c r="A1940">
        <v>12</v>
      </c>
      <c r="B1940" t="str">
        <f t="shared" si="223"/>
        <v>CCC-3860</v>
      </c>
      <c r="C1940" s="2" t="s">
        <v>322</v>
      </c>
      <c r="D1940" s="2" t="str">
        <f t="shared" si="224"/>
        <v>3</v>
      </c>
      <c r="E1940" s="2" t="str">
        <f t="shared" si="225"/>
        <v>38</v>
      </c>
      <c r="F1940" s="2" t="str">
        <f t="shared" si="226"/>
        <v>386</v>
      </c>
      <c r="G1940" s="1" t="s">
        <v>673</v>
      </c>
      <c r="H1940" s="7">
        <v>0</v>
      </c>
      <c r="I1940" s="7"/>
      <c r="J1940" s="7">
        <v>0</v>
      </c>
      <c r="K1940" s="7">
        <v>0</v>
      </c>
      <c r="L1940" s="7">
        <v>0</v>
      </c>
      <c r="M1940" s="7"/>
      <c r="N1940" s="7">
        <v>0</v>
      </c>
      <c r="O1940" s="7">
        <v>0</v>
      </c>
      <c r="P1940" s="7">
        <v>0</v>
      </c>
      <c r="Q1940" s="7"/>
      <c r="R1940" s="7">
        <v>0</v>
      </c>
      <c r="S1940" s="7">
        <v>0</v>
      </c>
      <c r="T1940" s="7">
        <v>0</v>
      </c>
      <c r="U1940" s="7"/>
      <c r="V1940" s="7">
        <v>0</v>
      </c>
      <c r="W1940" s="7">
        <v>0</v>
      </c>
      <c r="X1940" s="7">
        <v>0</v>
      </c>
      <c r="Y1940" s="7"/>
      <c r="Z1940" s="7">
        <v>0</v>
      </c>
      <c r="AA1940" s="7">
        <v>0</v>
      </c>
      <c r="AB1940" s="7">
        <v>0</v>
      </c>
      <c r="AC1940" s="7"/>
      <c r="AD1940" s="7">
        <v>0</v>
      </c>
      <c r="AE1940" s="7">
        <v>0</v>
      </c>
      <c r="AF1940" s="7">
        <v>0</v>
      </c>
      <c r="AG1940" s="29">
        <v>0</v>
      </c>
      <c r="AH1940" s="7">
        <v>0</v>
      </c>
      <c r="AI1940" s="7">
        <v>0</v>
      </c>
      <c r="AJ1940" s="7">
        <v>0</v>
      </c>
      <c r="AK1940" s="29">
        <v>0</v>
      </c>
      <c r="AL1940" s="7">
        <v>0</v>
      </c>
      <c r="AM1940" s="105">
        <v>0</v>
      </c>
      <c r="AN1940" s="7">
        <v>0</v>
      </c>
      <c r="AO1940" s="11">
        <v>0</v>
      </c>
      <c r="AP1940" s="105">
        <v>0</v>
      </c>
      <c r="AQ1940" s="11">
        <v>0</v>
      </c>
      <c r="AR1940" s="11">
        <v>0</v>
      </c>
      <c r="AS1940" s="11">
        <v>0</v>
      </c>
      <c r="AT1940" s="11">
        <v>0</v>
      </c>
      <c r="AU1940" s="11">
        <v>0</v>
      </c>
      <c r="AV1940" s="11">
        <v>0</v>
      </c>
      <c r="AW1940" s="11">
        <v>0</v>
      </c>
      <c r="AX1940" s="11">
        <v>0</v>
      </c>
      <c r="AZ1940" s="11">
        <f>VLOOKUP(G1940,'[2]Recettes '!$1:$1048576,6,FALSE)</f>
        <v>200</v>
      </c>
      <c r="BA1940" s="11">
        <v>0</v>
      </c>
    </row>
    <row r="1941" spans="1:53" x14ac:dyDescent="0.25">
      <c r="A1941">
        <v>12</v>
      </c>
      <c r="B1941" t="str">
        <f t="shared" si="223"/>
        <v>CCC-3910</v>
      </c>
      <c r="C1941" s="2" t="s">
        <v>322</v>
      </c>
      <c r="D1941" s="2" t="str">
        <f t="shared" si="224"/>
        <v>3</v>
      </c>
      <c r="E1941" s="2" t="str">
        <f t="shared" si="225"/>
        <v>39</v>
      </c>
      <c r="F1941" s="2" t="str">
        <f t="shared" si="226"/>
        <v>391</v>
      </c>
      <c r="G1941" s="1" t="s">
        <v>676</v>
      </c>
      <c r="H1941" s="7">
        <v>0</v>
      </c>
      <c r="I1941" s="7"/>
      <c r="J1941" s="7">
        <v>0</v>
      </c>
      <c r="K1941" s="7">
        <v>0</v>
      </c>
      <c r="L1941" s="7">
        <v>0</v>
      </c>
      <c r="M1941" s="7"/>
      <c r="N1941" s="7">
        <v>0</v>
      </c>
      <c r="O1941" s="7">
        <v>0</v>
      </c>
      <c r="P1941" s="7">
        <v>0</v>
      </c>
      <c r="Q1941" s="7"/>
      <c r="R1941" s="7">
        <v>0</v>
      </c>
      <c r="S1941" s="7">
        <v>0</v>
      </c>
      <c r="T1941" s="7">
        <v>0</v>
      </c>
      <c r="U1941" s="7"/>
      <c r="V1941" s="7">
        <v>0</v>
      </c>
      <c r="W1941" s="7">
        <v>0</v>
      </c>
      <c r="X1941" s="7">
        <v>0</v>
      </c>
      <c r="Y1941" s="7"/>
      <c r="Z1941" s="7">
        <v>0</v>
      </c>
      <c r="AA1941" s="7">
        <v>0</v>
      </c>
      <c r="AB1941" s="7">
        <v>0</v>
      </c>
      <c r="AC1941" s="7"/>
      <c r="AD1941" s="7">
        <v>0</v>
      </c>
      <c r="AE1941" s="7">
        <v>0</v>
      </c>
      <c r="AF1941" s="7">
        <v>0</v>
      </c>
      <c r="AG1941" s="29">
        <v>0</v>
      </c>
      <c r="AH1941" s="7">
        <v>0</v>
      </c>
      <c r="AI1941" s="7">
        <v>0</v>
      </c>
      <c r="AJ1941" s="7">
        <v>0</v>
      </c>
      <c r="AK1941" s="29">
        <v>0</v>
      </c>
      <c r="AL1941" s="7">
        <v>0</v>
      </c>
      <c r="AM1941" s="105">
        <v>0</v>
      </c>
      <c r="AN1941" s="7">
        <v>0</v>
      </c>
      <c r="AO1941" s="11">
        <v>0</v>
      </c>
      <c r="AP1941" s="105">
        <v>0</v>
      </c>
      <c r="AQ1941" s="11">
        <v>0</v>
      </c>
      <c r="AR1941" s="11">
        <v>0</v>
      </c>
      <c r="AS1941" s="11">
        <v>0</v>
      </c>
      <c r="AT1941" s="11">
        <v>0</v>
      </c>
      <c r="AU1941" s="11">
        <v>0</v>
      </c>
      <c r="AV1941" s="11">
        <v>0</v>
      </c>
      <c r="AW1941" s="11">
        <v>0</v>
      </c>
      <c r="AX1941" s="11">
        <v>0</v>
      </c>
      <c r="AZ1941" s="11">
        <f>VLOOKUP(G1941,'[2]Recettes '!$1:$1048576,6,FALSE)</f>
        <v>0</v>
      </c>
      <c r="BA1941" s="11">
        <v>0</v>
      </c>
    </row>
    <row r="1942" spans="1:53" x14ac:dyDescent="0.25">
      <c r="A1942">
        <v>12</v>
      </c>
      <c r="B1942" t="str">
        <f t="shared" si="223"/>
        <v>CCC-3920</v>
      </c>
      <c r="C1942" s="2" t="s">
        <v>322</v>
      </c>
      <c r="D1942" s="2" t="str">
        <f t="shared" si="224"/>
        <v>3</v>
      </c>
      <c r="E1942" s="2" t="str">
        <f t="shared" si="225"/>
        <v>39</v>
      </c>
      <c r="F1942" s="2" t="str">
        <f t="shared" si="226"/>
        <v>392</v>
      </c>
      <c r="G1942" s="1" t="s">
        <v>677</v>
      </c>
      <c r="H1942" s="7">
        <v>0</v>
      </c>
      <c r="I1942" s="7"/>
      <c r="J1942" s="7">
        <v>0</v>
      </c>
      <c r="K1942" s="7">
        <v>0</v>
      </c>
      <c r="L1942" s="7">
        <v>0</v>
      </c>
      <c r="M1942" s="7"/>
      <c r="N1942" s="7">
        <v>0</v>
      </c>
      <c r="O1942" s="7">
        <v>0</v>
      </c>
      <c r="P1942" s="7">
        <v>0</v>
      </c>
      <c r="Q1942" s="7"/>
      <c r="R1942" s="7">
        <v>0</v>
      </c>
      <c r="S1942" s="7">
        <v>0</v>
      </c>
      <c r="T1942" s="7">
        <v>0</v>
      </c>
      <c r="U1942" s="7"/>
      <c r="V1942" s="7">
        <v>0</v>
      </c>
      <c r="W1942" s="7">
        <v>0</v>
      </c>
      <c r="X1942" s="7">
        <v>0</v>
      </c>
      <c r="Y1942" s="7"/>
      <c r="Z1942" s="7">
        <v>0</v>
      </c>
      <c r="AA1942" s="7">
        <v>0</v>
      </c>
      <c r="AB1942" s="7">
        <v>0</v>
      </c>
      <c r="AC1942" s="7"/>
      <c r="AD1942" s="7">
        <v>0</v>
      </c>
      <c r="AE1942" s="7">
        <v>0</v>
      </c>
      <c r="AF1942" s="7">
        <v>0</v>
      </c>
      <c r="AG1942" s="29">
        <v>0</v>
      </c>
      <c r="AH1942" s="7">
        <v>0</v>
      </c>
      <c r="AI1942" s="7">
        <v>0</v>
      </c>
      <c r="AJ1942" s="7">
        <v>0</v>
      </c>
      <c r="AK1942" s="29">
        <v>0</v>
      </c>
      <c r="AL1942" s="7">
        <v>0</v>
      </c>
      <c r="AM1942" s="105">
        <v>0</v>
      </c>
      <c r="AN1942" s="7">
        <v>0</v>
      </c>
      <c r="AO1942" s="11">
        <v>0</v>
      </c>
      <c r="AP1942" s="105">
        <v>0</v>
      </c>
      <c r="AQ1942" s="11">
        <v>0</v>
      </c>
      <c r="AR1942" s="11">
        <v>0</v>
      </c>
      <c r="AS1942" s="11">
        <v>0</v>
      </c>
      <c r="AT1942" s="11">
        <v>0</v>
      </c>
      <c r="AU1942" s="11">
        <v>0</v>
      </c>
      <c r="AV1942" s="11">
        <v>0</v>
      </c>
      <c r="AW1942" s="11">
        <v>0</v>
      </c>
      <c r="AX1942" s="11">
        <v>0</v>
      </c>
      <c r="AZ1942" s="11">
        <f>VLOOKUP(G1942,'[2]Recettes '!$1:$1048576,6,FALSE)</f>
        <v>0</v>
      </c>
      <c r="BA1942" s="11">
        <v>0</v>
      </c>
    </row>
    <row r="1943" spans="1:53" x14ac:dyDescent="0.25">
      <c r="A1943">
        <v>12</v>
      </c>
      <c r="B1943" t="str">
        <f t="shared" si="223"/>
        <v>CCC-3930</v>
      </c>
      <c r="C1943" s="2" t="s">
        <v>322</v>
      </c>
      <c r="D1943" s="2" t="str">
        <f t="shared" si="224"/>
        <v>3</v>
      </c>
      <c r="E1943" s="2" t="str">
        <f t="shared" si="225"/>
        <v>39</v>
      </c>
      <c r="F1943" s="2" t="str">
        <f t="shared" si="226"/>
        <v>393</v>
      </c>
      <c r="G1943" s="1" t="s">
        <v>678</v>
      </c>
      <c r="H1943" s="7">
        <v>0</v>
      </c>
      <c r="I1943" s="7"/>
      <c r="J1943" s="7">
        <v>0</v>
      </c>
      <c r="K1943" s="7">
        <v>0</v>
      </c>
      <c r="L1943" s="7">
        <v>0</v>
      </c>
      <c r="M1943" s="7"/>
      <c r="N1943" s="7">
        <v>0</v>
      </c>
      <c r="O1943" s="7">
        <v>0</v>
      </c>
      <c r="P1943" s="7">
        <v>0</v>
      </c>
      <c r="Q1943" s="7"/>
      <c r="R1943" s="7">
        <v>0</v>
      </c>
      <c r="S1943" s="7">
        <v>0</v>
      </c>
      <c r="T1943" s="7">
        <v>0</v>
      </c>
      <c r="U1943" s="7"/>
      <c r="V1943" s="7">
        <v>0</v>
      </c>
      <c r="W1943" s="7">
        <v>0</v>
      </c>
      <c r="X1943" s="7">
        <v>0</v>
      </c>
      <c r="Y1943" s="7"/>
      <c r="Z1943" s="7">
        <v>0</v>
      </c>
      <c r="AA1943" s="7">
        <v>0</v>
      </c>
      <c r="AB1943" s="7">
        <v>0</v>
      </c>
      <c r="AC1943" s="7"/>
      <c r="AD1943" s="7">
        <v>0</v>
      </c>
      <c r="AE1943" s="7">
        <v>0</v>
      </c>
      <c r="AF1943" s="7">
        <v>0</v>
      </c>
      <c r="AG1943" s="29">
        <v>0</v>
      </c>
      <c r="AH1943" s="7">
        <v>0</v>
      </c>
      <c r="AI1943" s="7">
        <v>0</v>
      </c>
      <c r="AJ1943" s="7">
        <v>0</v>
      </c>
      <c r="AK1943" s="29">
        <v>0</v>
      </c>
      <c r="AL1943" s="7">
        <v>0</v>
      </c>
      <c r="AM1943" s="105">
        <v>0</v>
      </c>
      <c r="AN1943" s="7">
        <v>0</v>
      </c>
      <c r="AO1943" s="11">
        <v>0</v>
      </c>
      <c r="AP1943" s="105">
        <v>0</v>
      </c>
      <c r="AQ1943" s="11">
        <v>0</v>
      </c>
      <c r="AR1943" s="11">
        <v>0</v>
      </c>
      <c r="AS1943" s="11">
        <v>0</v>
      </c>
      <c r="AT1943" s="11">
        <v>0</v>
      </c>
      <c r="AU1943" s="11">
        <v>0</v>
      </c>
      <c r="AV1943" s="11">
        <v>0</v>
      </c>
      <c r="AW1943" s="11">
        <v>0</v>
      </c>
      <c r="AX1943" s="11">
        <v>0</v>
      </c>
      <c r="AZ1943" s="11">
        <f>VLOOKUP(G1943,'[2]Recettes '!$1:$1048576,6,FALSE)</f>
        <v>0</v>
      </c>
      <c r="BA1943" s="11">
        <v>0</v>
      </c>
    </row>
    <row r="1944" spans="1:53" x14ac:dyDescent="0.25">
      <c r="A1944">
        <v>12</v>
      </c>
      <c r="B1944" t="str">
        <f t="shared" si="223"/>
        <v>CCC-3940</v>
      </c>
      <c r="C1944" s="2" t="s">
        <v>322</v>
      </c>
      <c r="D1944" s="2" t="str">
        <f t="shared" si="224"/>
        <v>3</v>
      </c>
      <c r="E1944" s="2" t="str">
        <f t="shared" si="225"/>
        <v>39</v>
      </c>
      <c r="F1944" s="2" t="str">
        <f t="shared" si="226"/>
        <v>394</v>
      </c>
      <c r="G1944" s="1" t="s">
        <v>679</v>
      </c>
      <c r="H1944" s="7">
        <v>0</v>
      </c>
      <c r="I1944" s="7"/>
      <c r="J1944" s="7">
        <v>0</v>
      </c>
      <c r="K1944" s="7">
        <v>0</v>
      </c>
      <c r="L1944" s="7">
        <v>0</v>
      </c>
      <c r="M1944" s="7"/>
      <c r="N1944" s="7">
        <v>0</v>
      </c>
      <c r="O1944" s="7">
        <v>0</v>
      </c>
      <c r="P1944" s="7">
        <v>0</v>
      </c>
      <c r="Q1944" s="7"/>
      <c r="R1944" s="7">
        <v>0</v>
      </c>
      <c r="S1944" s="7">
        <v>0</v>
      </c>
      <c r="T1944" s="7">
        <v>0</v>
      </c>
      <c r="U1944" s="7"/>
      <c r="V1944" s="7">
        <v>0</v>
      </c>
      <c r="W1944" s="7">
        <v>0</v>
      </c>
      <c r="X1944" s="7">
        <v>0</v>
      </c>
      <c r="Y1944" s="7"/>
      <c r="Z1944" s="7">
        <v>0</v>
      </c>
      <c r="AA1944" s="7">
        <v>0</v>
      </c>
      <c r="AB1944" s="7">
        <v>0</v>
      </c>
      <c r="AC1944" s="7"/>
      <c r="AD1944" s="7">
        <v>0</v>
      </c>
      <c r="AE1944" s="7">
        <v>0</v>
      </c>
      <c r="AF1944" s="7">
        <v>0</v>
      </c>
      <c r="AG1944" s="29">
        <v>0</v>
      </c>
      <c r="AH1944" s="7">
        <v>0</v>
      </c>
      <c r="AI1944" s="7">
        <v>0</v>
      </c>
      <c r="AJ1944" s="7">
        <v>0</v>
      </c>
      <c r="AK1944" s="29">
        <v>0</v>
      </c>
      <c r="AL1944" s="7">
        <v>0</v>
      </c>
      <c r="AM1944" s="105">
        <v>0</v>
      </c>
      <c r="AN1944" s="7">
        <v>0</v>
      </c>
      <c r="AO1944" s="11">
        <v>0</v>
      </c>
      <c r="AP1944" s="105">
        <v>0</v>
      </c>
      <c r="AQ1944" s="11">
        <v>0</v>
      </c>
      <c r="AR1944" s="11">
        <v>0</v>
      </c>
      <c r="AS1944" s="11">
        <v>0</v>
      </c>
      <c r="AT1944" s="11">
        <v>0</v>
      </c>
      <c r="AU1944" s="11">
        <v>0</v>
      </c>
      <c r="AV1944" s="11">
        <v>0</v>
      </c>
      <c r="AW1944" s="11">
        <v>0</v>
      </c>
      <c r="AX1944" s="11">
        <v>0</v>
      </c>
      <c r="AZ1944" s="11">
        <f>VLOOKUP(G1944,'[2]Recettes '!$1:$1048576,6,FALSE)</f>
        <v>0</v>
      </c>
      <c r="BA1944" s="11">
        <v>0</v>
      </c>
    </row>
    <row r="1945" spans="1:53" x14ac:dyDescent="0.25">
      <c r="A1945">
        <v>12</v>
      </c>
      <c r="B1945" t="str">
        <f t="shared" si="223"/>
        <v>CCC-3950</v>
      </c>
      <c r="C1945" s="2" t="s">
        <v>322</v>
      </c>
      <c r="D1945" s="2" t="str">
        <f t="shared" si="224"/>
        <v>3</v>
      </c>
      <c r="E1945" s="2" t="str">
        <f t="shared" si="225"/>
        <v>39</v>
      </c>
      <c r="F1945" s="2" t="str">
        <f t="shared" si="226"/>
        <v>395</v>
      </c>
      <c r="G1945" s="1" t="s">
        <v>680</v>
      </c>
      <c r="H1945" s="7">
        <v>0</v>
      </c>
      <c r="I1945" s="7"/>
      <c r="J1945" s="7">
        <v>0</v>
      </c>
      <c r="K1945" s="7">
        <v>0</v>
      </c>
      <c r="L1945" s="7">
        <v>0</v>
      </c>
      <c r="M1945" s="7"/>
      <c r="N1945" s="7">
        <v>0</v>
      </c>
      <c r="O1945" s="7">
        <v>0</v>
      </c>
      <c r="P1945" s="7">
        <v>0</v>
      </c>
      <c r="Q1945" s="7"/>
      <c r="R1945" s="7">
        <v>0</v>
      </c>
      <c r="S1945" s="7">
        <v>0</v>
      </c>
      <c r="T1945" s="7">
        <v>0</v>
      </c>
      <c r="U1945" s="7"/>
      <c r="V1945" s="7">
        <v>0</v>
      </c>
      <c r="W1945" s="7">
        <v>0</v>
      </c>
      <c r="X1945" s="7">
        <v>0</v>
      </c>
      <c r="Y1945" s="7"/>
      <c r="Z1945" s="7">
        <v>0</v>
      </c>
      <c r="AA1945" s="7">
        <v>0</v>
      </c>
      <c r="AB1945" s="7">
        <v>0</v>
      </c>
      <c r="AC1945" s="7"/>
      <c r="AD1945" s="7">
        <v>0</v>
      </c>
      <c r="AE1945" s="7">
        <v>0</v>
      </c>
      <c r="AF1945" s="7">
        <v>0</v>
      </c>
      <c r="AG1945" s="29">
        <v>0</v>
      </c>
      <c r="AH1945" s="7">
        <v>0</v>
      </c>
      <c r="AI1945" s="7">
        <v>0</v>
      </c>
      <c r="AJ1945" s="7">
        <v>0</v>
      </c>
      <c r="AK1945" s="29">
        <v>0</v>
      </c>
      <c r="AL1945" s="7">
        <v>0</v>
      </c>
      <c r="AM1945" s="105">
        <v>0</v>
      </c>
      <c r="AN1945" s="7">
        <v>0</v>
      </c>
      <c r="AO1945" s="11">
        <v>0</v>
      </c>
      <c r="AP1945" s="105">
        <v>0</v>
      </c>
      <c r="AQ1945" s="11">
        <v>0</v>
      </c>
      <c r="AR1945" s="11">
        <v>0</v>
      </c>
      <c r="AS1945" s="11">
        <v>0</v>
      </c>
      <c r="AT1945" s="11">
        <v>0</v>
      </c>
      <c r="AU1945" s="11">
        <v>0</v>
      </c>
      <c r="AV1945" s="11">
        <v>0</v>
      </c>
      <c r="AW1945" s="11">
        <v>0</v>
      </c>
      <c r="AX1945" s="11">
        <v>0</v>
      </c>
      <c r="AZ1945" s="11">
        <f>VLOOKUP(G1945,'[2]Recettes '!$1:$1048576,6,FALSE)</f>
        <v>10</v>
      </c>
      <c r="BA1945" s="11">
        <v>0</v>
      </c>
    </row>
    <row r="1946" spans="1:53" x14ac:dyDescent="0.25">
      <c r="A1946">
        <v>12</v>
      </c>
      <c r="B1946" t="str">
        <f t="shared" si="223"/>
        <v>CCC-3960</v>
      </c>
      <c r="C1946" s="2" t="s">
        <v>322</v>
      </c>
      <c r="D1946" s="2" t="str">
        <f t="shared" si="224"/>
        <v>3</v>
      </c>
      <c r="E1946" s="2" t="str">
        <f t="shared" si="225"/>
        <v>39</v>
      </c>
      <c r="F1946" s="2" t="str">
        <f t="shared" si="226"/>
        <v>396</v>
      </c>
      <c r="G1946" s="1" t="s">
        <v>681</v>
      </c>
      <c r="H1946" s="7">
        <v>0</v>
      </c>
      <c r="I1946" s="7"/>
      <c r="J1946" s="7">
        <v>0</v>
      </c>
      <c r="K1946" s="7">
        <v>0</v>
      </c>
      <c r="L1946" s="7">
        <v>0</v>
      </c>
      <c r="M1946" s="7"/>
      <c r="N1946" s="7">
        <v>0</v>
      </c>
      <c r="O1946" s="7">
        <v>0</v>
      </c>
      <c r="P1946" s="7">
        <v>0</v>
      </c>
      <c r="Q1946" s="7"/>
      <c r="R1946" s="7">
        <v>0</v>
      </c>
      <c r="S1946" s="7">
        <v>0</v>
      </c>
      <c r="T1946" s="7">
        <v>0</v>
      </c>
      <c r="U1946" s="7"/>
      <c r="V1946" s="7">
        <v>0</v>
      </c>
      <c r="W1946" s="7">
        <v>0</v>
      </c>
      <c r="X1946" s="7">
        <v>0</v>
      </c>
      <c r="Y1946" s="7"/>
      <c r="Z1946" s="7">
        <v>0</v>
      </c>
      <c r="AA1946" s="7">
        <v>0</v>
      </c>
      <c r="AB1946" s="7">
        <v>0</v>
      </c>
      <c r="AC1946" s="7"/>
      <c r="AD1946" s="7">
        <v>0</v>
      </c>
      <c r="AE1946" s="7">
        <v>0</v>
      </c>
      <c r="AF1946" s="7">
        <v>0</v>
      </c>
      <c r="AG1946" s="29">
        <v>0</v>
      </c>
      <c r="AH1946" s="7">
        <v>0</v>
      </c>
      <c r="AI1946" s="7">
        <v>0</v>
      </c>
      <c r="AJ1946" s="7">
        <v>0</v>
      </c>
      <c r="AK1946" s="29">
        <v>0</v>
      </c>
      <c r="AL1946" s="7">
        <v>0</v>
      </c>
      <c r="AM1946" s="105">
        <v>0</v>
      </c>
      <c r="AN1946" s="7">
        <v>0</v>
      </c>
      <c r="AO1946" s="11">
        <v>0</v>
      </c>
      <c r="AP1946" s="105">
        <v>0</v>
      </c>
      <c r="AQ1946" s="11">
        <v>0</v>
      </c>
      <c r="AR1946" s="11">
        <v>0</v>
      </c>
      <c r="AS1946" s="11">
        <v>0</v>
      </c>
      <c r="AT1946" s="11">
        <v>0</v>
      </c>
      <c r="AU1946" s="11">
        <v>0</v>
      </c>
      <c r="AV1946" s="11">
        <v>0</v>
      </c>
      <c r="AW1946" s="11">
        <v>0</v>
      </c>
      <c r="AX1946" s="11">
        <v>0</v>
      </c>
      <c r="AZ1946" s="11">
        <f>VLOOKUP(G1946,'[2]Recettes '!$1:$1048576,6,FALSE)</f>
        <v>0</v>
      </c>
      <c r="BA1946" s="11">
        <v>0</v>
      </c>
    </row>
    <row r="1947" spans="1:53" x14ac:dyDescent="0.25">
      <c r="A1947">
        <v>12</v>
      </c>
      <c r="B1947" t="str">
        <f t="shared" si="223"/>
        <v>CCC-4610</v>
      </c>
      <c r="C1947" s="2" t="s">
        <v>322</v>
      </c>
      <c r="D1947" s="2" t="str">
        <f t="shared" si="224"/>
        <v>4</v>
      </c>
      <c r="E1947" s="2" t="str">
        <f t="shared" si="225"/>
        <v>46</v>
      </c>
      <c r="F1947" s="2" t="str">
        <f t="shared" si="226"/>
        <v>461</v>
      </c>
      <c r="G1947" s="1" t="s">
        <v>682</v>
      </c>
      <c r="H1947" s="7">
        <v>0</v>
      </c>
      <c r="I1947" s="7"/>
      <c r="J1947" s="7">
        <v>0</v>
      </c>
      <c r="K1947" s="7">
        <v>0</v>
      </c>
      <c r="L1947" s="7">
        <v>0</v>
      </c>
      <c r="M1947" s="7"/>
      <c r="N1947" s="7">
        <v>84442</v>
      </c>
      <c r="O1947" s="7">
        <v>0</v>
      </c>
      <c r="P1947" s="7">
        <v>0</v>
      </c>
      <c r="Q1947" s="7"/>
      <c r="R1947" s="7">
        <v>0</v>
      </c>
      <c r="S1947" s="7">
        <v>0</v>
      </c>
      <c r="T1947" s="7">
        <v>87607</v>
      </c>
      <c r="U1947" s="7"/>
      <c r="V1947" s="7">
        <v>0</v>
      </c>
      <c r="W1947" s="7">
        <v>0</v>
      </c>
      <c r="X1947" s="7">
        <v>89406</v>
      </c>
      <c r="Y1947" s="7"/>
      <c r="Z1947" s="7">
        <v>0</v>
      </c>
      <c r="AA1947" s="7">
        <v>0</v>
      </c>
      <c r="AB1947" s="7">
        <v>0</v>
      </c>
      <c r="AC1947" s="7"/>
      <c r="AD1947" s="7">
        <v>0</v>
      </c>
      <c r="AE1947" s="7">
        <v>1196187</v>
      </c>
      <c r="AF1947" s="7">
        <v>0</v>
      </c>
      <c r="AG1947" s="29">
        <v>0</v>
      </c>
      <c r="AH1947" s="7">
        <v>0</v>
      </c>
      <c r="AI1947" s="7">
        <v>0</v>
      </c>
      <c r="AJ1947" s="7">
        <v>0</v>
      </c>
      <c r="AK1947" s="29">
        <v>0</v>
      </c>
      <c r="AL1947" s="7">
        <v>0</v>
      </c>
      <c r="AM1947" s="105">
        <v>8</v>
      </c>
      <c r="AN1947" s="7">
        <v>0</v>
      </c>
      <c r="AO1947" s="11">
        <v>0</v>
      </c>
      <c r="AP1947" s="105">
        <v>0</v>
      </c>
      <c r="AQ1947" s="11">
        <v>0</v>
      </c>
      <c r="AR1947" s="11">
        <v>0</v>
      </c>
      <c r="AS1947" s="11">
        <v>80</v>
      </c>
      <c r="AT1947" s="11">
        <v>378834</v>
      </c>
      <c r="AU1947" s="11">
        <v>378754</v>
      </c>
      <c r="AV1947" s="11">
        <v>2750572</v>
      </c>
      <c r="AW1947" s="11">
        <v>1350206</v>
      </c>
      <c r="AX1947" s="11">
        <v>1385812</v>
      </c>
      <c r="AZ1947" s="11">
        <f>VLOOKUP(G1947,'[2]Recettes '!$1:$1048576,6,FALSE)</f>
        <v>1386474</v>
      </c>
      <c r="BA1947" s="11">
        <v>1334495</v>
      </c>
    </row>
    <row r="1948" spans="1:53" x14ac:dyDescent="0.25">
      <c r="A1948">
        <v>12</v>
      </c>
      <c r="B1948" t="str">
        <f t="shared" si="223"/>
        <v>CCC-4620</v>
      </c>
      <c r="C1948" s="2" t="s">
        <v>322</v>
      </c>
      <c r="D1948" s="2" t="str">
        <f t="shared" si="224"/>
        <v>4</v>
      </c>
      <c r="E1948" s="2" t="str">
        <f t="shared" si="225"/>
        <v>46</v>
      </c>
      <c r="F1948" s="2" t="str">
        <f t="shared" si="226"/>
        <v>462</v>
      </c>
      <c r="G1948" s="1" t="s">
        <v>683</v>
      </c>
      <c r="H1948" s="7">
        <v>0</v>
      </c>
      <c r="I1948" s="7"/>
      <c r="J1948" s="7">
        <v>0</v>
      </c>
      <c r="K1948" s="7">
        <v>0</v>
      </c>
      <c r="L1948" s="7">
        <v>0</v>
      </c>
      <c r="M1948" s="7"/>
      <c r="N1948" s="7">
        <v>0</v>
      </c>
      <c r="O1948" s="7">
        <v>0</v>
      </c>
      <c r="P1948" s="7">
        <v>0</v>
      </c>
      <c r="Q1948" s="7"/>
      <c r="R1948" s="7">
        <v>0</v>
      </c>
      <c r="S1948" s="7">
        <v>0</v>
      </c>
      <c r="T1948" s="7">
        <v>0</v>
      </c>
      <c r="U1948" s="7"/>
      <c r="V1948" s="7">
        <v>0</v>
      </c>
      <c r="W1948" s="7">
        <v>0</v>
      </c>
      <c r="X1948" s="7">
        <v>0</v>
      </c>
      <c r="Y1948" s="7"/>
      <c r="Z1948" s="7">
        <v>0</v>
      </c>
      <c r="AA1948" s="7">
        <v>0</v>
      </c>
      <c r="AB1948" s="7">
        <v>0</v>
      </c>
      <c r="AC1948" s="7"/>
      <c r="AD1948" s="7">
        <v>0</v>
      </c>
      <c r="AE1948" s="7">
        <v>0</v>
      </c>
      <c r="AF1948" s="7">
        <v>0</v>
      </c>
      <c r="AG1948" s="29">
        <v>0</v>
      </c>
      <c r="AH1948" s="7">
        <v>0</v>
      </c>
      <c r="AI1948" s="7">
        <v>0</v>
      </c>
      <c r="AJ1948" s="7">
        <v>0</v>
      </c>
      <c r="AK1948" s="29">
        <v>0</v>
      </c>
      <c r="AL1948" s="7">
        <v>0</v>
      </c>
      <c r="AM1948" s="105">
        <v>0</v>
      </c>
      <c r="AN1948" s="7">
        <v>0</v>
      </c>
      <c r="AO1948" s="11">
        <v>0</v>
      </c>
      <c r="AP1948" s="105">
        <v>0</v>
      </c>
      <c r="AQ1948" s="11">
        <v>0</v>
      </c>
      <c r="AR1948" s="11">
        <v>0</v>
      </c>
      <c r="AS1948" s="11">
        <v>0</v>
      </c>
      <c r="AT1948" s="11">
        <v>0</v>
      </c>
      <c r="AU1948" s="11">
        <v>0</v>
      </c>
      <c r="AV1948" s="11">
        <v>0</v>
      </c>
      <c r="AW1948" s="11">
        <v>0</v>
      </c>
      <c r="AX1948" s="11">
        <v>0</v>
      </c>
      <c r="AZ1948" s="11">
        <f>VLOOKUP(G1948,'[2]Recettes '!$1:$1048576,6,FALSE)</f>
        <v>0</v>
      </c>
      <c r="BA1948" s="11">
        <v>0</v>
      </c>
    </row>
    <row r="1949" spans="1:53" x14ac:dyDescent="0.25">
      <c r="A1949">
        <v>12</v>
      </c>
      <c r="B1949" t="str">
        <f t="shared" si="223"/>
        <v>CCC-4630</v>
      </c>
      <c r="C1949" s="2" t="s">
        <v>322</v>
      </c>
      <c r="D1949" s="2" t="str">
        <f t="shared" si="224"/>
        <v>4</v>
      </c>
      <c r="E1949" s="2" t="str">
        <f t="shared" si="225"/>
        <v>46</v>
      </c>
      <c r="F1949" s="2" t="str">
        <f t="shared" si="226"/>
        <v>463</v>
      </c>
      <c r="G1949" s="1" t="s">
        <v>684</v>
      </c>
      <c r="H1949" s="7">
        <v>0</v>
      </c>
      <c r="I1949" s="7"/>
      <c r="J1949" s="7">
        <v>0</v>
      </c>
      <c r="K1949" s="7">
        <v>0</v>
      </c>
      <c r="L1949" s="7">
        <v>0</v>
      </c>
      <c r="M1949" s="7"/>
      <c r="N1949" s="7">
        <v>0</v>
      </c>
      <c r="O1949" s="7">
        <v>0</v>
      </c>
      <c r="P1949" s="7">
        <v>0</v>
      </c>
      <c r="Q1949" s="7"/>
      <c r="R1949" s="7">
        <v>0</v>
      </c>
      <c r="S1949" s="7">
        <v>0</v>
      </c>
      <c r="T1949" s="7">
        <v>0</v>
      </c>
      <c r="U1949" s="7"/>
      <c r="V1949" s="7">
        <v>0</v>
      </c>
      <c r="W1949" s="7">
        <v>0</v>
      </c>
      <c r="X1949" s="7">
        <v>0</v>
      </c>
      <c r="Y1949" s="7"/>
      <c r="Z1949" s="7">
        <v>0</v>
      </c>
      <c r="AA1949" s="7">
        <v>0</v>
      </c>
      <c r="AB1949" s="7">
        <v>0</v>
      </c>
      <c r="AC1949" s="7"/>
      <c r="AD1949" s="7">
        <v>0</v>
      </c>
      <c r="AE1949" s="7">
        <v>0</v>
      </c>
      <c r="AF1949" s="7">
        <v>0</v>
      </c>
      <c r="AG1949" s="29">
        <v>0</v>
      </c>
      <c r="AH1949" s="7">
        <v>0</v>
      </c>
      <c r="AI1949" s="7">
        <v>0</v>
      </c>
      <c r="AJ1949" s="7">
        <v>0</v>
      </c>
      <c r="AK1949" s="29">
        <v>0</v>
      </c>
      <c r="AL1949" s="7">
        <v>0</v>
      </c>
      <c r="AM1949" s="105">
        <v>0</v>
      </c>
      <c r="AN1949" s="7">
        <v>0</v>
      </c>
      <c r="AO1949" s="11">
        <v>0</v>
      </c>
      <c r="AP1949" s="105">
        <v>0</v>
      </c>
      <c r="AQ1949" s="11">
        <v>0</v>
      </c>
      <c r="AR1949" s="11">
        <v>0</v>
      </c>
      <c r="AS1949" s="11">
        <v>0</v>
      </c>
      <c r="AT1949" s="11">
        <v>0</v>
      </c>
      <c r="AU1949" s="11">
        <v>0</v>
      </c>
      <c r="AV1949" s="11">
        <v>0</v>
      </c>
      <c r="AW1949" s="11">
        <v>0</v>
      </c>
      <c r="AX1949" s="11">
        <v>0</v>
      </c>
      <c r="AZ1949" s="11">
        <f>VLOOKUP(G1949,'[2]Recettes '!$1:$1048576,6,FALSE)</f>
        <v>0</v>
      </c>
      <c r="BA1949" s="11">
        <v>0</v>
      </c>
    </row>
    <row r="1950" spans="1:53" x14ac:dyDescent="0.25">
      <c r="A1950">
        <v>12</v>
      </c>
      <c r="B1950" t="str">
        <f t="shared" si="223"/>
        <v>CCC-4640</v>
      </c>
      <c r="C1950" s="2" t="s">
        <v>322</v>
      </c>
      <c r="D1950" s="2" t="str">
        <f t="shared" si="224"/>
        <v>4</v>
      </c>
      <c r="E1950" s="2" t="str">
        <f t="shared" si="225"/>
        <v>46</v>
      </c>
      <c r="F1950" s="2" t="str">
        <f t="shared" si="226"/>
        <v>464</v>
      </c>
      <c r="G1950" s="1" t="s">
        <v>685</v>
      </c>
      <c r="H1950" s="7">
        <v>0</v>
      </c>
      <c r="I1950" s="7"/>
      <c r="J1950" s="7">
        <v>0</v>
      </c>
      <c r="K1950" s="7">
        <v>0</v>
      </c>
      <c r="L1950" s="7">
        <v>0</v>
      </c>
      <c r="M1950" s="7"/>
      <c r="N1950" s="7">
        <v>0</v>
      </c>
      <c r="O1950" s="7">
        <v>0</v>
      </c>
      <c r="P1950" s="7">
        <v>0</v>
      </c>
      <c r="Q1950" s="7"/>
      <c r="R1950" s="7">
        <v>0</v>
      </c>
      <c r="S1950" s="7">
        <v>0</v>
      </c>
      <c r="T1950" s="7">
        <v>0</v>
      </c>
      <c r="U1950" s="7"/>
      <c r="V1950" s="7">
        <v>0</v>
      </c>
      <c r="W1950" s="7">
        <v>0</v>
      </c>
      <c r="X1950" s="7">
        <v>0</v>
      </c>
      <c r="Y1950" s="7"/>
      <c r="Z1950" s="7">
        <v>0</v>
      </c>
      <c r="AA1950" s="7">
        <v>0</v>
      </c>
      <c r="AB1950" s="7">
        <v>0</v>
      </c>
      <c r="AC1950" s="7"/>
      <c r="AD1950" s="7">
        <v>0</v>
      </c>
      <c r="AE1950" s="7">
        <v>0</v>
      </c>
      <c r="AF1950" s="7">
        <v>0</v>
      </c>
      <c r="AG1950" s="29">
        <v>0</v>
      </c>
      <c r="AH1950" s="7">
        <v>0</v>
      </c>
      <c r="AI1950" s="7">
        <v>0</v>
      </c>
      <c r="AJ1950" s="7">
        <v>0</v>
      </c>
      <c r="AK1950" s="29">
        <v>0</v>
      </c>
      <c r="AL1950" s="7">
        <v>0</v>
      </c>
      <c r="AM1950" s="105">
        <v>0</v>
      </c>
      <c r="AN1950" s="7">
        <v>0</v>
      </c>
      <c r="AO1950" s="11">
        <v>0</v>
      </c>
      <c r="AP1950" s="105">
        <v>0</v>
      </c>
      <c r="AQ1950" s="11">
        <v>0</v>
      </c>
      <c r="AR1950" s="11">
        <v>0</v>
      </c>
      <c r="AS1950" s="11">
        <v>0</v>
      </c>
      <c r="AT1950" s="11">
        <v>0</v>
      </c>
      <c r="AU1950" s="11">
        <v>0</v>
      </c>
      <c r="AV1950" s="11">
        <v>0</v>
      </c>
      <c r="AW1950" s="11">
        <v>0</v>
      </c>
      <c r="AX1950" s="11">
        <v>0</v>
      </c>
      <c r="AZ1950" s="11">
        <f>VLOOKUP(G1950,'[2]Recettes '!$1:$1048576,6,FALSE)</f>
        <v>0</v>
      </c>
      <c r="BA1950" s="11">
        <v>0</v>
      </c>
    </row>
    <row r="1951" spans="1:53" x14ac:dyDescent="0.25">
      <c r="A1951">
        <v>12</v>
      </c>
      <c r="B1951" t="str">
        <f t="shared" si="223"/>
        <v>CCC-4650</v>
      </c>
      <c r="C1951" s="2" t="s">
        <v>322</v>
      </c>
      <c r="D1951" s="2" t="str">
        <f t="shared" si="224"/>
        <v>4</v>
      </c>
      <c r="E1951" s="2" t="str">
        <f t="shared" si="225"/>
        <v>46</v>
      </c>
      <c r="F1951" s="2" t="str">
        <f t="shared" si="226"/>
        <v>465</v>
      </c>
      <c r="G1951" s="1" t="s">
        <v>686</v>
      </c>
      <c r="H1951" s="7">
        <v>0</v>
      </c>
      <c r="I1951" s="7"/>
      <c r="J1951" s="7">
        <v>0</v>
      </c>
      <c r="K1951" s="7">
        <v>0</v>
      </c>
      <c r="L1951" s="7">
        <v>0</v>
      </c>
      <c r="M1951" s="7"/>
      <c r="N1951" s="7">
        <v>0</v>
      </c>
      <c r="O1951" s="7">
        <v>0</v>
      </c>
      <c r="P1951" s="7">
        <v>0</v>
      </c>
      <c r="Q1951" s="7"/>
      <c r="R1951" s="7">
        <v>0</v>
      </c>
      <c r="S1951" s="7">
        <v>0</v>
      </c>
      <c r="T1951" s="7">
        <v>0</v>
      </c>
      <c r="U1951" s="7"/>
      <c r="V1951" s="7">
        <v>0</v>
      </c>
      <c r="W1951" s="7">
        <v>0</v>
      </c>
      <c r="X1951" s="7">
        <v>0</v>
      </c>
      <c r="Y1951" s="7"/>
      <c r="Z1951" s="7">
        <v>0</v>
      </c>
      <c r="AA1951" s="7">
        <v>0</v>
      </c>
      <c r="AB1951" s="7">
        <v>0</v>
      </c>
      <c r="AC1951" s="7"/>
      <c r="AD1951" s="7">
        <v>0</v>
      </c>
      <c r="AE1951" s="7">
        <v>0</v>
      </c>
      <c r="AF1951" s="7">
        <v>0</v>
      </c>
      <c r="AG1951" s="29">
        <v>0</v>
      </c>
      <c r="AH1951" s="7">
        <v>0</v>
      </c>
      <c r="AI1951" s="7">
        <v>0</v>
      </c>
      <c r="AJ1951" s="7">
        <v>0</v>
      </c>
      <c r="AK1951" s="29">
        <v>0</v>
      </c>
      <c r="AL1951" s="7">
        <v>0</v>
      </c>
      <c r="AM1951" s="105">
        <v>0</v>
      </c>
      <c r="AN1951" s="7">
        <v>0</v>
      </c>
      <c r="AO1951" s="11">
        <v>0</v>
      </c>
      <c r="AP1951" s="105">
        <v>0</v>
      </c>
      <c r="AQ1951" s="11">
        <v>0</v>
      </c>
      <c r="AR1951" s="11">
        <v>0</v>
      </c>
      <c r="AS1951" s="11">
        <v>0</v>
      </c>
      <c r="AT1951" s="11">
        <v>0</v>
      </c>
      <c r="AU1951" s="11">
        <v>0</v>
      </c>
      <c r="AV1951" s="11">
        <v>0</v>
      </c>
      <c r="AW1951" s="11">
        <v>0</v>
      </c>
      <c r="AX1951" s="11">
        <v>0</v>
      </c>
      <c r="AZ1951" s="11">
        <f>VLOOKUP(G1951,'[2]Recettes '!$1:$1048576,6,FALSE)</f>
        <v>0</v>
      </c>
      <c r="BA1951" s="11">
        <v>0</v>
      </c>
    </row>
    <row r="1952" spans="1:53" x14ac:dyDescent="0.25">
      <c r="A1952">
        <v>12</v>
      </c>
      <c r="B1952" t="str">
        <f t="shared" si="223"/>
        <v>CCC-4660</v>
      </c>
      <c r="C1952" s="2" t="s">
        <v>322</v>
      </c>
      <c r="D1952" s="2" t="str">
        <f t="shared" si="224"/>
        <v>4</v>
      </c>
      <c r="E1952" s="2" t="str">
        <f t="shared" si="225"/>
        <v>46</v>
      </c>
      <c r="F1952" s="2" t="str">
        <f t="shared" si="226"/>
        <v>466</v>
      </c>
      <c r="G1952" s="1" t="s">
        <v>687</v>
      </c>
      <c r="H1952" s="7">
        <v>0</v>
      </c>
      <c r="I1952" s="7"/>
      <c r="J1952" s="7">
        <v>0</v>
      </c>
      <c r="K1952" s="7">
        <v>0</v>
      </c>
      <c r="L1952" s="7">
        <v>0</v>
      </c>
      <c r="M1952" s="7"/>
      <c r="N1952" s="7">
        <v>0</v>
      </c>
      <c r="O1952" s="7">
        <v>0</v>
      </c>
      <c r="P1952" s="7">
        <v>0</v>
      </c>
      <c r="Q1952" s="7"/>
      <c r="R1952" s="7">
        <v>0</v>
      </c>
      <c r="S1952" s="7">
        <v>0</v>
      </c>
      <c r="T1952" s="7">
        <v>0</v>
      </c>
      <c r="U1952" s="7"/>
      <c r="V1952" s="7">
        <v>0</v>
      </c>
      <c r="W1952" s="7">
        <v>0</v>
      </c>
      <c r="X1952" s="7">
        <v>0</v>
      </c>
      <c r="Y1952" s="7"/>
      <c r="Z1952" s="7">
        <v>0</v>
      </c>
      <c r="AA1952" s="7">
        <v>0</v>
      </c>
      <c r="AB1952" s="7">
        <v>0</v>
      </c>
      <c r="AC1952" s="7"/>
      <c r="AD1952" s="7">
        <v>0</v>
      </c>
      <c r="AE1952" s="7">
        <v>1</v>
      </c>
      <c r="AF1952" s="7">
        <v>0</v>
      </c>
      <c r="AG1952" s="29">
        <v>0</v>
      </c>
      <c r="AH1952" s="7">
        <v>0</v>
      </c>
      <c r="AI1952" s="7">
        <v>0</v>
      </c>
      <c r="AJ1952" s="7">
        <v>0</v>
      </c>
      <c r="AK1952" s="29">
        <v>0</v>
      </c>
      <c r="AL1952" s="7">
        <v>0</v>
      </c>
      <c r="AM1952" s="105">
        <v>0</v>
      </c>
      <c r="AN1952" s="7">
        <v>0</v>
      </c>
      <c r="AO1952" s="11">
        <v>0</v>
      </c>
      <c r="AP1952" s="105">
        <v>0</v>
      </c>
      <c r="AQ1952" s="11">
        <v>0</v>
      </c>
      <c r="AR1952" s="11">
        <v>0</v>
      </c>
      <c r="AS1952" s="11">
        <v>0</v>
      </c>
      <c r="AT1952" s="11">
        <v>0</v>
      </c>
      <c r="AU1952" s="11">
        <v>0</v>
      </c>
      <c r="AV1952" s="11">
        <v>0</v>
      </c>
      <c r="AW1952" s="11">
        <v>0</v>
      </c>
      <c r="AX1952" s="11">
        <v>0</v>
      </c>
      <c r="AZ1952" s="11">
        <f>VLOOKUP(G1952,'[2]Recettes '!$1:$1048576,6,FALSE)</f>
        <v>0</v>
      </c>
      <c r="BA1952" s="11">
        <v>0</v>
      </c>
    </row>
    <row r="1953" spans="1:53" x14ac:dyDescent="0.25">
      <c r="A1953">
        <v>12</v>
      </c>
      <c r="B1953" t="str">
        <f t="shared" si="223"/>
        <v>CCC-4670</v>
      </c>
      <c r="C1953" s="2" t="s">
        <v>322</v>
      </c>
      <c r="D1953" s="2" t="str">
        <f t="shared" si="224"/>
        <v>4</v>
      </c>
      <c r="E1953" s="2" t="str">
        <f t="shared" si="225"/>
        <v>46</v>
      </c>
      <c r="F1953" s="2" t="str">
        <f t="shared" si="226"/>
        <v>467</v>
      </c>
      <c r="G1953" s="1" t="s">
        <v>689</v>
      </c>
      <c r="H1953" s="7">
        <v>0</v>
      </c>
      <c r="I1953" s="7"/>
      <c r="J1953" s="7">
        <v>0</v>
      </c>
      <c r="K1953" s="7">
        <v>0</v>
      </c>
      <c r="L1953" s="7">
        <v>0</v>
      </c>
      <c r="M1953" s="7"/>
      <c r="N1953" s="7">
        <v>0</v>
      </c>
      <c r="O1953" s="7">
        <v>0</v>
      </c>
      <c r="P1953" s="7">
        <v>0</v>
      </c>
      <c r="Q1953" s="7"/>
      <c r="R1953" s="7">
        <v>0</v>
      </c>
      <c r="S1953" s="7">
        <v>0</v>
      </c>
      <c r="T1953" s="7">
        <v>0</v>
      </c>
      <c r="U1953" s="7"/>
      <c r="V1953" s="7">
        <v>0</v>
      </c>
      <c r="W1953" s="7">
        <v>0</v>
      </c>
      <c r="X1953" s="7">
        <v>0</v>
      </c>
      <c r="Y1953" s="7"/>
      <c r="Z1953" s="7">
        <v>0</v>
      </c>
      <c r="AA1953" s="7">
        <v>0</v>
      </c>
      <c r="AB1953" s="7">
        <v>0</v>
      </c>
      <c r="AC1953" s="7"/>
      <c r="AD1953" s="7">
        <v>0</v>
      </c>
      <c r="AE1953" s="7">
        <v>0</v>
      </c>
      <c r="AF1953" s="7">
        <v>0</v>
      </c>
      <c r="AG1953" s="29">
        <v>0</v>
      </c>
      <c r="AH1953" s="7">
        <v>0</v>
      </c>
      <c r="AI1953" s="7">
        <v>0</v>
      </c>
      <c r="AJ1953" s="7">
        <v>0</v>
      </c>
      <c r="AK1953" s="29">
        <v>0</v>
      </c>
      <c r="AL1953" s="7">
        <v>0</v>
      </c>
      <c r="AM1953" s="105">
        <v>0</v>
      </c>
      <c r="AN1953" s="7">
        <v>0</v>
      </c>
      <c r="AO1953" s="11">
        <v>0</v>
      </c>
      <c r="AP1953" s="105">
        <v>0</v>
      </c>
      <c r="AQ1953" s="11">
        <v>0</v>
      </c>
      <c r="AR1953" s="11">
        <v>0</v>
      </c>
      <c r="AS1953" s="11">
        <v>0</v>
      </c>
      <c r="AT1953" s="11">
        <v>0</v>
      </c>
      <c r="AU1953" s="11">
        <v>0</v>
      </c>
      <c r="AV1953" s="11">
        <v>0</v>
      </c>
      <c r="AW1953" s="11">
        <v>0</v>
      </c>
      <c r="AX1953" s="11">
        <v>0</v>
      </c>
      <c r="AZ1953" s="11">
        <f>VLOOKUP(G1953,'[2]Recettes '!$1:$1048576,6,FALSE)</f>
        <v>0</v>
      </c>
      <c r="BA1953" s="11">
        <v>0</v>
      </c>
    </row>
    <row r="1954" spans="1:53" x14ac:dyDescent="0.25">
      <c r="A1954">
        <v>12</v>
      </c>
      <c r="B1954" t="str">
        <f t="shared" si="223"/>
        <v>CCC-4710</v>
      </c>
      <c r="C1954" s="2" t="s">
        <v>322</v>
      </c>
      <c r="D1954" s="2" t="str">
        <f t="shared" si="224"/>
        <v>4</v>
      </c>
      <c r="E1954" s="2" t="str">
        <f t="shared" si="225"/>
        <v>47</v>
      </c>
      <c r="F1954" s="2" t="str">
        <f t="shared" si="226"/>
        <v>471</v>
      </c>
      <c r="G1954" s="1" t="s">
        <v>692</v>
      </c>
      <c r="H1954" s="7">
        <v>0</v>
      </c>
      <c r="I1954" s="7"/>
      <c r="J1954" s="7">
        <v>0</v>
      </c>
      <c r="K1954" s="7">
        <v>0</v>
      </c>
      <c r="L1954" s="7">
        <v>0</v>
      </c>
      <c r="M1954" s="7"/>
      <c r="N1954" s="7">
        <v>0</v>
      </c>
      <c r="O1954" s="7">
        <v>0</v>
      </c>
      <c r="P1954" s="7">
        <v>0</v>
      </c>
      <c r="Q1954" s="7"/>
      <c r="R1954" s="7">
        <v>0</v>
      </c>
      <c r="S1954" s="7">
        <v>0</v>
      </c>
      <c r="T1954" s="7">
        <v>0</v>
      </c>
      <c r="U1954" s="7"/>
      <c r="V1954" s="7">
        <v>0</v>
      </c>
      <c r="W1954" s="7">
        <v>0</v>
      </c>
      <c r="X1954" s="7">
        <v>0</v>
      </c>
      <c r="Y1954" s="7"/>
      <c r="Z1954" s="7">
        <v>0</v>
      </c>
      <c r="AA1954" s="7">
        <v>0</v>
      </c>
      <c r="AB1954" s="7">
        <v>0</v>
      </c>
      <c r="AC1954" s="7"/>
      <c r="AD1954" s="7">
        <v>0</v>
      </c>
      <c r="AE1954" s="7">
        <v>0</v>
      </c>
      <c r="AF1954" s="7">
        <v>0</v>
      </c>
      <c r="AG1954" s="29">
        <v>0</v>
      </c>
      <c r="AH1954" s="7">
        <v>0</v>
      </c>
      <c r="AI1954" s="7">
        <v>0</v>
      </c>
      <c r="AJ1954" s="7">
        <v>0</v>
      </c>
      <c r="AK1954" s="29">
        <v>0</v>
      </c>
      <c r="AL1954" s="7">
        <v>0</v>
      </c>
      <c r="AM1954" s="105">
        <v>0</v>
      </c>
      <c r="AN1954" s="7">
        <v>0</v>
      </c>
      <c r="AO1954" s="11">
        <v>0</v>
      </c>
      <c r="AP1954" s="105">
        <v>0</v>
      </c>
      <c r="AQ1954" s="11">
        <v>0</v>
      </c>
      <c r="AR1954" s="11">
        <v>0</v>
      </c>
      <c r="AS1954" s="11">
        <v>0</v>
      </c>
      <c r="AT1954" s="11">
        <v>0</v>
      </c>
      <c r="AU1954" s="11">
        <v>0</v>
      </c>
      <c r="AV1954" s="11">
        <v>0</v>
      </c>
      <c r="AW1954" s="11">
        <v>0</v>
      </c>
      <c r="AX1954" s="11">
        <v>0</v>
      </c>
      <c r="AZ1954" s="11">
        <f>VLOOKUP(G1954,'[2]Recettes '!$1:$1048576,6,FALSE)</f>
        <v>0</v>
      </c>
      <c r="BA1954" s="11">
        <v>0</v>
      </c>
    </row>
    <row r="1955" spans="1:53" x14ac:dyDescent="0.25">
      <c r="A1955">
        <v>12</v>
      </c>
      <c r="B1955" t="str">
        <f t="shared" si="223"/>
        <v>CCC-4720</v>
      </c>
      <c r="C1955" s="2" t="s">
        <v>322</v>
      </c>
      <c r="D1955" s="2" t="str">
        <f t="shared" si="224"/>
        <v>4</v>
      </c>
      <c r="E1955" s="2" t="str">
        <f t="shared" si="225"/>
        <v>47</v>
      </c>
      <c r="F1955" s="2" t="str">
        <f t="shared" si="226"/>
        <v>472</v>
      </c>
      <c r="G1955" s="1" t="s">
        <v>693</v>
      </c>
      <c r="H1955" s="7">
        <v>0</v>
      </c>
      <c r="I1955" s="7"/>
      <c r="J1955" s="7">
        <v>0</v>
      </c>
      <c r="K1955" s="7">
        <v>0</v>
      </c>
      <c r="L1955" s="7">
        <v>0</v>
      </c>
      <c r="M1955" s="7"/>
      <c r="N1955" s="7">
        <v>0</v>
      </c>
      <c r="O1955" s="7">
        <v>0</v>
      </c>
      <c r="P1955" s="7">
        <v>0</v>
      </c>
      <c r="Q1955" s="7"/>
      <c r="R1955" s="7">
        <v>0</v>
      </c>
      <c r="S1955" s="7">
        <v>0</v>
      </c>
      <c r="T1955" s="7">
        <v>0</v>
      </c>
      <c r="U1955" s="7"/>
      <c r="V1955" s="7">
        <v>0</v>
      </c>
      <c r="W1955" s="7">
        <v>0</v>
      </c>
      <c r="X1955" s="7">
        <v>0</v>
      </c>
      <c r="Y1955" s="7"/>
      <c r="Z1955" s="7">
        <v>0</v>
      </c>
      <c r="AA1955" s="7">
        <v>0</v>
      </c>
      <c r="AB1955" s="7">
        <v>0</v>
      </c>
      <c r="AC1955" s="7"/>
      <c r="AD1955" s="7">
        <v>0</v>
      </c>
      <c r="AE1955" s="7">
        <v>0</v>
      </c>
      <c r="AF1955" s="7">
        <v>0</v>
      </c>
      <c r="AG1955" s="29">
        <v>0</v>
      </c>
      <c r="AH1955" s="7">
        <v>0</v>
      </c>
      <c r="AI1955" s="7">
        <v>0</v>
      </c>
      <c r="AJ1955" s="7">
        <v>0</v>
      </c>
      <c r="AK1955" s="29">
        <v>0</v>
      </c>
      <c r="AL1955" s="7">
        <v>0</v>
      </c>
      <c r="AM1955" s="105">
        <v>0</v>
      </c>
      <c r="AN1955" s="7">
        <v>0</v>
      </c>
      <c r="AO1955" s="11">
        <v>0</v>
      </c>
      <c r="AP1955" s="105">
        <v>0</v>
      </c>
      <c r="AQ1955" s="11">
        <v>0</v>
      </c>
      <c r="AR1955" s="11">
        <v>0</v>
      </c>
      <c r="AS1955" s="11">
        <v>0</v>
      </c>
      <c r="AT1955" s="11">
        <v>0</v>
      </c>
      <c r="AU1955" s="11">
        <v>0</v>
      </c>
      <c r="AV1955" s="11">
        <v>0</v>
      </c>
      <c r="AW1955" s="11">
        <v>0</v>
      </c>
      <c r="AX1955" s="11">
        <v>0</v>
      </c>
      <c r="AZ1955" s="11">
        <f>VLOOKUP(G1955,'[2]Recettes '!$1:$1048576,6,FALSE)</f>
        <v>0</v>
      </c>
      <c r="BA1955" s="11">
        <v>0</v>
      </c>
    </row>
    <row r="1956" spans="1:53" x14ac:dyDescent="0.25">
      <c r="A1956">
        <v>12</v>
      </c>
      <c r="B1956" t="str">
        <f t="shared" si="223"/>
        <v>CCC-4730</v>
      </c>
      <c r="C1956" s="2" t="s">
        <v>322</v>
      </c>
      <c r="D1956" s="2" t="str">
        <f t="shared" si="224"/>
        <v>4</v>
      </c>
      <c r="E1956" s="2" t="str">
        <f t="shared" si="225"/>
        <v>47</v>
      </c>
      <c r="F1956" s="2" t="str">
        <f t="shared" si="226"/>
        <v>473</v>
      </c>
      <c r="G1956" s="1" t="s">
        <v>694</v>
      </c>
      <c r="H1956" s="7">
        <v>0</v>
      </c>
      <c r="I1956" s="7"/>
      <c r="J1956" s="7">
        <v>0</v>
      </c>
      <c r="K1956" s="7">
        <v>0</v>
      </c>
      <c r="L1956" s="7">
        <v>0</v>
      </c>
      <c r="M1956" s="7"/>
      <c r="N1956" s="7">
        <v>0</v>
      </c>
      <c r="O1956" s="7">
        <v>0</v>
      </c>
      <c r="P1956" s="7">
        <v>0</v>
      </c>
      <c r="Q1956" s="7"/>
      <c r="R1956" s="7">
        <v>0</v>
      </c>
      <c r="S1956" s="7">
        <v>0</v>
      </c>
      <c r="T1956" s="7">
        <v>0</v>
      </c>
      <c r="U1956" s="7"/>
      <c r="V1956" s="7">
        <v>0</v>
      </c>
      <c r="W1956" s="7">
        <v>0</v>
      </c>
      <c r="X1956" s="7">
        <v>0</v>
      </c>
      <c r="Y1956" s="7"/>
      <c r="Z1956" s="7">
        <v>0</v>
      </c>
      <c r="AA1956" s="7">
        <v>0</v>
      </c>
      <c r="AB1956" s="7">
        <v>0</v>
      </c>
      <c r="AC1956" s="7"/>
      <c r="AD1956" s="7">
        <v>0</v>
      </c>
      <c r="AE1956" s="7">
        <v>0</v>
      </c>
      <c r="AF1956" s="7">
        <v>0</v>
      </c>
      <c r="AG1956" s="29">
        <v>0</v>
      </c>
      <c r="AH1956" s="7">
        <v>0</v>
      </c>
      <c r="AI1956" s="7">
        <v>0</v>
      </c>
      <c r="AJ1956" s="7">
        <v>0</v>
      </c>
      <c r="AK1956" s="29">
        <v>0</v>
      </c>
      <c r="AL1956" s="7">
        <v>0</v>
      </c>
      <c r="AM1956" s="105">
        <v>0</v>
      </c>
      <c r="AN1956" s="7">
        <v>0</v>
      </c>
      <c r="AO1956" s="11">
        <v>0</v>
      </c>
      <c r="AP1956" s="105">
        <v>0</v>
      </c>
      <c r="AQ1956" s="11">
        <v>0</v>
      </c>
      <c r="AR1956" s="11">
        <v>0</v>
      </c>
      <c r="AS1956" s="11">
        <v>0</v>
      </c>
      <c r="AT1956" s="11">
        <v>0</v>
      </c>
      <c r="AU1956" s="11">
        <v>0</v>
      </c>
      <c r="AV1956" s="11">
        <v>0</v>
      </c>
      <c r="AW1956" s="11">
        <v>0</v>
      </c>
      <c r="AX1956" s="11">
        <v>0</v>
      </c>
      <c r="AZ1956" s="11">
        <f>VLOOKUP(G1956,'[2]Recettes '!$1:$1048576,6,FALSE)</f>
        <v>0</v>
      </c>
      <c r="BA1956" s="11">
        <v>0</v>
      </c>
    </row>
    <row r="1957" spans="1:53" x14ac:dyDescent="0.25">
      <c r="A1957">
        <v>12</v>
      </c>
      <c r="B1957" t="str">
        <f t="shared" si="223"/>
        <v>CCC-4740</v>
      </c>
      <c r="C1957" s="2" t="s">
        <v>322</v>
      </c>
      <c r="D1957" s="2" t="str">
        <f t="shared" si="224"/>
        <v>4</v>
      </c>
      <c r="E1957" s="2" t="str">
        <f t="shared" si="225"/>
        <v>47</v>
      </c>
      <c r="F1957" s="2" t="str">
        <f t="shared" si="226"/>
        <v>474</v>
      </c>
      <c r="G1957" s="1" t="s">
        <v>695</v>
      </c>
      <c r="H1957" s="7">
        <v>0</v>
      </c>
      <c r="I1957" s="7"/>
      <c r="J1957" s="7">
        <v>0</v>
      </c>
      <c r="K1957" s="7">
        <v>0</v>
      </c>
      <c r="L1957" s="7">
        <v>0</v>
      </c>
      <c r="M1957" s="7"/>
      <c r="N1957" s="7">
        <v>0</v>
      </c>
      <c r="O1957" s="7">
        <v>0</v>
      </c>
      <c r="P1957" s="7">
        <v>0</v>
      </c>
      <c r="Q1957" s="7"/>
      <c r="R1957" s="7">
        <v>0</v>
      </c>
      <c r="S1957" s="7">
        <v>0</v>
      </c>
      <c r="T1957" s="7">
        <v>0</v>
      </c>
      <c r="U1957" s="7"/>
      <c r="V1957" s="7">
        <v>0</v>
      </c>
      <c r="W1957" s="7">
        <v>0</v>
      </c>
      <c r="X1957" s="7">
        <v>0</v>
      </c>
      <c r="Y1957" s="7"/>
      <c r="Z1957" s="7">
        <v>0</v>
      </c>
      <c r="AA1957" s="7">
        <v>0</v>
      </c>
      <c r="AB1957" s="7">
        <v>0</v>
      </c>
      <c r="AC1957" s="7"/>
      <c r="AD1957" s="7">
        <v>0</v>
      </c>
      <c r="AE1957" s="7">
        <v>0</v>
      </c>
      <c r="AF1957" s="7">
        <v>0</v>
      </c>
      <c r="AG1957" s="29">
        <v>0</v>
      </c>
      <c r="AH1957" s="7">
        <v>0</v>
      </c>
      <c r="AI1957" s="7">
        <v>0</v>
      </c>
      <c r="AJ1957" s="7">
        <v>0</v>
      </c>
      <c r="AK1957" s="29">
        <v>0</v>
      </c>
      <c r="AL1957" s="7">
        <v>0</v>
      </c>
      <c r="AM1957" s="105">
        <v>0</v>
      </c>
      <c r="AN1957" s="7">
        <v>0</v>
      </c>
      <c r="AO1957" s="11">
        <v>0</v>
      </c>
      <c r="AP1957" s="105">
        <v>0</v>
      </c>
      <c r="AQ1957" s="11">
        <v>0</v>
      </c>
      <c r="AR1957" s="11">
        <v>0</v>
      </c>
      <c r="AS1957" s="11">
        <v>0</v>
      </c>
      <c r="AT1957" s="11">
        <v>0</v>
      </c>
      <c r="AU1957" s="11">
        <v>0</v>
      </c>
      <c r="AV1957" s="11">
        <v>0</v>
      </c>
      <c r="AW1957" s="11">
        <v>0</v>
      </c>
      <c r="AX1957" s="11">
        <v>0</v>
      </c>
      <c r="AZ1957" s="11">
        <f>VLOOKUP(G1957,'[2]Recettes '!$1:$1048576,6,FALSE)</f>
        <v>0</v>
      </c>
      <c r="BA1957" s="11">
        <v>0</v>
      </c>
    </row>
    <row r="1958" spans="1:53" x14ac:dyDescent="0.25">
      <c r="A1958">
        <v>12</v>
      </c>
      <c r="B1958" t="str">
        <f t="shared" si="223"/>
        <v>CCC-4750</v>
      </c>
      <c r="C1958" s="2" t="s">
        <v>322</v>
      </c>
      <c r="D1958" s="2" t="str">
        <f t="shared" si="224"/>
        <v>4</v>
      </c>
      <c r="E1958" s="2" t="str">
        <f t="shared" si="225"/>
        <v>47</v>
      </c>
      <c r="F1958" s="2" t="str">
        <f t="shared" si="226"/>
        <v>475</v>
      </c>
      <c r="G1958" s="1" t="s">
        <v>696</v>
      </c>
      <c r="H1958" s="7">
        <v>0</v>
      </c>
      <c r="I1958" s="7"/>
      <c r="J1958" s="7">
        <v>0</v>
      </c>
      <c r="K1958" s="7">
        <v>0</v>
      </c>
      <c r="L1958" s="7">
        <v>0</v>
      </c>
      <c r="M1958" s="7"/>
      <c r="N1958" s="7">
        <v>0</v>
      </c>
      <c r="O1958" s="7">
        <v>0</v>
      </c>
      <c r="P1958" s="7">
        <v>0</v>
      </c>
      <c r="Q1958" s="7"/>
      <c r="R1958" s="7">
        <v>0</v>
      </c>
      <c r="S1958" s="7">
        <v>0</v>
      </c>
      <c r="T1958" s="7">
        <v>0</v>
      </c>
      <c r="U1958" s="7"/>
      <c r="V1958" s="7">
        <v>0</v>
      </c>
      <c r="W1958" s="7">
        <v>0</v>
      </c>
      <c r="X1958" s="7">
        <v>0</v>
      </c>
      <c r="Y1958" s="7"/>
      <c r="Z1958" s="7">
        <v>0</v>
      </c>
      <c r="AA1958" s="7">
        <v>0</v>
      </c>
      <c r="AB1958" s="7">
        <v>0</v>
      </c>
      <c r="AC1958" s="7"/>
      <c r="AD1958" s="7">
        <v>0</v>
      </c>
      <c r="AE1958" s="7">
        <v>0</v>
      </c>
      <c r="AF1958" s="7">
        <v>0</v>
      </c>
      <c r="AG1958" s="29">
        <v>0</v>
      </c>
      <c r="AH1958" s="7">
        <v>0</v>
      </c>
      <c r="AI1958" s="7">
        <v>0</v>
      </c>
      <c r="AJ1958" s="7">
        <v>0</v>
      </c>
      <c r="AK1958" s="29">
        <v>0</v>
      </c>
      <c r="AL1958" s="7">
        <v>0</v>
      </c>
      <c r="AM1958" s="105">
        <v>0</v>
      </c>
      <c r="AN1958" s="7">
        <v>0</v>
      </c>
      <c r="AO1958" s="11">
        <v>0</v>
      </c>
      <c r="AP1958" s="105">
        <v>0</v>
      </c>
      <c r="AQ1958" s="11">
        <v>0</v>
      </c>
      <c r="AR1958" s="11">
        <v>0</v>
      </c>
      <c r="AS1958" s="11">
        <v>0</v>
      </c>
      <c r="AT1958" s="11">
        <v>0</v>
      </c>
      <c r="AU1958" s="11">
        <v>0</v>
      </c>
      <c r="AV1958" s="11">
        <v>0</v>
      </c>
      <c r="AW1958" s="11">
        <v>0</v>
      </c>
      <c r="AX1958" s="11">
        <v>0</v>
      </c>
      <c r="AZ1958" s="11">
        <f>VLOOKUP(G1958,'[2]Recettes '!$1:$1048576,6,FALSE)</f>
        <v>0</v>
      </c>
      <c r="BA1958" s="11">
        <v>0</v>
      </c>
    </row>
    <row r="1959" spans="1:53" x14ac:dyDescent="0.25">
      <c r="A1959">
        <v>12</v>
      </c>
      <c r="B1959" t="str">
        <f t="shared" si="223"/>
        <v>CCC-4760</v>
      </c>
      <c r="C1959" s="2" t="s">
        <v>322</v>
      </c>
      <c r="D1959" s="2" t="str">
        <f t="shared" ref="D1959:D1967" si="227">LEFT($G1959,1)</f>
        <v>4</v>
      </c>
      <c r="E1959" s="2" t="str">
        <f t="shared" ref="E1959:E1967" si="228">LEFT($G1959,2)</f>
        <v>47</v>
      </c>
      <c r="F1959" s="2" t="str">
        <f t="shared" ref="F1959:F1967" si="229">LEFT($G1959,3)</f>
        <v>476</v>
      </c>
      <c r="G1959" s="1" t="s">
        <v>697</v>
      </c>
      <c r="H1959" s="7">
        <v>0</v>
      </c>
      <c r="I1959" s="7"/>
      <c r="J1959" s="7">
        <v>0</v>
      </c>
      <c r="K1959" s="7">
        <v>0</v>
      </c>
      <c r="L1959" s="7">
        <v>0</v>
      </c>
      <c r="M1959" s="7"/>
      <c r="N1959" s="7">
        <v>0</v>
      </c>
      <c r="O1959" s="7">
        <v>0</v>
      </c>
      <c r="P1959" s="7">
        <v>0</v>
      </c>
      <c r="Q1959" s="7"/>
      <c r="R1959" s="7">
        <v>0</v>
      </c>
      <c r="S1959" s="7">
        <v>0</v>
      </c>
      <c r="T1959" s="7">
        <v>0</v>
      </c>
      <c r="U1959" s="7"/>
      <c r="V1959" s="7">
        <v>0</v>
      </c>
      <c r="W1959" s="7">
        <v>0</v>
      </c>
      <c r="X1959" s="7">
        <v>0</v>
      </c>
      <c r="Y1959" s="7"/>
      <c r="Z1959" s="7">
        <v>0</v>
      </c>
      <c r="AA1959" s="7">
        <v>0</v>
      </c>
      <c r="AB1959" s="7">
        <v>0</v>
      </c>
      <c r="AC1959" s="7"/>
      <c r="AD1959" s="7">
        <v>0</v>
      </c>
      <c r="AE1959" s="7">
        <v>0</v>
      </c>
      <c r="AF1959" s="7">
        <v>0</v>
      </c>
      <c r="AG1959" s="29">
        <v>0</v>
      </c>
      <c r="AH1959" s="7">
        <v>0</v>
      </c>
      <c r="AI1959" s="7">
        <v>0</v>
      </c>
      <c r="AJ1959" s="7">
        <v>0</v>
      </c>
      <c r="AK1959" s="29">
        <v>0</v>
      </c>
      <c r="AL1959" s="7">
        <v>0</v>
      </c>
      <c r="AM1959" s="105">
        <v>0</v>
      </c>
      <c r="AN1959" s="7">
        <v>0</v>
      </c>
      <c r="AO1959" s="11">
        <v>0</v>
      </c>
      <c r="AP1959" s="105">
        <v>0</v>
      </c>
      <c r="AQ1959" s="11">
        <v>0</v>
      </c>
      <c r="AR1959" s="11">
        <v>0</v>
      </c>
      <c r="AS1959" s="11">
        <v>0</v>
      </c>
      <c r="AT1959" s="11">
        <v>0</v>
      </c>
      <c r="AU1959" s="11">
        <v>0</v>
      </c>
      <c r="AV1959" s="11">
        <v>0</v>
      </c>
      <c r="AW1959" s="11">
        <v>0</v>
      </c>
      <c r="AX1959" s="11">
        <v>0</v>
      </c>
      <c r="AZ1959" s="11">
        <f>VLOOKUP(G1959,'[2]Recettes '!$1:$1048576,6,FALSE)</f>
        <v>0</v>
      </c>
      <c r="BA1959" s="11">
        <v>0</v>
      </c>
    </row>
    <row r="1960" spans="1:53" x14ac:dyDescent="0.25">
      <c r="A1960">
        <v>12</v>
      </c>
      <c r="B1960" t="str">
        <f t="shared" si="223"/>
        <v>CCC-4770</v>
      </c>
      <c r="C1960" s="2" t="s">
        <v>322</v>
      </c>
      <c r="D1960" s="2" t="str">
        <f t="shared" si="227"/>
        <v>4</v>
      </c>
      <c r="E1960" s="2" t="str">
        <f t="shared" si="228"/>
        <v>47</v>
      </c>
      <c r="F1960" s="2" t="str">
        <f t="shared" si="229"/>
        <v>477</v>
      </c>
      <c r="G1960" s="1" t="s">
        <v>698</v>
      </c>
      <c r="H1960" s="7">
        <v>0</v>
      </c>
      <c r="I1960" s="7"/>
      <c r="J1960" s="7">
        <v>0</v>
      </c>
      <c r="K1960" s="7">
        <v>0</v>
      </c>
      <c r="L1960" s="7">
        <v>0</v>
      </c>
      <c r="M1960" s="7"/>
      <c r="N1960" s="7">
        <v>0</v>
      </c>
      <c r="O1960" s="7">
        <v>0</v>
      </c>
      <c r="P1960" s="7">
        <v>0</v>
      </c>
      <c r="Q1960" s="7"/>
      <c r="R1960" s="7">
        <v>0</v>
      </c>
      <c r="S1960" s="7">
        <v>0</v>
      </c>
      <c r="T1960" s="7">
        <v>0</v>
      </c>
      <c r="U1960" s="7"/>
      <c r="V1960" s="7">
        <v>0</v>
      </c>
      <c r="W1960" s="7">
        <v>0</v>
      </c>
      <c r="X1960" s="7">
        <v>0</v>
      </c>
      <c r="Y1960" s="7"/>
      <c r="Z1960" s="7">
        <v>0</v>
      </c>
      <c r="AA1960" s="7">
        <v>0</v>
      </c>
      <c r="AB1960" s="7">
        <v>0</v>
      </c>
      <c r="AC1960" s="7"/>
      <c r="AD1960" s="7">
        <v>0</v>
      </c>
      <c r="AE1960" s="7">
        <v>0</v>
      </c>
      <c r="AF1960" s="7">
        <v>0</v>
      </c>
      <c r="AG1960" s="29">
        <v>0</v>
      </c>
      <c r="AH1960" s="7">
        <v>0</v>
      </c>
      <c r="AI1960" s="7">
        <v>0</v>
      </c>
      <c r="AJ1960" s="7">
        <v>0</v>
      </c>
      <c r="AK1960" s="29">
        <v>0</v>
      </c>
      <c r="AL1960" s="7">
        <v>0</v>
      </c>
      <c r="AM1960" s="105">
        <v>0</v>
      </c>
      <c r="AN1960" s="7">
        <v>0</v>
      </c>
      <c r="AO1960" s="11">
        <v>0</v>
      </c>
      <c r="AP1960" s="105">
        <v>0</v>
      </c>
      <c r="AQ1960" s="11">
        <v>0</v>
      </c>
      <c r="AR1960" s="11">
        <v>0</v>
      </c>
      <c r="AS1960" s="11">
        <v>0</v>
      </c>
      <c r="AT1960" s="11">
        <v>0</v>
      </c>
      <c r="AU1960" s="11">
        <v>0</v>
      </c>
      <c r="AV1960" s="11">
        <v>0</v>
      </c>
      <c r="AW1960" s="11">
        <v>0</v>
      </c>
      <c r="AX1960" s="11">
        <v>0</v>
      </c>
      <c r="AZ1960" s="11">
        <f>VLOOKUP(G1960,'[2]Recettes '!$1:$1048576,6,FALSE)</f>
        <v>0</v>
      </c>
      <c r="BA1960" s="11">
        <v>0</v>
      </c>
    </row>
    <row r="1961" spans="1:53" x14ac:dyDescent="0.25">
      <c r="A1961">
        <v>12</v>
      </c>
      <c r="B1961" t="str">
        <f t="shared" si="223"/>
        <v>CCC-4780</v>
      </c>
      <c r="C1961" s="2" t="s">
        <v>322</v>
      </c>
      <c r="D1961" s="2" t="str">
        <f t="shared" si="227"/>
        <v>4</v>
      </c>
      <c r="E1961" s="2" t="str">
        <f t="shared" si="228"/>
        <v>47</v>
      </c>
      <c r="F1961" s="2" t="str">
        <f t="shared" si="229"/>
        <v>478</v>
      </c>
      <c r="G1961" s="1" t="s">
        <v>699</v>
      </c>
      <c r="H1961" s="7">
        <v>0</v>
      </c>
      <c r="I1961" s="7"/>
      <c r="J1961" s="7">
        <v>0</v>
      </c>
      <c r="K1961" s="7">
        <v>0</v>
      </c>
      <c r="L1961" s="7">
        <v>0</v>
      </c>
      <c r="M1961" s="7"/>
      <c r="N1961" s="7">
        <v>0</v>
      </c>
      <c r="O1961" s="7">
        <v>0</v>
      </c>
      <c r="P1961" s="7">
        <v>0</v>
      </c>
      <c r="Q1961" s="7"/>
      <c r="R1961" s="7">
        <v>0</v>
      </c>
      <c r="S1961" s="7">
        <v>0</v>
      </c>
      <c r="T1961" s="7">
        <v>0</v>
      </c>
      <c r="U1961" s="7"/>
      <c r="V1961" s="7">
        <v>0</v>
      </c>
      <c r="W1961" s="7">
        <v>0</v>
      </c>
      <c r="X1961" s="7">
        <v>0</v>
      </c>
      <c r="Y1961" s="7"/>
      <c r="Z1961" s="7">
        <v>0</v>
      </c>
      <c r="AA1961" s="7">
        <v>0</v>
      </c>
      <c r="AB1961" s="7">
        <v>0</v>
      </c>
      <c r="AC1961" s="7"/>
      <c r="AD1961" s="7">
        <v>60</v>
      </c>
      <c r="AE1961" s="7">
        <v>60</v>
      </c>
      <c r="AF1961" s="7">
        <v>0</v>
      </c>
      <c r="AG1961" s="29">
        <v>0</v>
      </c>
      <c r="AH1961" s="7">
        <v>0</v>
      </c>
      <c r="AI1961" s="7">
        <v>0</v>
      </c>
      <c r="AJ1961" s="7">
        <v>0</v>
      </c>
      <c r="AK1961" s="29">
        <v>0</v>
      </c>
      <c r="AL1961" s="7">
        <v>0</v>
      </c>
      <c r="AM1961" s="105">
        <v>0</v>
      </c>
      <c r="AN1961" s="7">
        <v>0</v>
      </c>
      <c r="AO1961" s="11">
        <v>0</v>
      </c>
      <c r="AP1961" s="105">
        <v>0</v>
      </c>
      <c r="AQ1961" s="11">
        <v>0</v>
      </c>
      <c r="AR1961" s="11">
        <v>0</v>
      </c>
      <c r="AS1961" s="11">
        <v>0</v>
      </c>
      <c r="AT1961" s="11">
        <v>0</v>
      </c>
      <c r="AU1961" s="11">
        <v>0</v>
      </c>
      <c r="AV1961" s="11">
        <v>0</v>
      </c>
      <c r="AW1961" s="11">
        <v>0</v>
      </c>
      <c r="AX1961" s="11">
        <v>0</v>
      </c>
      <c r="AZ1961" s="11">
        <f>VLOOKUP(G1961,'[2]Recettes '!$1:$1048576,6,FALSE)</f>
        <v>1144</v>
      </c>
      <c r="BA1961" s="11">
        <v>0</v>
      </c>
    </row>
    <row r="1962" spans="1:53" x14ac:dyDescent="0.25">
      <c r="A1962">
        <v>12</v>
      </c>
      <c r="B1962" t="str">
        <f t="shared" si="223"/>
        <v>CCC-4811</v>
      </c>
      <c r="C1962" s="2" t="s">
        <v>322</v>
      </c>
      <c r="D1962" s="2" t="str">
        <f t="shared" si="227"/>
        <v>4</v>
      </c>
      <c r="E1962" s="2" t="str">
        <f t="shared" si="228"/>
        <v>48</v>
      </c>
      <c r="F1962" s="2" t="str">
        <f t="shared" si="229"/>
        <v>481</v>
      </c>
      <c r="G1962" s="1" t="s">
        <v>701</v>
      </c>
      <c r="H1962" s="7">
        <v>0</v>
      </c>
      <c r="I1962" s="7"/>
      <c r="J1962" s="7">
        <v>0</v>
      </c>
      <c r="K1962" s="7">
        <v>0</v>
      </c>
      <c r="L1962" s="7">
        <v>0</v>
      </c>
      <c r="M1962" s="7"/>
      <c r="N1962" s="7">
        <v>0</v>
      </c>
      <c r="O1962" s="7">
        <v>0</v>
      </c>
      <c r="P1962" s="7">
        <v>0</v>
      </c>
      <c r="Q1962" s="7"/>
      <c r="R1962" s="7">
        <v>0</v>
      </c>
      <c r="S1962" s="7">
        <v>0</v>
      </c>
      <c r="T1962" s="7">
        <v>0</v>
      </c>
      <c r="U1962" s="7"/>
      <c r="V1962" s="7">
        <v>0</v>
      </c>
      <c r="W1962" s="7">
        <v>0</v>
      </c>
      <c r="X1962" s="7">
        <v>0</v>
      </c>
      <c r="Y1962" s="7"/>
      <c r="Z1962" s="7">
        <v>0</v>
      </c>
      <c r="AA1962" s="7">
        <v>0</v>
      </c>
      <c r="AB1962" s="7">
        <v>0</v>
      </c>
      <c r="AC1962" s="7"/>
      <c r="AD1962" s="7">
        <v>0</v>
      </c>
      <c r="AE1962" s="7">
        <v>0</v>
      </c>
      <c r="AF1962" s="7">
        <v>0</v>
      </c>
      <c r="AG1962" s="29">
        <v>0</v>
      </c>
      <c r="AH1962" s="7">
        <v>0</v>
      </c>
      <c r="AI1962" s="7">
        <v>0</v>
      </c>
      <c r="AJ1962" s="7">
        <v>0</v>
      </c>
      <c r="AK1962" s="29">
        <v>0</v>
      </c>
      <c r="AL1962" s="7">
        <v>0</v>
      </c>
      <c r="AM1962" s="105">
        <v>0</v>
      </c>
      <c r="AN1962" s="7">
        <v>0</v>
      </c>
      <c r="AO1962" s="11">
        <v>0</v>
      </c>
      <c r="AP1962" s="105">
        <v>0</v>
      </c>
      <c r="AQ1962" s="11">
        <v>0</v>
      </c>
      <c r="AR1962" s="11">
        <v>0</v>
      </c>
      <c r="AS1962" s="11">
        <v>0</v>
      </c>
      <c r="AT1962" s="11">
        <v>0</v>
      </c>
      <c r="AU1962" s="11">
        <v>0</v>
      </c>
      <c r="AV1962" s="11">
        <v>0</v>
      </c>
      <c r="AW1962" s="11">
        <v>0</v>
      </c>
      <c r="AX1962" s="11">
        <v>0</v>
      </c>
      <c r="AZ1962" s="11">
        <f>VLOOKUP(G1962,'[2]Recettes '!$1:$1048576,6,FALSE)</f>
        <v>0</v>
      </c>
      <c r="BA1962" s="11">
        <v>0</v>
      </c>
    </row>
    <row r="1963" spans="1:53" x14ac:dyDescent="0.25">
      <c r="A1963">
        <v>12</v>
      </c>
      <c r="B1963" t="str">
        <f t="shared" si="223"/>
        <v>CCC-4812</v>
      </c>
      <c r="C1963" s="2" t="s">
        <v>322</v>
      </c>
      <c r="D1963" s="2" t="str">
        <f t="shared" si="227"/>
        <v>4</v>
      </c>
      <c r="E1963" s="2" t="str">
        <f t="shared" si="228"/>
        <v>48</v>
      </c>
      <c r="F1963" s="2" t="str">
        <f t="shared" si="229"/>
        <v>481</v>
      </c>
      <c r="G1963" s="1" t="s">
        <v>702</v>
      </c>
      <c r="H1963" s="7">
        <v>0</v>
      </c>
      <c r="I1963" s="7"/>
      <c r="J1963" s="7">
        <v>0</v>
      </c>
      <c r="K1963" s="7">
        <v>0</v>
      </c>
      <c r="L1963" s="7">
        <v>0</v>
      </c>
      <c r="M1963" s="7"/>
      <c r="N1963" s="7">
        <v>0</v>
      </c>
      <c r="O1963" s="7">
        <v>0</v>
      </c>
      <c r="P1963" s="7">
        <v>0</v>
      </c>
      <c r="Q1963" s="7"/>
      <c r="R1963" s="7">
        <v>0</v>
      </c>
      <c r="S1963" s="7">
        <v>0</v>
      </c>
      <c r="T1963" s="7">
        <v>0</v>
      </c>
      <c r="U1963" s="7"/>
      <c r="V1963" s="7">
        <v>0</v>
      </c>
      <c r="W1963" s="7">
        <v>0</v>
      </c>
      <c r="X1963" s="7">
        <v>0</v>
      </c>
      <c r="Y1963" s="7"/>
      <c r="Z1963" s="7">
        <v>0</v>
      </c>
      <c r="AA1963" s="7">
        <v>0</v>
      </c>
      <c r="AB1963" s="7">
        <v>0</v>
      </c>
      <c r="AC1963" s="7"/>
      <c r="AD1963" s="7">
        <v>0</v>
      </c>
      <c r="AE1963" s="7">
        <v>0</v>
      </c>
      <c r="AF1963" s="7">
        <v>0</v>
      </c>
      <c r="AG1963" s="29">
        <v>0</v>
      </c>
      <c r="AH1963" s="7">
        <v>0</v>
      </c>
      <c r="AI1963" s="7">
        <v>0</v>
      </c>
      <c r="AJ1963" s="7">
        <v>0</v>
      </c>
      <c r="AK1963" s="29">
        <v>0</v>
      </c>
      <c r="AL1963" s="7">
        <v>0</v>
      </c>
      <c r="AM1963" s="105">
        <v>0</v>
      </c>
      <c r="AN1963" s="7">
        <v>0</v>
      </c>
      <c r="AO1963" s="11">
        <v>0</v>
      </c>
      <c r="AP1963" s="105">
        <v>0</v>
      </c>
      <c r="AQ1963" s="11">
        <v>0</v>
      </c>
      <c r="AR1963" s="11">
        <v>0</v>
      </c>
      <c r="AS1963" s="11">
        <v>0</v>
      </c>
      <c r="AT1963" s="11">
        <v>0</v>
      </c>
      <c r="AU1963" s="11">
        <v>0</v>
      </c>
      <c r="AV1963" s="11">
        <v>0</v>
      </c>
      <c r="AW1963" s="11">
        <v>0</v>
      </c>
      <c r="AX1963" s="11">
        <v>0</v>
      </c>
      <c r="AZ1963" s="11">
        <f>VLOOKUP(G1963,'[2]Recettes '!$1:$1048576,6,FALSE)</f>
        <v>0</v>
      </c>
      <c r="BA1963" s="11">
        <v>0</v>
      </c>
    </row>
    <row r="1964" spans="1:53" x14ac:dyDescent="0.25">
      <c r="A1964">
        <v>12</v>
      </c>
      <c r="B1964" t="str">
        <f t="shared" si="223"/>
        <v>CCC-4821</v>
      </c>
      <c r="C1964" s="2" t="s">
        <v>322</v>
      </c>
      <c r="D1964" s="2" t="str">
        <f t="shared" si="227"/>
        <v>4</v>
      </c>
      <c r="E1964" s="2" t="str">
        <f t="shared" si="228"/>
        <v>48</v>
      </c>
      <c r="F1964" s="2" t="str">
        <f t="shared" si="229"/>
        <v>482</v>
      </c>
      <c r="G1964" s="1" t="s">
        <v>703</v>
      </c>
      <c r="H1964" s="7">
        <v>0</v>
      </c>
      <c r="I1964" s="7"/>
      <c r="J1964" s="7">
        <v>0</v>
      </c>
      <c r="K1964" s="7">
        <v>0</v>
      </c>
      <c r="L1964" s="7">
        <v>0</v>
      </c>
      <c r="M1964" s="7"/>
      <c r="N1964" s="7">
        <v>0</v>
      </c>
      <c r="O1964" s="7">
        <v>0</v>
      </c>
      <c r="P1964" s="7">
        <v>0</v>
      </c>
      <c r="Q1964" s="7"/>
      <c r="R1964" s="7">
        <v>0</v>
      </c>
      <c r="S1964" s="7">
        <v>0</v>
      </c>
      <c r="T1964" s="7">
        <v>0</v>
      </c>
      <c r="U1964" s="7"/>
      <c r="V1964" s="7">
        <v>0</v>
      </c>
      <c r="W1964" s="7">
        <v>0</v>
      </c>
      <c r="X1964" s="7">
        <v>0</v>
      </c>
      <c r="Y1964" s="7"/>
      <c r="Z1964" s="7">
        <v>0</v>
      </c>
      <c r="AA1964" s="7">
        <v>0</v>
      </c>
      <c r="AB1964" s="7">
        <v>0</v>
      </c>
      <c r="AC1964" s="7"/>
      <c r="AD1964" s="7">
        <v>0</v>
      </c>
      <c r="AE1964" s="7">
        <v>0</v>
      </c>
      <c r="AF1964" s="7">
        <v>0</v>
      </c>
      <c r="AG1964" s="29">
        <v>0</v>
      </c>
      <c r="AH1964" s="7">
        <v>0</v>
      </c>
      <c r="AI1964" s="7">
        <v>0</v>
      </c>
      <c r="AJ1964" s="7">
        <v>0</v>
      </c>
      <c r="AK1964" s="29">
        <v>0</v>
      </c>
      <c r="AL1964" s="7">
        <v>0</v>
      </c>
      <c r="AM1964" s="105">
        <v>0</v>
      </c>
      <c r="AN1964" s="7">
        <v>0</v>
      </c>
      <c r="AO1964" s="11">
        <v>0</v>
      </c>
      <c r="AP1964" s="105">
        <v>0</v>
      </c>
      <c r="AQ1964" s="11">
        <v>0</v>
      </c>
      <c r="AR1964" s="11">
        <v>0</v>
      </c>
      <c r="AS1964" s="11">
        <v>0</v>
      </c>
      <c r="AT1964" s="11">
        <v>0</v>
      </c>
      <c r="AU1964" s="11">
        <v>0</v>
      </c>
      <c r="AV1964" s="11">
        <v>0</v>
      </c>
      <c r="AW1964" s="11">
        <v>0</v>
      </c>
      <c r="AX1964" s="11">
        <v>0</v>
      </c>
      <c r="AZ1964" s="11">
        <f>VLOOKUP(G1964,'[2]Recettes '!$1:$1048576,6,FALSE)</f>
        <v>0</v>
      </c>
      <c r="BA1964" s="11">
        <v>0</v>
      </c>
    </row>
    <row r="1965" spans="1:53" x14ac:dyDescent="0.25">
      <c r="A1965">
        <v>12</v>
      </c>
      <c r="B1965" t="str">
        <f t="shared" si="223"/>
        <v>CCC-4822</v>
      </c>
      <c r="C1965" s="2" t="s">
        <v>322</v>
      </c>
      <c r="D1965" s="2" t="str">
        <f t="shared" si="227"/>
        <v>4</v>
      </c>
      <c r="E1965" s="2" t="str">
        <f t="shared" si="228"/>
        <v>48</v>
      </c>
      <c r="F1965" s="2" t="str">
        <f t="shared" si="229"/>
        <v>482</v>
      </c>
      <c r="G1965" s="1" t="s">
        <v>704</v>
      </c>
      <c r="H1965" s="7">
        <v>0</v>
      </c>
      <c r="I1965" s="7"/>
      <c r="J1965" s="7">
        <v>0</v>
      </c>
      <c r="K1965" s="7">
        <v>0</v>
      </c>
      <c r="L1965" s="7">
        <v>0</v>
      </c>
      <c r="M1965" s="7"/>
      <c r="N1965" s="7">
        <v>0</v>
      </c>
      <c r="O1965" s="7">
        <v>0</v>
      </c>
      <c r="P1965" s="7">
        <v>0</v>
      </c>
      <c r="Q1965" s="7"/>
      <c r="R1965" s="7">
        <v>0</v>
      </c>
      <c r="S1965" s="7">
        <v>0</v>
      </c>
      <c r="T1965" s="7">
        <v>0</v>
      </c>
      <c r="U1965" s="7"/>
      <c r="V1965" s="7">
        <v>0</v>
      </c>
      <c r="W1965" s="7">
        <v>0</v>
      </c>
      <c r="X1965" s="7">
        <v>0</v>
      </c>
      <c r="Y1965" s="7"/>
      <c r="Z1965" s="7">
        <v>0</v>
      </c>
      <c r="AA1965" s="7">
        <v>0</v>
      </c>
      <c r="AB1965" s="7">
        <v>0</v>
      </c>
      <c r="AC1965" s="7"/>
      <c r="AD1965" s="7">
        <v>0</v>
      </c>
      <c r="AE1965" s="7">
        <v>0</v>
      </c>
      <c r="AF1965" s="7">
        <v>0</v>
      </c>
      <c r="AG1965" s="29">
        <v>0</v>
      </c>
      <c r="AH1965" s="7">
        <v>0</v>
      </c>
      <c r="AI1965" s="7">
        <v>0</v>
      </c>
      <c r="AJ1965" s="7">
        <v>0</v>
      </c>
      <c r="AK1965" s="29">
        <v>0</v>
      </c>
      <c r="AL1965" s="7">
        <v>0</v>
      </c>
      <c r="AM1965" s="105">
        <v>0</v>
      </c>
      <c r="AN1965" s="7">
        <v>0</v>
      </c>
      <c r="AO1965" s="11">
        <v>0</v>
      </c>
      <c r="AP1965" s="105">
        <v>0</v>
      </c>
      <c r="AQ1965" s="11">
        <v>0</v>
      </c>
      <c r="AR1965" s="11">
        <v>0</v>
      </c>
      <c r="AS1965" s="11">
        <v>0</v>
      </c>
      <c r="AT1965" s="11">
        <v>0</v>
      </c>
      <c r="AU1965" s="11">
        <v>0</v>
      </c>
      <c r="AV1965" s="11">
        <v>0</v>
      </c>
      <c r="AW1965" s="11">
        <v>0</v>
      </c>
      <c r="AX1965" s="11">
        <v>0</v>
      </c>
      <c r="AZ1965" s="11">
        <f>VLOOKUP(G1965,'[2]Recettes '!$1:$1048576,6,FALSE)</f>
        <v>0</v>
      </c>
      <c r="BA1965" s="11">
        <v>0</v>
      </c>
    </row>
    <row r="1966" spans="1:53" x14ac:dyDescent="0.25">
      <c r="A1966">
        <v>12</v>
      </c>
      <c r="B1966" t="str">
        <f t="shared" si="223"/>
        <v>CCC-4830</v>
      </c>
      <c r="C1966" s="2" t="s">
        <v>322</v>
      </c>
      <c r="D1966" s="2" t="str">
        <f t="shared" si="227"/>
        <v>4</v>
      </c>
      <c r="E1966" s="2" t="str">
        <f t="shared" si="228"/>
        <v>48</v>
      </c>
      <c r="F1966" s="2" t="str">
        <f t="shared" si="229"/>
        <v>483</v>
      </c>
      <c r="G1966" s="1" t="s">
        <v>970</v>
      </c>
      <c r="H1966" s="7">
        <v>0</v>
      </c>
      <c r="I1966" s="7"/>
      <c r="J1966" s="7">
        <v>0</v>
      </c>
      <c r="K1966" s="7">
        <v>0</v>
      </c>
      <c r="L1966" s="7">
        <v>0</v>
      </c>
      <c r="M1966" s="7"/>
      <c r="N1966" s="7">
        <v>0</v>
      </c>
      <c r="O1966" s="7">
        <v>0</v>
      </c>
      <c r="P1966" s="7">
        <v>0</v>
      </c>
      <c r="Q1966" s="7"/>
      <c r="R1966" s="7">
        <v>0</v>
      </c>
      <c r="S1966" s="7">
        <v>0</v>
      </c>
      <c r="T1966" s="7">
        <v>0</v>
      </c>
      <c r="U1966" s="7"/>
      <c r="V1966" s="7">
        <v>0</v>
      </c>
      <c r="W1966" s="7">
        <v>0</v>
      </c>
      <c r="X1966" s="7">
        <v>0</v>
      </c>
      <c r="Y1966" s="7"/>
      <c r="Z1966" s="7">
        <v>0</v>
      </c>
      <c r="AA1966" s="7">
        <v>0</v>
      </c>
      <c r="AB1966" s="7">
        <v>0</v>
      </c>
      <c r="AC1966" s="7"/>
      <c r="AD1966" s="7">
        <v>0</v>
      </c>
      <c r="AE1966" s="7">
        <v>0</v>
      </c>
      <c r="AF1966" s="7">
        <v>0</v>
      </c>
      <c r="AG1966" s="29">
        <v>0</v>
      </c>
      <c r="AH1966" s="7">
        <v>0</v>
      </c>
      <c r="AI1966" s="7">
        <v>0</v>
      </c>
      <c r="AJ1966" s="7">
        <v>0</v>
      </c>
      <c r="AK1966" s="29">
        <v>0</v>
      </c>
      <c r="AL1966" s="7">
        <v>0</v>
      </c>
      <c r="AM1966" s="105">
        <v>0</v>
      </c>
      <c r="AN1966" s="7">
        <v>0</v>
      </c>
      <c r="AO1966" s="11">
        <v>0</v>
      </c>
      <c r="AP1966" s="105">
        <v>0</v>
      </c>
      <c r="AQ1966" s="11">
        <v>0</v>
      </c>
      <c r="AR1966" s="11">
        <v>0</v>
      </c>
      <c r="AS1966" s="11">
        <v>0</v>
      </c>
      <c r="AT1966" s="11">
        <v>0</v>
      </c>
      <c r="AU1966" s="11"/>
      <c r="AV1966" s="11">
        <v>0</v>
      </c>
      <c r="AW1966" s="11">
        <v>0</v>
      </c>
      <c r="AX1966" s="11"/>
      <c r="AZ1966" s="11"/>
      <c r="BA1966" s="11"/>
    </row>
    <row r="1967" spans="1:53" x14ac:dyDescent="0.25">
      <c r="A1967">
        <v>12</v>
      </c>
      <c r="B1967" t="str">
        <f t="shared" si="223"/>
        <v>CCC-4840</v>
      </c>
      <c r="C1967" s="2" t="s">
        <v>322</v>
      </c>
      <c r="D1967" s="2" t="str">
        <f t="shared" si="227"/>
        <v>4</v>
      </c>
      <c r="E1967" s="2" t="str">
        <f t="shared" si="228"/>
        <v>48</v>
      </c>
      <c r="F1967" s="2" t="str">
        <f t="shared" si="229"/>
        <v>484</v>
      </c>
      <c r="G1967" s="1" t="s">
        <v>705</v>
      </c>
      <c r="H1967" s="7">
        <v>0</v>
      </c>
      <c r="I1967" s="7"/>
      <c r="J1967" s="7">
        <v>0</v>
      </c>
      <c r="K1967" s="7">
        <v>0</v>
      </c>
      <c r="L1967" s="7">
        <v>0</v>
      </c>
      <c r="M1967" s="7"/>
      <c r="N1967" s="7">
        <v>0</v>
      </c>
      <c r="O1967" s="7">
        <v>0</v>
      </c>
      <c r="P1967" s="7">
        <v>0</v>
      </c>
      <c r="Q1967" s="7"/>
      <c r="R1967" s="7">
        <v>0</v>
      </c>
      <c r="S1967" s="7">
        <v>0</v>
      </c>
      <c r="T1967" s="7">
        <v>0</v>
      </c>
      <c r="U1967" s="7"/>
      <c r="V1967" s="7">
        <v>0</v>
      </c>
      <c r="W1967" s="7">
        <v>0</v>
      </c>
      <c r="X1967" s="7">
        <v>0</v>
      </c>
      <c r="Y1967" s="7"/>
      <c r="Z1967" s="7">
        <v>0</v>
      </c>
      <c r="AA1967" s="7">
        <v>0</v>
      </c>
      <c r="AB1967" s="7">
        <v>0</v>
      </c>
      <c r="AC1967" s="7"/>
      <c r="AD1967" s="7">
        <v>0</v>
      </c>
      <c r="AE1967" s="7">
        <v>0</v>
      </c>
      <c r="AF1967" s="7">
        <v>0</v>
      </c>
      <c r="AG1967" s="29">
        <v>0</v>
      </c>
      <c r="AH1967" s="7">
        <v>0</v>
      </c>
      <c r="AI1967" s="7">
        <v>0</v>
      </c>
      <c r="AJ1967" s="7">
        <v>0</v>
      </c>
      <c r="AK1967" s="29">
        <v>0</v>
      </c>
      <c r="AL1967" s="7">
        <v>0</v>
      </c>
      <c r="AM1967" s="105">
        <v>0</v>
      </c>
      <c r="AN1967" s="7">
        <v>0</v>
      </c>
      <c r="AO1967" s="11">
        <v>0</v>
      </c>
      <c r="AP1967" s="105">
        <v>0</v>
      </c>
      <c r="AQ1967" s="11">
        <v>0</v>
      </c>
      <c r="AR1967" s="11">
        <v>0</v>
      </c>
      <c r="AS1967" s="11">
        <v>0</v>
      </c>
      <c r="AT1967" s="11">
        <v>0</v>
      </c>
      <c r="AU1967" s="11">
        <v>0</v>
      </c>
      <c r="AV1967" s="11">
        <v>0</v>
      </c>
      <c r="AW1967" s="11">
        <v>0</v>
      </c>
      <c r="AX1967" s="11">
        <v>0</v>
      </c>
      <c r="AZ1967" s="11">
        <f>VLOOKUP(G1967,'[2]Recettes '!$1:$1048576,6,FALSE)</f>
        <v>0</v>
      </c>
      <c r="BA1967" s="11">
        <v>0</v>
      </c>
    </row>
    <row r="1968" spans="1:53" x14ac:dyDescent="0.25">
      <c r="A1968">
        <v>12</v>
      </c>
      <c r="B1968" t="str">
        <f t="shared" si="223"/>
        <v>CCC-4851</v>
      </c>
      <c r="C1968" s="2" t="s">
        <v>322</v>
      </c>
      <c r="D1968" s="2" t="s">
        <v>2156</v>
      </c>
      <c r="E1968" s="2" t="s">
        <v>3416</v>
      </c>
      <c r="F1968" s="2" t="s">
        <v>3443</v>
      </c>
      <c r="G1968" s="3" t="s">
        <v>706</v>
      </c>
      <c r="H1968" s="7">
        <v>0</v>
      </c>
      <c r="I1968" s="7"/>
      <c r="J1968" s="7">
        <v>0</v>
      </c>
      <c r="K1968" s="7">
        <v>0</v>
      </c>
      <c r="L1968" s="7">
        <v>0</v>
      </c>
      <c r="M1968" s="7"/>
      <c r="N1968" s="7">
        <v>0</v>
      </c>
      <c r="O1968" s="7">
        <v>0</v>
      </c>
      <c r="P1968" s="7">
        <v>0</v>
      </c>
      <c r="Q1968" s="7"/>
      <c r="R1968" s="7">
        <v>0</v>
      </c>
      <c r="S1968" s="7">
        <v>0</v>
      </c>
      <c r="T1968" s="7">
        <v>0</v>
      </c>
      <c r="U1968" s="7"/>
      <c r="V1968" s="7">
        <v>0</v>
      </c>
      <c r="W1968" s="7">
        <v>0</v>
      </c>
      <c r="X1968" s="7">
        <v>0</v>
      </c>
      <c r="Y1968" s="7"/>
      <c r="Z1968" s="7">
        <v>0</v>
      </c>
      <c r="AA1968" s="7">
        <v>0</v>
      </c>
      <c r="AB1968" s="7">
        <v>0</v>
      </c>
      <c r="AC1968" s="7"/>
      <c r="AD1968" s="7">
        <v>0</v>
      </c>
      <c r="AE1968" s="7">
        <v>0</v>
      </c>
      <c r="AF1968" s="7">
        <v>0</v>
      </c>
      <c r="AG1968" s="29">
        <v>0</v>
      </c>
      <c r="AH1968" s="7">
        <v>0</v>
      </c>
      <c r="AI1968" s="7">
        <v>0</v>
      </c>
      <c r="AJ1968" s="7">
        <v>0</v>
      </c>
      <c r="AK1968" s="29">
        <v>0</v>
      </c>
      <c r="AL1968" s="7">
        <v>0</v>
      </c>
      <c r="AM1968" s="105">
        <v>0</v>
      </c>
      <c r="AN1968" s="7">
        <v>0</v>
      </c>
      <c r="AO1968" s="11">
        <v>0</v>
      </c>
      <c r="AP1968" s="105">
        <v>0</v>
      </c>
      <c r="AQ1968" s="11">
        <v>0</v>
      </c>
      <c r="AR1968" s="11">
        <v>0</v>
      </c>
      <c r="AS1968" s="11">
        <v>0</v>
      </c>
      <c r="AT1968" s="11">
        <v>0</v>
      </c>
      <c r="AU1968" s="11">
        <v>0</v>
      </c>
      <c r="AV1968" s="11">
        <v>0</v>
      </c>
      <c r="AW1968" s="11">
        <v>0</v>
      </c>
      <c r="AX1968" s="11">
        <v>0</v>
      </c>
      <c r="AZ1968" s="11">
        <f>VLOOKUP(G1968,'[2]Recettes '!$1:$1048576,6,FALSE)</f>
        <v>0</v>
      </c>
      <c r="BA1968" s="11">
        <v>0</v>
      </c>
    </row>
    <row r="1969" spans="1:53" x14ac:dyDescent="0.25">
      <c r="A1969">
        <v>12</v>
      </c>
      <c r="B1969" t="str">
        <f t="shared" si="223"/>
        <v>CCC-4852</v>
      </c>
      <c r="C1969" s="2" t="s">
        <v>322</v>
      </c>
      <c r="D1969" s="2" t="s">
        <v>2156</v>
      </c>
      <c r="E1969" s="2" t="s">
        <v>3416</v>
      </c>
      <c r="F1969" s="2" t="s">
        <v>3443</v>
      </c>
      <c r="G1969" s="3" t="s">
        <v>707</v>
      </c>
      <c r="H1969" s="7">
        <v>0</v>
      </c>
      <c r="I1969" s="7"/>
      <c r="J1969" s="7">
        <v>0</v>
      </c>
      <c r="K1969" s="7">
        <v>0</v>
      </c>
      <c r="L1969" s="7">
        <v>0</v>
      </c>
      <c r="M1969" s="7"/>
      <c r="N1969" s="7">
        <v>0</v>
      </c>
      <c r="O1969" s="7">
        <v>0</v>
      </c>
      <c r="P1969" s="7">
        <v>0</v>
      </c>
      <c r="Q1969" s="7"/>
      <c r="R1969" s="7">
        <v>0</v>
      </c>
      <c r="S1969" s="7">
        <v>0</v>
      </c>
      <c r="T1969" s="7">
        <v>0</v>
      </c>
      <c r="U1969" s="7"/>
      <c r="V1969" s="7">
        <v>0</v>
      </c>
      <c r="W1969" s="7">
        <v>0</v>
      </c>
      <c r="X1969" s="7">
        <v>0</v>
      </c>
      <c r="Y1969" s="7"/>
      <c r="Z1969" s="7">
        <v>0</v>
      </c>
      <c r="AA1969" s="7">
        <v>0</v>
      </c>
      <c r="AB1969" s="7">
        <v>0</v>
      </c>
      <c r="AC1969" s="7"/>
      <c r="AD1969" s="7">
        <v>0</v>
      </c>
      <c r="AE1969" s="7">
        <v>0</v>
      </c>
      <c r="AF1969" s="7">
        <v>0</v>
      </c>
      <c r="AG1969" s="29">
        <v>0</v>
      </c>
      <c r="AH1969" s="7">
        <v>0</v>
      </c>
      <c r="AI1969" s="7">
        <v>0</v>
      </c>
      <c r="AJ1969" s="7">
        <v>0</v>
      </c>
      <c r="AK1969" s="29">
        <v>0</v>
      </c>
      <c r="AL1969" s="7">
        <v>0</v>
      </c>
      <c r="AM1969" s="105">
        <v>0</v>
      </c>
      <c r="AN1969" s="7">
        <v>0</v>
      </c>
      <c r="AO1969" s="11">
        <v>0</v>
      </c>
      <c r="AP1969" s="105">
        <v>0</v>
      </c>
      <c r="AQ1969" s="11">
        <v>0</v>
      </c>
      <c r="AR1969" s="11">
        <v>0</v>
      </c>
      <c r="AS1969" s="11">
        <v>76</v>
      </c>
      <c r="AT1969" s="11">
        <v>76</v>
      </c>
      <c r="AU1969" s="11">
        <v>0</v>
      </c>
      <c r="AV1969" s="11">
        <v>0</v>
      </c>
      <c r="AW1969" s="11">
        <v>0</v>
      </c>
      <c r="AX1969" s="11">
        <v>0</v>
      </c>
      <c r="AZ1969" s="11">
        <f>VLOOKUP(G1969,'[2]Recettes '!$1:$1048576,6,FALSE)</f>
        <v>0</v>
      </c>
      <c r="BA1969" s="11">
        <v>0</v>
      </c>
    </row>
    <row r="1970" spans="1:53" x14ac:dyDescent="0.25">
      <c r="A1970">
        <v>12</v>
      </c>
      <c r="B1970" t="str">
        <f t="shared" si="223"/>
        <v>CCC-4853</v>
      </c>
      <c r="C1970" s="2" t="s">
        <v>322</v>
      </c>
      <c r="D1970" s="2" t="str">
        <f t="shared" ref="D1970:D2001" si="230">LEFT($G1970,1)</f>
        <v>4</v>
      </c>
      <c r="E1970" s="2" t="str">
        <f t="shared" ref="E1970:E2001" si="231">LEFT($G1970,2)</f>
        <v>48</v>
      </c>
      <c r="F1970" s="2" t="str">
        <f t="shared" ref="F1970:F2001" si="232">LEFT($G1970,3)</f>
        <v>485</v>
      </c>
      <c r="G1970" s="1" t="s">
        <v>708</v>
      </c>
      <c r="H1970" s="7">
        <v>0</v>
      </c>
      <c r="I1970" s="7"/>
      <c r="J1970" s="7">
        <v>0</v>
      </c>
      <c r="K1970" s="7">
        <v>0</v>
      </c>
      <c r="L1970" s="7">
        <v>0</v>
      </c>
      <c r="M1970" s="7"/>
      <c r="N1970" s="7">
        <v>0</v>
      </c>
      <c r="O1970" s="7">
        <v>0</v>
      </c>
      <c r="P1970" s="7">
        <v>0</v>
      </c>
      <c r="Q1970" s="7"/>
      <c r="R1970" s="7">
        <v>0</v>
      </c>
      <c r="S1970" s="7">
        <v>0</v>
      </c>
      <c r="T1970" s="7">
        <v>0</v>
      </c>
      <c r="U1970" s="7"/>
      <c r="V1970" s="7">
        <v>0</v>
      </c>
      <c r="W1970" s="7">
        <v>0</v>
      </c>
      <c r="X1970" s="7">
        <v>0</v>
      </c>
      <c r="Y1970" s="7"/>
      <c r="Z1970" s="7">
        <v>0</v>
      </c>
      <c r="AA1970" s="7">
        <v>0</v>
      </c>
      <c r="AB1970" s="7">
        <v>0</v>
      </c>
      <c r="AC1970" s="7"/>
      <c r="AD1970" s="7">
        <v>0</v>
      </c>
      <c r="AE1970" s="7">
        <v>0</v>
      </c>
      <c r="AF1970" s="7">
        <v>0</v>
      </c>
      <c r="AG1970" s="29">
        <v>0</v>
      </c>
      <c r="AH1970" s="7">
        <v>0</v>
      </c>
      <c r="AI1970" s="7">
        <v>0</v>
      </c>
      <c r="AJ1970" s="7">
        <v>0</v>
      </c>
      <c r="AK1970" s="29">
        <v>0</v>
      </c>
      <c r="AL1970" s="7">
        <v>0</v>
      </c>
      <c r="AM1970" s="105">
        <v>0</v>
      </c>
      <c r="AN1970" s="7">
        <v>0</v>
      </c>
      <c r="AO1970" s="11">
        <v>0</v>
      </c>
      <c r="AP1970" s="105">
        <v>0</v>
      </c>
      <c r="AQ1970" s="11">
        <v>0</v>
      </c>
      <c r="AR1970" s="11">
        <v>0</v>
      </c>
      <c r="AS1970" s="11">
        <v>0</v>
      </c>
      <c r="AT1970" s="11">
        <v>0</v>
      </c>
      <c r="AU1970" s="11">
        <v>0</v>
      </c>
      <c r="AV1970" s="11">
        <v>0</v>
      </c>
      <c r="AW1970" s="11">
        <v>0</v>
      </c>
      <c r="AX1970" s="11">
        <v>0</v>
      </c>
      <c r="AZ1970" s="11">
        <f>VLOOKUP(G1970,'[2]Recettes '!$1:$1048576,6,FALSE)</f>
        <v>0</v>
      </c>
      <c r="BA1970" s="11">
        <v>0</v>
      </c>
    </row>
    <row r="1971" spans="1:53" x14ac:dyDescent="0.25">
      <c r="A1971">
        <v>12</v>
      </c>
      <c r="B1971" t="str">
        <f t="shared" si="223"/>
        <v>CCC-4854</v>
      </c>
      <c r="C1971" s="2" t="s">
        <v>322</v>
      </c>
      <c r="D1971" s="2" t="str">
        <f t="shared" si="230"/>
        <v>4</v>
      </c>
      <c r="E1971" s="2" t="str">
        <f t="shared" si="231"/>
        <v>48</v>
      </c>
      <c r="F1971" s="2" t="str">
        <f t="shared" si="232"/>
        <v>485</v>
      </c>
      <c r="G1971" s="1" t="s">
        <v>709</v>
      </c>
      <c r="H1971" s="7">
        <v>0</v>
      </c>
      <c r="I1971" s="7"/>
      <c r="J1971" s="7">
        <v>0</v>
      </c>
      <c r="K1971" s="7">
        <v>0</v>
      </c>
      <c r="L1971" s="7">
        <v>0</v>
      </c>
      <c r="M1971" s="7"/>
      <c r="N1971" s="7">
        <v>0</v>
      </c>
      <c r="O1971" s="7">
        <v>0</v>
      </c>
      <c r="P1971" s="7">
        <v>0</v>
      </c>
      <c r="Q1971" s="7"/>
      <c r="R1971" s="7">
        <v>0</v>
      </c>
      <c r="S1971" s="7">
        <v>0</v>
      </c>
      <c r="T1971" s="7">
        <v>0</v>
      </c>
      <c r="U1971" s="7"/>
      <c r="V1971" s="7">
        <v>0</v>
      </c>
      <c r="W1971" s="7">
        <v>0</v>
      </c>
      <c r="X1971" s="7">
        <v>0</v>
      </c>
      <c r="Y1971" s="7"/>
      <c r="Z1971" s="7">
        <v>0</v>
      </c>
      <c r="AA1971" s="7">
        <v>0</v>
      </c>
      <c r="AB1971" s="7">
        <v>0</v>
      </c>
      <c r="AC1971" s="7"/>
      <c r="AD1971" s="7">
        <v>0</v>
      </c>
      <c r="AE1971" s="7">
        <v>0</v>
      </c>
      <c r="AF1971" s="7">
        <v>0</v>
      </c>
      <c r="AG1971" s="29">
        <v>0</v>
      </c>
      <c r="AH1971" s="7">
        <v>0</v>
      </c>
      <c r="AI1971" s="7">
        <v>0</v>
      </c>
      <c r="AJ1971" s="7">
        <v>0</v>
      </c>
      <c r="AK1971" s="29">
        <v>0</v>
      </c>
      <c r="AL1971" s="7">
        <v>0</v>
      </c>
      <c r="AM1971" s="105">
        <v>0</v>
      </c>
      <c r="AN1971" s="7">
        <v>0</v>
      </c>
      <c r="AO1971" s="11">
        <v>0</v>
      </c>
      <c r="AP1971" s="105">
        <v>0</v>
      </c>
      <c r="AQ1971" s="11">
        <v>0</v>
      </c>
      <c r="AR1971" s="11">
        <v>0</v>
      </c>
      <c r="AS1971" s="11">
        <v>0</v>
      </c>
      <c r="AT1971" s="11">
        <v>0</v>
      </c>
      <c r="AU1971" s="11">
        <v>0</v>
      </c>
      <c r="AV1971" s="11">
        <v>0</v>
      </c>
      <c r="AW1971" s="11">
        <v>0</v>
      </c>
      <c r="AX1971" s="11">
        <v>0</v>
      </c>
      <c r="AZ1971" s="11">
        <f>VLOOKUP(G1971,'[2]Recettes '!$1:$1048576,6,FALSE)</f>
        <v>0</v>
      </c>
      <c r="BA1971" s="11">
        <v>0</v>
      </c>
    </row>
    <row r="1972" spans="1:53" x14ac:dyDescent="0.25">
      <c r="A1972">
        <v>12</v>
      </c>
      <c r="B1972" t="str">
        <f t="shared" si="223"/>
        <v>CCC-4859</v>
      </c>
      <c r="C1972" s="2" t="s">
        <v>322</v>
      </c>
      <c r="D1972" s="2" t="str">
        <f t="shared" si="230"/>
        <v>4</v>
      </c>
      <c r="E1972" s="2" t="str">
        <f t="shared" si="231"/>
        <v>48</v>
      </c>
      <c r="F1972" s="2" t="str">
        <f t="shared" si="232"/>
        <v>485</v>
      </c>
      <c r="G1972" s="1" t="s">
        <v>710</v>
      </c>
      <c r="H1972" s="7">
        <v>0</v>
      </c>
      <c r="I1972" s="7"/>
      <c r="J1972" s="7">
        <v>0</v>
      </c>
      <c r="K1972" s="7">
        <v>0</v>
      </c>
      <c r="L1972" s="7">
        <v>0</v>
      </c>
      <c r="M1972" s="7"/>
      <c r="N1972" s="7">
        <v>0</v>
      </c>
      <c r="O1972" s="7">
        <v>0</v>
      </c>
      <c r="P1972" s="7">
        <v>0</v>
      </c>
      <c r="Q1972" s="7"/>
      <c r="R1972" s="7">
        <v>0</v>
      </c>
      <c r="S1972" s="7">
        <v>0</v>
      </c>
      <c r="T1972" s="7">
        <v>0</v>
      </c>
      <c r="U1972" s="7"/>
      <c r="V1972" s="7">
        <v>0</v>
      </c>
      <c r="W1972" s="7">
        <v>0</v>
      </c>
      <c r="X1972" s="7">
        <v>0</v>
      </c>
      <c r="Y1972" s="7"/>
      <c r="Z1972" s="7">
        <v>0</v>
      </c>
      <c r="AA1972" s="7">
        <v>0</v>
      </c>
      <c r="AB1972" s="7">
        <v>0</v>
      </c>
      <c r="AC1972" s="7"/>
      <c r="AD1972" s="7">
        <v>0</v>
      </c>
      <c r="AE1972" s="7">
        <v>0</v>
      </c>
      <c r="AF1972" s="7">
        <v>0</v>
      </c>
      <c r="AG1972" s="29">
        <v>0</v>
      </c>
      <c r="AH1972" s="7">
        <v>0</v>
      </c>
      <c r="AI1972" s="7">
        <v>0</v>
      </c>
      <c r="AJ1972" s="7">
        <v>0</v>
      </c>
      <c r="AK1972" s="29">
        <v>0</v>
      </c>
      <c r="AL1972" s="7">
        <v>0</v>
      </c>
      <c r="AM1972" s="105">
        <v>0</v>
      </c>
      <c r="AN1972" s="7">
        <v>0</v>
      </c>
      <c r="AO1972" s="11">
        <v>0</v>
      </c>
      <c r="AP1972" s="105">
        <v>0</v>
      </c>
      <c r="AQ1972" s="11">
        <v>0</v>
      </c>
      <c r="AR1972" s="11">
        <v>0</v>
      </c>
      <c r="AS1972" s="11">
        <v>0</v>
      </c>
      <c r="AT1972" s="11">
        <v>0</v>
      </c>
      <c r="AU1972" s="11">
        <v>0</v>
      </c>
      <c r="AV1972" s="11">
        <v>0</v>
      </c>
      <c r="AW1972" s="11">
        <v>0</v>
      </c>
      <c r="AX1972" s="11">
        <v>0</v>
      </c>
      <c r="AZ1972" s="11">
        <f>VLOOKUP(G1972,'[2]Recettes '!$1:$1048576,6,FALSE)</f>
        <v>0</v>
      </c>
      <c r="BA1972" s="11">
        <v>0</v>
      </c>
    </row>
    <row r="1973" spans="1:53" x14ac:dyDescent="0.25">
      <c r="A1973">
        <v>12</v>
      </c>
      <c r="B1973" t="str">
        <f t="shared" si="223"/>
        <v>CCC-4900</v>
      </c>
      <c r="C1973" s="2" t="s">
        <v>322</v>
      </c>
      <c r="D1973" s="2" t="str">
        <f t="shared" si="230"/>
        <v>4</v>
      </c>
      <c r="E1973" s="2" t="str">
        <f t="shared" si="231"/>
        <v>49</v>
      </c>
      <c r="F1973" s="2" t="str">
        <f t="shared" si="232"/>
        <v>490</v>
      </c>
      <c r="G1973" s="1" t="s">
        <v>932</v>
      </c>
      <c r="H1973" s="7">
        <v>0</v>
      </c>
      <c r="I1973" s="7"/>
      <c r="J1973" s="7">
        <v>0</v>
      </c>
      <c r="K1973" s="7">
        <v>0</v>
      </c>
      <c r="L1973" s="7">
        <v>0</v>
      </c>
      <c r="M1973" s="7"/>
      <c r="N1973" s="7">
        <v>0</v>
      </c>
      <c r="O1973" s="7">
        <v>0</v>
      </c>
      <c r="P1973" s="7">
        <v>0</v>
      </c>
      <c r="Q1973" s="7"/>
      <c r="R1973" s="7">
        <v>0</v>
      </c>
      <c r="S1973" s="7">
        <v>0</v>
      </c>
      <c r="T1973" s="7">
        <v>0</v>
      </c>
      <c r="U1973" s="7"/>
      <c r="V1973" s="7">
        <v>0</v>
      </c>
      <c r="W1973" s="7">
        <v>0</v>
      </c>
      <c r="X1973" s="7">
        <v>0</v>
      </c>
      <c r="Y1973" s="7"/>
      <c r="Z1973" s="7">
        <v>0</v>
      </c>
      <c r="AA1973" s="7">
        <v>0</v>
      </c>
      <c r="AB1973" s="7">
        <v>0</v>
      </c>
      <c r="AC1973" s="7"/>
      <c r="AD1973" s="7">
        <v>0</v>
      </c>
      <c r="AE1973" s="7">
        <v>0</v>
      </c>
      <c r="AF1973" s="7">
        <v>0</v>
      </c>
      <c r="AG1973" s="29">
        <v>0</v>
      </c>
      <c r="AH1973" s="7">
        <v>0</v>
      </c>
      <c r="AI1973" s="7">
        <v>0</v>
      </c>
      <c r="AJ1973" s="7">
        <v>0</v>
      </c>
      <c r="AK1973" s="29">
        <v>0</v>
      </c>
      <c r="AL1973" s="7">
        <v>0</v>
      </c>
      <c r="AM1973" s="105">
        <v>0</v>
      </c>
      <c r="AN1973" s="7">
        <v>0</v>
      </c>
      <c r="AO1973" s="11">
        <v>0</v>
      </c>
      <c r="AP1973" s="105">
        <v>0</v>
      </c>
      <c r="AQ1973" s="11">
        <v>0</v>
      </c>
      <c r="AR1973" s="11">
        <v>0</v>
      </c>
      <c r="AS1973" s="11">
        <v>0</v>
      </c>
      <c r="AT1973" s="11">
        <v>0</v>
      </c>
      <c r="AU1973" s="11"/>
      <c r="AV1973" s="11">
        <v>0</v>
      </c>
      <c r="AW1973" s="11">
        <v>0</v>
      </c>
      <c r="AX1973" s="11"/>
      <c r="AZ1973" s="11"/>
      <c r="BA1973" s="11"/>
    </row>
    <row r="1974" spans="1:53" x14ac:dyDescent="0.25">
      <c r="A1974">
        <v>12</v>
      </c>
      <c r="B1974" t="str">
        <f t="shared" si="223"/>
        <v>CCC-4910</v>
      </c>
      <c r="C1974" s="2" t="s">
        <v>322</v>
      </c>
      <c r="D1974" s="2" t="str">
        <f t="shared" si="230"/>
        <v>4</v>
      </c>
      <c r="E1974" s="2" t="str">
        <f t="shared" si="231"/>
        <v>49</v>
      </c>
      <c r="F1974" s="2" t="str">
        <f t="shared" si="232"/>
        <v>491</v>
      </c>
      <c r="G1974" s="1" t="s">
        <v>971</v>
      </c>
      <c r="H1974" s="7">
        <v>0</v>
      </c>
      <c r="I1974" s="7"/>
      <c r="J1974" s="7">
        <v>0</v>
      </c>
      <c r="K1974" s="7">
        <v>0</v>
      </c>
      <c r="L1974" s="7">
        <v>0</v>
      </c>
      <c r="M1974" s="7"/>
      <c r="N1974" s="7">
        <v>0</v>
      </c>
      <c r="O1974" s="7">
        <v>0</v>
      </c>
      <c r="P1974" s="7">
        <v>0</v>
      </c>
      <c r="Q1974" s="7"/>
      <c r="R1974" s="7">
        <v>0</v>
      </c>
      <c r="S1974" s="7">
        <v>0</v>
      </c>
      <c r="T1974" s="7">
        <v>0</v>
      </c>
      <c r="U1974" s="7"/>
      <c r="V1974" s="7">
        <v>0</v>
      </c>
      <c r="W1974" s="7">
        <v>0</v>
      </c>
      <c r="X1974" s="7">
        <v>0</v>
      </c>
      <c r="Y1974" s="7"/>
      <c r="Z1974" s="7">
        <v>0</v>
      </c>
      <c r="AA1974" s="7">
        <v>0</v>
      </c>
      <c r="AB1974" s="7">
        <v>0</v>
      </c>
      <c r="AC1974" s="7"/>
      <c r="AD1974" s="7">
        <v>0</v>
      </c>
      <c r="AE1974" s="7">
        <v>0</v>
      </c>
      <c r="AF1974" s="7">
        <v>0</v>
      </c>
      <c r="AG1974" s="29">
        <v>0</v>
      </c>
      <c r="AH1974" s="7">
        <v>0</v>
      </c>
      <c r="AI1974" s="7">
        <v>0</v>
      </c>
      <c r="AJ1974" s="7">
        <v>0</v>
      </c>
      <c r="AK1974" s="29">
        <v>0</v>
      </c>
      <c r="AL1974" s="7">
        <v>0</v>
      </c>
      <c r="AM1974" s="105">
        <v>0</v>
      </c>
      <c r="AN1974" s="7">
        <v>0</v>
      </c>
      <c r="AO1974" s="11">
        <v>0</v>
      </c>
      <c r="AP1974" s="105">
        <v>0</v>
      </c>
      <c r="AQ1974" s="11">
        <v>0</v>
      </c>
      <c r="AR1974" s="11">
        <v>0</v>
      </c>
      <c r="AS1974" s="11">
        <v>0</v>
      </c>
      <c r="AT1974" s="11">
        <v>0</v>
      </c>
      <c r="AU1974" s="11"/>
      <c r="AV1974" s="11">
        <v>0</v>
      </c>
      <c r="AW1974" s="11">
        <v>0</v>
      </c>
      <c r="AX1974" s="11"/>
      <c r="AZ1974" s="11"/>
      <c r="BA1974" s="11"/>
    </row>
    <row r="1975" spans="1:53" x14ac:dyDescent="0.25">
      <c r="A1975">
        <v>12</v>
      </c>
      <c r="B1975" t="str">
        <f t="shared" si="223"/>
        <v>CCC-4911</v>
      </c>
      <c r="C1975" s="2" t="s">
        <v>322</v>
      </c>
      <c r="D1975" s="2" t="str">
        <f t="shared" si="230"/>
        <v>4</v>
      </c>
      <c r="E1975" s="2" t="str">
        <f t="shared" si="231"/>
        <v>49</v>
      </c>
      <c r="F1975" s="2" t="str">
        <f t="shared" si="232"/>
        <v>491</v>
      </c>
      <c r="G1975" s="1" t="s">
        <v>712</v>
      </c>
      <c r="H1975" s="7">
        <v>0</v>
      </c>
      <c r="I1975" s="7"/>
      <c r="J1975" s="7">
        <v>0</v>
      </c>
      <c r="K1975" s="7">
        <v>0</v>
      </c>
      <c r="L1975" s="7">
        <v>0</v>
      </c>
      <c r="M1975" s="7"/>
      <c r="N1975" s="7">
        <v>0</v>
      </c>
      <c r="O1975" s="7">
        <v>0</v>
      </c>
      <c r="P1975" s="7">
        <v>0</v>
      </c>
      <c r="Q1975" s="7"/>
      <c r="R1975" s="7">
        <v>0</v>
      </c>
      <c r="S1975" s="7">
        <v>0</v>
      </c>
      <c r="T1975" s="7">
        <v>0</v>
      </c>
      <c r="U1975" s="7"/>
      <c r="V1975" s="7">
        <v>0</v>
      </c>
      <c r="W1975" s="7">
        <v>0</v>
      </c>
      <c r="X1975" s="7">
        <v>0</v>
      </c>
      <c r="Y1975" s="7"/>
      <c r="Z1975" s="7">
        <v>0</v>
      </c>
      <c r="AA1975" s="7">
        <v>0</v>
      </c>
      <c r="AB1975" s="7">
        <v>0</v>
      </c>
      <c r="AC1975" s="7"/>
      <c r="AD1975" s="7">
        <v>0</v>
      </c>
      <c r="AE1975" s="7">
        <v>0</v>
      </c>
      <c r="AF1975" s="7">
        <v>0</v>
      </c>
      <c r="AG1975" s="29">
        <v>0</v>
      </c>
      <c r="AH1975" s="7">
        <v>0</v>
      </c>
      <c r="AI1975" s="7">
        <v>0</v>
      </c>
      <c r="AJ1975" s="7">
        <v>0</v>
      </c>
      <c r="AK1975" s="29">
        <v>0</v>
      </c>
      <c r="AL1975" s="7">
        <v>0</v>
      </c>
      <c r="AM1975" s="105">
        <v>0</v>
      </c>
      <c r="AN1975" s="7">
        <v>0</v>
      </c>
      <c r="AO1975" s="11">
        <v>0</v>
      </c>
      <c r="AP1975" s="105">
        <v>0</v>
      </c>
      <c r="AQ1975" s="11">
        <v>0</v>
      </c>
      <c r="AR1975" s="11">
        <v>0</v>
      </c>
      <c r="AS1975" s="11">
        <v>0</v>
      </c>
      <c r="AT1975" s="11">
        <v>0</v>
      </c>
      <c r="AU1975" s="11">
        <v>0</v>
      </c>
      <c r="AV1975" s="11">
        <v>0</v>
      </c>
      <c r="AW1975" s="11">
        <v>0</v>
      </c>
      <c r="AX1975" s="11">
        <v>0</v>
      </c>
      <c r="AZ1975" s="11">
        <f>VLOOKUP(G1975,'[2]Recettes '!$1:$1048576,6,FALSE)</f>
        <v>0</v>
      </c>
      <c r="BA1975" s="11">
        <v>0</v>
      </c>
    </row>
    <row r="1976" spans="1:53" x14ac:dyDescent="0.25">
      <c r="A1976">
        <v>12</v>
      </c>
      <c r="B1976" t="str">
        <f t="shared" si="223"/>
        <v>CCC-4912</v>
      </c>
      <c r="C1976" s="2" t="s">
        <v>322</v>
      </c>
      <c r="D1976" s="2" t="str">
        <f t="shared" si="230"/>
        <v>4</v>
      </c>
      <c r="E1976" s="2" t="str">
        <f t="shared" si="231"/>
        <v>49</v>
      </c>
      <c r="F1976" s="2" t="str">
        <f t="shared" si="232"/>
        <v>491</v>
      </c>
      <c r="G1976" s="1" t="s">
        <v>713</v>
      </c>
      <c r="H1976" s="7">
        <v>0</v>
      </c>
      <c r="I1976" s="7"/>
      <c r="J1976" s="7">
        <v>0</v>
      </c>
      <c r="K1976" s="7">
        <v>0</v>
      </c>
      <c r="L1976" s="7">
        <v>0</v>
      </c>
      <c r="M1976" s="7"/>
      <c r="N1976" s="7">
        <v>0</v>
      </c>
      <c r="O1976" s="7">
        <v>0</v>
      </c>
      <c r="P1976" s="7">
        <v>0</v>
      </c>
      <c r="Q1976" s="7"/>
      <c r="R1976" s="7">
        <v>0</v>
      </c>
      <c r="S1976" s="7">
        <v>0</v>
      </c>
      <c r="T1976" s="7">
        <v>0</v>
      </c>
      <c r="U1976" s="7"/>
      <c r="V1976" s="7">
        <v>0</v>
      </c>
      <c r="W1976" s="7">
        <v>0</v>
      </c>
      <c r="X1976" s="7">
        <v>0</v>
      </c>
      <c r="Y1976" s="7"/>
      <c r="Z1976" s="7">
        <v>0</v>
      </c>
      <c r="AA1976" s="7">
        <v>0</v>
      </c>
      <c r="AB1976" s="7">
        <v>0</v>
      </c>
      <c r="AC1976" s="7"/>
      <c r="AD1976" s="7">
        <v>0</v>
      </c>
      <c r="AE1976" s="7">
        <v>0</v>
      </c>
      <c r="AF1976" s="7">
        <v>0</v>
      </c>
      <c r="AG1976" s="29">
        <v>0</v>
      </c>
      <c r="AH1976" s="7">
        <v>0</v>
      </c>
      <c r="AI1976" s="7">
        <v>0</v>
      </c>
      <c r="AJ1976" s="7">
        <v>0</v>
      </c>
      <c r="AK1976" s="29">
        <v>0</v>
      </c>
      <c r="AL1976" s="7">
        <v>0</v>
      </c>
      <c r="AM1976" s="105">
        <v>0</v>
      </c>
      <c r="AN1976" s="7">
        <v>0</v>
      </c>
      <c r="AO1976" s="11">
        <v>0</v>
      </c>
      <c r="AP1976" s="105">
        <v>0</v>
      </c>
      <c r="AQ1976" s="11">
        <v>0</v>
      </c>
      <c r="AR1976" s="11">
        <v>0</v>
      </c>
      <c r="AS1976" s="11">
        <v>0</v>
      </c>
      <c r="AT1976" s="11">
        <v>0</v>
      </c>
      <c r="AU1976" s="11">
        <v>0</v>
      </c>
      <c r="AV1976" s="11">
        <v>0</v>
      </c>
      <c r="AW1976" s="11">
        <v>0</v>
      </c>
      <c r="AX1976" s="11">
        <v>0</v>
      </c>
      <c r="AZ1976" s="11">
        <f>VLOOKUP(G1976,'[2]Recettes '!$1:$1048576,6,FALSE)</f>
        <v>0</v>
      </c>
      <c r="BA1976" s="11">
        <v>0</v>
      </c>
    </row>
    <row r="1977" spans="1:53" x14ac:dyDescent="0.25">
      <c r="A1977">
        <v>12</v>
      </c>
      <c r="B1977" t="str">
        <f t="shared" si="223"/>
        <v>CCC-4913</v>
      </c>
      <c r="C1977" s="2" t="s">
        <v>322</v>
      </c>
      <c r="D1977" s="2" t="str">
        <f t="shared" si="230"/>
        <v>4</v>
      </c>
      <c r="E1977" s="2" t="str">
        <f t="shared" si="231"/>
        <v>49</v>
      </c>
      <c r="F1977" s="2" t="str">
        <f t="shared" si="232"/>
        <v>491</v>
      </c>
      <c r="G1977" s="1" t="s">
        <v>714</v>
      </c>
      <c r="H1977" s="7">
        <v>0</v>
      </c>
      <c r="I1977" s="7"/>
      <c r="J1977" s="7">
        <v>0</v>
      </c>
      <c r="K1977" s="7">
        <v>0</v>
      </c>
      <c r="L1977" s="7">
        <v>0</v>
      </c>
      <c r="M1977" s="7"/>
      <c r="N1977" s="7">
        <v>0</v>
      </c>
      <c r="O1977" s="7">
        <v>0</v>
      </c>
      <c r="P1977" s="7">
        <v>0</v>
      </c>
      <c r="Q1977" s="7"/>
      <c r="R1977" s="7">
        <v>0</v>
      </c>
      <c r="S1977" s="7">
        <v>0</v>
      </c>
      <c r="T1977" s="7">
        <v>0</v>
      </c>
      <c r="U1977" s="7"/>
      <c r="V1977" s="7">
        <v>0</v>
      </c>
      <c r="W1977" s="7">
        <v>0</v>
      </c>
      <c r="X1977" s="7">
        <v>0</v>
      </c>
      <c r="Y1977" s="7"/>
      <c r="Z1977" s="7">
        <v>0</v>
      </c>
      <c r="AA1977" s="7">
        <v>0</v>
      </c>
      <c r="AB1977" s="7">
        <v>0</v>
      </c>
      <c r="AC1977" s="7"/>
      <c r="AD1977" s="7">
        <v>0</v>
      </c>
      <c r="AE1977" s="7">
        <v>0</v>
      </c>
      <c r="AF1977" s="7">
        <v>0</v>
      </c>
      <c r="AG1977" s="29">
        <v>0</v>
      </c>
      <c r="AH1977" s="7">
        <v>0</v>
      </c>
      <c r="AI1977" s="7">
        <v>0</v>
      </c>
      <c r="AJ1977" s="7">
        <v>0</v>
      </c>
      <c r="AK1977" s="29">
        <v>0</v>
      </c>
      <c r="AL1977" s="7">
        <v>0</v>
      </c>
      <c r="AM1977" s="105">
        <v>0</v>
      </c>
      <c r="AN1977" s="7">
        <v>0</v>
      </c>
      <c r="AO1977" s="11">
        <v>0</v>
      </c>
      <c r="AP1977" s="105">
        <v>0</v>
      </c>
      <c r="AQ1977" s="11">
        <v>0</v>
      </c>
      <c r="AR1977" s="11">
        <v>0</v>
      </c>
      <c r="AS1977" s="11">
        <v>0</v>
      </c>
      <c r="AT1977" s="11">
        <v>0</v>
      </c>
      <c r="AU1977" s="11">
        <v>0</v>
      </c>
      <c r="AV1977" s="11">
        <v>0</v>
      </c>
      <c r="AW1977" s="11">
        <v>0</v>
      </c>
      <c r="AX1977" s="11">
        <v>0</v>
      </c>
      <c r="AZ1977" s="11">
        <f>VLOOKUP(G1977,'[2]Recettes '!$1:$1048576,6,FALSE)</f>
        <v>0</v>
      </c>
      <c r="BA1977" s="11">
        <v>0</v>
      </c>
    </row>
    <row r="1978" spans="1:53" x14ac:dyDescent="0.25">
      <c r="A1978">
        <v>12</v>
      </c>
      <c r="B1978" t="str">
        <f t="shared" si="223"/>
        <v>CCC-4920</v>
      </c>
      <c r="C1978" s="2" t="s">
        <v>322</v>
      </c>
      <c r="D1978" s="2" t="str">
        <f t="shared" si="230"/>
        <v>4</v>
      </c>
      <c r="E1978" s="2" t="str">
        <f t="shared" si="231"/>
        <v>49</v>
      </c>
      <c r="F1978" s="2" t="str">
        <f t="shared" si="232"/>
        <v>492</v>
      </c>
      <c r="G1978" s="1" t="s">
        <v>972</v>
      </c>
      <c r="H1978" s="7">
        <v>0</v>
      </c>
      <c r="I1978" s="7"/>
      <c r="J1978" s="7">
        <v>0</v>
      </c>
      <c r="K1978" s="7">
        <v>0</v>
      </c>
      <c r="L1978" s="7">
        <v>0</v>
      </c>
      <c r="M1978" s="7"/>
      <c r="N1978" s="7">
        <v>0</v>
      </c>
      <c r="O1978" s="7">
        <v>0</v>
      </c>
      <c r="P1978" s="7">
        <v>48164</v>
      </c>
      <c r="Q1978" s="7"/>
      <c r="R1978" s="7">
        <v>0</v>
      </c>
      <c r="S1978" s="7">
        <v>0</v>
      </c>
      <c r="T1978" s="7">
        <v>0</v>
      </c>
      <c r="U1978" s="7"/>
      <c r="V1978" s="7">
        <v>0</v>
      </c>
      <c r="W1978" s="7">
        <v>0</v>
      </c>
      <c r="X1978" s="7">
        <v>0</v>
      </c>
      <c r="Y1978" s="7"/>
      <c r="Z1978" s="7">
        <v>0</v>
      </c>
      <c r="AA1978" s="7">
        <v>0</v>
      </c>
      <c r="AB1978" s="7">
        <v>0</v>
      </c>
      <c r="AC1978" s="7"/>
      <c r="AD1978" s="7">
        <v>0</v>
      </c>
      <c r="AE1978" s="7">
        <v>0</v>
      </c>
      <c r="AF1978" s="7">
        <v>0</v>
      </c>
      <c r="AG1978" s="29">
        <v>0</v>
      </c>
      <c r="AH1978" s="7">
        <v>0</v>
      </c>
      <c r="AI1978" s="7">
        <v>0</v>
      </c>
      <c r="AJ1978" s="7">
        <v>0</v>
      </c>
      <c r="AK1978" s="29">
        <v>0</v>
      </c>
      <c r="AL1978" s="7">
        <v>0</v>
      </c>
      <c r="AM1978" s="105">
        <v>0</v>
      </c>
      <c r="AN1978" s="7">
        <v>0</v>
      </c>
      <c r="AO1978" s="11">
        <v>0</v>
      </c>
      <c r="AP1978" s="105">
        <v>0</v>
      </c>
      <c r="AQ1978" s="11">
        <v>0</v>
      </c>
      <c r="AR1978" s="11">
        <v>0</v>
      </c>
      <c r="AS1978" s="11">
        <v>0</v>
      </c>
      <c r="AT1978" s="11">
        <v>0</v>
      </c>
      <c r="AU1978" s="11"/>
      <c r="AV1978" s="11">
        <v>0</v>
      </c>
      <c r="AW1978" s="11">
        <v>0</v>
      </c>
      <c r="AX1978" s="11"/>
      <c r="AZ1978" s="11"/>
      <c r="BA1978" s="11"/>
    </row>
    <row r="1979" spans="1:53" x14ac:dyDescent="0.25">
      <c r="A1979">
        <v>12</v>
      </c>
      <c r="B1979" t="str">
        <f t="shared" si="223"/>
        <v>CCC-4924</v>
      </c>
      <c r="C1979" s="2" t="s">
        <v>322</v>
      </c>
      <c r="D1979" s="2" t="str">
        <f t="shared" si="230"/>
        <v>4</v>
      </c>
      <c r="E1979" s="2" t="str">
        <f t="shared" si="231"/>
        <v>49</v>
      </c>
      <c r="F1979" s="2" t="str">
        <f t="shared" si="232"/>
        <v>492</v>
      </c>
      <c r="G1979" s="1" t="s">
        <v>715</v>
      </c>
      <c r="H1979" s="7">
        <v>0</v>
      </c>
      <c r="I1979" s="7"/>
      <c r="J1979" s="7">
        <v>0</v>
      </c>
      <c r="K1979" s="7">
        <v>0</v>
      </c>
      <c r="L1979" s="7">
        <v>0</v>
      </c>
      <c r="M1979" s="7"/>
      <c r="N1979" s="7">
        <v>0</v>
      </c>
      <c r="O1979" s="7">
        <v>0</v>
      </c>
      <c r="P1979" s="7">
        <v>0</v>
      </c>
      <c r="Q1979" s="7"/>
      <c r="R1979" s="7">
        <v>0</v>
      </c>
      <c r="S1979" s="7">
        <v>0</v>
      </c>
      <c r="T1979" s="7">
        <v>0</v>
      </c>
      <c r="U1979" s="7"/>
      <c r="V1979" s="7">
        <v>0</v>
      </c>
      <c r="W1979" s="7">
        <v>0</v>
      </c>
      <c r="X1979" s="7">
        <v>0</v>
      </c>
      <c r="Y1979" s="7"/>
      <c r="Z1979" s="7">
        <v>0</v>
      </c>
      <c r="AA1979" s="7">
        <v>0</v>
      </c>
      <c r="AB1979" s="7">
        <v>0</v>
      </c>
      <c r="AC1979" s="7"/>
      <c r="AD1979" s="7">
        <v>1265</v>
      </c>
      <c r="AE1979" s="7">
        <v>0</v>
      </c>
      <c r="AF1979" s="7">
        <v>0</v>
      </c>
      <c r="AG1979" s="29">
        <v>1152</v>
      </c>
      <c r="AH1979" s="7">
        <v>1152</v>
      </c>
      <c r="AI1979" s="7">
        <v>1152</v>
      </c>
      <c r="AJ1979" s="7">
        <v>1194</v>
      </c>
      <c r="AK1979" s="29">
        <v>1189</v>
      </c>
      <c r="AL1979" s="7">
        <v>1189</v>
      </c>
      <c r="AM1979" s="105">
        <v>1189</v>
      </c>
      <c r="AN1979" s="7">
        <v>1152</v>
      </c>
      <c r="AO1979" s="11">
        <v>1189</v>
      </c>
      <c r="AP1979" s="105">
        <v>1189</v>
      </c>
      <c r="AQ1979" s="11">
        <v>1189</v>
      </c>
      <c r="AR1979" s="11">
        <v>1152</v>
      </c>
      <c r="AS1979" s="11">
        <v>1189</v>
      </c>
      <c r="AT1979" s="11">
        <v>1189</v>
      </c>
      <c r="AU1979" s="11">
        <v>1189</v>
      </c>
      <c r="AV1979" s="11">
        <v>0</v>
      </c>
      <c r="AW1979" s="11">
        <v>1189</v>
      </c>
      <c r="AX1979" s="11">
        <v>1189</v>
      </c>
      <c r="AZ1979" s="11">
        <f>VLOOKUP(G1979,'[2]Recettes '!$1:$1048576,6,FALSE)</f>
        <v>1152</v>
      </c>
      <c r="BA1979" s="11">
        <v>1189</v>
      </c>
    </row>
    <row r="1980" spans="1:53" x14ac:dyDescent="0.25">
      <c r="A1980">
        <v>12</v>
      </c>
      <c r="B1980" t="str">
        <f t="shared" si="223"/>
        <v>CCC-4925</v>
      </c>
      <c r="C1980" s="2" t="s">
        <v>322</v>
      </c>
      <c r="D1980" s="2" t="str">
        <f t="shared" si="230"/>
        <v>4</v>
      </c>
      <c r="E1980" s="2" t="str">
        <f t="shared" si="231"/>
        <v>49</v>
      </c>
      <c r="F1980" s="2" t="str">
        <f t="shared" si="232"/>
        <v>492</v>
      </c>
      <c r="G1980" s="1" t="s">
        <v>716</v>
      </c>
      <c r="H1980" s="7">
        <v>0</v>
      </c>
      <c r="I1980" s="7"/>
      <c r="J1980" s="7">
        <v>0</v>
      </c>
      <c r="K1980" s="7">
        <v>0</v>
      </c>
      <c r="L1980" s="7">
        <v>0</v>
      </c>
      <c r="M1980" s="7"/>
      <c r="N1980" s="7">
        <v>0</v>
      </c>
      <c r="O1980" s="7">
        <v>0</v>
      </c>
      <c r="P1980" s="7">
        <v>0</v>
      </c>
      <c r="Q1980" s="7"/>
      <c r="R1980" s="7">
        <v>0</v>
      </c>
      <c r="S1980" s="7">
        <v>0</v>
      </c>
      <c r="T1980" s="7">
        <v>0</v>
      </c>
      <c r="U1980" s="7"/>
      <c r="V1980" s="7">
        <v>0</v>
      </c>
      <c r="W1980" s="7">
        <v>0</v>
      </c>
      <c r="X1980" s="7">
        <v>0</v>
      </c>
      <c r="Y1980" s="7"/>
      <c r="Z1980" s="7">
        <v>0</v>
      </c>
      <c r="AA1980" s="7">
        <v>0</v>
      </c>
      <c r="AB1980" s="7">
        <v>0</v>
      </c>
      <c r="AC1980" s="7"/>
      <c r="AD1980" s="7">
        <v>0</v>
      </c>
      <c r="AE1980" s="7">
        <v>0</v>
      </c>
      <c r="AF1980" s="7">
        <v>0</v>
      </c>
      <c r="AG1980" s="29">
        <v>0</v>
      </c>
      <c r="AH1980" s="7">
        <v>0</v>
      </c>
      <c r="AI1980" s="7">
        <v>0</v>
      </c>
      <c r="AJ1980" s="7">
        <v>0</v>
      </c>
      <c r="AK1980" s="29">
        <v>0</v>
      </c>
      <c r="AL1980" s="7">
        <v>0</v>
      </c>
      <c r="AM1980" s="105">
        <v>0</v>
      </c>
      <c r="AN1980" s="7">
        <v>0</v>
      </c>
      <c r="AO1980" s="11">
        <v>0</v>
      </c>
      <c r="AP1980" s="105">
        <v>0</v>
      </c>
      <c r="AQ1980" s="11">
        <v>0</v>
      </c>
      <c r="AR1980" s="11">
        <v>0</v>
      </c>
      <c r="AS1980" s="11">
        <v>0</v>
      </c>
      <c r="AT1980" s="11">
        <v>0</v>
      </c>
      <c r="AU1980" s="11">
        <v>0</v>
      </c>
      <c r="AV1980" s="11">
        <v>0</v>
      </c>
      <c r="AW1980" s="11">
        <v>0</v>
      </c>
      <c r="AX1980" s="11">
        <v>0</v>
      </c>
      <c r="AZ1980" s="11">
        <f>VLOOKUP(G1980,'[2]Recettes '!$1:$1048576,6,FALSE)</f>
        <v>60</v>
      </c>
      <c r="BA1980" s="11">
        <v>0</v>
      </c>
    </row>
    <row r="1981" spans="1:53" x14ac:dyDescent="0.25">
      <c r="A1981">
        <v>12</v>
      </c>
      <c r="B1981" t="str">
        <f t="shared" si="223"/>
        <v>CCC-4926</v>
      </c>
      <c r="C1981" s="2" t="s">
        <v>322</v>
      </c>
      <c r="D1981" s="2" t="str">
        <f t="shared" si="230"/>
        <v>4</v>
      </c>
      <c r="E1981" s="2" t="str">
        <f t="shared" si="231"/>
        <v>49</v>
      </c>
      <c r="F1981" s="2" t="str">
        <f t="shared" si="232"/>
        <v>492</v>
      </c>
      <c r="G1981" s="1" t="s">
        <v>717</v>
      </c>
      <c r="H1981" s="7">
        <v>0</v>
      </c>
      <c r="I1981" s="7"/>
      <c r="J1981" s="7">
        <v>0</v>
      </c>
      <c r="K1981" s="7">
        <v>0</v>
      </c>
      <c r="L1981" s="7">
        <v>0</v>
      </c>
      <c r="M1981" s="7"/>
      <c r="N1981" s="7">
        <v>0</v>
      </c>
      <c r="O1981" s="7">
        <v>0</v>
      </c>
      <c r="P1981" s="7">
        <v>0</v>
      </c>
      <c r="Q1981" s="7"/>
      <c r="R1981" s="7">
        <v>0</v>
      </c>
      <c r="S1981" s="7">
        <v>0</v>
      </c>
      <c r="T1981" s="7">
        <v>0</v>
      </c>
      <c r="U1981" s="7"/>
      <c r="V1981" s="7">
        <v>0</v>
      </c>
      <c r="W1981" s="7">
        <v>0</v>
      </c>
      <c r="X1981" s="7">
        <v>0</v>
      </c>
      <c r="Y1981" s="7"/>
      <c r="Z1981" s="7">
        <v>0</v>
      </c>
      <c r="AA1981" s="7">
        <v>0</v>
      </c>
      <c r="AB1981" s="7">
        <v>0</v>
      </c>
      <c r="AC1981" s="7"/>
      <c r="AD1981" s="7">
        <v>0</v>
      </c>
      <c r="AE1981" s="7">
        <v>0</v>
      </c>
      <c r="AF1981" s="7">
        <v>0</v>
      </c>
      <c r="AG1981" s="29">
        <v>0</v>
      </c>
      <c r="AH1981" s="7">
        <v>0</v>
      </c>
      <c r="AI1981" s="7">
        <v>0</v>
      </c>
      <c r="AJ1981" s="7">
        <v>0</v>
      </c>
      <c r="AK1981" s="29">
        <v>0</v>
      </c>
      <c r="AL1981" s="7">
        <v>0</v>
      </c>
      <c r="AM1981" s="105">
        <v>0</v>
      </c>
      <c r="AN1981" s="7">
        <v>0</v>
      </c>
      <c r="AO1981" s="11">
        <v>0</v>
      </c>
      <c r="AP1981" s="105">
        <v>0</v>
      </c>
      <c r="AQ1981" s="11">
        <v>0</v>
      </c>
      <c r="AR1981" s="11">
        <v>0</v>
      </c>
      <c r="AS1981" s="11">
        <v>0</v>
      </c>
      <c r="AT1981" s="11">
        <v>0</v>
      </c>
      <c r="AU1981" s="11">
        <v>0</v>
      </c>
      <c r="AV1981" s="11">
        <v>0</v>
      </c>
      <c r="AW1981" s="11">
        <v>0</v>
      </c>
      <c r="AX1981" s="11">
        <v>0</v>
      </c>
      <c r="AZ1981" s="11">
        <f>VLOOKUP(G1981,'[2]Recettes '!$1:$1048576,6,FALSE)</f>
        <v>0</v>
      </c>
      <c r="BA1981" s="11">
        <v>0</v>
      </c>
    </row>
    <row r="1982" spans="1:53" x14ac:dyDescent="0.25">
      <c r="A1982">
        <v>12</v>
      </c>
      <c r="B1982" t="str">
        <f t="shared" si="223"/>
        <v>CCC-4930</v>
      </c>
      <c r="C1982" s="2" t="s">
        <v>322</v>
      </c>
      <c r="D1982" s="2" t="str">
        <f t="shared" si="230"/>
        <v>4</v>
      </c>
      <c r="E1982" s="2" t="str">
        <f t="shared" si="231"/>
        <v>49</v>
      </c>
      <c r="F1982" s="2" t="str">
        <f t="shared" si="232"/>
        <v>493</v>
      </c>
      <c r="G1982" s="1" t="s">
        <v>973</v>
      </c>
      <c r="H1982" s="7">
        <v>83275</v>
      </c>
      <c r="I1982" s="7"/>
      <c r="J1982" s="7">
        <v>46790</v>
      </c>
      <c r="K1982" s="7">
        <v>46790</v>
      </c>
      <c r="L1982" s="7">
        <v>47519</v>
      </c>
      <c r="M1982" s="7"/>
      <c r="N1982" s="7">
        <v>0</v>
      </c>
      <c r="O1982" s="7">
        <v>47518</v>
      </c>
      <c r="P1982" s="7">
        <v>0</v>
      </c>
      <c r="Q1982" s="7"/>
      <c r="R1982" s="7">
        <v>48164</v>
      </c>
      <c r="S1982" s="7">
        <v>48164</v>
      </c>
      <c r="T1982" s="7">
        <v>0</v>
      </c>
      <c r="U1982" s="7"/>
      <c r="V1982" s="7">
        <v>49254</v>
      </c>
      <c r="W1982" s="7">
        <v>49254</v>
      </c>
      <c r="X1982" s="7">
        <v>0</v>
      </c>
      <c r="Y1982" s="7"/>
      <c r="Z1982" s="7">
        <v>55660</v>
      </c>
      <c r="AA1982" s="7">
        <v>55660</v>
      </c>
      <c r="AB1982" s="7">
        <v>0</v>
      </c>
      <c r="AC1982" s="7"/>
      <c r="AD1982" s="7">
        <v>0</v>
      </c>
      <c r="AE1982" s="7">
        <v>0</v>
      </c>
      <c r="AF1982" s="7">
        <v>0</v>
      </c>
      <c r="AG1982" s="29">
        <v>0</v>
      </c>
      <c r="AH1982" s="7">
        <v>0</v>
      </c>
      <c r="AI1982" s="7">
        <v>0</v>
      </c>
      <c r="AJ1982" s="7">
        <v>0</v>
      </c>
      <c r="AK1982" s="29">
        <v>0</v>
      </c>
      <c r="AL1982" s="7">
        <v>0</v>
      </c>
      <c r="AM1982" s="105">
        <v>0</v>
      </c>
      <c r="AN1982" s="7">
        <v>0</v>
      </c>
      <c r="AO1982" s="11">
        <v>0</v>
      </c>
      <c r="AP1982" s="105">
        <v>0</v>
      </c>
      <c r="AQ1982" s="11">
        <v>0</v>
      </c>
      <c r="AR1982" s="11">
        <v>0</v>
      </c>
      <c r="AS1982" s="11">
        <v>0</v>
      </c>
      <c r="AT1982" s="11">
        <v>0</v>
      </c>
      <c r="AU1982" s="11"/>
      <c r="AV1982" s="11">
        <v>0</v>
      </c>
      <c r="AW1982" s="11">
        <v>0</v>
      </c>
      <c r="AX1982" s="11"/>
      <c r="AZ1982" s="11"/>
      <c r="BA1982" s="11"/>
    </row>
    <row r="1983" spans="1:53" x14ac:dyDescent="0.25">
      <c r="A1983">
        <v>12</v>
      </c>
      <c r="B1983" t="str">
        <f t="shared" si="223"/>
        <v>CCC-4934</v>
      </c>
      <c r="C1983" s="2" t="s">
        <v>322</v>
      </c>
      <c r="D1983" s="2" t="str">
        <f t="shared" si="230"/>
        <v>4</v>
      </c>
      <c r="E1983" s="2" t="str">
        <f t="shared" si="231"/>
        <v>49</v>
      </c>
      <c r="F1983" s="2" t="str">
        <f t="shared" si="232"/>
        <v>493</v>
      </c>
      <c r="G1983" s="1" t="s">
        <v>718</v>
      </c>
      <c r="H1983" s="7">
        <v>0</v>
      </c>
      <c r="I1983" s="7"/>
      <c r="J1983" s="7">
        <v>0</v>
      </c>
      <c r="K1983" s="7">
        <v>0</v>
      </c>
      <c r="L1983" s="7">
        <v>0</v>
      </c>
      <c r="M1983" s="7"/>
      <c r="N1983" s="7">
        <v>0</v>
      </c>
      <c r="O1983" s="7">
        <v>0</v>
      </c>
      <c r="P1983" s="7">
        <v>0</v>
      </c>
      <c r="Q1983" s="7"/>
      <c r="R1983" s="7">
        <v>0</v>
      </c>
      <c r="S1983" s="7">
        <v>0</v>
      </c>
      <c r="T1983" s="7">
        <v>0</v>
      </c>
      <c r="U1983" s="7"/>
      <c r="V1983" s="7">
        <v>0</v>
      </c>
      <c r="W1983" s="7">
        <v>0</v>
      </c>
      <c r="X1983" s="7">
        <v>0</v>
      </c>
      <c r="Y1983" s="7"/>
      <c r="Z1983" s="7">
        <v>0</v>
      </c>
      <c r="AA1983" s="7">
        <v>0</v>
      </c>
      <c r="AB1983" s="7">
        <v>0</v>
      </c>
      <c r="AC1983" s="7"/>
      <c r="AD1983" s="7">
        <v>0</v>
      </c>
      <c r="AE1983" s="7">
        <v>0</v>
      </c>
      <c r="AF1983" s="7">
        <v>0</v>
      </c>
      <c r="AG1983" s="29">
        <v>0</v>
      </c>
      <c r="AH1983" s="7">
        <v>0</v>
      </c>
      <c r="AI1983" s="7">
        <v>0</v>
      </c>
      <c r="AJ1983" s="7">
        <v>0</v>
      </c>
      <c r="AK1983" s="29">
        <v>0</v>
      </c>
      <c r="AL1983" s="7">
        <v>0</v>
      </c>
      <c r="AM1983" s="105">
        <v>0</v>
      </c>
      <c r="AN1983" s="7">
        <v>0</v>
      </c>
      <c r="AO1983" s="11">
        <v>0</v>
      </c>
      <c r="AP1983" s="105">
        <v>0</v>
      </c>
      <c r="AQ1983" s="11">
        <v>0</v>
      </c>
      <c r="AR1983" s="11">
        <v>0</v>
      </c>
      <c r="AS1983" s="11">
        <v>0</v>
      </c>
      <c r="AT1983" s="11">
        <v>0</v>
      </c>
      <c r="AU1983" s="11">
        <v>0</v>
      </c>
      <c r="AV1983" s="11">
        <v>0</v>
      </c>
      <c r="AW1983" s="11">
        <v>0</v>
      </c>
      <c r="AX1983" s="11">
        <v>0</v>
      </c>
      <c r="AZ1983" s="11">
        <f>VLOOKUP(G1983,'[2]Recettes '!$1:$1048576,6,FALSE)</f>
        <v>0</v>
      </c>
      <c r="BA1983" s="11">
        <v>0</v>
      </c>
    </row>
    <row r="1984" spans="1:53" x14ac:dyDescent="0.25">
      <c r="A1984">
        <v>12</v>
      </c>
      <c r="B1984" t="str">
        <f t="shared" si="223"/>
        <v>CCC-4935</v>
      </c>
      <c r="C1984" s="2" t="s">
        <v>322</v>
      </c>
      <c r="D1984" s="2" t="str">
        <f t="shared" si="230"/>
        <v>4</v>
      </c>
      <c r="E1984" s="2" t="str">
        <f t="shared" si="231"/>
        <v>49</v>
      </c>
      <c r="F1984" s="2" t="str">
        <f t="shared" si="232"/>
        <v>493</v>
      </c>
      <c r="G1984" s="1" t="s">
        <v>719</v>
      </c>
      <c r="H1984" s="7">
        <v>0</v>
      </c>
      <c r="I1984" s="7"/>
      <c r="J1984" s="7">
        <v>0</v>
      </c>
      <c r="K1984" s="7">
        <v>0</v>
      </c>
      <c r="L1984" s="7">
        <v>0</v>
      </c>
      <c r="M1984" s="7"/>
      <c r="N1984" s="7">
        <v>0</v>
      </c>
      <c r="O1984" s="7">
        <v>0</v>
      </c>
      <c r="P1984" s="7">
        <v>0</v>
      </c>
      <c r="Q1984" s="7"/>
      <c r="R1984" s="7">
        <v>0</v>
      </c>
      <c r="S1984" s="7">
        <v>0</v>
      </c>
      <c r="T1984" s="7">
        <v>0</v>
      </c>
      <c r="U1984" s="7"/>
      <c r="V1984" s="7">
        <v>0</v>
      </c>
      <c r="W1984" s="7">
        <v>0</v>
      </c>
      <c r="X1984" s="7">
        <v>0</v>
      </c>
      <c r="Y1984" s="7"/>
      <c r="Z1984" s="7">
        <v>0</v>
      </c>
      <c r="AA1984" s="7">
        <v>0</v>
      </c>
      <c r="AB1984" s="7">
        <v>52893</v>
      </c>
      <c r="AC1984" s="7"/>
      <c r="AD1984" s="7">
        <v>73495</v>
      </c>
      <c r="AE1984" s="7">
        <v>0</v>
      </c>
      <c r="AF1984" s="7">
        <v>52808</v>
      </c>
      <c r="AG1984" s="29">
        <v>83036</v>
      </c>
      <c r="AH1984" s="7">
        <v>83036</v>
      </c>
      <c r="AI1984" s="7">
        <v>83036</v>
      </c>
      <c r="AJ1984" s="7">
        <v>73878</v>
      </c>
      <c r="AK1984" s="29">
        <v>77826</v>
      </c>
      <c r="AL1984" s="7">
        <v>77826</v>
      </c>
      <c r="AM1984" s="105">
        <v>77826</v>
      </c>
      <c r="AN1984" s="7">
        <v>87578</v>
      </c>
      <c r="AO1984" s="11">
        <v>102310</v>
      </c>
      <c r="AP1984" s="105">
        <v>102310</v>
      </c>
      <c r="AQ1984" s="11">
        <v>102310</v>
      </c>
      <c r="AR1984" s="11">
        <v>102404</v>
      </c>
      <c r="AS1984" s="11">
        <v>114618</v>
      </c>
      <c r="AT1984" s="11">
        <v>114618</v>
      </c>
      <c r="AU1984" s="11">
        <v>114618</v>
      </c>
      <c r="AV1984" s="11">
        <v>0</v>
      </c>
      <c r="AW1984" s="11">
        <v>374389</v>
      </c>
      <c r="AX1984" s="11">
        <v>374389</v>
      </c>
      <c r="AZ1984" s="11">
        <f>VLOOKUP(G1984,'[2]Recettes '!$1:$1048576,6,FALSE)</f>
        <v>249678</v>
      </c>
      <c r="BA1984" s="11">
        <v>377807</v>
      </c>
    </row>
    <row r="1985" spans="1:53" x14ac:dyDescent="0.25">
      <c r="A1985">
        <v>12</v>
      </c>
      <c r="B1985" t="str">
        <f t="shared" si="223"/>
        <v>CCC-4940</v>
      </c>
      <c r="C1985" s="2" t="s">
        <v>322</v>
      </c>
      <c r="D1985" s="2" t="str">
        <f t="shared" si="230"/>
        <v>4</v>
      </c>
      <c r="E1985" s="2" t="str">
        <f t="shared" si="231"/>
        <v>49</v>
      </c>
      <c r="F1985" s="2" t="str">
        <f t="shared" si="232"/>
        <v>494</v>
      </c>
      <c r="G1985" s="1" t="s">
        <v>720</v>
      </c>
      <c r="H1985" s="7">
        <v>0</v>
      </c>
      <c r="I1985" s="7"/>
      <c r="J1985" s="7">
        <v>0</v>
      </c>
      <c r="K1985" s="7">
        <v>0</v>
      </c>
      <c r="L1985" s="7">
        <v>0</v>
      </c>
      <c r="M1985" s="7"/>
      <c r="N1985" s="7">
        <v>0</v>
      </c>
      <c r="O1985" s="7">
        <v>0</v>
      </c>
      <c r="P1985" s="7">
        <v>0</v>
      </c>
      <c r="Q1985" s="7"/>
      <c r="R1985" s="7">
        <v>0</v>
      </c>
      <c r="S1985" s="7">
        <v>0</v>
      </c>
      <c r="T1985" s="7">
        <v>0</v>
      </c>
      <c r="U1985" s="7"/>
      <c r="V1985" s="7">
        <v>0</v>
      </c>
      <c r="W1985" s="7">
        <v>0</v>
      </c>
      <c r="X1985" s="7">
        <v>0</v>
      </c>
      <c r="Y1985" s="7"/>
      <c r="Z1985" s="7">
        <v>0</v>
      </c>
      <c r="AA1985" s="7">
        <v>0</v>
      </c>
      <c r="AB1985" s="7">
        <v>1117286</v>
      </c>
      <c r="AC1985" s="7"/>
      <c r="AD1985" s="7">
        <v>1121426</v>
      </c>
      <c r="AE1985" s="7">
        <v>0</v>
      </c>
      <c r="AF1985" s="7">
        <v>1117371</v>
      </c>
      <c r="AG1985" s="29">
        <v>1140036</v>
      </c>
      <c r="AH1985" s="7">
        <v>1140036</v>
      </c>
      <c r="AI1985" s="7">
        <v>1140036</v>
      </c>
      <c r="AJ1985" s="7">
        <v>1192282</v>
      </c>
      <c r="AK1985" s="29">
        <v>1197352</v>
      </c>
      <c r="AL1985" s="7">
        <v>1197352</v>
      </c>
      <c r="AM1985" s="105">
        <v>0</v>
      </c>
      <c r="AN1985" s="7">
        <v>1203469</v>
      </c>
      <c r="AO1985" s="11">
        <v>86703</v>
      </c>
      <c r="AP1985" s="105">
        <v>86703</v>
      </c>
      <c r="AQ1985" s="11">
        <v>1214321</v>
      </c>
      <c r="AR1985" s="11">
        <v>1249036</v>
      </c>
      <c r="AS1985" s="11">
        <v>1237941</v>
      </c>
      <c r="AT1985" s="11">
        <v>1237941</v>
      </c>
      <c r="AU1985" s="11">
        <v>1237941</v>
      </c>
      <c r="AV1985" s="11">
        <v>0</v>
      </c>
      <c r="AW1985" s="11">
        <v>1200184</v>
      </c>
      <c r="AX1985" s="11">
        <v>1200184</v>
      </c>
      <c r="AZ1985" s="11">
        <f>VLOOKUP(G1985,'[2]Recettes '!$1:$1048576,6,FALSE)</f>
        <v>1277798</v>
      </c>
      <c r="BA1985" s="11">
        <v>1250650</v>
      </c>
    </row>
    <row r="1986" spans="1:53" x14ac:dyDescent="0.25">
      <c r="A1986">
        <v>12</v>
      </c>
      <c r="B1986" t="str">
        <f t="shared" si="223"/>
        <v>CCC-4941</v>
      </c>
      <c r="C1986" s="2" t="s">
        <v>322</v>
      </c>
      <c r="D1986" s="2" t="str">
        <f t="shared" si="230"/>
        <v>4</v>
      </c>
      <c r="E1986" s="2" t="str">
        <f t="shared" si="231"/>
        <v>49</v>
      </c>
      <c r="F1986" s="2" t="str">
        <f t="shared" si="232"/>
        <v>494</v>
      </c>
      <c r="G1986" s="1" t="s">
        <v>974</v>
      </c>
      <c r="H1986" s="7">
        <v>0</v>
      </c>
      <c r="I1986" s="7"/>
      <c r="J1986" s="7">
        <v>35076</v>
      </c>
      <c r="K1986" s="7">
        <v>35076</v>
      </c>
      <c r="L1986" s="7">
        <v>36504</v>
      </c>
      <c r="M1986" s="7"/>
      <c r="N1986" s="7">
        <v>0</v>
      </c>
      <c r="O1986" s="7">
        <v>36921</v>
      </c>
      <c r="P1986" s="7">
        <v>37920</v>
      </c>
      <c r="Q1986" s="7"/>
      <c r="R1986" s="7">
        <v>38200</v>
      </c>
      <c r="S1986" s="7">
        <v>38199</v>
      </c>
      <c r="T1986" s="7">
        <v>0</v>
      </c>
      <c r="U1986" s="7"/>
      <c r="V1986" s="7">
        <v>38388</v>
      </c>
      <c r="W1986" s="7">
        <v>38388</v>
      </c>
      <c r="X1986" s="7">
        <v>0</v>
      </c>
      <c r="Y1986" s="7"/>
      <c r="Z1986" s="7">
        <v>36581</v>
      </c>
      <c r="AA1986" s="7">
        <v>36581</v>
      </c>
      <c r="AB1986" s="7">
        <v>0</v>
      </c>
      <c r="AC1986" s="7"/>
      <c r="AD1986" s="7">
        <v>0</v>
      </c>
      <c r="AE1986" s="7">
        <v>0</v>
      </c>
      <c r="AF1986" s="7">
        <v>0</v>
      </c>
      <c r="AG1986" s="29">
        <v>0</v>
      </c>
      <c r="AH1986" s="7">
        <v>0</v>
      </c>
      <c r="AI1986" s="7">
        <v>0</v>
      </c>
      <c r="AJ1986" s="7">
        <v>0</v>
      </c>
      <c r="AK1986" s="29">
        <v>0</v>
      </c>
      <c r="AL1986" s="7">
        <v>0</v>
      </c>
      <c r="AM1986" s="105">
        <v>0</v>
      </c>
      <c r="AN1986" s="7">
        <v>0</v>
      </c>
      <c r="AO1986" s="11">
        <v>0</v>
      </c>
      <c r="AP1986" s="105">
        <v>0</v>
      </c>
      <c r="AQ1986" s="11">
        <v>0</v>
      </c>
      <c r="AR1986" s="11">
        <v>0</v>
      </c>
      <c r="AS1986" s="11">
        <v>0</v>
      </c>
      <c r="AT1986" s="11">
        <v>0</v>
      </c>
      <c r="AU1986" s="11"/>
      <c r="AV1986" s="11">
        <v>0</v>
      </c>
      <c r="AW1986" s="11">
        <v>0</v>
      </c>
      <c r="AX1986" s="11"/>
      <c r="AZ1986" s="11"/>
      <c r="BA1986" s="11"/>
    </row>
    <row r="1987" spans="1:53" x14ac:dyDescent="0.25">
      <c r="A1987">
        <v>12</v>
      </c>
      <c r="B1987" t="str">
        <f t="shared" ref="B1987:B2050" si="233">C1987&amp;"-"&amp;G1987</f>
        <v>CCC-4942</v>
      </c>
      <c r="C1987" s="2" t="s">
        <v>322</v>
      </c>
      <c r="D1987" s="2" t="str">
        <f t="shared" si="230"/>
        <v>4</v>
      </c>
      <c r="E1987" s="2" t="str">
        <f t="shared" si="231"/>
        <v>49</v>
      </c>
      <c r="F1987" s="2" t="str">
        <f t="shared" si="232"/>
        <v>494</v>
      </c>
      <c r="G1987" s="1" t="s">
        <v>975</v>
      </c>
      <c r="H1987" s="7">
        <v>0</v>
      </c>
      <c r="I1987" s="7"/>
      <c r="J1987" s="7">
        <v>0</v>
      </c>
      <c r="K1987" s="7">
        <v>0</v>
      </c>
      <c r="L1987" s="7">
        <v>0</v>
      </c>
      <c r="M1987" s="7"/>
      <c r="N1987" s="7">
        <v>0</v>
      </c>
      <c r="O1987" s="7">
        <v>0</v>
      </c>
      <c r="P1987" s="7">
        <v>0</v>
      </c>
      <c r="Q1987" s="7"/>
      <c r="R1987" s="7">
        <v>0</v>
      </c>
      <c r="S1987" s="7">
        <v>0</v>
      </c>
      <c r="T1987" s="7">
        <v>0</v>
      </c>
      <c r="U1987" s="7"/>
      <c r="V1987" s="7">
        <v>0</v>
      </c>
      <c r="W1987" s="7">
        <v>0</v>
      </c>
      <c r="X1987" s="7">
        <v>0</v>
      </c>
      <c r="Y1987" s="7"/>
      <c r="Z1987" s="7">
        <v>0</v>
      </c>
      <c r="AA1987" s="7">
        <v>0</v>
      </c>
      <c r="AB1987" s="7">
        <v>0</v>
      </c>
      <c r="AC1987" s="7"/>
      <c r="AD1987" s="7">
        <v>0</v>
      </c>
      <c r="AE1987" s="7">
        <v>0</v>
      </c>
      <c r="AF1987" s="7">
        <v>0</v>
      </c>
      <c r="AG1987" s="29">
        <v>0</v>
      </c>
      <c r="AH1987" s="7">
        <v>0</v>
      </c>
      <c r="AI1987" s="7">
        <v>0</v>
      </c>
      <c r="AJ1987" s="7">
        <v>0</v>
      </c>
      <c r="AK1987" s="29">
        <v>0</v>
      </c>
      <c r="AL1987" s="7">
        <v>0</v>
      </c>
      <c r="AM1987" s="105">
        <v>0</v>
      </c>
      <c r="AN1987" s="7">
        <v>0</v>
      </c>
      <c r="AO1987" s="11">
        <v>0</v>
      </c>
      <c r="AP1987" s="105">
        <v>0</v>
      </c>
      <c r="AQ1987" s="11">
        <v>0</v>
      </c>
      <c r="AR1987" s="11">
        <v>0</v>
      </c>
      <c r="AS1987" s="11">
        <v>0</v>
      </c>
      <c r="AT1987" s="11">
        <v>0</v>
      </c>
      <c r="AU1987" s="11"/>
      <c r="AV1987" s="11">
        <v>0</v>
      </c>
      <c r="AW1987" s="11">
        <v>0</v>
      </c>
      <c r="AX1987" s="11"/>
      <c r="AZ1987" s="11"/>
      <c r="BA1987" s="11"/>
    </row>
    <row r="1988" spans="1:53" x14ac:dyDescent="0.25">
      <c r="A1988">
        <v>12</v>
      </c>
      <c r="B1988" t="str">
        <f t="shared" si="233"/>
        <v>CCC-4943</v>
      </c>
      <c r="C1988" s="2" t="s">
        <v>322</v>
      </c>
      <c r="D1988" s="2" t="str">
        <f t="shared" si="230"/>
        <v>4</v>
      </c>
      <c r="E1988" s="2" t="str">
        <f t="shared" si="231"/>
        <v>49</v>
      </c>
      <c r="F1988" s="2" t="str">
        <f t="shared" si="232"/>
        <v>494</v>
      </c>
      <c r="G1988" s="1" t="s">
        <v>976</v>
      </c>
      <c r="H1988" s="7">
        <v>0</v>
      </c>
      <c r="I1988" s="7"/>
      <c r="J1988" s="7">
        <v>0</v>
      </c>
      <c r="K1988" s="7">
        <v>0</v>
      </c>
      <c r="L1988" s="7">
        <v>0</v>
      </c>
      <c r="M1988" s="7"/>
      <c r="N1988" s="7">
        <v>0</v>
      </c>
      <c r="O1988" s="7">
        <v>0</v>
      </c>
      <c r="P1988" s="7">
        <v>0</v>
      </c>
      <c r="Q1988" s="7"/>
      <c r="R1988" s="7">
        <v>0</v>
      </c>
      <c r="S1988" s="7">
        <v>0</v>
      </c>
      <c r="T1988" s="7">
        <v>0</v>
      </c>
      <c r="U1988" s="7"/>
      <c r="V1988" s="7">
        <v>0</v>
      </c>
      <c r="W1988" s="7">
        <v>0</v>
      </c>
      <c r="X1988" s="7">
        <v>0</v>
      </c>
      <c r="Y1988" s="7"/>
      <c r="Z1988" s="7">
        <v>0</v>
      </c>
      <c r="AA1988" s="7">
        <v>0</v>
      </c>
      <c r="AB1988" s="7">
        <v>0</v>
      </c>
      <c r="AC1988" s="7"/>
      <c r="AD1988" s="7">
        <v>0</v>
      </c>
      <c r="AE1988" s="7">
        <v>0</v>
      </c>
      <c r="AF1988" s="7">
        <v>0</v>
      </c>
      <c r="AG1988" s="29">
        <v>0</v>
      </c>
      <c r="AH1988" s="7">
        <v>0</v>
      </c>
      <c r="AI1988" s="7">
        <v>0</v>
      </c>
      <c r="AJ1988" s="7">
        <v>0</v>
      </c>
      <c r="AK1988" s="29">
        <v>0</v>
      </c>
      <c r="AL1988" s="7">
        <v>0</v>
      </c>
      <c r="AM1988" s="105">
        <v>0</v>
      </c>
      <c r="AN1988" s="7">
        <v>0</v>
      </c>
      <c r="AO1988" s="11">
        <v>0</v>
      </c>
      <c r="AP1988" s="105">
        <v>0</v>
      </c>
      <c r="AQ1988" s="11">
        <v>0</v>
      </c>
      <c r="AR1988" s="11">
        <v>0</v>
      </c>
      <c r="AS1988" s="11">
        <v>0</v>
      </c>
      <c r="AT1988" s="11">
        <v>0</v>
      </c>
      <c r="AU1988" s="11"/>
      <c r="AV1988" s="11">
        <v>0</v>
      </c>
      <c r="AW1988" s="11">
        <v>0</v>
      </c>
      <c r="AX1988" s="11"/>
      <c r="AZ1988" s="11"/>
      <c r="BA1988" s="11"/>
    </row>
    <row r="1989" spans="1:53" x14ac:dyDescent="0.25">
      <c r="A1989">
        <v>12</v>
      </c>
      <c r="B1989" t="str">
        <f t="shared" si="233"/>
        <v>CCC-4950</v>
      </c>
      <c r="C1989" s="2" t="s">
        <v>322</v>
      </c>
      <c r="D1989" s="2" t="str">
        <f t="shared" si="230"/>
        <v>4</v>
      </c>
      <c r="E1989" s="2" t="str">
        <f t="shared" si="231"/>
        <v>49</v>
      </c>
      <c r="F1989" s="2" t="str">
        <f t="shared" si="232"/>
        <v>495</v>
      </c>
      <c r="G1989" s="1" t="s">
        <v>721</v>
      </c>
      <c r="H1989" s="7">
        <v>0</v>
      </c>
      <c r="I1989" s="7"/>
      <c r="J1989" s="7">
        <v>0</v>
      </c>
      <c r="K1989" s="7">
        <v>0</v>
      </c>
      <c r="L1989" s="7">
        <v>0</v>
      </c>
      <c r="M1989" s="7"/>
      <c r="N1989" s="7">
        <v>0</v>
      </c>
      <c r="O1989" s="7">
        <v>0</v>
      </c>
      <c r="P1989" s="7">
        <v>0</v>
      </c>
      <c r="Q1989" s="7"/>
      <c r="R1989" s="7">
        <v>0</v>
      </c>
      <c r="S1989" s="7">
        <v>0</v>
      </c>
      <c r="T1989" s="7">
        <v>0</v>
      </c>
      <c r="U1989" s="7"/>
      <c r="V1989" s="7">
        <v>0</v>
      </c>
      <c r="W1989" s="7">
        <v>0</v>
      </c>
      <c r="X1989" s="7">
        <v>0</v>
      </c>
      <c r="Y1989" s="7"/>
      <c r="Z1989" s="7">
        <v>0</v>
      </c>
      <c r="AA1989" s="7">
        <v>0</v>
      </c>
      <c r="AB1989" s="7">
        <v>0</v>
      </c>
      <c r="AC1989" s="7"/>
      <c r="AD1989" s="7">
        <v>0</v>
      </c>
      <c r="AE1989" s="7">
        <v>0</v>
      </c>
      <c r="AF1989" s="7">
        <v>0</v>
      </c>
      <c r="AG1989" s="29">
        <v>0</v>
      </c>
      <c r="AH1989" s="7">
        <v>0</v>
      </c>
      <c r="AI1989" s="7">
        <v>0</v>
      </c>
      <c r="AJ1989" s="7">
        <v>0</v>
      </c>
      <c r="AK1989" s="29">
        <v>0</v>
      </c>
      <c r="AL1989" s="7">
        <v>0</v>
      </c>
      <c r="AM1989" s="105">
        <v>1197352</v>
      </c>
      <c r="AN1989" s="7">
        <v>0</v>
      </c>
      <c r="AO1989" s="11">
        <v>0</v>
      </c>
      <c r="AP1989" s="105">
        <v>0</v>
      </c>
      <c r="AQ1989" s="11">
        <v>0</v>
      </c>
      <c r="AR1989" s="11">
        <v>0</v>
      </c>
      <c r="AS1989" s="11">
        <v>0</v>
      </c>
      <c r="AT1989" s="11">
        <v>0</v>
      </c>
      <c r="AU1989" s="11">
        <v>0</v>
      </c>
      <c r="AV1989" s="11">
        <v>0</v>
      </c>
      <c r="AW1989" s="11">
        <v>0</v>
      </c>
      <c r="AX1989" s="11">
        <v>0</v>
      </c>
      <c r="AZ1989" s="11">
        <f>VLOOKUP(G1989,'[2]Recettes '!$1:$1048576,6,FALSE)</f>
        <v>0</v>
      </c>
      <c r="BA1989" s="11">
        <v>0</v>
      </c>
    </row>
    <row r="1990" spans="1:53" x14ac:dyDescent="0.25">
      <c r="A1990">
        <v>12</v>
      </c>
      <c r="B1990" t="str">
        <f t="shared" si="233"/>
        <v>CCC-5610</v>
      </c>
      <c r="C1990" s="2" t="s">
        <v>322</v>
      </c>
      <c r="D1990" s="2" t="str">
        <f t="shared" si="230"/>
        <v>5</v>
      </c>
      <c r="E1990" s="2" t="str">
        <f t="shared" si="231"/>
        <v>56</v>
      </c>
      <c r="F1990" s="2" t="str">
        <f t="shared" si="232"/>
        <v>561</v>
      </c>
      <c r="G1990" s="1" t="s">
        <v>724</v>
      </c>
      <c r="H1990" s="7">
        <v>0</v>
      </c>
      <c r="I1990" s="7"/>
      <c r="J1990" s="7">
        <v>0</v>
      </c>
      <c r="K1990" s="7">
        <v>0</v>
      </c>
      <c r="L1990" s="7">
        <v>0</v>
      </c>
      <c r="M1990" s="7"/>
      <c r="N1990" s="7">
        <v>0</v>
      </c>
      <c r="O1990" s="7">
        <v>0</v>
      </c>
      <c r="P1990" s="7">
        <v>0</v>
      </c>
      <c r="Q1990" s="7"/>
      <c r="R1990" s="7">
        <v>0</v>
      </c>
      <c r="S1990" s="7">
        <v>0</v>
      </c>
      <c r="T1990" s="7">
        <v>0</v>
      </c>
      <c r="U1990" s="7"/>
      <c r="V1990" s="7">
        <v>0</v>
      </c>
      <c r="W1990" s="7">
        <v>0</v>
      </c>
      <c r="X1990" s="7">
        <v>0</v>
      </c>
      <c r="Y1990" s="7"/>
      <c r="Z1990" s="7">
        <v>0</v>
      </c>
      <c r="AA1990" s="7">
        <v>0</v>
      </c>
      <c r="AB1990" s="7">
        <v>0</v>
      </c>
      <c r="AC1990" s="7"/>
      <c r="AD1990" s="7">
        <v>0</v>
      </c>
      <c r="AE1990" s="7">
        <v>0</v>
      </c>
      <c r="AF1990" s="7">
        <v>0</v>
      </c>
      <c r="AG1990" s="29">
        <v>0</v>
      </c>
      <c r="AH1990" s="7">
        <v>0</v>
      </c>
      <c r="AI1990" s="7">
        <v>0</v>
      </c>
      <c r="AJ1990" s="7">
        <v>0</v>
      </c>
      <c r="AK1990" s="29">
        <v>0</v>
      </c>
      <c r="AL1990" s="7">
        <v>0</v>
      </c>
      <c r="AM1990" s="105">
        <v>0</v>
      </c>
      <c r="AN1990" s="7">
        <v>0</v>
      </c>
      <c r="AO1990" s="11">
        <v>0</v>
      </c>
      <c r="AP1990" s="105">
        <v>0</v>
      </c>
      <c r="AQ1990" s="11">
        <v>0</v>
      </c>
      <c r="AR1990" s="11">
        <v>0</v>
      </c>
      <c r="AS1990" s="11">
        <v>0</v>
      </c>
      <c r="AT1990" s="11">
        <v>0</v>
      </c>
      <c r="AU1990" s="11">
        <v>0</v>
      </c>
      <c r="AV1990" s="11">
        <v>0</v>
      </c>
      <c r="AW1990" s="11">
        <v>0</v>
      </c>
      <c r="AX1990" s="11">
        <v>0</v>
      </c>
      <c r="AZ1990" s="11">
        <f>VLOOKUP(G1990,'[2]Recettes '!$1:$1048576,6,FALSE)</f>
        <v>0</v>
      </c>
      <c r="BA1990" s="11">
        <v>0</v>
      </c>
    </row>
    <row r="1991" spans="1:53" x14ac:dyDescent="0.25">
      <c r="A1991">
        <v>12</v>
      </c>
      <c r="B1991" t="str">
        <f t="shared" si="233"/>
        <v>CCC-5620</v>
      </c>
      <c r="C1991" s="2" t="s">
        <v>322</v>
      </c>
      <c r="D1991" s="2" t="str">
        <f t="shared" si="230"/>
        <v>5</v>
      </c>
      <c r="E1991" s="2" t="str">
        <f t="shared" si="231"/>
        <v>56</v>
      </c>
      <c r="F1991" s="2" t="str">
        <f t="shared" si="232"/>
        <v>562</v>
      </c>
      <c r="G1991" s="1" t="s">
        <v>725</v>
      </c>
      <c r="H1991" s="7">
        <v>0</v>
      </c>
      <c r="I1991" s="7"/>
      <c r="J1991" s="7">
        <v>0</v>
      </c>
      <c r="K1991" s="7">
        <v>0</v>
      </c>
      <c r="L1991" s="7">
        <v>0</v>
      </c>
      <c r="M1991" s="7"/>
      <c r="N1991" s="7">
        <v>0</v>
      </c>
      <c r="O1991" s="7">
        <v>0</v>
      </c>
      <c r="P1991" s="7">
        <v>0</v>
      </c>
      <c r="Q1991" s="7"/>
      <c r="R1991" s="7">
        <v>0</v>
      </c>
      <c r="S1991" s="7">
        <v>0</v>
      </c>
      <c r="T1991" s="7">
        <v>0</v>
      </c>
      <c r="U1991" s="7"/>
      <c r="V1991" s="7">
        <v>0</v>
      </c>
      <c r="W1991" s="7">
        <v>0</v>
      </c>
      <c r="X1991" s="7">
        <v>0</v>
      </c>
      <c r="Y1991" s="7"/>
      <c r="Z1991" s="7">
        <v>0</v>
      </c>
      <c r="AA1991" s="7">
        <v>0</v>
      </c>
      <c r="AB1991" s="7">
        <v>0</v>
      </c>
      <c r="AC1991" s="7"/>
      <c r="AD1991" s="7">
        <v>0</v>
      </c>
      <c r="AE1991" s="7">
        <v>0</v>
      </c>
      <c r="AF1991" s="7">
        <v>0</v>
      </c>
      <c r="AG1991" s="29">
        <v>0</v>
      </c>
      <c r="AH1991" s="7">
        <v>0</v>
      </c>
      <c r="AI1991" s="7">
        <v>0</v>
      </c>
      <c r="AJ1991" s="7">
        <v>0</v>
      </c>
      <c r="AK1991" s="29">
        <v>0</v>
      </c>
      <c r="AL1991" s="7">
        <v>0</v>
      </c>
      <c r="AM1991" s="105">
        <v>0</v>
      </c>
      <c r="AN1991" s="7">
        <v>0</v>
      </c>
      <c r="AO1991" s="11">
        <v>0</v>
      </c>
      <c r="AP1991" s="105">
        <v>0</v>
      </c>
      <c r="AQ1991" s="11">
        <v>0</v>
      </c>
      <c r="AR1991" s="11">
        <v>0</v>
      </c>
      <c r="AS1991" s="11">
        <v>0</v>
      </c>
      <c r="AT1991" s="11">
        <v>0</v>
      </c>
      <c r="AU1991" s="11">
        <v>0</v>
      </c>
      <c r="AV1991" s="11">
        <v>0</v>
      </c>
      <c r="AW1991" s="11">
        <v>0</v>
      </c>
      <c r="AX1991" s="11">
        <v>0</v>
      </c>
      <c r="AZ1991" s="11">
        <f>VLOOKUP(G1991,'[2]Recettes '!$1:$1048576,6,FALSE)</f>
        <v>0</v>
      </c>
      <c r="BA1991" s="11">
        <v>0</v>
      </c>
    </row>
    <row r="1992" spans="1:53" x14ac:dyDescent="0.25">
      <c r="A1992">
        <v>12</v>
      </c>
      <c r="B1992" t="str">
        <f t="shared" si="233"/>
        <v>CCC-5630</v>
      </c>
      <c r="C1992" s="2" t="s">
        <v>322</v>
      </c>
      <c r="D1992" s="2" t="str">
        <f t="shared" si="230"/>
        <v>5</v>
      </c>
      <c r="E1992" s="2" t="str">
        <f t="shared" si="231"/>
        <v>56</v>
      </c>
      <c r="F1992" s="2" t="str">
        <f t="shared" si="232"/>
        <v>563</v>
      </c>
      <c r="G1992" s="1" t="s">
        <v>726</v>
      </c>
      <c r="H1992" s="7">
        <v>0</v>
      </c>
      <c r="I1992" s="7"/>
      <c r="J1992" s="7">
        <v>0</v>
      </c>
      <c r="K1992" s="7">
        <v>0</v>
      </c>
      <c r="L1992" s="7">
        <v>0</v>
      </c>
      <c r="M1992" s="7"/>
      <c r="N1992" s="7">
        <v>0</v>
      </c>
      <c r="O1992" s="7">
        <v>0</v>
      </c>
      <c r="P1992" s="7">
        <v>0</v>
      </c>
      <c r="Q1992" s="7"/>
      <c r="R1992" s="7">
        <v>0</v>
      </c>
      <c r="S1992" s="7">
        <v>0</v>
      </c>
      <c r="T1992" s="7">
        <v>0</v>
      </c>
      <c r="U1992" s="7"/>
      <c r="V1992" s="7">
        <v>0</v>
      </c>
      <c r="W1992" s="7">
        <v>0</v>
      </c>
      <c r="X1992" s="7">
        <v>0</v>
      </c>
      <c r="Y1992" s="7"/>
      <c r="Z1992" s="7">
        <v>0</v>
      </c>
      <c r="AA1992" s="7">
        <v>0</v>
      </c>
      <c r="AB1992" s="7">
        <v>0</v>
      </c>
      <c r="AC1992" s="7"/>
      <c r="AD1992" s="7">
        <v>0</v>
      </c>
      <c r="AE1992" s="7">
        <v>0</v>
      </c>
      <c r="AF1992" s="7">
        <v>0</v>
      </c>
      <c r="AG1992" s="29">
        <v>0</v>
      </c>
      <c r="AH1992" s="7">
        <v>0</v>
      </c>
      <c r="AI1992" s="7">
        <v>0</v>
      </c>
      <c r="AJ1992" s="7">
        <v>0</v>
      </c>
      <c r="AK1992" s="29">
        <v>0</v>
      </c>
      <c r="AL1992" s="7">
        <v>0</v>
      </c>
      <c r="AM1992" s="105">
        <v>0</v>
      </c>
      <c r="AN1992" s="7">
        <v>0</v>
      </c>
      <c r="AO1992" s="11">
        <v>0</v>
      </c>
      <c r="AP1992" s="105">
        <v>0</v>
      </c>
      <c r="AQ1992" s="11">
        <v>0</v>
      </c>
      <c r="AR1992" s="11">
        <v>0</v>
      </c>
      <c r="AS1992" s="11">
        <v>0</v>
      </c>
      <c r="AT1992" s="11">
        <v>0</v>
      </c>
      <c r="AU1992" s="11">
        <v>0</v>
      </c>
      <c r="AV1992" s="11">
        <v>0</v>
      </c>
      <c r="AW1992" s="11">
        <v>0</v>
      </c>
      <c r="AX1992" s="11">
        <v>0</v>
      </c>
      <c r="AZ1992" s="11">
        <f>VLOOKUP(G1992,'[2]Recettes '!$1:$1048576,6,FALSE)</f>
        <v>0</v>
      </c>
      <c r="BA1992" s="11">
        <v>0</v>
      </c>
    </row>
    <row r="1993" spans="1:53" x14ac:dyDescent="0.25">
      <c r="A1993">
        <v>12</v>
      </c>
      <c r="B1993" t="str">
        <f t="shared" si="233"/>
        <v>CCC-5640</v>
      </c>
      <c r="C1993" s="2" t="s">
        <v>322</v>
      </c>
      <c r="D1993" s="2" t="str">
        <f t="shared" si="230"/>
        <v>5</v>
      </c>
      <c r="E1993" s="2" t="str">
        <f t="shared" si="231"/>
        <v>56</v>
      </c>
      <c r="F1993" s="2" t="str">
        <f t="shared" si="232"/>
        <v>564</v>
      </c>
      <c r="G1993" s="1" t="s">
        <v>727</v>
      </c>
      <c r="H1993" s="7">
        <v>0</v>
      </c>
      <c r="I1993" s="7"/>
      <c r="J1993" s="7">
        <v>0</v>
      </c>
      <c r="K1993" s="7">
        <v>0</v>
      </c>
      <c r="L1993" s="7">
        <v>0</v>
      </c>
      <c r="M1993" s="7"/>
      <c r="N1993" s="7">
        <v>0</v>
      </c>
      <c r="O1993" s="7">
        <v>0</v>
      </c>
      <c r="P1993" s="7">
        <v>0</v>
      </c>
      <c r="Q1993" s="7"/>
      <c r="R1993" s="7">
        <v>0</v>
      </c>
      <c r="S1993" s="7">
        <v>0</v>
      </c>
      <c r="T1993" s="7">
        <v>0</v>
      </c>
      <c r="U1993" s="7"/>
      <c r="V1993" s="7">
        <v>0</v>
      </c>
      <c r="W1993" s="7">
        <v>0</v>
      </c>
      <c r="X1993" s="7">
        <v>0</v>
      </c>
      <c r="Y1993" s="7"/>
      <c r="Z1993" s="7">
        <v>0</v>
      </c>
      <c r="AA1993" s="7">
        <v>0</v>
      </c>
      <c r="AB1993" s="7">
        <v>0</v>
      </c>
      <c r="AC1993" s="7"/>
      <c r="AD1993" s="7">
        <v>0</v>
      </c>
      <c r="AE1993" s="7">
        <v>0</v>
      </c>
      <c r="AF1993" s="7">
        <v>0</v>
      </c>
      <c r="AG1993" s="29">
        <v>0</v>
      </c>
      <c r="AH1993" s="7">
        <v>0</v>
      </c>
      <c r="AI1993" s="7">
        <v>0</v>
      </c>
      <c r="AJ1993" s="7">
        <v>0</v>
      </c>
      <c r="AK1993" s="29">
        <v>0</v>
      </c>
      <c r="AL1993" s="7">
        <v>0</v>
      </c>
      <c r="AM1993" s="105">
        <v>0</v>
      </c>
      <c r="AN1993" s="7">
        <v>0</v>
      </c>
      <c r="AO1993" s="11">
        <v>0</v>
      </c>
      <c r="AP1993" s="105">
        <v>0</v>
      </c>
      <c r="AQ1993" s="11">
        <v>0</v>
      </c>
      <c r="AR1993" s="11">
        <v>0</v>
      </c>
      <c r="AS1993" s="11">
        <v>0</v>
      </c>
      <c r="AT1993" s="11">
        <v>0</v>
      </c>
      <c r="AU1993" s="11">
        <v>0</v>
      </c>
      <c r="AV1993" s="11">
        <v>0</v>
      </c>
      <c r="AW1993" s="11">
        <v>0</v>
      </c>
      <c r="AX1993" s="11">
        <v>0</v>
      </c>
      <c r="AZ1993" s="11">
        <f>VLOOKUP(G1993,'[2]Recettes '!$1:$1048576,6,FALSE)</f>
        <v>0</v>
      </c>
      <c r="BA1993" s="11">
        <v>0</v>
      </c>
    </row>
    <row r="1994" spans="1:53" x14ac:dyDescent="0.25">
      <c r="A1994">
        <v>12</v>
      </c>
      <c r="B1994" t="str">
        <f t="shared" si="233"/>
        <v>CCC-5650</v>
      </c>
      <c r="C1994" s="2" t="s">
        <v>322</v>
      </c>
      <c r="D1994" s="2" t="str">
        <f t="shared" si="230"/>
        <v>5</v>
      </c>
      <c r="E1994" s="2" t="str">
        <f t="shared" si="231"/>
        <v>56</v>
      </c>
      <c r="F1994" s="2" t="str">
        <f t="shared" si="232"/>
        <v>565</v>
      </c>
      <c r="G1994" s="1" t="s">
        <v>728</v>
      </c>
      <c r="H1994" s="7">
        <v>0</v>
      </c>
      <c r="I1994" s="7"/>
      <c r="J1994" s="7">
        <v>0</v>
      </c>
      <c r="K1994" s="7">
        <v>0</v>
      </c>
      <c r="L1994" s="7">
        <v>0</v>
      </c>
      <c r="M1994" s="7"/>
      <c r="N1994" s="7">
        <v>0</v>
      </c>
      <c r="O1994" s="7">
        <v>0</v>
      </c>
      <c r="P1994" s="7">
        <v>0</v>
      </c>
      <c r="Q1994" s="7"/>
      <c r="R1994" s="7">
        <v>0</v>
      </c>
      <c r="S1994" s="7">
        <v>0</v>
      </c>
      <c r="T1994" s="7">
        <v>0</v>
      </c>
      <c r="U1994" s="7"/>
      <c r="V1994" s="7">
        <v>0</v>
      </c>
      <c r="W1994" s="7">
        <v>0</v>
      </c>
      <c r="X1994" s="7">
        <v>0</v>
      </c>
      <c r="Y1994" s="7"/>
      <c r="Z1994" s="7">
        <v>0</v>
      </c>
      <c r="AA1994" s="7">
        <v>0</v>
      </c>
      <c r="AB1994" s="7">
        <v>0</v>
      </c>
      <c r="AC1994" s="7"/>
      <c r="AD1994" s="7">
        <v>0</v>
      </c>
      <c r="AE1994" s="7">
        <v>0</v>
      </c>
      <c r="AF1994" s="7">
        <v>0</v>
      </c>
      <c r="AG1994" s="29">
        <v>0</v>
      </c>
      <c r="AH1994" s="7">
        <v>0</v>
      </c>
      <c r="AI1994" s="7">
        <v>0</v>
      </c>
      <c r="AJ1994" s="7">
        <v>0</v>
      </c>
      <c r="AK1994" s="29">
        <v>0</v>
      </c>
      <c r="AL1994" s="7">
        <v>0</v>
      </c>
      <c r="AM1994" s="105">
        <v>0</v>
      </c>
      <c r="AN1994" s="7">
        <v>0</v>
      </c>
      <c r="AO1994" s="11">
        <v>0</v>
      </c>
      <c r="AP1994" s="105">
        <v>0</v>
      </c>
      <c r="AQ1994" s="11">
        <v>0</v>
      </c>
      <c r="AR1994" s="11">
        <v>0</v>
      </c>
      <c r="AS1994" s="11">
        <v>0</v>
      </c>
      <c r="AT1994" s="11">
        <v>0</v>
      </c>
      <c r="AU1994" s="11">
        <v>0</v>
      </c>
      <c r="AV1994" s="11">
        <v>0</v>
      </c>
      <c r="AW1994" s="11">
        <v>0</v>
      </c>
      <c r="AX1994" s="11">
        <v>0</v>
      </c>
      <c r="AZ1994" s="11">
        <f>VLOOKUP(G1994,'[2]Recettes '!$1:$1048576,6,FALSE)</f>
        <v>0</v>
      </c>
      <c r="BA1994" s="11">
        <v>0</v>
      </c>
    </row>
    <row r="1995" spans="1:53" x14ac:dyDescent="0.25">
      <c r="A1995">
        <v>12</v>
      </c>
      <c r="B1995" t="str">
        <f t="shared" si="233"/>
        <v>CCC-5710</v>
      </c>
      <c r="C1995" s="2" t="s">
        <v>322</v>
      </c>
      <c r="D1995" s="2" t="str">
        <f t="shared" si="230"/>
        <v>5</v>
      </c>
      <c r="E1995" s="2" t="str">
        <f t="shared" si="231"/>
        <v>57</v>
      </c>
      <c r="F1995" s="2" t="str">
        <f t="shared" si="232"/>
        <v>571</v>
      </c>
      <c r="G1995" s="1" t="s">
        <v>978</v>
      </c>
      <c r="H1995" s="7">
        <v>0</v>
      </c>
      <c r="I1995" s="7"/>
      <c r="J1995" s="7">
        <v>0</v>
      </c>
      <c r="K1995" s="7">
        <v>0</v>
      </c>
      <c r="L1995" s="7">
        <v>0</v>
      </c>
      <c r="M1995" s="7"/>
      <c r="N1995" s="7">
        <v>0</v>
      </c>
      <c r="O1995" s="7">
        <v>0</v>
      </c>
      <c r="P1995" s="7">
        <v>0</v>
      </c>
      <c r="Q1995" s="7"/>
      <c r="R1995" s="7">
        <v>0</v>
      </c>
      <c r="S1995" s="7">
        <v>0</v>
      </c>
      <c r="T1995" s="7">
        <v>0</v>
      </c>
      <c r="U1995" s="7"/>
      <c r="V1995" s="7">
        <v>0</v>
      </c>
      <c r="W1995" s="7">
        <v>0</v>
      </c>
      <c r="X1995" s="7">
        <v>0</v>
      </c>
      <c r="Y1995" s="7"/>
      <c r="Z1995" s="7">
        <v>0</v>
      </c>
      <c r="AA1995" s="7">
        <v>0</v>
      </c>
      <c r="AB1995" s="7">
        <v>0</v>
      </c>
      <c r="AC1995" s="7"/>
      <c r="AD1995" s="7">
        <v>0</v>
      </c>
      <c r="AE1995" s="7">
        <v>0</v>
      </c>
      <c r="AF1995" s="7">
        <v>0</v>
      </c>
      <c r="AG1995" s="29">
        <v>0</v>
      </c>
      <c r="AH1995" s="7">
        <v>0</v>
      </c>
      <c r="AI1995" s="7">
        <v>0</v>
      </c>
      <c r="AJ1995" s="7">
        <v>0</v>
      </c>
      <c r="AK1995" s="29">
        <v>0</v>
      </c>
      <c r="AL1995" s="7">
        <v>0</v>
      </c>
      <c r="AM1995" s="105">
        <v>0</v>
      </c>
      <c r="AN1995" s="7">
        <v>0</v>
      </c>
      <c r="AO1995" s="11">
        <v>0</v>
      </c>
      <c r="AP1995" s="105">
        <v>0</v>
      </c>
      <c r="AQ1995" s="11">
        <v>0</v>
      </c>
      <c r="AR1995" s="11">
        <v>0</v>
      </c>
      <c r="AS1995" s="11">
        <v>0</v>
      </c>
      <c r="AT1995" s="11">
        <v>0</v>
      </c>
      <c r="AU1995" s="11"/>
      <c r="AV1995" s="11">
        <v>0</v>
      </c>
      <c r="AW1995" s="11">
        <v>0</v>
      </c>
      <c r="AX1995" s="11"/>
      <c r="AZ1995" s="11"/>
      <c r="BA1995" s="11"/>
    </row>
    <row r="1996" spans="1:53" x14ac:dyDescent="0.25">
      <c r="A1996">
        <v>12</v>
      </c>
      <c r="B1996" t="str">
        <f t="shared" si="233"/>
        <v>CCC-5720</v>
      </c>
      <c r="C1996" s="2" t="s">
        <v>322</v>
      </c>
      <c r="D1996" s="2" t="str">
        <f t="shared" si="230"/>
        <v>5</v>
      </c>
      <c r="E1996" s="2" t="str">
        <f t="shared" si="231"/>
        <v>57</v>
      </c>
      <c r="F1996" s="2" t="str">
        <f t="shared" si="232"/>
        <v>572</v>
      </c>
      <c r="G1996" s="1" t="s">
        <v>730</v>
      </c>
      <c r="H1996" s="7">
        <v>0</v>
      </c>
      <c r="I1996" s="7"/>
      <c r="J1996" s="7">
        <v>0</v>
      </c>
      <c r="K1996" s="7">
        <v>0</v>
      </c>
      <c r="L1996" s="7">
        <v>0</v>
      </c>
      <c r="M1996" s="7"/>
      <c r="N1996" s="7">
        <v>0</v>
      </c>
      <c r="O1996" s="7">
        <v>0</v>
      </c>
      <c r="P1996" s="7">
        <v>0</v>
      </c>
      <c r="Q1996" s="7"/>
      <c r="R1996" s="7">
        <v>0</v>
      </c>
      <c r="S1996" s="7">
        <v>0</v>
      </c>
      <c r="T1996" s="7">
        <v>0</v>
      </c>
      <c r="U1996" s="7"/>
      <c r="V1996" s="7">
        <v>0</v>
      </c>
      <c r="W1996" s="7">
        <v>0</v>
      </c>
      <c r="X1996" s="7">
        <v>0</v>
      </c>
      <c r="Y1996" s="7"/>
      <c r="Z1996" s="7">
        <v>0</v>
      </c>
      <c r="AA1996" s="7">
        <v>0</v>
      </c>
      <c r="AB1996" s="7">
        <v>0</v>
      </c>
      <c r="AC1996" s="7"/>
      <c r="AD1996" s="7">
        <v>0</v>
      </c>
      <c r="AE1996" s="7">
        <v>0</v>
      </c>
      <c r="AF1996" s="7">
        <v>0</v>
      </c>
      <c r="AG1996" s="29">
        <v>0</v>
      </c>
      <c r="AH1996" s="7">
        <v>0</v>
      </c>
      <c r="AI1996" s="7">
        <v>0</v>
      </c>
      <c r="AJ1996" s="7">
        <v>0</v>
      </c>
      <c r="AK1996" s="29">
        <v>0</v>
      </c>
      <c r="AL1996" s="7">
        <v>0</v>
      </c>
      <c r="AM1996" s="105">
        <v>0</v>
      </c>
      <c r="AN1996" s="7">
        <v>0</v>
      </c>
      <c r="AO1996" s="11">
        <v>0</v>
      </c>
      <c r="AP1996" s="105">
        <v>0</v>
      </c>
      <c r="AQ1996" s="11">
        <v>0</v>
      </c>
      <c r="AR1996" s="11">
        <v>0</v>
      </c>
      <c r="AS1996" s="11">
        <v>0</v>
      </c>
      <c r="AT1996" s="11">
        <v>0</v>
      </c>
      <c r="AU1996" s="11">
        <v>0</v>
      </c>
      <c r="AV1996" s="11">
        <v>0</v>
      </c>
      <c r="AW1996" s="11">
        <v>0</v>
      </c>
      <c r="AX1996" s="11">
        <v>0</v>
      </c>
      <c r="AZ1996" s="11">
        <f>VLOOKUP(G1996,'[2]Recettes '!$1:$1048576,6,FALSE)</f>
        <v>0</v>
      </c>
      <c r="BA1996" s="11">
        <v>0</v>
      </c>
    </row>
    <row r="1997" spans="1:53" x14ac:dyDescent="0.25">
      <c r="A1997">
        <v>12</v>
      </c>
      <c r="B1997" t="str">
        <f t="shared" si="233"/>
        <v>CCC-5730</v>
      </c>
      <c r="C1997" s="2" t="s">
        <v>322</v>
      </c>
      <c r="D1997" s="2" t="str">
        <f t="shared" si="230"/>
        <v>5</v>
      </c>
      <c r="E1997" s="2" t="str">
        <f t="shared" si="231"/>
        <v>57</v>
      </c>
      <c r="F1997" s="2" t="str">
        <f t="shared" si="232"/>
        <v>573</v>
      </c>
      <c r="G1997" s="1" t="s">
        <v>731</v>
      </c>
      <c r="H1997" s="7">
        <v>0</v>
      </c>
      <c r="I1997" s="7"/>
      <c r="J1997" s="7">
        <v>0</v>
      </c>
      <c r="K1997" s="7">
        <v>0</v>
      </c>
      <c r="L1997" s="7">
        <v>0</v>
      </c>
      <c r="M1997" s="7"/>
      <c r="N1997" s="7">
        <v>0</v>
      </c>
      <c r="O1997" s="7">
        <v>0</v>
      </c>
      <c r="P1997" s="7">
        <v>0</v>
      </c>
      <c r="Q1997" s="7"/>
      <c r="R1997" s="7">
        <v>0</v>
      </c>
      <c r="S1997" s="7">
        <v>0</v>
      </c>
      <c r="T1997" s="7">
        <v>0</v>
      </c>
      <c r="U1997" s="7"/>
      <c r="V1997" s="7">
        <v>0</v>
      </c>
      <c r="W1997" s="7">
        <v>0</v>
      </c>
      <c r="X1997" s="7">
        <v>0</v>
      </c>
      <c r="Y1997" s="7"/>
      <c r="Z1997" s="7">
        <v>0</v>
      </c>
      <c r="AA1997" s="7">
        <v>0</v>
      </c>
      <c r="AB1997" s="7">
        <v>0</v>
      </c>
      <c r="AC1997" s="7"/>
      <c r="AD1997" s="7">
        <v>0</v>
      </c>
      <c r="AE1997" s="7">
        <v>0</v>
      </c>
      <c r="AF1997" s="7">
        <v>0</v>
      </c>
      <c r="AG1997" s="29">
        <v>0</v>
      </c>
      <c r="AH1997" s="7">
        <v>0</v>
      </c>
      <c r="AI1997" s="7">
        <v>0</v>
      </c>
      <c r="AJ1997" s="7">
        <v>0</v>
      </c>
      <c r="AK1997" s="29">
        <v>0</v>
      </c>
      <c r="AL1997" s="7">
        <v>0</v>
      </c>
      <c r="AM1997" s="105">
        <v>0</v>
      </c>
      <c r="AN1997" s="7">
        <v>0</v>
      </c>
      <c r="AO1997" s="11">
        <v>0</v>
      </c>
      <c r="AP1997" s="105">
        <v>0</v>
      </c>
      <c r="AQ1997" s="11">
        <v>0</v>
      </c>
      <c r="AR1997" s="11">
        <v>0</v>
      </c>
      <c r="AS1997" s="11">
        <v>0</v>
      </c>
      <c r="AT1997" s="11">
        <v>0</v>
      </c>
      <c r="AU1997" s="11">
        <v>0</v>
      </c>
      <c r="AV1997" s="11">
        <v>0</v>
      </c>
      <c r="AW1997" s="11">
        <v>0</v>
      </c>
      <c r="AX1997" s="11">
        <v>0</v>
      </c>
      <c r="AZ1997" s="11">
        <f>VLOOKUP(G1997,'[2]Recettes '!$1:$1048576,6,FALSE)</f>
        <v>0</v>
      </c>
      <c r="BA1997" s="11">
        <v>0</v>
      </c>
    </row>
    <row r="1998" spans="1:53" x14ac:dyDescent="0.25">
      <c r="A1998">
        <v>12</v>
      </c>
      <c r="B1998" t="str">
        <f t="shared" si="233"/>
        <v>CCC-5740</v>
      </c>
      <c r="C1998" s="2" t="s">
        <v>322</v>
      </c>
      <c r="D1998" s="2" t="str">
        <f t="shared" si="230"/>
        <v>5</v>
      </c>
      <c r="E1998" s="2" t="str">
        <f t="shared" si="231"/>
        <v>57</v>
      </c>
      <c r="F1998" s="2" t="str">
        <f t="shared" si="232"/>
        <v>574</v>
      </c>
      <c r="G1998" s="1" t="s">
        <v>732</v>
      </c>
      <c r="H1998" s="7">
        <v>0</v>
      </c>
      <c r="I1998" s="7"/>
      <c r="J1998" s="7">
        <v>0</v>
      </c>
      <c r="K1998" s="7">
        <v>0</v>
      </c>
      <c r="L1998" s="7">
        <v>0</v>
      </c>
      <c r="M1998" s="7"/>
      <c r="N1998" s="7">
        <v>0</v>
      </c>
      <c r="O1998" s="7">
        <v>0</v>
      </c>
      <c r="P1998" s="7">
        <v>0</v>
      </c>
      <c r="Q1998" s="7"/>
      <c r="R1998" s="7">
        <v>0</v>
      </c>
      <c r="S1998" s="7">
        <v>0</v>
      </c>
      <c r="T1998" s="7">
        <v>0</v>
      </c>
      <c r="U1998" s="7"/>
      <c r="V1998" s="7">
        <v>0</v>
      </c>
      <c r="W1998" s="7">
        <v>0</v>
      </c>
      <c r="X1998" s="7">
        <v>0</v>
      </c>
      <c r="Y1998" s="7"/>
      <c r="Z1998" s="7">
        <v>0</v>
      </c>
      <c r="AA1998" s="7">
        <v>0</v>
      </c>
      <c r="AB1998" s="7">
        <v>0</v>
      </c>
      <c r="AC1998" s="7"/>
      <c r="AD1998" s="7">
        <v>0</v>
      </c>
      <c r="AE1998" s="7">
        <v>0</v>
      </c>
      <c r="AF1998" s="7">
        <v>0</v>
      </c>
      <c r="AG1998" s="29">
        <v>0</v>
      </c>
      <c r="AH1998" s="7">
        <v>0</v>
      </c>
      <c r="AI1998" s="7">
        <v>0</v>
      </c>
      <c r="AJ1998" s="7">
        <v>0</v>
      </c>
      <c r="AK1998" s="29">
        <v>0</v>
      </c>
      <c r="AL1998" s="7">
        <v>0</v>
      </c>
      <c r="AM1998" s="105">
        <v>0</v>
      </c>
      <c r="AN1998" s="7">
        <v>0</v>
      </c>
      <c r="AO1998" s="11">
        <v>0</v>
      </c>
      <c r="AP1998" s="105">
        <v>0</v>
      </c>
      <c r="AQ1998" s="11">
        <v>0</v>
      </c>
      <c r="AR1998" s="11">
        <v>0</v>
      </c>
      <c r="AS1998" s="11">
        <v>0</v>
      </c>
      <c r="AT1998" s="11">
        <v>0</v>
      </c>
      <c r="AU1998" s="11">
        <v>0</v>
      </c>
      <c r="AV1998" s="11">
        <v>0</v>
      </c>
      <c r="AW1998" s="11">
        <v>0</v>
      </c>
      <c r="AX1998" s="11">
        <v>0</v>
      </c>
      <c r="AZ1998" s="11">
        <f>VLOOKUP(G1998,'[2]Recettes '!$1:$1048576,6,FALSE)</f>
        <v>0</v>
      </c>
      <c r="BA1998" s="11">
        <v>0</v>
      </c>
    </row>
    <row r="1999" spans="1:53" x14ac:dyDescent="0.25">
      <c r="A1999">
        <v>12</v>
      </c>
      <c r="B1999" t="str">
        <f t="shared" si="233"/>
        <v>CCC-5810</v>
      </c>
      <c r="C1999" s="2" t="s">
        <v>322</v>
      </c>
      <c r="D1999" s="2" t="str">
        <f t="shared" si="230"/>
        <v>5</v>
      </c>
      <c r="E1999" s="2" t="str">
        <f t="shared" si="231"/>
        <v>58</v>
      </c>
      <c r="F1999" s="2" t="str">
        <f t="shared" si="232"/>
        <v>581</v>
      </c>
      <c r="G1999" s="1" t="s">
        <v>734</v>
      </c>
      <c r="H1999" s="7">
        <v>0</v>
      </c>
      <c r="I1999" s="7"/>
      <c r="J1999" s="7">
        <v>0</v>
      </c>
      <c r="K1999" s="7">
        <v>0</v>
      </c>
      <c r="L1999" s="7">
        <v>0</v>
      </c>
      <c r="M1999" s="7"/>
      <c r="N1999" s="7">
        <v>0</v>
      </c>
      <c r="O1999" s="7">
        <v>0</v>
      </c>
      <c r="P1999" s="7">
        <v>0</v>
      </c>
      <c r="Q1999" s="7"/>
      <c r="R1999" s="7">
        <v>0</v>
      </c>
      <c r="S1999" s="7">
        <v>0</v>
      </c>
      <c r="T1999" s="7">
        <v>0</v>
      </c>
      <c r="U1999" s="7"/>
      <c r="V1999" s="7">
        <v>0</v>
      </c>
      <c r="W1999" s="7">
        <v>0</v>
      </c>
      <c r="X1999" s="7">
        <v>0</v>
      </c>
      <c r="Y1999" s="7"/>
      <c r="Z1999" s="7">
        <v>0</v>
      </c>
      <c r="AA1999" s="7">
        <v>0</v>
      </c>
      <c r="AB1999" s="7">
        <v>0</v>
      </c>
      <c r="AC1999" s="7"/>
      <c r="AD1999" s="7">
        <v>0</v>
      </c>
      <c r="AE1999" s="7">
        <v>0</v>
      </c>
      <c r="AF1999" s="7">
        <v>0</v>
      </c>
      <c r="AG1999" s="29">
        <v>0</v>
      </c>
      <c r="AH1999" s="7">
        <v>0</v>
      </c>
      <c r="AI1999" s="7">
        <v>0</v>
      </c>
      <c r="AJ1999" s="7">
        <v>0</v>
      </c>
      <c r="AK1999" s="29">
        <v>0</v>
      </c>
      <c r="AL1999" s="7">
        <v>0</v>
      </c>
      <c r="AM1999" s="105">
        <v>0</v>
      </c>
      <c r="AN1999" s="7">
        <v>0</v>
      </c>
      <c r="AO1999" s="11">
        <v>0</v>
      </c>
      <c r="AP1999" s="105">
        <v>0</v>
      </c>
      <c r="AQ1999" s="11">
        <v>0</v>
      </c>
      <c r="AR1999" s="11">
        <v>0</v>
      </c>
      <c r="AS1999" s="11">
        <v>0</v>
      </c>
      <c r="AT1999" s="11">
        <v>0</v>
      </c>
      <c r="AU1999" s="11">
        <v>0</v>
      </c>
      <c r="AV1999" s="11">
        <v>0</v>
      </c>
      <c r="AW1999" s="11">
        <v>0</v>
      </c>
      <c r="AX1999" s="11">
        <v>0</v>
      </c>
      <c r="AZ1999" s="11">
        <f>VLOOKUP(G1999,'[2]Recettes '!$1:$1048576,6,FALSE)</f>
        <v>0</v>
      </c>
      <c r="BA1999" s="11">
        <v>0</v>
      </c>
    </row>
    <row r="2000" spans="1:53" x14ac:dyDescent="0.25">
      <c r="A2000">
        <v>12</v>
      </c>
      <c r="B2000" t="str">
        <f t="shared" si="233"/>
        <v>CCC-5820</v>
      </c>
      <c r="C2000" s="2" t="s">
        <v>322</v>
      </c>
      <c r="D2000" s="2" t="str">
        <f t="shared" si="230"/>
        <v>5</v>
      </c>
      <c r="E2000" s="2" t="str">
        <f t="shared" si="231"/>
        <v>58</v>
      </c>
      <c r="F2000" s="2" t="str">
        <f t="shared" si="232"/>
        <v>582</v>
      </c>
      <c r="G2000" s="1" t="s">
        <v>735</v>
      </c>
      <c r="H2000" s="7">
        <v>0</v>
      </c>
      <c r="I2000" s="7"/>
      <c r="J2000" s="7">
        <v>0</v>
      </c>
      <c r="K2000" s="7">
        <v>0</v>
      </c>
      <c r="L2000" s="7">
        <v>0</v>
      </c>
      <c r="M2000" s="7"/>
      <c r="N2000" s="7">
        <v>0</v>
      </c>
      <c r="O2000" s="7">
        <v>0</v>
      </c>
      <c r="P2000" s="7">
        <v>0</v>
      </c>
      <c r="Q2000" s="7"/>
      <c r="R2000" s="7">
        <v>0</v>
      </c>
      <c r="S2000" s="7">
        <v>0</v>
      </c>
      <c r="T2000" s="7">
        <v>0</v>
      </c>
      <c r="U2000" s="7"/>
      <c r="V2000" s="7">
        <v>0</v>
      </c>
      <c r="W2000" s="7">
        <v>0</v>
      </c>
      <c r="X2000" s="7">
        <v>0</v>
      </c>
      <c r="Y2000" s="7"/>
      <c r="Z2000" s="7">
        <v>0</v>
      </c>
      <c r="AA2000" s="7">
        <v>0</v>
      </c>
      <c r="AB2000" s="7">
        <v>0</v>
      </c>
      <c r="AC2000" s="7"/>
      <c r="AD2000" s="7">
        <v>0</v>
      </c>
      <c r="AE2000" s="7">
        <v>0</v>
      </c>
      <c r="AF2000" s="7">
        <v>0</v>
      </c>
      <c r="AG2000" s="29">
        <v>0</v>
      </c>
      <c r="AH2000" s="7">
        <v>0</v>
      </c>
      <c r="AI2000" s="7">
        <v>0</v>
      </c>
      <c r="AJ2000" s="7">
        <v>0</v>
      </c>
      <c r="AK2000" s="29">
        <v>0</v>
      </c>
      <c r="AL2000" s="7">
        <v>0</v>
      </c>
      <c r="AM2000" s="105">
        <v>0</v>
      </c>
      <c r="AN2000" s="7">
        <v>0</v>
      </c>
      <c r="AO2000" s="11">
        <v>0</v>
      </c>
      <c r="AP2000" s="105">
        <v>0</v>
      </c>
      <c r="AQ2000" s="11">
        <v>0</v>
      </c>
      <c r="AR2000" s="11">
        <v>0</v>
      </c>
      <c r="AS2000" s="11">
        <v>0</v>
      </c>
      <c r="AT2000" s="11">
        <v>0</v>
      </c>
      <c r="AU2000" s="11">
        <v>0</v>
      </c>
      <c r="AV2000" s="11">
        <v>0</v>
      </c>
      <c r="AW2000" s="11">
        <v>0</v>
      </c>
      <c r="AX2000" s="11">
        <v>0</v>
      </c>
      <c r="AZ2000" s="11">
        <f>VLOOKUP(G2000,'[2]Recettes '!$1:$1048576,6,FALSE)</f>
        <v>0</v>
      </c>
      <c r="BA2000" s="11">
        <v>0</v>
      </c>
    </row>
    <row r="2001" spans="1:53" x14ac:dyDescent="0.25">
      <c r="A2001">
        <v>12</v>
      </c>
      <c r="B2001" t="str">
        <f t="shared" si="233"/>
        <v>CCC-5911</v>
      </c>
      <c r="C2001" s="2" t="s">
        <v>322</v>
      </c>
      <c r="D2001" s="2" t="str">
        <f t="shared" si="230"/>
        <v>5</v>
      </c>
      <c r="E2001" s="2" t="str">
        <f t="shared" si="231"/>
        <v>59</v>
      </c>
      <c r="F2001" s="2" t="str">
        <f t="shared" si="232"/>
        <v>591</v>
      </c>
      <c r="G2001" s="1" t="s">
        <v>737</v>
      </c>
      <c r="H2001" s="7">
        <v>0</v>
      </c>
      <c r="I2001" s="7"/>
      <c r="J2001" s="7">
        <v>0</v>
      </c>
      <c r="K2001" s="7">
        <v>0</v>
      </c>
      <c r="L2001" s="7">
        <v>0</v>
      </c>
      <c r="M2001" s="7"/>
      <c r="N2001" s="7">
        <v>0</v>
      </c>
      <c r="O2001" s="7">
        <v>0</v>
      </c>
      <c r="P2001" s="7">
        <v>0</v>
      </c>
      <c r="Q2001" s="7"/>
      <c r="R2001" s="7">
        <v>0</v>
      </c>
      <c r="S2001" s="7">
        <v>0</v>
      </c>
      <c r="T2001" s="7">
        <v>0</v>
      </c>
      <c r="U2001" s="7"/>
      <c r="V2001" s="7">
        <v>0</v>
      </c>
      <c r="W2001" s="7">
        <v>0</v>
      </c>
      <c r="X2001" s="7">
        <v>0</v>
      </c>
      <c r="Y2001" s="7"/>
      <c r="Z2001" s="7">
        <v>0</v>
      </c>
      <c r="AA2001" s="7">
        <v>0</v>
      </c>
      <c r="AB2001" s="7">
        <v>0</v>
      </c>
      <c r="AC2001" s="7"/>
      <c r="AD2001" s="7">
        <v>0</v>
      </c>
      <c r="AE2001" s="7">
        <v>0</v>
      </c>
      <c r="AF2001" s="7">
        <v>0</v>
      </c>
      <c r="AG2001" s="29">
        <v>0</v>
      </c>
      <c r="AH2001" s="7">
        <v>0</v>
      </c>
      <c r="AI2001" s="7">
        <v>0</v>
      </c>
      <c r="AJ2001" s="7">
        <v>0</v>
      </c>
      <c r="AK2001" s="29">
        <v>0</v>
      </c>
      <c r="AL2001" s="7">
        <v>0</v>
      </c>
      <c r="AM2001" s="105">
        <v>0</v>
      </c>
      <c r="AN2001" s="7">
        <v>0</v>
      </c>
      <c r="AO2001" s="11">
        <v>0</v>
      </c>
      <c r="AP2001" s="105">
        <v>0</v>
      </c>
      <c r="AQ2001" s="11">
        <v>0</v>
      </c>
      <c r="AR2001" s="11">
        <v>0</v>
      </c>
      <c r="AS2001" s="11">
        <v>0</v>
      </c>
      <c r="AT2001" s="11">
        <v>0</v>
      </c>
      <c r="AU2001" s="11">
        <v>0</v>
      </c>
      <c r="AV2001" s="11">
        <v>0</v>
      </c>
      <c r="AW2001" s="11">
        <v>0</v>
      </c>
      <c r="AX2001" s="11">
        <v>0</v>
      </c>
      <c r="AZ2001" s="11">
        <f>VLOOKUP(G2001,'[2]Recettes '!$1:$1048576,6,FALSE)</f>
        <v>0</v>
      </c>
      <c r="BA2001" s="11">
        <v>0</v>
      </c>
    </row>
    <row r="2002" spans="1:53" x14ac:dyDescent="0.25">
      <c r="A2002">
        <v>12</v>
      </c>
      <c r="B2002" t="str">
        <f t="shared" si="233"/>
        <v>CCC-5912</v>
      </c>
      <c r="C2002" s="2" t="s">
        <v>322</v>
      </c>
      <c r="D2002" s="2" t="str">
        <f t="shared" ref="D2002:D2033" si="234">LEFT($G2002,1)</f>
        <v>5</v>
      </c>
      <c r="E2002" s="2" t="str">
        <f t="shared" ref="E2002:E2033" si="235">LEFT($G2002,2)</f>
        <v>59</v>
      </c>
      <c r="F2002" s="2" t="str">
        <f t="shared" ref="F2002:F2033" si="236">LEFT($G2002,3)</f>
        <v>591</v>
      </c>
      <c r="G2002" s="1" t="s">
        <v>738</v>
      </c>
      <c r="H2002" s="7">
        <v>0</v>
      </c>
      <c r="I2002" s="7"/>
      <c r="J2002" s="7">
        <v>0</v>
      </c>
      <c r="K2002" s="7">
        <v>0</v>
      </c>
      <c r="L2002" s="7">
        <v>0</v>
      </c>
      <c r="M2002" s="7"/>
      <c r="N2002" s="7">
        <v>0</v>
      </c>
      <c r="O2002" s="7">
        <v>0</v>
      </c>
      <c r="P2002" s="7">
        <v>0</v>
      </c>
      <c r="Q2002" s="7"/>
      <c r="R2002" s="7">
        <v>0</v>
      </c>
      <c r="S2002" s="7">
        <v>0</v>
      </c>
      <c r="T2002" s="7">
        <v>0</v>
      </c>
      <c r="U2002" s="7"/>
      <c r="V2002" s="7">
        <v>0</v>
      </c>
      <c r="W2002" s="7">
        <v>0</v>
      </c>
      <c r="X2002" s="7">
        <v>0</v>
      </c>
      <c r="Y2002" s="7"/>
      <c r="Z2002" s="7">
        <v>0</v>
      </c>
      <c r="AA2002" s="7">
        <v>0</v>
      </c>
      <c r="AB2002" s="7">
        <v>0</v>
      </c>
      <c r="AC2002" s="7"/>
      <c r="AD2002" s="7">
        <v>0</v>
      </c>
      <c r="AE2002" s="7">
        <v>0</v>
      </c>
      <c r="AF2002" s="7">
        <v>0</v>
      </c>
      <c r="AG2002" s="29">
        <v>0</v>
      </c>
      <c r="AH2002" s="7">
        <v>0</v>
      </c>
      <c r="AI2002" s="7">
        <v>0</v>
      </c>
      <c r="AJ2002" s="7">
        <v>0</v>
      </c>
      <c r="AK2002" s="29">
        <v>0</v>
      </c>
      <c r="AL2002" s="7">
        <v>0</v>
      </c>
      <c r="AM2002" s="105">
        <v>0</v>
      </c>
      <c r="AN2002" s="7">
        <v>0</v>
      </c>
      <c r="AO2002" s="11">
        <v>0</v>
      </c>
      <c r="AP2002" s="105">
        <v>0</v>
      </c>
      <c r="AQ2002" s="11">
        <v>0</v>
      </c>
      <c r="AR2002" s="11">
        <v>0</v>
      </c>
      <c r="AS2002" s="11">
        <v>0</v>
      </c>
      <c r="AT2002" s="11">
        <v>0</v>
      </c>
      <c r="AU2002" s="11">
        <v>0</v>
      </c>
      <c r="AV2002" s="11">
        <v>0</v>
      </c>
      <c r="AW2002" s="11">
        <v>0</v>
      </c>
      <c r="AX2002" s="11">
        <v>0</v>
      </c>
      <c r="AZ2002" s="11">
        <f>VLOOKUP(G2002,'[2]Recettes '!$1:$1048576,6,FALSE)</f>
        <v>0</v>
      </c>
      <c r="BA2002" s="11">
        <v>0</v>
      </c>
    </row>
    <row r="2003" spans="1:53" x14ac:dyDescent="0.25">
      <c r="A2003">
        <v>12</v>
      </c>
      <c r="B2003" t="str">
        <f t="shared" si="233"/>
        <v>CCC-5921</v>
      </c>
      <c r="C2003" s="2" t="s">
        <v>322</v>
      </c>
      <c r="D2003" s="2" t="str">
        <f t="shared" si="234"/>
        <v>5</v>
      </c>
      <c r="E2003" s="2" t="str">
        <f t="shared" si="235"/>
        <v>59</v>
      </c>
      <c r="F2003" s="2" t="str">
        <f t="shared" si="236"/>
        <v>592</v>
      </c>
      <c r="G2003" s="1" t="s">
        <v>740</v>
      </c>
      <c r="H2003" s="7">
        <v>0</v>
      </c>
      <c r="I2003" s="7"/>
      <c r="J2003" s="7">
        <v>0</v>
      </c>
      <c r="K2003" s="7">
        <v>0</v>
      </c>
      <c r="L2003" s="7">
        <v>0</v>
      </c>
      <c r="M2003" s="7"/>
      <c r="N2003" s="7">
        <v>0</v>
      </c>
      <c r="O2003" s="7">
        <v>0</v>
      </c>
      <c r="P2003" s="7">
        <v>0</v>
      </c>
      <c r="Q2003" s="7"/>
      <c r="R2003" s="7">
        <v>0</v>
      </c>
      <c r="S2003" s="7">
        <v>0</v>
      </c>
      <c r="T2003" s="7">
        <v>0</v>
      </c>
      <c r="U2003" s="7"/>
      <c r="V2003" s="7">
        <v>0</v>
      </c>
      <c r="W2003" s="7">
        <v>0</v>
      </c>
      <c r="X2003" s="7">
        <v>0</v>
      </c>
      <c r="Y2003" s="7"/>
      <c r="Z2003" s="7">
        <v>0</v>
      </c>
      <c r="AA2003" s="7">
        <v>0</v>
      </c>
      <c r="AB2003" s="7">
        <v>0</v>
      </c>
      <c r="AC2003" s="7"/>
      <c r="AD2003" s="7">
        <v>0</v>
      </c>
      <c r="AE2003" s="7">
        <v>0</v>
      </c>
      <c r="AF2003" s="7">
        <v>0</v>
      </c>
      <c r="AG2003" s="29">
        <v>0</v>
      </c>
      <c r="AH2003" s="7">
        <v>0</v>
      </c>
      <c r="AI2003" s="7">
        <v>0</v>
      </c>
      <c r="AJ2003" s="7">
        <v>0</v>
      </c>
      <c r="AK2003" s="29">
        <v>0</v>
      </c>
      <c r="AL2003" s="7">
        <v>0</v>
      </c>
      <c r="AM2003" s="105">
        <v>0</v>
      </c>
      <c r="AN2003" s="7">
        <v>0</v>
      </c>
      <c r="AO2003" s="11">
        <v>0</v>
      </c>
      <c r="AP2003" s="105">
        <v>0</v>
      </c>
      <c r="AQ2003" s="11">
        <v>0</v>
      </c>
      <c r="AR2003" s="11">
        <v>0</v>
      </c>
      <c r="AS2003" s="11">
        <v>0</v>
      </c>
      <c r="AT2003" s="11">
        <v>0</v>
      </c>
      <c r="AU2003" s="11">
        <v>0</v>
      </c>
      <c r="AV2003" s="11">
        <v>0</v>
      </c>
      <c r="AW2003" s="11">
        <v>0</v>
      </c>
      <c r="AX2003" s="11">
        <v>0</v>
      </c>
      <c r="AZ2003" s="11">
        <f>VLOOKUP(G2003,'[2]Recettes '!$1:$1048576,6,FALSE)</f>
        <v>0</v>
      </c>
      <c r="BA2003" s="11">
        <v>0</v>
      </c>
    </row>
    <row r="2004" spans="1:53" x14ac:dyDescent="0.25">
      <c r="A2004">
        <v>12</v>
      </c>
      <c r="B2004" t="str">
        <f t="shared" si="233"/>
        <v>CCC-5922</v>
      </c>
      <c r="C2004" s="2" t="s">
        <v>322</v>
      </c>
      <c r="D2004" s="2" t="str">
        <f t="shared" si="234"/>
        <v>5</v>
      </c>
      <c r="E2004" s="2" t="str">
        <f t="shared" si="235"/>
        <v>59</v>
      </c>
      <c r="F2004" s="2" t="str">
        <f t="shared" si="236"/>
        <v>592</v>
      </c>
      <c r="G2004" s="1" t="s">
        <v>741</v>
      </c>
      <c r="H2004" s="7">
        <v>0</v>
      </c>
      <c r="I2004" s="7"/>
      <c r="J2004" s="7">
        <v>0</v>
      </c>
      <c r="K2004" s="7">
        <v>0</v>
      </c>
      <c r="L2004" s="7">
        <v>0</v>
      </c>
      <c r="M2004" s="7"/>
      <c r="N2004" s="7">
        <v>0</v>
      </c>
      <c r="O2004" s="7">
        <v>0</v>
      </c>
      <c r="P2004" s="7">
        <v>0</v>
      </c>
      <c r="Q2004" s="7"/>
      <c r="R2004" s="7">
        <v>0</v>
      </c>
      <c r="S2004" s="7">
        <v>0</v>
      </c>
      <c r="T2004" s="7">
        <v>0</v>
      </c>
      <c r="U2004" s="7"/>
      <c r="V2004" s="7">
        <v>0</v>
      </c>
      <c r="W2004" s="7">
        <v>0</v>
      </c>
      <c r="X2004" s="7">
        <v>0</v>
      </c>
      <c r="Y2004" s="7"/>
      <c r="Z2004" s="7">
        <v>0</v>
      </c>
      <c r="AA2004" s="7">
        <v>0</v>
      </c>
      <c r="AB2004" s="7">
        <v>0</v>
      </c>
      <c r="AC2004" s="7"/>
      <c r="AD2004" s="7">
        <v>0</v>
      </c>
      <c r="AE2004" s="7">
        <v>0</v>
      </c>
      <c r="AF2004" s="7">
        <v>0</v>
      </c>
      <c r="AG2004" s="29">
        <v>0</v>
      </c>
      <c r="AH2004" s="7">
        <v>0</v>
      </c>
      <c r="AI2004" s="7">
        <v>0</v>
      </c>
      <c r="AJ2004" s="7">
        <v>0</v>
      </c>
      <c r="AK2004" s="29">
        <v>0</v>
      </c>
      <c r="AL2004" s="7">
        <v>0</v>
      </c>
      <c r="AM2004" s="105">
        <v>0</v>
      </c>
      <c r="AN2004" s="7">
        <v>0</v>
      </c>
      <c r="AO2004" s="11">
        <v>0</v>
      </c>
      <c r="AP2004" s="105">
        <v>0</v>
      </c>
      <c r="AQ2004" s="11">
        <v>0</v>
      </c>
      <c r="AR2004" s="11">
        <v>0</v>
      </c>
      <c r="AS2004" s="11">
        <v>0</v>
      </c>
      <c r="AT2004" s="11">
        <v>0</v>
      </c>
      <c r="AU2004" s="11">
        <v>0</v>
      </c>
      <c r="AV2004" s="11">
        <v>0</v>
      </c>
      <c r="AW2004" s="11">
        <v>0</v>
      </c>
      <c r="AX2004" s="11">
        <v>0</v>
      </c>
      <c r="AZ2004" s="11">
        <f>VLOOKUP(G2004,'[2]Recettes '!$1:$1048576,6,FALSE)</f>
        <v>0</v>
      </c>
      <c r="BA2004" s="11">
        <v>0</v>
      </c>
    </row>
    <row r="2005" spans="1:53" x14ac:dyDescent="0.25">
      <c r="A2005">
        <v>12</v>
      </c>
      <c r="B2005" t="str">
        <f t="shared" si="233"/>
        <v>CCC-5930</v>
      </c>
      <c r="C2005" s="2" t="s">
        <v>322</v>
      </c>
      <c r="D2005" s="2" t="str">
        <f t="shared" si="234"/>
        <v>5</v>
      </c>
      <c r="E2005" s="2" t="str">
        <f t="shared" si="235"/>
        <v>59</v>
      </c>
      <c r="F2005" s="2" t="str">
        <f t="shared" si="236"/>
        <v>593</v>
      </c>
      <c r="G2005" s="1" t="s">
        <v>742</v>
      </c>
      <c r="H2005" s="7">
        <v>0</v>
      </c>
      <c r="I2005" s="7"/>
      <c r="J2005" s="7">
        <v>0</v>
      </c>
      <c r="K2005" s="7">
        <v>0</v>
      </c>
      <c r="L2005" s="7">
        <v>0</v>
      </c>
      <c r="M2005" s="7"/>
      <c r="N2005" s="7">
        <v>0</v>
      </c>
      <c r="O2005" s="7">
        <v>0</v>
      </c>
      <c r="P2005" s="7">
        <v>0</v>
      </c>
      <c r="Q2005" s="7"/>
      <c r="R2005" s="7">
        <v>0</v>
      </c>
      <c r="S2005" s="7">
        <v>0</v>
      </c>
      <c r="T2005" s="7">
        <v>0</v>
      </c>
      <c r="U2005" s="7"/>
      <c r="V2005" s="7">
        <v>0</v>
      </c>
      <c r="W2005" s="7">
        <v>0</v>
      </c>
      <c r="X2005" s="7">
        <v>0</v>
      </c>
      <c r="Y2005" s="7"/>
      <c r="Z2005" s="7">
        <v>0</v>
      </c>
      <c r="AA2005" s="7">
        <v>0</v>
      </c>
      <c r="AB2005" s="7">
        <v>0</v>
      </c>
      <c r="AC2005" s="7"/>
      <c r="AD2005" s="7">
        <v>0</v>
      </c>
      <c r="AE2005" s="7">
        <v>0</v>
      </c>
      <c r="AF2005" s="7">
        <v>0</v>
      </c>
      <c r="AG2005" s="29">
        <v>0</v>
      </c>
      <c r="AH2005" s="7">
        <v>0</v>
      </c>
      <c r="AI2005" s="7">
        <v>0</v>
      </c>
      <c r="AJ2005" s="7">
        <v>0</v>
      </c>
      <c r="AK2005" s="29">
        <v>0</v>
      </c>
      <c r="AL2005" s="7">
        <v>0</v>
      </c>
      <c r="AM2005" s="105">
        <v>0</v>
      </c>
      <c r="AN2005" s="7">
        <v>0</v>
      </c>
      <c r="AO2005" s="11">
        <v>0</v>
      </c>
      <c r="AP2005" s="105">
        <v>0</v>
      </c>
      <c r="AQ2005" s="11">
        <v>0</v>
      </c>
      <c r="AR2005" s="11">
        <v>0</v>
      </c>
      <c r="AS2005" s="11">
        <v>0</v>
      </c>
      <c r="AT2005" s="11">
        <v>0</v>
      </c>
      <c r="AU2005" s="11">
        <v>0</v>
      </c>
      <c r="AV2005" s="11">
        <v>0</v>
      </c>
      <c r="AW2005" s="11">
        <v>0</v>
      </c>
      <c r="AX2005" s="11">
        <v>0</v>
      </c>
      <c r="AZ2005" s="11">
        <f>VLOOKUP(G2005,'[2]Recettes '!$1:$1048576,6,FALSE)</f>
        <v>0</v>
      </c>
      <c r="BA2005" s="11">
        <v>0</v>
      </c>
    </row>
    <row r="2006" spans="1:53" x14ac:dyDescent="0.25">
      <c r="A2006">
        <v>12</v>
      </c>
      <c r="B2006" t="str">
        <f t="shared" si="233"/>
        <v>CCC-5941</v>
      </c>
      <c r="C2006" s="2" t="s">
        <v>322</v>
      </c>
      <c r="D2006" s="2" t="str">
        <f t="shared" si="234"/>
        <v>5</v>
      </c>
      <c r="E2006" s="2" t="str">
        <f t="shared" si="235"/>
        <v>59</v>
      </c>
      <c r="F2006" s="2" t="str">
        <f t="shared" si="236"/>
        <v>594</v>
      </c>
      <c r="G2006" s="1" t="s">
        <v>743</v>
      </c>
      <c r="H2006" s="7">
        <v>0</v>
      </c>
      <c r="I2006" s="7"/>
      <c r="J2006" s="7">
        <v>0</v>
      </c>
      <c r="K2006" s="7">
        <v>0</v>
      </c>
      <c r="L2006" s="7">
        <v>0</v>
      </c>
      <c r="M2006" s="7"/>
      <c r="N2006" s="7">
        <v>0</v>
      </c>
      <c r="O2006" s="7">
        <v>0</v>
      </c>
      <c r="P2006" s="7">
        <v>0</v>
      </c>
      <c r="Q2006" s="7"/>
      <c r="R2006" s="7">
        <v>0</v>
      </c>
      <c r="S2006" s="7">
        <v>0</v>
      </c>
      <c r="T2006" s="7">
        <v>0</v>
      </c>
      <c r="U2006" s="7"/>
      <c r="V2006" s="7">
        <v>0</v>
      </c>
      <c r="W2006" s="7">
        <v>0</v>
      </c>
      <c r="X2006" s="7">
        <v>0</v>
      </c>
      <c r="Y2006" s="7"/>
      <c r="Z2006" s="7">
        <v>0</v>
      </c>
      <c r="AA2006" s="7">
        <v>0</v>
      </c>
      <c r="AB2006" s="7">
        <v>0</v>
      </c>
      <c r="AC2006" s="7"/>
      <c r="AD2006" s="7">
        <v>0</v>
      </c>
      <c r="AE2006" s="7">
        <v>0</v>
      </c>
      <c r="AF2006" s="7">
        <v>0</v>
      </c>
      <c r="AG2006" s="29">
        <v>0</v>
      </c>
      <c r="AH2006" s="7">
        <v>0</v>
      </c>
      <c r="AI2006" s="7">
        <v>0</v>
      </c>
      <c r="AJ2006" s="7">
        <v>0</v>
      </c>
      <c r="AK2006" s="29">
        <v>0</v>
      </c>
      <c r="AL2006" s="7">
        <v>0</v>
      </c>
      <c r="AM2006" s="105">
        <v>0</v>
      </c>
      <c r="AN2006" s="7">
        <v>0</v>
      </c>
      <c r="AO2006" s="11">
        <v>0</v>
      </c>
      <c r="AP2006" s="105">
        <v>0</v>
      </c>
      <c r="AQ2006" s="11">
        <v>0</v>
      </c>
      <c r="AR2006" s="11">
        <v>0</v>
      </c>
      <c r="AS2006" s="11">
        <v>0</v>
      </c>
      <c r="AT2006" s="11">
        <v>0</v>
      </c>
      <c r="AU2006" s="11">
        <v>0</v>
      </c>
      <c r="AV2006" s="11">
        <v>0</v>
      </c>
      <c r="AW2006" s="11">
        <v>0</v>
      </c>
      <c r="AX2006" s="11">
        <v>0</v>
      </c>
      <c r="AZ2006" s="11">
        <f>VLOOKUP(G2006,'[2]Recettes '!$1:$1048576,6,FALSE)</f>
        <v>0</v>
      </c>
      <c r="BA2006" s="11">
        <v>0</v>
      </c>
    </row>
    <row r="2007" spans="1:53" x14ac:dyDescent="0.25">
      <c r="A2007">
        <v>12</v>
      </c>
      <c r="B2007" t="str">
        <f t="shared" si="233"/>
        <v>CCC-5942</v>
      </c>
      <c r="C2007" s="2" t="s">
        <v>322</v>
      </c>
      <c r="D2007" s="2" t="str">
        <f t="shared" si="234"/>
        <v>5</v>
      </c>
      <c r="E2007" s="2" t="str">
        <f t="shared" si="235"/>
        <v>59</v>
      </c>
      <c r="F2007" s="2" t="str">
        <f t="shared" si="236"/>
        <v>594</v>
      </c>
      <c r="G2007" s="1" t="s">
        <v>744</v>
      </c>
      <c r="H2007" s="7">
        <v>0</v>
      </c>
      <c r="I2007" s="7"/>
      <c r="J2007" s="7">
        <v>0</v>
      </c>
      <c r="K2007" s="7">
        <v>0</v>
      </c>
      <c r="L2007" s="7">
        <v>0</v>
      </c>
      <c r="M2007" s="7"/>
      <c r="N2007" s="7">
        <v>0</v>
      </c>
      <c r="O2007" s="7">
        <v>0</v>
      </c>
      <c r="P2007" s="7">
        <v>0</v>
      </c>
      <c r="Q2007" s="7"/>
      <c r="R2007" s="7">
        <v>0</v>
      </c>
      <c r="S2007" s="7">
        <v>0</v>
      </c>
      <c r="T2007" s="7">
        <v>0</v>
      </c>
      <c r="U2007" s="7"/>
      <c r="V2007" s="7">
        <v>0</v>
      </c>
      <c r="W2007" s="7">
        <v>0</v>
      </c>
      <c r="X2007" s="7">
        <v>0</v>
      </c>
      <c r="Y2007" s="7"/>
      <c r="Z2007" s="7">
        <v>0</v>
      </c>
      <c r="AA2007" s="7">
        <v>0</v>
      </c>
      <c r="AB2007" s="7">
        <v>0</v>
      </c>
      <c r="AC2007" s="7"/>
      <c r="AD2007" s="7">
        <v>0</v>
      </c>
      <c r="AE2007" s="7">
        <v>0</v>
      </c>
      <c r="AF2007" s="7">
        <v>0</v>
      </c>
      <c r="AG2007" s="29">
        <v>0</v>
      </c>
      <c r="AH2007" s="7">
        <v>0</v>
      </c>
      <c r="AI2007" s="7">
        <v>0</v>
      </c>
      <c r="AJ2007" s="7">
        <v>0</v>
      </c>
      <c r="AK2007" s="29">
        <v>0</v>
      </c>
      <c r="AL2007" s="7">
        <v>0</v>
      </c>
      <c r="AM2007" s="105">
        <v>0</v>
      </c>
      <c r="AN2007" s="7">
        <v>0</v>
      </c>
      <c r="AO2007" s="11">
        <v>0</v>
      </c>
      <c r="AP2007" s="105">
        <v>0</v>
      </c>
      <c r="AQ2007" s="11">
        <v>0</v>
      </c>
      <c r="AR2007" s="11">
        <v>0</v>
      </c>
      <c r="AS2007" s="11">
        <v>0</v>
      </c>
      <c r="AT2007" s="11">
        <v>0</v>
      </c>
      <c r="AU2007" s="11">
        <v>0</v>
      </c>
      <c r="AV2007" s="11">
        <v>0</v>
      </c>
      <c r="AW2007" s="11">
        <v>0</v>
      </c>
      <c r="AX2007" s="11">
        <v>0</v>
      </c>
      <c r="AZ2007" s="11">
        <f>VLOOKUP(G2007,'[2]Recettes '!$1:$1048576,6,FALSE)</f>
        <v>0</v>
      </c>
      <c r="BA2007" s="11">
        <v>0</v>
      </c>
    </row>
    <row r="2008" spans="1:53" x14ac:dyDescent="0.25">
      <c r="A2008">
        <v>12</v>
      </c>
      <c r="B2008" t="str">
        <f t="shared" si="233"/>
        <v>CCC-5951</v>
      </c>
      <c r="C2008" s="2" t="s">
        <v>322</v>
      </c>
      <c r="D2008" s="2" t="str">
        <f t="shared" si="234"/>
        <v>5</v>
      </c>
      <c r="E2008" s="2" t="str">
        <f t="shared" si="235"/>
        <v>59</v>
      </c>
      <c r="F2008" s="2" t="str">
        <f t="shared" si="236"/>
        <v>595</v>
      </c>
      <c r="G2008" s="1" t="s">
        <v>745</v>
      </c>
      <c r="H2008" s="7">
        <v>0</v>
      </c>
      <c r="I2008" s="7"/>
      <c r="J2008" s="7">
        <v>0</v>
      </c>
      <c r="K2008" s="7">
        <v>0</v>
      </c>
      <c r="L2008" s="7">
        <v>0</v>
      </c>
      <c r="M2008" s="7"/>
      <c r="N2008" s="7">
        <v>0</v>
      </c>
      <c r="O2008" s="7">
        <v>0</v>
      </c>
      <c r="P2008" s="7">
        <v>0</v>
      </c>
      <c r="Q2008" s="7"/>
      <c r="R2008" s="7">
        <v>0</v>
      </c>
      <c r="S2008" s="7">
        <v>0</v>
      </c>
      <c r="T2008" s="7">
        <v>0</v>
      </c>
      <c r="U2008" s="7"/>
      <c r="V2008" s="7">
        <v>0</v>
      </c>
      <c r="W2008" s="7">
        <v>0</v>
      </c>
      <c r="X2008" s="7">
        <v>0</v>
      </c>
      <c r="Y2008" s="7"/>
      <c r="Z2008" s="7">
        <v>0</v>
      </c>
      <c r="AA2008" s="7">
        <v>0</v>
      </c>
      <c r="AB2008" s="7">
        <v>0</v>
      </c>
      <c r="AC2008" s="7"/>
      <c r="AD2008" s="7">
        <v>0</v>
      </c>
      <c r="AE2008" s="7">
        <v>0</v>
      </c>
      <c r="AF2008" s="7">
        <v>0</v>
      </c>
      <c r="AG2008" s="29">
        <v>0</v>
      </c>
      <c r="AH2008" s="7">
        <v>0</v>
      </c>
      <c r="AI2008" s="7">
        <v>0</v>
      </c>
      <c r="AJ2008" s="7">
        <v>0</v>
      </c>
      <c r="AK2008" s="29">
        <v>0</v>
      </c>
      <c r="AL2008" s="7">
        <v>0</v>
      </c>
      <c r="AM2008" s="105">
        <v>0</v>
      </c>
      <c r="AN2008" s="7">
        <v>0</v>
      </c>
      <c r="AO2008" s="11">
        <v>0</v>
      </c>
      <c r="AP2008" s="105">
        <v>0</v>
      </c>
      <c r="AQ2008" s="11">
        <v>0</v>
      </c>
      <c r="AR2008" s="11">
        <v>0</v>
      </c>
      <c r="AS2008" s="11">
        <v>0</v>
      </c>
      <c r="AT2008" s="11">
        <v>0</v>
      </c>
      <c r="AU2008" s="11">
        <v>0</v>
      </c>
      <c r="AV2008" s="11">
        <v>0</v>
      </c>
      <c r="AW2008" s="11">
        <v>0</v>
      </c>
      <c r="AX2008" s="11">
        <v>0</v>
      </c>
      <c r="AZ2008" s="11">
        <f>VLOOKUP(G2008,'[2]Recettes '!$1:$1048576,6,FALSE)</f>
        <v>0</v>
      </c>
      <c r="BA2008" s="11">
        <v>0</v>
      </c>
    </row>
    <row r="2009" spans="1:53" x14ac:dyDescent="0.25">
      <c r="A2009">
        <v>12</v>
      </c>
      <c r="B2009" t="str">
        <f t="shared" si="233"/>
        <v>CCC-5952</v>
      </c>
      <c r="C2009" s="2" t="s">
        <v>322</v>
      </c>
      <c r="D2009" s="2" t="str">
        <f t="shared" si="234"/>
        <v>5</v>
      </c>
      <c r="E2009" s="2" t="str">
        <f t="shared" si="235"/>
        <v>59</v>
      </c>
      <c r="F2009" s="2" t="str">
        <f t="shared" si="236"/>
        <v>595</v>
      </c>
      <c r="G2009" s="1" t="s">
        <v>746</v>
      </c>
      <c r="H2009" s="7">
        <v>0</v>
      </c>
      <c r="I2009" s="7"/>
      <c r="J2009" s="7">
        <v>0</v>
      </c>
      <c r="K2009" s="7">
        <v>0</v>
      </c>
      <c r="L2009" s="7">
        <v>0</v>
      </c>
      <c r="M2009" s="7"/>
      <c r="N2009" s="7">
        <v>0</v>
      </c>
      <c r="O2009" s="7">
        <v>0</v>
      </c>
      <c r="P2009" s="7">
        <v>0</v>
      </c>
      <c r="Q2009" s="7"/>
      <c r="R2009" s="7">
        <v>0</v>
      </c>
      <c r="S2009" s="7">
        <v>0</v>
      </c>
      <c r="T2009" s="7">
        <v>0</v>
      </c>
      <c r="U2009" s="7"/>
      <c r="V2009" s="7">
        <v>0</v>
      </c>
      <c r="W2009" s="7">
        <v>0</v>
      </c>
      <c r="X2009" s="7">
        <v>0</v>
      </c>
      <c r="Y2009" s="7"/>
      <c r="Z2009" s="7">
        <v>0</v>
      </c>
      <c r="AA2009" s="7">
        <v>0</v>
      </c>
      <c r="AB2009" s="7">
        <v>0</v>
      </c>
      <c r="AC2009" s="7"/>
      <c r="AD2009" s="7">
        <v>0</v>
      </c>
      <c r="AE2009" s="7">
        <v>0</v>
      </c>
      <c r="AF2009" s="7">
        <v>0</v>
      </c>
      <c r="AG2009" s="29">
        <v>0</v>
      </c>
      <c r="AH2009" s="7">
        <v>0</v>
      </c>
      <c r="AI2009" s="7">
        <v>0</v>
      </c>
      <c r="AJ2009" s="7">
        <v>0</v>
      </c>
      <c r="AK2009" s="29">
        <v>0</v>
      </c>
      <c r="AL2009" s="7">
        <v>0</v>
      </c>
      <c r="AM2009" s="105">
        <v>0</v>
      </c>
      <c r="AN2009" s="7">
        <v>0</v>
      </c>
      <c r="AO2009" s="11">
        <v>0</v>
      </c>
      <c r="AP2009" s="105">
        <v>0</v>
      </c>
      <c r="AQ2009" s="11">
        <v>0</v>
      </c>
      <c r="AR2009" s="11">
        <v>0</v>
      </c>
      <c r="AS2009" s="11">
        <v>0</v>
      </c>
      <c r="AT2009" s="11">
        <v>0</v>
      </c>
      <c r="AU2009" s="11">
        <v>0</v>
      </c>
      <c r="AV2009" s="11">
        <v>0</v>
      </c>
      <c r="AW2009" s="11">
        <v>0</v>
      </c>
      <c r="AX2009" s="11">
        <v>0</v>
      </c>
      <c r="AZ2009" s="11">
        <f>VLOOKUP(G2009,'[2]Recettes '!$1:$1048576,6,FALSE)</f>
        <v>0</v>
      </c>
      <c r="BA2009" s="11">
        <v>0</v>
      </c>
    </row>
    <row r="2010" spans="1:53" x14ac:dyDescent="0.25">
      <c r="A2010">
        <v>12</v>
      </c>
      <c r="B2010" t="str">
        <f t="shared" si="233"/>
        <v>CCC-5960</v>
      </c>
      <c r="C2010" s="2" t="s">
        <v>322</v>
      </c>
      <c r="D2010" s="2" t="str">
        <f t="shared" si="234"/>
        <v>5</v>
      </c>
      <c r="E2010" s="2" t="str">
        <f t="shared" si="235"/>
        <v>59</v>
      </c>
      <c r="F2010" s="2" t="str">
        <f t="shared" si="236"/>
        <v>596</v>
      </c>
      <c r="G2010" s="1" t="s">
        <v>747</v>
      </c>
      <c r="H2010" s="7">
        <v>0</v>
      </c>
      <c r="I2010" s="7"/>
      <c r="J2010" s="7">
        <v>0</v>
      </c>
      <c r="K2010" s="7">
        <v>0</v>
      </c>
      <c r="L2010" s="7">
        <v>0</v>
      </c>
      <c r="M2010" s="7"/>
      <c r="N2010" s="7">
        <v>0</v>
      </c>
      <c r="O2010" s="7">
        <v>0</v>
      </c>
      <c r="P2010" s="7">
        <v>0</v>
      </c>
      <c r="Q2010" s="7"/>
      <c r="R2010" s="7">
        <v>0</v>
      </c>
      <c r="S2010" s="7">
        <v>0</v>
      </c>
      <c r="T2010" s="7">
        <v>0</v>
      </c>
      <c r="U2010" s="7"/>
      <c r="V2010" s="7">
        <v>0</v>
      </c>
      <c r="W2010" s="7">
        <v>0</v>
      </c>
      <c r="X2010" s="7">
        <v>0</v>
      </c>
      <c r="Y2010" s="7"/>
      <c r="Z2010" s="7">
        <v>0</v>
      </c>
      <c r="AA2010" s="7">
        <v>0</v>
      </c>
      <c r="AB2010" s="7">
        <v>0</v>
      </c>
      <c r="AC2010" s="7"/>
      <c r="AD2010" s="7">
        <v>0</v>
      </c>
      <c r="AE2010" s="7">
        <v>0</v>
      </c>
      <c r="AF2010" s="7">
        <v>0</v>
      </c>
      <c r="AG2010" s="29">
        <v>0</v>
      </c>
      <c r="AH2010" s="7">
        <v>0</v>
      </c>
      <c r="AI2010" s="7">
        <v>0</v>
      </c>
      <c r="AJ2010" s="7">
        <v>0</v>
      </c>
      <c r="AK2010" s="29">
        <v>0</v>
      </c>
      <c r="AL2010" s="7">
        <v>0</v>
      </c>
      <c r="AM2010" s="105">
        <v>0</v>
      </c>
      <c r="AN2010" s="7">
        <v>0</v>
      </c>
      <c r="AO2010" s="11">
        <v>0</v>
      </c>
      <c r="AP2010" s="105">
        <v>0</v>
      </c>
      <c r="AQ2010" s="11">
        <v>0</v>
      </c>
      <c r="AR2010" s="11">
        <v>0</v>
      </c>
      <c r="AS2010" s="11">
        <v>0</v>
      </c>
      <c r="AT2010" s="11">
        <v>0</v>
      </c>
      <c r="AU2010" s="11">
        <v>0</v>
      </c>
      <c r="AV2010" s="11">
        <v>0</v>
      </c>
      <c r="AW2010" s="11">
        <v>0</v>
      </c>
      <c r="AX2010" s="11">
        <v>0</v>
      </c>
      <c r="AZ2010" s="11">
        <f>VLOOKUP(G2010,'[2]Recettes '!$1:$1048576,6,FALSE)</f>
        <v>0</v>
      </c>
      <c r="BA2010" s="11">
        <v>0</v>
      </c>
    </row>
    <row r="2011" spans="1:53" x14ac:dyDescent="0.25">
      <c r="A2011">
        <v>12</v>
      </c>
      <c r="B2011" t="str">
        <f t="shared" si="233"/>
        <v>CCC-6611</v>
      </c>
      <c r="C2011" s="2" t="s">
        <v>322</v>
      </c>
      <c r="D2011" s="2" t="str">
        <f t="shared" si="234"/>
        <v>6</v>
      </c>
      <c r="E2011" s="2" t="str">
        <f t="shared" si="235"/>
        <v>66</v>
      </c>
      <c r="F2011" s="2" t="str">
        <f t="shared" si="236"/>
        <v>661</v>
      </c>
      <c r="G2011" s="1" t="s">
        <v>748</v>
      </c>
      <c r="H2011" s="7">
        <v>0</v>
      </c>
      <c r="I2011" s="7"/>
      <c r="J2011" s="7">
        <v>0</v>
      </c>
      <c r="K2011" s="7">
        <v>0</v>
      </c>
      <c r="L2011" s="7">
        <v>0</v>
      </c>
      <c r="M2011" s="7"/>
      <c r="N2011" s="7">
        <v>0</v>
      </c>
      <c r="O2011" s="7">
        <v>0</v>
      </c>
      <c r="P2011" s="7">
        <v>0</v>
      </c>
      <c r="Q2011" s="7"/>
      <c r="R2011" s="7">
        <v>0</v>
      </c>
      <c r="S2011" s="7">
        <v>0</v>
      </c>
      <c r="T2011" s="7">
        <v>0</v>
      </c>
      <c r="U2011" s="7"/>
      <c r="V2011" s="7">
        <v>0</v>
      </c>
      <c r="W2011" s="7">
        <v>0</v>
      </c>
      <c r="X2011" s="7">
        <v>0</v>
      </c>
      <c r="Y2011" s="7"/>
      <c r="Z2011" s="7">
        <v>0</v>
      </c>
      <c r="AA2011" s="7">
        <v>0</v>
      </c>
      <c r="AB2011" s="7">
        <v>0</v>
      </c>
      <c r="AC2011" s="7"/>
      <c r="AD2011" s="7">
        <v>0</v>
      </c>
      <c r="AE2011" s="7">
        <v>0</v>
      </c>
      <c r="AF2011" s="7">
        <v>0</v>
      </c>
      <c r="AG2011" s="29">
        <v>0</v>
      </c>
      <c r="AH2011" s="7">
        <v>0</v>
      </c>
      <c r="AI2011" s="7">
        <v>0</v>
      </c>
      <c r="AJ2011" s="7">
        <v>0</v>
      </c>
      <c r="AK2011" s="29">
        <v>0</v>
      </c>
      <c r="AL2011" s="7">
        <v>0</v>
      </c>
      <c r="AM2011" s="105">
        <v>0</v>
      </c>
      <c r="AN2011" s="7">
        <v>0</v>
      </c>
      <c r="AO2011" s="11">
        <v>0</v>
      </c>
      <c r="AP2011" s="105">
        <v>0</v>
      </c>
      <c r="AQ2011" s="11">
        <v>0</v>
      </c>
      <c r="AR2011" s="11">
        <v>0</v>
      </c>
      <c r="AS2011" s="11">
        <v>0</v>
      </c>
      <c r="AT2011" s="11">
        <v>984</v>
      </c>
      <c r="AU2011" s="11">
        <v>984</v>
      </c>
      <c r="AV2011" s="11">
        <v>1273</v>
      </c>
      <c r="AW2011" s="11">
        <v>35702</v>
      </c>
      <c r="AX2011" s="11">
        <v>1118</v>
      </c>
      <c r="AZ2011" s="11">
        <f>VLOOKUP(G2011,'[2]Recettes '!$1:$1048576,6,FALSE)</f>
        <v>2230</v>
      </c>
      <c r="BA2011" s="11">
        <v>1847</v>
      </c>
    </row>
    <row r="2012" spans="1:53" x14ac:dyDescent="0.25">
      <c r="A2012">
        <v>12</v>
      </c>
      <c r="B2012" t="str">
        <f t="shared" si="233"/>
        <v>CCC-6612</v>
      </c>
      <c r="C2012" s="2" t="s">
        <v>322</v>
      </c>
      <c r="D2012" s="2" t="str">
        <f t="shared" si="234"/>
        <v>6</v>
      </c>
      <c r="E2012" s="2" t="str">
        <f t="shared" si="235"/>
        <v>66</v>
      </c>
      <c r="F2012" s="2" t="str">
        <f t="shared" si="236"/>
        <v>661</v>
      </c>
      <c r="G2012" s="1" t="s">
        <v>749</v>
      </c>
      <c r="H2012" s="7">
        <v>0</v>
      </c>
      <c r="I2012" s="7"/>
      <c r="J2012" s="7">
        <v>0</v>
      </c>
      <c r="K2012" s="7">
        <v>0</v>
      </c>
      <c r="L2012" s="7">
        <v>0</v>
      </c>
      <c r="M2012" s="7"/>
      <c r="N2012" s="7">
        <v>0</v>
      </c>
      <c r="O2012" s="7">
        <v>0</v>
      </c>
      <c r="P2012" s="7">
        <v>0</v>
      </c>
      <c r="Q2012" s="7"/>
      <c r="R2012" s="7">
        <v>0</v>
      </c>
      <c r="S2012" s="7">
        <v>0</v>
      </c>
      <c r="T2012" s="7">
        <v>0</v>
      </c>
      <c r="U2012" s="7"/>
      <c r="V2012" s="7">
        <v>0</v>
      </c>
      <c r="W2012" s="7">
        <v>0</v>
      </c>
      <c r="X2012" s="7">
        <v>0</v>
      </c>
      <c r="Y2012" s="7"/>
      <c r="Z2012" s="7">
        <v>0</v>
      </c>
      <c r="AA2012" s="7">
        <v>0</v>
      </c>
      <c r="AB2012" s="7">
        <v>0</v>
      </c>
      <c r="AC2012" s="7"/>
      <c r="AD2012" s="7">
        <v>0</v>
      </c>
      <c r="AE2012" s="7">
        <v>0</v>
      </c>
      <c r="AF2012" s="7">
        <v>0</v>
      </c>
      <c r="AG2012" s="29">
        <v>0</v>
      </c>
      <c r="AH2012" s="7">
        <v>0</v>
      </c>
      <c r="AI2012" s="7">
        <v>0</v>
      </c>
      <c r="AJ2012" s="7">
        <v>0</v>
      </c>
      <c r="AK2012" s="29">
        <v>0</v>
      </c>
      <c r="AL2012" s="7">
        <v>0</v>
      </c>
      <c r="AM2012" s="105">
        <v>0</v>
      </c>
      <c r="AN2012" s="7">
        <v>0</v>
      </c>
      <c r="AO2012" s="11">
        <v>0</v>
      </c>
      <c r="AP2012" s="105">
        <v>0</v>
      </c>
      <c r="AQ2012" s="11">
        <v>0</v>
      </c>
      <c r="AR2012" s="11">
        <v>0</v>
      </c>
      <c r="AS2012" s="11">
        <v>0</v>
      </c>
      <c r="AT2012" s="11">
        <v>0</v>
      </c>
      <c r="AU2012" s="11">
        <v>0</v>
      </c>
      <c r="AV2012" s="11">
        <v>0</v>
      </c>
      <c r="AW2012" s="11">
        <v>0</v>
      </c>
      <c r="AX2012" s="11">
        <v>0</v>
      </c>
      <c r="AZ2012" s="11">
        <f>VLOOKUP(G2012,'[2]Recettes '!$1:$1048576,6,FALSE)</f>
        <v>0</v>
      </c>
      <c r="BA2012" s="11">
        <v>0</v>
      </c>
    </row>
    <row r="2013" spans="1:53" x14ac:dyDescent="0.25">
      <c r="A2013">
        <v>12</v>
      </c>
      <c r="B2013" t="str">
        <f t="shared" si="233"/>
        <v>CCC-6621</v>
      </c>
      <c r="C2013" s="2" t="s">
        <v>322</v>
      </c>
      <c r="D2013" s="2" t="str">
        <f t="shared" si="234"/>
        <v>6</v>
      </c>
      <c r="E2013" s="2" t="str">
        <f t="shared" si="235"/>
        <v>66</v>
      </c>
      <c r="F2013" s="2" t="str">
        <f t="shared" si="236"/>
        <v>662</v>
      </c>
      <c r="G2013" s="1" t="s">
        <v>750</v>
      </c>
      <c r="H2013" s="7">
        <v>0</v>
      </c>
      <c r="I2013" s="7"/>
      <c r="J2013" s="7">
        <v>0</v>
      </c>
      <c r="K2013" s="7">
        <v>0</v>
      </c>
      <c r="L2013" s="7">
        <v>0</v>
      </c>
      <c r="M2013" s="7"/>
      <c r="N2013" s="7">
        <v>0</v>
      </c>
      <c r="O2013" s="7">
        <v>0</v>
      </c>
      <c r="P2013" s="7">
        <v>0</v>
      </c>
      <c r="Q2013" s="7"/>
      <c r="R2013" s="7">
        <v>0</v>
      </c>
      <c r="S2013" s="7">
        <v>0</v>
      </c>
      <c r="T2013" s="7">
        <v>0</v>
      </c>
      <c r="U2013" s="7"/>
      <c r="V2013" s="7">
        <v>0</v>
      </c>
      <c r="W2013" s="7">
        <v>0</v>
      </c>
      <c r="X2013" s="7">
        <v>0</v>
      </c>
      <c r="Y2013" s="7"/>
      <c r="Z2013" s="7">
        <v>0</v>
      </c>
      <c r="AA2013" s="7">
        <v>0</v>
      </c>
      <c r="AB2013" s="7">
        <v>0</v>
      </c>
      <c r="AC2013" s="7"/>
      <c r="AD2013" s="7">
        <v>0</v>
      </c>
      <c r="AE2013" s="7">
        <v>0</v>
      </c>
      <c r="AF2013" s="7">
        <v>0</v>
      </c>
      <c r="AG2013" s="29">
        <v>0</v>
      </c>
      <c r="AH2013" s="7">
        <v>0</v>
      </c>
      <c r="AI2013" s="7">
        <v>0</v>
      </c>
      <c r="AJ2013" s="7">
        <v>0</v>
      </c>
      <c r="AK2013" s="29">
        <v>0</v>
      </c>
      <c r="AL2013" s="7">
        <v>0</v>
      </c>
      <c r="AM2013" s="105">
        <v>0</v>
      </c>
      <c r="AN2013" s="7">
        <v>0</v>
      </c>
      <c r="AO2013" s="11">
        <v>0</v>
      </c>
      <c r="AP2013" s="105">
        <v>0</v>
      </c>
      <c r="AQ2013" s="11">
        <v>0</v>
      </c>
      <c r="AR2013" s="11">
        <v>0</v>
      </c>
      <c r="AS2013" s="11">
        <v>0</v>
      </c>
      <c r="AT2013" s="11">
        <v>0</v>
      </c>
      <c r="AU2013" s="11">
        <v>0</v>
      </c>
      <c r="AV2013" s="11">
        <v>0</v>
      </c>
      <c r="AW2013" s="11">
        <v>0</v>
      </c>
      <c r="AX2013" s="11">
        <v>0</v>
      </c>
      <c r="AZ2013" s="11">
        <f>VLOOKUP(G2013,'[2]Recettes '!$1:$1048576,6,FALSE)</f>
        <v>0</v>
      </c>
      <c r="BA2013" s="11">
        <v>0</v>
      </c>
    </row>
    <row r="2014" spans="1:53" x14ac:dyDescent="0.25">
      <c r="A2014">
        <v>12</v>
      </c>
      <c r="B2014" t="str">
        <f t="shared" si="233"/>
        <v>CCC-6622</v>
      </c>
      <c r="C2014" s="2" t="s">
        <v>322</v>
      </c>
      <c r="D2014" s="2" t="str">
        <f t="shared" si="234"/>
        <v>6</v>
      </c>
      <c r="E2014" s="2" t="str">
        <f t="shared" si="235"/>
        <v>66</v>
      </c>
      <c r="F2014" s="2" t="str">
        <f t="shared" si="236"/>
        <v>662</v>
      </c>
      <c r="G2014" s="1" t="s">
        <v>751</v>
      </c>
      <c r="H2014" s="7">
        <v>0</v>
      </c>
      <c r="I2014" s="7"/>
      <c r="J2014" s="7">
        <v>0</v>
      </c>
      <c r="K2014" s="7">
        <v>0</v>
      </c>
      <c r="L2014" s="7">
        <v>0</v>
      </c>
      <c r="M2014" s="7"/>
      <c r="N2014" s="7">
        <v>0</v>
      </c>
      <c r="O2014" s="7">
        <v>0</v>
      </c>
      <c r="P2014" s="7">
        <v>0</v>
      </c>
      <c r="Q2014" s="7"/>
      <c r="R2014" s="7">
        <v>0</v>
      </c>
      <c r="S2014" s="7">
        <v>0</v>
      </c>
      <c r="T2014" s="7">
        <v>0</v>
      </c>
      <c r="U2014" s="7"/>
      <c r="V2014" s="7">
        <v>0</v>
      </c>
      <c r="W2014" s="7">
        <v>0</v>
      </c>
      <c r="X2014" s="7">
        <v>0</v>
      </c>
      <c r="Y2014" s="7"/>
      <c r="Z2014" s="7">
        <v>0</v>
      </c>
      <c r="AA2014" s="7">
        <v>0</v>
      </c>
      <c r="AB2014" s="7">
        <v>0</v>
      </c>
      <c r="AC2014" s="7"/>
      <c r="AD2014" s="7">
        <v>0</v>
      </c>
      <c r="AE2014" s="7">
        <v>0</v>
      </c>
      <c r="AF2014" s="7">
        <v>0</v>
      </c>
      <c r="AG2014" s="29">
        <v>0</v>
      </c>
      <c r="AH2014" s="7">
        <v>0</v>
      </c>
      <c r="AI2014" s="7">
        <v>0</v>
      </c>
      <c r="AJ2014" s="7">
        <v>0</v>
      </c>
      <c r="AK2014" s="29">
        <v>0</v>
      </c>
      <c r="AL2014" s="7">
        <v>0</v>
      </c>
      <c r="AM2014" s="105">
        <v>0</v>
      </c>
      <c r="AN2014" s="7">
        <v>0</v>
      </c>
      <c r="AO2014" s="11">
        <v>0</v>
      </c>
      <c r="AP2014" s="105">
        <v>0</v>
      </c>
      <c r="AQ2014" s="11">
        <v>0</v>
      </c>
      <c r="AR2014" s="11">
        <v>0</v>
      </c>
      <c r="AS2014" s="11">
        <v>0</v>
      </c>
      <c r="AT2014" s="11">
        <v>0</v>
      </c>
      <c r="AU2014" s="11">
        <v>0</v>
      </c>
      <c r="AV2014" s="11">
        <v>0</v>
      </c>
      <c r="AW2014" s="11">
        <v>0</v>
      </c>
      <c r="AX2014" s="11">
        <v>0</v>
      </c>
      <c r="AZ2014" s="11">
        <f>VLOOKUP(G2014,'[2]Recettes '!$1:$1048576,6,FALSE)</f>
        <v>0</v>
      </c>
      <c r="BA2014" s="11">
        <v>0</v>
      </c>
    </row>
    <row r="2015" spans="1:53" x14ac:dyDescent="0.25">
      <c r="A2015">
        <v>12</v>
      </c>
      <c r="B2015" t="str">
        <f t="shared" si="233"/>
        <v>CCC-6631</v>
      </c>
      <c r="C2015" s="2" t="s">
        <v>322</v>
      </c>
      <c r="D2015" s="2" t="str">
        <f t="shared" si="234"/>
        <v>6</v>
      </c>
      <c r="E2015" s="2" t="str">
        <f t="shared" si="235"/>
        <v>66</v>
      </c>
      <c r="F2015" s="2" t="str">
        <f t="shared" si="236"/>
        <v>663</v>
      </c>
      <c r="G2015" s="1" t="s">
        <v>752</v>
      </c>
      <c r="H2015" s="7">
        <v>0</v>
      </c>
      <c r="I2015" s="7"/>
      <c r="J2015" s="7">
        <v>0</v>
      </c>
      <c r="K2015" s="7">
        <v>0</v>
      </c>
      <c r="L2015" s="7">
        <v>0</v>
      </c>
      <c r="M2015" s="7"/>
      <c r="N2015" s="7">
        <v>0</v>
      </c>
      <c r="O2015" s="7">
        <v>0</v>
      </c>
      <c r="P2015" s="7">
        <v>0</v>
      </c>
      <c r="Q2015" s="7"/>
      <c r="R2015" s="7">
        <v>0</v>
      </c>
      <c r="S2015" s="7">
        <v>0</v>
      </c>
      <c r="T2015" s="7">
        <v>0</v>
      </c>
      <c r="U2015" s="7"/>
      <c r="V2015" s="7">
        <v>0</v>
      </c>
      <c r="W2015" s="7">
        <v>0</v>
      </c>
      <c r="X2015" s="7">
        <v>0</v>
      </c>
      <c r="Y2015" s="7"/>
      <c r="Z2015" s="7">
        <v>0</v>
      </c>
      <c r="AA2015" s="7">
        <v>0</v>
      </c>
      <c r="AB2015" s="7">
        <v>0</v>
      </c>
      <c r="AC2015" s="7"/>
      <c r="AD2015" s="7">
        <v>0</v>
      </c>
      <c r="AE2015" s="7">
        <v>0</v>
      </c>
      <c r="AF2015" s="7">
        <v>0</v>
      </c>
      <c r="AG2015" s="29">
        <v>0</v>
      </c>
      <c r="AH2015" s="7">
        <v>0</v>
      </c>
      <c r="AI2015" s="7">
        <v>0</v>
      </c>
      <c r="AJ2015" s="7">
        <v>0</v>
      </c>
      <c r="AK2015" s="29">
        <v>0</v>
      </c>
      <c r="AL2015" s="7">
        <v>0</v>
      </c>
      <c r="AM2015" s="105">
        <v>0</v>
      </c>
      <c r="AN2015" s="7">
        <v>0</v>
      </c>
      <c r="AO2015" s="11">
        <v>0</v>
      </c>
      <c r="AP2015" s="105">
        <v>0</v>
      </c>
      <c r="AQ2015" s="11">
        <v>0</v>
      </c>
      <c r="AR2015" s="11">
        <v>0</v>
      </c>
      <c r="AS2015" s="11">
        <v>0</v>
      </c>
      <c r="AT2015" s="11">
        <v>0</v>
      </c>
      <c r="AU2015" s="11">
        <v>0</v>
      </c>
      <c r="AV2015" s="11">
        <v>0</v>
      </c>
      <c r="AW2015" s="11">
        <v>0</v>
      </c>
      <c r="AX2015" s="11">
        <v>0</v>
      </c>
      <c r="AZ2015" s="11">
        <f>VLOOKUP(G2015,'[2]Recettes '!$1:$1048576,6,FALSE)</f>
        <v>0</v>
      </c>
      <c r="BA2015" s="11">
        <v>0</v>
      </c>
    </row>
    <row r="2016" spans="1:53" x14ac:dyDescent="0.25">
      <c r="A2016">
        <v>12</v>
      </c>
      <c r="B2016" t="str">
        <f t="shared" si="233"/>
        <v>CCC-6632</v>
      </c>
      <c r="C2016" s="2" t="s">
        <v>322</v>
      </c>
      <c r="D2016" s="2" t="str">
        <f t="shared" si="234"/>
        <v>6</v>
      </c>
      <c r="E2016" s="2" t="str">
        <f t="shared" si="235"/>
        <v>66</v>
      </c>
      <c r="F2016" s="2" t="str">
        <f t="shared" si="236"/>
        <v>663</v>
      </c>
      <c r="G2016" s="1" t="s">
        <v>753</v>
      </c>
      <c r="H2016" s="7">
        <v>0</v>
      </c>
      <c r="I2016" s="7"/>
      <c r="J2016" s="7">
        <v>0</v>
      </c>
      <c r="K2016" s="7">
        <v>0</v>
      </c>
      <c r="L2016" s="7">
        <v>0</v>
      </c>
      <c r="M2016" s="7"/>
      <c r="N2016" s="7">
        <v>0</v>
      </c>
      <c r="O2016" s="7">
        <v>0</v>
      </c>
      <c r="P2016" s="7">
        <v>0</v>
      </c>
      <c r="Q2016" s="7"/>
      <c r="R2016" s="7">
        <v>0</v>
      </c>
      <c r="S2016" s="7">
        <v>0</v>
      </c>
      <c r="T2016" s="7">
        <v>0</v>
      </c>
      <c r="U2016" s="7"/>
      <c r="V2016" s="7">
        <v>0</v>
      </c>
      <c r="W2016" s="7">
        <v>0</v>
      </c>
      <c r="X2016" s="7">
        <v>0</v>
      </c>
      <c r="Y2016" s="7"/>
      <c r="Z2016" s="7">
        <v>0</v>
      </c>
      <c r="AA2016" s="7">
        <v>0</v>
      </c>
      <c r="AB2016" s="7">
        <v>0</v>
      </c>
      <c r="AC2016" s="7"/>
      <c r="AD2016" s="7">
        <v>0</v>
      </c>
      <c r="AE2016" s="7">
        <v>0</v>
      </c>
      <c r="AF2016" s="7">
        <v>0</v>
      </c>
      <c r="AG2016" s="29">
        <v>0</v>
      </c>
      <c r="AH2016" s="7">
        <v>0</v>
      </c>
      <c r="AI2016" s="7">
        <v>0</v>
      </c>
      <c r="AJ2016" s="7">
        <v>0</v>
      </c>
      <c r="AK2016" s="29">
        <v>0</v>
      </c>
      <c r="AL2016" s="7">
        <v>0</v>
      </c>
      <c r="AM2016" s="105">
        <v>0</v>
      </c>
      <c r="AN2016" s="7">
        <v>0</v>
      </c>
      <c r="AO2016" s="11">
        <v>0</v>
      </c>
      <c r="AP2016" s="105">
        <v>0</v>
      </c>
      <c r="AQ2016" s="11">
        <v>0</v>
      </c>
      <c r="AR2016" s="11">
        <v>0</v>
      </c>
      <c r="AS2016" s="11">
        <v>0</v>
      </c>
      <c r="AT2016" s="11">
        <v>0</v>
      </c>
      <c r="AU2016" s="11">
        <v>0</v>
      </c>
      <c r="AV2016" s="11">
        <v>0</v>
      </c>
      <c r="AW2016" s="11">
        <v>0</v>
      </c>
      <c r="AX2016" s="11">
        <v>0</v>
      </c>
      <c r="AZ2016" s="11">
        <f>VLOOKUP(G2016,'[2]Recettes '!$1:$1048576,6,FALSE)</f>
        <v>0</v>
      </c>
      <c r="BA2016" s="11">
        <v>0</v>
      </c>
    </row>
    <row r="2017" spans="1:53" x14ac:dyDescent="0.25">
      <c r="A2017">
        <v>12</v>
      </c>
      <c r="B2017" t="str">
        <f t="shared" si="233"/>
        <v>CCC-6641</v>
      </c>
      <c r="C2017" s="2" t="s">
        <v>322</v>
      </c>
      <c r="D2017" s="2" t="str">
        <f t="shared" si="234"/>
        <v>6</v>
      </c>
      <c r="E2017" s="2" t="str">
        <f t="shared" si="235"/>
        <v>66</v>
      </c>
      <c r="F2017" s="2" t="str">
        <f t="shared" si="236"/>
        <v>664</v>
      </c>
      <c r="G2017" s="1" t="s">
        <v>754</v>
      </c>
      <c r="H2017" s="7">
        <v>0</v>
      </c>
      <c r="I2017" s="7"/>
      <c r="J2017" s="7">
        <v>0</v>
      </c>
      <c r="K2017" s="7">
        <v>0</v>
      </c>
      <c r="L2017" s="7">
        <v>0</v>
      </c>
      <c r="M2017" s="7"/>
      <c r="N2017" s="7">
        <v>0</v>
      </c>
      <c r="O2017" s="7">
        <v>0</v>
      </c>
      <c r="P2017" s="7">
        <v>0</v>
      </c>
      <c r="Q2017" s="7"/>
      <c r="R2017" s="7">
        <v>0</v>
      </c>
      <c r="S2017" s="7">
        <v>0</v>
      </c>
      <c r="T2017" s="7">
        <v>0</v>
      </c>
      <c r="U2017" s="7"/>
      <c r="V2017" s="7">
        <v>0</v>
      </c>
      <c r="W2017" s="7">
        <v>0</v>
      </c>
      <c r="X2017" s="7">
        <v>0</v>
      </c>
      <c r="Y2017" s="7"/>
      <c r="Z2017" s="7">
        <v>0</v>
      </c>
      <c r="AA2017" s="7">
        <v>0</v>
      </c>
      <c r="AB2017" s="7">
        <v>0</v>
      </c>
      <c r="AC2017" s="7"/>
      <c r="AD2017" s="7">
        <v>0</v>
      </c>
      <c r="AE2017" s="7">
        <v>0</v>
      </c>
      <c r="AF2017" s="7">
        <v>0</v>
      </c>
      <c r="AG2017" s="29">
        <v>0</v>
      </c>
      <c r="AH2017" s="7">
        <v>0</v>
      </c>
      <c r="AI2017" s="7">
        <v>0</v>
      </c>
      <c r="AJ2017" s="7">
        <v>0</v>
      </c>
      <c r="AK2017" s="29">
        <v>0</v>
      </c>
      <c r="AL2017" s="7">
        <v>0</v>
      </c>
      <c r="AM2017" s="105">
        <v>0</v>
      </c>
      <c r="AN2017" s="7">
        <v>0</v>
      </c>
      <c r="AO2017" s="11">
        <v>0</v>
      </c>
      <c r="AP2017" s="105">
        <v>0</v>
      </c>
      <c r="AQ2017" s="11">
        <v>0</v>
      </c>
      <c r="AR2017" s="11">
        <v>0</v>
      </c>
      <c r="AS2017" s="11">
        <v>0</v>
      </c>
      <c r="AT2017" s="11">
        <v>0</v>
      </c>
      <c r="AU2017" s="11">
        <v>0</v>
      </c>
      <c r="AV2017" s="11">
        <v>0</v>
      </c>
      <c r="AW2017" s="11">
        <v>0</v>
      </c>
      <c r="AX2017" s="11">
        <v>0</v>
      </c>
      <c r="AZ2017" s="11">
        <f>VLOOKUP(G2017,'[2]Recettes '!$1:$1048576,6,FALSE)</f>
        <v>0</v>
      </c>
      <c r="BA2017" s="11">
        <v>0</v>
      </c>
    </row>
    <row r="2018" spans="1:53" x14ac:dyDescent="0.25">
      <c r="A2018">
        <v>12</v>
      </c>
      <c r="B2018" t="str">
        <f t="shared" si="233"/>
        <v>CCC-6642</v>
      </c>
      <c r="C2018" s="2" t="s">
        <v>322</v>
      </c>
      <c r="D2018" s="2" t="str">
        <f t="shared" si="234"/>
        <v>6</v>
      </c>
      <c r="E2018" s="2" t="str">
        <f t="shared" si="235"/>
        <v>66</v>
      </c>
      <c r="F2018" s="2" t="str">
        <f t="shared" si="236"/>
        <v>664</v>
      </c>
      <c r="G2018" s="1" t="s">
        <v>755</v>
      </c>
      <c r="H2018" s="7">
        <v>0</v>
      </c>
      <c r="I2018" s="7"/>
      <c r="J2018" s="7">
        <v>0</v>
      </c>
      <c r="K2018" s="7">
        <v>0</v>
      </c>
      <c r="L2018" s="7">
        <v>0</v>
      </c>
      <c r="M2018" s="7"/>
      <c r="N2018" s="7">
        <v>0</v>
      </c>
      <c r="O2018" s="7">
        <v>0</v>
      </c>
      <c r="P2018" s="7">
        <v>0</v>
      </c>
      <c r="Q2018" s="7"/>
      <c r="R2018" s="7">
        <v>0</v>
      </c>
      <c r="S2018" s="7">
        <v>0</v>
      </c>
      <c r="T2018" s="7">
        <v>0</v>
      </c>
      <c r="U2018" s="7"/>
      <c r="V2018" s="7">
        <v>0</v>
      </c>
      <c r="W2018" s="7">
        <v>0</v>
      </c>
      <c r="X2018" s="7">
        <v>0</v>
      </c>
      <c r="Y2018" s="7"/>
      <c r="Z2018" s="7">
        <v>0</v>
      </c>
      <c r="AA2018" s="7">
        <v>0</v>
      </c>
      <c r="AB2018" s="7">
        <v>0</v>
      </c>
      <c r="AC2018" s="7"/>
      <c r="AD2018" s="7">
        <v>0</v>
      </c>
      <c r="AE2018" s="7">
        <v>0</v>
      </c>
      <c r="AF2018" s="7">
        <v>0</v>
      </c>
      <c r="AG2018" s="29">
        <v>0</v>
      </c>
      <c r="AH2018" s="7">
        <v>0</v>
      </c>
      <c r="AI2018" s="7">
        <v>0</v>
      </c>
      <c r="AJ2018" s="7">
        <v>0</v>
      </c>
      <c r="AK2018" s="29">
        <v>0</v>
      </c>
      <c r="AL2018" s="7">
        <v>0</v>
      </c>
      <c r="AM2018" s="105">
        <v>0</v>
      </c>
      <c r="AN2018" s="7">
        <v>0</v>
      </c>
      <c r="AO2018" s="11">
        <v>0</v>
      </c>
      <c r="AP2018" s="105">
        <v>0</v>
      </c>
      <c r="AQ2018" s="11">
        <v>0</v>
      </c>
      <c r="AR2018" s="11">
        <v>0</v>
      </c>
      <c r="AS2018" s="11">
        <v>0</v>
      </c>
      <c r="AT2018" s="11">
        <v>0</v>
      </c>
      <c r="AU2018" s="11">
        <v>0</v>
      </c>
      <c r="AV2018" s="11">
        <v>0</v>
      </c>
      <c r="AW2018" s="11">
        <v>0</v>
      </c>
      <c r="AX2018" s="11">
        <v>0</v>
      </c>
      <c r="AZ2018" s="11">
        <f>VLOOKUP(G2018,'[2]Recettes '!$1:$1048576,6,FALSE)</f>
        <v>0</v>
      </c>
      <c r="BA2018" s="11">
        <v>0</v>
      </c>
    </row>
    <row r="2019" spans="1:53" x14ac:dyDescent="0.25">
      <c r="A2019">
        <v>12</v>
      </c>
      <c r="B2019" t="str">
        <f t="shared" si="233"/>
        <v>CCC-6651</v>
      </c>
      <c r="C2019" s="2" t="s">
        <v>322</v>
      </c>
      <c r="D2019" s="2" t="str">
        <f t="shared" si="234"/>
        <v>6</v>
      </c>
      <c r="E2019" s="2" t="str">
        <f t="shared" si="235"/>
        <v>66</v>
      </c>
      <c r="F2019" s="2" t="str">
        <f t="shared" si="236"/>
        <v>665</v>
      </c>
      <c r="G2019" s="1" t="s">
        <v>756</v>
      </c>
      <c r="H2019" s="7">
        <v>0</v>
      </c>
      <c r="I2019" s="7"/>
      <c r="J2019" s="7">
        <v>0</v>
      </c>
      <c r="K2019" s="7">
        <v>0</v>
      </c>
      <c r="L2019" s="7">
        <v>0</v>
      </c>
      <c r="M2019" s="7"/>
      <c r="N2019" s="7">
        <v>0</v>
      </c>
      <c r="O2019" s="7">
        <v>0</v>
      </c>
      <c r="P2019" s="7">
        <v>0</v>
      </c>
      <c r="Q2019" s="7"/>
      <c r="R2019" s="7">
        <v>0</v>
      </c>
      <c r="S2019" s="7">
        <v>0</v>
      </c>
      <c r="T2019" s="7">
        <v>0</v>
      </c>
      <c r="U2019" s="7"/>
      <c r="V2019" s="7">
        <v>0</v>
      </c>
      <c r="W2019" s="7">
        <v>0</v>
      </c>
      <c r="X2019" s="7">
        <v>0</v>
      </c>
      <c r="Y2019" s="7"/>
      <c r="Z2019" s="7">
        <v>0</v>
      </c>
      <c r="AA2019" s="7">
        <v>0</v>
      </c>
      <c r="AB2019" s="7">
        <v>0</v>
      </c>
      <c r="AC2019" s="7"/>
      <c r="AD2019" s="7">
        <v>0</v>
      </c>
      <c r="AE2019" s="7">
        <v>0</v>
      </c>
      <c r="AF2019" s="7">
        <v>0</v>
      </c>
      <c r="AG2019" s="29">
        <v>0</v>
      </c>
      <c r="AH2019" s="7">
        <v>0</v>
      </c>
      <c r="AI2019" s="7">
        <v>0</v>
      </c>
      <c r="AJ2019" s="7">
        <v>0</v>
      </c>
      <c r="AK2019" s="29">
        <v>0</v>
      </c>
      <c r="AL2019" s="7">
        <v>0</v>
      </c>
      <c r="AM2019" s="105">
        <v>0</v>
      </c>
      <c r="AN2019" s="7">
        <v>0</v>
      </c>
      <c r="AO2019" s="11">
        <v>0</v>
      </c>
      <c r="AP2019" s="105">
        <v>0</v>
      </c>
      <c r="AQ2019" s="11">
        <v>0</v>
      </c>
      <c r="AR2019" s="11">
        <v>0</v>
      </c>
      <c r="AS2019" s="11">
        <v>0</v>
      </c>
      <c r="AT2019" s="11">
        <v>0</v>
      </c>
      <c r="AU2019" s="11">
        <v>0</v>
      </c>
      <c r="AV2019" s="11">
        <v>0</v>
      </c>
      <c r="AW2019" s="11">
        <v>0</v>
      </c>
      <c r="AX2019" s="11">
        <v>0</v>
      </c>
      <c r="AZ2019" s="11">
        <f>VLOOKUP(G2019,'[2]Recettes '!$1:$1048576,6,FALSE)</f>
        <v>0</v>
      </c>
      <c r="BA2019" s="11">
        <v>0</v>
      </c>
    </row>
    <row r="2020" spans="1:53" x14ac:dyDescent="0.25">
      <c r="A2020">
        <v>12</v>
      </c>
      <c r="B2020" t="str">
        <f t="shared" si="233"/>
        <v>CCC-6652</v>
      </c>
      <c r="C2020" s="2" t="s">
        <v>322</v>
      </c>
      <c r="D2020" s="2" t="str">
        <f t="shared" si="234"/>
        <v>6</v>
      </c>
      <c r="E2020" s="2" t="str">
        <f t="shared" si="235"/>
        <v>66</v>
      </c>
      <c r="F2020" s="2" t="str">
        <f t="shared" si="236"/>
        <v>665</v>
      </c>
      <c r="G2020" s="1" t="s">
        <v>757</v>
      </c>
      <c r="H2020" s="7">
        <v>0</v>
      </c>
      <c r="I2020" s="7"/>
      <c r="J2020" s="7">
        <v>0</v>
      </c>
      <c r="K2020" s="7">
        <v>0</v>
      </c>
      <c r="L2020" s="7">
        <v>0</v>
      </c>
      <c r="M2020" s="7"/>
      <c r="N2020" s="7">
        <v>0</v>
      </c>
      <c r="O2020" s="7">
        <v>0</v>
      </c>
      <c r="P2020" s="7">
        <v>0</v>
      </c>
      <c r="Q2020" s="7"/>
      <c r="R2020" s="7">
        <v>0</v>
      </c>
      <c r="S2020" s="7">
        <v>0</v>
      </c>
      <c r="T2020" s="7">
        <v>0</v>
      </c>
      <c r="U2020" s="7"/>
      <c r="V2020" s="7">
        <v>0</v>
      </c>
      <c r="W2020" s="7">
        <v>0</v>
      </c>
      <c r="X2020" s="7">
        <v>0</v>
      </c>
      <c r="Y2020" s="7"/>
      <c r="Z2020" s="7">
        <v>0</v>
      </c>
      <c r="AA2020" s="7">
        <v>0</v>
      </c>
      <c r="AB2020" s="7">
        <v>0</v>
      </c>
      <c r="AC2020" s="7"/>
      <c r="AD2020" s="7">
        <v>0</v>
      </c>
      <c r="AE2020" s="7">
        <v>0</v>
      </c>
      <c r="AF2020" s="7">
        <v>0</v>
      </c>
      <c r="AG2020" s="29">
        <v>0</v>
      </c>
      <c r="AH2020" s="7">
        <v>0</v>
      </c>
      <c r="AI2020" s="7">
        <v>0</v>
      </c>
      <c r="AJ2020" s="7">
        <v>0</v>
      </c>
      <c r="AK2020" s="29">
        <v>0</v>
      </c>
      <c r="AL2020" s="7">
        <v>0</v>
      </c>
      <c r="AM2020" s="105">
        <v>0</v>
      </c>
      <c r="AN2020" s="7">
        <v>0</v>
      </c>
      <c r="AO2020" s="11">
        <v>0</v>
      </c>
      <c r="AP2020" s="105">
        <v>0</v>
      </c>
      <c r="AQ2020" s="11">
        <v>0</v>
      </c>
      <c r="AR2020" s="11">
        <v>0</v>
      </c>
      <c r="AS2020" s="11">
        <v>0</v>
      </c>
      <c r="AT2020" s="11">
        <v>0</v>
      </c>
      <c r="AU2020" s="11">
        <v>0</v>
      </c>
      <c r="AV2020" s="11">
        <v>0</v>
      </c>
      <c r="AW2020" s="11">
        <v>0</v>
      </c>
      <c r="AX2020" s="11">
        <v>0</v>
      </c>
      <c r="AZ2020" s="11">
        <f>VLOOKUP(G2020,'[2]Recettes '!$1:$1048576,6,FALSE)</f>
        <v>0</v>
      </c>
      <c r="BA2020" s="11">
        <v>0</v>
      </c>
    </row>
    <row r="2021" spans="1:53" x14ac:dyDescent="0.25">
      <c r="A2021">
        <v>12</v>
      </c>
      <c r="B2021" t="str">
        <f t="shared" si="233"/>
        <v>CCC-6661</v>
      </c>
      <c r="C2021" s="2" t="s">
        <v>322</v>
      </c>
      <c r="D2021" s="2" t="str">
        <f t="shared" si="234"/>
        <v>6</v>
      </c>
      <c r="E2021" s="2" t="str">
        <f t="shared" si="235"/>
        <v>66</v>
      </c>
      <c r="F2021" s="2" t="str">
        <f t="shared" si="236"/>
        <v>666</v>
      </c>
      <c r="G2021" s="1" t="s">
        <v>2398</v>
      </c>
      <c r="H2021" s="7">
        <v>0</v>
      </c>
      <c r="I2021" s="7"/>
      <c r="J2021" s="7">
        <v>0</v>
      </c>
      <c r="K2021" s="7">
        <v>0</v>
      </c>
      <c r="L2021" s="7">
        <v>0</v>
      </c>
      <c r="M2021" s="7"/>
      <c r="N2021" s="7">
        <v>0</v>
      </c>
      <c r="O2021" s="7">
        <v>0</v>
      </c>
      <c r="P2021" s="7">
        <v>0</v>
      </c>
      <c r="Q2021" s="7"/>
      <c r="R2021" s="7">
        <v>0</v>
      </c>
      <c r="S2021" s="7">
        <v>0</v>
      </c>
      <c r="T2021" s="7">
        <v>0</v>
      </c>
      <c r="U2021" s="7"/>
      <c r="V2021" s="7">
        <v>0</v>
      </c>
      <c r="W2021" s="7">
        <v>0</v>
      </c>
      <c r="X2021" s="7">
        <v>0</v>
      </c>
      <c r="Y2021" s="7"/>
      <c r="Z2021" s="7">
        <v>0</v>
      </c>
      <c r="AA2021" s="7">
        <v>0</v>
      </c>
      <c r="AB2021" s="7">
        <v>0</v>
      </c>
      <c r="AC2021" s="7"/>
      <c r="AD2021" s="7">
        <v>0</v>
      </c>
      <c r="AE2021" s="7">
        <v>0</v>
      </c>
      <c r="AF2021" s="7">
        <v>0</v>
      </c>
      <c r="AG2021" s="29">
        <v>0</v>
      </c>
      <c r="AH2021" s="7">
        <v>0</v>
      </c>
      <c r="AI2021" s="7">
        <v>0</v>
      </c>
      <c r="AJ2021" s="7">
        <v>0</v>
      </c>
      <c r="AK2021" s="29">
        <v>0</v>
      </c>
      <c r="AL2021" s="7">
        <v>0</v>
      </c>
      <c r="AM2021" s="105">
        <v>0</v>
      </c>
      <c r="AN2021" s="7">
        <v>0</v>
      </c>
      <c r="AO2021" s="11">
        <v>0</v>
      </c>
      <c r="AP2021" s="105">
        <v>0</v>
      </c>
      <c r="AQ2021" s="11">
        <v>0</v>
      </c>
      <c r="AR2021" s="11">
        <v>0</v>
      </c>
      <c r="AS2021" s="11">
        <v>0</v>
      </c>
      <c r="AT2021" s="11">
        <v>0</v>
      </c>
      <c r="AU2021" s="11">
        <v>0</v>
      </c>
      <c r="AV2021" s="11">
        <v>0</v>
      </c>
      <c r="AW2021" s="11">
        <v>0</v>
      </c>
      <c r="AX2021" s="11">
        <v>0</v>
      </c>
      <c r="AZ2021" s="11">
        <f>VLOOKUP(G2021,'[2]Recettes '!$1:$1048576,6,FALSE)</f>
        <v>0</v>
      </c>
      <c r="BA2021" s="11">
        <v>0</v>
      </c>
    </row>
    <row r="2022" spans="1:53" x14ac:dyDescent="0.25">
      <c r="A2022">
        <v>12</v>
      </c>
      <c r="B2022" t="str">
        <f t="shared" si="233"/>
        <v>CCC-6662</v>
      </c>
      <c r="C2022" s="2" t="s">
        <v>322</v>
      </c>
      <c r="D2022" s="2" t="str">
        <f t="shared" si="234"/>
        <v>6</v>
      </c>
      <c r="E2022" s="2" t="str">
        <f t="shared" si="235"/>
        <v>66</v>
      </c>
      <c r="F2022" s="2" t="str">
        <f t="shared" si="236"/>
        <v>666</v>
      </c>
      <c r="G2022" s="1" t="s">
        <v>2399</v>
      </c>
      <c r="H2022" s="7">
        <v>0</v>
      </c>
      <c r="I2022" s="7"/>
      <c r="J2022" s="7">
        <v>0</v>
      </c>
      <c r="K2022" s="7">
        <v>0</v>
      </c>
      <c r="L2022" s="7">
        <v>0</v>
      </c>
      <c r="M2022" s="7"/>
      <c r="N2022" s="7">
        <v>0</v>
      </c>
      <c r="O2022" s="7">
        <v>0</v>
      </c>
      <c r="P2022" s="7">
        <v>0</v>
      </c>
      <c r="Q2022" s="7"/>
      <c r="R2022" s="7">
        <v>0</v>
      </c>
      <c r="S2022" s="7">
        <v>0</v>
      </c>
      <c r="T2022" s="7">
        <v>0</v>
      </c>
      <c r="U2022" s="7"/>
      <c r="V2022" s="7">
        <v>0</v>
      </c>
      <c r="W2022" s="7">
        <v>0</v>
      </c>
      <c r="X2022" s="7">
        <v>0</v>
      </c>
      <c r="Y2022" s="7"/>
      <c r="Z2022" s="7">
        <v>0</v>
      </c>
      <c r="AA2022" s="7">
        <v>0</v>
      </c>
      <c r="AB2022" s="7">
        <v>0</v>
      </c>
      <c r="AC2022" s="7"/>
      <c r="AD2022" s="7">
        <v>0</v>
      </c>
      <c r="AE2022" s="7">
        <v>0</v>
      </c>
      <c r="AF2022" s="7">
        <v>0</v>
      </c>
      <c r="AG2022" s="29">
        <v>0</v>
      </c>
      <c r="AH2022" s="7">
        <v>0</v>
      </c>
      <c r="AI2022" s="7">
        <v>0</v>
      </c>
      <c r="AJ2022" s="7">
        <v>0</v>
      </c>
      <c r="AK2022" s="29">
        <v>0</v>
      </c>
      <c r="AL2022" s="7">
        <v>0</v>
      </c>
      <c r="AM2022" s="105">
        <v>0</v>
      </c>
      <c r="AN2022" s="7">
        <v>0</v>
      </c>
      <c r="AO2022" s="11">
        <v>0</v>
      </c>
      <c r="AP2022" s="105">
        <v>0</v>
      </c>
      <c r="AQ2022" s="11">
        <v>0</v>
      </c>
      <c r="AR2022" s="11">
        <v>0</v>
      </c>
      <c r="AS2022" s="11">
        <v>0</v>
      </c>
      <c r="AT2022" s="11">
        <v>0</v>
      </c>
      <c r="AU2022" s="11">
        <v>0</v>
      </c>
      <c r="AV2022" s="11">
        <v>0</v>
      </c>
      <c r="AW2022" s="11">
        <v>0</v>
      </c>
      <c r="AX2022" s="11">
        <v>0</v>
      </c>
      <c r="AZ2022" s="11">
        <f>VLOOKUP(G2022,'[2]Recettes '!$1:$1048576,6,FALSE)</f>
        <v>0</v>
      </c>
      <c r="BA2022" s="11">
        <v>0</v>
      </c>
    </row>
    <row r="2023" spans="1:53" x14ac:dyDescent="0.25">
      <c r="A2023">
        <v>12</v>
      </c>
      <c r="B2023" t="str">
        <f t="shared" si="233"/>
        <v>CCC-6671</v>
      </c>
      <c r="C2023" s="2" t="s">
        <v>322</v>
      </c>
      <c r="D2023" s="2" t="str">
        <f t="shared" si="234"/>
        <v>6</v>
      </c>
      <c r="E2023" s="2" t="str">
        <f t="shared" si="235"/>
        <v>66</v>
      </c>
      <c r="F2023" s="2" t="str">
        <f t="shared" si="236"/>
        <v>667</v>
      </c>
      <c r="G2023" s="1" t="s">
        <v>2400</v>
      </c>
      <c r="H2023" s="7">
        <v>0</v>
      </c>
      <c r="I2023" s="7"/>
      <c r="J2023" s="7">
        <v>0</v>
      </c>
      <c r="K2023" s="7">
        <v>0</v>
      </c>
      <c r="L2023" s="7">
        <v>0</v>
      </c>
      <c r="M2023" s="7"/>
      <c r="N2023" s="7">
        <v>0</v>
      </c>
      <c r="O2023" s="7">
        <v>0</v>
      </c>
      <c r="P2023" s="7">
        <v>0</v>
      </c>
      <c r="Q2023" s="7"/>
      <c r="R2023" s="7">
        <v>0</v>
      </c>
      <c r="S2023" s="7">
        <v>0</v>
      </c>
      <c r="T2023" s="7">
        <v>0</v>
      </c>
      <c r="U2023" s="7"/>
      <c r="V2023" s="7">
        <v>0</v>
      </c>
      <c r="W2023" s="7">
        <v>0</v>
      </c>
      <c r="X2023" s="7">
        <v>0</v>
      </c>
      <c r="Y2023" s="7"/>
      <c r="Z2023" s="7">
        <v>0</v>
      </c>
      <c r="AA2023" s="7">
        <v>0</v>
      </c>
      <c r="AB2023" s="7">
        <v>0</v>
      </c>
      <c r="AC2023" s="7"/>
      <c r="AD2023" s="7">
        <v>0</v>
      </c>
      <c r="AE2023" s="7">
        <v>0</v>
      </c>
      <c r="AF2023" s="7">
        <v>0</v>
      </c>
      <c r="AG2023" s="29">
        <v>0</v>
      </c>
      <c r="AH2023" s="7">
        <v>0</v>
      </c>
      <c r="AI2023" s="7">
        <v>0</v>
      </c>
      <c r="AJ2023" s="7">
        <v>0</v>
      </c>
      <c r="AK2023" s="29">
        <v>0</v>
      </c>
      <c r="AL2023" s="7">
        <v>0</v>
      </c>
      <c r="AM2023" s="105">
        <v>0</v>
      </c>
      <c r="AN2023" s="7">
        <v>0</v>
      </c>
      <c r="AO2023" s="11">
        <v>0</v>
      </c>
      <c r="AP2023" s="105">
        <v>0</v>
      </c>
      <c r="AQ2023" s="11">
        <v>0</v>
      </c>
      <c r="AR2023" s="11">
        <v>0</v>
      </c>
      <c r="AS2023" s="11">
        <v>0</v>
      </c>
      <c r="AT2023" s="11">
        <v>0</v>
      </c>
      <c r="AU2023" s="11">
        <v>0</v>
      </c>
      <c r="AV2023" s="11">
        <v>0</v>
      </c>
      <c r="AW2023" s="11">
        <v>0</v>
      </c>
      <c r="AX2023" s="11">
        <v>0</v>
      </c>
      <c r="AZ2023" s="11">
        <f>VLOOKUP(G2023,'[2]Recettes '!$1:$1048576,6,FALSE)</f>
        <v>0</v>
      </c>
      <c r="BA2023" s="11">
        <v>0</v>
      </c>
    </row>
    <row r="2024" spans="1:53" x14ac:dyDescent="0.25">
      <c r="A2024">
        <v>12</v>
      </c>
      <c r="B2024" t="str">
        <f t="shared" si="233"/>
        <v>CCC-6672</v>
      </c>
      <c r="C2024" s="2" t="s">
        <v>322</v>
      </c>
      <c r="D2024" s="2" t="str">
        <f t="shared" si="234"/>
        <v>6</v>
      </c>
      <c r="E2024" s="2" t="str">
        <f t="shared" si="235"/>
        <v>66</v>
      </c>
      <c r="F2024" s="2" t="str">
        <f t="shared" si="236"/>
        <v>667</v>
      </c>
      <c r="G2024" s="1" t="s">
        <v>2401</v>
      </c>
      <c r="H2024" s="7">
        <v>0</v>
      </c>
      <c r="I2024" s="7"/>
      <c r="J2024" s="7">
        <v>0</v>
      </c>
      <c r="K2024" s="7">
        <v>0</v>
      </c>
      <c r="L2024" s="7">
        <v>0</v>
      </c>
      <c r="M2024" s="7"/>
      <c r="N2024" s="7">
        <v>0</v>
      </c>
      <c r="O2024" s="7">
        <v>0</v>
      </c>
      <c r="P2024" s="7">
        <v>0</v>
      </c>
      <c r="Q2024" s="7"/>
      <c r="R2024" s="7">
        <v>0</v>
      </c>
      <c r="S2024" s="7">
        <v>0</v>
      </c>
      <c r="T2024" s="7">
        <v>0</v>
      </c>
      <c r="U2024" s="7"/>
      <c r="V2024" s="7">
        <v>0</v>
      </c>
      <c r="W2024" s="7">
        <v>0</v>
      </c>
      <c r="X2024" s="7">
        <v>0</v>
      </c>
      <c r="Y2024" s="7"/>
      <c r="Z2024" s="7">
        <v>0</v>
      </c>
      <c r="AA2024" s="7">
        <v>0</v>
      </c>
      <c r="AB2024" s="7">
        <v>0</v>
      </c>
      <c r="AC2024" s="7"/>
      <c r="AD2024" s="7">
        <v>0</v>
      </c>
      <c r="AE2024" s="7">
        <v>0</v>
      </c>
      <c r="AF2024" s="7">
        <v>0</v>
      </c>
      <c r="AG2024" s="29">
        <v>0</v>
      </c>
      <c r="AH2024" s="7">
        <v>0</v>
      </c>
      <c r="AI2024" s="7">
        <v>0</v>
      </c>
      <c r="AJ2024" s="29">
        <v>0</v>
      </c>
      <c r="AK2024" s="29">
        <v>0</v>
      </c>
      <c r="AL2024" s="7">
        <v>0</v>
      </c>
      <c r="AM2024" s="105">
        <v>0</v>
      </c>
      <c r="AN2024" s="7">
        <v>0</v>
      </c>
      <c r="AO2024" s="11">
        <v>0</v>
      </c>
      <c r="AP2024" s="105">
        <v>0</v>
      </c>
      <c r="AQ2024" s="11">
        <v>0</v>
      </c>
      <c r="AR2024" s="11">
        <v>0</v>
      </c>
      <c r="AS2024" s="11">
        <v>0</v>
      </c>
      <c r="AT2024" s="11">
        <v>0</v>
      </c>
      <c r="AU2024" s="11">
        <v>0</v>
      </c>
      <c r="AV2024" s="11">
        <v>0</v>
      </c>
      <c r="AW2024" s="11">
        <v>0</v>
      </c>
      <c r="AX2024" s="11">
        <v>0</v>
      </c>
      <c r="AZ2024" s="11">
        <f>VLOOKUP(G2024,'[2]Recettes '!$1:$1048576,6,FALSE)</f>
        <v>0</v>
      </c>
      <c r="BA2024" s="11">
        <v>0</v>
      </c>
    </row>
    <row r="2025" spans="1:53" x14ac:dyDescent="0.25">
      <c r="A2025">
        <v>12</v>
      </c>
      <c r="B2025" t="str">
        <f t="shared" si="233"/>
        <v>CCC-6700</v>
      </c>
      <c r="C2025" s="2" t="s">
        <v>322</v>
      </c>
      <c r="D2025" s="2" t="str">
        <f t="shared" si="234"/>
        <v>6</v>
      </c>
      <c r="E2025" s="2" t="str">
        <f t="shared" si="235"/>
        <v>67</v>
      </c>
      <c r="F2025" s="2" t="str">
        <f t="shared" si="236"/>
        <v>670</v>
      </c>
      <c r="G2025" s="1" t="s">
        <v>758</v>
      </c>
      <c r="H2025" s="7">
        <v>0</v>
      </c>
      <c r="I2025" s="7"/>
      <c r="J2025" s="7">
        <v>0</v>
      </c>
      <c r="K2025" s="7">
        <v>0</v>
      </c>
      <c r="L2025" s="7">
        <v>0</v>
      </c>
      <c r="M2025" s="7"/>
      <c r="N2025" s="7">
        <v>0</v>
      </c>
      <c r="O2025" s="7">
        <v>0</v>
      </c>
      <c r="P2025" s="7">
        <v>0</v>
      </c>
      <c r="Q2025" s="7"/>
      <c r="R2025" s="7">
        <v>0</v>
      </c>
      <c r="S2025" s="7">
        <v>0</v>
      </c>
      <c r="T2025" s="7">
        <v>0</v>
      </c>
      <c r="U2025" s="7"/>
      <c r="V2025" s="7">
        <v>0</v>
      </c>
      <c r="W2025" s="7">
        <v>0</v>
      </c>
      <c r="X2025" s="7">
        <v>0</v>
      </c>
      <c r="Y2025" s="7"/>
      <c r="Z2025" s="7">
        <v>0</v>
      </c>
      <c r="AA2025" s="7">
        <v>0</v>
      </c>
      <c r="AB2025" s="7">
        <v>0</v>
      </c>
      <c r="AC2025" s="7"/>
      <c r="AD2025" s="7">
        <v>0</v>
      </c>
      <c r="AE2025" s="7">
        <v>0</v>
      </c>
      <c r="AF2025" s="7">
        <v>0</v>
      </c>
      <c r="AG2025" s="29">
        <v>0</v>
      </c>
      <c r="AH2025" s="7">
        <v>0</v>
      </c>
      <c r="AI2025" s="7">
        <v>0</v>
      </c>
      <c r="AJ2025" s="7">
        <v>0</v>
      </c>
      <c r="AK2025" s="29">
        <v>0</v>
      </c>
      <c r="AL2025" s="7">
        <v>0</v>
      </c>
      <c r="AM2025" s="105">
        <v>0</v>
      </c>
      <c r="AN2025" s="7">
        <v>0</v>
      </c>
      <c r="AO2025" s="11">
        <v>0</v>
      </c>
      <c r="AP2025" s="105">
        <v>0</v>
      </c>
      <c r="AQ2025" s="11">
        <v>0</v>
      </c>
      <c r="AR2025" s="11">
        <v>0</v>
      </c>
      <c r="AS2025" s="11">
        <v>0</v>
      </c>
      <c r="AT2025" s="11">
        <v>0</v>
      </c>
      <c r="AU2025" s="11">
        <v>0</v>
      </c>
      <c r="AV2025" s="11">
        <v>0</v>
      </c>
      <c r="AW2025" s="11">
        <v>0</v>
      </c>
      <c r="AX2025" s="11">
        <v>0</v>
      </c>
      <c r="AZ2025" s="11">
        <f>VLOOKUP(G2025,'[2]Recettes '!$1:$1048576,6,FALSE)</f>
        <v>0</v>
      </c>
      <c r="BA2025" s="11">
        <v>0</v>
      </c>
    </row>
    <row r="2026" spans="1:53" x14ac:dyDescent="0.25">
      <c r="A2026">
        <v>12</v>
      </c>
      <c r="B2026" t="str">
        <f t="shared" si="233"/>
        <v>CCC-6811</v>
      </c>
      <c r="C2026" s="2" t="s">
        <v>322</v>
      </c>
      <c r="D2026" s="2" t="str">
        <f t="shared" si="234"/>
        <v>6</v>
      </c>
      <c r="E2026" s="2" t="str">
        <f t="shared" si="235"/>
        <v>68</v>
      </c>
      <c r="F2026" s="2" t="str">
        <f t="shared" si="236"/>
        <v>681</v>
      </c>
      <c r="G2026" s="1" t="s">
        <v>760</v>
      </c>
      <c r="H2026" s="7">
        <v>0</v>
      </c>
      <c r="I2026" s="7"/>
      <c r="J2026" s="7">
        <v>0</v>
      </c>
      <c r="K2026" s="7">
        <v>0</v>
      </c>
      <c r="L2026" s="7">
        <v>0</v>
      </c>
      <c r="M2026" s="7"/>
      <c r="N2026" s="7">
        <v>0</v>
      </c>
      <c r="O2026" s="7">
        <v>0</v>
      </c>
      <c r="P2026" s="7">
        <v>0</v>
      </c>
      <c r="Q2026" s="7"/>
      <c r="R2026" s="7">
        <v>0</v>
      </c>
      <c r="S2026" s="7">
        <v>0</v>
      </c>
      <c r="T2026" s="7">
        <v>0</v>
      </c>
      <c r="U2026" s="7"/>
      <c r="V2026" s="7">
        <v>0</v>
      </c>
      <c r="W2026" s="7">
        <v>0</v>
      </c>
      <c r="X2026" s="7">
        <v>0</v>
      </c>
      <c r="Y2026" s="7"/>
      <c r="Z2026" s="7">
        <v>0</v>
      </c>
      <c r="AA2026" s="7">
        <v>0</v>
      </c>
      <c r="AB2026" s="7">
        <v>0</v>
      </c>
      <c r="AC2026" s="7"/>
      <c r="AD2026" s="7">
        <v>0</v>
      </c>
      <c r="AE2026" s="7">
        <v>0</v>
      </c>
      <c r="AF2026" s="7">
        <v>0</v>
      </c>
      <c r="AG2026" s="29">
        <v>0</v>
      </c>
      <c r="AH2026" s="7">
        <v>0</v>
      </c>
      <c r="AI2026" s="7">
        <v>0</v>
      </c>
      <c r="AJ2026" s="7">
        <v>0</v>
      </c>
      <c r="AK2026" s="29">
        <v>0</v>
      </c>
      <c r="AL2026" s="7">
        <v>0</v>
      </c>
      <c r="AM2026" s="105">
        <v>0</v>
      </c>
      <c r="AN2026" s="7">
        <v>0</v>
      </c>
      <c r="AO2026" s="11">
        <v>0</v>
      </c>
      <c r="AP2026" s="105">
        <v>0</v>
      </c>
      <c r="AQ2026" s="11">
        <v>0</v>
      </c>
      <c r="AR2026" s="11">
        <v>0</v>
      </c>
      <c r="AS2026" s="11">
        <v>0</v>
      </c>
      <c r="AT2026" s="11">
        <v>0</v>
      </c>
      <c r="AU2026" s="11">
        <v>0</v>
      </c>
      <c r="AV2026" s="11">
        <v>0</v>
      </c>
      <c r="AW2026" s="11">
        <v>0</v>
      </c>
      <c r="AX2026" s="11">
        <v>0</v>
      </c>
      <c r="AZ2026" s="11">
        <f>VLOOKUP(G2026,'[2]Recettes '!$1:$1048576,6,FALSE)</f>
        <v>0</v>
      </c>
      <c r="BA2026" s="11">
        <v>0</v>
      </c>
    </row>
    <row r="2027" spans="1:53" x14ac:dyDescent="0.25">
      <c r="A2027">
        <v>12</v>
      </c>
      <c r="B2027" t="str">
        <f t="shared" si="233"/>
        <v>CCC-6812</v>
      </c>
      <c r="C2027" s="2" t="s">
        <v>322</v>
      </c>
      <c r="D2027" s="2" t="str">
        <f t="shared" si="234"/>
        <v>6</v>
      </c>
      <c r="E2027" s="2" t="str">
        <f t="shared" si="235"/>
        <v>68</v>
      </c>
      <c r="F2027" s="2" t="str">
        <f t="shared" si="236"/>
        <v>681</v>
      </c>
      <c r="G2027" s="1" t="s">
        <v>761</v>
      </c>
      <c r="H2027" s="7">
        <v>0</v>
      </c>
      <c r="I2027" s="7"/>
      <c r="J2027" s="7">
        <v>0</v>
      </c>
      <c r="K2027" s="7">
        <v>0</v>
      </c>
      <c r="L2027" s="7">
        <v>0</v>
      </c>
      <c r="M2027" s="7"/>
      <c r="N2027" s="7">
        <v>0</v>
      </c>
      <c r="O2027" s="7">
        <v>0</v>
      </c>
      <c r="P2027" s="7">
        <v>0</v>
      </c>
      <c r="Q2027" s="7"/>
      <c r="R2027" s="7">
        <v>0</v>
      </c>
      <c r="S2027" s="7">
        <v>0</v>
      </c>
      <c r="T2027" s="7">
        <v>0</v>
      </c>
      <c r="U2027" s="7"/>
      <c r="V2027" s="7">
        <v>0</v>
      </c>
      <c r="W2027" s="7">
        <v>0</v>
      </c>
      <c r="X2027" s="7">
        <v>0</v>
      </c>
      <c r="Y2027" s="7"/>
      <c r="Z2027" s="7">
        <v>0</v>
      </c>
      <c r="AA2027" s="7">
        <v>0</v>
      </c>
      <c r="AB2027" s="7">
        <v>0</v>
      </c>
      <c r="AC2027" s="7"/>
      <c r="AD2027" s="7">
        <v>0</v>
      </c>
      <c r="AE2027" s="7">
        <v>0</v>
      </c>
      <c r="AF2027" s="7">
        <v>0</v>
      </c>
      <c r="AG2027" s="29">
        <v>0</v>
      </c>
      <c r="AH2027" s="7">
        <v>0</v>
      </c>
      <c r="AI2027" s="7">
        <v>0</v>
      </c>
      <c r="AJ2027" s="7">
        <v>0</v>
      </c>
      <c r="AK2027" s="29">
        <v>0</v>
      </c>
      <c r="AL2027" s="7">
        <v>0</v>
      </c>
      <c r="AM2027" s="105">
        <v>0</v>
      </c>
      <c r="AN2027" s="7">
        <v>0</v>
      </c>
      <c r="AO2027" s="11">
        <v>0</v>
      </c>
      <c r="AP2027" s="105">
        <v>0</v>
      </c>
      <c r="AQ2027" s="11">
        <v>0</v>
      </c>
      <c r="AR2027" s="11">
        <v>0</v>
      </c>
      <c r="AS2027" s="11">
        <v>0</v>
      </c>
      <c r="AT2027" s="11">
        <v>0</v>
      </c>
      <c r="AU2027" s="11">
        <v>0</v>
      </c>
      <c r="AV2027" s="11">
        <v>0</v>
      </c>
      <c r="AW2027" s="11">
        <v>0</v>
      </c>
      <c r="AX2027" s="11">
        <v>0</v>
      </c>
      <c r="AZ2027" s="11">
        <f>VLOOKUP(G2027,'[2]Recettes '!$1:$1048576,6,FALSE)</f>
        <v>0</v>
      </c>
      <c r="BA2027" s="11">
        <v>0</v>
      </c>
    </row>
    <row r="2028" spans="1:53" x14ac:dyDescent="0.25">
      <c r="A2028">
        <v>12</v>
      </c>
      <c r="B2028" t="str">
        <f t="shared" si="233"/>
        <v>CCC-6821</v>
      </c>
      <c r="C2028" s="2" t="s">
        <v>322</v>
      </c>
      <c r="D2028" s="2" t="str">
        <f t="shared" si="234"/>
        <v>6</v>
      </c>
      <c r="E2028" s="2" t="str">
        <f t="shared" si="235"/>
        <v>68</v>
      </c>
      <c r="F2028" s="2" t="str">
        <f t="shared" si="236"/>
        <v>682</v>
      </c>
      <c r="G2028" s="1" t="s">
        <v>762</v>
      </c>
      <c r="H2028" s="7">
        <v>0</v>
      </c>
      <c r="I2028" s="7"/>
      <c r="J2028" s="7">
        <v>0</v>
      </c>
      <c r="K2028" s="7">
        <v>0</v>
      </c>
      <c r="L2028" s="7">
        <v>0</v>
      </c>
      <c r="M2028" s="7"/>
      <c r="N2028" s="7">
        <v>0</v>
      </c>
      <c r="O2028" s="7">
        <v>0</v>
      </c>
      <c r="P2028" s="7">
        <v>0</v>
      </c>
      <c r="Q2028" s="7"/>
      <c r="R2028" s="7">
        <v>0</v>
      </c>
      <c r="S2028" s="7">
        <v>0</v>
      </c>
      <c r="T2028" s="7">
        <v>0</v>
      </c>
      <c r="U2028" s="7"/>
      <c r="V2028" s="7">
        <v>0</v>
      </c>
      <c r="W2028" s="7">
        <v>0</v>
      </c>
      <c r="X2028" s="7">
        <v>0</v>
      </c>
      <c r="Y2028" s="7"/>
      <c r="Z2028" s="7">
        <v>0</v>
      </c>
      <c r="AA2028" s="7">
        <v>0</v>
      </c>
      <c r="AB2028" s="7">
        <v>0</v>
      </c>
      <c r="AC2028" s="7"/>
      <c r="AD2028" s="7">
        <v>0</v>
      </c>
      <c r="AE2028" s="7">
        <v>0</v>
      </c>
      <c r="AF2028" s="7">
        <v>0</v>
      </c>
      <c r="AG2028" s="29">
        <v>0</v>
      </c>
      <c r="AH2028" s="7">
        <v>0</v>
      </c>
      <c r="AI2028" s="7">
        <v>0</v>
      </c>
      <c r="AJ2028" s="7">
        <v>0</v>
      </c>
      <c r="AK2028" s="29">
        <v>0</v>
      </c>
      <c r="AL2028" s="7">
        <v>0</v>
      </c>
      <c r="AM2028" s="105">
        <v>0</v>
      </c>
      <c r="AN2028" s="7">
        <v>0</v>
      </c>
      <c r="AO2028" s="11">
        <v>0</v>
      </c>
      <c r="AP2028" s="105">
        <v>0</v>
      </c>
      <c r="AQ2028" s="11">
        <v>0</v>
      </c>
      <c r="AR2028" s="11">
        <v>0</v>
      </c>
      <c r="AS2028" s="11">
        <v>0</v>
      </c>
      <c r="AT2028" s="11">
        <v>0</v>
      </c>
      <c r="AU2028" s="11">
        <v>0</v>
      </c>
      <c r="AV2028" s="11">
        <v>0</v>
      </c>
      <c r="AW2028" s="11">
        <v>0</v>
      </c>
      <c r="AX2028" s="11">
        <v>0</v>
      </c>
      <c r="AZ2028" s="11">
        <f>VLOOKUP(G2028,'[2]Recettes '!$1:$1048576,6,FALSE)</f>
        <v>0</v>
      </c>
      <c r="BA2028" s="11">
        <v>0</v>
      </c>
    </row>
    <row r="2029" spans="1:53" x14ac:dyDescent="0.25">
      <c r="A2029">
        <v>12</v>
      </c>
      <c r="B2029" t="str">
        <f t="shared" si="233"/>
        <v>CCC-6822</v>
      </c>
      <c r="C2029" s="2" t="s">
        <v>322</v>
      </c>
      <c r="D2029" s="2" t="str">
        <f t="shared" si="234"/>
        <v>6</v>
      </c>
      <c r="E2029" s="2" t="str">
        <f t="shared" si="235"/>
        <v>68</v>
      </c>
      <c r="F2029" s="2" t="str">
        <f t="shared" si="236"/>
        <v>682</v>
      </c>
      <c r="G2029" s="1" t="s">
        <v>763</v>
      </c>
      <c r="H2029" s="7">
        <v>0</v>
      </c>
      <c r="I2029" s="7"/>
      <c r="J2029" s="7">
        <v>0</v>
      </c>
      <c r="K2029" s="7">
        <v>0</v>
      </c>
      <c r="L2029" s="7">
        <v>0</v>
      </c>
      <c r="M2029" s="7"/>
      <c r="N2029" s="7">
        <v>0</v>
      </c>
      <c r="O2029" s="7">
        <v>0</v>
      </c>
      <c r="P2029" s="7">
        <v>0</v>
      </c>
      <c r="Q2029" s="7"/>
      <c r="R2029" s="7">
        <v>0</v>
      </c>
      <c r="S2029" s="7">
        <v>0</v>
      </c>
      <c r="T2029" s="7">
        <v>0</v>
      </c>
      <c r="U2029" s="7"/>
      <c r="V2029" s="7">
        <v>0</v>
      </c>
      <c r="W2029" s="7">
        <v>0</v>
      </c>
      <c r="X2029" s="7">
        <v>0</v>
      </c>
      <c r="Y2029" s="7"/>
      <c r="Z2029" s="7">
        <v>0</v>
      </c>
      <c r="AA2029" s="7">
        <v>0</v>
      </c>
      <c r="AB2029" s="7">
        <v>0</v>
      </c>
      <c r="AC2029" s="7"/>
      <c r="AD2029" s="7">
        <v>0</v>
      </c>
      <c r="AE2029" s="7">
        <v>0</v>
      </c>
      <c r="AF2029" s="7">
        <v>0</v>
      </c>
      <c r="AG2029" s="29">
        <v>0</v>
      </c>
      <c r="AH2029" s="7">
        <v>0</v>
      </c>
      <c r="AI2029" s="7">
        <v>0</v>
      </c>
      <c r="AJ2029" s="7">
        <v>0</v>
      </c>
      <c r="AK2029" s="29">
        <v>0</v>
      </c>
      <c r="AL2029" s="7">
        <v>0</v>
      </c>
      <c r="AM2029" s="105">
        <v>0</v>
      </c>
      <c r="AN2029" s="7">
        <v>0</v>
      </c>
      <c r="AO2029" s="11">
        <v>0</v>
      </c>
      <c r="AP2029" s="105">
        <v>0</v>
      </c>
      <c r="AQ2029" s="11">
        <v>0</v>
      </c>
      <c r="AR2029" s="11">
        <v>0</v>
      </c>
      <c r="AS2029" s="11">
        <v>0</v>
      </c>
      <c r="AT2029" s="11">
        <v>0</v>
      </c>
      <c r="AU2029" s="11">
        <v>0</v>
      </c>
      <c r="AV2029" s="11">
        <v>0</v>
      </c>
      <c r="AW2029" s="11">
        <v>0</v>
      </c>
      <c r="AX2029" s="11">
        <v>0</v>
      </c>
      <c r="AZ2029" s="11">
        <f>VLOOKUP(G2029,'[2]Recettes '!$1:$1048576,6,FALSE)</f>
        <v>0</v>
      </c>
      <c r="BA2029" s="11">
        <v>0</v>
      </c>
    </row>
    <row r="2030" spans="1:53" x14ac:dyDescent="0.25">
      <c r="A2030">
        <v>12</v>
      </c>
      <c r="B2030" t="str">
        <f t="shared" si="233"/>
        <v>CCC-6831</v>
      </c>
      <c r="C2030" s="2" t="s">
        <v>322</v>
      </c>
      <c r="D2030" s="2" t="str">
        <f t="shared" si="234"/>
        <v>6</v>
      </c>
      <c r="E2030" s="2" t="str">
        <f t="shared" si="235"/>
        <v>68</v>
      </c>
      <c r="F2030" s="2" t="str">
        <f t="shared" si="236"/>
        <v>683</v>
      </c>
      <c r="G2030" s="1" t="s">
        <v>979</v>
      </c>
      <c r="H2030" s="7">
        <v>0</v>
      </c>
      <c r="I2030" s="7"/>
      <c r="J2030" s="7">
        <v>0</v>
      </c>
      <c r="K2030" s="7">
        <v>0</v>
      </c>
      <c r="L2030" s="7">
        <v>0</v>
      </c>
      <c r="M2030" s="7"/>
      <c r="N2030" s="7">
        <v>0</v>
      </c>
      <c r="O2030" s="7">
        <v>0</v>
      </c>
      <c r="P2030" s="7">
        <v>0</v>
      </c>
      <c r="Q2030" s="7"/>
      <c r="R2030" s="7">
        <v>0</v>
      </c>
      <c r="S2030" s="7">
        <v>0</v>
      </c>
      <c r="T2030" s="7">
        <v>0</v>
      </c>
      <c r="U2030" s="7"/>
      <c r="V2030" s="7">
        <v>0</v>
      </c>
      <c r="W2030" s="7">
        <v>0</v>
      </c>
      <c r="X2030" s="7">
        <v>0</v>
      </c>
      <c r="Y2030" s="7"/>
      <c r="Z2030" s="7">
        <v>0</v>
      </c>
      <c r="AA2030" s="7">
        <v>0</v>
      </c>
      <c r="AB2030" s="7">
        <v>0</v>
      </c>
      <c r="AC2030" s="7"/>
      <c r="AD2030" s="7">
        <v>0</v>
      </c>
      <c r="AE2030" s="7">
        <v>0</v>
      </c>
      <c r="AF2030" s="7">
        <v>0</v>
      </c>
      <c r="AG2030" s="29">
        <v>0</v>
      </c>
      <c r="AH2030" s="7">
        <v>0</v>
      </c>
      <c r="AI2030" s="7">
        <v>0</v>
      </c>
      <c r="AJ2030" s="7">
        <v>0</v>
      </c>
      <c r="AK2030" s="29">
        <v>0</v>
      </c>
      <c r="AL2030" s="7">
        <v>0</v>
      </c>
      <c r="AM2030" s="105">
        <v>0</v>
      </c>
      <c r="AN2030" s="7">
        <v>0</v>
      </c>
      <c r="AO2030" s="11">
        <v>0</v>
      </c>
      <c r="AP2030" s="105">
        <v>0</v>
      </c>
      <c r="AQ2030" s="11">
        <v>0</v>
      </c>
      <c r="AR2030" s="11">
        <v>0</v>
      </c>
      <c r="AS2030" s="11">
        <v>0</v>
      </c>
      <c r="AT2030" s="11">
        <v>0</v>
      </c>
      <c r="AU2030" s="11"/>
      <c r="AV2030" s="11">
        <v>0</v>
      </c>
      <c r="AW2030" s="11">
        <v>0</v>
      </c>
      <c r="AX2030" s="11"/>
      <c r="AZ2030" s="11"/>
      <c r="BA2030" s="11"/>
    </row>
    <row r="2031" spans="1:53" x14ac:dyDescent="0.25">
      <c r="A2031">
        <v>12</v>
      </c>
      <c r="B2031" t="str">
        <f t="shared" si="233"/>
        <v>CCC-6832</v>
      </c>
      <c r="C2031" s="2" t="s">
        <v>322</v>
      </c>
      <c r="D2031" s="2" t="str">
        <f t="shared" si="234"/>
        <v>6</v>
      </c>
      <c r="E2031" s="2" t="str">
        <f t="shared" si="235"/>
        <v>68</v>
      </c>
      <c r="F2031" s="2" t="str">
        <f t="shared" si="236"/>
        <v>683</v>
      </c>
      <c r="G2031" s="1" t="s">
        <v>980</v>
      </c>
      <c r="H2031" s="7">
        <v>0</v>
      </c>
      <c r="I2031" s="7"/>
      <c r="J2031" s="7">
        <v>0</v>
      </c>
      <c r="K2031" s="7">
        <v>0</v>
      </c>
      <c r="L2031" s="7">
        <v>0</v>
      </c>
      <c r="M2031" s="7"/>
      <c r="N2031" s="7">
        <v>0</v>
      </c>
      <c r="O2031" s="7">
        <v>0</v>
      </c>
      <c r="P2031" s="7">
        <v>0</v>
      </c>
      <c r="Q2031" s="7"/>
      <c r="R2031" s="7">
        <v>0</v>
      </c>
      <c r="S2031" s="7">
        <v>0</v>
      </c>
      <c r="T2031" s="7">
        <v>0</v>
      </c>
      <c r="U2031" s="7"/>
      <c r="V2031" s="7">
        <v>0</v>
      </c>
      <c r="W2031" s="7">
        <v>0</v>
      </c>
      <c r="X2031" s="7">
        <v>0</v>
      </c>
      <c r="Y2031" s="7"/>
      <c r="Z2031" s="7">
        <v>0</v>
      </c>
      <c r="AA2031" s="7">
        <v>0</v>
      </c>
      <c r="AB2031" s="7">
        <v>0</v>
      </c>
      <c r="AC2031" s="7"/>
      <c r="AD2031" s="7">
        <v>0</v>
      </c>
      <c r="AE2031" s="7">
        <v>0</v>
      </c>
      <c r="AF2031" s="7">
        <v>0</v>
      </c>
      <c r="AG2031" s="29">
        <v>0</v>
      </c>
      <c r="AH2031" s="7">
        <v>0</v>
      </c>
      <c r="AI2031" s="7">
        <v>0</v>
      </c>
      <c r="AJ2031" s="7">
        <v>0</v>
      </c>
      <c r="AK2031" s="29">
        <v>0</v>
      </c>
      <c r="AL2031" s="7">
        <v>0</v>
      </c>
      <c r="AM2031" s="105">
        <v>0</v>
      </c>
      <c r="AN2031" s="7">
        <v>0</v>
      </c>
      <c r="AO2031" s="11">
        <v>0</v>
      </c>
      <c r="AP2031" s="105">
        <v>0</v>
      </c>
      <c r="AQ2031" s="11">
        <v>0</v>
      </c>
      <c r="AR2031" s="11">
        <v>0</v>
      </c>
      <c r="AS2031" s="11">
        <v>0</v>
      </c>
      <c r="AT2031" s="11">
        <v>0</v>
      </c>
      <c r="AU2031" s="11"/>
      <c r="AV2031" s="11">
        <v>0</v>
      </c>
      <c r="AW2031" s="11">
        <v>0</v>
      </c>
      <c r="AX2031" s="11"/>
      <c r="AZ2031" s="11"/>
      <c r="BA2031" s="11"/>
    </row>
    <row r="2032" spans="1:53" x14ac:dyDescent="0.25">
      <c r="A2032">
        <v>12</v>
      </c>
      <c r="B2032" t="str">
        <f t="shared" si="233"/>
        <v>CCC-6841</v>
      </c>
      <c r="C2032" s="2" t="s">
        <v>322</v>
      </c>
      <c r="D2032" s="2" t="str">
        <f t="shared" si="234"/>
        <v>6</v>
      </c>
      <c r="E2032" s="2" t="str">
        <f t="shared" si="235"/>
        <v>68</v>
      </c>
      <c r="F2032" s="2" t="str">
        <f t="shared" si="236"/>
        <v>684</v>
      </c>
      <c r="G2032" s="1" t="s">
        <v>764</v>
      </c>
      <c r="H2032" s="7">
        <v>0</v>
      </c>
      <c r="I2032" s="7"/>
      <c r="J2032" s="7">
        <v>0</v>
      </c>
      <c r="K2032" s="7">
        <v>0</v>
      </c>
      <c r="L2032" s="7">
        <v>0</v>
      </c>
      <c r="M2032" s="7"/>
      <c r="N2032" s="7">
        <v>0</v>
      </c>
      <c r="O2032" s="7">
        <v>0</v>
      </c>
      <c r="P2032" s="7">
        <v>0</v>
      </c>
      <c r="Q2032" s="7"/>
      <c r="R2032" s="7">
        <v>0</v>
      </c>
      <c r="S2032" s="7">
        <v>0</v>
      </c>
      <c r="T2032" s="7">
        <v>0</v>
      </c>
      <c r="U2032" s="7"/>
      <c r="V2032" s="7">
        <v>0</v>
      </c>
      <c r="W2032" s="7">
        <v>0</v>
      </c>
      <c r="X2032" s="7">
        <v>0</v>
      </c>
      <c r="Y2032" s="7"/>
      <c r="Z2032" s="7">
        <v>0</v>
      </c>
      <c r="AA2032" s="7">
        <v>0</v>
      </c>
      <c r="AB2032" s="7">
        <v>0</v>
      </c>
      <c r="AC2032" s="7"/>
      <c r="AD2032" s="7">
        <v>0</v>
      </c>
      <c r="AE2032" s="7">
        <v>0</v>
      </c>
      <c r="AF2032" s="7">
        <v>0</v>
      </c>
      <c r="AG2032" s="29">
        <v>0</v>
      </c>
      <c r="AH2032" s="7">
        <v>0</v>
      </c>
      <c r="AI2032" s="7">
        <v>0</v>
      </c>
      <c r="AJ2032" s="7">
        <v>0</v>
      </c>
      <c r="AK2032" s="29">
        <v>0</v>
      </c>
      <c r="AL2032" s="7">
        <v>0</v>
      </c>
      <c r="AM2032" s="105">
        <v>0</v>
      </c>
      <c r="AN2032" s="7">
        <v>0</v>
      </c>
      <c r="AO2032" s="11">
        <v>0</v>
      </c>
      <c r="AP2032" s="105">
        <v>0</v>
      </c>
      <c r="AQ2032" s="11">
        <v>0</v>
      </c>
      <c r="AR2032" s="11">
        <v>0</v>
      </c>
      <c r="AS2032" s="11">
        <v>0</v>
      </c>
      <c r="AT2032" s="11">
        <v>0</v>
      </c>
      <c r="AU2032" s="11">
        <v>0</v>
      </c>
      <c r="AV2032" s="11">
        <v>0</v>
      </c>
      <c r="AW2032" s="11">
        <v>0</v>
      </c>
      <c r="AX2032" s="11">
        <v>0</v>
      </c>
      <c r="AZ2032" s="11">
        <f>VLOOKUP(G2032,'[2]Recettes '!$1:$1048576,6,FALSE)</f>
        <v>0</v>
      </c>
      <c r="BA2032" s="11">
        <v>0</v>
      </c>
    </row>
    <row r="2033" spans="1:53" x14ac:dyDescent="0.25">
      <c r="A2033">
        <v>12</v>
      </c>
      <c r="B2033" t="str">
        <f t="shared" si="233"/>
        <v>CCC-6842</v>
      </c>
      <c r="C2033" s="2" t="s">
        <v>322</v>
      </c>
      <c r="D2033" s="2" t="str">
        <f t="shared" si="234"/>
        <v>6</v>
      </c>
      <c r="E2033" s="2" t="str">
        <f t="shared" si="235"/>
        <v>68</v>
      </c>
      <c r="F2033" s="2" t="str">
        <f t="shared" si="236"/>
        <v>684</v>
      </c>
      <c r="G2033" s="1" t="s">
        <v>765</v>
      </c>
      <c r="H2033" s="7">
        <v>0</v>
      </c>
      <c r="I2033" s="7"/>
      <c r="J2033" s="7">
        <v>0</v>
      </c>
      <c r="K2033" s="7">
        <v>0</v>
      </c>
      <c r="L2033" s="7">
        <v>0</v>
      </c>
      <c r="M2033" s="7"/>
      <c r="N2033" s="7">
        <v>0</v>
      </c>
      <c r="O2033" s="7">
        <v>0</v>
      </c>
      <c r="P2033" s="7">
        <v>0</v>
      </c>
      <c r="Q2033" s="7"/>
      <c r="R2033" s="7">
        <v>0</v>
      </c>
      <c r="S2033" s="7">
        <v>0</v>
      </c>
      <c r="T2033" s="7">
        <v>0</v>
      </c>
      <c r="U2033" s="7"/>
      <c r="V2033" s="7">
        <v>0</v>
      </c>
      <c r="W2033" s="7">
        <v>0</v>
      </c>
      <c r="X2033" s="7">
        <v>0</v>
      </c>
      <c r="Y2033" s="7"/>
      <c r="Z2033" s="7">
        <v>0</v>
      </c>
      <c r="AA2033" s="7">
        <v>0</v>
      </c>
      <c r="AB2033" s="7">
        <v>0</v>
      </c>
      <c r="AC2033" s="7"/>
      <c r="AD2033" s="7">
        <v>0</v>
      </c>
      <c r="AE2033" s="7">
        <v>0</v>
      </c>
      <c r="AF2033" s="7">
        <v>0</v>
      </c>
      <c r="AG2033" s="29">
        <v>0</v>
      </c>
      <c r="AH2033" s="7">
        <v>0</v>
      </c>
      <c r="AI2033" s="7">
        <v>0</v>
      </c>
      <c r="AJ2033" s="7">
        <v>0</v>
      </c>
      <c r="AK2033" s="29">
        <v>0</v>
      </c>
      <c r="AL2033" s="7">
        <v>0</v>
      </c>
      <c r="AM2033" s="105">
        <v>0</v>
      </c>
      <c r="AN2033" s="7">
        <v>0</v>
      </c>
      <c r="AO2033" s="11">
        <v>0</v>
      </c>
      <c r="AP2033" s="105">
        <v>0</v>
      </c>
      <c r="AQ2033" s="11">
        <v>0</v>
      </c>
      <c r="AR2033" s="11">
        <v>0</v>
      </c>
      <c r="AS2033" s="11">
        <v>0</v>
      </c>
      <c r="AT2033" s="11">
        <v>0</v>
      </c>
      <c r="AU2033" s="11">
        <v>0</v>
      </c>
      <c r="AV2033" s="11">
        <v>0</v>
      </c>
      <c r="AW2033" s="11">
        <v>0</v>
      </c>
      <c r="AX2033" s="11">
        <v>0</v>
      </c>
      <c r="AZ2033" s="11">
        <f>VLOOKUP(G2033,'[2]Recettes '!$1:$1048576,6,FALSE)</f>
        <v>0</v>
      </c>
      <c r="BA2033" s="11">
        <v>0</v>
      </c>
    </row>
    <row r="2034" spans="1:53" x14ac:dyDescent="0.25">
      <c r="A2034">
        <v>12</v>
      </c>
      <c r="B2034" t="str">
        <f t="shared" si="233"/>
        <v>CCC-6851</v>
      </c>
      <c r="C2034" s="2" t="s">
        <v>322</v>
      </c>
      <c r="D2034" s="2" t="s">
        <v>2159</v>
      </c>
      <c r="E2034" s="2" t="s">
        <v>3422</v>
      </c>
      <c r="F2034" s="2" t="s">
        <v>3444</v>
      </c>
      <c r="G2034" s="3" t="s">
        <v>766</v>
      </c>
      <c r="H2034" s="7">
        <v>0</v>
      </c>
      <c r="I2034" s="7"/>
      <c r="J2034" s="7">
        <v>0</v>
      </c>
      <c r="K2034" s="7">
        <v>0</v>
      </c>
      <c r="L2034" s="7">
        <v>0</v>
      </c>
      <c r="M2034" s="7"/>
      <c r="N2034" s="7">
        <v>0</v>
      </c>
      <c r="O2034" s="7">
        <v>0</v>
      </c>
      <c r="P2034" s="7">
        <v>0</v>
      </c>
      <c r="Q2034" s="7"/>
      <c r="R2034" s="7">
        <v>0</v>
      </c>
      <c r="S2034" s="7">
        <v>0</v>
      </c>
      <c r="T2034" s="7">
        <v>0</v>
      </c>
      <c r="U2034" s="7"/>
      <c r="V2034" s="7">
        <v>0</v>
      </c>
      <c r="W2034" s="7">
        <v>0</v>
      </c>
      <c r="X2034" s="7">
        <v>0</v>
      </c>
      <c r="Y2034" s="7"/>
      <c r="Z2034" s="7">
        <v>0</v>
      </c>
      <c r="AA2034" s="7">
        <v>0</v>
      </c>
      <c r="AB2034" s="7">
        <v>0</v>
      </c>
      <c r="AC2034" s="7"/>
      <c r="AD2034" s="7">
        <v>0</v>
      </c>
      <c r="AE2034" s="7">
        <v>0</v>
      </c>
      <c r="AF2034" s="7">
        <v>0</v>
      </c>
      <c r="AG2034" s="29">
        <v>0</v>
      </c>
      <c r="AH2034" s="7">
        <v>0</v>
      </c>
      <c r="AI2034" s="7">
        <v>0</v>
      </c>
      <c r="AJ2034" s="7">
        <v>0</v>
      </c>
      <c r="AK2034" s="29">
        <v>0</v>
      </c>
      <c r="AL2034" s="7">
        <v>0</v>
      </c>
      <c r="AM2034" s="105">
        <v>0</v>
      </c>
      <c r="AN2034" s="7">
        <v>0</v>
      </c>
      <c r="AO2034" s="11">
        <v>0</v>
      </c>
      <c r="AP2034" s="105">
        <v>0</v>
      </c>
      <c r="AQ2034" s="11">
        <v>0</v>
      </c>
      <c r="AR2034" s="11">
        <v>0</v>
      </c>
      <c r="AS2034" s="11">
        <v>0</v>
      </c>
      <c r="AT2034" s="11">
        <v>0</v>
      </c>
      <c r="AU2034" s="11">
        <v>0</v>
      </c>
      <c r="AV2034" s="11">
        <v>0</v>
      </c>
      <c r="AW2034" s="11">
        <v>0</v>
      </c>
      <c r="AX2034" s="11">
        <v>0</v>
      </c>
      <c r="AZ2034" s="11">
        <f>VLOOKUP(G2034,'[2]Recettes '!$1:$1048576,6,FALSE)</f>
        <v>0</v>
      </c>
      <c r="BA2034" s="11">
        <v>0</v>
      </c>
    </row>
    <row r="2035" spans="1:53" x14ac:dyDescent="0.25">
      <c r="A2035">
        <v>12</v>
      </c>
      <c r="B2035" t="str">
        <f t="shared" si="233"/>
        <v>CCC-6852</v>
      </c>
      <c r="C2035" s="2" t="s">
        <v>322</v>
      </c>
      <c r="D2035" s="2" t="s">
        <v>2159</v>
      </c>
      <c r="E2035" s="2" t="s">
        <v>3422</v>
      </c>
      <c r="F2035" s="2" t="s">
        <v>3444</v>
      </c>
      <c r="G2035" s="3" t="s">
        <v>767</v>
      </c>
      <c r="H2035" s="7">
        <v>0</v>
      </c>
      <c r="I2035" s="7"/>
      <c r="J2035" s="7">
        <v>0</v>
      </c>
      <c r="K2035" s="7">
        <v>0</v>
      </c>
      <c r="L2035" s="7">
        <v>0</v>
      </c>
      <c r="M2035" s="7"/>
      <c r="N2035" s="7">
        <v>0</v>
      </c>
      <c r="O2035" s="7">
        <v>0</v>
      </c>
      <c r="P2035" s="7">
        <v>0</v>
      </c>
      <c r="Q2035" s="7"/>
      <c r="R2035" s="7">
        <v>0</v>
      </c>
      <c r="S2035" s="7">
        <v>0</v>
      </c>
      <c r="T2035" s="7">
        <v>0</v>
      </c>
      <c r="U2035" s="7"/>
      <c r="V2035" s="7">
        <v>0</v>
      </c>
      <c r="W2035" s="7">
        <v>0</v>
      </c>
      <c r="X2035" s="7">
        <v>0</v>
      </c>
      <c r="Y2035" s="7"/>
      <c r="Z2035" s="7">
        <v>0</v>
      </c>
      <c r="AA2035" s="7">
        <v>0</v>
      </c>
      <c r="AB2035" s="7">
        <v>0</v>
      </c>
      <c r="AC2035" s="7"/>
      <c r="AD2035" s="7">
        <v>0</v>
      </c>
      <c r="AE2035" s="7">
        <v>0</v>
      </c>
      <c r="AF2035" s="7">
        <v>0</v>
      </c>
      <c r="AG2035" s="29">
        <v>0</v>
      </c>
      <c r="AH2035" s="7">
        <v>0</v>
      </c>
      <c r="AI2035" s="7">
        <v>0</v>
      </c>
      <c r="AJ2035" s="7">
        <v>0</v>
      </c>
      <c r="AK2035" s="29">
        <v>0</v>
      </c>
      <c r="AL2035" s="7">
        <v>0</v>
      </c>
      <c r="AM2035" s="105">
        <v>0</v>
      </c>
      <c r="AN2035" s="7">
        <v>0</v>
      </c>
      <c r="AO2035" s="11">
        <v>0</v>
      </c>
      <c r="AP2035" s="105">
        <v>0</v>
      </c>
      <c r="AQ2035" s="11">
        <v>0</v>
      </c>
      <c r="AR2035" s="11">
        <v>0</v>
      </c>
      <c r="AS2035" s="11">
        <v>0</v>
      </c>
      <c r="AT2035" s="11">
        <v>0</v>
      </c>
      <c r="AU2035" s="11">
        <v>0</v>
      </c>
      <c r="AV2035" s="11">
        <v>0</v>
      </c>
      <c r="AW2035" s="11">
        <v>0</v>
      </c>
      <c r="AX2035" s="11">
        <v>0</v>
      </c>
      <c r="AZ2035" s="11">
        <f>VLOOKUP(G2035,'[2]Recettes '!$1:$1048576,6,FALSE)</f>
        <v>0</v>
      </c>
      <c r="BA2035" s="11">
        <v>0</v>
      </c>
    </row>
    <row r="2036" spans="1:53" x14ac:dyDescent="0.25">
      <c r="A2036">
        <v>12</v>
      </c>
      <c r="B2036" t="str">
        <f t="shared" si="233"/>
        <v>CCC-6853</v>
      </c>
      <c r="C2036" s="2" t="s">
        <v>322</v>
      </c>
      <c r="D2036" s="2" t="str">
        <f t="shared" ref="D2036:D2067" si="237">LEFT($G2036,1)</f>
        <v>6</v>
      </c>
      <c r="E2036" s="2" t="str">
        <f t="shared" ref="E2036:E2067" si="238">LEFT($G2036,2)</f>
        <v>68</v>
      </c>
      <c r="F2036" s="2" t="str">
        <f t="shared" ref="F2036:F2067" si="239">LEFT($G2036,3)</f>
        <v>685</v>
      </c>
      <c r="G2036" s="1" t="s">
        <v>768</v>
      </c>
      <c r="H2036" s="7">
        <v>0</v>
      </c>
      <c r="I2036" s="7"/>
      <c r="J2036" s="7">
        <v>0</v>
      </c>
      <c r="K2036" s="7">
        <v>0</v>
      </c>
      <c r="L2036" s="7">
        <v>0</v>
      </c>
      <c r="M2036" s="7"/>
      <c r="N2036" s="7">
        <v>0</v>
      </c>
      <c r="O2036" s="7">
        <v>0</v>
      </c>
      <c r="P2036" s="7">
        <v>0</v>
      </c>
      <c r="Q2036" s="7"/>
      <c r="R2036" s="7">
        <v>0</v>
      </c>
      <c r="S2036" s="7">
        <v>0</v>
      </c>
      <c r="T2036" s="7">
        <v>0</v>
      </c>
      <c r="U2036" s="7"/>
      <c r="V2036" s="7">
        <v>0</v>
      </c>
      <c r="W2036" s="7">
        <v>0</v>
      </c>
      <c r="X2036" s="7">
        <v>0</v>
      </c>
      <c r="Y2036" s="7"/>
      <c r="Z2036" s="7">
        <v>0</v>
      </c>
      <c r="AA2036" s="7">
        <v>0</v>
      </c>
      <c r="AB2036" s="7">
        <v>0</v>
      </c>
      <c r="AC2036" s="7"/>
      <c r="AD2036" s="7">
        <v>0</v>
      </c>
      <c r="AE2036" s="7">
        <v>0</v>
      </c>
      <c r="AF2036" s="7">
        <v>0</v>
      </c>
      <c r="AG2036" s="29">
        <v>0</v>
      </c>
      <c r="AH2036" s="7">
        <v>0</v>
      </c>
      <c r="AI2036" s="7">
        <v>0</v>
      </c>
      <c r="AJ2036" s="7">
        <v>0</v>
      </c>
      <c r="AK2036" s="29">
        <v>0</v>
      </c>
      <c r="AL2036" s="7">
        <v>0</v>
      </c>
      <c r="AM2036" s="105">
        <v>0</v>
      </c>
      <c r="AN2036" s="7">
        <v>0</v>
      </c>
      <c r="AO2036" s="11">
        <v>0</v>
      </c>
      <c r="AP2036" s="105">
        <v>0</v>
      </c>
      <c r="AQ2036" s="11">
        <v>0</v>
      </c>
      <c r="AR2036" s="11">
        <v>0</v>
      </c>
      <c r="AS2036" s="11">
        <v>0</v>
      </c>
      <c r="AT2036" s="11">
        <v>0</v>
      </c>
      <c r="AU2036" s="11">
        <v>0</v>
      </c>
      <c r="AV2036" s="11">
        <v>0</v>
      </c>
      <c r="AW2036" s="11">
        <v>0</v>
      </c>
      <c r="AX2036" s="11">
        <v>0</v>
      </c>
      <c r="AZ2036" s="11">
        <f>VLOOKUP(G2036,'[2]Recettes '!$1:$1048576,6,FALSE)</f>
        <v>0</v>
      </c>
      <c r="BA2036" s="11">
        <v>0</v>
      </c>
    </row>
    <row r="2037" spans="1:53" x14ac:dyDescent="0.25">
      <c r="A2037">
        <v>12</v>
      </c>
      <c r="B2037" t="str">
        <f t="shared" si="233"/>
        <v>CCC-6854</v>
      </c>
      <c r="C2037" s="2" t="s">
        <v>322</v>
      </c>
      <c r="D2037" s="2" t="str">
        <f t="shared" si="237"/>
        <v>6</v>
      </c>
      <c r="E2037" s="2" t="str">
        <f t="shared" si="238"/>
        <v>68</v>
      </c>
      <c r="F2037" s="2" t="str">
        <f t="shared" si="239"/>
        <v>685</v>
      </c>
      <c r="G2037" s="1" t="s">
        <v>769</v>
      </c>
      <c r="H2037" s="7">
        <v>0</v>
      </c>
      <c r="I2037" s="7"/>
      <c r="J2037" s="7">
        <v>0</v>
      </c>
      <c r="K2037" s="7">
        <v>0</v>
      </c>
      <c r="L2037" s="7">
        <v>0</v>
      </c>
      <c r="M2037" s="7"/>
      <c r="N2037" s="7">
        <v>0</v>
      </c>
      <c r="O2037" s="7">
        <v>0</v>
      </c>
      <c r="P2037" s="7">
        <v>0</v>
      </c>
      <c r="Q2037" s="7"/>
      <c r="R2037" s="7">
        <v>0</v>
      </c>
      <c r="S2037" s="7">
        <v>0</v>
      </c>
      <c r="T2037" s="7">
        <v>0</v>
      </c>
      <c r="U2037" s="7"/>
      <c r="V2037" s="7">
        <v>0</v>
      </c>
      <c r="W2037" s="7">
        <v>0</v>
      </c>
      <c r="X2037" s="7">
        <v>0</v>
      </c>
      <c r="Y2037" s="7"/>
      <c r="Z2037" s="7">
        <v>0</v>
      </c>
      <c r="AA2037" s="7">
        <v>0</v>
      </c>
      <c r="AB2037" s="7">
        <v>0</v>
      </c>
      <c r="AC2037" s="7"/>
      <c r="AD2037" s="7">
        <v>0</v>
      </c>
      <c r="AE2037" s="7">
        <v>0</v>
      </c>
      <c r="AF2037" s="7">
        <v>0</v>
      </c>
      <c r="AG2037" s="29">
        <v>0</v>
      </c>
      <c r="AH2037" s="7">
        <v>0</v>
      </c>
      <c r="AI2037" s="7">
        <v>0</v>
      </c>
      <c r="AJ2037" s="7">
        <v>0</v>
      </c>
      <c r="AK2037" s="29">
        <v>0</v>
      </c>
      <c r="AL2037" s="7">
        <v>0</v>
      </c>
      <c r="AM2037" s="105">
        <v>0</v>
      </c>
      <c r="AN2037" s="7">
        <v>0</v>
      </c>
      <c r="AO2037" s="11">
        <v>0</v>
      </c>
      <c r="AP2037" s="105">
        <v>0</v>
      </c>
      <c r="AQ2037" s="11">
        <v>0</v>
      </c>
      <c r="AR2037" s="11">
        <v>0</v>
      </c>
      <c r="AS2037" s="11">
        <v>0</v>
      </c>
      <c r="AT2037" s="11">
        <v>0</v>
      </c>
      <c r="AU2037" s="11">
        <v>0</v>
      </c>
      <c r="AV2037" s="11">
        <v>0</v>
      </c>
      <c r="AW2037" s="11">
        <v>0</v>
      </c>
      <c r="AX2037" s="11">
        <v>0</v>
      </c>
      <c r="AZ2037" s="11">
        <f>VLOOKUP(G2037,'[2]Recettes '!$1:$1048576,6,FALSE)</f>
        <v>0</v>
      </c>
      <c r="BA2037" s="11">
        <v>0</v>
      </c>
    </row>
    <row r="2038" spans="1:53" x14ac:dyDescent="0.25">
      <c r="A2038">
        <v>12</v>
      </c>
      <c r="B2038" t="str">
        <f t="shared" si="233"/>
        <v>CCC-6859</v>
      </c>
      <c r="C2038" s="2" t="s">
        <v>322</v>
      </c>
      <c r="D2038" s="2" t="str">
        <f t="shared" si="237"/>
        <v>6</v>
      </c>
      <c r="E2038" s="2" t="str">
        <f t="shared" si="238"/>
        <v>68</v>
      </c>
      <c r="F2038" s="2" t="str">
        <f t="shared" si="239"/>
        <v>685</v>
      </c>
      <c r="G2038" s="1" t="s">
        <v>770</v>
      </c>
      <c r="H2038" s="7">
        <v>0</v>
      </c>
      <c r="I2038" s="7"/>
      <c r="J2038" s="7">
        <v>0</v>
      </c>
      <c r="K2038" s="7">
        <v>0</v>
      </c>
      <c r="L2038" s="7">
        <v>0</v>
      </c>
      <c r="M2038" s="7"/>
      <c r="N2038" s="7">
        <v>0</v>
      </c>
      <c r="O2038" s="7">
        <v>0</v>
      </c>
      <c r="P2038" s="7">
        <v>0</v>
      </c>
      <c r="Q2038" s="7"/>
      <c r="R2038" s="7">
        <v>0</v>
      </c>
      <c r="S2038" s="7">
        <v>0</v>
      </c>
      <c r="T2038" s="7">
        <v>0</v>
      </c>
      <c r="U2038" s="7"/>
      <c r="V2038" s="7">
        <v>0</v>
      </c>
      <c r="W2038" s="7">
        <v>0</v>
      </c>
      <c r="X2038" s="7">
        <v>0</v>
      </c>
      <c r="Y2038" s="7"/>
      <c r="Z2038" s="7">
        <v>0</v>
      </c>
      <c r="AA2038" s="7">
        <v>0</v>
      </c>
      <c r="AB2038" s="7">
        <v>0</v>
      </c>
      <c r="AC2038" s="7"/>
      <c r="AD2038" s="7">
        <v>0</v>
      </c>
      <c r="AE2038" s="7">
        <v>0</v>
      </c>
      <c r="AF2038" s="7">
        <v>0</v>
      </c>
      <c r="AG2038" s="29">
        <v>0</v>
      </c>
      <c r="AH2038" s="7">
        <v>0</v>
      </c>
      <c r="AI2038" s="7">
        <v>0</v>
      </c>
      <c r="AJ2038" s="7">
        <v>0</v>
      </c>
      <c r="AK2038" s="29">
        <v>0</v>
      </c>
      <c r="AL2038" s="7">
        <v>0</v>
      </c>
      <c r="AM2038" s="105">
        <v>0</v>
      </c>
      <c r="AN2038" s="7">
        <v>0</v>
      </c>
      <c r="AO2038" s="11">
        <v>0</v>
      </c>
      <c r="AP2038" s="105">
        <v>0</v>
      </c>
      <c r="AQ2038" s="11">
        <v>0</v>
      </c>
      <c r="AR2038" s="11">
        <v>0</v>
      </c>
      <c r="AS2038" s="11">
        <v>0</v>
      </c>
      <c r="AT2038" s="11">
        <v>0</v>
      </c>
      <c r="AU2038" s="11">
        <v>0</v>
      </c>
      <c r="AV2038" s="11">
        <v>0</v>
      </c>
      <c r="AW2038" s="11">
        <v>0</v>
      </c>
      <c r="AX2038" s="11">
        <v>0</v>
      </c>
      <c r="AZ2038" s="11">
        <f>VLOOKUP(G2038,'[2]Recettes '!$1:$1048576,6,FALSE)</f>
        <v>0</v>
      </c>
      <c r="BA2038" s="11">
        <v>0</v>
      </c>
    </row>
    <row r="2039" spans="1:53" x14ac:dyDescent="0.25">
      <c r="A2039">
        <v>12</v>
      </c>
      <c r="B2039" t="str">
        <f t="shared" si="233"/>
        <v>CCC-6910</v>
      </c>
      <c r="C2039" s="2" t="s">
        <v>322</v>
      </c>
      <c r="D2039" s="2" t="str">
        <f t="shared" si="237"/>
        <v>6</v>
      </c>
      <c r="E2039" s="2" t="str">
        <f t="shared" si="238"/>
        <v>69</v>
      </c>
      <c r="F2039" s="2" t="str">
        <f t="shared" si="239"/>
        <v>691</v>
      </c>
      <c r="G2039" s="1" t="s">
        <v>981</v>
      </c>
      <c r="H2039" s="7">
        <v>0</v>
      </c>
      <c r="I2039" s="7"/>
      <c r="J2039" s="7">
        <v>0</v>
      </c>
      <c r="K2039" s="7">
        <v>0</v>
      </c>
      <c r="L2039" s="7">
        <v>0</v>
      </c>
      <c r="M2039" s="7"/>
      <c r="N2039" s="7">
        <v>0</v>
      </c>
      <c r="O2039" s="7">
        <v>0</v>
      </c>
      <c r="P2039" s="7">
        <v>0</v>
      </c>
      <c r="Q2039" s="7"/>
      <c r="R2039" s="7">
        <v>0</v>
      </c>
      <c r="S2039" s="7">
        <v>0</v>
      </c>
      <c r="T2039" s="7">
        <v>0</v>
      </c>
      <c r="U2039" s="7"/>
      <c r="V2039" s="7">
        <v>0</v>
      </c>
      <c r="W2039" s="7">
        <v>0</v>
      </c>
      <c r="X2039" s="7">
        <v>0</v>
      </c>
      <c r="Y2039" s="7"/>
      <c r="Z2039" s="7">
        <v>0</v>
      </c>
      <c r="AA2039" s="7">
        <v>0</v>
      </c>
      <c r="AB2039" s="7">
        <v>0</v>
      </c>
      <c r="AC2039" s="7"/>
      <c r="AD2039" s="7">
        <v>0</v>
      </c>
      <c r="AE2039" s="7">
        <v>0</v>
      </c>
      <c r="AF2039" s="7">
        <v>0</v>
      </c>
      <c r="AG2039" s="29">
        <v>0</v>
      </c>
      <c r="AH2039" s="7">
        <v>0</v>
      </c>
      <c r="AI2039" s="7">
        <v>0</v>
      </c>
      <c r="AJ2039" s="7">
        <v>0</v>
      </c>
      <c r="AK2039" s="29">
        <v>0</v>
      </c>
      <c r="AL2039" s="7">
        <v>0</v>
      </c>
      <c r="AM2039" s="105">
        <v>0</v>
      </c>
      <c r="AN2039" s="7">
        <v>0</v>
      </c>
      <c r="AO2039" s="11">
        <v>0</v>
      </c>
      <c r="AP2039" s="105">
        <v>0</v>
      </c>
      <c r="AQ2039" s="11">
        <v>0</v>
      </c>
      <c r="AR2039" s="11">
        <v>0</v>
      </c>
      <c r="AS2039" s="11">
        <v>0</v>
      </c>
      <c r="AT2039" s="11">
        <v>0</v>
      </c>
      <c r="AU2039" s="11"/>
      <c r="AV2039" s="11">
        <v>0</v>
      </c>
      <c r="AW2039" s="11">
        <v>0</v>
      </c>
      <c r="AX2039" s="11"/>
      <c r="AZ2039" s="11"/>
      <c r="BA2039" s="11"/>
    </row>
    <row r="2040" spans="1:53" x14ac:dyDescent="0.25">
      <c r="A2040">
        <v>12</v>
      </c>
      <c r="B2040" t="str">
        <f t="shared" si="233"/>
        <v>CCC-6911</v>
      </c>
      <c r="C2040" s="2" t="s">
        <v>322</v>
      </c>
      <c r="D2040" s="2" t="str">
        <f t="shared" si="237"/>
        <v>6</v>
      </c>
      <c r="E2040" s="2" t="str">
        <f t="shared" si="238"/>
        <v>69</v>
      </c>
      <c r="F2040" s="2" t="str">
        <f t="shared" si="239"/>
        <v>691</v>
      </c>
      <c r="G2040" s="1" t="s">
        <v>772</v>
      </c>
      <c r="H2040" s="7">
        <v>0</v>
      </c>
      <c r="I2040" s="7"/>
      <c r="J2040" s="7">
        <v>0</v>
      </c>
      <c r="K2040" s="7">
        <v>0</v>
      </c>
      <c r="L2040" s="7">
        <v>0</v>
      </c>
      <c r="M2040" s="7"/>
      <c r="N2040" s="7">
        <v>0</v>
      </c>
      <c r="O2040" s="7">
        <v>0</v>
      </c>
      <c r="P2040" s="7">
        <v>0</v>
      </c>
      <c r="Q2040" s="7"/>
      <c r="R2040" s="7">
        <v>0</v>
      </c>
      <c r="S2040" s="7">
        <v>0</v>
      </c>
      <c r="T2040" s="7">
        <v>0</v>
      </c>
      <c r="U2040" s="7"/>
      <c r="V2040" s="7">
        <v>0</v>
      </c>
      <c r="W2040" s="7">
        <v>0</v>
      </c>
      <c r="X2040" s="7">
        <v>0</v>
      </c>
      <c r="Y2040" s="7"/>
      <c r="Z2040" s="7">
        <v>0</v>
      </c>
      <c r="AA2040" s="7">
        <v>0</v>
      </c>
      <c r="AB2040" s="7">
        <v>0</v>
      </c>
      <c r="AC2040" s="7"/>
      <c r="AD2040" s="7">
        <v>0</v>
      </c>
      <c r="AE2040" s="7">
        <v>0</v>
      </c>
      <c r="AF2040" s="7">
        <v>0</v>
      </c>
      <c r="AG2040" s="29">
        <v>0</v>
      </c>
      <c r="AH2040" s="7">
        <v>0</v>
      </c>
      <c r="AI2040" s="7">
        <v>0</v>
      </c>
      <c r="AJ2040" s="7">
        <v>0</v>
      </c>
      <c r="AK2040" s="29">
        <v>0</v>
      </c>
      <c r="AL2040" s="7">
        <v>0</v>
      </c>
      <c r="AM2040" s="105">
        <v>0</v>
      </c>
      <c r="AN2040" s="7">
        <v>0</v>
      </c>
      <c r="AO2040" s="11">
        <v>0</v>
      </c>
      <c r="AP2040" s="105">
        <v>0</v>
      </c>
      <c r="AQ2040" s="11">
        <v>0</v>
      </c>
      <c r="AR2040" s="11">
        <v>0</v>
      </c>
      <c r="AS2040" s="11">
        <v>0</v>
      </c>
      <c r="AT2040" s="11">
        <v>0</v>
      </c>
      <c r="AU2040" s="11">
        <v>0</v>
      </c>
      <c r="AV2040" s="11">
        <v>0</v>
      </c>
      <c r="AW2040" s="11">
        <v>0</v>
      </c>
      <c r="AX2040" s="11">
        <v>0</v>
      </c>
      <c r="AZ2040" s="11">
        <f>VLOOKUP(G2040,'[2]Recettes '!$1:$1048576,6,FALSE)</f>
        <v>0</v>
      </c>
      <c r="BA2040" s="11">
        <v>0</v>
      </c>
    </row>
    <row r="2041" spans="1:53" x14ac:dyDescent="0.25">
      <c r="A2041">
        <v>12</v>
      </c>
      <c r="B2041" t="str">
        <f t="shared" si="233"/>
        <v>CCC-6912</v>
      </c>
      <c r="C2041" s="2" t="s">
        <v>322</v>
      </c>
      <c r="D2041" s="2" t="str">
        <f t="shared" si="237"/>
        <v>6</v>
      </c>
      <c r="E2041" s="2" t="str">
        <f t="shared" si="238"/>
        <v>69</v>
      </c>
      <c r="F2041" s="2" t="str">
        <f t="shared" si="239"/>
        <v>691</v>
      </c>
      <c r="G2041" s="1" t="s">
        <v>773</v>
      </c>
      <c r="H2041" s="7">
        <v>0</v>
      </c>
      <c r="I2041" s="7"/>
      <c r="J2041" s="7">
        <v>0</v>
      </c>
      <c r="K2041" s="7">
        <v>0</v>
      </c>
      <c r="L2041" s="7">
        <v>0</v>
      </c>
      <c r="M2041" s="7"/>
      <c r="N2041" s="7">
        <v>0</v>
      </c>
      <c r="O2041" s="7">
        <v>0</v>
      </c>
      <c r="P2041" s="7">
        <v>0</v>
      </c>
      <c r="Q2041" s="7"/>
      <c r="R2041" s="7">
        <v>0</v>
      </c>
      <c r="S2041" s="7">
        <v>0</v>
      </c>
      <c r="T2041" s="7">
        <v>0</v>
      </c>
      <c r="U2041" s="7"/>
      <c r="V2041" s="7">
        <v>0</v>
      </c>
      <c r="W2041" s="7">
        <v>0</v>
      </c>
      <c r="X2041" s="7">
        <v>0</v>
      </c>
      <c r="Y2041" s="7"/>
      <c r="Z2041" s="7">
        <v>0</v>
      </c>
      <c r="AA2041" s="7">
        <v>0</v>
      </c>
      <c r="AB2041" s="7">
        <v>0</v>
      </c>
      <c r="AC2041" s="7"/>
      <c r="AD2041" s="7">
        <v>0</v>
      </c>
      <c r="AE2041" s="7">
        <v>0</v>
      </c>
      <c r="AF2041" s="7">
        <v>0</v>
      </c>
      <c r="AG2041" s="29">
        <v>0</v>
      </c>
      <c r="AH2041" s="7">
        <v>0</v>
      </c>
      <c r="AI2041" s="7">
        <v>0</v>
      </c>
      <c r="AJ2041" s="7">
        <v>0</v>
      </c>
      <c r="AK2041" s="29">
        <v>0</v>
      </c>
      <c r="AL2041" s="7">
        <v>0</v>
      </c>
      <c r="AM2041" s="105">
        <v>0</v>
      </c>
      <c r="AN2041" s="7">
        <v>0</v>
      </c>
      <c r="AO2041" s="11">
        <v>0</v>
      </c>
      <c r="AP2041" s="105">
        <v>0</v>
      </c>
      <c r="AQ2041" s="11">
        <v>0</v>
      </c>
      <c r="AR2041" s="11">
        <v>0</v>
      </c>
      <c r="AS2041" s="11">
        <v>0</v>
      </c>
      <c r="AT2041" s="11">
        <v>0</v>
      </c>
      <c r="AU2041" s="11">
        <v>0</v>
      </c>
      <c r="AV2041" s="11">
        <v>0</v>
      </c>
      <c r="AW2041" s="11">
        <v>0</v>
      </c>
      <c r="AX2041" s="11">
        <v>0</v>
      </c>
      <c r="AZ2041" s="11">
        <f>VLOOKUP(G2041,'[2]Recettes '!$1:$1048576,6,FALSE)</f>
        <v>0</v>
      </c>
      <c r="BA2041" s="11">
        <v>0</v>
      </c>
    </row>
    <row r="2042" spans="1:53" x14ac:dyDescent="0.25">
      <c r="A2042">
        <v>12</v>
      </c>
      <c r="B2042" t="str">
        <f t="shared" si="233"/>
        <v>CCC-6913</v>
      </c>
      <c r="C2042" s="2" t="s">
        <v>322</v>
      </c>
      <c r="D2042" s="2" t="str">
        <f t="shared" si="237"/>
        <v>6</v>
      </c>
      <c r="E2042" s="2" t="str">
        <f t="shared" si="238"/>
        <v>69</v>
      </c>
      <c r="F2042" s="2" t="str">
        <f t="shared" si="239"/>
        <v>691</v>
      </c>
      <c r="G2042" s="1" t="s">
        <v>774</v>
      </c>
      <c r="H2042" s="7">
        <v>0</v>
      </c>
      <c r="I2042" s="7"/>
      <c r="J2042" s="7">
        <v>0</v>
      </c>
      <c r="K2042" s="7">
        <v>0</v>
      </c>
      <c r="L2042" s="7">
        <v>0</v>
      </c>
      <c r="M2042" s="7"/>
      <c r="N2042" s="7">
        <v>0</v>
      </c>
      <c r="O2042" s="7">
        <v>0</v>
      </c>
      <c r="P2042" s="7">
        <v>0</v>
      </c>
      <c r="Q2042" s="7"/>
      <c r="R2042" s="7">
        <v>0</v>
      </c>
      <c r="S2042" s="7">
        <v>0</v>
      </c>
      <c r="T2042" s="7">
        <v>0</v>
      </c>
      <c r="U2042" s="7"/>
      <c r="V2042" s="7">
        <v>0</v>
      </c>
      <c r="W2042" s="7">
        <v>0</v>
      </c>
      <c r="X2042" s="7">
        <v>0</v>
      </c>
      <c r="Y2042" s="7"/>
      <c r="Z2042" s="7">
        <v>0</v>
      </c>
      <c r="AA2042" s="7">
        <v>0</v>
      </c>
      <c r="AB2042" s="7">
        <v>0</v>
      </c>
      <c r="AC2042" s="7"/>
      <c r="AD2042" s="7">
        <v>0</v>
      </c>
      <c r="AE2042" s="7">
        <v>0</v>
      </c>
      <c r="AF2042" s="7">
        <v>0</v>
      </c>
      <c r="AG2042" s="29">
        <v>0</v>
      </c>
      <c r="AH2042" s="7">
        <v>0</v>
      </c>
      <c r="AI2042" s="7">
        <v>0</v>
      </c>
      <c r="AJ2042" s="7">
        <v>0</v>
      </c>
      <c r="AK2042" s="29">
        <v>0</v>
      </c>
      <c r="AL2042" s="7">
        <v>0</v>
      </c>
      <c r="AM2042" s="105">
        <v>0</v>
      </c>
      <c r="AN2042" s="7">
        <v>0</v>
      </c>
      <c r="AO2042" s="11">
        <v>0</v>
      </c>
      <c r="AP2042" s="105">
        <v>0</v>
      </c>
      <c r="AQ2042" s="11">
        <v>0</v>
      </c>
      <c r="AR2042" s="11">
        <v>0</v>
      </c>
      <c r="AS2042" s="11">
        <v>0</v>
      </c>
      <c r="AT2042" s="11">
        <v>0</v>
      </c>
      <c r="AU2042" s="11">
        <v>0</v>
      </c>
      <c r="AV2042" s="11">
        <v>0</v>
      </c>
      <c r="AW2042" s="11">
        <v>0</v>
      </c>
      <c r="AX2042" s="11">
        <v>0</v>
      </c>
      <c r="AZ2042" s="11">
        <f>VLOOKUP(G2042,'[2]Recettes '!$1:$1048576,6,FALSE)</f>
        <v>0</v>
      </c>
      <c r="BA2042" s="11">
        <v>0</v>
      </c>
    </row>
    <row r="2043" spans="1:53" x14ac:dyDescent="0.25">
      <c r="A2043">
        <v>12</v>
      </c>
      <c r="B2043" t="str">
        <f t="shared" si="233"/>
        <v>CCC-6920</v>
      </c>
      <c r="C2043" s="2" t="s">
        <v>322</v>
      </c>
      <c r="D2043" s="2" t="str">
        <f t="shared" si="237"/>
        <v>6</v>
      </c>
      <c r="E2043" s="2" t="str">
        <f t="shared" si="238"/>
        <v>69</v>
      </c>
      <c r="F2043" s="2" t="str">
        <f t="shared" si="239"/>
        <v>692</v>
      </c>
      <c r="G2043" s="1" t="s">
        <v>982</v>
      </c>
      <c r="H2043" s="7">
        <v>0</v>
      </c>
      <c r="I2043" s="7"/>
      <c r="J2043" s="7">
        <v>0</v>
      </c>
      <c r="K2043" s="7">
        <v>0</v>
      </c>
      <c r="L2043" s="7">
        <v>0</v>
      </c>
      <c r="M2043" s="7"/>
      <c r="N2043" s="7">
        <v>0</v>
      </c>
      <c r="O2043" s="7">
        <v>0</v>
      </c>
      <c r="P2043" s="7">
        <v>0</v>
      </c>
      <c r="Q2043" s="7"/>
      <c r="R2043" s="7">
        <v>0</v>
      </c>
      <c r="S2043" s="7">
        <v>0</v>
      </c>
      <c r="T2043" s="7">
        <v>0</v>
      </c>
      <c r="U2043" s="7"/>
      <c r="V2043" s="7">
        <v>0</v>
      </c>
      <c r="W2043" s="7">
        <v>0</v>
      </c>
      <c r="X2043" s="7">
        <v>0</v>
      </c>
      <c r="Y2043" s="7"/>
      <c r="Z2043" s="7">
        <v>0</v>
      </c>
      <c r="AA2043" s="7">
        <v>0</v>
      </c>
      <c r="AB2043" s="7">
        <v>0</v>
      </c>
      <c r="AC2043" s="7"/>
      <c r="AD2043" s="7">
        <v>0</v>
      </c>
      <c r="AE2043" s="7">
        <v>0</v>
      </c>
      <c r="AF2043" s="7">
        <v>0</v>
      </c>
      <c r="AG2043" s="29">
        <v>0</v>
      </c>
      <c r="AH2043" s="7">
        <v>0</v>
      </c>
      <c r="AI2043" s="7">
        <v>0</v>
      </c>
      <c r="AJ2043" s="7">
        <v>0</v>
      </c>
      <c r="AK2043" s="29">
        <v>0</v>
      </c>
      <c r="AL2043" s="7">
        <v>0</v>
      </c>
      <c r="AM2043" s="105">
        <v>0</v>
      </c>
      <c r="AN2043" s="7">
        <v>0</v>
      </c>
      <c r="AO2043" s="11">
        <v>0</v>
      </c>
      <c r="AP2043" s="105">
        <v>0</v>
      </c>
      <c r="AQ2043" s="11">
        <v>0</v>
      </c>
      <c r="AR2043" s="11">
        <v>0</v>
      </c>
      <c r="AS2043" s="11">
        <v>0</v>
      </c>
      <c r="AT2043" s="11">
        <v>0</v>
      </c>
      <c r="AU2043" s="11"/>
      <c r="AV2043" s="11">
        <v>0</v>
      </c>
      <c r="AW2043" s="11">
        <v>0</v>
      </c>
      <c r="AX2043" s="11"/>
      <c r="AZ2043" s="11"/>
      <c r="BA2043" s="11"/>
    </row>
    <row r="2044" spans="1:53" x14ac:dyDescent="0.25">
      <c r="A2044">
        <v>12</v>
      </c>
      <c r="B2044" t="str">
        <f t="shared" si="233"/>
        <v>CCC-6924</v>
      </c>
      <c r="C2044" s="2" t="s">
        <v>322</v>
      </c>
      <c r="D2044" s="2" t="str">
        <f t="shared" si="237"/>
        <v>6</v>
      </c>
      <c r="E2044" s="2" t="str">
        <f t="shared" si="238"/>
        <v>69</v>
      </c>
      <c r="F2044" s="2" t="str">
        <f t="shared" si="239"/>
        <v>692</v>
      </c>
      <c r="G2044" s="1" t="s">
        <v>775</v>
      </c>
      <c r="H2044" s="7">
        <v>0</v>
      </c>
      <c r="I2044" s="7"/>
      <c r="J2044" s="7">
        <v>0</v>
      </c>
      <c r="K2044" s="7">
        <v>0</v>
      </c>
      <c r="L2044" s="7">
        <v>0</v>
      </c>
      <c r="M2044" s="7"/>
      <c r="N2044" s="7">
        <v>0</v>
      </c>
      <c r="O2044" s="7">
        <v>0</v>
      </c>
      <c r="P2044" s="7">
        <v>0</v>
      </c>
      <c r="Q2044" s="7"/>
      <c r="R2044" s="7">
        <v>0</v>
      </c>
      <c r="S2044" s="7">
        <v>0</v>
      </c>
      <c r="T2044" s="7">
        <v>0</v>
      </c>
      <c r="U2044" s="7"/>
      <c r="V2044" s="7">
        <v>0</v>
      </c>
      <c r="W2044" s="7">
        <v>0</v>
      </c>
      <c r="X2044" s="7">
        <v>0</v>
      </c>
      <c r="Y2044" s="7"/>
      <c r="Z2044" s="7">
        <v>0</v>
      </c>
      <c r="AA2044" s="7">
        <v>0</v>
      </c>
      <c r="AB2044" s="7">
        <v>0</v>
      </c>
      <c r="AC2044" s="7"/>
      <c r="AD2044" s="7">
        <v>0</v>
      </c>
      <c r="AE2044" s="7">
        <v>0</v>
      </c>
      <c r="AF2044" s="7">
        <v>0</v>
      </c>
      <c r="AG2044" s="29">
        <v>0</v>
      </c>
      <c r="AH2044" s="7">
        <v>0</v>
      </c>
      <c r="AI2044" s="7">
        <v>0</v>
      </c>
      <c r="AJ2044" s="7">
        <v>0</v>
      </c>
      <c r="AK2044" s="29">
        <v>0</v>
      </c>
      <c r="AL2044" s="7">
        <v>0</v>
      </c>
      <c r="AM2044" s="105">
        <v>0</v>
      </c>
      <c r="AN2044" s="7">
        <v>0</v>
      </c>
      <c r="AO2044" s="11">
        <v>0</v>
      </c>
      <c r="AP2044" s="105">
        <v>0</v>
      </c>
      <c r="AQ2044" s="11">
        <v>0</v>
      </c>
      <c r="AR2044" s="11">
        <v>0</v>
      </c>
      <c r="AS2044" s="11">
        <v>0</v>
      </c>
      <c r="AT2044" s="11">
        <v>0</v>
      </c>
      <c r="AU2044" s="11">
        <v>0</v>
      </c>
      <c r="AV2044" s="11">
        <v>0</v>
      </c>
      <c r="AW2044" s="11">
        <v>0</v>
      </c>
      <c r="AX2044" s="11">
        <v>0</v>
      </c>
      <c r="AZ2044" s="11">
        <f>VLOOKUP(G2044,'[2]Recettes '!$1:$1048576,6,FALSE)</f>
        <v>0</v>
      </c>
      <c r="BA2044" s="11">
        <v>0</v>
      </c>
    </row>
    <row r="2045" spans="1:53" x14ac:dyDescent="0.25">
      <c r="A2045">
        <v>12</v>
      </c>
      <c r="B2045" t="str">
        <f t="shared" si="233"/>
        <v>CCC-6925</v>
      </c>
      <c r="C2045" s="2" t="s">
        <v>322</v>
      </c>
      <c r="D2045" s="2" t="str">
        <f t="shared" si="237"/>
        <v>6</v>
      </c>
      <c r="E2045" s="2" t="str">
        <f t="shared" si="238"/>
        <v>69</v>
      </c>
      <c r="F2045" s="2" t="str">
        <f t="shared" si="239"/>
        <v>692</v>
      </c>
      <c r="G2045" s="1" t="s">
        <v>776</v>
      </c>
      <c r="H2045" s="7">
        <v>0</v>
      </c>
      <c r="I2045" s="7"/>
      <c r="J2045" s="7">
        <v>0</v>
      </c>
      <c r="K2045" s="7">
        <v>0</v>
      </c>
      <c r="L2045" s="7">
        <v>0</v>
      </c>
      <c r="M2045" s="7"/>
      <c r="N2045" s="7">
        <v>0</v>
      </c>
      <c r="O2045" s="7">
        <v>0</v>
      </c>
      <c r="P2045" s="7">
        <v>0</v>
      </c>
      <c r="Q2045" s="7"/>
      <c r="R2045" s="7">
        <v>0</v>
      </c>
      <c r="S2045" s="7">
        <v>0</v>
      </c>
      <c r="T2045" s="7">
        <v>0</v>
      </c>
      <c r="U2045" s="7"/>
      <c r="V2045" s="7">
        <v>0</v>
      </c>
      <c r="W2045" s="7">
        <v>0</v>
      </c>
      <c r="X2045" s="7">
        <v>0</v>
      </c>
      <c r="Y2045" s="7"/>
      <c r="Z2045" s="7">
        <v>0</v>
      </c>
      <c r="AA2045" s="7">
        <v>0</v>
      </c>
      <c r="AB2045" s="7">
        <v>0</v>
      </c>
      <c r="AC2045" s="7"/>
      <c r="AD2045" s="7">
        <v>0</v>
      </c>
      <c r="AE2045" s="7">
        <v>0</v>
      </c>
      <c r="AF2045" s="7">
        <v>0</v>
      </c>
      <c r="AG2045" s="29">
        <v>0</v>
      </c>
      <c r="AH2045" s="7">
        <v>0</v>
      </c>
      <c r="AI2045" s="7">
        <v>0</v>
      </c>
      <c r="AJ2045" s="7">
        <v>0</v>
      </c>
      <c r="AK2045" s="29">
        <v>0</v>
      </c>
      <c r="AL2045" s="7">
        <v>0</v>
      </c>
      <c r="AM2045" s="105">
        <v>0</v>
      </c>
      <c r="AN2045" s="7">
        <v>0</v>
      </c>
      <c r="AO2045" s="11">
        <v>0</v>
      </c>
      <c r="AP2045" s="105">
        <v>0</v>
      </c>
      <c r="AQ2045" s="11">
        <v>0</v>
      </c>
      <c r="AR2045" s="11">
        <v>0</v>
      </c>
      <c r="AS2045" s="11">
        <v>0</v>
      </c>
      <c r="AT2045" s="11">
        <v>0</v>
      </c>
      <c r="AU2045" s="11">
        <v>0</v>
      </c>
      <c r="AV2045" s="11">
        <v>0</v>
      </c>
      <c r="AW2045" s="11">
        <v>0</v>
      </c>
      <c r="AX2045" s="11">
        <v>0</v>
      </c>
      <c r="AZ2045" s="11">
        <f>VLOOKUP(G2045,'[2]Recettes '!$1:$1048576,6,FALSE)</f>
        <v>0</v>
      </c>
      <c r="BA2045" s="11">
        <v>0</v>
      </c>
    </row>
    <row r="2046" spans="1:53" x14ac:dyDescent="0.25">
      <c r="A2046">
        <v>12</v>
      </c>
      <c r="B2046" t="str">
        <f t="shared" si="233"/>
        <v>CCC-6926</v>
      </c>
      <c r="C2046" s="2" t="s">
        <v>322</v>
      </c>
      <c r="D2046" s="2" t="str">
        <f t="shared" si="237"/>
        <v>6</v>
      </c>
      <c r="E2046" s="2" t="str">
        <f t="shared" si="238"/>
        <v>69</v>
      </c>
      <c r="F2046" s="2" t="str">
        <f t="shared" si="239"/>
        <v>692</v>
      </c>
      <c r="G2046" s="1" t="s">
        <v>777</v>
      </c>
      <c r="H2046" s="7">
        <v>0</v>
      </c>
      <c r="I2046" s="7"/>
      <c r="J2046" s="7">
        <v>0</v>
      </c>
      <c r="K2046" s="7">
        <v>0</v>
      </c>
      <c r="L2046" s="7">
        <v>0</v>
      </c>
      <c r="M2046" s="7"/>
      <c r="N2046" s="7">
        <v>0</v>
      </c>
      <c r="O2046" s="7">
        <v>0</v>
      </c>
      <c r="P2046" s="7">
        <v>0</v>
      </c>
      <c r="Q2046" s="7"/>
      <c r="R2046" s="7">
        <v>0</v>
      </c>
      <c r="S2046" s="7">
        <v>0</v>
      </c>
      <c r="T2046" s="7">
        <v>0</v>
      </c>
      <c r="U2046" s="7"/>
      <c r="V2046" s="7">
        <v>0</v>
      </c>
      <c r="W2046" s="7">
        <v>0</v>
      </c>
      <c r="X2046" s="7">
        <v>0</v>
      </c>
      <c r="Y2046" s="7"/>
      <c r="Z2046" s="7">
        <v>0</v>
      </c>
      <c r="AA2046" s="7">
        <v>0</v>
      </c>
      <c r="AB2046" s="7">
        <v>0</v>
      </c>
      <c r="AC2046" s="7"/>
      <c r="AD2046" s="7">
        <v>0</v>
      </c>
      <c r="AE2046" s="7">
        <v>0</v>
      </c>
      <c r="AF2046" s="7">
        <v>0</v>
      </c>
      <c r="AG2046" s="29">
        <v>0</v>
      </c>
      <c r="AH2046" s="7">
        <v>0</v>
      </c>
      <c r="AI2046" s="7">
        <v>0</v>
      </c>
      <c r="AJ2046" s="7">
        <v>0</v>
      </c>
      <c r="AK2046" s="29">
        <v>0</v>
      </c>
      <c r="AL2046" s="7">
        <v>0</v>
      </c>
      <c r="AM2046" s="105">
        <v>0</v>
      </c>
      <c r="AN2046" s="7">
        <v>0</v>
      </c>
      <c r="AO2046" s="11">
        <v>0</v>
      </c>
      <c r="AP2046" s="105">
        <v>0</v>
      </c>
      <c r="AQ2046" s="11">
        <v>0</v>
      </c>
      <c r="AR2046" s="11">
        <v>0</v>
      </c>
      <c r="AS2046" s="11">
        <v>0</v>
      </c>
      <c r="AT2046" s="11">
        <v>0</v>
      </c>
      <c r="AU2046" s="11">
        <v>0</v>
      </c>
      <c r="AV2046" s="11">
        <v>0</v>
      </c>
      <c r="AW2046" s="11">
        <v>0</v>
      </c>
      <c r="AX2046" s="11">
        <v>0</v>
      </c>
      <c r="AZ2046" s="11">
        <f>VLOOKUP(G2046,'[2]Recettes '!$1:$1048576,6,FALSE)</f>
        <v>0</v>
      </c>
      <c r="BA2046" s="11">
        <v>0</v>
      </c>
    </row>
    <row r="2047" spans="1:53" x14ac:dyDescent="0.25">
      <c r="A2047">
        <v>12</v>
      </c>
      <c r="B2047" t="str">
        <f t="shared" si="233"/>
        <v>CCC-6930</v>
      </c>
      <c r="C2047" s="2" t="s">
        <v>322</v>
      </c>
      <c r="D2047" s="2" t="str">
        <f t="shared" si="237"/>
        <v>6</v>
      </c>
      <c r="E2047" s="2" t="str">
        <f t="shared" si="238"/>
        <v>69</v>
      </c>
      <c r="F2047" s="2" t="str">
        <f t="shared" si="239"/>
        <v>693</v>
      </c>
      <c r="G2047" s="1" t="s">
        <v>983</v>
      </c>
      <c r="H2047" s="7">
        <v>0</v>
      </c>
      <c r="I2047" s="7"/>
      <c r="J2047" s="7">
        <v>0</v>
      </c>
      <c r="K2047" s="7">
        <v>0</v>
      </c>
      <c r="L2047" s="7">
        <v>0</v>
      </c>
      <c r="M2047" s="7"/>
      <c r="N2047" s="7">
        <v>0</v>
      </c>
      <c r="O2047" s="7">
        <v>0</v>
      </c>
      <c r="P2047" s="7">
        <v>0</v>
      </c>
      <c r="Q2047" s="7"/>
      <c r="R2047" s="7">
        <v>0</v>
      </c>
      <c r="S2047" s="7">
        <v>0</v>
      </c>
      <c r="T2047" s="7">
        <v>0</v>
      </c>
      <c r="U2047" s="7"/>
      <c r="V2047" s="7">
        <v>0</v>
      </c>
      <c r="W2047" s="7">
        <v>0</v>
      </c>
      <c r="X2047" s="7">
        <v>0</v>
      </c>
      <c r="Y2047" s="7"/>
      <c r="Z2047" s="7">
        <v>0</v>
      </c>
      <c r="AA2047" s="7">
        <v>0</v>
      </c>
      <c r="AB2047" s="7">
        <v>0</v>
      </c>
      <c r="AC2047" s="7"/>
      <c r="AD2047" s="7">
        <v>0</v>
      </c>
      <c r="AE2047" s="7">
        <v>0</v>
      </c>
      <c r="AF2047" s="7">
        <v>0</v>
      </c>
      <c r="AG2047" s="29">
        <v>0</v>
      </c>
      <c r="AH2047" s="7">
        <v>0</v>
      </c>
      <c r="AI2047" s="7">
        <v>0</v>
      </c>
      <c r="AJ2047" s="7">
        <v>0</v>
      </c>
      <c r="AK2047" s="29">
        <v>0</v>
      </c>
      <c r="AL2047" s="7">
        <v>0</v>
      </c>
      <c r="AM2047" s="105">
        <v>0</v>
      </c>
      <c r="AN2047" s="7">
        <v>0</v>
      </c>
      <c r="AO2047" s="11">
        <v>0</v>
      </c>
      <c r="AP2047" s="105">
        <v>0</v>
      </c>
      <c r="AQ2047" s="11">
        <v>0</v>
      </c>
      <c r="AR2047" s="11">
        <v>0</v>
      </c>
      <c r="AS2047" s="11">
        <v>0</v>
      </c>
      <c r="AT2047" s="11">
        <v>0</v>
      </c>
      <c r="AU2047" s="11"/>
      <c r="AV2047" s="11">
        <v>0</v>
      </c>
      <c r="AW2047" s="11">
        <v>0</v>
      </c>
      <c r="AX2047" s="11"/>
      <c r="AZ2047" s="11"/>
      <c r="BA2047" s="11"/>
    </row>
    <row r="2048" spans="1:53" x14ac:dyDescent="0.25">
      <c r="A2048">
        <v>12</v>
      </c>
      <c r="B2048" t="str">
        <f t="shared" si="233"/>
        <v>CCC-6934</v>
      </c>
      <c r="C2048" s="2" t="s">
        <v>322</v>
      </c>
      <c r="D2048" s="2" t="str">
        <f t="shared" si="237"/>
        <v>6</v>
      </c>
      <c r="E2048" s="2" t="str">
        <f t="shared" si="238"/>
        <v>69</v>
      </c>
      <c r="F2048" s="2" t="str">
        <f t="shared" si="239"/>
        <v>693</v>
      </c>
      <c r="G2048" s="1" t="s">
        <v>778</v>
      </c>
      <c r="H2048" s="7">
        <v>0</v>
      </c>
      <c r="I2048" s="7"/>
      <c r="J2048" s="7">
        <v>0</v>
      </c>
      <c r="K2048" s="7">
        <v>0</v>
      </c>
      <c r="L2048" s="7">
        <v>0</v>
      </c>
      <c r="M2048" s="7"/>
      <c r="N2048" s="7">
        <v>0</v>
      </c>
      <c r="O2048" s="7">
        <v>0</v>
      </c>
      <c r="P2048" s="7">
        <v>0</v>
      </c>
      <c r="Q2048" s="7"/>
      <c r="R2048" s="7">
        <v>0</v>
      </c>
      <c r="S2048" s="7">
        <v>0</v>
      </c>
      <c r="T2048" s="7">
        <v>0</v>
      </c>
      <c r="U2048" s="7"/>
      <c r="V2048" s="7">
        <v>0</v>
      </c>
      <c r="W2048" s="7">
        <v>0</v>
      </c>
      <c r="X2048" s="7">
        <v>0</v>
      </c>
      <c r="Y2048" s="7"/>
      <c r="Z2048" s="7">
        <v>0</v>
      </c>
      <c r="AA2048" s="7">
        <v>0</v>
      </c>
      <c r="AB2048" s="7">
        <v>0</v>
      </c>
      <c r="AC2048" s="7"/>
      <c r="AD2048" s="7">
        <v>0</v>
      </c>
      <c r="AE2048" s="7">
        <v>0</v>
      </c>
      <c r="AF2048" s="7">
        <v>0</v>
      </c>
      <c r="AG2048" s="29">
        <v>0</v>
      </c>
      <c r="AH2048" s="7">
        <v>0</v>
      </c>
      <c r="AI2048" s="7">
        <v>0</v>
      </c>
      <c r="AJ2048" s="7">
        <v>0</v>
      </c>
      <c r="AK2048" s="29">
        <v>0</v>
      </c>
      <c r="AL2048" s="7">
        <v>0</v>
      </c>
      <c r="AM2048" s="105">
        <v>0</v>
      </c>
      <c r="AN2048" s="7">
        <v>0</v>
      </c>
      <c r="AO2048" s="11">
        <v>0</v>
      </c>
      <c r="AP2048" s="105">
        <v>0</v>
      </c>
      <c r="AQ2048" s="11">
        <v>0</v>
      </c>
      <c r="AR2048" s="11">
        <v>0</v>
      </c>
      <c r="AS2048" s="11">
        <v>0</v>
      </c>
      <c r="AT2048" s="11">
        <v>0</v>
      </c>
      <c r="AU2048" s="11">
        <v>0</v>
      </c>
      <c r="AV2048" s="11">
        <v>0</v>
      </c>
      <c r="AW2048" s="11">
        <v>0</v>
      </c>
      <c r="AX2048" s="11">
        <v>0</v>
      </c>
      <c r="AZ2048" s="11">
        <f>VLOOKUP(G2048,'[2]Recettes '!$1:$1048576,6,FALSE)</f>
        <v>0</v>
      </c>
      <c r="BA2048" s="11">
        <v>0</v>
      </c>
    </row>
    <row r="2049" spans="1:53" x14ac:dyDescent="0.25">
      <c r="A2049">
        <v>12</v>
      </c>
      <c r="B2049" t="str">
        <f t="shared" si="233"/>
        <v>CCC-6935</v>
      </c>
      <c r="C2049" s="2" t="s">
        <v>322</v>
      </c>
      <c r="D2049" s="2" t="str">
        <f t="shared" si="237"/>
        <v>6</v>
      </c>
      <c r="E2049" s="2" t="str">
        <f t="shared" si="238"/>
        <v>69</v>
      </c>
      <c r="F2049" s="2" t="str">
        <f t="shared" si="239"/>
        <v>693</v>
      </c>
      <c r="G2049" s="1" t="s">
        <v>779</v>
      </c>
      <c r="H2049" s="7">
        <v>0</v>
      </c>
      <c r="I2049" s="7"/>
      <c r="J2049" s="7">
        <v>0</v>
      </c>
      <c r="K2049" s="7">
        <v>0</v>
      </c>
      <c r="L2049" s="7">
        <v>0</v>
      </c>
      <c r="M2049" s="7"/>
      <c r="N2049" s="7">
        <v>0</v>
      </c>
      <c r="O2049" s="7">
        <v>0</v>
      </c>
      <c r="P2049" s="7">
        <v>0</v>
      </c>
      <c r="Q2049" s="7"/>
      <c r="R2049" s="7">
        <v>0</v>
      </c>
      <c r="S2049" s="7">
        <v>0</v>
      </c>
      <c r="T2049" s="7">
        <v>0</v>
      </c>
      <c r="U2049" s="7"/>
      <c r="V2049" s="7">
        <v>0</v>
      </c>
      <c r="W2049" s="7">
        <v>0</v>
      </c>
      <c r="X2049" s="7">
        <v>0</v>
      </c>
      <c r="Y2049" s="7"/>
      <c r="Z2049" s="7">
        <v>0</v>
      </c>
      <c r="AA2049" s="7">
        <v>0</v>
      </c>
      <c r="AB2049" s="7">
        <v>0</v>
      </c>
      <c r="AC2049" s="7"/>
      <c r="AD2049" s="7">
        <v>0</v>
      </c>
      <c r="AE2049" s="7">
        <v>0</v>
      </c>
      <c r="AF2049" s="7">
        <v>0</v>
      </c>
      <c r="AG2049" s="29">
        <v>0</v>
      </c>
      <c r="AH2049" s="7">
        <v>0</v>
      </c>
      <c r="AI2049" s="7">
        <v>0</v>
      </c>
      <c r="AJ2049" s="7">
        <v>0</v>
      </c>
      <c r="AK2049" s="29">
        <v>0</v>
      </c>
      <c r="AL2049" s="7">
        <v>0</v>
      </c>
      <c r="AM2049" s="105">
        <v>0</v>
      </c>
      <c r="AN2049" s="7">
        <v>0</v>
      </c>
      <c r="AO2049" s="11">
        <v>0</v>
      </c>
      <c r="AP2049" s="105">
        <v>0</v>
      </c>
      <c r="AQ2049" s="11">
        <v>0</v>
      </c>
      <c r="AR2049" s="11">
        <v>0</v>
      </c>
      <c r="AS2049" s="11">
        <v>0</v>
      </c>
      <c r="AT2049" s="11">
        <v>0</v>
      </c>
      <c r="AU2049" s="11">
        <v>0</v>
      </c>
      <c r="AV2049" s="11">
        <v>0</v>
      </c>
      <c r="AW2049" s="11">
        <v>0</v>
      </c>
      <c r="AX2049" s="11">
        <v>0</v>
      </c>
      <c r="AZ2049" s="11">
        <f>VLOOKUP(G2049,'[2]Recettes '!$1:$1048576,6,FALSE)</f>
        <v>0</v>
      </c>
      <c r="BA2049" s="11">
        <v>0</v>
      </c>
    </row>
    <row r="2050" spans="1:53" x14ac:dyDescent="0.25">
      <c r="A2050">
        <v>12</v>
      </c>
      <c r="B2050" t="str">
        <f t="shared" si="233"/>
        <v>CCC-6940</v>
      </c>
      <c r="C2050" s="2" t="s">
        <v>322</v>
      </c>
      <c r="D2050" s="2" t="str">
        <f t="shared" si="237"/>
        <v>6</v>
      </c>
      <c r="E2050" s="2" t="str">
        <f t="shared" si="238"/>
        <v>69</v>
      </c>
      <c r="F2050" s="2" t="str">
        <f t="shared" si="239"/>
        <v>694</v>
      </c>
      <c r="G2050" s="1" t="s">
        <v>780</v>
      </c>
      <c r="H2050" s="7">
        <v>0</v>
      </c>
      <c r="I2050" s="7"/>
      <c r="J2050" s="7">
        <v>0</v>
      </c>
      <c r="K2050" s="7">
        <v>0</v>
      </c>
      <c r="L2050" s="7">
        <v>0</v>
      </c>
      <c r="M2050" s="7"/>
      <c r="N2050" s="7">
        <v>0</v>
      </c>
      <c r="O2050" s="7">
        <v>0</v>
      </c>
      <c r="P2050" s="7">
        <v>0</v>
      </c>
      <c r="Q2050" s="7"/>
      <c r="R2050" s="7">
        <v>0</v>
      </c>
      <c r="S2050" s="7">
        <v>0</v>
      </c>
      <c r="T2050" s="7">
        <v>0</v>
      </c>
      <c r="U2050" s="7"/>
      <c r="V2050" s="7">
        <v>0</v>
      </c>
      <c r="W2050" s="7">
        <v>0</v>
      </c>
      <c r="X2050" s="7">
        <v>0</v>
      </c>
      <c r="Y2050" s="7"/>
      <c r="Z2050" s="7">
        <v>0</v>
      </c>
      <c r="AA2050" s="7">
        <v>0</v>
      </c>
      <c r="AB2050" s="7">
        <v>0</v>
      </c>
      <c r="AC2050" s="7"/>
      <c r="AD2050" s="7">
        <v>0</v>
      </c>
      <c r="AE2050" s="7">
        <v>0</v>
      </c>
      <c r="AF2050" s="7">
        <v>0</v>
      </c>
      <c r="AG2050" s="29">
        <v>0</v>
      </c>
      <c r="AH2050" s="7">
        <v>0</v>
      </c>
      <c r="AI2050" s="7">
        <v>0</v>
      </c>
      <c r="AJ2050" s="7">
        <v>0</v>
      </c>
      <c r="AK2050" s="29">
        <v>0</v>
      </c>
      <c r="AL2050" s="7">
        <v>0</v>
      </c>
      <c r="AM2050" s="105">
        <v>0</v>
      </c>
      <c r="AN2050" s="7">
        <v>0</v>
      </c>
      <c r="AO2050" s="11">
        <v>0</v>
      </c>
      <c r="AP2050" s="105">
        <v>0</v>
      </c>
      <c r="AQ2050" s="11">
        <v>0</v>
      </c>
      <c r="AR2050" s="11">
        <v>0</v>
      </c>
      <c r="AS2050" s="11">
        <v>0</v>
      </c>
      <c r="AT2050" s="11">
        <v>0</v>
      </c>
      <c r="AU2050" s="11">
        <v>0</v>
      </c>
      <c r="AV2050" s="11">
        <v>0</v>
      </c>
      <c r="AW2050" s="11">
        <v>0</v>
      </c>
      <c r="AX2050" s="11">
        <v>0</v>
      </c>
      <c r="AZ2050" s="11">
        <f>VLOOKUP(G2050,'[2]Recettes '!$1:$1048576,6,FALSE)</f>
        <v>0</v>
      </c>
      <c r="BA2050" s="11">
        <v>0</v>
      </c>
    </row>
    <row r="2051" spans="1:53" x14ac:dyDescent="0.25">
      <c r="A2051">
        <v>12</v>
      </c>
      <c r="B2051" t="str">
        <f t="shared" ref="B2051:B2114" si="240">C2051&amp;"-"&amp;G2051</f>
        <v>CCC-6941</v>
      </c>
      <c r="C2051" s="2" t="s">
        <v>322</v>
      </c>
      <c r="D2051" s="2" t="str">
        <f t="shared" si="237"/>
        <v>6</v>
      </c>
      <c r="E2051" s="2" t="str">
        <f t="shared" si="238"/>
        <v>69</v>
      </c>
      <c r="F2051" s="2" t="str">
        <f t="shared" si="239"/>
        <v>694</v>
      </c>
      <c r="G2051" s="1" t="s">
        <v>984</v>
      </c>
      <c r="H2051" s="7">
        <v>0</v>
      </c>
      <c r="I2051" s="7"/>
      <c r="J2051" s="7">
        <v>0</v>
      </c>
      <c r="K2051" s="7">
        <v>0</v>
      </c>
      <c r="L2051" s="7">
        <v>0</v>
      </c>
      <c r="M2051" s="7"/>
      <c r="N2051" s="7">
        <v>0</v>
      </c>
      <c r="O2051" s="7">
        <v>0</v>
      </c>
      <c r="P2051" s="7">
        <v>0</v>
      </c>
      <c r="Q2051" s="7"/>
      <c r="R2051" s="7">
        <v>0</v>
      </c>
      <c r="S2051" s="7">
        <v>0</v>
      </c>
      <c r="T2051" s="7">
        <v>0</v>
      </c>
      <c r="U2051" s="7"/>
      <c r="V2051" s="7">
        <v>0</v>
      </c>
      <c r="W2051" s="7">
        <v>0</v>
      </c>
      <c r="X2051" s="7">
        <v>0</v>
      </c>
      <c r="Y2051" s="7"/>
      <c r="Z2051" s="7">
        <v>0</v>
      </c>
      <c r="AA2051" s="7">
        <v>0</v>
      </c>
      <c r="AB2051" s="7">
        <v>0</v>
      </c>
      <c r="AC2051" s="7"/>
      <c r="AD2051" s="7">
        <v>0</v>
      </c>
      <c r="AE2051" s="7">
        <v>0</v>
      </c>
      <c r="AF2051" s="7">
        <v>0</v>
      </c>
      <c r="AG2051" s="29">
        <v>0</v>
      </c>
      <c r="AH2051" s="7">
        <v>0</v>
      </c>
      <c r="AI2051" s="7">
        <v>0</v>
      </c>
      <c r="AJ2051" s="7">
        <v>0</v>
      </c>
      <c r="AK2051" s="29">
        <v>0</v>
      </c>
      <c r="AL2051" s="7">
        <v>0</v>
      </c>
      <c r="AM2051" s="105">
        <v>0</v>
      </c>
      <c r="AN2051" s="7">
        <v>0</v>
      </c>
      <c r="AO2051" s="11">
        <v>0</v>
      </c>
      <c r="AP2051" s="105">
        <v>0</v>
      </c>
      <c r="AQ2051" s="11">
        <v>0</v>
      </c>
      <c r="AR2051" s="11">
        <v>0</v>
      </c>
      <c r="AS2051" s="11">
        <v>0</v>
      </c>
      <c r="AT2051" s="11">
        <v>0</v>
      </c>
      <c r="AU2051" s="11"/>
      <c r="AV2051" s="11">
        <v>0</v>
      </c>
      <c r="AW2051" s="11">
        <v>0</v>
      </c>
      <c r="AX2051" s="11"/>
      <c r="AZ2051" s="11"/>
      <c r="BA2051" s="11"/>
    </row>
    <row r="2052" spans="1:53" x14ac:dyDescent="0.25">
      <c r="A2052">
        <v>12</v>
      </c>
      <c r="B2052" t="str">
        <f t="shared" si="240"/>
        <v>CCC-6942</v>
      </c>
      <c r="C2052" s="2" t="s">
        <v>322</v>
      </c>
      <c r="D2052" s="2" t="str">
        <f t="shared" si="237"/>
        <v>6</v>
      </c>
      <c r="E2052" s="2" t="str">
        <f t="shared" si="238"/>
        <v>69</v>
      </c>
      <c r="F2052" s="2" t="str">
        <f t="shared" si="239"/>
        <v>694</v>
      </c>
      <c r="G2052" s="1" t="s">
        <v>985</v>
      </c>
      <c r="H2052" s="7">
        <v>0</v>
      </c>
      <c r="I2052" s="7"/>
      <c r="J2052" s="7">
        <v>0</v>
      </c>
      <c r="K2052" s="7">
        <v>0</v>
      </c>
      <c r="L2052" s="7">
        <v>0</v>
      </c>
      <c r="M2052" s="7"/>
      <c r="N2052" s="7">
        <v>0</v>
      </c>
      <c r="O2052" s="7">
        <v>0</v>
      </c>
      <c r="P2052" s="7">
        <v>0</v>
      </c>
      <c r="Q2052" s="7"/>
      <c r="R2052" s="7">
        <v>0</v>
      </c>
      <c r="S2052" s="7">
        <v>0</v>
      </c>
      <c r="T2052" s="7">
        <v>0</v>
      </c>
      <c r="U2052" s="7"/>
      <c r="V2052" s="7">
        <v>0</v>
      </c>
      <c r="W2052" s="7">
        <v>0</v>
      </c>
      <c r="X2052" s="7">
        <v>0</v>
      </c>
      <c r="Y2052" s="7"/>
      <c r="Z2052" s="7">
        <v>0</v>
      </c>
      <c r="AA2052" s="7">
        <v>0</v>
      </c>
      <c r="AB2052" s="7">
        <v>0</v>
      </c>
      <c r="AC2052" s="7"/>
      <c r="AD2052" s="7">
        <v>0</v>
      </c>
      <c r="AE2052" s="7">
        <v>0</v>
      </c>
      <c r="AF2052" s="7">
        <v>0</v>
      </c>
      <c r="AG2052" s="29">
        <v>0</v>
      </c>
      <c r="AH2052" s="7">
        <v>0</v>
      </c>
      <c r="AI2052" s="7">
        <v>0</v>
      </c>
      <c r="AJ2052" s="7">
        <v>0</v>
      </c>
      <c r="AK2052" s="29">
        <v>0</v>
      </c>
      <c r="AL2052" s="7">
        <v>0</v>
      </c>
      <c r="AM2052" s="105">
        <v>0</v>
      </c>
      <c r="AN2052" s="7">
        <v>0</v>
      </c>
      <c r="AO2052" s="11">
        <v>0</v>
      </c>
      <c r="AP2052" s="105">
        <v>0</v>
      </c>
      <c r="AQ2052" s="11">
        <v>0</v>
      </c>
      <c r="AR2052" s="11">
        <v>0</v>
      </c>
      <c r="AS2052" s="11">
        <v>0</v>
      </c>
      <c r="AT2052" s="11">
        <v>0</v>
      </c>
      <c r="AU2052" s="11"/>
      <c r="AV2052" s="11">
        <v>0</v>
      </c>
      <c r="AW2052" s="11">
        <v>0</v>
      </c>
      <c r="AX2052" s="11"/>
      <c r="AZ2052" s="11"/>
      <c r="BA2052" s="11"/>
    </row>
    <row r="2053" spans="1:53" x14ac:dyDescent="0.25">
      <c r="A2053">
        <v>12</v>
      </c>
      <c r="B2053" t="str">
        <f t="shared" si="240"/>
        <v>CCC-6943</v>
      </c>
      <c r="C2053" s="2" t="s">
        <v>322</v>
      </c>
      <c r="D2053" s="2" t="str">
        <f t="shared" si="237"/>
        <v>6</v>
      </c>
      <c r="E2053" s="2" t="str">
        <f t="shared" si="238"/>
        <v>69</v>
      </c>
      <c r="F2053" s="2" t="str">
        <f t="shared" si="239"/>
        <v>694</v>
      </c>
      <c r="G2053" s="1" t="s">
        <v>986</v>
      </c>
      <c r="H2053" s="7">
        <v>0</v>
      </c>
      <c r="I2053" s="7"/>
      <c r="J2053" s="7">
        <v>0</v>
      </c>
      <c r="K2053" s="7">
        <v>0</v>
      </c>
      <c r="L2053" s="7">
        <v>0</v>
      </c>
      <c r="M2053" s="7"/>
      <c r="N2053" s="7">
        <v>0</v>
      </c>
      <c r="O2053" s="7">
        <v>0</v>
      </c>
      <c r="P2053" s="7">
        <v>0</v>
      </c>
      <c r="Q2053" s="7"/>
      <c r="R2053" s="7">
        <v>0</v>
      </c>
      <c r="S2053" s="7">
        <v>0</v>
      </c>
      <c r="T2053" s="7">
        <v>0</v>
      </c>
      <c r="U2053" s="7"/>
      <c r="V2053" s="7">
        <v>0</v>
      </c>
      <c r="W2053" s="7">
        <v>0</v>
      </c>
      <c r="X2053" s="7">
        <v>0</v>
      </c>
      <c r="Y2053" s="7"/>
      <c r="Z2053" s="7">
        <v>106</v>
      </c>
      <c r="AA2053" s="7">
        <v>106</v>
      </c>
      <c r="AB2053" s="7">
        <v>0</v>
      </c>
      <c r="AC2053" s="7"/>
      <c r="AD2053" s="7">
        <v>0</v>
      </c>
      <c r="AE2053" s="7">
        <v>0</v>
      </c>
      <c r="AF2053" s="7">
        <v>0</v>
      </c>
      <c r="AG2053" s="29">
        <v>0</v>
      </c>
      <c r="AH2053" s="7">
        <v>0</v>
      </c>
      <c r="AI2053" s="7">
        <v>0</v>
      </c>
      <c r="AJ2053" s="7">
        <v>0</v>
      </c>
      <c r="AK2053" s="29">
        <v>0</v>
      </c>
      <c r="AL2053" s="7">
        <v>0</v>
      </c>
      <c r="AM2053" s="105">
        <v>0</v>
      </c>
      <c r="AN2053" s="7">
        <v>0</v>
      </c>
      <c r="AO2053" s="11">
        <v>0</v>
      </c>
      <c r="AP2053" s="105">
        <v>0</v>
      </c>
      <c r="AQ2053" s="11">
        <v>0</v>
      </c>
      <c r="AR2053" s="11">
        <v>0</v>
      </c>
      <c r="AS2053" s="11">
        <v>0</v>
      </c>
      <c r="AT2053" s="11">
        <v>0</v>
      </c>
      <c r="AU2053" s="11"/>
      <c r="AV2053" s="11">
        <v>0</v>
      </c>
      <c r="AW2053" s="11">
        <v>0</v>
      </c>
      <c r="AX2053" s="11"/>
      <c r="AZ2053" s="11"/>
      <c r="BA2053" s="11"/>
    </row>
    <row r="2054" spans="1:53" x14ac:dyDescent="0.25">
      <c r="A2054">
        <v>12</v>
      </c>
      <c r="B2054" t="str">
        <f t="shared" si="240"/>
        <v>CCC-6950</v>
      </c>
      <c r="C2054" s="2" t="s">
        <v>322</v>
      </c>
      <c r="D2054" s="2" t="str">
        <f t="shared" si="237"/>
        <v>6</v>
      </c>
      <c r="E2054" s="2" t="str">
        <f t="shared" si="238"/>
        <v>69</v>
      </c>
      <c r="F2054" s="2" t="str">
        <f t="shared" si="239"/>
        <v>695</v>
      </c>
      <c r="G2054" s="1" t="s">
        <v>781</v>
      </c>
      <c r="H2054" s="7">
        <v>0</v>
      </c>
      <c r="I2054" s="7"/>
      <c r="J2054" s="7">
        <v>0</v>
      </c>
      <c r="K2054" s="7">
        <v>0</v>
      </c>
      <c r="L2054" s="7">
        <v>0</v>
      </c>
      <c r="M2054" s="7"/>
      <c r="N2054" s="7">
        <v>0</v>
      </c>
      <c r="O2054" s="7">
        <v>0</v>
      </c>
      <c r="P2054" s="7">
        <v>0</v>
      </c>
      <c r="Q2054" s="7"/>
      <c r="R2054" s="7">
        <v>0</v>
      </c>
      <c r="S2054" s="7">
        <v>0</v>
      </c>
      <c r="T2054" s="7">
        <v>0</v>
      </c>
      <c r="U2054" s="7"/>
      <c r="V2054" s="7">
        <v>0</v>
      </c>
      <c r="W2054" s="7">
        <v>0</v>
      </c>
      <c r="X2054" s="7">
        <v>0</v>
      </c>
      <c r="Y2054" s="7"/>
      <c r="Z2054" s="7">
        <v>0</v>
      </c>
      <c r="AA2054" s="7">
        <v>0</v>
      </c>
      <c r="AB2054" s="7">
        <v>0</v>
      </c>
      <c r="AC2054" s="7"/>
      <c r="AD2054" s="7">
        <v>0</v>
      </c>
      <c r="AE2054" s="7">
        <v>0</v>
      </c>
      <c r="AF2054" s="7">
        <v>0</v>
      </c>
      <c r="AG2054" s="29">
        <v>0</v>
      </c>
      <c r="AH2054" s="7">
        <v>0</v>
      </c>
      <c r="AI2054" s="7">
        <v>0</v>
      </c>
      <c r="AJ2054" s="7">
        <v>0</v>
      </c>
      <c r="AK2054" s="29">
        <v>0</v>
      </c>
      <c r="AL2054" s="7">
        <v>0</v>
      </c>
      <c r="AM2054" s="105">
        <v>0</v>
      </c>
      <c r="AN2054" s="7">
        <v>0</v>
      </c>
      <c r="AO2054" s="11">
        <v>0</v>
      </c>
      <c r="AP2054" s="105">
        <v>0</v>
      </c>
      <c r="AQ2054" s="11">
        <v>0</v>
      </c>
      <c r="AR2054" s="11">
        <v>0</v>
      </c>
      <c r="AS2054" s="11">
        <v>0</v>
      </c>
      <c r="AT2054" s="11">
        <v>0</v>
      </c>
      <c r="AU2054" s="11">
        <v>0</v>
      </c>
      <c r="AV2054" s="11">
        <v>0</v>
      </c>
      <c r="AW2054" s="11">
        <v>0</v>
      </c>
      <c r="AX2054" s="11">
        <v>0</v>
      </c>
      <c r="AZ2054" s="11">
        <f>VLOOKUP(G2054,'[2]Recettes '!$1:$1048576,6,FALSE)</f>
        <v>0</v>
      </c>
      <c r="BA2054" s="11">
        <v>0</v>
      </c>
    </row>
    <row r="2055" spans="1:53" x14ac:dyDescent="0.25">
      <c r="A2055">
        <v>12</v>
      </c>
      <c r="B2055" t="str">
        <f t="shared" si="240"/>
        <v>CCC-7611</v>
      </c>
      <c r="C2055" s="2" t="s">
        <v>322</v>
      </c>
      <c r="D2055" s="2" t="str">
        <f t="shared" si="237"/>
        <v>7</v>
      </c>
      <c r="E2055" s="2" t="str">
        <f t="shared" si="238"/>
        <v>76</v>
      </c>
      <c r="F2055" s="2" t="str">
        <f t="shared" si="239"/>
        <v>761</v>
      </c>
      <c r="G2055" s="1" t="s">
        <v>784</v>
      </c>
      <c r="H2055" s="7">
        <v>0</v>
      </c>
      <c r="I2055" s="7"/>
      <c r="J2055" s="7">
        <v>0</v>
      </c>
      <c r="K2055" s="7">
        <v>0</v>
      </c>
      <c r="L2055" s="7">
        <v>0</v>
      </c>
      <c r="M2055" s="7"/>
      <c r="N2055" s="7">
        <v>0</v>
      </c>
      <c r="O2055" s="7">
        <v>0</v>
      </c>
      <c r="P2055" s="7">
        <v>0</v>
      </c>
      <c r="Q2055" s="7"/>
      <c r="R2055" s="7">
        <v>0</v>
      </c>
      <c r="S2055" s="7">
        <v>0</v>
      </c>
      <c r="T2055" s="7">
        <v>0</v>
      </c>
      <c r="U2055" s="7"/>
      <c r="V2055" s="7">
        <v>0</v>
      </c>
      <c r="W2055" s="7">
        <v>0</v>
      </c>
      <c r="X2055" s="7">
        <v>0</v>
      </c>
      <c r="Y2055" s="7"/>
      <c r="Z2055" s="7">
        <v>0</v>
      </c>
      <c r="AA2055" s="7">
        <v>0</v>
      </c>
      <c r="AB2055" s="7">
        <v>0</v>
      </c>
      <c r="AC2055" s="7"/>
      <c r="AD2055" s="7">
        <v>0</v>
      </c>
      <c r="AE2055" s="7">
        <v>0</v>
      </c>
      <c r="AF2055" s="7">
        <v>0</v>
      </c>
      <c r="AG2055" s="29">
        <v>0</v>
      </c>
      <c r="AH2055" s="7">
        <v>0</v>
      </c>
      <c r="AI2055" s="7">
        <v>0</v>
      </c>
      <c r="AJ2055" s="7">
        <v>0</v>
      </c>
      <c r="AK2055" s="29">
        <v>0</v>
      </c>
      <c r="AL2055" s="7">
        <v>0</v>
      </c>
      <c r="AM2055" s="105">
        <v>0</v>
      </c>
      <c r="AN2055" s="7">
        <v>0</v>
      </c>
      <c r="AO2055" s="11">
        <v>0</v>
      </c>
      <c r="AP2055" s="105">
        <v>0</v>
      </c>
      <c r="AQ2055" s="11">
        <v>0</v>
      </c>
      <c r="AR2055" s="11">
        <v>0</v>
      </c>
      <c r="AS2055" s="11">
        <v>0</v>
      </c>
      <c r="AT2055" s="11">
        <v>0</v>
      </c>
      <c r="AU2055" s="11">
        <v>0</v>
      </c>
      <c r="AV2055" s="11">
        <v>0</v>
      </c>
      <c r="AW2055" s="11">
        <v>0</v>
      </c>
      <c r="AX2055" s="11">
        <v>0</v>
      </c>
      <c r="AZ2055" s="11">
        <f>VLOOKUP(G2055,'[2]Recettes '!$1:$1048576,6,FALSE)</f>
        <v>0</v>
      </c>
      <c r="BA2055" s="11">
        <v>0</v>
      </c>
    </row>
    <row r="2056" spans="1:53" x14ac:dyDescent="0.25">
      <c r="A2056">
        <v>12</v>
      </c>
      <c r="B2056" t="str">
        <f t="shared" si="240"/>
        <v>CCC-7612</v>
      </c>
      <c r="C2056" s="2" t="s">
        <v>322</v>
      </c>
      <c r="D2056" s="2" t="str">
        <f t="shared" si="237"/>
        <v>7</v>
      </c>
      <c r="E2056" s="2" t="str">
        <f t="shared" si="238"/>
        <v>76</v>
      </c>
      <c r="F2056" s="2" t="str">
        <f t="shared" si="239"/>
        <v>761</v>
      </c>
      <c r="G2056" s="1" t="s">
        <v>785</v>
      </c>
      <c r="H2056" s="7">
        <v>0</v>
      </c>
      <c r="I2056" s="7"/>
      <c r="J2056" s="7">
        <v>0</v>
      </c>
      <c r="K2056" s="7">
        <v>0</v>
      </c>
      <c r="L2056" s="7">
        <v>0</v>
      </c>
      <c r="M2056" s="7"/>
      <c r="N2056" s="7">
        <v>0</v>
      </c>
      <c r="O2056" s="7">
        <v>0</v>
      </c>
      <c r="P2056" s="7">
        <v>0</v>
      </c>
      <c r="Q2056" s="7"/>
      <c r="R2056" s="7">
        <v>0</v>
      </c>
      <c r="S2056" s="7">
        <v>0</v>
      </c>
      <c r="T2056" s="7">
        <v>0</v>
      </c>
      <c r="U2056" s="7"/>
      <c r="V2056" s="7">
        <v>0</v>
      </c>
      <c r="W2056" s="7">
        <v>0</v>
      </c>
      <c r="X2056" s="7">
        <v>0</v>
      </c>
      <c r="Y2056" s="7"/>
      <c r="Z2056" s="7">
        <v>0</v>
      </c>
      <c r="AA2056" s="7">
        <v>0</v>
      </c>
      <c r="AB2056" s="7">
        <v>0</v>
      </c>
      <c r="AC2056" s="7"/>
      <c r="AD2056" s="7">
        <v>0</v>
      </c>
      <c r="AE2056" s="7">
        <v>0</v>
      </c>
      <c r="AF2056" s="7">
        <v>0</v>
      </c>
      <c r="AG2056" s="29">
        <v>0</v>
      </c>
      <c r="AH2056" s="7">
        <v>0</v>
      </c>
      <c r="AI2056" s="7">
        <v>0</v>
      </c>
      <c r="AJ2056" s="7">
        <v>0</v>
      </c>
      <c r="AK2056" s="29">
        <v>0</v>
      </c>
      <c r="AL2056" s="7">
        <v>0</v>
      </c>
      <c r="AM2056" s="105">
        <v>0</v>
      </c>
      <c r="AN2056" s="7">
        <v>0</v>
      </c>
      <c r="AO2056" s="11">
        <v>0</v>
      </c>
      <c r="AP2056" s="105">
        <v>0</v>
      </c>
      <c r="AQ2056" s="11">
        <v>0</v>
      </c>
      <c r="AR2056" s="11">
        <v>0</v>
      </c>
      <c r="AS2056" s="11">
        <v>0</v>
      </c>
      <c r="AT2056" s="11">
        <v>0</v>
      </c>
      <c r="AU2056" s="11">
        <v>0</v>
      </c>
      <c r="AV2056" s="11">
        <v>0</v>
      </c>
      <c r="AW2056" s="11">
        <v>0</v>
      </c>
      <c r="AX2056" s="11">
        <v>0</v>
      </c>
      <c r="AZ2056" s="11">
        <f>VLOOKUP(G2056,'[2]Recettes '!$1:$1048576,6,FALSE)</f>
        <v>0</v>
      </c>
      <c r="BA2056" s="11">
        <v>0</v>
      </c>
    </row>
    <row r="2057" spans="1:53" x14ac:dyDescent="0.25">
      <c r="A2057">
        <v>12</v>
      </c>
      <c r="B2057" t="str">
        <f t="shared" si="240"/>
        <v>CCC-7621</v>
      </c>
      <c r="C2057" s="2" t="s">
        <v>322</v>
      </c>
      <c r="D2057" s="2" t="str">
        <f t="shared" si="237"/>
        <v>7</v>
      </c>
      <c r="E2057" s="2" t="str">
        <f t="shared" si="238"/>
        <v>76</v>
      </c>
      <c r="F2057" s="2" t="str">
        <f t="shared" si="239"/>
        <v>762</v>
      </c>
      <c r="G2057" s="1" t="s">
        <v>786</v>
      </c>
      <c r="H2057" s="7">
        <v>0</v>
      </c>
      <c r="I2057" s="7"/>
      <c r="J2057" s="7">
        <v>0</v>
      </c>
      <c r="K2057" s="7">
        <v>0</v>
      </c>
      <c r="L2057" s="7">
        <v>0</v>
      </c>
      <c r="M2057" s="7"/>
      <c r="N2057" s="7">
        <v>0</v>
      </c>
      <c r="O2057" s="7">
        <v>0</v>
      </c>
      <c r="P2057" s="7">
        <v>0</v>
      </c>
      <c r="Q2057" s="7"/>
      <c r="R2057" s="7">
        <v>0</v>
      </c>
      <c r="S2057" s="7">
        <v>0</v>
      </c>
      <c r="T2057" s="7">
        <v>0</v>
      </c>
      <c r="U2057" s="7"/>
      <c r="V2057" s="7">
        <v>0</v>
      </c>
      <c r="W2057" s="7">
        <v>0</v>
      </c>
      <c r="X2057" s="7">
        <v>0</v>
      </c>
      <c r="Y2057" s="7"/>
      <c r="Z2057" s="7">
        <v>0</v>
      </c>
      <c r="AA2057" s="7">
        <v>0</v>
      </c>
      <c r="AB2057" s="7">
        <v>0</v>
      </c>
      <c r="AC2057" s="7"/>
      <c r="AD2057" s="7">
        <v>0</v>
      </c>
      <c r="AE2057" s="7">
        <v>0</v>
      </c>
      <c r="AF2057" s="7">
        <v>0</v>
      </c>
      <c r="AG2057" s="29">
        <v>0</v>
      </c>
      <c r="AH2057" s="7">
        <v>0</v>
      </c>
      <c r="AI2057" s="7">
        <v>0</v>
      </c>
      <c r="AJ2057" s="7">
        <v>0</v>
      </c>
      <c r="AK2057" s="29">
        <v>0</v>
      </c>
      <c r="AL2057" s="7">
        <v>0</v>
      </c>
      <c r="AM2057" s="105">
        <v>0</v>
      </c>
      <c r="AN2057" s="7">
        <v>0</v>
      </c>
      <c r="AO2057" s="11">
        <v>0</v>
      </c>
      <c r="AP2057" s="105">
        <v>0</v>
      </c>
      <c r="AQ2057" s="11">
        <v>0</v>
      </c>
      <c r="AR2057" s="11">
        <v>0</v>
      </c>
      <c r="AS2057" s="11">
        <v>0</v>
      </c>
      <c r="AT2057" s="11">
        <v>0</v>
      </c>
      <c r="AU2057" s="11">
        <v>0</v>
      </c>
      <c r="AV2057" s="11">
        <v>0</v>
      </c>
      <c r="AW2057" s="11">
        <v>0</v>
      </c>
      <c r="AX2057" s="11">
        <v>0</v>
      </c>
      <c r="AZ2057" s="11">
        <f>VLOOKUP(G2057,'[2]Recettes '!$1:$1048576,6,FALSE)</f>
        <v>0</v>
      </c>
      <c r="BA2057" s="11">
        <v>0</v>
      </c>
    </row>
    <row r="2058" spans="1:53" x14ac:dyDescent="0.25">
      <c r="A2058">
        <v>12</v>
      </c>
      <c r="B2058" t="str">
        <f t="shared" si="240"/>
        <v>CCC-7622</v>
      </c>
      <c r="C2058" s="2" t="s">
        <v>322</v>
      </c>
      <c r="D2058" s="2" t="str">
        <f t="shared" si="237"/>
        <v>7</v>
      </c>
      <c r="E2058" s="2" t="str">
        <f t="shared" si="238"/>
        <v>76</v>
      </c>
      <c r="F2058" s="2" t="str">
        <f t="shared" si="239"/>
        <v>762</v>
      </c>
      <c r="G2058" s="1" t="s">
        <v>787</v>
      </c>
      <c r="H2058" s="7">
        <v>0</v>
      </c>
      <c r="I2058" s="7"/>
      <c r="J2058" s="7">
        <v>0</v>
      </c>
      <c r="K2058" s="7">
        <v>0</v>
      </c>
      <c r="L2058" s="7">
        <v>0</v>
      </c>
      <c r="M2058" s="7"/>
      <c r="N2058" s="7">
        <v>0</v>
      </c>
      <c r="O2058" s="7">
        <v>0</v>
      </c>
      <c r="P2058" s="7">
        <v>0</v>
      </c>
      <c r="Q2058" s="7"/>
      <c r="R2058" s="7">
        <v>0</v>
      </c>
      <c r="S2058" s="7">
        <v>0</v>
      </c>
      <c r="T2058" s="7">
        <v>0</v>
      </c>
      <c r="U2058" s="7"/>
      <c r="V2058" s="7">
        <v>0</v>
      </c>
      <c r="W2058" s="7">
        <v>0</v>
      </c>
      <c r="X2058" s="7">
        <v>0</v>
      </c>
      <c r="Y2058" s="7"/>
      <c r="Z2058" s="7">
        <v>0</v>
      </c>
      <c r="AA2058" s="7">
        <v>0</v>
      </c>
      <c r="AB2058" s="7">
        <v>0</v>
      </c>
      <c r="AC2058" s="7"/>
      <c r="AD2058" s="7">
        <v>0</v>
      </c>
      <c r="AE2058" s="7">
        <v>0</v>
      </c>
      <c r="AF2058" s="7">
        <v>0</v>
      </c>
      <c r="AG2058" s="29">
        <v>0</v>
      </c>
      <c r="AH2058" s="7">
        <v>0</v>
      </c>
      <c r="AI2058" s="7">
        <v>0</v>
      </c>
      <c r="AJ2058" s="7">
        <v>0</v>
      </c>
      <c r="AK2058" s="29">
        <v>0</v>
      </c>
      <c r="AL2058" s="7">
        <v>0</v>
      </c>
      <c r="AM2058" s="105">
        <v>0</v>
      </c>
      <c r="AN2058" s="7">
        <v>0</v>
      </c>
      <c r="AO2058" s="11">
        <v>0</v>
      </c>
      <c r="AP2058" s="105">
        <v>0</v>
      </c>
      <c r="AQ2058" s="11">
        <v>0</v>
      </c>
      <c r="AR2058" s="11">
        <v>0</v>
      </c>
      <c r="AS2058" s="11">
        <v>0</v>
      </c>
      <c r="AT2058" s="11">
        <v>0</v>
      </c>
      <c r="AU2058" s="11">
        <v>0</v>
      </c>
      <c r="AV2058" s="11">
        <v>0</v>
      </c>
      <c r="AW2058" s="11">
        <v>0</v>
      </c>
      <c r="AX2058" s="11">
        <v>0</v>
      </c>
      <c r="AZ2058" s="11">
        <f>VLOOKUP(G2058,'[2]Recettes '!$1:$1048576,6,FALSE)</f>
        <v>0</v>
      </c>
      <c r="BA2058" s="11">
        <v>0</v>
      </c>
    </row>
    <row r="2059" spans="1:53" x14ac:dyDescent="0.25">
      <c r="A2059">
        <v>12</v>
      </c>
      <c r="B2059" t="str">
        <f t="shared" si="240"/>
        <v>CCC-7631</v>
      </c>
      <c r="C2059" s="2" t="s">
        <v>322</v>
      </c>
      <c r="D2059" s="2" t="str">
        <f t="shared" si="237"/>
        <v>7</v>
      </c>
      <c r="E2059" s="2" t="str">
        <f t="shared" si="238"/>
        <v>76</v>
      </c>
      <c r="F2059" s="2" t="str">
        <f t="shared" si="239"/>
        <v>763</v>
      </c>
      <c r="G2059" s="1" t="s">
        <v>788</v>
      </c>
      <c r="H2059" s="7">
        <v>0</v>
      </c>
      <c r="I2059" s="7"/>
      <c r="J2059" s="7">
        <v>0</v>
      </c>
      <c r="K2059" s="7">
        <v>0</v>
      </c>
      <c r="L2059" s="7">
        <v>0</v>
      </c>
      <c r="M2059" s="7"/>
      <c r="N2059" s="7">
        <v>0</v>
      </c>
      <c r="O2059" s="7">
        <v>0</v>
      </c>
      <c r="P2059" s="7">
        <v>0</v>
      </c>
      <c r="Q2059" s="7"/>
      <c r="R2059" s="7">
        <v>0</v>
      </c>
      <c r="S2059" s="7">
        <v>0</v>
      </c>
      <c r="T2059" s="7">
        <v>1500</v>
      </c>
      <c r="U2059" s="7"/>
      <c r="V2059" s="7">
        <v>0</v>
      </c>
      <c r="W2059" s="7">
        <v>0</v>
      </c>
      <c r="X2059" s="7">
        <v>0</v>
      </c>
      <c r="Y2059" s="7"/>
      <c r="Z2059" s="7">
        <v>0</v>
      </c>
      <c r="AA2059" s="7">
        <v>0</v>
      </c>
      <c r="AB2059" s="7">
        <v>0</v>
      </c>
      <c r="AC2059" s="7"/>
      <c r="AD2059" s="7">
        <v>0</v>
      </c>
      <c r="AE2059" s="7">
        <v>0</v>
      </c>
      <c r="AF2059" s="7">
        <v>0</v>
      </c>
      <c r="AG2059" s="29">
        <v>0</v>
      </c>
      <c r="AH2059" s="7">
        <v>0</v>
      </c>
      <c r="AI2059" s="7">
        <v>0</v>
      </c>
      <c r="AJ2059" s="7">
        <v>0</v>
      </c>
      <c r="AK2059" s="29">
        <v>389</v>
      </c>
      <c r="AL2059" s="7">
        <v>389</v>
      </c>
      <c r="AM2059" s="105">
        <v>389</v>
      </c>
      <c r="AN2059" s="7">
        <v>0</v>
      </c>
      <c r="AO2059" s="11">
        <v>0</v>
      </c>
      <c r="AP2059" s="105">
        <v>0</v>
      </c>
      <c r="AQ2059" s="11">
        <v>0</v>
      </c>
      <c r="AR2059" s="11">
        <v>5100</v>
      </c>
      <c r="AS2059" s="11">
        <v>0</v>
      </c>
      <c r="AT2059" s="11">
        <v>0</v>
      </c>
      <c r="AU2059" s="11">
        <v>0</v>
      </c>
      <c r="AV2059" s="11">
        <v>5100</v>
      </c>
      <c r="AW2059" s="11">
        <v>0</v>
      </c>
      <c r="AX2059" s="11">
        <v>0</v>
      </c>
      <c r="AZ2059" s="11">
        <f>VLOOKUP(G2059,'[2]Recettes '!$1:$1048576,6,FALSE)</f>
        <v>5100</v>
      </c>
      <c r="BA2059" s="11">
        <v>0</v>
      </c>
    </row>
    <row r="2060" spans="1:53" x14ac:dyDescent="0.25">
      <c r="A2060">
        <v>12</v>
      </c>
      <c r="B2060" t="str">
        <f t="shared" si="240"/>
        <v>CCC-7632</v>
      </c>
      <c r="C2060" s="2" t="s">
        <v>322</v>
      </c>
      <c r="D2060" s="2" t="str">
        <f t="shared" si="237"/>
        <v>7</v>
      </c>
      <c r="E2060" s="2" t="str">
        <f t="shared" si="238"/>
        <v>76</v>
      </c>
      <c r="F2060" s="2" t="str">
        <f t="shared" si="239"/>
        <v>763</v>
      </c>
      <c r="G2060" s="1" t="s">
        <v>789</v>
      </c>
      <c r="H2060" s="7">
        <v>0</v>
      </c>
      <c r="I2060" s="7"/>
      <c r="J2060" s="7">
        <v>0</v>
      </c>
      <c r="K2060" s="7">
        <v>0</v>
      </c>
      <c r="L2060" s="7">
        <v>0</v>
      </c>
      <c r="M2060" s="7"/>
      <c r="N2060" s="7">
        <v>0</v>
      </c>
      <c r="O2060" s="7">
        <v>0</v>
      </c>
      <c r="P2060" s="7">
        <v>700</v>
      </c>
      <c r="Q2060" s="7"/>
      <c r="R2060" s="7">
        <v>0</v>
      </c>
      <c r="S2060" s="7">
        <v>0</v>
      </c>
      <c r="T2060" s="7">
        <v>0</v>
      </c>
      <c r="U2060" s="7"/>
      <c r="V2060" s="7">
        <v>0</v>
      </c>
      <c r="W2060" s="7">
        <v>0</v>
      </c>
      <c r="X2060" s="7">
        <v>1500</v>
      </c>
      <c r="Y2060" s="7"/>
      <c r="Z2060" s="7">
        <v>0</v>
      </c>
      <c r="AA2060" s="7">
        <v>0</v>
      </c>
      <c r="AB2060" s="7">
        <v>1500</v>
      </c>
      <c r="AC2060" s="7"/>
      <c r="AD2060" s="7">
        <v>1550</v>
      </c>
      <c r="AE2060" s="7">
        <v>1550</v>
      </c>
      <c r="AF2060" s="7">
        <v>1500</v>
      </c>
      <c r="AG2060" s="29">
        <v>0</v>
      </c>
      <c r="AH2060" s="7">
        <v>0</v>
      </c>
      <c r="AI2060" s="7">
        <v>0</v>
      </c>
      <c r="AJ2060" s="7">
        <v>0</v>
      </c>
      <c r="AK2060" s="29">
        <v>0</v>
      </c>
      <c r="AL2060" s="7">
        <v>0</v>
      </c>
      <c r="AM2060" s="105">
        <v>0</v>
      </c>
      <c r="AN2060" s="7">
        <v>0</v>
      </c>
      <c r="AO2060" s="11">
        <v>0</v>
      </c>
      <c r="AP2060" s="105">
        <v>0</v>
      </c>
      <c r="AQ2060" s="11">
        <v>0</v>
      </c>
      <c r="AR2060" s="11">
        <v>0</v>
      </c>
      <c r="AS2060" s="11">
        <v>0</v>
      </c>
      <c r="AT2060" s="11">
        <v>0</v>
      </c>
      <c r="AU2060" s="11">
        <v>0</v>
      </c>
      <c r="AV2060" s="11">
        <v>0</v>
      </c>
      <c r="AW2060" s="11">
        <v>0</v>
      </c>
      <c r="AX2060" s="11">
        <v>0</v>
      </c>
      <c r="AZ2060" s="11">
        <f>VLOOKUP(G2060,'[2]Recettes '!$1:$1048576,6,FALSE)</f>
        <v>0</v>
      </c>
      <c r="BA2060" s="11">
        <v>0</v>
      </c>
    </row>
    <row r="2061" spans="1:53" x14ac:dyDescent="0.25">
      <c r="A2061">
        <v>12</v>
      </c>
      <c r="B2061" t="str">
        <f t="shared" si="240"/>
        <v>CCC-7710</v>
      </c>
      <c r="C2061" s="2" t="s">
        <v>322</v>
      </c>
      <c r="D2061" s="2" t="str">
        <f t="shared" si="237"/>
        <v>7</v>
      </c>
      <c r="E2061" s="2" t="str">
        <f t="shared" si="238"/>
        <v>77</v>
      </c>
      <c r="F2061" s="2" t="str">
        <f t="shared" si="239"/>
        <v>771</v>
      </c>
      <c r="G2061" s="1" t="s">
        <v>791</v>
      </c>
      <c r="H2061" s="7">
        <v>0</v>
      </c>
      <c r="I2061" s="7"/>
      <c r="J2061" s="7">
        <v>0</v>
      </c>
      <c r="K2061" s="7">
        <v>0</v>
      </c>
      <c r="L2061" s="7">
        <v>0</v>
      </c>
      <c r="M2061" s="7"/>
      <c r="N2061" s="7">
        <v>0</v>
      </c>
      <c r="O2061" s="7">
        <v>0</v>
      </c>
      <c r="P2061" s="7">
        <v>0</v>
      </c>
      <c r="Q2061" s="7"/>
      <c r="R2061" s="7">
        <v>0</v>
      </c>
      <c r="S2061" s="7">
        <v>0</v>
      </c>
      <c r="T2061" s="7">
        <v>0</v>
      </c>
      <c r="U2061" s="7"/>
      <c r="V2061" s="7">
        <v>0</v>
      </c>
      <c r="W2061" s="7">
        <v>0</v>
      </c>
      <c r="X2061" s="7">
        <v>0</v>
      </c>
      <c r="Y2061" s="7"/>
      <c r="Z2061" s="7">
        <v>0</v>
      </c>
      <c r="AA2061" s="7">
        <v>0</v>
      </c>
      <c r="AB2061" s="7">
        <v>0</v>
      </c>
      <c r="AC2061" s="7"/>
      <c r="AD2061" s="7">
        <v>0</v>
      </c>
      <c r="AE2061" s="7">
        <v>0</v>
      </c>
      <c r="AF2061" s="7">
        <v>0</v>
      </c>
      <c r="AG2061" s="29">
        <v>0</v>
      </c>
      <c r="AH2061" s="7">
        <v>0</v>
      </c>
      <c r="AI2061" s="7">
        <v>0</v>
      </c>
      <c r="AJ2061" s="7">
        <v>0</v>
      </c>
      <c r="AK2061" s="29">
        <v>0</v>
      </c>
      <c r="AL2061" s="7">
        <v>0</v>
      </c>
      <c r="AM2061" s="105">
        <v>0</v>
      </c>
      <c r="AN2061" s="7">
        <v>0</v>
      </c>
      <c r="AO2061" s="11">
        <v>0</v>
      </c>
      <c r="AP2061" s="105">
        <v>0</v>
      </c>
      <c r="AQ2061" s="11">
        <v>0</v>
      </c>
      <c r="AR2061" s="11">
        <v>0</v>
      </c>
      <c r="AS2061" s="11">
        <v>0</v>
      </c>
      <c r="AT2061" s="11">
        <v>0</v>
      </c>
      <c r="AU2061" s="11">
        <v>0</v>
      </c>
      <c r="AV2061" s="11">
        <v>0</v>
      </c>
      <c r="AW2061" s="11">
        <v>0</v>
      </c>
      <c r="AX2061" s="11">
        <v>0</v>
      </c>
      <c r="AZ2061" s="11">
        <f>VLOOKUP(G2061,'[2]Recettes '!$1:$1048576,6,FALSE)</f>
        <v>0</v>
      </c>
      <c r="BA2061" s="11">
        <v>0</v>
      </c>
    </row>
    <row r="2062" spans="1:53" x14ac:dyDescent="0.25">
      <c r="A2062">
        <v>12</v>
      </c>
      <c r="B2062" t="str">
        <f t="shared" si="240"/>
        <v>CCC-7720</v>
      </c>
      <c r="C2062" s="2" t="s">
        <v>322</v>
      </c>
      <c r="D2062" s="2" t="str">
        <f t="shared" si="237"/>
        <v>7</v>
      </c>
      <c r="E2062" s="2" t="str">
        <f t="shared" si="238"/>
        <v>77</v>
      </c>
      <c r="F2062" s="2" t="str">
        <f t="shared" si="239"/>
        <v>772</v>
      </c>
      <c r="G2062" s="1" t="s">
        <v>792</v>
      </c>
      <c r="H2062" s="7">
        <v>0</v>
      </c>
      <c r="I2062" s="7"/>
      <c r="J2062" s="7">
        <v>0</v>
      </c>
      <c r="K2062" s="7">
        <v>0</v>
      </c>
      <c r="L2062" s="7">
        <v>0</v>
      </c>
      <c r="M2062" s="7"/>
      <c r="N2062" s="7">
        <v>0</v>
      </c>
      <c r="O2062" s="7">
        <v>0</v>
      </c>
      <c r="P2062" s="7">
        <v>0</v>
      </c>
      <c r="Q2062" s="7"/>
      <c r="R2062" s="7">
        <v>0</v>
      </c>
      <c r="S2062" s="7">
        <v>0</v>
      </c>
      <c r="T2062" s="7">
        <v>0</v>
      </c>
      <c r="U2062" s="7"/>
      <c r="V2062" s="7">
        <v>0</v>
      </c>
      <c r="W2062" s="7">
        <v>0</v>
      </c>
      <c r="X2062" s="7">
        <v>0</v>
      </c>
      <c r="Y2062" s="7"/>
      <c r="Z2062" s="7">
        <v>0</v>
      </c>
      <c r="AA2062" s="7">
        <v>0</v>
      </c>
      <c r="AB2062" s="7">
        <v>0</v>
      </c>
      <c r="AC2062" s="7"/>
      <c r="AD2062" s="7">
        <v>0</v>
      </c>
      <c r="AE2062" s="7">
        <v>0</v>
      </c>
      <c r="AF2062" s="7">
        <v>0</v>
      </c>
      <c r="AG2062" s="29">
        <v>0</v>
      </c>
      <c r="AH2062" s="7">
        <v>0</v>
      </c>
      <c r="AI2062" s="7">
        <v>0</v>
      </c>
      <c r="AJ2062" s="7">
        <v>0</v>
      </c>
      <c r="AK2062" s="29">
        <v>0</v>
      </c>
      <c r="AL2062" s="7">
        <v>0</v>
      </c>
      <c r="AM2062" s="105">
        <v>0</v>
      </c>
      <c r="AN2062" s="7">
        <v>0</v>
      </c>
      <c r="AO2062" s="11">
        <v>0</v>
      </c>
      <c r="AP2062" s="105">
        <v>0</v>
      </c>
      <c r="AQ2062" s="11">
        <v>0</v>
      </c>
      <c r="AR2062" s="11">
        <v>0</v>
      </c>
      <c r="AS2062" s="11">
        <v>0</v>
      </c>
      <c r="AT2062" s="11">
        <v>0</v>
      </c>
      <c r="AU2062" s="11">
        <v>0</v>
      </c>
      <c r="AV2062" s="11">
        <v>0</v>
      </c>
      <c r="AW2062" s="11">
        <v>0</v>
      </c>
      <c r="AX2062" s="11">
        <v>0</v>
      </c>
      <c r="AZ2062" s="11">
        <f>VLOOKUP(G2062,'[2]Recettes '!$1:$1048576,6,FALSE)</f>
        <v>0</v>
      </c>
      <c r="BA2062" s="11">
        <v>0</v>
      </c>
    </row>
    <row r="2063" spans="1:53" x14ac:dyDescent="0.25">
      <c r="A2063">
        <v>12</v>
      </c>
      <c r="B2063" t="str">
        <f t="shared" si="240"/>
        <v>CCC-7730</v>
      </c>
      <c r="C2063" s="2" t="s">
        <v>322</v>
      </c>
      <c r="D2063" s="2" t="str">
        <f t="shared" si="237"/>
        <v>7</v>
      </c>
      <c r="E2063" s="2" t="str">
        <f t="shared" si="238"/>
        <v>77</v>
      </c>
      <c r="F2063" s="2" t="str">
        <f t="shared" si="239"/>
        <v>773</v>
      </c>
      <c r="G2063" s="1" t="s">
        <v>793</v>
      </c>
      <c r="H2063" s="7">
        <v>0</v>
      </c>
      <c r="I2063" s="7"/>
      <c r="J2063" s="7">
        <v>0</v>
      </c>
      <c r="K2063" s="7">
        <v>0</v>
      </c>
      <c r="L2063" s="7">
        <v>0</v>
      </c>
      <c r="M2063" s="7"/>
      <c r="N2063" s="7">
        <v>0</v>
      </c>
      <c r="O2063" s="7">
        <v>0</v>
      </c>
      <c r="P2063" s="7">
        <v>0</v>
      </c>
      <c r="Q2063" s="7"/>
      <c r="R2063" s="7">
        <v>0</v>
      </c>
      <c r="S2063" s="7">
        <v>0</v>
      </c>
      <c r="T2063" s="7">
        <v>0</v>
      </c>
      <c r="U2063" s="7"/>
      <c r="V2063" s="7">
        <v>0</v>
      </c>
      <c r="W2063" s="7">
        <v>0</v>
      </c>
      <c r="X2063" s="7">
        <v>0</v>
      </c>
      <c r="Y2063" s="7"/>
      <c r="Z2063" s="7">
        <v>0</v>
      </c>
      <c r="AA2063" s="7">
        <v>0</v>
      </c>
      <c r="AB2063" s="7">
        <v>0</v>
      </c>
      <c r="AC2063" s="7"/>
      <c r="AD2063" s="7">
        <v>0</v>
      </c>
      <c r="AE2063" s="7">
        <v>0</v>
      </c>
      <c r="AF2063" s="7">
        <v>0</v>
      </c>
      <c r="AG2063" s="29">
        <v>0</v>
      </c>
      <c r="AH2063" s="7">
        <v>0</v>
      </c>
      <c r="AI2063" s="7">
        <v>0</v>
      </c>
      <c r="AJ2063" s="7">
        <v>0</v>
      </c>
      <c r="AK2063" s="29">
        <v>0</v>
      </c>
      <c r="AL2063" s="7">
        <v>0</v>
      </c>
      <c r="AM2063" s="105">
        <v>0</v>
      </c>
      <c r="AN2063" s="7">
        <v>0</v>
      </c>
      <c r="AO2063" s="11">
        <v>0</v>
      </c>
      <c r="AP2063" s="105">
        <v>0</v>
      </c>
      <c r="AQ2063" s="11">
        <v>0</v>
      </c>
      <c r="AR2063" s="11">
        <v>0</v>
      </c>
      <c r="AS2063" s="11">
        <v>0</v>
      </c>
      <c r="AT2063" s="11">
        <v>0</v>
      </c>
      <c r="AU2063" s="11">
        <v>0</v>
      </c>
      <c r="AV2063" s="11">
        <v>0</v>
      </c>
      <c r="AW2063" s="11">
        <v>0</v>
      </c>
      <c r="AX2063" s="11">
        <v>0</v>
      </c>
      <c r="AZ2063" s="11">
        <f>VLOOKUP(G2063,'[2]Recettes '!$1:$1048576,6,FALSE)</f>
        <v>0</v>
      </c>
      <c r="BA2063" s="11">
        <v>0</v>
      </c>
    </row>
    <row r="2064" spans="1:53" x14ac:dyDescent="0.25">
      <c r="A2064">
        <v>12</v>
      </c>
      <c r="B2064" t="str">
        <f t="shared" si="240"/>
        <v>CCC-7740</v>
      </c>
      <c r="C2064" s="2" t="s">
        <v>322</v>
      </c>
      <c r="D2064" s="2" t="str">
        <f t="shared" si="237"/>
        <v>7</v>
      </c>
      <c r="E2064" s="2" t="str">
        <f t="shared" si="238"/>
        <v>77</v>
      </c>
      <c r="F2064" s="2" t="str">
        <f t="shared" si="239"/>
        <v>774</v>
      </c>
      <c r="G2064" s="1" t="s">
        <v>794</v>
      </c>
      <c r="H2064" s="7">
        <v>0</v>
      </c>
      <c r="I2064" s="7"/>
      <c r="J2064" s="7">
        <v>0</v>
      </c>
      <c r="K2064" s="7">
        <v>0</v>
      </c>
      <c r="L2064" s="7">
        <v>0</v>
      </c>
      <c r="M2064" s="7"/>
      <c r="N2064" s="7">
        <v>0</v>
      </c>
      <c r="O2064" s="7">
        <v>0</v>
      </c>
      <c r="P2064" s="7">
        <v>0</v>
      </c>
      <c r="Q2064" s="7"/>
      <c r="R2064" s="7">
        <v>0</v>
      </c>
      <c r="S2064" s="7">
        <v>0</v>
      </c>
      <c r="T2064" s="7">
        <v>0</v>
      </c>
      <c r="U2064" s="7"/>
      <c r="V2064" s="7">
        <v>0</v>
      </c>
      <c r="W2064" s="7">
        <v>0</v>
      </c>
      <c r="X2064" s="7">
        <v>0</v>
      </c>
      <c r="Y2064" s="7"/>
      <c r="Z2064" s="7">
        <v>0</v>
      </c>
      <c r="AA2064" s="7">
        <v>0</v>
      </c>
      <c r="AB2064" s="7">
        <v>0</v>
      </c>
      <c r="AC2064" s="7"/>
      <c r="AD2064" s="7">
        <v>0</v>
      </c>
      <c r="AE2064" s="7">
        <v>0</v>
      </c>
      <c r="AF2064" s="7">
        <v>0</v>
      </c>
      <c r="AG2064" s="29">
        <v>0</v>
      </c>
      <c r="AH2064" s="7">
        <v>0</v>
      </c>
      <c r="AI2064" s="7">
        <v>0</v>
      </c>
      <c r="AJ2064" s="7">
        <v>0</v>
      </c>
      <c r="AK2064" s="29">
        <v>0</v>
      </c>
      <c r="AL2064" s="7">
        <v>0</v>
      </c>
      <c r="AM2064" s="105">
        <v>0</v>
      </c>
      <c r="AN2064" s="7">
        <v>0</v>
      </c>
      <c r="AO2064" s="11">
        <v>0</v>
      </c>
      <c r="AP2064" s="105">
        <v>0</v>
      </c>
      <c r="AQ2064" s="11">
        <v>0</v>
      </c>
      <c r="AR2064" s="11">
        <v>0</v>
      </c>
      <c r="AS2064" s="11">
        <v>0</v>
      </c>
      <c r="AT2064" s="11">
        <v>0</v>
      </c>
      <c r="AU2064" s="11">
        <v>0</v>
      </c>
      <c r="AV2064" s="11">
        <v>0</v>
      </c>
      <c r="AW2064" s="11">
        <v>0</v>
      </c>
      <c r="AX2064" s="11">
        <v>0</v>
      </c>
      <c r="AZ2064" s="11">
        <f>VLOOKUP(G2064,'[2]Recettes '!$1:$1048576,6,FALSE)</f>
        <v>0</v>
      </c>
      <c r="BA2064" s="11">
        <v>0</v>
      </c>
    </row>
    <row r="2065" spans="1:53" x14ac:dyDescent="0.25">
      <c r="A2065">
        <v>12</v>
      </c>
      <c r="B2065" t="str">
        <f t="shared" si="240"/>
        <v>CCC-7750</v>
      </c>
      <c r="C2065" s="2" t="s">
        <v>322</v>
      </c>
      <c r="D2065" s="2" t="str">
        <f t="shared" si="237"/>
        <v>7</v>
      </c>
      <c r="E2065" s="2" t="str">
        <f t="shared" si="238"/>
        <v>77</v>
      </c>
      <c r="F2065" s="2" t="str">
        <f t="shared" si="239"/>
        <v>775</v>
      </c>
      <c r="G2065" s="1" t="s">
        <v>795</v>
      </c>
      <c r="H2065" s="7">
        <v>0</v>
      </c>
      <c r="I2065" s="7"/>
      <c r="J2065" s="7">
        <v>0</v>
      </c>
      <c r="K2065" s="7">
        <v>0</v>
      </c>
      <c r="L2065" s="7">
        <v>0</v>
      </c>
      <c r="M2065" s="7"/>
      <c r="N2065" s="7">
        <v>0</v>
      </c>
      <c r="O2065" s="7">
        <v>0</v>
      </c>
      <c r="P2065" s="7">
        <v>0</v>
      </c>
      <c r="Q2065" s="7"/>
      <c r="R2065" s="7">
        <v>0</v>
      </c>
      <c r="S2065" s="7">
        <v>0</v>
      </c>
      <c r="T2065" s="7">
        <v>0</v>
      </c>
      <c r="U2065" s="7"/>
      <c r="V2065" s="7">
        <v>0</v>
      </c>
      <c r="W2065" s="7">
        <v>0</v>
      </c>
      <c r="X2065" s="7">
        <v>0</v>
      </c>
      <c r="Y2065" s="7"/>
      <c r="Z2065" s="7">
        <v>0</v>
      </c>
      <c r="AA2065" s="7">
        <v>0</v>
      </c>
      <c r="AB2065" s="7">
        <v>0</v>
      </c>
      <c r="AC2065" s="7"/>
      <c r="AD2065" s="7">
        <v>0</v>
      </c>
      <c r="AE2065" s="7">
        <v>0</v>
      </c>
      <c r="AF2065" s="7">
        <v>0</v>
      </c>
      <c r="AG2065" s="29">
        <v>0</v>
      </c>
      <c r="AH2065" s="7">
        <v>0</v>
      </c>
      <c r="AI2065" s="7">
        <v>0</v>
      </c>
      <c r="AJ2065" s="7">
        <v>0</v>
      </c>
      <c r="AK2065" s="29">
        <v>0</v>
      </c>
      <c r="AL2065" s="7">
        <v>0</v>
      </c>
      <c r="AM2065" s="105">
        <v>0</v>
      </c>
      <c r="AN2065" s="7">
        <v>0</v>
      </c>
      <c r="AO2065" s="11">
        <v>0</v>
      </c>
      <c r="AP2065" s="105">
        <v>0</v>
      </c>
      <c r="AQ2065" s="11">
        <v>0</v>
      </c>
      <c r="AR2065" s="11">
        <v>0</v>
      </c>
      <c r="AS2065" s="11">
        <v>0</v>
      </c>
      <c r="AT2065" s="11">
        <v>0</v>
      </c>
      <c r="AU2065" s="11">
        <v>0</v>
      </c>
      <c r="AV2065" s="11">
        <v>0</v>
      </c>
      <c r="AW2065" s="11">
        <v>0</v>
      </c>
      <c r="AX2065" s="11">
        <v>0</v>
      </c>
      <c r="AZ2065" s="11">
        <f>VLOOKUP(G2065,'[2]Recettes '!$1:$1048576,6,FALSE)</f>
        <v>0</v>
      </c>
      <c r="BA2065" s="11">
        <v>0</v>
      </c>
    </row>
    <row r="2066" spans="1:53" x14ac:dyDescent="0.25">
      <c r="A2066">
        <v>12</v>
      </c>
      <c r="B2066" t="str">
        <f t="shared" si="240"/>
        <v>CCC-7760</v>
      </c>
      <c r="C2066" s="2" t="s">
        <v>322</v>
      </c>
      <c r="D2066" s="2" t="str">
        <f t="shared" si="237"/>
        <v>7</v>
      </c>
      <c r="E2066" s="2" t="str">
        <f t="shared" si="238"/>
        <v>77</v>
      </c>
      <c r="F2066" s="2" t="str">
        <f t="shared" si="239"/>
        <v>776</v>
      </c>
      <c r="G2066" s="1" t="s">
        <v>2392</v>
      </c>
      <c r="H2066" s="7">
        <v>0</v>
      </c>
      <c r="I2066" s="7"/>
      <c r="J2066" s="7">
        <v>0</v>
      </c>
      <c r="K2066" s="7">
        <v>0</v>
      </c>
      <c r="L2066" s="7">
        <v>0</v>
      </c>
      <c r="M2066" s="7"/>
      <c r="N2066" s="7">
        <v>0</v>
      </c>
      <c r="O2066" s="7">
        <v>0</v>
      </c>
      <c r="P2066" s="7">
        <v>0</v>
      </c>
      <c r="Q2066" s="7"/>
      <c r="R2066" s="7">
        <v>0</v>
      </c>
      <c r="S2066" s="7">
        <v>0</v>
      </c>
      <c r="T2066" s="7">
        <v>0</v>
      </c>
      <c r="U2066" s="7"/>
      <c r="V2066" s="7">
        <v>0</v>
      </c>
      <c r="W2066" s="7">
        <v>0</v>
      </c>
      <c r="X2066" s="7">
        <v>0</v>
      </c>
      <c r="Y2066" s="7"/>
      <c r="Z2066" s="7">
        <v>0</v>
      </c>
      <c r="AA2066" s="7">
        <v>0</v>
      </c>
      <c r="AB2066" s="7">
        <v>0</v>
      </c>
      <c r="AC2066" s="7"/>
      <c r="AD2066" s="7">
        <v>0</v>
      </c>
      <c r="AE2066" s="7">
        <v>0</v>
      </c>
      <c r="AF2066" s="7">
        <v>0</v>
      </c>
      <c r="AG2066" s="29">
        <v>0</v>
      </c>
      <c r="AH2066" s="7">
        <v>0</v>
      </c>
      <c r="AI2066" s="7">
        <v>0</v>
      </c>
      <c r="AJ2066" s="7">
        <v>0</v>
      </c>
      <c r="AK2066" s="29">
        <v>0</v>
      </c>
      <c r="AL2066" s="7">
        <v>0</v>
      </c>
      <c r="AM2066" s="105">
        <v>0</v>
      </c>
      <c r="AN2066" s="7">
        <v>0</v>
      </c>
      <c r="AO2066" s="11">
        <v>0</v>
      </c>
      <c r="AP2066" s="105">
        <v>0</v>
      </c>
      <c r="AQ2066" s="11">
        <v>0</v>
      </c>
      <c r="AR2066" s="11">
        <v>0</v>
      </c>
      <c r="AS2066" s="11">
        <v>0</v>
      </c>
      <c r="AT2066" s="11">
        <v>0</v>
      </c>
      <c r="AU2066" s="11"/>
      <c r="AV2066" s="11">
        <v>0</v>
      </c>
      <c r="AW2066" s="11">
        <v>0</v>
      </c>
      <c r="AX2066" s="11"/>
      <c r="AZ2066" s="11"/>
      <c r="BA2066" s="11"/>
    </row>
    <row r="2067" spans="1:53" x14ac:dyDescent="0.25">
      <c r="A2067">
        <v>12</v>
      </c>
      <c r="B2067" t="str">
        <f t="shared" si="240"/>
        <v>CCC-7770</v>
      </c>
      <c r="C2067" s="2" t="s">
        <v>322</v>
      </c>
      <c r="D2067" s="2" t="str">
        <f t="shared" si="237"/>
        <v>7</v>
      </c>
      <c r="E2067" s="2" t="str">
        <f t="shared" si="238"/>
        <v>77</v>
      </c>
      <c r="F2067" s="2" t="str">
        <f t="shared" si="239"/>
        <v>777</v>
      </c>
      <c r="G2067" s="1" t="s">
        <v>796</v>
      </c>
      <c r="H2067" s="7">
        <v>0</v>
      </c>
      <c r="I2067" s="7"/>
      <c r="J2067" s="7">
        <v>0</v>
      </c>
      <c r="K2067" s="7">
        <v>0</v>
      </c>
      <c r="L2067" s="7">
        <v>0</v>
      </c>
      <c r="M2067" s="7"/>
      <c r="N2067" s="7">
        <v>0</v>
      </c>
      <c r="O2067" s="7">
        <v>0</v>
      </c>
      <c r="P2067" s="7">
        <v>0</v>
      </c>
      <c r="Q2067" s="7"/>
      <c r="R2067" s="7">
        <v>0</v>
      </c>
      <c r="S2067" s="7">
        <v>0</v>
      </c>
      <c r="T2067" s="7">
        <v>0</v>
      </c>
      <c r="U2067" s="7"/>
      <c r="V2067" s="7">
        <v>0</v>
      </c>
      <c r="W2067" s="7">
        <v>0</v>
      </c>
      <c r="X2067" s="7">
        <v>0</v>
      </c>
      <c r="Y2067" s="7"/>
      <c r="Z2067" s="7">
        <v>0</v>
      </c>
      <c r="AA2067" s="7">
        <v>0</v>
      </c>
      <c r="AB2067" s="7">
        <v>0</v>
      </c>
      <c r="AC2067" s="7"/>
      <c r="AD2067" s="7">
        <v>0</v>
      </c>
      <c r="AE2067" s="7">
        <v>0</v>
      </c>
      <c r="AF2067" s="7">
        <v>0</v>
      </c>
      <c r="AG2067" s="29">
        <v>0</v>
      </c>
      <c r="AH2067" s="7">
        <v>0</v>
      </c>
      <c r="AI2067" s="7">
        <v>0</v>
      </c>
      <c r="AJ2067" s="7">
        <v>0</v>
      </c>
      <c r="AK2067" s="29">
        <v>0</v>
      </c>
      <c r="AL2067" s="7">
        <v>0</v>
      </c>
      <c r="AM2067" s="105">
        <v>0</v>
      </c>
      <c r="AN2067" s="7">
        <v>0</v>
      </c>
      <c r="AO2067" s="11">
        <v>0</v>
      </c>
      <c r="AP2067" s="105">
        <v>0</v>
      </c>
      <c r="AQ2067" s="11">
        <v>0</v>
      </c>
      <c r="AR2067" s="11">
        <v>0</v>
      </c>
      <c r="AS2067" s="11">
        <v>0</v>
      </c>
      <c r="AT2067" s="11">
        <v>0</v>
      </c>
      <c r="AU2067" s="11">
        <v>0</v>
      </c>
      <c r="AV2067" s="11">
        <v>0</v>
      </c>
      <c r="AW2067" s="11">
        <v>0</v>
      </c>
      <c r="AX2067" s="11">
        <v>0</v>
      </c>
      <c r="AZ2067" s="11">
        <f>VLOOKUP(G2067,'[2]Recettes '!$1:$1048576,6,FALSE)</f>
        <v>0</v>
      </c>
      <c r="BA2067" s="11">
        <v>0</v>
      </c>
    </row>
    <row r="2068" spans="1:53" x14ac:dyDescent="0.25">
      <c r="A2068">
        <v>12</v>
      </c>
      <c r="B2068" t="str">
        <f t="shared" si="240"/>
        <v>CCC-7780</v>
      </c>
      <c r="C2068" s="2" t="s">
        <v>322</v>
      </c>
      <c r="D2068" s="2" t="str">
        <f t="shared" ref="D2068:D2099" si="241">LEFT($G2068,1)</f>
        <v>7</v>
      </c>
      <c r="E2068" s="2" t="str">
        <f t="shared" ref="E2068:E2099" si="242">LEFT($G2068,2)</f>
        <v>77</v>
      </c>
      <c r="F2068" s="2" t="str">
        <f t="shared" ref="F2068:F2099" si="243">LEFT($G2068,3)</f>
        <v>778</v>
      </c>
      <c r="G2068" s="1" t="s">
        <v>798</v>
      </c>
      <c r="H2068" s="7">
        <v>0</v>
      </c>
      <c r="I2068" s="7"/>
      <c r="J2068" s="7">
        <v>0</v>
      </c>
      <c r="K2068" s="7">
        <v>0</v>
      </c>
      <c r="L2068" s="7">
        <v>0</v>
      </c>
      <c r="M2068" s="7"/>
      <c r="N2068" s="7">
        <v>0</v>
      </c>
      <c r="O2068" s="7">
        <v>0</v>
      </c>
      <c r="P2068" s="7">
        <v>0</v>
      </c>
      <c r="Q2068" s="7"/>
      <c r="R2068" s="7">
        <v>0</v>
      </c>
      <c r="S2068" s="7">
        <v>0</v>
      </c>
      <c r="T2068" s="7">
        <v>0</v>
      </c>
      <c r="U2068" s="7"/>
      <c r="V2068" s="7">
        <v>0</v>
      </c>
      <c r="W2068" s="7">
        <v>0</v>
      </c>
      <c r="X2068" s="7">
        <v>0</v>
      </c>
      <c r="Y2068" s="7"/>
      <c r="Z2068" s="7">
        <v>0</v>
      </c>
      <c r="AA2068" s="7">
        <v>0</v>
      </c>
      <c r="AB2068" s="7">
        <v>0</v>
      </c>
      <c r="AC2068" s="7"/>
      <c r="AD2068" s="7">
        <v>0</v>
      </c>
      <c r="AE2068" s="7">
        <v>0</v>
      </c>
      <c r="AF2068" s="7">
        <v>0</v>
      </c>
      <c r="AG2068" s="29">
        <v>0</v>
      </c>
      <c r="AH2068" s="7">
        <v>0</v>
      </c>
      <c r="AI2068" s="7">
        <v>0</v>
      </c>
      <c r="AJ2068" s="7">
        <v>0</v>
      </c>
      <c r="AK2068" s="29">
        <v>0</v>
      </c>
      <c r="AL2068" s="7">
        <v>0</v>
      </c>
      <c r="AM2068" s="105">
        <v>0</v>
      </c>
      <c r="AN2068" s="7">
        <v>0</v>
      </c>
      <c r="AO2068" s="11">
        <v>0</v>
      </c>
      <c r="AP2068" s="105">
        <v>0</v>
      </c>
      <c r="AQ2068" s="11">
        <v>0</v>
      </c>
      <c r="AR2068" s="11">
        <v>0</v>
      </c>
      <c r="AS2068" s="11">
        <v>0</v>
      </c>
      <c r="AT2068" s="11">
        <v>0</v>
      </c>
      <c r="AU2068" s="11">
        <v>0</v>
      </c>
      <c r="AV2068" s="11">
        <v>0</v>
      </c>
      <c r="AW2068" s="11">
        <v>0</v>
      </c>
      <c r="AX2068" s="11">
        <v>0</v>
      </c>
      <c r="AZ2068" s="11">
        <f>VLOOKUP(G2068,'[2]Recettes '!$1:$1048576,6,FALSE)</f>
        <v>0</v>
      </c>
      <c r="BA2068" s="11">
        <v>0</v>
      </c>
    </row>
    <row r="2069" spans="1:53" x14ac:dyDescent="0.25">
      <c r="A2069">
        <v>12</v>
      </c>
      <c r="B2069" t="str">
        <f t="shared" si="240"/>
        <v>CCC-7800</v>
      </c>
      <c r="C2069" s="2" t="s">
        <v>322</v>
      </c>
      <c r="D2069" s="2" t="str">
        <f t="shared" si="241"/>
        <v>7</v>
      </c>
      <c r="E2069" s="2" t="str">
        <f t="shared" si="242"/>
        <v>78</v>
      </c>
      <c r="F2069" s="2" t="str">
        <f t="shared" si="243"/>
        <v>780</v>
      </c>
      <c r="G2069" s="1" t="s">
        <v>801</v>
      </c>
      <c r="H2069" s="7">
        <v>0</v>
      </c>
      <c r="I2069" s="7"/>
      <c r="J2069" s="7">
        <v>0</v>
      </c>
      <c r="K2069" s="7">
        <v>0</v>
      </c>
      <c r="L2069" s="7">
        <v>0</v>
      </c>
      <c r="M2069" s="7"/>
      <c r="N2069" s="7">
        <v>0</v>
      </c>
      <c r="O2069" s="7">
        <v>0</v>
      </c>
      <c r="P2069" s="7">
        <v>0</v>
      </c>
      <c r="Q2069" s="7"/>
      <c r="R2069" s="7">
        <v>0</v>
      </c>
      <c r="S2069" s="7">
        <v>0</v>
      </c>
      <c r="T2069" s="7">
        <v>0</v>
      </c>
      <c r="U2069" s="7"/>
      <c r="V2069" s="7">
        <v>0</v>
      </c>
      <c r="W2069" s="7">
        <v>0</v>
      </c>
      <c r="X2069" s="7">
        <v>0</v>
      </c>
      <c r="Y2069" s="7"/>
      <c r="Z2069" s="7">
        <v>0</v>
      </c>
      <c r="AA2069" s="7">
        <v>0</v>
      </c>
      <c r="AB2069" s="7">
        <v>0</v>
      </c>
      <c r="AC2069" s="7"/>
      <c r="AD2069" s="7">
        <v>0</v>
      </c>
      <c r="AE2069" s="7">
        <v>0</v>
      </c>
      <c r="AF2069" s="7">
        <v>0</v>
      </c>
      <c r="AG2069" s="29">
        <v>0</v>
      </c>
      <c r="AH2069" s="7">
        <v>0</v>
      </c>
      <c r="AI2069" s="7">
        <v>0</v>
      </c>
      <c r="AJ2069" s="7">
        <v>0</v>
      </c>
      <c r="AK2069" s="29">
        <v>0</v>
      </c>
      <c r="AL2069" s="7">
        <v>0</v>
      </c>
      <c r="AM2069" s="105">
        <v>0</v>
      </c>
      <c r="AN2069" s="7">
        <v>0</v>
      </c>
      <c r="AO2069" s="11">
        <v>0</v>
      </c>
      <c r="AP2069" s="105">
        <v>0</v>
      </c>
      <c r="AQ2069" s="11">
        <v>0</v>
      </c>
      <c r="AR2069" s="11">
        <v>0</v>
      </c>
      <c r="AS2069" s="11">
        <v>0</v>
      </c>
      <c r="AT2069" s="11">
        <v>0</v>
      </c>
      <c r="AU2069" s="11">
        <v>0</v>
      </c>
      <c r="AV2069" s="11">
        <v>0</v>
      </c>
      <c r="AW2069" s="11">
        <v>0</v>
      </c>
      <c r="AX2069" s="11">
        <v>0</v>
      </c>
      <c r="AZ2069" s="11">
        <f>VLOOKUP(G2069,'[2]Recettes '!$1:$1048576,6,FALSE)</f>
        <v>0</v>
      </c>
      <c r="BA2069" s="11">
        <v>0</v>
      </c>
    </row>
    <row r="2070" spans="1:53" x14ac:dyDescent="0.25">
      <c r="A2070">
        <v>12</v>
      </c>
      <c r="B2070" t="str">
        <f t="shared" si="240"/>
        <v>CCC-8610</v>
      </c>
      <c r="C2070" s="2" t="s">
        <v>322</v>
      </c>
      <c r="D2070" s="2" t="str">
        <f t="shared" si="241"/>
        <v>8</v>
      </c>
      <c r="E2070" s="2" t="str">
        <f t="shared" si="242"/>
        <v>86</v>
      </c>
      <c r="F2070" s="2" t="str">
        <f t="shared" si="243"/>
        <v>861</v>
      </c>
      <c r="G2070" s="1" t="s">
        <v>804</v>
      </c>
      <c r="H2070" s="7">
        <v>0</v>
      </c>
      <c r="I2070" s="7"/>
      <c r="J2070" s="7">
        <v>0</v>
      </c>
      <c r="K2070" s="7">
        <v>0</v>
      </c>
      <c r="L2070" s="7">
        <v>0</v>
      </c>
      <c r="M2070" s="7"/>
      <c r="N2070" s="7">
        <v>0</v>
      </c>
      <c r="O2070" s="7">
        <v>0</v>
      </c>
      <c r="P2070" s="7">
        <v>0</v>
      </c>
      <c r="Q2070" s="7"/>
      <c r="R2070" s="7">
        <v>0</v>
      </c>
      <c r="S2070" s="7">
        <v>0</v>
      </c>
      <c r="T2070" s="7">
        <v>0</v>
      </c>
      <c r="U2070" s="7"/>
      <c r="V2070" s="7">
        <v>0</v>
      </c>
      <c r="W2070" s="7">
        <v>0</v>
      </c>
      <c r="X2070" s="7">
        <v>0</v>
      </c>
      <c r="Y2070" s="7"/>
      <c r="Z2070" s="7">
        <v>0</v>
      </c>
      <c r="AA2070" s="7">
        <v>0</v>
      </c>
      <c r="AB2070" s="7">
        <v>0</v>
      </c>
      <c r="AC2070" s="7"/>
      <c r="AD2070" s="7">
        <v>0</v>
      </c>
      <c r="AE2070" s="7">
        <v>0</v>
      </c>
      <c r="AF2070" s="7">
        <v>0</v>
      </c>
      <c r="AG2070" s="29">
        <v>0</v>
      </c>
      <c r="AH2070" s="7">
        <v>0</v>
      </c>
      <c r="AI2070" s="7">
        <v>0</v>
      </c>
      <c r="AJ2070" s="7">
        <v>0</v>
      </c>
      <c r="AK2070" s="29">
        <v>0</v>
      </c>
      <c r="AL2070" s="7">
        <v>0</v>
      </c>
      <c r="AM2070" s="105">
        <v>0</v>
      </c>
      <c r="AN2070" s="7">
        <v>0</v>
      </c>
      <c r="AO2070" s="11">
        <v>0</v>
      </c>
      <c r="AP2070" s="105">
        <v>0</v>
      </c>
      <c r="AQ2070" s="11">
        <v>0</v>
      </c>
      <c r="AR2070" s="11">
        <v>0</v>
      </c>
      <c r="AS2070" s="11">
        <v>0</v>
      </c>
      <c r="AT2070" s="11">
        <v>0</v>
      </c>
      <c r="AU2070" s="11">
        <v>0</v>
      </c>
      <c r="AV2070" s="11">
        <v>0</v>
      </c>
      <c r="AW2070" s="11">
        <v>0</v>
      </c>
      <c r="AX2070" s="11">
        <v>0</v>
      </c>
      <c r="AZ2070" s="11">
        <f>VLOOKUP(G2070,'[2]Recettes '!$1:$1048576,6,FALSE)</f>
        <v>3</v>
      </c>
      <c r="BA2070" s="11">
        <v>0</v>
      </c>
    </row>
    <row r="2071" spans="1:53" x14ac:dyDescent="0.25">
      <c r="A2071">
        <v>12</v>
      </c>
      <c r="B2071" t="str">
        <f t="shared" si="240"/>
        <v>CCC-8620</v>
      </c>
      <c r="C2071" s="2" t="s">
        <v>322</v>
      </c>
      <c r="D2071" s="2" t="str">
        <f t="shared" si="241"/>
        <v>8</v>
      </c>
      <c r="E2071" s="2" t="str">
        <f t="shared" si="242"/>
        <v>86</v>
      </c>
      <c r="F2071" s="2" t="str">
        <f t="shared" si="243"/>
        <v>862</v>
      </c>
      <c r="G2071" s="1" t="s">
        <v>805</v>
      </c>
      <c r="H2071" s="7">
        <v>0</v>
      </c>
      <c r="I2071" s="7"/>
      <c r="J2071" s="7">
        <v>0</v>
      </c>
      <c r="K2071" s="7">
        <v>0</v>
      </c>
      <c r="L2071" s="7">
        <v>0</v>
      </c>
      <c r="M2071" s="7"/>
      <c r="N2071" s="7">
        <v>0</v>
      </c>
      <c r="O2071" s="7">
        <v>0</v>
      </c>
      <c r="P2071" s="7">
        <v>0</v>
      </c>
      <c r="Q2071" s="7"/>
      <c r="R2071" s="7">
        <v>0</v>
      </c>
      <c r="S2071" s="7">
        <v>0</v>
      </c>
      <c r="T2071" s="7">
        <v>0</v>
      </c>
      <c r="U2071" s="7"/>
      <c r="V2071" s="7">
        <v>0</v>
      </c>
      <c r="W2071" s="7">
        <v>0</v>
      </c>
      <c r="X2071" s="7">
        <v>0</v>
      </c>
      <c r="Y2071" s="7"/>
      <c r="Z2071" s="7">
        <v>0</v>
      </c>
      <c r="AA2071" s="7">
        <v>0</v>
      </c>
      <c r="AB2071" s="7">
        <v>0</v>
      </c>
      <c r="AC2071" s="7"/>
      <c r="AD2071" s="7">
        <v>0</v>
      </c>
      <c r="AE2071" s="7">
        <v>0</v>
      </c>
      <c r="AF2071" s="7">
        <v>0</v>
      </c>
      <c r="AG2071" s="29">
        <v>0</v>
      </c>
      <c r="AH2071" s="7">
        <v>0</v>
      </c>
      <c r="AI2071" s="7">
        <v>0</v>
      </c>
      <c r="AJ2071" s="7">
        <v>0</v>
      </c>
      <c r="AK2071" s="29">
        <v>0</v>
      </c>
      <c r="AL2071" s="7">
        <v>0</v>
      </c>
      <c r="AM2071" s="105">
        <v>0</v>
      </c>
      <c r="AN2071" s="7">
        <v>0</v>
      </c>
      <c r="AO2071" s="11">
        <v>0</v>
      </c>
      <c r="AP2071" s="105">
        <v>0</v>
      </c>
      <c r="AQ2071" s="11">
        <v>0</v>
      </c>
      <c r="AR2071" s="11">
        <v>0</v>
      </c>
      <c r="AS2071" s="11">
        <v>0</v>
      </c>
      <c r="AT2071" s="11">
        <v>0</v>
      </c>
      <c r="AU2071" s="11">
        <v>0</v>
      </c>
      <c r="AV2071" s="11">
        <v>0</v>
      </c>
      <c r="AW2071" s="11">
        <v>0</v>
      </c>
      <c r="AX2071" s="11">
        <v>0</v>
      </c>
      <c r="AZ2071" s="11">
        <f>VLOOKUP(G2071,'[2]Recettes '!$1:$1048576,6,FALSE)</f>
        <v>0</v>
      </c>
      <c r="BA2071" s="11">
        <v>0</v>
      </c>
    </row>
    <row r="2072" spans="1:53" x14ac:dyDescent="0.25">
      <c r="A2072">
        <v>12</v>
      </c>
      <c r="B2072" t="str">
        <f t="shared" si="240"/>
        <v>CCC-8630</v>
      </c>
      <c r="C2072" s="2" t="s">
        <v>322</v>
      </c>
      <c r="D2072" s="2" t="str">
        <f t="shared" si="241"/>
        <v>8</v>
      </c>
      <c r="E2072" s="2" t="str">
        <f t="shared" si="242"/>
        <v>86</v>
      </c>
      <c r="F2072" s="2" t="str">
        <f t="shared" si="243"/>
        <v>863</v>
      </c>
      <c r="G2072" s="1" t="s">
        <v>806</v>
      </c>
      <c r="H2072" s="7">
        <v>0</v>
      </c>
      <c r="I2072" s="7"/>
      <c r="J2072" s="7">
        <v>0</v>
      </c>
      <c r="K2072" s="7">
        <v>0</v>
      </c>
      <c r="L2072" s="7">
        <v>0</v>
      </c>
      <c r="M2072" s="7"/>
      <c r="N2072" s="7">
        <v>0</v>
      </c>
      <c r="O2072" s="7">
        <v>0</v>
      </c>
      <c r="P2072" s="7">
        <v>0</v>
      </c>
      <c r="Q2072" s="7"/>
      <c r="R2072" s="7">
        <v>0</v>
      </c>
      <c r="S2072" s="7">
        <v>0</v>
      </c>
      <c r="T2072" s="7">
        <v>0</v>
      </c>
      <c r="U2072" s="7"/>
      <c r="V2072" s="7">
        <v>0</v>
      </c>
      <c r="W2072" s="7">
        <v>0</v>
      </c>
      <c r="X2072" s="7">
        <v>0</v>
      </c>
      <c r="Y2072" s="7"/>
      <c r="Z2072" s="7">
        <v>0</v>
      </c>
      <c r="AA2072" s="7">
        <v>0</v>
      </c>
      <c r="AB2072" s="7">
        <v>0</v>
      </c>
      <c r="AC2072" s="7"/>
      <c r="AD2072" s="7">
        <v>0</v>
      </c>
      <c r="AE2072" s="7">
        <v>0</v>
      </c>
      <c r="AF2072" s="7">
        <v>0</v>
      </c>
      <c r="AG2072" s="29">
        <v>0</v>
      </c>
      <c r="AH2072" s="7">
        <v>0</v>
      </c>
      <c r="AI2072" s="7">
        <v>0</v>
      </c>
      <c r="AJ2072" s="7">
        <v>0</v>
      </c>
      <c r="AK2072" s="29">
        <v>0</v>
      </c>
      <c r="AL2072" s="7">
        <v>0</v>
      </c>
      <c r="AM2072" s="105">
        <v>0</v>
      </c>
      <c r="AN2072" s="7">
        <v>0</v>
      </c>
      <c r="AO2072" s="11">
        <v>0</v>
      </c>
      <c r="AP2072" s="105">
        <v>0</v>
      </c>
      <c r="AQ2072" s="11">
        <v>0</v>
      </c>
      <c r="AR2072" s="11">
        <v>0</v>
      </c>
      <c r="AS2072" s="11">
        <v>0</v>
      </c>
      <c r="AT2072" s="11">
        <v>0</v>
      </c>
      <c r="AU2072" s="11">
        <v>0</v>
      </c>
      <c r="AV2072" s="11">
        <v>0</v>
      </c>
      <c r="AW2072" s="11">
        <v>0</v>
      </c>
      <c r="AX2072" s="11">
        <v>0</v>
      </c>
      <c r="AZ2072" s="11">
        <f>VLOOKUP(G2072,'[2]Recettes '!$1:$1048576,6,FALSE)</f>
        <v>0</v>
      </c>
      <c r="BA2072" s="11">
        <v>0</v>
      </c>
    </row>
    <row r="2073" spans="1:53" x14ac:dyDescent="0.25">
      <c r="A2073">
        <v>12</v>
      </c>
      <c r="B2073" t="str">
        <f t="shared" si="240"/>
        <v>CCC-8640</v>
      </c>
      <c r="C2073" s="2" t="s">
        <v>322</v>
      </c>
      <c r="D2073" s="2" t="str">
        <f t="shared" si="241"/>
        <v>8</v>
      </c>
      <c r="E2073" s="2" t="str">
        <f t="shared" si="242"/>
        <v>86</v>
      </c>
      <c r="F2073" s="2" t="str">
        <f t="shared" si="243"/>
        <v>864</v>
      </c>
      <c r="G2073" s="1" t="s">
        <v>807</v>
      </c>
      <c r="H2073" s="7">
        <v>0</v>
      </c>
      <c r="I2073" s="7"/>
      <c r="J2073" s="7">
        <v>0</v>
      </c>
      <c r="K2073" s="7">
        <v>0</v>
      </c>
      <c r="L2073" s="7">
        <v>0</v>
      </c>
      <c r="M2073" s="7"/>
      <c r="N2073" s="7">
        <v>0</v>
      </c>
      <c r="O2073" s="7">
        <v>0</v>
      </c>
      <c r="P2073" s="7">
        <v>0</v>
      </c>
      <c r="Q2073" s="7"/>
      <c r="R2073" s="7">
        <v>0</v>
      </c>
      <c r="S2073" s="7">
        <v>0</v>
      </c>
      <c r="T2073" s="7">
        <v>0</v>
      </c>
      <c r="U2073" s="7"/>
      <c r="V2073" s="7">
        <v>0</v>
      </c>
      <c r="W2073" s="7">
        <v>0</v>
      </c>
      <c r="X2073" s="7">
        <v>0</v>
      </c>
      <c r="Y2073" s="7"/>
      <c r="Z2073" s="7">
        <v>0</v>
      </c>
      <c r="AA2073" s="7">
        <v>0</v>
      </c>
      <c r="AB2073" s="7">
        <v>0</v>
      </c>
      <c r="AC2073" s="7"/>
      <c r="AD2073" s="7">
        <v>0</v>
      </c>
      <c r="AE2073" s="7">
        <v>0</v>
      </c>
      <c r="AF2073" s="7">
        <v>0</v>
      </c>
      <c r="AG2073" s="29">
        <v>0</v>
      </c>
      <c r="AH2073" s="7">
        <v>0</v>
      </c>
      <c r="AI2073" s="7">
        <v>0</v>
      </c>
      <c r="AJ2073" s="7">
        <v>0</v>
      </c>
      <c r="AK2073" s="29">
        <v>0</v>
      </c>
      <c r="AL2073" s="7">
        <v>0</v>
      </c>
      <c r="AM2073" s="105">
        <v>0</v>
      </c>
      <c r="AN2073" s="7">
        <v>0</v>
      </c>
      <c r="AO2073" s="11">
        <v>0</v>
      </c>
      <c r="AP2073" s="105">
        <v>0</v>
      </c>
      <c r="AQ2073" s="11">
        <v>0</v>
      </c>
      <c r="AR2073" s="11">
        <v>0</v>
      </c>
      <c r="AS2073" s="11">
        <v>0</v>
      </c>
      <c r="AT2073" s="11">
        <v>0</v>
      </c>
      <c r="AU2073" s="11">
        <v>0</v>
      </c>
      <c r="AV2073" s="11">
        <v>0</v>
      </c>
      <c r="AW2073" s="11">
        <v>0</v>
      </c>
      <c r="AX2073" s="11">
        <v>0</v>
      </c>
      <c r="AZ2073" s="11">
        <f>VLOOKUP(G2073,'[2]Recettes '!$1:$1048576,6,FALSE)</f>
        <v>0</v>
      </c>
      <c r="BA2073" s="11">
        <v>0</v>
      </c>
    </row>
    <row r="2074" spans="1:53" x14ac:dyDescent="0.25">
      <c r="A2074">
        <v>12</v>
      </c>
      <c r="B2074" t="str">
        <f t="shared" si="240"/>
        <v>CCC-8650</v>
      </c>
      <c r="C2074" s="2" t="s">
        <v>322</v>
      </c>
      <c r="D2074" s="2" t="str">
        <f t="shared" si="241"/>
        <v>8</v>
      </c>
      <c r="E2074" s="2" t="str">
        <f t="shared" si="242"/>
        <v>86</v>
      </c>
      <c r="F2074" s="2" t="str">
        <f t="shared" si="243"/>
        <v>865</v>
      </c>
      <c r="G2074" s="1" t="s">
        <v>808</v>
      </c>
      <c r="H2074" s="7">
        <v>0</v>
      </c>
      <c r="I2074" s="7"/>
      <c r="J2074" s="7">
        <v>0</v>
      </c>
      <c r="K2074" s="7">
        <v>0</v>
      </c>
      <c r="L2074" s="7">
        <v>0</v>
      </c>
      <c r="M2074" s="7"/>
      <c r="N2074" s="7">
        <v>0</v>
      </c>
      <c r="O2074" s="7">
        <v>0</v>
      </c>
      <c r="P2074" s="7">
        <v>0</v>
      </c>
      <c r="Q2074" s="7"/>
      <c r="R2074" s="7">
        <v>0</v>
      </c>
      <c r="S2074" s="7">
        <v>0</v>
      </c>
      <c r="T2074" s="7">
        <v>0</v>
      </c>
      <c r="U2074" s="7"/>
      <c r="V2074" s="7">
        <v>0</v>
      </c>
      <c r="W2074" s="7">
        <v>0</v>
      </c>
      <c r="X2074" s="7">
        <v>0</v>
      </c>
      <c r="Y2074" s="7"/>
      <c r="Z2074" s="7">
        <v>0</v>
      </c>
      <c r="AA2074" s="7">
        <v>0</v>
      </c>
      <c r="AB2074" s="7">
        <v>0</v>
      </c>
      <c r="AC2074" s="7"/>
      <c r="AD2074" s="7">
        <v>0</v>
      </c>
      <c r="AE2074" s="7">
        <v>0</v>
      </c>
      <c r="AF2074" s="7">
        <v>0</v>
      </c>
      <c r="AG2074" s="29">
        <v>0</v>
      </c>
      <c r="AH2074" s="7">
        <v>0</v>
      </c>
      <c r="AI2074" s="7">
        <v>0</v>
      </c>
      <c r="AJ2074" s="7">
        <v>0</v>
      </c>
      <c r="AK2074" s="29">
        <v>0</v>
      </c>
      <c r="AL2074" s="7">
        <v>0</v>
      </c>
      <c r="AM2074" s="105">
        <v>0</v>
      </c>
      <c r="AN2074" s="7">
        <v>0</v>
      </c>
      <c r="AO2074" s="11">
        <v>0</v>
      </c>
      <c r="AP2074" s="105">
        <v>0</v>
      </c>
      <c r="AQ2074" s="11">
        <v>0</v>
      </c>
      <c r="AR2074" s="11">
        <v>0</v>
      </c>
      <c r="AS2074" s="11">
        <v>0</v>
      </c>
      <c r="AT2074" s="11">
        <v>0</v>
      </c>
      <c r="AU2074" s="11">
        <v>0</v>
      </c>
      <c r="AV2074" s="11">
        <v>0</v>
      </c>
      <c r="AW2074" s="11">
        <v>0</v>
      </c>
      <c r="AX2074" s="11">
        <v>0</v>
      </c>
      <c r="AZ2074" s="11">
        <f>VLOOKUP(G2074,'[2]Recettes '!$1:$1048576,6,FALSE)</f>
        <v>0</v>
      </c>
      <c r="BA2074" s="11">
        <v>0</v>
      </c>
    </row>
    <row r="2075" spans="1:53" x14ac:dyDescent="0.25">
      <c r="A2075">
        <v>12</v>
      </c>
      <c r="B2075" t="str">
        <f t="shared" si="240"/>
        <v>CCC-8660</v>
      </c>
      <c r="C2075" s="2" t="s">
        <v>322</v>
      </c>
      <c r="D2075" s="2" t="str">
        <f t="shared" si="241"/>
        <v>8</v>
      </c>
      <c r="E2075" s="2" t="str">
        <f t="shared" si="242"/>
        <v>86</v>
      </c>
      <c r="F2075" s="2" t="str">
        <f t="shared" si="243"/>
        <v>866</v>
      </c>
      <c r="G2075" s="1" t="s">
        <v>809</v>
      </c>
      <c r="H2075" s="7">
        <v>0</v>
      </c>
      <c r="I2075" s="7"/>
      <c r="J2075" s="7">
        <v>0</v>
      </c>
      <c r="K2075" s="7">
        <v>0</v>
      </c>
      <c r="L2075" s="7">
        <v>0</v>
      </c>
      <c r="M2075" s="7"/>
      <c r="N2075" s="7">
        <v>0</v>
      </c>
      <c r="O2075" s="7">
        <v>0</v>
      </c>
      <c r="P2075" s="7">
        <v>0</v>
      </c>
      <c r="Q2075" s="7"/>
      <c r="R2075" s="7">
        <v>0</v>
      </c>
      <c r="S2075" s="7">
        <v>0</v>
      </c>
      <c r="T2075" s="7">
        <v>0</v>
      </c>
      <c r="U2075" s="7"/>
      <c r="V2075" s="7">
        <v>0</v>
      </c>
      <c r="W2075" s="7">
        <v>0</v>
      </c>
      <c r="X2075" s="7">
        <v>0</v>
      </c>
      <c r="Y2075" s="7"/>
      <c r="Z2075" s="7">
        <v>0</v>
      </c>
      <c r="AA2075" s="7">
        <v>0</v>
      </c>
      <c r="AB2075" s="7">
        <v>0</v>
      </c>
      <c r="AC2075" s="7"/>
      <c r="AD2075" s="7">
        <v>0</v>
      </c>
      <c r="AE2075" s="7">
        <v>0</v>
      </c>
      <c r="AF2075" s="7">
        <v>0</v>
      </c>
      <c r="AG2075" s="29">
        <v>0</v>
      </c>
      <c r="AH2075" s="7">
        <v>0</v>
      </c>
      <c r="AI2075" s="7">
        <v>0</v>
      </c>
      <c r="AJ2075" s="7">
        <v>0</v>
      </c>
      <c r="AK2075" s="29">
        <v>0</v>
      </c>
      <c r="AL2075" s="7">
        <v>0</v>
      </c>
      <c r="AM2075" s="105">
        <v>0</v>
      </c>
      <c r="AN2075" s="7">
        <v>0</v>
      </c>
      <c r="AO2075" s="11">
        <v>0</v>
      </c>
      <c r="AP2075" s="105">
        <v>0</v>
      </c>
      <c r="AQ2075" s="11">
        <v>0</v>
      </c>
      <c r="AR2075" s="11">
        <v>0</v>
      </c>
      <c r="AS2075" s="11">
        <v>0</v>
      </c>
      <c r="AT2075" s="11">
        <v>0</v>
      </c>
      <c r="AU2075" s="11">
        <v>0</v>
      </c>
      <c r="AV2075" s="11">
        <v>0</v>
      </c>
      <c r="AW2075" s="11">
        <v>0</v>
      </c>
      <c r="AX2075" s="11">
        <v>0</v>
      </c>
      <c r="AZ2075" s="11">
        <f>VLOOKUP(G2075,'[2]Recettes '!$1:$1048576,6,FALSE)</f>
        <v>0</v>
      </c>
      <c r="BA2075" s="11">
        <v>0</v>
      </c>
    </row>
    <row r="2076" spans="1:53" x14ac:dyDescent="0.25">
      <c r="A2076">
        <v>12</v>
      </c>
      <c r="B2076" t="str">
        <f t="shared" si="240"/>
        <v>CCC-8670</v>
      </c>
      <c r="C2076" s="2" t="s">
        <v>322</v>
      </c>
      <c r="D2076" s="2" t="str">
        <f t="shared" si="241"/>
        <v>8</v>
      </c>
      <c r="E2076" s="2" t="str">
        <f t="shared" si="242"/>
        <v>86</v>
      </c>
      <c r="F2076" s="2" t="str">
        <f t="shared" si="243"/>
        <v>867</v>
      </c>
      <c r="G2076" s="1" t="s">
        <v>810</v>
      </c>
      <c r="H2076" s="7">
        <v>0</v>
      </c>
      <c r="I2076" s="7"/>
      <c r="J2076" s="7">
        <v>0</v>
      </c>
      <c r="K2076" s="7">
        <v>0</v>
      </c>
      <c r="L2076" s="7">
        <v>0</v>
      </c>
      <c r="M2076" s="7"/>
      <c r="N2076" s="7">
        <v>0</v>
      </c>
      <c r="O2076" s="7">
        <v>0</v>
      </c>
      <c r="P2076" s="7">
        <v>0</v>
      </c>
      <c r="Q2076" s="7"/>
      <c r="R2076" s="7">
        <v>0</v>
      </c>
      <c r="S2076" s="7">
        <v>0</v>
      </c>
      <c r="T2076" s="7">
        <v>0</v>
      </c>
      <c r="U2076" s="7"/>
      <c r="V2076" s="7">
        <v>0</v>
      </c>
      <c r="W2076" s="7">
        <v>0</v>
      </c>
      <c r="X2076" s="7">
        <v>0</v>
      </c>
      <c r="Y2076" s="7"/>
      <c r="Z2076" s="7">
        <v>0</v>
      </c>
      <c r="AA2076" s="7">
        <v>0</v>
      </c>
      <c r="AB2076" s="7">
        <v>0</v>
      </c>
      <c r="AC2076" s="7"/>
      <c r="AD2076" s="7">
        <v>0</v>
      </c>
      <c r="AE2076" s="7">
        <v>0</v>
      </c>
      <c r="AF2076" s="7">
        <v>0</v>
      </c>
      <c r="AG2076" s="29">
        <v>0</v>
      </c>
      <c r="AH2076" s="7">
        <v>0</v>
      </c>
      <c r="AI2076" s="7">
        <v>0</v>
      </c>
      <c r="AJ2076" s="7">
        <v>0</v>
      </c>
      <c r="AK2076" s="29">
        <v>0</v>
      </c>
      <c r="AL2076" s="7">
        <v>0</v>
      </c>
      <c r="AM2076" s="105">
        <v>0</v>
      </c>
      <c r="AN2076" s="7">
        <v>0</v>
      </c>
      <c r="AO2076" s="11">
        <v>0</v>
      </c>
      <c r="AP2076" s="105">
        <v>0</v>
      </c>
      <c r="AQ2076" s="11">
        <v>0</v>
      </c>
      <c r="AR2076" s="11">
        <v>0</v>
      </c>
      <c r="AS2076" s="11">
        <v>0</v>
      </c>
      <c r="AT2076" s="11">
        <v>0</v>
      </c>
      <c r="AU2076" s="11">
        <v>0</v>
      </c>
      <c r="AV2076" s="11">
        <v>0</v>
      </c>
      <c r="AW2076" s="11">
        <v>0</v>
      </c>
      <c r="AX2076" s="11">
        <v>0</v>
      </c>
      <c r="AZ2076" s="11">
        <f>VLOOKUP(G2076,'[2]Recettes '!$1:$1048576,6,FALSE)</f>
        <v>0</v>
      </c>
      <c r="BA2076" s="11">
        <v>0</v>
      </c>
    </row>
    <row r="2077" spans="1:53" x14ac:dyDescent="0.25">
      <c r="A2077">
        <v>12</v>
      </c>
      <c r="B2077" t="str">
        <f t="shared" si="240"/>
        <v>CCC-8680</v>
      </c>
      <c r="C2077" s="2" t="s">
        <v>322</v>
      </c>
      <c r="D2077" s="2" t="str">
        <f t="shared" si="241"/>
        <v>8</v>
      </c>
      <c r="E2077" s="2" t="str">
        <f t="shared" si="242"/>
        <v>86</v>
      </c>
      <c r="F2077" s="2" t="str">
        <f t="shared" si="243"/>
        <v>868</v>
      </c>
      <c r="G2077" s="1" t="s">
        <v>3546</v>
      </c>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29"/>
      <c r="AH2077" s="7"/>
      <c r="AI2077" s="7"/>
      <c r="AJ2077" s="7"/>
      <c r="AK2077" s="29"/>
      <c r="AL2077" s="7"/>
      <c r="AM2077" s="105"/>
      <c r="AN2077" s="7"/>
      <c r="AO2077" s="11"/>
      <c r="AP2077" s="105"/>
      <c r="AQ2077" s="11"/>
      <c r="AR2077" s="11"/>
      <c r="AS2077" s="11"/>
      <c r="AT2077" s="11"/>
      <c r="AU2077" s="11">
        <v>0</v>
      </c>
      <c r="AV2077" s="11">
        <v>0</v>
      </c>
      <c r="AW2077" s="11">
        <v>0</v>
      </c>
      <c r="AX2077" s="11">
        <v>0</v>
      </c>
      <c r="AZ2077" s="11">
        <f>VLOOKUP(G2077,'[2]Recettes '!$1:$1048576,6,FALSE)</f>
        <v>0</v>
      </c>
      <c r="BA2077" s="11">
        <v>0</v>
      </c>
    </row>
    <row r="2078" spans="1:53" x14ac:dyDescent="0.25">
      <c r="A2078">
        <v>12</v>
      </c>
      <c r="B2078" t="str">
        <f t="shared" si="240"/>
        <v>CCC-8710</v>
      </c>
      <c r="C2078" s="2" t="s">
        <v>322</v>
      </c>
      <c r="D2078" s="2" t="str">
        <f t="shared" si="241"/>
        <v>8</v>
      </c>
      <c r="E2078" s="2" t="str">
        <f t="shared" si="242"/>
        <v>87</v>
      </c>
      <c r="F2078" s="2" t="str">
        <f t="shared" si="243"/>
        <v>871</v>
      </c>
      <c r="G2078" s="1" t="s">
        <v>812</v>
      </c>
      <c r="H2078" s="7">
        <v>0</v>
      </c>
      <c r="I2078" s="7"/>
      <c r="J2078" s="7">
        <v>0</v>
      </c>
      <c r="K2078" s="7">
        <v>0</v>
      </c>
      <c r="L2078" s="7">
        <v>0</v>
      </c>
      <c r="M2078" s="7"/>
      <c r="N2078" s="7">
        <v>0</v>
      </c>
      <c r="O2078" s="7">
        <v>0</v>
      </c>
      <c r="P2078" s="7">
        <v>0</v>
      </c>
      <c r="Q2078" s="7"/>
      <c r="R2078" s="7">
        <v>0</v>
      </c>
      <c r="S2078" s="7">
        <v>0</v>
      </c>
      <c r="T2078" s="7">
        <v>0</v>
      </c>
      <c r="U2078" s="7"/>
      <c r="V2078" s="7">
        <v>0</v>
      </c>
      <c r="W2078" s="7">
        <v>0</v>
      </c>
      <c r="X2078" s="7">
        <v>0</v>
      </c>
      <c r="Y2078" s="7"/>
      <c r="Z2078" s="7">
        <v>0</v>
      </c>
      <c r="AA2078" s="7">
        <v>0</v>
      </c>
      <c r="AB2078" s="7">
        <v>0</v>
      </c>
      <c r="AC2078" s="7"/>
      <c r="AD2078" s="7">
        <v>0</v>
      </c>
      <c r="AE2078" s="7">
        <v>0</v>
      </c>
      <c r="AF2078" s="7">
        <v>0</v>
      </c>
      <c r="AG2078" s="29">
        <v>0</v>
      </c>
      <c r="AH2078" s="7">
        <v>0</v>
      </c>
      <c r="AI2078" s="7">
        <v>0</v>
      </c>
      <c r="AJ2078" s="7">
        <v>0</v>
      </c>
      <c r="AK2078" s="29">
        <v>0</v>
      </c>
      <c r="AL2078" s="7">
        <v>0</v>
      </c>
      <c r="AM2078" s="105">
        <v>0</v>
      </c>
      <c r="AN2078" s="7">
        <v>0</v>
      </c>
      <c r="AO2078" s="11">
        <v>0</v>
      </c>
      <c r="AP2078" s="105">
        <v>0</v>
      </c>
      <c r="AQ2078" s="11">
        <v>0</v>
      </c>
      <c r="AR2078" s="11">
        <v>0</v>
      </c>
      <c r="AS2078" s="11">
        <v>0</v>
      </c>
      <c r="AT2078" s="11">
        <v>0</v>
      </c>
      <c r="AU2078" s="11">
        <v>0</v>
      </c>
      <c r="AV2078" s="11">
        <v>0</v>
      </c>
      <c r="AW2078" s="11">
        <v>0</v>
      </c>
      <c r="AX2078" s="11">
        <v>80</v>
      </c>
      <c r="AZ2078" s="11">
        <f>VLOOKUP(G2078,'[2]Recettes '!$1:$1048576,6,FALSE)</f>
        <v>0</v>
      </c>
      <c r="BA2078" s="11">
        <v>0</v>
      </c>
    </row>
    <row r="2079" spans="1:53" x14ac:dyDescent="0.25">
      <c r="A2079">
        <v>12</v>
      </c>
      <c r="B2079" t="str">
        <f t="shared" si="240"/>
        <v>CCC-8720</v>
      </c>
      <c r="C2079" s="2" t="s">
        <v>322</v>
      </c>
      <c r="D2079" s="2" t="str">
        <f t="shared" si="241"/>
        <v>8</v>
      </c>
      <c r="E2079" s="2" t="str">
        <f t="shared" si="242"/>
        <v>87</v>
      </c>
      <c r="F2079" s="2" t="str">
        <f t="shared" si="243"/>
        <v>872</v>
      </c>
      <c r="G2079" s="1" t="s">
        <v>813</v>
      </c>
      <c r="H2079" s="7">
        <v>0</v>
      </c>
      <c r="I2079" s="7"/>
      <c r="J2079" s="7">
        <v>0</v>
      </c>
      <c r="K2079" s="7">
        <v>0</v>
      </c>
      <c r="L2079" s="7">
        <v>0</v>
      </c>
      <c r="M2079" s="7"/>
      <c r="N2079" s="7">
        <v>0</v>
      </c>
      <c r="O2079" s="7">
        <v>0</v>
      </c>
      <c r="P2079" s="7">
        <v>0</v>
      </c>
      <c r="Q2079" s="7"/>
      <c r="R2079" s="7">
        <v>0</v>
      </c>
      <c r="S2079" s="7">
        <v>0</v>
      </c>
      <c r="T2079" s="7">
        <v>0</v>
      </c>
      <c r="U2079" s="7"/>
      <c r="V2079" s="7">
        <v>0</v>
      </c>
      <c r="W2079" s="7">
        <v>0</v>
      </c>
      <c r="X2079" s="7">
        <v>0</v>
      </c>
      <c r="Y2079" s="7"/>
      <c r="Z2079" s="7">
        <v>0</v>
      </c>
      <c r="AA2079" s="7">
        <v>0</v>
      </c>
      <c r="AB2079" s="7">
        <v>0</v>
      </c>
      <c r="AC2079" s="7"/>
      <c r="AD2079" s="7">
        <v>0</v>
      </c>
      <c r="AE2079" s="7">
        <v>0</v>
      </c>
      <c r="AF2079" s="7">
        <v>0</v>
      </c>
      <c r="AG2079" s="29">
        <v>0</v>
      </c>
      <c r="AH2079" s="7">
        <v>0</v>
      </c>
      <c r="AI2079" s="7">
        <v>0</v>
      </c>
      <c r="AJ2079" s="7">
        <v>0</v>
      </c>
      <c r="AK2079" s="29">
        <v>0</v>
      </c>
      <c r="AL2079" s="7">
        <v>0</v>
      </c>
      <c r="AM2079" s="105">
        <v>0</v>
      </c>
      <c r="AN2079" s="7">
        <v>0</v>
      </c>
      <c r="AO2079" s="11">
        <v>0</v>
      </c>
      <c r="AP2079" s="105">
        <v>0</v>
      </c>
      <c r="AQ2079" s="11">
        <v>0</v>
      </c>
      <c r="AR2079" s="11">
        <v>85</v>
      </c>
      <c r="AS2079" s="11">
        <v>0</v>
      </c>
      <c r="AT2079" s="11">
        <v>0</v>
      </c>
      <c r="AU2079" s="11">
        <v>73</v>
      </c>
      <c r="AV2079" s="11">
        <v>78</v>
      </c>
      <c r="AW2079" s="11">
        <v>80</v>
      </c>
      <c r="AX2079" s="11">
        <v>0</v>
      </c>
      <c r="AZ2079" s="11">
        <f>VLOOKUP(G2079,'[2]Recettes '!$1:$1048576,6,FALSE)</f>
        <v>78</v>
      </c>
      <c r="BA2079" s="11">
        <v>55</v>
      </c>
    </row>
    <row r="2080" spans="1:53" x14ac:dyDescent="0.25">
      <c r="A2080">
        <v>12</v>
      </c>
      <c r="B2080" t="str">
        <f t="shared" si="240"/>
        <v>CCC-8730</v>
      </c>
      <c r="C2080" s="2" t="s">
        <v>322</v>
      </c>
      <c r="D2080" s="2" t="str">
        <f t="shared" si="241"/>
        <v>8</v>
      </c>
      <c r="E2080" s="2" t="str">
        <f t="shared" si="242"/>
        <v>87</v>
      </c>
      <c r="F2080" s="2" t="str">
        <f t="shared" si="243"/>
        <v>873</v>
      </c>
      <c r="G2080" s="1" t="s">
        <v>3547</v>
      </c>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29"/>
      <c r="AH2080" s="7"/>
      <c r="AI2080" s="7"/>
      <c r="AJ2080" s="7"/>
      <c r="AK2080" s="29"/>
      <c r="AL2080" s="7"/>
      <c r="AM2080" s="105"/>
      <c r="AN2080" s="7"/>
      <c r="AO2080" s="11"/>
      <c r="AP2080" s="105"/>
      <c r="AQ2080" s="11"/>
      <c r="AR2080" s="11"/>
      <c r="AS2080" s="11"/>
      <c r="AT2080" s="11"/>
      <c r="AU2080" s="11">
        <v>0</v>
      </c>
      <c r="AV2080" s="11">
        <v>0</v>
      </c>
      <c r="AW2080" s="11">
        <v>0</v>
      </c>
      <c r="AX2080" s="11">
        <v>0</v>
      </c>
      <c r="AZ2080" s="11">
        <f>VLOOKUP(G2080,'[2]Recettes '!$1:$1048576,6,FALSE)</f>
        <v>0</v>
      </c>
      <c r="BA2080" s="11">
        <v>0</v>
      </c>
    </row>
    <row r="2081" spans="1:53" x14ac:dyDescent="0.25">
      <c r="A2081">
        <v>12</v>
      </c>
      <c r="B2081" t="str">
        <f t="shared" si="240"/>
        <v>CCC-8740</v>
      </c>
      <c r="C2081" s="2" t="s">
        <v>322</v>
      </c>
      <c r="D2081" s="2" t="str">
        <f t="shared" si="241"/>
        <v>8</v>
      </c>
      <c r="E2081" s="2" t="str">
        <f t="shared" si="242"/>
        <v>87</v>
      </c>
      <c r="F2081" s="2" t="str">
        <f t="shared" si="243"/>
        <v>874</v>
      </c>
      <c r="G2081" s="1" t="s">
        <v>3548</v>
      </c>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29"/>
      <c r="AH2081" s="7"/>
      <c r="AI2081" s="7"/>
      <c r="AJ2081" s="7"/>
      <c r="AK2081" s="29"/>
      <c r="AL2081" s="7"/>
      <c r="AM2081" s="105"/>
      <c r="AN2081" s="7"/>
      <c r="AO2081" s="11"/>
      <c r="AP2081" s="105"/>
      <c r="AQ2081" s="11">
        <v>0</v>
      </c>
      <c r="AR2081" s="11"/>
      <c r="AS2081" s="11">
        <v>73</v>
      </c>
      <c r="AT2081" s="11">
        <v>73</v>
      </c>
      <c r="AU2081" s="11">
        <v>0</v>
      </c>
      <c r="AV2081" s="11">
        <v>0</v>
      </c>
      <c r="AW2081" s="11">
        <v>0</v>
      </c>
      <c r="AX2081" s="11">
        <v>0</v>
      </c>
      <c r="AZ2081" s="11">
        <f>VLOOKUP(G2081,'[2]Recettes '!$1:$1048576,6,FALSE)</f>
        <v>0</v>
      </c>
      <c r="BA2081" s="11">
        <v>0</v>
      </c>
    </row>
    <row r="2082" spans="1:53" x14ac:dyDescent="0.25">
      <c r="A2082">
        <v>12</v>
      </c>
      <c r="B2082" t="str">
        <f t="shared" si="240"/>
        <v>CCC-8811</v>
      </c>
      <c r="C2082" s="2" t="s">
        <v>322</v>
      </c>
      <c r="D2082" s="2" t="str">
        <f t="shared" si="241"/>
        <v>8</v>
      </c>
      <c r="E2082" s="2" t="str">
        <f t="shared" si="242"/>
        <v>88</v>
      </c>
      <c r="F2082" s="2" t="str">
        <f t="shared" si="243"/>
        <v>881</v>
      </c>
      <c r="G2082" s="1" t="s">
        <v>815</v>
      </c>
      <c r="H2082" s="7">
        <v>0</v>
      </c>
      <c r="I2082" s="7"/>
      <c r="J2082" s="7">
        <v>0</v>
      </c>
      <c r="K2082" s="7">
        <v>0</v>
      </c>
      <c r="L2082" s="7">
        <v>0</v>
      </c>
      <c r="M2082" s="7"/>
      <c r="N2082" s="7">
        <v>0</v>
      </c>
      <c r="O2082" s="7">
        <v>0</v>
      </c>
      <c r="P2082" s="7">
        <v>0</v>
      </c>
      <c r="Q2082" s="7"/>
      <c r="R2082" s="7">
        <v>0</v>
      </c>
      <c r="S2082" s="7">
        <v>0</v>
      </c>
      <c r="T2082" s="7">
        <v>0</v>
      </c>
      <c r="U2082" s="7"/>
      <c r="V2082" s="7">
        <v>0</v>
      </c>
      <c r="W2082" s="7">
        <v>0</v>
      </c>
      <c r="X2082" s="7">
        <v>0</v>
      </c>
      <c r="Y2082" s="7"/>
      <c r="Z2082" s="7">
        <v>0</v>
      </c>
      <c r="AA2082" s="7">
        <v>0</v>
      </c>
      <c r="AB2082" s="7">
        <v>0</v>
      </c>
      <c r="AC2082" s="7"/>
      <c r="AD2082" s="7">
        <v>0</v>
      </c>
      <c r="AE2082" s="7">
        <v>0</v>
      </c>
      <c r="AF2082" s="7">
        <v>0</v>
      </c>
      <c r="AG2082" s="29">
        <v>0</v>
      </c>
      <c r="AH2082" s="7">
        <v>0</v>
      </c>
      <c r="AI2082" s="7">
        <v>0</v>
      </c>
      <c r="AJ2082" s="7">
        <v>0</v>
      </c>
      <c r="AK2082" s="29">
        <v>0</v>
      </c>
      <c r="AL2082" s="7">
        <v>0</v>
      </c>
      <c r="AM2082" s="105">
        <v>0</v>
      </c>
      <c r="AN2082" s="7">
        <v>0</v>
      </c>
      <c r="AO2082" s="11">
        <v>0</v>
      </c>
      <c r="AP2082" s="105">
        <v>0</v>
      </c>
      <c r="AQ2082" s="11">
        <v>0</v>
      </c>
      <c r="AR2082" s="11">
        <v>0</v>
      </c>
      <c r="AS2082" s="11">
        <v>0</v>
      </c>
      <c r="AT2082" s="11">
        <v>0</v>
      </c>
      <c r="AU2082" s="11">
        <v>0</v>
      </c>
      <c r="AV2082" s="11">
        <v>0</v>
      </c>
      <c r="AW2082" s="11">
        <v>0</v>
      </c>
      <c r="AX2082" s="11">
        <v>0</v>
      </c>
      <c r="AZ2082" s="11">
        <f>VLOOKUP(G2082,'[2]Recettes '!$1:$1048576,6,FALSE)</f>
        <v>0</v>
      </c>
      <c r="BA2082" s="11">
        <v>0</v>
      </c>
    </row>
    <row r="2083" spans="1:53" x14ac:dyDescent="0.25">
      <c r="A2083">
        <v>12</v>
      </c>
      <c r="B2083" t="str">
        <f t="shared" si="240"/>
        <v>CCC-8812</v>
      </c>
      <c r="C2083" s="2" t="s">
        <v>322</v>
      </c>
      <c r="D2083" s="2" t="str">
        <f t="shared" si="241"/>
        <v>8</v>
      </c>
      <c r="E2083" s="2" t="str">
        <f t="shared" si="242"/>
        <v>88</v>
      </c>
      <c r="F2083" s="2" t="str">
        <f t="shared" si="243"/>
        <v>881</v>
      </c>
      <c r="G2083" s="1" t="s">
        <v>816</v>
      </c>
      <c r="H2083" s="7">
        <v>0</v>
      </c>
      <c r="I2083" s="7"/>
      <c r="J2083" s="7">
        <v>0</v>
      </c>
      <c r="K2083" s="7">
        <v>0</v>
      </c>
      <c r="L2083" s="7">
        <v>0</v>
      </c>
      <c r="M2083" s="7"/>
      <c r="N2083" s="7">
        <v>0</v>
      </c>
      <c r="O2083" s="7">
        <v>0</v>
      </c>
      <c r="P2083" s="7">
        <v>0</v>
      </c>
      <c r="Q2083" s="7"/>
      <c r="R2083" s="7">
        <v>0</v>
      </c>
      <c r="S2083" s="7">
        <v>0</v>
      </c>
      <c r="T2083" s="7">
        <v>0</v>
      </c>
      <c r="U2083" s="7"/>
      <c r="V2083" s="7">
        <v>0</v>
      </c>
      <c r="W2083" s="7">
        <v>0</v>
      </c>
      <c r="X2083" s="7">
        <v>0</v>
      </c>
      <c r="Y2083" s="7"/>
      <c r="Z2083" s="7">
        <v>0</v>
      </c>
      <c r="AA2083" s="7">
        <v>0</v>
      </c>
      <c r="AB2083" s="7">
        <v>0</v>
      </c>
      <c r="AC2083" s="7"/>
      <c r="AD2083" s="7">
        <v>0</v>
      </c>
      <c r="AE2083" s="7">
        <v>0</v>
      </c>
      <c r="AF2083" s="7">
        <v>0</v>
      </c>
      <c r="AG2083" s="29">
        <v>0</v>
      </c>
      <c r="AH2083" s="7">
        <v>0</v>
      </c>
      <c r="AI2083" s="7">
        <v>0</v>
      </c>
      <c r="AJ2083" s="7">
        <v>0</v>
      </c>
      <c r="AK2083" s="29">
        <v>0</v>
      </c>
      <c r="AL2083" s="7">
        <v>0</v>
      </c>
      <c r="AM2083" s="105">
        <v>0</v>
      </c>
      <c r="AN2083" s="7">
        <v>0</v>
      </c>
      <c r="AO2083" s="11">
        <v>0</v>
      </c>
      <c r="AP2083" s="105">
        <v>0</v>
      </c>
      <c r="AQ2083" s="11">
        <v>0</v>
      </c>
      <c r="AR2083" s="11">
        <v>0</v>
      </c>
      <c r="AS2083" s="11">
        <v>0</v>
      </c>
      <c r="AT2083" s="11">
        <v>0</v>
      </c>
      <c r="AU2083" s="11">
        <v>0</v>
      </c>
      <c r="AV2083" s="11">
        <v>0</v>
      </c>
      <c r="AW2083" s="11">
        <v>0</v>
      </c>
      <c r="AX2083" s="11">
        <v>0</v>
      </c>
      <c r="AZ2083" s="11">
        <f>VLOOKUP(G2083,'[2]Recettes '!$1:$1048576,6,FALSE)</f>
        <v>0</v>
      </c>
      <c r="BA2083" s="11">
        <v>0</v>
      </c>
    </row>
    <row r="2084" spans="1:53" x14ac:dyDescent="0.25">
      <c r="A2084">
        <v>12</v>
      </c>
      <c r="B2084" t="str">
        <f t="shared" si="240"/>
        <v>CCC-8813</v>
      </c>
      <c r="C2084" s="2" t="s">
        <v>322</v>
      </c>
      <c r="D2084" s="2" t="str">
        <f t="shared" si="241"/>
        <v>8</v>
      </c>
      <c r="E2084" s="2" t="str">
        <f t="shared" si="242"/>
        <v>88</v>
      </c>
      <c r="F2084" s="2" t="str">
        <f t="shared" si="243"/>
        <v>881</v>
      </c>
      <c r="G2084" s="1" t="s">
        <v>817</v>
      </c>
      <c r="H2084" s="7">
        <v>0</v>
      </c>
      <c r="I2084" s="7"/>
      <c r="J2084" s="7">
        <v>0</v>
      </c>
      <c r="K2084" s="7">
        <v>0</v>
      </c>
      <c r="L2084" s="7">
        <v>0</v>
      </c>
      <c r="M2084" s="7"/>
      <c r="N2084" s="7">
        <v>0</v>
      </c>
      <c r="O2084" s="7">
        <v>0</v>
      </c>
      <c r="P2084" s="7">
        <v>0</v>
      </c>
      <c r="Q2084" s="7"/>
      <c r="R2084" s="7">
        <v>0</v>
      </c>
      <c r="S2084" s="7">
        <v>0</v>
      </c>
      <c r="T2084" s="7">
        <v>0</v>
      </c>
      <c r="U2084" s="7"/>
      <c r="V2084" s="7">
        <v>0</v>
      </c>
      <c r="W2084" s="7">
        <v>0</v>
      </c>
      <c r="X2084" s="7">
        <v>0</v>
      </c>
      <c r="Y2084" s="7"/>
      <c r="Z2084" s="7">
        <v>0</v>
      </c>
      <c r="AA2084" s="7">
        <v>0</v>
      </c>
      <c r="AB2084" s="7">
        <v>0</v>
      </c>
      <c r="AC2084" s="7"/>
      <c r="AD2084" s="7">
        <v>0</v>
      </c>
      <c r="AE2084" s="7">
        <v>0</v>
      </c>
      <c r="AF2084" s="7">
        <v>0</v>
      </c>
      <c r="AG2084" s="29">
        <v>0</v>
      </c>
      <c r="AH2084" s="7">
        <v>0</v>
      </c>
      <c r="AI2084" s="7">
        <v>0</v>
      </c>
      <c r="AJ2084" s="7">
        <v>0</v>
      </c>
      <c r="AK2084" s="29">
        <v>0</v>
      </c>
      <c r="AL2084" s="7">
        <v>0</v>
      </c>
      <c r="AM2084" s="105">
        <v>0</v>
      </c>
      <c r="AN2084" s="7">
        <v>0</v>
      </c>
      <c r="AO2084" s="11">
        <v>0</v>
      </c>
      <c r="AP2084" s="105">
        <v>0</v>
      </c>
      <c r="AQ2084" s="11">
        <v>0</v>
      </c>
      <c r="AR2084" s="11">
        <v>0</v>
      </c>
      <c r="AS2084" s="11">
        <v>0</v>
      </c>
      <c r="AT2084" s="11">
        <v>0</v>
      </c>
      <c r="AU2084" s="11">
        <v>0</v>
      </c>
      <c r="AV2084" s="11">
        <v>0</v>
      </c>
      <c r="AW2084" s="11">
        <v>0</v>
      </c>
      <c r="AX2084" s="11">
        <v>0</v>
      </c>
      <c r="AZ2084" s="11">
        <f>VLOOKUP(G2084,'[2]Recettes '!$1:$1048576,6,FALSE)</f>
        <v>0</v>
      </c>
      <c r="BA2084" s="11">
        <v>0</v>
      </c>
    </row>
    <row r="2085" spans="1:53" x14ac:dyDescent="0.25">
      <c r="A2085">
        <v>12</v>
      </c>
      <c r="B2085" t="str">
        <f t="shared" si="240"/>
        <v>CCC-8814</v>
      </c>
      <c r="C2085" s="2" t="s">
        <v>322</v>
      </c>
      <c r="D2085" s="2" t="str">
        <f t="shared" si="241"/>
        <v>8</v>
      </c>
      <c r="E2085" s="2" t="str">
        <f t="shared" si="242"/>
        <v>88</v>
      </c>
      <c r="F2085" s="2" t="str">
        <f t="shared" si="243"/>
        <v>881</v>
      </c>
      <c r="G2085" s="1" t="s">
        <v>818</v>
      </c>
      <c r="H2085" s="7">
        <v>0</v>
      </c>
      <c r="I2085" s="7"/>
      <c r="J2085" s="7">
        <v>0</v>
      </c>
      <c r="K2085" s="7">
        <v>0</v>
      </c>
      <c r="L2085" s="7">
        <v>0</v>
      </c>
      <c r="M2085" s="7"/>
      <c r="N2085" s="7">
        <v>0</v>
      </c>
      <c r="O2085" s="7">
        <v>0</v>
      </c>
      <c r="P2085" s="7">
        <v>0</v>
      </c>
      <c r="Q2085" s="7"/>
      <c r="R2085" s="7">
        <v>0</v>
      </c>
      <c r="S2085" s="7">
        <v>0</v>
      </c>
      <c r="T2085" s="7">
        <v>0</v>
      </c>
      <c r="U2085" s="7"/>
      <c r="V2085" s="7">
        <v>0</v>
      </c>
      <c r="W2085" s="7">
        <v>0</v>
      </c>
      <c r="X2085" s="7">
        <v>0</v>
      </c>
      <c r="Y2085" s="7"/>
      <c r="Z2085" s="7">
        <v>0</v>
      </c>
      <c r="AA2085" s="7">
        <v>0</v>
      </c>
      <c r="AB2085" s="7">
        <v>0</v>
      </c>
      <c r="AC2085" s="7"/>
      <c r="AD2085" s="7">
        <v>0</v>
      </c>
      <c r="AE2085" s="7">
        <v>0</v>
      </c>
      <c r="AF2085" s="7">
        <v>0</v>
      </c>
      <c r="AG2085" s="29">
        <v>0</v>
      </c>
      <c r="AH2085" s="7">
        <v>0</v>
      </c>
      <c r="AI2085" s="7">
        <v>0</v>
      </c>
      <c r="AJ2085" s="7">
        <v>0</v>
      </c>
      <c r="AK2085" s="29">
        <v>0</v>
      </c>
      <c r="AL2085" s="7">
        <v>0</v>
      </c>
      <c r="AM2085" s="105">
        <v>0</v>
      </c>
      <c r="AN2085" s="7">
        <v>0</v>
      </c>
      <c r="AO2085" s="11">
        <v>0</v>
      </c>
      <c r="AP2085" s="105">
        <v>0</v>
      </c>
      <c r="AQ2085" s="11">
        <v>0</v>
      </c>
      <c r="AR2085" s="11">
        <v>0</v>
      </c>
      <c r="AS2085" s="11">
        <v>0</v>
      </c>
      <c r="AT2085" s="11">
        <v>0</v>
      </c>
      <c r="AU2085" s="11">
        <v>0</v>
      </c>
      <c r="AV2085" s="11">
        <v>0</v>
      </c>
      <c r="AW2085" s="11">
        <v>0</v>
      </c>
      <c r="AX2085" s="11">
        <v>0</v>
      </c>
      <c r="AZ2085" s="11">
        <f>VLOOKUP(G2085,'[2]Recettes '!$1:$1048576,6,FALSE)</f>
        <v>0</v>
      </c>
      <c r="BA2085" s="11">
        <v>0</v>
      </c>
    </row>
    <row r="2086" spans="1:53" x14ac:dyDescent="0.25">
      <c r="A2086">
        <v>12</v>
      </c>
      <c r="B2086" t="str">
        <f t="shared" si="240"/>
        <v>CCC-8815</v>
      </c>
      <c r="C2086" s="2" t="s">
        <v>322</v>
      </c>
      <c r="D2086" s="2" t="str">
        <f t="shared" si="241"/>
        <v>8</v>
      </c>
      <c r="E2086" s="2" t="str">
        <f t="shared" si="242"/>
        <v>88</v>
      </c>
      <c r="F2086" s="2" t="str">
        <f t="shared" si="243"/>
        <v>881</v>
      </c>
      <c r="G2086" s="1" t="s">
        <v>819</v>
      </c>
      <c r="H2086" s="7">
        <v>0</v>
      </c>
      <c r="I2086" s="7"/>
      <c r="J2086" s="7">
        <v>0</v>
      </c>
      <c r="K2086" s="7">
        <v>0</v>
      </c>
      <c r="L2086" s="7">
        <v>0</v>
      </c>
      <c r="M2086" s="7"/>
      <c r="N2086" s="7">
        <v>0</v>
      </c>
      <c r="O2086" s="7">
        <v>0</v>
      </c>
      <c r="P2086" s="7">
        <v>0</v>
      </c>
      <c r="Q2086" s="7"/>
      <c r="R2086" s="7">
        <v>0</v>
      </c>
      <c r="S2086" s="7">
        <v>0</v>
      </c>
      <c r="T2086" s="7">
        <v>0</v>
      </c>
      <c r="U2086" s="7"/>
      <c r="V2086" s="7">
        <v>0</v>
      </c>
      <c r="W2086" s="7">
        <v>0</v>
      </c>
      <c r="X2086" s="7">
        <v>0</v>
      </c>
      <c r="Y2086" s="7"/>
      <c r="Z2086" s="7">
        <v>0</v>
      </c>
      <c r="AA2086" s="7">
        <v>0</v>
      </c>
      <c r="AB2086" s="7">
        <v>0</v>
      </c>
      <c r="AC2086" s="7"/>
      <c r="AD2086" s="7">
        <v>0</v>
      </c>
      <c r="AE2086" s="7">
        <v>0</v>
      </c>
      <c r="AF2086" s="7">
        <v>0</v>
      </c>
      <c r="AG2086" s="29">
        <v>0</v>
      </c>
      <c r="AH2086" s="7">
        <v>0</v>
      </c>
      <c r="AI2086" s="7">
        <v>0</v>
      </c>
      <c r="AJ2086" s="7">
        <v>0</v>
      </c>
      <c r="AK2086" s="29">
        <v>0</v>
      </c>
      <c r="AL2086" s="7">
        <v>0</v>
      </c>
      <c r="AM2086" s="105">
        <v>0</v>
      </c>
      <c r="AN2086" s="7">
        <v>0</v>
      </c>
      <c r="AO2086" s="11">
        <v>0</v>
      </c>
      <c r="AP2086" s="105">
        <v>0</v>
      </c>
      <c r="AQ2086" s="11">
        <v>0</v>
      </c>
      <c r="AR2086" s="11">
        <v>0</v>
      </c>
      <c r="AS2086" s="11">
        <v>0</v>
      </c>
      <c r="AT2086" s="11">
        <v>0</v>
      </c>
      <c r="AU2086" s="11">
        <v>0</v>
      </c>
      <c r="AV2086" s="11">
        <v>0</v>
      </c>
      <c r="AW2086" s="11">
        <v>0</v>
      </c>
      <c r="AX2086" s="11">
        <v>0</v>
      </c>
      <c r="AZ2086" s="11">
        <f>VLOOKUP(G2086,'[2]Recettes '!$1:$1048576,6,FALSE)</f>
        <v>0</v>
      </c>
      <c r="BA2086" s="11">
        <v>0</v>
      </c>
    </row>
    <row r="2087" spans="1:53" x14ac:dyDescent="0.25">
      <c r="A2087">
        <v>12</v>
      </c>
      <c r="B2087" t="str">
        <f t="shared" si="240"/>
        <v>CCC-8816</v>
      </c>
      <c r="C2087" s="2" t="s">
        <v>322</v>
      </c>
      <c r="D2087" s="2" t="str">
        <f t="shared" si="241"/>
        <v>8</v>
      </c>
      <c r="E2087" s="2" t="str">
        <f t="shared" si="242"/>
        <v>88</v>
      </c>
      <c r="F2087" s="2" t="str">
        <f t="shared" si="243"/>
        <v>881</v>
      </c>
      <c r="G2087" s="1" t="s">
        <v>820</v>
      </c>
      <c r="H2087" s="7">
        <v>0</v>
      </c>
      <c r="I2087" s="7"/>
      <c r="J2087" s="7">
        <v>0</v>
      </c>
      <c r="K2087" s="7">
        <v>0</v>
      </c>
      <c r="L2087" s="7">
        <v>0</v>
      </c>
      <c r="M2087" s="7"/>
      <c r="N2087" s="7">
        <v>0</v>
      </c>
      <c r="O2087" s="7">
        <v>0</v>
      </c>
      <c r="P2087" s="7">
        <v>0</v>
      </c>
      <c r="Q2087" s="7"/>
      <c r="R2087" s="7">
        <v>0</v>
      </c>
      <c r="S2087" s="7">
        <v>0</v>
      </c>
      <c r="T2087" s="7">
        <v>0</v>
      </c>
      <c r="U2087" s="7"/>
      <c r="V2087" s="7">
        <v>0</v>
      </c>
      <c r="W2087" s="7">
        <v>0</v>
      </c>
      <c r="X2087" s="7">
        <v>0</v>
      </c>
      <c r="Y2087" s="7"/>
      <c r="Z2087" s="7">
        <v>0</v>
      </c>
      <c r="AA2087" s="7">
        <v>0</v>
      </c>
      <c r="AB2087" s="7">
        <v>0</v>
      </c>
      <c r="AC2087" s="7"/>
      <c r="AD2087" s="7">
        <v>0</v>
      </c>
      <c r="AE2087" s="7">
        <v>0</v>
      </c>
      <c r="AF2087" s="7">
        <v>0</v>
      </c>
      <c r="AG2087" s="29">
        <v>0</v>
      </c>
      <c r="AH2087" s="7">
        <v>0</v>
      </c>
      <c r="AI2087" s="7">
        <v>0</v>
      </c>
      <c r="AJ2087" s="7">
        <v>0</v>
      </c>
      <c r="AK2087" s="29">
        <v>0</v>
      </c>
      <c r="AL2087" s="7">
        <v>0</v>
      </c>
      <c r="AM2087" s="105">
        <v>0</v>
      </c>
      <c r="AN2087" s="7">
        <v>0</v>
      </c>
      <c r="AO2087" s="11">
        <v>0</v>
      </c>
      <c r="AP2087" s="105">
        <v>0</v>
      </c>
      <c r="AQ2087" s="11">
        <v>0</v>
      </c>
      <c r="AR2087" s="11">
        <v>0</v>
      </c>
      <c r="AS2087" s="11">
        <v>0</v>
      </c>
      <c r="AT2087" s="11">
        <v>0</v>
      </c>
      <c r="AU2087" s="11">
        <v>0</v>
      </c>
      <c r="AV2087" s="11">
        <v>0</v>
      </c>
      <c r="AW2087" s="11">
        <v>0</v>
      </c>
      <c r="AX2087" s="11">
        <v>0</v>
      </c>
      <c r="AZ2087" s="11">
        <f>VLOOKUP(G2087,'[2]Recettes '!$1:$1048576,6,FALSE)</f>
        <v>0</v>
      </c>
      <c r="BA2087" s="11">
        <v>0</v>
      </c>
    </row>
    <row r="2088" spans="1:53" x14ac:dyDescent="0.25">
      <c r="A2088">
        <v>12</v>
      </c>
      <c r="B2088" t="str">
        <f t="shared" si="240"/>
        <v>CCC-8817</v>
      </c>
      <c r="C2088" s="2" t="s">
        <v>322</v>
      </c>
      <c r="D2088" s="2" t="str">
        <f t="shared" si="241"/>
        <v>8</v>
      </c>
      <c r="E2088" s="2" t="str">
        <f t="shared" si="242"/>
        <v>88</v>
      </c>
      <c r="F2088" s="2" t="str">
        <f t="shared" si="243"/>
        <v>881</v>
      </c>
      <c r="G2088" s="1" t="s">
        <v>1432</v>
      </c>
      <c r="H2088" s="7">
        <v>0</v>
      </c>
      <c r="I2088" s="7"/>
      <c r="J2088" s="7">
        <v>0</v>
      </c>
      <c r="K2088" s="7">
        <v>0</v>
      </c>
      <c r="L2088" s="7">
        <v>0</v>
      </c>
      <c r="M2088" s="7"/>
      <c r="N2088" s="7">
        <v>0</v>
      </c>
      <c r="O2088" s="7">
        <v>0</v>
      </c>
      <c r="P2088" s="7">
        <v>0</v>
      </c>
      <c r="Q2088" s="7"/>
      <c r="R2088" s="7">
        <v>0</v>
      </c>
      <c r="S2088" s="7">
        <v>0</v>
      </c>
      <c r="T2088" s="7">
        <v>0</v>
      </c>
      <c r="U2088" s="7"/>
      <c r="V2088" s="7">
        <v>0</v>
      </c>
      <c r="W2088" s="7">
        <v>0</v>
      </c>
      <c r="X2088" s="7">
        <v>0</v>
      </c>
      <c r="Y2088" s="7"/>
      <c r="Z2088" s="7">
        <v>0</v>
      </c>
      <c r="AA2088" s="7">
        <v>0</v>
      </c>
      <c r="AB2088" s="7">
        <v>0</v>
      </c>
      <c r="AC2088" s="7"/>
      <c r="AD2088" s="7">
        <v>0</v>
      </c>
      <c r="AE2088" s="7">
        <v>0</v>
      </c>
      <c r="AF2088" s="7">
        <v>0</v>
      </c>
      <c r="AG2088" s="29">
        <v>0</v>
      </c>
      <c r="AH2088" s="7">
        <v>0</v>
      </c>
      <c r="AI2088" s="7">
        <v>0</v>
      </c>
      <c r="AJ2088" s="7">
        <v>0</v>
      </c>
      <c r="AK2088" s="29">
        <v>0</v>
      </c>
      <c r="AL2088" s="7">
        <v>0</v>
      </c>
      <c r="AM2088" s="105">
        <v>0</v>
      </c>
      <c r="AN2088" s="7">
        <v>0</v>
      </c>
      <c r="AO2088" s="11">
        <v>0</v>
      </c>
      <c r="AP2088" s="105">
        <v>0</v>
      </c>
      <c r="AQ2088" s="11">
        <v>0</v>
      </c>
      <c r="AR2088" s="11">
        <v>0</v>
      </c>
      <c r="AS2088" s="11">
        <v>0</v>
      </c>
      <c r="AT2088" s="11">
        <v>0</v>
      </c>
      <c r="AU2088" s="11">
        <v>0</v>
      </c>
      <c r="AV2088" s="11">
        <v>0</v>
      </c>
      <c r="AW2088" s="11">
        <v>0</v>
      </c>
      <c r="AX2088" s="11">
        <v>0</v>
      </c>
      <c r="AZ2088" s="11">
        <f>VLOOKUP(G2088,'[2]Recettes '!$1:$1048576,6,FALSE)</f>
        <v>0</v>
      </c>
      <c r="BA2088" s="11">
        <v>0</v>
      </c>
    </row>
    <row r="2089" spans="1:53" x14ac:dyDescent="0.25">
      <c r="A2089">
        <v>12</v>
      </c>
      <c r="B2089" t="str">
        <f t="shared" si="240"/>
        <v>CCC-8821</v>
      </c>
      <c r="C2089" s="2" t="s">
        <v>322</v>
      </c>
      <c r="D2089" s="2" t="str">
        <f t="shared" si="241"/>
        <v>8</v>
      </c>
      <c r="E2089" s="2" t="str">
        <f t="shared" si="242"/>
        <v>88</v>
      </c>
      <c r="F2089" s="2" t="str">
        <f t="shared" si="243"/>
        <v>882</v>
      </c>
      <c r="G2089" s="1" t="s">
        <v>821</v>
      </c>
      <c r="H2089" s="7">
        <v>0</v>
      </c>
      <c r="I2089" s="7"/>
      <c r="J2089" s="7">
        <v>0</v>
      </c>
      <c r="K2089" s="7">
        <v>0</v>
      </c>
      <c r="L2089" s="7">
        <v>0</v>
      </c>
      <c r="M2089" s="7"/>
      <c r="N2089" s="7">
        <v>0</v>
      </c>
      <c r="O2089" s="7">
        <v>0</v>
      </c>
      <c r="P2089" s="7">
        <v>0</v>
      </c>
      <c r="Q2089" s="7"/>
      <c r="R2089" s="7">
        <v>0</v>
      </c>
      <c r="S2089" s="7">
        <v>0</v>
      </c>
      <c r="T2089" s="7">
        <v>0</v>
      </c>
      <c r="U2089" s="7"/>
      <c r="V2089" s="7">
        <v>0</v>
      </c>
      <c r="W2089" s="7">
        <v>0</v>
      </c>
      <c r="X2089" s="7">
        <v>0</v>
      </c>
      <c r="Y2089" s="7"/>
      <c r="Z2089" s="7">
        <v>0</v>
      </c>
      <c r="AA2089" s="7">
        <v>0</v>
      </c>
      <c r="AB2089" s="7">
        <v>0</v>
      </c>
      <c r="AC2089" s="7"/>
      <c r="AD2089" s="7">
        <v>0</v>
      </c>
      <c r="AE2089" s="7">
        <v>0</v>
      </c>
      <c r="AF2089" s="7">
        <v>0</v>
      </c>
      <c r="AG2089" s="29">
        <v>0</v>
      </c>
      <c r="AH2089" s="7">
        <v>0</v>
      </c>
      <c r="AI2089" s="7">
        <v>0</v>
      </c>
      <c r="AJ2089" s="7">
        <v>0</v>
      </c>
      <c r="AK2089" s="29">
        <v>0</v>
      </c>
      <c r="AL2089" s="7">
        <v>0</v>
      </c>
      <c r="AM2089" s="105">
        <v>0</v>
      </c>
      <c r="AN2089" s="7">
        <v>0</v>
      </c>
      <c r="AO2089" s="11">
        <v>0</v>
      </c>
      <c r="AP2089" s="105">
        <v>0</v>
      </c>
      <c r="AQ2089" s="11">
        <v>0</v>
      </c>
      <c r="AR2089" s="11">
        <v>0</v>
      </c>
      <c r="AS2089" s="11">
        <v>0</v>
      </c>
      <c r="AT2089" s="11">
        <v>0</v>
      </c>
      <c r="AU2089" s="11">
        <v>0</v>
      </c>
      <c r="AV2089" s="11">
        <v>0</v>
      </c>
      <c r="AW2089" s="11">
        <v>0</v>
      </c>
      <c r="AX2089" s="11">
        <v>0</v>
      </c>
      <c r="AZ2089" s="11">
        <f>VLOOKUP(G2089,'[2]Recettes '!$1:$1048576,6,FALSE)</f>
        <v>0</v>
      </c>
      <c r="BA2089" s="11">
        <v>0</v>
      </c>
    </row>
    <row r="2090" spans="1:53" x14ac:dyDescent="0.25">
      <c r="A2090">
        <v>12</v>
      </c>
      <c r="B2090" t="str">
        <f t="shared" si="240"/>
        <v>CCC-8822</v>
      </c>
      <c r="C2090" s="2" t="s">
        <v>322</v>
      </c>
      <c r="D2090" s="2" t="str">
        <f t="shared" si="241"/>
        <v>8</v>
      </c>
      <c r="E2090" s="2" t="str">
        <f t="shared" si="242"/>
        <v>88</v>
      </c>
      <c r="F2090" s="2" t="str">
        <f t="shared" si="243"/>
        <v>882</v>
      </c>
      <c r="G2090" s="1" t="s">
        <v>822</v>
      </c>
      <c r="H2090" s="7">
        <v>0</v>
      </c>
      <c r="I2090" s="7"/>
      <c r="J2090" s="7">
        <v>0</v>
      </c>
      <c r="K2090" s="7">
        <v>0</v>
      </c>
      <c r="L2090" s="7">
        <v>0</v>
      </c>
      <c r="M2090" s="7"/>
      <c r="N2090" s="7">
        <v>0</v>
      </c>
      <c r="O2090" s="7">
        <v>0</v>
      </c>
      <c r="P2090" s="7">
        <v>0</v>
      </c>
      <c r="Q2090" s="7"/>
      <c r="R2090" s="7">
        <v>0</v>
      </c>
      <c r="S2090" s="7">
        <v>0</v>
      </c>
      <c r="T2090" s="7">
        <v>0</v>
      </c>
      <c r="U2090" s="7"/>
      <c r="V2090" s="7">
        <v>0</v>
      </c>
      <c r="W2090" s="7">
        <v>0</v>
      </c>
      <c r="X2090" s="7">
        <v>0</v>
      </c>
      <c r="Y2090" s="7"/>
      <c r="Z2090" s="7">
        <v>0</v>
      </c>
      <c r="AA2090" s="7">
        <v>0</v>
      </c>
      <c r="AB2090" s="7">
        <v>0</v>
      </c>
      <c r="AC2090" s="7"/>
      <c r="AD2090" s="7">
        <v>0</v>
      </c>
      <c r="AE2090" s="7">
        <v>0</v>
      </c>
      <c r="AF2090" s="7">
        <v>0</v>
      </c>
      <c r="AG2090" s="29">
        <v>0</v>
      </c>
      <c r="AH2090" s="7">
        <v>0</v>
      </c>
      <c r="AI2090" s="7">
        <v>0</v>
      </c>
      <c r="AJ2090" s="7">
        <v>0</v>
      </c>
      <c r="AK2090" s="29">
        <v>0</v>
      </c>
      <c r="AL2090" s="7">
        <v>0</v>
      </c>
      <c r="AM2090" s="105">
        <v>0</v>
      </c>
      <c r="AN2090" s="7">
        <v>0</v>
      </c>
      <c r="AO2090" s="11">
        <v>0</v>
      </c>
      <c r="AP2090" s="105">
        <v>0</v>
      </c>
      <c r="AQ2090" s="11">
        <v>0</v>
      </c>
      <c r="AR2090" s="11">
        <v>0</v>
      </c>
      <c r="AS2090" s="11">
        <v>0</v>
      </c>
      <c r="AT2090" s="11">
        <v>0</v>
      </c>
      <c r="AU2090" s="11">
        <v>0</v>
      </c>
      <c r="AV2090" s="11">
        <v>0</v>
      </c>
      <c r="AW2090" s="11">
        <v>0</v>
      </c>
      <c r="AX2090" s="11">
        <v>0</v>
      </c>
      <c r="AZ2090" s="11">
        <f>VLOOKUP(G2090,'[2]Recettes '!$1:$1048576,6,FALSE)</f>
        <v>0</v>
      </c>
      <c r="BA2090" s="11">
        <v>0</v>
      </c>
    </row>
    <row r="2091" spans="1:53" x14ac:dyDescent="0.25">
      <c r="A2091">
        <v>12</v>
      </c>
      <c r="B2091" t="str">
        <f t="shared" si="240"/>
        <v>CCC-8823</v>
      </c>
      <c r="C2091" s="2" t="s">
        <v>322</v>
      </c>
      <c r="D2091" s="2" t="str">
        <f t="shared" si="241"/>
        <v>8</v>
      </c>
      <c r="E2091" s="2" t="str">
        <f t="shared" si="242"/>
        <v>88</v>
      </c>
      <c r="F2091" s="2" t="str">
        <f t="shared" si="243"/>
        <v>882</v>
      </c>
      <c r="G2091" s="1" t="s">
        <v>823</v>
      </c>
      <c r="H2091" s="7">
        <v>0</v>
      </c>
      <c r="I2091" s="7"/>
      <c r="J2091" s="7">
        <v>0</v>
      </c>
      <c r="K2091" s="7">
        <v>0</v>
      </c>
      <c r="L2091" s="7">
        <v>0</v>
      </c>
      <c r="M2091" s="7"/>
      <c r="N2091" s="7">
        <v>0</v>
      </c>
      <c r="O2091" s="7">
        <v>0</v>
      </c>
      <c r="P2091" s="7">
        <v>0</v>
      </c>
      <c r="Q2091" s="7"/>
      <c r="R2091" s="7">
        <v>0</v>
      </c>
      <c r="S2091" s="7">
        <v>0</v>
      </c>
      <c r="T2091" s="7">
        <v>0</v>
      </c>
      <c r="U2091" s="7"/>
      <c r="V2091" s="7">
        <v>0</v>
      </c>
      <c r="W2091" s="7">
        <v>0</v>
      </c>
      <c r="X2091" s="7">
        <v>0</v>
      </c>
      <c r="Y2091" s="7"/>
      <c r="Z2091" s="7">
        <v>0</v>
      </c>
      <c r="AA2091" s="7">
        <v>0</v>
      </c>
      <c r="AB2091" s="7">
        <v>0</v>
      </c>
      <c r="AC2091" s="7"/>
      <c r="AD2091" s="7">
        <v>0</v>
      </c>
      <c r="AE2091" s="7">
        <v>0</v>
      </c>
      <c r="AF2091" s="7">
        <v>0</v>
      </c>
      <c r="AG2091" s="29">
        <v>0</v>
      </c>
      <c r="AH2091" s="7">
        <v>0</v>
      </c>
      <c r="AI2091" s="7">
        <v>0</v>
      </c>
      <c r="AJ2091" s="7">
        <v>0</v>
      </c>
      <c r="AK2091" s="29">
        <v>0</v>
      </c>
      <c r="AL2091" s="7">
        <v>0</v>
      </c>
      <c r="AM2091" s="105">
        <v>0</v>
      </c>
      <c r="AN2091" s="7">
        <v>0</v>
      </c>
      <c r="AO2091" s="11">
        <v>0</v>
      </c>
      <c r="AP2091" s="105">
        <v>0</v>
      </c>
      <c r="AQ2091" s="11">
        <v>0</v>
      </c>
      <c r="AR2091" s="11">
        <v>0</v>
      </c>
      <c r="AS2091" s="11">
        <v>0</v>
      </c>
      <c r="AT2091" s="11">
        <v>0</v>
      </c>
      <c r="AU2091" s="11">
        <v>0</v>
      </c>
      <c r="AV2091" s="11">
        <v>0</v>
      </c>
      <c r="AW2091" s="11">
        <v>0</v>
      </c>
      <c r="AX2091" s="11">
        <v>0</v>
      </c>
      <c r="AZ2091" s="11">
        <f>VLOOKUP(G2091,'[2]Recettes '!$1:$1048576,6,FALSE)</f>
        <v>0</v>
      </c>
      <c r="BA2091" s="11">
        <v>0</v>
      </c>
    </row>
    <row r="2092" spans="1:53" x14ac:dyDescent="0.25">
      <c r="A2092">
        <v>12</v>
      </c>
      <c r="B2092" t="str">
        <f t="shared" si="240"/>
        <v>CCC-8824</v>
      </c>
      <c r="C2092" s="2" t="s">
        <v>322</v>
      </c>
      <c r="D2092" s="2" t="str">
        <f t="shared" si="241"/>
        <v>8</v>
      </c>
      <c r="E2092" s="2" t="str">
        <f t="shared" si="242"/>
        <v>88</v>
      </c>
      <c r="F2092" s="2" t="str">
        <f t="shared" si="243"/>
        <v>882</v>
      </c>
      <c r="G2092" s="1" t="s">
        <v>824</v>
      </c>
      <c r="H2092" s="7">
        <v>0</v>
      </c>
      <c r="I2092" s="7"/>
      <c r="J2092" s="7">
        <v>0</v>
      </c>
      <c r="K2092" s="7">
        <v>0</v>
      </c>
      <c r="L2092" s="7">
        <v>0</v>
      </c>
      <c r="M2092" s="7"/>
      <c r="N2092" s="7">
        <v>0</v>
      </c>
      <c r="O2092" s="7">
        <v>0</v>
      </c>
      <c r="P2092" s="7">
        <v>0</v>
      </c>
      <c r="Q2092" s="7"/>
      <c r="R2092" s="7">
        <v>0</v>
      </c>
      <c r="S2092" s="7">
        <v>0</v>
      </c>
      <c r="T2092" s="7">
        <v>0</v>
      </c>
      <c r="U2092" s="7"/>
      <c r="V2092" s="7">
        <v>0</v>
      </c>
      <c r="W2092" s="7">
        <v>0</v>
      </c>
      <c r="X2092" s="7">
        <v>0</v>
      </c>
      <c r="Y2092" s="7"/>
      <c r="Z2092" s="7">
        <v>0</v>
      </c>
      <c r="AA2092" s="7">
        <v>0</v>
      </c>
      <c r="AB2092" s="7">
        <v>0</v>
      </c>
      <c r="AC2092" s="7"/>
      <c r="AD2092" s="7">
        <v>0</v>
      </c>
      <c r="AE2092" s="7">
        <v>0</v>
      </c>
      <c r="AF2092" s="7">
        <v>0</v>
      </c>
      <c r="AG2092" s="29">
        <v>0</v>
      </c>
      <c r="AH2092" s="7">
        <v>0</v>
      </c>
      <c r="AI2092" s="7">
        <v>0</v>
      </c>
      <c r="AJ2092" s="7">
        <v>0</v>
      </c>
      <c r="AK2092" s="29">
        <v>0</v>
      </c>
      <c r="AL2092" s="7">
        <v>0</v>
      </c>
      <c r="AM2092" s="105">
        <v>0</v>
      </c>
      <c r="AN2092" s="7">
        <v>0</v>
      </c>
      <c r="AO2092" s="11">
        <v>0</v>
      </c>
      <c r="AP2092" s="105">
        <v>0</v>
      </c>
      <c r="AQ2092" s="11">
        <v>0</v>
      </c>
      <c r="AR2092" s="11">
        <v>0</v>
      </c>
      <c r="AS2092" s="11">
        <v>0</v>
      </c>
      <c r="AT2092" s="11">
        <v>0</v>
      </c>
      <c r="AU2092" s="11">
        <v>0</v>
      </c>
      <c r="AV2092" s="11">
        <v>0</v>
      </c>
      <c r="AW2092" s="11">
        <v>0</v>
      </c>
      <c r="AX2092" s="11">
        <v>0</v>
      </c>
      <c r="AZ2092" s="11">
        <f>VLOOKUP(G2092,'[2]Recettes '!$1:$1048576,6,FALSE)</f>
        <v>0</v>
      </c>
      <c r="BA2092" s="11">
        <v>0</v>
      </c>
    </row>
    <row r="2093" spans="1:53" x14ac:dyDescent="0.25">
      <c r="A2093">
        <v>12</v>
      </c>
      <c r="B2093" t="str">
        <f t="shared" si="240"/>
        <v>CCC-8830</v>
      </c>
      <c r="C2093" s="2" t="s">
        <v>322</v>
      </c>
      <c r="D2093" s="2" t="str">
        <f t="shared" si="241"/>
        <v>8</v>
      </c>
      <c r="E2093" s="2" t="str">
        <f t="shared" si="242"/>
        <v>88</v>
      </c>
      <c r="F2093" s="2" t="str">
        <f t="shared" si="243"/>
        <v>883</v>
      </c>
      <c r="G2093" s="1" t="s">
        <v>3549</v>
      </c>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29"/>
      <c r="AH2093" s="7"/>
      <c r="AI2093" s="7"/>
      <c r="AJ2093" s="7"/>
      <c r="AK2093" s="29"/>
      <c r="AL2093" s="7"/>
      <c r="AM2093" s="105"/>
      <c r="AN2093" s="7"/>
      <c r="AO2093" s="11"/>
      <c r="AP2093" s="105"/>
      <c r="AQ2093" s="11"/>
      <c r="AR2093" s="11"/>
      <c r="AS2093" s="11"/>
      <c r="AT2093" s="11"/>
      <c r="AU2093" s="11">
        <v>0</v>
      </c>
      <c r="AV2093" s="11">
        <v>0</v>
      </c>
      <c r="AW2093" s="11">
        <v>0</v>
      </c>
      <c r="AX2093" s="11">
        <v>0</v>
      </c>
      <c r="AZ2093" s="11">
        <f>VLOOKUP(G2093,'[2]Recettes '!$1:$1048576,6,FALSE)</f>
        <v>0</v>
      </c>
      <c r="BA2093" s="11">
        <v>0</v>
      </c>
    </row>
    <row r="2094" spans="1:53" x14ac:dyDescent="0.25">
      <c r="A2094">
        <v>12</v>
      </c>
      <c r="B2094" t="str">
        <f t="shared" si="240"/>
        <v>CCC-8911</v>
      </c>
      <c r="C2094" s="2" t="s">
        <v>322</v>
      </c>
      <c r="D2094" s="2" t="str">
        <f t="shared" si="241"/>
        <v>8</v>
      </c>
      <c r="E2094" s="2" t="str">
        <f t="shared" si="242"/>
        <v>89</v>
      </c>
      <c r="F2094" s="2" t="str">
        <f t="shared" si="243"/>
        <v>891</v>
      </c>
      <c r="G2094" s="1" t="s">
        <v>826</v>
      </c>
      <c r="H2094" s="7">
        <v>0</v>
      </c>
      <c r="I2094" s="7"/>
      <c r="J2094" s="7">
        <v>0</v>
      </c>
      <c r="K2094" s="7">
        <v>0</v>
      </c>
      <c r="L2094" s="7">
        <v>0</v>
      </c>
      <c r="M2094" s="7"/>
      <c r="N2094" s="7">
        <v>0</v>
      </c>
      <c r="O2094" s="7">
        <v>0</v>
      </c>
      <c r="P2094" s="7">
        <v>0</v>
      </c>
      <c r="Q2094" s="7"/>
      <c r="R2094" s="7">
        <v>0</v>
      </c>
      <c r="S2094" s="7">
        <v>0</v>
      </c>
      <c r="T2094" s="7">
        <v>0</v>
      </c>
      <c r="U2094" s="7"/>
      <c r="V2094" s="7">
        <v>0</v>
      </c>
      <c r="W2094" s="7">
        <v>0</v>
      </c>
      <c r="X2094" s="7">
        <v>0</v>
      </c>
      <c r="Y2094" s="7"/>
      <c r="Z2094" s="7">
        <v>0</v>
      </c>
      <c r="AA2094" s="7">
        <v>0</v>
      </c>
      <c r="AB2094" s="7">
        <v>0</v>
      </c>
      <c r="AC2094" s="7"/>
      <c r="AD2094" s="7">
        <v>0</v>
      </c>
      <c r="AE2094" s="7">
        <v>0</v>
      </c>
      <c r="AF2094" s="7">
        <v>0</v>
      </c>
      <c r="AG2094" s="29">
        <v>0</v>
      </c>
      <c r="AH2094" s="7">
        <v>0</v>
      </c>
      <c r="AI2094" s="7">
        <v>0</v>
      </c>
      <c r="AJ2094" s="7">
        <v>0</v>
      </c>
      <c r="AK2094" s="29">
        <v>0</v>
      </c>
      <c r="AL2094" s="7">
        <v>0</v>
      </c>
      <c r="AM2094" s="105">
        <v>0</v>
      </c>
      <c r="AN2094" s="7">
        <v>0</v>
      </c>
      <c r="AO2094" s="11">
        <v>0</v>
      </c>
      <c r="AP2094" s="105">
        <v>0</v>
      </c>
      <c r="AQ2094" s="11">
        <v>0</v>
      </c>
      <c r="AR2094" s="11">
        <v>0</v>
      </c>
      <c r="AS2094" s="11">
        <v>0</v>
      </c>
      <c r="AT2094" s="11">
        <v>0</v>
      </c>
      <c r="AU2094" s="11">
        <v>0</v>
      </c>
      <c r="AV2094" s="11">
        <v>0</v>
      </c>
      <c r="AW2094" s="11">
        <v>0</v>
      </c>
      <c r="AX2094" s="11">
        <v>0</v>
      </c>
      <c r="AZ2094" s="11">
        <f>VLOOKUP(G2094,'[2]Recettes '!$1:$1048576,6,FALSE)</f>
        <v>0</v>
      </c>
      <c r="BA2094" s="11">
        <v>0</v>
      </c>
    </row>
    <row r="2095" spans="1:53" x14ac:dyDescent="0.25">
      <c r="A2095">
        <v>12</v>
      </c>
      <c r="B2095" t="str">
        <f t="shared" si="240"/>
        <v>CCC-8912</v>
      </c>
      <c r="C2095" s="2" t="s">
        <v>322</v>
      </c>
      <c r="D2095" s="2" t="str">
        <f t="shared" si="241"/>
        <v>8</v>
      </c>
      <c r="E2095" s="2" t="str">
        <f t="shared" si="242"/>
        <v>89</v>
      </c>
      <c r="F2095" s="2" t="str">
        <f t="shared" si="243"/>
        <v>891</v>
      </c>
      <c r="G2095" s="1" t="s">
        <v>827</v>
      </c>
      <c r="H2095" s="7">
        <v>0</v>
      </c>
      <c r="I2095" s="7"/>
      <c r="J2095" s="7">
        <v>0</v>
      </c>
      <c r="K2095" s="7">
        <v>0</v>
      </c>
      <c r="L2095" s="7">
        <v>0</v>
      </c>
      <c r="M2095" s="7"/>
      <c r="N2095" s="7">
        <v>0</v>
      </c>
      <c r="O2095" s="7">
        <v>0</v>
      </c>
      <c r="P2095" s="7">
        <v>0</v>
      </c>
      <c r="Q2095" s="7"/>
      <c r="R2095" s="7">
        <v>0</v>
      </c>
      <c r="S2095" s="7">
        <v>0</v>
      </c>
      <c r="T2095" s="7">
        <v>0</v>
      </c>
      <c r="U2095" s="7"/>
      <c r="V2095" s="7">
        <v>0</v>
      </c>
      <c r="W2095" s="7">
        <v>0</v>
      </c>
      <c r="X2095" s="7">
        <v>0</v>
      </c>
      <c r="Y2095" s="7"/>
      <c r="Z2095" s="7">
        <v>0</v>
      </c>
      <c r="AA2095" s="7">
        <v>0</v>
      </c>
      <c r="AB2095" s="7">
        <v>0</v>
      </c>
      <c r="AC2095" s="7"/>
      <c r="AD2095" s="7">
        <v>0</v>
      </c>
      <c r="AE2095" s="7">
        <v>0</v>
      </c>
      <c r="AF2095" s="7">
        <v>0</v>
      </c>
      <c r="AG2095" s="29">
        <v>0</v>
      </c>
      <c r="AH2095" s="7">
        <v>0</v>
      </c>
      <c r="AI2095" s="7">
        <v>0</v>
      </c>
      <c r="AJ2095" s="7">
        <v>0</v>
      </c>
      <c r="AK2095" s="29">
        <v>0</v>
      </c>
      <c r="AL2095" s="7">
        <v>0</v>
      </c>
      <c r="AM2095" s="105">
        <v>0</v>
      </c>
      <c r="AN2095" s="7">
        <v>0</v>
      </c>
      <c r="AO2095" s="11">
        <v>0</v>
      </c>
      <c r="AP2095" s="105">
        <v>0</v>
      </c>
      <c r="AQ2095" s="11">
        <v>0</v>
      </c>
      <c r="AR2095" s="11">
        <v>0</v>
      </c>
      <c r="AS2095" s="11">
        <v>0</v>
      </c>
      <c r="AT2095" s="11">
        <v>0</v>
      </c>
      <c r="AU2095" s="11">
        <v>0</v>
      </c>
      <c r="AV2095" s="11">
        <v>0</v>
      </c>
      <c r="AW2095" s="11">
        <v>0</v>
      </c>
      <c r="AX2095" s="11">
        <v>0</v>
      </c>
      <c r="AZ2095" s="11">
        <f>VLOOKUP(G2095,'[2]Recettes '!$1:$1048576,6,FALSE)</f>
        <v>0</v>
      </c>
      <c r="BA2095" s="11">
        <v>0</v>
      </c>
    </row>
    <row r="2096" spans="1:53" x14ac:dyDescent="0.25">
      <c r="A2096">
        <v>12</v>
      </c>
      <c r="B2096" t="str">
        <f t="shared" si="240"/>
        <v>CCC-8913</v>
      </c>
      <c r="C2096" s="2" t="s">
        <v>322</v>
      </c>
      <c r="D2096" s="2" t="str">
        <f t="shared" si="241"/>
        <v>8</v>
      </c>
      <c r="E2096" s="2" t="str">
        <f t="shared" si="242"/>
        <v>89</v>
      </c>
      <c r="F2096" s="2" t="str">
        <f t="shared" si="243"/>
        <v>891</v>
      </c>
      <c r="G2096" s="1" t="s">
        <v>828</v>
      </c>
      <c r="H2096" s="7">
        <v>0</v>
      </c>
      <c r="I2096" s="7"/>
      <c r="J2096" s="7">
        <v>0</v>
      </c>
      <c r="K2096" s="7">
        <v>0</v>
      </c>
      <c r="L2096" s="7">
        <v>0</v>
      </c>
      <c r="M2096" s="7"/>
      <c r="N2096" s="7">
        <v>0</v>
      </c>
      <c r="O2096" s="7">
        <v>0</v>
      </c>
      <c r="P2096" s="7">
        <v>0</v>
      </c>
      <c r="Q2096" s="7"/>
      <c r="R2096" s="7">
        <v>0</v>
      </c>
      <c r="S2096" s="7">
        <v>0</v>
      </c>
      <c r="T2096" s="7">
        <v>0</v>
      </c>
      <c r="U2096" s="7"/>
      <c r="V2096" s="7">
        <v>0</v>
      </c>
      <c r="W2096" s="7">
        <v>0</v>
      </c>
      <c r="X2096" s="7">
        <v>0</v>
      </c>
      <c r="Y2096" s="7"/>
      <c r="Z2096" s="7">
        <v>0</v>
      </c>
      <c r="AA2096" s="7">
        <v>0</v>
      </c>
      <c r="AB2096" s="7">
        <v>0</v>
      </c>
      <c r="AC2096" s="7"/>
      <c r="AD2096" s="7">
        <v>0</v>
      </c>
      <c r="AE2096" s="7">
        <v>0</v>
      </c>
      <c r="AF2096" s="7">
        <v>0</v>
      </c>
      <c r="AG2096" s="29">
        <v>0</v>
      </c>
      <c r="AH2096" s="7">
        <v>0</v>
      </c>
      <c r="AI2096" s="7">
        <v>0</v>
      </c>
      <c r="AJ2096" s="7">
        <v>0</v>
      </c>
      <c r="AK2096" s="29">
        <v>0</v>
      </c>
      <c r="AL2096" s="7">
        <v>0</v>
      </c>
      <c r="AM2096" s="105">
        <v>0</v>
      </c>
      <c r="AN2096" s="7">
        <v>0</v>
      </c>
      <c r="AO2096" s="11">
        <v>0</v>
      </c>
      <c r="AP2096" s="105">
        <v>0</v>
      </c>
      <c r="AQ2096" s="11">
        <v>0</v>
      </c>
      <c r="AR2096" s="11">
        <v>0</v>
      </c>
      <c r="AS2096" s="11">
        <v>0</v>
      </c>
      <c r="AT2096" s="11">
        <v>0</v>
      </c>
      <c r="AU2096" s="11">
        <v>0</v>
      </c>
      <c r="AV2096" s="11">
        <v>0</v>
      </c>
      <c r="AW2096" s="11">
        <v>0</v>
      </c>
      <c r="AX2096" s="11">
        <v>0</v>
      </c>
      <c r="AZ2096" s="11">
        <f>VLOOKUP(G2096,'[2]Recettes '!$1:$1048576,6,FALSE)</f>
        <v>0</v>
      </c>
      <c r="BA2096" s="11">
        <v>0</v>
      </c>
    </row>
    <row r="2097" spans="1:53" x14ac:dyDescent="0.25">
      <c r="A2097">
        <v>12</v>
      </c>
      <c r="B2097" t="str">
        <f t="shared" si="240"/>
        <v>CCC-8914</v>
      </c>
      <c r="C2097" s="2" t="s">
        <v>322</v>
      </c>
      <c r="D2097" s="2" t="str">
        <f t="shared" si="241"/>
        <v>8</v>
      </c>
      <c r="E2097" s="2" t="str">
        <f t="shared" si="242"/>
        <v>89</v>
      </c>
      <c r="F2097" s="2" t="str">
        <f t="shared" si="243"/>
        <v>891</v>
      </c>
      <c r="G2097" s="1" t="s">
        <v>829</v>
      </c>
      <c r="H2097" s="7">
        <v>0</v>
      </c>
      <c r="I2097" s="7"/>
      <c r="J2097" s="7">
        <v>0</v>
      </c>
      <c r="K2097" s="7">
        <v>0</v>
      </c>
      <c r="L2097" s="7">
        <v>0</v>
      </c>
      <c r="M2097" s="7"/>
      <c r="N2097" s="7">
        <v>0</v>
      </c>
      <c r="O2097" s="7">
        <v>0</v>
      </c>
      <c r="P2097" s="7">
        <v>0</v>
      </c>
      <c r="Q2097" s="7"/>
      <c r="R2097" s="7">
        <v>0</v>
      </c>
      <c r="S2097" s="7">
        <v>0</v>
      </c>
      <c r="T2097" s="7">
        <v>0</v>
      </c>
      <c r="U2097" s="7"/>
      <c r="V2097" s="7">
        <v>0</v>
      </c>
      <c r="W2097" s="7">
        <v>0</v>
      </c>
      <c r="X2097" s="7">
        <v>0</v>
      </c>
      <c r="Y2097" s="7"/>
      <c r="Z2097" s="7">
        <v>0</v>
      </c>
      <c r="AA2097" s="7">
        <v>0</v>
      </c>
      <c r="AB2097" s="7">
        <v>0</v>
      </c>
      <c r="AC2097" s="7"/>
      <c r="AD2097" s="7">
        <v>0</v>
      </c>
      <c r="AE2097" s="7">
        <v>0</v>
      </c>
      <c r="AF2097" s="7">
        <v>0</v>
      </c>
      <c r="AG2097" s="29">
        <v>0</v>
      </c>
      <c r="AH2097" s="7">
        <v>0</v>
      </c>
      <c r="AI2097" s="7">
        <v>0</v>
      </c>
      <c r="AJ2097" s="7">
        <v>0</v>
      </c>
      <c r="AK2097" s="29">
        <v>0</v>
      </c>
      <c r="AL2097" s="7">
        <v>0</v>
      </c>
      <c r="AM2097" s="105">
        <v>0</v>
      </c>
      <c r="AN2097" s="7">
        <v>0</v>
      </c>
      <c r="AO2097" s="11">
        <v>0</v>
      </c>
      <c r="AP2097" s="105">
        <v>0</v>
      </c>
      <c r="AQ2097" s="11">
        <v>0</v>
      </c>
      <c r="AR2097" s="11">
        <v>0</v>
      </c>
      <c r="AS2097" s="11">
        <v>0</v>
      </c>
      <c r="AT2097" s="11">
        <v>0</v>
      </c>
      <c r="AU2097" s="11">
        <v>0</v>
      </c>
      <c r="AV2097" s="11">
        <v>0</v>
      </c>
      <c r="AW2097" s="11">
        <v>0</v>
      </c>
      <c r="AX2097" s="11">
        <v>0</v>
      </c>
      <c r="AZ2097" s="11">
        <f>VLOOKUP(G2097,'[2]Recettes '!$1:$1048576,6,FALSE)</f>
        <v>0</v>
      </c>
      <c r="BA2097" s="11">
        <v>0</v>
      </c>
    </row>
    <row r="2098" spans="1:53" x14ac:dyDescent="0.25">
      <c r="A2098">
        <v>12</v>
      </c>
      <c r="B2098" t="str">
        <f t="shared" si="240"/>
        <v>CCC-8915</v>
      </c>
      <c r="C2098" s="2" t="s">
        <v>322</v>
      </c>
      <c r="D2098" s="2" t="str">
        <f t="shared" si="241"/>
        <v>8</v>
      </c>
      <c r="E2098" s="2" t="str">
        <f t="shared" si="242"/>
        <v>89</v>
      </c>
      <c r="F2098" s="2" t="str">
        <f t="shared" si="243"/>
        <v>891</v>
      </c>
      <c r="G2098" s="1" t="s">
        <v>830</v>
      </c>
      <c r="H2098" s="7">
        <v>0</v>
      </c>
      <c r="I2098" s="7"/>
      <c r="J2098" s="7">
        <v>0</v>
      </c>
      <c r="K2098" s="7">
        <v>0</v>
      </c>
      <c r="L2098" s="7">
        <v>0</v>
      </c>
      <c r="M2098" s="7"/>
      <c r="N2098" s="7">
        <v>0</v>
      </c>
      <c r="O2098" s="7">
        <v>0</v>
      </c>
      <c r="P2098" s="7">
        <v>0</v>
      </c>
      <c r="Q2098" s="7"/>
      <c r="R2098" s="7">
        <v>0</v>
      </c>
      <c r="S2098" s="7">
        <v>0</v>
      </c>
      <c r="T2098" s="7">
        <v>0</v>
      </c>
      <c r="U2098" s="7"/>
      <c r="V2098" s="7">
        <v>0</v>
      </c>
      <c r="W2098" s="7">
        <v>0</v>
      </c>
      <c r="X2098" s="7">
        <v>0</v>
      </c>
      <c r="Y2098" s="7"/>
      <c r="Z2098" s="7">
        <v>0</v>
      </c>
      <c r="AA2098" s="7">
        <v>0</v>
      </c>
      <c r="AB2098" s="7">
        <v>0</v>
      </c>
      <c r="AC2098" s="7"/>
      <c r="AD2098" s="7">
        <v>0</v>
      </c>
      <c r="AE2098" s="7">
        <v>0</v>
      </c>
      <c r="AF2098" s="7">
        <v>0</v>
      </c>
      <c r="AG2098" s="29">
        <v>0</v>
      </c>
      <c r="AH2098" s="7">
        <v>0</v>
      </c>
      <c r="AI2098" s="7">
        <v>0</v>
      </c>
      <c r="AJ2098" s="7">
        <v>0</v>
      </c>
      <c r="AK2098" s="29">
        <v>0</v>
      </c>
      <c r="AL2098" s="7">
        <v>0</v>
      </c>
      <c r="AM2098" s="105">
        <v>0</v>
      </c>
      <c r="AN2098" s="7">
        <v>0</v>
      </c>
      <c r="AO2098" s="11">
        <v>0</v>
      </c>
      <c r="AP2098" s="105">
        <v>0</v>
      </c>
      <c r="AQ2098" s="11">
        <v>0</v>
      </c>
      <c r="AR2098" s="11">
        <v>0</v>
      </c>
      <c r="AS2098" s="11">
        <v>0</v>
      </c>
      <c r="AT2098" s="11">
        <v>0</v>
      </c>
      <c r="AU2098" s="11">
        <v>0</v>
      </c>
      <c r="AV2098" s="11">
        <v>0</v>
      </c>
      <c r="AW2098" s="11">
        <v>0</v>
      </c>
      <c r="AX2098" s="11">
        <v>0</v>
      </c>
      <c r="AZ2098" s="11">
        <f>VLOOKUP(G2098,'[2]Recettes '!$1:$1048576,6,FALSE)</f>
        <v>0</v>
      </c>
      <c r="BA2098" s="11">
        <v>0</v>
      </c>
    </row>
    <row r="2099" spans="1:53" x14ac:dyDescent="0.25">
      <c r="A2099">
        <v>12</v>
      </c>
      <c r="B2099" t="str">
        <f t="shared" si="240"/>
        <v>CCC-8916</v>
      </c>
      <c r="C2099" s="2" t="s">
        <v>322</v>
      </c>
      <c r="D2099" s="2" t="str">
        <f t="shared" si="241"/>
        <v>8</v>
      </c>
      <c r="E2099" s="2" t="str">
        <f t="shared" si="242"/>
        <v>89</v>
      </c>
      <c r="F2099" s="2" t="str">
        <f t="shared" si="243"/>
        <v>891</v>
      </c>
      <c r="G2099" s="1" t="s">
        <v>831</v>
      </c>
      <c r="H2099" s="7">
        <v>0</v>
      </c>
      <c r="I2099" s="7"/>
      <c r="J2099" s="7">
        <v>0</v>
      </c>
      <c r="K2099" s="7">
        <v>0</v>
      </c>
      <c r="L2099" s="7">
        <v>0</v>
      </c>
      <c r="M2099" s="7"/>
      <c r="N2099" s="7">
        <v>0</v>
      </c>
      <c r="O2099" s="7">
        <v>0</v>
      </c>
      <c r="P2099" s="7">
        <v>0</v>
      </c>
      <c r="Q2099" s="7"/>
      <c r="R2099" s="7">
        <v>0</v>
      </c>
      <c r="S2099" s="7">
        <v>0</v>
      </c>
      <c r="T2099" s="7">
        <v>0</v>
      </c>
      <c r="U2099" s="7"/>
      <c r="V2099" s="7">
        <v>0</v>
      </c>
      <c r="W2099" s="7">
        <v>0</v>
      </c>
      <c r="X2099" s="7">
        <v>0</v>
      </c>
      <c r="Y2099" s="7"/>
      <c r="Z2099" s="7">
        <v>0</v>
      </c>
      <c r="AA2099" s="7">
        <v>0</v>
      </c>
      <c r="AB2099" s="7">
        <v>0</v>
      </c>
      <c r="AC2099" s="7"/>
      <c r="AD2099" s="7">
        <v>0</v>
      </c>
      <c r="AE2099" s="7">
        <v>0</v>
      </c>
      <c r="AF2099" s="7">
        <v>0</v>
      </c>
      <c r="AG2099" s="29">
        <v>0</v>
      </c>
      <c r="AH2099" s="7">
        <v>0</v>
      </c>
      <c r="AI2099" s="7">
        <v>0</v>
      </c>
      <c r="AJ2099" s="7">
        <v>0</v>
      </c>
      <c r="AK2099" s="29">
        <v>0</v>
      </c>
      <c r="AL2099" s="7">
        <v>0</v>
      </c>
      <c r="AM2099" s="105">
        <v>0</v>
      </c>
      <c r="AN2099" s="7">
        <v>0</v>
      </c>
      <c r="AO2099" s="11">
        <v>0</v>
      </c>
      <c r="AP2099" s="105">
        <v>0</v>
      </c>
      <c r="AQ2099" s="11">
        <v>0</v>
      </c>
      <c r="AR2099" s="11">
        <v>0</v>
      </c>
      <c r="AS2099" s="11">
        <v>0</v>
      </c>
      <c r="AT2099" s="11">
        <v>0</v>
      </c>
      <c r="AU2099" s="11">
        <v>0</v>
      </c>
      <c r="AV2099" s="11">
        <v>0</v>
      </c>
      <c r="AW2099" s="11">
        <v>0</v>
      </c>
      <c r="AX2099" s="11">
        <v>0</v>
      </c>
      <c r="AZ2099" s="11">
        <f>VLOOKUP(G2099,'[2]Recettes '!$1:$1048576,6,FALSE)</f>
        <v>0</v>
      </c>
      <c r="BA2099" s="11">
        <v>0</v>
      </c>
    </row>
    <row r="2100" spans="1:53" x14ac:dyDescent="0.25">
      <c r="A2100">
        <v>12</v>
      </c>
      <c r="B2100" t="str">
        <f t="shared" si="240"/>
        <v>CCC-8917</v>
      </c>
      <c r="C2100" s="2" t="s">
        <v>322</v>
      </c>
      <c r="D2100" s="2" t="str">
        <f t="shared" ref="D2100:D2135" si="244">LEFT($G2100,1)</f>
        <v>8</v>
      </c>
      <c r="E2100" s="2" t="str">
        <f t="shared" ref="E2100:E2135" si="245">LEFT($G2100,2)</f>
        <v>89</v>
      </c>
      <c r="F2100" s="2" t="str">
        <f t="shared" ref="F2100:F2135" si="246">LEFT($G2100,3)</f>
        <v>891</v>
      </c>
      <c r="G2100" s="1" t="s">
        <v>832</v>
      </c>
      <c r="H2100" s="7">
        <v>0</v>
      </c>
      <c r="I2100" s="7"/>
      <c r="J2100" s="7">
        <v>0</v>
      </c>
      <c r="K2100" s="7">
        <v>0</v>
      </c>
      <c r="L2100" s="7">
        <v>0</v>
      </c>
      <c r="M2100" s="7"/>
      <c r="N2100" s="7">
        <v>0</v>
      </c>
      <c r="O2100" s="7">
        <v>0</v>
      </c>
      <c r="P2100" s="7">
        <v>0</v>
      </c>
      <c r="Q2100" s="7"/>
      <c r="R2100" s="7">
        <v>0</v>
      </c>
      <c r="S2100" s="7">
        <v>0</v>
      </c>
      <c r="T2100" s="7">
        <v>0</v>
      </c>
      <c r="U2100" s="7"/>
      <c r="V2100" s="7">
        <v>0</v>
      </c>
      <c r="W2100" s="7">
        <v>0</v>
      </c>
      <c r="X2100" s="7">
        <v>0</v>
      </c>
      <c r="Y2100" s="7"/>
      <c r="Z2100" s="7">
        <v>0</v>
      </c>
      <c r="AA2100" s="7">
        <v>0</v>
      </c>
      <c r="AB2100" s="7">
        <v>0</v>
      </c>
      <c r="AC2100" s="7"/>
      <c r="AD2100" s="7">
        <v>0</v>
      </c>
      <c r="AE2100" s="7">
        <v>0</v>
      </c>
      <c r="AF2100" s="7">
        <v>0</v>
      </c>
      <c r="AG2100" s="29">
        <v>0</v>
      </c>
      <c r="AH2100" s="7">
        <v>0</v>
      </c>
      <c r="AI2100" s="7">
        <v>0</v>
      </c>
      <c r="AJ2100" s="7">
        <v>0</v>
      </c>
      <c r="AK2100" s="29">
        <v>0</v>
      </c>
      <c r="AL2100" s="7">
        <v>0</v>
      </c>
      <c r="AM2100" s="105">
        <v>0</v>
      </c>
      <c r="AN2100" s="7">
        <v>0</v>
      </c>
      <c r="AO2100" s="11">
        <v>0</v>
      </c>
      <c r="AP2100" s="105">
        <v>0</v>
      </c>
      <c r="AQ2100" s="11">
        <v>0</v>
      </c>
      <c r="AR2100" s="11">
        <v>0</v>
      </c>
      <c r="AS2100" s="11">
        <v>0</v>
      </c>
      <c r="AT2100" s="11">
        <v>0</v>
      </c>
      <c r="AU2100" s="11">
        <v>0</v>
      </c>
      <c r="AV2100" s="11">
        <v>0</v>
      </c>
      <c r="AW2100" s="11">
        <v>0</v>
      </c>
      <c r="AX2100" s="11">
        <v>0</v>
      </c>
      <c r="AZ2100" s="11">
        <f>VLOOKUP(G2100,'[2]Recettes '!$1:$1048576,6,FALSE)</f>
        <v>0</v>
      </c>
      <c r="BA2100" s="11">
        <v>0</v>
      </c>
    </row>
    <row r="2101" spans="1:53" x14ac:dyDescent="0.25">
      <c r="A2101">
        <v>12</v>
      </c>
      <c r="B2101" t="str">
        <f t="shared" si="240"/>
        <v>CCC-8920</v>
      </c>
      <c r="C2101" s="2" t="s">
        <v>322</v>
      </c>
      <c r="D2101" s="2" t="str">
        <f t="shared" si="244"/>
        <v>8</v>
      </c>
      <c r="E2101" s="2" t="str">
        <f t="shared" si="245"/>
        <v>89</v>
      </c>
      <c r="F2101" s="2" t="str">
        <f t="shared" si="246"/>
        <v>892</v>
      </c>
      <c r="G2101" s="1" t="s">
        <v>833</v>
      </c>
      <c r="H2101" s="7">
        <v>0</v>
      </c>
      <c r="I2101" s="7"/>
      <c r="J2101" s="7">
        <v>0</v>
      </c>
      <c r="K2101" s="7">
        <v>0</v>
      </c>
      <c r="L2101" s="7">
        <v>0</v>
      </c>
      <c r="M2101" s="7"/>
      <c r="N2101" s="7">
        <v>0</v>
      </c>
      <c r="O2101" s="7">
        <v>0</v>
      </c>
      <c r="P2101" s="7">
        <v>0</v>
      </c>
      <c r="Q2101" s="7"/>
      <c r="R2101" s="7">
        <v>0</v>
      </c>
      <c r="S2101" s="7">
        <v>0</v>
      </c>
      <c r="T2101" s="7">
        <v>0</v>
      </c>
      <c r="U2101" s="7"/>
      <c r="V2101" s="7">
        <v>0</v>
      </c>
      <c r="W2101" s="7">
        <v>0</v>
      </c>
      <c r="X2101" s="7">
        <v>0</v>
      </c>
      <c r="Y2101" s="7"/>
      <c r="Z2101" s="7">
        <v>0</v>
      </c>
      <c r="AA2101" s="7">
        <v>0</v>
      </c>
      <c r="AB2101" s="7">
        <v>0</v>
      </c>
      <c r="AC2101" s="7"/>
      <c r="AD2101" s="7">
        <v>0</v>
      </c>
      <c r="AE2101" s="7">
        <v>0</v>
      </c>
      <c r="AF2101" s="7">
        <v>0</v>
      </c>
      <c r="AG2101" s="29">
        <v>0</v>
      </c>
      <c r="AH2101" s="7">
        <v>0</v>
      </c>
      <c r="AI2101" s="7">
        <v>0</v>
      </c>
      <c r="AJ2101" s="7">
        <v>0</v>
      </c>
      <c r="AK2101" s="29">
        <v>0</v>
      </c>
      <c r="AL2101" s="7">
        <v>0</v>
      </c>
      <c r="AM2101" s="105">
        <v>0</v>
      </c>
      <c r="AN2101" s="7">
        <v>0</v>
      </c>
      <c r="AO2101" s="11">
        <v>0</v>
      </c>
      <c r="AP2101" s="105">
        <v>0</v>
      </c>
      <c r="AQ2101" s="11">
        <v>0</v>
      </c>
      <c r="AR2101" s="11">
        <v>0</v>
      </c>
      <c r="AS2101" s="11">
        <v>0</v>
      </c>
      <c r="AT2101" s="11">
        <v>0</v>
      </c>
      <c r="AU2101" s="11">
        <v>0</v>
      </c>
      <c r="AV2101" s="11">
        <v>0</v>
      </c>
      <c r="AW2101" s="11">
        <v>0</v>
      </c>
      <c r="AX2101" s="11">
        <v>0</v>
      </c>
      <c r="AZ2101" s="11">
        <f>VLOOKUP(G2101,'[2]Recettes '!$1:$1048576,6,FALSE)</f>
        <v>0</v>
      </c>
      <c r="BA2101" s="11">
        <v>0</v>
      </c>
    </row>
    <row r="2102" spans="1:53" x14ac:dyDescent="0.25">
      <c r="A2102">
        <v>12</v>
      </c>
      <c r="B2102" t="str">
        <f t="shared" si="240"/>
        <v>CCC-8931</v>
      </c>
      <c r="C2102" s="2" t="s">
        <v>322</v>
      </c>
      <c r="D2102" s="2" t="str">
        <f t="shared" si="244"/>
        <v>8</v>
      </c>
      <c r="E2102" s="2" t="str">
        <f t="shared" si="245"/>
        <v>89</v>
      </c>
      <c r="F2102" s="2" t="str">
        <f t="shared" si="246"/>
        <v>893</v>
      </c>
      <c r="G2102" s="1" t="s">
        <v>834</v>
      </c>
      <c r="H2102" s="7">
        <v>0</v>
      </c>
      <c r="I2102" s="7"/>
      <c r="J2102" s="7">
        <v>0</v>
      </c>
      <c r="K2102" s="7">
        <v>0</v>
      </c>
      <c r="L2102" s="7">
        <v>0</v>
      </c>
      <c r="M2102" s="7"/>
      <c r="N2102" s="7">
        <v>0</v>
      </c>
      <c r="O2102" s="7">
        <v>0</v>
      </c>
      <c r="P2102" s="7">
        <v>0</v>
      </c>
      <c r="Q2102" s="7"/>
      <c r="R2102" s="7">
        <v>0</v>
      </c>
      <c r="S2102" s="7">
        <v>0</v>
      </c>
      <c r="T2102" s="7">
        <v>0</v>
      </c>
      <c r="U2102" s="7"/>
      <c r="V2102" s="7">
        <v>0</v>
      </c>
      <c r="W2102" s="7">
        <v>0</v>
      </c>
      <c r="X2102" s="7">
        <v>0</v>
      </c>
      <c r="Y2102" s="7"/>
      <c r="Z2102" s="7">
        <v>0</v>
      </c>
      <c r="AA2102" s="7">
        <v>0</v>
      </c>
      <c r="AB2102" s="7">
        <v>0</v>
      </c>
      <c r="AC2102" s="7"/>
      <c r="AD2102" s="7">
        <v>0</v>
      </c>
      <c r="AE2102" s="7">
        <v>0</v>
      </c>
      <c r="AF2102" s="7">
        <v>0</v>
      </c>
      <c r="AG2102" s="29">
        <v>0</v>
      </c>
      <c r="AH2102" s="7">
        <v>0</v>
      </c>
      <c r="AI2102" s="7">
        <v>0</v>
      </c>
      <c r="AJ2102" s="7">
        <v>0</v>
      </c>
      <c r="AK2102" s="29">
        <v>0</v>
      </c>
      <c r="AL2102" s="7">
        <v>0</v>
      </c>
      <c r="AM2102" s="105">
        <v>0</v>
      </c>
      <c r="AN2102" s="7">
        <v>0</v>
      </c>
      <c r="AO2102" s="11">
        <v>0</v>
      </c>
      <c r="AP2102" s="105">
        <v>0</v>
      </c>
      <c r="AQ2102" s="11">
        <v>0</v>
      </c>
      <c r="AR2102" s="11">
        <v>0</v>
      </c>
      <c r="AS2102" s="11">
        <v>0</v>
      </c>
      <c r="AT2102" s="11">
        <v>0</v>
      </c>
      <c r="AU2102" s="11">
        <v>0</v>
      </c>
      <c r="AV2102" s="11">
        <v>0</v>
      </c>
      <c r="AW2102" s="11">
        <v>0</v>
      </c>
      <c r="AX2102" s="11">
        <v>0</v>
      </c>
      <c r="AZ2102" s="11">
        <f>VLOOKUP(G2102,'[2]Recettes '!$1:$1048576,6,FALSE)</f>
        <v>0</v>
      </c>
      <c r="BA2102" s="11">
        <v>0</v>
      </c>
    </row>
    <row r="2103" spans="1:53" x14ac:dyDescent="0.25">
      <c r="A2103">
        <v>12</v>
      </c>
      <c r="B2103" t="str">
        <f t="shared" si="240"/>
        <v>CCC-8932</v>
      </c>
      <c r="C2103" s="2" t="s">
        <v>322</v>
      </c>
      <c r="D2103" s="2" t="str">
        <f t="shared" si="244"/>
        <v>8</v>
      </c>
      <c r="E2103" s="2" t="str">
        <f t="shared" si="245"/>
        <v>89</v>
      </c>
      <c r="F2103" s="2" t="str">
        <f t="shared" si="246"/>
        <v>893</v>
      </c>
      <c r="G2103" s="1" t="s">
        <v>835</v>
      </c>
      <c r="H2103" s="7">
        <v>0</v>
      </c>
      <c r="I2103" s="7"/>
      <c r="J2103" s="7">
        <v>0</v>
      </c>
      <c r="K2103" s="7">
        <v>0</v>
      </c>
      <c r="L2103" s="7">
        <v>0</v>
      </c>
      <c r="M2103" s="7"/>
      <c r="N2103" s="7">
        <v>0</v>
      </c>
      <c r="O2103" s="7">
        <v>0</v>
      </c>
      <c r="P2103" s="7">
        <v>0</v>
      </c>
      <c r="Q2103" s="7"/>
      <c r="R2103" s="7">
        <v>0</v>
      </c>
      <c r="S2103" s="7">
        <v>0</v>
      </c>
      <c r="T2103" s="7">
        <v>0</v>
      </c>
      <c r="U2103" s="7"/>
      <c r="V2103" s="7">
        <v>0</v>
      </c>
      <c r="W2103" s="7">
        <v>0</v>
      </c>
      <c r="X2103" s="7">
        <v>0</v>
      </c>
      <c r="Y2103" s="7"/>
      <c r="Z2103" s="7">
        <v>0</v>
      </c>
      <c r="AA2103" s="7">
        <v>0</v>
      </c>
      <c r="AB2103" s="7">
        <v>0</v>
      </c>
      <c r="AC2103" s="7"/>
      <c r="AD2103" s="7">
        <v>0</v>
      </c>
      <c r="AE2103" s="7">
        <v>0</v>
      </c>
      <c r="AF2103" s="7">
        <v>0</v>
      </c>
      <c r="AG2103" s="29">
        <v>0</v>
      </c>
      <c r="AH2103" s="7">
        <v>0</v>
      </c>
      <c r="AI2103" s="7">
        <v>0</v>
      </c>
      <c r="AJ2103" s="7">
        <v>0</v>
      </c>
      <c r="AK2103" s="29">
        <v>0</v>
      </c>
      <c r="AL2103" s="7">
        <v>0</v>
      </c>
      <c r="AM2103" s="105">
        <v>0</v>
      </c>
      <c r="AN2103" s="7">
        <v>0</v>
      </c>
      <c r="AO2103" s="11">
        <v>0</v>
      </c>
      <c r="AP2103" s="105">
        <v>0</v>
      </c>
      <c r="AQ2103" s="11">
        <v>0</v>
      </c>
      <c r="AR2103" s="11">
        <v>0</v>
      </c>
      <c r="AS2103" s="11">
        <v>0</v>
      </c>
      <c r="AT2103" s="11">
        <v>0</v>
      </c>
      <c r="AU2103" s="11">
        <v>0</v>
      </c>
      <c r="AV2103" s="11">
        <v>0</v>
      </c>
      <c r="AW2103" s="11">
        <v>0</v>
      </c>
      <c r="AX2103" s="11">
        <v>0</v>
      </c>
      <c r="AZ2103" s="11">
        <f>VLOOKUP(G2103,'[2]Recettes '!$1:$1048576,6,FALSE)</f>
        <v>0</v>
      </c>
      <c r="BA2103" s="11">
        <v>0</v>
      </c>
    </row>
    <row r="2104" spans="1:53" x14ac:dyDescent="0.25">
      <c r="A2104">
        <v>12</v>
      </c>
      <c r="B2104" t="str">
        <f t="shared" si="240"/>
        <v>CCC-8933</v>
      </c>
      <c r="C2104" s="2" t="s">
        <v>322</v>
      </c>
      <c r="D2104" s="2" t="str">
        <f t="shared" si="244"/>
        <v>8</v>
      </c>
      <c r="E2104" s="2" t="str">
        <f t="shared" si="245"/>
        <v>89</v>
      </c>
      <c r="F2104" s="2" t="str">
        <f t="shared" si="246"/>
        <v>893</v>
      </c>
      <c r="G2104" s="1" t="s">
        <v>988</v>
      </c>
      <c r="H2104" s="7">
        <v>0</v>
      </c>
      <c r="I2104" s="7"/>
      <c r="J2104" s="7">
        <v>0</v>
      </c>
      <c r="K2104" s="7">
        <v>0</v>
      </c>
      <c r="L2104" s="7">
        <v>0</v>
      </c>
      <c r="M2104" s="7"/>
      <c r="N2104" s="7">
        <v>0</v>
      </c>
      <c r="O2104" s="7">
        <v>0</v>
      </c>
      <c r="P2104" s="7">
        <v>0</v>
      </c>
      <c r="Q2104" s="7"/>
      <c r="R2104" s="7">
        <v>0</v>
      </c>
      <c r="S2104" s="7">
        <v>0</v>
      </c>
      <c r="T2104" s="7">
        <v>0</v>
      </c>
      <c r="U2104" s="7"/>
      <c r="V2104" s="7">
        <v>0</v>
      </c>
      <c r="W2104" s="7">
        <v>0</v>
      </c>
      <c r="X2104" s="7">
        <v>0</v>
      </c>
      <c r="Y2104" s="7"/>
      <c r="Z2104" s="7">
        <v>0</v>
      </c>
      <c r="AA2104" s="7">
        <v>0</v>
      </c>
      <c r="AB2104" s="7">
        <v>0</v>
      </c>
      <c r="AC2104" s="7"/>
      <c r="AD2104" s="7">
        <v>0</v>
      </c>
      <c r="AE2104" s="7">
        <v>0</v>
      </c>
      <c r="AF2104" s="7">
        <v>0</v>
      </c>
      <c r="AG2104" s="29">
        <v>0</v>
      </c>
      <c r="AH2104" s="7">
        <v>0</v>
      </c>
      <c r="AI2104" s="7">
        <v>0</v>
      </c>
      <c r="AJ2104" s="7">
        <v>0</v>
      </c>
      <c r="AK2104" s="29">
        <v>0</v>
      </c>
      <c r="AL2104" s="7">
        <v>0</v>
      </c>
      <c r="AM2104" s="105">
        <v>0</v>
      </c>
      <c r="AN2104" s="7">
        <v>0</v>
      </c>
      <c r="AO2104" s="11">
        <v>0</v>
      </c>
      <c r="AP2104" s="105">
        <v>0</v>
      </c>
      <c r="AQ2104" s="11">
        <v>0</v>
      </c>
      <c r="AR2104" s="11">
        <v>0</v>
      </c>
      <c r="AS2104" s="11">
        <v>0</v>
      </c>
      <c r="AT2104" s="11">
        <v>0</v>
      </c>
      <c r="AU2104" s="11"/>
      <c r="AV2104" s="11">
        <v>0</v>
      </c>
      <c r="AW2104" s="11">
        <v>0</v>
      </c>
      <c r="AX2104" s="11"/>
      <c r="AZ2104" s="11"/>
      <c r="BA2104" s="11"/>
    </row>
    <row r="2105" spans="1:53" x14ac:dyDescent="0.25">
      <c r="A2105">
        <v>12</v>
      </c>
      <c r="B2105" t="str">
        <f t="shared" si="240"/>
        <v>CCC-8934</v>
      </c>
      <c r="C2105" s="2" t="s">
        <v>322</v>
      </c>
      <c r="D2105" s="2" t="str">
        <f t="shared" si="244"/>
        <v>8</v>
      </c>
      <c r="E2105" s="2" t="str">
        <f t="shared" si="245"/>
        <v>89</v>
      </c>
      <c r="F2105" s="2" t="str">
        <f t="shared" si="246"/>
        <v>893</v>
      </c>
      <c r="G2105" s="1" t="s">
        <v>836</v>
      </c>
      <c r="H2105" s="7">
        <v>0</v>
      </c>
      <c r="I2105" s="7"/>
      <c r="J2105" s="7">
        <v>0</v>
      </c>
      <c r="K2105" s="7">
        <v>0</v>
      </c>
      <c r="L2105" s="7">
        <v>0</v>
      </c>
      <c r="M2105" s="7"/>
      <c r="N2105" s="7">
        <v>0</v>
      </c>
      <c r="O2105" s="7">
        <v>0</v>
      </c>
      <c r="P2105" s="7">
        <v>0</v>
      </c>
      <c r="Q2105" s="7"/>
      <c r="R2105" s="7">
        <v>0</v>
      </c>
      <c r="S2105" s="7">
        <v>0</v>
      </c>
      <c r="T2105" s="7">
        <v>0</v>
      </c>
      <c r="U2105" s="7"/>
      <c r="V2105" s="7">
        <v>0</v>
      </c>
      <c r="W2105" s="7">
        <v>0</v>
      </c>
      <c r="X2105" s="7">
        <v>0</v>
      </c>
      <c r="Y2105" s="7"/>
      <c r="Z2105" s="7">
        <v>0</v>
      </c>
      <c r="AA2105" s="7">
        <v>0</v>
      </c>
      <c r="AB2105" s="7">
        <v>0</v>
      </c>
      <c r="AC2105" s="7"/>
      <c r="AD2105" s="7">
        <v>0</v>
      </c>
      <c r="AE2105" s="7">
        <v>0</v>
      </c>
      <c r="AF2105" s="7">
        <v>0</v>
      </c>
      <c r="AG2105" s="29">
        <v>0</v>
      </c>
      <c r="AH2105" s="7">
        <v>0</v>
      </c>
      <c r="AI2105" s="7">
        <v>0</v>
      </c>
      <c r="AJ2105" s="7">
        <v>0</v>
      </c>
      <c r="AK2105" s="29">
        <v>0</v>
      </c>
      <c r="AL2105" s="7">
        <v>0</v>
      </c>
      <c r="AM2105" s="105">
        <v>0</v>
      </c>
      <c r="AN2105" s="7">
        <v>0</v>
      </c>
      <c r="AO2105" s="11">
        <v>0</v>
      </c>
      <c r="AP2105" s="105">
        <v>0</v>
      </c>
      <c r="AQ2105" s="11">
        <v>0</v>
      </c>
      <c r="AR2105" s="11">
        <v>0</v>
      </c>
      <c r="AS2105" s="11">
        <v>0</v>
      </c>
      <c r="AT2105" s="11">
        <v>0</v>
      </c>
      <c r="AU2105" s="11">
        <v>0</v>
      </c>
      <c r="AV2105" s="11">
        <v>0</v>
      </c>
      <c r="AW2105" s="11">
        <v>0</v>
      </c>
      <c r="AX2105" s="11">
        <v>0</v>
      </c>
      <c r="AZ2105" s="11">
        <f>VLOOKUP(G2105,'[2]Recettes '!$1:$1048576,6,FALSE)</f>
        <v>0</v>
      </c>
      <c r="BA2105" s="11">
        <v>0</v>
      </c>
    </row>
    <row r="2106" spans="1:53" x14ac:dyDescent="0.25">
      <c r="A2106">
        <v>12</v>
      </c>
      <c r="B2106" t="str">
        <f t="shared" si="240"/>
        <v>CCC-8935</v>
      </c>
      <c r="C2106" s="2" t="s">
        <v>322</v>
      </c>
      <c r="D2106" s="2" t="str">
        <f t="shared" si="244"/>
        <v>8</v>
      </c>
      <c r="E2106" s="2" t="str">
        <f t="shared" si="245"/>
        <v>89</v>
      </c>
      <c r="F2106" s="2" t="str">
        <f t="shared" si="246"/>
        <v>893</v>
      </c>
      <c r="G2106" s="1" t="s">
        <v>837</v>
      </c>
      <c r="H2106" s="7">
        <v>0</v>
      </c>
      <c r="I2106" s="7"/>
      <c r="J2106" s="7">
        <v>0</v>
      </c>
      <c r="K2106" s="7">
        <v>0</v>
      </c>
      <c r="L2106" s="7">
        <v>0</v>
      </c>
      <c r="M2106" s="7"/>
      <c r="N2106" s="7">
        <v>0</v>
      </c>
      <c r="O2106" s="7">
        <v>0</v>
      </c>
      <c r="P2106" s="7">
        <v>0</v>
      </c>
      <c r="Q2106" s="7"/>
      <c r="R2106" s="7">
        <v>0</v>
      </c>
      <c r="S2106" s="7">
        <v>0</v>
      </c>
      <c r="T2106" s="7">
        <v>0</v>
      </c>
      <c r="U2106" s="7"/>
      <c r="V2106" s="7">
        <v>0</v>
      </c>
      <c r="W2106" s="7">
        <v>0</v>
      </c>
      <c r="X2106" s="7">
        <v>0</v>
      </c>
      <c r="Y2106" s="7"/>
      <c r="Z2106" s="7">
        <v>0</v>
      </c>
      <c r="AA2106" s="7">
        <v>0</v>
      </c>
      <c r="AB2106" s="7">
        <v>0</v>
      </c>
      <c r="AC2106" s="7"/>
      <c r="AD2106" s="7">
        <v>0</v>
      </c>
      <c r="AE2106" s="7">
        <v>0</v>
      </c>
      <c r="AF2106" s="7">
        <v>0</v>
      </c>
      <c r="AG2106" s="29">
        <v>0</v>
      </c>
      <c r="AH2106" s="7">
        <v>0</v>
      </c>
      <c r="AI2106" s="7">
        <v>0</v>
      </c>
      <c r="AJ2106" s="7">
        <v>0</v>
      </c>
      <c r="AK2106" s="29">
        <v>0</v>
      </c>
      <c r="AL2106" s="7">
        <v>0</v>
      </c>
      <c r="AM2106" s="105">
        <v>0</v>
      </c>
      <c r="AN2106" s="7">
        <v>0</v>
      </c>
      <c r="AO2106" s="11">
        <v>0</v>
      </c>
      <c r="AP2106" s="105">
        <v>0</v>
      </c>
      <c r="AQ2106" s="11">
        <v>0</v>
      </c>
      <c r="AR2106" s="11">
        <v>0</v>
      </c>
      <c r="AS2106" s="11">
        <v>0</v>
      </c>
      <c r="AT2106" s="11">
        <v>0</v>
      </c>
      <c r="AU2106" s="11">
        <v>0</v>
      </c>
      <c r="AV2106" s="11">
        <v>0</v>
      </c>
      <c r="AW2106" s="11">
        <v>0</v>
      </c>
      <c r="AX2106" s="11">
        <v>0</v>
      </c>
      <c r="AZ2106" s="11">
        <f>VLOOKUP(G2106,'[2]Recettes '!$1:$1048576,6,FALSE)</f>
        <v>0</v>
      </c>
      <c r="BA2106" s="11">
        <v>0</v>
      </c>
    </row>
    <row r="2107" spans="1:53" x14ac:dyDescent="0.25">
      <c r="A2107">
        <v>12</v>
      </c>
      <c r="B2107" t="str">
        <f t="shared" si="240"/>
        <v>CCC-8940</v>
      </c>
      <c r="C2107" s="2" t="s">
        <v>322</v>
      </c>
      <c r="D2107" s="2" t="str">
        <f t="shared" si="244"/>
        <v>8</v>
      </c>
      <c r="E2107" s="2" t="str">
        <f t="shared" si="245"/>
        <v>89</v>
      </c>
      <c r="F2107" s="2" t="str">
        <f t="shared" si="246"/>
        <v>894</v>
      </c>
      <c r="G2107" s="1" t="s">
        <v>838</v>
      </c>
      <c r="H2107" s="7">
        <v>0</v>
      </c>
      <c r="I2107" s="7"/>
      <c r="J2107" s="7">
        <v>0</v>
      </c>
      <c r="K2107" s="7">
        <v>0</v>
      </c>
      <c r="L2107" s="7">
        <v>0</v>
      </c>
      <c r="M2107" s="7"/>
      <c r="N2107" s="7">
        <v>0</v>
      </c>
      <c r="O2107" s="7">
        <v>0</v>
      </c>
      <c r="P2107" s="7">
        <v>0</v>
      </c>
      <c r="Q2107" s="7"/>
      <c r="R2107" s="7">
        <v>0</v>
      </c>
      <c r="S2107" s="7">
        <v>0</v>
      </c>
      <c r="T2107" s="7">
        <v>0</v>
      </c>
      <c r="U2107" s="7"/>
      <c r="V2107" s="7">
        <v>0</v>
      </c>
      <c r="W2107" s="7">
        <v>0</v>
      </c>
      <c r="X2107" s="7">
        <v>0</v>
      </c>
      <c r="Y2107" s="7"/>
      <c r="Z2107" s="7">
        <v>0</v>
      </c>
      <c r="AA2107" s="7">
        <v>0</v>
      </c>
      <c r="AB2107" s="7">
        <v>0</v>
      </c>
      <c r="AC2107" s="7"/>
      <c r="AD2107" s="7">
        <v>0</v>
      </c>
      <c r="AE2107" s="7">
        <v>0</v>
      </c>
      <c r="AF2107" s="7">
        <v>0</v>
      </c>
      <c r="AG2107" s="29">
        <v>0</v>
      </c>
      <c r="AH2107" s="7">
        <v>0</v>
      </c>
      <c r="AI2107" s="7">
        <v>0</v>
      </c>
      <c r="AJ2107" s="7">
        <v>0</v>
      </c>
      <c r="AK2107" s="29">
        <v>0</v>
      </c>
      <c r="AL2107" s="7">
        <v>0</v>
      </c>
      <c r="AM2107" s="105">
        <v>0</v>
      </c>
      <c r="AN2107" s="7">
        <v>0</v>
      </c>
      <c r="AO2107" s="11">
        <v>0</v>
      </c>
      <c r="AP2107" s="105">
        <v>0</v>
      </c>
      <c r="AQ2107" s="11">
        <v>0</v>
      </c>
      <c r="AR2107" s="11">
        <v>0</v>
      </c>
      <c r="AS2107" s="11">
        <v>0</v>
      </c>
      <c r="AT2107" s="11">
        <v>0</v>
      </c>
      <c r="AU2107" s="11">
        <v>0</v>
      </c>
      <c r="AV2107" s="11">
        <v>0</v>
      </c>
      <c r="AW2107" s="11">
        <v>0</v>
      </c>
      <c r="AX2107" s="11">
        <v>0</v>
      </c>
      <c r="AZ2107" s="11">
        <f>VLOOKUP(G2107,'[2]Recettes '!$1:$1048576,6,FALSE)</f>
        <v>0</v>
      </c>
      <c r="BA2107" s="11">
        <v>0</v>
      </c>
    </row>
    <row r="2108" spans="1:53" x14ac:dyDescent="0.25">
      <c r="A2108">
        <v>12</v>
      </c>
      <c r="B2108" t="str">
        <f t="shared" si="240"/>
        <v>CCC-8950</v>
      </c>
      <c r="C2108" s="2" t="s">
        <v>322</v>
      </c>
      <c r="D2108" s="2" t="str">
        <f t="shared" si="244"/>
        <v>8</v>
      </c>
      <c r="E2108" s="2" t="str">
        <f t="shared" si="245"/>
        <v>89</v>
      </c>
      <c r="F2108" s="2" t="str">
        <f t="shared" si="246"/>
        <v>895</v>
      </c>
      <c r="G2108" s="1" t="s">
        <v>839</v>
      </c>
      <c r="H2108" s="7">
        <v>0</v>
      </c>
      <c r="I2108" s="7"/>
      <c r="J2108" s="7">
        <v>0</v>
      </c>
      <c r="K2108" s="7">
        <v>0</v>
      </c>
      <c r="L2108" s="7">
        <v>0</v>
      </c>
      <c r="M2108" s="7"/>
      <c r="N2108" s="7">
        <v>0</v>
      </c>
      <c r="O2108" s="7">
        <v>0</v>
      </c>
      <c r="P2108" s="7">
        <v>0</v>
      </c>
      <c r="Q2108" s="7"/>
      <c r="R2108" s="7">
        <v>0</v>
      </c>
      <c r="S2108" s="7">
        <v>0</v>
      </c>
      <c r="T2108" s="7">
        <v>0</v>
      </c>
      <c r="U2108" s="7"/>
      <c r="V2108" s="7">
        <v>0</v>
      </c>
      <c r="W2108" s="7">
        <v>0</v>
      </c>
      <c r="X2108" s="7">
        <v>0</v>
      </c>
      <c r="Y2108" s="7"/>
      <c r="Z2108" s="7">
        <v>0</v>
      </c>
      <c r="AA2108" s="7">
        <v>0</v>
      </c>
      <c r="AB2108" s="7">
        <v>0</v>
      </c>
      <c r="AC2108" s="7"/>
      <c r="AD2108" s="7">
        <v>0</v>
      </c>
      <c r="AE2108" s="7">
        <v>0</v>
      </c>
      <c r="AF2108" s="7">
        <v>0</v>
      </c>
      <c r="AG2108" s="29">
        <v>0</v>
      </c>
      <c r="AH2108" s="7">
        <v>0</v>
      </c>
      <c r="AI2108" s="7">
        <v>0</v>
      </c>
      <c r="AJ2108" s="7">
        <v>0</v>
      </c>
      <c r="AK2108" s="29">
        <v>0</v>
      </c>
      <c r="AL2108" s="7">
        <v>0</v>
      </c>
      <c r="AM2108" s="105">
        <v>0</v>
      </c>
      <c r="AN2108" s="7">
        <v>0</v>
      </c>
      <c r="AO2108" s="11">
        <v>0</v>
      </c>
      <c r="AP2108" s="105">
        <v>0</v>
      </c>
      <c r="AQ2108" s="11">
        <v>0</v>
      </c>
      <c r="AR2108" s="11">
        <v>0</v>
      </c>
      <c r="AS2108" s="11">
        <v>0</v>
      </c>
      <c r="AT2108" s="11">
        <v>0</v>
      </c>
      <c r="AU2108" s="11">
        <v>0</v>
      </c>
      <c r="AV2108" s="11">
        <v>0</v>
      </c>
      <c r="AW2108" s="11">
        <v>0</v>
      </c>
      <c r="AX2108" s="11">
        <v>0</v>
      </c>
      <c r="AZ2108" s="11">
        <f>VLOOKUP(G2108,'[2]Recettes '!$1:$1048576,6,FALSE)</f>
        <v>0</v>
      </c>
      <c r="BA2108" s="11">
        <v>0</v>
      </c>
    </row>
    <row r="2109" spans="1:53" x14ac:dyDescent="0.25">
      <c r="A2109">
        <v>12</v>
      </c>
      <c r="B2109" t="str">
        <f t="shared" si="240"/>
        <v>CCC-8961</v>
      </c>
      <c r="C2109" s="2" t="s">
        <v>322</v>
      </c>
      <c r="D2109" s="2" t="str">
        <f t="shared" si="244"/>
        <v>8</v>
      </c>
      <c r="E2109" s="2" t="str">
        <f t="shared" si="245"/>
        <v>89</v>
      </c>
      <c r="F2109" s="2" t="str">
        <f t="shared" si="246"/>
        <v>896</v>
      </c>
      <c r="G2109" s="1" t="s">
        <v>840</v>
      </c>
      <c r="H2109" s="7">
        <v>0</v>
      </c>
      <c r="I2109" s="7"/>
      <c r="J2109" s="7">
        <v>0</v>
      </c>
      <c r="K2109" s="7">
        <v>0</v>
      </c>
      <c r="L2109" s="7">
        <v>0</v>
      </c>
      <c r="M2109" s="7"/>
      <c r="N2109" s="7">
        <v>0</v>
      </c>
      <c r="O2109" s="7">
        <v>0</v>
      </c>
      <c r="P2109" s="7">
        <v>0</v>
      </c>
      <c r="Q2109" s="7"/>
      <c r="R2109" s="7">
        <v>0</v>
      </c>
      <c r="S2109" s="7">
        <v>0</v>
      </c>
      <c r="T2109" s="7">
        <v>0</v>
      </c>
      <c r="U2109" s="7"/>
      <c r="V2109" s="7">
        <v>0</v>
      </c>
      <c r="W2109" s="7">
        <v>0</v>
      </c>
      <c r="X2109" s="7">
        <v>0</v>
      </c>
      <c r="Y2109" s="7"/>
      <c r="Z2109" s="7">
        <v>0</v>
      </c>
      <c r="AA2109" s="7">
        <v>0</v>
      </c>
      <c r="AB2109" s="7">
        <v>0</v>
      </c>
      <c r="AC2109" s="7"/>
      <c r="AD2109" s="7">
        <v>0</v>
      </c>
      <c r="AE2109" s="7">
        <v>0</v>
      </c>
      <c r="AF2109" s="7">
        <v>0</v>
      </c>
      <c r="AG2109" s="29">
        <v>0</v>
      </c>
      <c r="AH2109" s="7">
        <v>0</v>
      </c>
      <c r="AI2109" s="7">
        <v>0</v>
      </c>
      <c r="AJ2109" s="7">
        <v>0</v>
      </c>
      <c r="AK2109" s="29">
        <v>0</v>
      </c>
      <c r="AL2109" s="7">
        <v>0</v>
      </c>
      <c r="AM2109" s="105">
        <v>0</v>
      </c>
      <c r="AN2109" s="7">
        <v>0</v>
      </c>
      <c r="AO2109" s="11">
        <v>0</v>
      </c>
      <c r="AP2109" s="105">
        <v>0</v>
      </c>
      <c r="AQ2109" s="11">
        <v>0</v>
      </c>
      <c r="AR2109" s="11">
        <v>0</v>
      </c>
      <c r="AS2109" s="11">
        <v>0</v>
      </c>
      <c r="AT2109" s="11">
        <v>0</v>
      </c>
      <c r="AU2109" s="11">
        <v>0</v>
      </c>
      <c r="AV2109" s="11">
        <v>0</v>
      </c>
      <c r="AW2109" s="11">
        <v>0</v>
      </c>
      <c r="AX2109" s="11">
        <v>0</v>
      </c>
      <c r="AZ2109" s="11">
        <f>VLOOKUP(G2109,'[2]Recettes '!$1:$1048576,6,FALSE)</f>
        <v>0</v>
      </c>
      <c r="BA2109" s="11">
        <v>0</v>
      </c>
    </row>
    <row r="2110" spans="1:53" x14ac:dyDescent="0.25">
      <c r="A2110">
        <v>12</v>
      </c>
      <c r="B2110" t="str">
        <f t="shared" si="240"/>
        <v>CCC-8962</v>
      </c>
      <c r="C2110" s="2" t="s">
        <v>322</v>
      </c>
      <c r="D2110" s="2" t="str">
        <f t="shared" si="244"/>
        <v>8</v>
      </c>
      <c r="E2110" s="2" t="str">
        <f t="shared" si="245"/>
        <v>89</v>
      </c>
      <c r="F2110" s="2" t="str">
        <f t="shared" si="246"/>
        <v>896</v>
      </c>
      <c r="G2110" s="1" t="s">
        <v>841</v>
      </c>
      <c r="H2110" s="7">
        <v>0</v>
      </c>
      <c r="I2110" s="7"/>
      <c r="J2110" s="7">
        <v>0</v>
      </c>
      <c r="K2110" s="7">
        <v>0</v>
      </c>
      <c r="L2110" s="7">
        <v>0</v>
      </c>
      <c r="M2110" s="7"/>
      <c r="N2110" s="7">
        <v>0</v>
      </c>
      <c r="O2110" s="7">
        <v>0</v>
      </c>
      <c r="P2110" s="7">
        <v>0</v>
      </c>
      <c r="Q2110" s="7"/>
      <c r="R2110" s="7">
        <v>0</v>
      </c>
      <c r="S2110" s="7">
        <v>0</v>
      </c>
      <c r="T2110" s="7">
        <v>0</v>
      </c>
      <c r="U2110" s="7"/>
      <c r="V2110" s="7">
        <v>0</v>
      </c>
      <c r="W2110" s="7">
        <v>0</v>
      </c>
      <c r="X2110" s="7">
        <v>0</v>
      </c>
      <c r="Y2110" s="7"/>
      <c r="Z2110" s="7">
        <v>0</v>
      </c>
      <c r="AA2110" s="7">
        <v>0</v>
      </c>
      <c r="AB2110" s="7">
        <v>0</v>
      </c>
      <c r="AC2110" s="7"/>
      <c r="AD2110" s="7">
        <v>0</v>
      </c>
      <c r="AE2110" s="7">
        <v>0</v>
      </c>
      <c r="AF2110" s="7">
        <v>0</v>
      </c>
      <c r="AG2110" s="29">
        <v>0</v>
      </c>
      <c r="AH2110" s="7">
        <v>0</v>
      </c>
      <c r="AI2110" s="7">
        <v>0</v>
      </c>
      <c r="AJ2110" s="7">
        <v>0</v>
      </c>
      <c r="AK2110" s="29">
        <v>0</v>
      </c>
      <c r="AL2110" s="7">
        <v>0</v>
      </c>
      <c r="AM2110" s="105">
        <v>0</v>
      </c>
      <c r="AN2110" s="7">
        <v>0</v>
      </c>
      <c r="AO2110" s="11">
        <v>0</v>
      </c>
      <c r="AP2110" s="105">
        <v>0</v>
      </c>
      <c r="AQ2110" s="11">
        <v>0</v>
      </c>
      <c r="AR2110" s="11">
        <v>0</v>
      </c>
      <c r="AS2110" s="11">
        <v>0</v>
      </c>
      <c r="AT2110" s="11">
        <v>0</v>
      </c>
      <c r="AU2110" s="11">
        <v>0</v>
      </c>
      <c r="AV2110" s="11">
        <v>0</v>
      </c>
      <c r="AW2110" s="11">
        <v>0</v>
      </c>
      <c r="AX2110" s="11">
        <v>0</v>
      </c>
      <c r="AZ2110" s="11">
        <f>VLOOKUP(G2110,'[2]Recettes '!$1:$1048576,6,FALSE)</f>
        <v>0</v>
      </c>
      <c r="BA2110" s="11">
        <v>0</v>
      </c>
    </row>
    <row r="2111" spans="1:53" x14ac:dyDescent="0.25">
      <c r="A2111">
        <v>12</v>
      </c>
      <c r="B2111" t="str">
        <f t="shared" si="240"/>
        <v>CCC-8963</v>
      </c>
      <c r="C2111" s="2" t="s">
        <v>322</v>
      </c>
      <c r="D2111" s="2" t="str">
        <f t="shared" si="244"/>
        <v>8</v>
      </c>
      <c r="E2111" s="2" t="str">
        <f t="shared" si="245"/>
        <v>89</v>
      </c>
      <c r="F2111" s="2" t="str">
        <f t="shared" si="246"/>
        <v>896</v>
      </c>
      <c r="G2111" s="1" t="s">
        <v>842</v>
      </c>
      <c r="H2111" s="7">
        <v>0</v>
      </c>
      <c r="I2111" s="7"/>
      <c r="J2111" s="7">
        <v>0</v>
      </c>
      <c r="K2111" s="7">
        <v>0</v>
      </c>
      <c r="L2111" s="7">
        <v>0</v>
      </c>
      <c r="M2111" s="7"/>
      <c r="N2111" s="7">
        <v>0</v>
      </c>
      <c r="O2111" s="7">
        <v>0</v>
      </c>
      <c r="P2111" s="7">
        <v>0</v>
      </c>
      <c r="Q2111" s="7"/>
      <c r="R2111" s="7">
        <v>0</v>
      </c>
      <c r="S2111" s="7">
        <v>0</v>
      </c>
      <c r="T2111" s="7">
        <v>0</v>
      </c>
      <c r="U2111" s="7"/>
      <c r="V2111" s="7">
        <v>0</v>
      </c>
      <c r="W2111" s="7">
        <v>0</v>
      </c>
      <c r="X2111" s="7">
        <v>0</v>
      </c>
      <c r="Y2111" s="7"/>
      <c r="Z2111" s="7">
        <v>0</v>
      </c>
      <c r="AA2111" s="7">
        <v>0</v>
      </c>
      <c r="AB2111" s="7">
        <v>0</v>
      </c>
      <c r="AC2111" s="7"/>
      <c r="AD2111" s="7">
        <v>0</v>
      </c>
      <c r="AE2111" s="7">
        <v>0</v>
      </c>
      <c r="AF2111" s="7">
        <v>0</v>
      </c>
      <c r="AG2111" s="29">
        <v>0</v>
      </c>
      <c r="AH2111" s="7">
        <v>0</v>
      </c>
      <c r="AI2111" s="7">
        <v>0</v>
      </c>
      <c r="AJ2111" s="7">
        <v>0</v>
      </c>
      <c r="AK2111" s="29">
        <v>0</v>
      </c>
      <c r="AL2111" s="7">
        <v>0</v>
      </c>
      <c r="AM2111" s="105">
        <v>0</v>
      </c>
      <c r="AN2111" s="7">
        <v>0</v>
      </c>
      <c r="AO2111" s="11">
        <v>0</v>
      </c>
      <c r="AP2111" s="105">
        <v>0</v>
      </c>
      <c r="AQ2111" s="11">
        <v>0</v>
      </c>
      <c r="AR2111" s="11">
        <v>0</v>
      </c>
      <c r="AS2111" s="11">
        <v>0</v>
      </c>
      <c r="AT2111" s="11">
        <v>0</v>
      </c>
      <c r="AU2111" s="11">
        <v>0</v>
      </c>
      <c r="AV2111" s="11">
        <v>0</v>
      </c>
      <c r="AW2111" s="11">
        <v>0</v>
      </c>
      <c r="AX2111" s="11">
        <v>0</v>
      </c>
      <c r="AZ2111" s="11">
        <f>VLOOKUP(G2111,'[2]Recettes '!$1:$1048576,6,FALSE)</f>
        <v>0</v>
      </c>
      <c r="BA2111" s="11">
        <v>0</v>
      </c>
    </row>
    <row r="2112" spans="1:53" x14ac:dyDescent="0.25">
      <c r="A2112">
        <v>12</v>
      </c>
      <c r="B2112" t="str">
        <f t="shared" si="240"/>
        <v>CCC-8964</v>
      </c>
      <c r="C2112" s="2" t="s">
        <v>322</v>
      </c>
      <c r="D2112" s="2" t="str">
        <f t="shared" si="244"/>
        <v>8</v>
      </c>
      <c r="E2112" s="2" t="str">
        <f t="shared" si="245"/>
        <v>89</v>
      </c>
      <c r="F2112" s="2" t="str">
        <f t="shared" si="246"/>
        <v>896</v>
      </c>
      <c r="G2112" s="1" t="s">
        <v>843</v>
      </c>
      <c r="H2112" s="7">
        <v>0</v>
      </c>
      <c r="I2112" s="7"/>
      <c r="J2112" s="7">
        <v>0</v>
      </c>
      <c r="K2112" s="7">
        <v>0</v>
      </c>
      <c r="L2112" s="7">
        <v>0</v>
      </c>
      <c r="M2112" s="7"/>
      <c r="N2112" s="7">
        <v>0</v>
      </c>
      <c r="O2112" s="7">
        <v>0</v>
      </c>
      <c r="P2112" s="7">
        <v>0</v>
      </c>
      <c r="Q2112" s="7"/>
      <c r="R2112" s="7">
        <v>0</v>
      </c>
      <c r="S2112" s="7">
        <v>0</v>
      </c>
      <c r="T2112" s="7">
        <v>0</v>
      </c>
      <c r="U2112" s="7"/>
      <c r="V2112" s="7">
        <v>0</v>
      </c>
      <c r="W2112" s="7">
        <v>0</v>
      </c>
      <c r="X2112" s="7">
        <v>0</v>
      </c>
      <c r="Y2112" s="7"/>
      <c r="Z2112" s="7">
        <v>0</v>
      </c>
      <c r="AA2112" s="7">
        <v>0</v>
      </c>
      <c r="AB2112" s="7">
        <v>0</v>
      </c>
      <c r="AC2112" s="7"/>
      <c r="AD2112" s="7">
        <v>0</v>
      </c>
      <c r="AE2112" s="7">
        <v>0</v>
      </c>
      <c r="AF2112" s="7">
        <v>0</v>
      </c>
      <c r="AG2112" s="29">
        <v>0</v>
      </c>
      <c r="AH2112" s="7">
        <v>0</v>
      </c>
      <c r="AI2112" s="7">
        <v>0</v>
      </c>
      <c r="AJ2112" s="7">
        <v>0</v>
      </c>
      <c r="AK2112" s="29">
        <v>0</v>
      </c>
      <c r="AL2112" s="7">
        <v>0</v>
      </c>
      <c r="AM2112" s="105">
        <v>0</v>
      </c>
      <c r="AN2112" s="7">
        <v>0</v>
      </c>
      <c r="AO2112" s="11">
        <v>0</v>
      </c>
      <c r="AP2112" s="105">
        <v>0</v>
      </c>
      <c r="AQ2112" s="11">
        <v>0</v>
      </c>
      <c r="AR2112" s="11">
        <v>0</v>
      </c>
      <c r="AS2112" s="11">
        <v>0</v>
      </c>
      <c r="AT2112" s="11">
        <v>0</v>
      </c>
      <c r="AU2112" s="11">
        <v>0</v>
      </c>
      <c r="AV2112" s="11">
        <v>0</v>
      </c>
      <c r="AW2112" s="11">
        <v>0</v>
      </c>
      <c r="AX2112" s="11">
        <v>0</v>
      </c>
      <c r="AZ2112" s="11">
        <f>VLOOKUP(G2112,'[2]Recettes '!$1:$1048576,6,FALSE)</f>
        <v>0</v>
      </c>
      <c r="BA2112" s="11">
        <v>0</v>
      </c>
    </row>
    <row r="2113" spans="1:53" x14ac:dyDescent="0.25">
      <c r="A2113">
        <v>12</v>
      </c>
      <c r="B2113" t="str">
        <f t="shared" si="240"/>
        <v>CCC-8965</v>
      </c>
      <c r="C2113" s="2" t="s">
        <v>322</v>
      </c>
      <c r="D2113" s="2" t="str">
        <f t="shared" si="244"/>
        <v>8</v>
      </c>
      <c r="E2113" s="2" t="str">
        <f t="shared" si="245"/>
        <v>89</v>
      </c>
      <c r="F2113" s="2" t="str">
        <f t="shared" si="246"/>
        <v>896</v>
      </c>
      <c r="G2113" s="1" t="s">
        <v>844</v>
      </c>
      <c r="H2113" s="7">
        <v>0</v>
      </c>
      <c r="I2113" s="7"/>
      <c r="J2113" s="7">
        <v>0</v>
      </c>
      <c r="K2113" s="7">
        <v>0</v>
      </c>
      <c r="L2113" s="7">
        <v>0</v>
      </c>
      <c r="M2113" s="7"/>
      <c r="N2113" s="7">
        <v>0</v>
      </c>
      <c r="O2113" s="7">
        <v>0</v>
      </c>
      <c r="P2113" s="7">
        <v>0</v>
      </c>
      <c r="Q2113" s="7"/>
      <c r="R2113" s="7">
        <v>0</v>
      </c>
      <c r="S2113" s="7">
        <v>0</v>
      </c>
      <c r="T2113" s="7">
        <v>0</v>
      </c>
      <c r="U2113" s="7"/>
      <c r="V2113" s="7">
        <v>0</v>
      </c>
      <c r="W2113" s="7">
        <v>0</v>
      </c>
      <c r="X2113" s="7">
        <v>0</v>
      </c>
      <c r="Y2113" s="7"/>
      <c r="Z2113" s="7">
        <v>0</v>
      </c>
      <c r="AA2113" s="7">
        <v>0</v>
      </c>
      <c r="AB2113" s="7">
        <v>0</v>
      </c>
      <c r="AC2113" s="7"/>
      <c r="AD2113" s="7">
        <v>0</v>
      </c>
      <c r="AE2113" s="7">
        <v>0</v>
      </c>
      <c r="AF2113" s="7">
        <v>0</v>
      </c>
      <c r="AG2113" s="29">
        <v>0</v>
      </c>
      <c r="AH2113" s="7">
        <v>0</v>
      </c>
      <c r="AI2113" s="7">
        <v>0</v>
      </c>
      <c r="AJ2113" s="7">
        <v>0</v>
      </c>
      <c r="AK2113" s="29">
        <v>0</v>
      </c>
      <c r="AL2113" s="7">
        <v>0</v>
      </c>
      <c r="AM2113" s="105">
        <v>0</v>
      </c>
      <c r="AN2113" s="7">
        <v>0</v>
      </c>
      <c r="AO2113" s="11">
        <v>0</v>
      </c>
      <c r="AP2113" s="105">
        <v>0</v>
      </c>
      <c r="AQ2113" s="11">
        <v>0</v>
      </c>
      <c r="AR2113" s="11">
        <v>0</v>
      </c>
      <c r="AS2113" s="11">
        <v>0</v>
      </c>
      <c r="AT2113" s="11">
        <v>0</v>
      </c>
      <c r="AU2113" s="11">
        <v>0</v>
      </c>
      <c r="AV2113" s="11">
        <v>0</v>
      </c>
      <c r="AW2113" s="11">
        <v>0</v>
      </c>
      <c r="AX2113" s="11">
        <v>0</v>
      </c>
      <c r="AZ2113" s="11">
        <f>VLOOKUP(G2113,'[2]Recettes '!$1:$1048576,6,FALSE)</f>
        <v>0</v>
      </c>
      <c r="BA2113" s="11">
        <v>0</v>
      </c>
    </row>
    <row r="2114" spans="1:53" x14ac:dyDescent="0.25">
      <c r="A2114">
        <v>12</v>
      </c>
      <c r="B2114" t="str">
        <f t="shared" si="240"/>
        <v>CCC-8971</v>
      </c>
      <c r="C2114" s="2" t="s">
        <v>322</v>
      </c>
      <c r="D2114" s="2" t="str">
        <f t="shared" si="244"/>
        <v>8</v>
      </c>
      <c r="E2114" s="2" t="str">
        <f t="shared" si="245"/>
        <v>89</v>
      </c>
      <c r="F2114" s="2" t="str">
        <f t="shared" si="246"/>
        <v>897</v>
      </c>
      <c r="G2114" s="1" t="s">
        <v>3550</v>
      </c>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29"/>
      <c r="AH2114" s="7"/>
      <c r="AI2114" s="7"/>
      <c r="AJ2114" s="7"/>
      <c r="AK2114" s="29"/>
      <c r="AL2114" s="7"/>
      <c r="AM2114" s="105"/>
      <c r="AN2114" s="7"/>
      <c r="AO2114" s="11"/>
      <c r="AP2114" s="105"/>
      <c r="AQ2114" s="11"/>
      <c r="AR2114" s="11"/>
      <c r="AS2114" s="11"/>
      <c r="AT2114" s="11"/>
      <c r="AU2114" s="11">
        <v>0</v>
      </c>
      <c r="AV2114" s="11">
        <v>0</v>
      </c>
      <c r="AW2114" s="11">
        <v>0</v>
      </c>
      <c r="AX2114" s="11">
        <v>0</v>
      </c>
      <c r="AZ2114" s="11">
        <f>VLOOKUP(G2114,'[2]Recettes '!$1:$1048576,6,FALSE)</f>
        <v>0</v>
      </c>
      <c r="BA2114" s="11">
        <v>0</v>
      </c>
    </row>
    <row r="2115" spans="1:53" x14ac:dyDescent="0.25">
      <c r="A2115">
        <v>12</v>
      </c>
      <c r="B2115" t="str">
        <f t="shared" ref="B2115:B2135" si="247">C2115&amp;"-"&amp;G2115</f>
        <v>CCC-8972</v>
      </c>
      <c r="C2115" s="2" t="s">
        <v>322</v>
      </c>
      <c r="D2115" s="2" t="str">
        <f t="shared" si="244"/>
        <v>8</v>
      </c>
      <c r="E2115" s="2" t="str">
        <f t="shared" si="245"/>
        <v>89</v>
      </c>
      <c r="F2115" s="2" t="str">
        <f t="shared" si="246"/>
        <v>897</v>
      </c>
      <c r="G2115" s="1" t="s">
        <v>3552</v>
      </c>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29"/>
      <c r="AH2115" s="7"/>
      <c r="AI2115" s="7"/>
      <c r="AJ2115" s="7"/>
      <c r="AK2115" s="29"/>
      <c r="AL2115" s="7"/>
      <c r="AM2115" s="105"/>
      <c r="AN2115" s="7"/>
      <c r="AO2115" s="11"/>
      <c r="AP2115" s="105"/>
      <c r="AQ2115" s="11"/>
      <c r="AR2115" s="11"/>
      <c r="AS2115" s="11"/>
      <c r="AT2115" s="11"/>
      <c r="AU2115" s="11">
        <v>0</v>
      </c>
      <c r="AV2115" s="11">
        <v>0</v>
      </c>
      <c r="AW2115" s="11">
        <v>0</v>
      </c>
      <c r="AX2115" s="11">
        <v>0</v>
      </c>
      <c r="AZ2115" s="11">
        <f>VLOOKUP(G2115,'[2]Recettes '!$1:$1048576,6,FALSE)</f>
        <v>0</v>
      </c>
      <c r="BA2115" s="11">
        <v>0</v>
      </c>
    </row>
    <row r="2116" spans="1:53" x14ac:dyDescent="0.25">
      <c r="A2116">
        <v>12</v>
      </c>
      <c r="B2116" t="str">
        <f t="shared" si="247"/>
        <v>CCC-8973</v>
      </c>
      <c r="C2116" s="2" t="s">
        <v>322</v>
      </c>
      <c r="D2116" s="2" t="str">
        <f t="shared" si="244"/>
        <v>8</v>
      </c>
      <c r="E2116" s="2" t="str">
        <f t="shared" si="245"/>
        <v>89</v>
      </c>
      <c r="F2116" s="2" t="str">
        <f t="shared" si="246"/>
        <v>897</v>
      </c>
      <c r="G2116" s="1" t="s">
        <v>3551</v>
      </c>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29"/>
      <c r="AH2116" s="7"/>
      <c r="AI2116" s="7"/>
      <c r="AJ2116" s="7"/>
      <c r="AK2116" s="29"/>
      <c r="AL2116" s="7"/>
      <c r="AM2116" s="105"/>
      <c r="AN2116" s="7"/>
      <c r="AO2116" s="11"/>
      <c r="AP2116" s="105"/>
      <c r="AQ2116" s="11"/>
      <c r="AR2116" s="11"/>
      <c r="AS2116" s="11"/>
      <c r="AT2116" s="11"/>
      <c r="AU2116" s="11">
        <v>0</v>
      </c>
      <c r="AV2116" s="11">
        <v>0</v>
      </c>
      <c r="AW2116" s="11">
        <v>0</v>
      </c>
      <c r="AX2116" s="11">
        <v>0</v>
      </c>
      <c r="AZ2116" s="11">
        <f>VLOOKUP(G2116,'[2]Recettes '!$1:$1048576,6,FALSE)</f>
        <v>0</v>
      </c>
      <c r="BA2116" s="11">
        <v>0</v>
      </c>
    </row>
    <row r="2117" spans="1:53" x14ac:dyDescent="0.25">
      <c r="A2117">
        <v>12</v>
      </c>
      <c r="B2117" t="str">
        <f t="shared" si="247"/>
        <v>CCC-8974</v>
      </c>
      <c r="C2117" s="2" t="s">
        <v>322</v>
      </c>
      <c r="D2117" s="2" t="str">
        <f t="shared" si="244"/>
        <v>8</v>
      </c>
      <c r="E2117" s="2" t="str">
        <f t="shared" si="245"/>
        <v>89</v>
      </c>
      <c r="F2117" s="2" t="str">
        <f t="shared" si="246"/>
        <v>897</v>
      </c>
      <c r="G2117" s="1" t="s">
        <v>3553</v>
      </c>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29"/>
      <c r="AH2117" s="7"/>
      <c r="AI2117" s="7"/>
      <c r="AJ2117" s="7"/>
      <c r="AK2117" s="29"/>
      <c r="AL2117" s="7"/>
      <c r="AM2117" s="105"/>
      <c r="AN2117" s="7"/>
      <c r="AO2117" s="11"/>
      <c r="AP2117" s="105"/>
      <c r="AQ2117" s="11"/>
      <c r="AR2117" s="11"/>
      <c r="AS2117" s="11"/>
      <c r="AT2117" s="11"/>
      <c r="AU2117" s="11">
        <v>0</v>
      </c>
      <c r="AV2117" s="11">
        <v>0</v>
      </c>
      <c r="AW2117" s="11">
        <v>0</v>
      </c>
      <c r="AX2117" s="11">
        <v>0</v>
      </c>
      <c r="AZ2117" s="11">
        <f>VLOOKUP(G2117,'[2]Recettes '!$1:$1048576,6,FALSE)</f>
        <v>0</v>
      </c>
      <c r="BA2117" s="11">
        <v>0</v>
      </c>
    </row>
    <row r="2118" spans="1:53" x14ac:dyDescent="0.25">
      <c r="A2118">
        <v>12</v>
      </c>
      <c r="B2118" t="str">
        <f t="shared" si="247"/>
        <v>CCC-8975</v>
      </c>
      <c r="C2118" s="2" t="s">
        <v>322</v>
      </c>
      <c r="D2118" s="2" t="str">
        <f t="shared" si="244"/>
        <v>8</v>
      </c>
      <c r="E2118" s="2" t="str">
        <f t="shared" si="245"/>
        <v>89</v>
      </c>
      <c r="F2118" s="2" t="str">
        <f t="shared" si="246"/>
        <v>897</v>
      </c>
      <c r="G2118" s="1" t="s">
        <v>3554</v>
      </c>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29"/>
      <c r="AH2118" s="7"/>
      <c r="AI2118" s="7"/>
      <c r="AJ2118" s="7"/>
      <c r="AK2118" s="29"/>
      <c r="AL2118" s="7"/>
      <c r="AM2118" s="105"/>
      <c r="AN2118" s="7"/>
      <c r="AO2118" s="11"/>
      <c r="AP2118" s="105"/>
      <c r="AQ2118" s="11"/>
      <c r="AR2118" s="11"/>
      <c r="AS2118" s="11"/>
      <c r="AT2118" s="11"/>
      <c r="AU2118" s="11">
        <v>0</v>
      </c>
      <c r="AV2118" s="11">
        <v>0</v>
      </c>
      <c r="AW2118" s="11">
        <v>0</v>
      </c>
      <c r="AX2118" s="11">
        <v>0</v>
      </c>
      <c r="AZ2118" s="11">
        <f>VLOOKUP(G2118,'[2]Recettes '!$1:$1048576,6,FALSE)</f>
        <v>0</v>
      </c>
      <c r="BA2118" s="11">
        <v>0</v>
      </c>
    </row>
    <row r="2119" spans="1:53" x14ac:dyDescent="0.25">
      <c r="A2119">
        <v>12</v>
      </c>
      <c r="B2119" t="str">
        <f t="shared" si="247"/>
        <v>CCC-9610</v>
      </c>
      <c r="C2119" s="2" t="s">
        <v>322</v>
      </c>
      <c r="D2119" s="2" t="str">
        <f t="shared" si="244"/>
        <v>9</v>
      </c>
      <c r="E2119" s="2" t="str">
        <f t="shared" si="245"/>
        <v>96</v>
      </c>
      <c r="F2119" s="2" t="str">
        <f t="shared" si="246"/>
        <v>961</v>
      </c>
      <c r="G2119" s="1" t="s">
        <v>846</v>
      </c>
      <c r="H2119" s="7">
        <v>0</v>
      </c>
      <c r="I2119" s="7"/>
      <c r="J2119" s="7">
        <v>0</v>
      </c>
      <c r="K2119" s="7">
        <v>0</v>
      </c>
      <c r="L2119" s="7">
        <v>0</v>
      </c>
      <c r="M2119" s="7"/>
      <c r="N2119" s="7">
        <v>0</v>
      </c>
      <c r="O2119" s="7">
        <v>0</v>
      </c>
      <c r="P2119" s="7">
        <v>0</v>
      </c>
      <c r="Q2119" s="7"/>
      <c r="R2119" s="7">
        <v>0</v>
      </c>
      <c r="S2119" s="7">
        <v>0</v>
      </c>
      <c r="T2119" s="7">
        <v>0</v>
      </c>
      <c r="U2119" s="7"/>
      <c r="V2119" s="7">
        <v>0</v>
      </c>
      <c r="W2119" s="7">
        <v>0</v>
      </c>
      <c r="X2119" s="7">
        <v>0</v>
      </c>
      <c r="Y2119" s="7"/>
      <c r="Z2119" s="7">
        <v>0</v>
      </c>
      <c r="AA2119" s="7">
        <v>0</v>
      </c>
      <c r="AB2119" s="7">
        <v>0</v>
      </c>
      <c r="AC2119" s="7"/>
      <c r="AD2119" s="7">
        <v>0</v>
      </c>
      <c r="AE2119" s="7">
        <v>0</v>
      </c>
      <c r="AF2119" s="7">
        <v>0</v>
      </c>
      <c r="AG2119" s="29">
        <v>0</v>
      </c>
      <c r="AH2119" s="7">
        <v>0</v>
      </c>
      <c r="AI2119" s="7">
        <v>0</v>
      </c>
      <c r="AJ2119" s="7">
        <v>0</v>
      </c>
      <c r="AK2119" s="29">
        <v>0</v>
      </c>
      <c r="AL2119" s="7">
        <v>0</v>
      </c>
      <c r="AM2119" s="105">
        <v>0</v>
      </c>
      <c r="AN2119" s="7">
        <v>0</v>
      </c>
      <c r="AO2119" s="11">
        <v>0</v>
      </c>
      <c r="AP2119" s="105">
        <v>0</v>
      </c>
      <c r="AQ2119" s="11">
        <v>0</v>
      </c>
      <c r="AR2119" s="11">
        <v>0</v>
      </c>
      <c r="AS2119" s="11">
        <v>0</v>
      </c>
      <c r="AT2119" s="11">
        <v>0</v>
      </c>
      <c r="AU2119" s="11">
        <v>0</v>
      </c>
      <c r="AV2119" s="11">
        <v>0</v>
      </c>
      <c r="AW2119" s="11">
        <v>0</v>
      </c>
      <c r="AX2119" s="11">
        <v>0</v>
      </c>
      <c r="AZ2119" s="11">
        <f>VLOOKUP(G2119,'[2]Recettes '!$1:$1048576,6,FALSE)</f>
        <v>0</v>
      </c>
      <c r="BA2119" s="11">
        <v>0</v>
      </c>
    </row>
    <row r="2120" spans="1:53" x14ac:dyDescent="0.25">
      <c r="A2120">
        <v>12</v>
      </c>
      <c r="B2120" t="str">
        <f t="shared" si="247"/>
        <v>CCC-9620</v>
      </c>
      <c r="C2120" s="2" t="s">
        <v>322</v>
      </c>
      <c r="D2120" s="2" t="str">
        <f t="shared" si="244"/>
        <v>9</v>
      </c>
      <c r="E2120" s="2" t="str">
        <f t="shared" si="245"/>
        <v>96</v>
      </c>
      <c r="F2120" s="2" t="str">
        <f t="shared" si="246"/>
        <v>962</v>
      </c>
      <c r="G2120" s="1" t="s">
        <v>847</v>
      </c>
      <c r="H2120" s="7">
        <v>0</v>
      </c>
      <c r="I2120" s="7"/>
      <c r="J2120" s="7">
        <v>0</v>
      </c>
      <c r="K2120" s="7">
        <v>0</v>
      </c>
      <c r="L2120" s="7">
        <v>0</v>
      </c>
      <c r="M2120" s="7"/>
      <c r="N2120" s="7">
        <v>0</v>
      </c>
      <c r="O2120" s="7">
        <v>0</v>
      </c>
      <c r="P2120" s="7">
        <v>0</v>
      </c>
      <c r="Q2120" s="7"/>
      <c r="R2120" s="7">
        <v>0</v>
      </c>
      <c r="S2120" s="7">
        <v>0</v>
      </c>
      <c r="T2120" s="7">
        <v>0</v>
      </c>
      <c r="U2120" s="7"/>
      <c r="V2120" s="7">
        <v>0</v>
      </c>
      <c r="W2120" s="7">
        <v>0</v>
      </c>
      <c r="X2120" s="7">
        <v>0</v>
      </c>
      <c r="Y2120" s="7"/>
      <c r="Z2120" s="7">
        <v>0</v>
      </c>
      <c r="AA2120" s="7">
        <v>0</v>
      </c>
      <c r="AB2120" s="7">
        <v>0</v>
      </c>
      <c r="AC2120" s="7"/>
      <c r="AD2120" s="7">
        <v>0</v>
      </c>
      <c r="AE2120" s="7">
        <v>0</v>
      </c>
      <c r="AF2120" s="7">
        <v>0</v>
      </c>
      <c r="AG2120" s="29">
        <v>0</v>
      </c>
      <c r="AH2120" s="7">
        <v>0</v>
      </c>
      <c r="AI2120" s="7">
        <v>0</v>
      </c>
      <c r="AJ2120" s="7">
        <v>0</v>
      </c>
      <c r="AK2120" s="29">
        <v>0</v>
      </c>
      <c r="AL2120" s="7">
        <v>0</v>
      </c>
      <c r="AM2120" s="105">
        <v>0</v>
      </c>
      <c r="AN2120" s="7">
        <v>0</v>
      </c>
      <c r="AO2120" s="11">
        <v>0</v>
      </c>
      <c r="AP2120" s="105">
        <v>0</v>
      </c>
      <c r="AQ2120" s="11">
        <v>0</v>
      </c>
      <c r="AR2120" s="11">
        <v>0</v>
      </c>
      <c r="AS2120" s="11">
        <v>0</v>
      </c>
      <c r="AT2120" s="11">
        <v>0</v>
      </c>
      <c r="AU2120" s="11">
        <v>0</v>
      </c>
      <c r="AV2120" s="11">
        <v>0</v>
      </c>
      <c r="AW2120" s="11">
        <v>0</v>
      </c>
      <c r="AX2120" s="11">
        <v>0</v>
      </c>
      <c r="AZ2120" s="11">
        <f>VLOOKUP(G2120,'[2]Recettes '!$1:$1048576,6,FALSE)</f>
        <v>0</v>
      </c>
      <c r="BA2120" s="11">
        <v>0</v>
      </c>
    </row>
    <row r="2121" spans="1:53" x14ac:dyDescent="0.25">
      <c r="A2121">
        <v>12</v>
      </c>
      <c r="B2121" t="str">
        <f t="shared" si="247"/>
        <v>CCC-9630</v>
      </c>
      <c r="C2121" s="2" t="s">
        <v>322</v>
      </c>
      <c r="D2121" s="2" t="str">
        <f t="shared" si="244"/>
        <v>9</v>
      </c>
      <c r="E2121" s="2" t="str">
        <f t="shared" si="245"/>
        <v>96</v>
      </c>
      <c r="F2121" s="2" t="str">
        <f t="shared" si="246"/>
        <v>963</v>
      </c>
      <c r="G2121" s="1" t="s">
        <v>848</v>
      </c>
      <c r="H2121" s="7">
        <v>0</v>
      </c>
      <c r="I2121" s="7"/>
      <c r="J2121" s="7">
        <v>0</v>
      </c>
      <c r="K2121" s="7">
        <v>0</v>
      </c>
      <c r="L2121" s="7">
        <v>0</v>
      </c>
      <c r="M2121" s="7"/>
      <c r="N2121" s="7">
        <v>0</v>
      </c>
      <c r="O2121" s="7">
        <v>0</v>
      </c>
      <c r="P2121" s="7">
        <v>0</v>
      </c>
      <c r="Q2121" s="7"/>
      <c r="R2121" s="7">
        <v>0</v>
      </c>
      <c r="S2121" s="7">
        <v>0</v>
      </c>
      <c r="T2121" s="7">
        <v>0</v>
      </c>
      <c r="U2121" s="7"/>
      <c r="V2121" s="7">
        <v>0</v>
      </c>
      <c r="W2121" s="7">
        <v>0</v>
      </c>
      <c r="X2121" s="7">
        <v>0</v>
      </c>
      <c r="Y2121" s="7"/>
      <c r="Z2121" s="7">
        <v>0</v>
      </c>
      <c r="AA2121" s="7">
        <v>0</v>
      </c>
      <c r="AB2121" s="7">
        <v>0</v>
      </c>
      <c r="AC2121" s="7"/>
      <c r="AD2121" s="7">
        <v>0</v>
      </c>
      <c r="AE2121" s="7">
        <v>0</v>
      </c>
      <c r="AF2121" s="7">
        <v>0</v>
      </c>
      <c r="AG2121" s="29">
        <v>0</v>
      </c>
      <c r="AH2121" s="7">
        <v>0</v>
      </c>
      <c r="AI2121" s="7">
        <v>0</v>
      </c>
      <c r="AJ2121" s="7">
        <v>0</v>
      </c>
      <c r="AK2121" s="29">
        <v>0</v>
      </c>
      <c r="AL2121" s="7">
        <v>0</v>
      </c>
      <c r="AM2121" s="105">
        <v>0</v>
      </c>
      <c r="AN2121" s="7">
        <v>0</v>
      </c>
      <c r="AO2121" s="11">
        <v>0</v>
      </c>
      <c r="AP2121" s="105">
        <v>0</v>
      </c>
      <c r="AQ2121" s="11">
        <v>0</v>
      </c>
      <c r="AR2121" s="11">
        <v>0</v>
      </c>
      <c r="AS2121" s="11">
        <v>0</v>
      </c>
      <c r="AT2121" s="11">
        <v>0</v>
      </c>
      <c r="AU2121" s="11">
        <v>0</v>
      </c>
      <c r="AV2121" s="11">
        <v>0</v>
      </c>
      <c r="AW2121" s="11">
        <v>0</v>
      </c>
      <c r="AX2121" s="11">
        <v>0</v>
      </c>
      <c r="AZ2121" s="11">
        <f>VLOOKUP(G2121,'[2]Recettes '!$1:$1048576,6,FALSE)</f>
        <v>0</v>
      </c>
      <c r="BA2121" s="11">
        <v>0</v>
      </c>
    </row>
    <row r="2122" spans="1:53" x14ac:dyDescent="0.25">
      <c r="A2122">
        <v>12</v>
      </c>
      <c r="B2122" t="str">
        <f t="shared" si="247"/>
        <v>CCC-9631</v>
      </c>
      <c r="C2122" s="2" t="s">
        <v>322</v>
      </c>
      <c r="D2122" s="2" t="str">
        <f t="shared" si="244"/>
        <v>9</v>
      </c>
      <c r="E2122" s="2" t="str">
        <f t="shared" si="245"/>
        <v>96</v>
      </c>
      <c r="F2122" s="2" t="str">
        <f t="shared" si="246"/>
        <v>963</v>
      </c>
      <c r="G2122" s="1" t="s">
        <v>3560</v>
      </c>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29"/>
      <c r="AH2122" s="7"/>
      <c r="AI2122" s="7"/>
      <c r="AJ2122" s="7"/>
      <c r="AK2122" s="29"/>
      <c r="AL2122" s="7"/>
      <c r="AM2122" s="105"/>
      <c r="AN2122" s="7"/>
      <c r="AO2122" s="11"/>
      <c r="AP2122" s="105"/>
      <c r="AQ2122" s="11"/>
      <c r="AR2122" s="11"/>
      <c r="AS2122" s="11"/>
      <c r="AT2122" s="11"/>
      <c r="AU2122" s="11">
        <v>0</v>
      </c>
      <c r="AV2122" s="11">
        <v>0</v>
      </c>
      <c r="AW2122" s="11">
        <v>0</v>
      </c>
      <c r="AX2122" s="11">
        <v>0</v>
      </c>
      <c r="AZ2122" s="11">
        <f>VLOOKUP(G2122,'[2]Recettes '!$1:$1048576,6,FALSE)</f>
        <v>0</v>
      </c>
      <c r="BA2122" s="11">
        <v>0</v>
      </c>
    </row>
    <row r="2123" spans="1:53" x14ac:dyDescent="0.25">
      <c r="A2123">
        <v>12</v>
      </c>
      <c r="B2123" t="str">
        <f t="shared" si="247"/>
        <v>CCC-9632</v>
      </c>
      <c r="C2123" s="2" t="s">
        <v>322</v>
      </c>
      <c r="D2123" s="2" t="str">
        <f t="shared" si="244"/>
        <v>9</v>
      </c>
      <c r="E2123" s="2" t="str">
        <f t="shared" si="245"/>
        <v>96</v>
      </c>
      <c r="F2123" s="2" t="str">
        <f t="shared" si="246"/>
        <v>963</v>
      </c>
      <c r="G2123" s="1" t="s">
        <v>3561</v>
      </c>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29"/>
      <c r="AH2123" s="7"/>
      <c r="AI2123" s="7"/>
      <c r="AJ2123" s="7"/>
      <c r="AK2123" s="29"/>
      <c r="AL2123" s="7"/>
      <c r="AM2123" s="105"/>
      <c r="AN2123" s="7"/>
      <c r="AO2123" s="11"/>
      <c r="AP2123" s="105"/>
      <c r="AQ2123" s="11"/>
      <c r="AR2123" s="11"/>
      <c r="AS2123" s="11"/>
      <c r="AT2123" s="11"/>
      <c r="AU2123" s="11">
        <v>0</v>
      </c>
      <c r="AV2123" s="11">
        <v>0</v>
      </c>
      <c r="AW2123" s="11">
        <v>0</v>
      </c>
      <c r="AX2123" s="11">
        <v>0</v>
      </c>
      <c r="AZ2123" s="11">
        <f>VLOOKUP(G2123,'[2]Recettes '!$1:$1048576,6,FALSE)</f>
        <v>0</v>
      </c>
      <c r="BA2123" s="11">
        <v>0</v>
      </c>
    </row>
    <row r="2124" spans="1:53" x14ac:dyDescent="0.25">
      <c r="A2124">
        <v>12</v>
      </c>
      <c r="B2124" t="str">
        <f t="shared" si="247"/>
        <v>CCC-9633</v>
      </c>
      <c r="C2124" s="2" t="s">
        <v>322</v>
      </c>
      <c r="D2124" s="2" t="str">
        <f t="shared" si="244"/>
        <v>9</v>
      </c>
      <c r="E2124" s="2" t="str">
        <f t="shared" si="245"/>
        <v>96</v>
      </c>
      <c r="F2124" s="2" t="str">
        <f t="shared" si="246"/>
        <v>963</v>
      </c>
      <c r="G2124" s="1" t="s">
        <v>3562</v>
      </c>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29"/>
      <c r="AH2124" s="7"/>
      <c r="AI2124" s="7"/>
      <c r="AJ2124" s="7"/>
      <c r="AK2124" s="29"/>
      <c r="AL2124" s="7"/>
      <c r="AM2124" s="105"/>
      <c r="AN2124" s="7"/>
      <c r="AO2124" s="11"/>
      <c r="AP2124" s="105"/>
      <c r="AQ2124" s="11"/>
      <c r="AR2124" s="11"/>
      <c r="AS2124" s="11"/>
      <c r="AT2124" s="11"/>
      <c r="AU2124" s="11">
        <v>0</v>
      </c>
      <c r="AV2124" s="11">
        <v>0</v>
      </c>
      <c r="AW2124" s="11">
        <v>0</v>
      </c>
      <c r="AX2124" s="11">
        <v>0</v>
      </c>
      <c r="AZ2124" s="11">
        <f>VLOOKUP(G2124,'[2]Recettes '!$1:$1048576,6,FALSE)</f>
        <v>0</v>
      </c>
      <c r="BA2124" s="11">
        <v>0</v>
      </c>
    </row>
    <row r="2125" spans="1:53" x14ac:dyDescent="0.25">
      <c r="A2125">
        <v>12</v>
      </c>
      <c r="B2125" t="str">
        <f t="shared" si="247"/>
        <v>CCC-9634</v>
      </c>
      <c r="C2125" s="2" t="s">
        <v>322</v>
      </c>
      <c r="D2125" s="2" t="str">
        <f t="shared" si="244"/>
        <v>9</v>
      </c>
      <c r="E2125" s="2" t="str">
        <f t="shared" si="245"/>
        <v>96</v>
      </c>
      <c r="F2125" s="2" t="str">
        <f t="shared" si="246"/>
        <v>963</v>
      </c>
      <c r="G2125" s="1" t="s">
        <v>3563</v>
      </c>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29"/>
      <c r="AH2125" s="7"/>
      <c r="AI2125" s="7"/>
      <c r="AJ2125" s="7"/>
      <c r="AK2125" s="29"/>
      <c r="AL2125" s="7"/>
      <c r="AM2125" s="105"/>
      <c r="AN2125" s="7"/>
      <c r="AO2125" s="11"/>
      <c r="AP2125" s="105"/>
      <c r="AQ2125" s="11"/>
      <c r="AR2125" s="11"/>
      <c r="AS2125" s="11"/>
      <c r="AT2125" s="11"/>
      <c r="AU2125" s="11">
        <v>0</v>
      </c>
      <c r="AV2125" s="11">
        <v>0</v>
      </c>
      <c r="AW2125" s="11">
        <v>0</v>
      </c>
      <c r="AX2125" s="11">
        <v>0</v>
      </c>
      <c r="AZ2125" s="11">
        <f>VLOOKUP(G2125,'[2]Recettes '!$1:$1048576,6,FALSE)</f>
        <v>0</v>
      </c>
      <c r="BA2125" s="11">
        <v>0</v>
      </c>
    </row>
    <row r="2126" spans="1:53" x14ac:dyDescent="0.25">
      <c r="A2126">
        <v>12</v>
      </c>
      <c r="B2126" t="str">
        <f t="shared" si="247"/>
        <v>CCC-9635</v>
      </c>
      <c r="C2126" s="2" t="s">
        <v>322</v>
      </c>
      <c r="D2126" s="2" t="str">
        <f t="shared" si="244"/>
        <v>9</v>
      </c>
      <c r="E2126" s="2" t="str">
        <f t="shared" si="245"/>
        <v>96</v>
      </c>
      <c r="F2126" s="2" t="str">
        <f t="shared" si="246"/>
        <v>963</v>
      </c>
      <c r="G2126" s="1" t="s">
        <v>3564</v>
      </c>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29"/>
      <c r="AH2126" s="7"/>
      <c r="AI2126" s="7"/>
      <c r="AJ2126" s="7"/>
      <c r="AK2126" s="29"/>
      <c r="AL2126" s="7"/>
      <c r="AM2126" s="105"/>
      <c r="AN2126" s="7"/>
      <c r="AO2126" s="11"/>
      <c r="AP2126" s="105"/>
      <c r="AQ2126" s="11"/>
      <c r="AR2126" s="11"/>
      <c r="AS2126" s="11"/>
      <c r="AT2126" s="11"/>
      <c r="AU2126" s="11">
        <v>0</v>
      </c>
      <c r="AV2126" s="11">
        <v>0</v>
      </c>
      <c r="AW2126" s="11">
        <v>0</v>
      </c>
      <c r="AX2126" s="11">
        <v>0</v>
      </c>
      <c r="AZ2126" s="11">
        <f>VLOOKUP(G2126,'[2]Recettes '!$1:$1048576,6,FALSE)</f>
        <v>0</v>
      </c>
      <c r="BA2126" s="11">
        <v>0</v>
      </c>
    </row>
    <row r="2127" spans="1:53" x14ac:dyDescent="0.25">
      <c r="A2127">
        <v>12</v>
      </c>
      <c r="B2127" t="str">
        <f t="shared" si="247"/>
        <v>CCC-9640</v>
      </c>
      <c r="C2127" s="2" t="s">
        <v>322</v>
      </c>
      <c r="D2127" s="2" t="str">
        <f t="shared" si="244"/>
        <v>9</v>
      </c>
      <c r="E2127" s="2" t="str">
        <f t="shared" si="245"/>
        <v>96</v>
      </c>
      <c r="F2127" s="2" t="str">
        <f t="shared" si="246"/>
        <v>964</v>
      </c>
      <c r="G2127" s="1" t="s">
        <v>3565</v>
      </c>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29"/>
      <c r="AH2127" s="7"/>
      <c r="AI2127" s="7"/>
      <c r="AJ2127" s="7"/>
      <c r="AK2127" s="29"/>
      <c r="AL2127" s="7"/>
      <c r="AM2127" s="105"/>
      <c r="AN2127" s="7"/>
      <c r="AO2127" s="11"/>
      <c r="AP2127" s="105"/>
      <c r="AQ2127" s="11"/>
      <c r="AR2127" s="11"/>
      <c r="AS2127" s="11"/>
      <c r="AT2127" s="11"/>
      <c r="AU2127" s="11">
        <v>0</v>
      </c>
      <c r="AV2127" s="11">
        <v>0</v>
      </c>
      <c r="AW2127" s="11">
        <v>0</v>
      </c>
      <c r="AX2127" s="11">
        <v>0</v>
      </c>
      <c r="AZ2127" s="11">
        <f>VLOOKUP(G2127,'[2]Recettes '!$1:$1048576,6,FALSE)</f>
        <v>0</v>
      </c>
      <c r="BA2127" s="11">
        <v>0</v>
      </c>
    </row>
    <row r="2128" spans="1:53" x14ac:dyDescent="0.25">
      <c r="A2128">
        <v>12</v>
      </c>
      <c r="B2128" t="str">
        <f t="shared" si="247"/>
        <v>CCC-9670</v>
      </c>
      <c r="C2128" s="2" t="s">
        <v>322</v>
      </c>
      <c r="D2128" s="2" t="str">
        <f t="shared" si="244"/>
        <v>9</v>
      </c>
      <c r="E2128" s="2" t="str">
        <f t="shared" si="245"/>
        <v>96</v>
      </c>
      <c r="F2128" s="2" t="str">
        <f t="shared" si="246"/>
        <v>967</v>
      </c>
      <c r="G2128" s="1" t="s">
        <v>849</v>
      </c>
      <c r="H2128" s="7">
        <v>0</v>
      </c>
      <c r="I2128" s="7"/>
      <c r="J2128" s="7">
        <v>0</v>
      </c>
      <c r="K2128" s="7">
        <v>0</v>
      </c>
      <c r="L2128" s="7">
        <v>0</v>
      </c>
      <c r="M2128" s="7"/>
      <c r="N2128" s="7">
        <v>0</v>
      </c>
      <c r="O2128" s="7">
        <v>0</v>
      </c>
      <c r="P2128" s="7">
        <v>0</v>
      </c>
      <c r="Q2128" s="7"/>
      <c r="R2128" s="7">
        <v>0</v>
      </c>
      <c r="S2128" s="7">
        <v>0</v>
      </c>
      <c r="T2128" s="7">
        <v>0</v>
      </c>
      <c r="U2128" s="7"/>
      <c r="V2128" s="7">
        <v>0</v>
      </c>
      <c r="W2128" s="7">
        <v>0</v>
      </c>
      <c r="X2128" s="7">
        <v>0</v>
      </c>
      <c r="Y2128" s="7"/>
      <c r="Z2128" s="7">
        <v>0</v>
      </c>
      <c r="AA2128" s="7">
        <v>0</v>
      </c>
      <c r="AB2128" s="7">
        <v>0</v>
      </c>
      <c r="AC2128" s="7"/>
      <c r="AD2128" s="7">
        <v>0</v>
      </c>
      <c r="AE2128" s="7">
        <v>0</v>
      </c>
      <c r="AF2128" s="7">
        <v>0</v>
      </c>
      <c r="AG2128" s="29">
        <v>0</v>
      </c>
      <c r="AH2128" s="7">
        <v>0</v>
      </c>
      <c r="AI2128" s="7">
        <v>0</v>
      </c>
      <c r="AJ2128" s="7">
        <v>0</v>
      </c>
      <c r="AK2128" s="29">
        <v>0</v>
      </c>
      <c r="AL2128" s="7">
        <v>0</v>
      </c>
      <c r="AM2128" s="105">
        <v>0</v>
      </c>
      <c r="AN2128" s="7">
        <v>0</v>
      </c>
      <c r="AO2128" s="11">
        <v>0</v>
      </c>
      <c r="AP2128" s="105">
        <v>0</v>
      </c>
      <c r="AQ2128" s="11">
        <v>0</v>
      </c>
      <c r="AR2128" s="11">
        <v>0</v>
      </c>
      <c r="AS2128" s="11">
        <v>0</v>
      </c>
      <c r="AT2128" s="11">
        <v>0</v>
      </c>
      <c r="AU2128" s="11">
        <v>0</v>
      </c>
      <c r="AV2128" s="11">
        <v>0</v>
      </c>
      <c r="AW2128" s="11">
        <v>0</v>
      </c>
      <c r="AX2128" s="11">
        <v>0</v>
      </c>
      <c r="AZ2128" s="11">
        <f>VLOOKUP(G2128,'[2]Recettes '!$1:$1048576,6,FALSE)</f>
        <v>0</v>
      </c>
      <c r="BA2128" s="11">
        <v>0</v>
      </c>
    </row>
    <row r="2129" spans="1:53" x14ac:dyDescent="0.25">
      <c r="A2129">
        <v>12</v>
      </c>
      <c r="B2129" t="str">
        <f t="shared" si="247"/>
        <v>CCC-9700</v>
      </c>
      <c r="C2129" s="2" t="s">
        <v>322</v>
      </c>
      <c r="D2129" s="2" t="str">
        <f t="shared" si="244"/>
        <v>9</v>
      </c>
      <c r="E2129" s="2" t="str">
        <f t="shared" si="245"/>
        <v>97</v>
      </c>
      <c r="F2129" s="2" t="str">
        <f t="shared" si="246"/>
        <v>970</v>
      </c>
      <c r="G2129" s="1" t="s">
        <v>2402</v>
      </c>
      <c r="H2129" s="7">
        <v>0</v>
      </c>
      <c r="I2129" s="7"/>
      <c r="J2129" s="7">
        <v>0</v>
      </c>
      <c r="K2129" s="7">
        <v>0</v>
      </c>
      <c r="L2129" s="7">
        <v>0</v>
      </c>
      <c r="M2129" s="7"/>
      <c r="N2129" s="7">
        <v>0</v>
      </c>
      <c r="O2129" s="7">
        <v>0</v>
      </c>
      <c r="P2129" s="7">
        <v>0</v>
      </c>
      <c r="Q2129" s="7"/>
      <c r="R2129" s="7">
        <v>0</v>
      </c>
      <c r="S2129" s="7">
        <v>0</v>
      </c>
      <c r="T2129" s="7">
        <v>0</v>
      </c>
      <c r="U2129" s="7"/>
      <c r="V2129" s="7">
        <v>0</v>
      </c>
      <c r="W2129" s="7">
        <v>0</v>
      </c>
      <c r="X2129" s="7">
        <v>0</v>
      </c>
      <c r="Y2129" s="7"/>
      <c r="Z2129" s="7">
        <v>0</v>
      </c>
      <c r="AA2129" s="7">
        <v>0</v>
      </c>
      <c r="AB2129" s="7">
        <v>0</v>
      </c>
      <c r="AC2129" s="7"/>
      <c r="AD2129" s="7">
        <v>0</v>
      </c>
      <c r="AE2129" s="7">
        <v>0</v>
      </c>
      <c r="AF2129" s="7">
        <v>0</v>
      </c>
      <c r="AG2129" s="29">
        <v>0</v>
      </c>
      <c r="AH2129" s="7">
        <v>0</v>
      </c>
      <c r="AI2129" s="7">
        <v>0</v>
      </c>
      <c r="AJ2129" s="7">
        <v>0</v>
      </c>
      <c r="AK2129" s="29">
        <v>0</v>
      </c>
      <c r="AL2129" s="7">
        <v>0</v>
      </c>
      <c r="AM2129" s="105">
        <v>0</v>
      </c>
      <c r="AN2129" s="7">
        <v>0</v>
      </c>
      <c r="AO2129" s="11">
        <v>0</v>
      </c>
      <c r="AP2129" s="105">
        <v>0</v>
      </c>
      <c r="AQ2129" s="11">
        <v>0</v>
      </c>
      <c r="AR2129" s="11">
        <v>0</v>
      </c>
      <c r="AS2129" s="11">
        <v>0</v>
      </c>
      <c r="AT2129" s="11">
        <v>0</v>
      </c>
      <c r="AU2129" s="11">
        <v>0</v>
      </c>
      <c r="AV2129" s="11">
        <v>0</v>
      </c>
      <c r="AW2129" s="11">
        <v>0</v>
      </c>
      <c r="AX2129" s="11">
        <v>0</v>
      </c>
      <c r="AZ2129" s="11">
        <f>VLOOKUP(G2129,'[2]Recettes '!$1:$1048576,6,FALSE)</f>
        <v>0</v>
      </c>
      <c r="BA2129" s="11">
        <v>0</v>
      </c>
    </row>
    <row r="2130" spans="1:53" x14ac:dyDescent="0.25">
      <c r="A2130">
        <v>12</v>
      </c>
      <c r="B2130" t="str">
        <f t="shared" si="247"/>
        <v>CCC-9800</v>
      </c>
      <c r="C2130" s="2" t="s">
        <v>322</v>
      </c>
      <c r="D2130" s="2" t="str">
        <f t="shared" si="244"/>
        <v>9</v>
      </c>
      <c r="E2130" s="2" t="str">
        <f t="shared" si="245"/>
        <v>98</v>
      </c>
      <c r="F2130" s="2" t="str">
        <f t="shared" si="246"/>
        <v>980</v>
      </c>
      <c r="G2130" s="1" t="s">
        <v>852</v>
      </c>
      <c r="H2130" s="7">
        <v>0</v>
      </c>
      <c r="I2130" s="7"/>
      <c r="J2130" s="7">
        <v>0</v>
      </c>
      <c r="K2130" s="7">
        <v>0</v>
      </c>
      <c r="L2130" s="7">
        <v>0</v>
      </c>
      <c r="M2130" s="7"/>
      <c r="N2130" s="7">
        <v>0</v>
      </c>
      <c r="O2130" s="7">
        <v>0</v>
      </c>
      <c r="P2130" s="7">
        <v>0</v>
      </c>
      <c r="Q2130" s="7"/>
      <c r="R2130" s="7">
        <v>0</v>
      </c>
      <c r="S2130" s="7">
        <v>0</v>
      </c>
      <c r="T2130" s="7">
        <v>0</v>
      </c>
      <c r="U2130" s="7"/>
      <c r="V2130" s="7">
        <v>0</v>
      </c>
      <c r="W2130" s="7">
        <v>0</v>
      </c>
      <c r="X2130" s="7">
        <v>0</v>
      </c>
      <c r="Y2130" s="7"/>
      <c r="Z2130" s="7">
        <v>0</v>
      </c>
      <c r="AA2130" s="7">
        <v>0</v>
      </c>
      <c r="AB2130" s="7">
        <v>0</v>
      </c>
      <c r="AC2130" s="7"/>
      <c r="AD2130" s="7">
        <v>0</v>
      </c>
      <c r="AE2130" s="7">
        <v>0</v>
      </c>
      <c r="AF2130" s="7">
        <v>0</v>
      </c>
      <c r="AG2130" s="29">
        <v>0</v>
      </c>
      <c r="AH2130" s="7">
        <v>0</v>
      </c>
      <c r="AI2130" s="7">
        <v>0</v>
      </c>
      <c r="AJ2130" s="7">
        <v>0</v>
      </c>
      <c r="AK2130" s="29">
        <v>0</v>
      </c>
      <c r="AL2130" s="7">
        <v>0</v>
      </c>
      <c r="AM2130" s="105">
        <v>0</v>
      </c>
      <c r="AN2130" s="7">
        <v>0</v>
      </c>
      <c r="AO2130" s="11">
        <v>0</v>
      </c>
      <c r="AP2130" s="105">
        <v>0</v>
      </c>
      <c r="AQ2130" s="11">
        <v>0</v>
      </c>
      <c r="AR2130" s="11">
        <v>0</v>
      </c>
      <c r="AS2130" s="11">
        <v>0</v>
      </c>
      <c r="AT2130" s="11">
        <v>0</v>
      </c>
      <c r="AU2130" s="11">
        <v>0</v>
      </c>
      <c r="AV2130" s="11">
        <v>0</v>
      </c>
      <c r="AW2130" s="11">
        <v>0</v>
      </c>
      <c r="AX2130" s="11">
        <v>0</v>
      </c>
      <c r="AZ2130" s="11">
        <f>VLOOKUP(G2130,'[2]Recettes '!$1:$1048576,6,FALSE)</f>
        <v>0</v>
      </c>
      <c r="BA2130" s="11">
        <v>0</v>
      </c>
    </row>
    <row r="2131" spans="1:53" x14ac:dyDescent="0.25">
      <c r="A2131">
        <v>12</v>
      </c>
      <c r="B2131" t="str">
        <f t="shared" si="247"/>
        <v>CCC-9900</v>
      </c>
      <c r="C2131" s="2" t="s">
        <v>322</v>
      </c>
      <c r="D2131" s="2" t="str">
        <f t="shared" si="244"/>
        <v>9</v>
      </c>
      <c r="E2131" s="2" t="str">
        <f t="shared" si="245"/>
        <v>99</v>
      </c>
      <c r="F2131" s="2" t="str">
        <f t="shared" si="246"/>
        <v>990</v>
      </c>
      <c r="G2131" s="1" t="s">
        <v>3544</v>
      </c>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29"/>
      <c r="AH2131" s="7"/>
      <c r="AI2131" s="7"/>
      <c r="AJ2131" s="7"/>
      <c r="AK2131" s="29"/>
      <c r="AL2131" s="7"/>
      <c r="AM2131" s="105"/>
      <c r="AN2131" s="7"/>
      <c r="AO2131" s="11"/>
      <c r="AP2131" s="105"/>
      <c r="AQ2131" s="11"/>
      <c r="AR2131" s="11"/>
      <c r="AS2131" s="11"/>
      <c r="AT2131" s="11"/>
      <c r="AU2131" s="11">
        <v>0</v>
      </c>
      <c r="AV2131" s="11">
        <v>0</v>
      </c>
      <c r="AW2131" s="11">
        <v>0</v>
      </c>
      <c r="AX2131" s="11">
        <v>0</v>
      </c>
      <c r="AZ2131" s="11">
        <f>VLOOKUP(G2131,'[2]Recettes '!$1:$1048576,6,FALSE)</f>
        <v>0</v>
      </c>
      <c r="BA2131" s="11">
        <v>0</v>
      </c>
    </row>
    <row r="2132" spans="1:53" x14ac:dyDescent="0.25">
      <c r="A2132">
        <v>12</v>
      </c>
      <c r="B2132" t="str">
        <f t="shared" si="247"/>
        <v>CCC-4851 (old)</v>
      </c>
      <c r="C2132" s="2" t="s">
        <v>322</v>
      </c>
      <c r="D2132" s="2" t="str">
        <f t="shared" si="244"/>
        <v>4</v>
      </c>
      <c r="E2132" s="2" t="str">
        <f t="shared" si="245"/>
        <v>48</v>
      </c>
      <c r="F2132" s="2" t="str">
        <f t="shared" si="246"/>
        <v>485</v>
      </c>
      <c r="G2132" s="3" t="s">
        <v>3457</v>
      </c>
      <c r="H2132" s="7">
        <v>0</v>
      </c>
      <c r="I2132" s="7"/>
      <c r="J2132" s="7">
        <v>0</v>
      </c>
      <c r="K2132" s="7">
        <v>0</v>
      </c>
      <c r="L2132" s="7">
        <v>0</v>
      </c>
      <c r="M2132" s="7"/>
      <c r="N2132" s="7">
        <v>0</v>
      </c>
      <c r="O2132" s="7">
        <v>0</v>
      </c>
      <c r="P2132" s="7">
        <v>0</v>
      </c>
      <c r="Q2132" s="7"/>
      <c r="R2132" s="7">
        <v>0</v>
      </c>
      <c r="S2132" s="7">
        <v>0</v>
      </c>
      <c r="T2132" s="7">
        <v>0</v>
      </c>
      <c r="U2132" s="7"/>
      <c r="V2132" s="7">
        <v>0</v>
      </c>
      <c r="W2132" s="7">
        <v>0</v>
      </c>
      <c r="X2132" s="7">
        <v>0</v>
      </c>
      <c r="Y2132" s="7"/>
      <c r="Z2132" s="7">
        <v>0</v>
      </c>
      <c r="AA2132" s="7">
        <v>0</v>
      </c>
      <c r="AB2132" s="7">
        <v>0</v>
      </c>
      <c r="AC2132" s="7"/>
      <c r="AD2132" s="7">
        <v>0</v>
      </c>
      <c r="AE2132" s="7">
        <v>0</v>
      </c>
      <c r="AF2132" s="7">
        <v>0</v>
      </c>
      <c r="AG2132" s="29">
        <v>0</v>
      </c>
      <c r="AH2132" s="7">
        <v>0</v>
      </c>
      <c r="AI2132" s="7">
        <v>0</v>
      </c>
      <c r="AJ2132" s="7">
        <v>0</v>
      </c>
      <c r="AK2132" s="29">
        <v>0</v>
      </c>
      <c r="AL2132" s="7">
        <v>0</v>
      </c>
      <c r="AM2132" s="105">
        <v>0</v>
      </c>
      <c r="AN2132" s="7">
        <v>0</v>
      </c>
      <c r="AO2132" s="11">
        <v>0</v>
      </c>
      <c r="AP2132" s="105">
        <v>0</v>
      </c>
      <c r="AQ2132" s="11">
        <v>0</v>
      </c>
      <c r="AR2132" s="11">
        <v>0</v>
      </c>
      <c r="AS2132" s="11">
        <v>0</v>
      </c>
      <c r="AT2132" s="11">
        <v>0</v>
      </c>
      <c r="AU2132" s="11"/>
      <c r="AV2132" s="11">
        <v>0</v>
      </c>
      <c r="AW2132" s="11">
        <v>0</v>
      </c>
      <c r="AX2132" s="11"/>
      <c r="AZ2132" s="11"/>
      <c r="BA2132" s="11"/>
    </row>
    <row r="2133" spans="1:53" x14ac:dyDescent="0.25">
      <c r="A2133">
        <v>12</v>
      </c>
      <c r="B2133" t="str">
        <f t="shared" si="247"/>
        <v>CCC-4852 (old)</v>
      </c>
      <c r="C2133" s="2" t="s">
        <v>322</v>
      </c>
      <c r="D2133" s="2" t="str">
        <f t="shared" si="244"/>
        <v>4</v>
      </c>
      <c r="E2133" s="2" t="str">
        <f t="shared" si="245"/>
        <v>48</v>
      </c>
      <c r="F2133" s="2" t="str">
        <f t="shared" si="246"/>
        <v>485</v>
      </c>
      <c r="G2133" s="3" t="s">
        <v>3458</v>
      </c>
      <c r="H2133" s="7">
        <v>0</v>
      </c>
      <c r="I2133" s="7"/>
      <c r="J2133" s="7">
        <v>0</v>
      </c>
      <c r="K2133" s="7">
        <v>0</v>
      </c>
      <c r="L2133" s="7">
        <v>0</v>
      </c>
      <c r="M2133" s="7"/>
      <c r="N2133" s="7">
        <v>0</v>
      </c>
      <c r="O2133" s="7">
        <v>0</v>
      </c>
      <c r="P2133" s="7">
        <v>0</v>
      </c>
      <c r="Q2133" s="7"/>
      <c r="R2133" s="7">
        <v>0</v>
      </c>
      <c r="S2133" s="7">
        <v>0</v>
      </c>
      <c r="T2133" s="7">
        <v>0</v>
      </c>
      <c r="U2133" s="7"/>
      <c r="V2133" s="7">
        <v>0</v>
      </c>
      <c r="W2133" s="7">
        <v>0</v>
      </c>
      <c r="X2133" s="7">
        <v>0</v>
      </c>
      <c r="Y2133" s="7"/>
      <c r="Z2133" s="7">
        <v>0</v>
      </c>
      <c r="AA2133" s="7">
        <v>0</v>
      </c>
      <c r="AB2133" s="7">
        <v>0</v>
      </c>
      <c r="AC2133" s="7"/>
      <c r="AD2133" s="7">
        <v>0</v>
      </c>
      <c r="AE2133" s="7">
        <v>0</v>
      </c>
      <c r="AF2133" s="7">
        <v>0</v>
      </c>
      <c r="AG2133" s="29">
        <v>0</v>
      </c>
      <c r="AH2133" s="7">
        <v>0</v>
      </c>
      <c r="AI2133" s="7">
        <v>0</v>
      </c>
      <c r="AJ2133" s="7">
        <v>0</v>
      </c>
      <c r="AK2133" s="29">
        <v>0</v>
      </c>
      <c r="AL2133" s="7">
        <v>0</v>
      </c>
      <c r="AM2133" s="105">
        <v>0</v>
      </c>
      <c r="AN2133" s="7">
        <v>0</v>
      </c>
      <c r="AO2133" s="11">
        <v>0</v>
      </c>
      <c r="AP2133" s="105">
        <v>0</v>
      </c>
      <c r="AQ2133" s="11">
        <v>0</v>
      </c>
      <c r="AR2133" s="11">
        <v>0</v>
      </c>
      <c r="AS2133" s="11">
        <v>0</v>
      </c>
      <c r="AT2133" s="11">
        <v>0</v>
      </c>
      <c r="AU2133" s="11"/>
      <c r="AV2133" s="11">
        <v>0</v>
      </c>
      <c r="AW2133" s="11">
        <v>0</v>
      </c>
      <c r="AX2133" s="11"/>
      <c r="AZ2133" s="11"/>
      <c r="BA2133" s="11"/>
    </row>
    <row r="2134" spans="1:53" x14ac:dyDescent="0.25">
      <c r="A2134">
        <v>12</v>
      </c>
      <c r="B2134" t="str">
        <f t="shared" si="247"/>
        <v>CCC-6851 (old)</v>
      </c>
      <c r="C2134" s="2" t="s">
        <v>322</v>
      </c>
      <c r="D2134" s="2" t="str">
        <f t="shared" si="244"/>
        <v>6</v>
      </c>
      <c r="E2134" s="2" t="str">
        <f t="shared" si="245"/>
        <v>68</v>
      </c>
      <c r="F2134" s="2" t="str">
        <f t="shared" si="246"/>
        <v>685</v>
      </c>
      <c r="G2134" s="3" t="s">
        <v>3459</v>
      </c>
      <c r="H2134" s="7">
        <v>0</v>
      </c>
      <c r="I2134" s="7"/>
      <c r="J2134" s="7">
        <v>0</v>
      </c>
      <c r="K2134" s="7">
        <v>0</v>
      </c>
      <c r="L2134" s="7">
        <v>0</v>
      </c>
      <c r="M2134" s="7"/>
      <c r="N2134" s="29">
        <v>0</v>
      </c>
      <c r="O2134" s="29">
        <v>0</v>
      </c>
      <c r="P2134" s="7">
        <v>0</v>
      </c>
      <c r="Q2134" s="7"/>
      <c r="R2134" s="7">
        <v>0</v>
      </c>
      <c r="S2134" s="7">
        <v>0</v>
      </c>
      <c r="T2134" s="7">
        <v>0</v>
      </c>
      <c r="U2134" s="7"/>
      <c r="V2134" s="7">
        <v>0</v>
      </c>
      <c r="W2134" s="7">
        <v>0</v>
      </c>
      <c r="X2134" s="7">
        <v>0</v>
      </c>
      <c r="Y2134" s="7"/>
      <c r="Z2134" s="7">
        <v>0</v>
      </c>
      <c r="AA2134" s="7">
        <v>0</v>
      </c>
      <c r="AB2134" s="7">
        <v>0</v>
      </c>
      <c r="AC2134" s="7"/>
      <c r="AD2134" s="7">
        <v>0</v>
      </c>
      <c r="AE2134" s="7">
        <v>0</v>
      </c>
      <c r="AF2134" s="7">
        <v>0</v>
      </c>
      <c r="AG2134" s="29">
        <v>0</v>
      </c>
      <c r="AH2134" s="7">
        <v>0</v>
      </c>
      <c r="AI2134" s="7">
        <v>0</v>
      </c>
      <c r="AJ2134" s="7">
        <v>0</v>
      </c>
      <c r="AK2134" s="29">
        <v>0</v>
      </c>
      <c r="AL2134" s="7">
        <v>0</v>
      </c>
      <c r="AM2134" s="105">
        <v>0</v>
      </c>
      <c r="AN2134" s="7">
        <v>0</v>
      </c>
      <c r="AO2134" s="11">
        <v>0</v>
      </c>
      <c r="AP2134" s="105">
        <v>0</v>
      </c>
      <c r="AQ2134" s="11">
        <v>0</v>
      </c>
      <c r="AR2134" s="11">
        <v>0</v>
      </c>
      <c r="AS2134" s="11">
        <v>0</v>
      </c>
      <c r="AT2134" s="11">
        <v>0</v>
      </c>
      <c r="AU2134" s="11"/>
      <c r="AV2134" s="11">
        <v>0</v>
      </c>
      <c r="AW2134" s="11">
        <v>0</v>
      </c>
      <c r="AX2134" s="11"/>
      <c r="AZ2134" s="11"/>
      <c r="BA2134" s="11"/>
    </row>
    <row r="2135" spans="1:53" x14ac:dyDescent="0.25">
      <c r="A2135">
        <v>12</v>
      </c>
      <c r="B2135" t="str">
        <f t="shared" si="247"/>
        <v>CCC-6852 (old)</v>
      </c>
      <c r="C2135" s="2" t="s">
        <v>322</v>
      </c>
      <c r="D2135" s="2" t="str">
        <f t="shared" si="244"/>
        <v>6</v>
      </c>
      <c r="E2135" s="2" t="str">
        <f t="shared" si="245"/>
        <v>68</v>
      </c>
      <c r="F2135" s="2" t="str">
        <f t="shared" si="246"/>
        <v>685</v>
      </c>
      <c r="G2135" s="3" t="s">
        <v>3460</v>
      </c>
      <c r="H2135" s="7">
        <v>0</v>
      </c>
      <c r="I2135" s="7"/>
      <c r="J2135" s="7">
        <v>0</v>
      </c>
      <c r="K2135" s="7">
        <v>0</v>
      </c>
      <c r="L2135" s="7">
        <v>0</v>
      </c>
      <c r="M2135" s="7"/>
      <c r="N2135" s="7">
        <v>0</v>
      </c>
      <c r="O2135" s="7">
        <v>0</v>
      </c>
      <c r="P2135" s="7">
        <v>0</v>
      </c>
      <c r="Q2135" s="7"/>
      <c r="R2135" s="7">
        <v>0</v>
      </c>
      <c r="S2135" s="7">
        <v>0</v>
      </c>
      <c r="T2135" s="7">
        <v>0</v>
      </c>
      <c r="U2135" s="7"/>
      <c r="V2135" s="7">
        <v>0</v>
      </c>
      <c r="W2135" s="7">
        <v>0</v>
      </c>
      <c r="X2135" s="7">
        <v>0</v>
      </c>
      <c r="Y2135" s="7"/>
      <c r="Z2135" s="7">
        <v>0</v>
      </c>
      <c r="AA2135" s="7">
        <v>0</v>
      </c>
      <c r="AB2135" s="7">
        <v>0</v>
      </c>
      <c r="AC2135" s="7"/>
      <c r="AD2135" s="7">
        <v>0</v>
      </c>
      <c r="AE2135" s="7">
        <v>0</v>
      </c>
      <c r="AF2135" s="7">
        <v>0</v>
      </c>
      <c r="AG2135" s="29">
        <v>0</v>
      </c>
      <c r="AH2135" s="7">
        <v>0</v>
      </c>
      <c r="AI2135" s="7">
        <v>0</v>
      </c>
      <c r="AJ2135" s="7">
        <v>0</v>
      </c>
      <c r="AK2135" s="29">
        <v>0</v>
      </c>
      <c r="AL2135" s="7">
        <v>0</v>
      </c>
      <c r="AM2135" s="105">
        <v>0</v>
      </c>
      <c r="AN2135" s="7">
        <v>0</v>
      </c>
      <c r="AO2135" s="11">
        <v>0</v>
      </c>
      <c r="AP2135" s="105">
        <v>0</v>
      </c>
      <c r="AQ2135" s="11">
        <v>0</v>
      </c>
      <c r="AR2135" s="11">
        <v>0</v>
      </c>
      <c r="AS2135" s="11">
        <v>0</v>
      </c>
      <c r="AT2135" s="11">
        <v>0</v>
      </c>
      <c r="AU2135" s="11"/>
      <c r="AV2135" s="11">
        <v>0</v>
      </c>
      <c r="AW2135" s="11">
        <v>0</v>
      </c>
      <c r="AX2135" s="11"/>
      <c r="AZ2135" s="11"/>
      <c r="BA2135" s="11"/>
    </row>
    <row r="2136" spans="1:53" x14ac:dyDescent="0.25">
      <c r="AZ2136" s="11"/>
      <c r="BA2136" s="11"/>
    </row>
    <row r="2137" spans="1:53" x14ac:dyDescent="0.25">
      <c r="AZ2137" s="11"/>
      <c r="BA2137" s="11"/>
    </row>
    <row r="2138" spans="1:53" x14ac:dyDescent="0.25">
      <c r="AZ2138" s="11"/>
      <c r="BA2138" s="11"/>
    </row>
    <row r="2139" spans="1:53" x14ac:dyDescent="0.25">
      <c r="AZ2139" s="11"/>
      <c r="BA2139" s="11"/>
    </row>
    <row r="2140" spans="1:53" x14ac:dyDescent="0.25">
      <c r="AZ2140" s="11"/>
      <c r="BA2140" s="11"/>
    </row>
    <row r="2141" spans="1:53" x14ac:dyDescent="0.25">
      <c r="AZ2141" s="11"/>
      <c r="BA2141" s="11"/>
    </row>
    <row r="2142" spans="1:53" x14ac:dyDescent="0.25">
      <c r="AZ2142" s="11"/>
      <c r="BA2142" s="11"/>
    </row>
    <row r="2143" spans="1:53" x14ac:dyDescent="0.25">
      <c r="AZ2143" s="11"/>
      <c r="BA2143" s="11"/>
    </row>
    <row r="2144" spans="1:53" x14ac:dyDescent="0.25">
      <c r="AZ2144" s="11"/>
      <c r="BA2144" s="11"/>
    </row>
    <row r="2145" spans="52:53" x14ac:dyDescent="0.25">
      <c r="AZ2145" s="11"/>
      <c r="BA2145" s="11"/>
    </row>
    <row r="2146" spans="52:53" x14ac:dyDescent="0.25">
      <c r="AZ2146" s="11"/>
      <c r="BA2146" s="11"/>
    </row>
    <row r="2147" spans="52:53" x14ac:dyDescent="0.25">
      <c r="AZ2147" s="11"/>
      <c r="BA2147" s="11"/>
    </row>
    <row r="2148" spans="52:53" x14ac:dyDescent="0.25">
      <c r="AZ2148" s="11"/>
      <c r="BA2148" s="11"/>
    </row>
    <row r="2149" spans="52:53" x14ac:dyDescent="0.25">
      <c r="AZ2149" s="11"/>
      <c r="BA2149" s="11"/>
    </row>
    <row r="2150" spans="52:53" x14ac:dyDescent="0.25">
      <c r="AZ2150" s="11"/>
      <c r="BA2150" s="11"/>
    </row>
    <row r="2151" spans="52:53" x14ac:dyDescent="0.25">
      <c r="AZ2151" s="11"/>
      <c r="BA2151" s="11"/>
    </row>
    <row r="2152" spans="52:53" x14ac:dyDescent="0.25">
      <c r="AZ2152" s="11"/>
      <c r="BA2152" s="11"/>
    </row>
    <row r="2153" spans="52:53" x14ac:dyDescent="0.25">
      <c r="AZ2153" s="11"/>
      <c r="BA2153" s="11"/>
    </row>
    <row r="2154" spans="52:53" x14ac:dyDescent="0.25">
      <c r="AZ2154" s="11"/>
      <c r="BA2154" s="11"/>
    </row>
    <row r="2155" spans="52:53" x14ac:dyDescent="0.25">
      <c r="AZ2155" s="11"/>
      <c r="BA2155" s="11"/>
    </row>
    <row r="2156" spans="52:53" x14ac:dyDescent="0.25">
      <c r="AZ2156" s="11"/>
      <c r="BA2156" s="11"/>
    </row>
    <row r="2157" spans="52:53" x14ac:dyDescent="0.25">
      <c r="AZ2157" s="11"/>
      <c r="BA2157" s="11"/>
    </row>
    <row r="2158" spans="52:53" x14ac:dyDescent="0.25">
      <c r="AZ2158" s="11"/>
      <c r="BA2158" s="11"/>
    </row>
    <row r="2159" spans="52:53" x14ac:dyDescent="0.25">
      <c r="AZ2159" s="11"/>
      <c r="BA2159" s="11"/>
    </row>
    <row r="2160" spans="52:53" x14ac:dyDescent="0.25">
      <c r="AZ2160" s="11"/>
      <c r="BA2160" s="11"/>
    </row>
    <row r="2161" spans="52:53" x14ac:dyDescent="0.25">
      <c r="AZ2161" s="11"/>
      <c r="BA2161" s="11"/>
    </row>
    <row r="2162" spans="52:53" x14ac:dyDescent="0.25">
      <c r="AZ2162" s="11"/>
      <c r="BA2162" s="11"/>
    </row>
    <row r="2163" spans="52:53" x14ac:dyDescent="0.25">
      <c r="AZ2163" s="11"/>
      <c r="BA2163" s="11"/>
    </row>
    <row r="2164" spans="52:53" x14ac:dyDescent="0.25">
      <c r="AZ2164" s="11"/>
      <c r="BA2164" s="11"/>
    </row>
    <row r="2165" spans="52:53" x14ac:dyDescent="0.25">
      <c r="AZ2165" s="11"/>
      <c r="BA2165" s="11"/>
    </row>
    <row r="2166" spans="52:53" x14ac:dyDescent="0.25">
      <c r="AZ2166" s="11"/>
      <c r="BA2166" s="11"/>
    </row>
    <row r="2167" spans="52:53" x14ac:dyDescent="0.25">
      <c r="AZ2167" s="11"/>
      <c r="BA2167" s="11"/>
    </row>
    <row r="2168" spans="52:53" x14ac:dyDescent="0.25">
      <c r="AZ2168" s="11"/>
      <c r="BA2168" s="11"/>
    </row>
    <row r="2169" spans="52:53" x14ac:dyDescent="0.25">
      <c r="AZ2169" s="11"/>
      <c r="BA2169" s="11"/>
    </row>
    <row r="2170" spans="52:53" x14ac:dyDescent="0.25">
      <c r="AZ2170" s="11"/>
      <c r="BA2170" s="11"/>
    </row>
    <row r="2171" spans="52:53" x14ac:dyDescent="0.25">
      <c r="AZ2171" s="11"/>
      <c r="BA2171" s="11"/>
    </row>
    <row r="2172" spans="52:53" x14ac:dyDescent="0.25">
      <c r="AZ2172" s="11"/>
      <c r="BA2172" s="11"/>
    </row>
    <row r="2173" spans="52:53" x14ac:dyDescent="0.25">
      <c r="AZ2173" s="11"/>
      <c r="BA2173" s="11"/>
    </row>
    <row r="2174" spans="52:53" x14ac:dyDescent="0.25">
      <c r="AZ2174" s="11"/>
      <c r="BA2174" s="11"/>
    </row>
    <row r="2175" spans="52:53" x14ac:dyDescent="0.25">
      <c r="AZ2175" s="11"/>
      <c r="BA2175" s="11"/>
    </row>
    <row r="2176" spans="52:53" x14ac:dyDescent="0.25">
      <c r="AZ2176" s="11"/>
      <c r="BA2176" s="11"/>
    </row>
    <row r="2177" spans="52:53" x14ac:dyDescent="0.25">
      <c r="AZ2177" s="11"/>
      <c r="BA2177" s="11"/>
    </row>
    <row r="2178" spans="52:53" x14ac:dyDescent="0.25">
      <c r="AZ2178" s="11"/>
      <c r="BA2178" s="11"/>
    </row>
    <row r="2179" spans="52:53" x14ac:dyDescent="0.25">
      <c r="AZ2179" s="11"/>
      <c r="BA2179" s="11"/>
    </row>
    <row r="2180" spans="52:53" x14ac:dyDescent="0.25">
      <c r="AZ2180" s="11"/>
      <c r="BA2180" s="11"/>
    </row>
    <row r="2181" spans="52:53" x14ac:dyDescent="0.25">
      <c r="AZ2181" s="11"/>
      <c r="BA2181" s="11"/>
    </row>
    <row r="2182" spans="52:53" x14ac:dyDescent="0.25">
      <c r="AZ2182" s="11"/>
      <c r="BA2182" s="11"/>
    </row>
    <row r="2183" spans="52:53" x14ac:dyDescent="0.25">
      <c r="AZ2183" s="11"/>
      <c r="BA2183" s="11"/>
    </row>
    <row r="2184" spans="52:53" x14ac:dyDescent="0.25">
      <c r="AZ2184" s="11"/>
      <c r="BA2184" s="11"/>
    </row>
    <row r="2185" spans="52:53" x14ac:dyDescent="0.25">
      <c r="AZ2185" s="11"/>
      <c r="BA2185" s="11"/>
    </row>
    <row r="2186" spans="52:53" x14ac:dyDescent="0.25">
      <c r="AZ2186" s="11"/>
      <c r="BA2186" s="11"/>
    </row>
    <row r="2187" spans="52:53" x14ac:dyDescent="0.25">
      <c r="AZ2187" s="11"/>
      <c r="BA2187" s="11"/>
    </row>
    <row r="2188" spans="52:53" x14ac:dyDescent="0.25">
      <c r="AZ2188" s="11"/>
      <c r="BA2188" s="11"/>
    </row>
    <row r="2189" spans="52:53" x14ac:dyDescent="0.25">
      <c r="AZ2189" s="11"/>
      <c r="BA2189" s="11"/>
    </row>
    <row r="2190" spans="52:53" x14ac:dyDescent="0.25">
      <c r="AZ2190" s="11"/>
      <c r="BA2190" s="11"/>
    </row>
    <row r="2191" spans="52:53" x14ac:dyDescent="0.25">
      <c r="AZ2191" s="11"/>
      <c r="BA2191" s="11"/>
    </row>
    <row r="2192" spans="52:53" x14ac:dyDescent="0.25">
      <c r="AZ2192" s="11"/>
      <c r="BA2192" s="11"/>
    </row>
    <row r="2193" spans="52:53" x14ac:dyDescent="0.25">
      <c r="AZ2193" s="11"/>
      <c r="BA2193" s="11"/>
    </row>
    <row r="2194" spans="52:53" x14ac:dyDescent="0.25">
      <c r="AZ2194" s="11"/>
      <c r="BA2194" s="11"/>
    </row>
    <row r="2195" spans="52:53" x14ac:dyDescent="0.25">
      <c r="AZ2195" s="11"/>
      <c r="BA2195" s="11"/>
    </row>
    <row r="2196" spans="52:53" x14ac:dyDescent="0.25">
      <c r="AZ2196" s="11"/>
      <c r="BA2196" s="11"/>
    </row>
    <row r="2197" spans="52:53" x14ac:dyDescent="0.25">
      <c r="AZ2197" s="11"/>
      <c r="BA2197" s="11"/>
    </row>
    <row r="2198" spans="52:53" x14ac:dyDescent="0.25">
      <c r="AZ2198" s="11"/>
      <c r="BA2198" s="11"/>
    </row>
    <row r="2199" spans="52:53" x14ac:dyDescent="0.25">
      <c r="AZ2199" s="11"/>
      <c r="BA2199" s="11"/>
    </row>
    <row r="2200" spans="52:53" x14ac:dyDescent="0.25">
      <c r="AZ2200" s="11"/>
      <c r="BA2200" s="11"/>
    </row>
    <row r="2201" spans="52:53" x14ac:dyDescent="0.25">
      <c r="AZ2201" s="11"/>
      <c r="BA2201" s="11"/>
    </row>
    <row r="2202" spans="52:53" x14ac:dyDescent="0.25">
      <c r="AZ2202" s="11"/>
      <c r="BA2202" s="11"/>
    </row>
    <row r="2203" spans="52:53" x14ac:dyDescent="0.25">
      <c r="AZ2203" s="11"/>
      <c r="BA2203" s="11"/>
    </row>
    <row r="2204" spans="52:53" x14ac:dyDescent="0.25">
      <c r="AZ2204" s="11"/>
      <c r="BA2204" s="11"/>
    </row>
    <row r="2205" spans="52:53" x14ac:dyDescent="0.25">
      <c r="AZ2205" s="11"/>
      <c r="BA2205" s="11"/>
    </row>
    <row r="2206" spans="52:53" x14ac:dyDescent="0.25">
      <c r="AZ2206" s="11"/>
      <c r="BA2206" s="11"/>
    </row>
    <row r="2207" spans="52:53" x14ac:dyDescent="0.25">
      <c r="AZ2207" s="11"/>
      <c r="BA2207" s="11"/>
    </row>
    <row r="2208" spans="52:53" x14ac:dyDescent="0.25">
      <c r="AZ2208" s="11"/>
      <c r="BA2208" s="11"/>
    </row>
    <row r="2209" spans="52:53" x14ac:dyDescent="0.25">
      <c r="AZ2209" s="11"/>
      <c r="BA2209" s="11"/>
    </row>
    <row r="2210" spans="52:53" x14ac:dyDescent="0.25">
      <c r="AZ2210" s="11"/>
      <c r="BA2210" s="11"/>
    </row>
    <row r="2211" spans="52:53" x14ac:dyDescent="0.25">
      <c r="AZ2211" s="11"/>
      <c r="BA2211" s="11"/>
    </row>
    <row r="2212" spans="52:53" x14ac:dyDescent="0.25">
      <c r="AZ2212" s="11"/>
      <c r="BA2212" s="11"/>
    </row>
    <row r="2213" spans="52:53" x14ac:dyDescent="0.25">
      <c r="AZ2213" s="11"/>
      <c r="BA2213" s="11"/>
    </row>
    <row r="2214" spans="52:53" x14ac:dyDescent="0.25">
      <c r="AZ2214" s="11"/>
      <c r="BA2214" s="11"/>
    </row>
    <row r="2215" spans="52:53" x14ac:dyDescent="0.25">
      <c r="AZ2215" s="11"/>
      <c r="BA2215" s="11"/>
    </row>
    <row r="2216" spans="52:53" x14ac:dyDescent="0.25">
      <c r="AZ2216" s="11"/>
      <c r="BA2216" s="11"/>
    </row>
    <row r="2217" spans="52:53" x14ac:dyDescent="0.25">
      <c r="AZ2217" s="11"/>
      <c r="BA2217" s="11"/>
    </row>
    <row r="2218" spans="52:53" x14ac:dyDescent="0.25">
      <c r="AZ2218" s="11"/>
      <c r="BA2218" s="11"/>
    </row>
    <row r="2219" spans="52:53" x14ac:dyDescent="0.25">
      <c r="AZ2219" s="11"/>
      <c r="BA2219" s="11"/>
    </row>
    <row r="2220" spans="52:53" x14ac:dyDescent="0.25">
      <c r="AZ2220" s="11"/>
      <c r="BA2220" s="11"/>
    </row>
    <row r="2221" spans="52:53" x14ac:dyDescent="0.25">
      <c r="AZ2221" s="11"/>
      <c r="BA2221" s="11"/>
    </row>
  </sheetData>
  <sheetProtection algorithmName="SHA-512" hashValue="B75sPl1BBbb3o///2emeQRGSQX78DnLF/TOBaWDvt9e1KSK4ggw4xf5mzLs+WScM2DbHS4MaT7dEC4YhIW7MFA==" saltValue="1sOaqg24m2XOPqZyhoukUw==" spinCount="100000" sheet="1" objects="1" scenarios="1" formatColumns="0"/>
  <autoFilter ref="A1:BS2135" xr:uid="{64A30D9E-0888-406C-823A-4D624011EEE0}">
    <filterColumn colId="1">
      <filters>
        <filter val="CCC-0600"/>
        <filter val="CCC-0700"/>
        <filter val="CCC-1611"/>
        <filter val="CCC-1612"/>
        <filter val="CCC-1613"/>
        <filter val="CCC-1620"/>
        <filter val="CCC-1700"/>
        <filter val="CCC-1810"/>
        <filter val="CCC-1820"/>
        <filter val="CCC-1900"/>
        <filter val="CCC-2610"/>
        <filter val="CCC-2620"/>
        <filter val="CCC-2710"/>
        <filter val="CCC-2720"/>
        <filter val="CCC-2730"/>
        <filter val="CCC-2740"/>
        <filter val="CCC-2750"/>
        <filter val="CCC-2810"/>
        <filter val="CCC-2820"/>
        <filter val="CCC-2830"/>
        <filter val="CCC-3610"/>
        <filter val="CCC-3620"/>
        <filter val="CCC-3630"/>
        <filter val="CCC-3640"/>
        <filter val="CCC-3650"/>
        <filter val="CCC-3660"/>
        <filter val="CCC-3670"/>
        <filter val="CCC-3680"/>
        <filter val="CCC-3690"/>
        <filter val="CCC-3710"/>
        <filter val="CCC-3720"/>
        <filter val="CCC-3730"/>
        <filter val="CCC-3740"/>
        <filter val="CCC-3750"/>
        <filter val="CCC-3760"/>
        <filter val="CCC-3770"/>
        <filter val="CCC-3810"/>
        <filter val="CCC-3820"/>
        <filter val="CCC-3830"/>
        <filter val="CCC-3840"/>
        <filter val="CCC-3850"/>
        <filter val="CCC-3860"/>
        <filter val="CCC-3910"/>
        <filter val="CCC-3920"/>
        <filter val="CCC-3930"/>
        <filter val="CCC-3940"/>
        <filter val="CCC-3950"/>
        <filter val="CCC-3960"/>
        <filter val="CCC-4610"/>
        <filter val="CCC-4620"/>
        <filter val="CCC-4630"/>
        <filter val="CCC-4640"/>
        <filter val="CCC-4650"/>
        <filter val="CCC-4660"/>
        <filter val="CCC-4670"/>
        <filter val="CCC-4710"/>
        <filter val="CCC-4720"/>
        <filter val="CCC-4730"/>
        <filter val="CCC-4740"/>
        <filter val="CCC-4750"/>
        <filter val="CCC-4760"/>
        <filter val="CCC-4770"/>
        <filter val="CCC-4780"/>
        <filter val="CCC-4811"/>
        <filter val="CCC-4812"/>
        <filter val="CCC-4821"/>
        <filter val="CCC-4822"/>
        <filter val="CCC-4830"/>
        <filter val="CCC-4840"/>
        <filter val="CCC-4851"/>
        <filter val="CCC-4851 (old)"/>
        <filter val="CCC-4852"/>
        <filter val="CCC-4852 (old)"/>
        <filter val="CCC-4853"/>
        <filter val="CCC-4854"/>
        <filter val="CCC-4859"/>
        <filter val="CCC-4900"/>
        <filter val="CCC-4910"/>
        <filter val="CCC-4911"/>
        <filter val="CCC-4912"/>
        <filter val="CCC-4913"/>
        <filter val="CCC-4920"/>
        <filter val="CCC-4924"/>
        <filter val="CCC-4925"/>
        <filter val="CCC-4926"/>
        <filter val="CCC-4930"/>
        <filter val="CCC-4934"/>
        <filter val="CCC-4935"/>
        <filter val="CCC-4940"/>
        <filter val="CCC-4941"/>
        <filter val="CCC-4942"/>
        <filter val="CCC-4943"/>
        <filter val="CCC-4950"/>
        <filter val="CCC-5610"/>
        <filter val="CCC-5620"/>
        <filter val="CCC-5630"/>
        <filter val="CCC-5640"/>
        <filter val="CCC-5650"/>
        <filter val="CCC-5710"/>
        <filter val="CCC-5720"/>
        <filter val="CCC-5730"/>
        <filter val="CCC-5740"/>
        <filter val="CCC-5810"/>
        <filter val="CCC-5820"/>
        <filter val="CCC-5911"/>
        <filter val="CCC-5912"/>
        <filter val="CCC-5921"/>
        <filter val="CCC-5922"/>
        <filter val="CCC-5930"/>
        <filter val="CCC-5941"/>
        <filter val="CCC-5942"/>
        <filter val="CCC-5951"/>
        <filter val="CCC-5952"/>
        <filter val="CCC-5960"/>
        <filter val="CCC-6611"/>
        <filter val="CCC-6612"/>
        <filter val="CCC-6621"/>
        <filter val="CCC-6622"/>
        <filter val="CCC-6631"/>
        <filter val="CCC-6632"/>
        <filter val="CCC-6641"/>
        <filter val="CCC-6642"/>
        <filter val="CCC-6651"/>
        <filter val="CCC-6652"/>
        <filter val="CCC-6661"/>
        <filter val="CCC-6662"/>
        <filter val="CCC-6671"/>
        <filter val="CCC-6672"/>
        <filter val="CCC-6700"/>
        <filter val="CCC-6811"/>
        <filter val="CCC-6812"/>
        <filter val="CCC-6821"/>
        <filter val="CCC-6822"/>
        <filter val="CCC-6831"/>
        <filter val="CCC-6832"/>
        <filter val="CCC-6841"/>
        <filter val="CCC-6842"/>
        <filter val="CCC-6851"/>
        <filter val="CCC-6851 (old)"/>
        <filter val="CCC-6852"/>
        <filter val="CCC-6852 (old)"/>
        <filter val="CCC-6853"/>
        <filter val="CCC-6854"/>
        <filter val="CCC-6859"/>
        <filter val="CCC-6910"/>
        <filter val="CCC-6911"/>
        <filter val="CCC-6912"/>
        <filter val="CCC-6913"/>
        <filter val="CCC-6920"/>
        <filter val="CCC-6924"/>
        <filter val="CCC-6925"/>
        <filter val="CCC-6926"/>
        <filter val="CCC-6930"/>
        <filter val="CCC-6934"/>
        <filter val="CCC-6935"/>
        <filter val="CCC-6940"/>
        <filter val="CCC-6941"/>
        <filter val="CCC-6942"/>
        <filter val="CCC-6943"/>
        <filter val="CCC-6950"/>
        <filter val="CCC-7611"/>
        <filter val="CCC-7612"/>
        <filter val="CCC-7621"/>
        <filter val="CCC-7622"/>
        <filter val="CCC-7631"/>
        <filter val="CCC-7632"/>
        <filter val="CCC-7710"/>
        <filter val="CCC-7720"/>
        <filter val="CCC-7730"/>
        <filter val="CCC-7740"/>
        <filter val="CCC-7750"/>
        <filter val="CCC-7760"/>
        <filter val="CCC-7770"/>
        <filter val="CCC-7780"/>
        <filter val="CCC-7800"/>
        <filter val="CCC-8610"/>
        <filter val="CCC-8620"/>
        <filter val="CCC-8630"/>
        <filter val="CCC-8640"/>
        <filter val="CCC-8650"/>
        <filter val="CCC-8660"/>
        <filter val="CCC-8670"/>
        <filter val="CCC-8680"/>
        <filter val="CCC-8710"/>
        <filter val="CCC-8720"/>
        <filter val="CCC-8730"/>
        <filter val="CCC-8740"/>
        <filter val="CCC-8811"/>
        <filter val="CCC-8812"/>
        <filter val="CCC-8813"/>
        <filter val="CCC-8814"/>
        <filter val="CCC-8815"/>
        <filter val="CCC-8816"/>
        <filter val="CCC-8817"/>
        <filter val="CCC-8821"/>
        <filter val="CCC-8822"/>
        <filter val="CCC-8823"/>
        <filter val="CCC-8824"/>
        <filter val="CCC-8830"/>
        <filter val="CCC-8911"/>
        <filter val="CCC-8912"/>
        <filter val="CCC-8913"/>
        <filter val="CCC-8914"/>
        <filter val="CCC-8915"/>
        <filter val="CCC-8916"/>
        <filter val="CCC-8917"/>
        <filter val="CCC-8920"/>
        <filter val="CCC-8931"/>
        <filter val="CCC-8932"/>
        <filter val="CCC-8933"/>
        <filter val="CCC-8934"/>
        <filter val="CCC-8935"/>
        <filter val="CCC-8940"/>
        <filter val="CCC-8950"/>
        <filter val="CCC-8961"/>
        <filter val="CCC-8962"/>
        <filter val="CCC-8963"/>
        <filter val="CCC-8964"/>
        <filter val="CCC-8965"/>
        <filter val="CCC-8971"/>
        <filter val="CCC-8972"/>
        <filter val="CCC-8973"/>
        <filter val="CCC-8974"/>
        <filter val="CCC-8975"/>
        <filter val="CCC-9610"/>
        <filter val="CCC-9620"/>
        <filter val="CCC-9630"/>
        <filter val="CCC-9631"/>
        <filter val="CCC-9632"/>
        <filter val="CCC-9633"/>
        <filter val="CCC-9634"/>
        <filter val="CCC-9635"/>
        <filter val="CCC-9640"/>
        <filter val="CCC-9670"/>
        <filter val="CCC-9700"/>
        <filter val="CCC-9800"/>
        <filter val="CCC-9900"/>
      </filters>
    </filterColumn>
    <sortState xmlns:xlrd2="http://schemas.microsoft.com/office/spreadsheetml/2017/richdata2" ref="A2:BS2135">
      <sortCondition ref="A1:A2135"/>
    </sortState>
  </autoFilter>
  <dataConsolidate/>
  <pageMargins left="0.7" right="0.7" top="0.75" bottom="0.75" header="0.3" footer="0.3"/>
  <pageSetup paperSize="9"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00B050"/>
  </sheetPr>
  <dimension ref="A1:O265"/>
  <sheetViews>
    <sheetView showRowColHeaders="0" zoomScale="115" zoomScaleNormal="115" workbookViewId="0">
      <pane xSplit="5" ySplit="6" topLeftCell="F8" activePane="bottomRight" state="frozen"/>
      <selection activeCell="D26" sqref="D26"/>
      <selection pane="topRight" activeCell="D26" sqref="D26"/>
      <selection pane="bottomLeft" activeCell="D26" sqref="D26"/>
      <selection pane="bottomRight" activeCell="M263" sqref="M263"/>
    </sheetView>
  </sheetViews>
  <sheetFormatPr defaultColWidth="8.88671875" defaultRowHeight="9.6" x14ac:dyDescent="0.2"/>
  <cols>
    <col min="1" max="1" width="2.6640625" style="33" customWidth="1"/>
    <col min="2" max="2" width="2.6640625" style="34" hidden="1" customWidth="1"/>
    <col min="3" max="3" width="6.6640625" style="82" hidden="1" customWidth="1"/>
    <col min="4" max="4" width="5.33203125" style="83" customWidth="1"/>
    <col min="5" max="5" width="50.88671875" style="57" customWidth="1"/>
    <col min="6" max="6" width="11.88671875" style="44" customWidth="1"/>
    <col min="7" max="7" width="9.44140625" style="44" customWidth="1"/>
    <col min="8" max="8" width="9.33203125" style="44" customWidth="1"/>
    <col min="9" max="9" width="9.5546875" style="33" customWidth="1"/>
    <col min="10" max="10" width="9.6640625" style="33" bestFit="1" customWidth="1"/>
    <col min="11" max="11" width="9.88671875" style="33" bestFit="1" customWidth="1"/>
    <col min="12" max="12" width="10.44140625" style="33" bestFit="1" customWidth="1"/>
    <col min="13" max="13" width="10.33203125" style="33" customWidth="1"/>
    <col min="14" max="14" width="13.88671875" style="33" customWidth="1"/>
    <col min="15" max="15" width="10.5546875" style="33" bestFit="1" customWidth="1"/>
    <col min="16" max="258" width="9.109375" style="33"/>
    <col min="259" max="259" width="4.33203125" style="33" customWidth="1"/>
    <col min="260" max="260" width="5.33203125" style="33" customWidth="1"/>
    <col min="261" max="261" width="50.88671875" style="33" customWidth="1"/>
    <col min="262" max="262" width="11.88671875" style="33" customWidth="1"/>
    <col min="263" max="263" width="9.44140625" style="33" customWidth="1"/>
    <col min="264" max="264" width="9.33203125" style="33" customWidth="1"/>
    <col min="265" max="265" width="9.5546875" style="33" customWidth="1"/>
    <col min="266" max="266" width="9.6640625" style="33" bestFit="1" customWidth="1"/>
    <col min="267" max="267" width="9.88671875" style="33" bestFit="1" customWidth="1"/>
    <col min="268" max="268" width="10.44140625" style="33" bestFit="1" customWidth="1"/>
    <col min="269" max="269" width="10.33203125" style="33" customWidth="1"/>
    <col min="270" max="270" width="13.88671875" style="33" customWidth="1"/>
    <col min="271" max="271" width="10.5546875" style="33" bestFit="1" customWidth="1"/>
    <col min="272" max="514" width="9.109375" style="33"/>
    <col min="515" max="515" width="4.33203125" style="33" customWidth="1"/>
    <col min="516" max="516" width="5.33203125" style="33" customWidth="1"/>
    <col min="517" max="517" width="50.88671875" style="33" customWidth="1"/>
    <col min="518" max="518" width="11.88671875" style="33" customWidth="1"/>
    <col min="519" max="519" width="9.44140625" style="33" customWidth="1"/>
    <col min="520" max="520" width="9.33203125" style="33" customWidth="1"/>
    <col min="521" max="521" width="9.5546875" style="33" customWidth="1"/>
    <col min="522" max="522" width="9.6640625" style="33" bestFit="1" customWidth="1"/>
    <col min="523" max="523" width="9.88671875" style="33" bestFit="1" customWidth="1"/>
    <col min="524" max="524" width="10.44140625" style="33" bestFit="1" customWidth="1"/>
    <col min="525" max="525" width="10.33203125" style="33" customWidth="1"/>
    <col min="526" max="526" width="13.88671875" style="33" customWidth="1"/>
    <col min="527" max="527" width="10.5546875" style="33" bestFit="1" customWidth="1"/>
    <col min="528" max="770" width="9.109375" style="33"/>
    <col min="771" max="771" width="4.33203125" style="33" customWidth="1"/>
    <col min="772" max="772" width="5.33203125" style="33" customWidth="1"/>
    <col min="773" max="773" width="50.88671875" style="33" customWidth="1"/>
    <col min="774" max="774" width="11.88671875" style="33" customWidth="1"/>
    <col min="775" max="775" width="9.44140625" style="33" customWidth="1"/>
    <col min="776" max="776" width="9.33203125" style="33" customWidth="1"/>
    <col min="777" max="777" width="9.5546875" style="33" customWidth="1"/>
    <col min="778" max="778" width="9.6640625" style="33" bestFit="1" customWidth="1"/>
    <col min="779" max="779" width="9.88671875" style="33" bestFit="1" customWidth="1"/>
    <col min="780" max="780" width="10.44140625" style="33" bestFit="1" customWidth="1"/>
    <col min="781" max="781" width="10.33203125" style="33" customWidth="1"/>
    <col min="782" max="782" width="13.88671875" style="33" customWidth="1"/>
    <col min="783" max="783" width="10.5546875" style="33" bestFit="1" customWidth="1"/>
    <col min="784" max="1026" width="9.109375" style="33"/>
    <col min="1027" max="1027" width="4.33203125" style="33" customWidth="1"/>
    <col min="1028" max="1028" width="5.33203125" style="33" customWidth="1"/>
    <col min="1029" max="1029" width="50.88671875" style="33" customWidth="1"/>
    <col min="1030" max="1030" width="11.88671875" style="33" customWidth="1"/>
    <col min="1031" max="1031" width="9.44140625" style="33" customWidth="1"/>
    <col min="1032" max="1032" width="9.33203125" style="33" customWidth="1"/>
    <col min="1033" max="1033" width="9.5546875" style="33" customWidth="1"/>
    <col min="1034" max="1034" width="9.6640625" style="33" bestFit="1" customWidth="1"/>
    <col min="1035" max="1035" width="9.88671875" style="33" bestFit="1" customWidth="1"/>
    <col min="1036" max="1036" width="10.44140625" style="33" bestFit="1" customWidth="1"/>
    <col min="1037" max="1037" width="10.33203125" style="33" customWidth="1"/>
    <col min="1038" max="1038" width="13.88671875" style="33" customWidth="1"/>
    <col min="1039" max="1039" width="10.5546875" style="33" bestFit="1" customWidth="1"/>
    <col min="1040" max="1282" width="9.109375" style="33"/>
    <col min="1283" max="1283" width="4.33203125" style="33" customWidth="1"/>
    <col min="1284" max="1284" width="5.33203125" style="33" customWidth="1"/>
    <col min="1285" max="1285" width="50.88671875" style="33" customWidth="1"/>
    <col min="1286" max="1286" width="11.88671875" style="33" customWidth="1"/>
    <col min="1287" max="1287" width="9.44140625" style="33" customWidth="1"/>
    <col min="1288" max="1288" width="9.33203125" style="33" customWidth="1"/>
    <col min="1289" max="1289" width="9.5546875" style="33" customWidth="1"/>
    <col min="1290" max="1290" width="9.6640625" style="33" bestFit="1" customWidth="1"/>
    <col min="1291" max="1291" width="9.88671875" style="33" bestFit="1" customWidth="1"/>
    <col min="1292" max="1292" width="10.44140625" style="33" bestFit="1" customWidth="1"/>
    <col min="1293" max="1293" width="10.33203125" style="33" customWidth="1"/>
    <col min="1294" max="1294" width="13.88671875" style="33" customWidth="1"/>
    <col min="1295" max="1295" width="10.5546875" style="33" bestFit="1" customWidth="1"/>
    <col min="1296" max="1538" width="9.109375" style="33"/>
    <col min="1539" max="1539" width="4.33203125" style="33" customWidth="1"/>
    <col min="1540" max="1540" width="5.33203125" style="33" customWidth="1"/>
    <col min="1541" max="1541" width="50.88671875" style="33" customWidth="1"/>
    <col min="1542" max="1542" width="11.88671875" style="33" customWidth="1"/>
    <col min="1543" max="1543" width="9.44140625" style="33" customWidth="1"/>
    <col min="1544" max="1544" width="9.33203125" style="33" customWidth="1"/>
    <col min="1545" max="1545" width="9.5546875" style="33" customWidth="1"/>
    <col min="1546" max="1546" width="9.6640625" style="33" bestFit="1" customWidth="1"/>
    <col min="1547" max="1547" width="9.88671875" style="33" bestFit="1" customWidth="1"/>
    <col min="1548" max="1548" width="10.44140625" style="33" bestFit="1" customWidth="1"/>
    <col min="1549" max="1549" width="10.33203125" style="33" customWidth="1"/>
    <col min="1550" max="1550" width="13.88671875" style="33" customWidth="1"/>
    <col min="1551" max="1551" width="10.5546875" style="33" bestFit="1" customWidth="1"/>
    <col min="1552" max="1794" width="9.109375" style="33"/>
    <col min="1795" max="1795" width="4.33203125" style="33" customWidth="1"/>
    <col min="1796" max="1796" width="5.33203125" style="33" customWidth="1"/>
    <col min="1797" max="1797" width="50.88671875" style="33" customWidth="1"/>
    <col min="1798" max="1798" width="11.88671875" style="33" customWidth="1"/>
    <col min="1799" max="1799" width="9.44140625" style="33" customWidth="1"/>
    <col min="1800" max="1800" width="9.33203125" style="33" customWidth="1"/>
    <col min="1801" max="1801" width="9.5546875" style="33" customWidth="1"/>
    <col min="1802" max="1802" width="9.6640625" style="33" bestFit="1" customWidth="1"/>
    <col min="1803" max="1803" width="9.88671875" style="33" bestFit="1" customWidth="1"/>
    <col min="1804" max="1804" width="10.44140625" style="33" bestFit="1" customWidth="1"/>
    <col min="1805" max="1805" width="10.33203125" style="33" customWidth="1"/>
    <col min="1806" max="1806" width="13.88671875" style="33" customWidth="1"/>
    <col min="1807" max="1807" width="10.5546875" style="33" bestFit="1" customWidth="1"/>
    <col min="1808" max="2050" width="9.109375" style="33"/>
    <col min="2051" max="2051" width="4.33203125" style="33" customWidth="1"/>
    <col min="2052" max="2052" width="5.33203125" style="33" customWidth="1"/>
    <col min="2053" max="2053" width="50.88671875" style="33" customWidth="1"/>
    <col min="2054" max="2054" width="11.88671875" style="33" customWidth="1"/>
    <col min="2055" max="2055" width="9.44140625" style="33" customWidth="1"/>
    <col min="2056" max="2056" width="9.33203125" style="33" customWidth="1"/>
    <col min="2057" max="2057" width="9.5546875" style="33" customWidth="1"/>
    <col min="2058" max="2058" width="9.6640625" style="33" bestFit="1" customWidth="1"/>
    <col min="2059" max="2059" width="9.88671875" style="33" bestFit="1" customWidth="1"/>
    <col min="2060" max="2060" width="10.44140625" style="33" bestFit="1" customWidth="1"/>
    <col min="2061" max="2061" width="10.33203125" style="33" customWidth="1"/>
    <col min="2062" max="2062" width="13.88671875" style="33" customWidth="1"/>
    <col min="2063" max="2063" width="10.5546875" style="33" bestFit="1" customWidth="1"/>
    <col min="2064" max="2306" width="9.109375" style="33"/>
    <col min="2307" max="2307" width="4.33203125" style="33" customWidth="1"/>
    <col min="2308" max="2308" width="5.33203125" style="33" customWidth="1"/>
    <col min="2309" max="2309" width="50.88671875" style="33" customWidth="1"/>
    <col min="2310" max="2310" width="11.88671875" style="33" customWidth="1"/>
    <col min="2311" max="2311" width="9.44140625" style="33" customWidth="1"/>
    <col min="2312" max="2312" width="9.33203125" style="33" customWidth="1"/>
    <col min="2313" max="2313" width="9.5546875" style="33" customWidth="1"/>
    <col min="2314" max="2314" width="9.6640625" style="33" bestFit="1" customWidth="1"/>
    <col min="2315" max="2315" width="9.88671875" style="33" bestFit="1" customWidth="1"/>
    <col min="2316" max="2316" width="10.44140625" style="33" bestFit="1" customWidth="1"/>
    <col min="2317" max="2317" width="10.33203125" style="33" customWidth="1"/>
    <col min="2318" max="2318" width="13.88671875" style="33" customWidth="1"/>
    <col min="2319" max="2319" width="10.5546875" style="33" bestFit="1" customWidth="1"/>
    <col min="2320" max="2562" width="9.109375" style="33"/>
    <col min="2563" max="2563" width="4.33203125" style="33" customWidth="1"/>
    <col min="2564" max="2564" width="5.33203125" style="33" customWidth="1"/>
    <col min="2565" max="2565" width="50.88671875" style="33" customWidth="1"/>
    <col min="2566" max="2566" width="11.88671875" style="33" customWidth="1"/>
    <col min="2567" max="2567" width="9.44140625" style="33" customWidth="1"/>
    <col min="2568" max="2568" width="9.33203125" style="33" customWidth="1"/>
    <col min="2569" max="2569" width="9.5546875" style="33" customWidth="1"/>
    <col min="2570" max="2570" width="9.6640625" style="33" bestFit="1" customWidth="1"/>
    <col min="2571" max="2571" width="9.88671875" style="33" bestFit="1" customWidth="1"/>
    <col min="2572" max="2572" width="10.44140625" style="33" bestFit="1" customWidth="1"/>
    <col min="2573" max="2573" width="10.33203125" style="33" customWidth="1"/>
    <col min="2574" max="2574" width="13.88671875" style="33" customWidth="1"/>
    <col min="2575" max="2575" width="10.5546875" style="33" bestFit="1" customWidth="1"/>
    <col min="2576" max="2818" width="9.109375" style="33"/>
    <col min="2819" max="2819" width="4.33203125" style="33" customWidth="1"/>
    <col min="2820" max="2820" width="5.33203125" style="33" customWidth="1"/>
    <col min="2821" max="2821" width="50.88671875" style="33" customWidth="1"/>
    <col min="2822" max="2822" width="11.88671875" style="33" customWidth="1"/>
    <col min="2823" max="2823" width="9.44140625" style="33" customWidth="1"/>
    <col min="2824" max="2824" width="9.33203125" style="33" customWidth="1"/>
    <col min="2825" max="2825" width="9.5546875" style="33" customWidth="1"/>
    <col min="2826" max="2826" width="9.6640625" style="33" bestFit="1" customWidth="1"/>
    <col min="2827" max="2827" width="9.88671875" style="33" bestFit="1" customWidth="1"/>
    <col min="2828" max="2828" width="10.44140625" style="33" bestFit="1" customWidth="1"/>
    <col min="2829" max="2829" width="10.33203125" style="33" customWidth="1"/>
    <col min="2830" max="2830" width="13.88671875" style="33" customWidth="1"/>
    <col min="2831" max="2831" width="10.5546875" style="33" bestFit="1" customWidth="1"/>
    <col min="2832" max="3074" width="9.109375" style="33"/>
    <col min="3075" max="3075" width="4.33203125" style="33" customWidth="1"/>
    <col min="3076" max="3076" width="5.33203125" style="33" customWidth="1"/>
    <col min="3077" max="3077" width="50.88671875" style="33" customWidth="1"/>
    <col min="3078" max="3078" width="11.88671875" style="33" customWidth="1"/>
    <col min="3079" max="3079" width="9.44140625" style="33" customWidth="1"/>
    <col min="3080" max="3080" width="9.33203125" style="33" customWidth="1"/>
    <col min="3081" max="3081" width="9.5546875" style="33" customWidth="1"/>
    <col min="3082" max="3082" width="9.6640625" style="33" bestFit="1" customWidth="1"/>
    <col min="3083" max="3083" width="9.88671875" style="33" bestFit="1" customWidth="1"/>
    <col min="3084" max="3084" width="10.44140625" style="33" bestFit="1" customWidth="1"/>
    <col min="3085" max="3085" width="10.33203125" style="33" customWidth="1"/>
    <col min="3086" max="3086" width="13.88671875" style="33" customWidth="1"/>
    <col min="3087" max="3087" width="10.5546875" style="33" bestFit="1" customWidth="1"/>
    <col min="3088" max="3330" width="9.109375" style="33"/>
    <col min="3331" max="3331" width="4.33203125" style="33" customWidth="1"/>
    <col min="3332" max="3332" width="5.33203125" style="33" customWidth="1"/>
    <col min="3333" max="3333" width="50.88671875" style="33" customWidth="1"/>
    <col min="3334" max="3334" width="11.88671875" style="33" customWidth="1"/>
    <col min="3335" max="3335" width="9.44140625" style="33" customWidth="1"/>
    <col min="3336" max="3336" width="9.33203125" style="33" customWidth="1"/>
    <col min="3337" max="3337" width="9.5546875" style="33" customWidth="1"/>
    <col min="3338" max="3338" width="9.6640625" style="33" bestFit="1" customWidth="1"/>
    <col min="3339" max="3339" width="9.88671875" style="33" bestFit="1" customWidth="1"/>
    <col min="3340" max="3340" width="10.44140625" style="33" bestFit="1" customWidth="1"/>
    <col min="3341" max="3341" width="10.33203125" style="33" customWidth="1"/>
    <col min="3342" max="3342" width="13.88671875" style="33" customWidth="1"/>
    <col min="3343" max="3343" width="10.5546875" style="33" bestFit="1" customWidth="1"/>
    <col min="3344" max="3586" width="9.109375" style="33"/>
    <col min="3587" max="3587" width="4.33203125" style="33" customWidth="1"/>
    <col min="3588" max="3588" width="5.33203125" style="33" customWidth="1"/>
    <col min="3589" max="3589" width="50.88671875" style="33" customWidth="1"/>
    <col min="3590" max="3590" width="11.88671875" style="33" customWidth="1"/>
    <col min="3591" max="3591" width="9.44140625" style="33" customWidth="1"/>
    <col min="3592" max="3592" width="9.33203125" style="33" customWidth="1"/>
    <col min="3593" max="3593" width="9.5546875" style="33" customWidth="1"/>
    <col min="3594" max="3594" width="9.6640625" style="33" bestFit="1" customWidth="1"/>
    <col min="3595" max="3595" width="9.88671875" style="33" bestFit="1" customWidth="1"/>
    <col min="3596" max="3596" width="10.44140625" style="33" bestFit="1" customWidth="1"/>
    <col min="3597" max="3597" width="10.33203125" style="33" customWidth="1"/>
    <col min="3598" max="3598" width="13.88671875" style="33" customWidth="1"/>
    <col min="3599" max="3599" width="10.5546875" style="33" bestFit="1" customWidth="1"/>
    <col min="3600" max="3842" width="9.109375" style="33"/>
    <col min="3843" max="3843" width="4.33203125" style="33" customWidth="1"/>
    <col min="3844" max="3844" width="5.33203125" style="33" customWidth="1"/>
    <col min="3845" max="3845" width="50.88671875" style="33" customWidth="1"/>
    <col min="3846" max="3846" width="11.88671875" style="33" customWidth="1"/>
    <col min="3847" max="3847" width="9.44140625" style="33" customWidth="1"/>
    <col min="3848" max="3848" width="9.33203125" style="33" customWidth="1"/>
    <col min="3849" max="3849" width="9.5546875" style="33" customWidth="1"/>
    <col min="3850" max="3850" width="9.6640625" style="33" bestFit="1" customWidth="1"/>
    <col min="3851" max="3851" width="9.88671875" style="33" bestFit="1" customWidth="1"/>
    <col min="3852" max="3852" width="10.44140625" style="33" bestFit="1" customWidth="1"/>
    <col min="3853" max="3853" width="10.33203125" style="33" customWidth="1"/>
    <col min="3854" max="3854" width="13.88671875" style="33" customWidth="1"/>
    <col min="3855" max="3855" width="10.5546875" style="33" bestFit="1" customWidth="1"/>
    <col min="3856" max="4098" width="9.109375" style="33"/>
    <col min="4099" max="4099" width="4.33203125" style="33" customWidth="1"/>
    <col min="4100" max="4100" width="5.33203125" style="33" customWidth="1"/>
    <col min="4101" max="4101" width="50.88671875" style="33" customWidth="1"/>
    <col min="4102" max="4102" width="11.88671875" style="33" customWidth="1"/>
    <col min="4103" max="4103" width="9.44140625" style="33" customWidth="1"/>
    <col min="4104" max="4104" width="9.33203125" style="33" customWidth="1"/>
    <col min="4105" max="4105" width="9.5546875" style="33" customWidth="1"/>
    <col min="4106" max="4106" width="9.6640625" style="33" bestFit="1" customWidth="1"/>
    <col min="4107" max="4107" width="9.88671875" style="33" bestFit="1" customWidth="1"/>
    <col min="4108" max="4108" width="10.44140625" style="33" bestFit="1" customWidth="1"/>
    <col min="4109" max="4109" width="10.33203125" style="33" customWidth="1"/>
    <col min="4110" max="4110" width="13.88671875" style="33" customWidth="1"/>
    <col min="4111" max="4111" width="10.5546875" style="33" bestFit="1" customWidth="1"/>
    <col min="4112" max="4354" width="9.109375" style="33"/>
    <col min="4355" max="4355" width="4.33203125" style="33" customWidth="1"/>
    <col min="4356" max="4356" width="5.33203125" style="33" customWidth="1"/>
    <col min="4357" max="4357" width="50.88671875" style="33" customWidth="1"/>
    <col min="4358" max="4358" width="11.88671875" style="33" customWidth="1"/>
    <col min="4359" max="4359" width="9.44140625" style="33" customWidth="1"/>
    <col min="4360" max="4360" width="9.33203125" style="33" customWidth="1"/>
    <col min="4361" max="4361" width="9.5546875" style="33" customWidth="1"/>
    <col min="4362" max="4362" width="9.6640625" style="33" bestFit="1" customWidth="1"/>
    <col min="4363" max="4363" width="9.88671875" style="33" bestFit="1" customWidth="1"/>
    <col min="4364" max="4364" width="10.44140625" style="33" bestFit="1" customWidth="1"/>
    <col min="4365" max="4365" width="10.33203125" style="33" customWidth="1"/>
    <col min="4366" max="4366" width="13.88671875" style="33" customWidth="1"/>
    <col min="4367" max="4367" width="10.5546875" style="33" bestFit="1" customWidth="1"/>
    <col min="4368" max="4610" width="9.109375" style="33"/>
    <col min="4611" max="4611" width="4.33203125" style="33" customWidth="1"/>
    <col min="4612" max="4612" width="5.33203125" style="33" customWidth="1"/>
    <col min="4613" max="4613" width="50.88671875" style="33" customWidth="1"/>
    <col min="4614" max="4614" width="11.88671875" style="33" customWidth="1"/>
    <col min="4615" max="4615" width="9.44140625" style="33" customWidth="1"/>
    <col min="4616" max="4616" width="9.33203125" style="33" customWidth="1"/>
    <col min="4617" max="4617" width="9.5546875" style="33" customWidth="1"/>
    <col min="4618" max="4618" width="9.6640625" style="33" bestFit="1" customWidth="1"/>
    <col min="4619" max="4619" width="9.88671875" style="33" bestFit="1" customWidth="1"/>
    <col min="4620" max="4620" width="10.44140625" style="33" bestFit="1" customWidth="1"/>
    <col min="4621" max="4621" width="10.33203125" style="33" customWidth="1"/>
    <col min="4622" max="4622" width="13.88671875" style="33" customWidth="1"/>
    <col min="4623" max="4623" width="10.5546875" style="33" bestFit="1" customWidth="1"/>
    <col min="4624" max="4866" width="9.109375" style="33"/>
    <col min="4867" max="4867" width="4.33203125" style="33" customWidth="1"/>
    <col min="4868" max="4868" width="5.33203125" style="33" customWidth="1"/>
    <col min="4869" max="4869" width="50.88671875" style="33" customWidth="1"/>
    <col min="4870" max="4870" width="11.88671875" style="33" customWidth="1"/>
    <col min="4871" max="4871" width="9.44140625" style="33" customWidth="1"/>
    <col min="4872" max="4872" width="9.33203125" style="33" customWidth="1"/>
    <col min="4873" max="4873" width="9.5546875" style="33" customWidth="1"/>
    <col min="4874" max="4874" width="9.6640625" style="33" bestFit="1" customWidth="1"/>
    <col min="4875" max="4875" width="9.88671875" style="33" bestFit="1" customWidth="1"/>
    <col min="4876" max="4876" width="10.44140625" style="33" bestFit="1" customWidth="1"/>
    <col min="4877" max="4877" width="10.33203125" style="33" customWidth="1"/>
    <col min="4878" max="4878" width="13.88671875" style="33" customWidth="1"/>
    <col min="4879" max="4879" width="10.5546875" style="33" bestFit="1" customWidth="1"/>
    <col min="4880" max="5122" width="9.109375" style="33"/>
    <col min="5123" max="5123" width="4.33203125" style="33" customWidth="1"/>
    <col min="5124" max="5124" width="5.33203125" style="33" customWidth="1"/>
    <col min="5125" max="5125" width="50.88671875" style="33" customWidth="1"/>
    <col min="5126" max="5126" width="11.88671875" style="33" customWidth="1"/>
    <col min="5127" max="5127" width="9.44140625" style="33" customWidth="1"/>
    <col min="5128" max="5128" width="9.33203125" style="33" customWidth="1"/>
    <col min="5129" max="5129" width="9.5546875" style="33" customWidth="1"/>
    <col min="5130" max="5130" width="9.6640625" style="33" bestFit="1" customWidth="1"/>
    <col min="5131" max="5131" width="9.88671875" style="33" bestFit="1" customWidth="1"/>
    <col min="5132" max="5132" width="10.44140625" style="33" bestFit="1" customWidth="1"/>
    <col min="5133" max="5133" width="10.33203125" style="33" customWidth="1"/>
    <col min="5134" max="5134" width="13.88671875" style="33" customWidth="1"/>
    <col min="5135" max="5135" width="10.5546875" style="33" bestFit="1" customWidth="1"/>
    <col min="5136" max="5378" width="9.109375" style="33"/>
    <col min="5379" max="5379" width="4.33203125" style="33" customWidth="1"/>
    <col min="5380" max="5380" width="5.33203125" style="33" customWidth="1"/>
    <col min="5381" max="5381" width="50.88671875" style="33" customWidth="1"/>
    <col min="5382" max="5382" width="11.88671875" style="33" customWidth="1"/>
    <col min="5383" max="5383" width="9.44140625" style="33" customWidth="1"/>
    <col min="5384" max="5384" width="9.33203125" style="33" customWidth="1"/>
    <col min="5385" max="5385" width="9.5546875" style="33" customWidth="1"/>
    <col min="5386" max="5386" width="9.6640625" style="33" bestFit="1" customWidth="1"/>
    <col min="5387" max="5387" width="9.88671875" style="33" bestFit="1" customWidth="1"/>
    <col min="5388" max="5388" width="10.44140625" style="33" bestFit="1" customWidth="1"/>
    <col min="5389" max="5389" width="10.33203125" style="33" customWidth="1"/>
    <col min="5390" max="5390" width="13.88671875" style="33" customWidth="1"/>
    <col min="5391" max="5391" width="10.5546875" style="33" bestFit="1" customWidth="1"/>
    <col min="5392" max="5634" width="9.109375" style="33"/>
    <col min="5635" max="5635" width="4.33203125" style="33" customWidth="1"/>
    <col min="5636" max="5636" width="5.33203125" style="33" customWidth="1"/>
    <col min="5637" max="5637" width="50.88671875" style="33" customWidth="1"/>
    <col min="5638" max="5638" width="11.88671875" style="33" customWidth="1"/>
    <col min="5639" max="5639" width="9.44140625" style="33" customWidth="1"/>
    <col min="5640" max="5640" width="9.33203125" style="33" customWidth="1"/>
    <col min="5641" max="5641" width="9.5546875" style="33" customWidth="1"/>
    <col min="5642" max="5642" width="9.6640625" style="33" bestFit="1" customWidth="1"/>
    <col min="5643" max="5643" width="9.88671875" style="33" bestFit="1" customWidth="1"/>
    <col min="5644" max="5644" width="10.44140625" style="33" bestFit="1" customWidth="1"/>
    <col min="5645" max="5645" width="10.33203125" style="33" customWidth="1"/>
    <col min="5646" max="5646" width="13.88671875" style="33" customWidth="1"/>
    <col min="5647" max="5647" width="10.5546875" style="33" bestFit="1" customWidth="1"/>
    <col min="5648" max="5890" width="9.109375" style="33"/>
    <col min="5891" max="5891" width="4.33203125" style="33" customWidth="1"/>
    <col min="5892" max="5892" width="5.33203125" style="33" customWidth="1"/>
    <col min="5893" max="5893" width="50.88671875" style="33" customWidth="1"/>
    <col min="5894" max="5894" width="11.88671875" style="33" customWidth="1"/>
    <col min="5895" max="5895" width="9.44140625" style="33" customWidth="1"/>
    <col min="5896" max="5896" width="9.33203125" style="33" customWidth="1"/>
    <col min="5897" max="5897" width="9.5546875" style="33" customWidth="1"/>
    <col min="5898" max="5898" width="9.6640625" style="33" bestFit="1" customWidth="1"/>
    <col min="5899" max="5899" width="9.88671875" style="33" bestFit="1" customWidth="1"/>
    <col min="5900" max="5900" width="10.44140625" style="33" bestFit="1" customWidth="1"/>
    <col min="5901" max="5901" width="10.33203125" style="33" customWidth="1"/>
    <col min="5902" max="5902" width="13.88671875" style="33" customWidth="1"/>
    <col min="5903" max="5903" width="10.5546875" style="33" bestFit="1" customWidth="1"/>
    <col min="5904" max="6146" width="9.109375" style="33"/>
    <col min="6147" max="6147" width="4.33203125" style="33" customWidth="1"/>
    <col min="6148" max="6148" width="5.33203125" style="33" customWidth="1"/>
    <col min="6149" max="6149" width="50.88671875" style="33" customWidth="1"/>
    <col min="6150" max="6150" width="11.88671875" style="33" customWidth="1"/>
    <col min="6151" max="6151" width="9.44140625" style="33" customWidth="1"/>
    <col min="6152" max="6152" width="9.33203125" style="33" customWidth="1"/>
    <col min="6153" max="6153" width="9.5546875" style="33" customWidth="1"/>
    <col min="6154" max="6154" width="9.6640625" style="33" bestFit="1" customWidth="1"/>
    <col min="6155" max="6155" width="9.88671875" style="33" bestFit="1" customWidth="1"/>
    <col min="6156" max="6156" width="10.44140625" style="33" bestFit="1" customWidth="1"/>
    <col min="6157" max="6157" width="10.33203125" style="33" customWidth="1"/>
    <col min="6158" max="6158" width="13.88671875" style="33" customWidth="1"/>
    <col min="6159" max="6159" width="10.5546875" style="33" bestFit="1" customWidth="1"/>
    <col min="6160" max="6402" width="9.109375" style="33"/>
    <col min="6403" max="6403" width="4.33203125" style="33" customWidth="1"/>
    <col min="6404" max="6404" width="5.33203125" style="33" customWidth="1"/>
    <col min="6405" max="6405" width="50.88671875" style="33" customWidth="1"/>
    <col min="6406" max="6406" width="11.88671875" style="33" customWidth="1"/>
    <col min="6407" max="6407" width="9.44140625" style="33" customWidth="1"/>
    <col min="6408" max="6408" width="9.33203125" style="33" customWidth="1"/>
    <col min="6409" max="6409" width="9.5546875" style="33" customWidth="1"/>
    <col min="6410" max="6410" width="9.6640625" style="33" bestFit="1" customWidth="1"/>
    <col min="6411" max="6411" width="9.88671875" style="33" bestFit="1" customWidth="1"/>
    <col min="6412" max="6412" width="10.44140625" style="33" bestFit="1" customWidth="1"/>
    <col min="6413" max="6413" width="10.33203125" style="33" customWidth="1"/>
    <col min="6414" max="6414" width="13.88671875" style="33" customWidth="1"/>
    <col min="6415" max="6415" width="10.5546875" style="33" bestFit="1" customWidth="1"/>
    <col min="6416" max="6658" width="9.109375" style="33"/>
    <col min="6659" max="6659" width="4.33203125" style="33" customWidth="1"/>
    <col min="6660" max="6660" width="5.33203125" style="33" customWidth="1"/>
    <col min="6661" max="6661" width="50.88671875" style="33" customWidth="1"/>
    <col min="6662" max="6662" width="11.88671875" style="33" customWidth="1"/>
    <col min="6663" max="6663" width="9.44140625" style="33" customWidth="1"/>
    <col min="6664" max="6664" width="9.33203125" style="33" customWidth="1"/>
    <col min="6665" max="6665" width="9.5546875" style="33" customWidth="1"/>
    <col min="6666" max="6666" width="9.6640625" style="33" bestFit="1" customWidth="1"/>
    <col min="6667" max="6667" width="9.88671875" style="33" bestFit="1" customWidth="1"/>
    <col min="6668" max="6668" width="10.44140625" style="33" bestFit="1" customWidth="1"/>
    <col min="6669" max="6669" width="10.33203125" style="33" customWidth="1"/>
    <col min="6670" max="6670" width="13.88671875" style="33" customWidth="1"/>
    <col min="6671" max="6671" width="10.5546875" style="33" bestFit="1" customWidth="1"/>
    <col min="6672" max="6914" width="9.109375" style="33"/>
    <col min="6915" max="6915" width="4.33203125" style="33" customWidth="1"/>
    <col min="6916" max="6916" width="5.33203125" style="33" customWidth="1"/>
    <col min="6917" max="6917" width="50.88671875" style="33" customWidth="1"/>
    <col min="6918" max="6918" width="11.88671875" style="33" customWidth="1"/>
    <col min="6919" max="6919" width="9.44140625" style="33" customWidth="1"/>
    <col min="6920" max="6920" width="9.33203125" style="33" customWidth="1"/>
    <col min="6921" max="6921" width="9.5546875" style="33" customWidth="1"/>
    <col min="6922" max="6922" width="9.6640625" style="33" bestFit="1" customWidth="1"/>
    <col min="6923" max="6923" width="9.88671875" style="33" bestFit="1" customWidth="1"/>
    <col min="6924" max="6924" width="10.44140625" style="33" bestFit="1" customWidth="1"/>
    <col min="6925" max="6925" width="10.33203125" style="33" customWidth="1"/>
    <col min="6926" max="6926" width="13.88671875" style="33" customWidth="1"/>
    <col min="6927" max="6927" width="10.5546875" style="33" bestFit="1" customWidth="1"/>
    <col min="6928" max="7170" width="9.109375" style="33"/>
    <col min="7171" max="7171" width="4.33203125" style="33" customWidth="1"/>
    <col min="7172" max="7172" width="5.33203125" style="33" customWidth="1"/>
    <col min="7173" max="7173" width="50.88671875" style="33" customWidth="1"/>
    <col min="7174" max="7174" width="11.88671875" style="33" customWidth="1"/>
    <col min="7175" max="7175" width="9.44140625" style="33" customWidth="1"/>
    <col min="7176" max="7176" width="9.33203125" style="33" customWidth="1"/>
    <col min="7177" max="7177" width="9.5546875" style="33" customWidth="1"/>
    <col min="7178" max="7178" width="9.6640625" style="33" bestFit="1" customWidth="1"/>
    <col min="7179" max="7179" width="9.88671875" style="33" bestFit="1" customWidth="1"/>
    <col min="7180" max="7180" width="10.44140625" style="33" bestFit="1" customWidth="1"/>
    <col min="7181" max="7181" width="10.33203125" style="33" customWidth="1"/>
    <col min="7182" max="7182" width="13.88671875" style="33" customWidth="1"/>
    <col min="7183" max="7183" width="10.5546875" style="33" bestFit="1" customWidth="1"/>
    <col min="7184" max="7426" width="9.109375" style="33"/>
    <col min="7427" max="7427" width="4.33203125" style="33" customWidth="1"/>
    <col min="7428" max="7428" width="5.33203125" style="33" customWidth="1"/>
    <col min="7429" max="7429" width="50.88671875" style="33" customWidth="1"/>
    <col min="7430" max="7430" width="11.88671875" style="33" customWidth="1"/>
    <col min="7431" max="7431" width="9.44140625" style="33" customWidth="1"/>
    <col min="7432" max="7432" width="9.33203125" style="33" customWidth="1"/>
    <col min="7433" max="7433" width="9.5546875" style="33" customWidth="1"/>
    <col min="7434" max="7434" width="9.6640625" style="33" bestFit="1" customWidth="1"/>
    <col min="7435" max="7435" width="9.88671875" style="33" bestFit="1" customWidth="1"/>
    <col min="7436" max="7436" width="10.44140625" style="33" bestFit="1" customWidth="1"/>
    <col min="7437" max="7437" width="10.33203125" style="33" customWidth="1"/>
    <col min="7438" max="7438" width="13.88671875" style="33" customWidth="1"/>
    <col min="7439" max="7439" width="10.5546875" style="33" bestFit="1" customWidth="1"/>
    <col min="7440" max="7682" width="9.109375" style="33"/>
    <col min="7683" max="7683" width="4.33203125" style="33" customWidth="1"/>
    <col min="7684" max="7684" width="5.33203125" style="33" customWidth="1"/>
    <col min="7685" max="7685" width="50.88671875" style="33" customWidth="1"/>
    <col min="7686" max="7686" width="11.88671875" style="33" customWidth="1"/>
    <col min="7687" max="7687" width="9.44140625" style="33" customWidth="1"/>
    <col min="7688" max="7688" width="9.33203125" style="33" customWidth="1"/>
    <col min="7689" max="7689" width="9.5546875" style="33" customWidth="1"/>
    <col min="7690" max="7690" width="9.6640625" style="33" bestFit="1" customWidth="1"/>
    <col min="7691" max="7691" width="9.88671875" style="33" bestFit="1" customWidth="1"/>
    <col min="7692" max="7692" width="10.44140625" style="33" bestFit="1" customWidth="1"/>
    <col min="7693" max="7693" width="10.33203125" style="33" customWidth="1"/>
    <col min="7694" max="7694" width="13.88671875" style="33" customWidth="1"/>
    <col min="7695" max="7695" width="10.5546875" style="33" bestFit="1" customWidth="1"/>
    <col min="7696" max="7938" width="9.109375" style="33"/>
    <col min="7939" max="7939" width="4.33203125" style="33" customWidth="1"/>
    <col min="7940" max="7940" width="5.33203125" style="33" customWidth="1"/>
    <col min="7941" max="7941" width="50.88671875" style="33" customWidth="1"/>
    <col min="7942" max="7942" width="11.88671875" style="33" customWidth="1"/>
    <col min="7943" max="7943" width="9.44140625" style="33" customWidth="1"/>
    <col min="7944" max="7944" width="9.33203125" style="33" customWidth="1"/>
    <col min="7945" max="7945" width="9.5546875" style="33" customWidth="1"/>
    <col min="7946" max="7946" width="9.6640625" style="33" bestFit="1" customWidth="1"/>
    <col min="7947" max="7947" width="9.88671875" style="33" bestFit="1" customWidth="1"/>
    <col min="7948" max="7948" width="10.44140625" style="33" bestFit="1" customWidth="1"/>
    <col min="7949" max="7949" width="10.33203125" style="33" customWidth="1"/>
    <col min="7950" max="7950" width="13.88671875" style="33" customWidth="1"/>
    <col min="7951" max="7951" width="10.5546875" style="33" bestFit="1" customWidth="1"/>
    <col min="7952" max="8194" width="9.109375" style="33"/>
    <col min="8195" max="8195" width="4.33203125" style="33" customWidth="1"/>
    <col min="8196" max="8196" width="5.33203125" style="33" customWidth="1"/>
    <col min="8197" max="8197" width="50.88671875" style="33" customWidth="1"/>
    <col min="8198" max="8198" width="11.88671875" style="33" customWidth="1"/>
    <col min="8199" max="8199" width="9.44140625" style="33" customWidth="1"/>
    <col min="8200" max="8200" width="9.33203125" style="33" customWidth="1"/>
    <col min="8201" max="8201" width="9.5546875" style="33" customWidth="1"/>
    <col min="8202" max="8202" width="9.6640625" style="33" bestFit="1" customWidth="1"/>
    <col min="8203" max="8203" width="9.88671875" style="33" bestFit="1" customWidth="1"/>
    <col min="8204" max="8204" width="10.44140625" style="33" bestFit="1" customWidth="1"/>
    <col min="8205" max="8205" width="10.33203125" style="33" customWidth="1"/>
    <col min="8206" max="8206" width="13.88671875" style="33" customWidth="1"/>
    <col min="8207" max="8207" width="10.5546875" style="33" bestFit="1" customWidth="1"/>
    <col min="8208" max="8450" width="9.109375" style="33"/>
    <col min="8451" max="8451" width="4.33203125" style="33" customWidth="1"/>
    <col min="8452" max="8452" width="5.33203125" style="33" customWidth="1"/>
    <col min="8453" max="8453" width="50.88671875" style="33" customWidth="1"/>
    <col min="8454" max="8454" width="11.88671875" style="33" customWidth="1"/>
    <col min="8455" max="8455" width="9.44140625" style="33" customWidth="1"/>
    <col min="8456" max="8456" width="9.33203125" style="33" customWidth="1"/>
    <col min="8457" max="8457" width="9.5546875" style="33" customWidth="1"/>
    <col min="8458" max="8458" width="9.6640625" style="33" bestFit="1" customWidth="1"/>
    <col min="8459" max="8459" width="9.88671875" style="33" bestFit="1" customWidth="1"/>
    <col min="8460" max="8460" width="10.44140625" style="33" bestFit="1" customWidth="1"/>
    <col min="8461" max="8461" width="10.33203125" style="33" customWidth="1"/>
    <col min="8462" max="8462" width="13.88671875" style="33" customWidth="1"/>
    <col min="8463" max="8463" width="10.5546875" style="33" bestFit="1" customWidth="1"/>
    <col min="8464" max="8706" width="9.109375" style="33"/>
    <col min="8707" max="8707" width="4.33203125" style="33" customWidth="1"/>
    <col min="8708" max="8708" width="5.33203125" style="33" customWidth="1"/>
    <col min="8709" max="8709" width="50.88671875" style="33" customWidth="1"/>
    <col min="8710" max="8710" width="11.88671875" style="33" customWidth="1"/>
    <col min="8711" max="8711" width="9.44140625" style="33" customWidth="1"/>
    <col min="8712" max="8712" width="9.33203125" style="33" customWidth="1"/>
    <col min="8713" max="8713" width="9.5546875" style="33" customWidth="1"/>
    <col min="8714" max="8714" width="9.6640625" style="33" bestFit="1" customWidth="1"/>
    <col min="8715" max="8715" width="9.88671875" style="33" bestFit="1" customWidth="1"/>
    <col min="8716" max="8716" width="10.44140625" style="33" bestFit="1" customWidth="1"/>
    <col min="8717" max="8717" width="10.33203125" style="33" customWidth="1"/>
    <col min="8718" max="8718" width="13.88671875" style="33" customWidth="1"/>
    <col min="8719" max="8719" width="10.5546875" style="33" bestFit="1" customWidth="1"/>
    <col min="8720" max="8962" width="9.109375" style="33"/>
    <col min="8963" max="8963" width="4.33203125" style="33" customWidth="1"/>
    <col min="8964" max="8964" width="5.33203125" style="33" customWidth="1"/>
    <col min="8965" max="8965" width="50.88671875" style="33" customWidth="1"/>
    <col min="8966" max="8966" width="11.88671875" style="33" customWidth="1"/>
    <col min="8967" max="8967" width="9.44140625" style="33" customWidth="1"/>
    <col min="8968" max="8968" width="9.33203125" style="33" customWidth="1"/>
    <col min="8969" max="8969" width="9.5546875" style="33" customWidth="1"/>
    <col min="8970" max="8970" width="9.6640625" style="33" bestFit="1" customWidth="1"/>
    <col min="8971" max="8971" width="9.88671875" style="33" bestFit="1" customWidth="1"/>
    <col min="8972" max="8972" width="10.44140625" style="33" bestFit="1" customWidth="1"/>
    <col min="8973" max="8973" width="10.33203125" style="33" customWidth="1"/>
    <col min="8974" max="8974" width="13.88671875" style="33" customWidth="1"/>
    <col min="8975" max="8975" width="10.5546875" style="33" bestFit="1" customWidth="1"/>
    <col min="8976" max="9218" width="9.109375" style="33"/>
    <col min="9219" max="9219" width="4.33203125" style="33" customWidth="1"/>
    <col min="9220" max="9220" width="5.33203125" style="33" customWidth="1"/>
    <col min="9221" max="9221" width="50.88671875" style="33" customWidth="1"/>
    <col min="9222" max="9222" width="11.88671875" style="33" customWidth="1"/>
    <col min="9223" max="9223" width="9.44140625" style="33" customWidth="1"/>
    <col min="9224" max="9224" width="9.33203125" style="33" customWidth="1"/>
    <col min="9225" max="9225" width="9.5546875" style="33" customWidth="1"/>
    <col min="9226" max="9226" width="9.6640625" style="33" bestFit="1" customWidth="1"/>
    <col min="9227" max="9227" width="9.88671875" style="33" bestFit="1" customWidth="1"/>
    <col min="9228" max="9228" width="10.44140625" style="33" bestFit="1" customWidth="1"/>
    <col min="9229" max="9229" width="10.33203125" style="33" customWidth="1"/>
    <col min="9230" max="9230" width="13.88671875" style="33" customWidth="1"/>
    <col min="9231" max="9231" width="10.5546875" style="33" bestFit="1" customWidth="1"/>
    <col min="9232" max="9474" width="9.109375" style="33"/>
    <col min="9475" max="9475" width="4.33203125" style="33" customWidth="1"/>
    <col min="9476" max="9476" width="5.33203125" style="33" customWidth="1"/>
    <col min="9477" max="9477" width="50.88671875" style="33" customWidth="1"/>
    <col min="9478" max="9478" width="11.88671875" style="33" customWidth="1"/>
    <col min="9479" max="9479" width="9.44140625" style="33" customWidth="1"/>
    <col min="9480" max="9480" width="9.33203125" style="33" customWidth="1"/>
    <col min="9481" max="9481" width="9.5546875" style="33" customWidth="1"/>
    <col min="9482" max="9482" width="9.6640625" style="33" bestFit="1" customWidth="1"/>
    <col min="9483" max="9483" width="9.88671875" style="33" bestFit="1" customWidth="1"/>
    <col min="9484" max="9484" width="10.44140625" style="33" bestFit="1" customWidth="1"/>
    <col min="9485" max="9485" width="10.33203125" style="33" customWidth="1"/>
    <col min="9486" max="9486" width="13.88671875" style="33" customWidth="1"/>
    <col min="9487" max="9487" width="10.5546875" style="33" bestFit="1" customWidth="1"/>
    <col min="9488" max="9730" width="9.109375" style="33"/>
    <col min="9731" max="9731" width="4.33203125" style="33" customWidth="1"/>
    <col min="9732" max="9732" width="5.33203125" style="33" customWidth="1"/>
    <col min="9733" max="9733" width="50.88671875" style="33" customWidth="1"/>
    <col min="9734" max="9734" width="11.88671875" style="33" customWidth="1"/>
    <col min="9735" max="9735" width="9.44140625" style="33" customWidth="1"/>
    <col min="9736" max="9736" width="9.33203125" style="33" customWidth="1"/>
    <col min="9737" max="9737" width="9.5546875" style="33" customWidth="1"/>
    <col min="9738" max="9738" width="9.6640625" style="33" bestFit="1" customWidth="1"/>
    <col min="9739" max="9739" width="9.88671875" style="33" bestFit="1" customWidth="1"/>
    <col min="9740" max="9740" width="10.44140625" style="33" bestFit="1" customWidth="1"/>
    <col min="9741" max="9741" width="10.33203125" style="33" customWidth="1"/>
    <col min="9742" max="9742" width="13.88671875" style="33" customWidth="1"/>
    <col min="9743" max="9743" width="10.5546875" style="33" bestFit="1" customWidth="1"/>
    <col min="9744" max="9986" width="9.109375" style="33"/>
    <col min="9987" max="9987" width="4.33203125" style="33" customWidth="1"/>
    <col min="9988" max="9988" width="5.33203125" style="33" customWidth="1"/>
    <col min="9989" max="9989" width="50.88671875" style="33" customWidth="1"/>
    <col min="9990" max="9990" width="11.88671875" style="33" customWidth="1"/>
    <col min="9991" max="9991" width="9.44140625" style="33" customWidth="1"/>
    <col min="9992" max="9992" width="9.33203125" style="33" customWidth="1"/>
    <col min="9993" max="9993" width="9.5546875" style="33" customWidth="1"/>
    <col min="9994" max="9994" width="9.6640625" style="33" bestFit="1" customWidth="1"/>
    <col min="9995" max="9995" width="9.88671875" style="33" bestFit="1" customWidth="1"/>
    <col min="9996" max="9996" width="10.44140625" style="33" bestFit="1" customWidth="1"/>
    <col min="9997" max="9997" width="10.33203125" style="33" customWidth="1"/>
    <col min="9998" max="9998" width="13.88671875" style="33" customWidth="1"/>
    <col min="9999" max="9999" width="10.5546875" style="33" bestFit="1" customWidth="1"/>
    <col min="10000" max="10242" width="9.109375" style="33"/>
    <col min="10243" max="10243" width="4.33203125" style="33" customWidth="1"/>
    <col min="10244" max="10244" width="5.33203125" style="33" customWidth="1"/>
    <col min="10245" max="10245" width="50.88671875" style="33" customWidth="1"/>
    <col min="10246" max="10246" width="11.88671875" style="33" customWidth="1"/>
    <col min="10247" max="10247" width="9.44140625" style="33" customWidth="1"/>
    <col min="10248" max="10248" width="9.33203125" style="33" customWidth="1"/>
    <col min="10249" max="10249" width="9.5546875" style="33" customWidth="1"/>
    <col min="10250" max="10250" width="9.6640625" style="33" bestFit="1" customWidth="1"/>
    <col min="10251" max="10251" width="9.88671875" style="33" bestFit="1" customWidth="1"/>
    <col min="10252" max="10252" width="10.44140625" style="33" bestFit="1" customWidth="1"/>
    <col min="10253" max="10253" width="10.33203125" style="33" customWidth="1"/>
    <col min="10254" max="10254" width="13.88671875" style="33" customWidth="1"/>
    <col min="10255" max="10255" width="10.5546875" style="33" bestFit="1" customWidth="1"/>
    <col min="10256" max="10498" width="9.109375" style="33"/>
    <col min="10499" max="10499" width="4.33203125" style="33" customWidth="1"/>
    <col min="10500" max="10500" width="5.33203125" style="33" customWidth="1"/>
    <col min="10501" max="10501" width="50.88671875" style="33" customWidth="1"/>
    <col min="10502" max="10502" width="11.88671875" style="33" customWidth="1"/>
    <col min="10503" max="10503" width="9.44140625" style="33" customWidth="1"/>
    <col min="10504" max="10504" width="9.33203125" style="33" customWidth="1"/>
    <col min="10505" max="10505" width="9.5546875" style="33" customWidth="1"/>
    <col min="10506" max="10506" width="9.6640625" style="33" bestFit="1" customWidth="1"/>
    <col min="10507" max="10507" width="9.88671875" style="33" bestFit="1" customWidth="1"/>
    <col min="10508" max="10508" width="10.44140625" style="33" bestFit="1" customWidth="1"/>
    <col min="10509" max="10509" width="10.33203125" style="33" customWidth="1"/>
    <col min="10510" max="10510" width="13.88671875" style="33" customWidth="1"/>
    <col min="10511" max="10511" width="10.5546875" style="33" bestFit="1" customWidth="1"/>
    <col min="10512" max="10754" width="9.109375" style="33"/>
    <col min="10755" max="10755" width="4.33203125" style="33" customWidth="1"/>
    <col min="10756" max="10756" width="5.33203125" style="33" customWidth="1"/>
    <col min="10757" max="10757" width="50.88671875" style="33" customWidth="1"/>
    <col min="10758" max="10758" width="11.88671875" style="33" customWidth="1"/>
    <col min="10759" max="10759" width="9.44140625" style="33" customWidth="1"/>
    <col min="10760" max="10760" width="9.33203125" style="33" customWidth="1"/>
    <col min="10761" max="10761" width="9.5546875" style="33" customWidth="1"/>
    <col min="10762" max="10762" width="9.6640625" style="33" bestFit="1" customWidth="1"/>
    <col min="10763" max="10763" width="9.88671875" style="33" bestFit="1" customWidth="1"/>
    <col min="10764" max="10764" width="10.44140625" style="33" bestFit="1" customWidth="1"/>
    <col min="10765" max="10765" width="10.33203125" style="33" customWidth="1"/>
    <col min="10766" max="10766" width="13.88671875" style="33" customWidth="1"/>
    <col min="10767" max="10767" width="10.5546875" style="33" bestFit="1" customWidth="1"/>
    <col min="10768" max="11010" width="9.109375" style="33"/>
    <col min="11011" max="11011" width="4.33203125" style="33" customWidth="1"/>
    <col min="11012" max="11012" width="5.33203125" style="33" customWidth="1"/>
    <col min="11013" max="11013" width="50.88671875" style="33" customWidth="1"/>
    <col min="11014" max="11014" width="11.88671875" style="33" customWidth="1"/>
    <col min="11015" max="11015" width="9.44140625" style="33" customWidth="1"/>
    <col min="11016" max="11016" width="9.33203125" style="33" customWidth="1"/>
    <col min="11017" max="11017" width="9.5546875" style="33" customWidth="1"/>
    <col min="11018" max="11018" width="9.6640625" style="33" bestFit="1" customWidth="1"/>
    <col min="11019" max="11019" width="9.88671875" style="33" bestFit="1" customWidth="1"/>
    <col min="11020" max="11020" width="10.44140625" style="33" bestFit="1" customWidth="1"/>
    <col min="11021" max="11021" width="10.33203125" style="33" customWidth="1"/>
    <col min="11022" max="11022" width="13.88671875" style="33" customWidth="1"/>
    <col min="11023" max="11023" width="10.5546875" style="33" bestFit="1" customWidth="1"/>
    <col min="11024" max="11266" width="9.109375" style="33"/>
    <col min="11267" max="11267" width="4.33203125" style="33" customWidth="1"/>
    <col min="11268" max="11268" width="5.33203125" style="33" customWidth="1"/>
    <col min="11269" max="11269" width="50.88671875" style="33" customWidth="1"/>
    <col min="11270" max="11270" width="11.88671875" style="33" customWidth="1"/>
    <col min="11271" max="11271" width="9.44140625" style="33" customWidth="1"/>
    <col min="11272" max="11272" width="9.33203125" style="33" customWidth="1"/>
    <col min="11273" max="11273" width="9.5546875" style="33" customWidth="1"/>
    <col min="11274" max="11274" width="9.6640625" style="33" bestFit="1" customWidth="1"/>
    <col min="11275" max="11275" width="9.88671875" style="33" bestFit="1" customWidth="1"/>
    <col min="11276" max="11276" width="10.44140625" style="33" bestFit="1" customWidth="1"/>
    <col min="11277" max="11277" width="10.33203125" style="33" customWidth="1"/>
    <col min="11278" max="11278" width="13.88671875" style="33" customWidth="1"/>
    <col min="11279" max="11279" width="10.5546875" style="33" bestFit="1" customWidth="1"/>
    <col min="11280" max="11522" width="9.109375" style="33"/>
    <col min="11523" max="11523" width="4.33203125" style="33" customWidth="1"/>
    <col min="11524" max="11524" width="5.33203125" style="33" customWidth="1"/>
    <col min="11525" max="11525" width="50.88671875" style="33" customWidth="1"/>
    <col min="11526" max="11526" width="11.88671875" style="33" customWidth="1"/>
    <col min="11527" max="11527" width="9.44140625" style="33" customWidth="1"/>
    <col min="11528" max="11528" width="9.33203125" style="33" customWidth="1"/>
    <col min="11529" max="11529" width="9.5546875" style="33" customWidth="1"/>
    <col min="11530" max="11530" width="9.6640625" style="33" bestFit="1" customWidth="1"/>
    <col min="11531" max="11531" width="9.88671875" style="33" bestFit="1" customWidth="1"/>
    <col min="11532" max="11532" width="10.44140625" style="33" bestFit="1" customWidth="1"/>
    <col min="11533" max="11533" width="10.33203125" style="33" customWidth="1"/>
    <col min="11534" max="11534" width="13.88671875" style="33" customWidth="1"/>
    <col min="11535" max="11535" width="10.5546875" style="33" bestFit="1" customWidth="1"/>
    <col min="11536" max="11778" width="9.109375" style="33"/>
    <col min="11779" max="11779" width="4.33203125" style="33" customWidth="1"/>
    <col min="11780" max="11780" width="5.33203125" style="33" customWidth="1"/>
    <col min="11781" max="11781" width="50.88671875" style="33" customWidth="1"/>
    <col min="11782" max="11782" width="11.88671875" style="33" customWidth="1"/>
    <col min="11783" max="11783" width="9.44140625" style="33" customWidth="1"/>
    <col min="11784" max="11784" width="9.33203125" style="33" customWidth="1"/>
    <col min="11785" max="11785" width="9.5546875" style="33" customWidth="1"/>
    <col min="11786" max="11786" width="9.6640625" style="33" bestFit="1" customWidth="1"/>
    <col min="11787" max="11787" width="9.88671875" style="33" bestFit="1" customWidth="1"/>
    <col min="11788" max="11788" width="10.44140625" style="33" bestFit="1" customWidth="1"/>
    <col min="11789" max="11789" width="10.33203125" style="33" customWidth="1"/>
    <col min="11790" max="11790" width="13.88671875" style="33" customWidth="1"/>
    <col min="11791" max="11791" width="10.5546875" style="33" bestFit="1" customWidth="1"/>
    <col min="11792" max="12034" width="9.109375" style="33"/>
    <col min="12035" max="12035" width="4.33203125" style="33" customWidth="1"/>
    <col min="12036" max="12036" width="5.33203125" style="33" customWidth="1"/>
    <col min="12037" max="12037" width="50.88671875" style="33" customWidth="1"/>
    <col min="12038" max="12038" width="11.88671875" style="33" customWidth="1"/>
    <col min="12039" max="12039" width="9.44140625" style="33" customWidth="1"/>
    <col min="12040" max="12040" width="9.33203125" style="33" customWidth="1"/>
    <col min="12041" max="12041" width="9.5546875" style="33" customWidth="1"/>
    <col min="12042" max="12042" width="9.6640625" style="33" bestFit="1" customWidth="1"/>
    <col min="12043" max="12043" width="9.88671875" style="33" bestFit="1" customWidth="1"/>
    <col min="12044" max="12044" width="10.44140625" style="33" bestFit="1" customWidth="1"/>
    <col min="12045" max="12045" width="10.33203125" style="33" customWidth="1"/>
    <col min="12046" max="12046" width="13.88671875" style="33" customWidth="1"/>
    <col min="12047" max="12047" width="10.5546875" style="33" bestFit="1" customWidth="1"/>
    <col min="12048" max="12290" width="9.109375" style="33"/>
    <col min="12291" max="12291" width="4.33203125" style="33" customWidth="1"/>
    <col min="12292" max="12292" width="5.33203125" style="33" customWidth="1"/>
    <col min="12293" max="12293" width="50.88671875" style="33" customWidth="1"/>
    <col min="12294" max="12294" width="11.88671875" style="33" customWidth="1"/>
    <col min="12295" max="12295" width="9.44140625" style="33" customWidth="1"/>
    <col min="12296" max="12296" width="9.33203125" style="33" customWidth="1"/>
    <col min="12297" max="12297" width="9.5546875" style="33" customWidth="1"/>
    <col min="12298" max="12298" width="9.6640625" style="33" bestFit="1" customWidth="1"/>
    <col min="12299" max="12299" width="9.88671875" style="33" bestFit="1" customWidth="1"/>
    <col min="12300" max="12300" width="10.44140625" style="33" bestFit="1" customWidth="1"/>
    <col min="12301" max="12301" width="10.33203125" style="33" customWidth="1"/>
    <col min="12302" max="12302" width="13.88671875" style="33" customWidth="1"/>
    <col min="12303" max="12303" width="10.5546875" style="33" bestFit="1" customWidth="1"/>
    <col min="12304" max="12546" width="9.109375" style="33"/>
    <col min="12547" max="12547" width="4.33203125" style="33" customWidth="1"/>
    <col min="12548" max="12548" width="5.33203125" style="33" customWidth="1"/>
    <col min="12549" max="12549" width="50.88671875" style="33" customWidth="1"/>
    <col min="12550" max="12550" width="11.88671875" style="33" customWidth="1"/>
    <col min="12551" max="12551" width="9.44140625" style="33" customWidth="1"/>
    <col min="12552" max="12552" width="9.33203125" style="33" customWidth="1"/>
    <col min="12553" max="12553" width="9.5546875" style="33" customWidth="1"/>
    <col min="12554" max="12554" width="9.6640625" style="33" bestFit="1" customWidth="1"/>
    <col min="12555" max="12555" width="9.88671875" style="33" bestFit="1" customWidth="1"/>
    <col min="12556" max="12556" width="10.44140625" style="33" bestFit="1" customWidth="1"/>
    <col min="12557" max="12557" width="10.33203125" style="33" customWidth="1"/>
    <col min="12558" max="12558" width="13.88671875" style="33" customWidth="1"/>
    <col min="12559" max="12559" width="10.5546875" style="33" bestFit="1" customWidth="1"/>
    <col min="12560" max="12802" width="9.109375" style="33"/>
    <col min="12803" max="12803" width="4.33203125" style="33" customWidth="1"/>
    <col min="12804" max="12804" width="5.33203125" style="33" customWidth="1"/>
    <col min="12805" max="12805" width="50.88671875" style="33" customWidth="1"/>
    <col min="12806" max="12806" width="11.88671875" style="33" customWidth="1"/>
    <col min="12807" max="12807" width="9.44140625" style="33" customWidth="1"/>
    <col min="12808" max="12808" width="9.33203125" style="33" customWidth="1"/>
    <col min="12809" max="12809" width="9.5546875" style="33" customWidth="1"/>
    <col min="12810" max="12810" width="9.6640625" style="33" bestFit="1" customWidth="1"/>
    <col min="12811" max="12811" width="9.88671875" style="33" bestFit="1" customWidth="1"/>
    <col min="12812" max="12812" width="10.44140625" style="33" bestFit="1" customWidth="1"/>
    <col min="12813" max="12813" width="10.33203125" style="33" customWidth="1"/>
    <col min="12814" max="12814" width="13.88671875" style="33" customWidth="1"/>
    <col min="12815" max="12815" width="10.5546875" style="33" bestFit="1" customWidth="1"/>
    <col min="12816" max="13058" width="9.109375" style="33"/>
    <col min="13059" max="13059" width="4.33203125" style="33" customWidth="1"/>
    <col min="13060" max="13060" width="5.33203125" style="33" customWidth="1"/>
    <col min="13061" max="13061" width="50.88671875" style="33" customWidth="1"/>
    <col min="13062" max="13062" width="11.88671875" style="33" customWidth="1"/>
    <col min="13063" max="13063" width="9.44140625" style="33" customWidth="1"/>
    <col min="13064" max="13064" width="9.33203125" style="33" customWidth="1"/>
    <col min="13065" max="13065" width="9.5546875" style="33" customWidth="1"/>
    <col min="13066" max="13066" width="9.6640625" style="33" bestFit="1" customWidth="1"/>
    <col min="13067" max="13067" width="9.88671875" style="33" bestFit="1" customWidth="1"/>
    <col min="13068" max="13068" width="10.44140625" style="33" bestFit="1" customWidth="1"/>
    <col min="13069" max="13069" width="10.33203125" style="33" customWidth="1"/>
    <col min="13070" max="13070" width="13.88671875" style="33" customWidth="1"/>
    <col min="13071" max="13071" width="10.5546875" style="33" bestFit="1" customWidth="1"/>
    <col min="13072" max="13314" width="9.109375" style="33"/>
    <col min="13315" max="13315" width="4.33203125" style="33" customWidth="1"/>
    <col min="13316" max="13316" width="5.33203125" style="33" customWidth="1"/>
    <col min="13317" max="13317" width="50.88671875" style="33" customWidth="1"/>
    <col min="13318" max="13318" width="11.88671875" style="33" customWidth="1"/>
    <col min="13319" max="13319" width="9.44140625" style="33" customWidth="1"/>
    <col min="13320" max="13320" width="9.33203125" style="33" customWidth="1"/>
    <col min="13321" max="13321" width="9.5546875" style="33" customWidth="1"/>
    <col min="13322" max="13322" width="9.6640625" style="33" bestFit="1" customWidth="1"/>
    <col min="13323" max="13323" width="9.88671875" style="33" bestFit="1" customWidth="1"/>
    <col min="13324" max="13324" width="10.44140625" style="33" bestFit="1" customWidth="1"/>
    <col min="13325" max="13325" width="10.33203125" style="33" customWidth="1"/>
    <col min="13326" max="13326" width="13.88671875" style="33" customWidth="1"/>
    <col min="13327" max="13327" width="10.5546875" style="33" bestFit="1" customWidth="1"/>
    <col min="13328" max="13570" width="9.109375" style="33"/>
    <col min="13571" max="13571" width="4.33203125" style="33" customWidth="1"/>
    <col min="13572" max="13572" width="5.33203125" style="33" customWidth="1"/>
    <col min="13573" max="13573" width="50.88671875" style="33" customWidth="1"/>
    <col min="13574" max="13574" width="11.88671875" style="33" customWidth="1"/>
    <col min="13575" max="13575" width="9.44140625" style="33" customWidth="1"/>
    <col min="13576" max="13576" width="9.33203125" style="33" customWidth="1"/>
    <col min="13577" max="13577" width="9.5546875" style="33" customWidth="1"/>
    <col min="13578" max="13578" width="9.6640625" style="33" bestFit="1" customWidth="1"/>
    <col min="13579" max="13579" width="9.88671875" style="33" bestFit="1" customWidth="1"/>
    <col min="13580" max="13580" width="10.44140625" style="33" bestFit="1" customWidth="1"/>
    <col min="13581" max="13581" width="10.33203125" style="33" customWidth="1"/>
    <col min="13582" max="13582" width="13.88671875" style="33" customWidth="1"/>
    <col min="13583" max="13583" width="10.5546875" style="33" bestFit="1" customWidth="1"/>
    <col min="13584" max="13826" width="9.109375" style="33"/>
    <col min="13827" max="13827" width="4.33203125" style="33" customWidth="1"/>
    <col min="13828" max="13828" width="5.33203125" style="33" customWidth="1"/>
    <col min="13829" max="13829" width="50.88671875" style="33" customWidth="1"/>
    <col min="13830" max="13830" width="11.88671875" style="33" customWidth="1"/>
    <col min="13831" max="13831" width="9.44140625" style="33" customWidth="1"/>
    <col min="13832" max="13832" width="9.33203125" style="33" customWidth="1"/>
    <col min="13833" max="13833" width="9.5546875" style="33" customWidth="1"/>
    <col min="13834" max="13834" width="9.6640625" style="33" bestFit="1" customWidth="1"/>
    <col min="13835" max="13835" width="9.88671875" style="33" bestFit="1" customWidth="1"/>
    <col min="13836" max="13836" width="10.44140625" style="33" bestFit="1" customWidth="1"/>
    <col min="13837" max="13837" width="10.33203125" style="33" customWidth="1"/>
    <col min="13838" max="13838" width="13.88671875" style="33" customWidth="1"/>
    <col min="13839" max="13839" width="10.5546875" style="33" bestFit="1" customWidth="1"/>
    <col min="13840" max="14082" width="9.109375" style="33"/>
    <col min="14083" max="14083" width="4.33203125" style="33" customWidth="1"/>
    <col min="14084" max="14084" width="5.33203125" style="33" customWidth="1"/>
    <col min="14085" max="14085" width="50.88671875" style="33" customWidth="1"/>
    <col min="14086" max="14086" width="11.88671875" style="33" customWidth="1"/>
    <col min="14087" max="14087" width="9.44140625" style="33" customWidth="1"/>
    <col min="14088" max="14088" width="9.33203125" style="33" customWidth="1"/>
    <col min="14089" max="14089" width="9.5546875" style="33" customWidth="1"/>
    <col min="14090" max="14090" width="9.6640625" style="33" bestFit="1" customWidth="1"/>
    <col min="14091" max="14091" width="9.88671875" style="33" bestFit="1" customWidth="1"/>
    <col min="14092" max="14092" width="10.44140625" style="33" bestFit="1" customWidth="1"/>
    <col min="14093" max="14093" width="10.33203125" style="33" customWidth="1"/>
    <col min="14094" max="14094" width="13.88671875" style="33" customWidth="1"/>
    <col min="14095" max="14095" width="10.5546875" style="33" bestFit="1" customWidth="1"/>
    <col min="14096" max="14338" width="9.109375" style="33"/>
    <col min="14339" max="14339" width="4.33203125" style="33" customWidth="1"/>
    <col min="14340" max="14340" width="5.33203125" style="33" customWidth="1"/>
    <col min="14341" max="14341" width="50.88671875" style="33" customWidth="1"/>
    <col min="14342" max="14342" width="11.88671875" style="33" customWidth="1"/>
    <col min="14343" max="14343" width="9.44140625" style="33" customWidth="1"/>
    <col min="14344" max="14344" width="9.33203125" style="33" customWidth="1"/>
    <col min="14345" max="14345" width="9.5546875" style="33" customWidth="1"/>
    <col min="14346" max="14346" width="9.6640625" style="33" bestFit="1" customWidth="1"/>
    <col min="14347" max="14347" width="9.88671875" style="33" bestFit="1" customWidth="1"/>
    <col min="14348" max="14348" width="10.44140625" style="33" bestFit="1" customWidth="1"/>
    <col min="14349" max="14349" width="10.33203125" style="33" customWidth="1"/>
    <col min="14350" max="14350" width="13.88671875" style="33" customWidth="1"/>
    <col min="14351" max="14351" width="10.5546875" style="33" bestFit="1" customWidth="1"/>
    <col min="14352" max="14594" width="9.109375" style="33"/>
    <col min="14595" max="14595" width="4.33203125" style="33" customWidth="1"/>
    <col min="14596" max="14596" width="5.33203125" style="33" customWidth="1"/>
    <col min="14597" max="14597" width="50.88671875" style="33" customWidth="1"/>
    <col min="14598" max="14598" width="11.88671875" style="33" customWidth="1"/>
    <col min="14599" max="14599" width="9.44140625" style="33" customWidth="1"/>
    <col min="14600" max="14600" width="9.33203125" style="33" customWidth="1"/>
    <col min="14601" max="14601" width="9.5546875" style="33" customWidth="1"/>
    <col min="14602" max="14602" width="9.6640625" style="33" bestFit="1" customWidth="1"/>
    <col min="14603" max="14603" width="9.88671875" style="33" bestFit="1" customWidth="1"/>
    <col min="14604" max="14604" width="10.44140625" style="33" bestFit="1" customWidth="1"/>
    <col min="14605" max="14605" width="10.33203125" style="33" customWidth="1"/>
    <col min="14606" max="14606" width="13.88671875" style="33" customWidth="1"/>
    <col min="14607" max="14607" width="10.5546875" style="33" bestFit="1" customWidth="1"/>
    <col min="14608" max="14850" width="9.109375" style="33"/>
    <col min="14851" max="14851" width="4.33203125" style="33" customWidth="1"/>
    <col min="14852" max="14852" width="5.33203125" style="33" customWidth="1"/>
    <col min="14853" max="14853" width="50.88671875" style="33" customWidth="1"/>
    <col min="14854" max="14854" width="11.88671875" style="33" customWidth="1"/>
    <col min="14855" max="14855" width="9.44140625" style="33" customWidth="1"/>
    <col min="14856" max="14856" width="9.33203125" style="33" customWidth="1"/>
    <col min="14857" max="14857" width="9.5546875" style="33" customWidth="1"/>
    <col min="14858" max="14858" width="9.6640625" style="33" bestFit="1" customWidth="1"/>
    <col min="14859" max="14859" width="9.88671875" style="33" bestFit="1" customWidth="1"/>
    <col min="14860" max="14860" width="10.44140625" style="33" bestFit="1" customWidth="1"/>
    <col min="14861" max="14861" width="10.33203125" style="33" customWidth="1"/>
    <col min="14862" max="14862" width="13.88671875" style="33" customWidth="1"/>
    <col min="14863" max="14863" width="10.5546875" style="33" bestFit="1" customWidth="1"/>
    <col min="14864" max="15106" width="9.109375" style="33"/>
    <col min="15107" max="15107" width="4.33203125" style="33" customWidth="1"/>
    <col min="15108" max="15108" width="5.33203125" style="33" customWidth="1"/>
    <col min="15109" max="15109" width="50.88671875" style="33" customWidth="1"/>
    <col min="15110" max="15110" width="11.88671875" style="33" customWidth="1"/>
    <col min="15111" max="15111" width="9.44140625" style="33" customWidth="1"/>
    <col min="15112" max="15112" width="9.33203125" style="33" customWidth="1"/>
    <col min="15113" max="15113" width="9.5546875" style="33" customWidth="1"/>
    <col min="15114" max="15114" width="9.6640625" style="33" bestFit="1" customWidth="1"/>
    <col min="15115" max="15115" width="9.88671875" style="33" bestFit="1" customWidth="1"/>
    <col min="15116" max="15116" width="10.44140625" style="33" bestFit="1" customWidth="1"/>
    <col min="15117" max="15117" width="10.33203125" style="33" customWidth="1"/>
    <col min="15118" max="15118" width="13.88671875" style="33" customWidth="1"/>
    <col min="15119" max="15119" width="10.5546875" style="33" bestFit="1" customWidth="1"/>
    <col min="15120" max="15362" width="9.109375" style="33"/>
    <col min="15363" max="15363" width="4.33203125" style="33" customWidth="1"/>
    <col min="15364" max="15364" width="5.33203125" style="33" customWidth="1"/>
    <col min="15365" max="15365" width="50.88671875" style="33" customWidth="1"/>
    <col min="15366" max="15366" width="11.88671875" style="33" customWidth="1"/>
    <col min="15367" max="15367" width="9.44140625" style="33" customWidth="1"/>
    <col min="15368" max="15368" width="9.33203125" style="33" customWidth="1"/>
    <col min="15369" max="15369" width="9.5546875" style="33" customWidth="1"/>
    <col min="15370" max="15370" width="9.6640625" style="33" bestFit="1" customWidth="1"/>
    <col min="15371" max="15371" width="9.88671875" style="33" bestFit="1" customWidth="1"/>
    <col min="15372" max="15372" width="10.44140625" style="33" bestFit="1" customWidth="1"/>
    <col min="15373" max="15373" width="10.33203125" style="33" customWidth="1"/>
    <col min="15374" max="15374" width="13.88671875" style="33" customWidth="1"/>
    <col min="15375" max="15375" width="10.5546875" style="33" bestFit="1" customWidth="1"/>
    <col min="15376" max="15618" width="9.109375" style="33"/>
    <col min="15619" max="15619" width="4.33203125" style="33" customWidth="1"/>
    <col min="15620" max="15620" width="5.33203125" style="33" customWidth="1"/>
    <col min="15621" max="15621" width="50.88671875" style="33" customWidth="1"/>
    <col min="15622" max="15622" width="11.88671875" style="33" customWidth="1"/>
    <col min="15623" max="15623" width="9.44140625" style="33" customWidth="1"/>
    <col min="15624" max="15624" width="9.33203125" style="33" customWidth="1"/>
    <col min="15625" max="15625" width="9.5546875" style="33" customWidth="1"/>
    <col min="15626" max="15626" width="9.6640625" style="33" bestFit="1" customWidth="1"/>
    <col min="15627" max="15627" width="9.88671875" style="33" bestFit="1" customWidth="1"/>
    <col min="15628" max="15628" width="10.44140625" style="33" bestFit="1" customWidth="1"/>
    <col min="15629" max="15629" width="10.33203125" style="33" customWidth="1"/>
    <col min="15630" max="15630" width="13.88671875" style="33" customWidth="1"/>
    <col min="15631" max="15631" width="10.5546875" style="33" bestFit="1" customWidth="1"/>
    <col min="15632" max="15874" width="9.109375" style="33"/>
    <col min="15875" max="15875" width="4.33203125" style="33" customWidth="1"/>
    <col min="15876" max="15876" width="5.33203125" style="33" customWidth="1"/>
    <col min="15877" max="15877" width="50.88671875" style="33" customWidth="1"/>
    <col min="15878" max="15878" width="11.88671875" style="33" customWidth="1"/>
    <col min="15879" max="15879" width="9.44140625" style="33" customWidth="1"/>
    <col min="15880" max="15880" width="9.33203125" style="33" customWidth="1"/>
    <col min="15881" max="15881" width="9.5546875" style="33" customWidth="1"/>
    <col min="15882" max="15882" width="9.6640625" style="33" bestFit="1" customWidth="1"/>
    <col min="15883" max="15883" width="9.88671875" style="33" bestFit="1" customWidth="1"/>
    <col min="15884" max="15884" width="10.44140625" style="33" bestFit="1" customWidth="1"/>
    <col min="15885" max="15885" width="10.33203125" style="33" customWidth="1"/>
    <col min="15886" max="15886" width="13.88671875" style="33" customWidth="1"/>
    <col min="15887" max="15887" width="10.5546875" style="33" bestFit="1" customWidth="1"/>
    <col min="15888" max="16130" width="9.109375" style="33"/>
    <col min="16131" max="16131" width="4.33203125" style="33" customWidth="1"/>
    <col min="16132" max="16132" width="5.33203125" style="33" customWidth="1"/>
    <col min="16133" max="16133" width="50.88671875" style="33" customWidth="1"/>
    <col min="16134" max="16134" width="11.88671875" style="33" customWidth="1"/>
    <col min="16135" max="16135" width="9.44140625" style="33" customWidth="1"/>
    <col min="16136" max="16136" width="9.33203125" style="33" customWidth="1"/>
    <col min="16137" max="16137" width="9.5546875" style="33" customWidth="1"/>
    <col min="16138" max="16138" width="9.6640625" style="33" bestFit="1" customWidth="1"/>
    <col min="16139" max="16139" width="9.88671875" style="33" bestFit="1" customWidth="1"/>
    <col min="16140" max="16140" width="10.44140625" style="33" bestFit="1" customWidth="1"/>
    <col min="16141" max="16141" width="10.33203125" style="33" customWidth="1"/>
    <col min="16142" max="16142" width="13.88671875" style="33" customWidth="1"/>
    <col min="16143" max="16143" width="10.5546875" style="33" bestFit="1" customWidth="1"/>
    <col min="16144" max="16384" width="9.109375" style="33"/>
  </cols>
  <sheetData>
    <row r="1" spans="1:15" x14ac:dyDescent="0.2">
      <c r="C1" s="35"/>
      <c r="D1" s="36"/>
      <c r="E1" s="37"/>
      <c r="F1" s="36"/>
      <c r="G1" s="36"/>
      <c r="H1" s="36"/>
      <c r="I1" s="36"/>
      <c r="J1" s="36"/>
      <c r="K1" s="36"/>
      <c r="L1" s="36"/>
      <c r="M1" s="36"/>
      <c r="N1" s="36"/>
      <c r="O1" s="36"/>
    </row>
    <row r="2" spans="1:15" ht="18" customHeight="1" x14ac:dyDescent="0.2">
      <c r="C2" s="38"/>
      <c r="D2" s="39"/>
      <c r="E2" s="40" t="str">
        <f ca="1">VLOOKUP("d-001",rngTranslations,2,FALSE)&amp;" III.4 - "&amp;UPPER(VLOOKUP("d-022",rngTranslations,2,FALSE)&amp;" - "&amp;VLOOKUP(rngInstanceID,ListInstances,rngLanguageIndex+1,FALSE)&amp;" - "&amp;VLOOKUP("d-003",rngTranslations,2,FALSE))</f>
        <v>Tableau III.4 - REGROUPEMENT FONCTIONNEL - PRÉCLÔTURE 2021 - DÉPENSES</v>
      </c>
      <c r="F2" s="40"/>
      <c r="G2" s="40"/>
      <c r="H2" s="40"/>
      <c r="I2" s="40"/>
      <c r="J2" s="40"/>
      <c r="K2" s="40"/>
      <c r="L2" s="41"/>
      <c r="M2" s="41"/>
      <c r="N2" s="41"/>
      <c r="O2" s="41"/>
    </row>
    <row r="3" spans="1:15" x14ac:dyDescent="0.2">
      <c r="C3" s="42"/>
      <c r="D3" s="43"/>
      <c r="E3" s="40" t="str">
        <f ca="1">VLOOKUP("d-005",rngTranslations,2,FALSE)</f>
        <v>(milliers EUR)</v>
      </c>
      <c r="F3" s="43"/>
      <c r="G3" s="41"/>
      <c r="I3" s="41"/>
      <c r="J3" s="41"/>
      <c r="K3" s="41"/>
      <c r="L3" s="41"/>
      <c r="M3" s="41"/>
      <c r="N3" s="41"/>
      <c r="O3" s="41"/>
    </row>
    <row r="4" spans="1:15" ht="10.199999999999999" thickBot="1" x14ac:dyDescent="0.25">
      <c r="C4" s="42"/>
      <c r="D4" s="45"/>
      <c r="E4" s="46"/>
      <c r="F4" s="47"/>
      <c r="G4" s="48"/>
      <c r="H4" s="48"/>
      <c r="I4" s="48"/>
      <c r="J4" s="48"/>
      <c r="K4" s="48"/>
      <c r="L4" s="48"/>
      <c r="M4" s="48"/>
      <c r="N4" s="48"/>
      <c r="O4" s="48"/>
    </row>
    <row r="5" spans="1:15" ht="29.4" thickBot="1" x14ac:dyDescent="0.25">
      <c r="C5" s="49"/>
      <c r="D5" s="50" t="str">
        <f ca="1">VLOOKUP("d-007",rngTranslations,2,FALSE)</f>
        <v>Code éco.</v>
      </c>
      <c r="E5" s="50" t="str">
        <f ca="1">VLOOKUP("d-006",rngTranslations,2,FALSE)</f>
        <v>Description</v>
      </c>
      <c r="F5" s="51" t="str">
        <f ca="1">VLOOKUP(F6,Translations!$B:$C,2,FALSE)</f>
        <v>Pouvoir fédéral</v>
      </c>
      <c r="G5" s="51" t="str">
        <f ca="1">VLOOKUP(G6,Translations!$B:$C,2,FALSE)</f>
        <v>Communauté flamande</v>
      </c>
      <c r="H5" s="51" t="str">
        <f ca="1">VLOOKUP(H6,Translations!$B:$C,2,FALSE)</f>
        <v>Communauté française</v>
      </c>
      <c r="I5" s="51" t="str">
        <f ca="1">VLOOKUP(I6,Translations!$B:$C,2,FALSE)</f>
        <v>Communauté germanophone</v>
      </c>
      <c r="J5" s="51" t="str">
        <f ca="1">VLOOKUP(J6,Translations!$B:$C,2,FALSE)</f>
        <v>Région wallonne</v>
      </c>
      <c r="K5" s="51" t="str">
        <f ca="1">VLOOKUP(K6,Translations!$B:$C,2,FALSE)</f>
        <v>Région de Bruxelles-Capitale</v>
      </c>
      <c r="L5" s="51" t="str">
        <f ca="1">VLOOKUP(L6,Translations!$B:$C,2,FALSE)</f>
        <v>Commission communautaire française</v>
      </c>
      <c r="M5" s="51" t="str">
        <f ca="1">VLOOKUP(M6,Translations!$B:$C,2,FALSE)</f>
        <v>Commission communautaire flamande</v>
      </c>
      <c r="N5" s="51" t="str">
        <f ca="1">VLOOKUP(N6,Translations!$B:$C,2,FALSE)</f>
        <v>Commission communautaire commune</v>
      </c>
      <c r="O5" s="51" t="str">
        <f ca="1">VLOOKUP("d-008",rngTranslations,2,FALSE)</f>
        <v>Total</v>
      </c>
    </row>
    <row r="6" spans="1:15" hidden="1" x14ac:dyDescent="0.2">
      <c r="C6" s="52"/>
      <c r="D6" s="53"/>
      <c r="E6" s="53"/>
      <c r="F6" s="54" t="s">
        <v>314</v>
      </c>
      <c r="G6" s="54" t="s">
        <v>315</v>
      </c>
      <c r="H6" s="54" t="s">
        <v>316</v>
      </c>
      <c r="I6" s="54" t="s">
        <v>317</v>
      </c>
      <c r="J6" s="54" t="s">
        <v>318</v>
      </c>
      <c r="K6" s="54" t="s">
        <v>319</v>
      </c>
      <c r="L6" s="54" t="s">
        <v>320</v>
      </c>
      <c r="M6" s="54" t="s">
        <v>321</v>
      </c>
      <c r="N6" s="54" t="s">
        <v>322</v>
      </c>
      <c r="O6" s="54"/>
    </row>
    <row r="7" spans="1:15" x14ac:dyDescent="0.2">
      <c r="C7" s="55"/>
      <c r="D7" s="56"/>
      <c r="F7" s="57"/>
      <c r="G7" s="57"/>
      <c r="H7" s="57"/>
    </row>
    <row r="8" spans="1:15" s="58" customFormat="1" hidden="1" x14ac:dyDescent="0.25">
      <c r="B8" s="59" t="str">
        <f>IF(LEN(D8)&lt;LEN(D9),"p","c")</f>
        <v>p</v>
      </c>
      <c r="C8" s="60" t="str">
        <f>IF(LEN(D8)&gt;=2,"H_"&amp;LEFT(D8,LEN(D8)-1),"")</f>
        <v>H_0</v>
      </c>
      <c r="D8" s="61" t="s">
        <v>11</v>
      </c>
      <c r="E8" s="62" t="str">
        <f t="shared" ref="E8:E71" ca="1" si="0">IF(LEN($D8)&gt;=1,VLOOKUP("CF-"&amp;$D8,rngTranslationsCF,2,FALSE),"")</f>
        <v>SERVICES GÉNÉRAUX DES ADMINISTRATIONS PUBLIQUES</v>
      </c>
      <c r="F8" s="63" t="e">
        <f t="shared" ref="F8:N17" si="1">_xlfn.IFNA(IF($B8="p",SUMIF($C:$C,"H_"&amp;$D8,F:F),IF($B8="c",VLOOKUP(F$6&amp;"-"&amp;$D8,rngDataP3b,rngVLK3b,FALSE),0)),0)</f>
        <v>#REF!</v>
      </c>
      <c r="G8" s="63" t="e">
        <f t="shared" si="1"/>
        <v>#REF!</v>
      </c>
      <c r="H8" s="63" t="e">
        <f t="shared" si="1"/>
        <v>#REF!</v>
      </c>
      <c r="I8" s="63" t="e">
        <f t="shared" si="1"/>
        <v>#REF!</v>
      </c>
      <c r="J8" s="63" t="e">
        <f t="shared" si="1"/>
        <v>#REF!</v>
      </c>
      <c r="K8" s="63" t="e">
        <f t="shared" si="1"/>
        <v>#REF!</v>
      </c>
      <c r="L8" s="63" t="e">
        <f t="shared" si="1"/>
        <v>#REF!</v>
      </c>
      <c r="M8" s="63" t="e">
        <f t="shared" si="1"/>
        <v>#REF!</v>
      </c>
      <c r="N8" s="63" t="e">
        <f t="shared" si="1"/>
        <v>#REF!</v>
      </c>
      <c r="O8" s="63" t="e">
        <f t="shared" ref="O8:O71" ca="1" si="2">IF(E8&lt;&gt;"",SUM($F8:$N8),"")</f>
        <v>#REF!</v>
      </c>
    </row>
    <row r="9" spans="1:15" s="67" customFormat="1" hidden="1" x14ac:dyDescent="0.25">
      <c r="A9" s="58"/>
      <c r="B9" s="59" t="str">
        <f t="shared" ref="B9:B72" si="3">IF(LEN(D9)&lt;LEN(D10),"p","c")</f>
        <v>p</v>
      </c>
      <c r="C9" s="60" t="str">
        <f>IF(LEN(D9)&gt;=2,"H_"&amp;LEFT(D9,LEN(D9)-1),"")</f>
        <v>H_01</v>
      </c>
      <c r="D9" s="64" t="s">
        <v>2908</v>
      </c>
      <c r="E9" s="65" t="str">
        <f t="shared" ca="1" si="0"/>
        <v>PROJETS À DESTINATIONS MULTIPLES OU INCONNUES</v>
      </c>
      <c r="F9" s="66" t="e">
        <f t="shared" si="1"/>
        <v>#REF!</v>
      </c>
      <c r="G9" s="66" t="e">
        <f t="shared" si="1"/>
        <v>#REF!</v>
      </c>
      <c r="H9" s="66" t="e">
        <f t="shared" si="1"/>
        <v>#REF!</v>
      </c>
      <c r="I9" s="66" t="e">
        <f t="shared" si="1"/>
        <v>#REF!</v>
      </c>
      <c r="J9" s="66" t="e">
        <f t="shared" si="1"/>
        <v>#REF!</v>
      </c>
      <c r="K9" s="66" t="e">
        <f t="shared" si="1"/>
        <v>#REF!</v>
      </c>
      <c r="L9" s="66" t="e">
        <f t="shared" si="1"/>
        <v>#REF!</v>
      </c>
      <c r="M9" s="66" t="e">
        <f t="shared" si="1"/>
        <v>#REF!</v>
      </c>
      <c r="N9" s="66" t="e">
        <f t="shared" si="1"/>
        <v>#REF!</v>
      </c>
      <c r="O9" s="66" t="e">
        <f t="shared" ca="1" si="2"/>
        <v>#REF!</v>
      </c>
    </row>
    <row r="10" spans="1:15" hidden="1" x14ac:dyDescent="0.2">
      <c r="A10" s="58"/>
      <c r="B10" s="59" t="str">
        <f t="shared" si="3"/>
        <v>c</v>
      </c>
      <c r="C10" s="60" t="str">
        <f t="shared" ref="C10:C73" si="4">IF(LEN(D10)&gt;=2,"H_"&amp;LEFT(D10,LEN(D10)-1),"")</f>
        <v>H_010</v>
      </c>
      <c r="D10" s="68" t="s">
        <v>10</v>
      </c>
      <c r="E10" s="69" t="str">
        <f t="shared" ca="1" si="0"/>
        <v>Projets à destinations multiples ou inconnues</v>
      </c>
      <c r="F10" s="70" t="e">
        <f t="shared" si="1"/>
        <v>#REF!</v>
      </c>
      <c r="G10" s="70" t="e">
        <f t="shared" si="1"/>
        <v>#REF!</v>
      </c>
      <c r="H10" s="70" t="e">
        <f t="shared" si="1"/>
        <v>#REF!</v>
      </c>
      <c r="I10" s="70" t="e">
        <f t="shared" si="1"/>
        <v>#REF!</v>
      </c>
      <c r="J10" s="70" t="e">
        <f t="shared" si="1"/>
        <v>#REF!</v>
      </c>
      <c r="K10" s="70" t="e">
        <f t="shared" si="1"/>
        <v>#REF!</v>
      </c>
      <c r="L10" s="70" t="e">
        <f t="shared" si="1"/>
        <v>#REF!</v>
      </c>
      <c r="M10" s="70" t="e">
        <f t="shared" si="1"/>
        <v>#REF!</v>
      </c>
      <c r="N10" s="70" t="e">
        <f t="shared" si="1"/>
        <v>#REF!</v>
      </c>
      <c r="O10" s="70" t="e">
        <f t="shared" ca="1" si="2"/>
        <v>#REF!</v>
      </c>
    </row>
    <row r="11" spans="1:15" ht="19.2" hidden="1" x14ac:dyDescent="0.2">
      <c r="A11" s="58"/>
      <c r="B11" s="59" t="str">
        <f t="shared" si="3"/>
        <v>p</v>
      </c>
      <c r="C11" s="60" t="str">
        <f t="shared" si="4"/>
        <v>H_01</v>
      </c>
      <c r="D11" s="64" t="s">
        <v>2909</v>
      </c>
      <c r="E11" s="65" t="str">
        <f t="shared" ca="1" si="0"/>
        <v>FONCTIONNEMENT DES ORGANES EXÉCUTIFS ET LÉGISLATIFS, AFFAIRES FINANCIÈRES ET FISCALES, AFFAIRES ÉTRANGÈRES</v>
      </c>
      <c r="F11" s="66" t="e">
        <f t="shared" si="1"/>
        <v>#REF!</v>
      </c>
      <c r="G11" s="66" t="e">
        <f t="shared" si="1"/>
        <v>#REF!</v>
      </c>
      <c r="H11" s="66" t="e">
        <f t="shared" si="1"/>
        <v>#REF!</v>
      </c>
      <c r="I11" s="66" t="e">
        <f t="shared" si="1"/>
        <v>#REF!</v>
      </c>
      <c r="J11" s="66" t="e">
        <f t="shared" si="1"/>
        <v>#REF!</v>
      </c>
      <c r="K11" s="66" t="e">
        <f t="shared" si="1"/>
        <v>#REF!</v>
      </c>
      <c r="L11" s="66" t="e">
        <f t="shared" si="1"/>
        <v>#REF!</v>
      </c>
      <c r="M11" s="66" t="e">
        <f t="shared" si="1"/>
        <v>#REF!</v>
      </c>
      <c r="N11" s="66" t="e">
        <f t="shared" si="1"/>
        <v>#REF!</v>
      </c>
      <c r="O11" s="66" t="e">
        <f t="shared" ca="1" si="2"/>
        <v>#REF!</v>
      </c>
    </row>
    <row r="12" spans="1:15" ht="19.2" hidden="1" x14ac:dyDescent="0.2">
      <c r="A12" s="58"/>
      <c r="B12" s="59" t="str">
        <f t="shared" si="3"/>
        <v>c</v>
      </c>
      <c r="C12" s="60" t="str">
        <f t="shared" si="4"/>
        <v>H_011</v>
      </c>
      <c r="D12" s="68" t="s">
        <v>2910</v>
      </c>
      <c r="E12" s="69" t="str">
        <f t="shared" ca="1" si="0"/>
        <v xml:space="preserve">Fonctionnement des organes exécutifs et législatifs, affaires financières et fiscales, affaires étrangères (en général) </v>
      </c>
      <c r="F12" s="70" t="e">
        <f t="shared" si="1"/>
        <v>#REF!</v>
      </c>
      <c r="G12" s="70" t="e">
        <f t="shared" si="1"/>
        <v>#REF!</v>
      </c>
      <c r="H12" s="70" t="e">
        <f t="shared" si="1"/>
        <v>#REF!</v>
      </c>
      <c r="I12" s="70" t="e">
        <f t="shared" si="1"/>
        <v>#REF!</v>
      </c>
      <c r="J12" s="70" t="e">
        <f t="shared" si="1"/>
        <v>#REF!</v>
      </c>
      <c r="K12" s="70" t="e">
        <f t="shared" si="1"/>
        <v>#REF!</v>
      </c>
      <c r="L12" s="70" t="e">
        <f t="shared" si="1"/>
        <v>#REF!</v>
      </c>
      <c r="M12" s="70" t="e">
        <f t="shared" si="1"/>
        <v>#REF!</v>
      </c>
      <c r="N12" s="70" t="e">
        <f t="shared" si="1"/>
        <v>#REF!</v>
      </c>
      <c r="O12" s="70" t="e">
        <f t="shared" ca="1" si="2"/>
        <v>#REF!</v>
      </c>
    </row>
    <row r="13" spans="1:15" hidden="1" x14ac:dyDescent="0.2">
      <c r="A13" s="58"/>
      <c r="B13" s="59" t="str">
        <f t="shared" si="3"/>
        <v>p</v>
      </c>
      <c r="C13" s="60" t="str">
        <f t="shared" si="4"/>
        <v>H_011</v>
      </c>
      <c r="D13" s="68" t="s">
        <v>2911</v>
      </c>
      <c r="E13" s="69" t="str">
        <f t="shared" ca="1" si="0"/>
        <v xml:space="preserve">Organes exécutifs et organes législatifs </v>
      </c>
      <c r="F13" s="70" t="e">
        <f t="shared" si="1"/>
        <v>#REF!</v>
      </c>
      <c r="G13" s="70" t="e">
        <f t="shared" si="1"/>
        <v>#REF!</v>
      </c>
      <c r="H13" s="70" t="e">
        <f t="shared" si="1"/>
        <v>#REF!</v>
      </c>
      <c r="I13" s="70" t="e">
        <f t="shared" si="1"/>
        <v>#REF!</v>
      </c>
      <c r="J13" s="70" t="e">
        <f t="shared" si="1"/>
        <v>#REF!</v>
      </c>
      <c r="K13" s="70" t="e">
        <f t="shared" si="1"/>
        <v>#REF!</v>
      </c>
      <c r="L13" s="70" t="e">
        <f t="shared" si="1"/>
        <v>#REF!</v>
      </c>
      <c r="M13" s="70" t="e">
        <f t="shared" si="1"/>
        <v>#REF!</v>
      </c>
      <c r="N13" s="70" t="e">
        <f t="shared" si="1"/>
        <v>#REF!</v>
      </c>
      <c r="O13" s="70" t="e">
        <f t="shared" ca="1" si="2"/>
        <v>#REF!</v>
      </c>
    </row>
    <row r="14" spans="1:15" s="75" customFormat="1" hidden="1" x14ac:dyDescent="0.2">
      <c r="A14" s="58"/>
      <c r="B14" s="59" t="str">
        <f t="shared" si="3"/>
        <v>c</v>
      </c>
      <c r="C14" s="71" t="str">
        <f t="shared" si="4"/>
        <v>H_0111</v>
      </c>
      <c r="D14" s="72" t="s">
        <v>2912</v>
      </c>
      <c r="E14" s="73" t="str">
        <f t="shared" ca="1" si="0"/>
        <v xml:space="preserve">Organes exécutifs et législatifs (en général) </v>
      </c>
      <c r="F14" s="74" t="e">
        <f t="shared" si="1"/>
        <v>#REF!</v>
      </c>
      <c r="G14" s="74" t="e">
        <f t="shared" si="1"/>
        <v>#REF!</v>
      </c>
      <c r="H14" s="74" t="e">
        <f t="shared" si="1"/>
        <v>#REF!</v>
      </c>
      <c r="I14" s="74" t="e">
        <f t="shared" si="1"/>
        <v>#REF!</v>
      </c>
      <c r="J14" s="74" t="e">
        <f t="shared" si="1"/>
        <v>#REF!</v>
      </c>
      <c r="K14" s="74" t="e">
        <f t="shared" si="1"/>
        <v>#REF!</v>
      </c>
      <c r="L14" s="74" t="e">
        <f t="shared" si="1"/>
        <v>#REF!</v>
      </c>
      <c r="M14" s="74" t="e">
        <f t="shared" si="1"/>
        <v>#REF!</v>
      </c>
      <c r="N14" s="74" t="e">
        <f t="shared" si="1"/>
        <v>#REF!</v>
      </c>
      <c r="O14" s="74" t="e">
        <f t="shared" ca="1" si="2"/>
        <v>#REF!</v>
      </c>
    </row>
    <row r="15" spans="1:15" s="75" customFormat="1" hidden="1" x14ac:dyDescent="0.2">
      <c r="A15" s="58"/>
      <c r="B15" s="59" t="str">
        <f t="shared" si="3"/>
        <v>c</v>
      </c>
      <c r="C15" s="71" t="str">
        <f t="shared" si="4"/>
        <v>H_0111</v>
      </c>
      <c r="D15" s="72" t="s">
        <v>2913</v>
      </c>
      <c r="E15" s="73" t="str">
        <f t="shared" ca="1" si="0"/>
        <v xml:space="preserve">Le Chef de l’État et les membres de la famille royale </v>
      </c>
      <c r="F15" s="74" t="e">
        <f t="shared" si="1"/>
        <v>#REF!</v>
      </c>
      <c r="G15" s="74" t="e">
        <f t="shared" si="1"/>
        <v>#REF!</v>
      </c>
      <c r="H15" s="74" t="e">
        <f t="shared" si="1"/>
        <v>#REF!</v>
      </c>
      <c r="I15" s="74" t="e">
        <f t="shared" si="1"/>
        <v>#REF!</v>
      </c>
      <c r="J15" s="74" t="e">
        <f t="shared" si="1"/>
        <v>#REF!</v>
      </c>
      <c r="K15" s="74" t="e">
        <f t="shared" si="1"/>
        <v>#REF!</v>
      </c>
      <c r="L15" s="74" t="e">
        <f t="shared" si="1"/>
        <v>#REF!</v>
      </c>
      <c r="M15" s="74" t="e">
        <f t="shared" si="1"/>
        <v>#REF!</v>
      </c>
      <c r="N15" s="74" t="e">
        <f t="shared" si="1"/>
        <v>#REF!</v>
      </c>
      <c r="O15" s="74" t="e">
        <f t="shared" ca="1" si="2"/>
        <v>#REF!</v>
      </c>
    </row>
    <row r="16" spans="1:15" s="75" customFormat="1" hidden="1" x14ac:dyDescent="0.2">
      <c r="A16" s="58"/>
      <c r="B16" s="59" t="str">
        <f t="shared" si="3"/>
        <v>c</v>
      </c>
      <c r="C16" s="71" t="str">
        <f t="shared" si="4"/>
        <v>H_0111</v>
      </c>
      <c r="D16" s="72" t="s">
        <v>2914</v>
      </c>
      <c r="E16" s="73" t="str">
        <f t="shared" ca="1" si="0"/>
        <v xml:space="preserve">Organes législatifs </v>
      </c>
      <c r="F16" s="74" t="e">
        <f t="shared" si="1"/>
        <v>#REF!</v>
      </c>
      <c r="G16" s="74" t="e">
        <f t="shared" si="1"/>
        <v>#REF!</v>
      </c>
      <c r="H16" s="74" t="e">
        <f t="shared" si="1"/>
        <v>#REF!</v>
      </c>
      <c r="I16" s="74" t="e">
        <f t="shared" si="1"/>
        <v>#REF!</v>
      </c>
      <c r="J16" s="74" t="e">
        <f t="shared" si="1"/>
        <v>#REF!</v>
      </c>
      <c r="K16" s="74" t="e">
        <f t="shared" si="1"/>
        <v>#REF!</v>
      </c>
      <c r="L16" s="74" t="e">
        <f t="shared" si="1"/>
        <v>#REF!</v>
      </c>
      <c r="M16" s="74" t="e">
        <f t="shared" si="1"/>
        <v>#REF!</v>
      </c>
      <c r="N16" s="74" t="e">
        <f t="shared" si="1"/>
        <v>#REF!</v>
      </c>
      <c r="O16" s="74" t="e">
        <f t="shared" ca="1" si="2"/>
        <v>#REF!</v>
      </c>
    </row>
    <row r="17" spans="1:15" s="75" customFormat="1" hidden="1" x14ac:dyDescent="0.2">
      <c r="A17" s="58"/>
      <c r="B17" s="59" t="str">
        <f t="shared" si="3"/>
        <v>c</v>
      </c>
      <c r="C17" s="71" t="str">
        <f t="shared" si="4"/>
        <v>H_0111</v>
      </c>
      <c r="D17" s="72" t="s">
        <v>2915</v>
      </c>
      <c r="E17" s="73" t="str">
        <f t="shared" ca="1" si="0"/>
        <v xml:space="preserve">Organes exécutifs </v>
      </c>
      <c r="F17" s="74" t="e">
        <f t="shared" si="1"/>
        <v>#REF!</v>
      </c>
      <c r="G17" s="74" t="e">
        <f t="shared" si="1"/>
        <v>#REF!</v>
      </c>
      <c r="H17" s="74" t="e">
        <f t="shared" si="1"/>
        <v>#REF!</v>
      </c>
      <c r="I17" s="74" t="e">
        <f t="shared" si="1"/>
        <v>#REF!</v>
      </c>
      <c r="J17" s="74" t="e">
        <f t="shared" si="1"/>
        <v>#REF!</v>
      </c>
      <c r="K17" s="74" t="e">
        <f t="shared" si="1"/>
        <v>#REF!</v>
      </c>
      <c r="L17" s="74" t="e">
        <f t="shared" si="1"/>
        <v>#REF!</v>
      </c>
      <c r="M17" s="74" t="e">
        <f t="shared" si="1"/>
        <v>#REF!</v>
      </c>
      <c r="N17" s="74" t="e">
        <f t="shared" si="1"/>
        <v>#REF!</v>
      </c>
      <c r="O17" s="74" t="e">
        <f t="shared" ca="1" si="2"/>
        <v>#REF!</v>
      </c>
    </row>
    <row r="18" spans="1:15" s="75" customFormat="1" hidden="1" x14ac:dyDescent="0.2">
      <c r="A18" s="58"/>
      <c r="B18" s="59" t="str">
        <f t="shared" si="3"/>
        <v>c</v>
      </c>
      <c r="C18" s="71" t="str">
        <f t="shared" si="4"/>
        <v>H_0111</v>
      </c>
      <c r="D18" s="72" t="s">
        <v>2916</v>
      </c>
      <c r="E18" s="73" t="str">
        <f t="shared" ca="1" si="0"/>
        <v xml:space="preserve">Représentation belge dans des organismes internationaux à caractère général </v>
      </c>
      <c r="F18" s="74" t="e">
        <f t="shared" ref="F18:N27" si="5">_xlfn.IFNA(IF($B18="p",SUMIF($C:$C,"H_"&amp;$D18,F:F),IF($B18="c",VLOOKUP(F$6&amp;"-"&amp;$D18,rngDataP3b,rngVLK3b,FALSE),0)),0)</f>
        <v>#REF!</v>
      </c>
      <c r="G18" s="74" t="e">
        <f t="shared" si="5"/>
        <v>#REF!</v>
      </c>
      <c r="H18" s="74" t="e">
        <f t="shared" si="5"/>
        <v>#REF!</v>
      </c>
      <c r="I18" s="74" t="e">
        <f t="shared" si="5"/>
        <v>#REF!</v>
      </c>
      <c r="J18" s="74" t="e">
        <f t="shared" si="5"/>
        <v>#REF!</v>
      </c>
      <c r="K18" s="74" t="e">
        <f t="shared" si="5"/>
        <v>#REF!</v>
      </c>
      <c r="L18" s="74" t="e">
        <f t="shared" si="5"/>
        <v>#REF!</v>
      </c>
      <c r="M18" s="74" t="e">
        <f t="shared" si="5"/>
        <v>#REF!</v>
      </c>
      <c r="N18" s="74" t="e">
        <f t="shared" si="5"/>
        <v>#REF!</v>
      </c>
      <c r="O18" s="74" t="e">
        <f t="shared" ca="1" si="2"/>
        <v>#REF!</v>
      </c>
    </row>
    <row r="19" spans="1:15" hidden="1" x14ac:dyDescent="0.2">
      <c r="A19" s="58"/>
      <c r="B19" s="59" t="str">
        <f t="shared" si="3"/>
        <v>p</v>
      </c>
      <c r="C19" s="60" t="str">
        <f t="shared" si="4"/>
        <v>H_011</v>
      </c>
      <c r="D19" s="68" t="s">
        <v>2917</v>
      </c>
      <c r="E19" s="69" t="str">
        <f t="shared" ca="1" si="0"/>
        <v xml:space="preserve">Affaires financières et fiscales </v>
      </c>
      <c r="F19" s="70" t="e">
        <f t="shared" si="5"/>
        <v>#REF!</v>
      </c>
      <c r="G19" s="70" t="e">
        <f t="shared" si="5"/>
        <v>#REF!</v>
      </c>
      <c r="H19" s="70" t="e">
        <f t="shared" si="5"/>
        <v>#REF!</v>
      </c>
      <c r="I19" s="70" t="e">
        <f t="shared" si="5"/>
        <v>#REF!</v>
      </c>
      <c r="J19" s="70" t="e">
        <f t="shared" si="5"/>
        <v>#REF!</v>
      </c>
      <c r="K19" s="70" t="e">
        <f t="shared" si="5"/>
        <v>#REF!</v>
      </c>
      <c r="L19" s="70" t="e">
        <f t="shared" si="5"/>
        <v>#REF!</v>
      </c>
      <c r="M19" s="70" t="e">
        <f t="shared" si="5"/>
        <v>#REF!</v>
      </c>
      <c r="N19" s="70" t="e">
        <f t="shared" si="5"/>
        <v>#REF!</v>
      </c>
      <c r="O19" s="70" t="e">
        <f t="shared" ca="1" si="2"/>
        <v>#REF!</v>
      </c>
    </row>
    <row r="20" spans="1:15" s="75" customFormat="1" hidden="1" x14ac:dyDescent="0.2">
      <c r="A20" s="58"/>
      <c r="B20" s="59" t="str">
        <f t="shared" si="3"/>
        <v>c</v>
      </c>
      <c r="C20" s="71" t="str">
        <f t="shared" si="4"/>
        <v>H_0112</v>
      </c>
      <c r="D20" s="72" t="s">
        <v>2918</v>
      </c>
      <c r="E20" s="73" t="str">
        <f t="shared" ca="1" si="0"/>
        <v xml:space="preserve">Affaires financières et fiscales (en général) </v>
      </c>
      <c r="F20" s="74" t="e">
        <f t="shared" si="5"/>
        <v>#REF!</v>
      </c>
      <c r="G20" s="74" t="e">
        <f t="shared" si="5"/>
        <v>#REF!</v>
      </c>
      <c r="H20" s="74" t="e">
        <f t="shared" si="5"/>
        <v>#REF!</v>
      </c>
      <c r="I20" s="74" t="e">
        <f t="shared" si="5"/>
        <v>#REF!</v>
      </c>
      <c r="J20" s="74" t="e">
        <f t="shared" si="5"/>
        <v>#REF!</v>
      </c>
      <c r="K20" s="74" t="e">
        <f t="shared" si="5"/>
        <v>#REF!</v>
      </c>
      <c r="L20" s="74" t="e">
        <f t="shared" si="5"/>
        <v>#REF!</v>
      </c>
      <c r="M20" s="74" t="e">
        <f t="shared" si="5"/>
        <v>#REF!</v>
      </c>
      <c r="N20" s="74" t="e">
        <f t="shared" si="5"/>
        <v>#REF!</v>
      </c>
      <c r="O20" s="74" t="e">
        <f t="shared" ca="1" si="2"/>
        <v>#REF!</v>
      </c>
    </row>
    <row r="21" spans="1:15" s="75" customFormat="1" hidden="1" x14ac:dyDescent="0.2">
      <c r="A21" s="58"/>
      <c r="B21" s="59" t="str">
        <f t="shared" si="3"/>
        <v>c</v>
      </c>
      <c r="C21" s="71" t="str">
        <f t="shared" si="4"/>
        <v>H_0112</v>
      </c>
      <c r="D21" s="72" t="s">
        <v>2919</v>
      </c>
      <c r="E21" s="73" t="str">
        <f t="shared" ca="1" si="0"/>
        <v>Appareil fiscal</v>
      </c>
      <c r="F21" s="74" t="e">
        <f t="shared" si="5"/>
        <v>#REF!</v>
      </c>
      <c r="G21" s="74" t="e">
        <f t="shared" si="5"/>
        <v>#REF!</v>
      </c>
      <c r="H21" s="74" t="e">
        <f t="shared" si="5"/>
        <v>#REF!</v>
      </c>
      <c r="I21" s="74" t="e">
        <f t="shared" si="5"/>
        <v>#REF!</v>
      </c>
      <c r="J21" s="74" t="e">
        <f t="shared" si="5"/>
        <v>#REF!</v>
      </c>
      <c r="K21" s="74" t="e">
        <f t="shared" si="5"/>
        <v>#REF!</v>
      </c>
      <c r="L21" s="74" t="e">
        <f t="shared" si="5"/>
        <v>#REF!</v>
      </c>
      <c r="M21" s="74" t="e">
        <f t="shared" si="5"/>
        <v>#REF!</v>
      </c>
      <c r="N21" s="74" t="e">
        <f t="shared" si="5"/>
        <v>#REF!</v>
      </c>
      <c r="O21" s="74" t="e">
        <f t="shared" ca="1" si="2"/>
        <v>#REF!</v>
      </c>
    </row>
    <row r="22" spans="1:15" s="75" customFormat="1" hidden="1" x14ac:dyDescent="0.2">
      <c r="A22" s="58"/>
      <c r="B22" s="59" t="str">
        <f t="shared" si="3"/>
        <v>c</v>
      </c>
      <c r="C22" s="71" t="str">
        <f t="shared" si="4"/>
        <v>H_0112</v>
      </c>
      <c r="D22" s="72" t="s">
        <v>2920</v>
      </c>
      <c r="E22" s="73" t="str">
        <f t="shared" ca="1" si="0"/>
        <v xml:space="preserve">Services budgétaires, comptables et financiers </v>
      </c>
      <c r="F22" s="74" t="e">
        <f t="shared" si="5"/>
        <v>#REF!</v>
      </c>
      <c r="G22" s="74" t="e">
        <f t="shared" si="5"/>
        <v>#REF!</v>
      </c>
      <c r="H22" s="74" t="e">
        <f t="shared" si="5"/>
        <v>#REF!</v>
      </c>
      <c r="I22" s="74" t="e">
        <f t="shared" si="5"/>
        <v>#REF!</v>
      </c>
      <c r="J22" s="74" t="e">
        <f t="shared" si="5"/>
        <v>#REF!</v>
      </c>
      <c r="K22" s="74" t="e">
        <f t="shared" si="5"/>
        <v>#REF!</v>
      </c>
      <c r="L22" s="74" t="e">
        <f t="shared" si="5"/>
        <v>#REF!</v>
      </c>
      <c r="M22" s="74" t="e">
        <f t="shared" si="5"/>
        <v>#REF!</v>
      </c>
      <c r="N22" s="74" t="e">
        <f t="shared" si="5"/>
        <v>#REF!</v>
      </c>
      <c r="O22" s="74" t="e">
        <f t="shared" ca="1" si="2"/>
        <v>#REF!</v>
      </c>
    </row>
    <row r="23" spans="1:15" s="75" customFormat="1" hidden="1" x14ac:dyDescent="0.2">
      <c r="A23" s="58"/>
      <c r="B23" s="59" t="str">
        <f t="shared" si="3"/>
        <v>c</v>
      </c>
      <c r="C23" s="71" t="str">
        <f t="shared" si="4"/>
        <v>H_0112</v>
      </c>
      <c r="D23" s="72" t="s">
        <v>2921</v>
      </c>
      <c r="E23" s="73" t="str">
        <f t="shared" ca="1" si="0"/>
        <v xml:space="preserve">La monnaie </v>
      </c>
      <c r="F23" s="74" t="e">
        <f t="shared" si="5"/>
        <v>#REF!</v>
      </c>
      <c r="G23" s="74" t="e">
        <f t="shared" si="5"/>
        <v>#REF!</v>
      </c>
      <c r="H23" s="74" t="e">
        <f t="shared" si="5"/>
        <v>#REF!</v>
      </c>
      <c r="I23" s="74" t="e">
        <f t="shared" si="5"/>
        <v>#REF!</v>
      </c>
      <c r="J23" s="74" t="e">
        <f t="shared" si="5"/>
        <v>#REF!</v>
      </c>
      <c r="K23" s="74" t="e">
        <f t="shared" si="5"/>
        <v>#REF!</v>
      </c>
      <c r="L23" s="74" t="e">
        <f t="shared" si="5"/>
        <v>#REF!</v>
      </c>
      <c r="M23" s="74" t="e">
        <f t="shared" si="5"/>
        <v>#REF!</v>
      </c>
      <c r="N23" s="74" t="e">
        <f t="shared" si="5"/>
        <v>#REF!</v>
      </c>
      <c r="O23" s="74" t="e">
        <f t="shared" ca="1" si="2"/>
        <v>#REF!</v>
      </c>
    </row>
    <row r="24" spans="1:15" s="75" customFormat="1" hidden="1" x14ac:dyDescent="0.2">
      <c r="A24" s="58"/>
      <c r="B24" s="59" t="str">
        <f t="shared" si="3"/>
        <v>c</v>
      </c>
      <c r="C24" s="71" t="str">
        <f t="shared" si="4"/>
        <v>H_0112</v>
      </c>
      <c r="D24" s="72" t="s">
        <v>2922</v>
      </c>
      <c r="E24" s="73" t="str">
        <f t="shared" ca="1" si="0"/>
        <v>Les domaines / propriétés de l’État</v>
      </c>
      <c r="F24" s="74" t="e">
        <f t="shared" si="5"/>
        <v>#REF!</v>
      </c>
      <c r="G24" s="74" t="e">
        <f t="shared" si="5"/>
        <v>#REF!</v>
      </c>
      <c r="H24" s="74" t="e">
        <f t="shared" si="5"/>
        <v>#REF!</v>
      </c>
      <c r="I24" s="74" t="e">
        <f t="shared" si="5"/>
        <v>#REF!</v>
      </c>
      <c r="J24" s="74" t="e">
        <f t="shared" si="5"/>
        <v>#REF!</v>
      </c>
      <c r="K24" s="74" t="e">
        <f t="shared" si="5"/>
        <v>#REF!</v>
      </c>
      <c r="L24" s="74" t="e">
        <f t="shared" si="5"/>
        <v>#REF!</v>
      </c>
      <c r="M24" s="74" t="e">
        <f t="shared" si="5"/>
        <v>#REF!</v>
      </c>
      <c r="N24" s="74" t="e">
        <f t="shared" si="5"/>
        <v>#REF!</v>
      </c>
      <c r="O24" s="74" t="e">
        <f t="shared" ca="1" si="2"/>
        <v>#REF!</v>
      </c>
    </row>
    <row r="25" spans="1:15" hidden="1" x14ac:dyDescent="0.2">
      <c r="A25" s="58"/>
      <c r="B25" s="59" t="str">
        <f t="shared" si="3"/>
        <v>p</v>
      </c>
      <c r="C25" s="60" t="str">
        <f t="shared" si="4"/>
        <v>H_011</v>
      </c>
      <c r="D25" s="68" t="s">
        <v>2923</v>
      </c>
      <c r="E25" s="69" t="str">
        <f t="shared" ca="1" si="0"/>
        <v xml:space="preserve">Affaires étrangères </v>
      </c>
      <c r="F25" s="70" t="e">
        <f t="shared" si="5"/>
        <v>#REF!</v>
      </c>
      <c r="G25" s="70" t="e">
        <f t="shared" si="5"/>
        <v>#REF!</v>
      </c>
      <c r="H25" s="70" t="e">
        <f t="shared" si="5"/>
        <v>#REF!</v>
      </c>
      <c r="I25" s="70" t="e">
        <f t="shared" si="5"/>
        <v>#REF!</v>
      </c>
      <c r="J25" s="70" t="e">
        <f t="shared" si="5"/>
        <v>#REF!</v>
      </c>
      <c r="K25" s="70" t="e">
        <f t="shared" si="5"/>
        <v>#REF!</v>
      </c>
      <c r="L25" s="70" t="e">
        <f t="shared" si="5"/>
        <v>#REF!</v>
      </c>
      <c r="M25" s="70" t="e">
        <f t="shared" si="5"/>
        <v>#REF!</v>
      </c>
      <c r="N25" s="70" t="e">
        <f t="shared" si="5"/>
        <v>#REF!</v>
      </c>
      <c r="O25" s="70" t="e">
        <f t="shared" ca="1" si="2"/>
        <v>#REF!</v>
      </c>
    </row>
    <row r="26" spans="1:15" s="75" customFormat="1" hidden="1" x14ac:dyDescent="0.2">
      <c r="A26" s="58"/>
      <c r="B26" s="59" t="str">
        <f t="shared" si="3"/>
        <v>c</v>
      </c>
      <c r="C26" s="71" t="str">
        <f t="shared" si="4"/>
        <v>H_0113</v>
      </c>
      <c r="D26" s="72" t="s">
        <v>2924</v>
      </c>
      <c r="E26" s="73" t="str">
        <f t="shared" ca="1" si="0"/>
        <v>Affaires étrangères (en général)</v>
      </c>
      <c r="F26" s="74" t="e">
        <f t="shared" si="5"/>
        <v>#REF!</v>
      </c>
      <c r="G26" s="74" t="e">
        <f t="shared" si="5"/>
        <v>#REF!</v>
      </c>
      <c r="H26" s="74" t="e">
        <f t="shared" si="5"/>
        <v>#REF!</v>
      </c>
      <c r="I26" s="74" t="e">
        <f t="shared" si="5"/>
        <v>#REF!</v>
      </c>
      <c r="J26" s="74" t="e">
        <f t="shared" si="5"/>
        <v>#REF!</v>
      </c>
      <c r="K26" s="74" t="e">
        <f t="shared" si="5"/>
        <v>#REF!</v>
      </c>
      <c r="L26" s="74" t="e">
        <f t="shared" si="5"/>
        <v>#REF!</v>
      </c>
      <c r="M26" s="74" t="e">
        <f t="shared" si="5"/>
        <v>#REF!</v>
      </c>
      <c r="N26" s="74" t="e">
        <f t="shared" si="5"/>
        <v>#REF!</v>
      </c>
      <c r="O26" s="74" t="e">
        <f t="shared" ca="1" si="2"/>
        <v>#REF!</v>
      </c>
    </row>
    <row r="27" spans="1:15" s="75" customFormat="1" hidden="1" x14ac:dyDescent="0.2">
      <c r="A27" s="58"/>
      <c r="B27" s="59" t="str">
        <f t="shared" si="3"/>
        <v>c</v>
      </c>
      <c r="C27" s="71" t="str">
        <f t="shared" si="4"/>
        <v>H_0113</v>
      </c>
      <c r="D27" s="72" t="s">
        <v>2925</v>
      </c>
      <c r="E27" s="73" t="str">
        <f t="shared" ca="1" si="0"/>
        <v>Représentation à l’étranger</v>
      </c>
      <c r="F27" s="74" t="e">
        <f t="shared" si="5"/>
        <v>#REF!</v>
      </c>
      <c r="G27" s="74" t="e">
        <f t="shared" si="5"/>
        <v>#REF!</v>
      </c>
      <c r="H27" s="74" t="e">
        <f t="shared" si="5"/>
        <v>#REF!</v>
      </c>
      <c r="I27" s="74" t="e">
        <f t="shared" si="5"/>
        <v>#REF!</v>
      </c>
      <c r="J27" s="74" t="e">
        <f t="shared" si="5"/>
        <v>#REF!</v>
      </c>
      <c r="K27" s="74" t="e">
        <f t="shared" si="5"/>
        <v>#REF!</v>
      </c>
      <c r="L27" s="74" t="e">
        <f t="shared" si="5"/>
        <v>#REF!</v>
      </c>
      <c r="M27" s="74" t="e">
        <f t="shared" si="5"/>
        <v>#REF!</v>
      </c>
      <c r="N27" s="74" t="e">
        <f t="shared" si="5"/>
        <v>#REF!</v>
      </c>
      <c r="O27" s="74" t="e">
        <f t="shared" ca="1" si="2"/>
        <v>#REF!</v>
      </c>
    </row>
    <row r="28" spans="1:15" s="75" customFormat="1" hidden="1" x14ac:dyDescent="0.2">
      <c r="A28" s="58"/>
      <c r="B28" s="59" t="str">
        <f t="shared" si="3"/>
        <v>c</v>
      </c>
      <c r="C28" s="71" t="str">
        <f t="shared" si="4"/>
        <v>H_0113</v>
      </c>
      <c r="D28" s="72" t="s">
        <v>2926</v>
      </c>
      <c r="E28" s="73" t="str">
        <f t="shared" ca="1" si="0"/>
        <v>Participation à des organisations internationales à caractère général</v>
      </c>
      <c r="F28" s="74" t="e">
        <f t="shared" ref="F28:N37" si="6">_xlfn.IFNA(IF($B28="p",SUMIF($C:$C,"H_"&amp;$D28,F:F),IF($B28="c",VLOOKUP(F$6&amp;"-"&amp;$D28,rngDataP3b,rngVLK3b,FALSE),0)),0)</f>
        <v>#REF!</v>
      </c>
      <c r="G28" s="74" t="e">
        <f t="shared" si="6"/>
        <v>#REF!</v>
      </c>
      <c r="H28" s="74" t="e">
        <f t="shared" si="6"/>
        <v>#REF!</v>
      </c>
      <c r="I28" s="74" t="e">
        <f t="shared" si="6"/>
        <v>#REF!</v>
      </c>
      <c r="J28" s="74" t="e">
        <f t="shared" si="6"/>
        <v>#REF!</v>
      </c>
      <c r="K28" s="74" t="e">
        <f t="shared" si="6"/>
        <v>#REF!</v>
      </c>
      <c r="L28" s="74" t="e">
        <f t="shared" si="6"/>
        <v>#REF!</v>
      </c>
      <c r="M28" s="74" t="e">
        <f t="shared" si="6"/>
        <v>#REF!</v>
      </c>
      <c r="N28" s="74" t="e">
        <f t="shared" si="6"/>
        <v>#REF!</v>
      </c>
      <c r="O28" s="74" t="e">
        <f t="shared" ca="1" si="2"/>
        <v>#REF!</v>
      </c>
    </row>
    <row r="29" spans="1:15" hidden="1" x14ac:dyDescent="0.2">
      <c r="A29" s="58"/>
      <c r="B29" s="59" t="str">
        <f t="shared" si="3"/>
        <v>p</v>
      </c>
      <c r="C29" s="60" t="str">
        <f t="shared" si="4"/>
        <v>H_01</v>
      </c>
      <c r="D29" s="64" t="s">
        <v>2927</v>
      </c>
      <c r="E29" s="65" t="str">
        <f t="shared" ca="1" si="0"/>
        <v xml:space="preserve">AIDE EXTÉRIEURE </v>
      </c>
      <c r="F29" s="66" t="e">
        <f t="shared" si="6"/>
        <v>#REF!</v>
      </c>
      <c r="G29" s="66" t="e">
        <f t="shared" si="6"/>
        <v>#REF!</v>
      </c>
      <c r="H29" s="66" t="e">
        <f t="shared" si="6"/>
        <v>#REF!</v>
      </c>
      <c r="I29" s="66" t="e">
        <f t="shared" si="6"/>
        <v>#REF!</v>
      </c>
      <c r="J29" s="66" t="e">
        <f t="shared" si="6"/>
        <v>#REF!</v>
      </c>
      <c r="K29" s="66" t="e">
        <f t="shared" si="6"/>
        <v>#REF!</v>
      </c>
      <c r="L29" s="66" t="e">
        <f t="shared" si="6"/>
        <v>#REF!</v>
      </c>
      <c r="M29" s="66" t="e">
        <f t="shared" si="6"/>
        <v>#REF!</v>
      </c>
      <c r="N29" s="66" t="e">
        <f t="shared" si="6"/>
        <v>#REF!</v>
      </c>
      <c r="O29" s="66" t="e">
        <f t="shared" ca="1" si="2"/>
        <v>#REF!</v>
      </c>
    </row>
    <row r="30" spans="1:15" hidden="1" x14ac:dyDescent="0.2">
      <c r="A30" s="58"/>
      <c r="B30" s="59" t="str">
        <f t="shared" si="3"/>
        <v>c</v>
      </c>
      <c r="C30" s="60" t="str">
        <f t="shared" si="4"/>
        <v>H_012</v>
      </c>
      <c r="D30" s="68" t="s">
        <v>2928</v>
      </c>
      <c r="E30" s="69" t="str">
        <f t="shared" ca="1" si="0"/>
        <v xml:space="preserve">Aide extérieure (en général) </v>
      </c>
      <c r="F30" s="70" t="e">
        <f t="shared" si="6"/>
        <v>#REF!</v>
      </c>
      <c r="G30" s="70" t="e">
        <f t="shared" si="6"/>
        <v>#REF!</v>
      </c>
      <c r="H30" s="70" t="e">
        <f t="shared" si="6"/>
        <v>#REF!</v>
      </c>
      <c r="I30" s="70" t="e">
        <f t="shared" si="6"/>
        <v>#REF!</v>
      </c>
      <c r="J30" s="70" t="e">
        <f t="shared" si="6"/>
        <v>#REF!</v>
      </c>
      <c r="K30" s="70" t="e">
        <f t="shared" si="6"/>
        <v>#REF!</v>
      </c>
      <c r="L30" s="70" t="e">
        <f t="shared" si="6"/>
        <v>#REF!</v>
      </c>
      <c r="M30" s="70" t="e">
        <f t="shared" si="6"/>
        <v>#REF!</v>
      </c>
      <c r="N30" s="70" t="e">
        <f t="shared" si="6"/>
        <v>#REF!</v>
      </c>
      <c r="O30" s="70" t="e">
        <f t="shared" ca="1" si="2"/>
        <v>#REF!</v>
      </c>
    </row>
    <row r="31" spans="1:15" hidden="1" x14ac:dyDescent="0.2">
      <c r="A31" s="58"/>
      <c r="B31" s="59" t="str">
        <f t="shared" si="3"/>
        <v>c</v>
      </c>
      <c r="C31" s="60" t="str">
        <f t="shared" si="4"/>
        <v>H_012</v>
      </c>
      <c r="D31" s="68" t="s">
        <v>2929</v>
      </c>
      <c r="E31" s="69" t="str">
        <f t="shared" ca="1" si="0"/>
        <v>Aide bilatérale économique aux pays en voie de développement et en transition</v>
      </c>
      <c r="F31" s="70" t="e">
        <f t="shared" si="6"/>
        <v>#REF!</v>
      </c>
      <c r="G31" s="70" t="e">
        <f t="shared" si="6"/>
        <v>#REF!</v>
      </c>
      <c r="H31" s="70" t="e">
        <f t="shared" si="6"/>
        <v>#REF!</v>
      </c>
      <c r="I31" s="70" t="e">
        <f t="shared" si="6"/>
        <v>#REF!</v>
      </c>
      <c r="J31" s="70" t="e">
        <f t="shared" si="6"/>
        <v>#REF!</v>
      </c>
      <c r="K31" s="70" t="e">
        <f t="shared" si="6"/>
        <v>#REF!</v>
      </c>
      <c r="L31" s="70" t="e">
        <f t="shared" si="6"/>
        <v>#REF!</v>
      </c>
      <c r="M31" s="70" t="e">
        <f t="shared" si="6"/>
        <v>#REF!</v>
      </c>
      <c r="N31" s="70" t="e">
        <f t="shared" si="6"/>
        <v>#REF!</v>
      </c>
      <c r="O31" s="70" t="e">
        <f t="shared" ca="1" si="2"/>
        <v>#REF!</v>
      </c>
    </row>
    <row r="32" spans="1:15" ht="19.2" hidden="1" x14ac:dyDescent="0.2">
      <c r="A32" s="58"/>
      <c r="B32" s="59" t="str">
        <f t="shared" si="3"/>
        <v>c</v>
      </c>
      <c r="C32" s="60" t="str">
        <f t="shared" si="4"/>
        <v>H_012</v>
      </c>
      <c r="D32" s="68" t="s">
        <v>2930</v>
      </c>
      <c r="E32" s="69" t="str">
        <f t="shared" ca="1" si="0"/>
        <v xml:space="preserve">Aide économique aux pays en voie de développement et en transition par l’intermédiaire d’organisations internationales </v>
      </c>
      <c r="F32" s="70" t="e">
        <f t="shared" si="6"/>
        <v>#REF!</v>
      </c>
      <c r="G32" s="70" t="e">
        <f t="shared" si="6"/>
        <v>#REF!</v>
      </c>
      <c r="H32" s="70" t="e">
        <f t="shared" si="6"/>
        <v>#REF!</v>
      </c>
      <c r="I32" s="70" t="e">
        <f t="shared" si="6"/>
        <v>#REF!</v>
      </c>
      <c r="J32" s="70" t="e">
        <f t="shared" si="6"/>
        <v>#REF!</v>
      </c>
      <c r="K32" s="70" t="e">
        <f t="shared" si="6"/>
        <v>#REF!</v>
      </c>
      <c r="L32" s="70" t="e">
        <f t="shared" si="6"/>
        <v>#REF!</v>
      </c>
      <c r="M32" s="70" t="e">
        <f t="shared" si="6"/>
        <v>#REF!</v>
      </c>
      <c r="N32" s="70" t="e">
        <f t="shared" si="6"/>
        <v>#REF!</v>
      </c>
      <c r="O32" s="70" t="e">
        <f t="shared" ca="1" si="2"/>
        <v>#REF!</v>
      </c>
    </row>
    <row r="33" spans="1:15" ht="19.2" hidden="1" x14ac:dyDescent="0.2">
      <c r="A33" s="58"/>
      <c r="B33" s="59" t="str">
        <f t="shared" si="3"/>
        <v>c</v>
      </c>
      <c r="C33" s="60" t="str">
        <f t="shared" si="4"/>
        <v>H_012</v>
      </c>
      <c r="D33" s="68" t="s">
        <v>2931</v>
      </c>
      <c r="E33" s="69" t="str">
        <f t="shared" ca="1" si="0"/>
        <v xml:space="preserve">Aide bilatérale humanitaire, sociale et technique aux pays en voie de développement et en transition </v>
      </c>
      <c r="F33" s="70" t="e">
        <f t="shared" si="6"/>
        <v>#REF!</v>
      </c>
      <c r="G33" s="70" t="e">
        <f t="shared" si="6"/>
        <v>#REF!</v>
      </c>
      <c r="H33" s="70" t="e">
        <f t="shared" si="6"/>
        <v>#REF!</v>
      </c>
      <c r="I33" s="70" t="e">
        <f t="shared" si="6"/>
        <v>#REF!</v>
      </c>
      <c r="J33" s="70" t="e">
        <f t="shared" si="6"/>
        <v>#REF!</v>
      </c>
      <c r="K33" s="70" t="e">
        <f t="shared" si="6"/>
        <v>#REF!</v>
      </c>
      <c r="L33" s="70" t="e">
        <f t="shared" si="6"/>
        <v>#REF!</v>
      </c>
      <c r="M33" s="70" t="e">
        <f t="shared" si="6"/>
        <v>#REF!</v>
      </c>
      <c r="N33" s="70" t="e">
        <f t="shared" si="6"/>
        <v>#REF!</v>
      </c>
      <c r="O33" s="70" t="e">
        <f t="shared" ca="1" si="2"/>
        <v>#REF!</v>
      </c>
    </row>
    <row r="34" spans="1:15" ht="19.2" hidden="1" x14ac:dyDescent="0.2">
      <c r="A34" s="58"/>
      <c r="B34" s="59" t="str">
        <f t="shared" si="3"/>
        <v>c</v>
      </c>
      <c r="C34" s="60" t="str">
        <f t="shared" si="4"/>
        <v>H_012</v>
      </c>
      <c r="D34" s="68" t="s">
        <v>2932</v>
      </c>
      <c r="E34" s="69" t="str">
        <f t="shared" ca="1" si="0"/>
        <v xml:space="preserve">Aide humanitaire, sociale et technique aux pays en voie de développement et en transition par l’intermédiaire d’organisations internationales </v>
      </c>
      <c r="F34" s="70" t="e">
        <f t="shared" si="6"/>
        <v>#REF!</v>
      </c>
      <c r="G34" s="70" t="e">
        <f t="shared" si="6"/>
        <v>#REF!</v>
      </c>
      <c r="H34" s="70" t="e">
        <f t="shared" si="6"/>
        <v>#REF!</v>
      </c>
      <c r="I34" s="70" t="e">
        <f t="shared" si="6"/>
        <v>#REF!</v>
      </c>
      <c r="J34" s="70" t="e">
        <f t="shared" si="6"/>
        <v>#REF!</v>
      </c>
      <c r="K34" s="70" t="e">
        <f t="shared" si="6"/>
        <v>#REF!</v>
      </c>
      <c r="L34" s="70" t="e">
        <f t="shared" si="6"/>
        <v>#REF!</v>
      </c>
      <c r="M34" s="70" t="e">
        <f t="shared" si="6"/>
        <v>#REF!</v>
      </c>
      <c r="N34" s="70" t="e">
        <f t="shared" si="6"/>
        <v>#REF!</v>
      </c>
      <c r="O34" s="70" t="e">
        <f t="shared" ca="1" si="2"/>
        <v>#REF!</v>
      </c>
    </row>
    <row r="35" spans="1:15" hidden="1" x14ac:dyDescent="0.2">
      <c r="A35" s="58"/>
      <c r="B35" s="59" t="str">
        <f t="shared" si="3"/>
        <v>p</v>
      </c>
      <c r="C35" s="60" t="str">
        <f t="shared" si="4"/>
        <v>H_01</v>
      </c>
      <c r="D35" s="64" t="s">
        <v>2933</v>
      </c>
      <c r="E35" s="65" t="str">
        <f t="shared" ca="1" si="0"/>
        <v>SERVICES GÉNÉRAUX (CENTRALISÉS)</v>
      </c>
      <c r="F35" s="66" t="e">
        <f t="shared" si="6"/>
        <v>#REF!</v>
      </c>
      <c r="G35" s="66" t="e">
        <f t="shared" si="6"/>
        <v>#REF!</v>
      </c>
      <c r="H35" s="66" t="e">
        <f t="shared" si="6"/>
        <v>#REF!</v>
      </c>
      <c r="I35" s="66" t="e">
        <f t="shared" si="6"/>
        <v>#REF!</v>
      </c>
      <c r="J35" s="66" t="e">
        <f t="shared" si="6"/>
        <v>#REF!</v>
      </c>
      <c r="K35" s="66" t="e">
        <f t="shared" si="6"/>
        <v>#REF!</v>
      </c>
      <c r="L35" s="66" t="e">
        <f t="shared" si="6"/>
        <v>#REF!</v>
      </c>
      <c r="M35" s="66" t="e">
        <f t="shared" si="6"/>
        <v>#REF!</v>
      </c>
      <c r="N35" s="66" t="e">
        <f t="shared" si="6"/>
        <v>#REF!</v>
      </c>
      <c r="O35" s="66" t="e">
        <f t="shared" ca="1" si="2"/>
        <v>#REF!</v>
      </c>
    </row>
    <row r="36" spans="1:15" hidden="1" x14ac:dyDescent="0.2">
      <c r="A36" s="58"/>
      <c r="B36" s="59" t="str">
        <f t="shared" si="3"/>
        <v>c</v>
      </c>
      <c r="C36" s="60" t="str">
        <f t="shared" si="4"/>
        <v>H_013</v>
      </c>
      <c r="D36" s="68" t="s">
        <v>2934</v>
      </c>
      <c r="E36" s="69" t="str">
        <f t="shared" ca="1" si="0"/>
        <v>Services généraux de personnel</v>
      </c>
      <c r="F36" s="70" t="e">
        <f t="shared" si="6"/>
        <v>#REF!</v>
      </c>
      <c r="G36" s="70" t="e">
        <f t="shared" si="6"/>
        <v>#REF!</v>
      </c>
      <c r="H36" s="70" t="e">
        <f t="shared" si="6"/>
        <v>#REF!</v>
      </c>
      <c r="I36" s="70" t="e">
        <f t="shared" si="6"/>
        <v>#REF!</v>
      </c>
      <c r="J36" s="70" t="e">
        <f t="shared" si="6"/>
        <v>#REF!</v>
      </c>
      <c r="K36" s="70" t="e">
        <f t="shared" si="6"/>
        <v>#REF!</v>
      </c>
      <c r="L36" s="70" t="e">
        <f t="shared" si="6"/>
        <v>#REF!</v>
      </c>
      <c r="M36" s="70" t="e">
        <f t="shared" si="6"/>
        <v>#REF!</v>
      </c>
      <c r="N36" s="70" t="e">
        <f t="shared" si="6"/>
        <v>#REF!</v>
      </c>
      <c r="O36" s="70" t="e">
        <f t="shared" ca="1" si="2"/>
        <v>#REF!</v>
      </c>
    </row>
    <row r="37" spans="1:15" hidden="1" x14ac:dyDescent="0.2">
      <c r="A37" s="58"/>
      <c r="B37" s="59" t="str">
        <f t="shared" si="3"/>
        <v>c</v>
      </c>
      <c r="C37" s="60" t="str">
        <f t="shared" si="4"/>
        <v>H_013</v>
      </c>
      <c r="D37" s="68" t="s">
        <v>2935</v>
      </c>
      <c r="E37" s="69" t="str">
        <f t="shared" ca="1" si="0"/>
        <v>Services de planification générale et services statistiques généraux</v>
      </c>
      <c r="F37" s="70" t="e">
        <f t="shared" si="6"/>
        <v>#REF!</v>
      </c>
      <c r="G37" s="70" t="e">
        <f t="shared" si="6"/>
        <v>#REF!</v>
      </c>
      <c r="H37" s="70" t="e">
        <f t="shared" si="6"/>
        <v>#REF!</v>
      </c>
      <c r="I37" s="70" t="e">
        <f t="shared" si="6"/>
        <v>#REF!</v>
      </c>
      <c r="J37" s="70" t="e">
        <f t="shared" si="6"/>
        <v>#REF!</v>
      </c>
      <c r="K37" s="70" t="e">
        <f t="shared" si="6"/>
        <v>#REF!</v>
      </c>
      <c r="L37" s="70" t="e">
        <f t="shared" si="6"/>
        <v>#REF!</v>
      </c>
      <c r="M37" s="70" t="e">
        <f t="shared" si="6"/>
        <v>#REF!</v>
      </c>
      <c r="N37" s="70" t="e">
        <f t="shared" si="6"/>
        <v>#REF!</v>
      </c>
      <c r="O37" s="70" t="e">
        <f t="shared" ca="1" si="2"/>
        <v>#REF!</v>
      </c>
    </row>
    <row r="38" spans="1:15" hidden="1" x14ac:dyDescent="0.2">
      <c r="A38" s="58"/>
      <c r="B38" s="59" t="str">
        <f t="shared" si="3"/>
        <v>c</v>
      </c>
      <c r="C38" s="60" t="str">
        <f t="shared" si="4"/>
        <v>H_013</v>
      </c>
      <c r="D38" s="68" t="s">
        <v>2936</v>
      </c>
      <c r="E38" s="69" t="str">
        <f t="shared" ca="1" si="0"/>
        <v>Autres services généraux centralisés</v>
      </c>
      <c r="F38" s="70" t="e">
        <f t="shared" ref="F38:N47" si="7">_xlfn.IFNA(IF($B38="p",SUMIF($C:$C,"H_"&amp;$D38,F:F),IF($B38="c",VLOOKUP(F$6&amp;"-"&amp;$D38,rngDataP3b,rngVLK3b,FALSE),0)),0)</f>
        <v>#REF!</v>
      </c>
      <c r="G38" s="70" t="e">
        <f t="shared" si="7"/>
        <v>#REF!</v>
      </c>
      <c r="H38" s="70" t="e">
        <f t="shared" si="7"/>
        <v>#REF!</v>
      </c>
      <c r="I38" s="70" t="e">
        <f t="shared" si="7"/>
        <v>#REF!</v>
      </c>
      <c r="J38" s="70" t="e">
        <f t="shared" si="7"/>
        <v>#REF!</v>
      </c>
      <c r="K38" s="70" t="e">
        <f t="shared" si="7"/>
        <v>#REF!</v>
      </c>
      <c r="L38" s="70" t="e">
        <f t="shared" si="7"/>
        <v>#REF!</v>
      </c>
      <c r="M38" s="70" t="e">
        <f t="shared" si="7"/>
        <v>#REF!</v>
      </c>
      <c r="N38" s="70" t="e">
        <f t="shared" si="7"/>
        <v>#REF!</v>
      </c>
      <c r="O38" s="70" t="e">
        <f t="shared" ca="1" si="2"/>
        <v>#REF!</v>
      </c>
    </row>
    <row r="39" spans="1:15" hidden="1" x14ac:dyDescent="0.2">
      <c r="A39" s="58"/>
      <c r="B39" s="59" t="str">
        <f t="shared" si="3"/>
        <v>p</v>
      </c>
      <c r="C39" s="60" t="str">
        <f t="shared" si="4"/>
        <v>H_01</v>
      </c>
      <c r="D39" s="64" t="s">
        <v>2937</v>
      </c>
      <c r="E39" s="65" t="str">
        <f t="shared" ca="1" si="0"/>
        <v>RECHERCHE FONDAMENTALE</v>
      </c>
      <c r="F39" s="66" t="e">
        <f t="shared" si="7"/>
        <v>#REF!</v>
      </c>
      <c r="G39" s="66" t="e">
        <f t="shared" si="7"/>
        <v>#REF!</v>
      </c>
      <c r="H39" s="66" t="e">
        <f t="shared" si="7"/>
        <v>#REF!</v>
      </c>
      <c r="I39" s="66" t="e">
        <f t="shared" si="7"/>
        <v>#REF!</v>
      </c>
      <c r="J39" s="66" t="e">
        <f t="shared" si="7"/>
        <v>#REF!</v>
      </c>
      <c r="K39" s="66" t="e">
        <f t="shared" si="7"/>
        <v>#REF!</v>
      </c>
      <c r="L39" s="66" t="e">
        <f t="shared" si="7"/>
        <v>#REF!</v>
      </c>
      <c r="M39" s="66" t="e">
        <f t="shared" si="7"/>
        <v>#REF!</v>
      </c>
      <c r="N39" s="66" t="e">
        <f t="shared" si="7"/>
        <v>#REF!</v>
      </c>
      <c r="O39" s="66" t="e">
        <f t="shared" ca="1" si="2"/>
        <v>#REF!</v>
      </c>
    </row>
    <row r="40" spans="1:15" hidden="1" x14ac:dyDescent="0.2">
      <c r="A40" s="58"/>
      <c r="B40" s="59" t="str">
        <f t="shared" si="3"/>
        <v>p</v>
      </c>
      <c r="C40" s="60" t="str">
        <f t="shared" si="4"/>
        <v>H_014</v>
      </c>
      <c r="D40" s="68" t="s">
        <v>2938</v>
      </c>
      <c r="E40" s="69" t="str">
        <f t="shared" ca="1" si="0"/>
        <v xml:space="preserve">Recherche fondamentale </v>
      </c>
      <c r="F40" s="70" t="e">
        <f t="shared" si="7"/>
        <v>#REF!</v>
      </c>
      <c r="G40" s="70" t="e">
        <f t="shared" si="7"/>
        <v>#REF!</v>
      </c>
      <c r="H40" s="70" t="e">
        <f t="shared" si="7"/>
        <v>#REF!</v>
      </c>
      <c r="I40" s="70" t="e">
        <f t="shared" si="7"/>
        <v>#REF!</v>
      </c>
      <c r="J40" s="70" t="e">
        <f t="shared" si="7"/>
        <v>#REF!</v>
      </c>
      <c r="K40" s="70" t="e">
        <f t="shared" si="7"/>
        <v>#REF!</v>
      </c>
      <c r="L40" s="70" t="e">
        <f t="shared" si="7"/>
        <v>#REF!</v>
      </c>
      <c r="M40" s="70" t="e">
        <f t="shared" si="7"/>
        <v>#REF!</v>
      </c>
      <c r="N40" s="70" t="e">
        <f t="shared" si="7"/>
        <v>#REF!</v>
      </c>
      <c r="O40" s="70" t="e">
        <f t="shared" ca="1" si="2"/>
        <v>#REF!</v>
      </c>
    </row>
    <row r="41" spans="1:15" s="75" customFormat="1" hidden="1" x14ac:dyDescent="0.2">
      <c r="A41" s="58"/>
      <c r="B41" s="59" t="str">
        <f t="shared" si="3"/>
        <v>c</v>
      </c>
      <c r="C41" s="71" t="str">
        <f t="shared" si="4"/>
        <v>H_0140</v>
      </c>
      <c r="D41" s="72" t="s">
        <v>2939</v>
      </c>
      <c r="E41" s="73" t="str">
        <f t="shared" ca="1" si="0"/>
        <v>Recherche fondamentale sensu stricto</v>
      </c>
      <c r="F41" s="74" t="e">
        <f t="shared" si="7"/>
        <v>#REF!</v>
      </c>
      <c r="G41" s="74" t="e">
        <f t="shared" si="7"/>
        <v>#REF!</v>
      </c>
      <c r="H41" s="74" t="e">
        <f t="shared" si="7"/>
        <v>#REF!</v>
      </c>
      <c r="I41" s="74" t="e">
        <f t="shared" si="7"/>
        <v>#REF!</v>
      </c>
      <c r="J41" s="74" t="e">
        <f t="shared" si="7"/>
        <v>#REF!</v>
      </c>
      <c r="K41" s="74" t="e">
        <f t="shared" si="7"/>
        <v>#REF!</v>
      </c>
      <c r="L41" s="74" t="e">
        <f t="shared" si="7"/>
        <v>#REF!</v>
      </c>
      <c r="M41" s="74" t="e">
        <f t="shared" si="7"/>
        <v>#REF!</v>
      </c>
      <c r="N41" s="74" t="e">
        <f t="shared" si="7"/>
        <v>#REF!</v>
      </c>
      <c r="O41" s="74" t="e">
        <f t="shared" ca="1" si="2"/>
        <v>#REF!</v>
      </c>
    </row>
    <row r="42" spans="1:15" s="75" customFormat="1" hidden="1" x14ac:dyDescent="0.2">
      <c r="A42" s="58"/>
      <c r="B42" s="59" t="str">
        <f t="shared" si="3"/>
        <v>c</v>
      </c>
      <c r="C42" s="71" t="str">
        <f t="shared" si="4"/>
        <v>H_0140</v>
      </c>
      <c r="D42" s="72" t="s">
        <v>2940</v>
      </c>
      <c r="E42" s="73" t="str">
        <f t="shared" ca="1" si="0"/>
        <v>Recherche fondamentale sensu lato</v>
      </c>
      <c r="F42" s="74" t="e">
        <f t="shared" si="7"/>
        <v>#REF!</v>
      </c>
      <c r="G42" s="74" t="e">
        <f t="shared" si="7"/>
        <v>#REF!</v>
      </c>
      <c r="H42" s="74" t="e">
        <f t="shared" si="7"/>
        <v>#REF!</v>
      </c>
      <c r="I42" s="74" t="e">
        <f t="shared" si="7"/>
        <v>#REF!</v>
      </c>
      <c r="J42" s="74" t="e">
        <f t="shared" si="7"/>
        <v>#REF!</v>
      </c>
      <c r="K42" s="74" t="e">
        <f t="shared" si="7"/>
        <v>#REF!</v>
      </c>
      <c r="L42" s="74" t="e">
        <f t="shared" si="7"/>
        <v>#REF!</v>
      </c>
      <c r="M42" s="74" t="e">
        <f t="shared" si="7"/>
        <v>#REF!</v>
      </c>
      <c r="N42" s="74" t="e">
        <f t="shared" si="7"/>
        <v>#REF!</v>
      </c>
      <c r="O42" s="74" t="e">
        <f t="shared" ca="1" si="2"/>
        <v>#REF!</v>
      </c>
    </row>
    <row r="43" spans="1:15" ht="19.2" hidden="1" x14ac:dyDescent="0.2">
      <c r="A43" s="58"/>
      <c r="B43" s="59" t="str">
        <f t="shared" si="3"/>
        <v>p</v>
      </c>
      <c r="C43" s="60" t="str">
        <f t="shared" si="4"/>
        <v>H_01</v>
      </c>
      <c r="D43" s="64" t="s">
        <v>2941</v>
      </c>
      <c r="E43" s="65" t="str">
        <f t="shared" ca="1" si="0"/>
        <v>RECHERCHE ET DÉVELOPPEMENT CONCERNANT DES SERVICES GÉNÉRAUX DES ADMINISTRATIONS PUBLIQUES</v>
      </c>
      <c r="F43" s="66" t="e">
        <f t="shared" si="7"/>
        <v>#REF!</v>
      </c>
      <c r="G43" s="66" t="e">
        <f t="shared" si="7"/>
        <v>#REF!</v>
      </c>
      <c r="H43" s="66" t="e">
        <f t="shared" si="7"/>
        <v>#REF!</v>
      </c>
      <c r="I43" s="66" t="e">
        <f t="shared" si="7"/>
        <v>#REF!</v>
      </c>
      <c r="J43" s="66" t="e">
        <f t="shared" si="7"/>
        <v>#REF!</v>
      </c>
      <c r="K43" s="66" t="e">
        <f t="shared" si="7"/>
        <v>#REF!</v>
      </c>
      <c r="L43" s="66" t="e">
        <f t="shared" si="7"/>
        <v>#REF!</v>
      </c>
      <c r="M43" s="66" t="e">
        <f t="shared" si="7"/>
        <v>#REF!</v>
      </c>
      <c r="N43" s="66" t="e">
        <f t="shared" si="7"/>
        <v>#REF!</v>
      </c>
      <c r="O43" s="66" t="e">
        <f t="shared" ca="1" si="2"/>
        <v>#REF!</v>
      </c>
    </row>
    <row r="44" spans="1:15" ht="19.2" hidden="1" x14ac:dyDescent="0.2">
      <c r="A44" s="58"/>
      <c r="B44" s="59" t="str">
        <f t="shared" si="3"/>
        <v>c</v>
      </c>
      <c r="C44" s="60" t="str">
        <f t="shared" si="4"/>
        <v>H_015</v>
      </c>
      <c r="D44" s="68" t="s">
        <v>2942</v>
      </c>
      <c r="E44" s="69" t="str">
        <f t="shared" ca="1" si="0"/>
        <v>Recherche et développement concernant des services généraux (centralisés) des administrations publiques</v>
      </c>
      <c r="F44" s="70" t="e">
        <f t="shared" si="7"/>
        <v>#REF!</v>
      </c>
      <c r="G44" s="70" t="e">
        <f t="shared" si="7"/>
        <v>#REF!</v>
      </c>
      <c r="H44" s="70" t="e">
        <f t="shared" si="7"/>
        <v>#REF!</v>
      </c>
      <c r="I44" s="70" t="e">
        <f t="shared" si="7"/>
        <v>#REF!</v>
      </c>
      <c r="J44" s="70" t="e">
        <f t="shared" si="7"/>
        <v>#REF!</v>
      </c>
      <c r="K44" s="70" t="e">
        <f t="shared" si="7"/>
        <v>#REF!</v>
      </c>
      <c r="L44" s="70" t="e">
        <f t="shared" si="7"/>
        <v>#REF!</v>
      </c>
      <c r="M44" s="70" t="e">
        <f t="shared" si="7"/>
        <v>#REF!</v>
      </c>
      <c r="N44" s="70" t="e">
        <f t="shared" si="7"/>
        <v>#REF!</v>
      </c>
      <c r="O44" s="70" t="e">
        <f t="shared" ca="1" si="2"/>
        <v>#REF!</v>
      </c>
    </row>
    <row r="45" spans="1:15" ht="19.2" hidden="1" x14ac:dyDescent="0.2">
      <c r="A45" s="58"/>
      <c r="B45" s="59" t="str">
        <f t="shared" si="3"/>
        <v>p</v>
      </c>
      <c r="C45" s="60" t="str">
        <f t="shared" si="4"/>
        <v>H_015</v>
      </c>
      <c r="D45" s="68" t="s">
        <v>2943</v>
      </c>
      <c r="E45" s="69" t="str">
        <f t="shared" ca="1" si="0"/>
        <v>Recherche et développement concernant les organes exécutifs et législatifs, affaires fiscales et financières, affaires étrangères</v>
      </c>
      <c r="F45" s="70" t="e">
        <f t="shared" si="7"/>
        <v>#REF!</v>
      </c>
      <c r="G45" s="70" t="e">
        <f t="shared" si="7"/>
        <v>#REF!</v>
      </c>
      <c r="H45" s="70" t="e">
        <f t="shared" si="7"/>
        <v>#REF!</v>
      </c>
      <c r="I45" s="70" t="e">
        <f t="shared" si="7"/>
        <v>#REF!</v>
      </c>
      <c r="J45" s="70" t="e">
        <f t="shared" si="7"/>
        <v>#REF!</v>
      </c>
      <c r="K45" s="70" t="e">
        <f t="shared" si="7"/>
        <v>#REF!</v>
      </c>
      <c r="L45" s="70" t="e">
        <f t="shared" si="7"/>
        <v>#REF!</v>
      </c>
      <c r="M45" s="70" t="e">
        <f t="shared" si="7"/>
        <v>#REF!</v>
      </c>
      <c r="N45" s="70" t="e">
        <f t="shared" si="7"/>
        <v>#REF!</v>
      </c>
      <c r="O45" s="70" t="e">
        <f t="shared" ca="1" si="2"/>
        <v>#REF!</v>
      </c>
    </row>
    <row r="46" spans="1:15" s="75" customFormat="1" hidden="1" x14ac:dyDescent="0.2">
      <c r="A46" s="58"/>
      <c r="B46" s="59" t="str">
        <f t="shared" si="3"/>
        <v>c</v>
      </c>
      <c r="C46" s="71" t="str">
        <f t="shared" si="4"/>
        <v>H_0151</v>
      </c>
      <c r="D46" s="72" t="s">
        <v>2944</v>
      </c>
      <c r="E46" s="73" t="str">
        <f t="shared" ca="1" si="0"/>
        <v>Recherche et développement concernant les organes exécutifs et législatifs</v>
      </c>
      <c r="F46" s="74" t="e">
        <f t="shared" si="7"/>
        <v>#REF!</v>
      </c>
      <c r="G46" s="74" t="e">
        <f t="shared" si="7"/>
        <v>#REF!</v>
      </c>
      <c r="H46" s="74" t="e">
        <f t="shared" si="7"/>
        <v>#REF!</v>
      </c>
      <c r="I46" s="74" t="e">
        <f t="shared" si="7"/>
        <v>#REF!</v>
      </c>
      <c r="J46" s="74" t="e">
        <f t="shared" si="7"/>
        <v>#REF!</v>
      </c>
      <c r="K46" s="74" t="e">
        <f t="shared" si="7"/>
        <v>#REF!</v>
      </c>
      <c r="L46" s="74" t="e">
        <f t="shared" si="7"/>
        <v>#REF!</v>
      </c>
      <c r="M46" s="74" t="e">
        <f t="shared" si="7"/>
        <v>#REF!</v>
      </c>
      <c r="N46" s="74" t="e">
        <f t="shared" si="7"/>
        <v>#REF!</v>
      </c>
      <c r="O46" s="74" t="e">
        <f t="shared" ca="1" si="2"/>
        <v>#REF!</v>
      </c>
    </row>
    <row r="47" spans="1:15" s="75" customFormat="1" hidden="1" x14ac:dyDescent="0.2">
      <c r="A47" s="58"/>
      <c r="B47" s="59" t="str">
        <f t="shared" si="3"/>
        <v>c</v>
      </c>
      <c r="C47" s="71" t="str">
        <f t="shared" si="4"/>
        <v>H_0151</v>
      </c>
      <c r="D47" s="72" t="s">
        <v>2945</v>
      </c>
      <c r="E47" s="73" t="str">
        <f t="shared" ca="1" si="0"/>
        <v>Recherche et développement concernant les affaires fiscales et financières</v>
      </c>
      <c r="F47" s="74" t="e">
        <f t="shared" si="7"/>
        <v>#REF!</v>
      </c>
      <c r="G47" s="74" t="e">
        <f t="shared" si="7"/>
        <v>#REF!</v>
      </c>
      <c r="H47" s="74" t="e">
        <f t="shared" si="7"/>
        <v>#REF!</v>
      </c>
      <c r="I47" s="74" t="e">
        <f t="shared" si="7"/>
        <v>#REF!</v>
      </c>
      <c r="J47" s="74" t="e">
        <f t="shared" si="7"/>
        <v>#REF!</v>
      </c>
      <c r="K47" s="74" t="e">
        <f t="shared" si="7"/>
        <v>#REF!</v>
      </c>
      <c r="L47" s="74" t="e">
        <f t="shared" si="7"/>
        <v>#REF!</v>
      </c>
      <c r="M47" s="74" t="e">
        <f t="shared" si="7"/>
        <v>#REF!</v>
      </c>
      <c r="N47" s="74" t="e">
        <f t="shared" si="7"/>
        <v>#REF!</v>
      </c>
      <c r="O47" s="74" t="e">
        <f t="shared" ca="1" si="2"/>
        <v>#REF!</v>
      </c>
    </row>
    <row r="48" spans="1:15" s="75" customFormat="1" hidden="1" x14ac:dyDescent="0.2">
      <c r="A48" s="58"/>
      <c r="B48" s="59" t="str">
        <f t="shared" si="3"/>
        <v>c</v>
      </c>
      <c r="C48" s="71" t="str">
        <f t="shared" si="4"/>
        <v>H_0151</v>
      </c>
      <c r="D48" s="72" t="s">
        <v>2946</v>
      </c>
      <c r="E48" s="73" t="str">
        <f t="shared" ca="1" si="0"/>
        <v>Recherche et développement concernant les affaires étrangères</v>
      </c>
      <c r="F48" s="74" t="e">
        <f t="shared" ref="F48:N57" si="8">_xlfn.IFNA(IF($B48="p",SUMIF($C:$C,"H_"&amp;$D48,F:F),IF($B48="c",VLOOKUP(F$6&amp;"-"&amp;$D48,rngDataP3b,rngVLK3b,FALSE),0)),0)</f>
        <v>#REF!</v>
      </c>
      <c r="G48" s="74" t="e">
        <f t="shared" si="8"/>
        <v>#REF!</v>
      </c>
      <c r="H48" s="74" t="e">
        <f t="shared" si="8"/>
        <v>#REF!</v>
      </c>
      <c r="I48" s="74" t="e">
        <f t="shared" si="8"/>
        <v>#REF!</v>
      </c>
      <c r="J48" s="74" t="e">
        <f t="shared" si="8"/>
        <v>#REF!</v>
      </c>
      <c r="K48" s="74" t="e">
        <f t="shared" si="8"/>
        <v>#REF!</v>
      </c>
      <c r="L48" s="74" t="e">
        <f t="shared" si="8"/>
        <v>#REF!</v>
      </c>
      <c r="M48" s="74" t="e">
        <f t="shared" si="8"/>
        <v>#REF!</v>
      </c>
      <c r="N48" s="74" t="e">
        <f t="shared" si="8"/>
        <v>#REF!</v>
      </c>
      <c r="O48" s="74" t="e">
        <f t="shared" ca="1" si="2"/>
        <v>#REF!</v>
      </c>
    </row>
    <row r="49" spans="1:15" hidden="1" x14ac:dyDescent="0.2">
      <c r="A49" s="58"/>
      <c r="B49" s="59" t="str">
        <f t="shared" si="3"/>
        <v>c</v>
      </c>
      <c r="C49" s="60" t="str">
        <f t="shared" si="4"/>
        <v>H_015</v>
      </c>
      <c r="D49" s="68" t="s">
        <v>2947</v>
      </c>
      <c r="E49" s="69" t="str">
        <f t="shared" ca="1" si="0"/>
        <v xml:space="preserve">Recherche et développement concernant l’aide extérieure </v>
      </c>
      <c r="F49" s="70" t="e">
        <f t="shared" si="8"/>
        <v>#REF!</v>
      </c>
      <c r="G49" s="70" t="e">
        <f t="shared" si="8"/>
        <v>#REF!</v>
      </c>
      <c r="H49" s="70" t="e">
        <f t="shared" si="8"/>
        <v>#REF!</v>
      </c>
      <c r="I49" s="70" t="e">
        <f t="shared" si="8"/>
        <v>#REF!</v>
      </c>
      <c r="J49" s="70" t="e">
        <f t="shared" si="8"/>
        <v>#REF!</v>
      </c>
      <c r="K49" s="70" t="e">
        <f t="shared" si="8"/>
        <v>#REF!</v>
      </c>
      <c r="L49" s="70" t="e">
        <f t="shared" si="8"/>
        <v>#REF!</v>
      </c>
      <c r="M49" s="70" t="e">
        <f t="shared" si="8"/>
        <v>#REF!</v>
      </c>
      <c r="N49" s="70" t="e">
        <f t="shared" si="8"/>
        <v>#REF!</v>
      </c>
      <c r="O49" s="70" t="e">
        <f t="shared" ca="1" si="2"/>
        <v>#REF!</v>
      </c>
    </row>
    <row r="50" spans="1:15" ht="19.2" hidden="1" x14ac:dyDescent="0.2">
      <c r="A50" s="58"/>
      <c r="B50" s="59" t="str">
        <f t="shared" si="3"/>
        <v>c</v>
      </c>
      <c r="C50" s="60" t="str">
        <f t="shared" si="4"/>
        <v>H_015</v>
      </c>
      <c r="D50" s="68" t="s">
        <v>2948</v>
      </c>
      <c r="E50" s="69" t="str">
        <f t="shared" ca="1" si="0"/>
        <v>Recherche et développement concernant les services publics généraux centralisés, non classés ailleurs</v>
      </c>
      <c r="F50" s="70" t="e">
        <f t="shared" si="8"/>
        <v>#REF!</v>
      </c>
      <c r="G50" s="70" t="e">
        <f t="shared" si="8"/>
        <v>#REF!</v>
      </c>
      <c r="H50" s="70" t="e">
        <f t="shared" si="8"/>
        <v>#REF!</v>
      </c>
      <c r="I50" s="70" t="e">
        <f t="shared" si="8"/>
        <v>#REF!</v>
      </c>
      <c r="J50" s="70" t="e">
        <f t="shared" si="8"/>
        <v>#REF!</v>
      </c>
      <c r="K50" s="70" t="e">
        <f t="shared" si="8"/>
        <v>#REF!</v>
      </c>
      <c r="L50" s="70" t="e">
        <f t="shared" si="8"/>
        <v>#REF!</v>
      </c>
      <c r="M50" s="70" t="e">
        <f t="shared" si="8"/>
        <v>#REF!</v>
      </c>
      <c r="N50" s="70" t="e">
        <f t="shared" si="8"/>
        <v>#REF!</v>
      </c>
      <c r="O50" s="70" t="e">
        <f t="shared" ca="1" si="2"/>
        <v>#REF!</v>
      </c>
    </row>
    <row r="51" spans="1:15" hidden="1" x14ac:dyDescent="0.2">
      <c r="A51" s="58"/>
      <c r="B51" s="59" t="str">
        <f t="shared" si="3"/>
        <v>c</v>
      </c>
      <c r="C51" s="60" t="str">
        <f t="shared" si="4"/>
        <v>H_015</v>
      </c>
      <c r="D51" s="68" t="s">
        <v>2949</v>
      </c>
      <c r="E51" s="69" t="str">
        <f t="shared" ca="1" si="0"/>
        <v xml:space="preserve">Recherche et développement concernant les transactions de la dette publique </v>
      </c>
      <c r="F51" s="70" t="e">
        <f t="shared" si="8"/>
        <v>#REF!</v>
      </c>
      <c r="G51" s="70" t="e">
        <f t="shared" si="8"/>
        <v>#REF!</v>
      </c>
      <c r="H51" s="70" t="e">
        <f t="shared" si="8"/>
        <v>#REF!</v>
      </c>
      <c r="I51" s="70" t="e">
        <f t="shared" si="8"/>
        <v>#REF!</v>
      </c>
      <c r="J51" s="70" t="e">
        <f t="shared" si="8"/>
        <v>#REF!</v>
      </c>
      <c r="K51" s="70" t="e">
        <f t="shared" si="8"/>
        <v>#REF!</v>
      </c>
      <c r="L51" s="70" t="e">
        <f t="shared" si="8"/>
        <v>#REF!</v>
      </c>
      <c r="M51" s="70" t="e">
        <f t="shared" si="8"/>
        <v>#REF!</v>
      </c>
      <c r="N51" s="70" t="e">
        <f t="shared" si="8"/>
        <v>#REF!</v>
      </c>
      <c r="O51" s="70" t="e">
        <f t="shared" ca="1" si="2"/>
        <v>#REF!</v>
      </c>
    </row>
    <row r="52" spans="1:15" ht="19.2" hidden="1" x14ac:dyDescent="0.2">
      <c r="A52" s="58"/>
      <c r="B52" s="59" t="str">
        <f t="shared" si="3"/>
        <v>c</v>
      </c>
      <c r="C52" s="60" t="str">
        <f t="shared" si="4"/>
        <v>H_015</v>
      </c>
      <c r="D52" s="68" t="s">
        <v>2950</v>
      </c>
      <c r="E52" s="69" t="str">
        <f t="shared" ca="1" si="0"/>
        <v xml:space="preserve">Recherche et développement concernant les transferts à caractère général entre les différents niveaux de Pouvoirs </v>
      </c>
      <c r="F52" s="70" t="e">
        <f t="shared" si="8"/>
        <v>#REF!</v>
      </c>
      <c r="G52" s="70" t="e">
        <f t="shared" si="8"/>
        <v>#REF!</v>
      </c>
      <c r="H52" s="70" t="e">
        <f t="shared" si="8"/>
        <v>#REF!</v>
      </c>
      <c r="I52" s="70" t="e">
        <f t="shared" si="8"/>
        <v>#REF!</v>
      </c>
      <c r="J52" s="70" t="e">
        <f t="shared" si="8"/>
        <v>#REF!</v>
      </c>
      <c r="K52" s="70" t="e">
        <f t="shared" si="8"/>
        <v>#REF!</v>
      </c>
      <c r="L52" s="70" t="e">
        <f t="shared" si="8"/>
        <v>#REF!</v>
      </c>
      <c r="M52" s="70" t="e">
        <f t="shared" si="8"/>
        <v>#REF!</v>
      </c>
      <c r="N52" s="70" t="e">
        <f t="shared" si="8"/>
        <v>#REF!</v>
      </c>
      <c r="O52" s="70" t="e">
        <f t="shared" ca="1" si="2"/>
        <v>#REF!</v>
      </c>
    </row>
    <row r="53" spans="1:15" ht="19.2" hidden="1" x14ac:dyDescent="0.2">
      <c r="A53" s="58"/>
      <c r="B53" s="59" t="str">
        <f t="shared" si="3"/>
        <v>p</v>
      </c>
      <c r="C53" s="60" t="str">
        <f t="shared" si="4"/>
        <v>H_01</v>
      </c>
      <c r="D53" s="64" t="s">
        <v>2951</v>
      </c>
      <c r="E53" s="65" t="str">
        <f t="shared" ca="1" si="0"/>
        <v>SERVICES GÉNÉRAUX DES ADMINISTRATIONS PUBLIQUES, NON CLASSÉ AILLEURS</v>
      </c>
      <c r="F53" s="66" t="e">
        <f t="shared" si="8"/>
        <v>#REF!</v>
      </c>
      <c r="G53" s="66" t="e">
        <f t="shared" si="8"/>
        <v>#REF!</v>
      </c>
      <c r="H53" s="66" t="e">
        <f t="shared" si="8"/>
        <v>#REF!</v>
      </c>
      <c r="I53" s="66" t="e">
        <f t="shared" si="8"/>
        <v>#REF!</v>
      </c>
      <c r="J53" s="66" t="e">
        <f t="shared" si="8"/>
        <v>#REF!</v>
      </c>
      <c r="K53" s="66" t="e">
        <f t="shared" si="8"/>
        <v>#REF!</v>
      </c>
      <c r="L53" s="66" t="e">
        <f t="shared" si="8"/>
        <v>#REF!</v>
      </c>
      <c r="M53" s="66" t="e">
        <f t="shared" si="8"/>
        <v>#REF!</v>
      </c>
      <c r="N53" s="66" t="e">
        <f t="shared" si="8"/>
        <v>#REF!</v>
      </c>
      <c r="O53" s="66" t="e">
        <f t="shared" ca="1" si="2"/>
        <v>#REF!</v>
      </c>
    </row>
    <row r="54" spans="1:15" hidden="1" x14ac:dyDescent="0.2">
      <c r="A54" s="58"/>
      <c r="B54" s="59" t="str">
        <f t="shared" si="3"/>
        <v>c</v>
      </c>
      <c r="C54" s="60" t="str">
        <f t="shared" si="4"/>
        <v>H_016</v>
      </c>
      <c r="D54" s="68" t="s">
        <v>2952</v>
      </c>
      <c r="E54" s="69" t="str">
        <f t="shared" ca="1" si="0"/>
        <v xml:space="preserve">Services généraux des administrations publiques, non classé ailleurs </v>
      </c>
      <c r="F54" s="70" t="e">
        <f t="shared" si="8"/>
        <v>#REF!</v>
      </c>
      <c r="G54" s="70" t="e">
        <f t="shared" si="8"/>
        <v>#REF!</v>
      </c>
      <c r="H54" s="70" t="e">
        <f t="shared" si="8"/>
        <v>#REF!</v>
      </c>
      <c r="I54" s="70" t="e">
        <f t="shared" si="8"/>
        <v>#REF!</v>
      </c>
      <c r="J54" s="70" t="e">
        <f t="shared" si="8"/>
        <v>#REF!</v>
      </c>
      <c r="K54" s="70" t="e">
        <f t="shared" si="8"/>
        <v>#REF!</v>
      </c>
      <c r="L54" s="70" t="e">
        <f t="shared" si="8"/>
        <v>#REF!</v>
      </c>
      <c r="M54" s="70" t="e">
        <f t="shared" si="8"/>
        <v>#REF!</v>
      </c>
      <c r="N54" s="70" t="e">
        <f t="shared" si="8"/>
        <v>#REF!</v>
      </c>
      <c r="O54" s="70" t="e">
        <f t="shared" ca="1" si="2"/>
        <v>#REF!</v>
      </c>
    </row>
    <row r="55" spans="1:15" hidden="1" x14ac:dyDescent="0.2">
      <c r="A55" s="58"/>
      <c r="B55" s="59" t="str">
        <f t="shared" si="3"/>
        <v>p</v>
      </c>
      <c r="C55" s="60" t="str">
        <f t="shared" si="4"/>
        <v>H_01</v>
      </c>
      <c r="D55" s="64" t="s">
        <v>2953</v>
      </c>
      <c r="E55" s="65" t="str">
        <f t="shared" ca="1" si="0"/>
        <v>OPÉRATIONS CONCERNANT LA DETTE PUBLIQUE</v>
      </c>
      <c r="F55" s="66" t="e">
        <f t="shared" si="8"/>
        <v>#REF!</v>
      </c>
      <c r="G55" s="66" t="e">
        <f t="shared" si="8"/>
        <v>#REF!</v>
      </c>
      <c r="H55" s="66" t="e">
        <f t="shared" si="8"/>
        <v>#REF!</v>
      </c>
      <c r="I55" s="66" t="e">
        <f t="shared" si="8"/>
        <v>#REF!</v>
      </c>
      <c r="J55" s="66" t="e">
        <f t="shared" si="8"/>
        <v>#REF!</v>
      </c>
      <c r="K55" s="66" t="e">
        <f t="shared" si="8"/>
        <v>#REF!</v>
      </c>
      <c r="L55" s="66" t="e">
        <f t="shared" si="8"/>
        <v>#REF!</v>
      </c>
      <c r="M55" s="66" t="e">
        <f t="shared" si="8"/>
        <v>#REF!</v>
      </c>
      <c r="N55" s="66" t="e">
        <f t="shared" si="8"/>
        <v>#REF!</v>
      </c>
      <c r="O55" s="66" t="e">
        <f t="shared" ca="1" si="2"/>
        <v>#REF!</v>
      </c>
    </row>
    <row r="56" spans="1:15" hidden="1" x14ac:dyDescent="0.2">
      <c r="A56" s="58"/>
      <c r="B56" s="59" t="str">
        <f t="shared" si="3"/>
        <v>c</v>
      </c>
      <c r="C56" s="60" t="str">
        <f t="shared" si="4"/>
        <v>H_017</v>
      </c>
      <c r="D56" s="68" t="s">
        <v>2954</v>
      </c>
      <c r="E56" s="69" t="str">
        <f t="shared" ca="1" si="0"/>
        <v xml:space="preserve">Opérations concernant la dette publique (en général) </v>
      </c>
      <c r="F56" s="70" t="e">
        <f t="shared" si="8"/>
        <v>#REF!</v>
      </c>
      <c r="G56" s="70" t="e">
        <f t="shared" si="8"/>
        <v>#REF!</v>
      </c>
      <c r="H56" s="70" t="e">
        <f t="shared" si="8"/>
        <v>#REF!</v>
      </c>
      <c r="I56" s="70" t="e">
        <f t="shared" si="8"/>
        <v>#REF!</v>
      </c>
      <c r="J56" s="70" t="e">
        <f t="shared" si="8"/>
        <v>#REF!</v>
      </c>
      <c r="K56" s="70" t="e">
        <f t="shared" si="8"/>
        <v>#REF!</v>
      </c>
      <c r="L56" s="70" t="e">
        <f t="shared" si="8"/>
        <v>#REF!</v>
      </c>
      <c r="M56" s="70" t="e">
        <f t="shared" si="8"/>
        <v>#REF!</v>
      </c>
      <c r="N56" s="70" t="e">
        <f t="shared" si="8"/>
        <v>#REF!</v>
      </c>
      <c r="O56" s="70" t="e">
        <f t="shared" ca="1" si="2"/>
        <v>#REF!</v>
      </c>
    </row>
    <row r="57" spans="1:15" ht="19.2" hidden="1" x14ac:dyDescent="0.2">
      <c r="A57" s="58"/>
      <c r="B57" s="59" t="str">
        <f t="shared" si="3"/>
        <v>c</v>
      </c>
      <c r="C57" s="60" t="str">
        <f t="shared" si="4"/>
        <v>H_017</v>
      </c>
      <c r="D57" s="68" t="s">
        <v>2955</v>
      </c>
      <c r="E57" s="69" t="str">
        <f t="shared" ca="1" si="0"/>
        <v xml:space="preserve">Opérations concernant les charges d’intérêt de la dette 
publique </v>
      </c>
      <c r="F57" s="70" t="e">
        <f t="shared" si="8"/>
        <v>#REF!</v>
      </c>
      <c r="G57" s="70" t="e">
        <f t="shared" si="8"/>
        <v>#REF!</v>
      </c>
      <c r="H57" s="70" t="e">
        <f t="shared" si="8"/>
        <v>#REF!</v>
      </c>
      <c r="I57" s="70" t="e">
        <f t="shared" si="8"/>
        <v>#REF!</v>
      </c>
      <c r="J57" s="70" t="e">
        <f t="shared" si="8"/>
        <v>#REF!</v>
      </c>
      <c r="K57" s="70" t="e">
        <f t="shared" si="8"/>
        <v>#REF!</v>
      </c>
      <c r="L57" s="70" t="e">
        <f t="shared" si="8"/>
        <v>#REF!</v>
      </c>
      <c r="M57" s="70" t="e">
        <f t="shared" si="8"/>
        <v>#REF!</v>
      </c>
      <c r="N57" s="70" t="e">
        <f t="shared" si="8"/>
        <v>#REF!</v>
      </c>
      <c r="O57" s="70" t="e">
        <f t="shared" ca="1" si="2"/>
        <v>#REF!</v>
      </c>
    </row>
    <row r="58" spans="1:15" hidden="1" x14ac:dyDescent="0.2">
      <c r="A58" s="58"/>
      <c r="B58" s="59" t="str">
        <f t="shared" si="3"/>
        <v>c</v>
      </c>
      <c r="C58" s="60" t="str">
        <f t="shared" si="4"/>
        <v>H_017</v>
      </c>
      <c r="D58" s="68" t="s">
        <v>2956</v>
      </c>
      <c r="E58" s="69" t="str">
        <f t="shared" ca="1" si="0"/>
        <v xml:space="preserve">Amortissement de et recours à des emprunts en euros </v>
      </c>
      <c r="F58" s="70" t="e">
        <f t="shared" ref="F58:N67" si="9">_xlfn.IFNA(IF($B58="p",SUMIF($C:$C,"H_"&amp;$D58,F:F),IF($B58="c",VLOOKUP(F$6&amp;"-"&amp;$D58,rngDataP3b,rngVLK3b,FALSE),0)),0)</f>
        <v>#REF!</v>
      </c>
      <c r="G58" s="70" t="e">
        <f t="shared" si="9"/>
        <v>#REF!</v>
      </c>
      <c r="H58" s="70" t="e">
        <f t="shared" si="9"/>
        <v>#REF!</v>
      </c>
      <c r="I58" s="70" t="e">
        <f t="shared" si="9"/>
        <v>#REF!</v>
      </c>
      <c r="J58" s="70" t="e">
        <f t="shared" si="9"/>
        <v>#REF!</v>
      </c>
      <c r="K58" s="70" t="e">
        <f t="shared" si="9"/>
        <v>#REF!</v>
      </c>
      <c r="L58" s="70" t="e">
        <f t="shared" si="9"/>
        <v>#REF!</v>
      </c>
      <c r="M58" s="70" t="e">
        <f t="shared" si="9"/>
        <v>#REF!</v>
      </c>
      <c r="N58" s="70" t="e">
        <f t="shared" si="9"/>
        <v>#REF!</v>
      </c>
      <c r="O58" s="70" t="e">
        <f t="shared" ca="1" si="2"/>
        <v>#REF!</v>
      </c>
    </row>
    <row r="59" spans="1:15" hidden="1" x14ac:dyDescent="0.2">
      <c r="A59" s="58"/>
      <c r="B59" s="59" t="str">
        <f t="shared" si="3"/>
        <v>c</v>
      </c>
      <c r="C59" s="60" t="str">
        <f t="shared" si="4"/>
        <v>H_017</v>
      </c>
      <c r="D59" s="68" t="s">
        <v>2957</v>
      </c>
      <c r="E59" s="69" t="str">
        <f t="shared" ca="1" si="0"/>
        <v xml:space="preserve">Amortissement de et recours à des emprunts en devises </v>
      </c>
      <c r="F59" s="70" t="e">
        <f t="shared" si="9"/>
        <v>#REF!</v>
      </c>
      <c r="G59" s="70" t="e">
        <f t="shared" si="9"/>
        <v>#REF!</v>
      </c>
      <c r="H59" s="70" t="e">
        <f t="shared" si="9"/>
        <v>#REF!</v>
      </c>
      <c r="I59" s="70" t="e">
        <f t="shared" si="9"/>
        <v>#REF!</v>
      </c>
      <c r="J59" s="70" t="e">
        <f t="shared" si="9"/>
        <v>#REF!</v>
      </c>
      <c r="K59" s="70" t="e">
        <f t="shared" si="9"/>
        <v>#REF!</v>
      </c>
      <c r="L59" s="70" t="e">
        <f t="shared" si="9"/>
        <v>#REF!</v>
      </c>
      <c r="M59" s="70" t="e">
        <f t="shared" si="9"/>
        <v>#REF!</v>
      </c>
      <c r="N59" s="70" t="e">
        <f t="shared" si="9"/>
        <v>#REF!</v>
      </c>
      <c r="O59" s="70" t="e">
        <f t="shared" ca="1" si="2"/>
        <v>#REF!</v>
      </c>
    </row>
    <row r="60" spans="1:15" hidden="1" x14ac:dyDescent="0.2">
      <c r="A60" s="58"/>
      <c r="B60" s="59" t="str">
        <f t="shared" si="3"/>
        <v>c</v>
      </c>
      <c r="C60" s="60" t="str">
        <f t="shared" si="4"/>
        <v>H_017</v>
      </c>
      <c r="D60" s="68" t="s">
        <v>2958</v>
      </c>
      <c r="E60" s="69" t="str">
        <f t="shared" ca="1" si="0"/>
        <v xml:space="preserve">Monétisation et démonétisation </v>
      </c>
      <c r="F60" s="70" t="e">
        <f t="shared" si="9"/>
        <v>#REF!</v>
      </c>
      <c r="G60" s="70" t="e">
        <f t="shared" si="9"/>
        <v>#REF!</v>
      </c>
      <c r="H60" s="70" t="e">
        <f t="shared" si="9"/>
        <v>#REF!</v>
      </c>
      <c r="I60" s="70" t="e">
        <f t="shared" si="9"/>
        <v>#REF!</v>
      </c>
      <c r="J60" s="70" t="e">
        <f t="shared" si="9"/>
        <v>#REF!</v>
      </c>
      <c r="K60" s="70" t="e">
        <f t="shared" si="9"/>
        <v>#REF!</v>
      </c>
      <c r="L60" s="70" t="e">
        <f t="shared" si="9"/>
        <v>#REF!</v>
      </c>
      <c r="M60" s="70" t="e">
        <f t="shared" si="9"/>
        <v>#REF!</v>
      </c>
      <c r="N60" s="70" t="e">
        <f t="shared" si="9"/>
        <v>#REF!</v>
      </c>
      <c r="O60" s="70" t="e">
        <f t="shared" ca="1" si="2"/>
        <v>#REF!</v>
      </c>
    </row>
    <row r="61" spans="1:15" hidden="1" x14ac:dyDescent="0.2">
      <c r="A61" s="58"/>
      <c r="B61" s="59" t="str">
        <f t="shared" si="3"/>
        <v>c</v>
      </c>
      <c r="C61" s="60" t="str">
        <f t="shared" si="4"/>
        <v>H_017</v>
      </c>
      <c r="D61" s="68" t="s">
        <v>2959</v>
      </c>
      <c r="E61" s="69" t="str">
        <f t="shared" ca="1" si="0"/>
        <v xml:space="preserve">Opérations de placement </v>
      </c>
      <c r="F61" s="70" t="e">
        <f t="shared" si="9"/>
        <v>#REF!</v>
      </c>
      <c r="G61" s="70" t="e">
        <f t="shared" si="9"/>
        <v>#REF!</v>
      </c>
      <c r="H61" s="70" t="e">
        <f t="shared" si="9"/>
        <v>#REF!</v>
      </c>
      <c r="I61" s="70" t="e">
        <f t="shared" si="9"/>
        <v>#REF!</v>
      </c>
      <c r="J61" s="70" t="e">
        <f t="shared" si="9"/>
        <v>#REF!</v>
      </c>
      <c r="K61" s="70" t="e">
        <f t="shared" si="9"/>
        <v>#REF!</v>
      </c>
      <c r="L61" s="70" t="e">
        <f t="shared" si="9"/>
        <v>#REF!</v>
      </c>
      <c r="M61" s="70" t="e">
        <f t="shared" si="9"/>
        <v>#REF!</v>
      </c>
      <c r="N61" s="70" t="e">
        <f t="shared" si="9"/>
        <v>#REF!</v>
      </c>
      <c r="O61" s="70" t="e">
        <f t="shared" ca="1" si="2"/>
        <v>#REF!</v>
      </c>
    </row>
    <row r="62" spans="1:15" hidden="1" x14ac:dyDescent="0.2">
      <c r="A62" s="58"/>
      <c r="B62" s="59" t="str">
        <f t="shared" si="3"/>
        <v>c</v>
      </c>
      <c r="C62" s="60" t="str">
        <f t="shared" si="4"/>
        <v>H_017</v>
      </c>
      <c r="D62" s="68" t="s">
        <v>2960</v>
      </c>
      <c r="E62" s="69" t="str">
        <f t="shared" ca="1" si="0"/>
        <v xml:space="preserve">Amortissement de et recours à la dette à court terme </v>
      </c>
      <c r="F62" s="70" t="e">
        <f t="shared" si="9"/>
        <v>#REF!</v>
      </c>
      <c r="G62" s="70" t="e">
        <f t="shared" si="9"/>
        <v>#REF!</v>
      </c>
      <c r="H62" s="70" t="e">
        <f t="shared" si="9"/>
        <v>#REF!</v>
      </c>
      <c r="I62" s="70" t="e">
        <f t="shared" si="9"/>
        <v>#REF!</v>
      </c>
      <c r="J62" s="70" t="e">
        <f t="shared" si="9"/>
        <v>#REF!</v>
      </c>
      <c r="K62" s="70" t="e">
        <f t="shared" si="9"/>
        <v>#REF!</v>
      </c>
      <c r="L62" s="70" t="e">
        <f t="shared" si="9"/>
        <v>#REF!</v>
      </c>
      <c r="M62" s="70" t="e">
        <f t="shared" si="9"/>
        <v>#REF!</v>
      </c>
      <c r="N62" s="70" t="e">
        <f t="shared" si="9"/>
        <v>#REF!</v>
      </c>
      <c r="O62" s="70" t="e">
        <f t="shared" ca="1" si="2"/>
        <v>#REF!</v>
      </c>
    </row>
    <row r="63" spans="1:15" hidden="1" x14ac:dyDescent="0.2">
      <c r="A63" s="58"/>
      <c r="B63" s="59" t="str">
        <f t="shared" si="3"/>
        <v>c</v>
      </c>
      <c r="C63" s="60" t="str">
        <f t="shared" si="4"/>
        <v>H_017</v>
      </c>
      <c r="D63" s="68" t="s">
        <v>2961</v>
      </c>
      <c r="E63" s="69" t="str">
        <f t="shared" ca="1" si="0"/>
        <v xml:space="preserve">Achats et ventes de titres de la dette publique </v>
      </c>
      <c r="F63" s="70" t="e">
        <f t="shared" si="9"/>
        <v>#REF!</v>
      </c>
      <c r="G63" s="70" t="e">
        <f t="shared" si="9"/>
        <v>#REF!</v>
      </c>
      <c r="H63" s="70" t="e">
        <f t="shared" si="9"/>
        <v>#REF!</v>
      </c>
      <c r="I63" s="70" t="e">
        <f t="shared" si="9"/>
        <v>#REF!</v>
      </c>
      <c r="J63" s="70" t="e">
        <f t="shared" si="9"/>
        <v>#REF!</v>
      </c>
      <c r="K63" s="70" t="e">
        <f t="shared" si="9"/>
        <v>#REF!</v>
      </c>
      <c r="L63" s="70" t="e">
        <f t="shared" si="9"/>
        <v>#REF!</v>
      </c>
      <c r="M63" s="70" t="e">
        <f t="shared" si="9"/>
        <v>#REF!</v>
      </c>
      <c r="N63" s="70" t="e">
        <f t="shared" si="9"/>
        <v>#REF!</v>
      </c>
      <c r="O63" s="70" t="e">
        <f t="shared" ca="1" si="2"/>
        <v>#REF!</v>
      </c>
    </row>
    <row r="64" spans="1:15" ht="19.2" hidden="1" x14ac:dyDescent="0.2">
      <c r="A64" s="58"/>
      <c r="B64" s="59" t="str">
        <f t="shared" si="3"/>
        <v>p</v>
      </c>
      <c r="C64" s="60" t="str">
        <f t="shared" si="4"/>
        <v>H_01</v>
      </c>
      <c r="D64" s="64" t="s">
        <v>2962</v>
      </c>
      <c r="E64" s="65" t="str">
        <f t="shared" ca="1" si="0"/>
        <v>TRANSFERTS DE CARACTÈRE GÉNÉRAL ENTRE ADMINISTRATIONS PUBLIQUES</v>
      </c>
      <c r="F64" s="66" t="e">
        <f t="shared" si="9"/>
        <v>#REF!</v>
      </c>
      <c r="G64" s="66" t="e">
        <f t="shared" si="9"/>
        <v>#REF!</v>
      </c>
      <c r="H64" s="66" t="e">
        <f t="shared" si="9"/>
        <v>#REF!</v>
      </c>
      <c r="I64" s="66" t="e">
        <f t="shared" si="9"/>
        <v>#REF!</v>
      </c>
      <c r="J64" s="66" t="e">
        <f t="shared" si="9"/>
        <v>#REF!</v>
      </c>
      <c r="K64" s="66" t="e">
        <f t="shared" si="9"/>
        <v>#REF!</v>
      </c>
      <c r="L64" s="66" t="e">
        <f t="shared" si="9"/>
        <v>#REF!</v>
      </c>
      <c r="M64" s="66" t="e">
        <f t="shared" si="9"/>
        <v>#REF!</v>
      </c>
      <c r="N64" s="66" t="e">
        <f t="shared" si="9"/>
        <v>#REF!</v>
      </c>
      <c r="O64" s="66" t="e">
        <f t="shared" ca="1" si="2"/>
        <v>#REF!</v>
      </c>
    </row>
    <row r="65" spans="1:15" hidden="1" x14ac:dyDescent="0.2">
      <c r="A65" s="58"/>
      <c r="B65" s="59" t="str">
        <f t="shared" si="3"/>
        <v>c</v>
      </c>
      <c r="C65" s="60" t="str">
        <f t="shared" si="4"/>
        <v>H_018</v>
      </c>
      <c r="D65" s="68" t="s">
        <v>2963</v>
      </c>
      <c r="E65" s="69" t="str">
        <f t="shared" ca="1" si="0"/>
        <v>Transferts de caractère général entre administrations publiques</v>
      </c>
      <c r="F65" s="70" t="e">
        <f t="shared" si="9"/>
        <v>#REF!</v>
      </c>
      <c r="G65" s="70" t="e">
        <f t="shared" si="9"/>
        <v>#REF!</v>
      </c>
      <c r="H65" s="70" t="e">
        <f t="shared" si="9"/>
        <v>#REF!</v>
      </c>
      <c r="I65" s="70" t="e">
        <f t="shared" si="9"/>
        <v>#REF!</v>
      </c>
      <c r="J65" s="70" t="e">
        <f t="shared" si="9"/>
        <v>#REF!</v>
      </c>
      <c r="K65" s="70" t="e">
        <f t="shared" si="9"/>
        <v>#REF!</v>
      </c>
      <c r="L65" s="70" t="e">
        <f t="shared" si="9"/>
        <v>#REF!</v>
      </c>
      <c r="M65" s="70" t="e">
        <f t="shared" si="9"/>
        <v>#REF!</v>
      </c>
      <c r="N65" s="70" t="e">
        <f t="shared" si="9"/>
        <v>#REF!</v>
      </c>
      <c r="O65" s="70" t="e">
        <f t="shared" ca="1" si="2"/>
        <v>#REF!</v>
      </c>
    </row>
    <row r="66" spans="1:15" hidden="1" x14ac:dyDescent="0.2">
      <c r="A66" s="58"/>
      <c r="B66" s="59" t="str">
        <f t="shared" si="3"/>
        <v>p</v>
      </c>
      <c r="C66" s="60" t="str">
        <f t="shared" si="4"/>
        <v>H_018</v>
      </c>
      <c r="D66" s="68" t="s">
        <v>2964</v>
      </c>
      <c r="E66" s="69" t="str">
        <f t="shared" ca="1" si="0"/>
        <v>Transferts  de caractère général à l’intérieur du Pouvoir central</v>
      </c>
      <c r="F66" s="70" t="e">
        <f t="shared" si="9"/>
        <v>#REF!</v>
      </c>
      <c r="G66" s="70" t="e">
        <f t="shared" si="9"/>
        <v>#REF!</v>
      </c>
      <c r="H66" s="70" t="e">
        <f t="shared" si="9"/>
        <v>#REF!</v>
      </c>
      <c r="I66" s="70" t="e">
        <f t="shared" si="9"/>
        <v>#REF!</v>
      </c>
      <c r="J66" s="70" t="e">
        <f t="shared" si="9"/>
        <v>#REF!</v>
      </c>
      <c r="K66" s="70" t="e">
        <f t="shared" si="9"/>
        <v>#REF!</v>
      </c>
      <c r="L66" s="70" t="e">
        <f t="shared" si="9"/>
        <v>#REF!</v>
      </c>
      <c r="M66" s="70" t="e">
        <f t="shared" si="9"/>
        <v>#REF!</v>
      </c>
      <c r="N66" s="70" t="e">
        <f t="shared" si="9"/>
        <v>#REF!</v>
      </c>
      <c r="O66" s="70" t="e">
        <f t="shared" ca="1" si="2"/>
        <v>#REF!</v>
      </c>
    </row>
    <row r="67" spans="1:15" s="75" customFormat="1" hidden="1" x14ac:dyDescent="0.2">
      <c r="A67" s="58"/>
      <c r="B67" s="59" t="str">
        <f t="shared" si="3"/>
        <v>c</v>
      </c>
      <c r="C67" s="71" t="str">
        <f t="shared" si="4"/>
        <v>H_0181</v>
      </c>
      <c r="D67" s="72" t="s">
        <v>2965</v>
      </c>
      <c r="E67" s="73" t="str">
        <f t="shared" ca="1" si="0"/>
        <v>Transferts de caractère général entre l’État fédéral et les Entités fédérées</v>
      </c>
      <c r="F67" s="74" t="e">
        <f t="shared" si="9"/>
        <v>#REF!</v>
      </c>
      <c r="G67" s="74" t="e">
        <f t="shared" si="9"/>
        <v>#REF!</v>
      </c>
      <c r="H67" s="74" t="e">
        <f t="shared" si="9"/>
        <v>#REF!</v>
      </c>
      <c r="I67" s="74" t="e">
        <f t="shared" si="9"/>
        <v>#REF!</v>
      </c>
      <c r="J67" s="74" t="e">
        <f t="shared" si="9"/>
        <v>#REF!</v>
      </c>
      <c r="K67" s="74" t="e">
        <f t="shared" si="9"/>
        <v>#REF!</v>
      </c>
      <c r="L67" s="74" t="e">
        <f t="shared" si="9"/>
        <v>#REF!</v>
      </c>
      <c r="M67" s="74" t="e">
        <f t="shared" si="9"/>
        <v>#REF!</v>
      </c>
      <c r="N67" s="74" t="e">
        <f t="shared" si="9"/>
        <v>#REF!</v>
      </c>
      <c r="O67" s="74" t="e">
        <f t="shared" ca="1" si="2"/>
        <v>#REF!</v>
      </c>
    </row>
    <row r="68" spans="1:15" s="75" customFormat="1" hidden="1" x14ac:dyDescent="0.2">
      <c r="A68" s="58"/>
      <c r="B68" s="59" t="str">
        <f t="shared" si="3"/>
        <v>c</v>
      </c>
      <c r="C68" s="71" t="str">
        <f t="shared" si="4"/>
        <v>H_0181</v>
      </c>
      <c r="D68" s="72" t="s">
        <v>2966</v>
      </c>
      <c r="E68" s="73" t="str">
        <f t="shared" ca="1" si="0"/>
        <v>Transferts de caractère général entre Entités fédérées</v>
      </c>
      <c r="F68" s="74" t="e">
        <f t="shared" ref="F68:N77" si="10">_xlfn.IFNA(IF($B68="p",SUMIF($C:$C,"H_"&amp;$D68,F:F),IF($B68="c",VLOOKUP(F$6&amp;"-"&amp;$D68,rngDataP3b,rngVLK3b,FALSE),0)),0)</f>
        <v>#REF!</v>
      </c>
      <c r="G68" s="74" t="e">
        <f t="shared" si="10"/>
        <v>#REF!</v>
      </c>
      <c r="H68" s="74" t="e">
        <f t="shared" si="10"/>
        <v>#REF!</v>
      </c>
      <c r="I68" s="74" t="e">
        <f t="shared" si="10"/>
        <v>#REF!</v>
      </c>
      <c r="J68" s="74" t="e">
        <f t="shared" si="10"/>
        <v>#REF!</v>
      </c>
      <c r="K68" s="74" t="e">
        <f t="shared" si="10"/>
        <v>#REF!</v>
      </c>
      <c r="L68" s="74" t="e">
        <f t="shared" si="10"/>
        <v>#REF!</v>
      </c>
      <c r="M68" s="74" t="e">
        <f t="shared" si="10"/>
        <v>#REF!</v>
      </c>
      <c r="N68" s="74" t="e">
        <f t="shared" si="10"/>
        <v>#REF!</v>
      </c>
      <c r="O68" s="74" t="e">
        <f t="shared" ca="1" si="2"/>
        <v>#REF!</v>
      </c>
    </row>
    <row r="69" spans="1:15" hidden="1" x14ac:dyDescent="0.2">
      <c r="A69" s="58"/>
      <c r="B69" s="59" t="str">
        <f t="shared" si="3"/>
        <v>p</v>
      </c>
      <c r="C69" s="60" t="str">
        <f t="shared" si="4"/>
        <v>H_018</v>
      </c>
      <c r="D69" s="68" t="s">
        <v>2967</v>
      </c>
      <c r="E69" s="69" t="str">
        <f t="shared" ca="1" si="0"/>
        <v>Transferts de caractère général entre le Pouvoir central et les Pouvoirs locaux</v>
      </c>
      <c r="F69" s="70" t="e">
        <f t="shared" si="10"/>
        <v>#REF!</v>
      </c>
      <c r="G69" s="70" t="e">
        <f t="shared" si="10"/>
        <v>#REF!</v>
      </c>
      <c r="H69" s="70" t="e">
        <f t="shared" si="10"/>
        <v>#REF!</v>
      </c>
      <c r="I69" s="70" t="e">
        <f t="shared" si="10"/>
        <v>#REF!</v>
      </c>
      <c r="J69" s="70" t="e">
        <f t="shared" si="10"/>
        <v>#REF!</v>
      </c>
      <c r="K69" s="70" t="e">
        <f t="shared" si="10"/>
        <v>#REF!</v>
      </c>
      <c r="L69" s="70" t="e">
        <f t="shared" si="10"/>
        <v>#REF!</v>
      </c>
      <c r="M69" s="70" t="e">
        <f t="shared" si="10"/>
        <v>#REF!</v>
      </c>
      <c r="N69" s="70" t="e">
        <f t="shared" si="10"/>
        <v>#REF!</v>
      </c>
      <c r="O69" s="70" t="e">
        <f t="shared" ca="1" si="2"/>
        <v>#REF!</v>
      </c>
    </row>
    <row r="70" spans="1:15" s="75" customFormat="1" hidden="1" x14ac:dyDescent="0.2">
      <c r="A70" s="58"/>
      <c r="B70" s="59" t="str">
        <f t="shared" si="3"/>
        <v>c</v>
      </c>
      <c r="C70" s="71" t="str">
        <f t="shared" si="4"/>
        <v>H_0182</v>
      </c>
      <c r="D70" s="72" t="s">
        <v>2968</v>
      </c>
      <c r="E70" s="73" t="str">
        <f t="shared" ca="1" si="0"/>
        <v>Transferts de caractère général entre l’État fédéral et les Pouvoirs locaux</v>
      </c>
      <c r="F70" s="74" t="e">
        <f t="shared" si="10"/>
        <v>#REF!</v>
      </c>
      <c r="G70" s="74" t="e">
        <f t="shared" si="10"/>
        <v>#REF!</v>
      </c>
      <c r="H70" s="74" t="e">
        <f t="shared" si="10"/>
        <v>#REF!</v>
      </c>
      <c r="I70" s="74" t="e">
        <f t="shared" si="10"/>
        <v>#REF!</v>
      </c>
      <c r="J70" s="74" t="e">
        <f t="shared" si="10"/>
        <v>#REF!</v>
      </c>
      <c r="K70" s="74" t="e">
        <f t="shared" si="10"/>
        <v>#REF!</v>
      </c>
      <c r="L70" s="74" t="e">
        <f t="shared" si="10"/>
        <v>#REF!</v>
      </c>
      <c r="M70" s="74" t="e">
        <f t="shared" si="10"/>
        <v>#REF!</v>
      </c>
      <c r="N70" s="74" t="e">
        <f t="shared" si="10"/>
        <v>#REF!</v>
      </c>
      <c r="O70" s="74" t="e">
        <f t="shared" ca="1" si="2"/>
        <v>#REF!</v>
      </c>
    </row>
    <row r="71" spans="1:15" s="75" customFormat="1" hidden="1" x14ac:dyDescent="0.2">
      <c r="A71" s="58"/>
      <c r="B71" s="59" t="str">
        <f t="shared" si="3"/>
        <v>c</v>
      </c>
      <c r="C71" s="71" t="str">
        <f t="shared" si="4"/>
        <v>H_0182</v>
      </c>
      <c r="D71" s="72" t="s">
        <v>2969</v>
      </c>
      <c r="E71" s="73" t="str">
        <f t="shared" ca="1" si="0"/>
        <v>Transferts de caractère général entre les Entités fédérées et les Pouvoirs locaux</v>
      </c>
      <c r="F71" s="74" t="e">
        <f t="shared" si="10"/>
        <v>#REF!</v>
      </c>
      <c r="G71" s="74" t="e">
        <f t="shared" si="10"/>
        <v>#REF!</v>
      </c>
      <c r="H71" s="74" t="e">
        <f t="shared" si="10"/>
        <v>#REF!</v>
      </c>
      <c r="I71" s="74" t="e">
        <f t="shared" si="10"/>
        <v>#REF!</v>
      </c>
      <c r="J71" s="74" t="e">
        <f t="shared" si="10"/>
        <v>#REF!</v>
      </c>
      <c r="K71" s="74" t="e">
        <f t="shared" si="10"/>
        <v>#REF!</v>
      </c>
      <c r="L71" s="74" t="e">
        <f t="shared" si="10"/>
        <v>#REF!</v>
      </c>
      <c r="M71" s="74" t="e">
        <f t="shared" si="10"/>
        <v>#REF!</v>
      </c>
      <c r="N71" s="74" t="e">
        <f t="shared" si="10"/>
        <v>#REF!</v>
      </c>
      <c r="O71" s="74" t="e">
        <f t="shared" ca="1" si="2"/>
        <v>#REF!</v>
      </c>
    </row>
    <row r="72" spans="1:15" hidden="1" x14ac:dyDescent="0.2">
      <c r="A72" s="58"/>
      <c r="B72" s="59" t="str">
        <f t="shared" si="3"/>
        <v>c</v>
      </c>
      <c r="C72" s="60" t="str">
        <f t="shared" si="4"/>
        <v>H_018</v>
      </c>
      <c r="D72" s="68" t="s">
        <v>2970</v>
      </c>
      <c r="E72" s="69" t="str">
        <f t="shared" ref="E72:E135" ca="1" si="11">IF(LEN($D72)&gt;=1,VLOOKUP("CF-"&amp;$D72,rngTranslationsCF,2,FALSE),"")</f>
        <v xml:space="preserve">Transferts de caractère général à l’intérieur des Pouvoirs locaux  </v>
      </c>
      <c r="F72" s="70" t="e">
        <f t="shared" si="10"/>
        <v>#REF!</v>
      </c>
      <c r="G72" s="70" t="e">
        <f t="shared" si="10"/>
        <v>#REF!</v>
      </c>
      <c r="H72" s="70" t="e">
        <f t="shared" si="10"/>
        <v>#REF!</v>
      </c>
      <c r="I72" s="70" t="e">
        <f t="shared" si="10"/>
        <v>#REF!</v>
      </c>
      <c r="J72" s="70" t="e">
        <f t="shared" si="10"/>
        <v>#REF!</v>
      </c>
      <c r="K72" s="70" t="e">
        <f t="shared" si="10"/>
        <v>#REF!</v>
      </c>
      <c r="L72" s="70" t="e">
        <f t="shared" si="10"/>
        <v>#REF!</v>
      </c>
      <c r="M72" s="70" t="e">
        <f t="shared" si="10"/>
        <v>#REF!</v>
      </c>
      <c r="N72" s="70" t="e">
        <f t="shared" si="10"/>
        <v>#REF!</v>
      </c>
      <c r="O72" s="70" t="e">
        <f t="shared" ref="O72:O135" ca="1" si="12">IF(E72&lt;&gt;"",SUM($F72:$N72),"")</f>
        <v>#REF!</v>
      </c>
    </row>
    <row r="73" spans="1:15" hidden="1" x14ac:dyDescent="0.2">
      <c r="A73" s="58"/>
      <c r="B73" s="59" t="str">
        <f t="shared" ref="B73:B136" si="13">IF(LEN(D73)&lt;LEN(D74),"p","c")</f>
        <v>c</v>
      </c>
      <c r="C73" s="60" t="str">
        <f t="shared" si="4"/>
        <v>H_018</v>
      </c>
      <c r="D73" s="68" t="s">
        <v>2971</v>
      </c>
      <c r="E73" s="69" t="str">
        <f t="shared" ca="1" si="11"/>
        <v>Transferts de caractère général vers ou en provenance de la Sécurité sociale</v>
      </c>
      <c r="F73" s="70" t="e">
        <f t="shared" si="10"/>
        <v>#REF!</v>
      </c>
      <c r="G73" s="70" t="e">
        <f t="shared" si="10"/>
        <v>#REF!</v>
      </c>
      <c r="H73" s="70" t="e">
        <f t="shared" si="10"/>
        <v>#REF!</v>
      </c>
      <c r="I73" s="70" t="e">
        <f t="shared" si="10"/>
        <v>#REF!</v>
      </c>
      <c r="J73" s="70" t="e">
        <f t="shared" si="10"/>
        <v>#REF!</v>
      </c>
      <c r="K73" s="70" t="e">
        <f t="shared" si="10"/>
        <v>#REF!</v>
      </c>
      <c r="L73" s="70" t="e">
        <f t="shared" si="10"/>
        <v>#REF!</v>
      </c>
      <c r="M73" s="70" t="e">
        <f t="shared" si="10"/>
        <v>#REF!</v>
      </c>
      <c r="N73" s="70" t="e">
        <f t="shared" si="10"/>
        <v>#REF!</v>
      </c>
      <c r="O73" s="70" t="e">
        <f t="shared" ca="1" si="12"/>
        <v>#REF!</v>
      </c>
    </row>
    <row r="74" spans="1:15" hidden="1" x14ac:dyDescent="0.2">
      <c r="A74" s="58"/>
      <c r="B74" s="59" t="str">
        <f t="shared" si="13"/>
        <v>p</v>
      </c>
      <c r="C74" s="60" t="str">
        <f t="shared" ref="C74:C262" si="14">IF(LEN(D74)&gt;=2,"H_"&amp;LEFT(D74,LEN(D74)-1),"")</f>
        <v>H_0</v>
      </c>
      <c r="D74" s="61" t="s">
        <v>422</v>
      </c>
      <c r="E74" s="62" t="str">
        <f t="shared" ca="1" si="11"/>
        <v>DÉFENSE</v>
      </c>
      <c r="F74" s="63" t="e">
        <f t="shared" si="10"/>
        <v>#REF!</v>
      </c>
      <c r="G74" s="63" t="e">
        <f t="shared" si="10"/>
        <v>#REF!</v>
      </c>
      <c r="H74" s="63" t="e">
        <f t="shared" si="10"/>
        <v>#REF!</v>
      </c>
      <c r="I74" s="63" t="e">
        <f t="shared" si="10"/>
        <v>#REF!</v>
      </c>
      <c r="J74" s="63" t="e">
        <f t="shared" si="10"/>
        <v>#REF!</v>
      </c>
      <c r="K74" s="63" t="e">
        <f t="shared" si="10"/>
        <v>#REF!</v>
      </c>
      <c r="L74" s="63" t="e">
        <f t="shared" si="10"/>
        <v>#REF!</v>
      </c>
      <c r="M74" s="63" t="e">
        <f t="shared" si="10"/>
        <v>#REF!</v>
      </c>
      <c r="N74" s="63" t="e">
        <f t="shared" si="10"/>
        <v>#REF!</v>
      </c>
      <c r="O74" s="63" t="e">
        <f t="shared" ca="1" si="12"/>
        <v>#REF!</v>
      </c>
    </row>
    <row r="75" spans="1:15" hidden="1" x14ac:dyDescent="0.2">
      <c r="A75" s="58"/>
      <c r="B75" s="59" t="str">
        <f t="shared" si="13"/>
        <v>p</v>
      </c>
      <c r="C75" s="60" t="str">
        <f t="shared" si="14"/>
        <v>H_02</v>
      </c>
      <c r="D75" s="64" t="s">
        <v>2972</v>
      </c>
      <c r="E75" s="65" t="str">
        <f t="shared" ca="1" si="11"/>
        <v xml:space="preserve">DÉFENSE MILITAIRE </v>
      </c>
      <c r="F75" s="66" t="e">
        <f t="shared" si="10"/>
        <v>#REF!</v>
      </c>
      <c r="G75" s="66" t="e">
        <f t="shared" si="10"/>
        <v>#REF!</v>
      </c>
      <c r="H75" s="66" t="e">
        <f t="shared" si="10"/>
        <v>#REF!</v>
      </c>
      <c r="I75" s="66" t="e">
        <f t="shared" si="10"/>
        <v>#REF!</v>
      </c>
      <c r="J75" s="66" t="e">
        <f t="shared" si="10"/>
        <v>#REF!</v>
      </c>
      <c r="K75" s="66" t="e">
        <f t="shared" si="10"/>
        <v>#REF!</v>
      </c>
      <c r="L75" s="66" t="e">
        <f t="shared" si="10"/>
        <v>#REF!</v>
      </c>
      <c r="M75" s="66" t="e">
        <f t="shared" si="10"/>
        <v>#REF!</v>
      </c>
      <c r="N75" s="66" t="e">
        <f t="shared" si="10"/>
        <v>#REF!</v>
      </c>
      <c r="O75" s="66" t="e">
        <f t="shared" ca="1" si="12"/>
        <v>#REF!</v>
      </c>
    </row>
    <row r="76" spans="1:15" hidden="1" x14ac:dyDescent="0.2">
      <c r="A76" s="58"/>
      <c r="B76" s="59" t="str">
        <f t="shared" si="13"/>
        <v>c</v>
      </c>
      <c r="C76" s="60" t="str">
        <f t="shared" si="14"/>
        <v>H_021</v>
      </c>
      <c r="D76" s="68" t="s">
        <v>2973</v>
      </c>
      <c r="E76" s="69" t="str">
        <f t="shared" ca="1" si="11"/>
        <v>Défense militaire (en général)</v>
      </c>
      <c r="F76" s="70" t="e">
        <f t="shared" si="10"/>
        <v>#REF!</v>
      </c>
      <c r="G76" s="70" t="e">
        <f t="shared" si="10"/>
        <v>#REF!</v>
      </c>
      <c r="H76" s="70" t="e">
        <f t="shared" si="10"/>
        <v>#REF!</v>
      </c>
      <c r="I76" s="70" t="e">
        <f t="shared" si="10"/>
        <v>#REF!</v>
      </c>
      <c r="J76" s="70" t="e">
        <f t="shared" si="10"/>
        <v>#REF!</v>
      </c>
      <c r="K76" s="70" t="e">
        <f t="shared" si="10"/>
        <v>#REF!</v>
      </c>
      <c r="L76" s="70" t="e">
        <f t="shared" si="10"/>
        <v>#REF!</v>
      </c>
      <c r="M76" s="70" t="e">
        <f t="shared" si="10"/>
        <v>#REF!</v>
      </c>
      <c r="N76" s="70" t="e">
        <f t="shared" si="10"/>
        <v>#REF!</v>
      </c>
      <c r="O76" s="70" t="e">
        <f t="shared" ca="1" si="12"/>
        <v>#REF!</v>
      </c>
    </row>
    <row r="77" spans="1:15" hidden="1" x14ac:dyDescent="0.2">
      <c r="A77" s="58"/>
      <c r="B77" s="59" t="str">
        <f t="shared" si="13"/>
        <v>c</v>
      </c>
      <c r="C77" s="60" t="str">
        <f t="shared" si="14"/>
        <v>H_021</v>
      </c>
      <c r="D77" s="68" t="s">
        <v>2974</v>
      </c>
      <c r="E77" s="69" t="str">
        <f t="shared" ca="1" si="11"/>
        <v xml:space="preserve">Pensions octroyées aux militaires </v>
      </c>
      <c r="F77" s="70" t="e">
        <f t="shared" si="10"/>
        <v>#REF!</v>
      </c>
      <c r="G77" s="70" t="e">
        <f t="shared" si="10"/>
        <v>#REF!</v>
      </c>
      <c r="H77" s="70" t="e">
        <f t="shared" si="10"/>
        <v>#REF!</v>
      </c>
      <c r="I77" s="70" t="e">
        <f t="shared" si="10"/>
        <v>#REF!</v>
      </c>
      <c r="J77" s="70" t="e">
        <f t="shared" si="10"/>
        <v>#REF!</v>
      </c>
      <c r="K77" s="70" t="e">
        <f t="shared" si="10"/>
        <v>#REF!</v>
      </c>
      <c r="L77" s="70" t="e">
        <f t="shared" si="10"/>
        <v>#REF!</v>
      </c>
      <c r="M77" s="70" t="e">
        <f t="shared" si="10"/>
        <v>#REF!</v>
      </c>
      <c r="N77" s="70" t="e">
        <f t="shared" si="10"/>
        <v>#REF!</v>
      </c>
      <c r="O77" s="70" t="e">
        <f t="shared" ca="1" si="12"/>
        <v>#REF!</v>
      </c>
    </row>
    <row r="78" spans="1:15" hidden="1" x14ac:dyDescent="0.2">
      <c r="A78" s="58"/>
      <c r="B78" s="59" t="str">
        <f t="shared" si="13"/>
        <v>c</v>
      </c>
      <c r="C78" s="60" t="str">
        <f t="shared" si="14"/>
        <v>H_02</v>
      </c>
      <c r="D78" s="64" t="s">
        <v>2975</v>
      </c>
      <c r="E78" s="65" t="str">
        <f t="shared" ca="1" si="11"/>
        <v>DÉFENSE CIVILE</v>
      </c>
      <c r="F78" s="66" t="e">
        <f t="shared" ref="F78:N87" si="15">_xlfn.IFNA(IF($B78="p",SUMIF($C:$C,"H_"&amp;$D78,F:F),IF($B78="c",VLOOKUP(F$6&amp;"-"&amp;$D78,rngDataP3b,rngVLK3b,FALSE),0)),0)</f>
        <v>#REF!</v>
      </c>
      <c r="G78" s="66" t="e">
        <f t="shared" si="15"/>
        <v>#REF!</v>
      </c>
      <c r="H78" s="66" t="e">
        <f t="shared" si="15"/>
        <v>#REF!</v>
      </c>
      <c r="I78" s="66" t="e">
        <f t="shared" si="15"/>
        <v>#REF!</v>
      </c>
      <c r="J78" s="66" t="e">
        <f t="shared" si="15"/>
        <v>#REF!</v>
      </c>
      <c r="K78" s="66" t="e">
        <f t="shared" si="15"/>
        <v>#REF!</v>
      </c>
      <c r="L78" s="66" t="e">
        <f t="shared" si="15"/>
        <v>#REF!</v>
      </c>
      <c r="M78" s="66" t="e">
        <f t="shared" si="15"/>
        <v>#REF!</v>
      </c>
      <c r="N78" s="66" t="e">
        <f t="shared" si="15"/>
        <v>#REF!</v>
      </c>
      <c r="O78" s="66" t="e">
        <f t="shared" ca="1" si="12"/>
        <v>#REF!</v>
      </c>
    </row>
    <row r="79" spans="1:15" hidden="1" x14ac:dyDescent="0.2">
      <c r="A79" s="58"/>
      <c r="B79" s="59" t="str">
        <f t="shared" si="13"/>
        <v>c</v>
      </c>
      <c r="C79" s="60" t="str">
        <f t="shared" si="14"/>
        <v>H_02</v>
      </c>
      <c r="D79" s="64" t="s">
        <v>2976</v>
      </c>
      <c r="E79" s="65" t="str">
        <f t="shared" ca="1" si="11"/>
        <v>AIDE MILITAIRE À DES PAYS ÉTRANGERS</v>
      </c>
      <c r="F79" s="66" t="e">
        <f t="shared" si="15"/>
        <v>#REF!</v>
      </c>
      <c r="G79" s="66" t="e">
        <f t="shared" si="15"/>
        <v>#REF!</v>
      </c>
      <c r="H79" s="66" t="e">
        <f t="shared" si="15"/>
        <v>#REF!</v>
      </c>
      <c r="I79" s="66" t="e">
        <f t="shared" si="15"/>
        <v>#REF!</v>
      </c>
      <c r="J79" s="66" t="e">
        <f t="shared" si="15"/>
        <v>#REF!</v>
      </c>
      <c r="K79" s="66" t="e">
        <f t="shared" si="15"/>
        <v>#REF!</v>
      </c>
      <c r="L79" s="66" t="e">
        <f t="shared" si="15"/>
        <v>#REF!</v>
      </c>
      <c r="M79" s="66" t="e">
        <f t="shared" si="15"/>
        <v>#REF!</v>
      </c>
      <c r="N79" s="66" t="e">
        <f t="shared" si="15"/>
        <v>#REF!</v>
      </c>
      <c r="O79" s="66" t="e">
        <f t="shared" ca="1" si="12"/>
        <v>#REF!</v>
      </c>
    </row>
    <row r="80" spans="1:15" hidden="1" x14ac:dyDescent="0.2">
      <c r="A80" s="58"/>
      <c r="B80" s="59" t="str">
        <f t="shared" si="13"/>
        <v>c</v>
      </c>
      <c r="C80" s="60" t="str">
        <f t="shared" si="14"/>
        <v>H_02</v>
      </c>
      <c r="D80" s="64" t="s">
        <v>2977</v>
      </c>
      <c r="E80" s="65" t="str">
        <f t="shared" ca="1" si="11"/>
        <v>RECHERCHE ET DÉVELOPPEMENT CONCERNANT LA DÉFENSE</v>
      </c>
      <c r="F80" s="66" t="e">
        <f t="shared" si="15"/>
        <v>#REF!</v>
      </c>
      <c r="G80" s="66" t="e">
        <f t="shared" si="15"/>
        <v>#REF!</v>
      </c>
      <c r="H80" s="66" t="e">
        <f t="shared" si="15"/>
        <v>#REF!</v>
      </c>
      <c r="I80" s="66" t="e">
        <f t="shared" si="15"/>
        <v>#REF!</v>
      </c>
      <c r="J80" s="66" t="e">
        <f t="shared" si="15"/>
        <v>#REF!</v>
      </c>
      <c r="K80" s="66" t="e">
        <f t="shared" si="15"/>
        <v>#REF!</v>
      </c>
      <c r="L80" s="66" t="e">
        <f t="shared" si="15"/>
        <v>#REF!</v>
      </c>
      <c r="M80" s="66" t="e">
        <f t="shared" si="15"/>
        <v>#REF!</v>
      </c>
      <c r="N80" s="66" t="e">
        <f t="shared" si="15"/>
        <v>#REF!</v>
      </c>
      <c r="O80" s="66" t="e">
        <f t="shared" ca="1" si="12"/>
        <v>#REF!</v>
      </c>
    </row>
    <row r="81" spans="1:15" hidden="1" x14ac:dyDescent="0.2">
      <c r="A81" s="58"/>
      <c r="B81" s="59" t="str">
        <f t="shared" si="13"/>
        <v>c</v>
      </c>
      <c r="C81" s="60" t="str">
        <f t="shared" si="14"/>
        <v>H_02</v>
      </c>
      <c r="D81" s="64" t="s">
        <v>2978</v>
      </c>
      <c r="E81" s="65" t="str">
        <f t="shared" ca="1" si="11"/>
        <v>DÉFENSE, NON CLASSÉ AILLEURS</v>
      </c>
      <c r="F81" s="66" t="e">
        <f t="shared" si="15"/>
        <v>#REF!</v>
      </c>
      <c r="G81" s="66" t="e">
        <f t="shared" si="15"/>
        <v>#REF!</v>
      </c>
      <c r="H81" s="66" t="e">
        <f t="shared" si="15"/>
        <v>#REF!</v>
      </c>
      <c r="I81" s="66" t="e">
        <f t="shared" si="15"/>
        <v>#REF!</v>
      </c>
      <c r="J81" s="66" t="e">
        <f t="shared" si="15"/>
        <v>#REF!</v>
      </c>
      <c r="K81" s="66" t="e">
        <f t="shared" si="15"/>
        <v>#REF!</v>
      </c>
      <c r="L81" s="66" t="e">
        <f t="shared" si="15"/>
        <v>#REF!</v>
      </c>
      <c r="M81" s="66" t="e">
        <f t="shared" si="15"/>
        <v>#REF!</v>
      </c>
      <c r="N81" s="66" t="e">
        <f t="shared" si="15"/>
        <v>#REF!</v>
      </c>
      <c r="O81" s="66" t="e">
        <f t="shared" ca="1" si="12"/>
        <v>#REF!</v>
      </c>
    </row>
    <row r="82" spans="1:15" hidden="1" x14ac:dyDescent="0.2">
      <c r="A82" s="58"/>
      <c r="B82" s="59" t="str">
        <f t="shared" si="13"/>
        <v>p</v>
      </c>
      <c r="C82" s="60" t="str">
        <f t="shared" si="14"/>
        <v>H_0</v>
      </c>
      <c r="D82" s="61" t="s">
        <v>429</v>
      </c>
      <c r="E82" s="62" t="str">
        <f t="shared" ca="1" si="11"/>
        <v>ORDRE ET SÉCURITÉ PUBLICS</v>
      </c>
      <c r="F82" s="63" t="e">
        <f t="shared" si="15"/>
        <v>#REF!</v>
      </c>
      <c r="G82" s="63" t="e">
        <f t="shared" si="15"/>
        <v>#REF!</v>
      </c>
      <c r="H82" s="63" t="e">
        <f t="shared" si="15"/>
        <v>#REF!</v>
      </c>
      <c r="I82" s="63" t="e">
        <f t="shared" si="15"/>
        <v>#REF!</v>
      </c>
      <c r="J82" s="63" t="e">
        <f t="shared" si="15"/>
        <v>#REF!</v>
      </c>
      <c r="K82" s="63" t="e">
        <f t="shared" si="15"/>
        <v>#REF!</v>
      </c>
      <c r="L82" s="63" t="e">
        <f t="shared" si="15"/>
        <v>#REF!</v>
      </c>
      <c r="M82" s="63" t="e">
        <f t="shared" si="15"/>
        <v>#REF!</v>
      </c>
      <c r="N82" s="63" t="e">
        <f t="shared" si="15"/>
        <v>#REF!</v>
      </c>
      <c r="O82" s="63" t="e">
        <f ca="1">IF(E82&lt;&gt;"",SUM($F82:$N82),"")</f>
        <v>#REF!</v>
      </c>
    </row>
    <row r="83" spans="1:15" hidden="1" x14ac:dyDescent="0.2">
      <c r="A83" s="58"/>
      <c r="B83" s="59" t="str">
        <f t="shared" si="13"/>
        <v>c</v>
      </c>
      <c r="C83" s="60" t="str">
        <f t="shared" si="14"/>
        <v>H_03</v>
      </c>
      <c r="D83" s="64" t="s">
        <v>2979</v>
      </c>
      <c r="E83" s="65" t="str">
        <f t="shared" ca="1" si="11"/>
        <v>ORDRE ET SÉCURITÉ PUBLICS EN GENERAL</v>
      </c>
      <c r="F83" s="66" t="e">
        <f t="shared" si="15"/>
        <v>#REF!</v>
      </c>
      <c r="G83" s="66" t="e">
        <f t="shared" si="15"/>
        <v>#REF!</v>
      </c>
      <c r="H83" s="66" t="e">
        <f t="shared" si="15"/>
        <v>#REF!</v>
      </c>
      <c r="I83" s="66" t="e">
        <f t="shared" si="15"/>
        <v>#REF!</v>
      </c>
      <c r="J83" s="66" t="e">
        <f t="shared" si="15"/>
        <v>#REF!</v>
      </c>
      <c r="K83" s="66" t="e">
        <f t="shared" si="15"/>
        <v>#REF!</v>
      </c>
      <c r="L83" s="66" t="e">
        <f t="shared" si="15"/>
        <v>#REF!</v>
      </c>
      <c r="M83" s="66" t="e">
        <f t="shared" si="15"/>
        <v>#REF!</v>
      </c>
      <c r="N83" s="66" t="e">
        <f t="shared" si="15"/>
        <v>#REF!</v>
      </c>
      <c r="O83" s="66" t="e">
        <f ca="1">IF(E83&lt;&gt;"",SUM($F83:$N83),"")</f>
        <v>#REF!</v>
      </c>
    </row>
    <row r="84" spans="1:15" hidden="1" x14ac:dyDescent="0.2">
      <c r="A84" s="58"/>
      <c r="B84" s="59" t="str">
        <f t="shared" si="13"/>
        <v>c</v>
      </c>
      <c r="C84" s="60" t="str">
        <f t="shared" si="14"/>
        <v>H_03</v>
      </c>
      <c r="D84" s="64" t="s">
        <v>2980</v>
      </c>
      <c r="E84" s="65" t="str">
        <f t="shared" ca="1" si="11"/>
        <v>SERVICES DE POLICE</v>
      </c>
      <c r="F84" s="66" t="e">
        <f t="shared" si="15"/>
        <v>#REF!</v>
      </c>
      <c r="G84" s="66" t="e">
        <f t="shared" si="15"/>
        <v>#REF!</v>
      </c>
      <c r="H84" s="66" t="e">
        <f t="shared" si="15"/>
        <v>#REF!</v>
      </c>
      <c r="I84" s="66" t="e">
        <f t="shared" si="15"/>
        <v>#REF!</v>
      </c>
      <c r="J84" s="66" t="e">
        <f t="shared" si="15"/>
        <v>#REF!</v>
      </c>
      <c r="K84" s="66" t="e">
        <f t="shared" si="15"/>
        <v>#REF!</v>
      </c>
      <c r="L84" s="66" t="e">
        <f t="shared" si="15"/>
        <v>#REF!</v>
      </c>
      <c r="M84" s="66" t="e">
        <f t="shared" si="15"/>
        <v>#REF!</v>
      </c>
      <c r="N84" s="66" t="e">
        <f t="shared" si="15"/>
        <v>#REF!</v>
      </c>
      <c r="O84" s="66" t="e">
        <f ca="1">IF(E84&lt;&gt;"",SUM($F84:$N84),"")</f>
        <v>#REF!</v>
      </c>
    </row>
    <row r="85" spans="1:15" hidden="1" x14ac:dyDescent="0.2">
      <c r="A85" s="58"/>
      <c r="B85" s="59" t="str">
        <f t="shared" si="13"/>
        <v>p</v>
      </c>
      <c r="C85" s="60" t="str">
        <f t="shared" si="14"/>
        <v>H_03</v>
      </c>
      <c r="D85" s="64" t="s">
        <v>2981</v>
      </c>
      <c r="E85" s="65" t="str">
        <f t="shared" ca="1" si="11"/>
        <v>SERVICES DE PROTECTION CIVILE</v>
      </c>
      <c r="F85" s="66" t="e">
        <f t="shared" si="15"/>
        <v>#REF!</v>
      </c>
      <c r="G85" s="66" t="e">
        <f t="shared" si="15"/>
        <v>#REF!</v>
      </c>
      <c r="H85" s="66" t="e">
        <f t="shared" si="15"/>
        <v>#REF!</v>
      </c>
      <c r="I85" s="66" t="e">
        <f t="shared" si="15"/>
        <v>#REF!</v>
      </c>
      <c r="J85" s="66" t="e">
        <f t="shared" si="15"/>
        <v>#REF!</v>
      </c>
      <c r="K85" s="66" t="e">
        <f t="shared" si="15"/>
        <v>#REF!</v>
      </c>
      <c r="L85" s="66" t="e">
        <f t="shared" si="15"/>
        <v>#REF!</v>
      </c>
      <c r="M85" s="66" t="e">
        <f t="shared" si="15"/>
        <v>#REF!</v>
      </c>
      <c r="N85" s="66" t="e">
        <f t="shared" si="15"/>
        <v>#REF!</v>
      </c>
      <c r="O85" s="66" t="e">
        <f ca="1">IF(E85&lt;&gt;"",SUM($F85:$N85),"")</f>
        <v>#REF!</v>
      </c>
    </row>
    <row r="86" spans="1:15" hidden="1" x14ac:dyDescent="0.2">
      <c r="A86" s="58"/>
      <c r="B86" s="59" t="str">
        <f t="shared" si="13"/>
        <v>c</v>
      </c>
      <c r="C86" s="60" t="str">
        <f t="shared" si="14"/>
        <v>H_032</v>
      </c>
      <c r="D86" s="68" t="s">
        <v>2982</v>
      </c>
      <c r="E86" s="69" t="str">
        <f t="shared" ca="1" si="11"/>
        <v>Incendie et services de protection civile (en général)</v>
      </c>
      <c r="F86" s="70" t="e">
        <f t="shared" si="15"/>
        <v>#REF!</v>
      </c>
      <c r="G86" s="70" t="e">
        <f t="shared" si="15"/>
        <v>#REF!</v>
      </c>
      <c r="H86" s="70" t="e">
        <f t="shared" si="15"/>
        <v>#REF!</v>
      </c>
      <c r="I86" s="70" t="e">
        <f t="shared" si="15"/>
        <v>#REF!</v>
      </c>
      <c r="J86" s="70" t="e">
        <f t="shared" si="15"/>
        <v>#REF!</v>
      </c>
      <c r="K86" s="70" t="e">
        <f t="shared" si="15"/>
        <v>#REF!</v>
      </c>
      <c r="L86" s="70" t="e">
        <f t="shared" si="15"/>
        <v>#REF!</v>
      </c>
      <c r="M86" s="70" t="e">
        <f t="shared" si="15"/>
        <v>#REF!</v>
      </c>
      <c r="N86" s="70" t="e">
        <f t="shared" si="15"/>
        <v>#REF!</v>
      </c>
      <c r="O86" s="70" t="e">
        <f t="shared" ca="1" si="12"/>
        <v>#REF!</v>
      </c>
    </row>
    <row r="87" spans="1:15" hidden="1" x14ac:dyDescent="0.2">
      <c r="A87" s="58"/>
      <c r="B87" s="59" t="str">
        <f t="shared" si="13"/>
        <v>c</v>
      </c>
      <c r="C87" s="60" t="str">
        <f t="shared" si="14"/>
        <v>H_032</v>
      </c>
      <c r="D87" s="68" t="s">
        <v>2983</v>
      </c>
      <c r="E87" s="69" t="str">
        <f t="shared" ca="1" si="11"/>
        <v>Services de protection contre l’incendie</v>
      </c>
      <c r="F87" s="70" t="e">
        <f t="shared" si="15"/>
        <v>#REF!</v>
      </c>
      <c r="G87" s="70" t="e">
        <f t="shared" si="15"/>
        <v>#REF!</v>
      </c>
      <c r="H87" s="70" t="e">
        <f t="shared" si="15"/>
        <v>#REF!</v>
      </c>
      <c r="I87" s="70" t="e">
        <f t="shared" si="15"/>
        <v>#REF!</v>
      </c>
      <c r="J87" s="70" t="e">
        <f t="shared" si="15"/>
        <v>#REF!</v>
      </c>
      <c r="K87" s="70" t="e">
        <f t="shared" si="15"/>
        <v>#REF!</v>
      </c>
      <c r="L87" s="70" t="e">
        <f t="shared" si="15"/>
        <v>#REF!</v>
      </c>
      <c r="M87" s="70" t="e">
        <f t="shared" si="15"/>
        <v>#REF!</v>
      </c>
      <c r="N87" s="70" t="e">
        <f t="shared" si="15"/>
        <v>#REF!</v>
      </c>
      <c r="O87" s="70" t="e">
        <f t="shared" ca="1" si="12"/>
        <v>#REF!</v>
      </c>
    </row>
    <row r="88" spans="1:15" hidden="1" x14ac:dyDescent="0.2">
      <c r="A88" s="58"/>
      <c r="B88" s="59" t="str">
        <f t="shared" si="13"/>
        <v>c</v>
      </c>
      <c r="C88" s="60" t="str">
        <f t="shared" si="14"/>
        <v>H_032</v>
      </c>
      <c r="D88" s="68" t="s">
        <v>2984</v>
      </c>
      <c r="E88" s="69" t="str">
        <f t="shared" ca="1" si="11"/>
        <v>Services de protection civile</v>
      </c>
      <c r="F88" s="70" t="e">
        <f t="shared" ref="F88:N97" si="16">_xlfn.IFNA(IF($B88="p",SUMIF($C:$C,"H_"&amp;$D88,F:F),IF($B88="c",VLOOKUP(F$6&amp;"-"&amp;$D88,rngDataP3b,rngVLK3b,FALSE),0)),0)</f>
        <v>#REF!</v>
      </c>
      <c r="G88" s="70" t="e">
        <f t="shared" si="16"/>
        <v>#REF!</v>
      </c>
      <c r="H88" s="70" t="e">
        <f t="shared" si="16"/>
        <v>#REF!</v>
      </c>
      <c r="I88" s="70" t="e">
        <f t="shared" si="16"/>
        <v>#REF!</v>
      </c>
      <c r="J88" s="70" t="e">
        <f t="shared" si="16"/>
        <v>#REF!</v>
      </c>
      <c r="K88" s="70" t="e">
        <f t="shared" si="16"/>
        <v>#REF!</v>
      </c>
      <c r="L88" s="70" t="e">
        <f t="shared" si="16"/>
        <v>#REF!</v>
      </c>
      <c r="M88" s="70" t="e">
        <f t="shared" si="16"/>
        <v>#REF!</v>
      </c>
      <c r="N88" s="70" t="e">
        <f t="shared" si="16"/>
        <v>#REF!</v>
      </c>
      <c r="O88" s="70" t="e">
        <f t="shared" ca="1" si="12"/>
        <v>#REF!</v>
      </c>
    </row>
    <row r="89" spans="1:15" hidden="1" x14ac:dyDescent="0.2">
      <c r="A89" s="58"/>
      <c r="B89" s="59" t="str">
        <f t="shared" si="13"/>
        <v>c</v>
      </c>
      <c r="C89" s="60" t="str">
        <f t="shared" si="14"/>
        <v>H_03</v>
      </c>
      <c r="D89" s="64" t="s">
        <v>2985</v>
      </c>
      <c r="E89" s="65" t="str">
        <f t="shared" ca="1" si="11"/>
        <v>TRIBUNAUX</v>
      </c>
      <c r="F89" s="66" t="e">
        <f t="shared" si="16"/>
        <v>#REF!</v>
      </c>
      <c r="G89" s="66" t="e">
        <f t="shared" si="16"/>
        <v>#REF!</v>
      </c>
      <c r="H89" s="66" t="e">
        <f t="shared" si="16"/>
        <v>#REF!</v>
      </c>
      <c r="I89" s="66" t="e">
        <f t="shared" si="16"/>
        <v>#REF!</v>
      </c>
      <c r="J89" s="66" t="e">
        <f t="shared" si="16"/>
        <v>#REF!</v>
      </c>
      <c r="K89" s="66" t="e">
        <f t="shared" si="16"/>
        <v>#REF!</v>
      </c>
      <c r="L89" s="66" t="e">
        <f t="shared" si="16"/>
        <v>#REF!</v>
      </c>
      <c r="M89" s="66" t="e">
        <f t="shared" si="16"/>
        <v>#REF!</v>
      </c>
      <c r="N89" s="66" t="e">
        <f t="shared" si="16"/>
        <v>#REF!</v>
      </c>
      <c r="O89" s="66" t="e">
        <f t="shared" ca="1" si="12"/>
        <v>#REF!</v>
      </c>
    </row>
    <row r="90" spans="1:15" hidden="1" x14ac:dyDescent="0.2">
      <c r="A90" s="58"/>
      <c r="B90" s="59" t="str">
        <f t="shared" si="13"/>
        <v>c</v>
      </c>
      <c r="C90" s="60" t="str">
        <f t="shared" si="14"/>
        <v>H_03</v>
      </c>
      <c r="D90" s="64" t="s">
        <v>2986</v>
      </c>
      <c r="E90" s="65" t="str">
        <f t="shared" ca="1" si="11"/>
        <v>ADMINISTRATION PÉNITENTIAIRE</v>
      </c>
      <c r="F90" s="66" t="e">
        <f t="shared" si="16"/>
        <v>#REF!</v>
      </c>
      <c r="G90" s="66" t="e">
        <f t="shared" si="16"/>
        <v>#REF!</v>
      </c>
      <c r="H90" s="66" t="e">
        <f t="shared" si="16"/>
        <v>#REF!</v>
      </c>
      <c r="I90" s="66" t="e">
        <f t="shared" si="16"/>
        <v>#REF!</v>
      </c>
      <c r="J90" s="66" t="e">
        <f t="shared" si="16"/>
        <v>#REF!</v>
      </c>
      <c r="K90" s="66" t="e">
        <f t="shared" si="16"/>
        <v>#REF!</v>
      </c>
      <c r="L90" s="66" t="e">
        <f t="shared" si="16"/>
        <v>#REF!</v>
      </c>
      <c r="M90" s="66" t="e">
        <f t="shared" si="16"/>
        <v>#REF!</v>
      </c>
      <c r="N90" s="66" t="e">
        <f t="shared" si="16"/>
        <v>#REF!</v>
      </c>
      <c r="O90" s="66" t="e">
        <f t="shared" ca="1" si="12"/>
        <v>#REF!</v>
      </c>
    </row>
    <row r="91" spans="1:15" ht="19.2" hidden="1" x14ac:dyDescent="0.2">
      <c r="A91" s="58"/>
      <c r="B91" s="59" t="str">
        <f t="shared" si="13"/>
        <v>p</v>
      </c>
      <c r="C91" s="60" t="str">
        <f t="shared" si="14"/>
        <v>H_03</v>
      </c>
      <c r="D91" s="64" t="s">
        <v>2987</v>
      </c>
      <c r="E91" s="65" t="str">
        <f t="shared" ca="1" si="11"/>
        <v>RECHERCHE ET DÉVELOPPEMENT CONCERNANT L’ORDRE ET LA SÉCURITÉ PUBLICS</v>
      </c>
      <c r="F91" s="66" t="e">
        <f t="shared" si="16"/>
        <v>#REF!</v>
      </c>
      <c r="G91" s="66" t="e">
        <f t="shared" si="16"/>
        <v>#REF!</v>
      </c>
      <c r="H91" s="66" t="e">
        <f t="shared" si="16"/>
        <v>#REF!</v>
      </c>
      <c r="I91" s="66" t="e">
        <f t="shared" si="16"/>
        <v>#REF!</v>
      </c>
      <c r="J91" s="66" t="e">
        <f t="shared" si="16"/>
        <v>#REF!</v>
      </c>
      <c r="K91" s="66" t="e">
        <f t="shared" si="16"/>
        <v>#REF!</v>
      </c>
      <c r="L91" s="66" t="e">
        <f t="shared" si="16"/>
        <v>#REF!</v>
      </c>
      <c r="M91" s="66" t="e">
        <f t="shared" si="16"/>
        <v>#REF!</v>
      </c>
      <c r="N91" s="66" t="e">
        <f t="shared" si="16"/>
        <v>#REF!</v>
      </c>
      <c r="O91" s="66" t="e">
        <f t="shared" ca="1" si="12"/>
        <v>#REF!</v>
      </c>
    </row>
    <row r="92" spans="1:15" ht="19.2" hidden="1" x14ac:dyDescent="0.2">
      <c r="A92" s="58"/>
      <c r="B92" s="59" t="str">
        <f t="shared" si="13"/>
        <v>c</v>
      </c>
      <c r="C92" s="60" t="str">
        <f t="shared" si="14"/>
        <v>H_035</v>
      </c>
      <c r="D92" s="68" t="s">
        <v>2988</v>
      </c>
      <c r="E92" s="69" t="str">
        <f t="shared" ca="1" si="11"/>
        <v>Recherche et développement concernant l’ordre et la sécurité publics (en général)</v>
      </c>
      <c r="F92" s="70" t="e">
        <f t="shared" si="16"/>
        <v>#REF!</v>
      </c>
      <c r="G92" s="70" t="e">
        <f t="shared" si="16"/>
        <v>#REF!</v>
      </c>
      <c r="H92" s="70" t="e">
        <f t="shared" si="16"/>
        <v>#REF!</v>
      </c>
      <c r="I92" s="70" t="e">
        <f t="shared" si="16"/>
        <v>#REF!</v>
      </c>
      <c r="J92" s="70" t="e">
        <f t="shared" si="16"/>
        <v>#REF!</v>
      </c>
      <c r="K92" s="70" t="e">
        <f t="shared" si="16"/>
        <v>#REF!</v>
      </c>
      <c r="L92" s="70" t="e">
        <f t="shared" si="16"/>
        <v>#REF!</v>
      </c>
      <c r="M92" s="70" t="e">
        <f t="shared" si="16"/>
        <v>#REF!</v>
      </c>
      <c r="N92" s="70" t="e">
        <f t="shared" si="16"/>
        <v>#REF!</v>
      </c>
      <c r="O92" s="70" t="e">
        <f t="shared" ca="1" si="12"/>
        <v>#REF!</v>
      </c>
    </row>
    <row r="93" spans="1:15" hidden="1" x14ac:dyDescent="0.2">
      <c r="A93" s="58"/>
      <c r="B93" s="59" t="str">
        <f t="shared" si="13"/>
        <v>c</v>
      </c>
      <c r="C93" s="60" t="str">
        <f t="shared" si="14"/>
        <v>H_035</v>
      </c>
      <c r="D93" s="68" t="s">
        <v>2989</v>
      </c>
      <c r="E93" s="69" t="str">
        <f t="shared" ca="1" si="11"/>
        <v>Recherche et développement concernant l’ordre et la sécurité publics (police)</v>
      </c>
      <c r="F93" s="70" t="e">
        <f t="shared" si="16"/>
        <v>#REF!</v>
      </c>
      <c r="G93" s="70" t="e">
        <f t="shared" si="16"/>
        <v>#REF!</v>
      </c>
      <c r="H93" s="70" t="e">
        <f t="shared" si="16"/>
        <v>#REF!</v>
      </c>
      <c r="I93" s="70" t="e">
        <f t="shared" si="16"/>
        <v>#REF!</v>
      </c>
      <c r="J93" s="70" t="e">
        <f t="shared" si="16"/>
        <v>#REF!</v>
      </c>
      <c r="K93" s="70" t="e">
        <f t="shared" si="16"/>
        <v>#REF!</v>
      </c>
      <c r="L93" s="70" t="e">
        <f t="shared" si="16"/>
        <v>#REF!</v>
      </c>
      <c r="M93" s="70" t="e">
        <f t="shared" si="16"/>
        <v>#REF!</v>
      </c>
      <c r="N93" s="70" t="e">
        <f t="shared" si="16"/>
        <v>#REF!</v>
      </c>
      <c r="O93" s="70" t="e">
        <f t="shared" ca="1" si="12"/>
        <v>#REF!</v>
      </c>
    </row>
    <row r="94" spans="1:15" ht="19.2" hidden="1" x14ac:dyDescent="0.2">
      <c r="A94" s="58"/>
      <c r="B94" s="59" t="str">
        <f t="shared" si="13"/>
        <v>c</v>
      </c>
      <c r="C94" s="60" t="str">
        <f t="shared" si="14"/>
        <v>H_035</v>
      </c>
      <c r="D94" s="68" t="s">
        <v>2990</v>
      </c>
      <c r="E94" s="69" t="str">
        <f t="shared" ca="1" si="11"/>
        <v>Recherche et développement concernant l’ordre et la sécurité publics (protection contre l’incendie et protection civile)</v>
      </c>
      <c r="F94" s="70" t="e">
        <f t="shared" si="16"/>
        <v>#REF!</v>
      </c>
      <c r="G94" s="70" t="e">
        <f t="shared" si="16"/>
        <v>#REF!</v>
      </c>
      <c r="H94" s="70" t="e">
        <f t="shared" si="16"/>
        <v>#REF!</v>
      </c>
      <c r="I94" s="70" t="e">
        <f t="shared" si="16"/>
        <v>#REF!</v>
      </c>
      <c r="J94" s="70" t="e">
        <f t="shared" si="16"/>
        <v>#REF!</v>
      </c>
      <c r="K94" s="70" t="e">
        <f t="shared" si="16"/>
        <v>#REF!</v>
      </c>
      <c r="L94" s="70" t="e">
        <f t="shared" si="16"/>
        <v>#REF!</v>
      </c>
      <c r="M94" s="70" t="e">
        <f t="shared" si="16"/>
        <v>#REF!</v>
      </c>
      <c r="N94" s="70" t="e">
        <f t="shared" si="16"/>
        <v>#REF!</v>
      </c>
      <c r="O94" s="70" t="e">
        <f t="shared" ca="1" si="12"/>
        <v>#REF!</v>
      </c>
    </row>
    <row r="95" spans="1:15" ht="19.2" hidden="1" x14ac:dyDescent="0.2">
      <c r="A95" s="58"/>
      <c r="B95" s="59" t="str">
        <f t="shared" si="13"/>
        <v>c</v>
      </c>
      <c r="C95" s="60" t="str">
        <f t="shared" si="14"/>
        <v>H_035</v>
      </c>
      <c r="D95" s="68" t="s">
        <v>2991</v>
      </c>
      <c r="E95" s="69" t="str">
        <f t="shared" ca="1" si="11"/>
        <v>Recherche et développement concernant l’ordre et la sécurité publics (Cours et tribunaux)</v>
      </c>
      <c r="F95" s="70" t="e">
        <f t="shared" si="16"/>
        <v>#REF!</v>
      </c>
      <c r="G95" s="70" t="e">
        <f t="shared" si="16"/>
        <v>#REF!</v>
      </c>
      <c r="H95" s="70" t="e">
        <f t="shared" si="16"/>
        <v>#REF!</v>
      </c>
      <c r="I95" s="70" t="e">
        <f t="shared" si="16"/>
        <v>#REF!</v>
      </c>
      <c r="J95" s="70" t="e">
        <f t="shared" si="16"/>
        <v>#REF!</v>
      </c>
      <c r="K95" s="70" t="e">
        <f t="shared" si="16"/>
        <v>#REF!</v>
      </c>
      <c r="L95" s="70" t="e">
        <f t="shared" si="16"/>
        <v>#REF!</v>
      </c>
      <c r="M95" s="70" t="e">
        <f t="shared" si="16"/>
        <v>#REF!</v>
      </c>
      <c r="N95" s="70" t="e">
        <f t="shared" si="16"/>
        <v>#REF!</v>
      </c>
      <c r="O95" s="70" t="e">
        <f t="shared" ca="1" si="12"/>
        <v>#REF!</v>
      </c>
    </row>
    <row r="96" spans="1:15" hidden="1" x14ac:dyDescent="0.2">
      <c r="A96" s="58"/>
      <c r="B96" s="59" t="str">
        <f t="shared" si="13"/>
        <v>c</v>
      </c>
      <c r="C96" s="60" t="str">
        <f t="shared" si="14"/>
        <v>H_035</v>
      </c>
      <c r="D96" s="68" t="s">
        <v>2992</v>
      </c>
      <c r="E96" s="69" t="str">
        <f t="shared" ca="1" si="11"/>
        <v>Recherche et développement concernant l’ordre et la sécurité publics (prisons)</v>
      </c>
      <c r="F96" s="70" t="e">
        <f t="shared" si="16"/>
        <v>#REF!</v>
      </c>
      <c r="G96" s="70" t="e">
        <f t="shared" si="16"/>
        <v>#REF!</v>
      </c>
      <c r="H96" s="70" t="e">
        <f t="shared" si="16"/>
        <v>#REF!</v>
      </c>
      <c r="I96" s="70" t="e">
        <f t="shared" si="16"/>
        <v>#REF!</v>
      </c>
      <c r="J96" s="70" t="e">
        <f t="shared" si="16"/>
        <v>#REF!</v>
      </c>
      <c r="K96" s="70" t="e">
        <f t="shared" si="16"/>
        <v>#REF!</v>
      </c>
      <c r="L96" s="70" t="e">
        <f t="shared" si="16"/>
        <v>#REF!</v>
      </c>
      <c r="M96" s="70" t="e">
        <f t="shared" si="16"/>
        <v>#REF!</v>
      </c>
      <c r="N96" s="70" t="e">
        <f t="shared" si="16"/>
        <v>#REF!</v>
      </c>
      <c r="O96" s="70" t="e">
        <f t="shared" ca="1" si="12"/>
        <v>#REF!</v>
      </c>
    </row>
    <row r="97" spans="1:15" hidden="1" x14ac:dyDescent="0.2">
      <c r="A97" s="58"/>
      <c r="B97" s="59" t="str">
        <f t="shared" si="13"/>
        <v>c</v>
      </c>
      <c r="C97" s="60" t="str">
        <f t="shared" si="14"/>
        <v>H_03</v>
      </c>
      <c r="D97" s="64" t="s">
        <v>2993</v>
      </c>
      <c r="E97" s="65" t="str">
        <f t="shared" ca="1" si="11"/>
        <v xml:space="preserve">ORDRE ET SÉCURITÉ PUBLICS, NON CLASSÉ AILLEURS </v>
      </c>
      <c r="F97" s="66" t="e">
        <f t="shared" si="16"/>
        <v>#REF!</v>
      </c>
      <c r="G97" s="66" t="e">
        <f t="shared" si="16"/>
        <v>#REF!</v>
      </c>
      <c r="H97" s="66" t="e">
        <f t="shared" si="16"/>
        <v>#REF!</v>
      </c>
      <c r="I97" s="66" t="e">
        <f t="shared" si="16"/>
        <v>#REF!</v>
      </c>
      <c r="J97" s="66" t="e">
        <f t="shared" si="16"/>
        <v>#REF!</v>
      </c>
      <c r="K97" s="66" t="e">
        <f t="shared" si="16"/>
        <v>#REF!</v>
      </c>
      <c r="L97" s="66" t="e">
        <f t="shared" si="16"/>
        <v>#REF!</v>
      </c>
      <c r="M97" s="66" t="e">
        <f t="shared" si="16"/>
        <v>#REF!</v>
      </c>
      <c r="N97" s="66" t="e">
        <f t="shared" si="16"/>
        <v>#REF!</v>
      </c>
      <c r="O97" s="66" t="e">
        <f t="shared" ca="1" si="12"/>
        <v>#REF!</v>
      </c>
    </row>
    <row r="98" spans="1:15" hidden="1" x14ac:dyDescent="0.2">
      <c r="A98" s="58"/>
      <c r="B98" s="59" t="str">
        <f t="shared" si="13"/>
        <v>c</v>
      </c>
      <c r="C98" s="60" t="str">
        <f t="shared" si="14"/>
        <v>H_03</v>
      </c>
      <c r="D98" s="64" t="s">
        <v>2994</v>
      </c>
      <c r="E98" s="65" t="str">
        <f t="shared" ca="1" si="11"/>
        <v>ORDRE ET SÉCURITÉ PUBLICS (AUXILIAIRE DE L’)</v>
      </c>
      <c r="F98" s="66" t="e">
        <f t="shared" ref="F98:N107" si="17">_xlfn.IFNA(IF($B98="p",SUMIF($C:$C,"H_"&amp;$D98,F:F),IF($B98="c",VLOOKUP(F$6&amp;"-"&amp;$D98,rngDataP3b,rngVLK3b,FALSE),0)),0)</f>
        <v>#REF!</v>
      </c>
      <c r="G98" s="66" t="e">
        <f t="shared" si="17"/>
        <v>#REF!</v>
      </c>
      <c r="H98" s="66" t="e">
        <f t="shared" si="17"/>
        <v>#REF!</v>
      </c>
      <c r="I98" s="66" t="e">
        <f t="shared" si="17"/>
        <v>#REF!</v>
      </c>
      <c r="J98" s="66" t="e">
        <f t="shared" si="17"/>
        <v>#REF!</v>
      </c>
      <c r="K98" s="66" t="e">
        <f t="shared" si="17"/>
        <v>#REF!</v>
      </c>
      <c r="L98" s="66" t="e">
        <f t="shared" si="17"/>
        <v>#REF!</v>
      </c>
      <c r="M98" s="66" t="e">
        <f t="shared" si="17"/>
        <v>#REF!</v>
      </c>
      <c r="N98" s="66" t="e">
        <f t="shared" si="17"/>
        <v>#REF!</v>
      </c>
      <c r="O98" s="66" t="e">
        <f t="shared" ca="1" si="12"/>
        <v>#REF!</v>
      </c>
    </row>
    <row r="99" spans="1:15" hidden="1" x14ac:dyDescent="0.2">
      <c r="A99" s="58"/>
      <c r="B99" s="59" t="str">
        <f t="shared" si="13"/>
        <v>p</v>
      </c>
      <c r="C99" s="60" t="str">
        <f t="shared" si="14"/>
        <v>H_0</v>
      </c>
      <c r="D99" s="61" t="s">
        <v>13</v>
      </c>
      <c r="E99" s="62" t="str">
        <f t="shared" ca="1" si="11"/>
        <v>AFFAIRES ÉCONOMIQUES</v>
      </c>
      <c r="F99" s="63" t="e">
        <f t="shared" si="17"/>
        <v>#REF!</v>
      </c>
      <c r="G99" s="63" t="e">
        <f t="shared" si="17"/>
        <v>#REF!</v>
      </c>
      <c r="H99" s="63" t="e">
        <f t="shared" si="17"/>
        <v>#REF!</v>
      </c>
      <c r="I99" s="63" t="e">
        <f t="shared" si="17"/>
        <v>#REF!</v>
      </c>
      <c r="J99" s="63" t="e">
        <f t="shared" si="17"/>
        <v>#REF!</v>
      </c>
      <c r="K99" s="63" t="e">
        <f t="shared" si="17"/>
        <v>#REF!</v>
      </c>
      <c r="L99" s="63" t="e">
        <f t="shared" si="17"/>
        <v>#REF!</v>
      </c>
      <c r="M99" s="63" t="e">
        <f t="shared" si="17"/>
        <v>#REF!</v>
      </c>
      <c r="N99" s="63" t="e">
        <f t="shared" si="17"/>
        <v>#REF!</v>
      </c>
      <c r="O99" s="63" t="e">
        <f ca="1">IF(E99&lt;&gt;"",SUM($F99:$N99),"")</f>
        <v>#REF!</v>
      </c>
    </row>
    <row r="100" spans="1:15" hidden="1" x14ac:dyDescent="0.2">
      <c r="A100" s="58"/>
      <c r="B100" s="59" t="str">
        <f t="shared" si="13"/>
        <v>p</v>
      </c>
      <c r="C100" s="60" t="str">
        <f t="shared" si="14"/>
        <v>H_04</v>
      </c>
      <c r="D100" s="64" t="s">
        <v>2995</v>
      </c>
      <c r="E100" s="65" t="str">
        <f t="shared" ca="1" si="11"/>
        <v>TUTELLE DE L’ÉCONOMIE GÉNÉRALE, DES ÉCHANGES ET DE L’EMPLOI</v>
      </c>
      <c r="F100" s="66" t="e">
        <f t="shared" si="17"/>
        <v>#REF!</v>
      </c>
      <c r="G100" s="66" t="e">
        <f t="shared" si="17"/>
        <v>#REF!</v>
      </c>
      <c r="H100" s="66" t="e">
        <f t="shared" si="17"/>
        <v>#REF!</v>
      </c>
      <c r="I100" s="66" t="e">
        <f t="shared" si="17"/>
        <v>#REF!</v>
      </c>
      <c r="J100" s="66" t="e">
        <f t="shared" si="17"/>
        <v>#REF!</v>
      </c>
      <c r="K100" s="66" t="e">
        <f t="shared" si="17"/>
        <v>#REF!</v>
      </c>
      <c r="L100" s="66" t="e">
        <f t="shared" si="17"/>
        <v>#REF!</v>
      </c>
      <c r="M100" s="66" t="e">
        <f t="shared" si="17"/>
        <v>#REF!</v>
      </c>
      <c r="N100" s="66" t="e">
        <f t="shared" si="17"/>
        <v>#REF!</v>
      </c>
      <c r="O100" s="66" t="e">
        <f ca="1">IF(E100&lt;&gt;"",SUM($F100:$N100),"")</f>
        <v>#REF!</v>
      </c>
    </row>
    <row r="101" spans="1:15" hidden="1" x14ac:dyDescent="0.2">
      <c r="A101" s="58"/>
      <c r="B101" s="59" t="str">
        <f t="shared" si="13"/>
        <v>c</v>
      </c>
      <c r="C101" s="60" t="str">
        <f t="shared" si="14"/>
        <v>H_041</v>
      </c>
      <c r="D101" s="68" t="s">
        <v>2996</v>
      </c>
      <c r="E101" s="69" t="str">
        <f t="shared" ca="1" si="11"/>
        <v>Tutelle de l’économie générale, des échanges et de l’emploi (en général)</v>
      </c>
      <c r="F101" s="70" t="e">
        <f t="shared" si="17"/>
        <v>#REF!</v>
      </c>
      <c r="G101" s="70" t="e">
        <f t="shared" si="17"/>
        <v>#REF!</v>
      </c>
      <c r="H101" s="70" t="e">
        <f t="shared" si="17"/>
        <v>#REF!</v>
      </c>
      <c r="I101" s="70" t="e">
        <f t="shared" si="17"/>
        <v>#REF!</v>
      </c>
      <c r="J101" s="70" t="e">
        <f t="shared" si="17"/>
        <v>#REF!</v>
      </c>
      <c r="K101" s="70" t="e">
        <f t="shared" si="17"/>
        <v>#REF!</v>
      </c>
      <c r="L101" s="70" t="e">
        <f t="shared" si="17"/>
        <v>#REF!</v>
      </c>
      <c r="M101" s="70" t="e">
        <f t="shared" si="17"/>
        <v>#REF!</v>
      </c>
      <c r="N101" s="70" t="e">
        <f t="shared" si="17"/>
        <v>#REF!</v>
      </c>
      <c r="O101" s="70" t="e">
        <f t="shared" ca="1" si="12"/>
        <v>#REF!</v>
      </c>
    </row>
    <row r="102" spans="1:15" hidden="1" x14ac:dyDescent="0.2">
      <c r="A102" s="58"/>
      <c r="B102" s="59" t="str">
        <f t="shared" si="13"/>
        <v>c</v>
      </c>
      <c r="C102" s="60" t="str">
        <f t="shared" si="14"/>
        <v>H_041</v>
      </c>
      <c r="D102" s="68" t="s">
        <v>2997</v>
      </c>
      <c r="E102" s="69" t="str">
        <f t="shared" ca="1" si="11"/>
        <v>Affaires générales de l’économie et du commerce</v>
      </c>
      <c r="F102" s="70" t="e">
        <f t="shared" si="17"/>
        <v>#REF!</v>
      </c>
      <c r="G102" s="70" t="e">
        <f t="shared" si="17"/>
        <v>#REF!</v>
      </c>
      <c r="H102" s="70" t="e">
        <f t="shared" si="17"/>
        <v>#REF!</v>
      </c>
      <c r="I102" s="70" t="e">
        <f t="shared" si="17"/>
        <v>#REF!</v>
      </c>
      <c r="J102" s="70" t="e">
        <f t="shared" si="17"/>
        <v>#REF!</v>
      </c>
      <c r="K102" s="70" t="e">
        <f t="shared" si="17"/>
        <v>#REF!</v>
      </c>
      <c r="L102" s="70" t="e">
        <f t="shared" si="17"/>
        <v>#REF!</v>
      </c>
      <c r="M102" s="70" t="e">
        <f t="shared" si="17"/>
        <v>#REF!</v>
      </c>
      <c r="N102" s="70" t="e">
        <f t="shared" si="17"/>
        <v>#REF!</v>
      </c>
      <c r="O102" s="70" t="e">
        <f t="shared" ca="1" si="12"/>
        <v>#REF!</v>
      </c>
    </row>
    <row r="103" spans="1:15" hidden="1" x14ac:dyDescent="0.2">
      <c r="A103" s="58"/>
      <c r="B103" s="59" t="str">
        <f t="shared" si="13"/>
        <v>c</v>
      </c>
      <c r="C103" s="60" t="str">
        <f t="shared" si="14"/>
        <v>H_041</v>
      </c>
      <c r="D103" s="68" t="s">
        <v>2998</v>
      </c>
      <c r="E103" s="69" t="str">
        <f t="shared" ca="1" si="11"/>
        <v>Affaires générales de l’emploi</v>
      </c>
      <c r="F103" s="70" t="e">
        <f t="shared" si="17"/>
        <v>#REF!</v>
      </c>
      <c r="G103" s="70" t="e">
        <f t="shared" si="17"/>
        <v>#REF!</v>
      </c>
      <c r="H103" s="70" t="e">
        <f t="shared" si="17"/>
        <v>#REF!</v>
      </c>
      <c r="I103" s="70" t="e">
        <f t="shared" si="17"/>
        <v>#REF!</v>
      </c>
      <c r="J103" s="70" t="e">
        <f t="shared" si="17"/>
        <v>#REF!</v>
      </c>
      <c r="K103" s="70" t="e">
        <f t="shared" si="17"/>
        <v>#REF!</v>
      </c>
      <c r="L103" s="70" t="e">
        <f t="shared" si="17"/>
        <v>#REF!</v>
      </c>
      <c r="M103" s="70" t="e">
        <f t="shared" si="17"/>
        <v>#REF!</v>
      </c>
      <c r="N103" s="70" t="e">
        <f t="shared" si="17"/>
        <v>#REF!</v>
      </c>
      <c r="O103" s="70" t="e">
        <f t="shared" ca="1" si="12"/>
        <v>#REF!</v>
      </c>
    </row>
    <row r="104" spans="1:15" hidden="1" x14ac:dyDescent="0.2">
      <c r="A104" s="58"/>
      <c r="B104" s="59" t="str">
        <f t="shared" si="13"/>
        <v>p</v>
      </c>
      <c r="C104" s="60" t="str">
        <f t="shared" si="14"/>
        <v>H_04</v>
      </c>
      <c r="D104" s="64" t="s">
        <v>2999</v>
      </c>
      <c r="E104" s="65" t="str">
        <f t="shared" ca="1" si="11"/>
        <v>TUTELLE DE L’ÉCONOMIE GÉNÉRALE, DES ÉCHANGES ET DE L’EMPLOI</v>
      </c>
      <c r="F104" s="66" t="e">
        <f t="shared" si="17"/>
        <v>#REF!</v>
      </c>
      <c r="G104" s="66" t="e">
        <f t="shared" si="17"/>
        <v>#REF!</v>
      </c>
      <c r="H104" s="66" t="e">
        <f t="shared" si="17"/>
        <v>#REF!</v>
      </c>
      <c r="I104" s="66" t="e">
        <f t="shared" si="17"/>
        <v>#REF!</v>
      </c>
      <c r="J104" s="66" t="e">
        <f t="shared" si="17"/>
        <v>#REF!</v>
      </c>
      <c r="K104" s="66" t="e">
        <f t="shared" si="17"/>
        <v>#REF!</v>
      </c>
      <c r="L104" s="66" t="e">
        <f t="shared" si="17"/>
        <v>#REF!</v>
      </c>
      <c r="M104" s="66" t="e">
        <f t="shared" si="17"/>
        <v>#REF!</v>
      </c>
      <c r="N104" s="66" t="e">
        <f t="shared" si="17"/>
        <v>#REF!</v>
      </c>
      <c r="O104" s="66" t="e">
        <f t="shared" ca="1" si="12"/>
        <v>#REF!</v>
      </c>
    </row>
    <row r="105" spans="1:15" hidden="1" x14ac:dyDescent="0.2">
      <c r="A105" s="58"/>
      <c r="B105" s="59" t="str">
        <f t="shared" si="13"/>
        <v>c</v>
      </c>
      <c r="C105" s="60" t="str">
        <f t="shared" si="14"/>
        <v>H_042</v>
      </c>
      <c r="D105" s="68" t="s">
        <v>3000</v>
      </c>
      <c r="E105" s="69" t="str">
        <f t="shared" ca="1" si="11"/>
        <v>Agriculture, sylviculture, pêche et chasse (en général)</v>
      </c>
      <c r="F105" s="70" t="e">
        <f t="shared" si="17"/>
        <v>#REF!</v>
      </c>
      <c r="G105" s="70" t="e">
        <f t="shared" si="17"/>
        <v>#REF!</v>
      </c>
      <c r="H105" s="70" t="e">
        <f t="shared" si="17"/>
        <v>#REF!</v>
      </c>
      <c r="I105" s="70" t="e">
        <f t="shared" si="17"/>
        <v>#REF!</v>
      </c>
      <c r="J105" s="70" t="e">
        <f t="shared" si="17"/>
        <v>#REF!</v>
      </c>
      <c r="K105" s="70" t="e">
        <f t="shared" si="17"/>
        <v>#REF!</v>
      </c>
      <c r="L105" s="70" t="e">
        <f t="shared" si="17"/>
        <v>#REF!</v>
      </c>
      <c r="M105" s="70" t="e">
        <f t="shared" si="17"/>
        <v>#REF!</v>
      </c>
      <c r="N105" s="70" t="e">
        <f t="shared" si="17"/>
        <v>#REF!</v>
      </c>
      <c r="O105" s="70" t="e">
        <f t="shared" ca="1" si="12"/>
        <v>#REF!</v>
      </c>
    </row>
    <row r="106" spans="1:15" hidden="1" x14ac:dyDescent="0.2">
      <c r="A106" s="58"/>
      <c r="B106" s="59" t="str">
        <f t="shared" si="13"/>
        <v>c</v>
      </c>
      <c r="C106" s="60" t="str">
        <f t="shared" si="14"/>
        <v>H_042</v>
      </c>
      <c r="D106" s="68" t="s">
        <v>3001</v>
      </c>
      <c r="E106" s="69" t="str">
        <f t="shared" ca="1" si="11"/>
        <v>Agriculture</v>
      </c>
      <c r="F106" s="70" t="e">
        <f t="shared" si="17"/>
        <v>#REF!</v>
      </c>
      <c r="G106" s="70" t="e">
        <f t="shared" si="17"/>
        <v>#REF!</v>
      </c>
      <c r="H106" s="70" t="e">
        <f t="shared" si="17"/>
        <v>#REF!</v>
      </c>
      <c r="I106" s="70" t="e">
        <f t="shared" si="17"/>
        <v>#REF!</v>
      </c>
      <c r="J106" s="70" t="e">
        <f t="shared" si="17"/>
        <v>#REF!</v>
      </c>
      <c r="K106" s="70" t="e">
        <f t="shared" si="17"/>
        <v>#REF!</v>
      </c>
      <c r="L106" s="70" t="e">
        <f t="shared" si="17"/>
        <v>#REF!</v>
      </c>
      <c r="M106" s="70" t="e">
        <f t="shared" si="17"/>
        <v>#REF!</v>
      </c>
      <c r="N106" s="70" t="e">
        <f t="shared" si="17"/>
        <v>#REF!</v>
      </c>
      <c r="O106" s="70" t="e">
        <f t="shared" ca="1" si="12"/>
        <v>#REF!</v>
      </c>
    </row>
    <row r="107" spans="1:15" hidden="1" x14ac:dyDescent="0.2">
      <c r="A107" s="58"/>
      <c r="B107" s="59" t="str">
        <f t="shared" si="13"/>
        <v>c</v>
      </c>
      <c r="C107" s="60" t="str">
        <f t="shared" si="14"/>
        <v>H_042</v>
      </c>
      <c r="D107" s="68" t="s">
        <v>3002</v>
      </c>
      <c r="E107" s="69" t="str">
        <f t="shared" ca="1" si="11"/>
        <v>Sylviculture</v>
      </c>
      <c r="F107" s="70" t="e">
        <f t="shared" si="17"/>
        <v>#REF!</v>
      </c>
      <c r="G107" s="70" t="e">
        <f t="shared" si="17"/>
        <v>#REF!</v>
      </c>
      <c r="H107" s="70" t="e">
        <f t="shared" si="17"/>
        <v>#REF!</v>
      </c>
      <c r="I107" s="70" t="e">
        <f t="shared" si="17"/>
        <v>#REF!</v>
      </c>
      <c r="J107" s="70" t="e">
        <f t="shared" si="17"/>
        <v>#REF!</v>
      </c>
      <c r="K107" s="70" t="e">
        <f t="shared" si="17"/>
        <v>#REF!</v>
      </c>
      <c r="L107" s="70" t="e">
        <f t="shared" si="17"/>
        <v>#REF!</v>
      </c>
      <c r="M107" s="70" t="e">
        <f t="shared" si="17"/>
        <v>#REF!</v>
      </c>
      <c r="N107" s="70" t="e">
        <f t="shared" si="17"/>
        <v>#REF!</v>
      </c>
      <c r="O107" s="70" t="e">
        <f t="shared" ca="1" si="12"/>
        <v>#REF!</v>
      </c>
    </row>
    <row r="108" spans="1:15" hidden="1" x14ac:dyDescent="0.2">
      <c r="A108" s="58"/>
      <c r="B108" s="59" t="str">
        <f t="shared" si="13"/>
        <v>c</v>
      </c>
      <c r="C108" s="60" t="str">
        <f t="shared" si="14"/>
        <v>H_042</v>
      </c>
      <c r="D108" s="68" t="s">
        <v>3003</v>
      </c>
      <c r="E108" s="69" t="str">
        <f t="shared" ca="1" si="11"/>
        <v>Pêche et chasse</v>
      </c>
      <c r="F108" s="70" t="e">
        <f t="shared" ref="F108:N117" si="18">_xlfn.IFNA(IF($B108="p",SUMIF($C:$C,"H_"&amp;$D108,F:F),IF($B108="c",VLOOKUP(F$6&amp;"-"&amp;$D108,rngDataP3b,rngVLK3b,FALSE),0)),0)</f>
        <v>#REF!</v>
      </c>
      <c r="G108" s="70" t="e">
        <f t="shared" si="18"/>
        <v>#REF!</v>
      </c>
      <c r="H108" s="70" t="e">
        <f t="shared" si="18"/>
        <v>#REF!</v>
      </c>
      <c r="I108" s="70" t="e">
        <f t="shared" si="18"/>
        <v>#REF!</v>
      </c>
      <c r="J108" s="70" t="e">
        <f t="shared" si="18"/>
        <v>#REF!</v>
      </c>
      <c r="K108" s="70" t="e">
        <f t="shared" si="18"/>
        <v>#REF!</v>
      </c>
      <c r="L108" s="70" t="e">
        <f t="shared" si="18"/>
        <v>#REF!</v>
      </c>
      <c r="M108" s="70" t="e">
        <f t="shared" si="18"/>
        <v>#REF!</v>
      </c>
      <c r="N108" s="70" t="e">
        <f t="shared" si="18"/>
        <v>#REF!</v>
      </c>
      <c r="O108" s="70" t="e">
        <f t="shared" ca="1" si="12"/>
        <v>#REF!</v>
      </c>
    </row>
    <row r="109" spans="1:15" hidden="1" x14ac:dyDescent="0.2">
      <c r="A109" s="58"/>
      <c r="B109" s="59" t="str">
        <f t="shared" si="13"/>
        <v>p</v>
      </c>
      <c r="C109" s="60" t="str">
        <f t="shared" si="14"/>
        <v>H_04</v>
      </c>
      <c r="D109" s="64" t="s">
        <v>3004</v>
      </c>
      <c r="E109" s="65" t="str">
        <f t="shared" ca="1" si="11"/>
        <v>COMBUSTIBLES ET ÉNERGIE</v>
      </c>
      <c r="F109" s="66" t="e">
        <f t="shared" si="18"/>
        <v>#REF!</v>
      </c>
      <c r="G109" s="66" t="e">
        <f t="shared" si="18"/>
        <v>#REF!</v>
      </c>
      <c r="H109" s="66" t="e">
        <f t="shared" si="18"/>
        <v>#REF!</v>
      </c>
      <c r="I109" s="66" t="e">
        <f t="shared" si="18"/>
        <v>#REF!</v>
      </c>
      <c r="J109" s="66" t="e">
        <f t="shared" si="18"/>
        <v>#REF!</v>
      </c>
      <c r="K109" s="66" t="e">
        <f t="shared" si="18"/>
        <v>#REF!</v>
      </c>
      <c r="L109" s="66" t="e">
        <f t="shared" si="18"/>
        <v>#REF!</v>
      </c>
      <c r="M109" s="66" t="e">
        <f t="shared" si="18"/>
        <v>#REF!</v>
      </c>
      <c r="N109" s="66" t="e">
        <f t="shared" si="18"/>
        <v>#REF!</v>
      </c>
      <c r="O109" s="66" t="e">
        <f t="shared" ca="1" si="12"/>
        <v>#REF!</v>
      </c>
    </row>
    <row r="110" spans="1:15" hidden="1" x14ac:dyDescent="0.2">
      <c r="A110" s="58"/>
      <c r="B110" s="59" t="str">
        <f t="shared" si="13"/>
        <v>c</v>
      </c>
      <c r="C110" s="60" t="str">
        <f t="shared" si="14"/>
        <v>H_043</v>
      </c>
      <c r="D110" s="68" t="s">
        <v>3005</v>
      </c>
      <c r="E110" s="69" t="str">
        <f t="shared" ca="1" si="11"/>
        <v>Combustibles et énergie (en général)</v>
      </c>
      <c r="F110" s="70" t="e">
        <f t="shared" si="18"/>
        <v>#REF!</v>
      </c>
      <c r="G110" s="70" t="e">
        <f t="shared" si="18"/>
        <v>#REF!</v>
      </c>
      <c r="H110" s="70" t="e">
        <f t="shared" si="18"/>
        <v>#REF!</v>
      </c>
      <c r="I110" s="70" t="e">
        <f t="shared" si="18"/>
        <v>#REF!</v>
      </c>
      <c r="J110" s="70" t="e">
        <f t="shared" si="18"/>
        <v>#REF!</v>
      </c>
      <c r="K110" s="70" t="e">
        <f t="shared" si="18"/>
        <v>#REF!</v>
      </c>
      <c r="L110" s="70" t="e">
        <f t="shared" si="18"/>
        <v>#REF!</v>
      </c>
      <c r="M110" s="70" t="e">
        <f t="shared" si="18"/>
        <v>#REF!</v>
      </c>
      <c r="N110" s="70" t="e">
        <f t="shared" si="18"/>
        <v>#REF!</v>
      </c>
      <c r="O110" s="70" t="e">
        <f t="shared" ca="1" si="12"/>
        <v>#REF!</v>
      </c>
    </row>
    <row r="111" spans="1:15" hidden="1" x14ac:dyDescent="0.2">
      <c r="A111" s="58"/>
      <c r="B111" s="59" t="str">
        <f t="shared" si="13"/>
        <v>c</v>
      </c>
      <c r="C111" s="60" t="str">
        <f t="shared" si="14"/>
        <v>H_043</v>
      </c>
      <c r="D111" s="68" t="s">
        <v>3006</v>
      </c>
      <c r="E111" s="69" t="str">
        <f t="shared" ca="1" si="11"/>
        <v>Charbon et autres combustibles minéraux solides</v>
      </c>
      <c r="F111" s="70" t="e">
        <f t="shared" si="18"/>
        <v>#REF!</v>
      </c>
      <c r="G111" s="70" t="e">
        <f t="shared" si="18"/>
        <v>#REF!</v>
      </c>
      <c r="H111" s="70" t="e">
        <f t="shared" si="18"/>
        <v>#REF!</v>
      </c>
      <c r="I111" s="70" t="e">
        <f t="shared" si="18"/>
        <v>#REF!</v>
      </c>
      <c r="J111" s="70" t="e">
        <f t="shared" si="18"/>
        <v>#REF!</v>
      </c>
      <c r="K111" s="70" t="e">
        <f t="shared" si="18"/>
        <v>#REF!</v>
      </c>
      <c r="L111" s="70" t="e">
        <f t="shared" si="18"/>
        <v>#REF!</v>
      </c>
      <c r="M111" s="70" t="e">
        <f t="shared" si="18"/>
        <v>#REF!</v>
      </c>
      <c r="N111" s="70" t="e">
        <f t="shared" si="18"/>
        <v>#REF!</v>
      </c>
      <c r="O111" s="70" t="e">
        <f t="shared" ca="1" si="12"/>
        <v>#REF!</v>
      </c>
    </row>
    <row r="112" spans="1:15" hidden="1" x14ac:dyDescent="0.2">
      <c r="A112" s="58"/>
      <c r="B112" s="59" t="str">
        <f t="shared" si="13"/>
        <v>c</v>
      </c>
      <c r="C112" s="60" t="str">
        <f t="shared" si="14"/>
        <v>H_043</v>
      </c>
      <c r="D112" s="68" t="s">
        <v>3007</v>
      </c>
      <c r="E112" s="69" t="str">
        <f t="shared" ca="1" si="11"/>
        <v>Pétrole et gaz naturel</v>
      </c>
      <c r="F112" s="70" t="e">
        <f t="shared" si="18"/>
        <v>#REF!</v>
      </c>
      <c r="G112" s="70" t="e">
        <f t="shared" si="18"/>
        <v>#REF!</v>
      </c>
      <c r="H112" s="70" t="e">
        <f t="shared" si="18"/>
        <v>#REF!</v>
      </c>
      <c r="I112" s="70" t="e">
        <f t="shared" si="18"/>
        <v>#REF!</v>
      </c>
      <c r="J112" s="70" t="e">
        <f t="shared" si="18"/>
        <v>#REF!</v>
      </c>
      <c r="K112" s="70" t="e">
        <f t="shared" si="18"/>
        <v>#REF!</v>
      </c>
      <c r="L112" s="70" t="e">
        <f t="shared" si="18"/>
        <v>#REF!</v>
      </c>
      <c r="M112" s="70" t="e">
        <f t="shared" si="18"/>
        <v>#REF!</v>
      </c>
      <c r="N112" s="70" t="e">
        <f t="shared" si="18"/>
        <v>#REF!</v>
      </c>
      <c r="O112" s="70" t="e">
        <f t="shared" ca="1" si="12"/>
        <v>#REF!</v>
      </c>
    </row>
    <row r="113" spans="1:15" hidden="1" x14ac:dyDescent="0.2">
      <c r="A113" s="58"/>
      <c r="B113" s="59" t="str">
        <f t="shared" si="13"/>
        <v>c</v>
      </c>
      <c r="C113" s="60" t="str">
        <f t="shared" si="14"/>
        <v>H_043</v>
      </c>
      <c r="D113" s="68" t="s">
        <v>3008</v>
      </c>
      <c r="E113" s="69" t="str">
        <f t="shared" ca="1" si="11"/>
        <v>Combustible nucléaire</v>
      </c>
      <c r="F113" s="70" t="e">
        <f t="shared" si="18"/>
        <v>#REF!</v>
      </c>
      <c r="G113" s="70" t="e">
        <f t="shared" si="18"/>
        <v>#REF!</v>
      </c>
      <c r="H113" s="70" t="e">
        <f t="shared" si="18"/>
        <v>#REF!</v>
      </c>
      <c r="I113" s="70" t="e">
        <f t="shared" si="18"/>
        <v>#REF!</v>
      </c>
      <c r="J113" s="70" t="e">
        <f t="shared" si="18"/>
        <v>#REF!</v>
      </c>
      <c r="K113" s="70" t="e">
        <f t="shared" si="18"/>
        <v>#REF!</v>
      </c>
      <c r="L113" s="70" t="e">
        <f t="shared" si="18"/>
        <v>#REF!</v>
      </c>
      <c r="M113" s="70" t="e">
        <f t="shared" si="18"/>
        <v>#REF!</v>
      </c>
      <c r="N113" s="70" t="e">
        <f t="shared" si="18"/>
        <v>#REF!</v>
      </c>
      <c r="O113" s="70" t="e">
        <f t="shared" ca="1" si="12"/>
        <v>#REF!</v>
      </c>
    </row>
    <row r="114" spans="1:15" hidden="1" x14ac:dyDescent="0.2">
      <c r="A114" s="58"/>
      <c r="B114" s="59" t="str">
        <f t="shared" si="13"/>
        <v>c</v>
      </c>
      <c r="C114" s="60" t="str">
        <f t="shared" si="14"/>
        <v>H_043</v>
      </c>
      <c r="D114" s="68" t="s">
        <v>3009</v>
      </c>
      <c r="E114" s="69" t="str">
        <f t="shared" ca="1" si="11"/>
        <v>Autres combustibles</v>
      </c>
      <c r="F114" s="70" t="e">
        <f t="shared" si="18"/>
        <v>#REF!</v>
      </c>
      <c r="G114" s="70" t="e">
        <f t="shared" si="18"/>
        <v>#REF!</v>
      </c>
      <c r="H114" s="70" t="e">
        <f t="shared" si="18"/>
        <v>#REF!</v>
      </c>
      <c r="I114" s="70" t="e">
        <f t="shared" si="18"/>
        <v>#REF!</v>
      </c>
      <c r="J114" s="70" t="e">
        <f t="shared" si="18"/>
        <v>#REF!</v>
      </c>
      <c r="K114" s="70" t="e">
        <f t="shared" si="18"/>
        <v>#REF!</v>
      </c>
      <c r="L114" s="70" t="e">
        <f t="shared" si="18"/>
        <v>#REF!</v>
      </c>
      <c r="M114" s="70" t="e">
        <f t="shared" si="18"/>
        <v>#REF!</v>
      </c>
      <c r="N114" s="70" t="e">
        <f t="shared" si="18"/>
        <v>#REF!</v>
      </c>
      <c r="O114" s="70" t="e">
        <f t="shared" ca="1" si="12"/>
        <v>#REF!</v>
      </c>
    </row>
    <row r="115" spans="1:15" hidden="1" x14ac:dyDescent="0.2">
      <c r="A115" s="58"/>
      <c r="B115" s="59" t="str">
        <f t="shared" si="13"/>
        <v>c</v>
      </c>
      <c r="C115" s="60" t="str">
        <f t="shared" si="14"/>
        <v>H_043</v>
      </c>
      <c r="D115" s="68" t="s">
        <v>3010</v>
      </c>
      <c r="E115" s="69" t="str">
        <f t="shared" ca="1" si="11"/>
        <v>Électricité</v>
      </c>
      <c r="F115" s="70" t="e">
        <f t="shared" si="18"/>
        <v>#REF!</v>
      </c>
      <c r="G115" s="70" t="e">
        <f t="shared" si="18"/>
        <v>#REF!</v>
      </c>
      <c r="H115" s="70" t="e">
        <f t="shared" si="18"/>
        <v>#REF!</v>
      </c>
      <c r="I115" s="70" t="e">
        <f t="shared" si="18"/>
        <v>#REF!</v>
      </c>
      <c r="J115" s="70" t="e">
        <f t="shared" si="18"/>
        <v>#REF!</v>
      </c>
      <c r="K115" s="70" t="e">
        <f t="shared" si="18"/>
        <v>#REF!</v>
      </c>
      <c r="L115" s="70" t="e">
        <f t="shared" si="18"/>
        <v>#REF!</v>
      </c>
      <c r="M115" s="70" t="e">
        <f t="shared" si="18"/>
        <v>#REF!</v>
      </c>
      <c r="N115" s="70" t="e">
        <f t="shared" si="18"/>
        <v>#REF!</v>
      </c>
      <c r="O115" s="70" t="e">
        <f t="shared" ca="1" si="12"/>
        <v>#REF!</v>
      </c>
    </row>
    <row r="116" spans="1:15" hidden="1" x14ac:dyDescent="0.2">
      <c r="A116" s="58"/>
      <c r="B116" s="59" t="str">
        <f t="shared" si="13"/>
        <v>c</v>
      </c>
      <c r="C116" s="60" t="str">
        <f t="shared" si="14"/>
        <v>H_043</v>
      </c>
      <c r="D116" s="68" t="s">
        <v>3011</v>
      </c>
      <c r="E116" s="69" t="str">
        <f t="shared" ca="1" si="11"/>
        <v>Énergie non électrique</v>
      </c>
      <c r="F116" s="70" t="e">
        <f t="shared" si="18"/>
        <v>#REF!</v>
      </c>
      <c r="G116" s="70" t="e">
        <f t="shared" si="18"/>
        <v>#REF!</v>
      </c>
      <c r="H116" s="70" t="e">
        <f t="shared" si="18"/>
        <v>#REF!</v>
      </c>
      <c r="I116" s="70" t="e">
        <f t="shared" si="18"/>
        <v>#REF!</v>
      </c>
      <c r="J116" s="70" t="e">
        <f t="shared" si="18"/>
        <v>#REF!</v>
      </c>
      <c r="K116" s="70" t="e">
        <f t="shared" si="18"/>
        <v>#REF!</v>
      </c>
      <c r="L116" s="70" t="e">
        <f t="shared" si="18"/>
        <v>#REF!</v>
      </c>
      <c r="M116" s="70" t="e">
        <f t="shared" si="18"/>
        <v>#REF!</v>
      </c>
      <c r="N116" s="70" t="e">
        <f t="shared" si="18"/>
        <v>#REF!</v>
      </c>
      <c r="O116" s="70" t="e">
        <f t="shared" ca="1" si="12"/>
        <v>#REF!</v>
      </c>
    </row>
    <row r="117" spans="1:15" hidden="1" x14ac:dyDescent="0.2">
      <c r="A117" s="58"/>
      <c r="B117" s="59" t="str">
        <f t="shared" si="13"/>
        <v>p</v>
      </c>
      <c r="C117" s="60" t="str">
        <f t="shared" si="14"/>
        <v>H_04</v>
      </c>
      <c r="D117" s="64" t="s">
        <v>3012</v>
      </c>
      <c r="E117" s="65" t="str">
        <f t="shared" ca="1" si="11"/>
        <v>INDUSTRIES EXTRACTIVES ET MANUFACTURIÈRES, CONSTRUCTION</v>
      </c>
      <c r="F117" s="66" t="e">
        <f t="shared" si="18"/>
        <v>#REF!</v>
      </c>
      <c r="G117" s="66" t="e">
        <f t="shared" si="18"/>
        <v>#REF!</v>
      </c>
      <c r="H117" s="66" t="e">
        <f t="shared" si="18"/>
        <v>#REF!</v>
      </c>
      <c r="I117" s="66" t="e">
        <f t="shared" si="18"/>
        <v>#REF!</v>
      </c>
      <c r="J117" s="66" t="e">
        <f t="shared" si="18"/>
        <v>#REF!</v>
      </c>
      <c r="K117" s="66" t="e">
        <f t="shared" si="18"/>
        <v>#REF!</v>
      </c>
      <c r="L117" s="66" t="e">
        <f t="shared" si="18"/>
        <v>#REF!</v>
      </c>
      <c r="M117" s="66" t="e">
        <f t="shared" si="18"/>
        <v>#REF!</v>
      </c>
      <c r="N117" s="66" t="e">
        <f t="shared" si="18"/>
        <v>#REF!</v>
      </c>
      <c r="O117" s="66" t="e">
        <f t="shared" ca="1" si="12"/>
        <v>#REF!</v>
      </c>
    </row>
    <row r="118" spans="1:15" hidden="1" x14ac:dyDescent="0.2">
      <c r="A118" s="58"/>
      <c r="B118" s="59" t="str">
        <f t="shared" si="13"/>
        <v>c</v>
      </c>
      <c r="C118" s="60" t="str">
        <f t="shared" si="14"/>
        <v>H_044</v>
      </c>
      <c r="D118" s="68" t="s">
        <v>3013</v>
      </c>
      <c r="E118" s="69" t="str">
        <f t="shared" ca="1" si="11"/>
        <v>Industries extractives et manufacturières, construction (en général)</v>
      </c>
      <c r="F118" s="70" t="e">
        <f t="shared" ref="F118:N127" si="19">_xlfn.IFNA(IF($B118="p",SUMIF($C:$C,"H_"&amp;$D118,F:F),IF($B118="c",VLOOKUP(F$6&amp;"-"&amp;$D118,rngDataP3b,rngVLK3b,FALSE),0)),0)</f>
        <v>#REF!</v>
      </c>
      <c r="G118" s="70" t="e">
        <f t="shared" si="19"/>
        <v>#REF!</v>
      </c>
      <c r="H118" s="70" t="e">
        <f t="shared" si="19"/>
        <v>#REF!</v>
      </c>
      <c r="I118" s="70" t="e">
        <f t="shared" si="19"/>
        <v>#REF!</v>
      </c>
      <c r="J118" s="70" t="e">
        <f t="shared" si="19"/>
        <v>#REF!</v>
      </c>
      <c r="K118" s="70" t="e">
        <f t="shared" si="19"/>
        <v>#REF!</v>
      </c>
      <c r="L118" s="70" t="e">
        <f t="shared" si="19"/>
        <v>#REF!</v>
      </c>
      <c r="M118" s="70" t="e">
        <f t="shared" si="19"/>
        <v>#REF!</v>
      </c>
      <c r="N118" s="70" t="e">
        <f t="shared" si="19"/>
        <v>#REF!</v>
      </c>
      <c r="O118" s="70" t="e">
        <f t="shared" ca="1" si="12"/>
        <v>#REF!</v>
      </c>
    </row>
    <row r="119" spans="1:15" hidden="1" x14ac:dyDescent="0.2">
      <c r="A119" s="58"/>
      <c r="B119" s="59" t="str">
        <f t="shared" si="13"/>
        <v>c</v>
      </c>
      <c r="C119" s="60" t="str">
        <f t="shared" si="14"/>
        <v>H_044</v>
      </c>
      <c r="D119" s="68" t="s">
        <v>3014</v>
      </c>
      <c r="E119" s="69" t="str">
        <f t="shared" ca="1" si="11"/>
        <v>Extraction de ressources minérales autres que les combustibles minéraux</v>
      </c>
      <c r="F119" s="70" t="e">
        <f t="shared" si="19"/>
        <v>#REF!</v>
      </c>
      <c r="G119" s="70" t="e">
        <f t="shared" si="19"/>
        <v>#REF!</v>
      </c>
      <c r="H119" s="70" t="e">
        <f t="shared" si="19"/>
        <v>#REF!</v>
      </c>
      <c r="I119" s="70" t="e">
        <f t="shared" si="19"/>
        <v>#REF!</v>
      </c>
      <c r="J119" s="70" t="e">
        <f t="shared" si="19"/>
        <v>#REF!</v>
      </c>
      <c r="K119" s="70" t="e">
        <f t="shared" si="19"/>
        <v>#REF!</v>
      </c>
      <c r="L119" s="70" t="e">
        <f t="shared" si="19"/>
        <v>#REF!</v>
      </c>
      <c r="M119" s="70" t="e">
        <f t="shared" si="19"/>
        <v>#REF!</v>
      </c>
      <c r="N119" s="70" t="e">
        <f t="shared" si="19"/>
        <v>#REF!</v>
      </c>
      <c r="O119" s="70" t="e">
        <f t="shared" ca="1" si="12"/>
        <v>#REF!</v>
      </c>
    </row>
    <row r="120" spans="1:15" hidden="1" x14ac:dyDescent="0.2">
      <c r="A120" s="58"/>
      <c r="B120" s="59" t="str">
        <f t="shared" si="13"/>
        <v>c</v>
      </c>
      <c r="C120" s="60" t="str">
        <f t="shared" si="14"/>
        <v>H_044</v>
      </c>
      <c r="D120" s="68" t="s">
        <v>3015</v>
      </c>
      <c r="E120" s="69" t="str">
        <f t="shared" ca="1" si="11"/>
        <v>Industries manufacturières</v>
      </c>
      <c r="F120" s="70" t="e">
        <f t="shared" si="19"/>
        <v>#REF!</v>
      </c>
      <c r="G120" s="70" t="e">
        <f t="shared" si="19"/>
        <v>#REF!</v>
      </c>
      <c r="H120" s="70" t="e">
        <f t="shared" si="19"/>
        <v>#REF!</v>
      </c>
      <c r="I120" s="70" t="e">
        <f t="shared" si="19"/>
        <v>#REF!</v>
      </c>
      <c r="J120" s="70" t="e">
        <f t="shared" si="19"/>
        <v>#REF!</v>
      </c>
      <c r="K120" s="70" t="e">
        <f t="shared" si="19"/>
        <v>#REF!</v>
      </c>
      <c r="L120" s="70" t="e">
        <f t="shared" si="19"/>
        <v>#REF!</v>
      </c>
      <c r="M120" s="70" t="e">
        <f t="shared" si="19"/>
        <v>#REF!</v>
      </c>
      <c r="N120" s="70" t="e">
        <f t="shared" si="19"/>
        <v>#REF!</v>
      </c>
      <c r="O120" s="70" t="e">
        <f t="shared" ca="1" si="12"/>
        <v>#REF!</v>
      </c>
    </row>
    <row r="121" spans="1:15" hidden="1" x14ac:dyDescent="0.2">
      <c r="A121" s="58"/>
      <c r="B121" s="59" t="str">
        <f t="shared" si="13"/>
        <v>c</v>
      </c>
      <c r="C121" s="60" t="str">
        <f t="shared" si="14"/>
        <v>H_044</v>
      </c>
      <c r="D121" s="68" t="s">
        <v>3016</v>
      </c>
      <c r="E121" s="69" t="str">
        <f t="shared" ca="1" si="11"/>
        <v>Bâtiments et travaux publics</v>
      </c>
      <c r="F121" s="70" t="e">
        <f t="shared" si="19"/>
        <v>#REF!</v>
      </c>
      <c r="G121" s="70" t="e">
        <f t="shared" si="19"/>
        <v>#REF!</v>
      </c>
      <c r="H121" s="70" t="e">
        <f t="shared" si="19"/>
        <v>#REF!</v>
      </c>
      <c r="I121" s="70" t="e">
        <f t="shared" si="19"/>
        <v>#REF!</v>
      </c>
      <c r="J121" s="70" t="e">
        <f t="shared" si="19"/>
        <v>#REF!</v>
      </c>
      <c r="K121" s="70" t="e">
        <f t="shared" si="19"/>
        <v>#REF!</v>
      </c>
      <c r="L121" s="70" t="e">
        <f t="shared" si="19"/>
        <v>#REF!</v>
      </c>
      <c r="M121" s="70" t="e">
        <f t="shared" si="19"/>
        <v>#REF!</v>
      </c>
      <c r="N121" s="70" t="e">
        <f t="shared" si="19"/>
        <v>#REF!</v>
      </c>
      <c r="O121" s="70" t="e">
        <f t="shared" ca="1" si="12"/>
        <v>#REF!</v>
      </c>
    </row>
    <row r="122" spans="1:15" hidden="1" x14ac:dyDescent="0.2">
      <c r="A122" s="58"/>
      <c r="B122" s="59" t="str">
        <f t="shared" si="13"/>
        <v>p</v>
      </c>
      <c r="C122" s="60" t="str">
        <f t="shared" si="14"/>
        <v>H_04</v>
      </c>
      <c r="D122" s="64" t="s">
        <v>3017</v>
      </c>
      <c r="E122" s="65" t="str">
        <f t="shared" ca="1" si="11"/>
        <v>TRANSPORTS</v>
      </c>
      <c r="F122" s="66" t="e">
        <f t="shared" si="19"/>
        <v>#REF!</v>
      </c>
      <c r="G122" s="66" t="e">
        <f t="shared" si="19"/>
        <v>#REF!</v>
      </c>
      <c r="H122" s="66" t="e">
        <f t="shared" si="19"/>
        <v>#REF!</v>
      </c>
      <c r="I122" s="66" t="e">
        <f t="shared" si="19"/>
        <v>#REF!</v>
      </c>
      <c r="J122" s="66" t="e">
        <f t="shared" si="19"/>
        <v>#REF!</v>
      </c>
      <c r="K122" s="66" t="e">
        <f t="shared" si="19"/>
        <v>#REF!</v>
      </c>
      <c r="L122" s="66" t="e">
        <f t="shared" si="19"/>
        <v>#REF!</v>
      </c>
      <c r="M122" s="66" t="e">
        <f t="shared" si="19"/>
        <v>#REF!</v>
      </c>
      <c r="N122" s="66" t="e">
        <f t="shared" si="19"/>
        <v>#REF!</v>
      </c>
      <c r="O122" s="66" t="e">
        <f t="shared" ca="1" si="12"/>
        <v>#REF!</v>
      </c>
    </row>
    <row r="123" spans="1:15" hidden="1" x14ac:dyDescent="0.2">
      <c r="A123" s="58"/>
      <c r="B123" s="59" t="str">
        <f t="shared" si="13"/>
        <v>c</v>
      </c>
      <c r="C123" s="60" t="str">
        <f t="shared" si="14"/>
        <v>H_045</v>
      </c>
      <c r="D123" s="68" t="s">
        <v>3018</v>
      </c>
      <c r="E123" s="69" t="str">
        <f t="shared" ca="1" si="11"/>
        <v>Transport (en général)</v>
      </c>
      <c r="F123" s="70" t="e">
        <f t="shared" si="19"/>
        <v>#REF!</v>
      </c>
      <c r="G123" s="70" t="e">
        <f t="shared" si="19"/>
        <v>#REF!</v>
      </c>
      <c r="H123" s="70" t="e">
        <f t="shared" si="19"/>
        <v>#REF!</v>
      </c>
      <c r="I123" s="70" t="e">
        <f t="shared" si="19"/>
        <v>#REF!</v>
      </c>
      <c r="J123" s="70" t="e">
        <f t="shared" si="19"/>
        <v>#REF!</v>
      </c>
      <c r="K123" s="70" t="e">
        <f t="shared" si="19"/>
        <v>#REF!</v>
      </c>
      <c r="L123" s="70" t="e">
        <f t="shared" si="19"/>
        <v>#REF!</v>
      </c>
      <c r="M123" s="70" t="e">
        <f t="shared" si="19"/>
        <v>#REF!</v>
      </c>
      <c r="N123" s="70" t="e">
        <f t="shared" si="19"/>
        <v>#REF!</v>
      </c>
      <c r="O123" s="70" t="e">
        <f t="shared" ca="1" si="12"/>
        <v>#REF!</v>
      </c>
    </row>
    <row r="124" spans="1:15" hidden="1" x14ac:dyDescent="0.2">
      <c r="A124" s="58"/>
      <c r="B124" s="59" t="str">
        <f t="shared" si="13"/>
        <v>c</v>
      </c>
      <c r="C124" s="60" t="str">
        <f t="shared" si="14"/>
        <v>H_045</v>
      </c>
      <c r="D124" s="68" t="s">
        <v>3019</v>
      </c>
      <c r="E124" s="69" t="str">
        <f t="shared" ca="1" si="11"/>
        <v>Transport routier</v>
      </c>
      <c r="F124" s="70" t="e">
        <f t="shared" si="19"/>
        <v>#REF!</v>
      </c>
      <c r="G124" s="70" t="e">
        <f t="shared" si="19"/>
        <v>#REF!</v>
      </c>
      <c r="H124" s="70" t="e">
        <f t="shared" si="19"/>
        <v>#REF!</v>
      </c>
      <c r="I124" s="70" t="e">
        <f t="shared" si="19"/>
        <v>#REF!</v>
      </c>
      <c r="J124" s="70" t="e">
        <f t="shared" si="19"/>
        <v>#REF!</v>
      </c>
      <c r="K124" s="70" t="e">
        <f t="shared" si="19"/>
        <v>#REF!</v>
      </c>
      <c r="L124" s="70" t="e">
        <f t="shared" si="19"/>
        <v>#REF!</v>
      </c>
      <c r="M124" s="70" t="e">
        <f t="shared" si="19"/>
        <v>#REF!</v>
      </c>
      <c r="N124" s="70" t="e">
        <f t="shared" si="19"/>
        <v>#REF!</v>
      </c>
      <c r="O124" s="70" t="e">
        <f t="shared" ca="1" si="12"/>
        <v>#REF!</v>
      </c>
    </row>
    <row r="125" spans="1:15" hidden="1" x14ac:dyDescent="0.2">
      <c r="A125" s="58"/>
      <c r="B125" s="59" t="str">
        <f t="shared" si="13"/>
        <v>c</v>
      </c>
      <c r="C125" s="60" t="str">
        <f t="shared" si="14"/>
        <v>H_045</v>
      </c>
      <c r="D125" s="68" t="s">
        <v>3020</v>
      </c>
      <c r="E125" s="69" t="str">
        <f t="shared" ca="1" si="11"/>
        <v>Transport par voies d’eau</v>
      </c>
      <c r="F125" s="70" t="e">
        <f t="shared" si="19"/>
        <v>#REF!</v>
      </c>
      <c r="G125" s="70" t="e">
        <f t="shared" si="19"/>
        <v>#REF!</v>
      </c>
      <c r="H125" s="70" t="e">
        <f t="shared" si="19"/>
        <v>#REF!</v>
      </c>
      <c r="I125" s="70" t="e">
        <f t="shared" si="19"/>
        <v>#REF!</v>
      </c>
      <c r="J125" s="70" t="e">
        <f t="shared" si="19"/>
        <v>#REF!</v>
      </c>
      <c r="K125" s="70" t="e">
        <f t="shared" si="19"/>
        <v>#REF!</v>
      </c>
      <c r="L125" s="70" t="e">
        <f t="shared" si="19"/>
        <v>#REF!</v>
      </c>
      <c r="M125" s="70" t="e">
        <f t="shared" si="19"/>
        <v>#REF!</v>
      </c>
      <c r="N125" s="70" t="e">
        <f t="shared" si="19"/>
        <v>#REF!</v>
      </c>
      <c r="O125" s="70" t="e">
        <f t="shared" ca="1" si="12"/>
        <v>#REF!</v>
      </c>
    </row>
    <row r="126" spans="1:15" hidden="1" x14ac:dyDescent="0.2">
      <c r="A126" s="58"/>
      <c r="B126" s="59" t="str">
        <f t="shared" si="13"/>
        <v>c</v>
      </c>
      <c r="C126" s="60" t="str">
        <f t="shared" si="14"/>
        <v>H_045</v>
      </c>
      <c r="D126" s="68" t="s">
        <v>3021</v>
      </c>
      <c r="E126" s="69" t="str">
        <f t="shared" ca="1" si="11"/>
        <v>Transport par voies ferrées</v>
      </c>
      <c r="F126" s="70" t="e">
        <f t="shared" si="19"/>
        <v>#REF!</v>
      </c>
      <c r="G126" s="70" t="e">
        <f t="shared" si="19"/>
        <v>#REF!</v>
      </c>
      <c r="H126" s="70" t="e">
        <f t="shared" si="19"/>
        <v>#REF!</v>
      </c>
      <c r="I126" s="70" t="e">
        <f t="shared" si="19"/>
        <v>#REF!</v>
      </c>
      <c r="J126" s="70" t="e">
        <f t="shared" si="19"/>
        <v>#REF!</v>
      </c>
      <c r="K126" s="70" t="e">
        <f t="shared" si="19"/>
        <v>#REF!</v>
      </c>
      <c r="L126" s="70" t="e">
        <f t="shared" si="19"/>
        <v>#REF!</v>
      </c>
      <c r="M126" s="70" t="e">
        <f t="shared" si="19"/>
        <v>#REF!</v>
      </c>
      <c r="N126" s="70" t="e">
        <f t="shared" si="19"/>
        <v>#REF!</v>
      </c>
      <c r="O126" s="70" t="e">
        <f t="shared" ca="1" si="12"/>
        <v>#REF!</v>
      </c>
    </row>
    <row r="127" spans="1:15" hidden="1" x14ac:dyDescent="0.2">
      <c r="A127" s="58"/>
      <c r="B127" s="59" t="str">
        <f t="shared" si="13"/>
        <v>c</v>
      </c>
      <c r="C127" s="60" t="str">
        <f t="shared" si="14"/>
        <v>H_045</v>
      </c>
      <c r="D127" s="68" t="s">
        <v>3022</v>
      </c>
      <c r="E127" s="69" t="str">
        <f t="shared" ca="1" si="11"/>
        <v>Transport aérien</v>
      </c>
      <c r="F127" s="70" t="e">
        <f t="shared" si="19"/>
        <v>#REF!</v>
      </c>
      <c r="G127" s="70" t="e">
        <f t="shared" si="19"/>
        <v>#REF!</v>
      </c>
      <c r="H127" s="70" t="e">
        <f t="shared" si="19"/>
        <v>#REF!</v>
      </c>
      <c r="I127" s="70" t="e">
        <f t="shared" si="19"/>
        <v>#REF!</v>
      </c>
      <c r="J127" s="70" t="e">
        <f t="shared" si="19"/>
        <v>#REF!</v>
      </c>
      <c r="K127" s="70" t="e">
        <f t="shared" si="19"/>
        <v>#REF!</v>
      </c>
      <c r="L127" s="70" t="e">
        <f t="shared" si="19"/>
        <v>#REF!</v>
      </c>
      <c r="M127" s="70" t="e">
        <f t="shared" si="19"/>
        <v>#REF!</v>
      </c>
      <c r="N127" s="70" t="e">
        <f t="shared" si="19"/>
        <v>#REF!</v>
      </c>
      <c r="O127" s="70" t="e">
        <f t="shared" ca="1" si="12"/>
        <v>#REF!</v>
      </c>
    </row>
    <row r="128" spans="1:15" hidden="1" x14ac:dyDescent="0.2">
      <c r="A128" s="58"/>
      <c r="B128" s="59" t="str">
        <f t="shared" si="13"/>
        <v>c</v>
      </c>
      <c r="C128" s="60" t="str">
        <f t="shared" si="14"/>
        <v>H_045</v>
      </c>
      <c r="D128" s="68" t="s">
        <v>3023</v>
      </c>
      <c r="E128" s="69" t="str">
        <f t="shared" ca="1" si="11"/>
        <v>Pipelines et systèmes de transport divers</v>
      </c>
      <c r="F128" s="70" t="e">
        <f t="shared" ref="F128:N137" si="20">_xlfn.IFNA(IF($B128="p",SUMIF($C:$C,"H_"&amp;$D128,F:F),IF($B128="c",VLOOKUP(F$6&amp;"-"&amp;$D128,rngDataP3b,rngVLK3b,FALSE),0)),0)</f>
        <v>#REF!</v>
      </c>
      <c r="G128" s="70" t="e">
        <f t="shared" si="20"/>
        <v>#REF!</v>
      </c>
      <c r="H128" s="70" t="e">
        <f t="shared" si="20"/>
        <v>#REF!</v>
      </c>
      <c r="I128" s="70" t="e">
        <f t="shared" si="20"/>
        <v>#REF!</v>
      </c>
      <c r="J128" s="70" t="e">
        <f t="shared" si="20"/>
        <v>#REF!</v>
      </c>
      <c r="K128" s="70" t="e">
        <f t="shared" si="20"/>
        <v>#REF!</v>
      </c>
      <c r="L128" s="70" t="e">
        <f t="shared" si="20"/>
        <v>#REF!</v>
      </c>
      <c r="M128" s="70" t="e">
        <f t="shared" si="20"/>
        <v>#REF!</v>
      </c>
      <c r="N128" s="70" t="e">
        <f t="shared" si="20"/>
        <v>#REF!</v>
      </c>
      <c r="O128" s="70" t="e">
        <f t="shared" ca="1" si="12"/>
        <v>#REF!</v>
      </c>
    </row>
    <row r="129" spans="1:15" hidden="1" x14ac:dyDescent="0.2">
      <c r="A129" s="58"/>
      <c r="B129" s="59" t="str">
        <f t="shared" si="13"/>
        <v>c</v>
      </c>
      <c r="C129" s="60" t="str">
        <f t="shared" si="14"/>
        <v>H_04</v>
      </c>
      <c r="D129" s="64" t="s">
        <v>3024</v>
      </c>
      <c r="E129" s="65" t="str">
        <f t="shared" ca="1" si="11"/>
        <v>COMMUNICATIONS</v>
      </c>
      <c r="F129" s="66" t="e">
        <f t="shared" si="20"/>
        <v>#REF!</v>
      </c>
      <c r="G129" s="66" t="e">
        <f t="shared" si="20"/>
        <v>#REF!</v>
      </c>
      <c r="H129" s="66" t="e">
        <f t="shared" si="20"/>
        <v>#REF!</v>
      </c>
      <c r="I129" s="66" t="e">
        <f t="shared" si="20"/>
        <v>#REF!</v>
      </c>
      <c r="J129" s="66" t="e">
        <f t="shared" si="20"/>
        <v>#REF!</v>
      </c>
      <c r="K129" s="66" t="e">
        <f t="shared" si="20"/>
        <v>#REF!</v>
      </c>
      <c r="L129" s="66" t="e">
        <f t="shared" si="20"/>
        <v>#REF!</v>
      </c>
      <c r="M129" s="66" t="e">
        <f t="shared" si="20"/>
        <v>#REF!</v>
      </c>
      <c r="N129" s="66" t="e">
        <f t="shared" si="20"/>
        <v>#REF!</v>
      </c>
      <c r="O129" s="66" t="e">
        <f t="shared" ca="1" si="12"/>
        <v>#REF!</v>
      </c>
    </row>
    <row r="130" spans="1:15" hidden="1" x14ac:dyDescent="0.2">
      <c r="A130" s="58"/>
      <c r="B130" s="59" t="str">
        <f t="shared" si="13"/>
        <v>p</v>
      </c>
      <c r="C130" s="60" t="str">
        <f t="shared" si="14"/>
        <v>H_04</v>
      </c>
      <c r="D130" s="64" t="s">
        <v>3025</v>
      </c>
      <c r="E130" s="65" t="str">
        <f t="shared" ca="1" si="11"/>
        <v>AUTRES BRANCHES D’ACTIVITÉS</v>
      </c>
      <c r="F130" s="66" t="e">
        <f t="shared" si="20"/>
        <v>#REF!</v>
      </c>
      <c r="G130" s="66" t="e">
        <f t="shared" si="20"/>
        <v>#REF!</v>
      </c>
      <c r="H130" s="66" t="e">
        <f t="shared" si="20"/>
        <v>#REF!</v>
      </c>
      <c r="I130" s="66" t="e">
        <f t="shared" si="20"/>
        <v>#REF!</v>
      </c>
      <c r="J130" s="66" t="e">
        <f t="shared" si="20"/>
        <v>#REF!</v>
      </c>
      <c r="K130" s="66" t="e">
        <f t="shared" si="20"/>
        <v>#REF!</v>
      </c>
      <c r="L130" s="66" t="e">
        <f t="shared" si="20"/>
        <v>#REF!</v>
      </c>
      <c r="M130" s="66" t="e">
        <f t="shared" si="20"/>
        <v>#REF!</v>
      </c>
      <c r="N130" s="66" t="e">
        <f t="shared" si="20"/>
        <v>#REF!</v>
      </c>
      <c r="O130" s="66" t="e">
        <f t="shared" ca="1" si="12"/>
        <v>#REF!</v>
      </c>
    </row>
    <row r="131" spans="1:15" hidden="1" x14ac:dyDescent="0.2">
      <c r="A131" s="58"/>
      <c r="B131" s="59" t="str">
        <f t="shared" si="13"/>
        <v>c</v>
      </c>
      <c r="C131" s="60" t="str">
        <f t="shared" si="14"/>
        <v>H_047</v>
      </c>
      <c r="D131" s="68" t="s">
        <v>3026</v>
      </c>
      <c r="E131" s="69" t="str">
        <f t="shared" ca="1" si="11"/>
        <v>Autres branches d’activités (en général)</v>
      </c>
      <c r="F131" s="70" t="e">
        <f t="shared" si="20"/>
        <v>#REF!</v>
      </c>
      <c r="G131" s="70" t="e">
        <f t="shared" si="20"/>
        <v>#REF!</v>
      </c>
      <c r="H131" s="70" t="e">
        <f t="shared" si="20"/>
        <v>#REF!</v>
      </c>
      <c r="I131" s="70" t="e">
        <f t="shared" si="20"/>
        <v>#REF!</v>
      </c>
      <c r="J131" s="70" t="e">
        <f t="shared" si="20"/>
        <v>#REF!</v>
      </c>
      <c r="K131" s="70" t="e">
        <f t="shared" si="20"/>
        <v>#REF!</v>
      </c>
      <c r="L131" s="70" t="e">
        <f t="shared" si="20"/>
        <v>#REF!</v>
      </c>
      <c r="M131" s="70" t="e">
        <f t="shared" si="20"/>
        <v>#REF!</v>
      </c>
      <c r="N131" s="70" t="e">
        <f t="shared" si="20"/>
        <v>#REF!</v>
      </c>
      <c r="O131" s="70" t="e">
        <f t="shared" ca="1" si="12"/>
        <v>#REF!</v>
      </c>
    </row>
    <row r="132" spans="1:15" hidden="1" x14ac:dyDescent="0.2">
      <c r="A132" s="58"/>
      <c r="B132" s="59" t="str">
        <f t="shared" si="13"/>
        <v>c</v>
      </c>
      <c r="C132" s="60" t="str">
        <f t="shared" si="14"/>
        <v>H_047</v>
      </c>
      <c r="D132" s="68" t="s">
        <v>3027</v>
      </c>
      <c r="E132" s="69" t="str">
        <f t="shared" ca="1" si="11"/>
        <v>Distribution, entrepôts et magasins</v>
      </c>
      <c r="F132" s="70" t="e">
        <f t="shared" si="20"/>
        <v>#REF!</v>
      </c>
      <c r="G132" s="70" t="e">
        <f t="shared" si="20"/>
        <v>#REF!</v>
      </c>
      <c r="H132" s="70" t="e">
        <f t="shared" si="20"/>
        <v>#REF!</v>
      </c>
      <c r="I132" s="70" t="e">
        <f t="shared" si="20"/>
        <v>#REF!</v>
      </c>
      <c r="J132" s="70" t="e">
        <f t="shared" si="20"/>
        <v>#REF!</v>
      </c>
      <c r="K132" s="70" t="e">
        <f t="shared" si="20"/>
        <v>#REF!</v>
      </c>
      <c r="L132" s="70" t="e">
        <f t="shared" si="20"/>
        <v>#REF!</v>
      </c>
      <c r="M132" s="70" t="e">
        <f t="shared" si="20"/>
        <v>#REF!</v>
      </c>
      <c r="N132" s="70" t="e">
        <f t="shared" si="20"/>
        <v>#REF!</v>
      </c>
      <c r="O132" s="70" t="e">
        <f t="shared" ca="1" si="12"/>
        <v>#REF!</v>
      </c>
    </row>
    <row r="133" spans="1:15" hidden="1" x14ac:dyDescent="0.2">
      <c r="A133" s="58"/>
      <c r="B133" s="59" t="str">
        <f t="shared" si="13"/>
        <v>c</v>
      </c>
      <c r="C133" s="60" t="str">
        <f t="shared" si="14"/>
        <v>H_047</v>
      </c>
      <c r="D133" s="68" t="s">
        <v>3028</v>
      </c>
      <c r="E133" s="69" t="str">
        <f t="shared" ca="1" si="11"/>
        <v>Horeca</v>
      </c>
      <c r="F133" s="70" t="e">
        <f t="shared" si="20"/>
        <v>#REF!</v>
      </c>
      <c r="G133" s="70" t="e">
        <f t="shared" si="20"/>
        <v>#REF!</v>
      </c>
      <c r="H133" s="70" t="e">
        <f t="shared" si="20"/>
        <v>#REF!</v>
      </c>
      <c r="I133" s="70" t="e">
        <f t="shared" si="20"/>
        <v>#REF!</v>
      </c>
      <c r="J133" s="70" t="e">
        <f t="shared" si="20"/>
        <v>#REF!</v>
      </c>
      <c r="K133" s="70" t="e">
        <f t="shared" si="20"/>
        <v>#REF!</v>
      </c>
      <c r="L133" s="70" t="e">
        <f t="shared" si="20"/>
        <v>#REF!</v>
      </c>
      <c r="M133" s="70" t="e">
        <f t="shared" si="20"/>
        <v>#REF!</v>
      </c>
      <c r="N133" s="70" t="e">
        <f t="shared" si="20"/>
        <v>#REF!</v>
      </c>
      <c r="O133" s="70" t="e">
        <f t="shared" ca="1" si="12"/>
        <v>#REF!</v>
      </c>
    </row>
    <row r="134" spans="1:15" hidden="1" x14ac:dyDescent="0.2">
      <c r="A134" s="58"/>
      <c r="B134" s="59" t="str">
        <f t="shared" si="13"/>
        <v>c</v>
      </c>
      <c r="C134" s="60" t="str">
        <f t="shared" si="14"/>
        <v>H_047</v>
      </c>
      <c r="D134" s="68" t="s">
        <v>3029</v>
      </c>
      <c r="E134" s="69" t="str">
        <f t="shared" ca="1" si="11"/>
        <v>Tourisme</v>
      </c>
      <c r="F134" s="70" t="e">
        <f t="shared" si="20"/>
        <v>#REF!</v>
      </c>
      <c r="G134" s="70" t="e">
        <f t="shared" si="20"/>
        <v>#REF!</v>
      </c>
      <c r="H134" s="70" t="e">
        <f t="shared" si="20"/>
        <v>#REF!</v>
      </c>
      <c r="I134" s="70" t="e">
        <f t="shared" si="20"/>
        <v>#REF!</v>
      </c>
      <c r="J134" s="70" t="e">
        <f t="shared" si="20"/>
        <v>#REF!</v>
      </c>
      <c r="K134" s="70" t="e">
        <f t="shared" si="20"/>
        <v>#REF!</v>
      </c>
      <c r="L134" s="70" t="e">
        <f t="shared" si="20"/>
        <v>#REF!</v>
      </c>
      <c r="M134" s="70" t="e">
        <f t="shared" si="20"/>
        <v>#REF!</v>
      </c>
      <c r="N134" s="70" t="e">
        <f t="shared" si="20"/>
        <v>#REF!</v>
      </c>
      <c r="O134" s="70" t="e">
        <f t="shared" ca="1" si="12"/>
        <v>#REF!</v>
      </c>
    </row>
    <row r="135" spans="1:15" hidden="1" x14ac:dyDescent="0.2">
      <c r="A135" s="58"/>
      <c r="B135" s="59" t="str">
        <f t="shared" si="13"/>
        <v>c</v>
      </c>
      <c r="C135" s="60" t="str">
        <f t="shared" si="14"/>
        <v>H_047</v>
      </c>
      <c r="D135" s="68" t="s">
        <v>3030</v>
      </c>
      <c r="E135" s="69" t="str">
        <f t="shared" ca="1" si="11"/>
        <v>Développement de projets polyvalents</v>
      </c>
      <c r="F135" s="70" t="e">
        <f t="shared" si="20"/>
        <v>#REF!</v>
      </c>
      <c r="G135" s="70" t="e">
        <f t="shared" si="20"/>
        <v>#REF!</v>
      </c>
      <c r="H135" s="70" t="e">
        <f t="shared" si="20"/>
        <v>#REF!</v>
      </c>
      <c r="I135" s="70" t="e">
        <f t="shared" si="20"/>
        <v>#REF!</v>
      </c>
      <c r="J135" s="70" t="e">
        <f t="shared" si="20"/>
        <v>#REF!</v>
      </c>
      <c r="K135" s="70" t="e">
        <f t="shared" si="20"/>
        <v>#REF!</v>
      </c>
      <c r="L135" s="70" t="e">
        <f t="shared" si="20"/>
        <v>#REF!</v>
      </c>
      <c r="M135" s="70" t="e">
        <f t="shared" si="20"/>
        <v>#REF!</v>
      </c>
      <c r="N135" s="70" t="e">
        <f t="shared" si="20"/>
        <v>#REF!</v>
      </c>
      <c r="O135" s="70" t="e">
        <f t="shared" ca="1" si="12"/>
        <v>#REF!</v>
      </c>
    </row>
    <row r="136" spans="1:15" ht="19.2" hidden="1" x14ac:dyDescent="0.2">
      <c r="A136" s="58"/>
      <c r="B136" s="59" t="str">
        <f t="shared" si="13"/>
        <v>p</v>
      </c>
      <c r="C136" s="60" t="str">
        <f t="shared" si="14"/>
        <v>H_04</v>
      </c>
      <c r="D136" s="64" t="s">
        <v>3031</v>
      </c>
      <c r="E136" s="65" t="str">
        <f t="shared" ref="E136:E199" ca="1" si="21">IF(LEN($D136)&gt;=1,VLOOKUP("CF-"&amp;$D136,rngTranslationsCF,2,FALSE),"")</f>
        <v>RECHERCHE ET DÉVELOPPEMENT CONCERNANT LES AFFAIRES ÉCONOMIQUES</v>
      </c>
      <c r="F136" s="66" t="e">
        <f t="shared" si="20"/>
        <v>#REF!</v>
      </c>
      <c r="G136" s="66" t="e">
        <f t="shared" si="20"/>
        <v>#REF!</v>
      </c>
      <c r="H136" s="66" t="e">
        <f t="shared" si="20"/>
        <v>#REF!</v>
      </c>
      <c r="I136" s="66" t="e">
        <f t="shared" si="20"/>
        <v>#REF!</v>
      </c>
      <c r="J136" s="66" t="e">
        <f t="shared" si="20"/>
        <v>#REF!</v>
      </c>
      <c r="K136" s="66" t="e">
        <f t="shared" si="20"/>
        <v>#REF!</v>
      </c>
      <c r="L136" s="66" t="e">
        <f t="shared" si="20"/>
        <v>#REF!</v>
      </c>
      <c r="M136" s="66" t="e">
        <f t="shared" si="20"/>
        <v>#REF!</v>
      </c>
      <c r="N136" s="66" t="e">
        <f t="shared" si="20"/>
        <v>#REF!</v>
      </c>
      <c r="O136" s="66" t="e">
        <f ca="1">IF(E136&lt;&gt;"",SUM($F136:$N136),"")</f>
        <v>#REF!</v>
      </c>
    </row>
    <row r="137" spans="1:15" hidden="1" x14ac:dyDescent="0.2">
      <c r="A137" s="58"/>
      <c r="B137" s="59" t="str">
        <f t="shared" ref="B137:B200" si="22">IF(LEN(D137)&lt;LEN(D138),"p","c")</f>
        <v>c</v>
      </c>
      <c r="C137" s="60" t="str">
        <f t="shared" si="14"/>
        <v>H_048</v>
      </c>
      <c r="D137" s="68" t="s">
        <v>3032</v>
      </c>
      <c r="E137" s="69" t="str">
        <f t="shared" ca="1" si="21"/>
        <v>Recherche et développement concernant les affaires économiques (en général)</v>
      </c>
      <c r="F137" s="70" t="e">
        <f t="shared" si="20"/>
        <v>#REF!</v>
      </c>
      <c r="G137" s="70" t="e">
        <f t="shared" si="20"/>
        <v>#REF!</v>
      </c>
      <c r="H137" s="70" t="e">
        <f t="shared" si="20"/>
        <v>#REF!</v>
      </c>
      <c r="I137" s="70" t="e">
        <f t="shared" si="20"/>
        <v>#REF!</v>
      </c>
      <c r="J137" s="70" t="e">
        <f t="shared" si="20"/>
        <v>#REF!</v>
      </c>
      <c r="K137" s="70" t="e">
        <f t="shared" si="20"/>
        <v>#REF!</v>
      </c>
      <c r="L137" s="70" t="e">
        <f t="shared" si="20"/>
        <v>#REF!</v>
      </c>
      <c r="M137" s="70" t="e">
        <f t="shared" si="20"/>
        <v>#REF!</v>
      </c>
      <c r="N137" s="70" t="e">
        <f t="shared" si="20"/>
        <v>#REF!</v>
      </c>
      <c r="O137" s="70" t="e">
        <f t="shared" ref="O137:O199" ca="1" si="23">IF(E137&lt;&gt;"",SUM($F137:$N137),"")</f>
        <v>#REF!</v>
      </c>
    </row>
    <row r="138" spans="1:15" ht="19.2" hidden="1" x14ac:dyDescent="0.2">
      <c r="A138" s="58"/>
      <c r="B138" s="59" t="str">
        <f t="shared" si="22"/>
        <v>c</v>
      </c>
      <c r="C138" s="60" t="str">
        <f t="shared" si="14"/>
        <v>H_048</v>
      </c>
      <c r="D138" s="68" t="s">
        <v>3033</v>
      </c>
      <c r="E138" s="69" t="str">
        <f t="shared" ca="1" si="21"/>
        <v>Recherche et développement concernant les affaires générales de l’économie, du commerce et de l’emploi</v>
      </c>
      <c r="F138" s="70" t="e">
        <f t="shared" ref="F138:N147" si="24">_xlfn.IFNA(IF($B138="p",SUMIF($C:$C,"H_"&amp;$D138,F:F),IF($B138="c",VLOOKUP(F$6&amp;"-"&amp;$D138,rngDataP3b,rngVLK3b,FALSE),0)),0)</f>
        <v>#REF!</v>
      </c>
      <c r="G138" s="70" t="e">
        <f t="shared" si="24"/>
        <v>#REF!</v>
      </c>
      <c r="H138" s="70" t="e">
        <f t="shared" si="24"/>
        <v>#REF!</v>
      </c>
      <c r="I138" s="70" t="e">
        <f t="shared" si="24"/>
        <v>#REF!</v>
      </c>
      <c r="J138" s="70" t="e">
        <f t="shared" si="24"/>
        <v>#REF!</v>
      </c>
      <c r="K138" s="70" t="e">
        <f t="shared" si="24"/>
        <v>#REF!</v>
      </c>
      <c r="L138" s="70" t="e">
        <f t="shared" si="24"/>
        <v>#REF!</v>
      </c>
      <c r="M138" s="70" t="e">
        <f t="shared" si="24"/>
        <v>#REF!</v>
      </c>
      <c r="N138" s="70" t="e">
        <f t="shared" si="24"/>
        <v>#REF!</v>
      </c>
      <c r="O138" s="70" t="e">
        <f t="shared" ca="1" si="23"/>
        <v>#REF!</v>
      </c>
    </row>
    <row r="139" spans="1:15" ht="19.2" hidden="1" x14ac:dyDescent="0.2">
      <c r="A139" s="58"/>
      <c r="B139" s="59" t="str">
        <f t="shared" si="22"/>
        <v>c</v>
      </c>
      <c r="C139" s="60" t="str">
        <f t="shared" si="14"/>
        <v>H_048</v>
      </c>
      <c r="D139" s="68" t="s">
        <v>3034</v>
      </c>
      <c r="E139" s="69" t="str">
        <f t="shared" ca="1" si="21"/>
        <v>Recherche et développement concernant l’agriculture, la sylviculture, la pêche et la chasse</v>
      </c>
      <c r="F139" s="70" t="e">
        <f t="shared" si="24"/>
        <v>#REF!</v>
      </c>
      <c r="G139" s="70" t="e">
        <f t="shared" si="24"/>
        <v>#REF!</v>
      </c>
      <c r="H139" s="70" t="e">
        <f t="shared" si="24"/>
        <v>#REF!</v>
      </c>
      <c r="I139" s="70" t="e">
        <f t="shared" si="24"/>
        <v>#REF!</v>
      </c>
      <c r="J139" s="70" t="e">
        <f t="shared" si="24"/>
        <v>#REF!</v>
      </c>
      <c r="K139" s="70" t="e">
        <f t="shared" si="24"/>
        <v>#REF!</v>
      </c>
      <c r="L139" s="70" t="e">
        <f t="shared" si="24"/>
        <v>#REF!</v>
      </c>
      <c r="M139" s="70" t="e">
        <f t="shared" si="24"/>
        <v>#REF!</v>
      </c>
      <c r="N139" s="70" t="e">
        <f t="shared" si="24"/>
        <v>#REF!</v>
      </c>
      <c r="O139" s="70" t="e">
        <f t="shared" ca="1" si="23"/>
        <v>#REF!</v>
      </c>
    </row>
    <row r="140" spans="1:15" hidden="1" x14ac:dyDescent="0.2">
      <c r="A140" s="58"/>
      <c r="B140" s="59" t="str">
        <f t="shared" si="22"/>
        <v>c</v>
      </c>
      <c r="C140" s="60" t="str">
        <f t="shared" si="14"/>
        <v>H_048</v>
      </c>
      <c r="D140" s="68" t="s">
        <v>3035</v>
      </c>
      <c r="E140" s="69" t="str">
        <f t="shared" ca="1" si="21"/>
        <v>Recherche et développement concernant les combustibles et l’énergie</v>
      </c>
      <c r="F140" s="70" t="e">
        <f t="shared" si="24"/>
        <v>#REF!</v>
      </c>
      <c r="G140" s="70" t="e">
        <f t="shared" si="24"/>
        <v>#REF!</v>
      </c>
      <c r="H140" s="70" t="e">
        <f t="shared" si="24"/>
        <v>#REF!</v>
      </c>
      <c r="I140" s="70" t="e">
        <f t="shared" si="24"/>
        <v>#REF!</v>
      </c>
      <c r="J140" s="70" t="e">
        <f t="shared" si="24"/>
        <v>#REF!</v>
      </c>
      <c r="K140" s="70" t="e">
        <f t="shared" si="24"/>
        <v>#REF!</v>
      </c>
      <c r="L140" s="70" t="e">
        <f t="shared" si="24"/>
        <v>#REF!</v>
      </c>
      <c r="M140" s="70" t="e">
        <f t="shared" si="24"/>
        <v>#REF!</v>
      </c>
      <c r="N140" s="70" t="e">
        <f t="shared" si="24"/>
        <v>#REF!</v>
      </c>
      <c r="O140" s="70" t="e">
        <f t="shared" ca="1" si="23"/>
        <v>#REF!</v>
      </c>
    </row>
    <row r="141" spans="1:15" ht="19.2" hidden="1" x14ac:dyDescent="0.2">
      <c r="A141" s="58"/>
      <c r="B141" s="59" t="str">
        <f t="shared" si="22"/>
        <v>c</v>
      </c>
      <c r="C141" s="60" t="str">
        <f t="shared" si="14"/>
        <v>H_048</v>
      </c>
      <c r="D141" s="68" t="s">
        <v>3036</v>
      </c>
      <c r="E141" s="69" t="str">
        <f t="shared" ca="1" si="21"/>
        <v>Recherche et développement concernant les industries extractives et manufacturières, ainsi que les bâtiments et travaux publics</v>
      </c>
      <c r="F141" s="70" t="e">
        <f t="shared" si="24"/>
        <v>#REF!</v>
      </c>
      <c r="G141" s="70" t="e">
        <f t="shared" si="24"/>
        <v>#REF!</v>
      </c>
      <c r="H141" s="70" t="e">
        <f t="shared" si="24"/>
        <v>#REF!</v>
      </c>
      <c r="I141" s="70" t="e">
        <f t="shared" si="24"/>
        <v>#REF!</v>
      </c>
      <c r="J141" s="70" t="e">
        <f t="shared" si="24"/>
        <v>#REF!</v>
      </c>
      <c r="K141" s="70" t="e">
        <f t="shared" si="24"/>
        <v>#REF!</v>
      </c>
      <c r="L141" s="70" t="e">
        <f t="shared" si="24"/>
        <v>#REF!</v>
      </c>
      <c r="M141" s="70" t="e">
        <f t="shared" si="24"/>
        <v>#REF!</v>
      </c>
      <c r="N141" s="70" t="e">
        <f t="shared" si="24"/>
        <v>#REF!</v>
      </c>
      <c r="O141" s="70" t="e">
        <f t="shared" ca="1" si="23"/>
        <v>#REF!</v>
      </c>
    </row>
    <row r="142" spans="1:15" hidden="1" x14ac:dyDescent="0.2">
      <c r="A142" s="58"/>
      <c r="B142" s="59" t="str">
        <f t="shared" si="22"/>
        <v>c</v>
      </c>
      <c r="C142" s="60" t="str">
        <f t="shared" si="14"/>
        <v>H_048</v>
      </c>
      <c r="D142" s="68" t="s">
        <v>3037</v>
      </c>
      <c r="E142" s="69" t="str">
        <f t="shared" ca="1" si="21"/>
        <v>Recherche et développement concernant les transports</v>
      </c>
      <c r="F142" s="70" t="e">
        <f t="shared" si="24"/>
        <v>#REF!</v>
      </c>
      <c r="G142" s="70" t="e">
        <f t="shared" si="24"/>
        <v>#REF!</v>
      </c>
      <c r="H142" s="70" t="e">
        <f t="shared" si="24"/>
        <v>#REF!</v>
      </c>
      <c r="I142" s="70" t="e">
        <f t="shared" si="24"/>
        <v>#REF!</v>
      </c>
      <c r="J142" s="70" t="e">
        <f t="shared" si="24"/>
        <v>#REF!</v>
      </c>
      <c r="K142" s="70" t="e">
        <f t="shared" si="24"/>
        <v>#REF!</v>
      </c>
      <c r="L142" s="70" t="e">
        <f t="shared" si="24"/>
        <v>#REF!</v>
      </c>
      <c r="M142" s="70" t="e">
        <f t="shared" si="24"/>
        <v>#REF!</v>
      </c>
      <c r="N142" s="70" t="e">
        <f t="shared" si="24"/>
        <v>#REF!</v>
      </c>
      <c r="O142" s="70" t="e">
        <f t="shared" ca="1" si="23"/>
        <v>#REF!</v>
      </c>
    </row>
    <row r="143" spans="1:15" hidden="1" x14ac:dyDescent="0.2">
      <c r="A143" s="58"/>
      <c r="B143" s="59" t="str">
        <f t="shared" si="22"/>
        <v>c</v>
      </c>
      <c r="C143" s="60" t="str">
        <f t="shared" si="14"/>
        <v>H_048</v>
      </c>
      <c r="D143" s="68" t="s">
        <v>3038</v>
      </c>
      <c r="E143" s="69" t="str">
        <f t="shared" ca="1" si="21"/>
        <v>Recherche et développement concernant les communications</v>
      </c>
      <c r="F143" s="70" t="e">
        <f t="shared" si="24"/>
        <v>#REF!</v>
      </c>
      <c r="G143" s="70" t="e">
        <f t="shared" si="24"/>
        <v>#REF!</v>
      </c>
      <c r="H143" s="70" t="e">
        <f t="shared" si="24"/>
        <v>#REF!</v>
      </c>
      <c r="I143" s="70" t="e">
        <f t="shared" si="24"/>
        <v>#REF!</v>
      </c>
      <c r="J143" s="70" t="e">
        <f t="shared" si="24"/>
        <v>#REF!</v>
      </c>
      <c r="K143" s="70" t="e">
        <f t="shared" si="24"/>
        <v>#REF!</v>
      </c>
      <c r="L143" s="70" t="e">
        <f t="shared" si="24"/>
        <v>#REF!</v>
      </c>
      <c r="M143" s="70" t="e">
        <f t="shared" si="24"/>
        <v>#REF!</v>
      </c>
      <c r="N143" s="70" t="e">
        <f t="shared" si="24"/>
        <v>#REF!</v>
      </c>
      <c r="O143" s="70" t="e">
        <f t="shared" ca="1" si="23"/>
        <v>#REF!</v>
      </c>
    </row>
    <row r="144" spans="1:15" hidden="1" x14ac:dyDescent="0.2">
      <c r="A144" s="58"/>
      <c r="B144" s="59" t="str">
        <f t="shared" si="22"/>
        <v>c</v>
      </c>
      <c r="C144" s="60" t="str">
        <f t="shared" si="14"/>
        <v>H_048</v>
      </c>
      <c r="D144" s="68" t="s">
        <v>3039</v>
      </c>
      <c r="E144" s="69" t="str">
        <f t="shared" ca="1" si="21"/>
        <v>Recherche et développement concernant d’autres branches d’activités</v>
      </c>
      <c r="F144" s="70" t="e">
        <f t="shared" si="24"/>
        <v>#REF!</v>
      </c>
      <c r="G144" s="70" t="e">
        <f t="shared" si="24"/>
        <v>#REF!</v>
      </c>
      <c r="H144" s="70" t="e">
        <f t="shared" si="24"/>
        <v>#REF!</v>
      </c>
      <c r="I144" s="70" t="e">
        <f t="shared" si="24"/>
        <v>#REF!</v>
      </c>
      <c r="J144" s="70" t="e">
        <f t="shared" si="24"/>
        <v>#REF!</v>
      </c>
      <c r="K144" s="70" t="e">
        <f t="shared" si="24"/>
        <v>#REF!</v>
      </c>
      <c r="L144" s="70" t="e">
        <f t="shared" si="24"/>
        <v>#REF!</v>
      </c>
      <c r="M144" s="70" t="e">
        <f t="shared" si="24"/>
        <v>#REF!</v>
      </c>
      <c r="N144" s="70" t="e">
        <f t="shared" si="24"/>
        <v>#REF!</v>
      </c>
      <c r="O144" s="70" t="e">
        <f t="shared" ca="1" si="23"/>
        <v>#REF!</v>
      </c>
    </row>
    <row r="145" spans="1:15" hidden="1" x14ac:dyDescent="0.2">
      <c r="A145" s="58"/>
      <c r="B145" s="59" t="str">
        <f t="shared" si="22"/>
        <v>c</v>
      </c>
      <c r="C145" s="60" t="str">
        <f t="shared" si="14"/>
        <v>H_04</v>
      </c>
      <c r="D145" s="64" t="s">
        <v>3040</v>
      </c>
      <c r="E145" s="65" t="str">
        <f t="shared" ca="1" si="21"/>
        <v>AFFAIRES ÉCONOMIQUES, NON CLASSÉ AILLEURS</v>
      </c>
      <c r="F145" s="66" t="e">
        <f t="shared" si="24"/>
        <v>#REF!</v>
      </c>
      <c r="G145" s="66" t="e">
        <f t="shared" si="24"/>
        <v>#REF!</v>
      </c>
      <c r="H145" s="66" t="e">
        <f t="shared" si="24"/>
        <v>#REF!</v>
      </c>
      <c r="I145" s="66" t="e">
        <f t="shared" si="24"/>
        <v>#REF!</v>
      </c>
      <c r="J145" s="66" t="e">
        <f t="shared" si="24"/>
        <v>#REF!</v>
      </c>
      <c r="K145" s="66" t="e">
        <f t="shared" si="24"/>
        <v>#REF!</v>
      </c>
      <c r="L145" s="66" t="e">
        <f t="shared" si="24"/>
        <v>#REF!</v>
      </c>
      <c r="M145" s="66" t="e">
        <f t="shared" si="24"/>
        <v>#REF!</v>
      </c>
      <c r="N145" s="66" t="e">
        <f t="shared" si="24"/>
        <v>#REF!</v>
      </c>
      <c r="O145" s="66" t="e">
        <f t="shared" ca="1" si="23"/>
        <v>#REF!</v>
      </c>
    </row>
    <row r="146" spans="1:15" hidden="1" x14ac:dyDescent="0.2">
      <c r="A146" s="58"/>
      <c r="B146" s="59" t="str">
        <f t="shared" si="22"/>
        <v>p</v>
      </c>
      <c r="C146" s="60" t="str">
        <f t="shared" si="14"/>
        <v>H_0</v>
      </c>
      <c r="D146" s="61" t="s">
        <v>483</v>
      </c>
      <c r="E146" s="62" t="str">
        <f t="shared" ca="1" si="21"/>
        <v>PROTECTION DE L’ENVIRONNEMENT</v>
      </c>
      <c r="F146" s="63" t="e">
        <f t="shared" si="24"/>
        <v>#REF!</v>
      </c>
      <c r="G146" s="63" t="e">
        <f t="shared" si="24"/>
        <v>#REF!</v>
      </c>
      <c r="H146" s="63" t="e">
        <f t="shared" si="24"/>
        <v>#REF!</v>
      </c>
      <c r="I146" s="63" t="e">
        <f t="shared" si="24"/>
        <v>#REF!</v>
      </c>
      <c r="J146" s="63" t="e">
        <f t="shared" si="24"/>
        <v>#REF!</v>
      </c>
      <c r="K146" s="63" t="e">
        <f t="shared" si="24"/>
        <v>#REF!</v>
      </c>
      <c r="L146" s="63" t="e">
        <f t="shared" si="24"/>
        <v>#REF!</v>
      </c>
      <c r="M146" s="63" t="e">
        <f t="shared" si="24"/>
        <v>#REF!</v>
      </c>
      <c r="N146" s="63" t="e">
        <f t="shared" si="24"/>
        <v>#REF!</v>
      </c>
      <c r="O146" s="63" t="e">
        <f t="shared" ca="1" si="23"/>
        <v>#REF!</v>
      </c>
    </row>
    <row r="147" spans="1:15" hidden="1" x14ac:dyDescent="0.2">
      <c r="A147" s="58"/>
      <c r="B147" s="59" t="str">
        <f t="shared" si="22"/>
        <v>c</v>
      </c>
      <c r="C147" s="60" t="str">
        <f t="shared" si="14"/>
        <v>H_05</v>
      </c>
      <c r="D147" s="64" t="s">
        <v>3041</v>
      </c>
      <c r="E147" s="65" t="str">
        <f t="shared" ca="1" si="21"/>
        <v>GESTION DES DÉCHETS</v>
      </c>
      <c r="F147" s="66" t="e">
        <f t="shared" si="24"/>
        <v>#REF!</v>
      </c>
      <c r="G147" s="66" t="e">
        <f t="shared" si="24"/>
        <v>#REF!</v>
      </c>
      <c r="H147" s="66" t="e">
        <f t="shared" si="24"/>
        <v>#REF!</v>
      </c>
      <c r="I147" s="66" t="e">
        <f t="shared" si="24"/>
        <v>#REF!</v>
      </c>
      <c r="J147" s="66" t="e">
        <f t="shared" si="24"/>
        <v>#REF!</v>
      </c>
      <c r="K147" s="66" t="e">
        <f t="shared" si="24"/>
        <v>#REF!</v>
      </c>
      <c r="L147" s="66" t="e">
        <f t="shared" si="24"/>
        <v>#REF!</v>
      </c>
      <c r="M147" s="66" t="e">
        <f t="shared" si="24"/>
        <v>#REF!</v>
      </c>
      <c r="N147" s="66" t="e">
        <f t="shared" si="24"/>
        <v>#REF!</v>
      </c>
      <c r="O147" s="66" t="e">
        <f t="shared" ca="1" si="23"/>
        <v>#REF!</v>
      </c>
    </row>
    <row r="148" spans="1:15" hidden="1" x14ac:dyDescent="0.2">
      <c r="A148" s="58"/>
      <c r="B148" s="59" t="str">
        <f t="shared" si="22"/>
        <v>c</v>
      </c>
      <c r="C148" s="60" t="str">
        <f t="shared" si="14"/>
        <v>H_05</v>
      </c>
      <c r="D148" s="64" t="s">
        <v>3042</v>
      </c>
      <c r="E148" s="65" t="str">
        <f t="shared" ca="1" si="21"/>
        <v>GESTION DES EAUX USÉES</v>
      </c>
      <c r="F148" s="66" t="e">
        <f t="shared" ref="F148:N157" si="25">_xlfn.IFNA(IF($B148="p",SUMIF($C:$C,"H_"&amp;$D148,F:F),IF($B148="c",VLOOKUP(F$6&amp;"-"&amp;$D148,rngDataP3b,rngVLK3b,FALSE),0)),0)</f>
        <v>#REF!</v>
      </c>
      <c r="G148" s="66" t="e">
        <f t="shared" si="25"/>
        <v>#REF!</v>
      </c>
      <c r="H148" s="66" t="e">
        <f t="shared" si="25"/>
        <v>#REF!</v>
      </c>
      <c r="I148" s="66" t="e">
        <f t="shared" si="25"/>
        <v>#REF!</v>
      </c>
      <c r="J148" s="66" t="e">
        <f t="shared" si="25"/>
        <v>#REF!</v>
      </c>
      <c r="K148" s="66" t="e">
        <f t="shared" si="25"/>
        <v>#REF!</v>
      </c>
      <c r="L148" s="66" t="e">
        <f t="shared" si="25"/>
        <v>#REF!</v>
      </c>
      <c r="M148" s="66" t="e">
        <f t="shared" si="25"/>
        <v>#REF!</v>
      </c>
      <c r="N148" s="66" t="e">
        <f t="shared" si="25"/>
        <v>#REF!</v>
      </c>
      <c r="O148" s="66" t="e">
        <f t="shared" ca="1" si="23"/>
        <v>#REF!</v>
      </c>
    </row>
    <row r="149" spans="1:15" hidden="1" x14ac:dyDescent="0.2">
      <c r="A149" s="58"/>
      <c r="B149" s="59" t="str">
        <f t="shared" si="22"/>
        <v>c</v>
      </c>
      <c r="C149" s="60" t="str">
        <f t="shared" si="14"/>
        <v>H_05</v>
      </c>
      <c r="D149" s="64" t="s">
        <v>3043</v>
      </c>
      <c r="E149" s="65" t="str">
        <f t="shared" ca="1" si="21"/>
        <v>LUTTE CONTRE LA POLLUTION</v>
      </c>
      <c r="F149" s="66" t="e">
        <f t="shared" si="25"/>
        <v>#REF!</v>
      </c>
      <c r="G149" s="66" t="e">
        <f t="shared" si="25"/>
        <v>#REF!</v>
      </c>
      <c r="H149" s="66" t="e">
        <f t="shared" si="25"/>
        <v>#REF!</v>
      </c>
      <c r="I149" s="66" t="e">
        <f t="shared" si="25"/>
        <v>#REF!</v>
      </c>
      <c r="J149" s="66" t="e">
        <f t="shared" si="25"/>
        <v>#REF!</v>
      </c>
      <c r="K149" s="66" t="e">
        <f t="shared" si="25"/>
        <v>#REF!</v>
      </c>
      <c r="L149" s="66" t="e">
        <f t="shared" si="25"/>
        <v>#REF!</v>
      </c>
      <c r="M149" s="66" t="e">
        <f t="shared" si="25"/>
        <v>#REF!</v>
      </c>
      <c r="N149" s="66" t="e">
        <f t="shared" si="25"/>
        <v>#REF!</v>
      </c>
      <c r="O149" s="66" t="e">
        <f t="shared" ca="1" si="23"/>
        <v>#REF!</v>
      </c>
    </row>
    <row r="150" spans="1:15" ht="19.2" hidden="1" x14ac:dyDescent="0.2">
      <c r="A150" s="58"/>
      <c r="B150" s="59" t="str">
        <f t="shared" si="22"/>
        <v>c</v>
      </c>
      <c r="C150" s="60" t="str">
        <f t="shared" si="14"/>
        <v>H_05</v>
      </c>
      <c r="D150" s="64" t="s">
        <v>3044</v>
      </c>
      <c r="E150" s="65" t="str">
        <f t="shared" ca="1" si="21"/>
        <v>PRÉSERVATION DE LA DIVERSITÉ BIOLOGIQUE ET PROTECTION DE LA NATURE</v>
      </c>
      <c r="F150" s="66" t="e">
        <f t="shared" si="25"/>
        <v>#REF!</v>
      </c>
      <c r="G150" s="66" t="e">
        <f t="shared" si="25"/>
        <v>#REF!</v>
      </c>
      <c r="H150" s="66" t="e">
        <f t="shared" si="25"/>
        <v>#REF!</v>
      </c>
      <c r="I150" s="66" t="e">
        <f t="shared" si="25"/>
        <v>#REF!</v>
      </c>
      <c r="J150" s="66" t="e">
        <f t="shared" si="25"/>
        <v>#REF!</v>
      </c>
      <c r="K150" s="66" t="e">
        <f t="shared" si="25"/>
        <v>#REF!</v>
      </c>
      <c r="L150" s="66" t="e">
        <f t="shared" si="25"/>
        <v>#REF!</v>
      </c>
      <c r="M150" s="66" t="e">
        <f t="shared" si="25"/>
        <v>#REF!</v>
      </c>
      <c r="N150" s="66" t="e">
        <f t="shared" si="25"/>
        <v>#REF!</v>
      </c>
      <c r="O150" s="66" t="e">
        <f t="shared" ca="1" si="23"/>
        <v>#REF!</v>
      </c>
    </row>
    <row r="151" spans="1:15" ht="19.2" hidden="1" x14ac:dyDescent="0.2">
      <c r="A151" s="58"/>
      <c r="B151" s="59" t="str">
        <f t="shared" si="22"/>
        <v>p</v>
      </c>
      <c r="C151" s="60" t="str">
        <f t="shared" si="14"/>
        <v>H_05</v>
      </c>
      <c r="D151" s="64" t="s">
        <v>3045</v>
      </c>
      <c r="E151" s="65" t="str">
        <f t="shared" ca="1" si="21"/>
        <v>RECHERCHE ET DÉVELOPPEMENT DANS LE DOMAINE DE LA PROTECTION DE L’ENVIRONNEMENT</v>
      </c>
      <c r="F151" s="66" t="e">
        <f t="shared" si="25"/>
        <v>#REF!</v>
      </c>
      <c r="G151" s="66" t="e">
        <f t="shared" si="25"/>
        <v>#REF!</v>
      </c>
      <c r="H151" s="66" t="e">
        <f t="shared" si="25"/>
        <v>#REF!</v>
      </c>
      <c r="I151" s="66" t="e">
        <f t="shared" si="25"/>
        <v>#REF!</v>
      </c>
      <c r="J151" s="66" t="e">
        <f t="shared" si="25"/>
        <v>#REF!</v>
      </c>
      <c r="K151" s="66" t="e">
        <f t="shared" si="25"/>
        <v>#REF!</v>
      </c>
      <c r="L151" s="66" t="e">
        <f t="shared" si="25"/>
        <v>#REF!</v>
      </c>
      <c r="M151" s="66" t="e">
        <f t="shared" si="25"/>
        <v>#REF!</v>
      </c>
      <c r="N151" s="66" t="e">
        <f t="shared" si="25"/>
        <v>#REF!</v>
      </c>
      <c r="O151" s="66" t="e">
        <f t="shared" ca="1" si="23"/>
        <v>#REF!</v>
      </c>
    </row>
    <row r="152" spans="1:15" ht="19.2" hidden="1" x14ac:dyDescent="0.2">
      <c r="A152" s="58"/>
      <c r="B152" s="59" t="str">
        <f t="shared" si="22"/>
        <v>c</v>
      </c>
      <c r="C152" s="60" t="str">
        <f t="shared" si="14"/>
        <v>H_055</v>
      </c>
      <c r="D152" s="68" t="s">
        <v>3046</v>
      </c>
      <c r="E152" s="69" t="str">
        <f t="shared" ca="1" si="21"/>
        <v>Recherche et développement dans le domaine de la protection de l’environnement (en général)</v>
      </c>
      <c r="F152" s="70" t="e">
        <f t="shared" si="25"/>
        <v>#REF!</v>
      </c>
      <c r="G152" s="70" t="e">
        <f t="shared" si="25"/>
        <v>#REF!</v>
      </c>
      <c r="H152" s="70" t="e">
        <f t="shared" si="25"/>
        <v>#REF!</v>
      </c>
      <c r="I152" s="70" t="e">
        <f t="shared" si="25"/>
        <v>#REF!</v>
      </c>
      <c r="J152" s="70" t="e">
        <f t="shared" si="25"/>
        <v>#REF!</v>
      </c>
      <c r="K152" s="70" t="e">
        <f t="shared" si="25"/>
        <v>#REF!</v>
      </c>
      <c r="L152" s="70" t="e">
        <f t="shared" si="25"/>
        <v>#REF!</v>
      </c>
      <c r="M152" s="70" t="e">
        <f t="shared" si="25"/>
        <v>#REF!</v>
      </c>
      <c r="N152" s="70" t="e">
        <f t="shared" si="25"/>
        <v>#REF!</v>
      </c>
      <c r="O152" s="70" t="e">
        <f t="shared" ca="1" si="23"/>
        <v>#REF!</v>
      </c>
    </row>
    <row r="153" spans="1:15" hidden="1" x14ac:dyDescent="0.2">
      <c r="A153" s="58"/>
      <c r="B153" s="59" t="str">
        <f t="shared" si="22"/>
        <v>c</v>
      </c>
      <c r="C153" s="60" t="str">
        <f t="shared" si="14"/>
        <v>H_055</v>
      </c>
      <c r="D153" s="68" t="s">
        <v>3047</v>
      </c>
      <c r="E153" s="69" t="str">
        <f t="shared" ca="1" si="21"/>
        <v>Recherche et développement dans le domaine de la gestion des déchets</v>
      </c>
      <c r="F153" s="70" t="e">
        <f t="shared" si="25"/>
        <v>#REF!</v>
      </c>
      <c r="G153" s="70" t="e">
        <f t="shared" si="25"/>
        <v>#REF!</v>
      </c>
      <c r="H153" s="70" t="e">
        <f t="shared" si="25"/>
        <v>#REF!</v>
      </c>
      <c r="I153" s="70" t="e">
        <f t="shared" si="25"/>
        <v>#REF!</v>
      </c>
      <c r="J153" s="70" t="e">
        <f t="shared" si="25"/>
        <v>#REF!</v>
      </c>
      <c r="K153" s="70" t="e">
        <f t="shared" si="25"/>
        <v>#REF!</v>
      </c>
      <c r="L153" s="70" t="e">
        <f t="shared" si="25"/>
        <v>#REF!</v>
      </c>
      <c r="M153" s="70" t="e">
        <f t="shared" si="25"/>
        <v>#REF!</v>
      </c>
      <c r="N153" s="70" t="e">
        <f t="shared" si="25"/>
        <v>#REF!</v>
      </c>
      <c r="O153" s="70" t="e">
        <f t="shared" ca="1" si="23"/>
        <v>#REF!</v>
      </c>
    </row>
    <row r="154" spans="1:15" hidden="1" x14ac:dyDescent="0.2">
      <c r="A154" s="58"/>
      <c r="B154" s="59" t="str">
        <f t="shared" si="22"/>
        <v>c</v>
      </c>
      <c r="C154" s="60" t="str">
        <f t="shared" si="14"/>
        <v>H_055</v>
      </c>
      <c r="D154" s="68" t="s">
        <v>3048</v>
      </c>
      <c r="E154" s="69" t="str">
        <f t="shared" ca="1" si="21"/>
        <v>Recherche et développement dans le domaine de la gestion des eaux usées</v>
      </c>
      <c r="F154" s="70" t="e">
        <f t="shared" si="25"/>
        <v>#REF!</v>
      </c>
      <c r="G154" s="70" t="e">
        <f t="shared" si="25"/>
        <v>#REF!</v>
      </c>
      <c r="H154" s="70" t="e">
        <f t="shared" si="25"/>
        <v>#REF!</v>
      </c>
      <c r="I154" s="70" t="e">
        <f t="shared" si="25"/>
        <v>#REF!</v>
      </c>
      <c r="J154" s="70" t="e">
        <f t="shared" si="25"/>
        <v>#REF!</v>
      </c>
      <c r="K154" s="70" t="e">
        <f t="shared" si="25"/>
        <v>#REF!</v>
      </c>
      <c r="L154" s="70" t="e">
        <f t="shared" si="25"/>
        <v>#REF!</v>
      </c>
      <c r="M154" s="70" t="e">
        <f t="shared" si="25"/>
        <v>#REF!</v>
      </c>
      <c r="N154" s="70" t="e">
        <f t="shared" si="25"/>
        <v>#REF!</v>
      </c>
      <c r="O154" s="70" t="e">
        <f t="shared" ca="1" si="23"/>
        <v>#REF!</v>
      </c>
    </row>
    <row r="155" spans="1:15" hidden="1" x14ac:dyDescent="0.2">
      <c r="A155" s="58"/>
      <c r="B155" s="59" t="str">
        <f t="shared" si="22"/>
        <v>c</v>
      </c>
      <c r="C155" s="60" t="str">
        <f t="shared" si="14"/>
        <v>H_055</v>
      </c>
      <c r="D155" s="68" t="s">
        <v>3049</v>
      </c>
      <c r="E155" s="69" t="str">
        <f t="shared" ca="1" si="21"/>
        <v>Recherche et développement dans le domaine de la lutte contre la pollution</v>
      </c>
      <c r="F155" s="70" t="e">
        <f t="shared" si="25"/>
        <v>#REF!</v>
      </c>
      <c r="G155" s="70" t="e">
        <f t="shared" si="25"/>
        <v>#REF!</v>
      </c>
      <c r="H155" s="70" t="e">
        <f t="shared" si="25"/>
        <v>#REF!</v>
      </c>
      <c r="I155" s="70" t="e">
        <f t="shared" si="25"/>
        <v>#REF!</v>
      </c>
      <c r="J155" s="70" t="e">
        <f t="shared" si="25"/>
        <v>#REF!</v>
      </c>
      <c r="K155" s="70" t="e">
        <f t="shared" si="25"/>
        <v>#REF!</v>
      </c>
      <c r="L155" s="70" t="e">
        <f t="shared" si="25"/>
        <v>#REF!</v>
      </c>
      <c r="M155" s="70" t="e">
        <f t="shared" si="25"/>
        <v>#REF!</v>
      </c>
      <c r="N155" s="70" t="e">
        <f t="shared" si="25"/>
        <v>#REF!</v>
      </c>
      <c r="O155" s="70" t="e">
        <f t="shared" ca="1" si="23"/>
        <v>#REF!</v>
      </c>
    </row>
    <row r="156" spans="1:15" ht="19.2" hidden="1" x14ac:dyDescent="0.2">
      <c r="A156" s="58"/>
      <c r="B156" s="59" t="str">
        <f t="shared" si="22"/>
        <v>c</v>
      </c>
      <c r="C156" s="60" t="str">
        <f t="shared" si="14"/>
        <v>H_055</v>
      </c>
      <c r="D156" s="68" t="s">
        <v>3050</v>
      </c>
      <c r="E156" s="69" t="str">
        <f t="shared" ca="1" si="21"/>
        <v>Recherche et développement dans le domaine de la préservation de la diversité biologique et de la protection de la nature</v>
      </c>
      <c r="F156" s="70" t="e">
        <f t="shared" si="25"/>
        <v>#REF!</v>
      </c>
      <c r="G156" s="70" t="e">
        <f t="shared" si="25"/>
        <v>#REF!</v>
      </c>
      <c r="H156" s="70" t="e">
        <f t="shared" si="25"/>
        <v>#REF!</v>
      </c>
      <c r="I156" s="70" t="e">
        <f t="shared" si="25"/>
        <v>#REF!</v>
      </c>
      <c r="J156" s="70" t="e">
        <f t="shared" si="25"/>
        <v>#REF!</v>
      </c>
      <c r="K156" s="70" t="e">
        <f t="shared" si="25"/>
        <v>#REF!</v>
      </c>
      <c r="L156" s="70" t="e">
        <f t="shared" si="25"/>
        <v>#REF!</v>
      </c>
      <c r="M156" s="70" t="e">
        <f t="shared" si="25"/>
        <v>#REF!</v>
      </c>
      <c r="N156" s="70" t="e">
        <f t="shared" si="25"/>
        <v>#REF!</v>
      </c>
      <c r="O156" s="70" t="e">
        <f t="shared" ca="1" si="23"/>
        <v>#REF!</v>
      </c>
    </row>
    <row r="157" spans="1:15" hidden="1" x14ac:dyDescent="0.2">
      <c r="A157" s="58"/>
      <c r="B157" s="59" t="str">
        <f t="shared" si="22"/>
        <v>c</v>
      </c>
      <c r="C157" s="60" t="str">
        <f t="shared" si="14"/>
        <v>H_05</v>
      </c>
      <c r="D157" s="64" t="s">
        <v>3051</v>
      </c>
      <c r="E157" s="65" t="str">
        <f t="shared" ca="1" si="21"/>
        <v>PROTECTION DE L’ENVIRONNEMENT, NON CLASSÉ AILLEURS</v>
      </c>
      <c r="F157" s="66" t="e">
        <f t="shared" si="25"/>
        <v>#REF!</v>
      </c>
      <c r="G157" s="66" t="e">
        <f t="shared" si="25"/>
        <v>#REF!</v>
      </c>
      <c r="H157" s="66" t="e">
        <f t="shared" si="25"/>
        <v>#REF!</v>
      </c>
      <c r="I157" s="66" t="e">
        <f t="shared" si="25"/>
        <v>#REF!</v>
      </c>
      <c r="J157" s="66" t="e">
        <f t="shared" si="25"/>
        <v>#REF!</v>
      </c>
      <c r="K157" s="66" t="e">
        <f t="shared" si="25"/>
        <v>#REF!</v>
      </c>
      <c r="L157" s="66" t="e">
        <f t="shared" si="25"/>
        <v>#REF!</v>
      </c>
      <c r="M157" s="66" t="e">
        <f t="shared" si="25"/>
        <v>#REF!</v>
      </c>
      <c r="N157" s="66" t="e">
        <f t="shared" si="25"/>
        <v>#REF!</v>
      </c>
      <c r="O157" s="66" t="e">
        <f t="shared" ca="1" si="23"/>
        <v>#REF!</v>
      </c>
    </row>
    <row r="158" spans="1:15" hidden="1" x14ac:dyDescent="0.2">
      <c r="A158" s="58"/>
      <c r="B158" s="59" t="str">
        <f t="shared" si="22"/>
        <v>p</v>
      </c>
      <c r="C158" s="60" t="str">
        <f t="shared" si="14"/>
        <v>H_0</v>
      </c>
      <c r="D158" s="61" t="s">
        <v>494</v>
      </c>
      <c r="E158" s="62" t="str">
        <f t="shared" ca="1" si="21"/>
        <v>LOGEMENTS ET ÉQUIPEMENTS COLLECTIFS</v>
      </c>
      <c r="F158" s="63" t="e">
        <f t="shared" ref="F158:N167" si="26">_xlfn.IFNA(IF($B158="p",SUMIF($C:$C,"H_"&amp;$D158,F:F),IF($B158="c",VLOOKUP(F$6&amp;"-"&amp;$D158,rngDataP3b,rngVLK3b,FALSE),0)),0)</f>
        <v>#REF!</v>
      </c>
      <c r="G158" s="63" t="e">
        <f t="shared" si="26"/>
        <v>#REF!</v>
      </c>
      <c r="H158" s="63" t="e">
        <f t="shared" si="26"/>
        <v>#REF!</v>
      </c>
      <c r="I158" s="63" t="e">
        <f t="shared" si="26"/>
        <v>#REF!</v>
      </c>
      <c r="J158" s="63" t="e">
        <f t="shared" si="26"/>
        <v>#REF!</v>
      </c>
      <c r="K158" s="63" t="e">
        <f t="shared" si="26"/>
        <v>#REF!</v>
      </c>
      <c r="L158" s="63" t="e">
        <f t="shared" si="26"/>
        <v>#REF!</v>
      </c>
      <c r="M158" s="63" t="e">
        <f t="shared" si="26"/>
        <v>#REF!</v>
      </c>
      <c r="N158" s="63" t="e">
        <f t="shared" si="26"/>
        <v>#REF!</v>
      </c>
      <c r="O158" s="63" t="e">
        <f t="shared" ca="1" si="23"/>
        <v>#REF!</v>
      </c>
    </row>
    <row r="159" spans="1:15" hidden="1" x14ac:dyDescent="0.2">
      <c r="A159" s="58"/>
      <c r="B159" s="59" t="str">
        <f t="shared" si="22"/>
        <v>c</v>
      </c>
      <c r="C159" s="60" t="str">
        <f t="shared" si="14"/>
        <v>H_06</v>
      </c>
      <c r="D159" s="64" t="s">
        <v>3052</v>
      </c>
      <c r="E159" s="65" t="str">
        <f t="shared" ca="1" si="21"/>
        <v>LOGEMENTS</v>
      </c>
      <c r="F159" s="66" t="e">
        <f t="shared" si="26"/>
        <v>#REF!</v>
      </c>
      <c r="G159" s="66" t="e">
        <f t="shared" si="26"/>
        <v>#REF!</v>
      </c>
      <c r="H159" s="66" t="e">
        <f t="shared" si="26"/>
        <v>#REF!</v>
      </c>
      <c r="I159" s="66" t="e">
        <f t="shared" si="26"/>
        <v>#REF!</v>
      </c>
      <c r="J159" s="66" t="e">
        <f t="shared" si="26"/>
        <v>#REF!</v>
      </c>
      <c r="K159" s="66" t="e">
        <f t="shared" si="26"/>
        <v>#REF!</v>
      </c>
      <c r="L159" s="66" t="e">
        <f t="shared" si="26"/>
        <v>#REF!</v>
      </c>
      <c r="M159" s="66" t="e">
        <f t="shared" si="26"/>
        <v>#REF!</v>
      </c>
      <c r="N159" s="66" t="e">
        <f t="shared" si="26"/>
        <v>#REF!</v>
      </c>
      <c r="O159" s="66" t="e">
        <f t="shared" ca="1" si="23"/>
        <v>#REF!</v>
      </c>
    </row>
    <row r="160" spans="1:15" hidden="1" x14ac:dyDescent="0.2">
      <c r="A160" s="58"/>
      <c r="B160" s="59" t="str">
        <f t="shared" si="22"/>
        <v>c</v>
      </c>
      <c r="C160" s="60" t="str">
        <f t="shared" si="14"/>
        <v>H_06</v>
      </c>
      <c r="D160" s="64" t="s">
        <v>3053</v>
      </c>
      <c r="E160" s="65" t="str">
        <f t="shared" ca="1" si="21"/>
        <v>ÉQUIPEMENTS COLLECTIFS</v>
      </c>
      <c r="F160" s="66" t="e">
        <f t="shared" si="26"/>
        <v>#REF!</v>
      </c>
      <c r="G160" s="66" t="e">
        <f t="shared" si="26"/>
        <v>#REF!</v>
      </c>
      <c r="H160" s="66" t="e">
        <f t="shared" si="26"/>
        <v>#REF!</v>
      </c>
      <c r="I160" s="66" t="e">
        <f t="shared" si="26"/>
        <v>#REF!</v>
      </c>
      <c r="J160" s="66" t="e">
        <f t="shared" si="26"/>
        <v>#REF!</v>
      </c>
      <c r="K160" s="66" t="e">
        <f t="shared" si="26"/>
        <v>#REF!</v>
      </c>
      <c r="L160" s="66" t="e">
        <f t="shared" si="26"/>
        <v>#REF!</v>
      </c>
      <c r="M160" s="66" t="e">
        <f t="shared" si="26"/>
        <v>#REF!</v>
      </c>
      <c r="N160" s="66" t="e">
        <f t="shared" si="26"/>
        <v>#REF!</v>
      </c>
      <c r="O160" s="66" t="e">
        <f t="shared" ca="1" si="23"/>
        <v>#REF!</v>
      </c>
    </row>
    <row r="161" spans="1:15" hidden="1" x14ac:dyDescent="0.2">
      <c r="A161" s="58"/>
      <c r="B161" s="59" t="str">
        <f t="shared" si="22"/>
        <v>c</v>
      </c>
      <c r="C161" s="60" t="str">
        <f t="shared" si="14"/>
        <v>H_06</v>
      </c>
      <c r="D161" s="64" t="s">
        <v>3054</v>
      </c>
      <c r="E161" s="65" t="str">
        <f t="shared" ca="1" si="21"/>
        <v>ALIMENTATION EN EAU</v>
      </c>
      <c r="F161" s="66" t="e">
        <f t="shared" si="26"/>
        <v>#REF!</v>
      </c>
      <c r="G161" s="66" t="e">
        <f t="shared" si="26"/>
        <v>#REF!</v>
      </c>
      <c r="H161" s="66" t="e">
        <f t="shared" si="26"/>
        <v>#REF!</v>
      </c>
      <c r="I161" s="66" t="e">
        <f t="shared" si="26"/>
        <v>#REF!</v>
      </c>
      <c r="J161" s="66" t="e">
        <f t="shared" si="26"/>
        <v>#REF!</v>
      </c>
      <c r="K161" s="66" t="e">
        <f t="shared" si="26"/>
        <v>#REF!</v>
      </c>
      <c r="L161" s="66" t="e">
        <f t="shared" si="26"/>
        <v>#REF!</v>
      </c>
      <c r="M161" s="66" t="e">
        <f t="shared" si="26"/>
        <v>#REF!</v>
      </c>
      <c r="N161" s="66" t="e">
        <f t="shared" si="26"/>
        <v>#REF!</v>
      </c>
      <c r="O161" s="66" t="e">
        <f t="shared" ca="1" si="23"/>
        <v>#REF!</v>
      </c>
    </row>
    <row r="162" spans="1:15" hidden="1" x14ac:dyDescent="0.2">
      <c r="A162" s="58"/>
      <c r="B162" s="59" t="str">
        <f t="shared" si="22"/>
        <v>c</v>
      </c>
      <c r="C162" s="60" t="str">
        <f t="shared" si="14"/>
        <v>H_06</v>
      </c>
      <c r="D162" s="64" t="s">
        <v>3055</v>
      </c>
      <c r="E162" s="65" t="str">
        <f t="shared" ca="1" si="21"/>
        <v>ÉCLAIRAGE PUBLIC</v>
      </c>
      <c r="F162" s="66" t="e">
        <f t="shared" si="26"/>
        <v>#REF!</v>
      </c>
      <c r="G162" s="66" t="e">
        <f t="shared" si="26"/>
        <v>#REF!</v>
      </c>
      <c r="H162" s="66" t="e">
        <f t="shared" si="26"/>
        <v>#REF!</v>
      </c>
      <c r="I162" s="66" t="e">
        <f t="shared" si="26"/>
        <v>#REF!</v>
      </c>
      <c r="J162" s="66" t="e">
        <f t="shared" si="26"/>
        <v>#REF!</v>
      </c>
      <c r="K162" s="66" t="e">
        <f t="shared" si="26"/>
        <v>#REF!</v>
      </c>
      <c r="L162" s="66" t="e">
        <f t="shared" si="26"/>
        <v>#REF!</v>
      </c>
      <c r="M162" s="66" t="e">
        <f t="shared" si="26"/>
        <v>#REF!</v>
      </c>
      <c r="N162" s="66" t="e">
        <f t="shared" si="26"/>
        <v>#REF!</v>
      </c>
      <c r="O162" s="66" t="e">
        <f t="shared" ca="1" si="23"/>
        <v>#REF!</v>
      </c>
    </row>
    <row r="163" spans="1:15" ht="19.2" hidden="1" x14ac:dyDescent="0.2">
      <c r="A163" s="58"/>
      <c r="B163" s="59" t="str">
        <f t="shared" si="22"/>
        <v>p</v>
      </c>
      <c r="C163" s="60" t="str">
        <f t="shared" si="14"/>
        <v>H_06</v>
      </c>
      <c r="D163" s="64" t="s">
        <v>3056</v>
      </c>
      <c r="E163" s="65" t="str">
        <f t="shared" ca="1" si="21"/>
        <v>RECHERCHE ET DÉVELOPPEMENT DANS LE DOMAINE DU LOGEMENT ET DES ÉQUIPEMENTS COLLECTIFS</v>
      </c>
      <c r="F163" s="66" t="e">
        <f t="shared" si="26"/>
        <v>#REF!</v>
      </c>
      <c r="G163" s="66" t="e">
        <f t="shared" si="26"/>
        <v>#REF!</v>
      </c>
      <c r="H163" s="66" t="e">
        <f t="shared" si="26"/>
        <v>#REF!</v>
      </c>
      <c r="I163" s="66" t="e">
        <f t="shared" si="26"/>
        <v>#REF!</v>
      </c>
      <c r="J163" s="66" t="e">
        <f t="shared" si="26"/>
        <v>#REF!</v>
      </c>
      <c r="K163" s="66" t="e">
        <f t="shared" si="26"/>
        <v>#REF!</v>
      </c>
      <c r="L163" s="66" t="e">
        <f t="shared" si="26"/>
        <v>#REF!</v>
      </c>
      <c r="M163" s="66" t="e">
        <f t="shared" si="26"/>
        <v>#REF!</v>
      </c>
      <c r="N163" s="66" t="e">
        <f t="shared" si="26"/>
        <v>#REF!</v>
      </c>
      <c r="O163" s="66" t="e">
        <f t="shared" ca="1" si="23"/>
        <v>#REF!</v>
      </c>
    </row>
    <row r="164" spans="1:15" ht="19.2" hidden="1" x14ac:dyDescent="0.2">
      <c r="A164" s="58"/>
      <c r="B164" s="59" t="str">
        <f t="shared" si="22"/>
        <v>c</v>
      </c>
      <c r="C164" s="60" t="str">
        <f t="shared" si="14"/>
        <v>H_065</v>
      </c>
      <c r="D164" s="68" t="s">
        <v>3057</v>
      </c>
      <c r="E164" s="69" t="str">
        <f t="shared" ca="1" si="21"/>
        <v>Recherche et développement dans le domaine du logement et des équipements collectifs (en général)</v>
      </c>
      <c r="F164" s="70" t="e">
        <f t="shared" si="26"/>
        <v>#REF!</v>
      </c>
      <c r="G164" s="70" t="e">
        <f t="shared" si="26"/>
        <v>#REF!</v>
      </c>
      <c r="H164" s="70" t="e">
        <f t="shared" si="26"/>
        <v>#REF!</v>
      </c>
      <c r="I164" s="70" t="e">
        <f t="shared" si="26"/>
        <v>#REF!</v>
      </c>
      <c r="J164" s="70" t="e">
        <f t="shared" si="26"/>
        <v>#REF!</v>
      </c>
      <c r="K164" s="70" t="e">
        <f t="shared" si="26"/>
        <v>#REF!</v>
      </c>
      <c r="L164" s="70" t="e">
        <f t="shared" si="26"/>
        <v>#REF!</v>
      </c>
      <c r="M164" s="70" t="e">
        <f t="shared" si="26"/>
        <v>#REF!</v>
      </c>
      <c r="N164" s="70" t="e">
        <f t="shared" si="26"/>
        <v>#REF!</v>
      </c>
      <c r="O164" s="70" t="e">
        <f t="shared" ca="1" si="23"/>
        <v>#REF!</v>
      </c>
    </row>
    <row r="165" spans="1:15" hidden="1" x14ac:dyDescent="0.2">
      <c r="A165" s="58"/>
      <c r="B165" s="59" t="str">
        <f t="shared" si="22"/>
        <v>c</v>
      </c>
      <c r="C165" s="60" t="str">
        <f t="shared" si="14"/>
        <v>H_065</v>
      </c>
      <c r="D165" s="68" t="s">
        <v>3058</v>
      </c>
      <c r="E165" s="69" t="str">
        <f t="shared" ca="1" si="21"/>
        <v>Recherche et développement dans le domaine du logement</v>
      </c>
      <c r="F165" s="70" t="e">
        <f t="shared" si="26"/>
        <v>#REF!</v>
      </c>
      <c r="G165" s="70" t="e">
        <f t="shared" si="26"/>
        <v>#REF!</v>
      </c>
      <c r="H165" s="70" t="e">
        <f t="shared" si="26"/>
        <v>#REF!</v>
      </c>
      <c r="I165" s="70" t="e">
        <f t="shared" si="26"/>
        <v>#REF!</v>
      </c>
      <c r="J165" s="70" t="e">
        <f t="shared" si="26"/>
        <v>#REF!</v>
      </c>
      <c r="K165" s="70" t="e">
        <f t="shared" si="26"/>
        <v>#REF!</v>
      </c>
      <c r="L165" s="70" t="e">
        <f t="shared" si="26"/>
        <v>#REF!</v>
      </c>
      <c r="M165" s="70" t="e">
        <f t="shared" si="26"/>
        <v>#REF!</v>
      </c>
      <c r="N165" s="70" t="e">
        <f t="shared" si="26"/>
        <v>#REF!</v>
      </c>
      <c r="O165" s="70" t="e">
        <f t="shared" ca="1" si="23"/>
        <v>#REF!</v>
      </c>
    </row>
    <row r="166" spans="1:15" hidden="1" x14ac:dyDescent="0.2">
      <c r="A166" s="58"/>
      <c r="B166" s="59" t="str">
        <f t="shared" si="22"/>
        <v>c</v>
      </c>
      <c r="C166" s="60" t="str">
        <f t="shared" si="14"/>
        <v>H_065</v>
      </c>
      <c r="D166" s="68" t="s">
        <v>3059</v>
      </c>
      <c r="E166" s="69" t="str">
        <f t="shared" ca="1" si="21"/>
        <v>Recherche et développement dans le domaine des équipements collectifs</v>
      </c>
      <c r="F166" s="70" t="e">
        <f t="shared" si="26"/>
        <v>#REF!</v>
      </c>
      <c r="G166" s="70" t="e">
        <f t="shared" si="26"/>
        <v>#REF!</v>
      </c>
      <c r="H166" s="70" t="e">
        <f t="shared" si="26"/>
        <v>#REF!</v>
      </c>
      <c r="I166" s="70" t="e">
        <f t="shared" si="26"/>
        <v>#REF!</v>
      </c>
      <c r="J166" s="70" t="e">
        <f t="shared" si="26"/>
        <v>#REF!</v>
      </c>
      <c r="K166" s="70" t="e">
        <f t="shared" si="26"/>
        <v>#REF!</v>
      </c>
      <c r="L166" s="70" t="e">
        <f t="shared" si="26"/>
        <v>#REF!</v>
      </c>
      <c r="M166" s="70" t="e">
        <f t="shared" si="26"/>
        <v>#REF!</v>
      </c>
      <c r="N166" s="70" t="e">
        <f t="shared" si="26"/>
        <v>#REF!</v>
      </c>
      <c r="O166" s="70" t="e">
        <f t="shared" ca="1" si="23"/>
        <v>#REF!</v>
      </c>
    </row>
    <row r="167" spans="1:15" hidden="1" x14ac:dyDescent="0.2">
      <c r="A167" s="58"/>
      <c r="B167" s="59" t="str">
        <f t="shared" si="22"/>
        <v>c</v>
      </c>
      <c r="C167" s="60" t="str">
        <f t="shared" si="14"/>
        <v>H_065</v>
      </c>
      <c r="D167" s="68" t="s">
        <v>3060</v>
      </c>
      <c r="E167" s="69" t="str">
        <f t="shared" ca="1" si="21"/>
        <v>Recherche et développement dans le domaine de l’alimentation en eau</v>
      </c>
      <c r="F167" s="70" t="e">
        <f t="shared" si="26"/>
        <v>#REF!</v>
      </c>
      <c r="G167" s="70" t="e">
        <f t="shared" si="26"/>
        <v>#REF!</v>
      </c>
      <c r="H167" s="70" t="e">
        <f t="shared" si="26"/>
        <v>#REF!</v>
      </c>
      <c r="I167" s="70" t="e">
        <f t="shared" si="26"/>
        <v>#REF!</v>
      </c>
      <c r="J167" s="70" t="e">
        <f t="shared" si="26"/>
        <v>#REF!</v>
      </c>
      <c r="K167" s="70" t="e">
        <f t="shared" si="26"/>
        <v>#REF!</v>
      </c>
      <c r="L167" s="70" t="e">
        <f t="shared" si="26"/>
        <v>#REF!</v>
      </c>
      <c r="M167" s="70" t="e">
        <f t="shared" si="26"/>
        <v>#REF!</v>
      </c>
      <c r="N167" s="70" t="e">
        <f t="shared" si="26"/>
        <v>#REF!</v>
      </c>
      <c r="O167" s="70" t="e">
        <f t="shared" ca="1" si="23"/>
        <v>#REF!</v>
      </c>
    </row>
    <row r="168" spans="1:15" hidden="1" x14ac:dyDescent="0.2">
      <c r="A168" s="58"/>
      <c r="B168" s="59" t="str">
        <f t="shared" si="22"/>
        <v>c</v>
      </c>
      <c r="C168" s="60" t="str">
        <f t="shared" si="14"/>
        <v>H_065</v>
      </c>
      <c r="D168" s="68" t="s">
        <v>3061</v>
      </c>
      <c r="E168" s="69" t="str">
        <f t="shared" ca="1" si="21"/>
        <v>Recherche et développement dans le domaine de l’éclairage public</v>
      </c>
      <c r="F168" s="70" t="e">
        <f t="shared" ref="F168:N177" si="27">_xlfn.IFNA(IF($B168="p",SUMIF($C:$C,"H_"&amp;$D168,F:F),IF($B168="c",VLOOKUP(F$6&amp;"-"&amp;$D168,rngDataP3b,rngVLK3b,FALSE),0)),0)</f>
        <v>#REF!</v>
      </c>
      <c r="G168" s="70" t="e">
        <f t="shared" si="27"/>
        <v>#REF!</v>
      </c>
      <c r="H168" s="70" t="e">
        <f t="shared" si="27"/>
        <v>#REF!</v>
      </c>
      <c r="I168" s="70" t="e">
        <f t="shared" si="27"/>
        <v>#REF!</v>
      </c>
      <c r="J168" s="70" t="e">
        <f t="shared" si="27"/>
        <v>#REF!</v>
      </c>
      <c r="K168" s="70" t="e">
        <f t="shared" si="27"/>
        <v>#REF!</v>
      </c>
      <c r="L168" s="70" t="e">
        <f t="shared" si="27"/>
        <v>#REF!</v>
      </c>
      <c r="M168" s="70" t="e">
        <f t="shared" si="27"/>
        <v>#REF!</v>
      </c>
      <c r="N168" s="70" t="e">
        <f t="shared" si="27"/>
        <v>#REF!</v>
      </c>
      <c r="O168" s="70" t="e">
        <f t="shared" ca="1" si="23"/>
        <v>#REF!</v>
      </c>
    </row>
    <row r="169" spans="1:15" hidden="1" x14ac:dyDescent="0.2">
      <c r="A169" s="58"/>
      <c r="B169" s="59" t="str">
        <f t="shared" si="22"/>
        <v>c</v>
      </c>
      <c r="C169" s="60" t="str">
        <f t="shared" si="14"/>
        <v>H_06</v>
      </c>
      <c r="D169" s="64" t="s">
        <v>3062</v>
      </c>
      <c r="E169" s="65" t="str">
        <f t="shared" ca="1" si="21"/>
        <v>LOGEMENTS ET ÉQUIPEMENTS COLLECTIFS, NON CLASSÉ AILLEURS</v>
      </c>
      <c r="F169" s="66" t="e">
        <f t="shared" si="27"/>
        <v>#REF!</v>
      </c>
      <c r="G169" s="66" t="e">
        <f t="shared" si="27"/>
        <v>#REF!</v>
      </c>
      <c r="H169" s="66" t="e">
        <f t="shared" si="27"/>
        <v>#REF!</v>
      </c>
      <c r="I169" s="66" t="e">
        <f t="shared" si="27"/>
        <v>#REF!</v>
      </c>
      <c r="J169" s="66" t="e">
        <f t="shared" si="27"/>
        <v>#REF!</v>
      </c>
      <c r="K169" s="66" t="e">
        <f t="shared" si="27"/>
        <v>#REF!</v>
      </c>
      <c r="L169" s="66" t="e">
        <f t="shared" si="27"/>
        <v>#REF!</v>
      </c>
      <c r="M169" s="66" t="e">
        <f t="shared" si="27"/>
        <v>#REF!</v>
      </c>
      <c r="N169" s="66" t="e">
        <f t="shared" si="27"/>
        <v>#REF!</v>
      </c>
      <c r="O169" s="66" t="e">
        <f t="shared" ca="1" si="23"/>
        <v>#REF!</v>
      </c>
    </row>
    <row r="170" spans="1:15" hidden="1" x14ac:dyDescent="0.2">
      <c r="A170" s="58"/>
      <c r="B170" s="59" t="str">
        <f t="shared" si="22"/>
        <v>p</v>
      </c>
      <c r="C170" s="60" t="str">
        <f t="shared" si="14"/>
        <v>H_0</v>
      </c>
      <c r="D170" s="61" t="s">
        <v>505</v>
      </c>
      <c r="E170" s="62" t="str">
        <f t="shared" ca="1" si="21"/>
        <v>SANTÉ</v>
      </c>
      <c r="F170" s="63" t="e">
        <f t="shared" si="27"/>
        <v>#REF!</v>
      </c>
      <c r="G170" s="63" t="e">
        <f t="shared" si="27"/>
        <v>#REF!</v>
      </c>
      <c r="H170" s="63" t="e">
        <f t="shared" si="27"/>
        <v>#REF!</v>
      </c>
      <c r="I170" s="63" t="e">
        <f t="shared" si="27"/>
        <v>#REF!</v>
      </c>
      <c r="J170" s="63" t="e">
        <f t="shared" si="27"/>
        <v>#REF!</v>
      </c>
      <c r="K170" s="63" t="e">
        <f t="shared" si="27"/>
        <v>#REF!</v>
      </c>
      <c r="L170" s="63" t="e">
        <f t="shared" si="27"/>
        <v>#REF!</v>
      </c>
      <c r="M170" s="63" t="e">
        <f t="shared" si="27"/>
        <v>#REF!</v>
      </c>
      <c r="N170" s="63" t="e">
        <f t="shared" si="27"/>
        <v>#REF!</v>
      </c>
      <c r="O170" s="63" t="e">
        <f t="shared" ca="1" si="23"/>
        <v>#REF!</v>
      </c>
    </row>
    <row r="171" spans="1:15" hidden="1" x14ac:dyDescent="0.2">
      <c r="A171" s="58"/>
      <c r="B171" s="59" t="str">
        <f t="shared" si="22"/>
        <v>c</v>
      </c>
      <c r="C171" s="60" t="str">
        <f t="shared" si="14"/>
        <v>H_07</v>
      </c>
      <c r="D171" s="64" t="s">
        <v>3063</v>
      </c>
      <c r="E171" s="65" t="str">
        <f t="shared" ca="1" si="21"/>
        <v>AFFAIRES GÉNÉRALES CONCERNANT LA SANTÉ</v>
      </c>
      <c r="F171" s="66" t="e">
        <f t="shared" si="27"/>
        <v>#REF!</v>
      </c>
      <c r="G171" s="66" t="e">
        <f t="shared" si="27"/>
        <v>#REF!</v>
      </c>
      <c r="H171" s="66" t="e">
        <f t="shared" si="27"/>
        <v>#REF!</v>
      </c>
      <c r="I171" s="66" t="e">
        <f t="shared" si="27"/>
        <v>#REF!</v>
      </c>
      <c r="J171" s="66" t="e">
        <f t="shared" si="27"/>
        <v>#REF!</v>
      </c>
      <c r="K171" s="66" t="e">
        <f t="shared" si="27"/>
        <v>#REF!</v>
      </c>
      <c r="L171" s="66" t="e">
        <f t="shared" si="27"/>
        <v>#REF!</v>
      </c>
      <c r="M171" s="66" t="e">
        <f t="shared" si="27"/>
        <v>#REF!</v>
      </c>
      <c r="N171" s="66" t="e">
        <f t="shared" si="27"/>
        <v>#REF!</v>
      </c>
      <c r="O171" s="66" t="e">
        <f t="shared" ca="1" si="23"/>
        <v>#REF!</v>
      </c>
    </row>
    <row r="172" spans="1:15" hidden="1" x14ac:dyDescent="0.2">
      <c r="A172" s="58"/>
      <c r="B172" s="59" t="str">
        <f t="shared" si="22"/>
        <v>p</v>
      </c>
      <c r="C172" s="60" t="str">
        <f t="shared" si="14"/>
        <v>H_07</v>
      </c>
      <c r="D172" s="64" t="s">
        <v>3064</v>
      </c>
      <c r="E172" s="65" t="str">
        <f t="shared" ca="1" si="21"/>
        <v>PRODUITS, APPAREILS ET MATÉRIELS MÉDICAUX</v>
      </c>
      <c r="F172" s="66" t="e">
        <f t="shared" si="27"/>
        <v>#REF!</v>
      </c>
      <c r="G172" s="66" t="e">
        <f t="shared" si="27"/>
        <v>#REF!</v>
      </c>
      <c r="H172" s="66" t="e">
        <f t="shared" si="27"/>
        <v>#REF!</v>
      </c>
      <c r="I172" s="66" t="e">
        <f t="shared" si="27"/>
        <v>#REF!</v>
      </c>
      <c r="J172" s="66" t="e">
        <f t="shared" si="27"/>
        <v>#REF!</v>
      </c>
      <c r="K172" s="66" t="e">
        <f t="shared" si="27"/>
        <v>#REF!</v>
      </c>
      <c r="L172" s="66" t="e">
        <f t="shared" si="27"/>
        <v>#REF!</v>
      </c>
      <c r="M172" s="66" t="e">
        <f t="shared" si="27"/>
        <v>#REF!</v>
      </c>
      <c r="N172" s="66" t="e">
        <f t="shared" si="27"/>
        <v>#REF!</v>
      </c>
      <c r="O172" s="66" t="e">
        <f t="shared" ca="1" si="23"/>
        <v>#REF!</v>
      </c>
    </row>
    <row r="173" spans="1:15" hidden="1" x14ac:dyDescent="0.2">
      <c r="A173" s="58"/>
      <c r="B173" s="59" t="str">
        <f t="shared" si="22"/>
        <v>c</v>
      </c>
      <c r="C173" s="60" t="str">
        <f t="shared" si="14"/>
        <v>H_071</v>
      </c>
      <c r="D173" s="68" t="s">
        <v>3065</v>
      </c>
      <c r="E173" s="69" t="str">
        <f t="shared" ca="1" si="21"/>
        <v>Produits, appareils et matériels médicaux (en général)</v>
      </c>
      <c r="F173" s="70" t="e">
        <f t="shared" si="27"/>
        <v>#REF!</v>
      </c>
      <c r="G173" s="70" t="e">
        <f t="shared" si="27"/>
        <v>#REF!</v>
      </c>
      <c r="H173" s="70" t="e">
        <f t="shared" si="27"/>
        <v>#REF!</v>
      </c>
      <c r="I173" s="70" t="e">
        <f t="shared" si="27"/>
        <v>#REF!</v>
      </c>
      <c r="J173" s="70" t="e">
        <f t="shared" si="27"/>
        <v>#REF!</v>
      </c>
      <c r="K173" s="70" t="e">
        <f t="shared" si="27"/>
        <v>#REF!</v>
      </c>
      <c r="L173" s="70" t="e">
        <f t="shared" si="27"/>
        <v>#REF!</v>
      </c>
      <c r="M173" s="70" t="e">
        <f t="shared" si="27"/>
        <v>#REF!</v>
      </c>
      <c r="N173" s="70" t="e">
        <f t="shared" si="27"/>
        <v>#REF!</v>
      </c>
      <c r="O173" s="70" t="e">
        <f t="shared" ca="1" si="23"/>
        <v>#REF!</v>
      </c>
    </row>
    <row r="174" spans="1:15" hidden="1" x14ac:dyDescent="0.2">
      <c r="A174" s="58"/>
      <c r="B174" s="59" t="str">
        <f t="shared" si="22"/>
        <v>c</v>
      </c>
      <c r="C174" s="60" t="str">
        <f t="shared" si="14"/>
        <v>H_071</v>
      </c>
      <c r="D174" s="68" t="s">
        <v>3066</v>
      </c>
      <c r="E174" s="69" t="str">
        <f t="shared" ca="1" si="21"/>
        <v>Produits pharmaceutiques</v>
      </c>
      <c r="F174" s="70" t="e">
        <f t="shared" si="27"/>
        <v>#REF!</v>
      </c>
      <c r="G174" s="70" t="e">
        <f t="shared" si="27"/>
        <v>#REF!</v>
      </c>
      <c r="H174" s="70" t="e">
        <f t="shared" si="27"/>
        <v>#REF!</v>
      </c>
      <c r="I174" s="70" t="e">
        <f t="shared" si="27"/>
        <v>#REF!</v>
      </c>
      <c r="J174" s="70" t="e">
        <f t="shared" si="27"/>
        <v>#REF!</v>
      </c>
      <c r="K174" s="70" t="e">
        <f t="shared" si="27"/>
        <v>#REF!</v>
      </c>
      <c r="L174" s="70" t="e">
        <f t="shared" si="27"/>
        <v>#REF!</v>
      </c>
      <c r="M174" s="70" t="e">
        <f t="shared" si="27"/>
        <v>#REF!</v>
      </c>
      <c r="N174" s="70" t="e">
        <f t="shared" si="27"/>
        <v>#REF!</v>
      </c>
      <c r="O174" s="70" t="e">
        <f t="shared" ca="1" si="23"/>
        <v>#REF!</v>
      </c>
    </row>
    <row r="175" spans="1:15" hidden="1" x14ac:dyDescent="0.2">
      <c r="A175" s="58"/>
      <c r="B175" s="59" t="str">
        <f t="shared" si="22"/>
        <v>c</v>
      </c>
      <c r="C175" s="60" t="str">
        <f t="shared" si="14"/>
        <v>H_071</v>
      </c>
      <c r="D175" s="68" t="s">
        <v>3067</v>
      </c>
      <c r="E175" s="69" t="str">
        <f t="shared" ca="1" si="21"/>
        <v>Autres produits médicaux</v>
      </c>
      <c r="F175" s="70" t="e">
        <f t="shared" si="27"/>
        <v>#REF!</v>
      </c>
      <c r="G175" s="70" t="e">
        <f t="shared" si="27"/>
        <v>#REF!</v>
      </c>
      <c r="H175" s="70" t="e">
        <f t="shared" si="27"/>
        <v>#REF!</v>
      </c>
      <c r="I175" s="70" t="e">
        <f t="shared" si="27"/>
        <v>#REF!</v>
      </c>
      <c r="J175" s="70" t="e">
        <f t="shared" si="27"/>
        <v>#REF!</v>
      </c>
      <c r="K175" s="70" t="e">
        <f t="shared" si="27"/>
        <v>#REF!</v>
      </c>
      <c r="L175" s="70" t="e">
        <f t="shared" si="27"/>
        <v>#REF!</v>
      </c>
      <c r="M175" s="70" t="e">
        <f t="shared" si="27"/>
        <v>#REF!</v>
      </c>
      <c r="N175" s="70" t="e">
        <f t="shared" si="27"/>
        <v>#REF!</v>
      </c>
      <c r="O175" s="70" t="e">
        <f t="shared" ca="1" si="23"/>
        <v>#REF!</v>
      </c>
    </row>
    <row r="176" spans="1:15" hidden="1" x14ac:dyDescent="0.2">
      <c r="A176" s="58"/>
      <c r="B176" s="59" t="str">
        <f t="shared" si="22"/>
        <v>c</v>
      </c>
      <c r="C176" s="60" t="str">
        <f t="shared" si="14"/>
        <v>H_071</v>
      </c>
      <c r="D176" s="68" t="s">
        <v>3068</v>
      </c>
      <c r="E176" s="69" t="str">
        <f t="shared" ca="1" si="21"/>
        <v>Matériels et appareils thérapeutiques</v>
      </c>
      <c r="F176" s="70" t="e">
        <f t="shared" si="27"/>
        <v>#REF!</v>
      </c>
      <c r="G176" s="70" t="e">
        <f t="shared" si="27"/>
        <v>#REF!</v>
      </c>
      <c r="H176" s="70" t="e">
        <f t="shared" si="27"/>
        <v>#REF!</v>
      </c>
      <c r="I176" s="70" t="e">
        <f t="shared" si="27"/>
        <v>#REF!</v>
      </c>
      <c r="J176" s="70" t="e">
        <f t="shared" si="27"/>
        <v>#REF!</v>
      </c>
      <c r="K176" s="70" t="e">
        <f t="shared" si="27"/>
        <v>#REF!</v>
      </c>
      <c r="L176" s="70" t="e">
        <f t="shared" si="27"/>
        <v>#REF!</v>
      </c>
      <c r="M176" s="70" t="e">
        <f t="shared" si="27"/>
        <v>#REF!</v>
      </c>
      <c r="N176" s="70" t="e">
        <f t="shared" si="27"/>
        <v>#REF!</v>
      </c>
      <c r="O176" s="70" t="e">
        <f t="shared" ca="1" si="23"/>
        <v>#REF!</v>
      </c>
    </row>
    <row r="177" spans="1:15" hidden="1" x14ac:dyDescent="0.2">
      <c r="A177" s="58"/>
      <c r="B177" s="59" t="str">
        <f t="shared" si="22"/>
        <v>p</v>
      </c>
      <c r="C177" s="60" t="str">
        <f t="shared" si="14"/>
        <v>H_07</v>
      </c>
      <c r="D177" s="64" t="s">
        <v>3069</v>
      </c>
      <c r="E177" s="65" t="str">
        <f t="shared" ca="1" si="21"/>
        <v>SERVICES AMBULATOIRES</v>
      </c>
      <c r="F177" s="66" t="e">
        <f t="shared" si="27"/>
        <v>#REF!</v>
      </c>
      <c r="G177" s="66" t="e">
        <f t="shared" si="27"/>
        <v>#REF!</v>
      </c>
      <c r="H177" s="66" t="e">
        <f t="shared" si="27"/>
        <v>#REF!</v>
      </c>
      <c r="I177" s="66" t="e">
        <f t="shared" si="27"/>
        <v>#REF!</v>
      </c>
      <c r="J177" s="66" t="e">
        <f t="shared" si="27"/>
        <v>#REF!</v>
      </c>
      <c r="K177" s="66" t="e">
        <f t="shared" si="27"/>
        <v>#REF!</v>
      </c>
      <c r="L177" s="66" t="e">
        <f t="shared" si="27"/>
        <v>#REF!</v>
      </c>
      <c r="M177" s="66" t="e">
        <f t="shared" si="27"/>
        <v>#REF!</v>
      </c>
      <c r="N177" s="66" t="e">
        <f t="shared" si="27"/>
        <v>#REF!</v>
      </c>
      <c r="O177" s="66" t="e">
        <f t="shared" ca="1" si="23"/>
        <v>#REF!</v>
      </c>
    </row>
    <row r="178" spans="1:15" hidden="1" x14ac:dyDescent="0.2">
      <c r="A178" s="58"/>
      <c r="B178" s="59" t="str">
        <f t="shared" si="22"/>
        <v>c</v>
      </c>
      <c r="C178" s="60" t="str">
        <f t="shared" si="14"/>
        <v>H_072</v>
      </c>
      <c r="D178" s="68" t="s">
        <v>3070</v>
      </c>
      <c r="E178" s="69" t="str">
        <f t="shared" ca="1" si="21"/>
        <v>Services ambulatoires (en général)</v>
      </c>
      <c r="F178" s="70" t="e">
        <f t="shared" ref="F178:N187" si="28">_xlfn.IFNA(IF($B178="p",SUMIF($C:$C,"H_"&amp;$D178,F:F),IF($B178="c",VLOOKUP(F$6&amp;"-"&amp;$D178,rngDataP3b,rngVLK3b,FALSE),0)),0)</f>
        <v>#REF!</v>
      </c>
      <c r="G178" s="70" t="e">
        <f t="shared" si="28"/>
        <v>#REF!</v>
      </c>
      <c r="H178" s="70" t="e">
        <f t="shared" si="28"/>
        <v>#REF!</v>
      </c>
      <c r="I178" s="70" t="e">
        <f t="shared" si="28"/>
        <v>#REF!</v>
      </c>
      <c r="J178" s="70" t="e">
        <f t="shared" si="28"/>
        <v>#REF!</v>
      </c>
      <c r="K178" s="70" t="e">
        <f t="shared" si="28"/>
        <v>#REF!</v>
      </c>
      <c r="L178" s="70" t="e">
        <f t="shared" si="28"/>
        <v>#REF!</v>
      </c>
      <c r="M178" s="70" t="e">
        <f t="shared" si="28"/>
        <v>#REF!</v>
      </c>
      <c r="N178" s="70" t="e">
        <f t="shared" si="28"/>
        <v>#REF!</v>
      </c>
      <c r="O178" s="70" t="e">
        <f t="shared" ca="1" si="23"/>
        <v>#REF!</v>
      </c>
    </row>
    <row r="179" spans="1:15" hidden="1" x14ac:dyDescent="0.2">
      <c r="A179" s="58"/>
      <c r="B179" s="59" t="str">
        <f t="shared" si="22"/>
        <v>c</v>
      </c>
      <c r="C179" s="60" t="str">
        <f t="shared" si="14"/>
        <v>H_072</v>
      </c>
      <c r="D179" s="68" t="s">
        <v>3071</v>
      </c>
      <c r="E179" s="69" t="str">
        <f t="shared" ca="1" si="21"/>
        <v>Services de médecine générale</v>
      </c>
      <c r="F179" s="70" t="e">
        <f t="shared" si="28"/>
        <v>#REF!</v>
      </c>
      <c r="G179" s="70" t="e">
        <f t="shared" si="28"/>
        <v>#REF!</v>
      </c>
      <c r="H179" s="70" t="e">
        <f t="shared" si="28"/>
        <v>#REF!</v>
      </c>
      <c r="I179" s="70" t="e">
        <f t="shared" si="28"/>
        <v>#REF!</v>
      </c>
      <c r="J179" s="70" t="e">
        <f t="shared" si="28"/>
        <v>#REF!</v>
      </c>
      <c r="K179" s="70" t="e">
        <f t="shared" si="28"/>
        <v>#REF!</v>
      </c>
      <c r="L179" s="70" t="e">
        <f t="shared" si="28"/>
        <v>#REF!</v>
      </c>
      <c r="M179" s="70" t="e">
        <f t="shared" si="28"/>
        <v>#REF!</v>
      </c>
      <c r="N179" s="70" t="e">
        <f t="shared" si="28"/>
        <v>#REF!</v>
      </c>
      <c r="O179" s="70" t="e">
        <f t="shared" ca="1" si="23"/>
        <v>#REF!</v>
      </c>
    </row>
    <row r="180" spans="1:15" hidden="1" x14ac:dyDescent="0.2">
      <c r="A180" s="58"/>
      <c r="B180" s="59" t="str">
        <f t="shared" si="22"/>
        <v>c</v>
      </c>
      <c r="C180" s="60" t="str">
        <f t="shared" si="14"/>
        <v>H_072</v>
      </c>
      <c r="D180" s="68" t="s">
        <v>3072</v>
      </c>
      <c r="E180" s="69" t="str">
        <f t="shared" ca="1" si="21"/>
        <v>Services de médecine spécialisée</v>
      </c>
      <c r="F180" s="70" t="e">
        <f t="shared" si="28"/>
        <v>#REF!</v>
      </c>
      <c r="G180" s="70" t="e">
        <f t="shared" si="28"/>
        <v>#REF!</v>
      </c>
      <c r="H180" s="70" t="e">
        <f t="shared" si="28"/>
        <v>#REF!</v>
      </c>
      <c r="I180" s="70" t="e">
        <f t="shared" si="28"/>
        <v>#REF!</v>
      </c>
      <c r="J180" s="70" t="e">
        <f t="shared" si="28"/>
        <v>#REF!</v>
      </c>
      <c r="K180" s="70" t="e">
        <f t="shared" si="28"/>
        <v>#REF!</v>
      </c>
      <c r="L180" s="70" t="e">
        <f t="shared" si="28"/>
        <v>#REF!</v>
      </c>
      <c r="M180" s="70" t="e">
        <f t="shared" si="28"/>
        <v>#REF!</v>
      </c>
      <c r="N180" s="70" t="e">
        <f t="shared" si="28"/>
        <v>#REF!</v>
      </c>
      <c r="O180" s="70" t="e">
        <f t="shared" ca="1" si="23"/>
        <v>#REF!</v>
      </c>
    </row>
    <row r="181" spans="1:15" hidden="1" x14ac:dyDescent="0.2">
      <c r="A181" s="58"/>
      <c r="B181" s="59" t="str">
        <f t="shared" si="22"/>
        <v>c</v>
      </c>
      <c r="C181" s="60" t="str">
        <f t="shared" si="14"/>
        <v>H_072</v>
      </c>
      <c r="D181" s="68" t="s">
        <v>3073</v>
      </c>
      <c r="E181" s="69" t="str">
        <f t="shared" ca="1" si="21"/>
        <v>Services dentaires</v>
      </c>
      <c r="F181" s="70" t="e">
        <f t="shared" si="28"/>
        <v>#REF!</v>
      </c>
      <c r="G181" s="70" t="e">
        <f t="shared" si="28"/>
        <v>#REF!</v>
      </c>
      <c r="H181" s="70" t="e">
        <f t="shared" si="28"/>
        <v>#REF!</v>
      </c>
      <c r="I181" s="70" t="e">
        <f t="shared" si="28"/>
        <v>#REF!</v>
      </c>
      <c r="J181" s="70" t="e">
        <f t="shared" si="28"/>
        <v>#REF!</v>
      </c>
      <c r="K181" s="70" t="e">
        <f t="shared" si="28"/>
        <v>#REF!</v>
      </c>
      <c r="L181" s="70" t="e">
        <f t="shared" si="28"/>
        <v>#REF!</v>
      </c>
      <c r="M181" s="70" t="e">
        <f t="shared" si="28"/>
        <v>#REF!</v>
      </c>
      <c r="N181" s="70" t="e">
        <f t="shared" si="28"/>
        <v>#REF!</v>
      </c>
      <c r="O181" s="70" t="e">
        <f t="shared" ca="1" si="23"/>
        <v>#REF!</v>
      </c>
    </row>
    <row r="182" spans="1:15" hidden="1" x14ac:dyDescent="0.2">
      <c r="A182" s="58"/>
      <c r="B182" s="59" t="str">
        <f t="shared" si="22"/>
        <v>c</v>
      </c>
      <c r="C182" s="60" t="str">
        <f t="shared" si="14"/>
        <v>H_072</v>
      </c>
      <c r="D182" s="68" t="s">
        <v>3074</v>
      </c>
      <c r="E182" s="69" t="str">
        <f t="shared" ca="1" si="21"/>
        <v>Services paramédicaux</v>
      </c>
      <c r="F182" s="70" t="e">
        <f t="shared" si="28"/>
        <v>#REF!</v>
      </c>
      <c r="G182" s="70" t="e">
        <f t="shared" si="28"/>
        <v>#REF!</v>
      </c>
      <c r="H182" s="70" t="e">
        <f t="shared" si="28"/>
        <v>#REF!</v>
      </c>
      <c r="I182" s="70" t="e">
        <f t="shared" si="28"/>
        <v>#REF!</v>
      </c>
      <c r="J182" s="70" t="e">
        <f t="shared" si="28"/>
        <v>#REF!</v>
      </c>
      <c r="K182" s="70" t="e">
        <f t="shared" si="28"/>
        <v>#REF!</v>
      </c>
      <c r="L182" s="70" t="e">
        <f t="shared" si="28"/>
        <v>#REF!</v>
      </c>
      <c r="M182" s="70" t="e">
        <f t="shared" si="28"/>
        <v>#REF!</v>
      </c>
      <c r="N182" s="70" t="e">
        <f t="shared" si="28"/>
        <v>#REF!</v>
      </c>
      <c r="O182" s="70" t="e">
        <f t="shared" ca="1" si="23"/>
        <v>#REF!</v>
      </c>
    </row>
    <row r="183" spans="1:15" hidden="1" x14ac:dyDescent="0.2">
      <c r="A183" s="58"/>
      <c r="B183" s="59" t="str">
        <f t="shared" si="22"/>
        <v>p</v>
      </c>
      <c r="C183" s="60" t="str">
        <f t="shared" si="14"/>
        <v>H_07</v>
      </c>
      <c r="D183" s="64" t="s">
        <v>3075</v>
      </c>
      <c r="E183" s="65" t="str">
        <f t="shared" ca="1" si="21"/>
        <v>SERVICES HOSPITALIERS</v>
      </c>
      <c r="F183" s="66" t="e">
        <f t="shared" si="28"/>
        <v>#REF!</v>
      </c>
      <c r="G183" s="66" t="e">
        <f t="shared" si="28"/>
        <v>#REF!</v>
      </c>
      <c r="H183" s="66" t="e">
        <f t="shared" si="28"/>
        <v>#REF!</v>
      </c>
      <c r="I183" s="66" t="e">
        <f t="shared" si="28"/>
        <v>#REF!</v>
      </c>
      <c r="J183" s="66" t="e">
        <f t="shared" si="28"/>
        <v>#REF!</v>
      </c>
      <c r="K183" s="66" t="e">
        <f t="shared" si="28"/>
        <v>#REF!</v>
      </c>
      <c r="L183" s="66" t="e">
        <f t="shared" si="28"/>
        <v>#REF!</v>
      </c>
      <c r="M183" s="66" t="e">
        <f t="shared" si="28"/>
        <v>#REF!</v>
      </c>
      <c r="N183" s="66" t="e">
        <f t="shared" si="28"/>
        <v>#REF!</v>
      </c>
      <c r="O183" s="66" t="e">
        <f t="shared" ca="1" si="23"/>
        <v>#REF!</v>
      </c>
    </row>
    <row r="184" spans="1:15" hidden="1" x14ac:dyDescent="0.2">
      <c r="A184" s="58"/>
      <c r="B184" s="59" t="str">
        <f t="shared" si="22"/>
        <v>c</v>
      </c>
      <c r="C184" s="60" t="str">
        <f t="shared" si="14"/>
        <v>H_073</v>
      </c>
      <c r="D184" s="68" t="s">
        <v>3076</v>
      </c>
      <c r="E184" s="69" t="str">
        <f t="shared" ca="1" si="21"/>
        <v>Services hospitaliers (en général)</v>
      </c>
      <c r="F184" s="70" t="e">
        <f t="shared" si="28"/>
        <v>#REF!</v>
      </c>
      <c r="G184" s="70" t="e">
        <f t="shared" si="28"/>
        <v>#REF!</v>
      </c>
      <c r="H184" s="70" t="e">
        <f t="shared" si="28"/>
        <v>#REF!</v>
      </c>
      <c r="I184" s="70" t="e">
        <f t="shared" si="28"/>
        <v>#REF!</v>
      </c>
      <c r="J184" s="70" t="e">
        <f t="shared" si="28"/>
        <v>#REF!</v>
      </c>
      <c r="K184" s="70" t="e">
        <f t="shared" si="28"/>
        <v>#REF!</v>
      </c>
      <c r="L184" s="70" t="e">
        <f t="shared" si="28"/>
        <v>#REF!</v>
      </c>
      <c r="M184" s="70" t="e">
        <f t="shared" si="28"/>
        <v>#REF!</v>
      </c>
      <c r="N184" s="70" t="e">
        <f t="shared" si="28"/>
        <v>#REF!</v>
      </c>
      <c r="O184" s="70" t="e">
        <f t="shared" ca="1" si="23"/>
        <v>#REF!</v>
      </c>
    </row>
    <row r="185" spans="1:15" hidden="1" x14ac:dyDescent="0.2">
      <c r="A185" s="58"/>
      <c r="B185" s="59" t="str">
        <f t="shared" si="22"/>
        <v>c</v>
      </c>
      <c r="C185" s="60" t="str">
        <f t="shared" si="14"/>
        <v>H_073</v>
      </c>
      <c r="D185" s="68" t="s">
        <v>3077</v>
      </c>
      <c r="E185" s="69" t="str">
        <f t="shared" ca="1" si="21"/>
        <v>Services hospitaliers généraux</v>
      </c>
      <c r="F185" s="70" t="e">
        <f t="shared" si="28"/>
        <v>#REF!</v>
      </c>
      <c r="G185" s="70" t="e">
        <f t="shared" si="28"/>
        <v>#REF!</v>
      </c>
      <c r="H185" s="70" t="e">
        <f t="shared" si="28"/>
        <v>#REF!</v>
      </c>
      <c r="I185" s="70" t="e">
        <f t="shared" si="28"/>
        <v>#REF!</v>
      </c>
      <c r="J185" s="70" t="e">
        <f t="shared" si="28"/>
        <v>#REF!</v>
      </c>
      <c r="K185" s="70" t="e">
        <f t="shared" si="28"/>
        <v>#REF!</v>
      </c>
      <c r="L185" s="70" t="e">
        <f t="shared" si="28"/>
        <v>#REF!</v>
      </c>
      <c r="M185" s="70" t="e">
        <f t="shared" si="28"/>
        <v>#REF!</v>
      </c>
      <c r="N185" s="70" t="e">
        <f t="shared" si="28"/>
        <v>#REF!</v>
      </c>
      <c r="O185" s="70" t="e">
        <f t="shared" ca="1" si="23"/>
        <v>#REF!</v>
      </c>
    </row>
    <row r="186" spans="1:15" hidden="1" x14ac:dyDescent="0.2">
      <c r="A186" s="58"/>
      <c r="B186" s="59" t="str">
        <f t="shared" si="22"/>
        <v>c</v>
      </c>
      <c r="C186" s="60" t="str">
        <f t="shared" si="14"/>
        <v>H_073</v>
      </c>
      <c r="D186" s="68" t="s">
        <v>3078</v>
      </c>
      <c r="E186" s="69" t="str">
        <f t="shared" ca="1" si="21"/>
        <v>Services hospitaliers spécialisés</v>
      </c>
      <c r="F186" s="70" t="e">
        <f t="shared" si="28"/>
        <v>#REF!</v>
      </c>
      <c r="G186" s="70" t="e">
        <f t="shared" si="28"/>
        <v>#REF!</v>
      </c>
      <c r="H186" s="70" t="e">
        <f t="shared" si="28"/>
        <v>#REF!</v>
      </c>
      <c r="I186" s="70" t="e">
        <f t="shared" si="28"/>
        <v>#REF!</v>
      </c>
      <c r="J186" s="70" t="e">
        <f t="shared" si="28"/>
        <v>#REF!</v>
      </c>
      <c r="K186" s="70" t="e">
        <f t="shared" si="28"/>
        <v>#REF!</v>
      </c>
      <c r="L186" s="70" t="e">
        <f t="shared" si="28"/>
        <v>#REF!</v>
      </c>
      <c r="M186" s="70" t="e">
        <f t="shared" si="28"/>
        <v>#REF!</v>
      </c>
      <c r="N186" s="70" t="e">
        <f t="shared" si="28"/>
        <v>#REF!</v>
      </c>
      <c r="O186" s="70" t="e">
        <f t="shared" ca="1" si="23"/>
        <v>#REF!</v>
      </c>
    </row>
    <row r="187" spans="1:15" hidden="1" x14ac:dyDescent="0.2">
      <c r="A187" s="58"/>
      <c r="B187" s="59" t="str">
        <f t="shared" si="22"/>
        <v>c</v>
      </c>
      <c r="C187" s="60" t="str">
        <f t="shared" si="14"/>
        <v>H_073</v>
      </c>
      <c r="D187" s="68" t="s">
        <v>3079</v>
      </c>
      <c r="E187" s="69" t="str">
        <f t="shared" ca="1" si="21"/>
        <v>Services des centres médicaux et des maternités</v>
      </c>
      <c r="F187" s="70" t="e">
        <f t="shared" si="28"/>
        <v>#REF!</v>
      </c>
      <c r="G187" s="70" t="e">
        <f t="shared" si="28"/>
        <v>#REF!</v>
      </c>
      <c r="H187" s="70" t="e">
        <f t="shared" si="28"/>
        <v>#REF!</v>
      </c>
      <c r="I187" s="70" t="e">
        <f t="shared" si="28"/>
        <v>#REF!</v>
      </c>
      <c r="J187" s="70" t="e">
        <f t="shared" si="28"/>
        <v>#REF!</v>
      </c>
      <c r="K187" s="70" t="e">
        <f t="shared" si="28"/>
        <v>#REF!</v>
      </c>
      <c r="L187" s="70" t="e">
        <f t="shared" si="28"/>
        <v>#REF!</v>
      </c>
      <c r="M187" s="70" t="e">
        <f t="shared" si="28"/>
        <v>#REF!</v>
      </c>
      <c r="N187" s="70" t="e">
        <f t="shared" si="28"/>
        <v>#REF!</v>
      </c>
      <c r="O187" s="70" t="e">
        <f t="shared" ca="1" si="23"/>
        <v>#REF!</v>
      </c>
    </row>
    <row r="188" spans="1:15" hidden="1" x14ac:dyDescent="0.2">
      <c r="A188" s="58"/>
      <c r="B188" s="59" t="str">
        <f t="shared" si="22"/>
        <v>c</v>
      </c>
      <c r="C188" s="60" t="str">
        <f t="shared" si="14"/>
        <v>H_073</v>
      </c>
      <c r="D188" s="68" t="s">
        <v>3080</v>
      </c>
      <c r="E188" s="69" t="str">
        <f t="shared" ca="1" si="21"/>
        <v>Services des maisons de repos et de soins</v>
      </c>
      <c r="F188" s="70" t="e">
        <f t="shared" ref="F188:N197" si="29">_xlfn.IFNA(IF($B188="p",SUMIF($C:$C,"H_"&amp;$D188,F:F),IF($B188="c",VLOOKUP(F$6&amp;"-"&amp;$D188,rngDataP3b,rngVLK3b,FALSE),0)),0)</f>
        <v>#REF!</v>
      </c>
      <c r="G188" s="70" t="e">
        <f t="shared" si="29"/>
        <v>#REF!</v>
      </c>
      <c r="H188" s="70" t="e">
        <f t="shared" si="29"/>
        <v>#REF!</v>
      </c>
      <c r="I188" s="70" t="e">
        <f t="shared" si="29"/>
        <v>#REF!</v>
      </c>
      <c r="J188" s="70" t="e">
        <f t="shared" si="29"/>
        <v>#REF!</v>
      </c>
      <c r="K188" s="70" t="e">
        <f t="shared" si="29"/>
        <v>#REF!</v>
      </c>
      <c r="L188" s="70" t="e">
        <f t="shared" si="29"/>
        <v>#REF!</v>
      </c>
      <c r="M188" s="70" t="e">
        <f t="shared" si="29"/>
        <v>#REF!</v>
      </c>
      <c r="N188" s="70" t="e">
        <f t="shared" si="29"/>
        <v>#REF!</v>
      </c>
      <c r="O188" s="70" t="e">
        <f t="shared" ca="1" si="23"/>
        <v>#REF!</v>
      </c>
    </row>
    <row r="189" spans="1:15" hidden="1" x14ac:dyDescent="0.2">
      <c r="A189" s="58"/>
      <c r="B189" s="59" t="str">
        <f t="shared" si="22"/>
        <v>c</v>
      </c>
      <c r="C189" s="60" t="str">
        <f t="shared" si="14"/>
        <v>H_07</v>
      </c>
      <c r="D189" s="64" t="s">
        <v>3081</v>
      </c>
      <c r="E189" s="65" t="str">
        <f t="shared" ca="1" si="21"/>
        <v>SERVICES DE SANTÉ PUBLIQUE</v>
      </c>
      <c r="F189" s="66" t="e">
        <f t="shared" si="29"/>
        <v>#REF!</v>
      </c>
      <c r="G189" s="66" t="e">
        <f t="shared" si="29"/>
        <v>#REF!</v>
      </c>
      <c r="H189" s="66" t="e">
        <f t="shared" si="29"/>
        <v>#REF!</v>
      </c>
      <c r="I189" s="66" t="e">
        <f t="shared" si="29"/>
        <v>#REF!</v>
      </c>
      <c r="J189" s="66" t="e">
        <f t="shared" si="29"/>
        <v>#REF!</v>
      </c>
      <c r="K189" s="66" t="e">
        <f t="shared" si="29"/>
        <v>#REF!</v>
      </c>
      <c r="L189" s="66" t="e">
        <f t="shared" si="29"/>
        <v>#REF!</v>
      </c>
      <c r="M189" s="66" t="e">
        <f t="shared" si="29"/>
        <v>#REF!</v>
      </c>
      <c r="N189" s="66" t="e">
        <f t="shared" si="29"/>
        <v>#REF!</v>
      </c>
      <c r="O189" s="66" t="e">
        <f t="shared" ca="1" si="23"/>
        <v>#REF!</v>
      </c>
    </row>
    <row r="190" spans="1:15" hidden="1" x14ac:dyDescent="0.2">
      <c r="A190" s="58"/>
      <c r="B190" s="59" t="str">
        <f t="shared" si="22"/>
        <v>p</v>
      </c>
      <c r="C190" s="60" t="str">
        <f t="shared" si="14"/>
        <v>H_07</v>
      </c>
      <c r="D190" s="64" t="s">
        <v>3082</v>
      </c>
      <c r="E190" s="65" t="str">
        <f t="shared" ca="1" si="21"/>
        <v>RECHERCHE ET DÉVELOPPEMENT DANS LE DOMAINE DE LA SANTÉ</v>
      </c>
      <c r="F190" s="66" t="e">
        <f t="shared" si="29"/>
        <v>#REF!</v>
      </c>
      <c r="G190" s="66" t="e">
        <f t="shared" si="29"/>
        <v>#REF!</v>
      </c>
      <c r="H190" s="66" t="e">
        <f t="shared" si="29"/>
        <v>#REF!</v>
      </c>
      <c r="I190" s="66" t="e">
        <f t="shared" si="29"/>
        <v>#REF!</v>
      </c>
      <c r="J190" s="66" t="e">
        <f t="shared" si="29"/>
        <v>#REF!</v>
      </c>
      <c r="K190" s="66" t="e">
        <f t="shared" si="29"/>
        <v>#REF!</v>
      </c>
      <c r="L190" s="66" t="e">
        <f t="shared" si="29"/>
        <v>#REF!</v>
      </c>
      <c r="M190" s="66" t="e">
        <f t="shared" si="29"/>
        <v>#REF!</v>
      </c>
      <c r="N190" s="66" t="e">
        <f t="shared" si="29"/>
        <v>#REF!</v>
      </c>
      <c r="O190" s="66" t="e">
        <f t="shared" ca="1" si="23"/>
        <v>#REF!</v>
      </c>
    </row>
    <row r="191" spans="1:15" hidden="1" x14ac:dyDescent="0.2">
      <c r="A191" s="58"/>
      <c r="B191" s="59" t="str">
        <f t="shared" si="22"/>
        <v>c</v>
      </c>
      <c r="C191" s="60" t="str">
        <f t="shared" si="14"/>
        <v>H_075</v>
      </c>
      <c r="D191" s="68" t="s">
        <v>3083</v>
      </c>
      <c r="E191" s="69" t="str">
        <f t="shared" ca="1" si="21"/>
        <v>Recherche et développement dans le domaine de la santé (en général)</v>
      </c>
      <c r="F191" s="70" t="e">
        <f t="shared" si="29"/>
        <v>#REF!</v>
      </c>
      <c r="G191" s="70" t="e">
        <f t="shared" si="29"/>
        <v>#REF!</v>
      </c>
      <c r="H191" s="70" t="e">
        <f t="shared" si="29"/>
        <v>#REF!</v>
      </c>
      <c r="I191" s="70" t="e">
        <f t="shared" si="29"/>
        <v>#REF!</v>
      </c>
      <c r="J191" s="70" t="e">
        <f t="shared" si="29"/>
        <v>#REF!</v>
      </c>
      <c r="K191" s="70" t="e">
        <f t="shared" si="29"/>
        <v>#REF!</v>
      </c>
      <c r="L191" s="70" t="e">
        <f t="shared" si="29"/>
        <v>#REF!</v>
      </c>
      <c r="M191" s="70" t="e">
        <f t="shared" si="29"/>
        <v>#REF!</v>
      </c>
      <c r="N191" s="70" t="e">
        <f t="shared" si="29"/>
        <v>#REF!</v>
      </c>
      <c r="O191" s="70" t="e">
        <f t="shared" ca="1" si="23"/>
        <v>#REF!</v>
      </c>
    </row>
    <row r="192" spans="1:15" ht="19.2" hidden="1" x14ac:dyDescent="0.2">
      <c r="A192" s="58"/>
      <c r="B192" s="59" t="str">
        <f t="shared" si="22"/>
        <v>c</v>
      </c>
      <c r="C192" s="60" t="str">
        <f t="shared" si="14"/>
        <v>H_075</v>
      </c>
      <c r="D192" s="68" t="s">
        <v>3084</v>
      </c>
      <c r="E192" s="69" t="str">
        <f t="shared" ca="1" si="21"/>
        <v>Recherche et développement dans le domaine des produits, appareils et matériels médicaux</v>
      </c>
      <c r="F192" s="70" t="e">
        <f t="shared" si="29"/>
        <v>#REF!</v>
      </c>
      <c r="G192" s="70" t="e">
        <f t="shared" si="29"/>
        <v>#REF!</v>
      </c>
      <c r="H192" s="70" t="e">
        <f t="shared" si="29"/>
        <v>#REF!</v>
      </c>
      <c r="I192" s="70" t="e">
        <f t="shared" si="29"/>
        <v>#REF!</v>
      </c>
      <c r="J192" s="70" t="e">
        <f t="shared" si="29"/>
        <v>#REF!</v>
      </c>
      <c r="K192" s="70" t="e">
        <f t="shared" si="29"/>
        <v>#REF!</v>
      </c>
      <c r="L192" s="70" t="e">
        <f t="shared" si="29"/>
        <v>#REF!</v>
      </c>
      <c r="M192" s="70" t="e">
        <f t="shared" si="29"/>
        <v>#REF!</v>
      </c>
      <c r="N192" s="70" t="e">
        <f t="shared" si="29"/>
        <v>#REF!</v>
      </c>
      <c r="O192" s="70" t="e">
        <f t="shared" ca="1" si="23"/>
        <v>#REF!</v>
      </c>
    </row>
    <row r="193" spans="1:15" hidden="1" x14ac:dyDescent="0.2">
      <c r="A193" s="58"/>
      <c r="B193" s="59" t="str">
        <f t="shared" si="22"/>
        <v>c</v>
      </c>
      <c r="C193" s="60" t="str">
        <f t="shared" si="14"/>
        <v>H_075</v>
      </c>
      <c r="D193" s="68" t="s">
        <v>3085</v>
      </c>
      <c r="E193" s="69" t="str">
        <f t="shared" ca="1" si="21"/>
        <v>Recherche et développement dans le domaine des services ambulatoires</v>
      </c>
      <c r="F193" s="70" t="e">
        <f t="shared" si="29"/>
        <v>#REF!</v>
      </c>
      <c r="G193" s="70" t="e">
        <f t="shared" si="29"/>
        <v>#REF!</v>
      </c>
      <c r="H193" s="70" t="e">
        <f t="shared" si="29"/>
        <v>#REF!</v>
      </c>
      <c r="I193" s="70" t="e">
        <f t="shared" si="29"/>
        <v>#REF!</v>
      </c>
      <c r="J193" s="70" t="e">
        <f t="shared" si="29"/>
        <v>#REF!</v>
      </c>
      <c r="K193" s="70" t="e">
        <f t="shared" si="29"/>
        <v>#REF!</v>
      </c>
      <c r="L193" s="70" t="e">
        <f t="shared" si="29"/>
        <v>#REF!</v>
      </c>
      <c r="M193" s="70" t="e">
        <f t="shared" si="29"/>
        <v>#REF!</v>
      </c>
      <c r="N193" s="70" t="e">
        <f t="shared" si="29"/>
        <v>#REF!</v>
      </c>
      <c r="O193" s="70" t="e">
        <f t="shared" ca="1" si="23"/>
        <v>#REF!</v>
      </c>
    </row>
    <row r="194" spans="1:15" hidden="1" x14ac:dyDescent="0.2">
      <c r="A194" s="58"/>
      <c r="B194" s="59" t="str">
        <f t="shared" si="22"/>
        <v>c</v>
      </c>
      <c r="C194" s="60" t="str">
        <f t="shared" si="14"/>
        <v>H_075</v>
      </c>
      <c r="D194" s="68" t="s">
        <v>3086</v>
      </c>
      <c r="E194" s="69" t="str">
        <f t="shared" ca="1" si="21"/>
        <v>Recherche et développement dans le domaine des services hospitaliers</v>
      </c>
      <c r="F194" s="70" t="e">
        <f t="shared" si="29"/>
        <v>#REF!</v>
      </c>
      <c r="G194" s="70" t="e">
        <f t="shared" si="29"/>
        <v>#REF!</v>
      </c>
      <c r="H194" s="70" t="e">
        <f t="shared" si="29"/>
        <v>#REF!</v>
      </c>
      <c r="I194" s="70" t="e">
        <f t="shared" si="29"/>
        <v>#REF!</v>
      </c>
      <c r="J194" s="70" t="e">
        <f t="shared" si="29"/>
        <v>#REF!</v>
      </c>
      <c r="K194" s="70" t="e">
        <f t="shared" si="29"/>
        <v>#REF!</v>
      </c>
      <c r="L194" s="70" t="e">
        <f t="shared" si="29"/>
        <v>#REF!</v>
      </c>
      <c r="M194" s="70" t="e">
        <f t="shared" si="29"/>
        <v>#REF!</v>
      </c>
      <c r="N194" s="70" t="e">
        <f t="shared" si="29"/>
        <v>#REF!</v>
      </c>
      <c r="O194" s="70" t="e">
        <f t="shared" ca="1" si="23"/>
        <v>#REF!</v>
      </c>
    </row>
    <row r="195" spans="1:15" hidden="1" x14ac:dyDescent="0.2">
      <c r="A195" s="58"/>
      <c r="B195" s="59" t="str">
        <f t="shared" si="22"/>
        <v>c</v>
      </c>
      <c r="C195" s="60" t="str">
        <f t="shared" si="14"/>
        <v>H_075</v>
      </c>
      <c r="D195" s="68" t="s">
        <v>3087</v>
      </c>
      <c r="E195" s="69" t="str">
        <f t="shared" ca="1" si="21"/>
        <v>Recherche et développement dans le domaine de la santé publique</v>
      </c>
      <c r="F195" s="70" t="e">
        <f t="shared" si="29"/>
        <v>#REF!</v>
      </c>
      <c r="G195" s="70" t="e">
        <f t="shared" si="29"/>
        <v>#REF!</v>
      </c>
      <c r="H195" s="70" t="e">
        <f t="shared" si="29"/>
        <v>#REF!</v>
      </c>
      <c r="I195" s="70" t="e">
        <f t="shared" si="29"/>
        <v>#REF!</v>
      </c>
      <c r="J195" s="70" t="e">
        <f t="shared" si="29"/>
        <v>#REF!</v>
      </c>
      <c r="K195" s="70" t="e">
        <f t="shared" si="29"/>
        <v>#REF!</v>
      </c>
      <c r="L195" s="70" t="e">
        <f t="shared" si="29"/>
        <v>#REF!</v>
      </c>
      <c r="M195" s="70" t="e">
        <f t="shared" si="29"/>
        <v>#REF!</v>
      </c>
      <c r="N195" s="70" t="e">
        <f t="shared" si="29"/>
        <v>#REF!</v>
      </c>
      <c r="O195" s="70" t="e">
        <f t="shared" ca="1" si="23"/>
        <v>#REF!</v>
      </c>
    </row>
    <row r="196" spans="1:15" hidden="1" x14ac:dyDescent="0.2">
      <c r="A196" s="58"/>
      <c r="B196" s="59" t="str">
        <f t="shared" si="22"/>
        <v>c</v>
      </c>
      <c r="C196" s="60" t="str">
        <f t="shared" si="14"/>
        <v>H_07</v>
      </c>
      <c r="D196" s="64" t="s">
        <v>3088</v>
      </c>
      <c r="E196" s="65" t="str">
        <f t="shared" ca="1" si="21"/>
        <v>SANTÉ, NON CLASSÉ AILLEURS</v>
      </c>
      <c r="F196" s="66" t="e">
        <f t="shared" si="29"/>
        <v>#REF!</v>
      </c>
      <c r="G196" s="66" t="e">
        <f t="shared" si="29"/>
        <v>#REF!</v>
      </c>
      <c r="H196" s="66" t="e">
        <f t="shared" si="29"/>
        <v>#REF!</v>
      </c>
      <c r="I196" s="66" t="e">
        <f t="shared" si="29"/>
        <v>#REF!</v>
      </c>
      <c r="J196" s="66" t="e">
        <f t="shared" si="29"/>
        <v>#REF!</v>
      </c>
      <c r="K196" s="66" t="e">
        <f t="shared" si="29"/>
        <v>#REF!</v>
      </c>
      <c r="L196" s="66" t="e">
        <f t="shared" si="29"/>
        <v>#REF!</v>
      </c>
      <c r="M196" s="66" t="e">
        <f t="shared" si="29"/>
        <v>#REF!</v>
      </c>
      <c r="N196" s="66" t="e">
        <f t="shared" si="29"/>
        <v>#REF!</v>
      </c>
      <c r="O196" s="66" t="e">
        <f t="shared" ca="1" si="23"/>
        <v>#REF!</v>
      </c>
    </row>
    <row r="197" spans="1:15" hidden="1" x14ac:dyDescent="0.2">
      <c r="A197" s="58"/>
      <c r="B197" s="59" t="str">
        <f t="shared" si="22"/>
        <v>p</v>
      </c>
      <c r="C197" s="60" t="str">
        <f t="shared" si="14"/>
        <v>H_0</v>
      </c>
      <c r="D197" s="61" t="s">
        <v>528</v>
      </c>
      <c r="E197" s="62" t="str">
        <f t="shared" ca="1" si="21"/>
        <v>LOISIRS, CULTURE ET CULTE</v>
      </c>
      <c r="F197" s="63" t="e">
        <f t="shared" si="29"/>
        <v>#REF!</v>
      </c>
      <c r="G197" s="63" t="e">
        <f t="shared" si="29"/>
        <v>#REF!</v>
      </c>
      <c r="H197" s="63" t="e">
        <f t="shared" si="29"/>
        <v>#REF!</v>
      </c>
      <c r="I197" s="63" t="e">
        <f t="shared" si="29"/>
        <v>#REF!</v>
      </c>
      <c r="J197" s="63" t="e">
        <f t="shared" si="29"/>
        <v>#REF!</v>
      </c>
      <c r="K197" s="63" t="e">
        <f t="shared" si="29"/>
        <v>#REF!</v>
      </c>
      <c r="L197" s="63" t="e">
        <f t="shared" si="29"/>
        <v>#REF!</v>
      </c>
      <c r="M197" s="63" t="e">
        <f t="shared" si="29"/>
        <v>#REF!</v>
      </c>
      <c r="N197" s="63" t="e">
        <f t="shared" si="29"/>
        <v>#REF!</v>
      </c>
      <c r="O197" s="63" t="e">
        <f t="shared" ca="1" si="23"/>
        <v>#REF!</v>
      </c>
    </row>
    <row r="198" spans="1:15" hidden="1" x14ac:dyDescent="0.2">
      <c r="A198" s="58"/>
      <c r="B198" s="59" t="str">
        <f t="shared" si="22"/>
        <v>c</v>
      </c>
      <c r="C198" s="60" t="str">
        <f t="shared" si="14"/>
        <v>H_08</v>
      </c>
      <c r="D198" s="64" t="s">
        <v>3089</v>
      </c>
      <c r="E198" s="65" t="str">
        <f t="shared" ca="1" si="21"/>
        <v>SERVICES RÉCRÉATIFS ET SPORTIFS</v>
      </c>
      <c r="F198" s="66" t="e">
        <f t="shared" ref="F198:N207" si="30">_xlfn.IFNA(IF($B198="p",SUMIF($C:$C,"H_"&amp;$D198,F:F),IF($B198="c",VLOOKUP(F$6&amp;"-"&amp;$D198,rngDataP3b,rngVLK3b,FALSE),0)),0)</f>
        <v>#REF!</v>
      </c>
      <c r="G198" s="66" t="e">
        <f t="shared" si="30"/>
        <v>#REF!</v>
      </c>
      <c r="H198" s="66" t="e">
        <f t="shared" si="30"/>
        <v>#REF!</v>
      </c>
      <c r="I198" s="66" t="e">
        <f t="shared" si="30"/>
        <v>#REF!</v>
      </c>
      <c r="J198" s="66" t="e">
        <f t="shared" si="30"/>
        <v>#REF!</v>
      </c>
      <c r="K198" s="66" t="e">
        <f t="shared" si="30"/>
        <v>#REF!</v>
      </c>
      <c r="L198" s="66" t="e">
        <f t="shared" si="30"/>
        <v>#REF!</v>
      </c>
      <c r="M198" s="66" t="e">
        <f t="shared" si="30"/>
        <v>#REF!</v>
      </c>
      <c r="N198" s="66" t="e">
        <f t="shared" si="30"/>
        <v>#REF!</v>
      </c>
      <c r="O198" s="66" t="e">
        <f t="shared" ca="1" si="23"/>
        <v>#REF!</v>
      </c>
    </row>
    <row r="199" spans="1:15" hidden="1" x14ac:dyDescent="0.2">
      <c r="A199" s="58"/>
      <c r="B199" s="59" t="str">
        <f t="shared" si="22"/>
        <v>c</v>
      </c>
      <c r="C199" s="60" t="str">
        <f t="shared" si="14"/>
        <v>H_08</v>
      </c>
      <c r="D199" s="64" t="s">
        <v>3090</v>
      </c>
      <c r="E199" s="65" t="str">
        <f t="shared" ca="1" si="21"/>
        <v>SERVICES CULTURELS</v>
      </c>
      <c r="F199" s="66" t="e">
        <f t="shared" si="30"/>
        <v>#REF!</v>
      </c>
      <c r="G199" s="66" t="e">
        <f t="shared" si="30"/>
        <v>#REF!</v>
      </c>
      <c r="H199" s="66" t="e">
        <f t="shared" si="30"/>
        <v>#REF!</v>
      </c>
      <c r="I199" s="66" t="e">
        <f t="shared" si="30"/>
        <v>#REF!</v>
      </c>
      <c r="J199" s="66" t="e">
        <f t="shared" si="30"/>
        <v>#REF!</v>
      </c>
      <c r="K199" s="66" t="e">
        <f t="shared" si="30"/>
        <v>#REF!</v>
      </c>
      <c r="L199" s="66" t="e">
        <f t="shared" si="30"/>
        <v>#REF!</v>
      </c>
      <c r="M199" s="66" t="e">
        <f t="shared" si="30"/>
        <v>#REF!</v>
      </c>
      <c r="N199" s="66" t="e">
        <f t="shared" si="30"/>
        <v>#REF!</v>
      </c>
      <c r="O199" s="66" t="e">
        <f t="shared" ca="1" si="23"/>
        <v>#REF!</v>
      </c>
    </row>
    <row r="200" spans="1:15" hidden="1" x14ac:dyDescent="0.2">
      <c r="A200" s="58"/>
      <c r="B200" s="59" t="str">
        <f t="shared" si="22"/>
        <v>c</v>
      </c>
      <c r="C200" s="60" t="str">
        <f t="shared" si="14"/>
        <v>H_08</v>
      </c>
      <c r="D200" s="64" t="s">
        <v>3091</v>
      </c>
      <c r="E200" s="65" t="str">
        <f t="shared" ref="E200:E262" ca="1" si="31">IF(LEN($D200)&gt;=1,VLOOKUP("CF-"&amp;$D200,rngTranslationsCF,2,FALSE),"")</f>
        <v>SERVICES DE RADIODIFFUSION, DE TÉLÉVISION ET D’ÉDITION</v>
      </c>
      <c r="F200" s="66" t="e">
        <f t="shared" si="30"/>
        <v>#REF!</v>
      </c>
      <c r="G200" s="66" t="e">
        <f t="shared" si="30"/>
        <v>#REF!</v>
      </c>
      <c r="H200" s="66" t="e">
        <f t="shared" si="30"/>
        <v>#REF!</v>
      </c>
      <c r="I200" s="66" t="e">
        <f t="shared" si="30"/>
        <v>#REF!</v>
      </c>
      <c r="J200" s="66" t="e">
        <f t="shared" si="30"/>
        <v>#REF!</v>
      </c>
      <c r="K200" s="66" t="e">
        <f t="shared" si="30"/>
        <v>#REF!</v>
      </c>
      <c r="L200" s="66" t="e">
        <f t="shared" si="30"/>
        <v>#REF!</v>
      </c>
      <c r="M200" s="66" t="e">
        <f t="shared" si="30"/>
        <v>#REF!</v>
      </c>
      <c r="N200" s="66" t="e">
        <f t="shared" si="30"/>
        <v>#REF!</v>
      </c>
      <c r="O200" s="66" t="e">
        <f ca="1">IF(E200&lt;&gt;"",SUM($F200:$N200),"")</f>
        <v>#REF!</v>
      </c>
    </row>
    <row r="201" spans="1:15" hidden="1" x14ac:dyDescent="0.2">
      <c r="A201" s="58"/>
      <c r="B201" s="59" t="str">
        <f t="shared" ref="B201:B262" si="32">IF(LEN(D201)&lt;LEN(D202),"p","c")</f>
        <v>c</v>
      </c>
      <c r="C201" s="60" t="str">
        <f t="shared" si="14"/>
        <v>H_08</v>
      </c>
      <c r="D201" s="64" t="s">
        <v>3092</v>
      </c>
      <c r="E201" s="65" t="str">
        <f t="shared" ca="1" si="31"/>
        <v>CULTE ET AUTRES SERVICES COMMUNAUTAIRES</v>
      </c>
      <c r="F201" s="66" t="e">
        <f t="shared" si="30"/>
        <v>#REF!</v>
      </c>
      <c r="G201" s="66" t="e">
        <f t="shared" si="30"/>
        <v>#REF!</v>
      </c>
      <c r="H201" s="66" t="e">
        <f t="shared" si="30"/>
        <v>#REF!</v>
      </c>
      <c r="I201" s="66" t="e">
        <f t="shared" si="30"/>
        <v>#REF!</v>
      </c>
      <c r="J201" s="66" t="e">
        <f t="shared" si="30"/>
        <v>#REF!</v>
      </c>
      <c r="K201" s="66" t="e">
        <f t="shared" si="30"/>
        <v>#REF!</v>
      </c>
      <c r="L201" s="66" t="e">
        <f t="shared" si="30"/>
        <v>#REF!</v>
      </c>
      <c r="M201" s="66" t="e">
        <f t="shared" si="30"/>
        <v>#REF!</v>
      </c>
      <c r="N201" s="66" t="e">
        <f t="shared" si="30"/>
        <v>#REF!</v>
      </c>
      <c r="O201" s="66" t="e">
        <f ca="1">IF(E201&lt;&gt;"",SUM($F201:$N201),"")</f>
        <v>#REF!</v>
      </c>
    </row>
    <row r="202" spans="1:15" ht="19.2" hidden="1" x14ac:dyDescent="0.2">
      <c r="A202" s="58"/>
      <c r="B202" s="59" t="str">
        <f t="shared" si="32"/>
        <v>p</v>
      </c>
      <c r="C202" s="60" t="str">
        <f t="shared" si="14"/>
        <v>H_08</v>
      </c>
      <c r="D202" s="64" t="s">
        <v>3093</v>
      </c>
      <c r="E202" s="65" t="str">
        <f t="shared" ca="1" si="31"/>
        <v>RECHERCHE ET DÉVELOPPEMENT DANS LE DOMAINE DES LOISIRS, DE LA CULTURE ET DU CULTE</v>
      </c>
      <c r="F202" s="66" t="e">
        <f t="shared" si="30"/>
        <v>#REF!</v>
      </c>
      <c r="G202" s="66" t="e">
        <f t="shared" si="30"/>
        <v>#REF!</v>
      </c>
      <c r="H202" s="66" t="e">
        <f t="shared" si="30"/>
        <v>#REF!</v>
      </c>
      <c r="I202" s="66" t="e">
        <f t="shared" si="30"/>
        <v>#REF!</v>
      </c>
      <c r="J202" s="66" t="e">
        <f t="shared" si="30"/>
        <v>#REF!</v>
      </c>
      <c r="K202" s="66" t="e">
        <f t="shared" si="30"/>
        <v>#REF!</v>
      </c>
      <c r="L202" s="66" t="e">
        <f t="shared" si="30"/>
        <v>#REF!</v>
      </c>
      <c r="M202" s="66" t="e">
        <f t="shared" si="30"/>
        <v>#REF!</v>
      </c>
      <c r="N202" s="66" t="e">
        <f t="shared" si="30"/>
        <v>#REF!</v>
      </c>
      <c r="O202" s="66" t="e">
        <f ca="1">IF(E202&lt;&gt;"",SUM($F202:$N202),"")</f>
        <v>#REF!</v>
      </c>
    </row>
    <row r="203" spans="1:15" ht="19.2" hidden="1" x14ac:dyDescent="0.2">
      <c r="A203" s="58"/>
      <c r="B203" s="59" t="str">
        <f t="shared" si="32"/>
        <v>c</v>
      </c>
      <c r="C203" s="60" t="str">
        <f t="shared" si="14"/>
        <v>H_085</v>
      </c>
      <c r="D203" s="68" t="s">
        <v>3094</v>
      </c>
      <c r="E203" s="69" t="str">
        <f t="shared" ca="1" si="31"/>
        <v>Recherche et développement dans le domaine des loisirs, de la culture et du culte (en général)</v>
      </c>
      <c r="F203" s="70" t="e">
        <f t="shared" si="30"/>
        <v>#REF!</v>
      </c>
      <c r="G203" s="70" t="e">
        <f t="shared" si="30"/>
        <v>#REF!</v>
      </c>
      <c r="H203" s="70" t="e">
        <f t="shared" si="30"/>
        <v>#REF!</v>
      </c>
      <c r="I203" s="70" t="e">
        <f t="shared" si="30"/>
        <v>#REF!</v>
      </c>
      <c r="J203" s="70" t="e">
        <f t="shared" si="30"/>
        <v>#REF!</v>
      </c>
      <c r="K203" s="70" t="e">
        <f t="shared" si="30"/>
        <v>#REF!</v>
      </c>
      <c r="L203" s="70" t="e">
        <f t="shared" si="30"/>
        <v>#REF!</v>
      </c>
      <c r="M203" s="70" t="e">
        <f t="shared" si="30"/>
        <v>#REF!</v>
      </c>
      <c r="N203" s="70" t="e">
        <f t="shared" si="30"/>
        <v>#REF!</v>
      </c>
      <c r="O203" s="70" t="e">
        <f t="shared" ref="O203:O262" ca="1" si="33">IF(E203&lt;&gt;"",SUM($F203:$N203),"")</f>
        <v>#REF!</v>
      </c>
    </row>
    <row r="204" spans="1:15" hidden="1" x14ac:dyDescent="0.2">
      <c r="A204" s="58"/>
      <c r="B204" s="59" t="str">
        <f t="shared" si="32"/>
        <v>c</v>
      </c>
      <c r="C204" s="60" t="str">
        <f t="shared" si="14"/>
        <v>H_085</v>
      </c>
      <c r="D204" s="68" t="s">
        <v>3095</v>
      </c>
      <c r="E204" s="69" t="str">
        <f t="shared" ca="1" si="31"/>
        <v>Recherche et développement dans le domaine des services récréatifs et sportifs</v>
      </c>
      <c r="F204" s="70" t="e">
        <f t="shared" si="30"/>
        <v>#REF!</v>
      </c>
      <c r="G204" s="70" t="e">
        <f t="shared" si="30"/>
        <v>#REF!</v>
      </c>
      <c r="H204" s="70" t="e">
        <f t="shared" si="30"/>
        <v>#REF!</v>
      </c>
      <c r="I204" s="70" t="e">
        <f t="shared" si="30"/>
        <v>#REF!</v>
      </c>
      <c r="J204" s="70" t="e">
        <f t="shared" si="30"/>
        <v>#REF!</v>
      </c>
      <c r="K204" s="70" t="e">
        <f t="shared" si="30"/>
        <v>#REF!</v>
      </c>
      <c r="L204" s="70" t="e">
        <f t="shared" si="30"/>
        <v>#REF!</v>
      </c>
      <c r="M204" s="70" t="e">
        <f t="shared" si="30"/>
        <v>#REF!</v>
      </c>
      <c r="N204" s="70" t="e">
        <f t="shared" si="30"/>
        <v>#REF!</v>
      </c>
      <c r="O204" s="70" t="e">
        <f t="shared" ca="1" si="33"/>
        <v>#REF!</v>
      </c>
    </row>
    <row r="205" spans="1:15" hidden="1" x14ac:dyDescent="0.2">
      <c r="A205" s="58"/>
      <c r="B205" s="59" t="str">
        <f t="shared" si="32"/>
        <v>c</v>
      </c>
      <c r="C205" s="60" t="str">
        <f t="shared" si="14"/>
        <v>H_085</v>
      </c>
      <c r="D205" s="68" t="s">
        <v>3096</v>
      </c>
      <c r="E205" s="69" t="str">
        <f t="shared" ca="1" si="31"/>
        <v>Recherche et développement dans le domaine des services culturels</v>
      </c>
      <c r="F205" s="70" t="e">
        <f t="shared" si="30"/>
        <v>#REF!</v>
      </c>
      <c r="G205" s="70" t="e">
        <f t="shared" si="30"/>
        <v>#REF!</v>
      </c>
      <c r="H205" s="70" t="e">
        <f t="shared" si="30"/>
        <v>#REF!</v>
      </c>
      <c r="I205" s="70" t="e">
        <f t="shared" si="30"/>
        <v>#REF!</v>
      </c>
      <c r="J205" s="70" t="e">
        <f t="shared" si="30"/>
        <v>#REF!</v>
      </c>
      <c r="K205" s="70" t="e">
        <f t="shared" si="30"/>
        <v>#REF!</v>
      </c>
      <c r="L205" s="70" t="e">
        <f t="shared" si="30"/>
        <v>#REF!</v>
      </c>
      <c r="M205" s="70" t="e">
        <f t="shared" si="30"/>
        <v>#REF!</v>
      </c>
      <c r="N205" s="70" t="e">
        <f t="shared" si="30"/>
        <v>#REF!</v>
      </c>
      <c r="O205" s="70" t="e">
        <f t="shared" ca="1" si="33"/>
        <v>#REF!</v>
      </c>
    </row>
    <row r="206" spans="1:15" ht="19.2" hidden="1" x14ac:dyDescent="0.2">
      <c r="A206" s="58"/>
      <c r="B206" s="59" t="str">
        <f t="shared" si="32"/>
        <v>c</v>
      </c>
      <c r="C206" s="60" t="str">
        <f t="shared" si="14"/>
        <v>H_085</v>
      </c>
      <c r="D206" s="68" t="s">
        <v>3097</v>
      </c>
      <c r="E206" s="69" t="str">
        <f t="shared" ca="1" si="31"/>
        <v>Recherche et développement dans le domaine des services de radiodiffusion, de télévision et d’édition</v>
      </c>
      <c r="F206" s="70" t="e">
        <f t="shared" si="30"/>
        <v>#REF!</v>
      </c>
      <c r="G206" s="70" t="e">
        <f t="shared" si="30"/>
        <v>#REF!</v>
      </c>
      <c r="H206" s="70" t="e">
        <f t="shared" si="30"/>
        <v>#REF!</v>
      </c>
      <c r="I206" s="70" t="e">
        <f t="shared" si="30"/>
        <v>#REF!</v>
      </c>
      <c r="J206" s="70" t="e">
        <f t="shared" si="30"/>
        <v>#REF!</v>
      </c>
      <c r="K206" s="70" t="e">
        <f t="shared" si="30"/>
        <v>#REF!</v>
      </c>
      <c r="L206" s="70" t="e">
        <f t="shared" si="30"/>
        <v>#REF!</v>
      </c>
      <c r="M206" s="70" t="e">
        <f t="shared" si="30"/>
        <v>#REF!</v>
      </c>
      <c r="N206" s="70" t="e">
        <f t="shared" si="30"/>
        <v>#REF!</v>
      </c>
      <c r="O206" s="70" t="e">
        <f t="shared" ca="1" si="33"/>
        <v>#REF!</v>
      </c>
    </row>
    <row r="207" spans="1:15" ht="19.2" hidden="1" x14ac:dyDescent="0.2">
      <c r="A207" s="58"/>
      <c r="B207" s="59" t="str">
        <f t="shared" si="32"/>
        <v>c</v>
      </c>
      <c r="C207" s="60" t="str">
        <f t="shared" si="14"/>
        <v>H_085</v>
      </c>
      <c r="D207" s="68" t="s">
        <v>3098</v>
      </c>
      <c r="E207" s="69" t="str">
        <f t="shared" ca="1" si="31"/>
        <v>Recherche et développement dans le domaine du culte et autres services communautaires</v>
      </c>
      <c r="F207" s="70" t="e">
        <f t="shared" si="30"/>
        <v>#REF!</v>
      </c>
      <c r="G207" s="70" t="e">
        <f t="shared" si="30"/>
        <v>#REF!</v>
      </c>
      <c r="H207" s="70" t="e">
        <f t="shared" si="30"/>
        <v>#REF!</v>
      </c>
      <c r="I207" s="70" t="e">
        <f t="shared" si="30"/>
        <v>#REF!</v>
      </c>
      <c r="J207" s="70" t="e">
        <f t="shared" si="30"/>
        <v>#REF!</v>
      </c>
      <c r="K207" s="70" t="e">
        <f t="shared" si="30"/>
        <v>#REF!</v>
      </c>
      <c r="L207" s="70" t="e">
        <f t="shared" si="30"/>
        <v>#REF!</v>
      </c>
      <c r="M207" s="70" t="e">
        <f t="shared" si="30"/>
        <v>#REF!</v>
      </c>
      <c r="N207" s="70" t="e">
        <f t="shared" si="30"/>
        <v>#REF!</v>
      </c>
      <c r="O207" s="70" t="e">
        <f t="shared" ca="1" si="33"/>
        <v>#REF!</v>
      </c>
    </row>
    <row r="208" spans="1:15" hidden="1" x14ac:dyDescent="0.2">
      <c r="A208" s="58"/>
      <c r="B208" s="59" t="str">
        <f t="shared" si="32"/>
        <v>c</v>
      </c>
      <c r="C208" s="60" t="str">
        <f t="shared" si="14"/>
        <v>H_08</v>
      </c>
      <c r="D208" s="64" t="s">
        <v>3099</v>
      </c>
      <c r="E208" s="65" t="str">
        <f t="shared" ca="1" si="31"/>
        <v>LOISIRS, CULTURE ET CULTE, NON CLASSÉ AILLEURS</v>
      </c>
      <c r="F208" s="66" t="e">
        <f t="shared" ref="F208:N217" si="34">_xlfn.IFNA(IF($B208="p",SUMIF($C:$C,"H_"&amp;$D208,F:F),IF($B208="c",VLOOKUP(F$6&amp;"-"&amp;$D208,rngDataP3b,rngVLK3b,FALSE),0)),0)</f>
        <v>#REF!</v>
      </c>
      <c r="G208" s="66" t="e">
        <f t="shared" si="34"/>
        <v>#REF!</v>
      </c>
      <c r="H208" s="66" t="e">
        <f t="shared" si="34"/>
        <v>#REF!</v>
      </c>
      <c r="I208" s="66" t="e">
        <f t="shared" si="34"/>
        <v>#REF!</v>
      </c>
      <c r="J208" s="66" t="e">
        <f t="shared" si="34"/>
        <v>#REF!</v>
      </c>
      <c r="K208" s="66" t="e">
        <f t="shared" si="34"/>
        <v>#REF!</v>
      </c>
      <c r="L208" s="66" t="e">
        <f t="shared" si="34"/>
        <v>#REF!</v>
      </c>
      <c r="M208" s="66" t="e">
        <f t="shared" si="34"/>
        <v>#REF!</v>
      </c>
      <c r="N208" s="66" t="e">
        <f t="shared" si="34"/>
        <v>#REF!</v>
      </c>
      <c r="O208" s="66" t="e">
        <f t="shared" ca="1" si="33"/>
        <v>#REF!</v>
      </c>
    </row>
    <row r="209" spans="1:15" hidden="1" x14ac:dyDescent="0.2">
      <c r="A209" s="58"/>
      <c r="B209" s="59" t="str">
        <f t="shared" si="32"/>
        <v>p</v>
      </c>
      <c r="C209" s="60" t="str">
        <f t="shared" si="14"/>
        <v>H_0</v>
      </c>
      <c r="D209" s="61" t="s">
        <v>539</v>
      </c>
      <c r="E209" s="62" t="str">
        <f t="shared" ca="1" si="31"/>
        <v>ENSEIGNEMENT</v>
      </c>
      <c r="F209" s="63" t="e">
        <f t="shared" si="34"/>
        <v>#REF!</v>
      </c>
      <c r="G209" s="63" t="e">
        <f t="shared" si="34"/>
        <v>#REF!</v>
      </c>
      <c r="H209" s="63" t="e">
        <f t="shared" si="34"/>
        <v>#REF!</v>
      </c>
      <c r="I209" s="63" t="e">
        <f t="shared" si="34"/>
        <v>#REF!</v>
      </c>
      <c r="J209" s="63" t="e">
        <f t="shared" si="34"/>
        <v>#REF!</v>
      </c>
      <c r="K209" s="63" t="e">
        <f t="shared" si="34"/>
        <v>#REF!</v>
      </c>
      <c r="L209" s="63" t="e">
        <f t="shared" si="34"/>
        <v>#REF!</v>
      </c>
      <c r="M209" s="63" t="e">
        <f t="shared" si="34"/>
        <v>#REF!</v>
      </c>
      <c r="N209" s="63" t="e">
        <f t="shared" si="34"/>
        <v>#REF!</v>
      </c>
      <c r="O209" s="63" t="e">
        <f t="shared" ca="1" si="33"/>
        <v>#REF!</v>
      </c>
    </row>
    <row r="210" spans="1:15" hidden="1" x14ac:dyDescent="0.2">
      <c r="A210" s="58"/>
      <c r="B210" s="59" t="str">
        <f t="shared" si="32"/>
        <v>p</v>
      </c>
      <c r="C210" s="60" t="str">
        <f t="shared" si="14"/>
        <v>H_09</v>
      </c>
      <c r="D210" s="64" t="s">
        <v>3100</v>
      </c>
      <c r="E210" s="65" t="str">
        <f t="shared" ca="1" si="31"/>
        <v>ENSEIGNEMENT PRÉÉLÉMENTAIRE ET PRIMAIRE</v>
      </c>
      <c r="F210" s="66" t="e">
        <f t="shared" si="34"/>
        <v>#REF!</v>
      </c>
      <c r="G210" s="66" t="e">
        <f t="shared" si="34"/>
        <v>#REF!</v>
      </c>
      <c r="H210" s="66" t="e">
        <f t="shared" si="34"/>
        <v>#REF!</v>
      </c>
      <c r="I210" s="66" t="e">
        <f t="shared" si="34"/>
        <v>#REF!</v>
      </c>
      <c r="J210" s="66" t="e">
        <f t="shared" si="34"/>
        <v>#REF!</v>
      </c>
      <c r="K210" s="66" t="e">
        <f t="shared" si="34"/>
        <v>#REF!</v>
      </c>
      <c r="L210" s="66" t="e">
        <f t="shared" si="34"/>
        <v>#REF!</v>
      </c>
      <c r="M210" s="66" t="e">
        <f t="shared" si="34"/>
        <v>#REF!</v>
      </c>
      <c r="N210" s="66" t="e">
        <f t="shared" si="34"/>
        <v>#REF!</v>
      </c>
      <c r="O210" s="66" t="e">
        <f t="shared" ca="1" si="33"/>
        <v>#REF!</v>
      </c>
    </row>
    <row r="211" spans="1:15" hidden="1" x14ac:dyDescent="0.2">
      <c r="A211" s="58"/>
      <c r="B211" s="59" t="str">
        <f t="shared" si="32"/>
        <v>c</v>
      </c>
      <c r="C211" s="60" t="str">
        <f t="shared" si="14"/>
        <v>H_091</v>
      </c>
      <c r="D211" s="68" t="s">
        <v>3101</v>
      </c>
      <c r="E211" s="69" t="str">
        <f t="shared" ca="1" si="31"/>
        <v>Enseignement maternel et primaire (en général)</v>
      </c>
      <c r="F211" s="70" t="e">
        <f t="shared" si="34"/>
        <v>#REF!</v>
      </c>
      <c r="G211" s="70" t="e">
        <f t="shared" si="34"/>
        <v>#REF!</v>
      </c>
      <c r="H211" s="70" t="e">
        <f t="shared" si="34"/>
        <v>#REF!</v>
      </c>
      <c r="I211" s="70" t="e">
        <f t="shared" si="34"/>
        <v>#REF!</v>
      </c>
      <c r="J211" s="70" t="e">
        <f t="shared" si="34"/>
        <v>#REF!</v>
      </c>
      <c r="K211" s="70" t="e">
        <f t="shared" si="34"/>
        <v>#REF!</v>
      </c>
      <c r="L211" s="70" t="e">
        <f t="shared" si="34"/>
        <v>#REF!</v>
      </c>
      <c r="M211" s="70" t="e">
        <f t="shared" si="34"/>
        <v>#REF!</v>
      </c>
      <c r="N211" s="70" t="e">
        <f t="shared" si="34"/>
        <v>#REF!</v>
      </c>
      <c r="O211" s="70" t="e">
        <f t="shared" ca="1" si="33"/>
        <v>#REF!</v>
      </c>
    </row>
    <row r="212" spans="1:15" hidden="1" x14ac:dyDescent="0.2">
      <c r="A212" s="58"/>
      <c r="B212" s="59" t="str">
        <f t="shared" si="32"/>
        <v>c</v>
      </c>
      <c r="C212" s="60" t="str">
        <f t="shared" si="14"/>
        <v>H_091</v>
      </c>
      <c r="D212" s="68" t="s">
        <v>3102</v>
      </c>
      <c r="E212" s="69" t="str">
        <f t="shared" ca="1" si="31"/>
        <v>Enseignement maternel</v>
      </c>
      <c r="F212" s="70" t="e">
        <f t="shared" si="34"/>
        <v>#REF!</v>
      </c>
      <c r="G212" s="70" t="e">
        <f t="shared" si="34"/>
        <v>#REF!</v>
      </c>
      <c r="H212" s="70" t="e">
        <f t="shared" si="34"/>
        <v>#REF!</v>
      </c>
      <c r="I212" s="70" t="e">
        <f t="shared" si="34"/>
        <v>#REF!</v>
      </c>
      <c r="J212" s="70" t="e">
        <f t="shared" si="34"/>
        <v>#REF!</v>
      </c>
      <c r="K212" s="70" t="e">
        <f t="shared" si="34"/>
        <v>#REF!</v>
      </c>
      <c r="L212" s="70" t="e">
        <f t="shared" si="34"/>
        <v>#REF!</v>
      </c>
      <c r="M212" s="70" t="e">
        <f t="shared" si="34"/>
        <v>#REF!</v>
      </c>
      <c r="N212" s="70" t="e">
        <f t="shared" si="34"/>
        <v>#REF!</v>
      </c>
      <c r="O212" s="70" t="e">
        <f t="shared" ca="1" si="33"/>
        <v>#REF!</v>
      </c>
    </row>
    <row r="213" spans="1:15" hidden="1" x14ac:dyDescent="0.2">
      <c r="A213" s="58"/>
      <c r="B213" s="59" t="str">
        <f t="shared" si="32"/>
        <v>c</v>
      </c>
      <c r="C213" s="60" t="str">
        <f t="shared" si="14"/>
        <v>H_091</v>
      </c>
      <c r="D213" s="68" t="s">
        <v>3103</v>
      </c>
      <c r="E213" s="69" t="str">
        <f t="shared" ca="1" si="31"/>
        <v>Enseignement primaire</v>
      </c>
      <c r="F213" s="70" t="e">
        <f t="shared" si="34"/>
        <v>#REF!</v>
      </c>
      <c r="G213" s="70" t="e">
        <f t="shared" si="34"/>
        <v>#REF!</v>
      </c>
      <c r="H213" s="70" t="e">
        <f t="shared" si="34"/>
        <v>#REF!</v>
      </c>
      <c r="I213" s="70" t="e">
        <f t="shared" si="34"/>
        <v>#REF!</v>
      </c>
      <c r="J213" s="70" t="e">
        <f t="shared" si="34"/>
        <v>#REF!</v>
      </c>
      <c r="K213" s="70" t="e">
        <f t="shared" si="34"/>
        <v>#REF!</v>
      </c>
      <c r="L213" s="70" t="e">
        <f t="shared" si="34"/>
        <v>#REF!</v>
      </c>
      <c r="M213" s="70" t="e">
        <f t="shared" si="34"/>
        <v>#REF!</v>
      </c>
      <c r="N213" s="70" t="e">
        <f t="shared" si="34"/>
        <v>#REF!</v>
      </c>
      <c r="O213" s="70" t="e">
        <f t="shared" ca="1" si="33"/>
        <v>#REF!</v>
      </c>
    </row>
    <row r="214" spans="1:15" hidden="1" x14ac:dyDescent="0.2">
      <c r="A214" s="58"/>
      <c r="B214" s="59" t="str">
        <f t="shared" si="32"/>
        <v>p</v>
      </c>
      <c r="C214" s="60" t="str">
        <f t="shared" si="14"/>
        <v>H_09</v>
      </c>
      <c r="D214" s="64" t="s">
        <v>3104</v>
      </c>
      <c r="E214" s="65" t="str">
        <f t="shared" ca="1" si="31"/>
        <v>ENSEIGNEMENT SECONDAIRE</v>
      </c>
      <c r="F214" s="66" t="e">
        <f t="shared" si="34"/>
        <v>#REF!</v>
      </c>
      <c r="G214" s="66" t="e">
        <f t="shared" si="34"/>
        <v>#REF!</v>
      </c>
      <c r="H214" s="66" t="e">
        <f t="shared" si="34"/>
        <v>#REF!</v>
      </c>
      <c r="I214" s="66" t="e">
        <f t="shared" si="34"/>
        <v>#REF!</v>
      </c>
      <c r="J214" s="66" t="e">
        <f t="shared" si="34"/>
        <v>#REF!</v>
      </c>
      <c r="K214" s="66" t="e">
        <f t="shared" si="34"/>
        <v>#REF!</v>
      </c>
      <c r="L214" s="66" t="e">
        <f t="shared" si="34"/>
        <v>#REF!</v>
      </c>
      <c r="M214" s="66" t="e">
        <f t="shared" si="34"/>
        <v>#REF!</v>
      </c>
      <c r="N214" s="66" t="e">
        <f t="shared" si="34"/>
        <v>#REF!</v>
      </c>
      <c r="O214" s="66" t="e">
        <f t="shared" ca="1" si="33"/>
        <v>#REF!</v>
      </c>
    </row>
    <row r="215" spans="1:15" hidden="1" x14ac:dyDescent="0.2">
      <c r="A215" s="58"/>
      <c r="B215" s="59" t="str">
        <f t="shared" si="32"/>
        <v>c</v>
      </c>
      <c r="C215" s="60" t="str">
        <f t="shared" si="14"/>
        <v>H_092</v>
      </c>
      <c r="D215" s="68" t="s">
        <v>3105</v>
      </c>
      <c r="E215" s="69" t="str">
        <f t="shared" ca="1" si="31"/>
        <v>Enseignement secondaire (en général)</v>
      </c>
      <c r="F215" s="70" t="e">
        <f t="shared" si="34"/>
        <v>#REF!</v>
      </c>
      <c r="G215" s="70" t="e">
        <f t="shared" si="34"/>
        <v>#REF!</v>
      </c>
      <c r="H215" s="70" t="e">
        <f t="shared" si="34"/>
        <v>#REF!</v>
      </c>
      <c r="I215" s="70" t="e">
        <f t="shared" si="34"/>
        <v>#REF!</v>
      </c>
      <c r="J215" s="70" t="e">
        <f t="shared" si="34"/>
        <v>#REF!</v>
      </c>
      <c r="K215" s="70" t="e">
        <f t="shared" si="34"/>
        <v>#REF!</v>
      </c>
      <c r="L215" s="70" t="e">
        <f t="shared" si="34"/>
        <v>#REF!</v>
      </c>
      <c r="M215" s="70" t="e">
        <f t="shared" si="34"/>
        <v>#REF!</v>
      </c>
      <c r="N215" s="70" t="e">
        <f t="shared" si="34"/>
        <v>#REF!</v>
      </c>
      <c r="O215" s="70" t="e">
        <f t="shared" ca="1" si="33"/>
        <v>#REF!</v>
      </c>
    </row>
    <row r="216" spans="1:15" hidden="1" x14ac:dyDescent="0.2">
      <c r="A216" s="58"/>
      <c r="B216" s="59" t="str">
        <f t="shared" si="32"/>
        <v>c</v>
      </c>
      <c r="C216" s="60" t="str">
        <f t="shared" si="14"/>
        <v>H_092</v>
      </c>
      <c r="D216" s="68" t="s">
        <v>3106</v>
      </c>
      <c r="E216" s="69" t="str">
        <f t="shared" ca="1" si="31"/>
        <v>Premier cycle de l’enseignement secondaire</v>
      </c>
      <c r="F216" s="70" t="e">
        <f t="shared" si="34"/>
        <v>#REF!</v>
      </c>
      <c r="G216" s="70" t="e">
        <f t="shared" si="34"/>
        <v>#REF!</v>
      </c>
      <c r="H216" s="70" t="e">
        <f t="shared" si="34"/>
        <v>#REF!</v>
      </c>
      <c r="I216" s="70" t="e">
        <f t="shared" si="34"/>
        <v>#REF!</v>
      </c>
      <c r="J216" s="70" t="e">
        <f t="shared" si="34"/>
        <v>#REF!</v>
      </c>
      <c r="K216" s="70" t="e">
        <f t="shared" si="34"/>
        <v>#REF!</v>
      </c>
      <c r="L216" s="70" t="e">
        <f t="shared" si="34"/>
        <v>#REF!</v>
      </c>
      <c r="M216" s="70" t="e">
        <f t="shared" si="34"/>
        <v>#REF!</v>
      </c>
      <c r="N216" s="70" t="e">
        <f t="shared" si="34"/>
        <v>#REF!</v>
      </c>
      <c r="O216" s="70" t="e">
        <f t="shared" ca="1" si="33"/>
        <v>#REF!</v>
      </c>
    </row>
    <row r="217" spans="1:15" hidden="1" x14ac:dyDescent="0.2">
      <c r="A217" s="58"/>
      <c r="B217" s="59" t="str">
        <f t="shared" si="32"/>
        <v>c</v>
      </c>
      <c r="C217" s="60" t="str">
        <f t="shared" si="14"/>
        <v>H_092</v>
      </c>
      <c r="D217" s="68" t="s">
        <v>3107</v>
      </c>
      <c r="E217" s="69" t="str">
        <f t="shared" ca="1" si="31"/>
        <v>Second cycle de l’enseignement secondaire</v>
      </c>
      <c r="F217" s="70" t="e">
        <f t="shared" si="34"/>
        <v>#REF!</v>
      </c>
      <c r="G217" s="70" t="e">
        <f t="shared" si="34"/>
        <v>#REF!</v>
      </c>
      <c r="H217" s="70" t="e">
        <f t="shared" si="34"/>
        <v>#REF!</v>
      </c>
      <c r="I217" s="70" t="e">
        <f t="shared" si="34"/>
        <v>#REF!</v>
      </c>
      <c r="J217" s="70" t="e">
        <f t="shared" si="34"/>
        <v>#REF!</v>
      </c>
      <c r="K217" s="70" t="e">
        <f t="shared" si="34"/>
        <v>#REF!</v>
      </c>
      <c r="L217" s="70" t="e">
        <f t="shared" si="34"/>
        <v>#REF!</v>
      </c>
      <c r="M217" s="70" t="e">
        <f t="shared" si="34"/>
        <v>#REF!</v>
      </c>
      <c r="N217" s="70" t="e">
        <f t="shared" si="34"/>
        <v>#REF!</v>
      </c>
      <c r="O217" s="70" t="e">
        <f t="shared" ca="1" si="33"/>
        <v>#REF!</v>
      </c>
    </row>
    <row r="218" spans="1:15" hidden="1" x14ac:dyDescent="0.2">
      <c r="A218" s="58"/>
      <c r="B218" s="59" t="str">
        <f t="shared" si="32"/>
        <v>c</v>
      </c>
      <c r="C218" s="60" t="str">
        <f t="shared" si="14"/>
        <v>H_09</v>
      </c>
      <c r="D218" s="64" t="s">
        <v>3108</v>
      </c>
      <c r="E218" s="65" t="str">
        <f t="shared" ca="1" si="31"/>
        <v>ENSEIGNEMENT POST-SECONDAIRE NON SUPÉRIEUR</v>
      </c>
      <c r="F218" s="66" t="e">
        <f t="shared" ref="F218:N227" si="35">_xlfn.IFNA(IF($B218="p",SUMIF($C:$C,"H_"&amp;$D218,F:F),IF($B218="c",VLOOKUP(F$6&amp;"-"&amp;$D218,rngDataP3b,rngVLK3b,FALSE),0)),0)</f>
        <v>#REF!</v>
      </c>
      <c r="G218" s="66" t="e">
        <f t="shared" si="35"/>
        <v>#REF!</v>
      </c>
      <c r="H218" s="66" t="e">
        <f t="shared" si="35"/>
        <v>#REF!</v>
      </c>
      <c r="I218" s="66" t="e">
        <f t="shared" si="35"/>
        <v>#REF!</v>
      </c>
      <c r="J218" s="66" t="e">
        <f t="shared" si="35"/>
        <v>#REF!</v>
      </c>
      <c r="K218" s="66" t="e">
        <f t="shared" si="35"/>
        <v>#REF!</v>
      </c>
      <c r="L218" s="66" t="e">
        <f t="shared" si="35"/>
        <v>#REF!</v>
      </c>
      <c r="M218" s="66" t="e">
        <f t="shared" si="35"/>
        <v>#REF!</v>
      </c>
      <c r="N218" s="66" t="e">
        <f t="shared" si="35"/>
        <v>#REF!</v>
      </c>
      <c r="O218" s="66" t="e">
        <f t="shared" ca="1" si="33"/>
        <v>#REF!</v>
      </c>
    </row>
    <row r="219" spans="1:15" hidden="1" x14ac:dyDescent="0.2">
      <c r="A219" s="58"/>
      <c r="B219" s="59" t="str">
        <f t="shared" si="32"/>
        <v>p</v>
      </c>
      <c r="C219" s="60" t="str">
        <f t="shared" si="14"/>
        <v>H_09</v>
      </c>
      <c r="D219" s="64" t="s">
        <v>3109</v>
      </c>
      <c r="E219" s="65" t="str">
        <f t="shared" ca="1" si="31"/>
        <v>ENSEIGNEMENT SUPÉRIEUR</v>
      </c>
      <c r="F219" s="66" t="e">
        <f t="shared" si="35"/>
        <v>#REF!</v>
      </c>
      <c r="G219" s="66" t="e">
        <f t="shared" si="35"/>
        <v>#REF!</v>
      </c>
      <c r="H219" s="66" t="e">
        <f t="shared" si="35"/>
        <v>#REF!</v>
      </c>
      <c r="I219" s="66" t="e">
        <f t="shared" si="35"/>
        <v>#REF!</v>
      </c>
      <c r="J219" s="66" t="e">
        <f t="shared" si="35"/>
        <v>#REF!</v>
      </c>
      <c r="K219" s="66" t="e">
        <f t="shared" si="35"/>
        <v>#REF!</v>
      </c>
      <c r="L219" s="66" t="e">
        <f t="shared" si="35"/>
        <v>#REF!</v>
      </c>
      <c r="M219" s="66" t="e">
        <f t="shared" si="35"/>
        <v>#REF!</v>
      </c>
      <c r="N219" s="66" t="e">
        <f t="shared" si="35"/>
        <v>#REF!</v>
      </c>
      <c r="O219" s="66" t="e">
        <f t="shared" ca="1" si="33"/>
        <v>#REF!</v>
      </c>
    </row>
    <row r="220" spans="1:15" hidden="1" x14ac:dyDescent="0.2">
      <c r="A220" s="58"/>
      <c r="B220" s="59" t="str">
        <f t="shared" si="32"/>
        <v>c</v>
      </c>
      <c r="C220" s="60" t="str">
        <f t="shared" si="14"/>
        <v>H_094</v>
      </c>
      <c r="D220" s="68" t="s">
        <v>3110</v>
      </c>
      <c r="E220" s="69" t="str">
        <f t="shared" ca="1" si="31"/>
        <v>Enseignement supérieur (en général)</v>
      </c>
      <c r="F220" s="70" t="e">
        <f t="shared" si="35"/>
        <v>#REF!</v>
      </c>
      <c r="G220" s="70" t="e">
        <f t="shared" si="35"/>
        <v>#REF!</v>
      </c>
      <c r="H220" s="70" t="e">
        <f t="shared" si="35"/>
        <v>#REF!</v>
      </c>
      <c r="I220" s="70" t="e">
        <f t="shared" si="35"/>
        <v>#REF!</v>
      </c>
      <c r="J220" s="70" t="e">
        <f t="shared" si="35"/>
        <v>#REF!</v>
      </c>
      <c r="K220" s="70" t="e">
        <f t="shared" si="35"/>
        <v>#REF!</v>
      </c>
      <c r="L220" s="70" t="e">
        <f t="shared" si="35"/>
        <v>#REF!</v>
      </c>
      <c r="M220" s="70" t="e">
        <f t="shared" si="35"/>
        <v>#REF!</v>
      </c>
      <c r="N220" s="70" t="e">
        <f t="shared" si="35"/>
        <v>#REF!</v>
      </c>
      <c r="O220" s="70" t="e">
        <f t="shared" ca="1" si="33"/>
        <v>#REF!</v>
      </c>
    </row>
    <row r="221" spans="1:15" hidden="1" x14ac:dyDescent="0.2">
      <c r="A221" s="58"/>
      <c r="B221" s="59" t="str">
        <f t="shared" si="32"/>
        <v>c</v>
      </c>
      <c r="C221" s="60" t="str">
        <f t="shared" si="14"/>
        <v>H_094</v>
      </c>
      <c r="D221" s="68" t="s">
        <v>3111</v>
      </c>
      <c r="E221" s="69" t="str">
        <f t="shared" ca="1" si="31"/>
        <v>Premier cycle de l’enseignement supérieur</v>
      </c>
      <c r="F221" s="70" t="e">
        <f t="shared" si="35"/>
        <v>#REF!</v>
      </c>
      <c r="G221" s="70" t="e">
        <f t="shared" si="35"/>
        <v>#REF!</v>
      </c>
      <c r="H221" s="70" t="e">
        <f t="shared" si="35"/>
        <v>#REF!</v>
      </c>
      <c r="I221" s="70" t="e">
        <f t="shared" si="35"/>
        <v>#REF!</v>
      </c>
      <c r="J221" s="70" t="e">
        <f t="shared" si="35"/>
        <v>#REF!</v>
      </c>
      <c r="K221" s="70" t="e">
        <f t="shared" si="35"/>
        <v>#REF!</v>
      </c>
      <c r="L221" s="70" t="e">
        <f t="shared" si="35"/>
        <v>#REF!</v>
      </c>
      <c r="M221" s="70" t="e">
        <f t="shared" si="35"/>
        <v>#REF!</v>
      </c>
      <c r="N221" s="70" t="e">
        <f t="shared" si="35"/>
        <v>#REF!</v>
      </c>
      <c r="O221" s="70" t="e">
        <f t="shared" ca="1" si="33"/>
        <v>#REF!</v>
      </c>
    </row>
    <row r="222" spans="1:15" hidden="1" x14ac:dyDescent="0.2">
      <c r="A222" s="58"/>
      <c r="B222" s="59" t="str">
        <f t="shared" si="32"/>
        <v>c</v>
      </c>
      <c r="C222" s="60" t="str">
        <f t="shared" si="14"/>
        <v>H_094</v>
      </c>
      <c r="D222" s="68" t="s">
        <v>3112</v>
      </c>
      <c r="E222" s="69" t="str">
        <f t="shared" ca="1" si="31"/>
        <v>Second cycle de l’enseignement supérieur</v>
      </c>
      <c r="F222" s="70" t="e">
        <f t="shared" si="35"/>
        <v>#REF!</v>
      </c>
      <c r="G222" s="70" t="e">
        <f t="shared" si="35"/>
        <v>#REF!</v>
      </c>
      <c r="H222" s="70" t="e">
        <f t="shared" si="35"/>
        <v>#REF!</v>
      </c>
      <c r="I222" s="70" t="e">
        <f t="shared" si="35"/>
        <v>#REF!</v>
      </c>
      <c r="J222" s="70" t="e">
        <f t="shared" si="35"/>
        <v>#REF!</v>
      </c>
      <c r="K222" s="70" t="e">
        <f t="shared" si="35"/>
        <v>#REF!</v>
      </c>
      <c r="L222" s="70" t="e">
        <f t="shared" si="35"/>
        <v>#REF!</v>
      </c>
      <c r="M222" s="70" t="e">
        <f t="shared" si="35"/>
        <v>#REF!</v>
      </c>
      <c r="N222" s="70" t="e">
        <f t="shared" si="35"/>
        <v>#REF!</v>
      </c>
      <c r="O222" s="70" t="e">
        <f t="shared" ca="1" si="33"/>
        <v>#REF!</v>
      </c>
    </row>
    <row r="223" spans="1:15" hidden="1" x14ac:dyDescent="0.2">
      <c r="A223" s="58"/>
      <c r="B223" s="59" t="str">
        <f t="shared" si="32"/>
        <v>c</v>
      </c>
      <c r="C223" s="60" t="str">
        <f t="shared" si="14"/>
        <v>H_09</v>
      </c>
      <c r="D223" s="64" t="s">
        <v>3113</v>
      </c>
      <c r="E223" s="65" t="str">
        <f t="shared" ca="1" si="31"/>
        <v>ENSEIGNEMENT NON DÉFINI PAR NIVEAU</v>
      </c>
      <c r="F223" s="66" t="e">
        <f t="shared" si="35"/>
        <v>#REF!</v>
      </c>
      <c r="G223" s="66" t="e">
        <f t="shared" si="35"/>
        <v>#REF!</v>
      </c>
      <c r="H223" s="66" t="e">
        <f t="shared" si="35"/>
        <v>#REF!</v>
      </c>
      <c r="I223" s="66" t="e">
        <f t="shared" si="35"/>
        <v>#REF!</v>
      </c>
      <c r="J223" s="66" t="e">
        <f t="shared" si="35"/>
        <v>#REF!</v>
      </c>
      <c r="K223" s="66" t="e">
        <f t="shared" si="35"/>
        <v>#REF!</v>
      </c>
      <c r="L223" s="66" t="e">
        <f t="shared" si="35"/>
        <v>#REF!</v>
      </c>
      <c r="M223" s="66" t="e">
        <f t="shared" si="35"/>
        <v>#REF!</v>
      </c>
      <c r="N223" s="66" t="e">
        <f t="shared" si="35"/>
        <v>#REF!</v>
      </c>
      <c r="O223" s="66" t="e">
        <f t="shared" ca="1" si="33"/>
        <v>#REF!</v>
      </c>
    </row>
    <row r="224" spans="1:15" hidden="1" x14ac:dyDescent="0.2">
      <c r="A224" s="58"/>
      <c r="B224" s="59" t="str">
        <f t="shared" si="32"/>
        <v>c</v>
      </c>
      <c r="C224" s="60" t="str">
        <f t="shared" si="14"/>
        <v>H_09</v>
      </c>
      <c r="D224" s="64" t="s">
        <v>3114</v>
      </c>
      <c r="E224" s="65" t="str">
        <f t="shared" ca="1" si="31"/>
        <v xml:space="preserve">SERVICES ANNEXES À L’ENSEIGNEMENT </v>
      </c>
      <c r="F224" s="66" t="e">
        <f t="shared" si="35"/>
        <v>#REF!</v>
      </c>
      <c r="G224" s="66" t="e">
        <f t="shared" si="35"/>
        <v>#REF!</v>
      </c>
      <c r="H224" s="66" t="e">
        <f t="shared" si="35"/>
        <v>#REF!</v>
      </c>
      <c r="I224" s="66" t="e">
        <f t="shared" si="35"/>
        <v>#REF!</v>
      </c>
      <c r="J224" s="66" t="e">
        <f t="shared" si="35"/>
        <v>#REF!</v>
      </c>
      <c r="K224" s="66" t="e">
        <f t="shared" si="35"/>
        <v>#REF!</v>
      </c>
      <c r="L224" s="66" t="e">
        <f t="shared" si="35"/>
        <v>#REF!</v>
      </c>
      <c r="M224" s="66" t="e">
        <f t="shared" si="35"/>
        <v>#REF!</v>
      </c>
      <c r="N224" s="66" t="e">
        <f t="shared" si="35"/>
        <v>#REF!</v>
      </c>
      <c r="O224" s="66" t="e">
        <f t="shared" ca="1" si="33"/>
        <v>#REF!</v>
      </c>
    </row>
    <row r="225" spans="1:15" hidden="1" x14ac:dyDescent="0.2">
      <c r="A225" s="58"/>
      <c r="B225" s="59" t="str">
        <f t="shared" si="32"/>
        <v>p</v>
      </c>
      <c r="C225" s="60" t="str">
        <f t="shared" si="14"/>
        <v>H_09</v>
      </c>
      <c r="D225" s="64" t="s">
        <v>3115</v>
      </c>
      <c r="E225" s="65" t="str">
        <f t="shared" ca="1" si="31"/>
        <v>RECHERCHE ET DÉVELOPPEMENT DANS LE DOMAINE DE L’ENSEIGNEMENT</v>
      </c>
      <c r="F225" s="66" t="e">
        <f t="shared" si="35"/>
        <v>#REF!</v>
      </c>
      <c r="G225" s="66" t="e">
        <f t="shared" si="35"/>
        <v>#REF!</v>
      </c>
      <c r="H225" s="66" t="e">
        <f t="shared" si="35"/>
        <v>#REF!</v>
      </c>
      <c r="I225" s="66" t="e">
        <f t="shared" si="35"/>
        <v>#REF!</v>
      </c>
      <c r="J225" s="66" t="e">
        <f t="shared" si="35"/>
        <v>#REF!</v>
      </c>
      <c r="K225" s="66" t="e">
        <f t="shared" si="35"/>
        <v>#REF!</v>
      </c>
      <c r="L225" s="66" t="e">
        <f t="shared" si="35"/>
        <v>#REF!</v>
      </c>
      <c r="M225" s="66" t="e">
        <f t="shared" si="35"/>
        <v>#REF!</v>
      </c>
      <c r="N225" s="66" t="e">
        <f t="shared" si="35"/>
        <v>#REF!</v>
      </c>
      <c r="O225" s="66" t="e">
        <f t="shared" ca="1" si="33"/>
        <v>#REF!</v>
      </c>
    </row>
    <row r="226" spans="1:15" hidden="1" x14ac:dyDescent="0.2">
      <c r="A226" s="58"/>
      <c r="B226" s="59" t="str">
        <f t="shared" si="32"/>
        <v>c</v>
      </c>
      <c r="C226" s="60" t="str">
        <f t="shared" si="14"/>
        <v>H_097</v>
      </c>
      <c r="D226" s="68" t="s">
        <v>3116</v>
      </c>
      <c r="E226" s="69" t="str">
        <f t="shared" ca="1" si="31"/>
        <v>Recherche et développement dans le domaine de l’enseignement (en général)</v>
      </c>
      <c r="F226" s="70" t="e">
        <f t="shared" si="35"/>
        <v>#REF!</v>
      </c>
      <c r="G226" s="70" t="e">
        <f t="shared" si="35"/>
        <v>#REF!</v>
      </c>
      <c r="H226" s="70" t="e">
        <f t="shared" si="35"/>
        <v>#REF!</v>
      </c>
      <c r="I226" s="70" t="e">
        <f t="shared" si="35"/>
        <v>#REF!</v>
      </c>
      <c r="J226" s="70" t="e">
        <f t="shared" si="35"/>
        <v>#REF!</v>
      </c>
      <c r="K226" s="70" t="e">
        <f t="shared" si="35"/>
        <v>#REF!</v>
      </c>
      <c r="L226" s="70" t="e">
        <f t="shared" si="35"/>
        <v>#REF!</v>
      </c>
      <c r="M226" s="70" t="e">
        <f t="shared" si="35"/>
        <v>#REF!</v>
      </c>
      <c r="N226" s="70" t="e">
        <f t="shared" si="35"/>
        <v>#REF!</v>
      </c>
      <c r="O226" s="70" t="e">
        <f t="shared" ca="1" si="33"/>
        <v>#REF!</v>
      </c>
    </row>
    <row r="227" spans="1:15" ht="19.2" hidden="1" x14ac:dyDescent="0.2">
      <c r="A227" s="58"/>
      <c r="B227" s="59" t="str">
        <f t="shared" si="32"/>
        <v>c</v>
      </c>
      <c r="C227" s="60" t="str">
        <f t="shared" si="14"/>
        <v>H_097</v>
      </c>
      <c r="D227" s="68" t="s">
        <v>3117</v>
      </c>
      <c r="E227" s="69" t="str">
        <f t="shared" ca="1" si="31"/>
        <v>Recherche et développement dans le domaine de l’enseignement préélémentaire et primaire</v>
      </c>
      <c r="F227" s="70" t="e">
        <f t="shared" si="35"/>
        <v>#REF!</v>
      </c>
      <c r="G227" s="70" t="e">
        <f t="shared" si="35"/>
        <v>#REF!</v>
      </c>
      <c r="H227" s="70" t="e">
        <f t="shared" si="35"/>
        <v>#REF!</v>
      </c>
      <c r="I227" s="70" t="e">
        <f t="shared" si="35"/>
        <v>#REF!</v>
      </c>
      <c r="J227" s="70" t="e">
        <f t="shared" si="35"/>
        <v>#REF!</v>
      </c>
      <c r="K227" s="70" t="e">
        <f t="shared" si="35"/>
        <v>#REF!</v>
      </c>
      <c r="L227" s="70" t="e">
        <f t="shared" si="35"/>
        <v>#REF!</v>
      </c>
      <c r="M227" s="70" t="e">
        <f t="shared" si="35"/>
        <v>#REF!</v>
      </c>
      <c r="N227" s="70" t="e">
        <f t="shared" si="35"/>
        <v>#REF!</v>
      </c>
      <c r="O227" s="70" t="e">
        <f t="shared" ref="O227:O256" ca="1" si="36">IF(E227&lt;&gt;"",SUM($F227:$N227),"")</f>
        <v>#REF!</v>
      </c>
    </row>
    <row r="228" spans="1:15" hidden="1" x14ac:dyDescent="0.2">
      <c r="A228" s="58"/>
      <c r="B228" s="59" t="str">
        <f t="shared" si="32"/>
        <v>c</v>
      </c>
      <c r="C228" s="60" t="str">
        <f t="shared" si="14"/>
        <v>H_097</v>
      </c>
      <c r="D228" s="68" t="s">
        <v>3118</v>
      </c>
      <c r="E228" s="69" t="str">
        <f t="shared" ca="1" si="31"/>
        <v>Recherche et développement dans le domaine de l’enseignement secondaire</v>
      </c>
      <c r="F228" s="70" t="e">
        <f t="shared" ref="F228:N237" si="37">_xlfn.IFNA(IF($B228="p",SUMIF($C:$C,"H_"&amp;$D228,F:F),IF($B228="c",VLOOKUP(F$6&amp;"-"&amp;$D228,rngDataP3b,rngVLK3b,FALSE),0)),0)</f>
        <v>#REF!</v>
      </c>
      <c r="G228" s="70" t="e">
        <f t="shared" si="37"/>
        <v>#REF!</v>
      </c>
      <c r="H228" s="70" t="e">
        <f t="shared" si="37"/>
        <v>#REF!</v>
      </c>
      <c r="I228" s="70" t="e">
        <f t="shared" si="37"/>
        <v>#REF!</v>
      </c>
      <c r="J228" s="70" t="e">
        <f t="shared" si="37"/>
        <v>#REF!</v>
      </c>
      <c r="K228" s="70" t="e">
        <f t="shared" si="37"/>
        <v>#REF!</v>
      </c>
      <c r="L228" s="70" t="e">
        <f t="shared" si="37"/>
        <v>#REF!</v>
      </c>
      <c r="M228" s="70" t="e">
        <f t="shared" si="37"/>
        <v>#REF!</v>
      </c>
      <c r="N228" s="70" t="e">
        <f t="shared" si="37"/>
        <v>#REF!</v>
      </c>
      <c r="O228" s="70" t="e">
        <f t="shared" ca="1" si="36"/>
        <v>#REF!</v>
      </c>
    </row>
    <row r="229" spans="1:15" ht="19.2" hidden="1" x14ac:dyDescent="0.2">
      <c r="A229" s="58"/>
      <c r="B229" s="59" t="str">
        <f t="shared" si="32"/>
        <v>c</v>
      </c>
      <c r="C229" s="60" t="str">
        <f t="shared" si="14"/>
        <v>H_097</v>
      </c>
      <c r="D229" s="68" t="s">
        <v>3119</v>
      </c>
      <c r="E229" s="69" t="str">
        <f t="shared" ca="1" si="31"/>
        <v xml:space="preserve">Recherche et développement dans le domaine de l’enseignement post-secondaire non supérieur </v>
      </c>
      <c r="F229" s="70" t="e">
        <f t="shared" si="37"/>
        <v>#REF!</v>
      </c>
      <c r="G229" s="70" t="e">
        <f t="shared" si="37"/>
        <v>#REF!</v>
      </c>
      <c r="H229" s="70" t="e">
        <f t="shared" si="37"/>
        <v>#REF!</v>
      </c>
      <c r="I229" s="70" t="e">
        <f t="shared" si="37"/>
        <v>#REF!</v>
      </c>
      <c r="J229" s="70" t="e">
        <f t="shared" si="37"/>
        <v>#REF!</v>
      </c>
      <c r="K229" s="70" t="e">
        <f t="shared" si="37"/>
        <v>#REF!</v>
      </c>
      <c r="L229" s="70" t="e">
        <f t="shared" si="37"/>
        <v>#REF!</v>
      </c>
      <c r="M229" s="70" t="e">
        <f t="shared" si="37"/>
        <v>#REF!</v>
      </c>
      <c r="N229" s="70" t="e">
        <f t="shared" si="37"/>
        <v>#REF!</v>
      </c>
      <c r="O229" s="70" t="e">
        <f t="shared" ca="1" si="36"/>
        <v>#REF!</v>
      </c>
    </row>
    <row r="230" spans="1:15" hidden="1" x14ac:dyDescent="0.2">
      <c r="A230" s="58"/>
      <c r="B230" s="59" t="str">
        <f t="shared" si="32"/>
        <v>c</v>
      </c>
      <c r="C230" s="60" t="str">
        <f t="shared" si="14"/>
        <v>H_097</v>
      </c>
      <c r="D230" s="68" t="s">
        <v>3120</v>
      </c>
      <c r="E230" s="69" t="str">
        <f t="shared" ca="1" si="31"/>
        <v>Recherche et développement dans le domaine de l’enseignement supérieur</v>
      </c>
      <c r="F230" s="70" t="e">
        <f t="shared" si="37"/>
        <v>#REF!</v>
      </c>
      <c r="G230" s="70" t="e">
        <f t="shared" si="37"/>
        <v>#REF!</v>
      </c>
      <c r="H230" s="70" t="e">
        <f t="shared" si="37"/>
        <v>#REF!</v>
      </c>
      <c r="I230" s="70" t="e">
        <f t="shared" si="37"/>
        <v>#REF!</v>
      </c>
      <c r="J230" s="70" t="e">
        <f t="shared" si="37"/>
        <v>#REF!</v>
      </c>
      <c r="K230" s="70" t="e">
        <f t="shared" si="37"/>
        <v>#REF!</v>
      </c>
      <c r="L230" s="70" t="e">
        <f t="shared" si="37"/>
        <v>#REF!</v>
      </c>
      <c r="M230" s="70" t="e">
        <f t="shared" si="37"/>
        <v>#REF!</v>
      </c>
      <c r="N230" s="70" t="e">
        <f t="shared" si="37"/>
        <v>#REF!</v>
      </c>
      <c r="O230" s="70" t="e">
        <f t="shared" ca="1" si="36"/>
        <v>#REF!</v>
      </c>
    </row>
    <row r="231" spans="1:15" ht="19.2" hidden="1" x14ac:dyDescent="0.2">
      <c r="A231" s="58"/>
      <c r="B231" s="59" t="str">
        <f t="shared" si="32"/>
        <v>c</v>
      </c>
      <c r="C231" s="60" t="str">
        <f t="shared" si="14"/>
        <v>H_097</v>
      </c>
      <c r="D231" s="68" t="s">
        <v>3121</v>
      </c>
      <c r="E231" s="69" t="str">
        <f t="shared" ca="1" si="31"/>
        <v>Recherche et développement dans le domaine de l’enseignement non défini par niveau</v>
      </c>
      <c r="F231" s="70" t="e">
        <f t="shared" si="37"/>
        <v>#REF!</v>
      </c>
      <c r="G231" s="70" t="e">
        <f t="shared" si="37"/>
        <v>#REF!</v>
      </c>
      <c r="H231" s="70" t="e">
        <f t="shared" si="37"/>
        <v>#REF!</v>
      </c>
      <c r="I231" s="70" t="e">
        <f t="shared" si="37"/>
        <v>#REF!</v>
      </c>
      <c r="J231" s="70" t="e">
        <f t="shared" si="37"/>
        <v>#REF!</v>
      </c>
      <c r="K231" s="70" t="e">
        <f t="shared" si="37"/>
        <v>#REF!</v>
      </c>
      <c r="L231" s="70" t="e">
        <f t="shared" si="37"/>
        <v>#REF!</v>
      </c>
      <c r="M231" s="70" t="e">
        <f t="shared" si="37"/>
        <v>#REF!</v>
      </c>
      <c r="N231" s="70" t="e">
        <f t="shared" si="37"/>
        <v>#REF!</v>
      </c>
      <c r="O231" s="70" t="e">
        <f t="shared" ca="1" si="36"/>
        <v>#REF!</v>
      </c>
    </row>
    <row r="232" spans="1:15" ht="19.2" hidden="1" x14ac:dyDescent="0.2">
      <c r="A232" s="58"/>
      <c r="B232" s="59" t="str">
        <f t="shared" si="32"/>
        <v>c</v>
      </c>
      <c r="C232" s="60" t="str">
        <f t="shared" si="14"/>
        <v>H_097</v>
      </c>
      <c r="D232" s="68" t="s">
        <v>3122</v>
      </c>
      <c r="E232" s="69" t="str">
        <f t="shared" ca="1" si="31"/>
        <v xml:space="preserve">Recherche et développement dans le domaine des services annexes à l’enseignement </v>
      </c>
      <c r="F232" s="70" t="e">
        <f t="shared" si="37"/>
        <v>#REF!</v>
      </c>
      <c r="G232" s="70" t="e">
        <f t="shared" si="37"/>
        <v>#REF!</v>
      </c>
      <c r="H232" s="70" t="e">
        <f t="shared" si="37"/>
        <v>#REF!</v>
      </c>
      <c r="I232" s="70" t="e">
        <f t="shared" si="37"/>
        <v>#REF!</v>
      </c>
      <c r="J232" s="70" t="e">
        <f t="shared" si="37"/>
        <v>#REF!</v>
      </c>
      <c r="K232" s="70" t="e">
        <f t="shared" si="37"/>
        <v>#REF!</v>
      </c>
      <c r="L232" s="70" t="e">
        <f t="shared" si="37"/>
        <v>#REF!</v>
      </c>
      <c r="M232" s="70" t="e">
        <f t="shared" si="37"/>
        <v>#REF!</v>
      </c>
      <c r="N232" s="70" t="e">
        <f t="shared" si="37"/>
        <v>#REF!</v>
      </c>
      <c r="O232" s="70" t="e">
        <f t="shared" ca="1" si="36"/>
        <v>#REF!</v>
      </c>
    </row>
    <row r="233" spans="1:15" ht="19.2" hidden="1" x14ac:dyDescent="0.2">
      <c r="A233" s="58"/>
      <c r="B233" s="59" t="str">
        <f t="shared" si="32"/>
        <v>c</v>
      </c>
      <c r="C233" s="60" t="str">
        <f t="shared" si="14"/>
        <v>H_097</v>
      </c>
      <c r="D233" s="68" t="s">
        <v>3123</v>
      </c>
      <c r="E233" s="69" t="str">
        <f t="shared" ca="1" si="31"/>
        <v>Recherche et développement dans le domaine de l’enseignement, non classé ailleurs</v>
      </c>
      <c r="F233" s="70" t="e">
        <f t="shared" si="37"/>
        <v>#REF!</v>
      </c>
      <c r="G233" s="70" t="e">
        <f t="shared" si="37"/>
        <v>#REF!</v>
      </c>
      <c r="H233" s="70" t="e">
        <f t="shared" si="37"/>
        <v>#REF!</v>
      </c>
      <c r="I233" s="70" t="e">
        <f t="shared" si="37"/>
        <v>#REF!</v>
      </c>
      <c r="J233" s="70" t="e">
        <f t="shared" si="37"/>
        <v>#REF!</v>
      </c>
      <c r="K233" s="70" t="e">
        <f t="shared" si="37"/>
        <v>#REF!</v>
      </c>
      <c r="L233" s="70" t="e">
        <f t="shared" si="37"/>
        <v>#REF!</v>
      </c>
      <c r="M233" s="70" t="e">
        <f t="shared" si="37"/>
        <v>#REF!</v>
      </c>
      <c r="N233" s="70" t="e">
        <f t="shared" si="37"/>
        <v>#REF!</v>
      </c>
      <c r="O233" s="70" t="e">
        <f t="shared" ca="1" si="36"/>
        <v>#REF!</v>
      </c>
    </row>
    <row r="234" spans="1:15" hidden="1" x14ac:dyDescent="0.2">
      <c r="A234" s="58"/>
      <c r="B234" s="59" t="str">
        <f t="shared" si="32"/>
        <v>c</v>
      </c>
      <c r="C234" s="60" t="str">
        <f t="shared" si="14"/>
        <v>H_09</v>
      </c>
      <c r="D234" s="64" t="s">
        <v>3124</v>
      </c>
      <c r="E234" s="65" t="str">
        <f t="shared" ca="1" si="31"/>
        <v>ENSEIGNEMENT, NON CLASSÉ AILLEURS</v>
      </c>
      <c r="F234" s="66" t="e">
        <f t="shared" si="37"/>
        <v>#REF!</v>
      </c>
      <c r="G234" s="66" t="e">
        <f t="shared" si="37"/>
        <v>#REF!</v>
      </c>
      <c r="H234" s="66" t="e">
        <f t="shared" si="37"/>
        <v>#REF!</v>
      </c>
      <c r="I234" s="66" t="e">
        <f t="shared" si="37"/>
        <v>#REF!</v>
      </c>
      <c r="J234" s="66" t="e">
        <f t="shared" si="37"/>
        <v>#REF!</v>
      </c>
      <c r="K234" s="66" t="e">
        <f t="shared" si="37"/>
        <v>#REF!</v>
      </c>
      <c r="L234" s="66" t="e">
        <f t="shared" si="37"/>
        <v>#REF!</v>
      </c>
      <c r="M234" s="66" t="e">
        <f t="shared" si="37"/>
        <v>#REF!</v>
      </c>
      <c r="N234" s="66" t="e">
        <f t="shared" si="37"/>
        <v>#REF!</v>
      </c>
      <c r="O234" s="66" t="e">
        <f t="shared" ca="1" si="36"/>
        <v>#REF!</v>
      </c>
    </row>
    <row r="235" spans="1:15" hidden="1" x14ac:dyDescent="0.2">
      <c r="A235" s="58"/>
      <c r="B235" s="59" t="str">
        <f t="shared" si="32"/>
        <v>p</v>
      </c>
      <c r="C235" s="60" t="str">
        <f t="shared" si="14"/>
        <v>H_1</v>
      </c>
      <c r="D235" s="61" t="s">
        <v>561</v>
      </c>
      <c r="E235" s="62" t="str">
        <f t="shared" ca="1" si="31"/>
        <v>PROTECTION SOCIALE</v>
      </c>
      <c r="F235" s="63" t="e">
        <f t="shared" si="37"/>
        <v>#REF!</v>
      </c>
      <c r="G235" s="63" t="e">
        <f t="shared" si="37"/>
        <v>#REF!</v>
      </c>
      <c r="H235" s="63" t="e">
        <f t="shared" si="37"/>
        <v>#REF!</v>
      </c>
      <c r="I235" s="63" t="e">
        <f t="shared" si="37"/>
        <v>#REF!</v>
      </c>
      <c r="J235" s="63" t="e">
        <f t="shared" si="37"/>
        <v>#REF!</v>
      </c>
      <c r="K235" s="63" t="e">
        <f t="shared" si="37"/>
        <v>#REF!</v>
      </c>
      <c r="L235" s="63" t="e">
        <f t="shared" si="37"/>
        <v>#REF!</v>
      </c>
      <c r="M235" s="63" t="e">
        <f t="shared" si="37"/>
        <v>#REF!</v>
      </c>
      <c r="N235" s="63" t="e">
        <f t="shared" si="37"/>
        <v>#REF!</v>
      </c>
      <c r="O235" s="63" t="e">
        <f t="shared" ca="1" si="36"/>
        <v>#REF!</v>
      </c>
    </row>
    <row r="236" spans="1:15" hidden="1" x14ac:dyDescent="0.2">
      <c r="A236" s="58"/>
      <c r="B236" s="59" t="str">
        <f t="shared" si="32"/>
        <v>c</v>
      </c>
      <c r="C236" s="60" t="str">
        <f t="shared" si="14"/>
        <v>H_10</v>
      </c>
      <c r="D236" s="64" t="s">
        <v>3125</v>
      </c>
      <c r="E236" s="65" t="str">
        <f t="shared" ca="1" si="31"/>
        <v>PROTECTION ET SÉCURITÉ SOCIALES EN GÉNÉRAL</v>
      </c>
      <c r="F236" s="66" t="e">
        <f t="shared" si="37"/>
        <v>#REF!</v>
      </c>
      <c r="G236" s="66" t="e">
        <f t="shared" si="37"/>
        <v>#REF!</v>
      </c>
      <c r="H236" s="66" t="e">
        <f t="shared" si="37"/>
        <v>#REF!</v>
      </c>
      <c r="I236" s="66" t="e">
        <f t="shared" si="37"/>
        <v>#REF!</v>
      </c>
      <c r="J236" s="66" t="e">
        <f t="shared" si="37"/>
        <v>#REF!</v>
      </c>
      <c r="K236" s="66" t="e">
        <f t="shared" si="37"/>
        <v>#REF!</v>
      </c>
      <c r="L236" s="66" t="e">
        <f t="shared" si="37"/>
        <v>#REF!</v>
      </c>
      <c r="M236" s="66" t="e">
        <f t="shared" si="37"/>
        <v>#REF!</v>
      </c>
      <c r="N236" s="66" t="e">
        <f t="shared" si="37"/>
        <v>#REF!</v>
      </c>
      <c r="O236" s="66" t="e">
        <f ca="1">IF(E236&lt;&gt;"",SUM($F236:$N236),"")</f>
        <v>#REF!</v>
      </c>
    </row>
    <row r="237" spans="1:15" hidden="1" x14ac:dyDescent="0.2">
      <c r="A237" s="58"/>
      <c r="B237" s="59" t="str">
        <f t="shared" si="32"/>
        <v>p</v>
      </c>
      <c r="C237" s="60" t="str">
        <f t="shared" si="14"/>
        <v>H_10</v>
      </c>
      <c r="D237" s="64" t="s">
        <v>3126</v>
      </c>
      <c r="E237" s="65" t="str">
        <f t="shared" ca="1" si="31"/>
        <v>MALADIE ET INVALIDITÉ</v>
      </c>
      <c r="F237" s="66" t="e">
        <f t="shared" si="37"/>
        <v>#REF!</v>
      </c>
      <c r="G237" s="66" t="e">
        <f t="shared" si="37"/>
        <v>#REF!</v>
      </c>
      <c r="H237" s="66" t="e">
        <f t="shared" si="37"/>
        <v>#REF!</v>
      </c>
      <c r="I237" s="66" t="e">
        <f t="shared" si="37"/>
        <v>#REF!</v>
      </c>
      <c r="J237" s="66" t="e">
        <f t="shared" si="37"/>
        <v>#REF!</v>
      </c>
      <c r="K237" s="66" t="e">
        <f t="shared" si="37"/>
        <v>#REF!</v>
      </c>
      <c r="L237" s="66" t="e">
        <f t="shared" si="37"/>
        <v>#REF!</v>
      </c>
      <c r="M237" s="66" t="e">
        <f t="shared" si="37"/>
        <v>#REF!</v>
      </c>
      <c r="N237" s="66" t="e">
        <f t="shared" si="37"/>
        <v>#REF!</v>
      </c>
      <c r="O237" s="66" t="e">
        <f ca="1">IF(E237&lt;&gt;"",SUM($F237:$N237),"")</f>
        <v>#REF!</v>
      </c>
    </row>
    <row r="238" spans="1:15" hidden="1" x14ac:dyDescent="0.2">
      <c r="A238" s="58"/>
      <c r="B238" s="59" t="str">
        <f t="shared" si="32"/>
        <v>c</v>
      </c>
      <c r="C238" s="60" t="str">
        <f t="shared" si="14"/>
        <v>H_101</v>
      </c>
      <c r="D238" s="68" t="s">
        <v>3127</v>
      </c>
      <c r="E238" s="69" t="str">
        <f t="shared" ca="1" si="31"/>
        <v>Maladie et invalidité (en général)</v>
      </c>
      <c r="F238" s="70" t="e">
        <f t="shared" ref="F238:N247" si="38">_xlfn.IFNA(IF($B238="p",SUMIF($C:$C,"H_"&amp;$D238,F:F),IF($B238="c",VLOOKUP(F$6&amp;"-"&amp;$D238,rngDataP3b,rngVLK3b,FALSE),0)),0)</f>
        <v>#REF!</v>
      </c>
      <c r="G238" s="70" t="e">
        <f t="shared" si="38"/>
        <v>#REF!</v>
      </c>
      <c r="H238" s="70" t="e">
        <f t="shared" si="38"/>
        <v>#REF!</v>
      </c>
      <c r="I238" s="70" t="e">
        <f t="shared" si="38"/>
        <v>#REF!</v>
      </c>
      <c r="J238" s="70" t="e">
        <f t="shared" si="38"/>
        <v>#REF!</v>
      </c>
      <c r="K238" s="70" t="e">
        <f t="shared" si="38"/>
        <v>#REF!</v>
      </c>
      <c r="L238" s="70" t="e">
        <f t="shared" si="38"/>
        <v>#REF!</v>
      </c>
      <c r="M238" s="70" t="e">
        <f t="shared" si="38"/>
        <v>#REF!</v>
      </c>
      <c r="N238" s="70" t="e">
        <f t="shared" si="38"/>
        <v>#REF!</v>
      </c>
      <c r="O238" s="70" t="e">
        <f t="shared" ca="1" si="36"/>
        <v>#REF!</v>
      </c>
    </row>
    <row r="239" spans="1:15" hidden="1" x14ac:dyDescent="0.2">
      <c r="A239" s="58"/>
      <c r="B239" s="59" t="str">
        <f t="shared" si="32"/>
        <v>c</v>
      </c>
      <c r="C239" s="60" t="str">
        <f t="shared" si="14"/>
        <v>H_101</v>
      </c>
      <c r="D239" s="68" t="s">
        <v>3128</v>
      </c>
      <c r="E239" s="69" t="str">
        <f t="shared" ca="1" si="31"/>
        <v>Maladie et invalidité – Incapacité temporaire</v>
      </c>
      <c r="F239" s="70" t="e">
        <f t="shared" si="38"/>
        <v>#REF!</v>
      </c>
      <c r="G239" s="70" t="e">
        <f t="shared" si="38"/>
        <v>#REF!</v>
      </c>
      <c r="H239" s="70" t="e">
        <f t="shared" si="38"/>
        <v>#REF!</v>
      </c>
      <c r="I239" s="70" t="e">
        <f t="shared" si="38"/>
        <v>#REF!</v>
      </c>
      <c r="J239" s="70" t="e">
        <f t="shared" si="38"/>
        <v>#REF!</v>
      </c>
      <c r="K239" s="70" t="e">
        <f t="shared" si="38"/>
        <v>#REF!</v>
      </c>
      <c r="L239" s="70" t="e">
        <f t="shared" si="38"/>
        <v>#REF!</v>
      </c>
      <c r="M239" s="70" t="e">
        <f t="shared" si="38"/>
        <v>#REF!</v>
      </c>
      <c r="N239" s="70" t="e">
        <f t="shared" si="38"/>
        <v>#REF!</v>
      </c>
      <c r="O239" s="70" t="e">
        <f t="shared" ca="1" si="36"/>
        <v>#REF!</v>
      </c>
    </row>
    <row r="240" spans="1:15" hidden="1" x14ac:dyDescent="0.2">
      <c r="A240" s="58"/>
      <c r="B240" s="59" t="str">
        <f t="shared" si="32"/>
        <v>c</v>
      </c>
      <c r="C240" s="60" t="str">
        <f t="shared" si="14"/>
        <v>H_101</v>
      </c>
      <c r="D240" s="68" t="s">
        <v>3129</v>
      </c>
      <c r="E240" s="69" t="str">
        <f t="shared" ca="1" si="31"/>
        <v>Maladie et invalidité – Incapacité permanente</v>
      </c>
      <c r="F240" s="70" t="e">
        <f t="shared" si="38"/>
        <v>#REF!</v>
      </c>
      <c r="G240" s="70" t="e">
        <f t="shared" si="38"/>
        <v>#REF!</v>
      </c>
      <c r="H240" s="70" t="e">
        <f t="shared" si="38"/>
        <v>#REF!</v>
      </c>
      <c r="I240" s="70" t="e">
        <f t="shared" si="38"/>
        <v>#REF!</v>
      </c>
      <c r="J240" s="70" t="e">
        <f t="shared" si="38"/>
        <v>#REF!</v>
      </c>
      <c r="K240" s="70" t="e">
        <f t="shared" si="38"/>
        <v>#REF!</v>
      </c>
      <c r="L240" s="70" t="e">
        <f t="shared" si="38"/>
        <v>#REF!</v>
      </c>
      <c r="M240" s="70" t="e">
        <f t="shared" si="38"/>
        <v>#REF!</v>
      </c>
      <c r="N240" s="70" t="e">
        <f t="shared" si="38"/>
        <v>#REF!</v>
      </c>
      <c r="O240" s="70" t="e">
        <f t="shared" ca="1" si="36"/>
        <v>#REF!</v>
      </c>
    </row>
    <row r="241" spans="1:15" hidden="1" x14ac:dyDescent="0.2">
      <c r="A241" s="58"/>
      <c r="B241" s="59" t="str">
        <f t="shared" si="32"/>
        <v>c</v>
      </c>
      <c r="C241" s="60" t="str">
        <f t="shared" si="14"/>
        <v>H_10</v>
      </c>
      <c r="D241" s="64" t="s">
        <v>3130</v>
      </c>
      <c r="E241" s="65" t="str">
        <f t="shared" ca="1" si="31"/>
        <v>VIEILLESSE</v>
      </c>
      <c r="F241" s="66" t="e">
        <f t="shared" si="38"/>
        <v>#REF!</v>
      </c>
      <c r="G241" s="66" t="e">
        <f t="shared" si="38"/>
        <v>#REF!</v>
      </c>
      <c r="H241" s="66" t="e">
        <f t="shared" si="38"/>
        <v>#REF!</v>
      </c>
      <c r="I241" s="66" t="e">
        <f t="shared" si="38"/>
        <v>#REF!</v>
      </c>
      <c r="J241" s="66" t="e">
        <f t="shared" si="38"/>
        <v>#REF!</v>
      </c>
      <c r="K241" s="66" t="e">
        <f t="shared" si="38"/>
        <v>#REF!</v>
      </c>
      <c r="L241" s="66" t="e">
        <f t="shared" si="38"/>
        <v>#REF!</v>
      </c>
      <c r="M241" s="66" t="e">
        <f t="shared" si="38"/>
        <v>#REF!</v>
      </c>
      <c r="N241" s="66" t="e">
        <f t="shared" si="38"/>
        <v>#REF!</v>
      </c>
      <c r="O241" s="66" t="e">
        <f t="shared" ref="O241:O247" ca="1" si="39">IF(E241&lt;&gt;"",SUM($F241:$N241),"")</f>
        <v>#REF!</v>
      </c>
    </row>
    <row r="242" spans="1:15" hidden="1" x14ac:dyDescent="0.2">
      <c r="A242" s="58"/>
      <c r="B242" s="59" t="str">
        <f t="shared" si="32"/>
        <v>c</v>
      </c>
      <c r="C242" s="60" t="str">
        <f t="shared" si="14"/>
        <v>H_10</v>
      </c>
      <c r="D242" s="64" t="s">
        <v>3131</v>
      </c>
      <c r="E242" s="65" t="str">
        <f t="shared" ca="1" si="31"/>
        <v>SURVIVANTS</v>
      </c>
      <c r="F242" s="66" t="e">
        <f t="shared" si="38"/>
        <v>#REF!</v>
      </c>
      <c r="G242" s="66" t="e">
        <f t="shared" si="38"/>
        <v>#REF!</v>
      </c>
      <c r="H242" s="66" t="e">
        <f t="shared" si="38"/>
        <v>#REF!</v>
      </c>
      <c r="I242" s="66" t="e">
        <f t="shared" si="38"/>
        <v>#REF!</v>
      </c>
      <c r="J242" s="66" t="e">
        <f t="shared" si="38"/>
        <v>#REF!</v>
      </c>
      <c r="K242" s="66" t="e">
        <f t="shared" si="38"/>
        <v>#REF!</v>
      </c>
      <c r="L242" s="66" t="e">
        <f t="shared" si="38"/>
        <v>#REF!</v>
      </c>
      <c r="M242" s="66" t="e">
        <f t="shared" si="38"/>
        <v>#REF!</v>
      </c>
      <c r="N242" s="66" t="e">
        <f t="shared" si="38"/>
        <v>#REF!</v>
      </c>
      <c r="O242" s="66" t="e">
        <f t="shared" ca="1" si="39"/>
        <v>#REF!</v>
      </c>
    </row>
    <row r="243" spans="1:15" hidden="1" x14ac:dyDescent="0.2">
      <c r="A243" s="58"/>
      <c r="B243" s="59" t="str">
        <f t="shared" si="32"/>
        <v>c</v>
      </c>
      <c r="C243" s="60" t="str">
        <f t="shared" si="14"/>
        <v>H_10</v>
      </c>
      <c r="D243" s="64" t="s">
        <v>3132</v>
      </c>
      <c r="E243" s="65" t="str">
        <f t="shared" ca="1" si="31"/>
        <v xml:space="preserve">FAMILLE ET ENFANTS </v>
      </c>
      <c r="F243" s="66" t="e">
        <f t="shared" si="38"/>
        <v>#REF!</v>
      </c>
      <c r="G243" s="66" t="e">
        <f t="shared" si="38"/>
        <v>#REF!</v>
      </c>
      <c r="H243" s="66" t="e">
        <f t="shared" si="38"/>
        <v>#REF!</v>
      </c>
      <c r="I243" s="66" t="e">
        <f t="shared" si="38"/>
        <v>#REF!</v>
      </c>
      <c r="J243" s="66" t="e">
        <f t="shared" si="38"/>
        <v>#REF!</v>
      </c>
      <c r="K243" s="66" t="e">
        <f t="shared" si="38"/>
        <v>#REF!</v>
      </c>
      <c r="L243" s="66" t="e">
        <f t="shared" si="38"/>
        <v>#REF!</v>
      </c>
      <c r="M243" s="66" t="e">
        <f t="shared" si="38"/>
        <v>#REF!</v>
      </c>
      <c r="N243" s="66" t="e">
        <f t="shared" si="38"/>
        <v>#REF!</v>
      </c>
      <c r="O243" s="66" t="e">
        <f t="shared" ca="1" si="39"/>
        <v>#REF!</v>
      </c>
    </row>
    <row r="244" spans="1:15" hidden="1" x14ac:dyDescent="0.2">
      <c r="A244" s="58"/>
      <c r="B244" s="59" t="str">
        <f t="shared" si="32"/>
        <v>c</v>
      </c>
      <c r="C244" s="60" t="str">
        <f t="shared" si="14"/>
        <v>H_10</v>
      </c>
      <c r="D244" s="64" t="s">
        <v>3133</v>
      </c>
      <c r="E244" s="65" t="str">
        <f t="shared" ca="1" si="31"/>
        <v>CHÔMAGE</v>
      </c>
      <c r="F244" s="66" t="e">
        <f t="shared" si="38"/>
        <v>#REF!</v>
      </c>
      <c r="G244" s="66" t="e">
        <f t="shared" si="38"/>
        <v>#REF!</v>
      </c>
      <c r="H244" s="66" t="e">
        <f t="shared" si="38"/>
        <v>#REF!</v>
      </c>
      <c r="I244" s="66" t="e">
        <f t="shared" si="38"/>
        <v>#REF!</v>
      </c>
      <c r="J244" s="66" t="e">
        <f t="shared" si="38"/>
        <v>#REF!</v>
      </c>
      <c r="K244" s="66" t="e">
        <f t="shared" si="38"/>
        <v>#REF!</v>
      </c>
      <c r="L244" s="66" t="e">
        <f t="shared" si="38"/>
        <v>#REF!</v>
      </c>
      <c r="M244" s="66" t="e">
        <f t="shared" si="38"/>
        <v>#REF!</v>
      </c>
      <c r="N244" s="66" t="e">
        <f t="shared" si="38"/>
        <v>#REF!</v>
      </c>
      <c r="O244" s="66" t="e">
        <f t="shared" ca="1" si="39"/>
        <v>#REF!</v>
      </c>
    </row>
    <row r="245" spans="1:15" hidden="1" x14ac:dyDescent="0.2">
      <c r="A245" s="58"/>
      <c r="B245" s="59" t="str">
        <f t="shared" si="32"/>
        <v>c</v>
      </c>
      <c r="C245" s="60" t="str">
        <f t="shared" si="14"/>
        <v>H_10</v>
      </c>
      <c r="D245" s="64" t="s">
        <v>3134</v>
      </c>
      <c r="E245" s="65" t="str">
        <f t="shared" ca="1" si="31"/>
        <v xml:space="preserve">LOGEMENT </v>
      </c>
      <c r="F245" s="66" t="e">
        <f t="shared" si="38"/>
        <v>#REF!</v>
      </c>
      <c r="G245" s="66" t="e">
        <f t="shared" si="38"/>
        <v>#REF!</v>
      </c>
      <c r="H245" s="66" t="e">
        <f t="shared" si="38"/>
        <v>#REF!</v>
      </c>
      <c r="I245" s="66" t="e">
        <f t="shared" si="38"/>
        <v>#REF!</v>
      </c>
      <c r="J245" s="66" t="e">
        <f t="shared" si="38"/>
        <v>#REF!</v>
      </c>
      <c r="K245" s="66" t="e">
        <f t="shared" si="38"/>
        <v>#REF!</v>
      </c>
      <c r="L245" s="66" t="e">
        <f t="shared" si="38"/>
        <v>#REF!</v>
      </c>
      <c r="M245" s="66" t="e">
        <f t="shared" si="38"/>
        <v>#REF!</v>
      </c>
      <c r="N245" s="66" t="e">
        <f t="shared" si="38"/>
        <v>#REF!</v>
      </c>
      <c r="O245" s="66" t="e">
        <f t="shared" ca="1" si="39"/>
        <v>#REF!</v>
      </c>
    </row>
    <row r="246" spans="1:15" hidden="1" x14ac:dyDescent="0.2">
      <c r="A246" s="58"/>
      <c r="B246" s="59" t="str">
        <f t="shared" si="32"/>
        <v>c</v>
      </c>
      <c r="C246" s="60" t="str">
        <f t="shared" si="14"/>
        <v>H_10</v>
      </c>
      <c r="D246" s="64" t="s">
        <v>3135</v>
      </c>
      <c r="E246" s="65" t="str">
        <f t="shared" ca="1" si="31"/>
        <v>EXCLUSION SOCIALE, NON CLASSÉ AILLEURS</v>
      </c>
      <c r="F246" s="66" t="e">
        <f t="shared" si="38"/>
        <v>#REF!</v>
      </c>
      <c r="G246" s="66" t="e">
        <f t="shared" si="38"/>
        <v>#REF!</v>
      </c>
      <c r="H246" s="66" t="e">
        <f t="shared" si="38"/>
        <v>#REF!</v>
      </c>
      <c r="I246" s="66" t="e">
        <f t="shared" si="38"/>
        <v>#REF!</v>
      </c>
      <c r="J246" s="66" t="e">
        <f t="shared" si="38"/>
        <v>#REF!</v>
      </c>
      <c r="K246" s="66" t="e">
        <f t="shared" si="38"/>
        <v>#REF!</v>
      </c>
      <c r="L246" s="66" t="e">
        <f t="shared" si="38"/>
        <v>#REF!</v>
      </c>
      <c r="M246" s="66" t="e">
        <f t="shared" si="38"/>
        <v>#REF!</v>
      </c>
      <c r="N246" s="66" t="e">
        <f t="shared" si="38"/>
        <v>#REF!</v>
      </c>
      <c r="O246" s="66" t="e">
        <f t="shared" ca="1" si="39"/>
        <v>#REF!</v>
      </c>
    </row>
    <row r="247" spans="1:15" ht="19.2" hidden="1" x14ac:dyDescent="0.2">
      <c r="A247" s="58"/>
      <c r="B247" s="59" t="str">
        <f t="shared" si="32"/>
        <v>p</v>
      </c>
      <c r="C247" s="60" t="str">
        <f t="shared" si="14"/>
        <v>H_10</v>
      </c>
      <c r="D247" s="64" t="s">
        <v>3136</v>
      </c>
      <c r="E247" s="65" t="str">
        <f t="shared" ca="1" si="31"/>
        <v>RECHERCHE ET DEVELOPPEMENT DANS LE DOMAINE DE LA PROTECTION SOCIALE</v>
      </c>
      <c r="F247" s="66" t="e">
        <f t="shared" si="38"/>
        <v>#REF!</v>
      </c>
      <c r="G247" s="66" t="e">
        <f t="shared" si="38"/>
        <v>#REF!</v>
      </c>
      <c r="H247" s="66" t="e">
        <f t="shared" si="38"/>
        <v>#REF!</v>
      </c>
      <c r="I247" s="66" t="e">
        <f t="shared" si="38"/>
        <v>#REF!</v>
      </c>
      <c r="J247" s="66" t="e">
        <f t="shared" si="38"/>
        <v>#REF!</v>
      </c>
      <c r="K247" s="66" t="e">
        <f t="shared" si="38"/>
        <v>#REF!</v>
      </c>
      <c r="L247" s="66" t="e">
        <f t="shared" si="38"/>
        <v>#REF!</v>
      </c>
      <c r="M247" s="66" t="e">
        <f t="shared" si="38"/>
        <v>#REF!</v>
      </c>
      <c r="N247" s="66" t="e">
        <f t="shared" si="38"/>
        <v>#REF!</v>
      </c>
      <c r="O247" s="66" t="e">
        <f t="shared" ca="1" si="39"/>
        <v>#REF!</v>
      </c>
    </row>
    <row r="248" spans="1:15" ht="19.2" hidden="1" x14ac:dyDescent="0.2">
      <c r="A248" s="58"/>
      <c r="B248" s="59" t="str">
        <f t="shared" si="32"/>
        <v>c</v>
      </c>
      <c r="C248" s="60" t="str">
        <f t="shared" si="14"/>
        <v>H_108</v>
      </c>
      <c r="D248" s="68" t="s">
        <v>3137</v>
      </c>
      <c r="E248" s="69" t="str">
        <f t="shared" ca="1" si="31"/>
        <v>Recherche et développement dans le domaine de la protection sociale (en général)</v>
      </c>
      <c r="F248" s="70" t="e">
        <f t="shared" ref="F248:N262" si="40">_xlfn.IFNA(IF($B248="p",SUMIF($C:$C,"H_"&amp;$D248,F:F),IF($B248="c",VLOOKUP(F$6&amp;"-"&amp;$D248,rngDataP3b,rngVLK3b,FALSE),0)),0)</f>
        <v>#REF!</v>
      </c>
      <c r="G248" s="70" t="e">
        <f t="shared" si="40"/>
        <v>#REF!</v>
      </c>
      <c r="H248" s="70" t="e">
        <f t="shared" si="40"/>
        <v>#REF!</v>
      </c>
      <c r="I248" s="70" t="e">
        <f t="shared" si="40"/>
        <v>#REF!</v>
      </c>
      <c r="J248" s="70" t="e">
        <f t="shared" si="40"/>
        <v>#REF!</v>
      </c>
      <c r="K248" s="70" t="e">
        <f t="shared" si="40"/>
        <v>#REF!</v>
      </c>
      <c r="L248" s="70" t="e">
        <f t="shared" si="40"/>
        <v>#REF!</v>
      </c>
      <c r="M248" s="70" t="e">
        <f t="shared" si="40"/>
        <v>#REF!</v>
      </c>
      <c r="N248" s="70" t="e">
        <f t="shared" si="40"/>
        <v>#REF!</v>
      </c>
      <c r="O248" s="70" t="e">
        <f t="shared" ca="1" si="36"/>
        <v>#REF!</v>
      </c>
    </row>
    <row r="249" spans="1:15" hidden="1" x14ac:dyDescent="0.2">
      <c r="A249" s="58"/>
      <c r="B249" s="59" t="str">
        <f t="shared" si="32"/>
        <v>c</v>
      </c>
      <c r="C249" s="60" t="str">
        <f t="shared" si="14"/>
        <v>H_108</v>
      </c>
      <c r="D249" s="68" t="s">
        <v>3138</v>
      </c>
      <c r="E249" s="69" t="str">
        <f t="shared" ca="1" si="31"/>
        <v>Recherche et développement dans le domaine de la maladie et de l’invalidité</v>
      </c>
      <c r="F249" s="70" t="e">
        <f t="shared" si="40"/>
        <v>#REF!</v>
      </c>
      <c r="G249" s="70" t="e">
        <f t="shared" si="40"/>
        <v>#REF!</v>
      </c>
      <c r="H249" s="70" t="e">
        <f t="shared" si="40"/>
        <v>#REF!</v>
      </c>
      <c r="I249" s="70" t="e">
        <f t="shared" si="40"/>
        <v>#REF!</v>
      </c>
      <c r="J249" s="70" t="e">
        <f t="shared" si="40"/>
        <v>#REF!</v>
      </c>
      <c r="K249" s="70" t="e">
        <f t="shared" si="40"/>
        <v>#REF!</v>
      </c>
      <c r="L249" s="70" t="e">
        <f t="shared" si="40"/>
        <v>#REF!</v>
      </c>
      <c r="M249" s="70" t="e">
        <f t="shared" si="40"/>
        <v>#REF!</v>
      </c>
      <c r="N249" s="70" t="e">
        <f t="shared" si="40"/>
        <v>#REF!</v>
      </c>
      <c r="O249" s="70" t="e">
        <f t="shared" ca="1" si="36"/>
        <v>#REF!</v>
      </c>
    </row>
    <row r="250" spans="1:15" hidden="1" x14ac:dyDescent="0.2">
      <c r="A250" s="58"/>
      <c r="B250" s="59" t="str">
        <f t="shared" si="32"/>
        <v>c</v>
      </c>
      <c r="C250" s="60" t="str">
        <f t="shared" si="14"/>
        <v>H_108</v>
      </c>
      <c r="D250" s="68" t="s">
        <v>3139</v>
      </c>
      <c r="E250" s="69" t="str">
        <f t="shared" ca="1" si="31"/>
        <v>Recherche et développement dans le domaine du vieillissement</v>
      </c>
      <c r="F250" s="70" t="e">
        <f t="shared" si="40"/>
        <v>#REF!</v>
      </c>
      <c r="G250" s="70" t="e">
        <f t="shared" si="40"/>
        <v>#REF!</v>
      </c>
      <c r="H250" s="70" t="e">
        <f t="shared" si="40"/>
        <v>#REF!</v>
      </c>
      <c r="I250" s="70" t="e">
        <f t="shared" si="40"/>
        <v>#REF!</v>
      </c>
      <c r="J250" s="70" t="e">
        <f t="shared" si="40"/>
        <v>#REF!</v>
      </c>
      <c r="K250" s="70" t="e">
        <f t="shared" si="40"/>
        <v>#REF!</v>
      </c>
      <c r="L250" s="70" t="e">
        <f t="shared" si="40"/>
        <v>#REF!</v>
      </c>
      <c r="M250" s="70" t="e">
        <f t="shared" si="40"/>
        <v>#REF!</v>
      </c>
      <c r="N250" s="70" t="e">
        <f t="shared" si="40"/>
        <v>#REF!</v>
      </c>
      <c r="O250" s="70" t="e">
        <f t="shared" ca="1" si="36"/>
        <v>#REF!</v>
      </c>
    </row>
    <row r="251" spans="1:15" hidden="1" x14ac:dyDescent="0.2">
      <c r="A251" s="58"/>
      <c r="B251" s="59" t="str">
        <f t="shared" si="32"/>
        <v>c</v>
      </c>
      <c r="C251" s="60" t="str">
        <f t="shared" si="14"/>
        <v>H_108</v>
      </c>
      <c r="D251" s="68" t="s">
        <v>3140</v>
      </c>
      <c r="E251" s="69" t="str">
        <f t="shared" ca="1" si="31"/>
        <v>Recherche et développement dans le domaine de la survie</v>
      </c>
      <c r="F251" s="70" t="e">
        <f t="shared" si="40"/>
        <v>#REF!</v>
      </c>
      <c r="G251" s="70" t="e">
        <f t="shared" si="40"/>
        <v>#REF!</v>
      </c>
      <c r="H251" s="70" t="e">
        <f t="shared" si="40"/>
        <v>#REF!</v>
      </c>
      <c r="I251" s="70" t="e">
        <f t="shared" si="40"/>
        <v>#REF!</v>
      </c>
      <c r="J251" s="70" t="e">
        <f t="shared" si="40"/>
        <v>#REF!</v>
      </c>
      <c r="K251" s="70" t="e">
        <f t="shared" si="40"/>
        <v>#REF!</v>
      </c>
      <c r="L251" s="70" t="e">
        <f t="shared" si="40"/>
        <v>#REF!</v>
      </c>
      <c r="M251" s="70" t="e">
        <f t="shared" si="40"/>
        <v>#REF!</v>
      </c>
      <c r="N251" s="70" t="e">
        <f t="shared" si="40"/>
        <v>#REF!</v>
      </c>
      <c r="O251" s="70" t="e">
        <f t="shared" ca="1" si="36"/>
        <v>#REF!</v>
      </c>
    </row>
    <row r="252" spans="1:15" hidden="1" x14ac:dyDescent="0.2">
      <c r="A252" s="58"/>
      <c r="B252" s="59" t="str">
        <f t="shared" si="32"/>
        <v>c</v>
      </c>
      <c r="C252" s="60" t="str">
        <f t="shared" si="14"/>
        <v>H_108</v>
      </c>
      <c r="D252" s="68" t="s">
        <v>3141</v>
      </c>
      <c r="E252" s="69" t="str">
        <f t="shared" ca="1" si="31"/>
        <v>Recherche et développement dans le domaine de la famille et des enfants</v>
      </c>
      <c r="F252" s="70" t="e">
        <f t="shared" si="40"/>
        <v>#REF!</v>
      </c>
      <c r="G252" s="70" t="e">
        <f t="shared" si="40"/>
        <v>#REF!</v>
      </c>
      <c r="H252" s="70" t="e">
        <f t="shared" si="40"/>
        <v>#REF!</v>
      </c>
      <c r="I252" s="70" t="e">
        <f t="shared" si="40"/>
        <v>#REF!</v>
      </c>
      <c r="J252" s="70" t="e">
        <f t="shared" si="40"/>
        <v>#REF!</v>
      </c>
      <c r="K252" s="70" t="e">
        <f t="shared" si="40"/>
        <v>#REF!</v>
      </c>
      <c r="L252" s="70" t="e">
        <f t="shared" si="40"/>
        <v>#REF!</v>
      </c>
      <c r="M252" s="70" t="e">
        <f t="shared" si="40"/>
        <v>#REF!</v>
      </c>
      <c r="N252" s="70" t="e">
        <f t="shared" si="40"/>
        <v>#REF!</v>
      </c>
      <c r="O252" s="70" t="e">
        <f t="shared" ca="1" si="36"/>
        <v>#REF!</v>
      </c>
    </row>
    <row r="253" spans="1:15" hidden="1" x14ac:dyDescent="0.2">
      <c r="A253" s="58"/>
      <c r="B253" s="59" t="str">
        <f t="shared" si="32"/>
        <v>c</v>
      </c>
      <c r="C253" s="60" t="str">
        <f t="shared" si="14"/>
        <v>H_108</v>
      </c>
      <c r="D253" s="68" t="s">
        <v>3142</v>
      </c>
      <c r="E253" s="69" t="str">
        <f t="shared" ca="1" si="31"/>
        <v>Recherche et développement dans le domaine du chômage</v>
      </c>
      <c r="F253" s="70" t="e">
        <f t="shared" si="40"/>
        <v>#REF!</v>
      </c>
      <c r="G253" s="70" t="e">
        <f t="shared" si="40"/>
        <v>#REF!</v>
      </c>
      <c r="H253" s="70" t="e">
        <f t="shared" si="40"/>
        <v>#REF!</v>
      </c>
      <c r="I253" s="70" t="e">
        <f t="shared" si="40"/>
        <v>#REF!</v>
      </c>
      <c r="J253" s="70" t="e">
        <f t="shared" si="40"/>
        <v>#REF!</v>
      </c>
      <c r="K253" s="70" t="e">
        <f t="shared" si="40"/>
        <v>#REF!</v>
      </c>
      <c r="L253" s="70" t="e">
        <f t="shared" si="40"/>
        <v>#REF!</v>
      </c>
      <c r="M253" s="70" t="e">
        <f t="shared" si="40"/>
        <v>#REF!</v>
      </c>
      <c r="N253" s="70" t="e">
        <f t="shared" si="40"/>
        <v>#REF!</v>
      </c>
      <c r="O253" s="70" t="e">
        <f t="shared" ca="1" si="36"/>
        <v>#REF!</v>
      </c>
    </row>
    <row r="254" spans="1:15" hidden="1" x14ac:dyDescent="0.2">
      <c r="A254" s="58"/>
      <c r="B254" s="59" t="str">
        <f t="shared" si="32"/>
        <v>c</v>
      </c>
      <c r="C254" s="60" t="str">
        <f t="shared" si="14"/>
        <v>H_108</v>
      </c>
      <c r="D254" s="68" t="s">
        <v>3143</v>
      </c>
      <c r="E254" s="69" t="str">
        <f t="shared" ca="1" si="31"/>
        <v xml:space="preserve">Recherche et développement dans le domaine du logement </v>
      </c>
      <c r="F254" s="70" t="e">
        <f t="shared" si="40"/>
        <v>#REF!</v>
      </c>
      <c r="G254" s="70" t="e">
        <f t="shared" si="40"/>
        <v>#REF!</v>
      </c>
      <c r="H254" s="70" t="e">
        <f t="shared" si="40"/>
        <v>#REF!</v>
      </c>
      <c r="I254" s="70" t="e">
        <f t="shared" si="40"/>
        <v>#REF!</v>
      </c>
      <c r="J254" s="70" t="e">
        <f t="shared" si="40"/>
        <v>#REF!</v>
      </c>
      <c r="K254" s="70" t="e">
        <f t="shared" si="40"/>
        <v>#REF!</v>
      </c>
      <c r="L254" s="70" t="e">
        <f t="shared" si="40"/>
        <v>#REF!</v>
      </c>
      <c r="M254" s="70" t="e">
        <f t="shared" si="40"/>
        <v>#REF!</v>
      </c>
      <c r="N254" s="70" t="e">
        <f t="shared" si="40"/>
        <v>#REF!</v>
      </c>
      <c r="O254" s="70" t="e">
        <f t="shared" ca="1" si="36"/>
        <v>#REF!</v>
      </c>
    </row>
    <row r="255" spans="1:15" ht="19.2" hidden="1" x14ac:dyDescent="0.2">
      <c r="A255" s="58"/>
      <c r="B255" s="59" t="str">
        <f t="shared" si="32"/>
        <v>c</v>
      </c>
      <c r="C255" s="60" t="str">
        <f t="shared" si="14"/>
        <v>H_108</v>
      </c>
      <c r="D255" s="68" t="s">
        <v>3144</v>
      </c>
      <c r="E255" s="69" t="str">
        <f t="shared" ca="1" si="31"/>
        <v>Recherche et développement dans le domaine de l’exclusion sociale, non classé ailleurs</v>
      </c>
      <c r="F255" s="70" t="e">
        <f t="shared" si="40"/>
        <v>#REF!</v>
      </c>
      <c r="G255" s="70" t="e">
        <f t="shared" si="40"/>
        <v>#REF!</v>
      </c>
      <c r="H255" s="70" t="e">
        <f t="shared" si="40"/>
        <v>#REF!</v>
      </c>
      <c r="I255" s="70" t="e">
        <f t="shared" si="40"/>
        <v>#REF!</v>
      </c>
      <c r="J255" s="70" t="e">
        <f t="shared" si="40"/>
        <v>#REF!</v>
      </c>
      <c r="K255" s="70" t="e">
        <f t="shared" si="40"/>
        <v>#REF!</v>
      </c>
      <c r="L255" s="70" t="e">
        <f t="shared" si="40"/>
        <v>#REF!</v>
      </c>
      <c r="M255" s="70" t="e">
        <f t="shared" si="40"/>
        <v>#REF!</v>
      </c>
      <c r="N255" s="70" t="e">
        <f t="shared" si="40"/>
        <v>#REF!</v>
      </c>
      <c r="O255" s="70" t="e">
        <f t="shared" ca="1" si="36"/>
        <v>#REF!</v>
      </c>
    </row>
    <row r="256" spans="1:15" ht="19.2" hidden="1" x14ac:dyDescent="0.2">
      <c r="A256" s="58"/>
      <c r="B256" s="59" t="str">
        <f t="shared" si="32"/>
        <v>p</v>
      </c>
      <c r="C256" s="60" t="str">
        <f t="shared" si="14"/>
        <v>H_108</v>
      </c>
      <c r="D256" s="68" t="s">
        <v>3145</v>
      </c>
      <c r="E256" s="69" t="str">
        <f t="shared" ca="1" si="31"/>
        <v>Recherche et développement dans le domaine de la protection sociale, non classé ailleurs</v>
      </c>
      <c r="F256" s="70" t="e">
        <f t="shared" si="40"/>
        <v>#REF!</v>
      </c>
      <c r="G256" s="70" t="e">
        <f t="shared" si="40"/>
        <v>#REF!</v>
      </c>
      <c r="H256" s="70" t="e">
        <f t="shared" si="40"/>
        <v>#REF!</v>
      </c>
      <c r="I256" s="70" t="e">
        <f t="shared" si="40"/>
        <v>#REF!</v>
      </c>
      <c r="J256" s="70" t="e">
        <f t="shared" si="40"/>
        <v>#REF!</v>
      </c>
      <c r="K256" s="70" t="e">
        <f t="shared" si="40"/>
        <v>#REF!</v>
      </c>
      <c r="L256" s="70" t="e">
        <f t="shared" si="40"/>
        <v>#REF!</v>
      </c>
      <c r="M256" s="70" t="e">
        <f t="shared" si="40"/>
        <v>#REF!</v>
      </c>
      <c r="N256" s="70" t="e">
        <f t="shared" si="40"/>
        <v>#REF!</v>
      </c>
      <c r="O256" s="70" t="e">
        <f t="shared" ca="1" si="36"/>
        <v>#REF!</v>
      </c>
    </row>
    <row r="257" spans="1:15" s="75" customFormat="1" ht="19.2" hidden="1" x14ac:dyDescent="0.2">
      <c r="A257" s="58"/>
      <c r="B257" s="59" t="str">
        <f t="shared" si="32"/>
        <v>c</v>
      </c>
      <c r="C257" s="71" t="str">
        <f t="shared" si="14"/>
        <v>H_1088</v>
      </c>
      <c r="D257" s="72" t="s">
        <v>3146</v>
      </c>
      <c r="E257" s="73" t="str">
        <f t="shared" ca="1" si="31"/>
        <v>Recherche et développement dans le domaine de la protection sociale, non classé ailleurs</v>
      </c>
      <c r="F257" s="74" t="e">
        <f t="shared" si="40"/>
        <v>#REF!</v>
      </c>
      <c r="G257" s="74" t="e">
        <f t="shared" si="40"/>
        <v>#REF!</v>
      </c>
      <c r="H257" s="74" t="e">
        <f t="shared" si="40"/>
        <v>#REF!</v>
      </c>
      <c r="I257" s="74" t="e">
        <f t="shared" si="40"/>
        <v>#REF!</v>
      </c>
      <c r="J257" s="74" t="e">
        <f t="shared" si="40"/>
        <v>#REF!</v>
      </c>
      <c r="K257" s="74" t="e">
        <f t="shared" si="40"/>
        <v>#REF!</v>
      </c>
      <c r="L257" s="74" t="e">
        <f t="shared" si="40"/>
        <v>#REF!</v>
      </c>
      <c r="M257" s="74" t="e">
        <f t="shared" si="40"/>
        <v>#REF!</v>
      </c>
      <c r="N257" s="74" t="e">
        <f t="shared" si="40"/>
        <v>#REF!</v>
      </c>
      <c r="O257" s="74" t="e">
        <f t="shared" ca="1" si="33"/>
        <v>#REF!</v>
      </c>
    </row>
    <row r="258" spans="1:15" s="75" customFormat="1" ht="19.2" hidden="1" x14ac:dyDescent="0.2">
      <c r="A258" s="58"/>
      <c r="B258" s="59" t="str">
        <f t="shared" si="32"/>
        <v>c</v>
      </c>
      <c r="C258" s="71" t="str">
        <f t="shared" si="14"/>
        <v>H_1088</v>
      </c>
      <c r="D258" s="72" t="s">
        <v>3147</v>
      </c>
      <c r="E258" s="73" t="str">
        <f t="shared" ca="1" si="31"/>
        <v>Recherche et développement dans le domaine de la protection sociale de la jeunesse et de l’enfance</v>
      </c>
      <c r="F258" s="74" t="e">
        <f t="shared" si="40"/>
        <v>#REF!</v>
      </c>
      <c r="G258" s="74" t="e">
        <f t="shared" si="40"/>
        <v>#REF!</v>
      </c>
      <c r="H258" s="74" t="e">
        <f t="shared" si="40"/>
        <v>#REF!</v>
      </c>
      <c r="I258" s="74" t="e">
        <f t="shared" si="40"/>
        <v>#REF!</v>
      </c>
      <c r="J258" s="74" t="e">
        <f t="shared" si="40"/>
        <v>#REF!</v>
      </c>
      <c r="K258" s="74" t="e">
        <f t="shared" si="40"/>
        <v>#REF!</v>
      </c>
      <c r="L258" s="74" t="e">
        <f t="shared" si="40"/>
        <v>#REF!</v>
      </c>
      <c r="M258" s="74" t="e">
        <f t="shared" si="40"/>
        <v>#REF!</v>
      </c>
      <c r="N258" s="74" t="e">
        <f t="shared" si="40"/>
        <v>#REF!</v>
      </c>
      <c r="O258" s="74" t="e">
        <f t="shared" ca="1" si="33"/>
        <v>#REF!</v>
      </c>
    </row>
    <row r="259" spans="1:15" hidden="1" x14ac:dyDescent="0.2">
      <c r="A259" s="58"/>
      <c r="B259" s="59" t="str">
        <f>IF(LEN(D259)&lt;LEN(D261),"p","c")</f>
        <v>p</v>
      </c>
      <c r="C259" s="60" t="str">
        <f t="shared" si="14"/>
        <v>H_10</v>
      </c>
      <c r="D259" s="64" t="s">
        <v>3148</v>
      </c>
      <c r="E259" s="65" t="str">
        <f t="shared" ca="1" si="31"/>
        <v>PROTECTION SOCIALE, NON CLASSÉ AILLEURS</v>
      </c>
      <c r="F259" s="66" t="e">
        <f t="shared" si="40"/>
        <v>#REF!</v>
      </c>
      <c r="G259" s="66" t="e">
        <f t="shared" si="40"/>
        <v>#REF!</v>
      </c>
      <c r="H259" s="66" t="e">
        <f t="shared" si="40"/>
        <v>#REF!</v>
      </c>
      <c r="I259" s="66" t="e">
        <f t="shared" si="40"/>
        <v>#REF!</v>
      </c>
      <c r="J259" s="66" t="e">
        <f t="shared" si="40"/>
        <v>#REF!</v>
      </c>
      <c r="K259" s="66" t="e">
        <f t="shared" si="40"/>
        <v>#REF!</v>
      </c>
      <c r="L259" s="66" t="e">
        <f t="shared" si="40"/>
        <v>#REF!</v>
      </c>
      <c r="M259" s="66" t="e">
        <f t="shared" si="40"/>
        <v>#REF!</v>
      </c>
      <c r="N259" s="66" t="e">
        <f t="shared" si="40"/>
        <v>#REF!</v>
      </c>
      <c r="O259" s="66" t="e">
        <f t="shared" ca="1" si="33"/>
        <v>#REF!</v>
      </c>
    </row>
    <row r="260" spans="1:15" hidden="1" x14ac:dyDescent="0.2">
      <c r="A260" s="58"/>
      <c r="B260" s="59" t="str">
        <f>IF(LEN(D260)&lt;LEN(D262),"p","c")</f>
        <v>p</v>
      </c>
      <c r="C260" s="60" t="str">
        <f t="shared" si="14"/>
        <v>H_109</v>
      </c>
      <c r="D260" s="68" t="s">
        <v>3449</v>
      </c>
      <c r="E260" s="69" t="str">
        <f t="shared" ca="1" si="31"/>
        <v>Protection sociale, non classé ailleurs</v>
      </c>
      <c r="F260" s="70" t="e">
        <f t="shared" si="40"/>
        <v>#REF!</v>
      </c>
      <c r="G260" s="70" t="e">
        <f t="shared" si="40"/>
        <v>#REF!</v>
      </c>
      <c r="H260" s="70" t="e">
        <f t="shared" si="40"/>
        <v>#REF!</v>
      </c>
      <c r="I260" s="70" t="e">
        <f t="shared" si="40"/>
        <v>#REF!</v>
      </c>
      <c r="J260" s="70" t="e">
        <f t="shared" si="40"/>
        <v>#REF!</v>
      </c>
      <c r="K260" s="70" t="e">
        <f t="shared" si="40"/>
        <v>#REF!</v>
      </c>
      <c r="L260" s="70" t="e">
        <f t="shared" si="40"/>
        <v>#REF!</v>
      </c>
      <c r="M260" s="70" t="e">
        <f t="shared" si="40"/>
        <v>#REF!</v>
      </c>
      <c r="N260" s="70" t="e">
        <f t="shared" si="40"/>
        <v>#REF!</v>
      </c>
      <c r="O260" s="70" t="e">
        <f t="shared" ca="1" si="33"/>
        <v>#REF!</v>
      </c>
    </row>
    <row r="261" spans="1:15" s="75" customFormat="1" hidden="1" x14ac:dyDescent="0.2">
      <c r="A261" s="58"/>
      <c r="B261" s="59" t="str">
        <f t="shared" si="32"/>
        <v>c</v>
      </c>
      <c r="C261" s="71" t="str">
        <f t="shared" si="14"/>
        <v>H_1090</v>
      </c>
      <c r="D261" s="72" t="s">
        <v>3149</v>
      </c>
      <c r="E261" s="73" t="str">
        <f t="shared" ca="1" si="31"/>
        <v>Protection sociale, non classé ailleurs</v>
      </c>
      <c r="F261" s="74" t="e">
        <f t="shared" si="40"/>
        <v>#REF!</v>
      </c>
      <c r="G261" s="74" t="e">
        <f t="shared" si="40"/>
        <v>#REF!</v>
      </c>
      <c r="H261" s="74" t="e">
        <f t="shared" si="40"/>
        <v>#REF!</v>
      </c>
      <c r="I261" s="74" t="e">
        <f t="shared" si="40"/>
        <v>#REF!</v>
      </c>
      <c r="J261" s="74" t="e">
        <f t="shared" si="40"/>
        <v>#REF!</v>
      </c>
      <c r="K261" s="74" t="e">
        <f t="shared" si="40"/>
        <v>#REF!</v>
      </c>
      <c r="L261" s="74" t="e">
        <f t="shared" si="40"/>
        <v>#REF!</v>
      </c>
      <c r="M261" s="74" t="e">
        <f t="shared" si="40"/>
        <v>#REF!</v>
      </c>
      <c r="N261" s="74" t="e">
        <f t="shared" si="40"/>
        <v>#REF!</v>
      </c>
      <c r="O261" s="74" t="e">
        <f t="shared" ca="1" si="33"/>
        <v>#REF!</v>
      </c>
    </row>
    <row r="262" spans="1:15" s="75" customFormat="1" hidden="1" x14ac:dyDescent="0.2">
      <c r="A262" s="58"/>
      <c r="B262" s="59" t="str">
        <f t="shared" si="32"/>
        <v>c</v>
      </c>
      <c r="C262" s="71" t="str">
        <f t="shared" si="14"/>
        <v>H_1090</v>
      </c>
      <c r="D262" s="72" t="s">
        <v>3150</v>
      </c>
      <c r="E262" s="73" t="str">
        <f t="shared" ca="1" si="31"/>
        <v>Protection sociale de la jeunesse et de l’enfance</v>
      </c>
      <c r="F262" s="74" t="e">
        <f t="shared" si="40"/>
        <v>#REF!</v>
      </c>
      <c r="G262" s="74" t="e">
        <f t="shared" si="40"/>
        <v>#REF!</v>
      </c>
      <c r="H262" s="74" t="e">
        <f t="shared" si="40"/>
        <v>#REF!</v>
      </c>
      <c r="I262" s="74" t="e">
        <f t="shared" si="40"/>
        <v>#REF!</v>
      </c>
      <c r="J262" s="74" t="e">
        <f t="shared" si="40"/>
        <v>#REF!</v>
      </c>
      <c r="K262" s="74" t="e">
        <f t="shared" si="40"/>
        <v>#REF!</v>
      </c>
      <c r="L262" s="74" t="e">
        <f t="shared" si="40"/>
        <v>#REF!</v>
      </c>
      <c r="M262" s="74" t="e">
        <f t="shared" si="40"/>
        <v>#REF!</v>
      </c>
      <c r="N262" s="74" t="e">
        <f t="shared" si="40"/>
        <v>#REF!</v>
      </c>
      <c r="O262" s="74" t="e">
        <f t="shared" ca="1" si="33"/>
        <v>#REF!</v>
      </c>
    </row>
    <row r="263" spans="1:15" s="78" customFormat="1" hidden="1" x14ac:dyDescent="0.25">
      <c r="A263" s="58"/>
      <c r="B263" s="59"/>
      <c r="C263" s="76" t="str">
        <f>IF(LEN(D263)&gt;=4,"H_"&amp;LEFT(D263,2),IF(LEN(D263)=2,"H_"&amp;LEFT(D263,1),IF(LEN(D263)=1,"H_","")))</f>
        <v/>
      </c>
      <c r="D263" s="77"/>
      <c r="E263" s="62" t="str">
        <f ca="1">UPPER(VLOOKUP("d-012",rngTranslations,2,FALSE))</f>
        <v>TOTAL GÉNÉRAL DES DÉPENSES</v>
      </c>
      <c r="F263" s="63" t="e">
        <f>SUMIF($C$8:$C$262,"H_0",F$8:F$262)+SUMIF($C$8:$C$262,"H_1",F$8:F$262)</f>
        <v>#REF!</v>
      </c>
      <c r="G263" s="63" t="e">
        <f t="shared" ref="G263:N263" si="41">SUMIF($C$8:$C$262,"H_0",G$8:G$262)+SUMIF($C$8:$C$262,"H_1",G$8:G$262)</f>
        <v>#REF!</v>
      </c>
      <c r="H263" s="63" t="e">
        <f t="shared" si="41"/>
        <v>#REF!</v>
      </c>
      <c r="I263" s="63" t="e">
        <f t="shared" si="41"/>
        <v>#REF!</v>
      </c>
      <c r="J263" s="63" t="e">
        <f t="shared" si="41"/>
        <v>#REF!</v>
      </c>
      <c r="K263" s="63" t="e">
        <f t="shared" si="41"/>
        <v>#REF!</v>
      </c>
      <c r="L263" s="63" t="e">
        <f t="shared" si="41"/>
        <v>#REF!</v>
      </c>
      <c r="M263" s="63" t="e">
        <f t="shared" si="41"/>
        <v>#REF!</v>
      </c>
      <c r="N263" s="63" t="e">
        <f t="shared" si="41"/>
        <v>#REF!</v>
      </c>
      <c r="O263" s="63" t="e">
        <f ca="1">IF(E263&lt;&gt;"",SUM($F263:$N263),"")</f>
        <v>#REF!</v>
      </c>
    </row>
    <row r="264" spans="1:15" x14ac:dyDescent="0.2">
      <c r="C264" s="76"/>
      <c r="D264" s="79"/>
      <c r="E264" s="69"/>
      <c r="F264" s="80"/>
      <c r="G264" s="80"/>
      <c r="H264" s="80"/>
    </row>
    <row r="265" spans="1:15" x14ac:dyDescent="0.2">
      <c r="C265" s="76"/>
      <c r="D265" s="79"/>
      <c r="E265" s="81" t="str">
        <f ca="1">VLOOKUP("d-021",rngTranslations,2,FALSE)&amp;" "&amp;RIGHT(rngInstanceID,4)</f>
        <v>Pas de regroupement fonctionnel pour le budget initial 2021</v>
      </c>
      <c r="F265" s="80"/>
      <c r="G265" s="80"/>
      <c r="H265" s="80"/>
    </row>
  </sheetData>
  <sheetProtection algorithmName="SHA-512" hashValue="wPvNFp8jpMtbjwiFZXXsC0Ry6ZhR0gTNr+BRa4OgiR+xQrWBXWGvLwd4MG4g0afsrCavmvrJCOQZr8A5X0RC7g==" saltValue="xZB7Di2WCD84/ghJGN2/bA==" spinCount="100000" sheet="1" objects="1" scenarios="1" formatColumns="0"/>
  <printOptions horizontalCentered="1"/>
  <pageMargins left="0.23622047244094491" right="0.23622047244094491" top="0.74803149606299213" bottom="0.74803149606299213" header="0.31496062992125984" footer="0.31496062992125984"/>
  <pageSetup paperSize="9" scale="85" fitToHeight="0" orientation="landscape" r:id="rId1"/>
  <headerFooter alignWithMargins="0">
    <oddFooter>&amp;R&amp;P/&amp;N&amp;LLast update: 18/03/2021 16:28:19</oddFooter>
  </headerFooter>
  <customProperties>
    <customPr name="EpmWorksheetKeyString_GUID" r:id="rId2"/>
  </customProperties>
  <legacyDrawing r:id="rId3"/>
</worksheet>
</file>

<file path=customUI/customUI14.xml><?xml version="1.0" encoding="utf-8"?>
<customUI xmlns="http://schemas.microsoft.com/office/2009/07/customui">
  <ribbon>
    <tabs>
      <tab id="Macro" label="Parameters" insertBeforeMso="TabHome">
        <group id="grpParameters">
          <dropDown id="cbxLanguage" sizeString="LANGUAGE -----------------------" label="Language" screentip="Select a language." supertip="Select a language." onAction="onChangecbxLanguage">
            <item id="FR" label="Français"/>
            <item id="NL" label="Nederlands"/>
          </dropDown>
          <dropDown id="cbxCycle" sizeString="REALISATIONS - VERWEZENLIJKINGEN" label="Cycle" screentip="Select a cycle" supertip="Select a cycle." onAction="onChangecbxCycle">
            <item id="INI" label="Initial - Initieel"/>
            <item id="PCLO" label="Clôture provisoire - Voorlopige afsluiting"/>
            <item id="CLO" label="Clôture - Afsluiting"/>
            <item id="REA" label="Réalisations - Verwezenlijkingen"/>
          </dropDown>
          <dropDown id="cbxYear" sizeString="XXXX ---------------------------------" label="Year" screentip="Select a year" supertip="Select a year." onAction="onChangecbxYear">
            <item id="y2016" label="2016"/>
            <item id="y2017" label="2017"/>
            <item id="y2018" label="2018"/>
            <item id="y2019" label="2019"/>
            <item id="y2020" label="2020"/>
            <item id="y2021" label="2021"/>
          </dropDown>
          <button id="Refresh" tag="grpActions" size="large" label="Refresh" onAction="clickRefresh" imageMso="Refresh" supertip="Refresh the data."/>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3986232627D254D942D599700D44212" ma:contentTypeVersion="9" ma:contentTypeDescription="Create a new document." ma:contentTypeScope="" ma:versionID="65e158f2095bc3524f01a5fec3f03e82">
  <xsd:schema xmlns:xsd="http://www.w3.org/2001/XMLSchema" xmlns:xs="http://www.w3.org/2001/XMLSchema" xmlns:p="http://schemas.microsoft.com/office/2006/metadata/properties" xmlns:ns3="e54f1a0a-611b-45e3-8f2c-d2e94fabd9d8" targetNamespace="http://schemas.microsoft.com/office/2006/metadata/properties" ma:root="true" ma:fieldsID="739765423552b9282aa5a0b5ed4c05f4" ns3:_="">
    <xsd:import namespace="e54f1a0a-611b-45e3-8f2c-d2e94fabd9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4f1a0a-611b-45e3-8f2c-d2e94fabd9d8"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0FBE2E-B789-47E4-9027-2DC2EE0717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4f1a0a-611b-45e3-8f2c-d2e94fabd9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E61FEB-A1C2-443B-8C4A-FA41FFFD04C6}">
  <ds:schemaRefs>
    <ds:schemaRef ds:uri="http://schemas.microsoft.com/sharepoint/v3/contenttype/forms"/>
  </ds:schemaRefs>
</ds:datastoreItem>
</file>

<file path=customXml/itemProps3.xml><?xml version="1.0" encoding="utf-8"?>
<ds:datastoreItem xmlns:ds="http://schemas.openxmlformats.org/officeDocument/2006/customXml" ds:itemID="{724BE47C-EDC7-49AE-B285-F454676E7644}">
  <ds:schemaRefs>
    <ds:schemaRef ds:uri="e54f1a0a-611b-45e3-8f2c-d2e94fabd9d8"/>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661</vt:i4>
      </vt:variant>
    </vt:vector>
  </HeadingPairs>
  <TitlesOfParts>
    <vt:vector size="665" baseType="lpstr">
      <vt:lpstr>Read me</vt:lpstr>
      <vt:lpstr>Eco (EXP)</vt:lpstr>
      <vt:lpstr>Eco (INC)</vt:lpstr>
      <vt:lpstr>Fct (EXP)</vt:lpstr>
      <vt:lpstr>AllData_P3E_INC!List_EcoCode</vt:lpstr>
      <vt:lpstr>List_EcoCode</vt:lpstr>
      <vt:lpstr>ListCycleP3aEXP</vt:lpstr>
      <vt:lpstr>ListCycleP3aINC</vt:lpstr>
      <vt:lpstr>ListCycleP3b</vt:lpstr>
      <vt:lpstr>ListInstances</vt:lpstr>
      <vt:lpstr>'Eco (EXP)'!Print_Area</vt:lpstr>
      <vt:lpstr>'Eco (INC)'!Print_Area</vt:lpstr>
      <vt:lpstr>'Fct (EXP)'!Print_Area</vt:lpstr>
      <vt:lpstr>'Read me'!Print_Area</vt:lpstr>
      <vt:lpstr>'Eco (EXP)'!Print_Titles</vt:lpstr>
      <vt:lpstr>'Eco (INC)'!Print_Titles</vt:lpstr>
      <vt:lpstr>'Fct (EXP)'!Print_Titles</vt:lpstr>
      <vt:lpstr>'Eco (EXP)'!rngCE_0</vt:lpstr>
      <vt:lpstr>'Eco (INC)'!rngCE_0</vt:lpstr>
      <vt:lpstr>'Eco (EXP)'!rngCE_01</vt:lpstr>
      <vt:lpstr>'Eco (EXP)'!rngCE_0100</vt:lpstr>
      <vt:lpstr>'Eco (EXP)'!rngCE_02</vt:lpstr>
      <vt:lpstr>'Eco (EXP)'!rngCE_0200</vt:lpstr>
      <vt:lpstr>'Eco (EXP)'!rngCE_04</vt:lpstr>
      <vt:lpstr>'Eco (EXP)'!rngCE_0400</vt:lpstr>
      <vt:lpstr>'Eco (INC)'!rngCE_06</vt:lpstr>
      <vt:lpstr>'Eco (INC)'!rngCE_0600</vt:lpstr>
      <vt:lpstr>'Eco (INC)'!rngCE_07</vt:lpstr>
      <vt:lpstr>'Eco (INC)'!rngCE_0700</vt:lpstr>
      <vt:lpstr>'Eco (EXP)'!rngCE_1</vt:lpstr>
      <vt:lpstr>'Eco (INC)'!rngCE_1</vt:lpstr>
      <vt:lpstr>'Eco (EXP)'!rngCE_11</vt:lpstr>
      <vt:lpstr>'Eco (EXP)'!rngCE_1111</vt:lpstr>
      <vt:lpstr>'Eco (EXP)'!rngCE_1112</vt:lpstr>
      <vt:lpstr>'Eco (EXP)'!rngCE_1120</vt:lpstr>
      <vt:lpstr>'Eco (EXP)'!rngCE_1131</vt:lpstr>
      <vt:lpstr>'Eco (EXP)'!rngCE_1132</vt:lpstr>
      <vt:lpstr>'Eco (EXP)'!rngCE_1133</vt:lpstr>
      <vt:lpstr>'Eco (EXP)'!rngCE_1140</vt:lpstr>
      <vt:lpstr>'Eco (EXP)'!rngCE_12</vt:lpstr>
      <vt:lpstr>'Eco (EXP)'!rngCE_1211</vt:lpstr>
      <vt:lpstr>'Eco (EXP)'!rngCE_1212</vt:lpstr>
      <vt:lpstr>'Eco (EXP)'!rngCE_1221</vt:lpstr>
      <vt:lpstr>'Eco (EXP)'!rngCE_1222</vt:lpstr>
      <vt:lpstr>'Eco (EXP)'!rngCE_1250</vt:lpstr>
      <vt:lpstr>'Eco (EXP)'!rngCE_13</vt:lpstr>
      <vt:lpstr>'Eco (EXP)'!rngCE_1300</vt:lpstr>
      <vt:lpstr>'Eco (EXP)'!rngCE_14</vt:lpstr>
      <vt:lpstr>'Eco (EXP)'!rngCE_1410</vt:lpstr>
      <vt:lpstr>'Eco (EXP)'!rngCE_1420</vt:lpstr>
      <vt:lpstr>'Eco (INC)'!rngCE_16</vt:lpstr>
      <vt:lpstr>'Eco (INC)'!rngCE_1611</vt:lpstr>
      <vt:lpstr>'Eco (INC)'!rngCE_1612</vt:lpstr>
      <vt:lpstr>'Eco (INC)'!rngCE_1613</vt:lpstr>
      <vt:lpstr>'Eco (INC)'!rngCE_1620</vt:lpstr>
      <vt:lpstr>'Eco (INC)'!rngCE_17</vt:lpstr>
      <vt:lpstr>'Eco (INC)'!rngCE_1700</vt:lpstr>
      <vt:lpstr>'Eco (INC)'!rngCE_18</vt:lpstr>
      <vt:lpstr>'Eco (INC)'!rngCE_1810</vt:lpstr>
      <vt:lpstr>'Eco (INC)'!rngCE_1820</vt:lpstr>
      <vt:lpstr>'Eco (INC)'!rngCE_19</vt:lpstr>
      <vt:lpstr>'Eco (INC)'!rngCE_1900</vt:lpstr>
      <vt:lpstr>'Eco (EXP)'!rngCE_2</vt:lpstr>
      <vt:lpstr>'Eco (INC)'!rngCE_2</vt:lpstr>
      <vt:lpstr>'Eco (EXP)'!rngCE_21</vt:lpstr>
      <vt:lpstr>'Eco (EXP)'!rngCE_2110</vt:lpstr>
      <vt:lpstr>'Eco (EXP)'!rngCE_2120</vt:lpstr>
      <vt:lpstr>'Eco (EXP)'!rngCE_2130</vt:lpstr>
      <vt:lpstr>'Eco (EXP)'!rngCE_2140</vt:lpstr>
      <vt:lpstr>'Eco (EXP)'!rngCE_2150</vt:lpstr>
      <vt:lpstr>'Eco (EXP)'!rngCE_2160</vt:lpstr>
      <vt:lpstr>'Eco (EXP)'!rngCE_22</vt:lpstr>
      <vt:lpstr>'Eco (EXP)'!rngCE_2200</vt:lpstr>
      <vt:lpstr>'Eco (EXP)'!rngCE_24</vt:lpstr>
      <vt:lpstr>'Eco (EXP)'!rngCE_2410</vt:lpstr>
      <vt:lpstr>'Eco (EXP)'!rngCE_2420</vt:lpstr>
      <vt:lpstr>'Eco (EXP)'!rngCE_25</vt:lpstr>
      <vt:lpstr>'Eco (EXP)'!rngCE_2500</vt:lpstr>
      <vt:lpstr>'Eco (INC)'!rngCE_26</vt:lpstr>
      <vt:lpstr>'Eco (INC)'!rngCE_2610</vt:lpstr>
      <vt:lpstr>'Eco (INC)'!rngCE_2620</vt:lpstr>
      <vt:lpstr>'Eco (INC)'!rngCE_27</vt:lpstr>
      <vt:lpstr>'Eco (INC)'!rngCE_2710</vt:lpstr>
      <vt:lpstr>'Eco (INC)'!rngCE_2720</vt:lpstr>
      <vt:lpstr>'Eco (INC)'!rngCE_2730</vt:lpstr>
      <vt:lpstr>'Eco (INC)'!rngCE_2740</vt:lpstr>
      <vt:lpstr>'Eco (INC)'!rngCE_2750</vt:lpstr>
      <vt:lpstr>'Eco (INC)'!rngCE_28</vt:lpstr>
      <vt:lpstr>'Eco (INC)'!rngCE_2810</vt:lpstr>
      <vt:lpstr>'Eco (INC)'!rngCE_2820</vt:lpstr>
      <vt:lpstr>'Eco (INC)'!rngCE_2830</vt:lpstr>
      <vt:lpstr>'Eco (EXP)'!rngCE_3</vt:lpstr>
      <vt:lpstr>'Eco (INC)'!rngCE_3</vt:lpstr>
      <vt:lpstr>'Eco (EXP)'!rngCE_31</vt:lpstr>
      <vt:lpstr>'Eco (EXP)'!rngCE_3111</vt:lpstr>
      <vt:lpstr>'Eco (EXP)'!rngCE_3112</vt:lpstr>
      <vt:lpstr>'Eco (EXP)'!rngCE_3121</vt:lpstr>
      <vt:lpstr>'Eco (EXP)'!rngCE_3122</vt:lpstr>
      <vt:lpstr>'Eco (EXP)'!rngCE_3131</vt:lpstr>
      <vt:lpstr>'Eco (EXP)'!rngCE_3132</vt:lpstr>
      <vt:lpstr>'Eco (EXP)'!rngCE_3140</vt:lpstr>
      <vt:lpstr>'Eco (EXP)'!rngCE_32</vt:lpstr>
      <vt:lpstr>'Eco (EXP)'!rngCE_3200</vt:lpstr>
      <vt:lpstr>'Eco (EXP)'!rngCE_33</vt:lpstr>
      <vt:lpstr>'Eco (EXP)'!rngCE_3300</vt:lpstr>
      <vt:lpstr>'Eco (EXP)'!rngCE_34</vt:lpstr>
      <vt:lpstr>'Eco (EXP)'!rngCE_3410</vt:lpstr>
      <vt:lpstr>'Eco (EXP)'!rngCE_3420</vt:lpstr>
      <vt:lpstr>'Eco (EXP)'!rngCE_3431</vt:lpstr>
      <vt:lpstr>'Eco (EXP)'!rngCE_3432</vt:lpstr>
      <vt:lpstr>'Eco (EXP)'!rngCE_3441</vt:lpstr>
      <vt:lpstr>'Eco (EXP)'!rngCE_3442</vt:lpstr>
      <vt:lpstr>'Eco (EXP)'!rngCE_3450</vt:lpstr>
      <vt:lpstr>'Eco (EXP)'!rngCE_35</vt:lpstr>
      <vt:lpstr>'Eco (EXP)'!rngCE_3510</vt:lpstr>
      <vt:lpstr>'Eco (EXP)'!rngCE_3520</vt:lpstr>
      <vt:lpstr>'Eco (EXP)'!rngCE_3530</vt:lpstr>
      <vt:lpstr>'Eco (EXP)'!rngCE_3540</vt:lpstr>
      <vt:lpstr>'Eco (EXP)'!rngCE_3550</vt:lpstr>
      <vt:lpstr>'Eco (EXP)'!rngCE_3560</vt:lpstr>
      <vt:lpstr>'Eco (INC)'!rngCE_36</vt:lpstr>
      <vt:lpstr>'Eco (INC)'!rngCE_3610</vt:lpstr>
      <vt:lpstr>'Eco (INC)'!rngCE_3620</vt:lpstr>
      <vt:lpstr>'Eco (INC)'!rngCE_3630</vt:lpstr>
      <vt:lpstr>'Eco (INC)'!rngCE_3640</vt:lpstr>
      <vt:lpstr>'Eco (INC)'!rngCE_3650</vt:lpstr>
      <vt:lpstr>'Eco (INC)'!rngCE_3660</vt:lpstr>
      <vt:lpstr>'Eco (INC)'!rngCE_3670</vt:lpstr>
      <vt:lpstr>'Eco (INC)'!rngCE_3680</vt:lpstr>
      <vt:lpstr>'Eco (INC)'!rngCE_3690</vt:lpstr>
      <vt:lpstr>'Eco (INC)'!rngCE_37</vt:lpstr>
      <vt:lpstr>'Eco (INC)'!rngCE_3710</vt:lpstr>
      <vt:lpstr>'Eco (INC)'!rngCE_3720</vt:lpstr>
      <vt:lpstr>'Eco (INC)'!rngCE_3730</vt:lpstr>
      <vt:lpstr>'Eco (INC)'!rngCE_3740</vt:lpstr>
      <vt:lpstr>'Eco (INC)'!rngCE_3750</vt:lpstr>
      <vt:lpstr>'Eco (INC)'!rngCE_3760</vt:lpstr>
      <vt:lpstr>'Eco (INC)'!rngCE_3770</vt:lpstr>
      <vt:lpstr>'Eco (INC)'!rngCE_38</vt:lpstr>
      <vt:lpstr>'Eco (INC)'!rngCE_3810</vt:lpstr>
      <vt:lpstr>'Eco (INC)'!rngCE_3820</vt:lpstr>
      <vt:lpstr>'Eco (INC)'!rngCE_3830</vt:lpstr>
      <vt:lpstr>'Eco (INC)'!rngCE_3840</vt:lpstr>
      <vt:lpstr>'Eco (INC)'!rngCE_3850</vt:lpstr>
      <vt:lpstr>'Eco (INC)'!rngCE_3860</vt:lpstr>
      <vt:lpstr>'Eco (INC)'!rngCE_39</vt:lpstr>
      <vt:lpstr>'Eco (INC)'!rngCE_3910</vt:lpstr>
      <vt:lpstr>'Eco (INC)'!rngCE_3920</vt:lpstr>
      <vt:lpstr>'Eco (INC)'!rngCE_3930</vt:lpstr>
      <vt:lpstr>'Eco (INC)'!rngCE_3940</vt:lpstr>
      <vt:lpstr>'Eco (INC)'!rngCE_3950</vt:lpstr>
      <vt:lpstr>'Eco (INC)'!rngCE_3960</vt:lpstr>
      <vt:lpstr>'Eco (EXP)'!rngCE_4</vt:lpstr>
      <vt:lpstr>'Eco (INC)'!rngCE_4</vt:lpstr>
      <vt:lpstr>'Eco (EXP)'!rngCE_41</vt:lpstr>
      <vt:lpstr>'Eco (EXP)'!rngCE_4110</vt:lpstr>
      <vt:lpstr>'Eco (EXP)'!rngCE_4120</vt:lpstr>
      <vt:lpstr>'Eco (EXP)'!rngCE_4130</vt:lpstr>
      <vt:lpstr>'Eco (EXP)'!rngCE_4140</vt:lpstr>
      <vt:lpstr>'Eco (EXP)'!rngCE_4150</vt:lpstr>
      <vt:lpstr>'Eco (EXP)'!rngCE_4160</vt:lpstr>
      <vt:lpstr>'Eco (EXP)'!rngCE_4170</vt:lpstr>
      <vt:lpstr>'Eco (EXP)'!rngCE_42</vt:lpstr>
      <vt:lpstr>'Eco (EXP)'!rngCE_4210</vt:lpstr>
      <vt:lpstr>'Eco (EXP)'!rngCE_4220</vt:lpstr>
      <vt:lpstr>'Eco (EXP)'!rngCE_4230</vt:lpstr>
      <vt:lpstr>'Eco (EXP)'!rngCE_4240</vt:lpstr>
      <vt:lpstr>'Eco (EXP)'!rngCE_4250</vt:lpstr>
      <vt:lpstr>'Eco (EXP)'!rngCE_4260</vt:lpstr>
      <vt:lpstr>'Eco (EXP)'!rngCE_4270</vt:lpstr>
      <vt:lpstr>'Eco (EXP)'!rngCE_4280</vt:lpstr>
      <vt:lpstr>'Eco (EXP)'!rngCE_4290</vt:lpstr>
      <vt:lpstr>'Eco (EXP)'!rngCE_43</vt:lpstr>
      <vt:lpstr>'Eco (EXP)'!rngCE_4311</vt:lpstr>
      <vt:lpstr>'Eco (EXP)'!rngCE_4312</vt:lpstr>
      <vt:lpstr>'Eco (EXP)'!rngCE_4313</vt:lpstr>
      <vt:lpstr>'Eco (EXP)'!rngCE_4314</vt:lpstr>
      <vt:lpstr>'Eco (EXP)'!rngCE_4315</vt:lpstr>
      <vt:lpstr>'Eco (EXP)'!rngCE_4316</vt:lpstr>
      <vt:lpstr>'Eco (EXP)'!rngCE_4321</vt:lpstr>
      <vt:lpstr>'Eco (EXP)'!rngCE_4322</vt:lpstr>
      <vt:lpstr>'Eco (EXP)'!rngCE_4323</vt:lpstr>
      <vt:lpstr>'Eco (EXP)'!rngCE_4324</vt:lpstr>
      <vt:lpstr>'Eco (EXP)'!rngCE_4325</vt:lpstr>
      <vt:lpstr>'Eco (EXP)'!rngCE_4326</vt:lpstr>
      <vt:lpstr>'Eco (EXP)'!rngCE_4331</vt:lpstr>
      <vt:lpstr>'Eco (EXP)'!rngCE_4332</vt:lpstr>
      <vt:lpstr>'Eco (EXP)'!rngCE_4333</vt:lpstr>
      <vt:lpstr>'Eco (EXP)'!rngCE_4334</vt:lpstr>
      <vt:lpstr>'Eco (EXP)'!rngCE_4335</vt:lpstr>
      <vt:lpstr>'Eco (EXP)'!rngCE_4336</vt:lpstr>
      <vt:lpstr>'Eco (EXP)'!rngCE_4340</vt:lpstr>
      <vt:lpstr>'Eco (EXP)'!rngCE_4351</vt:lpstr>
      <vt:lpstr>'Eco (EXP)'!rngCE_4351old</vt:lpstr>
      <vt:lpstr>'Eco (EXP)'!rngCE_4352</vt:lpstr>
      <vt:lpstr>'Eco (EXP)'!rngCE_4352old</vt:lpstr>
      <vt:lpstr>'Eco (EXP)'!rngCE_4353</vt:lpstr>
      <vt:lpstr>'Eco (EXP)'!rngCE_4354</vt:lpstr>
      <vt:lpstr>'Eco (EXP)'!rngCE_4359</vt:lpstr>
      <vt:lpstr>'Eco (EXP)'!rngCE_44</vt:lpstr>
      <vt:lpstr>'Eco (EXP)'!rngCE_4410</vt:lpstr>
      <vt:lpstr>'Eco (EXP)'!rngCE_4420</vt:lpstr>
      <vt:lpstr>'Eco (EXP)'!rngCE_4430</vt:lpstr>
      <vt:lpstr>'Eco (EXP)'!rngCE_4440</vt:lpstr>
      <vt:lpstr>'Eco (EXP)'!rngCE_45</vt:lpstr>
      <vt:lpstr>'Eco (EXP)'!rngCE_4500</vt:lpstr>
      <vt:lpstr>'Eco (EXP)'!rngCE_4510</vt:lpstr>
      <vt:lpstr>'Eco (EXP)'!rngCE_4511</vt:lpstr>
      <vt:lpstr>'Eco (EXP)'!rngCE_4512</vt:lpstr>
      <vt:lpstr>'Eco (EXP)'!rngCE_4513</vt:lpstr>
      <vt:lpstr>'Eco (EXP)'!rngCE_4521</vt:lpstr>
      <vt:lpstr>'Eco (EXP)'!rngCE_4522</vt:lpstr>
      <vt:lpstr>'Eco (EXP)'!rngCE_4523</vt:lpstr>
      <vt:lpstr>'Eco (EXP)'!rngCE_4524</vt:lpstr>
      <vt:lpstr>'Eco (EXP)'!rngCE_4525</vt:lpstr>
      <vt:lpstr>'Eco (EXP)'!rngCE_4526</vt:lpstr>
      <vt:lpstr>'Eco (EXP)'!rngCE_4530</vt:lpstr>
      <vt:lpstr>'Eco (EXP)'!rngCE_4531</vt:lpstr>
      <vt:lpstr>'Eco (EXP)'!rngCE_4532</vt:lpstr>
      <vt:lpstr>'Eco (EXP)'!rngCE_4533</vt:lpstr>
      <vt:lpstr>'Eco (EXP)'!rngCE_4534</vt:lpstr>
      <vt:lpstr>'Eco (EXP)'!rngCE_4535</vt:lpstr>
      <vt:lpstr>'Eco (EXP)'!rngCE_4540</vt:lpstr>
      <vt:lpstr>'Eco (EXP)'!rngCE_4550</vt:lpstr>
      <vt:lpstr>'Eco (INC)'!rngCE_46</vt:lpstr>
      <vt:lpstr>'Eco (INC)'!rngCE_4610</vt:lpstr>
      <vt:lpstr>'Eco (INC)'!rngCE_4620</vt:lpstr>
      <vt:lpstr>'Eco (INC)'!rngCE_4630</vt:lpstr>
      <vt:lpstr>'Eco (INC)'!rngCE_4640</vt:lpstr>
      <vt:lpstr>'Eco (INC)'!rngCE_4650</vt:lpstr>
      <vt:lpstr>'Eco (INC)'!rngCE_4660</vt:lpstr>
      <vt:lpstr>'Eco (INC)'!rngCE_4670</vt:lpstr>
      <vt:lpstr>'Eco (INC)'!rngCE_47</vt:lpstr>
      <vt:lpstr>'Eco (INC)'!rngCE_4710</vt:lpstr>
      <vt:lpstr>'Eco (INC)'!rngCE_4720</vt:lpstr>
      <vt:lpstr>'Eco (INC)'!rngCE_4730</vt:lpstr>
      <vt:lpstr>'Eco (INC)'!rngCE_4740</vt:lpstr>
      <vt:lpstr>'Eco (INC)'!rngCE_4750</vt:lpstr>
      <vt:lpstr>'Eco (INC)'!rngCE_4760</vt:lpstr>
      <vt:lpstr>'Eco (INC)'!rngCE_4770</vt:lpstr>
      <vt:lpstr>'Eco (INC)'!rngCE_4780</vt:lpstr>
      <vt:lpstr>'Eco (INC)'!rngCE_48</vt:lpstr>
      <vt:lpstr>'Eco (INC)'!rngCE_4811</vt:lpstr>
      <vt:lpstr>'Eco (INC)'!rngCE_4812</vt:lpstr>
      <vt:lpstr>'Eco (INC)'!rngCE_4821</vt:lpstr>
      <vt:lpstr>'Eco (INC)'!rngCE_4822</vt:lpstr>
      <vt:lpstr>'Eco (INC)'!rngCE_4830</vt:lpstr>
      <vt:lpstr>'Eco (INC)'!rngCE_4840</vt:lpstr>
      <vt:lpstr>'Eco (INC)'!rngCE_4851</vt:lpstr>
      <vt:lpstr>'Eco (INC)'!rngCE_4851old</vt:lpstr>
      <vt:lpstr>'Eco (INC)'!rngCE_4852</vt:lpstr>
      <vt:lpstr>'Eco (INC)'!rngCE_4852old</vt:lpstr>
      <vt:lpstr>'Eco (INC)'!rngCE_4853</vt:lpstr>
      <vt:lpstr>'Eco (INC)'!rngCE_4854</vt:lpstr>
      <vt:lpstr>'Eco (INC)'!rngCE_4859</vt:lpstr>
      <vt:lpstr>'Eco (INC)'!rngCE_49</vt:lpstr>
      <vt:lpstr>'Eco (INC)'!rngCE_4900</vt:lpstr>
      <vt:lpstr>'Eco (INC)'!rngCE_4910</vt:lpstr>
      <vt:lpstr>'Eco (INC)'!rngCE_4911</vt:lpstr>
      <vt:lpstr>'Eco (INC)'!rngCE_4912</vt:lpstr>
      <vt:lpstr>'Eco (INC)'!rngCE_4913</vt:lpstr>
      <vt:lpstr>'Eco (INC)'!rngCE_4920</vt:lpstr>
      <vt:lpstr>'Eco (INC)'!rngCE_4924</vt:lpstr>
      <vt:lpstr>'Eco (INC)'!rngCE_4925</vt:lpstr>
      <vt:lpstr>'Eco (INC)'!rngCE_4926</vt:lpstr>
      <vt:lpstr>'Eco (INC)'!rngCE_4930</vt:lpstr>
      <vt:lpstr>'Eco (INC)'!rngCE_4934</vt:lpstr>
      <vt:lpstr>'Eco (INC)'!rngCE_4935</vt:lpstr>
      <vt:lpstr>'Eco (INC)'!rngCE_4940</vt:lpstr>
      <vt:lpstr>'Eco (INC)'!rngCE_4941</vt:lpstr>
      <vt:lpstr>'Eco (INC)'!rngCE_4942</vt:lpstr>
      <vt:lpstr>'Eco (INC)'!rngCE_4943</vt:lpstr>
      <vt:lpstr>'Eco (INC)'!rngCE_4950</vt:lpstr>
      <vt:lpstr>'Eco (EXP)'!rngCE_5</vt:lpstr>
      <vt:lpstr>'Eco (INC)'!rngCE_5</vt:lpstr>
      <vt:lpstr>'Eco (EXP)'!rngCE_51</vt:lpstr>
      <vt:lpstr>'Eco (EXP)'!rngCE_5111</vt:lpstr>
      <vt:lpstr>'Eco (EXP)'!rngCE_5112</vt:lpstr>
      <vt:lpstr>'Eco (EXP)'!rngCE_5121</vt:lpstr>
      <vt:lpstr>'Eco (EXP)'!rngCE_5122</vt:lpstr>
      <vt:lpstr>'Eco (EXP)'!rngCE_5130</vt:lpstr>
      <vt:lpstr>'Eco (EXP)'!rngCE_5140</vt:lpstr>
      <vt:lpstr>'Eco (EXP)'!rngCE_52</vt:lpstr>
      <vt:lpstr>'Eco (EXP)'!rngCE_5210</vt:lpstr>
      <vt:lpstr>'Eco (EXP)'!rngCE_5220</vt:lpstr>
      <vt:lpstr>'Eco (EXP)'!rngCE_53</vt:lpstr>
      <vt:lpstr>'Eco (EXP)'!rngCE_5310</vt:lpstr>
      <vt:lpstr>'Eco (EXP)'!rngCE_5320</vt:lpstr>
      <vt:lpstr>'Eco (EXP)'!rngCE_54</vt:lpstr>
      <vt:lpstr>'Eco (EXP)'!rngCE_5411</vt:lpstr>
      <vt:lpstr>'Eco (EXP)'!rngCE_5412</vt:lpstr>
      <vt:lpstr>'Eco (EXP)'!rngCE_5421</vt:lpstr>
      <vt:lpstr>'Eco (EXP)'!rngCE_5422</vt:lpstr>
      <vt:lpstr>'Eco (EXP)'!rngCE_5431</vt:lpstr>
      <vt:lpstr>'Eco (EXP)'!rngCE_5432</vt:lpstr>
      <vt:lpstr>'Eco (EXP)'!rngCE_5441</vt:lpstr>
      <vt:lpstr>'Eco (EXP)'!rngCE_5442</vt:lpstr>
      <vt:lpstr>'Eco (EXP)'!rngCE_5451</vt:lpstr>
      <vt:lpstr>'Eco (EXP)'!rngCE_5452</vt:lpstr>
      <vt:lpstr>'Eco (EXP)'!rngCE_5461</vt:lpstr>
      <vt:lpstr>'Eco (EXP)'!rngCE_5462</vt:lpstr>
      <vt:lpstr>'Eco (INC)'!rngCE_56</vt:lpstr>
      <vt:lpstr>'Eco (INC)'!rngCE_5610</vt:lpstr>
      <vt:lpstr>'Eco (INC)'!rngCE_5620</vt:lpstr>
      <vt:lpstr>'Eco (INC)'!rngCE_5630</vt:lpstr>
      <vt:lpstr>'Eco (INC)'!rngCE_5640</vt:lpstr>
      <vt:lpstr>'Eco (INC)'!rngCE_5650</vt:lpstr>
      <vt:lpstr>'Eco (INC)'!rngCE_57</vt:lpstr>
      <vt:lpstr>'Eco (INC)'!rngCE_5710</vt:lpstr>
      <vt:lpstr>'Eco (INC)'!rngCE_5720</vt:lpstr>
      <vt:lpstr>'Eco (INC)'!rngCE_5730</vt:lpstr>
      <vt:lpstr>'Eco (INC)'!rngCE_5740</vt:lpstr>
      <vt:lpstr>'Eco (INC)'!rngCE_58</vt:lpstr>
      <vt:lpstr>'Eco (INC)'!rngCE_5810</vt:lpstr>
      <vt:lpstr>'Eco (INC)'!rngCE_5820</vt:lpstr>
      <vt:lpstr>'Eco (INC)'!rngCE_59</vt:lpstr>
      <vt:lpstr>'Eco (INC)'!rngCE_5911</vt:lpstr>
      <vt:lpstr>'Eco (INC)'!rngCE_5912</vt:lpstr>
      <vt:lpstr>'Eco (INC)'!rngCE_5921</vt:lpstr>
      <vt:lpstr>'Eco (INC)'!rngCE_5922</vt:lpstr>
      <vt:lpstr>'Eco (INC)'!rngCE_5930</vt:lpstr>
      <vt:lpstr>'Eco (INC)'!rngCE_5941</vt:lpstr>
      <vt:lpstr>'Eco (INC)'!rngCE_5942</vt:lpstr>
      <vt:lpstr>'Eco (INC)'!rngCE_5951</vt:lpstr>
      <vt:lpstr>'Eco (INC)'!rngCE_5952</vt:lpstr>
      <vt:lpstr>'Eco (INC)'!rngCE_5960</vt:lpstr>
      <vt:lpstr>'Eco (EXP)'!rngCE_6</vt:lpstr>
      <vt:lpstr>'Eco (INC)'!rngCE_6</vt:lpstr>
      <vt:lpstr>'Eco (EXP)'!rngCE_61</vt:lpstr>
      <vt:lpstr>'Eco (EXP)'!rngCE_6111</vt:lpstr>
      <vt:lpstr>'Eco (EXP)'!rngCE_6112</vt:lpstr>
      <vt:lpstr>'Eco (EXP)'!rngCE_6121</vt:lpstr>
      <vt:lpstr>'Eco (EXP)'!rngCE_6122</vt:lpstr>
      <vt:lpstr>'Eco (EXP)'!rngCE_6131</vt:lpstr>
      <vt:lpstr>'Eco (EXP)'!rngCE_6132</vt:lpstr>
      <vt:lpstr>'Eco (EXP)'!rngCE_6141</vt:lpstr>
      <vt:lpstr>'Eco (EXP)'!rngCE_6142</vt:lpstr>
      <vt:lpstr>'Eco (EXP)'!rngCE_6151</vt:lpstr>
      <vt:lpstr>'Eco (EXP)'!rngCE_6152</vt:lpstr>
      <vt:lpstr>'Eco (EXP)'!rngCE_6161</vt:lpstr>
      <vt:lpstr>'Eco (EXP)'!rngCE_6162</vt:lpstr>
      <vt:lpstr>'Eco (EXP)'!rngCE_6171</vt:lpstr>
      <vt:lpstr>'Eco (EXP)'!rngCE_6172</vt:lpstr>
      <vt:lpstr>'Eco (EXP)'!rngCE_62</vt:lpstr>
      <vt:lpstr>'Eco (EXP)'!rngCE_6210</vt:lpstr>
      <vt:lpstr>'Eco (EXP)'!rngCE_6220</vt:lpstr>
      <vt:lpstr>'Eco (EXP)'!rngCE_63</vt:lpstr>
      <vt:lpstr>'Eco (EXP)'!rngCE_6300</vt:lpstr>
      <vt:lpstr>'Eco (EXP)'!rngCE_6311</vt:lpstr>
      <vt:lpstr>'Eco (EXP)'!rngCE_6312</vt:lpstr>
      <vt:lpstr>'Eco (EXP)'!rngCE_6321</vt:lpstr>
      <vt:lpstr>'Eco (EXP)'!rngCE_6322</vt:lpstr>
      <vt:lpstr>'Eco (EXP)'!rngCE_6331</vt:lpstr>
      <vt:lpstr>'Eco (EXP)'!rngCE_6332</vt:lpstr>
      <vt:lpstr>'Eco (EXP)'!rngCE_6341</vt:lpstr>
      <vt:lpstr>'Eco (EXP)'!rngCE_6342</vt:lpstr>
      <vt:lpstr>'Eco (EXP)'!rngCE_6351</vt:lpstr>
      <vt:lpstr>'Eco (EXP)'!rngCE_6351old</vt:lpstr>
      <vt:lpstr>'Eco (EXP)'!rngCE_6352</vt:lpstr>
      <vt:lpstr>'Eco (EXP)'!rngCE_6352old</vt:lpstr>
      <vt:lpstr>'Eco (EXP)'!rngCE_6353</vt:lpstr>
      <vt:lpstr>'Eco (EXP)'!rngCE_6354</vt:lpstr>
      <vt:lpstr>'Eco (EXP)'!rngCE_6359</vt:lpstr>
      <vt:lpstr>'Eco (EXP)'!rngCE_64</vt:lpstr>
      <vt:lpstr>'Eco (EXP)'!rngCE_6410</vt:lpstr>
      <vt:lpstr>'Eco (EXP)'!rngCE_6420</vt:lpstr>
      <vt:lpstr>'Eco (EXP)'!rngCE_65</vt:lpstr>
      <vt:lpstr>'Eco (EXP)'!rngCE_6510</vt:lpstr>
      <vt:lpstr>'Eco (EXP)'!rngCE_6511</vt:lpstr>
      <vt:lpstr>'Eco (EXP)'!rngCE_6512</vt:lpstr>
      <vt:lpstr>'Eco (EXP)'!rngCE_6513</vt:lpstr>
      <vt:lpstr>'Eco (EXP)'!rngCE_6521</vt:lpstr>
      <vt:lpstr>'Eco (EXP)'!rngCE_6522</vt:lpstr>
      <vt:lpstr>'Eco (EXP)'!rngCE_6523</vt:lpstr>
      <vt:lpstr>'Eco (EXP)'!rngCE_6524</vt:lpstr>
      <vt:lpstr>'Eco (EXP)'!rngCE_6525</vt:lpstr>
      <vt:lpstr>'Eco (EXP)'!rngCE_6526</vt:lpstr>
      <vt:lpstr>'Eco (EXP)'!rngCE_6531</vt:lpstr>
      <vt:lpstr>'Eco (EXP)'!rngCE_6532</vt:lpstr>
      <vt:lpstr>'Eco (EXP)'!rngCE_6533</vt:lpstr>
      <vt:lpstr>'Eco (EXP)'!rngCE_6534</vt:lpstr>
      <vt:lpstr>'Eco (EXP)'!rngCE_6535</vt:lpstr>
      <vt:lpstr>'Eco (EXP)'!rngCE_6540</vt:lpstr>
      <vt:lpstr>'Eco (EXP)'!rngCE_6550</vt:lpstr>
      <vt:lpstr>'Eco (INC)'!rngCE_66</vt:lpstr>
      <vt:lpstr>'Eco (INC)'!rngCE_6611</vt:lpstr>
      <vt:lpstr>'Eco (INC)'!rngCE_6612</vt:lpstr>
      <vt:lpstr>'Eco (INC)'!rngCE_6621</vt:lpstr>
      <vt:lpstr>'Eco (INC)'!rngCE_6622</vt:lpstr>
      <vt:lpstr>'Eco (INC)'!rngCE_6631</vt:lpstr>
      <vt:lpstr>'Eco (INC)'!rngCE_6632</vt:lpstr>
      <vt:lpstr>'Eco (INC)'!rngCE_6641</vt:lpstr>
      <vt:lpstr>'Eco (INC)'!rngCE_6642</vt:lpstr>
      <vt:lpstr>'Eco (INC)'!rngCE_6651</vt:lpstr>
      <vt:lpstr>'Eco (INC)'!rngCE_6652</vt:lpstr>
      <vt:lpstr>'Eco (INC)'!rngCE_6661</vt:lpstr>
      <vt:lpstr>'Eco (INC)'!rngCE_6662</vt:lpstr>
      <vt:lpstr>'Eco (INC)'!rngCE_6671</vt:lpstr>
      <vt:lpstr>'Eco (INC)'!rngCE_6672</vt:lpstr>
      <vt:lpstr>'Eco (INC)'!rngCE_67</vt:lpstr>
      <vt:lpstr>'Eco (INC)'!rngCE_6700</vt:lpstr>
      <vt:lpstr>'Eco (INC)'!rngCE_68</vt:lpstr>
      <vt:lpstr>'Eco (INC)'!rngCE_6811</vt:lpstr>
      <vt:lpstr>'Eco (INC)'!rngCE_6812</vt:lpstr>
      <vt:lpstr>'Eco (INC)'!rngCE_6821</vt:lpstr>
      <vt:lpstr>'Eco (INC)'!rngCE_6822</vt:lpstr>
      <vt:lpstr>'Eco (INC)'!rngCE_6831</vt:lpstr>
      <vt:lpstr>'Eco (INC)'!rngCE_6832</vt:lpstr>
      <vt:lpstr>'Eco (INC)'!rngCE_6841</vt:lpstr>
      <vt:lpstr>'Eco (INC)'!rngCE_6842</vt:lpstr>
      <vt:lpstr>'Eco (INC)'!rngCE_6851</vt:lpstr>
      <vt:lpstr>'Eco (INC)'!rngCE_6851old</vt:lpstr>
      <vt:lpstr>'Eco (INC)'!rngCE_6852</vt:lpstr>
      <vt:lpstr>'Eco (INC)'!rngCE_6852old</vt:lpstr>
      <vt:lpstr>'Eco (INC)'!rngCE_6853</vt:lpstr>
      <vt:lpstr>'Eco (INC)'!rngCE_6854</vt:lpstr>
      <vt:lpstr>'Eco (INC)'!rngCE_6859</vt:lpstr>
      <vt:lpstr>'Eco (INC)'!rngCE_69</vt:lpstr>
      <vt:lpstr>'Eco (INC)'!rngCE_6910</vt:lpstr>
      <vt:lpstr>'Eco (INC)'!rngCE_6911</vt:lpstr>
      <vt:lpstr>'Eco (INC)'!rngCE_6912</vt:lpstr>
      <vt:lpstr>'Eco (INC)'!rngCE_6913</vt:lpstr>
      <vt:lpstr>'Eco (INC)'!rngCE_6920</vt:lpstr>
      <vt:lpstr>'Eco (INC)'!rngCE_6924</vt:lpstr>
      <vt:lpstr>'Eco (INC)'!rngCE_6925</vt:lpstr>
      <vt:lpstr>'Eco (INC)'!rngCE_6926</vt:lpstr>
      <vt:lpstr>'Eco (INC)'!rngCE_6930</vt:lpstr>
      <vt:lpstr>'Eco (INC)'!rngCE_6934</vt:lpstr>
      <vt:lpstr>'Eco (INC)'!rngCE_6935</vt:lpstr>
      <vt:lpstr>'Eco (INC)'!rngCE_6940</vt:lpstr>
      <vt:lpstr>'Eco (INC)'!rngCE_6941</vt:lpstr>
      <vt:lpstr>'Eco (INC)'!rngCE_6942</vt:lpstr>
      <vt:lpstr>'Eco (INC)'!rngCE_6943</vt:lpstr>
      <vt:lpstr>'Eco (INC)'!rngCE_6950</vt:lpstr>
      <vt:lpstr>'Eco (EXP)'!rngCE_7</vt:lpstr>
      <vt:lpstr>'Eco (INC)'!rngCE_7</vt:lpstr>
      <vt:lpstr>'Eco (EXP)'!rngCE_71</vt:lpstr>
      <vt:lpstr>'Eco (EXP)'!rngCE_7111</vt:lpstr>
      <vt:lpstr>'Eco (EXP)'!rngCE_7112</vt:lpstr>
      <vt:lpstr>'Eco (EXP)'!rngCE_7121</vt:lpstr>
      <vt:lpstr>'Eco (EXP)'!rngCE_7122</vt:lpstr>
      <vt:lpstr>'Eco (EXP)'!rngCE_7131</vt:lpstr>
      <vt:lpstr>'Eco (EXP)'!rngCE_7132</vt:lpstr>
      <vt:lpstr>'Eco (EXP)'!rngCE_72</vt:lpstr>
      <vt:lpstr>'Eco (EXP)'!rngCE_7200</vt:lpstr>
      <vt:lpstr>'Eco (EXP)'!rngCE_7290</vt:lpstr>
      <vt:lpstr>'Eco (EXP)'!rngCE_73</vt:lpstr>
      <vt:lpstr>'Eco (EXP)'!rngCE_7310</vt:lpstr>
      <vt:lpstr>'Eco (EXP)'!rngCE_7320</vt:lpstr>
      <vt:lpstr>'Eco (EXP)'!rngCE_7330</vt:lpstr>
      <vt:lpstr>'Eco (EXP)'!rngCE_7340</vt:lpstr>
      <vt:lpstr>'Eco (EXP)'!rngCE_7390</vt:lpstr>
      <vt:lpstr>'Eco (EXP)'!rngCE_74</vt:lpstr>
      <vt:lpstr>'Eco (EXP)'!rngCE_7410</vt:lpstr>
      <vt:lpstr>'Eco (EXP)'!rngCE_7421</vt:lpstr>
      <vt:lpstr>'Eco (EXP)'!rngCE_7422</vt:lpstr>
      <vt:lpstr>'Eco (EXP)'!rngCE_7430</vt:lpstr>
      <vt:lpstr>'Eco (EXP)'!rngCE_7440</vt:lpstr>
      <vt:lpstr>'Eco (EXP)'!rngCE_7450</vt:lpstr>
      <vt:lpstr>'Eco (EXP)'!rngCE_7460</vt:lpstr>
      <vt:lpstr>'Eco (EXP)'!rngCE_7470</vt:lpstr>
      <vt:lpstr>'Eco (EXP)'!rngCE_7480</vt:lpstr>
      <vt:lpstr>'Eco (EXP)'!rngCE_7490</vt:lpstr>
      <vt:lpstr>'Eco (EXP)'!rngCE_75</vt:lpstr>
      <vt:lpstr>'Eco (EXP)'!rngCE_7500</vt:lpstr>
      <vt:lpstr>'Eco (INC)'!rngCE_76</vt:lpstr>
      <vt:lpstr>'Eco (INC)'!rngCE_7611</vt:lpstr>
      <vt:lpstr>'Eco (INC)'!rngCE_7612</vt:lpstr>
      <vt:lpstr>'Eco (INC)'!rngCE_7621</vt:lpstr>
      <vt:lpstr>'Eco (INC)'!rngCE_7622</vt:lpstr>
      <vt:lpstr>'Eco (INC)'!rngCE_7631</vt:lpstr>
      <vt:lpstr>'Eco (INC)'!rngCE_7632</vt:lpstr>
      <vt:lpstr>'Eco (INC)'!rngCE_77</vt:lpstr>
      <vt:lpstr>'Eco (INC)'!rngCE_7710</vt:lpstr>
      <vt:lpstr>'Eco (INC)'!rngCE_7720</vt:lpstr>
      <vt:lpstr>'Eco (INC)'!rngCE_7730</vt:lpstr>
      <vt:lpstr>'Eco (INC)'!rngCE_7740</vt:lpstr>
      <vt:lpstr>'Eco (INC)'!rngCE_7750</vt:lpstr>
      <vt:lpstr>'Eco (INC)'!rngCE_7760</vt:lpstr>
      <vt:lpstr>'Eco (INC)'!rngCE_7770</vt:lpstr>
      <vt:lpstr>'Eco (INC)'!rngCE_7780</vt:lpstr>
      <vt:lpstr>'Eco (INC)'!rngCE_78</vt:lpstr>
      <vt:lpstr>'Eco (INC)'!rngCE_7800</vt:lpstr>
      <vt:lpstr>'Eco (EXP)'!rngCE_8</vt:lpstr>
      <vt:lpstr>'Eco (INC)'!rngCE_8</vt:lpstr>
      <vt:lpstr>'Eco (EXP)'!rngCE_81</vt:lpstr>
      <vt:lpstr>'Eco (EXP)'!rngCE_8111</vt:lpstr>
      <vt:lpstr>'Eco (EXP)'!rngCE_8112</vt:lpstr>
      <vt:lpstr>'Eco (EXP)'!rngCE_8121</vt:lpstr>
      <vt:lpstr>'Eco (EXP)'!rngCE_8122</vt:lpstr>
      <vt:lpstr>'Eco (EXP)'!rngCE_8131</vt:lpstr>
      <vt:lpstr>'Eco (EXP)'!rngCE_8132</vt:lpstr>
      <vt:lpstr>'Eco (EXP)'!rngCE_8141</vt:lpstr>
      <vt:lpstr>'Eco (EXP)'!rngCE_8142</vt:lpstr>
      <vt:lpstr>'Eco (EXP)'!rngCE_8151</vt:lpstr>
      <vt:lpstr>'Eco (EXP)'!rngCE_8152</vt:lpstr>
      <vt:lpstr>'Eco (EXP)'!rngCE_8161</vt:lpstr>
      <vt:lpstr>'Eco (EXP)'!rngCE_8162</vt:lpstr>
      <vt:lpstr>'Eco (EXP)'!rngCE_8170</vt:lpstr>
      <vt:lpstr>'Eco (EXP)'!rngCE_8180</vt:lpstr>
      <vt:lpstr>'Eco (EXP)'!rngCE_82</vt:lpstr>
      <vt:lpstr>'Eco (EXP)'!rngCE_8200</vt:lpstr>
      <vt:lpstr>'Eco (EXP)'!rngCE_8210</vt:lpstr>
      <vt:lpstr>'Eco (EXP)'!rngCE_83</vt:lpstr>
      <vt:lpstr>'Eco (EXP)'!rngCE_8300</vt:lpstr>
      <vt:lpstr>'Eco (EXP)'!rngCE_8310</vt:lpstr>
      <vt:lpstr>'Eco (EXP)'!rngCE_84</vt:lpstr>
      <vt:lpstr>'Eco (EXP)'!rngCE_8411</vt:lpstr>
      <vt:lpstr>'Eco (EXP)'!rngCE_8412</vt:lpstr>
      <vt:lpstr>'Eco (EXP)'!rngCE_8413</vt:lpstr>
      <vt:lpstr>'Eco (EXP)'!rngCE_8414</vt:lpstr>
      <vt:lpstr>'Eco (EXP)'!rngCE_8415</vt:lpstr>
      <vt:lpstr>'Eco (EXP)'!rngCE_8416</vt:lpstr>
      <vt:lpstr>'Eco (EXP)'!rngCE_8417</vt:lpstr>
      <vt:lpstr>'Eco (EXP)'!rngCE_8421</vt:lpstr>
      <vt:lpstr>'Eco (EXP)'!rngCE_8422</vt:lpstr>
      <vt:lpstr>'Eco (EXP)'!rngCE_8423</vt:lpstr>
      <vt:lpstr>'Eco (EXP)'!rngCE_8424</vt:lpstr>
      <vt:lpstr>'Eco (EXP)'!rngCE_8430</vt:lpstr>
      <vt:lpstr>'Eco (EXP)'!rngCE_85</vt:lpstr>
      <vt:lpstr>'Eco (EXP)'!rngCE_8511</vt:lpstr>
      <vt:lpstr>'Eco (EXP)'!rngCE_8512</vt:lpstr>
      <vt:lpstr>'Eco (EXP)'!rngCE_8513</vt:lpstr>
      <vt:lpstr>'Eco (EXP)'!rngCE_8514</vt:lpstr>
      <vt:lpstr>'Eco (EXP)'!rngCE_8515</vt:lpstr>
      <vt:lpstr>'Eco (EXP)'!rngCE_8516</vt:lpstr>
      <vt:lpstr>'Eco (EXP)'!rngCE_8517</vt:lpstr>
      <vt:lpstr>'Eco (EXP)'!rngCE_8520</vt:lpstr>
      <vt:lpstr>'Eco (EXP)'!rngCE_8531</vt:lpstr>
      <vt:lpstr>'Eco (EXP)'!rngCE_8532</vt:lpstr>
      <vt:lpstr>'Eco (EXP)'!rngCE_8533</vt:lpstr>
      <vt:lpstr>'Eco (EXP)'!rngCE_8534</vt:lpstr>
      <vt:lpstr>'Eco (EXP)'!rngCE_8535</vt:lpstr>
      <vt:lpstr>'Eco (EXP)'!rngCE_8540</vt:lpstr>
      <vt:lpstr>'Eco (EXP)'!rngCE_8550</vt:lpstr>
      <vt:lpstr>'Eco (EXP)'!rngCE_8561</vt:lpstr>
      <vt:lpstr>'Eco (EXP)'!rngCE_8562</vt:lpstr>
      <vt:lpstr>'Eco (EXP)'!rngCE_8563</vt:lpstr>
      <vt:lpstr>'Eco (EXP)'!rngCE_8564</vt:lpstr>
      <vt:lpstr>'Eco (EXP)'!rngCE_8565</vt:lpstr>
      <vt:lpstr>'Eco (EXP)'!rngCE_8571</vt:lpstr>
      <vt:lpstr>'Eco (EXP)'!rngCE_8572</vt:lpstr>
      <vt:lpstr>'Eco (EXP)'!rngCE_8573</vt:lpstr>
      <vt:lpstr>'Eco (EXP)'!rngCE_8574</vt:lpstr>
      <vt:lpstr>'Eco (EXP)'!rngCE_8575</vt:lpstr>
      <vt:lpstr>'Eco (INC)'!rngCE_86</vt:lpstr>
      <vt:lpstr>'Eco (INC)'!rngCE_8610</vt:lpstr>
      <vt:lpstr>'Eco (INC)'!rngCE_8620</vt:lpstr>
      <vt:lpstr>'Eco (INC)'!rngCE_8630</vt:lpstr>
      <vt:lpstr>'Eco (INC)'!rngCE_8640</vt:lpstr>
      <vt:lpstr>'Eco (INC)'!rngCE_8650</vt:lpstr>
      <vt:lpstr>'Eco (INC)'!rngCE_8660</vt:lpstr>
      <vt:lpstr>'Eco (INC)'!rngCE_8670</vt:lpstr>
      <vt:lpstr>'Eco (INC)'!rngCE_8680</vt:lpstr>
      <vt:lpstr>'Eco (INC)'!rngCE_87</vt:lpstr>
      <vt:lpstr>'Eco (INC)'!rngCE_8710</vt:lpstr>
      <vt:lpstr>'Eco (INC)'!rngCE_8720</vt:lpstr>
      <vt:lpstr>'Eco (INC)'!rngCE_8730</vt:lpstr>
      <vt:lpstr>'Eco (INC)'!rngCE_8740</vt:lpstr>
      <vt:lpstr>'Eco (INC)'!rngCE_88</vt:lpstr>
      <vt:lpstr>'Eco (INC)'!rngCE_8811</vt:lpstr>
      <vt:lpstr>'Eco (INC)'!rngCE_8812</vt:lpstr>
      <vt:lpstr>'Eco (INC)'!rngCE_8813</vt:lpstr>
      <vt:lpstr>'Eco (INC)'!rngCE_8814</vt:lpstr>
      <vt:lpstr>'Eco (INC)'!rngCE_8815</vt:lpstr>
      <vt:lpstr>'Eco (INC)'!rngCE_8816</vt:lpstr>
      <vt:lpstr>'Eco (INC)'!rngCE_8817</vt:lpstr>
      <vt:lpstr>'Eco (INC)'!rngCE_8821</vt:lpstr>
      <vt:lpstr>'Eco (INC)'!rngCE_8822</vt:lpstr>
      <vt:lpstr>'Eco (INC)'!rngCE_8823</vt:lpstr>
      <vt:lpstr>'Eco (INC)'!rngCE_8824</vt:lpstr>
      <vt:lpstr>'Eco (INC)'!rngCE_8830</vt:lpstr>
      <vt:lpstr>'Eco (INC)'!rngCE_89</vt:lpstr>
      <vt:lpstr>'Eco (INC)'!rngCE_8911</vt:lpstr>
      <vt:lpstr>'Eco (INC)'!rngCE_8912</vt:lpstr>
      <vt:lpstr>'Eco (INC)'!rngCE_8913</vt:lpstr>
      <vt:lpstr>'Eco (INC)'!rngCE_8914</vt:lpstr>
      <vt:lpstr>'Eco (INC)'!rngCE_8915</vt:lpstr>
      <vt:lpstr>'Eco (INC)'!rngCE_8916</vt:lpstr>
      <vt:lpstr>'Eco (INC)'!rngCE_8917</vt:lpstr>
      <vt:lpstr>'Eco (INC)'!rngCE_8920</vt:lpstr>
      <vt:lpstr>'Eco (INC)'!rngCE_8931</vt:lpstr>
      <vt:lpstr>'Eco (INC)'!rngCE_8932</vt:lpstr>
      <vt:lpstr>'Eco (INC)'!rngCE_8933</vt:lpstr>
      <vt:lpstr>'Eco (INC)'!rngCE_8934</vt:lpstr>
      <vt:lpstr>'Eco (INC)'!rngCE_8935</vt:lpstr>
      <vt:lpstr>'Eco (INC)'!rngCE_8940</vt:lpstr>
      <vt:lpstr>'Eco (INC)'!rngCE_8950</vt:lpstr>
      <vt:lpstr>'Eco (INC)'!rngCE_8961</vt:lpstr>
      <vt:lpstr>'Eco (INC)'!rngCE_8962</vt:lpstr>
      <vt:lpstr>'Eco (INC)'!rngCE_8963</vt:lpstr>
      <vt:lpstr>'Eco (INC)'!rngCE_8964</vt:lpstr>
      <vt:lpstr>'Eco (INC)'!rngCE_8965</vt:lpstr>
      <vt:lpstr>'Eco (INC)'!rngCE_8971</vt:lpstr>
      <vt:lpstr>'Eco (INC)'!rngCE_8972</vt:lpstr>
      <vt:lpstr>'Eco (INC)'!rngCE_8973</vt:lpstr>
      <vt:lpstr>'Eco (INC)'!rngCE_8974</vt:lpstr>
      <vt:lpstr>'Eco (INC)'!rngCE_8975</vt:lpstr>
      <vt:lpstr>'Eco (EXP)'!rngCE_9</vt:lpstr>
      <vt:lpstr>'Eco (INC)'!rngCE_9</vt:lpstr>
      <vt:lpstr>'Eco (EXP)'!rngCE_91</vt:lpstr>
      <vt:lpstr>'Eco (EXP)'!rngCE_9110</vt:lpstr>
      <vt:lpstr>'Eco (EXP)'!rngCE_9120</vt:lpstr>
      <vt:lpstr>'Eco (EXP)'!rngCE_9130</vt:lpstr>
      <vt:lpstr>'Eco (EXP)'!rngCE_9131</vt:lpstr>
      <vt:lpstr>'Eco (EXP)'!rngCE_9132</vt:lpstr>
      <vt:lpstr>'Eco (EXP)'!rngCE_9133</vt:lpstr>
      <vt:lpstr>'Eco (EXP)'!rngCE_9134</vt:lpstr>
      <vt:lpstr>'Eco (EXP)'!rngCE_9135</vt:lpstr>
      <vt:lpstr>'Eco (EXP)'!rngCE_9140</vt:lpstr>
      <vt:lpstr>'Eco (EXP)'!rngCE_9170</vt:lpstr>
      <vt:lpstr>'Eco (EXP)'!rngCE_92</vt:lpstr>
      <vt:lpstr>'Eco (EXP)'!rngCE_9200</vt:lpstr>
      <vt:lpstr>'Eco (EXP)'!rngCE_93</vt:lpstr>
      <vt:lpstr>'Eco (EXP)'!rngCE_9300</vt:lpstr>
      <vt:lpstr>'Eco (EXP)'!rngCE_94</vt:lpstr>
      <vt:lpstr>'Eco (EXP)'!rngCE_9400</vt:lpstr>
      <vt:lpstr>'Eco (INC)'!rngCE_96</vt:lpstr>
      <vt:lpstr>'Eco (INC)'!rngCE_9610</vt:lpstr>
      <vt:lpstr>'Eco (INC)'!rngCE_9620</vt:lpstr>
      <vt:lpstr>'Eco (INC)'!rngCE_9630</vt:lpstr>
      <vt:lpstr>'Eco (INC)'!rngCE_9631</vt:lpstr>
      <vt:lpstr>'Eco (INC)'!rngCE_9632</vt:lpstr>
      <vt:lpstr>'Eco (INC)'!rngCE_9633</vt:lpstr>
      <vt:lpstr>'Eco (INC)'!rngCE_9634</vt:lpstr>
      <vt:lpstr>'Eco (INC)'!rngCE_9635</vt:lpstr>
      <vt:lpstr>'Eco (INC)'!rngCE_9640</vt:lpstr>
      <vt:lpstr>'Eco (INC)'!rngCE_9670</vt:lpstr>
      <vt:lpstr>'Eco (INC)'!rngCE_97</vt:lpstr>
      <vt:lpstr>'Eco (INC)'!rngCE_9700</vt:lpstr>
      <vt:lpstr>'Eco (INC)'!rngCE_98</vt:lpstr>
      <vt:lpstr>'Eco (INC)'!rngCE_9800</vt:lpstr>
      <vt:lpstr>'Eco (INC)'!rngCE_99</vt:lpstr>
      <vt:lpstr>'Eco (INC)'!rngCE_9900</vt:lpstr>
      <vt:lpstr>rngCycleSelect</vt:lpstr>
      <vt:lpstr>rngD_023</vt:lpstr>
      <vt:lpstr>rngD_024</vt:lpstr>
      <vt:lpstr>rngDataP3aEXP</vt:lpstr>
      <vt:lpstr>rngDataP3aINC</vt:lpstr>
      <vt:lpstr>rngDataP3b</vt:lpstr>
      <vt:lpstr>rngHiddenCode</vt:lpstr>
      <vt:lpstr>rngInstanceID</vt:lpstr>
      <vt:lpstr>rngInstanceIndex</vt:lpstr>
      <vt:lpstr>rngInstanceSelect</vt:lpstr>
      <vt:lpstr>'Read me'!rngIntroFR</vt:lpstr>
      <vt:lpstr>'Read me'!rngIntroNL</vt:lpstr>
      <vt:lpstr>rngLanguageID</vt:lpstr>
      <vt:lpstr>rngLanguageIndex</vt:lpstr>
      <vt:lpstr>rngLanguageSelect</vt:lpstr>
      <vt:lpstr>rngLastUpdateEco</vt:lpstr>
      <vt:lpstr>rngLastUpdateFct</vt:lpstr>
      <vt:lpstr>rngNoDataP3b</vt:lpstr>
      <vt:lpstr>'Eco (EXP)'!rngTableP3aEXP</vt:lpstr>
      <vt:lpstr>'Eco (INC)'!rngTableP3aINC</vt:lpstr>
      <vt:lpstr>'Fct (EXP)'!rngTableP3b</vt:lpstr>
      <vt:lpstr>'Read me'!rngTitleFR</vt:lpstr>
      <vt:lpstr>'Read me'!rngTitleNL</vt:lpstr>
      <vt:lpstr>rngTranslations</vt:lpstr>
      <vt:lpstr>rngTranslationsCE</vt:lpstr>
      <vt:lpstr>rngTranslationsCF</vt:lpstr>
      <vt:lpstr>rngVLK3aEXP</vt:lpstr>
      <vt:lpstr>rngVLK3aINC</vt:lpstr>
      <vt:lpstr>rngVLK3b</vt:lpstr>
      <vt:lpstr>rngYearSelect</vt:lpstr>
      <vt:lpstr>VLK_import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Busscher Xavier</dc:creator>
  <cp:lastModifiedBy>Valerie Paulus</cp:lastModifiedBy>
  <cp:lastPrinted>2021-09-13T11:27:04Z</cp:lastPrinted>
  <dcterms:created xsi:type="dcterms:W3CDTF">2018-10-19T09:07:04Z</dcterms:created>
  <dcterms:modified xsi:type="dcterms:W3CDTF">2022-06-13T07:25:53Z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0x01010053986232627D254D942D599700D44212</vt:lpwstr>
  </property>
  <property fmtid="{D5CDD505-2E9C-101B-9397-08002B2CF9AE}" pid="3" name="CofWorkbookId">
    <vt:lpwstr>d882063c-fb32-475e-ae68-bbe6c8bdddfd</vt:lpwstr>
  </property>
</Properties>
</file>